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OD\Documents\"/>
    </mc:Choice>
  </mc:AlternateContent>
  <xr:revisionPtr revIDLastSave="0" documentId="13_ncr:1_{CAEEB812-9049-447A-9C96-2C02FCCF0A5E}" xr6:coauthVersionLast="47" xr6:coauthVersionMax="47" xr10:uidLastSave="{00000000-0000-0000-0000-000000000000}"/>
  <bookViews>
    <workbookView xWindow="-120" yWindow="-120" windowWidth="20730" windowHeight="11160" activeTab="3" xr2:uid="{3301E40F-C9E1-4C3C-9579-CDE472AF213A}"/>
  </bookViews>
  <sheets>
    <sheet name="Sheet1" sheetId="1" r:id="rId1"/>
    <sheet name="Sheet2" sheetId="2" r:id="rId2"/>
    <sheet name="model" sheetId="3" r:id="rId3"/>
    <sheet name="Sheet3" sheetId="5" r:id="rId4"/>
  </sheets>
  <definedNames>
    <definedName name="ExternalData_1" localSheetId="1" hidden="1">Sheet2!$A$1:$U$7044</definedName>
    <definedName name="solver_adj" localSheetId="2" hidden="1">model!$G$2:$T$2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model!$G$2</definedName>
    <definedName name="solver_lhs10" localSheetId="2" hidden="1">model!$K$2</definedName>
    <definedName name="solver_lhs11" localSheetId="2" hidden="1">model!$L$2</definedName>
    <definedName name="solver_lhs12" localSheetId="2" hidden="1">model!$M$2</definedName>
    <definedName name="solver_lhs13" localSheetId="2" hidden="1">model!$M$2</definedName>
    <definedName name="solver_lhs14" localSheetId="2" hidden="1">model!$N$2</definedName>
    <definedName name="solver_lhs15" localSheetId="2" hidden="1">model!$N$2</definedName>
    <definedName name="solver_lhs16" localSheetId="2" hidden="1">model!$O$2</definedName>
    <definedName name="solver_lhs17" localSheetId="2" hidden="1">model!$O$2</definedName>
    <definedName name="solver_lhs18" localSheetId="2" hidden="1">model!$P$2</definedName>
    <definedName name="solver_lhs19" localSheetId="2" hidden="1">model!$P$2</definedName>
    <definedName name="solver_lhs2" localSheetId="2" hidden="1">model!$G$2</definedName>
    <definedName name="solver_lhs20" localSheetId="2" hidden="1">model!$Q$2</definedName>
    <definedName name="solver_lhs21" localSheetId="2" hidden="1">model!$Q$2</definedName>
    <definedName name="solver_lhs22" localSheetId="2" hidden="1">model!$Q$7</definedName>
    <definedName name="solver_lhs23" localSheetId="2" hidden="1">model!$R$2</definedName>
    <definedName name="solver_lhs24" localSheetId="2" hidden="1">model!$R$2</definedName>
    <definedName name="solver_lhs25" localSheetId="2" hidden="1">model!$S$2</definedName>
    <definedName name="solver_lhs26" localSheetId="2" hidden="1">model!$S$2</definedName>
    <definedName name="solver_lhs27" localSheetId="2" hidden="1">model!$T$2</definedName>
    <definedName name="solver_lhs28" localSheetId="2" hidden="1">model!$T$2</definedName>
    <definedName name="solver_lhs29" localSheetId="2" hidden="1">model!$T$2</definedName>
    <definedName name="solver_lhs3" localSheetId="2" hidden="1">model!$H$2</definedName>
    <definedName name="solver_lhs30" localSheetId="2" hidden="1">model!$T$2</definedName>
    <definedName name="solver_lhs31" localSheetId="2" hidden="1">model!$T$2</definedName>
    <definedName name="solver_lhs32" localSheetId="2" hidden="1">model!$T$2</definedName>
    <definedName name="solver_lhs33" localSheetId="2" hidden="1">model!$T$2</definedName>
    <definedName name="solver_lhs34" localSheetId="2" hidden="1">model!$T$2</definedName>
    <definedName name="solver_lhs35" localSheetId="2" hidden="1">model!$T$2</definedName>
    <definedName name="solver_lhs36" localSheetId="2" hidden="1">model!$T$2</definedName>
    <definedName name="solver_lhs37" localSheetId="2" hidden="1">model!$T$2</definedName>
    <definedName name="solver_lhs4" localSheetId="2" hidden="1">model!$H$2</definedName>
    <definedName name="solver_lhs5" localSheetId="2" hidden="1">model!$I$2</definedName>
    <definedName name="solver_lhs6" localSheetId="2" hidden="1">model!$I$2</definedName>
    <definedName name="solver_lhs7" localSheetId="2" hidden="1">model!$J$2</definedName>
    <definedName name="solver_lhs8" localSheetId="2" hidden="1">model!$J$2</definedName>
    <definedName name="solver_lhs9" localSheetId="2" hidden="1">model!$K$2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28</definedName>
    <definedName name="solver_nwt" localSheetId="2" hidden="1">1</definedName>
    <definedName name="solver_opt" localSheetId="2" hidden="1">model!$AB$5</definedName>
    <definedName name="solver_pre" localSheetId="2" hidden="1">0.000001</definedName>
    <definedName name="solver_rbv" localSheetId="2" hidden="1">1</definedName>
    <definedName name="solver_rel1" localSheetId="2" hidden="1">1</definedName>
    <definedName name="solver_rel10" localSheetId="2" hidden="1">3</definedName>
    <definedName name="solver_rel11" localSheetId="2" hidden="1">3</definedName>
    <definedName name="solver_rel12" localSheetId="2" hidden="1">1</definedName>
    <definedName name="solver_rel13" localSheetId="2" hidden="1">3</definedName>
    <definedName name="solver_rel14" localSheetId="2" hidden="1">1</definedName>
    <definedName name="solver_rel15" localSheetId="2" hidden="1">3</definedName>
    <definedName name="solver_rel16" localSheetId="2" hidden="1">1</definedName>
    <definedName name="solver_rel17" localSheetId="2" hidden="1">3</definedName>
    <definedName name="solver_rel18" localSheetId="2" hidden="1">1</definedName>
    <definedName name="solver_rel19" localSheetId="2" hidden="1">3</definedName>
    <definedName name="solver_rel2" localSheetId="2" hidden="1">3</definedName>
    <definedName name="solver_rel20" localSheetId="2" hidden="1">1</definedName>
    <definedName name="solver_rel21" localSheetId="2" hidden="1">3</definedName>
    <definedName name="solver_rel22" localSheetId="2" hidden="1">1</definedName>
    <definedName name="solver_rel23" localSheetId="2" hidden="1">1</definedName>
    <definedName name="solver_rel24" localSheetId="2" hidden="1">3</definedName>
    <definedName name="solver_rel25" localSheetId="2" hidden="1">1</definedName>
    <definedName name="solver_rel26" localSheetId="2" hidden="1">3</definedName>
    <definedName name="solver_rel27" localSheetId="2" hidden="1">1</definedName>
    <definedName name="solver_rel28" localSheetId="2" hidden="1">3</definedName>
    <definedName name="solver_rel29" localSheetId="2" hidden="1">3</definedName>
    <definedName name="solver_rel3" localSheetId="2" hidden="1">1</definedName>
    <definedName name="solver_rel30" localSheetId="2" hidden="1">3</definedName>
    <definedName name="solver_rel31" localSheetId="2" hidden="1">3</definedName>
    <definedName name="solver_rel32" localSheetId="2" hidden="1">3</definedName>
    <definedName name="solver_rel33" localSheetId="2" hidden="1">3</definedName>
    <definedName name="solver_rel34" localSheetId="2" hidden="1">3</definedName>
    <definedName name="solver_rel35" localSheetId="2" hidden="1">3</definedName>
    <definedName name="solver_rel36" localSheetId="2" hidden="1">3</definedName>
    <definedName name="solver_rel37" localSheetId="2" hidden="1">3</definedName>
    <definedName name="solver_rel4" localSheetId="2" hidden="1">3</definedName>
    <definedName name="solver_rel5" localSheetId="2" hidden="1">1</definedName>
    <definedName name="solver_rel6" localSheetId="2" hidden="1">3</definedName>
    <definedName name="solver_rel7" localSheetId="2" hidden="1">1</definedName>
    <definedName name="solver_rel8" localSheetId="2" hidden="1">3</definedName>
    <definedName name="solver_rel9" localSheetId="2" hidden="1">1</definedName>
    <definedName name="solver_rhs1" localSheetId="2" hidden="1">2.5</definedName>
    <definedName name="solver_rhs10" localSheetId="2" hidden="1">-2.5</definedName>
    <definedName name="solver_rhs11" localSheetId="2" hidden="1">-2.5</definedName>
    <definedName name="solver_rhs12" localSheetId="2" hidden="1">2.5</definedName>
    <definedName name="solver_rhs13" localSheetId="2" hidden="1">-2.5</definedName>
    <definedName name="solver_rhs14" localSheetId="2" hidden="1">2.5</definedName>
    <definedName name="solver_rhs15" localSheetId="2" hidden="1">-2.5</definedName>
    <definedName name="solver_rhs16" localSheetId="2" hidden="1">2.5</definedName>
    <definedName name="solver_rhs17" localSheetId="2" hidden="1">-2.5</definedName>
    <definedName name="solver_rhs18" localSheetId="2" hidden="1">2.5</definedName>
    <definedName name="solver_rhs19" localSheetId="2" hidden="1">-2.5</definedName>
    <definedName name="solver_rhs2" localSheetId="2" hidden="1">-2.5</definedName>
    <definedName name="solver_rhs20" localSheetId="2" hidden="1">2.5</definedName>
    <definedName name="solver_rhs21" localSheetId="2" hidden="1">-2.5</definedName>
    <definedName name="solver_rhs22" localSheetId="2" hidden="1">2.5</definedName>
    <definedName name="solver_rhs23" localSheetId="2" hidden="1">2.5</definedName>
    <definedName name="solver_rhs24" localSheetId="2" hidden="1">-2.5</definedName>
    <definedName name="solver_rhs25" localSheetId="2" hidden="1">2.5</definedName>
    <definedName name="solver_rhs26" localSheetId="2" hidden="1">-2.5</definedName>
    <definedName name="solver_rhs27" localSheetId="2" hidden="1">2.5</definedName>
    <definedName name="solver_rhs28" localSheetId="2" hidden="1">-2.5</definedName>
    <definedName name="solver_rhs29" localSheetId="2" hidden="1">-5</definedName>
    <definedName name="solver_rhs3" localSheetId="2" hidden="1">2.5</definedName>
    <definedName name="solver_rhs30" localSheetId="2" hidden="1">-5</definedName>
    <definedName name="solver_rhs31" localSheetId="2" hidden="1">-5</definedName>
    <definedName name="solver_rhs32" localSheetId="2" hidden="1">-5</definedName>
    <definedName name="solver_rhs33" localSheetId="2" hidden="1">-5</definedName>
    <definedName name="solver_rhs34" localSheetId="2" hidden="1">-5</definedName>
    <definedName name="solver_rhs35" localSheetId="2" hidden="1">-5</definedName>
    <definedName name="solver_rhs36" localSheetId="2" hidden="1">-5</definedName>
    <definedName name="solver_rhs37" localSheetId="2" hidden="1">-5</definedName>
    <definedName name="solver_rhs4" localSheetId="2" hidden="1">-2.5</definedName>
    <definedName name="solver_rhs5" localSheetId="2" hidden="1">2.5</definedName>
    <definedName name="solver_rhs6" localSheetId="2" hidden="1">-2.5</definedName>
    <definedName name="solver_rhs7" localSheetId="2" hidden="1">2.5</definedName>
    <definedName name="solver_rhs8" localSheetId="2" hidden="1">-2.5</definedName>
    <definedName name="solver_rhs9" localSheetId="2" hidden="1">2.5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val" localSheetId="2" hidden="1">0</definedName>
    <definedName name="solver_ver" localSheetId="2" hidden="1">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8" i="3" l="1"/>
  <c r="AB7" i="3"/>
  <c r="AB3" i="3"/>
  <c r="AB8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3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6" i="3"/>
  <c r="J7" i="3"/>
  <c r="J8" i="3"/>
  <c r="J4" i="3"/>
  <c r="J5" i="3"/>
  <c r="J3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5216" i="3"/>
  <c r="T5217" i="3"/>
  <c r="T5218" i="3"/>
  <c r="T5219" i="3"/>
  <c r="T5220" i="3"/>
  <c r="T5221" i="3"/>
  <c r="T5222" i="3"/>
  <c r="T5223" i="3"/>
  <c r="T5224" i="3"/>
  <c r="T5225" i="3"/>
  <c r="T5226" i="3"/>
  <c r="T5227" i="3"/>
  <c r="T5228" i="3"/>
  <c r="T5229" i="3"/>
  <c r="T5230" i="3"/>
  <c r="T5231" i="3"/>
  <c r="T5232" i="3"/>
  <c r="T5233" i="3"/>
  <c r="T5234" i="3"/>
  <c r="T5235" i="3"/>
  <c r="T5236" i="3"/>
  <c r="T5237" i="3"/>
  <c r="T5238" i="3"/>
  <c r="T5239" i="3"/>
  <c r="T5240" i="3"/>
  <c r="T5241" i="3"/>
  <c r="T5242" i="3"/>
  <c r="T5243" i="3"/>
  <c r="T5244" i="3"/>
  <c r="T5245" i="3"/>
  <c r="T5246" i="3"/>
  <c r="T5247" i="3"/>
  <c r="T5248" i="3"/>
  <c r="T5249" i="3"/>
  <c r="T5250" i="3"/>
  <c r="T5251" i="3"/>
  <c r="T5252" i="3"/>
  <c r="T5253" i="3"/>
  <c r="T5254" i="3"/>
  <c r="T5255" i="3"/>
  <c r="T5256" i="3"/>
  <c r="T5257" i="3"/>
  <c r="T5258" i="3"/>
  <c r="T5259" i="3"/>
  <c r="T5260" i="3"/>
  <c r="T5261" i="3"/>
  <c r="T5262" i="3"/>
  <c r="T5263" i="3"/>
  <c r="T5264" i="3"/>
  <c r="T5265" i="3"/>
  <c r="T5266" i="3"/>
  <c r="T5267" i="3"/>
  <c r="T5268" i="3"/>
  <c r="T5269" i="3"/>
  <c r="T5270" i="3"/>
  <c r="T5271" i="3"/>
  <c r="T5272" i="3"/>
  <c r="T5273" i="3"/>
  <c r="T5274" i="3"/>
  <c r="T5275" i="3"/>
  <c r="T5276" i="3"/>
  <c r="T5277" i="3"/>
  <c r="T5278" i="3"/>
  <c r="T5279" i="3"/>
  <c r="T5280" i="3"/>
  <c r="T5281" i="3"/>
  <c r="T5282" i="3"/>
  <c r="T5283" i="3"/>
  <c r="T5284" i="3"/>
  <c r="T5285" i="3"/>
  <c r="T5286" i="3"/>
  <c r="T5287" i="3"/>
  <c r="T5288" i="3"/>
  <c r="T5289" i="3"/>
  <c r="T5290" i="3"/>
  <c r="T5291" i="3"/>
  <c r="T5292" i="3"/>
  <c r="T5293" i="3"/>
  <c r="T5294" i="3"/>
  <c r="T5295" i="3"/>
  <c r="T5296" i="3"/>
  <c r="T5297" i="3"/>
  <c r="T5298" i="3"/>
  <c r="T5299" i="3"/>
  <c r="T5300" i="3"/>
  <c r="T5301" i="3"/>
  <c r="T5302" i="3"/>
  <c r="T5303" i="3"/>
  <c r="T5304" i="3"/>
  <c r="T5305" i="3"/>
  <c r="T5306" i="3"/>
  <c r="T5307" i="3"/>
  <c r="T5308" i="3"/>
  <c r="T5309" i="3"/>
  <c r="T5310" i="3"/>
  <c r="T5311" i="3"/>
  <c r="T5312" i="3"/>
  <c r="T5313" i="3"/>
  <c r="T5314" i="3"/>
  <c r="T5315" i="3"/>
  <c r="T5316" i="3"/>
  <c r="T5317" i="3"/>
  <c r="T5318" i="3"/>
  <c r="T5319" i="3"/>
  <c r="T5320" i="3"/>
  <c r="T5321" i="3"/>
  <c r="T5322" i="3"/>
  <c r="T5323" i="3"/>
  <c r="T5324" i="3"/>
  <c r="T5325" i="3"/>
  <c r="T5326" i="3"/>
  <c r="T5327" i="3"/>
  <c r="T5328" i="3"/>
  <c r="T5329" i="3"/>
  <c r="T5330" i="3"/>
  <c r="T5331" i="3"/>
  <c r="T5332" i="3"/>
  <c r="T5333" i="3"/>
  <c r="T5334" i="3"/>
  <c r="T5335" i="3"/>
  <c r="T5336" i="3"/>
  <c r="T5337" i="3"/>
  <c r="T5338" i="3"/>
  <c r="T5339" i="3"/>
  <c r="T5340" i="3"/>
  <c r="T5341" i="3"/>
  <c r="T5342" i="3"/>
  <c r="T5343" i="3"/>
  <c r="T5344" i="3"/>
  <c r="T5345" i="3"/>
  <c r="T5346" i="3"/>
  <c r="T5347" i="3"/>
  <c r="T5348" i="3"/>
  <c r="T5349" i="3"/>
  <c r="T5350" i="3"/>
  <c r="T5351" i="3"/>
  <c r="T5352" i="3"/>
  <c r="T5353" i="3"/>
  <c r="T5354" i="3"/>
  <c r="T5355" i="3"/>
  <c r="T5356" i="3"/>
  <c r="T5357" i="3"/>
  <c r="T5358" i="3"/>
  <c r="T5359" i="3"/>
  <c r="T5360" i="3"/>
  <c r="T5361" i="3"/>
  <c r="T5362" i="3"/>
  <c r="T5363" i="3"/>
  <c r="T5364" i="3"/>
  <c r="T5365" i="3"/>
  <c r="T5366" i="3"/>
  <c r="T5367" i="3"/>
  <c r="T5368" i="3"/>
  <c r="T5369" i="3"/>
  <c r="T5370" i="3"/>
  <c r="T5371" i="3"/>
  <c r="T5372" i="3"/>
  <c r="T5373" i="3"/>
  <c r="T5374" i="3"/>
  <c r="T5375" i="3"/>
  <c r="T5376" i="3"/>
  <c r="T5377" i="3"/>
  <c r="T5378" i="3"/>
  <c r="T5379" i="3"/>
  <c r="T5380" i="3"/>
  <c r="T5381" i="3"/>
  <c r="T5382" i="3"/>
  <c r="T5383" i="3"/>
  <c r="T5384" i="3"/>
  <c r="T5385" i="3"/>
  <c r="T5386" i="3"/>
  <c r="T5387" i="3"/>
  <c r="T5388" i="3"/>
  <c r="T5389" i="3"/>
  <c r="T5390" i="3"/>
  <c r="T5391" i="3"/>
  <c r="T5392" i="3"/>
  <c r="T5393" i="3"/>
  <c r="T5394" i="3"/>
  <c r="T5395" i="3"/>
  <c r="T5396" i="3"/>
  <c r="T5397" i="3"/>
  <c r="T5398" i="3"/>
  <c r="T5399" i="3"/>
  <c r="T5400" i="3"/>
  <c r="T5401" i="3"/>
  <c r="T5402" i="3"/>
  <c r="T5403" i="3"/>
  <c r="T5404" i="3"/>
  <c r="T5405" i="3"/>
  <c r="T5406" i="3"/>
  <c r="T5407" i="3"/>
  <c r="T5408" i="3"/>
  <c r="T5409" i="3"/>
  <c r="T5410" i="3"/>
  <c r="T5411" i="3"/>
  <c r="T5412" i="3"/>
  <c r="T5413" i="3"/>
  <c r="T5414" i="3"/>
  <c r="T5415" i="3"/>
  <c r="T5416" i="3"/>
  <c r="T5417" i="3"/>
  <c r="T5418" i="3"/>
  <c r="T5419" i="3"/>
  <c r="T5420" i="3"/>
  <c r="T5421" i="3"/>
  <c r="T5422" i="3"/>
  <c r="T5423" i="3"/>
  <c r="T5424" i="3"/>
  <c r="T5425" i="3"/>
  <c r="T5426" i="3"/>
  <c r="T5427" i="3"/>
  <c r="T5428" i="3"/>
  <c r="T5429" i="3"/>
  <c r="T5430" i="3"/>
  <c r="T5431" i="3"/>
  <c r="T5432" i="3"/>
  <c r="T5433" i="3"/>
  <c r="T5434" i="3"/>
  <c r="T5435" i="3"/>
  <c r="T5436" i="3"/>
  <c r="T5437" i="3"/>
  <c r="T5438" i="3"/>
  <c r="T5439" i="3"/>
  <c r="T5440" i="3"/>
  <c r="T5441" i="3"/>
  <c r="T5442" i="3"/>
  <c r="T5443" i="3"/>
  <c r="T5444" i="3"/>
  <c r="T5445" i="3"/>
  <c r="T5446" i="3"/>
  <c r="T5447" i="3"/>
  <c r="T5448" i="3"/>
  <c r="T5449" i="3"/>
  <c r="T5450" i="3"/>
  <c r="T5451" i="3"/>
  <c r="T5452" i="3"/>
  <c r="T5453" i="3"/>
  <c r="T5454" i="3"/>
  <c r="T5455" i="3"/>
  <c r="T5456" i="3"/>
  <c r="T5457" i="3"/>
  <c r="T5458" i="3"/>
  <c r="T5459" i="3"/>
  <c r="T5460" i="3"/>
  <c r="T5461" i="3"/>
  <c r="T5462" i="3"/>
  <c r="T5463" i="3"/>
  <c r="T5464" i="3"/>
  <c r="T5465" i="3"/>
  <c r="T5466" i="3"/>
  <c r="T5467" i="3"/>
  <c r="T5468" i="3"/>
  <c r="T5469" i="3"/>
  <c r="T5470" i="3"/>
  <c r="T5471" i="3"/>
  <c r="T5472" i="3"/>
  <c r="T5473" i="3"/>
  <c r="T5474" i="3"/>
  <c r="T5475" i="3"/>
  <c r="T5476" i="3"/>
  <c r="T5477" i="3"/>
  <c r="T5478" i="3"/>
  <c r="T5479" i="3"/>
  <c r="T5480" i="3"/>
  <c r="T5481" i="3"/>
  <c r="T5482" i="3"/>
  <c r="T5483" i="3"/>
  <c r="T5484" i="3"/>
  <c r="T5485" i="3"/>
  <c r="T5486" i="3"/>
  <c r="T5487" i="3"/>
  <c r="T5488" i="3"/>
  <c r="T5489" i="3"/>
  <c r="T5490" i="3"/>
  <c r="T5491" i="3"/>
  <c r="T5492" i="3"/>
  <c r="T5493" i="3"/>
  <c r="T5494" i="3"/>
  <c r="T5495" i="3"/>
  <c r="T5496" i="3"/>
  <c r="T5497" i="3"/>
  <c r="T5498" i="3"/>
  <c r="T5499" i="3"/>
  <c r="T5500" i="3"/>
  <c r="T5501" i="3"/>
  <c r="T5502" i="3"/>
  <c r="T5503" i="3"/>
  <c r="T5504" i="3"/>
  <c r="T5505" i="3"/>
  <c r="T5506" i="3"/>
  <c r="T5507" i="3"/>
  <c r="T5508" i="3"/>
  <c r="T5509" i="3"/>
  <c r="T5510" i="3"/>
  <c r="T5511" i="3"/>
  <c r="T5512" i="3"/>
  <c r="T5513" i="3"/>
  <c r="T5514" i="3"/>
  <c r="T5515" i="3"/>
  <c r="T5516" i="3"/>
  <c r="T5517" i="3"/>
  <c r="T5518" i="3"/>
  <c r="T5519" i="3"/>
  <c r="T5520" i="3"/>
  <c r="T5521" i="3"/>
  <c r="T5522" i="3"/>
  <c r="T5523" i="3"/>
  <c r="T5524" i="3"/>
  <c r="T5525" i="3"/>
  <c r="T5526" i="3"/>
  <c r="T5527" i="3"/>
  <c r="T5528" i="3"/>
  <c r="T5529" i="3"/>
  <c r="T5530" i="3"/>
  <c r="T5531" i="3"/>
  <c r="T5532" i="3"/>
  <c r="T5533" i="3"/>
  <c r="T5534" i="3"/>
  <c r="T5535" i="3"/>
  <c r="T5536" i="3"/>
  <c r="T5537" i="3"/>
  <c r="T5538" i="3"/>
  <c r="T5539" i="3"/>
  <c r="T5540" i="3"/>
  <c r="T5541" i="3"/>
  <c r="T5542" i="3"/>
  <c r="T5543" i="3"/>
  <c r="T5544" i="3"/>
  <c r="T5545" i="3"/>
  <c r="T5546" i="3"/>
  <c r="T5547" i="3"/>
  <c r="T5548" i="3"/>
  <c r="T5549" i="3"/>
  <c r="T5550" i="3"/>
  <c r="T5551" i="3"/>
  <c r="T5552" i="3"/>
  <c r="T5553" i="3"/>
  <c r="T5554" i="3"/>
  <c r="T5555" i="3"/>
  <c r="T5556" i="3"/>
  <c r="T5557" i="3"/>
  <c r="T5558" i="3"/>
  <c r="T5559" i="3"/>
  <c r="T5560" i="3"/>
  <c r="T5561" i="3"/>
  <c r="T5562" i="3"/>
  <c r="T5563" i="3"/>
  <c r="T5564" i="3"/>
  <c r="T5565" i="3"/>
  <c r="T5566" i="3"/>
  <c r="T5567" i="3"/>
  <c r="T5568" i="3"/>
  <c r="T5569" i="3"/>
  <c r="T5570" i="3"/>
  <c r="T5571" i="3"/>
  <c r="T5572" i="3"/>
  <c r="T5573" i="3"/>
  <c r="T5574" i="3"/>
  <c r="T5575" i="3"/>
  <c r="T5576" i="3"/>
  <c r="T5577" i="3"/>
  <c r="T5578" i="3"/>
  <c r="T5579" i="3"/>
  <c r="T5580" i="3"/>
  <c r="T5581" i="3"/>
  <c r="T5582" i="3"/>
  <c r="T5583" i="3"/>
  <c r="T5584" i="3"/>
  <c r="T5585" i="3"/>
  <c r="T5586" i="3"/>
  <c r="T5587" i="3"/>
  <c r="T5588" i="3"/>
  <c r="T5589" i="3"/>
  <c r="T5590" i="3"/>
  <c r="T5591" i="3"/>
  <c r="T5592" i="3"/>
  <c r="T5593" i="3"/>
  <c r="T5594" i="3"/>
  <c r="T5595" i="3"/>
  <c r="T5596" i="3"/>
  <c r="T5597" i="3"/>
  <c r="T5598" i="3"/>
  <c r="T5599" i="3"/>
  <c r="T5600" i="3"/>
  <c r="T5601" i="3"/>
  <c r="T5602" i="3"/>
  <c r="T5603" i="3"/>
  <c r="T5604" i="3"/>
  <c r="T5605" i="3"/>
  <c r="T5606" i="3"/>
  <c r="T5607" i="3"/>
  <c r="T5608" i="3"/>
  <c r="T5609" i="3"/>
  <c r="T5610" i="3"/>
  <c r="T5611" i="3"/>
  <c r="T5612" i="3"/>
  <c r="T5613" i="3"/>
  <c r="T5614" i="3"/>
  <c r="T5615" i="3"/>
  <c r="T5616" i="3"/>
  <c r="T5617" i="3"/>
  <c r="T5618" i="3"/>
  <c r="T5619" i="3"/>
  <c r="T5620" i="3"/>
  <c r="T5621" i="3"/>
  <c r="T5622" i="3"/>
  <c r="T5623" i="3"/>
  <c r="T5624" i="3"/>
  <c r="T5625" i="3"/>
  <c r="T5626" i="3"/>
  <c r="T5627" i="3"/>
  <c r="T5628" i="3"/>
  <c r="T5629" i="3"/>
  <c r="T5630" i="3"/>
  <c r="T5631" i="3"/>
  <c r="T5632" i="3"/>
  <c r="T5633" i="3"/>
  <c r="T5634" i="3"/>
  <c r="T5635" i="3"/>
  <c r="T5636" i="3"/>
  <c r="T5637" i="3"/>
  <c r="T5638" i="3"/>
  <c r="T5639" i="3"/>
  <c r="T5640" i="3"/>
  <c r="T5641" i="3"/>
  <c r="T5642" i="3"/>
  <c r="T5643" i="3"/>
  <c r="T5644" i="3"/>
  <c r="T5645" i="3"/>
  <c r="T5646" i="3"/>
  <c r="T5647" i="3"/>
  <c r="T5648" i="3"/>
  <c r="T5649" i="3"/>
  <c r="T5650" i="3"/>
  <c r="T5651" i="3"/>
  <c r="T5652" i="3"/>
  <c r="T5653" i="3"/>
  <c r="T5654" i="3"/>
  <c r="T5655" i="3"/>
  <c r="T5656" i="3"/>
  <c r="T5657" i="3"/>
  <c r="T5658" i="3"/>
  <c r="T5659" i="3"/>
  <c r="T5660" i="3"/>
  <c r="T5661" i="3"/>
  <c r="T5662" i="3"/>
  <c r="T5663" i="3"/>
  <c r="T5664" i="3"/>
  <c r="T5665" i="3"/>
  <c r="T5666" i="3"/>
  <c r="T5667" i="3"/>
  <c r="T5668" i="3"/>
  <c r="T5669" i="3"/>
  <c r="T5670" i="3"/>
  <c r="T5671" i="3"/>
  <c r="T5672" i="3"/>
  <c r="T5673" i="3"/>
  <c r="T5674" i="3"/>
  <c r="T5675" i="3"/>
  <c r="T5676" i="3"/>
  <c r="T5677" i="3"/>
  <c r="T5678" i="3"/>
  <c r="T5679" i="3"/>
  <c r="T5680" i="3"/>
  <c r="T5681" i="3"/>
  <c r="T5682" i="3"/>
  <c r="T5683" i="3"/>
  <c r="T5684" i="3"/>
  <c r="T5685" i="3"/>
  <c r="T5686" i="3"/>
  <c r="T5687" i="3"/>
  <c r="T5688" i="3"/>
  <c r="T5689" i="3"/>
  <c r="T5690" i="3"/>
  <c r="T5691" i="3"/>
  <c r="T5692" i="3"/>
  <c r="T5693" i="3"/>
  <c r="T5694" i="3"/>
  <c r="T5695" i="3"/>
  <c r="T5696" i="3"/>
  <c r="T5697" i="3"/>
  <c r="T5698" i="3"/>
  <c r="T5699" i="3"/>
  <c r="T5700" i="3"/>
  <c r="T5701" i="3"/>
  <c r="T5702" i="3"/>
  <c r="T5703" i="3"/>
  <c r="T5704" i="3"/>
  <c r="T5705" i="3"/>
  <c r="T5706" i="3"/>
  <c r="T5707" i="3"/>
  <c r="T5708" i="3"/>
  <c r="T5709" i="3"/>
  <c r="T5710" i="3"/>
  <c r="T5711" i="3"/>
  <c r="T5712" i="3"/>
  <c r="T5713" i="3"/>
  <c r="T5714" i="3"/>
  <c r="T5715" i="3"/>
  <c r="T5716" i="3"/>
  <c r="T5717" i="3"/>
  <c r="T5718" i="3"/>
  <c r="T5719" i="3"/>
  <c r="T5720" i="3"/>
  <c r="T5721" i="3"/>
  <c r="T5722" i="3"/>
  <c r="T5723" i="3"/>
  <c r="T5724" i="3"/>
  <c r="T5725" i="3"/>
  <c r="T5726" i="3"/>
  <c r="T5727" i="3"/>
  <c r="T5728" i="3"/>
  <c r="T5729" i="3"/>
  <c r="T5730" i="3"/>
  <c r="T5731" i="3"/>
  <c r="T5732" i="3"/>
  <c r="T5733" i="3"/>
  <c r="T5734" i="3"/>
  <c r="T5735" i="3"/>
  <c r="T5736" i="3"/>
  <c r="T5737" i="3"/>
  <c r="T5738" i="3"/>
  <c r="T5739" i="3"/>
  <c r="T5740" i="3"/>
  <c r="T5741" i="3"/>
  <c r="T5742" i="3"/>
  <c r="T5743" i="3"/>
  <c r="T5744" i="3"/>
  <c r="T5745" i="3"/>
  <c r="T5746" i="3"/>
  <c r="T5747" i="3"/>
  <c r="T5748" i="3"/>
  <c r="T5749" i="3"/>
  <c r="T5750" i="3"/>
  <c r="T5751" i="3"/>
  <c r="T5752" i="3"/>
  <c r="T5753" i="3"/>
  <c r="T5754" i="3"/>
  <c r="T5755" i="3"/>
  <c r="T5756" i="3"/>
  <c r="T5757" i="3"/>
  <c r="T5758" i="3"/>
  <c r="T5759" i="3"/>
  <c r="T5760" i="3"/>
  <c r="T5761" i="3"/>
  <c r="T5762" i="3"/>
  <c r="T5763" i="3"/>
  <c r="T5764" i="3"/>
  <c r="T5765" i="3"/>
  <c r="T5766" i="3"/>
  <c r="T5767" i="3"/>
  <c r="T5768" i="3"/>
  <c r="T5769" i="3"/>
  <c r="T5770" i="3"/>
  <c r="T5771" i="3"/>
  <c r="T5772" i="3"/>
  <c r="T5773" i="3"/>
  <c r="T5774" i="3"/>
  <c r="T5775" i="3"/>
  <c r="T5776" i="3"/>
  <c r="T5777" i="3"/>
  <c r="T5778" i="3"/>
  <c r="T5779" i="3"/>
  <c r="T5780" i="3"/>
  <c r="T5781" i="3"/>
  <c r="T5782" i="3"/>
  <c r="T5783" i="3"/>
  <c r="T5784" i="3"/>
  <c r="T5785" i="3"/>
  <c r="T5786" i="3"/>
  <c r="T5787" i="3"/>
  <c r="T5788" i="3"/>
  <c r="T5789" i="3"/>
  <c r="T5790" i="3"/>
  <c r="T5791" i="3"/>
  <c r="T5792" i="3"/>
  <c r="T5793" i="3"/>
  <c r="T5794" i="3"/>
  <c r="T5795" i="3"/>
  <c r="T5796" i="3"/>
  <c r="T5797" i="3"/>
  <c r="T5798" i="3"/>
  <c r="T5799" i="3"/>
  <c r="T5800" i="3"/>
  <c r="T5801" i="3"/>
  <c r="T5802" i="3"/>
  <c r="T5803" i="3"/>
  <c r="T5804" i="3"/>
  <c r="T5805" i="3"/>
  <c r="T5806" i="3"/>
  <c r="T5807" i="3"/>
  <c r="T5808" i="3"/>
  <c r="T5809" i="3"/>
  <c r="T5810" i="3"/>
  <c r="T5811" i="3"/>
  <c r="T5812" i="3"/>
  <c r="T5813" i="3"/>
  <c r="T5814" i="3"/>
  <c r="T5815" i="3"/>
  <c r="T5816" i="3"/>
  <c r="T5817" i="3"/>
  <c r="T5818" i="3"/>
  <c r="T5819" i="3"/>
  <c r="T5820" i="3"/>
  <c r="T5821" i="3"/>
  <c r="T5822" i="3"/>
  <c r="T5823" i="3"/>
  <c r="T5824" i="3"/>
  <c r="T5825" i="3"/>
  <c r="T5826" i="3"/>
  <c r="T5827" i="3"/>
  <c r="T5828" i="3"/>
  <c r="T5829" i="3"/>
  <c r="T5830" i="3"/>
  <c r="T5831" i="3"/>
  <c r="T5832" i="3"/>
  <c r="T5833" i="3"/>
  <c r="T5834" i="3"/>
  <c r="T5835" i="3"/>
  <c r="T5836" i="3"/>
  <c r="T5837" i="3"/>
  <c r="T5838" i="3"/>
  <c r="T5839" i="3"/>
  <c r="T5840" i="3"/>
  <c r="T5841" i="3"/>
  <c r="T5842" i="3"/>
  <c r="T5843" i="3"/>
  <c r="T5844" i="3"/>
  <c r="T5845" i="3"/>
  <c r="T5846" i="3"/>
  <c r="T5847" i="3"/>
  <c r="T5848" i="3"/>
  <c r="T5849" i="3"/>
  <c r="T5850" i="3"/>
  <c r="T5851" i="3"/>
  <c r="T5852" i="3"/>
  <c r="T5853" i="3"/>
  <c r="T5854" i="3"/>
  <c r="T5855" i="3"/>
  <c r="T5856" i="3"/>
  <c r="T5857" i="3"/>
  <c r="T5858" i="3"/>
  <c r="T5859" i="3"/>
  <c r="T5860" i="3"/>
  <c r="T5861" i="3"/>
  <c r="T5862" i="3"/>
  <c r="T5863" i="3"/>
  <c r="T5864" i="3"/>
  <c r="T5865" i="3"/>
  <c r="T5866" i="3"/>
  <c r="T5867" i="3"/>
  <c r="T5868" i="3"/>
  <c r="T5869" i="3"/>
  <c r="T5870" i="3"/>
  <c r="T5871" i="3"/>
  <c r="T5872" i="3"/>
  <c r="T5873" i="3"/>
  <c r="T5874" i="3"/>
  <c r="T5875" i="3"/>
  <c r="T5876" i="3"/>
  <c r="T5877" i="3"/>
  <c r="T5878" i="3"/>
  <c r="T5879" i="3"/>
  <c r="T5880" i="3"/>
  <c r="T5881" i="3"/>
  <c r="T5882" i="3"/>
  <c r="T5883" i="3"/>
  <c r="T5884" i="3"/>
  <c r="T5885" i="3"/>
  <c r="T5886" i="3"/>
  <c r="T5887" i="3"/>
  <c r="T5888" i="3"/>
  <c r="T5889" i="3"/>
  <c r="T5890" i="3"/>
  <c r="T5891" i="3"/>
  <c r="T5892" i="3"/>
  <c r="T5893" i="3"/>
  <c r="T5894" i="3"/>
  <c r="T5895" i="3"/>
  <c r="T5896" i="3"/>
  <c r="T5897" i="3"/>
  <c r="T5898" i="3"/>
  <c r="T5899" i="3"/>
  <c r="T5900" i="3"/>
  <c r="T5901" i="3"/>
  <c r="T5902" i="3"/>
  <c r="T5903" i="3"/>
  <c r="T5904" i="3"/>
  <c r="T5905" i="3"/>
  <c r="T5906" i="3"/>
  <c r="T5907" i="3"/>
  <c r="T5908" i="3"/>
  <c r="T5909" i="3"/>
  <c r="T5910" i="3"/>
  <c r="T5911" i="3"/>
  <c r="T5912" i="3"/>
  <c r="T5913" i="3"/>
  <c r="T5914" i="3"/>
  <c r="T5915" i="3"/>
  <c r="T5916" i="3"/>
  <c r="T5917" i="3"/>
  <c r="T5918" i="3"/>
  <c r="T5919" i="3"/>
  <c r="T5920" i="3"/>
  <c r="T5921" i="3"/>
  <c r="T5922" i="3"/>
  <c r="T5923" i="3"/>
  <c r="T5924" i="3"/>
  <c r="T5925" i="3"/>
  <c r="T5926" i="3"/>
  <c r="T5927" i="3"/>
  <c r="T5928" i="3"/>
  <c r="T5929" i="3"/>
  <c r="T5930" i="3"/>
  <c r="T5931" i="3"/>
  <c r="T5932" i="3"/>
  <c r="T5933" i="3"/>
  <c r="T5934" i="3"/>
  <c r="T5935" i="3"/>
  <c r="T5936" i="3"/>
  <c r="T5937" i="3"/>
  <c r="T5938" i="3"/>
  <c r="T5939" i="3"/>
  <c r="T5940" i="3"/>
  <c r="T5941" i="3"/>
  <c r="T5942" i="3"/>
  <c r="T5943" i="3"/>
  <c r="T5944" i="3"/>
  <c r="T5945" i="3"/>
  <c r="T5946" i="3"/>
  <c r="T5947" i="3"/>
  <c r="T5948" i="3"/>
  <c r="T5949" i="3"/>
  <c r="T5950" i="3"/>
  <c r="T5951" i="3"/>
  <c r="T5952" i="3"/>
  <c r="T5953" i="3"/>
  <c r="T5954" i="3"/>
  <c r="T5955" i="3"/>
  <c r="T5956" i="3"/>
  <c r="T5957" i="3"/>
  <c r="T5958" i="3"/>
  <c r="T5959" i="3"/>
  <c r="T5960" i="3"/>
  <c r="T5961" i="3"/>
  <c r="T5962" i="3"/>
  <c r="T5963" i="3"/>
  <c r="T5964" i="3"/>
  <c r="T5965" i="3"/>
  <c r="T5966" i="3"/>
  <c r="T5967" i="3"/>
  <c r="T5968" i="3"/>
  <c r="T5969" i="3"/>
  <c r="T5970" i="3"/>
  <c r="T5971" i="3"/>
  <c r="T5972" i="3"/>
  <c r="T5973" i="3"/>
  <c r="T5974" i="3"/>
  <c r="T5975" i="3"/>
  <c r="T5976" i="3"/>
  <c r="T5977" i="3"/>
  <c r="T5978" i="3"/>
  <c r="T5979" i="3"/>
  <c r="T5980" i="3"/>
  <c r="T5981" i="3"/>
  <c r="T5982" i="3"/>
  <c r="T5983" i="3"/>
  <c r="T5984" i="3"/>
  <c r="T5985" i="3"/>
  <c r="T5986" i="3"/>
  <c r="T5987" i="3"/>
  <c r="T5988" i="3"/>
  <c r="T5989" i="3"/>
  <c r="T5990" i="3"/>
  <c r="T5991" i="3"/>
  <c r="T5992" i="3"/>
  <c r="T5993" i="3"/>
  <c r="T5994" i="3"/>
  <c r="T5995" i="3"/>
  <c r="T5996" i="3"/>
  <c r="T5997" i="3"/>
  <c r="T5998" i="3"/>
  <c r="T5999" i="3"/>
  <c r="T6000" i="3"/>
  <c r="T6001" i="3"/>
  <c r="T6002" i="3"/>
  <c r="T6003" i="3"/>
  <c r="T6004" i="3"/>
  <c r="T6005" i="3"/>
  <c r="T6006" i="3"/>
  <c r="T6007" i="3"/>
  <c r="T6008" i="3"/>
  <c r="T6009" i="3"/>
  <c r="T6010" i="3"/>
  <c r="T6011" i="3"/>
  <c r="T6012" i="3"/>
  <c r="T6013" i="3"/>
  <c r="T6014" i="3"/>
  <c r="T6015" i="3"/>
  <c r="T6016" i="3"/>
  <c r="T6017" i="3"/>
  <c r="T6018" i="3"/>
  <c r="T6019" i="3"/>
  <c r="T6020" i="3"/>
  <c r="T6021" i="3"/>
  <c r="T6022" i="3"/>
  <c r="T6023" i="3"/>
  <c r="T6024" i="3"/>
  <c r="T6025" i="3"/>
  <c r="T6026" i="3"/>
  <c r="T6027" i="3"/>
  <c r="T6028" i="3"/>
  <c r="T6029" i="3"/>
  <c r="T6030" i="3"/>
  <c r="T6031" i="3"/>
  <c r="T6032" i="3"/>
  <c r="T6033" i="3"/>
  <c r="T6034" i="3"/>
  <c r="T6035" i="3"/>
  <c r="T6036" i="3"/>
  <c r="T6037" i="3"/>
  <c r="T6038" i="3"/>
  <c r="T6039" i="3"/>
  <c r="T6040" i="3"/>
  <c r="T6041" i="3"/>
  <c r="T6042" i="3"/>
  <c r="T6043" i="3"/>
  <c r="T6044" i="3"/>
  <c r="T6045" i="3"/>
  <c r="T6046" i="3"/>
  <c r="T6047" i="3"/>
  <c r="T6048" i="3"/>
  <c r="T6049" i="3"/>
  <c r="T6050" i="3"/>
  <c r="T6051" i="3"/>
  <c r="T6052" i="3"/>
  <c r="T6053" i="3"/>
  <c r="T6054" i="3"/>
  <c r="T6055" i="3"/>
  <c r="T6056" i="3"/>
  <c r="T6057" i="3"/>
  <c r="T6058" i="3"/>
  <c r="T6059" i="3"/>
  <c r="T6060" i="3"/>
  <c r="T6061" i="3"/>
  <c r="T6062" i="3"/>
  <c r="T6063" i="3"/>
  <c r="T6064" i="3"/>
  <c r="T6065" i="3"/>
  <c r="T6066" i="3"/>
  <c r="T6067" i="3"/>
  <c r="T6068" i="3"/>
  <c r="T6069" i="3"/>
  <c r="T6070" i="3"/>
  <c r="T6071" i="3"/>
  <c r="T6072" i="3"/>
  <c r="T6073" i="3"/>
  <c r="T6074" i="3"/>
  <c r="T6075" i="3"/>
  <c r="T6076" i="3"/>
  <c r="T6077" i="3"/>
  <c r="T6078" i="3"/>
  <c r="T6079" i="3"/>
  <c r="T6080" i="3"/>
  <c r="T6081" i="3"/>
  <c r="T6082" i="3"/>
  <c r="T6083" i="3"/>
  <c r="T6084" i="3"/>
  <c r="T6085" i="3"/>
  <c r="T6086" i="3"/>
  <c r="T6087" i="3"/>
  <c r="T6088" i="3"/>
  <c r="T6089" i="3"/>
  <c r="T6090" i="3"/>
  <c r="T6091" i="3"/>
  <c r="T6092" i="3"/>
  <c r="T6093" i="3"/>
  <c r="T6094" i="3"/>
  <c r="T6095" i="3"/>
  <c r="T6096" i="3"/>
  <c r="T6097" i="3"/>
  <c r="T6098" i="3"/>
  <c r="T6099" i="3"/>
  <c r="T6100" i="3"/>
  <c r="T6101" i="3"/>
  <c r="T6102" i="3"/>
  <c r="T6103" i="3"/>
  <c r="T6104" i="3"/>
  <c r="T6105" i="3"/>
  <c r="T6106" i="3"/>
  <c r="T6107" i="3"/>
  <c r="T6108" i="3"/>
  <c r="T6109" i="3"/>
  <c r="T6110" i="3"/>
  <c r="T6111" i="3"/>
  <c r="T6112" i="3"/>
  <c r="T6113" i="3"/>
  <c r="T6114" i="3"/>
  <c r="T6115" i="3"/>
  <c r="T6116" i="3"/>
  <c r="T6117" i="3"/>
  <c r="T6118" i="3"/>
  <c r="T6119" i="3"/>
  <c r="T6120" i="3"/>
  <c r="T6121" i="3"/>
  <c r="T6122" i="3"/>
  <c r="T6123" i="3"/>
  <c r="T6124" i="3"/>
  <c r="T6125" i="3"/>
  <c r="T6126" i="3"/>
  <c r="T6127" i="3"/>
  <c r="T6128" i="3"/>
  <c r="T6129" i="3"/>
  <c r="T6130" i="3"/>
  <c r="T6131" i="3"/>
  <c r="T6132" i="3"/>
  <c r="T6133" i="3"/>
  <c r="T6134" i="3"/>
  <c r="T6135" i="3"/>
  <c r="T6136" i="3"/>
  <c r="T6137" i="3"/>
  <c r="T6138" i="3"/>
  <c r="T6139" i="3"/>
  <c r="T6140" i="3"/>
  <c r="T6141" i="3"/>
  <c r="T6142" i="3"/>
  <c r="T6143" i="3"/>
  <c r="T6144" i="3"/>
  <c r="T6145" i="3"/>
  <c r="T6146" i="3"/>
  <c r="T6147" i="3"/>
  <c r="T6148" i="3"/>
  <c r="T6149" i="3"/>
  <c r="T6150" i="3"/>
  <c r="T6151" i="3"/>
  <c r="T6152" i="3"/>
  <c r="T6153" i="3"/>
  <c r="T6154" i="3"/>
  <c r="T6155" i="3"/>
  <c r="T6156" i="3"/>
  <c r="T6157" i="3"/>
  <c r="T6158" i="3"/>
  <c r="T6159" i="3"/>
  <c r="T6160" i="3"/>
  <c r="T6161" i="3"/>
  <c r="T6162" i="3"/>
  <c r="T6163" i="3"/>
  <c r="T6164" i="3"/>
  <c r="T6165" i="3"/>
  <c r="T6166" i="3"/>
  <c r="T6167" i="3"/>
  <c r="T6168" i="3"/>
  <c r="T6169" i="3"/>
  <c r="T6170" i="3"/>
  <c r="T6171" i="3"/>
  <c r="T6172" i="3"/>
  <c r="T6173" i="3"/>
  <c r="T6174" i="3"/>
  <c r="T6175" i="3"/>
  <c r="T6176" i="3"/>
  <c r="T6177" i="3"/>
  <c r="T6178" i="3"/>
  <c r="T6179" i="3"/>
  <c r="T6180" i="3"/>
  <c r="T6181" i="3"/>
  <c r="T6182" i="3"/>
  <c r="T6183" i="3"/>
  <c r="T6184" i="3"/>
  <c r="T6185" i="3"/>
  <c r="T6186" i="3"/>
  <c r="T6187" i="3"/>
  <c r="T6188" i="3"/>
  <c r="T6189" i="3"/>
  <c r="T6190" i="3"/>
  <c r="T6191" i="3"/>
  <c r="T6192" i="3"/>
  <c r="T6193" i="3"/>
  <c r="T6194" i="3"/>
  <c r="T6195" i="3"/>
  <c r="T6196" i="3"/>
  <c r="T6197" i="3"/>
  <c r="T6198" i="3"/>
  <c r="T6199" i="3"/>
  <c r="T6200" i="3"/>
  <c r="T6201" i="3"/>
  <c r="T6202" i="3"/>
  <c r="T6203" i="3"/>
  <c r="T6204" i="3"/>
  <c r="T6205" i="3"/>
  <c r="T6206" i="3"/>
  <c r="T6207" i="3"/>
  <c r="T6208" i="3"/>
  <c r="T6209" i="3"/>
  <c r="T6210" i="3"/>
  <c r="T6211" i="3"/>
  <c r="T6212" i="3"/>
  <c r="T6213" i="3"/>
  <c r="T6214" i="3"/>
  <c r="T6215" i="3"/>
  <c r="T6216" i="3"/>
  <c r="T6217" i="3"/>
  <c r="T6218" i="3"/>
  <c r="T6219" i="3"/>
  <c r="T6220" i="3"/>
  <c r="T6221" i="3"/>
  <c r="T6222" i="3"/>
  <c r="T6223" i="3"/>
  <c r="T6224" i="3"/>
  <c r="T6225" i="3"/>
  <c r="T6226" i="3"/>
  <c r="T6227" i="3"/>
  <c r="T6228" i="3"/>
  <c r="T6229" i="3"/>
  <c r="T6230" i="3"/>
  <c r="T6231" i="3"/>
  <c r="T6232" i="3"/>
  <c r="T6233" i="3"/>
  <c r="T6234" i="3"/>
  <c r="T6235" i="3"/>
  <c r="T6236" i="3"/>
  <c r="T6237" i="3"/>
  <c r="T6238" i="3"/>
  <c r="T6239" i="3"/>
  <c r="T6240" i="3"/>
  <c r="T6241" i="3"/>
  <c r="T6242" i="3"/>
  <c r="T6243" i="3"/>
  <c r="T6244" i="3"/>
  <c r="T6245" i="3"/>
  <c r="T6246" i="3"/>
  <c r="T6247" i="3"/>
  <c r="T6248" i="3"/>
  <c r="T6249" i="3"/>
  <c r="T6250" i="3"/>
  <c r="T6251" i="3"/>
  <c r="T6252" i="3"/>
  <c r="T6253" i="3"/>
  <c r="T6254" i="3"/>
  <c r="T6255" i="3"/>
  <c r="T6256" i="3"/>
  <c r="T6257" i="3"/>
  <c r="T6258" i="3"/>
  <c r="T6259" i="3"/>
  <c r="T6260" i="3"/>
  <c r="T6261" i="3"/>
  <c r="T6262" i="3"/>
  <c r="T6263" i="3"/>
  <c r="T6264" i="3"/>
  <c r="T6265" i="3"/>
  <c r="T6266" i="3"/>
  <c r="T6267" i="3"/>
  <c r="T6268" i="3"/>
  <c r="T6269" i="3"/>
  <c r="T6270" i="3"/>
  <c r="T6271" i="3"/>
  <c r="T6272" i="3"/>
  <c r="T6273" i="3"/>
  <c r="T6274" i="3"/>
  <c r="T6275" i="3"/>
  <c r="T6276" i="3"/>
  <c r="T6277" i="3"/>
  <c r="T6278" i="3"/>
  <c r="T6279" i="3"/>
  <c r="T6280" i="3"/>
  <c r="T6281" i="3"/>
  <c r="T6282" i="3"/>
  <c r="T6283" i="3"/>
  <c r="T6284" i="3"/>
  <c r="T6285" i="3"/>
  <c r="T6286" i="3"/>
  <c r="T6287" i="3"/>
  <c r="T6288" i="3"/>
  <c r="T6289" i="3"/>
  <c r="T6290" i="3"/>
  <c r="T6291" i="3"/>
  <c r="T6292" i="3"/>
  <c r="T6293" i="3"/>
  <c r="T6294" i="3"/>
  <c r="T6295" i="3"/>
  <c r="T6296" i="3"/>
  <c r="T6297" i="3"/>
  <c r="T6298" i="3"/>
  <c r="T6299" i="3"/>
  <c r="T6300" i="3"/>
  <c r="T6301" i="3"/>
  <c r="T6302" i="3"/>
  <c r="T6303" i="3"/>
  <c r="T6304" i="3"/>
  <c r="T6305" i="3"/>
  <c r="T6306" i="3"/>
  <c r="T6307" i="3"/>
  <c r="T6308" i="3"/>
  <c r="T6309" i="3"/>
  <c r="T6310" i="3"/>
  <c r="T6311" i="3"/>
  <c r="T6312" i="3"/>
  <c r="T6313" i="3"/>
  <c r="T6314" i="3"/>
  <c r="T6315" i="3"/>
  <c r="T6316" i="3"/>
  <c r="T6317" i="3"/>
  <c r="T6318" i="3"/>
  <c r="T6319" i="3"/>
  <c r="T6320" i="3"/>
  <c r="T6321" i="3"/>
  <c r="T6322" i="3"/>
  <c r="T6323" i="3"/>
  <c r="T6324" i="3"/>
  <c r="T6325" i="3"/>
  <c r="T6326" i="3"/>
  <c r="T6327" i="3"/>
  <c r="T6328" i="3"/>
  <c r="T6329" i="3"/>
  <c r="T6330" i="3"/>
  <c r="T6331" i="3"/>
  <c r="T6332" i="3"/>
  <c r="T6333" i="3"/>
  <c r="T6334" i="3"/>
  <c r="T6335" i="3"/>
  <c r="T6336" i="3"/>
  <c r="T6337" i="3"/>
  <c r="T6338" i="3"/>
  <c r="T6339" i="3"/>
  <c r="T6340" i="3"/>
  <c r="T6341" i="3"/>
  <c r="T6342" i="3"/>
  <c r="T6343" i="3"/>
  <c r="T6344" i="3"/>
  <c r="T6345" i="3"/>
  <c r="T6346" i="3"/>
  <c r="T6347" i="3"/>
  <c r="T6348" i="3"/>
  <c r="T6349" i="3"/>
  <c r="T6350" i="3"/>
  <c r="T6351" i="3"/>
  <c r="T6352" i="3"/>
  <c r="T6353" i="3"/>
  <c r="T6354" i="3"/>
  <c r="T6355" i="3"/>
  <c r="T6356" i="3"/>
  <c r="T6357" i="3"/>
  <c r="T6358" i="3"/>
  <c r="T6359" i="3"/>
  <c r="T6360" i="3"/>
  <c r="T6361" i="3"/>
  <c r="T6362" i="3"/>
  <c r="T6363" i="3"/>
  <c r="T6364" i="3"/>
  <c r="T6365" i="3"/>
  <c r="T6366" i="3"/>
  <c r="T6367" i="3"/>
  <c r="T6368" i="3"/>
  <c r="T6369" i="3"/>
  <c r="T6370" i="3"/>
  <c r="T6371" i="3"/>
  <c r="T6372" i="3"/>
  <c r="T6373" i="3"/>
  <c r="T6374" i="3"/>
  <c r="T6375" i="3"/>
  <c r="T6376" i="3"/>
  <c r="T6377" i="3"/>
  <c r="T6378" i="3"/>
  <c r="T6379" i="3"/>
  <c r="T6380" i="3"/>
  <c r="T6381" i="3"/>
  <c r="T6382" i="3"/>
  <c r="T6383" i="3"/>
  <c r="T6384" i="3"/>
  <c r="T6385" i="3"/>
  <c r="T6386" i="3"/>
  <c r="T6387" i="3"/>
  <c r="T6388" i="3"/>
  <c r="T6389" i="3"/>
  <c r="T6390" i="3"/>
  <c r="T6391" i="3"/>
  <c r="T6392" i="3"/>
  <c r="T6393" i="3"/>
  <c r="T6394" i="3"/>
  <c r="T6395" i="3"/>
  <c r="T6396" i="3"/>
  <c r="T6397" i="3"/>
  <c r="T6398" i="3"/>
  <c r="T6399" i="3"/>
  <c r="T6400" i="3"/>
  <c r="T6401" i="3"/>
  <c r="T6402" i="3"/>
  <c r="T6403" i="3"/>
  <c r="T6404" i="3"/>
  <c r="T6405" i="3"/>
  <c r="T6406" i="3"/>
  <c r="T6407" i="3"/>
  <c r="T6408" i="3"/>
  <c r="T6409" i="3"/>
  <c r="T6410" i="3"/>
  <c r="T6411" i="3"/>
  <c r="T6412" i="3"/>
  <c r="T6413" i="3"/>
  <c r="T6414" i="3"/>
  <c r="T6415" i="3"/>
  <c r="T6416" i="3"/>
  <c r="T6417" i="3"/>
  <c r="T6418" i="3"/>
  <c r="T6419" i="3"/>
  <c r="T6420" i="3"/>
  <c r="T6421" i="3"/>
  <c r="T6422" i="3"/>
  <c r="T6423" i="3"/>
  <c r="T6424" i="3"/>
  <c r="T6425" i="3"/>
  <c r="T6426" i="3"/>
  <c r="T6427" i="3"/>
  <c r="T6428" i="3"/>
  <c r="T6429" i="3"/>
  <c r="T6430" i="3"/>
  <c r="T6431" i="3"/>
  <c r="T6432" i="3"/>
  <c r="T6433" i="3"/>
  <c r="T6434" i="3"/>
  <c r="T6435" i="3"/>
  <c r="T6436" i="3"/>
  <c r="T6437" i="3"/>
  <c r="T6438" i="3"/>
  <c r="T6439" i="3"/>
  <c r="T6440" i="3"/>
  <c r="T6441" i="3"/>
  <c r="T6442" i="3"/>
  <c r="T6443" i="3"/>
  <c r="T6444" i="3"/>
  <c r="T6445" i="3"/>
  <c r="T6446" i="3"/>
  <c r="T6447" i="3"/>
  <c r="T6448" i="3"/>
  <c r="T6449" i="3"/>
  <c r="T6450" i="3"/>
  <c r="T6451" i="3"/>
  <c r="T6452" i="3"/>
  <c r="T6453" i="3"/>
  <c r="T6454" i="3"/>
  <c r="T6455" i="3"/>
  <c r="T6456" i="3"/>
  <c r="T6457" i="3"/>
  <c r="T6458" i="3"/>
  <c r="T6459" i="3"/>
  <c r="T6460" i="3"/>
  <c r="T6461" i="3"/>
  <c r="T6462" i="3"/>
  <c r="T6463" i="3"/>
  <c r="T6464" i="3"/>
  <c r="T6465" i="3"/>
  <c r="T6466" i="3"/>
  <c r="T6467" i="3"/>
  <c r="T6468" i="3"/>
  <c r="T6469" i="3"/>
  <c r="T6470" i="3"/>
  <c r="T6471" i="3"/>
  <c r="T6472" i="3"/>
  <c r="T6473" i="3"/>
  <c r="T6474" i="3"/>
  <c r="T6475" i="3"/>
  <c r="T6476" i="3"/>
  <c r="T6477" i="3"/>
  <c r="T6478" i="3"/>
  <c r="T6479" i="3"/>
  <c r="T6480" i="3"/>
  <c r="T6481" i="3"/>
  <c r="T6482" i="3"/>
  <c r="T6483" i="3"/>
  <c r="T6484" i="3"/>
  <c r="T6485" i="3"/>
  <c r="T6486" i="3"/>
  <c r="T6487" i="3"/>
  <c r="T6488" i="3"/>
  <c r="T6489" i="3"/>
  <c r="T6490" i="3"/>
  <c r="T6491" i="3"/>
  <c r="T6492" i="3"/>
  <c r="T6493" i="3"/>
  <c r="T6494" i="3"/>
  <c r="T6495" i="3"/>
  <c r="T6496" i="3"/>
  <c r="T6497" i="3"/>
  <c r="T6498" i="3"/>
  <c r="T6499" i="3"/>
  <c r="T6500" i="3"/>
  <c r="T6501" i="3"/>
  <c r="T6502" i="3"/>
  <c r="T6503" i="3"/>
  <c r="T6504" i="3"/>
  <c r="T6505" i="3"/>
  <c r="T6506" i="3"/>
  <c r="T6507" i="3"/>
  <c r="T6508" i="3"/>
  <c r="T6509" i="3"/>
  <c r="T6510" i="3"/>
  <c r="T6511" i="3"/>
  <c r="T6512" i="3"/>
  <c r="T6513" i="3"/>
  <c r="T6514" i="3"/>
  <c r="T6515" i="3"/>
  <c r="T6516" i="3"/>
  <c r="T6517" i="3"/>
  <c r="T6518" i="3"/>
  <c r="T6519" i="3"/>
  <c r="T6520" i="3"/>
  <c r="T6521" i="3"/>
  <c r="T6522" i="3"/>
  <c r="T6523" i="3"/>
  <c r="T6524" i="3"/>
  <c r="T6525" i="3"/>
  <c r="T6526" i="3"/>
  <c r="T6527" i="3"/>
  <c r="T6528" i="3"/>
  <c r="T6529" i="3"/>
  <c r="T6530" i="3"/>
  <c r="T6531" i="3"/>
  <c r="T6532" i="3"/>
  <c r="T6533" i="3"/>
  <c r="T6534" i="3"/>
  <c r="T6535" i="3"/>
  <c r="T6536" i="3"/>
  <c r="T6537" i="3"/>
  <c r="T6538" i="3"/>
  <c r="T6539" i="3"/>
  <c r="T6540" i="3"/>
  <c r="T6541" i="3"/>
  <c r="T6542" i="3"/>
  <c r="T6543" i="3"/>
  <c r="T6544" i="3"/>
  <c r="T6545" i="3"/>
  <c r="T6546" i="3"/>
  <c r="T6547" i="3"/>
  <c r="T6548" i="3"/>
  <c r="T6549" i="3"/>
  <c r="T6550" i="3"/>
  <c r="T6551" i="3"/>
  <c r="T6552" i="3"/>
  <c r="T6553" i="3"/>
  <c r="T6554" i="3"/>
  <c r="T6555" i="3"/>
  <c r="T6556" i="3"/>
  <c r="T6557" i="3"/>
  <c r="T6558" i="3"/>
  <c r="T6559" i="3"/>
  <c r="T6560" i="3"/>
  <c r="T6561" i="3"/>
  <c r="T6562" i="3"/>
  <c r="T6563" i="3"/>
  <c r="T6564" i="3"/>
  <c r="T6565" i="3"/>
  <c r="T6566" i="3"/>
  <c r="T6567" i="3"/>
  <c r="T6568" i="3"/>
  <c r="T6569" i="3"/>
  <c r="T6570" i="3"/>
  <c r="T6571" i="3"/>
  <c r="T6572" i="3"/>
  <c r="T6573" i="3"/>
  <c r="T6574" i="3"/>
  <c r="T6575" i="3"/>
  <c r="T6576" i="3"/>
  <c r="T6577" i="3"/>
  <c r="T6578" i="3"/>
  <c r="T6579" i="3"/>
  <c r="T6580" i="3"/>
  <c r="T6581" i="3"/>
  <c r="T6582" i="3"/>
  <c r="T6583" i="3"/>
  <c r="T6584" i="3"/>
  <c r="T6585" i="3"/>
  <c r="T6586" i="3"/>
  <c r="T6587" i="3"/>
  <c r="T6588" i="3"/>
  <c r="T6589" i="3"/>
  <c r="T6590" i="3"/>
  <c r="T6591" i="3"/>
  <c r="T6592" i="3"/>
  <c r="T6593" i="3"/>
  <c r="T6594" i="3"/>
  <c r="T6595" i="3"/>
  <c r="T6596" i="3"/>
  <c r="T6597" i="3"/>
  <c r="T6598" i="3"/>
  <c r="T6599" i="3"/>
  <c r="T6600" i="3"/>
  <c r="T6601" i="3"/>
  <c r="T6602" i="3"/>
  <c r="T6603" i="3"/>
  <c r="T6604" i="3"/>
  <c r="T6605" i="3"/>
  <c r="T6606" i="3"/>
  <c r="T6607" i="3"/>
  <c r="T6608" i="3"/>
  <c r="T6609" i="3"/>
  <c r="T6610" i="3"/>
  <c r="T6611" i="3"/>
  <c r="T6612" i="3"/>
  <c r="T6613" i="3"/>
  <c r="T6614" i="3"/>
  <c r="T6615" i="3"/>
  <c r="T6616" i="3"/>
  <c r="T6617" i="3"/>
  <c r="T6618" i="3"/>
  <c r="T6619" i="3"/>
  <c r="T6620" i="3"/>
  <c r="T6621" i="3"/>
  <c r="T6622" i="3"/>
  <c r="T6623" i="3"/>
  <c r="T6624" i="3"/>
  <c r="T6625" i="3"/>
  <c r="T6626" i="3"/>
  <c r="T6627" i="3"/>
  <c r="T6628" i="3"/>
  <c r="T6629" i="3"/>
  <c r="T6630" i="3"/>
  <c r="T6631" i="3"/>
  <c r="T6632" i="3"/>
  <c r="T6633" i="3"/>
  <c r="T6634" i="3"/>
  <c r="T6635" i="3"/>
  <c r="T6636" i="3"/>
  <c r="T6637" i="3"/>
  <c r="T6638" i="3"/>
  <c r="T6639" i="3"/>
  <c r="T6640" i="3"/>
  <c r="T6641" i="3"/>
  <c r="T6642" i="3"/>
  <c r="T6643" i="3"/>
  <c r="T6644" i="3"/>
  <c r="T6645" i="3"/>
  <c r="T6646" i="3"/>
  <c r="T6647" i="3"/>
  <c r="T6648" i="3"/>
  <c r="T6649" i="3"/>
  <c r="T6650" i="3"/>
  <c r="T6651" i="3"/>
  <c r="T6652" i="3"/>
  <c r="T6653" i="3"/>
  <c r="T6654" i="3"/>
  <c r="T6655" i="3"/>
  <c r="T6656" i="3"/>
  <c r="T6657" i="3"/>
  <c r="T6658" i="3"/>
  <c r="T6659" i="3"/>
  <c r="T6660" i="3"/>
  <c r="T6661" i="3"/>
  <c r="T6662" i="3"/>
  <c r="T6663" i="3"/>
  <c r="T6664" i="3"/>
  <c r="T6665" i="3"/>
  <c r="T6666" i="3"/>
  <c r="T6667" i="3"/>
  <c r="T6668" i="3"/>
  <c r="T6669" i="3"/>
  <c r="T6670" i="3"/>
  <c r="T6671" i="3"/>
  <c r="T6672" i="3"/>
  <c r="T6673" i="3"/>
  <c r="T6674" i="3"/>
  <c r="T6675" i="3"/>
  <c r="T6676" i="3"/>
  <c r="T6677" i="3"/>
  <c r="T6678" i="3"/>
  <c r="T6679" i="3"/>
  <c r="T6680" i="3"/>
  <c r="T6681" i="3"/>
  <c r="T6682" i="3"/>
  <c r="T6683" i="3"/>
  <c r="T6684" i="3"/>
  <c r="T6685" i="3"/>
  <c r="T6686" i="3"/>
  <c r="T6687" i="3"/>
  <c r="T6688" i="3"/>
  <c r="T6689" i="3"/>
  <c r="T6690" i="3"/>
  <c r="T6691" i="3"/>
  <c r="T6692" i="3"/>
  <c r="T6693" i="3"/>
  <c r="T6694" i="3"/>
  <c r="T6695" i="3"/>
  <c r="T6696" i="3"/>
  <c r="T6697" i="3"/>
  <c r="T6698" i="3"/>
  <c r="T6699" i="3"/>
  <c r="T6700" i="3"/>
  <c r="T6701" i="3"/>
  <c r="T6702" i="3"/>
  <c r="T6703" i="3"/>
  <c r="T6704" i="3"/>
  <c r="T6705" i="3"/>
  <c r="T6706" i="3"/>
  <c r="T6707" i="3"/>
  <c r="T6708" i="3"/>
  <c r="T6709" i="3"/>
  <c r="T6710" i="3"/>
  <c r="T6711" i="3"/>
  <c r="T6712" i="3"/>
  <c r="T6713" i="3"/>
  <c r="T6714" i="3"/>
  <c r="T6715" i="3"/>
  <c r="T6716" i="3"/>
  <c r="T6717" i="3"/>
  <c r="T6718" i="3"/>
  <c r="T6719" i="3"/>
  <c r="T6720" i="3"/>
  <c r="T6721" i="3"/>
  <c r="T6722" i="3"/>
  <c r="T6723" i="3"/>
  <c r="T6724" i="3"/>
  <c r="T6725" i="3"/>
  <c r="T6726" i="3"/>
  <c r="T6727" i="3"/>
  <c r="T6728" i="3"/>
  <c r="T6729" i="3"/>
  <c r="T6730" i="3"/>
  <c r="T6731" i="3"/>
  <c r="T6732" i="3"/>
  <c r="T6733" i="3"/>
  <c r="T6734" i="3"/>
  <c r="T6735" i="3"/>
  <c r="T6736" i="3"/>
  <c r="T6737" i="3"/>
  <c r="T6738" i="3"/>
  <c r="T6739" i="3"/>
  <c r="T6740" i="3"/>
  <c r="T6741" i="3"/>
  <c r="T6742" i="3"/>
  <c r="T6743" i="3"/>
  <c r="T6744" i="3"/>
  <c r="T6745" i="3"/>
  <c r="T6746" i="3"/>
  <c r="T6747" i="3"/>
  <c r="T6748" i="3"/>
  <c r="T6749" i="3"/>
  <c r="T6750" i="3"/>
  <c r="T6751" i="3"/>
  <c r="T6752" i="3"/>
  <c r="T6753" i="3"/>
  <c r="T6754" i="3"/>
  <c r="T6755" i="3"/>
  <c r="T6756" i="3"/>
  <c r="T6757" i="3"/>
  <c r="T6758" i="3"/>
  <c r="T6759" i="3"/>
  <c r="T6760" i="3"/>
  <c r="T6761" i="3"/>
  <c r="T6762" i="3"/>
  <c r="T6763" i="3"/>
  <c r="T6764" i="3"/>
  <c r="T6765" i="3"/>
  <c r="T6766" i="3"/>
  <c r="T6767" i="3"/>
  <c r="T6768" i="3"/>
  <c r="T6769" i="3"/>
  <c r="T6770" i="3"/>
  <c r="T6771" i="3"/>
  <c r="T6772" i="3"/>
  <c r="T6773" i="3"/>
  <c r="T6774" i="3"/>
  <c r="T6775" i="3"/>
  <c r="T6776" i="3"/>
  <c r="T6777" i="3"/>
  <c r="T6778" i="3"/>
  <c r="T6779" i="3"/>
  <c r="T6780" i="3"/>
  <c r="T6781" i="3"/>
  <c r="T6782" i="3"/>
  <c r="T6783" i="3"/>
  <c r="T6784" i="3"/>
  <c r="T6785" i="3"/>
  <c r="T6786" i="3"/>
  <c r="T6787" i="3"/>
  <c r="T6788" i="3"/>
  <c r="T6789" i="3"/>
  <c r="T6790" i="3"/>
  <c r="T6791" i="3"/>
  <c r="T6792" i="3"/>
  <c r="T6793" i="3"/>
  <c r="T6794" i="3"/>
  <c r="T6795" i="3"/>
  <c r="T6796" i="3"/>
  <c r="T6797" i="3"/>
  <c r="T6798" i="3"/>
  <c r="T6799" i="3"/>
  <c r="T6800" i="3"/>
  <c r="T6801" i="3"/>
  <c r="T6802" i="3"/>
  <c r="T6803" i="3"/>
  <c r="T6804" i="3"/>
  <c r="T6805" i="3"/>
  <c r="T6806" i="3"/>
  <c r="T6807" i="3"/>
  <c r="T6808" i="3"/>
  <c r="T6809" i="3"/>
  <c r="T6810" i="3"/>
  <c r="T6811" i="3"/>
  <c r="T6812" i="3"/>
  <c r="T6813" i="3"/>
  <c r="T6814" i="3"/>
  <c r="T6815" i="3"/>
  <c r="T6816" i="3"/>
  <c r="T6817" i="3"/>
  <c r="T6818" i="3"/>
  <c r="T6819" i="3"/>
  <c r="T6820" i="3"/>
  <c r="T6821" i="3"/>
  <c r="T6822" i="3"/>
  <c r="T6823" i="3"/>
  <c r="T6824" i="3"/>
  <c r="T6825" i="3"/>
  <c r="T6826" i="3"/>
  <c r="T6827" i="3"/>
  <c r="T6828" i="3"/>
  <c r="T6829" i="3"/>
  <c r="T6830" i="3"/>
  <c r="T6831" i="3"/>
  <c r="T6832" i="3"/>
  <c r="T6833" i="3"/>
  <c r="T6834" i="3"/>
  <c r="T6835" i="3"/>
  <c r="T6836" i="3"/>
  <c r="T6837" i="3"/>
  <c r="T6838" i="3"/>
  <c r="T6839" i="3"/>
  <c r="T6840" i="3"/>
  <c r="T6841" i="3"/>
  <c r="T6842" i="3"/>
  <c r="T6843" i="3"/>
  <c r="T6844" i="3"/>
  <c r="T6845" i="3"/>
  <c r="T6846" i="3"/>
  <c r="T6847" i="3"/>
  <c r="T6848" i="3"/>
  <c r="T6849" i="3"/>
  <c r="T6850" i="3"/>
  <c r="T6851" i="3"/>
  <c r="T6852" i="3"/>
  <c r="T6853" i="3"/>
  <c r="T6854" i="3"/>
  <c r="T6855" i="3"/>
  <c r="T6856" i="3"/>
  <c r="T6857" i="3"/>
  <c r="T6858" i="3"/>
  <c r="T6859" i="3"/>
  <c r="T6860" i="3"/>
  <c r="T6861" i="3"/>
  <c r="T6862" i="3"/>
  <c r="T6863" i="3"/>
  <c r="T6864" i="3"/>
  <c r="T6865" i="3"/>
  <c r="T6866" i="3"/>
  <c r="T6867" i="3"/>
  <c r="T6868" i="3"/>
  <c r="T6869" i="3"/>
  <c r="T6870" i="3"/>
  <c r="T6871" i="3"/>
  <c r="T6872" i="3"/>
  <c r="T6873" i="3"/>
  <c r="T6874" i="3"/>
  <c r="T6875" i="3"/>
  <c r="T6876" i="3"/>
  <c r="T6877" i="3"/>
  <c r="T6878" i="3"/>
  <c r="T6879" i="3"/>
  <c r="T6880" i="3"/>
  <c r="T6881" i="3"/>
  <c r="T6882" i="3"/>
  <c r="T6883" i="3"/>
  <c r="T6884" i="3"/>
  <c r="T6885" i="3"/>
  <c r="T6886" i="3"/>
  <c r="T6887" i="3"/>
  <c r="T6888" i="3"/>
  <c r="T6889" i="3"/>
  <c r="T6890" i="3"/>
  <c r="T6891" i="3"/>
  <c r="T6892" i="3"/>
  <c r="T6893" i="3"/>
  <c r="T6894" i="3"/>
  <c r="T6895" i="3"/>
  <c r="T6896" i="3"/>
  <c r="T6897" i="3"/>
  <c r="T6898" i="3"/>
  <c r="T6899" i="3"/>
  <c r="T6900" i="3"/>
  <c r="T6901" i="3"/>
  <c r="T6902" i="3"/>
  <c r="T6903" i="3"/>
  <c r="T6904" i="3"/>
  <c r="T6905" i="3"/>
  <c r="T6906" i="3"/>
  <c r="T6907" i="3"/>
  <c r="T6908" i="3"/>
  <c r="T6909" i="3"/>
  <c r="T6910" i="3"/>
  <c r="T6911" i="3"/>
  <c r="T6912" i="3"/>
  <c r="T6913" i="3"/>
  <c r="T6914" i="3"/>
  <c r="T6915" i="3"/>
  <c r="T6916" i="3"/>
  <c r="T6917" i="3"/>
  <c r="T6918" i="3"/>
  <c r="T6919" i="3"/>
  <c r="T6920" i="3"/>
  <c r="T6921" i="3"/>
  <c r="T6922" i="3"/>
  <c r="T6923" i="3"/>
  <c r="T6924" i="3"/>
  <c r="T6925" i="3"/>
  <c r="T6926" i="3"/>
  <c r="T6927" i="3"/>
  <c r="T6928" i="3"/>
  <c r="T6929" i="3"/>
  <c r="T6930" i="3"/>
  <c r="T6931" i="3"/>
  <c r="T6932" i="3"/>
  <c r="T6933" i="3"/>
  <c r="T6934" i="3"/>
  <c r="T6935" i="3"/>
  <c r="T6936" i="3"/>
  <c r="T6937" i="3"/>
  <c r="T6938" i="3"/>
  <c r="T6939" i="3"/>
  <c r="T6940" i="3"/>
  <c r="T6941" i="3"/>
  <c r="T6942" i="3"/>
  <c r="T6943" i="3"/>
  <c r="T6944" i="3"/>
  <c r="T6945" i="3"/>
  <c r="T6946" i="3"/>
  <c r="T6947" i="3"/>
  <c r="T6948" i="3"/>
  <c r="T6949" i="3"/>
  <c r="T6950" i="3"/>
  <c r="T6951" i="3"/>
  <c r="T6952" i="3"/>
  <c r="T6953" i="3"/>
  <c r="T6954" i="3"/>
  <c r="T6955" i="3"/>
  <c r="T6956" i="3"/>
  <c r="T6957" i="3"/>
  <c r="T6958" i="3"/>
  <c r="T6959" i="3"/>
  <c r="T6960" i="3"/>
  <c r="T6961" i="3"/>
  <c r="T6962" i="3"/>
  <c r="T6963" i="3"/>
  <c r="T6964" i="3"/>
  <c r="T6965" i="3"/>
  <c r="T6966" i="3"/>
  <c r="T6967" i="3"/>
  <c r="T6968" i="3"/>
  <c r="T6969" i="3"/>
  <c r="T6970" i="3"/>
  <c r="T6971" i="3"/>
  <c r="T6972" i="3"/>
  <c r="T6973" i="3"/>
  <c r="T6974" i="3"/>
  <c r="T6975" i="3"/>
  <c r="T6976" i="3"/>
  <c r="T6977" i="3"/>
  <c r="T6978" i="3"/>
  <c r="T6979" i="3"/>
  <c r="T6980" i="3"/>
  <c r="T6981" i="3"/>
  <c r="T6982" i="3"/>
  <c r="T6983" i="3"/>
  <c r="T6984" i="3"/>
  <c r="T6985" i="3"/>
  <c r="T6986" i="3"/>
  <c r="T6987" i="3"/>
  <c r="T6988" i="3"/>
  <c r="T6989" i="3"/>
  <c r="T6990" i="3"/>
  <c r="T6991" i="3"/>
  <c r="T6992" i="3"/>
  <c r="T6993" i="3"/>
  <c r="T6994" i="3"/>
  <c r="T6995" i="3"/>
  <c r="T6996" i="3"/>
  <c r="T6997" i="3"/>
  <c r="T6998" i="3"/>
  <c r="T6999" i="3"/>
  <c r="T7000" i="3"/>
  <c r="T7001" i="3"/>
  <c r="T7002" i="3"/>
  <c r="T7003" i="3"/>
  <c r="T7004" i="3"/>
  <c r="T7005" i="3"/>
  <c r="T7006" i="3"/>
  <c r="T7007" i="3"/>
  <c r="T7008" i="3"/>
  <c r="T7009" i="3"/>
  <c r="T7010" i="3"/>
  <c r="T7011" i="3"/>
  <c r="T7012" i="3"/>
  <c r="T7013" i="3"/>
  <c r="T7014" i="3"/>
  <c r="T7015" i="3"/>
  <c r="T7016" i="3"/>
  <c r="T7017" i="3"/>
  <c r="T7018" i="3"/>
  <c r="T7019" i="3"/>
  <c r="T7020" i="3"/>
  <c r="T7021" i="3"/>
  <c r="T7022" i="3"/>
  <c r="T7023" i="3"/>
  <c r="T7024" i="3"/>
  <c r="T7025" i="3"/>
  <c r="T7026" i="3"/>
  <c r="T7027" i="3"/>
  <c r="T7028" i="3"/>
  <c r="T7029" i="3"/>
  <c r="T7030" i="3"/>
  <c r="T7031" i="3"/>
  <c r="T7032" i="3"/>
  <c r="T7033" i="3"/>
  <c r="T7034" i="3"/>
  <c r="T7035" i="3"/>
  <c r="T7036" i="3"/>
  <c r="T7037" i="3"/>
  <c r="T7038" i="3"/>
  <c r="T7039" i="3"/>
  <c r="T7040" i="3"/>
  <c r="T7041" i="3"/>
  <c r="T7042" i="3"/>
  <c r="T7043" i="3"/>
  <c r="T7044" i="3"/>
  <c r="T7045" i="3"/>
  <c r="T7046" i="3"/>
  <c r="T4" i="3"/>
  <c r="T5" i="3"/>
  <c r="T6" i="3"/>
  <c r="T7" i="3"/>
  <c r="T8" i="3"/>
  <c r="T3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10" i="3"/>
  <c r="S11" i="3"/>
  <c r="S12" i="3"/>
  <c r="S13" i="3"/>
  <c r="S14" i="3"/>
  <c r="S15" i="3"/>
  <c r="S16" i="3"/>
  <c r="S17" i="3"/>
  <c r="S4" i="3"/>
  <c r="S5" i="3"/>
  <c r="S6" i="3"/>
  <c r="S7" i="3"/>
  <c r="S8" i="3"/>
  <c r="S9" i="3"/>
  <c r="S3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4116" i="3"/>
  <c r="R4117" i="3"/>
  <c r="R4118" i="3"/>
  <c r="R4119" i="3"/>
  <c r="R4120" i="3"/>
  <c r="R4121" i="3"/>
  <c r="R4122" i="3"/>
  <c r="R4123" i="3"/>
  <c r="R4124" i="3"/>
  <c r="R4125" i="3"/>
  <c r="R4126" i="3"/>
  <c r="R4127" i="3"/>
  <c r="R4128" i="3"/>
  <c r="R4129" i="3"/>
  <c r="R4130" i="3"/>
  <c r="R4131" i="3"/>
  <c r="R4132" i="3"/>
  <c r="R4133" i="3"/>
  <c r="R4134" i="3"/>
  <c r="R4135" i="3"/>
  <c r="R4136" i="3"/>
  <c r="R4137" i="3"/>
  <c r="R4138" i="3"/>
  <c r="R4139" i="3"/>
  <c r="R4140" i="3"/>
  <c r="R4141" i="3"/>
  <c r="R4142" i="3"/>
  <c r="R4143" i="3"/>
  <c r="R4144" i="3"/>
  <c r="R4145" i="3"/>
  <c r="R4146" i="3"/>
  <c r="R4147" i="3"/>
  <c r="R4148" i="3"/>
  <c r="R4149" i="3"/>
  <c r="R4150" i="3"/>
  <c r="R4151" i="3"/>
  <c r="R4152" i="3"/>
  <c r="R4153" i="3"/>
  <c r="R4154" i="3"/>
  <c r="R4155" i="3"/>
  <c r="R4156" i="3"/>
  <c r="R4157" i="3"/>
  <c r="R4158" i="3"/>
  <c r="R4159" i="3"/>
  <c r="R4160" i="3"/>
  <c r="R4161" i="3"/>
  <c r="R4162" i="3"/>
  <c r="R4163" i="3"/>
  <c r="R4164" i="3"/>
  <c r="R4165" i="3"/>
  <c r="R4166" i="3"/>
  <c r="R4167" i="3"/>
  <c r="R4168" i="3"/>
  <c r="R4169" i="3"/>
  <c r="R4170" i="3"/>
  <c r="R4171" i="3"/>
  <c r="R4172" i="3"/>
  <c r="R4173" i="3"/>
  <c r="R4174" i="3"/>
  <c r="R4175" i="3"/>
  <c r="R4176" i="3"/>
  <c r="R4177" i="3"/>
  <c r="R4178" i="3"/>
  <c r="R4179" i="3"/>
  <c r="R4180" i="3"/>
  <c r="R4181" i="3"/>
  <c r="R4182" i="3"/>
  <c r="R4183" i="3"/>
  <c r="R4184" i="3"/>
  <c r="R4185" i="3"/>
  <c r="R4186" i="3"/>
  <c r="R4187" i="3"/>
  <c r="R4188" i="3"/>
  <c r="R4189" i="3"/>
  <c r="R4190" i="3"/>
  <c r="R4191" i="3"/>
  <c r="R4192" i="3"/>
  <c r="R4193" i="3"/>
  <c r="R4194" i="3"/>
  <c r="R4195" i="3"/>
  <c r="R4196" i="3"/>
  <c r="R4197" i="3"/>
  <c r="R4198" i="3"/>
  <c r="R4199" i="3"/>
  <c r="R4200" i="3"/>
  <c r="R4201" i="3"/>
  <c r="R4202" i="3"/>
  <c r="R4203" i="3"/>
  <c r="R4204" i="3"/>
  <c r="R4205" i="3"/>
  <c r="R4206" i="3"/>
  <c r="R4207" i="3"/>
  <c r="R4208" i="3"/>
  <c r="R4209" i="3"/>
  <c r="R4210" i="3"/>
  <c r="R4211" i="3"/>
  <c r="R4212" i="3"/>
  <c r="R4213" i="3"/>
  <c r="R4214" i="3"/>
  <c r="R4215" i="3"/>
  <c r="R4216" i="3"/>
  <c r="R4217" i="3"/>
  <c r="R4218" i="3"/>
  <c r="R4219" i="3"/>
  <c r="R4220" i="3"/>
  <c r="R4221" i="3"/>
  <c r="R4222" i="3"/>
  <c r="R4223" i="3"/>
  <c r="R4224" i="3"/>
  <c r="R4225" i="3"/>
  <c r="R4226" i="3"/>
  <c r="R4227" i="3"/>
  <c r="R4228" i="3"/>
  <c r="R4229" i="3"/>
  <c r="R4230" i="3"/>
  <c r="R4231" i="3"/>
  <c r="R4232" i="3"/>
  <c r="R4233" i="3"/>
  <c r="R4234" i="3"/>
  <c r="R4235" i="3"/>
  <c r="R4236" i="3"/>
  <c r="R4237" i="3"/>
  <c r="R4238" i="3"/>
  <c r="R4239" i="3"/>
  <c r="R4240" i="3"/>
  <c r="R4241" i="3"/>
  <c r="R4242" i="3"/>
  <c r="R4243" i="3"/>
  <c r="R4244" i="3"/>
  <c r="R4245" i="3"/>
  <c r="R4246" i="3"/>
  <c r="R4247" i="3"/>
  <c r="R4248" i="3"/>
  <c r="R4249" i="3"/>
  <c r="R4250" i="3"/>
  <c r="R4251" i="3"/>
  <c r="R4252" i="3"/>
  <c r="R4253" i="3"/>
  <c r="R4254" i="3"/>
  <c r="R4255" i="3"/>
  <c r="R4256" i="3"/>
  <c r="R4257" i="3"/>
  <c r="R4258" i="3"/>
  <c r="R4259" i="3"/>
  <c r="R4260" i="3"/>
  <c r="R4261" i="3"/>
  <c r="R4262" i="3"/>
  <c r="R4263" i="3"/>
  <c r="R4264" i="3"/>
  <c r="R4265" i="3"/>
  <c r="R4266" i="3"/>
  <c r="R4267" i="3"/>
  <c r="R4268" i="3"/>
  <c r="R4269" i="3"/>
  <c r="R4270" i="3"/>
  <c r="R4271" i="3"/>
  <c r="R4272" i="3"/>
  <c r="R4273" i="3"/>
  <c r="R4274" i="3"/>
  <c r="R4275" i="3"/>
  <c r="R4276" i="3"/>
  <c r="R4277" i="3"/>
  <c r="R4278" i="3"/>
  <c r="R4279" i="3"/>
  <c r="R4280" i="3"/>
  <c r="R4281" i="3"/>
  <c r="R4282" i="3"/>
  <c r="R4283" i="3"/>
  <c r="R4284" i="3"/>
  <c r="R4285" i="3"/>
  <c r="R4286" i="3"/>
  <c r="R4287" i="3"/>
  <c r="R4288" i="3"/>
  <c r="R4289" i="3"/>
  <c r="R4290" i="3"/>
  <c r="R4291" i="3"/>
  <c r="R4292" i="3"/>
  <c r="R4293" i="3"/>
  <c r="R4294" i="3"/>
  <c r="R4295" i="3"/>
  <c r="R4296" i="3"/>
  <c r="R4297" i="3"/>
  <c r="R4298" i="3"/>
  <c r="R4299" i="3"/>
  <c r="R4300" i="3"/>
  <c r="R4301" i="3"/>
  <c r="R4302" i="3"/>
  <c r="R4303" i="3"/>
  <c r="R4304" i="3"/>
  <c r="R4305" i="3"/>
  <c r="R4306" i="3"/>
  <c r="R4307" i="3"/>
  <c r="R4308" i="3"/>
  <c r="R4309" i="3"/>
  <c r="R4310" i="3"/>
  <c r="R4311" i="3"/>
  <c r="R4312" i="3"/>
  <c r="R4313" i="3"/>
  <c r="R4314" i="3"/>
  <c r="R4315" i="3"/>
  <c r="R4316" i="3"/>
  <c r="R4317" i="3"/>
  <c r="R4318" i="3"/>
  <c r="R4319" i="3"/>
  <c r="R4320" i="3"/>
  <c r="R4321" i="3"/>
  <c r="R4322" i="3"/>
  <c r="R4323" i="3"/>
  <c r="R4324" i="3"/>
  <c r="R4325" i="3"/>
  <c r="R4326" i="3"/>
  <c r="R4327" i="3"/>
  <c r="R4328" i="3"/>
  <c r="R4329" i="3"/>
  <c r="R4330" i="3"/>
  <c r="R4331" i="3"/>
  <c r="R4332" i="3"/>
  <c r="R4333" i="3"/>
  <c r="R4334" i="3"/>
  <c r="R4335" i="3"/>
  <c r="R4336" i="3"/>
  <c r="R4337" i="3"/>
  <c r="R4338" i="3"/>
  <c r="R4339" i="3"/>
  <c r="R4340" i="3"/>
  <c r="R4341" i="3"/>
  <c r="R4342" i="3"/>
  <c r="R4343" i="3"/>
  <c r="R4344" i="3"/>
  <c r="R4345" i="3"/>
  <c r="R4346" i="3"/>
  <c r="R4347" i="3"/>
  <c r="R4348" i="3"/>
  <c r="R4349" i="3"/>
  <c r="R4350" i="3"/>
  <c r="R4351" i="3"/>
  <c r="R4352" i="3"/>
  <c r="R4353" i="3"/>
  <c r="R4354" i="3"/>
  <c r="R4355" i="3"/>
  <c r="R4356" i="3"/>
  <c r="R4357" i="3"/>
  <c r="R4358" i="3"/>
  <c r="R4359" i="3"/>
  <c r="R4360" i="3"/>
  <c r="R4361" i="3"/>
  <c r="R4362" i="3"/>
  <c r="R4363" i="3"/>
  <c r="R4364" i="3"/>
  <c r="R4365" i="3"/>
  <c r="R4366" i="3"/>
  <c r="R4367" i="3"/>
  <c r="R4368" i="3"/>
  <c r="R4369" i="3"/>
  <c r="R4370" i="3"/>
  <c r="R4371" i="3"/>
  <c r="R4372" i="3"/>
  <c r="R4373" i="3"/>
  <c r="R4374" i="3"/>
  <c r="R4375" i="3"/>
  <c r="R4376" i="3"/>
  <c r="R4377" i="3"/>
  <c r="R4378" i="3"/>
  <c r="R4379" i="3"/>
  <c r="R4380" i="3"/>
  <c r="R4381" i="3"/>
  <c r="R4382" i="3"/>
  <c r="R4383" i="3"/>
  <c r="R4384" i="3"/>
  <c r="R4385" i="3"/>
  <c r="R4386" i="3"/>
  <c r="R4387" i="3"/>
  <c r="R4388" i="3"/>
  <c r="R4389" i="3"/>
  <c r="R4390" i="3"/>
  <c r="R4391" i="3"/>
  <c r="R4392" i="3"/>
  <c r="R4393" i="3"/>
  <c r="R4394" i="3"/>
  <c r="R4395" i="3"/>
  <c r="R4396" i="3"/>
  <c r="R4397" i="3"/>
  <c r="R4398" i="3"/>
  <c r="R4399" i="3"/>
  <c r="R4400" i="3"/>
  <c r="R4401" i="3"/>
  <c r="R4402" i="3"/>
  <c r="R4403" i="3"/>
  <c r="R4404" i="3"/>
  <c r="R4405" i="3"/>
  <c r="R4406" i="3"/>
  <c r="R4407" i="3"/>
  <c r="R4408" i="3"/>
  <c r="R4409" i="3"/>
  <c r="R4410" i="3"/>
  <c r="R4411" i="3"/>
  <c r="R4412" i="3"/>
  <c r="R4413" i="3"/>
  <c r="R4414" i="3"/>
  <c r="R4415" i="3"/>
  <c r="R4416" i="3"/>
  <c r="R4417" i="3"/>
  <c r="R4418" i="3"/>
  <c r="R4419" i="3"/>
  <c r="R4420" i="3"/>
  <c r="R4421" i="3"/>
  <c r="R4422" i="3"/>
  <c r="R4423" i="3"/>
  <c r="R4424" i="3"/>
  <c r="R4425" i="3"/>
  <c r="R4426" i="3"/>
  <c r="R4427" i="3"/>
  <c r="R4428" i="3"/>
  <c r="R4429" i="3"/>
  <c r="R4430" i="3"/>
  <c r="R4431" i="3"/>
  <c r="R4432" i="3"/>
  <c r="R4433" i="3"/>
  <c r="R4434" i="3"/>
  <c r="R4435" i="3"/>
  <c r="R4436" i="3"/>
  <c r="R4437" i="3"/>
  <c r="R4438" i="3"/>
  <c r="R4439" i="3"/>
  <c r="R4440" i="3"/>
  <c r="R4441" i="3"/>
  <c r="R4442" i="3"/>
  <c r="R4443" i="3"/>
  <c r="R4444" i="3"/>
  <c r="R4445" i="3"/>
  <c r="R4446" i="3"/>
  <c r="R4447" i="3"/>
  <c r="R4448" i="3"/>
  <c r="R4449" i="3"/>
  <c r="R4450" i="3"/>
  <c r="R4451" i="3"/>
  <c r="R4452" i="3"/>
  <c r="R4453" i="3"/>
  <c r="R4454" i="3"/>
  <c r="R4455" i="3"/>
  <c r="R4456" i="3"/>
  <c r="R4457" i="3"/>
  <c r="R4458" i="3"/>
  <c r="R4459" i="3"/>
  <c r="R4460" i="3"/>
  <c r="R4461" i="3"/>
  <c r="R4462" i="3"/>
  <c r="R4463" i="3"/>
  <c r="R4464" i="3"/>
  <c r="R4465" i="3"/>
  <c r="R4466" i="3"/>
  <c r="R4467" i="3"/>
  <c r="R4468" i="3"/>
  <c r="R4469" i="3"/>
  <c r="R4470" i="3"/>
  <c r="R4471" i="3"/>
  <c r="R4472" i="3"/>
  <c r="R4473" i="3"/>
  <c r="R4474" i="3"/>
  <c r="R4475" i="3"/>
  <c r="R4476" i="3"/>
  <c r="R4477" i="3"/>
  <c r="R4478" i="3"/>
  <c r="R4479" i="3"/>
  <c r="R4480" i="3"/>
  <c r="R4481" i="3"/>
  <c r="R4482" i="3"/>
  <c r="R4483" i="3"/>
  <c r="R4484" i="3"/>
  <c r="R4485" i="3"/>
  <c r="R4486" i="3"/>
  <c r="R4487" i="3"/>
  <c r="R4488" i="3"/>
  <c r="R4489" i="3"/>
  <c r="R4490" i="3"/>
  <c r="R4491" i="3"/>
  <c r="R4492" i="3"/>
  <c r="R4493" i="3"/>
  <c r="R4494" i="3"/>
  <c r="R4495" i="3"/>
  <c r="R4496" i="3"/>
  <c r="R4497" i="3"/>
  <c r="R4498" i="3"/>
  <c r="R4499" i="3"/>
  <c r="R4500" i="3"/>
  <c r="R4501" i="3"/>
  <c r="R4502" i="3"/>
  <c r="R4503" i="3"/>
  <c r="R4504" i="3"/>
  <c r="R4505" i="3"/>
  <c r="R4506" i="3"/>
  <c r="R4507" i="3"/>
  <c r="R4508" i="3"/>
  <c r="R4509" i="3"/>
  <c r="R4510" i="3"/>
  <c r="R4511" i="3"/>
  <c r="R4512" i="3"/>
  <c r="R4513" i="3"/>
  <c r="R4514" i="3"/>
  <c r="R4515" i="3"/>
  <c r="R4516" i="3"/>
  <c r="R4517" i="3"/>
  <c r="R4518" i="3"/>
  <c r="R4519" i="3"/>
  <c r="R4520" i="3"/>
  <c r="R4521" i="3"/>
  <c r="R4522" i="3"/>
  <c r="R4523" i="3"/>
  <c r="R4524" i="3"/>
  <c r="R4525" i="3"/>
  <c r="R4526" i="3"/>
  <c r="R4527" i="3"/>
  <c r="R4528" i="3"/>
  <c r="R4529" i="3"/>
  <c r="R4530" i="3"/>
  <c r="R4531" i="3"/>
  <c r="R4532" i="3"/>
  <c r="R4533" i="3"/>
  <c r="R4534" i="3"/>
  <c r="R4535" i="3"/>
  <c r="R4536" i="3"/>
  <c r="R4537" i="3"/>
  <c r="R4538" i="3"/>
  <c r="R4539" i="3"/>
  <c r="R4540" i="3"/>
  <c r="R4541" i="3"/>
  <c r="R4542" i="3"/>
  <c r="R4543" i="3"/>
  <c r="R4544" i="3"/>
  <c r="R4545" i="3"/>
  <c r="R4546" i="3"/>
  <c r="R4547" i="3"/>
  <c r="R4548" i="3"/>
  <c r="R4549" i="3"/>
  <c r="R4550" i="3"/>
  <c r="R4551" i="3"/>
  <c r="R4552" i="3"/>
  <c r="R4553" i="3"/>
  <c r="R4554" i="3"/>
  <c r="R4555" i="3"/>
  <c r="R4556" i="3"/>
  <c r="R4557" i="3"/>
  <c r="R4558" i="3"/>
  <c r="R4559" i="3"/>
  <c r="R4560" i="3"/>
  <c r="R4561" i="3"/>
  <c r="R4562" i="3"/>
  <c r="R4563" i="3"/>
  <c r="R4564" i="3"/>
  <c r="R4565" i="3"/>
  <c r="R4566" i="3"/>
  <c r="R4567" i="3"/>
  <c r="R4568" i="3"/>
  <c r="R4569" i="3"/>
  <c r="R4570" i="3"/>
  <c r="R4571" i="3"/>
  <c r="R4572" i="3"/>
  <c r="R4573" i="3"/>
  <c r="R4574" i="3"/>
  <c r="R4575" i="3"/>
  <c r="R4576" i="3"/>
  <c r="R4577" i="3"/>
  <c r="R4578" i="3"/>
  <c r="R4579" i="3"/>
  <c r="R4580" i="3"/>
  <c r="R4581" i="3"/>
  <c r="R4582" i="3"/>
  <c r="R4583" i="3"/>
  <c r="R4584" i="3"/>
  <c r="R4585" i="3"/>
  <c r="R4586" i="3"/>
  <c r="R4587" i="3"/>
  <c r="R4588" i="3"/>
  <c r="R4589" i="3"/>
  <c r="R4590" i="3"/>
  <c r="R4591" i="3"/>
  <c r="R4592" i="3"/>
  <c r="R4593" i="3"/>
  <c r="R4594" i="3"/>
  <c r="R4595" i="3"/>
  <c r="R4596" i="3"/>
  <c r="R4597" i="3"/>
  <c r="R4598" i="3"/>
  <c r="R4599" i="3"/>
  <c r="R4600" i="3"/>
  <c r="R4601" i="3"/>
  <c r="R4602" i="3"/>
  <c r="R4603" i="3"/>
  <c r="R4604" i="3"/>
  <c r="R4605" i="3"/>
  <c r="R4606" i="3"/>
  <c r="R4607" i="3"/>
  <c r="R4608" i="3"/>
  <c r="R4609" i="3"/>
  <c r="R4610" i="3"/>
  <c r="R4611" i="3"/>
  <c r="R4612" i="3"/>
  <c r="R4613" i="3"/>
  <c r="R4614" i="3"/>
  <c r="R4615" i="3"/>
  <c r="R4616" i="3"/>
  <c r="R4617" i="3"/>
  <c r="R4618" i="3"/>
  <c r="R4619" i="3"/>
  <c r="R4620" i="3"/>
  <c r="R4621" i="3"/>
  <c r="R4622" i="3"/>
  <c r="R4623" i="3"/>
  <c r="R4624" i="3"/>
  <c r="R4625" i="3"/>
  <c r="R4626" i="3"/>
  <c r="R4627" i="3"/>
  <c r="R4628" i="3"/>
  <c r="R4629" i="3"/>
  <c r="R4630" i="3"/>
  <c r="R4631" i="3"/>
  <c r="R4632" i="3"/>
  <c r="R4633" i="3"/>
  <c r="R4634" i="3"/>
  <c r="R4635" i="3"/>
  <c r="R4636" i="3"/>
  <c r="R4637" i="3"/>
  <c r="R4638" i="3"/>
  <c r="R4639" i="3"/>
  <c r="R4640" i="3"/>
  <c r="R4641" i="3"/>
  <c r="R4642" i="3"/>
  <c r="R4643" i="3"/>
  <c r="R4644" i="3"/>
  <c r="R4645" i="3"/>
  <c r="R4646" i="3"/>
  <c r="R4647" i="3"/>
  <c r="R4648" i="3"/>
  <c r="R4649" i="3"/>
  <c r="R4650" i="3"/>
  <c r="R4651" i="3"/>
  <c r="R4652" i="3"/>
  <c r="R4653" i="3"/>
  <c r="R4654" i="3"/>
  <c r="R4655" i="3"/>
  <c r="R4656" i="3"/>
  <c r="R4657" i="3"/>
  <c r="R4658" i="3"/>
  <c r="R4659" i="3"/>
  <c r="R4660" i="3"/>
  <c r="R4661" i="3"/>
  <c r="R4662" i="3"/>
  <c r="R4663" i="3"/>
  <c r="R4664" i="3"/>
  <c r="R4665" i="3"/>
  <c r="R4666" i="3"/>
  <c r="R4667" i="3"/>
  <c r="R4668" i="3"/>
  <c r="R4669" i="3"/>
  <c r="R4670" i="3"/>
  <c r="R4671" i="3"/>
  <c r="R4672" i="3"/>
  <c r="R4673" i="3"/>
  <c r="R4674" i="3"/>
  <c r="R4675" i="3"/>
  <c r="R4676" i="3"/>
  <c r="R4677" i="3"/>
  <c r="R4678" i="3"/>
  <c r="R4679" i="3"/>
  <c r="R4680" i="3"/>
  <c r="R4681" i="3"/>
  <c r="R4682" i="3"/>
  <c r="R4683" i="3"/>
  <c r="R4684" i="3"/>
  <c r="R4685" i="3"/>
  <c r="R4686" i="3"/>
  <c r="R4687" i="3"/>
  <c r="R4688" i="3"/>
  <c r="R4689" i="3"/>
  <c r="R4690" i="3"/>
  <c r="R4691" i="3"/>
  <c r="R4692" i="3"/>
  <c r="R4693" i="3"/>
  <c r="R4694" i="3"/>
  <c r="R4695" i="3"/>
  <c r="R4696" i="3"/>
  <c r="R4697" i="3"/>
  <c r="R4698" i="3"/>
  <c r="R4699" i="3"/>
  <c r="R4700" i="3"/>
  <c r="R4701" i="3"/>
  <c r="R4702" i="3"/>
  <c r="R4703" i="3"/>
  <c r="R4704" i="3"/>
  <c r="R4705" i="3"/>
  <c r="R4706" i="3"/>
  <c r="R4707" i="3"/>
  <c r="R4708" i="3"/>
  <c r="R4709" i="3"/>
  <c r="R4710" i="3"/>
  <c r="R4711" i="3"/>
  <c r="R4712" i="3"/>
  <c r="R4713" i="3"/>
  <c r="R4714" i="3"/>
  <c r="R4715" i="3"/>
  <c r="R4716" i="3"/>
  <c r="R4717" i="3"/>
  <c r="R4718" i="3"/>
  <c r="R4719" i="3"/>
  <c r="R4720" i="3"/>
  <c r="R4721" i="3"/>
  <c r="R4722" i="3"/>
  <c r="R4723" i="3"/>
  <c r="R4724" i="3"/>
  <c r="R4725" i="3"/>
  <c r="R4726" i="3"/>
  <c r="R4727" i="3"/>
  <c r="R4728" i="3"/>
  <c r="R4729" i="3"/>
  <c r="R4730" i="3"/>
  <c r="R4731" i="3"/>
  <c r="R4732" i="3"/>
  <c r="R4733" i="3"/>
  <c r="R4734" i="3"/>
  <c r="R4735" i="3"/>
  <c r="R4736" i="3"/>
  <c r="R4737" i="3"/>
  <c r="R4738" i="3"/>
  <c r="R4739" i="3"/>
  <c r="R4740" i="3"/>
  <c r="R4741" i="3"/>
  <c r="R4742" i="3"/>
  <c r="R4743" i="3"/>
  <c r="R4744" i="3"/>
  <c r="R4745" i="3"/>
  <c r="R4746" i="3"/>
  <c r="R4747" i="3"/>
  <c r="R4748" i="3"/>
  <c r="R4749" i="3"/>
  <c r="R4750" i="3"/>
  <c r="R4751" i="3"/>
  <c r="R4752" i="3"/>
  <c r="R4753" i="3"/>
  <c r="R4754" i="3"/>
  <c r="R4755" i="3"/>
  <c r="R4756" i="3"/>
  <c r="R4757" i="3"/>
  <c r="R4758" i="3"/>
  <c r="R4759" i="3"/>
  <c r="R4760" i="3"/>
  <c r="R4761" i="3"/>
  <c r="R4762" i="3"/>
  <c r="R4763" i="3"/>
  <c r="R4764" i="3"/>
  <c r="R4765" i="3"/>
  <c r="R4766" i="3"/>
  <c r="R4767" i="3"/>
  <c r="R4768" i="3"/>
  <c r="R4769" i="3"/>
  <c r="R4770" i="3"/>
  <c r="R4771" i="3"/>
  <c r="R4772" i="3"/>
  <c r="R4773" i="3"/>
  <c r="R4774" i="3"/>
  <c r="R4775" i="3"/>
  <c r="R4776" i="3"/>
  <c r="R4777" i="3"/>
  <c r="R4778" i="3"/>
  <c r="R4779" i="3"/>
  <c r="R4780" i="3"/>
  <c r="R4781" i="3"/>
  <c r="R4782" i="3"/>
  <c r="R4783" i="3"/>
  <c r="R4784" i="3"/>
  <c r="R4785" i="3"/>
  <c r="R4786" i="3"/>
  <c r="R4787" i="3"/>
  <c r="R4788" i="3"/>
  <c r="R4789" i="3"/>
  <c r="R4790" i="3"/>
  <c r="R4791" i="3"/>
  <c r="R4792" i="3"/>
  <c r="R4793" i="3"/>
  <c r="R4794" i="3"/>
  <c r="R4795" i="3"/>
  <c r="R4796" i="3"/>
  <c r="R4797" i="3"/>
  <c r="R4798" i="3"/>
  <c r="R4799" i="3"/>
  <c r="R4800" i="3"/>
  <c r="R4801" i="3"/>
  <c r="R4802" i="3"/>
  <c r="R4803" i="3"/>
  <c r="R4804" i="3"/>
  <c r="R4805" i="3"/>
  <c r="R4806" i="3"/>
  <c r="R4807" i="3"/>
  <c r="R4808" i="3"/>
  <c r="R4809" i="3"/>
  <c r="R4810" i="3"/>
  <c r="R4811" i="3"/>
  <c r="R4812" i="3"/>
  <c r="R4813" i="3"/>
  <c r="R4814" i="3"/>
  <c r="R4815" i="3"/>
  <c r="R4816" i="3"/>
  <c r="R4817" i="3"/>
  <c r="R4818" i="3"/>
  <c r="R4819" i="3"/>
  <c r="R4820" i="3"/>
  <c r="R4821" i="3"/>
  <c r="R4822" i="3"/>
  <c r="R4823" i="3"/>
  <c r="R4824" i="3"/>
  <c r="R4825" i="3"/>
  <c r="R4826" i="3"/>
  <c r="R4827" i="3"/>
  <c r="R4828" i="3"/>
  <c r="R4829" i="3"/>
  <c r="R4830" i="3"/>
  <c r="R4831" i="3"/>
  <c r="R4832" i="3"/>
  <c r="R4833" i="3"/>
  <c r="R4834" i="3"/>
  <c r="R4835" i="3"/>
  <c r="R4836" i="3"/>
  <c r="R4837" i="3"/>
  <c r="R4838" i="3"/>
  <c r="R4839" i="3"/>
  <c r="R4840" i="3"/>
  <c r="R4841" i="3"/>
  <c r="R4842" i="3"/>
  <c r="R4843" i="3"/>
  <c r="R4844" i="3"/>
  <c r="R4845" i="3"/>
  <c r="R4846" i="3"/>
  <c r="R4847" i="3"/>
  <c r="R4848" i="3"/>
  <c r="R4849" i="3"/>
  <c r="R4850" i="3"/>
  <c r="R4851" i="3"/>
  <c r="R4852" i="3"/>
  <c r="R4853" i="3"/>
  <c r="R4854" i="3"/>
  <c r="R4855" i="3"/>
  <c r="R4856" i="3"/>
  <c r="R4857" i="3"/>
  <c r="R4858" i="3"/>
  <c r="R4859" i="3"/>
  <c r="R4860" i="3"/>
  <c r="R4861" i="3"/>
  <c r="R4862" i="3"/>
  <c r="R4863" i="3"/>
  <c r="R4864" i="3"/>
  <c r="R4865" i="3"/>
  <c r="R4866" i="3"/>
  <c r="R4867" i="3"/>
  <c r="R4868" i="3"/>
  <c r="R4869" i="3"/>
  <c r="R4870" i="3"/>
  <c r="R4871" i="3"/>
  <c r="R4872" i="3"/>
  <c r="R4873" i="3"/>
  <c r="R4874" i="3"/>
  <c r="R4875" i="3"/>
  <c r="R4876" i="3"/>
  <c r="R4877" i="3"/>
  <c r="R4878" i="3"/>
  <c r="R4879" i="3"/>
  <c r="R4880" i="3"/>
  <c r="R4881" i="3"/>
  <c r="R4882" i="3"/>
  <c r="R4883" i="3"/>
  <c r="R4884" i="3"/>
  <c r="R4885" i="3"/>
  <c r="R4886" i="3"/>
  <c r="R4887" i="3"/>
  <c r="R4888" i="3"/>
  <c r="R4889" i="3"/>
  <c r="R4890" i="3"/>
  <c r="R4891" i="3"/>
  <c r="R4892" i="3"/>
  <c r="R4893" i="3"/>
  <c r="R4894" i="3"/>
  <c r="R4895" i="3"/>
  <c r="R4896" i="3"/>
  <c r="R4897" i="3"/>
  <c r="R4898" i="3"/>
  <c r="R4899" i="3"/>
  <c r="R4900" i="3"/>
  <c r="R4901" i="3"/>
  <c r="R4902" i="3"/>
  <c r="R4903" i="3"/>
  <c r="R4904" i="3"/>
  <c r="R4905" i="3"/>
  <c r="R4906" i="3"/>
  <c r="R4907" i="3"/>
  <c r="R4908" i="3"/>
  <c r="R4909" i="3"/>
  <c r="R4910" i="3"/>
  <c r="R4911" i="3"/>
  <c r="R4912" i="3"/>
  <c r="R4913" i="3"/>
  <c r="R4914" i="3"/>
  <c r="R4915" i="3"/>
  <c r="R4916" i="3"/>
  <c r="R4917" i="3"/>
  <c r="R4918" i="3"/>
  <c r="R4919" i="3"/>
  <c r="R4920" i="3"/>
  <c r="R4921" i="3"/>
  <c r="R4922" i="3"/>
  <c r="R4923" i="3"/>
  <c r="R4924" i="3"/>
  <c r="R4925" i="3"/>
  <c r="R4926" i="3"/>
  <c r="R4927" i="3"/>
  <c r="R4928" i="3"/>
  <c r="R4929" i="3"/>
  <c r="R4930" i="3"/>
  <c r="R4931" i="3"/>
  <c r="R4932" i="3"/>
  <c r="R4933" i="3"/>
  <c r="R4934" i="3"/>
  <c r="R4935" i="3"/>
  <c r="R4936" i="3"/>
  <c r="R4937" i="3"/>
  <c r="R4938" i="3"/>
  <c r="R4939" i="3"/>
  <c r="R4940" i="3"/>
  <c r="R4941" i="3"/>
  <c r="R4942" i="3"/>
  <c r="R4943" i="3"/>
  <c r="R4944" i="3"/>
  <c r="R4945" i="3"/>
  <c r="R4946" i="3"/>
  <c r="R4947" i="3"/>
  <c r="R4948" i="3"/>
  <c r="R4949" i="3"/>
  <c r="R4950" i="3"/>
  <c r="R4951" i="3"/>
  <c r="R4952" i="3"/>
  <c r="R4953" i="3"/>
  <c r="R4954" i="3"/>
  <c r="R4955" i="3"/>
  <c r="R4956" i="3"/>
  <c r="R4957" i="3"/>
  <c r="R4958" i="3"/>
  <c r="R4959" i="3"/>
  <c r="R4960" i="3"/>
  <c r="R4961" i="3"/>
  <c r="R4962" i="3"/>
  <c r="R4963" i="3"/>
  <c r="R4964" i="3"/>
  <c r="R4965" i="3"/>
  <c r="R4966" i="3"/>
  <c r="R4967" i="3"/>
  <c r="R4968" i="3"/>
  <c r="R4969" i="3"/>
  <c r="R4970" i="3"/>
  <c r="R4971" i="3"/>
  <c r="R4972" i="3"/>
  <c r="R4973" i="3"/>
  <c r="R4974" i="3"/>
  <c r="R4975" i="3"/>
  <c r="R4976" i="3"/>
  <c r="R4977" i="3"/>
  <c r="R4978" i="3"/>
  <c r="R4979" i="3"/>
  <c r="R4980" i="3"/>
  <c r="R4981" i="3"/>
  <c r="R4982" i="3"/>
  <c r="R4983" i="3"/>
  <c r="R4984" i="3"/>
  <c r="R4985" i="3"/>
  <c r="R4986" i="3"/>
  <c r="R4987" i="3"/>
  <c r="R4988" i="3"/>
  <c r="R4989" i="3"/>
  <c r="R4990" i="3"/>
  <c r="R4991" i="3"/>
  <c r="R4992" i="3"/>
  <c r="R4993" i="3"/>
  <c r="R4994" i="3"/>
  <c r="R4995" i="3"/>
  <c r="R4996" i="3"/>
  <c r="R4997" i="3"/>
  <c r="R4998" i="3"/>
  <c r="R4999" i="3"/>
  <c r="R5000" i="3"/>
  <c r="R5001" i="3"/>
  <c r="R5002" i="3"/>
  <c r="R5003" i="3"/>
  <c r="R5004" i="3"/>
  <c r="R5005" i="3"/>
  <c r="R5006" i="3"/>
  <c r="R5007" i="3"/>
  <c r="R5008" i="3"/>
  <c r="R5009" i="3"/>
  <c r="R5010" i="3"/>
  <c r="R5011" i="3"/>
  <c r="R5012" i="3"/>
  <c r="R5013" i="3"/>
  <c r="R5014" i="3"/>
  <c r="R5015" i="3"/>
  <c r="R5016" i="3"/>
  <c r="R5017" i="3"/>
  <c r="R5018" i="3"/>
  <c r="R5019" i="3"/>
  <c r="R5020" i="3"/>
  <c r="R5021" i="3"/>
  <c r="R5022" i="3"/>
  <c r="R5023" i="3"/>
  <c r="R5024" i="3"/>
  <c r="R5025" i="3"/>
  <c r="R5026" i="3"/>
  <c r="R5027" i="3"/>
  <c r="R5028" i="3"/>
  <c r="R5029" i="3"/>
  <c r="R5030" i="3"/>
  <c r="R5031" i="3"/>
  <c r="R5032" i="3"/>
  <c r="R5033" i="3"/>
  <c r="R5034" i="3"/>
  <c r="R5035" i="3"/>
  <c r="R5036" i="3"/>
  <c r="R5037" i="3"/>
  <c r="R5038" i="3"/>
  <c r="R5039" i="3"/>
  <c r="R5040" i="3"/>
  <c r="R5041" i="3"/>
  <c r="R5042" i="3"/>
  <c r="R5043" i="3"/>
  <c r="R5044" i="3"/>
  <c r="R5045" i="3"/>
  <c r="R5046" i="3"/>
  <c r="R5047" i="3"/>
  <c r="R5048" i="3"/>
  <c r="R5049" i="3"/>
  <c r="R5050" i="3"/>
  <c r="R5051" i="3"/>
  <c r="R5052" i="3"/>
  <c r="R5053" i="3"/>
  <c r="R5054" i="3"/>
  <c r="R5055" i="3"/>
  <c r="R5056" i="3"/>
  <c r="R5057" i="3"/>
  <c r="R5058" i="3"/>
  <c r="R5059" i="3"/>
  <c r="R5060" i="3"/>
  <c r="R5061" i="3"/>
  <c r="R5062" i="3"/>
  <c r="R5063" i="3"/>
  <c r="R5064" i="3"/>
  <c r="R5065" i="3"/>
  <c r="R5066" i="3"/>
  <c r="R5067" i="3"/>
  <c r="R5068" i="3"/>
  <c r="R5069" i="3"/>
  <c r="R5070" i="3"/>
  <c r="R5071" i="3"/>
  <c r="R5072" i="3"/>
  <c r="R5073" i="3"/>
  <c r="R5074" i="3"/>
  <c r="R5075" i="3"/>
  <c r="R5076" i="3"/>
  <c r="R5077" i="3"/>
  <c r="R5078" i="3"/>
  <c r="R5079" i="3"/>
  <c r="R5080" i="3"/>
  <c r="R5081" i="3"/>
  <c r="R5082" i="3"/>
  <c r="R5083" i="3"/>
  <c r="R5084" i="3"/>
  <c r="R5085" i="3"/>
  <c r="R5086" i="3"/>
  <c r="R5087" i="3"/>
  <c r="R5088" i="3"/>
  <c r="R5089" i="3"/>
  <c r="R5090" i="3"/>
  <c r="R5091" i="3"/>
  <c r="R5092" i="3"/>
  <c r="R5093" i="3"/>
  <c r="R5094" i="3"/>
  <c r="R5095" i="3"/>
  <c r="R5096" i="3"/>
  <c r="R5097" i="3"/>
  <c r="R5098" i="3"/>
  <c r="R5099" i="3"/>
  <c r="R5100" i="3"/>
  <c r="R5101" i="3"/>
  <c r="R5102" i="3"/>
  <c r="R5103" i="3"/>
  <c r="R5104" i="3"/>
  <c r="R5105" i="3"/>
  <c r="R5106" i="3"/>
  <c r="R5107" i="3"/>
  <c r="R5108" i="3"/>
  <c r="R5109" i="3"/>
  <c r="R5110" i="3"/>
  <c r="R5111" i="3"/>
  <c r="R5112" i="3"/>
  <c r="R5113" i="3"/>
  <c r="R5114" i="3"/>
  <c r="R5115" i="3"/>
  <c r="R5116" i="3"/>
  <c r="R5117" i="3"/>
  <c r="R5118" i="3"/>
  <c r="R5119" i="3"/>
  <c r="R5120" i="3"/>
  <c r="R5121" i="3"/>
  <c r="R5122" i="3"/>
  <c r="R5123" i="3"/>
  <c r="R5124" i="3"/>
  <c r="R5125" i="3"/>
  <c r="R5126" i="3"/>
  <c r="R5127" i="3"/>
  <c r="R5128" i="3"/>
  <c r="R5129" i="3"/>
  <c r="R5130" i="3"/>
  <c r="R5131" i="3"/>
  <c r="R5132" i="3"/>
  <c r="R5133" i="3"/>
  <c r="R5134" i="3"/>
  <c r="R5135" i="3"/>
  <c r="R5136" i="3"/>
  <c r="R5137" i="3"/>
  <c r="R5138" i="3"/>
  <c r="R5139" i="3"/>
  <c r="R5140" i="3"/>
  <c r="R5141" i="3"/>
  <c r="R5142" i="3"/>
  <c r="R5143" i="3"/>
  <c r="R5144" i="3"/>
  <c r="R5145" i="3"/>
  <c r="R5146" i="3"/>
  <c r="R5147" i="3"/>
  <c r="R5148" i="3"/>
  <c r="R5149" i="3"/>
  <c r="R5150" i="3"/>
  <c r="R5151" i="3"/>
  <c r="R5152" i="3"/>
  <c r="R5153" i="3"/>
  <c r="R5154" i="3"/>
  <c r="R5155" i="3"/>
  <c r="R5156" i="3"/>
  <c r="R5157" i="3"/>
  <c r="R5158" i="3"/>
  <c r="R5159" i="3"/>
  <c r="R5160" i="3"/>
  <c r="R5161" i="3"/>
  <c r="R5162" i="3"/>
  <c r="R5163" i="3"/>
  <c r="R5164" i="3"/>
  <c r="R5165" i="3"/>
  <c r="R5166" i="3"/>
  <c r="R5167" i="3"/>
  <c r="R5168" i="3"/>
  <c r="R5169" i="3"/>
  <c r="R5170" i="3"/>
  <c r="R5171" i="3"/>
  <c r="R5172" i="3"/>
  <c r="R5173" i="3"/>
  <c r="R5174" i="3"/>
  <c r="R5175" i="3"/>
  <c r="R5176" i="3"/>
  <c r="R5177" i="3"/>
  <c r="R5178" i="3"/>
  <c r="R5179" i="3"/>
  <c r="R5180" i="3"/>
  <c r="R5181" i="3"/>
  <c r="R5182" i="3"/>
  <c r="R5183" i="3"/>
  <c r="R5184" i="3"/>
  <c r="R5185" i="3"/>
  <c r="R5186" i="3"/>
  <c r="R5187" i="3"/>
  <c r="R5188" i="3"/>
  <c r="R5189" i="3"/>
  <c r="R5190" i="3"/>
  <c r="R5191" i="3"/>
  <c r="R5192" i="3"/>
  <c r="R5193" i="3"/>
  <c r="R5194" i="3"/>
  <c r="R5195" i="3"/>
  <c r="R5196" i="3"/>
  <c r="R5197" i="3"/>
  <c r="R5198" i="3"/>
  <c r="R5199" i="3"/>
  <c r="R5200" i="3"/>
  <c r="R5201" i="3"/>
  <c r="R5202" i="3"/>
  <c r="R5203" i="3"/>
  <c r="R5204" i="3"/>
  <c r="R5205" i="3"/>
  <c r="R5206" i="3"/>
  <c r="R5207" i="3"/>
  <c r="R5208" i="3"/>
  <c r="R5209" i="3"/>
  <c r="R5210" i="3"/>
  <c r="R5211" i="3"/>
  <c r="R5212" i="3"/>
  <c r="R5213" i="3"/>
  <c r="R5214" i="3"/>
  <c r="R5215" i="3"/>
  <c r="R5216" i="3"/>
  <c r="R5217" i="3"/>
  <c r="R5218" i="3"/>
  <c r="R5219" i="3"/>
  <c r="R5220" i="3"/>
  <c r="R5221" i="3"/>
  <c r="R5222" i="3"/>
  <c r="R5223" i="3"/>
  <c r="R5224" i="3"/>
  <c r="R5225" i="3"/>
  <c r="R5226" i="3"/>
  <c r="R5227" i="3"/>
  <c r="R5228" i="3"/>
  <c r="R5229" i="3"/>
  <c r="R5230" i="3"/>
  <c r="R5231" i="3"/>
  <c r="R5232" i="3"/>
  <c r="R5233" i="3"/>
  <c r="R5234" i="3"/>
  <c r="R5235" i="3"/>
  <c r="R5236" i="3"/>
  <c r="R5237" i="3"/>
  <c r="R5238" i="3"/>
  <c r="R5239" i="3"/>
  <c r="R5240" i="3"/>
  <c r="R5241" i="3"/>
  <c r="R5242" i="3"/>
  <c r="R5243" i="3"/>
  <c r="R5244" i="3"/>
  <c r="R5245" i="3"/>
  <c r="R5246" i="3"/>
  <c r="R5247" i="3"/>
  <c r="R5248" i="3"/>
  <c r="R5249" i="3"/>
  <c r="R5250" i="3"/>
  <c r="R5251" i="3"/>
  <c r="R5252" i="3"/>
  <c r="R5253" i="3"/>
  <c r="R5254" i="3"/>
  <c r="R5255" i="3"/>
  <c r="R5256" i="3"/>
  <c r="R5257" i="3"/>
  <c r="R5258" i="3"/>
  <c r="R5259" i="3"/>
  <c r="R5260" i="3"/>
  <c r="R5261" i="3"/>
  <c r="R5262" i="3"/>
  <c r="R5263" i="3"/>
  <c r="R5264" i="3"/>
  <c r="R5265" i="3"/>
  <c r="R5266" i="3"/>
  <c r="R5267" i="3"/>
  <c r="R5268" i="3"/>
  <c r="R5269" i="3"/>
  <c r="R5270" i="3"/>
  <c r="R5271" i="3"/>
  <c r="R5272" i="3"/>
  <c r="R5273" i="3"/>
  <c r="R5274" i="3"/>
  <c r="R5275" i="3"/>
  <c r="R5276" i="3"/>
  <c r="R5277" i="3"/>
  <c r="R5278" i="3"/>
  <c r="R5279" i="3"/>
  <c r="R5280" i="3"/>
  <c r="R5281" i="3"/>
  <c r="R5282" i="3"/>
  <c r="R5283" i="3"/>
  <c r="R5284" i="3"/>
  <c r="R5285" i="3"/>
  <c r="R5286" i="3"/>
  <c r="R5287" i="3"/>
  <c r="R5288" i="3"/>
  <c r="R5289" i="3"/>
  <c r="R5290" i="3"/>
  <c r="R5291" i="3"/>
  <c r="R5292" i="3"/>
  <c r="R5293" i="3"/>
  <c r="R5294" i="3"/>
  <c r="R5295" i="3"/>
  <c r="R5296" i="3"/>
  <c r="R5297" i="3"/>
  <c r="R5298" i="3"/>
  <c r="R5299" i="3"/>
  <c r="R5300" i="3"/>
  <c r="R5301" i="3"/>
  <c r="R5302" i="3"/>
  <c r="R5303" i="3"/>
  <c r="R5304" i="3"/>
  <c r="R5305" i="3"/>
  <c r="R5306" i="3"/>
  <c r="R5307" i="3"/>
  <c r="R5308" i="3"/>
  <c r="R5309" i="3"/>
  <c r="R5310" i="3"/>
  <c r="R5311" i="3"/>
  <c r="R5312" i="3"/>
  <c r="R5313" i="3"/>
  <c r="R5314" i="3"/>
  <c r="R5315" i="3"/>
  <c r="R5316" i="3"/>
  <c r="R5317" i="3"/>
  <c r="R5318" i="3"/>
  <c r="R5319" i="3"/>
  <c r="R5320" i="3"/>
  <c r="R5321" i="3"/>
  <c r="R5322" i="3"/>
  <c r="R5323" i="3"/>
  <c r="R5324" i="3"/>
  <c r="R5325" i="3"/>
  <c r="R5326" i="3"/>
  <c r="R5327" i="3"/>
  <c r="R5328" i="3"/>
  <c r="R5329" i="3"/>
  <c r="R5330" i="3"/>
  <c r="R5331" i="3"/>
  <c r="R5332" i="3"/>
  <c r="R5333" i="3"/>
  <c r="R5334" i="3"/>
  <c r="R5335" i="3"/>
  <c r="R5336" i="3"/>
  <c r="R5337" i="3"/>
  <c r="R5338" i="3"/>
  <c r="R5339" i="3"/>
  <c r="R5340" i="3"/>
  <c r="R5341" i="3"/>
  <c r="R5342" i="3"/>
  <c r="R5343" i="3"/>
  <c r="R5344" i="3"/>
  <c r="R5345" i="3"/>
  <c r="R5346" i="3"/>
  <c r="R5347" i="3"/>
  <c r="R5348" i="3"/>
  <c r="R5349" i="3"/>
  <c r="R5350" i="3"/>
  <c r="R5351" i="3"/>
  <c r="R5352" i="3"/>
  <c r="R5353" i="3"/>
  <c r="R5354" i="3"/>
  <c r="R5355" i="3"/>
  <c r="R5356" i="3"/>
  <c r="R5357" i="3"/>
  <c r="R5358" i="3"/>
  <c r="R5359" i="3"/>
  <c r="R5360" i="3"/>
  <c r="R5361" i="3"/>
  <c r="R5362" i="3"/>
  <c r="R5363" i="3"/>
  <c r="R5364" i="3"/>
  <c r="R5365" i="3"/>
  <c r="R5366" i="3"/>
  <c r="R5367" i="3"/>
  <c r="R5368" i="3"/>
  <c r="R5369" i="3"/>
  <c r="R5370" i="3"/>
  <c r="R5371" i="3"/>
  <c r="R5372" i="3"/>
  <c r="R5373" i="3"/>
  <c r="R5374" i="3"/>
  <c r="R5375" i="3"/>
  <c r="R5376" i="3"/>
  <c r="R5377" i="3"/>
  <c r="R5378" i="3"/>
  <c r="R5379" i="3"/>
  <c r="R5380" i="3"/>
  <c r="R5381" i="3"/>
  <c r="R5382" i="3"/>
  <c r="R5383" i="3"/>
  <c r="R5384" i="3"/>
  <c r="R5385" i="3"/>
  <c r="R5386" i="3"/>
  <c r="R5387" i="3"/>
  <c r="R5388" i="3"/>
  <c r="R5389" i="3"/>
  <c r="R5390" i="3"/>
  <c r="R5391" i="3"/>
  <c r="R5392" i="3"/>
  <c r="R5393" i="3"/>
  <c r="R5394" i="3"/>
  <c r="R5395" i="3"/>
  <c r="R5396" i="3"/>
  <c r="R5397" i="3"/>
  <c r="R5398" i="3"/>
  <c r="R5399" i="3"/>
  <c r="R5400" i="3"/>
  <c r="R5401" i="3"/>
  <c r="R5402" i="3"/>
  <c r="R5403" i="3"/>
  <c r="R5404" i="3"/>
  <c r="R5405" i="3"/>
  <c r="R5406" i="3"/>
  <c r="R5407" i="3"/>
  <c r="R5408" i="3"/>
  <c r="R5409" i="3"/>
  <c r="R5410" i="3"/>
  <c r="R5411" i="3"/>
  <c r="R5412" i="3"/>
  <c r="R5413" i="3"/>
  <c r="R5414" i="3"/>
  <c r="R5415" i="3"/>
  <c r="R5416" i="3"/>
  <c r="R5417" i="3"/>
  <c r="R5418" i="3"/>
  <c r="R5419" i="3"/>
  <c r="R5420" i="3"/>
  <c r="R5421" i="3"/>
  <c r="R5422" i="3"/>
  <c r="R5423" i="3"/>
  <c r="R5424" i="3"/>
  <c r="R5425" i="3"/>
  <c r="R5426" i="3"/>
  <c r="R5427" i="3"/>
  <c r="R5428" i="3"/>
  <c r="R5429" i="3"/>
  <c r="R5430" i="3"/>
  <c r="R5431" i="3"/>
  <c r="R5432" i="3"/>
  <c r="R5433" i="3"/>
  <c r="R5434" i="3"/>
  <c r="R5435" i="3"/>
  <c r="R5436" i="3"/>
  <c r="R5437" i="3"/>
  <c r="R5438" i="3"/>
  <c r="R5439" i="3"/>
  <c r="R5440" i="3"/>
  <c r="R5441" i="3"/>
  <c r="R5442" i="3"/>
  <c r="R5443" i="3"/>
  <c r="R5444" i="3"/>
  <c r="R5445" i="3"/>
  <c r="R5446" i="3"/>
  <c r="R5447" i="3"/>
  <c r="R5448" i="3"/>
  <c r="R5449" i="3"/>
  <c r="R5450" i="3"/>
  <c r="R5451" i="3"/>
  <c r="R5452" i="3"/>
  <c r="R5453" i="3"/>
  <c r="R5454" i="3"/>
  <c r="R5455" i="3"/>
  <c r="R5456" i="3"/>
  <c r="R5457" i="3"/>
  <c r="R5458" i="3"/>
  <c r="R5459" i="3"/>
  <c r="R5460" i="3"/>
  <c r="R5461" i="3"/>
  <c r="R5462" i="3"/>
  <c r="R5463" i="3"/>
  <c r="R5464" i="3"/>
  <c r="R5465" i="3"/>
  <c r="R5466" i="3"/>
  <c r="R5467" i="3"/>
  <c r="R5468" i="3"/>
  <c r="R5469" i="3"/>
  <c r="R5470" i="3"/>
  <c r="R5471" i="3"/>
  <c r="R5472" i="3"/>
  <c r="R5473" i="3"/>
  <c r="R5474" i="3"/>
  <c r="R5475" i="3"/>
  <c r="R5476" i="3"/>
  <c r="R5477" i="3"/>
  <c r="R5478" i="3"/>
  <c r="R5479" i="3"/>
  <c r="R5480" i="3"/>
  <c r="R5481" i="3"/>
  <c r="R5482" i="3"/>
  <c r="R5483" i="3"/>
  <c r="R5484" i="3"/>
  <c r="R5485" i="3"/>
  <c r="R5486" i="3"/>
  <c r="R5487" i="3"/>
  <c r="R5488" i="3"/>
  <c r="R5489" i="3"/>
  <c r="R5490" i="3"/>
  <c r="R5491" i="3"/>
  <c r="R5492" i="3"/>
  <c r="R5493" i="3"/>
  <c r="R5494" i="3"/>
  <c r="R5495" i="3"/>
  <c r="R5496" i="3"/>
  <c r="R5497" i="3"/>
  <c r="R5498" i="3"/>
  <c r="R5499" i="3"/>
  <c r="R5500" i="3"/>
  <c r="R5501" i="3"/>
  <c r="R5502" i="3"/>
  <c r="R5503" i="3"/>
  <c r="R5504" i="3"/>
  <c r="R5505" i="3"/>
  <c r="R5506" i="3"/>
  <c r="R5507" i="3"/>
  <c r="R5508" i="3"/>
  <c r="R5509" i="3"/>
  <c r="R5510" i="3"/>
  <c r="R5511" i="3"/>
  <c r="R5512" i="3"/>
  <c r="R5513" i="3"/>
  <c r="R5514" i="3"/>
  <c r="R5515" i="3"/>
  <c r="R5516" i="3"/>
  <c r="R5517" i="3"/>
  <c r="R5518" i="3"/>
  <c r="R5519" i="3"/>
  <c r="R5520" i="3"/>
  <c r="R5521" i="3"/>
  <c r="R5522" i="3"/>
  <c r="R5523" i="3"/>
  <c r="R5524" i="3"/>
  <c r="R5525" i="3"/>
  <c r="R5526" i="3"/>
  <c r="R5527" i="3"/>
  <c r="R5528" i="3"/>
  <c r="R5529" i="3"/>
  <c r="R5530" i="3"/>
  <c r="R5531" i="3"/>
  <c r="R5532" i="3"/>
  <c r="R5533" i="3"/>
  <c r="R5534" i="3"/>
  <c r="R5535" i="3"/>
  <c r="R5536" i="3"/>
  <c r="R5537" i="3"/>
  <c r="R5538" i="3"/>
  <c r="R5539" i="3"/>
  <c r="R5540" i="3"/>
  <c r="R5541" i="3"/>
  <c r="R5542" i="3"/>
  <c r="R5543" i="3"/>
  <c r="R5544" i="3"/>
  <c r="R5545" i="3"/>
  <c r="R5546" i="3"/>
  <c r="R5547" i="3"/>
  <c r="R5548" i="3"/>
  <c r="R5549" i="3"/>
  <c r="R5550" i="3"/>
  <c r="R5551" i="3"/>
  <c r="R5552" i="3"/>
  <c r="R5553" i="3"/>
  <c r="R5554" i="3"/>
  <c r="R5555" i="3"/>
  <c r="R5556" i="3"/>
  <c r="R5557" i="3"/>
  <c r="R5558" i="3"/>
  <c r="R5559" i="3"/>
  <c r="R5560" i="3"/>
  <c r="R5561" i="3"/>
  <c r="R5562" i="3"/>
  <c r="R5563" i="3"/>
  <c r="R5564" i="3"/>
  <c r="R5565" i="3"/>
  <c r="R5566" i="3"/>
  <c r="R5567" i="3"/>
  <c r="R5568" i="3"/>
  <c r="R5569" i="3"/>
  <c r="R5570" i="3"/>
  <c r="R5571" i="3"/>
  <c r="R5572" i="3"/>
  <c r="R5573" i="3"/>
  <c r="R5574" i="3"/>
  <c r="R5575" i="3"/>
  <c r="R5576" i="3"/>
  <c r="R5577" i="3"/>
  <c r="R5578" i="3"/>
  <c r="R5579" i="3"/>
  <c r="R5580" i="3"/>
  <c r="R5581" i="3"/>
  <c r="R5582" i="3"/>
  <c r="R5583" i="3"/>
  <c r="R5584" i="3"/>
  <c r="R5585" i="3"/>
  <c r="R5586" i="3"/>
  <c r="R5587" i="3"/>
  <c r="R5588" i="3"/>
  <c r="R5589" i="3"/>
  <c r="R5590" i="3"/>
  <c r="R5591" i="3"/>
  <c r="R5592" i="3"/>
  <c r="R5593" i="3"/>
  <c r="R5594" i="3"/>
  <c r="R5595" i="3"/>
  <c r="R5596" i="3"/>
  <c r="R5597" i="3"/>
  <c r="R5598" i="3"/>
  <c r="R5599" i="3"/>
  <c r="R5600" i="3"/>
  <c r="R5601" i="3"/>
  <c r="R5602" i="3"/>
  <c r="R5603" i="3"/>
  <c r="R5604" i="3"/>
  <c r="R5605" i="3"/>
  <c r="R5606" i="3"/>
  <c r="R5607" i="3"/>
  <c r="R5608" i="3"/>
  <c r="R5609" i="3"/>
  <c r="R5610" i="3"/>
  <c r="R5611" i="3"/>
  <c r="R5612" i="3"/>
  <c r="R5613" i="3"/>
  <c r="R5614" i="3"/>
  <c r="R5615" i="3"/>
  <c r="R5616" i="3"/>
  <c r="R5617" i="3"/>
  <c r="R5618" i="3"/>
  <c r="R5619" i="3"/>
  <c r="R5620" i="3"/>
  <c r="R5621" i="3"/>
  <c r="R5622" i="3"/>
  <c r="R5623" i="3"/>
  <c r="R5624" i="3"/>
  <c r="R5625" i="3"/>
  <c r="R5626" i="3"/>
  <c r="R5627" i="3"/>
  <c r="R5628" i="3"/>
  <c r="R5629" i="3"/>
  <c r="R5630" i="3"/>
  <c r="R5631" i="3"/>
  <c r="R5632" i="3"/>
  <c r="R5633" i="3"/>
  <c r="R5634" i="3"/>
  <c r="R5635" i="3"/>
  <c r="R5636" i="3"/>
  <c r="R5637" i="3"/>
  <c r="R5638" i="3"/>
  <c r="R5639" i="3"/>
  <c r="R5640" i="3"/>
  <c r="R5641" i="3"/>
  <c r="R5642" i="3"/>
  <c r="R5643" i="3"/>
  <c r="R5644" i="3"/>
  <c r="R5645" i="3"/>
  <c r="R5646" i="3"/>
  <c r="R5647" i="3"/>
  <c r="R5648" i="3"/>
  <c r="R5649" i="3"/>
  <c r="R5650" i="3"/>
  <c r="R5651" i="3"/>
  <c r="R5652" i="3"/>
  <c r="R5653" i="3"/>
  <c r="R5654" i="3"/>
  <c r="R5655" i="3"/>
  <c r="R5656" i="3"/>
  <c r="R5657" i="3"/>
  <c r="R5658" i="3"/>
  <c r="R5659" i="3"/>
  <c r="R5660" i="3"/>
  <c r="R5661" i="3"/>
  <c r="R5662" i="3"/>
  <c r="R5663" i="3"/>
  <c r="R5664" i="3"/>
  <c r="R5665" i="3"/>
  <c r="R5666" i="3"/>
  <c r="R5667" i="3"/>
  <c r="R5668" i="3"/>
  <c r="R5669" i="3"/>
  <c r="R5670" i="3"/>
  <c r="R5671" i="3"/>
  <c r="R5672" i="3"/>
  <c r="R5673" i="3"/>
  <c r="R5674" i="3"/>
  <c r="R5675" i="3"/>
  <c r="R5676" i="3"/>
  <c r="R5677" i="3"/>
  <c r="R5678" i="3"/>
  <c r="R5679" i="3"/>
  <c r="R5680" i="3"/>
  <c r="R5681" i="3"/>
  <c r="R5682" i="3"/>
  <c r="R5683" i="3"/>
  <c r="R5684" i="3"/>
  <c r="R5685" i="3"/>
  <c r="R5686" i="3"/>
  <c r="R5687" i="3"/>
  <c r="R5688" i="3"/>
  <c r="R5689" i="3"/>
  <c r="R5690" i="3"/>
  <c r="R5691" i="3"/>
  <c r="R5692" i="3"/>
  <c r="R5693" i="3"/>
  <c r="R5694" i="3"/>
  <c r="R5695" i="3"/>
  <c r="R5696" i="3"/>
  <c r="R5697" i="3"/>
  <c r="R5698" i="3"/>
  <c r="R5699" i="3"/>
  <c r="R5700" i="3"/>
  <c r="R5701" i="3"/>
  <c r="R5702" i="3"/>
  <c r="R5703" i="3"/>
  <c r="R5704" i="3"/>
  <c r="R5705" i="3"/>
  <c r="R5706" i="3"/>
  <c r="R5707" i="3"/>
  <c r="R5708" i="3"/>
  <c r="R5709" i="3"/>
  <c r="R5710" i="3"/>
  <c r="R5711" i="3"/>
  <c r="R5712" i="3"/>
  <c r="R5713" i="3"/>
  <c r="R5714" i="3"/>
  <c r="R5715" i="3"/>
  <c r="R5716" i="3"/>
  <c r="R5717" i="3"/>
  <c r="R5718" i="3"/>
  <c r="R5719" i="3"/>
  <c r="R5720" i="3"/>
  <c r="R5721" i="3"/>
  <c r="R5722" i="3"/>
  <c r="R5723" i="3"/>
  <c r="R5724" i="3"/>
  <c r="R5725" i="3"/>
  <c r="R5726" i="3"/>
  <c r="R5727" i="3"/>
  <c r="R5728" i="3"/>
  <c r="R5729" i="3"/>
  <c r="R5730" i="3"/>
  <c r="R5731" i="3"/>
  <c r="R5732" i="3"/>
  <c r="R5733" i="3"/>
  <c r="R5734" i="3"/>
  <c r="R5735" i="3"/>
  <c r="R5736" i="3"/>
  <c r="R5737" i="3"/>
  <c r="R5738" i="3"/>
  <c r="R5739" i="3"/>
  <c r="R5740" i="3"/>
  <c r="R5741" i="3"/>
  <c r="R5742" i="3"/>
  <c r="R5743" i="3"/>
  <c r="R5744" i="3"/>
  <c r="R5745" i="3"/>
  <c r="R5746" i="3"/>
  <c r="R5747" i="3"/>
  <c r="R5748" i="3"/>
  <c r="R5749" i="3"/>
  <c r="R5750" i="3"/>
  <c r="R5751" i="3"/>
  <c r="R5752" i="3"/>
  <c r="R5753" i="3"/>
  <c r="R5754" i="3"/>
  <c r="R5755" i="3"/>
  <c r="R5756" i="3"/>
  <c r="R5757" i="3"/>
  <c r="R5758" i="3"/>
  <c r="R5759" i="3"/>
  <c r="R5760" i="3"/>
  <c r="R5761" i="3"/>
  <c r="R5762" i="3"/>
  <c r="R5763" i="3"/>
  <c r="R5764" i="3"/>
  <c r="R5765" i="3"/>
  <c r="R5766" i="3"/>
  <c r="R5767" i="3"/>
  <c r="R5768" i="3"/>
  <c r="R5769" i="3"/>
  <c r="R5770" i="3"/>
  <c r="R5771" i="3"/>
  <c r="R5772" i="3"/>
  <c r="R5773" i="3"/>
  <c r="R5774" i="3"/>
  <c r="R5775" i="3"/>
  <c r="R5776" i="3"/>
  <c r="R5777" i="3"/>
  <c r="R5778" i="3"/>
  <c r="R5779" i="3"/>
  <c r="R5780" i="3"/>
  <c r="R5781" i="3"/>
  <c r="R5782" i="3"/>
  <c r="R5783" i="3"/>
  <c r="R5784" i="3"/>
  <c r="R5785" i="3"/>
  <c r="R5786" i="3"/>
  <c r="R5787" i="3"/>
  <c r="R5788" i="3"/>
  <c r="R5789" i="3"/>
  <c r="R5790" i="3"/>
  <c r="R5791" i="3"/>
  <c r="R5792" i="3"/>
  <c r="R5793" i="3"/>
  <c r="R5794" i="3"/>
  <c r="R5795" i="3"/>
  <c r="R5796" i="3"/>
  <c r="R5797" i="3"/>
  <c r="R5798" i="3"/>
  <c r="R5799" i="3"/>
  <c r="R5800" i="3"/>
  <c r="R5801" i="3"/>
  <c r="R5802" i="3"/>
  <c r="R5803" i="3"/>
  <c r="R5804" i="3"/>
  <c r="R5805" i="3"/>
  <c r="R5806" i="3"/>
  <c r="R5807" i="3"/>
  <c r="R5808" i="3"/>
  <c r="R5809" i="3"/>
  <c r="R5810" i="3"/>
  <c r="R5811" i="3"/>
  <c r="R5812" i="3"/>
  <c r="R5813" i="3"/>
  <c r="R5814" i="3"/>
  <c r="R5815" i="3"/>
  <c r="R5816" i="3"/>
  <c r="R5817" i="3"/>
  <c r="R5818" i="3"/>
  <c r="R5819" i="3"/>
  <c r="R5820" i="3"/>
  <c r="R5821" i="3"/>
  <c r="R5822" i="3"/>
  <c r="R5823" i="3"/>
  <c r="R5824" i="3"/>
  <c r="R5825" i="3"/>
  <c r="R5826" i="3"/>
  <c r="R5827" i="3"/>
  <c r="R5828" i="3"/>
  <c r="R5829" i="3"/>
  <c r="R5830" i="3"/>
  <c r="R5831" i="3"/>
  <c r="R5832" i="3"/>
  <c r="R5833" i="3"/>
  <c r="R5834" i="3"/>
  <c r="R5835" i="3"/>
  <c r="R5836" i="3"/>
  <c r="R5837" i="3"/>
  <c r="R5838" i="3"/>
  <c r="R5839" i="3"/>
  <c r="R5840" i="3"/>
  <c r="R5841" i="3"/>
  <c r="R5842" i="3"/>
  <c r="R5843" i="3"/>
  <c r="R5844" i="3"/>
  <c r="R5845" i="3"/>
  <c r="R5846" i="3"/>
  <c r="R5847" i="3"/>
  <c r="R5848" i="3"/>
  <c r="R5849" i="3"/>
  <c r="R5850" i="3"/>
  <c r="R5851" i="3"/>
  <c r="R5852" i="3"/>
  <c r="R5853" i="3"/>
  <c r="R5854" i="3"/>
  <c r="R5855" i="3"/>
  <c r="R5856" i="3"/>
  <c r="R5857" i="3"/>
  <c r="R5858" i="3"/>
  <c r="R5859" i="3"/>
  <c r="R5860" i="3"/>
  <c r="R5861" i="3"/>
  <c r="R5862" i="3"/>
  <c r="R5863" i="3"/>
  <c r="R5864" i="3"/>
  <c r="R5865" i="3"/>
  <c r="R5866" i="3"/>
  <c r="R5867" i="3"/>
  <c r="R5868" i="3"/>
  <c r="R5869" i="3"/>
  <c r="R5870" i="3"/>
  <c r="R5871" i="3"/>
  <c r="R5872" i="3"/>
  <c r="R5873" i="3"/>
  <c r="R5874" i="3"/>
  <c r="R5875" i="3"/>
  <c r="R5876" i="3"/>
  <c r="R5877" i="3"/>
  <c r="R5878" i="3"/>
  <c r="R5879" i="3"/>
  <c r="R5880" i="3"/>
  <c r="R5881" i="3"/>
  <c r="R5882" i="3"/>
  <c r="R5883" i="3"/>
  <c r="R5884" i="3"/>
  <c r="R5885" i="3"/>
  <c r="R5886" i="3"/>
  <c r="R5887" i="3"/>
  <c r="R5888" i="3"/>
  <c r="R5889" i="3"/>
  <c r="R5890" i="3"/>
  <c r="R5891" i="3"/>
  <c r="R5892" i="3"/>
  <c r="R5893" i="3"/>
  <c r="R5894" i="3"/>
  <c r="R5895" i="3"/>
  <c r="R5896" i="3"/>
  <c r="R5897" i="3"/>
  <c r="R5898" i="3"/>
  <c r="R5899" i="3"/>
  <c r="R5900" i="3"/>
  <c r="R5901" i="3"/>
  <c r="R5902" i="3"/>
  <c r="R5903" i="3"/>
  <c r="R5904" i="3"/>
  <c r="R5905" i="3"/>
  <c r="R5906" i="3"/>
  <c r="R5907" i="3"/>
  <c r="R5908" i="3"/>
  <c r="R5909" i="3"/>
  <c r="R5910" i="3"/>
  <c r="R5911" i="3"/>
  <c r="R5912" i="3"/>
  <c r="R5913" i="3"/>
  <c r="R5914" i="3"/>
  <c r="R5915" i="3"/>
  <c r="R5916" i="3"/>
  <c r="R5917" i="3"/>
  <c r="R5918" i="3"/>
  <c r="R5919" i="3"/>
  <c r="R5920" i="3"/>
  <c r="R5921" i="3"/>
  <c r="R5922" i="3"/>
  <c r="R5923" i="3"/>
  <c r="R5924" i="3"/>
  <c r="R5925" i="3"/>
  <c r="R5926" i="3"/>
  <c r="R5927" i="3"/>
  <c r="R5928" i="3"/>
  <c r="R5929" i="3"/>
  <c r="R5930" i="3"/>
  <c r="R5931" i="3"/>
  <c r="R5932" i="3"/>
  <c r="R5933" i="3"/>
  <c r="R5934" i="3"/>
  <c r="R5935" i="3"/>
  <c r="R5936" i="3"/>
  <c r="R5937" i="3"/>
  <c r="R5938" i="3"/>
  <c r="R5939" i="3"/>
  <c r="R5940" i="3"/>
  <c r="R5941" i="3"/>
  <c r="R5942" i="3"/>
  <c r="R5943" i="3"/>
  <c r="R5944" i="3"/>
  <c r="R5945" i="3"/>
  <c r="R5946" i="3"/>
  <c r="R5947" i="3"/>
  <c r="R5948" i="3"/>
  <c r="R5949" i="3"/>
  <c r="R5950" i="3"/>
  <c r="R5951" i="3"/>
  <c r="R5952" i="3"/>
  <c r="R5953" i="3"/>
  <c r="R5954" i="3"/>
  <c r="R5955" i="3"/>
  <c r="R5956" i="3"/>
  <c r="R5957" i="3"/>
  <c r="R5958" i="3"/>
  <c r="R5959" i="3"/>
  <c r="R5960" i="3"/>
  <c r="R5961" i="3"/>
  <c r="R5962" i="3"/>
  <c r="R5963" i="3"/>
  <c r="R5964" i="3"/>
  <c r="R5965" i="3"/>
  <c r="R5966" i="3"/>
  <c r="R5967" i="3"/>
  <c r="R5968" i="3"/>
  <c r="R5969" i="3"/>
  <c r="R5970" i="3"/>
  <c r="R5971" i="3"/>
  <c r="R5972" i="3"/>
  <c r="R5973" i="3"/>
  <c r="R5974" i="3"/>
  <c r="R5975" i="3"/>
  <c r="R5976" i="3"/>
  <c r="R5977" i="3"/>
  <c r="R5978" i="3"/>
  <c r="R5979" i="3"/>
  <c r="R5980" i="3"/>
  <c r="R5981" i="3"/>
  <c r="R5982" i="3"/>
  <c r="R5983" i="3"/>
  <c r="R5984" i="3"/>
  <c r="R5985" i="3"/>
  <c r="R5986" i="3"/>
  <c r="R5987" i="3"/>
  <c r="R5988" i="3"/>
  <c r="R5989" i="3"/>
  <c r="R5990" i="3"/>
  <c r="R5991" i="3"/>
  <c r="R5992" i="3"/>
  <c r="R5993" i="3"/>
  <c r="R5994" i="3"/>
  <c r="R5995" i="3"/>
  <c r="R5996" i="3"/>
  <c r="R5997" i="3"/>
  <c r="R5998" i="3"/>
  <c r="R5999" i="3"/>
  <c r="R6000" i="3"/>
  <c r="R6001" i="3"/>
  <c r="R6002" i="3"/>
  <c r="R6003" i="3"/>
  <c r="R6004" i="3"/>
  <c r="R6005" i="3"/>
  <c r="R6006" i="3"/>
  <c r="R6007" i="3"/>
  <c r="R6008" i="3"/>
  <c r="R6009" i="3"/>
  <c r="R6010" i="3"/>
  <c r="R6011" i="3"/>
  <c r="R6012" i="3"/>
  <c r="R6013" i="3"/>
  <c r="R6014" i="3"/>
  <c r="R6015" i="3"/>
  <c r="R6016" i="3"/>
  <c r="R6017" i="3"/>
  <c r="R6018" i="3"/>
  <c r="R6019" i="3"/>
  <c r="R6020" i="3"/>
  <c r="R6021" i="3"/>
  <c r="R6022" i="3"/>
  <c r="R6023" i="3"/>
  <c r="R6024" i="3"/>
  <c r="R6025" i="3"/>
  <c r="R6026" i="3"/>
  <c r="R6027" i="3"/>
  <c r="R6028" i="3"/>
  <c r="R6029" i="3"/>
  <c r="R6030" i="3"/>
  <c r="R6031" i="3"/>
  <c r="R6032" i="3"/>
  <c r="R6033" i="3"/>
  <c r="R6034" i="3"/>
  <c r="R6035" i="3"/>
  <c r="R6036" i="3"/>
  <c r="R6037" i="3"/>
  <c r="R6038" i="3"/>
  <c r="R6039" i="3"/>
  <c r="R6040" i="3"/>
  <c r="R6041" i="3"/>
  <c r="R6042" i="3"/>
  <c r="R6043" i="3"/>
  <c r="R6044" i="3"/>
  <c r="R6045" i="3"/>
  <c r="R6046" i="3"/>
  <c r="R6047" i="3"/>
  <c r="R6048" i="3"/>
  <c r="R6049" i="3"/>
  <c r="R6050" i="3"/>
  <c r="R6051" i="3"/>
  <c r="R6052" i="3"/>
  <c r="R6053" i="3"/>
  <c r="R6054" i="3"/>
  <c r="R6055" i="3"/>
  <c r="R6056" i="3"/>
  <c r="R6057" i="3"/>
  <c r="R6058" i="3"/>
  <c r="R6059" i="3"/>
  <c r="R6060" i="3"/>
  <c r="R6061" i="3"/>
  <c r="R6062" i="3"/>
  <c r="R6063" i="3"/>
  <c r="R6064" i="3"/>
  <c r="R6065" i="3"/>
  <c r="R6066" i="3"/>
  <c r="R6067" i="3"/>
  <c r="R6068" i="3"/>
  <c r="R6069" i="3"/>
  <c r="R6070" i="3"/>
  <c r="R6071" i="3"/>
  <c r="R6072" i="3"/>
  <c r="R6073" i="3"/>
  <c r="R6074" i="3"/>
  <c r="R6075" i="3"/>
  <c r="R6076" i="3"/>
  <c r="R6077" i="3"/>
  <c r="R6078" i="3"/>
  <c r="R6079" i="3"/>
  <c r="R6080" i="3"/>
  <c r="R6081" i="3"/>
  <c r="R6082" i="3"/>
  <c r="R6083" i="3"/>
  <c r="R6084" i="3"/>
  <c r="R6085" i="3"/>
  <c r="R6086" i="3"/>
  <c r="R6087" i="3"/>
  <c r="R6088" i="3"/>
  <c r="R6089" i="3"/>
  <c r="R6090" i="3"/>
  <c r="R6091" i="3"/>
  <c r="R6092" i="3"/>
  <c r="R6093" i="3"/>
  <c r="R6094" i="3"/>
  <c r="R6095" i="3"/>
  <c r="R6096" i="3"/>
  <c r="R6097" i="3"/>
  <c r="R6098" i="3"/>
  <c r="R6099" i="3"/>
  <c r="R6100" i="3"/>
  <c r="R6101" i="3"/>
  <c r="R6102" i="3"/>
  <c r="R6103" i="3"/>
  <c r="R6104" i="3"/>
  <c r="R6105" i="3"/>
  <c r="R6106" i="3"/>
  <c r="R6107" i="3"/>
  <c r="R6108" i="3"/>
  <c r="R6109" i="3"/>
  <c r="R6110" i="3"/>
  <c r="R6111" i="3"/>
  <c r="R6112" i="3"/>
  <c r="R6113" i="3"/>
  <c r="R6114" i="3"/>
  <c r="R6115" i="3"/>
  <c r="R6116" i="3"/>
  <c r="R6117" i="3"/>
  <c r="R6118" i="3"/>
  <c r="R6119" i="3"/>
  <c r="R6120" i="3"/>
  <c r="R6121" i="3"/>
  <c r="R6122" i="3"/>
  <c r="R6123" i="3"/>
  <c r="R6124" i="3"/>
  <c r="R6125" i="3"/>
  <c r="R6126" i="3"/>
  <c r="R6127" i="3"/>
  <c r="R6128" i="3"/>
  <c r="R6129" i="3"/>
  <c r="R6130" i="3"/>
  <c r="R6131" i="3"/>
  <c r="R6132" i="3"/>
  <c r="R6133" i="3"/>
  <c r="R6134" i="3"/>
  <c r="R6135" i="3"/>
  <c r="R6136" i="3"/>
  <c r="R6137" i="3"/>
  <c r="R6138" i="3"/>
  <c r="R6139" i="3"/>
  <c r="R6140" i="3"/>
  <c r="R6141" i="3"/>
  <c r="R6142" i="3"/>
  <c r="R6143" i="3"/>
  <c r="R6144" i="3"/>
  <c r="R6145" i="3"/>
  <c r="R6146" i="3"/>
  <c r="R6147" i="3"/>
  <c r="R6148" i="3"/>
  <c r="R6149" i="3"/>
  <c r="R6150" i="3"/>
  <c r="R6151" i="3"/>
  <c r="R6152" i="3"/>
  <c r="R6153" i="3"/>
  <c r="R6154" i="3"/>
  <c r="R6155" i="3"/>
  <c r="R6156" i="3"/>
  <c r="R6157" i="3"/>
  <c r="R6158" i="3"/>
  <c r="R6159" i="3"/>
  <c r="R6160" i="3"/>
  <c r="R6161" i="3"/>
  <c r="R6162" i="3"/>
  <c r="R6163" i="3"/>
  <c r="R6164" i="3"/>
  <c r="R6165" i="3"/>
  <c r="R6166" i="3"/>
  <c r="R6167" i="3"/>
  <c r="R6168" i="3"/>
  <c r="R6169" i="3"/>
  <c r="R6170" i="3"/>
  <c r="R6171" i="3"/>
  <c r="R6172" i="3"/>
  <c r="R6173" i="3"/>
  <c r="R6174" i="3"/>
  <c r="R6175" i="3"/>
  <c r="R6176" i="3"/>
  <c r="R6177" i="3"/>
  <c r="R6178" i="3"/>
  <c r="R6179" i="3"/>
  <c r="R6180" i="3"/>
  <c r="R6181" i="3"/>
  <c r="R6182" i="3"/>
  <c r="R6183" i="3"/>
  <c r="R6184" i="3"/>
  <c r="R6185" i="3"/>
  <c r="R6186" i="3"/>
  <c r="R6187" i="3"/>
  <c r="R6188" i="3"/>
  <c r="R6189" i="3"/>
  <c r="R6190" i="3"/>
  <c r="R6191" i="3"/>
  <c r="R6192" i="3"/>
  <c r="R6193" i="3"/>
  <c r="R6194" i="3"/>
  <c r="R6195" i="3"/>
  <c r="R6196" i="3"/>
  <c r="R6197" i="3"/>
  <c r="R6198" i="3"/>
  <c r="R6199" i="3"/>
  <c r="R6200" i="3"/>
  <c r="R6201" i="3"/>
  <c r="R6202" i="3"/>
  <c r="R6203" i="3"/>
  <c r="R6204" i="3"/>
  <c r="R6205" i="3"/>
  <c r="R6206" i="3"/>
  <c r="R6207" i="3"/>
  <c r="R6208" i="3"/>
  <c r="R6209" i="3"/>
  <c r="R6210" i="3"/>
  <c r="R6211" i="3"/>
  <c r="R6212" i="3"/>
  <c r="R6213" i="3"/>
  <c r="R6214" i="3"/>
  <c r="R6215" i="3"/>
  <c r="R6216" i="3"/>
  <c r="R6217" i="3"/>
  <c r="R6218" i="3"/>
  <c r="R6219" i="3"/>
  <c r="R6220" i="3"/>
  <c r="R6221" i="3"/>
  <c r="R6222" i="3"/>
  <c r="R6223" i="3"/>
  <c r="R6224" i="3"/>
  <c r="R6225" i="3"/>
  <c r="R6226" i="3"/>
  <c r="R6227" i="3"/>
  <c r="R6228" i="3"/>
  <c r="R6229" i="3"/>
  <c r="R6230" i="3"/>
  <c r="R6231" i="3"/>
  <c r="R6232" i="3"/>
  <c r="R6233" i="3"/>
  <c r="R6234" i="3"/>
  <c r="R6235" i="3"/>
  <c r="R6236" i="3"/>
  <c r="R6237" i="3"/>
  <c r="R6238" i="3"/>
  <c r="R6239" i="3"/>
  <c r="R6240" i="3"/>
  <c r="R6241" i="3"/>
  <c r="R6242" i="3"/>
  <c r="R6243" i="3"/>
  <c r="R6244" i="3"/>
  <c r="R6245" i="3"/>
  <c r="R6246" i="3"/>
  <c r="R6247" i="3"/>
  <c r="R6248" i="3"/>
  <c r="R6249" i="3"/>
  <c r="R6250" i="3"/>
  <c r="R6251" i="3"/>
  <c r="R6252" i="3"/>
  <c r="R6253" i="3"/>
  <c r="R6254" i="3"/>
  <c r="R6255" i="3"/>
  <c r="R6256" i="3"/>
  <c r="R6257" i="3"/>
  <c r="R6258" i="3"/>
  <c r="R6259" i="3"/>
  <c r="R6260" i="3"/>
  <c r="R6261" i="3"/>
  <c r="R6262" i="3"/>
  <c r="R6263" i="3"/>
  <c r="R6264" i="3"/>
  <c r="R6265" i="3"/>
  <c r="R6266" i="3"/>
  <c r="R6267" i="3"/>
  <c r="R6268" i="3"/>
  <c r="R6269" i="3"/>
  <c r="R6270" i="3"/>
  <c r="R6271" i="3"/>
  <c r="R6272" i="3"/>
  <c r="R6273" i="3"/>
  <c r="R6274" i="3"/>
  <c r="R6275" i="3"/>
  <c r="R6276" i="3"/>
  <c r="R6277" i="3"/>
  <c r="R6278" i="3"/>
  <c r="R6279" i="3"/>
  <c r="R6280" i="3"/>
  <c r="R6281" i="3"/>
  <c r="R6282" i="3"/>
  <c r="R6283" i="3"/>
  <c r="R6284" i="3"/>
  <c r="R6285" i="3"/>
  <c r="R6286" i="3"/>
  <c r="R6287" i="3"/>
  <c r="R6288" i="3"/>
  <c r="R6289" i="3"/>
  <c r="R6290" i="3"/>
  <c r="R6291" i="3"/>
  <c r="R6292" i="3"/>
  <c r="R6293" i="3"/>
  <c r="R6294" i="3"/>
  <c r="R6295" i="3"/>
  <c r="R6296" i="3"/>
  <c r="R6297" i="3"/>
  <c r="R6298" i="3"/>
  <c r="R6299" i="3"/>
  <c r="R6300" i="3"/>
  <c r="R6301" i="3"/>
  <c r="R6302" i="3"/>
  <c r="R6303" i="3"/>
  <c r="R6304" i="3"/>
  <c r="R6305" i="3"/>
  <c r="R6306" i="3"/>
  <c r="R6307" i="3"/>
  <c r="R6308" i="3"/>
  <c r="R6309" i="3"/>
  <c r="R6310" i="3"/>
  <c r="R6311" i="3"/>
  <c r="R6312" i="3"/>
  <c r="R6313" i="3"/>
  <c r="R6314" i="3"/>
  <c r="R6315" i="3"/>
  <c r="R6316" i="3"/>
  <c r="R6317" i="3"/>
  <c r="R6318" i="3"/>
  <c r="R6319" i="3"/>
  <c r="R6320" i="3"/>
  <c r="R6321" i="3"/>
  <c r="R6322" i="3"/>
  <c r="R6323" i="3"/>
  <c r="R6324" i="3"/>
  <c r="R6325" i="3"/>
  <c r="R6326" i="3"/>
  <c r="R6327" i="3"/>
  <c r="R6328" i="3"/>
  <c r="R6329" i="3"/>
  <c r="R6330" i="3"/>
  <c r="R6331" i="3"/>
  <c r="R6332" i="3"/>
  <c r="R6333" i="3"/>
  <c r="R6334" i="3"/>
  <c r="R6335" i="3"/>
  <c r="R6336" i="3"/>
  <c r="R6337" i="3"/>
  <c r="R6338" i="3"/>
  <c r="R6339" i="3"/>
  <c r="R6340" i="3"/>
  <c r="R6341" i="3"/>
  <c r="R6342" i="3"/>
  <c r="R6343" i="3"/>
  <c r="R6344" i="3"/>
  <c r="R6345" i="3"/>
  <c r="R6346" i="3"/>
  <c r="R6347" i="3"/>
  <c r="R6348" i="3"/>
  <c r="R6349" i="3"/>
  <c r="R6350" i="3"/>
  <c r="R6351" i="3"/>
  <c r="R6352" i="3"/>
  <c r="R6353" i="3"/>
  <c r="R6354" i="3"/>
  <c r="R6355" i="3"/>
  <c r="R6356" i="3"/>
  <c r="R6357" i="3"/>
  <c r="R6358" i="3"/>
  <c r="R6359" i="3"/>
  <c r="R6360" i="3"/>
  <c r="R6361" i="3"/>
  <c r="R6362" i="3"/>
  <c r="R6363" i="3"/>
  <c r="R6364" i="3"/>
  <c r="R6365" i="3"/>
  <c r="R6366" i="3"/>
  <c r="R6367" i="3"/>
  <c r="R6368" i="3"/>
  <c r="R6369" i="3"/>
  <c r="R6370" i="3"/>
  <c r="R6371" i="3"/>
  <c r="R6372" i="3"/>
  <c r="R6373" i="3"/>
  <c r="R6374" i="3"/>
  <c r="R6375" i="3"/>
  <c r="R6376" i="3"/>
  <c r="R6377" i="3"/>
  <c r="R6378" i="3"/>
  <c r="R6379" i="3"/>
  <c r="R6380" i="3"/>
  <c r="R6381" i="3"/>
  <c r="R6382" i="3"/>
  <c r="R6383" i="3"/>
  <c r="R6384" i="3"/>
  <c r="R6385" i="3"/>
  <c r="R6386" i="3"/>
  <c r="R6387" i="3"/>
  <c r="R6388" i="3"/>
  <c r="R6389" i="3"/>
  <c r="R6390" i="3"/>
  <c r="R6391" i="3"/>
  <c r="R6392" i="3"/>
  <c r="R6393" i="3"/>
  <c r="R6394" i="3"/>
  <c r="R6395" i="3"/>
  <c r="R6396" i="3"/>
  <c r="R6397" i="3"/>
  <c r="R6398" i="3"/>
  <c r="R6399" i="3"/>
  <c r="R6400" i="3"/>
  <c r="R6401" i="3"/>
  <c r="R6402" i="3"/>
  <c r="R6403" i="3"/>
  <c r="R6404" i="3"/>
  <c r="R6405" i="3"/>
  <c r="R6406" i="3"/>
  <c r="R6407" i="3"/>
  <c r="R6408" i="3"/>
  <c r="R6409" i="3"/>
  <c r="R6410" i="3"/>
  <c r="R6411" i="3"/>
  <c r="R6412" i="3"/>
  <c r="R6413" i="3"/>
  <c r="R6414" i="3"/>
  <c r="R6415" i="3"/>
  <c r="R6416" i="3"/>
  <c r="R6417" i="3"/>
  <c r="R6418" i="3"/>
  <c r="R6419" i="3"/>
  <c r="R6420" i="3"/>
  <c r="R6421" i="3"/>
  <c r="R6422" i="3"/>
  <c r="R6423" i="3"/>
  <c r="R6424" i="3"/>
  <c r="R6425" i="3"/>
  <c r="R6426" i="3"/>
  <c r="R6427" i="3"/>
  <c r="R6428" i="3"/>
  <c r="R6429" i="3"/>
  <c r="R6430" i="3"/>
  <c r="R6431" i="3"/>
  <c r="R6432" i="3"/>
  <c r="R6433" i="3"/>
  <c r="R6434" i="3"/>
  <c r="R6435" i="3"/>
  <c r="R6436" i="3"/>
  <c r="R6437" i="3"/>
  <c r="R6438" i="3"/>
  <c r="R6439" i="3"/>
  <c r="R6440" i="3"/>
  <c r="R6441" i="3"/>
  <c r="R6442" i="3"/>
  <c r="R6443" i="3"/>
  <c r="R6444" i="3"/>
  <c r="R6445" i="3"/>
  <c r="R6446" i="3"/>
  <c r="R6447" i="3"/>
  <c r="R6448" i="3"/>
  <c r="R6449" i="3"/>
  <c r="R6450" i="3"/>
  <c r="R6451" i="3"/>
  <c r="R6452" i="3"/>
  <c r="R6453" i="3"/>
  <c r="R6454" i="3"/>
  <c r="R6455" i="3"/>
  <c r="R6456" i="3"/>
  <c r="R6457" i="3"/>
  <c r="R6458" i="3"/>
  <c r="R6459" i="3"/>
  <c r="R6460" i="3"/>
  <c r="R6461" i="3"/>
  <c r="R6462" i="3"/>
  <c r="R6463" i="3"/>
  <c r="R6464" i="3"/>
  <c r="R6465" i="3"/>
  <c r="R6466" i="3"/>
  <c r="R6467" i="3"/>
  <c r="R6468" i="3"/>
  <c r="R6469" i="3"/>
  <c r="R6470" i="3"/>
  <c r="R6471" i="3"/>
  <c r="R6472" i="3"/>
  <c r="R6473" i="3"/>
  <c r="R6474" i="3"/>
  <c r="R6475" i="3"/>
  <c r="R6476" i="3"/>
  <c r="R6477" i="3"/>
  <c r="R6478" i="3"/>
  <c r="R6479" i="3"/>
  <c r="R6480" i="3"/>
  <c r="R6481" i="3"/>
  <c r="R6482" i="3"/>
  <c r="R6483" i="3"/>
  <c r="R6484" i="3"/>
  <c r="R6485" i="3"/>
  <c r="R6486" i="3"/>
  <c r="R6487" i="3"/>
  <c r="R6488" i="3"/>
  <c r="R6489" i="3"/>
  <c r="R6490" i="3"/>
  <c r="R6491" i="3"/>
  <c r="R6492" i="3"/>
  <c r="R6493" i="3"/>
  <c r="R6494" i="3"/>
  <c r="R6495" i="3"/>
  <c r="R6496" i="3"/>
  <c r="R6497" i="3"/>
  <c r="R6498" i="3"/>
  <c r="R6499" i="3"/>
  <c r="R6500" i="3"/>
  <c r="R6501" i="3"/>
  <c r="R6502" i="3"/>
  <c r="R6503" i="3"/>
  <c r="R6504" i="3"/>
  <c r="R6505" i="3"/>
  <c r="R6506" i="3"/>
  <c r="R6507" i="3"/>
  <c r="R6508" i="3"/>
  <c r="R6509" i="3"/>
  <c r="R6510" i="3"/>
  <c r="R6511" i="3"/>
  <c r="R6512" i="3"/>
  <c r="R6513" i="3"/>
  <c r="R6514" i="3"/>
  <c r="R6515" i="3"/>
  <c r="R6516" i="3"/>
  <c r="R6517" i="3"/>
  <c r="R6518" i="3"/>
  <c r="R6519" i="3"/>
  <c r="R6520" i="3"/>
  <c r="R6521" i="3"/>
  <c r="R6522" i="3"/>
  <c r="R6523" i="3"/>
  <c r="R6524" i="3"/>
  <c r="R6525" i="3"/>
  <c r="R6526" i="3"/>
  <c r="R6527" i="3"/>
  <c r="R6528" i="3"/>
  <c r="R6529" i="3"/>
  <c r="R6530" i="3"/>
  <c r="R6531" i="3"/>
  <c r="R6532" i="3"/>
  <c r="R6533" i="3"/>
  <c r="R6534" i="3"/>
  <c r="R6535" i="3"/>
  <c r="R6536" i="3"/>
  <c r="R6537" i="3"/>
  <c r="R6538" i="3"/>
  <c r="R6539" i="3"/>
  <c r="R6540" i="3"/>
  <c r="R6541" i="3"/>
  <c r="R6542" i="3"/>
  <c r="R6543" i="3"/>
  <c r="R6544" i="3"/>
  <c r="R6545" i="3"/>
  <c r="R6546" i="3"/>
  <c r="R6547" i="3"/>
  <c r="R6548" i="3"/>
  <c r="R6549" i="3"/>
  <c r="R6550" i="3"/>
  <c r="R6551" i="3"/>
  <c r="R6552" i="3"/>
  <c r="R6553" i="3"/>
  <c r="R6554" i="3"/>
  <c r="R6555" i="3"/>
  <c r="R6556" i="3"/>
  <c r="R6557" i="3"/>
  <c r="R6558" i="3"/>
  <c r="R6559" i="3"/>
  <c r="R6560" i="3"/>
  <c r="R6561" i="3"/>
  <c r="R6562" i="3"/>
  <c r="R6563" i="3"/>
  <c r="R6564" i="3"/>
  <c r="R6565" i="3"/>
  <c r="R6566" i="3"/>
  <c r="R6567" i="3"/>
  <c r="R6568" i="3"/>
  <c r="R6569" i="3"/>
  <c r="R6570" i="3"/>
  <c r="R6571" i="3"/>
  <c r="R6572" i="3"/>
  <c r="R6573" i="3"/>
  <c r="R6574" i="3"/>
  <c r="R6575" i="3"/>
  <c r="R6576" i="3"/>
  <c r="R6577" i="3"/>
  <c r="R6578" i="3"/>
  <c r="R6579" i="3"/>
  <c r="R6580" i="3"/>
  <c r="R6581" i="3"/>
  <c r="R6582" i="3"/>
  <c r="R6583" i="3"/>
  <c r="R6584" i="3"/>
  <c r="R6585" i="3"/>
  <c r="R6586" i="3"/>
  <c r="R6587" i="3"/>
  <c r="R6588" i="3"/>
  <c r="R6589" i="3"/>
  <c r="R6590" i="3"/>
  <c r="R6591" i="3"/>
  <c r="R6592" i="3"/>
  <c r="R6593" i="3"/>
  <c r="R6594" i="3"/>
  <c r="R6595" i="3"/>
  <c r="R6596" i="3"/>
  <c r="R6597" i="3"/>
  <c r="R6598" i="3"/>
  <c r="R6599" i="3"/>
  <c r="R6600" i="3"/>
  <c r="R6601" i="3"/>
  <c r="R6602" i="3"/>
  <c r="R6603" i="3"/>
  <c r="R6604" i="3"/>
  <c r="R6605" i="3"/>
  <c r="R6606" i="3"/>
  <c r="R6607" i="3"/>
  <c r="R6608" i="3"/>
  <c r="R6609" i="3"/>
  <c r="R6610" i="3"/>
  <c r="R6611" i="3"/>
  <c r="R6612" i="3"/>
  <c r="R6613" i="3"/>
  <c r="R6614" i="3"/>
  <c r="R6615" i="3"/>
  <c r="R6616" i="3"/>
  <c r="R6617" i="3"/>
  <c r="R6618" i="3"/>
  <c r="R6619" i="3"/>
  <c r="R6620" i="3"/>
  <c r="R6621" i="3"/>
  <c r="R6622" i="3"/>
  <c r="R6623" i="3"/>
  <c r="R6624" i="3"/>
  <c r="R6625" i="3"/>
  <c r="R6626" i="3"/>
  <c r="R6627" i="3"/>
  <c r="R6628" i="3"/>
  <c r="R6629" i="3"/>
  <c r="R6630" i="3"/>
  <c r="R6631" i="3"/>
  <c r="R6632" i="3"/>
  <c r="R6633" i="3"/>
  <c r="R6634" i="3"/>
  <c r="R6635" i="3"/>
  <c r="R6636" i="3"/>
  <c r="R6637" i="3"/>
  <c r="R6638" i="3"/>
  <c r="R6639" i="3"/>
  <c r="R6640" i="3"/>
  <c r="R6641" i="3"/>
  <c r="R6642" i="3"/>
  <c r="R6643" i="3"/>
  <c r="R6644" i="3"/>
  <c r="R6645" i="3"/>
  <c r="R6646" i="3"/>
  <c r="R6647" i="3"/>
  <c r="R6648" i="3"/>
  <c r="R6649" i="3"/>
  <c r="R6650" i="3"/>
  <c r="R6651" i="3"/>
  <c r="R6652" i="3"/>
  <c r="R6653" i="3"/>
  <c r="R6654" i="3"/>
  <c r="R6655" i="3"/>
  <c r="R6656" i="3"/>
  <c r="R6657" i="3"/>
  <c r="R6658" i="3"/>
  <c r="R6659" i="3"/>
  <c r="R6660" i="3"/>
  <c r="R6661" i="3"/>
  <c r="R6662" i="3"/>
  <c r="R6663" i="3"/>
  <c r="R6664" i="3"/>
  <c r="R6665" i="3"/>
  <c r="R6666" i="3"/>
  <c r="R6667" i="3"/>
  <c r="R6668" i="3"/>
  <c r="R6669" i="3"/>
  <c r="R6670" i="3"/>
  <c r="R6671" i="3"/>
  <c r="R6672" i="3"/>
  <c r="R6673" i="3"/>
  <c r="R6674" i="3"/>
  <c r="R6675" i="3"/>
  <c r="R6676" i="3"/>
  <c r="R6677" i="3"/>
  <c r="R6678" i="3"/>
  <c r="R6679" i="3"/>
  <c r="R6680" i="3"/>
  <c r="R6681" i="3"/>
  <c r="R6682" i="3"/>
  <c r="R6683" i="3"/>
  <c r="R6684" i="3"/>
  <c r="R6685" i="3"/>
  <c r="R6686" i="3"/>
  <c r="R6687" i="3"/>
  <c r="R6688" i="3"/>
  <c r="R6689" i="3"/>
  <c r="R6690" i="3"/>
  <c r="R6691" i="3"/>
  <c r="R6692" i="3"/>
  <c r="R6693" i="3"/>
  <c r="R6694" i="3"/>
  <c r="R6695" i="3"/>
  <c r="R6696" i="3"/>
  <c r="R6697" i="3"/>
  <c r="R6698" i="3"/>
  <c r="R6699" i="3"/>
  <c r="R6700" i="3"/>
  <c r="R6701" i="3"/>
  <c r="R6702" i="3"/>
  <c r="R6703" i="3"/>
  <c r="R6704" i="3"/>
  <c r="R6705" i="3"/>
  <c r="R6706" i="3"/>
  <c r="R6707" i="3"/>
  <c r="R6708" i="3"/>
  <c r="R6709" i="3"/>
  <c r="R6710" i="3"/>
  <c r="R6711" i="3"/>
  <c r="R6712" i="3"/>
  <c r="R6713" i="3"/>
  <c r="R6714" i="3"/>
  <c r="R6715" i="3"/>
  <c r="R6716" i="3"/>
  <c r="R6717" i="3"/>
  <c r="R6718" i="3"/>
  <c r="R6719" i="3"/>
  <c r="R6720" i="3"/>
  <c r="R6721" i="3"/>
  <c r="R6722" i="3"/>
  <c r="R6723" i="3"/>
  <c r="R6724" i="3"/>
  <c r="R6725" i="3"/>
  <c r="R6726" i="3"/>
  <c r="R6727" i="3"/>
  <c r="R6728" i="3"/>
  <c r="R6729" i="3"/>
  <c r="R6730" i="3"/>
  <c r="R6731" i="3"/>
  <c r="R6732" i="3"/>
  <c r="R6733" i="3"/>
  <c r="R6734" i="3"/>
  <c r="R6735" i="3"/>
  <c r="R6736" i="3"/>
  <c r="R6737" i="3"/>
  <c r="R6738" i="3"/>
  <c r="R6739" i="3"/>
  <c r="R6740" i="3"/>
  <c r="R6741" i="3"/>
  <c r="R6742" i="3"/>
  <c r="R6743" i="3"/>
  <c r="R6744" i="3"/>
  <c r="R6745" i="3"/>
  <c r="R6746" i="3"/>
  <c r="R6747" i="3"/>
  <c r="R6748" i="3"/>
  <c r="R6749" i="3"/>
  <c r="R6750" i="3"/>
  <c r="R6751" i="3"/>
  <c r="R6752" i="3"/>
  <c r="R6753" i="3"/>
  <c r="R6754" i="3"/>
  <c r="R6755" i="3"/>
  <c r="R6756" i="3"/>
  <c r="R6757" i="3"/>
  <c r="R6758" i="3"/>
  <c r="R6759" i="3"/>
  <c r="R6760" i="3"/>
  <c r="R6761" i="3"/>
  <c r="R6762" i="3"/>
  <c r="R6763" i="3"/>
  <c r="R6764" i="3"/>
  <c r="R6765" i="3"/>
  <c r="R6766" i="3"/>
  <c r="R6767" i="3"/>
  <c r="R6768" i="3"/>
  <c r="R6769" i="3"/>
  <c r="R6770" i="3"/>
  <c r="R6771" i="3"/>
  <c r="R6772" i="3"/>
  <c r="R6773" i="3"/>
  <c r="R6774" i="3"/>
  <c r="R6775" i="3"/>
  <c r="R6776" i="3"/>
  <c r="R6777" i="3"/>
  <c r="R6778" i="3"/>
  <c r="R6779" i="3"/>
  <c r="R6780" i="3"/>
  <c r="R6781" i="3"/>
  <c r="R6782" i="3"/>
  <c r="R6783" i="3"/>
  <c r="R6784" i="3"/>
  <c r="R6785" i="3"/>
  <c r="R6786" i="3"/>
  <c r="R6787" i="3"/>
  <c r="R6788" i="3"/>
  <c r="R6789" i="3"/>
  <c r="R6790" i="3"/>
  <c r="R6791" i="3"/>
  <c r="R6792" i="3"/>
  <c r="R6793" i="3"/>
  <c r="R6794" i="3"/>
  <c r="R6795" i="3"/>
  <c r="R6796" i="3"/>
  <c r="R6797" i="3"/>
  <c r="R6798" i="3"/>
  <c r="R6799" i="3"/>
  <c r="R6800" i="3"/>
  <c r="R6801" i="3"/>
  <c r="R6802" i="3"/>
  <c r="R6803" i="3"/>
  <c r="R6804" i="3"/>
  <c r="R6805" i="3"/>
  <c r="R6806" i="3"/>
  <c r="R6807" i="3"/>
  <c r="R6808" i="3"/>
  <c r="R6809" i="3"/>
  <c r="R6810" i="3"/>
  <c r="R6811" i="3"/>
  <c r="R6812" i="3"/>
  <c r="R6813" i="3"/>
  <c r="R6814" i="3"/>
  <c r="R6815" i="3"/>
  <c r="R6816" i="3"/>
  <c r="R6817" i="3"/>
  <c r="R6818" i="3"/>
  <c r="R6819" i="3"/>
  <c r="R6820" i="3"/>
  <c r="R6821" i="3"/>
  <c r="R6822" i="3"/>
  <c r="R6823" i="3"/>
  <c r="R6824" i="3"/>
  <c r="R6825" i="3"/>
  <c r="R6826" i="3"/>
  <c r="R6827" i="3"/>
  <c r="R6828" i="3"/>
  <c r="R6829" i="3"/>
  <c r="R6830" i="3"/>
  <c r="R6831" i="3"/>
  <c r="R6832" i="3"/>
  <c r="R6833" i="3"/>
  <c r="R6834" i="3"/>
  <c r="R6835" i="3"/>
  <c r="R6836" i="3"/>
  <c r="R6837" i="3"/>
  <c r="R6838" i="3"/>
  <c r="R6839" i="3"/>
  <c r="R6840" i="3"/>
  <c r="R6841" i="3"/>
  <c r="R6842" i="3"/>
  <c r="R6843" i="3"/>
  <c r="R6844" i="3"/>
  <c r="R6845" i="3"/>
  <c r="R6846" i="3"/>
  <c r="R6847" i="3"/>
  <c r="R6848" i="3"/>
  <c r="R6849" i="3"/>
  <c r="R6850" i="3"/>
  <c r="R6851" i="3"/>
  <c r="R6852" i="3"/>
  <c r="R6853" i="3"/>
  <c r="R6854" i="3"/>
  <c r="R6855" i="3"/>
  <c r="R6856" i="3"/>
  <c r="R6857" i="3"/>
  <c r="R6858" i="3"/>
  <c r="R6859" i="3"/>
  <c r="R6860" i="3"/>
  <c r="R6861" i="3"/>
  <c r="R6862" i="3"/>
  <c r="R6863" i="3"/>
  <c r="R6864" i="3"/>
  <c r="R6865" i="3"/>
  <c r="R6866" i="3"/>
  <c r="R6867" i="3"/>
  <c r="R6868" i="3"/>
  <c r="R6869" i="3"/>
  <c r="R6870" i="3"/>
  <c r="R6871" i="3"/>
  <c r="R6872" i="3"/>
  <c r="R6873" i="3"/>
  <c r="R6874" i="3"/>
  <c r="R6875" i="3"/>
  <c r="R6876" i="3"/>
  <c r="R6877" i="3"/>
  <c r="R6878" i="3"/>
  <c r="R6879" i="3"/>
  <c r="R6880" i="3"/>
  <c r="R6881" i="3"/>
  <c r="R6882" i="3"/>
  <c r="R6883" i="3"/>
  <c r="R6884" i="3"/>
  <c r="R6885" i="3"/>
  <c r="R6886" i="3"/>
  <c r="R6887" i="3"/>
  <c r="R6888" i="3"/>
  <c r="R6889" i="3"/>
  <c r="R6890" i="3"/>
  <c r="R6891" i="3"/>
  <c r="R6892" i="3"/>
  <c r="R6893" i="3"/>
  <c r="R6894" i="3"/>
  <c r="R6895" i="3"/>
  <c r="R6896" i="3"/>
  <c r="R6897" i="3"/>
  <c r="R6898" i="3"/>
  <c r="R6899" i="3"/>
  <c r="R6900" i="3"/>
  <c r="R6901" i="3"/>
  <c r="R6902" i="3"/>
  <c r="R6903" i="3"/>
  <c r="R6904" i="3"/>
  <c r="R6905" i="3"/>
  <c r="R6906" i="3"/>
  <c r="R6907" i="3"/>
  <c r="R6908" i="3"/>
  <c r="R6909" i="3"/>
  <c r="R6910" i="3"/>
  <c r="R6911" i="3"/>
  <c r="R6912" i="3"/>
  <c r="R6913" i="3"/>
  <c r="R6914" i="3"/>
  <c r="R6915" i="3"/>
  <c r="R6916" i="3"/>
  <c r="R6917" i="3"/>
  <c r="R6918" i="3"/>
  <c r="R6919" i="3"/>
  <c r="R6920" i="3"/>
  <c r="R6921" i="3"/>
  <c r="R6922" i="3"/>
  <c r="R6923" i="3"/>
  <c r="R6924" i="3"/>
  <c r="R6925" i="3"/>
  <c r="R6926" i="3"/>
  <c r="R6927" i="3"/>
  <c r="R6928" i="3"/>
  <c r="R6929" i="3"/>
  <c r="R6930" i="3"/>
  <c r="R6931" i="3"/>
  <c r="R6932" i="3"/>
  <c r="R6933" i="3"/>
  <c r="R6934" i="3"/>
  <c r="R6935" i="3"/>
  <c r="R6936" i="3"/>
  <c r="R6937" i="3"/>
  <c r="R6938" i="3"/>
  <c r="R6939" i="3"/>
  <c r="R6940" i="3"/>
  <c r="R6941" i="3"/>
  <c r="R6942" i="3"/>
  <c r="R6943" i="3"/>
  <c r="R6944" i="3"/>
  <c r="R6945" i="3"/>
  <c r="R6946" i="3"/>
  <c r="R6947" i="3"/>
  <c r="R6948" i="3"/>
  <c r="R6949" i="3"/>
  <c r="R6950" i="3"/>
  <c r="R6951" i="3"/>
  <c r="R6952" i="3"/>
  <c r="R6953" i="3"/>
  <c r="R6954" i="3"/>
  <c r="R6955" i="3"/>
  <c r="R6956" i="3"/>
  <c r="R6957" i="3"/>
  <c r="R6958" i="3"/>
  <c r="R6959" i="3"/>
  <c r="R6960" i="3"/>
  <c r="R6961" i="3"/>
  <c r="R6962" i="3"/>
  <c r="R6963" i="3"/>
  <c r="R6964" i="3"/>
  <c r="R6965" i="3"/>
  <c r="R6966" i="3"/>
  <c r="R6967" i="3"/>
  <c r="R6968" i="3"/>
  <c r="R6969" i="3"/>
  <c r="R6970" i="3"/>
  <c r="R6971" i="3"/>
  <c r="R6972" i="3"/>
  <c r="R6973" i="3"/>
  <c r="R6974" i="3"/>
  <c r="R6975" i="3"/>
  <c r="R6976" i="3"/>
  <c r="R6977" i="3"/>
  <c r="R6978" i="3"/>
  <c r="R6979" i="3"/>
  <c r="R6980" i="3"/>
  <c r="R6981" i="3"/>
  <c r="R6982" i="3"/>
  <c r="R6983" i="3"/>
  <c r="R6984" i="3"/>
  <c r="R6985" i="3"/>
  <c r="R6986" i="3"/>
  <c r="R6987" i="3"/>
  <c r="R6988" i="3"/>
  <c r="R6989" i="3"/>
  <c r="R6990" i="3"/>
  <c r="R6991" i="3"/>
  <c r="R6992" i="3"/>
  <c r="R6993" i="3"/>
  <c r="R6994" i="3"/>
  <c r="R6995" i="3"/>
  <c r="R6996" i="3"/>
  <c r="R6997" i="3"/>
  <c r="R6998" i="3"/>
  <c r="R6999" i="3"/>
  <c r="R7000" i="3"/>
  <c r="R7001" i="3"/>
  <c r="R7002" i="3"/>
  <c r="R7003" i="3"/>
  <c r="R7004" i="3"/>
  <c r="R7005" i="3"/>
  <c r="R7006" i="3"/>
  <c r="R7007" i="3"/>
  <c r="R7008" i="3"/>
  <c r="R7009" i="3"/>
  <c r="R7010" i="3"/>
  <c r="R7011" i="3"/>
  <c r="R7012" i="3"/>
  <c r="R7013" i="3"/>
  <c r="R7014" i="3"/>
  <c r="R7015" i="3"/>
  <c r="R7016" i="3"/>
  <c r="R7017" i="3"/>
  <c r="R7018" i="3"/>
  <c r="R7019" i="3"/>
  <c r="R7020" i="3"/>
  <c r="R7021" i="3"/>
  <c r="R7022" i="3"/>
  <c r="R7023" i="3"/>
  <c r="R7024" i="3"/>
  <c r="R7025" i="3"/>
  <c r="R7026" i="3"/>
  <c r="R7027" i="3"/>
  <c r="R7028" i="3"/>
  <c r="R7029" i="3"/>
  <c r="R7030" i="3"/>
  <c r="R7031" i="3"/>
  <c r="R7032" i="3"/>
  <c r="R7033" i="3"/>
  <c r="R7034" i="3"/>
  <c r="R7035" i="3"/>
  <c r="R7036" i="3"/>
  <c r="R7037" i="3"/>
  <c r="R7038" i="3"/>
  <c r="R7039" i="3"/>
  <c r="R7040" i="3"/>
  <c r="R7041" i="3"/>
  <c r="R7042" i="3"/>
  <c r="R7043" i="3"/>
  <c r="R7044" i="3"/>
  <c r="R7045" i="3"/>
  <c r="R7046" i="3"/>
  <c r="R4" i="3"/>
  <c r="R5" i="3"/>
  <c r="R6" i="3"/>
  <c r="R3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6" i="3"/>
  <c r="O7" i="3"/>
  <c r="O8" i="3"/>
  <c r="O9" i="3"/>
  <c r="O10" i="3"/>
  <c r="O11" i="3"/>
  <c r="O12" i="3"/>
  <c r="O13" i="3"/>
  <c r="O14" i="3"/>
  <c r="O15" i="3"/>
  <c r="O4" i="3"/>
  <c r="O5" i="3"/>
  <c r="O3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5" i="3"/>
  <c r="N6" i="3"/>
  <c r="N4" i="3"/>
  <c r="N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Q4256" i="3"/>
  <c r="Q4257" i="3"/>
  <c r="Q4258" i="3"/>
  <c r="Q4259" i="3"/>
  <c r="Q4260" i="3"/>
  <c r="Q4261" i="3"/>
  <c r="Q4262" i="3"/>
  <c r="Q4263" i="3"/>
  <c r="Q4264" i="3"/>
  <c r="Q4265" i="3"/>
  <c r="Q4266" i="3"/>
  <c r="Q4267" i="3"/>
  <c r="Q4268" i="3"/>
  <c r="Q4269" i="3"/>
  <c r="Q4270" i="3"/>
  <c r="Q4271" i="3"/>
  <c r="Q4272" i="3"/>
  <c r="Q4273" i="3"/>
  <c r="Q4274" i="3"/>
  <c r="Q4275" i="3"/>
  <c r="Q4276" i="3"/>
  <c r="Q4277" i="3"/>
  <c r="Q4278" i="3"/>
  <c r="Q4279" i="3"/>
  <c r="Q4280" i="3"/>
  <c r="Q4281" i="3"/>
  <c r="Q4282" i="3"/>
  <c r="Q4283" i="3"/>
  <c r="Q4284" i="3"/>
  <c r="Q4285" i="3"/>
  <c r="Q4286" i="3"/>
  <c r="Q4287" i="3"/>
  <c r="Q4288" i="3"/>
  <c r="Q4289" i="3"/>
  <c r="Q4290" i="3"/>
  <c r="Q4291" i="3"/>
  <c r="Q4292" i="3"/>
  <c r="Q4293" i="3"/>
  <c r="Q4294" i="3"/>
  <c r="Q4295" i="3"/>
  <c r="Q4296" i="3"/>
  <c r="Q4297" i="3"/>
  <c r="Q4298" i="3"/>
  <c r="Q4299" i="3"/>
  <c r="Q4300" i="3"/>
  <c r="Q4301" i="3"/>
  <c r="Q4302" i="3"/>
  <c r="Q4303" i="3"/>
  <c r="Q4304" i="3"/>
  <c r="Q4305" i="3"/>
  <c r="Q4306" i="3"/>
  <c r="Q4307" i="3"/>
  <c r="Q4308" i="3"/>
  <c r="Q4309" i="3"/>
  <c r="Q4310" i="3"/>
  <c r="Q4311" i="3"/>
  <c r="Q4312" i="3"/>
  <c r="Q4313" i="3"/>
  <c r="Q4314" i="3"/>
  <c r="Q4315" i="3"/>
  <c r="Q4316" i="3"/>
  <c r="Q4317" i="3"/>
  <c r="Q4318" i="3"/>
  <c r="Q4319" i="3"/>
  <c r="Q4320" i="3"/>
  <c r="Q4321" i="3"/>
  <c r="Q4322" i="3"/>
  <c r="Q4323" i="3"/>
  <c r="Q4324" i="3"/>
  <c r="Q4325" i="3"/>
  <c r="Q4326" i="3"/>
  <c r="Q4327" i="3"/>
  <c r="Q4328" i="3"/>
  <c r="Q4329" i="3"/>
  <c r="Q4330" i="3"/>
  <c r="Q4331" i="3"/>
  <c r="Q4332" i="3"/>
  <c r="Q4333" i="3"/>
  <c r="Q4334" i="3"/>
  <c r="Q4335" i="3"/>
  <c r="Q4336" i="3"/>
  <c r="Q4337" i="3"/>
  <c r="Q4338" i="3"/>
  <c r="Q4339" i="3"/>
  <c r="Q4340" i="3"/>
  <c r="Q4341" i="3"/>
  <c r="Q4342" i="3"/>
  <c r="Q4343" i="3"/>
  <c r="Q4344" i="3"/>
  <c r="Q4345" i="3"/>
  <c r="Q4346" i="3"/>
  <c r="Q4347" i="3"/>
  <c r="Q4348" i="3"/>
  <c r="Q4349" i="3"/>
  <c r="Q4350" i="3"/>
  <c r="Q4351" i="3"/>
  <c r="Q4352" i="3"/>
  <c r="Q4353" i="3"/>
  <c r="Q4354" i="3"/>
  <c r="Q4355" i="3"/>
  <c r="Q4356" i="3"/>
  <c r="Q4357" i="3"/>
  <c r="Q4358" i="3"/>
  <c r="Q4359" i="3"/>
  <c r="Q4360" i="3"/>
  <c r="Q4361" i="3"/>
  <c r="Q4362" i="3"/>
  <c r="Q4363" i="3"/>
  <c r="Q4364" i="3"/>
  <c r="Q4365" i="3"/>
  <c r="Q4366" i="3"/>
  <c r="Q4367" i="3"/>
  <c r="Q4368" i="3"/>
  <c r="Q4369" i="3"/>
  <c r="Q4370" i="3"/>
  <c r="Q4371" i="3"/>
  <c r="Q4372" i="3"/>
  <c r="Q4373" i="3"/>
  <c r="Q4374" i="3"/>
  <c r="Q4375" i="3"/>
  <c r="Q4376" i="3"/>
  <c r="Q4377" i="3"/>
  <c r="Q4378" i="3"/>
  <c r="Q4379" i="3"/>
  <c r="Q4380" i="3"/>
  <c r="Q4381" i="3"/>
  <c r="Q4382" i="3"/>
  <c r="Q4383" i="3"/>
  <c r="Q4384" i="3"/>
  <c r="Q4385" i="3"/>
  <c r="Q4386" i="3"/>
  <c r="Q4387" i="3"/>
  <c r="Q4388" i="3"/>
  <c r="Q4389" i="3"/>
  <c r="Q4390" i="3"/>
  <c r="Q4391" i="3"/>
  <c r="Q4392" i="3"/>
  <c r="Q4393" i="3"/>
  <c r="Q4394" i="3"/>
  <c r="Q4395" i="3"/>
  <c r="Q4396" i="3"/>
  <c r="Q4397" i="3"/>
  <c r="Q4398" i="3"/>
  <c r="Q4399" i="3"/>
  <c r="Q4400" i="3"/>
  <c r="Q4401" i="3"/>
  <c r="Q4402" i="3"/>
  <c r="Q4403" i="3"/>
  <c r="Q4404" i="3"/>
  <c r="Q4405" i="3"/>
  <c r="Q4406" i="3"/>
  <c r="Q4407" i="3"/>
  <c r="Q4408" i="3"/>
  <c r="Q4409" i="3"/>
  <c r="Q4410" i="3"/>
  <c r="Q4411" i="3"/>
  <c r="Q4412" i="3"/>
  <c r="Q4413" i="3"/>
  <c r="Q4414" i="3"/>
  <c r="Q4415" i="3"/>
  <c r="Q4416" i="3"/>
  <c r="Q4417" i="3"/>
  <c r="Q4418" i="3"/>
  <c r="Q4419" i="3"/>
  <c r="Q4420" i="3"/>
  <c r="Q4421" i="3"/>
  <c r="Q4422" i="3"/>
  <c r="Q4423" i="3"/>
  <c r="Q4424" i="3"/>
  <c r="Q4425" i="3"/>
  <c r="Q4426" i="3"/>
  <c r="Q4427" i="3"/>
  <c r="Q4428" i="3"/>
  <c r="Q4429" i="3"/>
  <c r="Q4430" i="3"/>
  <c r="Q4431" i="3"/>
  <c r="Q4432" i="3"/>
  <c r="Q4433" i="3"/>
  <c r="Q4434" i="3"/>
  <c r="Q4435" i="3"/>
  <c r="Q4436" i="3"/>
  <c r="Q4437" i="3"/>
  <c r="Q4438" i="3"/>
  <c r="Q4439" i="3"/>
  <c r="Q4440" i="3"/>
  <c r="Q4441" i="3"/>
  <c r="Q4442" i="3"/>
  <c r="Q4443" i="3"/>
  <c r="Q4444" i="3"/>
  <c r="Q4445" i="3"/>
  <c r="Q4446" i="3"/>
  <c r="Q4447" i="3"/>
  <c r="Q4448" i="3"/>
  <c r="Q4449" i="3"/>
  <c r="Q4450" i="3"/>
  <c r="Q4451" i="3"/>
  <c r="Q4452" i="3"/>
  <c r="Q4453" i="3"/>
  <c r="Q4454" i="3"/>
  <c r="Q4455" i="3"/>
  <c r="Q4456" i="3"/>
  <c r="Q4457" i="3"/>
  <c r="Q4458" i="3"/>
  <c r="Q4459" i="3"/>
  <c r="Q4460" i="3"/>
  <c r="Q44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576" i="3"/>
  <c r="Q4577" i="3"/>
  <c r="Q4578" i="3"/>
  <c r="Q4579" i="3"/>
  <c r="Q4580" i="3"/>
  <c r="Q4581" i="3"/>
  <c r="Q4582" i="3"/>
  <c r="Q4583" i="3"/>
  <c r="Q4584" i="3"/>
  <c r="Q4585" i="3"/>
  <c r="Q4586" i="3"/>
  <c r="Q4587" i="3"/>
  <c r="Q4588" i="3"/>
  <c r="Q4589" i="3"/>
  <c r="Q4590" i="3"/>
  <c r="Q4591" i="3"/>
  <c r="Q4592" i="3"/>
  <c r="Q4593" i="3"/>
  <c r="Q4594" i="3"/>
  <c r="Q4595" i="3"/>
  <c r="Q4596" i="3"/>
  <c r="Q4597" i="3"/>
  <c r="Q4598" i="3"/>
  <c r="Q4599" i="3"/>
  <c r="Q4600" i="3"/>
  <c r="Q4601" i="3"/>
  <c r="Q4602" i="3"/>
  <c r="Q4603" i="3"/>
  <c r="Q4604" i="3"/>
  <c r="Q4605" i="3"/>
  <c r="Q4606" i="3"/>
  <c r="Q4607" i="3"/>
  <c r="Q4608" i="3"/>
  <c r="Q4609" i="3"/>
  <c r="Q4610" i="3"/>
  <c r="Q4611" i="3"/>
  <c r="Q4612" i="3"/>
  <c r="Q4613" i="3"/>
  <c r="Q4614" i="3"/>
  <c r="Q4615" i="3"/>
  <c r="Q4616" i="3"/>
  <c r="Q4617" i="3"/>
  <c r="Q4618" i="3"/>
  <c r="Q4619" i="3"/>
  <c r="Q4620" i="3"/>
  <c r="Q4621" i="3"/>
  <c r="Q4622" i="3"/>
  <c r="Q4623" i="3"/>
  <c r="Q4624" i="3"/>
  <c r="Q4625" i="3"/>
  <c r="Q4626" i="3"/>
  <c r="Q4627" i="3"/>
  <c r="Q4628" i="3"/>
  <c r="Q4629" i="3"/>
  <c r="Q4630" i="3"/>
  <c r="Q4631" i="3"/>
  <c r="Q4632" i="3"/>
  <c r="Q4633" i="3"/>
  <c r="Q4634" i="3"/>
  <c r="Q4635" i="3"/>
  <c r="Q4636" i="3"/>
  <c r="Q4637" i="3"/>
  <c r="Q4638" i="3"/>
  <c r="Q4639" i="3"/>
  <c r="Q4640" i="3"/>
  <c r="Q4641" i="3"/>
  <c r="Q4642" i="3"/>
  <c r="Q4643" i="3"/>
  <c r="Q4644" i="3"/>
  <c r="Q4645" i="3"/>
  <c r="Q4646" i="3"/>
  <c r="Q4647" i="3"/>
  <c r="Q4648" i="3"/>
  <c r="Q4649" i="3"/>
  <c r="Q4650" i="3"/>
  <c r="Q4651" i="3"/>
  <c r="Q4652" i="3"/>
  <c r="Q4653" i="3"/>
  <c r="Q4654" i="3"/>
  <c r="Q4655" i="3"/>
  <c r="Q4656" i="3"/>
  <c r="Q4657" i="3"/>
  <c r="Q4658" i="3"/>
  <c r="Q4659" i="3"/>
  <c r="Q4660" i="3"/>
  <c r="Q4661" i="3"/>
  <c r="Q4662" i="3"/>
  <c r="Q4663" i="3"/>
  <c r="Q4664" i="3"/>
  <c r="Q4665" i="3"/>
  <c r="Q4666" i="3"/>
  <c r="Q4667" i="3"/>
  <c r="Q4668" i="3"/>
  <c r="Q4669" i="3"/>
  <c r="Q4670" i="3"/>
  <c r="Q4671" i="3"/>
  <c r="Q4672" i="3"/>
  <c r="Q4673" i="3"/>
  <c r="Q4674" i="3"/>
  <c r="Q4675" i="3"/>
  <c r="Q4676" i="3"/>
  <c r="Q4677" i="3"/>
  <c r="Q4678" i="3"/>
  <c r="Q4679" i="3"/>
  <c r="Q4680" i="3"/>
  <c r="Q4681" i="3"/>
  <c r="Q4682" i="3"/>
  <c r="Q4683" i="3"/>
  <c r="Q4684" i="3"/>
  <c r="Q4685" i="3"/>
  <c r="Q4686" i="3"/>
  <c r="Q4687" i="3"/>
  <c r="Q4688" i="3"/>
  <c r="Q4689" i="3"/>
  <c r="Q4690" i="3"/>
  <c r="Q4691" i="3"/>
  <c r="Q4692" i="3"/>
  <c r="Q4693" i="3"/>
  <c r="Q4694" i="3"/>
  <c r="Q4695" i="3"/>
  <c r="Q4696" i="3"/>
  <c r="Q4697" i="3"/>
  <c r="Q4698" i="3"/>
  <c r="Q4699" i="3"/>
  <c r="Q4700" i="3"/>
  <c r="Q4701" i="3"/>
  <c r="Q4702" i="3"/>
  <c r="Q4703" i="3"/>
  <c r="Q4704" i="3"/>
  <c r="Q4705" i="3"/>
  <c r="Q4706" i="3"/>
  <c r="Q4707" i="3"/>
  <c r="Q4708" i="3"/>
  <c r="Q4709" i="3"/>
  <c r="Q4710" i="3"/>
  <c r="Q4711" i="3"/>
  <c r="Q4712" i="3"/>
  <c r="Q4713" i="3"/>
  <c r="Q4714" i="3"/>
  <c r="Q4715" i="3"/>
  <c r="Q4716" i="3"/>
  <c r="Q4717" i="3"/>
  <c r="Q4718" i="3"/>
  <c r="Q4719" i="3"/>
  <c r="Q4720" i="3"/>
  <c r="Q4721" i="3"/>
  <c r="Q4722" i="3"/>
  <c r="Q4723" i="3"/>
  <c r="Q4724" i="3"/>
  <c r="Q4725" i="3"/>
  <c r="Q4726" i="3"/>
  <c r="Q4727" i="3"/>
  <c r="Q4728" i="3"/>
  <c r="Q4729" i="3"/>
  <c r="Q4730" i="3"/>
  <c r="Q4731" i="3"/>
  <c r="Q4732" i="3"/>
  <c r="Q4733" i="3"/>
  <c r="Q4734" i="3"/>
  <c r="Q4735" i="3"/>
  <c r="Q4736" i="3"/>
  <c r="Q4737" i="3"/>
  <c r="Q4738" i="3"/>
  <c r="Q4739" i="3"/>
  <c r="Q4740" i="3"/>
  <c r="Q4741" i="3"/>
  <c r="Q4742" i="3"/>
  <c r="Q4743" i="3"/>
  <c r="Q4744" i="3"/>
  <c r="Q4745" i="3"/>
  <c r="Q4746" i="3"/>
  <c r="Q4747" i="3"/>
  <c r="Q4748" i="3"/>
  <c r="Q4749" i="3"/>
  <c r="Q4750" i="3"/>
  <c r="Q4751" i="3"/>
  <c r="Q4752" i="3"/>
  <c r="Q4753" i="3"/>
  <c r="Q4754" i="3"/>
  <c r="Q4755" i="3"/>
  <c r="Q4756" i="3"/>
  <c r="Q4757" i="3"/>
  <c r="Q4758" i="3"/>
  <c r="Q4759" i="3"/>
  <c r="Q4760" i="3"/>
  <c r="Q4761" i="3"/>
  <c r="Q4762" i="3"/>
  <c r="Q4763" i="3"/>
  <c r="Q4764" i="3"/>
  <c r="Q4765" i="3"/>
  <c r="Q4766" i="3"/>
  <c r="Q4767" i="3"/>
  <c r="Q4768" i="3"/>
  <c r="Q4769" i="3"/>
  <c r="Q4770" i="3"/>
  <c r="Q4771" i="3"/>
  <c r="Q4772" i="3"/>
  <c r="Q4773" i="3"/>
  <c r="Q4774" i="3"/>
  <c r="Q4775" i="3"/>
  <c r="Q4776" i="3"/>
  <c r="Q4777" i="3"/>
  <c r="Q4778" i="3"/>
  <c r="Q4779" i="3"/>
  <c r="Q4780" i="3"/>
  <c r="Q4781" i="3"/>
  <c r="Q4782" i="3"/>
  <c r="Q4783" i="3"/>
  <c r="Q4784" i="3"/>
  <c r="Q4785" i="3"/>
  <c r="Q4786" i="3"/>
  <c r="Q4787" i="3"/>
  <c r="Q4788" i="3"/>
  <c r="Q4789" i="3"/>
  <c r="Q4790" i="3"/>
  <c r="Q4791" i="3"/>
  <c r="Q4792" i="3"/>
  <c r="Q4793" i="3"/>
  <c r="Q4794" i="3"/>
  <c r="Q4795" i="3"/>
  <c r="Q4796" i="3"/>
  <c r="Q4797" i="3"/>
  <c r="Q4798" i="3"/>
  <c r="Q4799" i="3"/>
  <c r="Q4800" i="3"/>
  <c r="Q4801" i="3"/>
  <c r="Q4802" i="3"/>
  <c r="Q4803" i="3"/>
  <c r="Q4804" i="3"/>
  <c r="Q4805" i="3"/>
  <c r="Q4806" i="3"/>
  <c r="Q4807" i="3"/>
  <c r="Q4808" i="3"/>
  <c r="Q4809" i="3"/>
  <c r="Q4810" i="3"/>
  <c r="Q4811" i="3"/>
  <c r="Q4812" i="3"/>
  <c r="Q4813" i="3"/>
  <c r="Q4814" i="3"/>
  <c r="Q4815" i="3"/>
  <c r="Q4816" i="3"/>
  <c r="Q4817" i="3"/>
  <c r="Q4818" i="3"/>
  <c r="Q4819" i="3"/>
  <c r="Q4820" i="3"/>
  <c r="Q4821" i="3"/>
  <c r="Q4822" i="3"/>
  <c r="Q4823" i="3"/>
  <c r="Q4824" i="3"/>
  <c r="Q4825" i="3"/>
  <c r="Q4826" i="3"/>
  <c r="Q4827" i="3"/>
  <c r="Q4828" i="3"/>
  <c r="Q4829" i="3"/>
  <c r="Q4830" i="3"/>
  <c r="Q4831" i="3"/>
  <c r="Q4832" i="3"/>
  <c r="Q4833" i="3"/>
  <c r="Q4834" i="3"/>
  <c r="Q4835" i="3"/>
  <c r="Q4836" i="3"/>
  <c r="Q4837" i="3"/>
  <c r="Q4838" i="3"/>
  <c r="Q4839" i="3"/>
  <c r="Q4840" i="3"/>
  <c r="Q4841" i="3"/>
  <c r="Q4842" i="3"/>
  <c r="Q4843" i="3"/>
  <c r="Q4844" i="3"/>
  <c r="Q4845" i="3"/>
  <c r="Q4846" i="3"/>
  <c r="Q4847" i="3"/>
  <c r="Q4848" i="3"/>
  <c r="Q4849" i="3"/>
  <c r="Q4850" i="3"/>
  <c r="Q4851" i="3"/>
  <c r="Q4852" i="3"/>
  <c r="Q4853" i="3"/>
  <c r="Q4854" i="3"/>
  <c r="Q4855" i="3"/>
  <c r="Q4856" i="3"/>
  <c r="Q4857" i="3"/>
  <c r="Q4858" i="3"/>
  <c r="Q4859" i="3"/>
  <c r="Q4860" i="3"/>
  <c r="Q4861" i="3"/>
  <c r="Q4862" i="3"/>
  <c r="Q4863" i="3"/>
  <c r="Q4864" i="3"/>
  <c r="Q4865" i="3"/>
  <c r="Q4866" i="3"/>
  <c r="Q4867" i="3"/>
  <c r="Q4868" i="3"/>
  <c r="Q4869" i="3"/>
  <c r="Q4870" i="3"/>
  <c r="Q4871" i="3"/>
  <c r="Q4872" i="3"/>
  <c r="Q4873" i="3"/>
  <c r="Q4874" i="3"/>
  <c r="Q4875" i="3"/>
  <c r="Q4876" i="3"/>
  <c r="Q4877" i="3"/>
  <c r="Q4878" i="3"/>
  <c r="Q4879" i="3"/>
  <c r="Q4880" i="3"/>
  <c r="Q4881" i="3"/>
  <c r="Q4882" i="3"/>
  <c r="Q4883" i="3"/>
  <c r="Q4884" i="3"/>
  <c r="Q4885" i="3"/>
  <c r="Q4886" i="3"/>
  <c r="Q4887" i="3"/>
  <c r="Q4888" i="3"/>
  <c r="Q4889" i="3"/>
  <c r="Q4890" i="3"/>
  <c r="Q4891" i="3"/>
  <c r="Q4892" i="3"/>
  <c r="Q4893" i="3"/>
  <c r="Q4894" i="3"/>
  <c r="Q4895" i="3"/>
  <c r="Q4896" i="3"/>
  <c r="Q4897" i="3"/>
  <c r="Q4898" i="3"/>
  <c r="Q4899" i="3"/>
  <c r="Q4900" i="3"/>
  <c r="Q4901" i="3"/>
  <c r="Q4902" i="3"/>
  <c r="Q4903" i="3"/>
  <c r="Q4904" i="3"/>
  <c r="Q4905" i="3"/>
  <c r="Q4906" i="3"/>
  <c r="Q4907" i="3"/>
  <c r="Q4908" i="3"/>
  <c r="Q4909" i="3"/>
  <c r="Q4910" i="3"/>
  <c r="Q4911" i="3"/>
  <c r="Q4912" i="3"/>
  <c r="Q4913" i="3"/>
  <c r="Q4914" i="3"/>
  <c r="Q4915" i="3"/>
  <c r="Q4916" i="3"/>
  <c r="Q4917" i="3"/>
  <c r="Q4918" i="3"/>
  <c r="Q4919" i="3"/>
  <c r="Q4920" i="3"/>
  <c r="Q4921" i="3"/>
  <c r="Q4922" i="3"/>
  <c r="Q4923" i="3"/>
  <c r="Q4924" i="3"/>
  <c r="Q4925" i="3"/>
  <c r="Q4926" i="3"/>
  <c r="Q4927" i="3"/>
  <c r="Q4928" i="3"/>
  <c r="Q4929" i="3"/>
  <c r="Q4930" i="3"/>
  <c r="Q4931" i="3"/>
  <c r="Q4932" i="3"/>
  <c r="Q4933" i="3"/>
  <c r="Q4934" i="3"/>
  <c r="Q4935" i="3"/>
  <c r="Q4936" i="3"/>
  <c r="Q4937" i="3"/>
  <c r="Q4938" i="3"/>
  <c r="Q4939" i="3"/>
  <c r="Q4940" i="3"/>
  <c r="Q4941" i="3"/>
  <c r="Q4942" i="3"/>
  <c r="Q4943" i="3"/>
  <c r="Q4944" i="3"/>
  <c r="Q4945" i="3"/>
  <c r="Q4946" i="3"/>
  <c r="Q4947" i="3"/>
  <c r="Q4948" i="3"/>
  <c r="Q4949" i="3"/>
  <c r="Q4950" i="3"/>
  <c r="Q4951" i="3"/>
  <c r="Q4952" i="3"/>
  <c r="Q4953" i="3"/>
  <c r="Q4954" i="3"/>
  <c r="Q4955" i="3"/>
  <c r="Q4956" i="3"/>
  <c r="Q4957" i="3"/>
  <c r="Q4958" i="3"/>
  <c r="Q4959" i="3"/>
  <c r="Q4960" i="3"/>
  <c r="Q4961" i="3"/>
  <c r="Q4962" i="3"/>
  <c r="Q4963" i="3"/>
  <c r="Q4964" i="3"/>
  <c r="Q4965" i="3"/>
  <c r="Q4966" i="3"/>
  <c r="Q4967" i="3"/>
  <c r="Q4968" i="3"/>
  <c r="Q4969" i="3"/>
  <c r="Q4970" i="3"/>
  <c r="Q4971" i="3"/>
  <c r="Q4972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  <c r="Q5001" i="3"/>
  <c r="Q5002" i="3"/>
  <c r="Q5003" i="3"/>
  <c r="Q5004" i="3"/>
  <c r="Q5005" i="3"/>
  <c r="Q5006" i="3"/>
  <c r="Q5007" i="3"/>
  <c r="Q5008" i="3"/>
  <c r="Q5009" i="3"/>
  <c r="Q5010" i="3"/>
  <c r="Q5011" i="3"/>
  <c r="Q5012" i="3"/>
  <c r="Q5013" i="3"/>
  <c r="Q5014" i="3"/>
  <c r="Q5015" i="3"/>
  <c r="Q5016" i="3"/>
  <c r="Q5017" i="3"/>
  <c r="Q5018" i="3"/>
  <c r="Q5019" i="3"/>
  <c r="Q5020" i="3"/>
  <c r="Q5021" i="3"/>
  <c r="Q5022" i="3"/>
  <c r="Q5023" i="3"/>
  <c r="Q5024" i="3"/>
  <c r="Q5025" i="3"/>
  <c r="Q5026" i="3"/>
  <c r="Q5027" i="3"/>
  <c r="Q5028" i="3"/>
  <c r="Q5029" i="3"/>
  <c r="Q5030" i="3"/>
  <c r="Q5031" i="3"/>
  <c r="Q5032" i="3"/>
  <c r="Q5033" i="3"/>
  <c r="Q5034" i="3"/>
  <c r="Q5035" i="3"/>
  <c r="Q5036" i="3"/>
  <c r="Q5037" i="3"/>
  <c r="Q5038" i="3"/>
  <c r="Q5039" i="3"/>
  <c r="Q5040" i="3"/>
  <c r="Q5041" i="3"/>
  <c r="Q5042" i="3"/>
  <c r="Q5043" i="3"/>
  <c r="Q5044" i="3"/>
  <c r="Q5045" i="3"/>
  <c r="Q5046" i="3"/>
  <c r="Q5047" i="3"/>
  <c r="Q5048" i="3"/>
  <c r="Q5049" i="3"/>
  <c r="Q5050" i="3"/>
  <c r="Q5051" i="3"/>
  <c r="Q5052" i="3"/>
  <c r="Q5053" i="3"/>
  <c r="Q5054" i="3"/>
  <c r="Q5055" i="3"/>
  <c r="Q5056" i="3"/>
  <c r="Q5057" i="3"/>
  <c r="Q5058" i="3"/>
  <c r="Q5059" i="3"/>
  <c r="Q5060" i="3"/>
  <c r="Q5061" i="3"/>
  <c r="Q5062" i="3"/>
  <c r="Q5063" i="3"/>
  <c r="Q5064" i="3"/>
  <c r="Q5065" i="3"/>
  <c r="Q5066" i="3"/>
  <c r="Q5067" i="3"/>
  <c r="Q5068" i="3"/>
  <c r="Q5069" i="3"/>
  <c r="Q5070" i="3"/>
  <c r="Q5071" i="3"/>
  <c r="Q5072" i="3"/>
  <c r="Q5073" i="3"/>
  <c r="Q5074" i="3"/>
  <c r="Q5075" i="3"/>
  <c r="Q5076" i="3"/>
  <c r="Q5077" i="3"/>
  <c r="Q5078" i="3"/>
  <c r="Q5079" i="3"/>
  <c r="Q5080" i="3"/>
  <c r="Q5081" i="3"/>
  <c r="Q5082" i="3"/>
  <c r="Q5083" i="3"/>
  <c r="Q5084" i="3"/>
  <c r="Q5085" i="3"/>
  <c r="Q5086" i="3"/>
  <c r="Q5087" i="3"/>
  <c r="Q5088" i="3"/>
  <c r="Q5089" i="3"/>
  <c r="Q5090" i="3"/>
  <c r="Q5091" i="3"/>
  <c r="Q5092" i="3"/>
  <c r="Q5093" i="3"/>
  <c r="Q5094" i="3"/>
  <c r="Q5095" i="3"/>
  <c r="Q5096" i="3"/>
  <c r="Q5097" i="3"/>
  <c r="Q5098" i="3"/>
  <c r="Q5099" i="3"/>
  <c r="Q5100" i="3"/>
  <c r="Q5101" i="3"/>
  <c r="Q5102" i="3"/>
  <c r="Q5103" i="3"/>
  <c r="Q5104" i="3"/>
  <c r="Q5105" i="3"/>
  <c r="Q5106" i="3"/>
  <c r="Q5107" i="3"/>
  <c r="Q5108" i="3"/>
  <c r="Q5109" i="3"/>
  <c r="Q5110" i="3"/>
  <c r="Q5111" i="3"/>
  <c r="Q5112" i="3"/>
  <c r="Q5113" i="3"/>
  <c r="Q5114" i="3"/>
  <c r="Q5115" i="3"/>
  <c r="Q5116" i="3"/>
  <c r="Q5117" i="3"/>
  <c r="Q5118" i="3"/>
  <c r="Q5119" i="3"/>
  <c r="Q5120" i="3"/>
  <c r="Q5121" i="3"/>
  <c r="Q5122" i="3"/>
  <c r="Q5123" i="3"/>
  <c r="Q5124" i="3"/>
  <c r="Q5125" i="3"/>
  <c r="Q5126" i="3"/>
  <c r="Q5127" i="3"/>
  <c r="Q5128" i="3"/>
  <c r="Q5129" i="3"/>
  <c r="Q5130" i="3"/>
  <c r="Q5131" i="3"/>
  <c r="Q5132" i="3"/>
  <c r="Q5133" i="3"/>
  <c r="Q5134" i="3"/>
  <c r="Q5135" i="3"/>
  <c r="Q5136" i="3"/>
  <c r="Q5137" i="3"/>
  <c r="Q5138" i="3"/>
  <c r="Q5139" i="3"/>
  <c r="Q5140" i="3"/>
  <c r="Q5141" i="3"/>
  <c r="Q5142" i="3"/>
  <c r="Q5143" i="3"/>
  <c r="Q5144" i="3"/>
  <c r="Q5145" i="3"/>
  <c r="Q5146" i="3"/>
  <c r="Q5147" i="3"/>
  <c r="Q5148" i="3"/>
  <c r="Q5149" i="3"/>
  <c r="Q5150" i="3"/>
  <c r="Q5151" i="3"/>
  <c r="Q5152" i="3"/>
  <c r="Q5153" i="3"/>
  <c r="Q5154" i="3"/>
  <c r="Q5155" i="3"/>
  <c r="Q5156" i="3"/>
  <c r="Q5157" i="3"/>
  <c r="Q5158" i="3"/>
  <c r="Q5159" i="3"/>
  <c r="Q5160" i="3"/>
  <c r="Q5161" i="3"/>
  <c r="Q5162" i="3"/>
  <c r="Q5163" i="3"/>
  <c r="Q5164" i="3"/>
  <c r="Q5165" i="3"/>
  <c r="Q5166" i="3"/>
  <c r="Q5167" i="3"/>
  <c r="Q5168" i="3"/>
  <c r="Q5169" i="3"/>
  <c r="Q5170" i="3"/>
  <c r="Q5171" i="3"/>
  <c r="Q5172" i="3"/>
  <c r="Q5173" i="3"/>
  <c r="Q5174" i="3"/>
  <c r="Q5175" i="3"/>
  <c r="Q5176" i="3"/>
  <c r="Q5177" i="3"/>
  <c r="Q5178" i="3"/>
  <c r="Q5179" i="3"/>
  <c r="Q5180" i="3"/>
  <c r="Q5181" i="3"/>
  <c r="Q5182" i="3"/>
  <c r="Q5183" i="3"/>
  <c r="Q5184" i="3"/>
  <c r="Q5185" i="3"/>
  <c r="Q5186" i="3"/>
  <c r="Q5187" i="3"/>
  <c r="Q5188" i="3"/>
  <c r="Q5189" i="3"/>
  <c r="Q5190" i="3"/>
  <c r="Q5191" i="3"/>
  <c r="Q5192" i="3"/>
  <c r="Q5193" i="3"/>
  <c r="Q5194" i="3"/>
  <c r="Q5195" i="3"/>
  <c r="Q5196" i="3"/>
  <c r="Q5197" i="3"/>
  <c r="Q5198" i="3"/>
  <c r="Q5199" i="3"/>
  <c r="Q5200" i="3"/>
  <c r="Q5201" i="3"/>
  <c r="Q5202" i="3"/>
  <c r="Q5203" i="3"/>
  <c r="Q5204" i="3"/>
  <c r="Q5205" i="3"/>
  <c r="Q5206" i="3"/>
  <c r="Q5207" i="3"/>
  <c r="Q5208" i="3"/>
  <c r="Q5209" i="3"/>
  <c r="Q5210" i="3"/>
  <c r="Q5211" i="3"/>
  <c r="Q5212" i="3"/>
  <c r="Q5213" i="3"/>
  <c r="Q5214" i="3"/>
  <c r="Q5215" i="3"/>
  <c r="Q5216" i="3"/>
  <c r="Q5217" i="3"/>
  <c r="Q5218" i="3"/>
  <c r="Q5219" i="3"/>
  <c r="Q5220" i="3"/>
  <c r="Q5221" i="3"/>
  <c r="Q5222" i="3"/>
  <c r="Q5223" i="3"/>
  <c r="Q5224" i="3"/>
  <c r="Q5225" i="3"/>
  <c r="Q5226" i="3"/>
  <c r="Q5227" i="3"/>
  <c r="Q5228" i="3"/>
  <c r="Q5229" i="3"/>
  <c r="Q5230" i="3"/>
  <c r="Q5231" i="3"/>
  <c r="Q5232" i="3"/>
  <c r="Q5233" i="3"/>
  <c r="Q5234" i="3"/>
  <c r="Q5235" i="3"/>
  <c r="Q5236" i="3"/>
  <c r="Q5237" i="3"/>
  <c r="Q5238" i="3"/>
  <c r="Q5239" i="3"/>
  <c r="Q5240" i="3"/>
  <c r="Q5241" i="3"/>
  <c r="Q5242" i="3"/>
  <c r="Q5243" i="3"/>
  <c r="Q5244" i="3"/>
  <c r="Q5245" i="3"/>
  <c r="Q5246" i="3"/>
  <c r="Q5247" i="3"/>
  <c r="Q5248" i="3"/>
  <c r="Q5249" i="3"/>
  <c r="Q5250" i="3"/>
  <c r="Q5251" i="3"/>
  <c r="Q5252" i="3"/>
  <c r="Q5253" i="3"/>
  <c r="Q5254" i="3"/>
  <c r="Q5255" i="3"/>
  <c r="Q5256" i="3"/>
  <c r="Q5257" i="3"/>
  <c r="Q5258" i="3"/>
  <c r="Q5259" i="3"/>
  <c r="Q5260" i="3"/>
  <c r="Q5261" i="3"/>
  <c r="Q5262" i="3"/>
  <c r="Q5263" i="3"/>
  <c r="Q5264" i="3"/>
  <c r="Q5265" i="3"/>
  <c r="Q5266" i="3"/>
  <c r="Q5267" i="3"/>
  <c r="Q5268" i="3"/>
  <c r="Q5269" i="3"/>
  <c r="Q5270" i="3"/>
  <c r="Q5271" i="3"/>
  <c r="Q5272" i="3"/>
  <c r="Q5273" i="3"/>
  <c r="Q5274" i="3"/>
  <c r="Q5275" i="3"/>
  <c r="Q5276" i="3"/>
  <c r="Q5277" i="3"/>
  <c r="Q5278" i="3"/>
  <c r="Q5279" i="3"/>
  <c r="Q5280" i="3"/>
  <c r="Q5281" i="3"/>
  <c r="Q5282" i="3"/>
  <c r="Q5283" i="3"/>
  <c r="Q5284" i="3"/>
  <c r="Q5285" i="3"/>
  <c r="Q5286" i="3"/>
  <c r="Q5287" i="3"/>
  <c r="Q5288" i="3"/>
  <c r="Q5289" i="3"/>
  <c r="Q5290" i="3"/>
  <c r="Q5291" i="3"/>
  <c r="Q5292" i="3"/>
  <c r="Q5293" i="3"/>
  <c r="Q5294" i="3"/>
  <c r="Q5295" i="3"/>
  <c r="Q5296" i="3"/>
  <c r="Q5297" i="3"/>
  <c r="Q5298" i="3"/>
  <c r="Q5299" i="3"/>
  <c r="Q5300" i="3"/>
  <c r="Q5301" i="3"/>
  <c r="Q5302" i="3"/>
  <c r="Q5303" i="3"/>
  <c r="Q5304" i="3"/>
  <c r="Q5305" i="3"/>
  <c r="Q5306" i="3"/>
  <c r="Q5307" i="3"/>
  <c r="Q5308" i="3"/>
  <c r="Q5309" i="3"/>
  <c r="Q5310" i="3"/>
  <c r="Q5311" i="3"/>
  <c r="Q5312" i="3"/>
  <c r="Q5313" i="3"/>
  <c r="Q5314" i="3"/>
  <c r="Q5315" i="3"/>
  <c r="Q5316" i="3"/>
  <c r="Q5317" i="3"/>
  <c r="Q5318" i="3"/>
  <c r="Q5319" i="3"/>
  <c r="Q5320" i="3"/>
  <c r="Q5321" i="3"/>
  <c r="Q5322" i="3"/>
  <c r="Q5323" i="3"/>
  <c r="Q5324" i="3"/>
  <c r="Q5325" i="3"/>
  <c r="Q5326" i="3"/>
  <c r="Q5327" i="3"/>
  <c r="Q5328" i="3"/>
  <c r="Q5329" i="3"/>
  <c r="Q5330" i="3"/>
  <c r="Q5331" i="3"/>
  <c r="Q5332" i="3"/>
  <c r="Q5333" i="3"/>
  <c r="Q5334" i="3"/>
  <c r="Q5335" i="3"/>
  <c r="Q5336" i="3"/>
  <c r="Q5337" i="3"/>
  <c r="Q5338" i="3"/>
  <c r="Q5339" i="3"/>
  <c r="Q5340" i="3"/>
  <c r="Q5341" i="3"/>
  <c r="Q5342" i="3"/>
  <c r="Q5343" i="3"/>
  <c r="Q5344" i="3"/>
  <c r="Q5345" i="3"/>
  <c r="Q5346" i="3"/>
  <c r="Q5347" i="3"/>
  <c r="Q5348" i="3"/>
  <c r="Q5349" i="3"/>
  <c r="Q5350" i="3"/>
  <c r="Q5351" i="3"/>
  <c r="Q5352" i="3"/>
  <c r="Q5353" i="3"/>
  <c r="Q5354" i="3"/>
  <c r="Q5355" i="3"/>
  <c r="Q5356" i="3"/>
  <c r="Q5357" i="3"/>
  <c r="Q5358" i="3"/>
  <c r="Q5359" i="3"/>
  <c r="Q5360" i="3"/>
  <c r="Q5361" i="3"/>
  <c r="Q5362" i="3"/>
  <c r="Q5363" i="3"/>
  <c r="Q5364" i="3"/>
  <c r="Q5365" i="3"/>
  <c r="Q5366" i="3"/>
  <c r="Q5367" i="3"/>
  <c r="Q5368" i="3"/>
  <c r="Q5369" i="3"/>
  <c r="Q5370" i="3"/>
  <c r="Q5371" i="3"/>
  <c r="Q5372" i="3"/>
  <c r="Q5373" i="3"/>
  <c r="Q5374" i="3"/>
  <c r="Q5375" i="3"/>
  <c r="Q5376" i="3"/>
  <c r="Q5377" i="3"/>
  <c r="Q5378" i="3"/>
  <c r="Q5379" i="3"/>
  <c r="Q5380" i="3"/>
  <c r="Q5381" i="3"/>
  <c r="Q5382" i="3"/>
  <c r="Q5383" i="3"/>
  <c r="Q5384" i="3"/>
  <c r="Q5385" i="3"/>
  <c r="Q5386" i="3"/>
  <c r="Q5387" i="3"/>
  <c r="Q5388" i="3"/>
  <c r="Q5389" i="3"/>
  <c r="Q5390" i="3"/>
  <c r="Q5391" i="3"/>
  <c r="Q5392" i="3"/>
  <c r="Q5393" i="3"/>
  <c r="Q5394" i="3"/>
  <c r="Q5395" i="3"/>
  <c r="Q5396" i="3"/>
  <c r="Q5397" i="3"/>
  <c r="Q5398" i="3"/>
  <c r="Q5399" i="3"/>
  <c r="Q5400" i="3"/>
  <c r="Q5401" i="3"/>
  <c r="Q5402" i="3"/>
  <c r="Q5403" i="3"/>
  <c r="Q5404" i="3"/>
  <c r="Q5405" i="3"/>
  <c r="Q5406" i="3"/>
  <c r="Q5407" i="3"/>
  <c r="Q5408" i="3"/>
  <c r="Q5409" i="3"/>
  <c r="Q5410" i="3"/>
  <c r="Q5411" i="3"/>
  <c r="Q5412" i="3"/>
  <c r="Q5413" i="3"/>
  <c r="Q5414" i="3"/>
  <c r="Q5415" i="3"/>
  <c r="Q5416" i="3"/>
  <c r="Q5417" i="3"/>
  <c r="Q5418" i="3"/>
  <c r="Q5419" i="3"/>
  <c r="Q5420" i="3"/>
  <c r="Q5421" i="3"/>
  <c r="Q5422" i="3"/>
  <c r="Q5423" i="3"/>
  <c r="Q5424" i="3"/>
  <c r="Q5425" i="3"/>
  <c r="Q5426" i="3"/>
  <c r="Q5427" i="3"/>
  <c r="Q5428" i="3"/>
  <c r="Q5429" i="3"/>
  <c r="Q5430" i="3"/>
  <c r="Q5431" i="3"/>
  <c r="Q5432" i="3"/>
  <c r="Q5433" i="3"/>
  <c r="Q5434" i="3"/>
  <c r="Q5435" i="3"/>
  <c r="Q5436" i="3"/>
  <c r="Q5437" i="3"/>
  <c r="Q5438" i="3"/>
  <c r="Q5439" i="3"/>
  <c r="Q5440" i="3"/>
  <c r="Q5441" i="3"/>
  <c r="Q5442" i="3"/>
  <c r="Q5443" i="3"/>
  <c r="Q5444" i="3"/>
  <c r="Q5445" i="3"/>
  <c r="Q5446" i="3"/>
  <c r="Q5447" i="3"/>
  <c r="Q5448" i="3"/>
  <c r="Q5449" i="3"/>
  <c r="Q5450" i="3"/>
  <c r="Q5451" i="3"/>
  <c r="Q5452" i="3"/>
  <c r="Q5453" i="3"/>
  <c r="Q5454" i="3"/>
  <c r="Q5455" i="3"/>
  <c r="Q5456" i="3"/>
  <c r="Q5457" i="3"/>
  <c r="Q5458" i="3"/>
  <c r="Q5459" i="3"/>
  <c r="Q5460" i="3"/>
  <c r="Q5461" i="3"/>
  <c r="Q5462" i="3"/>
  <c r="Q5463" i="3"/>
  <c r="Q5464" i="3"/>
  <c r="Q5465" i="3"/>
  <c r="Q5466" i="3"/>
  <c r="Q5467" i="3"/>
  <c r="Q5468" i="3"/>
  <c r="Q5469" i="3"/>
  <c r="Q5470" i="3"/>
  <c r="Q5471" i="3"/>
  <c r="Q5472" i="3"/>
  <c r="Q5473" i="3"/>
  <c r="Q5474" i="3"/>
  <c r="Q5475" i="3"/>
  <c r="Q5476" i="3"/>
  <c r="Q5477" i="3"/>
  <c r="Q5478" i="3"/>
  <c r="Q5479" i="3"/>
  <c r="Q5480" i="3"/>
  <c r="Q5481" i="3"/>
  <c r="Q5482" i="3"/>
  <c r="Q5483" i="3"/>
  <c r="Q5484" i="3"/>
  <c r="Q5485" i="3"/>
  <c r="Q5486" i="3"/>
  <c r="Q5487" i="3"/>
  <c r="Q5488" i="3"/>
  <c r="Q5489" i="3"/>
  <c r="Q5490" i="3"/>
  <c r="Q5491" i="3"/>
  <c r="Q5492" i="3"/>
  <c r="Q5493" i="3"/>
  <c r="Q5494" i="3"/>
  <c r="Q5495" i="3"/>
  <c r="Q5496" i="3"/>
  <c r="Q5497" i="3"/>
  <c r="Q5498" i="3"/>
  <c r="Q5499" i="3"/>
  <c r="Q5500" i="3"/>
  <c r="Q5501" i="3"/>
  <c r="Q5502" i="3"/>
  <c r="Q5503" i="3"/>
  <c r="Q5504" i="3"/>
  <c r="Q5505" i="3"/>
  <c r="Q5506" i="3"/>
  <c r="Q5507" i="3"/>
  <c r="Q5508" i="3"/>
  <c r="Q5509" i="3"/>
  <c r="Q5510" i="3"/>
  <c r="Q5511" i="3"/>
  <c r="Q5512" i="3"/>
  <c r="Q5513" i="3"/>
  <c r="Q5514" i="3"/>
  <c r="Q5515" i="3"/>
  <c r="Q5516" i="3"/>
  <c r="Q5517" i="3"/>
  <c r="Q5518" i="3"/>
  <c r="Q5519" i="3"/>
  <c r="Q5520" i="3"/>
  <c r="Q5521" i="3"/>
  <c r="Q5522" i="3"/>
  <c r="Q5523" i="3"/>
  <c r="Q5524" i="3"/>
  <c r="Q5525" i="3"/>
  <c r="Q5526" i="3"/>
  <c r="Q5527" i="3"/>
  <c r="Q5528" i="3"/>
  <c r="Q5529" i="3"/>
  <c r="Q5530" i="3"/>
  <c r="Q5531" i="3"/>
  <c r="Q5532" i="3"/>
  <c r="Q5533" i="3"/>
  <c r="Q5534" i="3"/>
  <c r="Q5535" i="3"/>
  <c r="Q5536" i="3"/>
  <c r="Q5537" i="3"/>
  <c r="Q5538" i="3"/>
  <c r="Q5539" i="3"/>
  <c r="Q5540" i="3"/>
  <c r="Q5541" i="3"/>
  <c r="Q5542" i="3"/>
  <c r="Q5543" i="3"/>
  <c r="Q5544" i="3"/>
  <c r="Q5545" i="3"/>
  <c r="Q5546" i="3"/>
  <c r="Q5547" i="3"/>
  <c r="Q5548" i="3"/>
  <c r="Q5549" i="3"/>
  <c r="Q5550" i="3"/>
  <c r="Q5551" i="3"/>
  <c r="Q5552" i="3"/>
  <c r="Q5553" i="3"/>
  <c r="Q5554" i="3"/>
  <c r="Q5555" i="3"/>
  <c r="Q5556" i="3"/>
  <c r="Q5557" i="3"/>
  <c r="Q5558" i="3"/>
  <c r="Q5559" i="3"/>
  <c r="Q5560" i="3"/>
  <c r="Q5561" i="3"/>
  <c r="Q5562" i="3"/>
  <c r="Q5563" i="3"/>
  <c r="Q5564" i="3"/>
  <c r="Q5565" i="3"/>
  <c r="Q5566" i="3"/>
  <c r="Q5567" i="3"/>
  <c r="Q5568" i="3"/>
  <c r="Q5569" i="3"/>
  <c r="Q5570" i="3"/>
  <c r="Q5571" i="3"/>
  <c r="Q5572" i="3"/>
  <c r="Q5573" i="3"/>
  <c r="Q5574" i="3"/>
  <c r="Q5575" i="3"/>
  <c r="Q5576" i="3"/>
  <c r="Q5577" i="3"/>
  <c r="Q5578" i="3"/>
  <c r="Q5579" i="3"/>
  <c r="Q5580" i="3"/>
  <c r="Q5581" i="3"/>
  <c r="Q5582" i="3"/>
  <c r="Q5583" i="3"/>
  <c r="Q5584" i="3"/>
  <c r="Q5585" i="3"/>
  <c r="Q5586" i="3"/>
  <c r="Q5587" i="3"/>
  <c r="Q5588" i="3"/>
  <c r="Q5589" i="3"/>
  <c r="Q5590" i="3"/>
  <c r="Q5591" i="3"/>
  <c r="Q5592" i="3"/>
  <c r="Q5593" i="3"/>
  <c r="Q5594" i="3"/>
  <c r="Q5595" i="3"/>
  <c r="Q5596" i="3"/>
  <c r="Q5597" i="3"/>
  <c r="Q5598" i="3"/>
  <c r="Q5599" i="3"/>
  <c r="Q5600" i="3"/>
  <c r="Q5601" i="3"/>
  <c r="Q5602" i="3"/>
  <c r="Q5603" i="3"/>
  <c r="Q5604" i="3"/>
  <c r="Q5605" i="3"/>
  <c r="Q5606" i="3"/>
  <c r="Q5607" i="3"/>
  <c r="Q5608" i="3"/>
  <c r="Q5609" i="3"/>
  <c r="Q5610" i="3"/>
  <c r="Q5611" i="3"/>
  <c r="Q5612" i="3"/>
  <c r="Q5613" i="3"/>
  <c r="Q5614" i="3"/>
  <c r="Q5615" i="3"/>
  <c r="Q5616" i="3"/>
  <c r="Q5617" i="3"/>
  <c r="Q5618" i="3"/>
  <c r="Q5619" i="3"/>
  <c r="Q5620" i="3"/>
  <c r="Q5621" i="3"/>
  <c r="Q5622" i="3"/>
  <c r="Q5623" i="3"/>
  <c r="Q5624" i="3"/>
  <c r="Q5625" i="3"/>
  <c r="Q5626" i="3"/>
  <c r="Q5627" i="3"/>
  <c r="Q5628" i="3"/>
  <c r="Q5629" i="3"/>
  <c r="Q5630" i="3"/>
  <c r="Q5631" i="3"/>
  <c r="Q5632" i="3"/>
  <c r="Q5633" i="3"/>
  <c r="Q5634" i="3"/>
  <c r="Q5635" i="3"/>
  <c r="Q5636" i="3"/>
  <c r="Q5637" i="3"/>
  <c r="Q5638" i="3"/>
  <c r="Q5639" i="3"/>
  <c r="Q5640" i="3"/>
  <c r="Q5641" i="3"/>
  <c r="Q5642" i="3"/>
  <c r="Q5643" i="3"/>
  <c r="Q5644" i="3"/>
  <c r="Q5645" i="3"/>
  <c r="Q5646" i="3"/>
  <c r="Q5647" i="3"/>
  <c r="Q5648" i="3"/>
  <c r="Q5649" i="3"/>
  <c r="Q5650" i="3"/>
  <c r="Q5651" i="3"/>
  <c r="Q5652" i="3"/>
  <c r="Q5653" i="3"/>
  <c r="Q5654" i="3"/>
  <c r="Q5655" i="3"/>
  <c r="Q5656" i="3"/>
  <c r="Q5657" i="3"/>
  <c r="Q5658" i="3"/>
  <c r="Q5659" i="3"/>
  <c r="Q5660" i="3"/>
  <c r="Q5661" i="3"/>
  <c r="Q5662" i="3"/>
  <c r="Q5663" i="3"/>
  <c r="Q5664" i="3"/>
  <c r="Q5665" i="3"/>
  <c r="Q5666" i="3"/>
  <c r="Q5667" i="3"/>
  <c r="Q5668" i="3"/>
  <c r="Q5669" i="3"/>
  <c r="Q5670" i="3"/>
  <c r="Q5671" i="3"/>
  <c r="Q5672" i="3"/>
  <c r="Q5673" i="3"/>
  <c r="Q5674" i="3"/>
  <c r="Q5675" i="3"/>
  <c r="Q5676" i="3"/>
  <c r="Q5677" i="3"/>
  <c r="Q5678" i="3"/>
  <c r="Q5679" i="3"/>
  <c r="Q5680" i="3"/>
  <c r="Q5681" i="3"/>
  <c r="Q5682" i="3"/>
  <c r="Q5683" i="3"/>
  <c r="Q5684" i="3"/>
  <c r="Q5685" i="3"/>
  <c r="Q5686" i="3"/>
  <c r="Q5687" i="3"/>
  <c r="Q5688" i="3"/>
  <c r="Q5689" i="3"/>
  <c r="Q5690" i="3"/>
  <c r="Q5691" i="3"/>
  <c r="Q5692" i="3"/>
  <c r="Q5693" i="3"/>
  <c r="Q5694" i="3"/>
  <c r="Q5695" i="3"/>
  <c r="Q5696" i="3"/>
  <c r="Q5697" i="3"/>
  <c r="Q5698" i="3"/>
  <c r="Q5699" i="3"/>
  <c r="Q5700" i="3"/>
  <c r="Q5701" i="3"/>
  <c r="Q5702" i="3"/>
  <c r="Q5703" i="3"/>
  <c r="Q5704" i="3"/>
  <c r="Q5705" i="3"/>
  <c r="Q5706" i="3"/>
  <c r="Q5707" i="3"/>
  <c r="Q5708" i="3"/>
  <c r="Q5709" i="3"/>
  <c r="Q5710" i="3"/>
  <c r="Q5711" i="3"/>
  <c r="Q5712" i="3"/>
  <c r="Q5713" i="3"/>
  <c r="Q5714" i="3"/>
  <c r="Q5715" i="3"/>
  <c r="Q5716" i="3"/>
  <c r="Q5717" i="3"/>
  <c r="Q5718" i="3"/>
  <c r="Q5719" i="3"/>
  <c r="Q5720" i="3"/>
  <c r="Q5721" i="3"/>
  <c r="Q5722" i="3"/>
  <c r="Q5723" i="3"/>
  <c r="Q5724" i="3"/>
  <c r="Q5725" i="3"/>
  <c r="Q5726" i="3"/>
  <c r="Q5727" i="3"/>
  <c r="Q5728" i="3"/>
  <c r="Q5729" i="3"/>
  <c r="Q5730" i="3"/>
  <c r="Q5731" i="3"/>
  <c r="Q5732" i="3"/>
  <c r="Q5733" i="3"/>
  <c r="Q5734" i="3"/>
  <c r="Q5735" i="3"/>
  <c r="Q5736" i="3"/>
  <c r="Q5737" i="3"/>
  <c r="Q5738" i="3"/>
  <c r="Q5739" i="3"/>
  <c r="Q5740" i="3"/>
  <c r="Q5741" i="3"/>
  <c r="Q5742" i="3"/>
  <c r="Q5743" i="3"/>
  <c r="Q5744" i="3"/>
  <c r="Q5745" i="3"/>
  <c r="Q5746" i="3"/>
  <c r="Q5747" i="3"/>
  <c r="Q5748" i="3"/>
  <c r="Q5749" i="3"/>
  <c r="Q5750" i="3"/>
  <c r="Q5751" i="3"/>
  <c r="Q5752" i="3"/>
  <c r="Q5753" i="3"/>
  <c r="Q5754" i="3"/>
  <c r="Q5755" i="3"/>
  <c r="Q5756" i="3"/>
  <c r="Q5757" i="3"/>
  <c r="Q5758" i="3"/>
  <c r="Q5759" i="3"/>
  <c r="Q5760" i="3"/>
  <c r="Q5761" i="3"/>
  <c r="Q5762" i="3"/>
  <c r="Q5763" i="3"/>
  <c r="Q5764" i="3"/>
  <c r="Q5765" i="3"/>
  <c r="Q5766" i="3"/>
  <c r="Q5767" i="3"/>
  <c r="Q5768" i="3"/>
  <c r="Q5769" i="3"/>
  <c r="Q5770" i="3"/>
  <c r="Q5771" i="3"/>
  <c r="Q5772" i="3"/>
  <c r="Q5773" i="3"/>
  <c r="Q5774" i="3"/>
  <c r="Q5775" i="3"/>
  <c r="Q5776" i="3"/>
  <c r="Q5777" i="3"/>
  <c r="Q5778" i="3"/>
  <c r="Q5779" i="3"/>
  <c r="Q5780" i="3"/>
  <c r="Q5781" i="3"/>
  <c r="Q5782" i="3"/>
  <c r="Q5783" i="3"/>
  <c r="Q5784" i="3"/>
  <c r="Q5785" i="3"/>
  <c r="Q5786" i="3"/>
  <c r="Q5787" i="3"/>
  <c r="Q5788" i="3"/>
  <c r="Q5789" i="3"/>
  <c r="Q5790" i="3"/>
  <c r="Q5791" i="3"/>
  <c r="Q5792" i="3"/>
  <c r="Q5793" i="3"/>
  <c r="Q5794" i="3"/>
  <c r="Q5795" i="3"/>
  <c r="Q5796" i="3"/>
  <c r="Q5797" i="3"/>
  <c r="Q5798" i="3"/>
  <c r="Q5799" i="3"/>
  <c r="Q5800" i="3"/>
  <c r="Q5801" i="3"/>
  <c r="Q5802" i="3"/>
  <c r="Q5803" i="3"/>
  <c r="Q5804" i="3"/>
  <c r="Q5805" i="3"/>
  <c r="Q5806" i="3"/>
  <c r="Q5807" i="3"/>
  <c r="Q5808" i="3"/>
  <c r="Q5809" i="3"/>
  <c r="Q5810" i="3"/>
  <c r="Q5811" i="3"/>
  <c r="Q5812" i="3"/>
  <c r="Q5813" i="3"/>
  <c r="Q5814" i="3"/>
  <c r="Q5815" i="3"/>
  <c r="Q5816" i="3"/>
  <c r="Q5817" i="3"/>
  <c r="Q5818" i="3"/>
  <c r="Q5819" i="3"/>
  <c r="Q5820" i="3"/>
  <c r="Q5821" i="3"/>
  <c r="Q5822" i="3"/>
  <c r="Q5823" i="3"/>
  <c r="Q5824" i="3"/>
  <c r="Q5825" i="3"/>
  <c r="Q5826" i="3"/>
  <c r="Q5827" i="3"/>
  <c r="Q5828" i="3"/>
  <c r="Q5829" i="3"/>
  <c r="Q5830" i="3"/>
  <c r="Q5831" i="3"/>
  <c r="Q5832" i="3"/>
  <c r="Q5833" i="3"/>
  <c r="Q5834" i="3"/>
  <c r="Q5835" i="3"/>
  <c r="Q5836" i="3"/>
  <c r="Q5837" i="3"/>
  <c r="Q5838" i="3"/>
  <c r="Q5839" i="3"/>
  <c r="Q5840" i="3"/>
  <c r="Q5841" i="3"/>
  <c r="Q5842" i="3"/>
  <c r="Q5843" i="3"/>
  <c r="Q5844" i="3"/>
  <c r="Q5845" i="3"/>
  <c r="Q5846" i="3"/>
  <c r="Q5847" i="3"/>
  <c r="Q5848" i="3"/>
  <c r="Q5849" i="3"/>
  <c r="Q5850" i="3"/>
  <c r="Q5851" i="3"/>
  <c r="Q5852" i="3"/>
  <c r="Q5853" i="3"/>
  <c r="Q5854" i="3"/>
  <c r="Q5855" i="3"/>
  <c r="Q5856" i="3"/>
  <c r="Q5857" i="3"/>
  <c r="Q5858" i="3"/>
  <c r="Q5859" i="3"/>
  <c r="Q5860" i="3"/>
  <c r="Q5861" i="3"/>
  <c r="Q5862" i="3"/>
  <c r="Q5863" i="3"/>
  <c r="Q5864" i="3"/>
  <c r="Q5865" i="3"/>
  <c r="Q5866" i="3"/>
  <c r="Q5867" i="3"/>
  <c r="Q5868" i="3"/>
  <c r="Q5869" i="3"/>
  <c r="Q5870" i="3"/>
  <c r="Q5871" i="3"/>
  <c r="Q5872" i="3"/>
  <c r="Q5873" i="3"/>
  <c r="Q5874" i="3"/>
  <c r="Q5875" i="3"/>
  <c r="Q5876" i="3"/>
  <c r="Q5877" i="3"/>
  <c r="Q5878" i="3"/>
  <c r="Q5879" i="3"/>
  <c r="Q5880" i="3"/>
  <c r="Q5881" i="3"/>
  <c r="Q5882" i="3"/>
  <c r="Q5883" i="3"/>
  <c r="Q5884" i="3"/>
  <c r="Q5885" i="3"/>
  <c r="Q5886" i="3"/>
  <c r="Q5887" i="3"/>
  <c r="Q5888" i="3"/>
  <c r="Q5889" i="3"/>
  <c r="Q5890" i="3"/>
  <c r="Q5891" i="3"/>
  <c r="Q5892" i="3"/>
  <c r="Q5893" i="3"/>
  <c r="Q5894" i="3"/>
  <c r="Q5895" i="3"/>
  <c r="Q5896" i="3"/>
  <c r="Q5897" i="3"/>
  <c r="Q5898" i="3"/>
  <c r="Q5899" i="3"/>
  <c r="Q5900" i="3"/>
  <c r="Q5901" i="3"/>
  <c r="Q5902" i="3"/>
  <c r="Q5903" i="3"/>
  <c r="Q5904" i="3"/>
  <c r="Q5905" i="3"/>
  <c r="Q5906" i="3"/>
  <c r="Q5907" i="3"/>
  <c r="Q5908" i="3"/>
  <c r="Q5909" i="3"/>
  <c r="Q5910" i="3"/>
  <c r="Q5911" i="3"/>
  <c r="Q5912" i="3"/>
  <c r="Q5913" i="3"/>
  <c r="Q5914" i="3"/>
  <c r="Q5915" i="3"/>
  <c r="Q5916" i="3"/>
  <c r="Q5917" i="3"/>
  <c r="Q5918" i="3"/>
  <c r="Q5919" i="3"/>
  <c r="Q5920" i="3"/>
  <c r="Q5921" i="3"/>
  <c r="Q5922" i="3"/>
  <c r="Q5923" i="3"/>
  <c r="Q5924" i="3"/>
  <c r="Q5925" i="3"/>
  <c r="Q5926" i="3"/>
  <c r="Q5927" i="3"/>
  <c r="Q5928" i="3"/>
  <c r="Q5929" i="3"/>
  <c r="Q5930" i="3"/>
  <c r="Q5931" i="3"/>
  <c r="Q5932" i="3"/>
  <c r="Q5933" i="3"/>
  <c r="Q5934" i="3"/>
  <c r="Q5935" i="3"/>
  <c r="Q5936" i="3"/>
  <c r="Q5937" i="3"/>
  <c r="Q5938" i="3"/>
  <c r="Q5939" i="3"/>
  <c r="Q5940" i="3"/>
  <c r="Q5941" i="3"/>
  <c r="Q5942" i="3"/>
  <c r="Q5943" i="3"/>
  <c r="Q5944" i="3"/>
  <c r="Q5945" i="3"/>
  <c r="Q5946" i="3"/>
  <c r="Q5947" i="3"/>
  <c r="Q5948" i="3"/>
  <c r="Q5949" i="3"/>
  <c r="Q5950" i="3"/>
  <c r="Q5951" i="3"/>
  <c r="Q5952" i="3"/>
  <c r="Q5953" i="3"/>
  <c r="Q5954" i="3"/>
  <c r="Q5955" i="3"/>
  <c r="Q5956" i="3"/>
  <c r="Q5957" i="3"/>
  <c r="Q5958" i="3"/>
  <c r="Q5959" i="3"/>
  <c r="Q5960" i="3"/>
  <c r="Q5961" i="3"/>
  <c r="Q5962" i="3"/>
  <c r="Q5963" i="3"/>
  <c r="Q5964" i="3"/>
  <c r="Q5965" i="3"/>
  <c r="Q5966" i="3"/>
  <c r="Q5967" i="3"/>
  <c r="Q5968" i="3"/>
  <c r="Q5969" i="3"/>
  <c r="Q5970" i="3"/>
  <c r="Q5971" i="3"/>
  <c r="Q5972" i="3"/>
  <c r="Q5973" i="3"/>
  <c r="Q5974" i="3"/>
  <c r="Q5975" i="3"/>
  <c r="Q5976" i="3"/>
  <c r="Q5977" i="3"/>
  <c r="Q5978" i="3"/>
  <c r="Q5979" i="3"/>
  <c r="Q5980" i="3"/>
  <c r="Q5981" i="3"/>
  <c r="Q5982" i="3"/>
  <c r="Q5983" i="3"/>
  <c r="Q5984" i="3"/>
  <c r="Q5985" i="3"/>
  <c r="Q5986" i="3"/>
  <c r="Q5987" i="3"/>
  <c r="Q5988" i="3"/>
  <c r="Q5989" i="3"/>
  <c r="Q5990" i="3"/>
  <c r="Q5991" i="3"/>
  <c r="Q5992" i="3"/>
  <c r="Q5993" i="3"/>
  <c r="Q5994" i="3"/>
  <c r="Q5995" i="3"/>
  <c r="Q5996" i="3"/>
  <c r="Q5997" i="3"/>
  <c r="Q5998" i="3"/>
  <c r="Q5999" i="3"/>
  <c r="Q6000" i="3"/>
  <c r="Q6001" i="3"/>
  <c r="Q6002" i="3"/>
  <c r="Q6003" i="3"/>
  <c r="Q6004" i="3"/>
  <c r="Q6005" i="3"/>
  <c r="Q6006" i="3"/>
  <c r="Q6007" i="3"/>
  <c r="Q6008" i="3"/>
  <c r="Q6009" i="3"/>
  <c r="Q6010" i="3"/>
  <c r="Q6011" i="3"/>
  <c r="Q6012" i="3"/>
  <c r="Q6013" i="3"/>
  <c r="Q6014" i="3"/>
  <c r="Q6015" i="3"/>
  <c r="Q6016" i="3"/>
  <c r="Q6017" i="3"/>
  <c r="Q6018" i="3"/>
  <c r="Q6019" i="3"/>
  <c r="Q6020" i="3"/>
  <c r="Q6021" i="3"/>
  <c r="Q6022" i="3"/>
  <c r="Q6023" i="3"/>
  <c r="Q6024" i="3"/>
  <c r="Q6025" i="3"/>
  <c r="Q6026" i="3"/>
  <c r="Q6027" i="3"/>
  <c r="Q6028" i="3"/>
  <c r="Q6029" i="3"/>
  <c r="Q6030" i="3"/>
  <c r="Q6031" i="3"/>
  <c r="Q6032" i="3"/>
  <c r="Q6033" i="3"/>
  <c r="Q6034" i="3"/>
  <c r="Q6035" i="3"/>
  <c r="Q6036" i="3"/>
  <c r="Q6037" i="3"/>
  <c r="Q6038" i="3"/>
  <c r="Q6039" i="3"/>
  <c r="Q6040" i="3"/>
  <c r="Q6041" i="3"/>
  <c r="Q6042" i="3"/>
  <c r="Q6043" i="3"/>
  <c r="Q6044" i="3"/>
  <c r="Q6045" i="3"/>
  <c r="Q6046" i="3"/>
  <c r="Q6047" i="3"/>
  <c r="Q6048" i="3"/>
  <c r="Q6049" i="3"/>
  <c r="Q6050" i="3"/>
  <c r="Q6051" i="3"/>
  <c r="Q6052" i="3"/>
  <c r="Q6053" i="3"/>
  <c r="Q6054" i="3"/>
  <c r="Q6055" i="3"/>
  <c r="Q6056" i="3"/>
  <c r="Q6057" i="3"/>
  <c r="Q6058" i="3"/>
  <c r="Q6059" i="3"/>
  <c r="Q6060" i="3"/>
  <c r="Q6061" i="3"/>
  <c r="Q6062" i="3"/>
  <c r="Q6063" i="3"/>
  <c r="Q6064" i="3"/>
  <c r="Q6065" i="3"/>
  <c r="Q6066" i="3"/>
  <c r="Q6067" i="3"/>
  <c r="Q6068" i="3"/>
  <c r="Q6069" i="3"/>
  <c r="Q6070" i="3"/>
  <c r="Q6071" i="3"/>
  <c r="Q6072" i="3"/>
  <c r="Q6073" i="3"/>
  <c r="Q6074" i="3"/>
  <c r="Q6075" i="3"/>
  <c r="Q6076" i="3"/>
  <c r="Q6077" i="3"/>
  <c r="Q6078" i="3"/>
  <c r="Q6079" i="3"/>
  <c r="Q6080" i="3"/>
  <c r="Q6081" i="3"/>
  <c r="Q6082" i="3"/>
  <c r="Q6083" i="3"/>
  <c r="Q6084" i="3"/>
  <c r="Q6085" i="3"/>
  <c r="Q6086" i="3"/>
  <c r="Q6087" i="3"/>
  <c r="Q6088" i="3"/>
  <c r="Q6089" i="3"/>
  <c r="Q6090" i="3"/>
  <c r="Q6091" i="3"/>
  <c r="Q6092" i="3"/>
  <c r="Q6093" i="3"/>
  <c r="Q6094" i="3"/>
  <c r="Q6095" i="3"/>
  <c r="Q6096" i="3"/>
  <c r="Q6097" i="3"/>
  <c r="Q6098" i="3"/>
  <c r="Q6099" i="3"/>
  <c r="Q6100" i="3"/>
  <c r="Q6101" i="3"/>
  <c r="Q6102" i="3"/>
  <c r="Q6103" i="3"/>
  <c r="Q6104" i="3"/>
  <c r="Q6105" i="3"/>
  <c r="Q6106" i="3"/>
  <c r="Q6107" i="3"/>
  <c r="Q6108" i="3"/>
  <c r="Q6109" i="3"/>
  <c r="Q6110" i="3"/>
  <c r="Q6111" i="3"/>
  <c r="Q6112" i="3"/>
  <c r="Q6113" i="3"/>
  <c r="Q6114" i="3"/>
  <c r="Q6115" i="3"/>
  <c r="Q6116" i="3"/>
  <c r="Q6117" i="3"/>
  <c r="Q6118" i="3"/>
  <c r="Q6119" i="3"/>
  <c r="Q6120" i="3"/>
  <c r="Q6121" i="3"/>
  <c r="Q6122" i="3"/>
  <c r="Q6123" i="3"/>
  <c r="Q6124" i="3"/>
  <c r="Q6125" i="3"/>
  <c r="Q6126" i="3"/>
  <c r="Q6127" i="3"/>
  <c r="Q6128" i="3"/>
  <c r="Q6129" i="3"/>
  <c r="Q6130" i="3"/>
  <c r="Q6131" i="3"/>
  <c r="Q6132" i="3"/>
  <c r="Q6133" i="3"/>
  <c r="Q6134" i="3"/>
  <c r="Q6135" i="3"/>
  <c r="Q6136" i="3"/>
  <c r="Q6137" i="3"/>
  <c r="Q6138" i="3"/>
  <c r="Q6139" i="3"/>
  <c r="Q6140" i="3"/>
  <c r="Q6141" i="3"/>
  <c r="Q6142" i="3"/>
  <c r="Q6143" i="3"/>
  <c r="Q6144" i="3"/>
  <c r="Q6145" i="3"/>
  <c r="Q6146" i="3"/>
  <c r="Q6147" i="3"/>
  <c r="Q6148" i="3"/>
  <c r="Q6149" i="3"/>
  <c r="Q6150" i="3"/>
  <c r="Q6151" i="3"/>
  <c r="Q6152" i="3"/>
  <c r="Q6153" i="3"/>
  <c r="Q6154" i="3"/>
  <c r="Q6155" i="3"/>
  <c r="Q6156" i="3"/>
  <c r="Q6157" i="3"/>
  <c r="Q6158" i="3"/>
  <c r="Q6159" i="3"/>
  <c r="Q6160" i="3"/>
  <c r="Q6161" i="3"/>
  <c r="Q6162" i="3"/>
  <c r="Q6163" i="3"/>
  <c r="Q6164" i="3"/>
  <c r="Q6165" i="3"/>
  <c r="Q6166" i="3"/>
  <c r="Q6167" i="3"/>
  <c r="Q6168" i="3"/>
  <c r="Q6169" i="3"/>
  <c r="Q6170" i="3"/>
  <c r="Q6171" i="3"/>
  <c r="Q6172" i="3"/>
  <c r="Q6173" i="3"/>
  <c r="Q6174" i="3"/>
  <c r="Q6175" i="3"/>
  <c r="Q6176" i="3"/>
  <c r="Q6177" i="3"/>
  <c r="Q6178" i="3"/>
  <c r="Q6179" i="3"/>
  <c r="Q6180" i="3"/>
  <c r="Q6181" i="3"/>
  <c r="Q6182" i="3"/>
  <c r="Q6183" i="3"/>
  <c r="Q6184" i="3"/>
  <c r="Q6185" i="3"/>
  <c r="Q6186" i="3"/>
  <c r="Q6187" i="3"/>
  <c r="Q6188" i="3"/>
  <c r="Q6189" i="3"/>
  <c r="Q6190" i="3"/>
  <c r="Q6191" i="3"/>
  <c r="Q6192" i="3"/>
  <c r="Q6193" i="3"/>
  <c r="Q6194" i="3"/>
  <c r="Q6195" i="3"/>
  <c r="Q6196" i="3"/>
  <c r="Q6197" i="3"/>
  <c r="Q6198" i="3"/>
  <c r="Q6199" i="3"/>
  <c r="Q6200" i="3"/>
  <c r="Q6201" i="3"/>
  <c r="Q6202" i="3"/>
  <c r="Q6203" i="3"/>
  <c r="Q6204" i="3"/>
  <c r="Q6205" i="3"/>
  <c r="Q6206" i="3"/>
  <c r="Q6207" i="3"/>
  <c r="Q6208" i="3"/>
  <c r="Q6209" i="3"/>
  <c r="Q6210" i="3"/>
  <c r="Q6211" i="3"/>
  <c r="Q6212" i="3"/>
  <c r="Q6213" i="3"/>
  <c r="Q6214" i="3"/>
  <c r="Q6215" i="3"/>
  <c r="Q6216" i="3"/>
  <c r="Q6217" i="3"/>
  <c r="Q6218" i="3"/>
  <c r="Q6219" i="3"/>
  <c r="Q6220" i="3"/>
  <c r="Q6221" i="3"/>
  <c r="Q6222" i="3"/>
  <c r="Q6223" i="3"/>
  <c r="Q6224" i="3"/>
  <c r="Q6225" i="3"/>
  <c r="Q6226" i="3"/>
  <c r="Q6227" i="3"/>
  <c r="Q6228" i="3"/>
  <c r="Q6229" i="3"/>
  <c r="Q6230" i="3"/>
  <c r="Q6231" i="3"/>
  <c r="Q6232" i="3"/>
  <c r="Q6233" i="3"/>
  <c r="Q6234" i="3"/>
  <c r="Q6235" i="3"/>
  <c r="Q6236" i="3"/>
  <c r="Q6237" i="3"/>
  <c r="Q6238" i="3"/>
  <c r="Q6239" i="3"/>
  <c r="Q6240" i="3"/>
  <c r="Q6241" i="3"/>
  <c r="Q6242" i="3"/>
  <c r="Q6243" i="3"/>
  <c r="Q6244" i="3"/>
  <c r="Q6245" i="3"/>
  <c r="Q6246" i="3"/>
  <c r="Q6247" i="3"/>
  <c r="Q6248" i="3"/>
  <c r="Q6249" i="3"/>
  <c r="Q6250" i="3"/>
  <c r="Q6251" i="3"/>
  <c r="Q6252" i="3"/>
  <c r="Q6253" i="3"/>
  <c r="Q6254" i="3"/>
  <c r="Q6255" i="3"/>
  <c r="Q6256" i="3"/>
  <c r="Q6257" i="3"/>
  <c r="Q6258" i="3"/>
  <c r="Q6259" i="3"/>
  <c r="Q6260" i="3"/>
  <c r="Q6261" i="3"/>
  <c r="Q6262" i="3"/>
  <c r="Q6263" i="3"/>
  <c r="Q6264" i="3"/>
  <c r="Q6265" i="3"/>
  <c r="Q6266" i="3"/>
  <c r="Q6267" i="3"/>
  <c r="Q6268" i="3"/>
  <c r="Q6269" i="3"/>
  <c r="Q6270" i="3"/>
  <c r="Q6271" i="3"/>
  <c r="Q6272" i="3"/>
  <c r="Q6273" i="3"/>
  <c r="Q6274" i="3"/>
  <c r="Q6275" i="3"/>
  <c r="Q6276" i="3"/>
  <c r="Q6277" i="3"/>
  <c r="Q6278" i="3"/>
  <c r="Q6279" i="3"/>
  <c r="Q6280" i="3"/>
  <c r="Q6281" i="3"/>
  <c r="Q6282" i="3"/>
  <c r="Q6283" i="3"/>
  <c r="Q6284" i="3"/>
  <c r="Q6285" i="3"/>
  <c r="Q6286" i="3"/>
  <c r="Q6287" i="3"/>
  <c r="Q6288" i="3"/>
  <c r="Q6289" i="3"/>
  <c r="Q6290" i="3"/>
  <c r="Q6291" i="3"/>
  <c r="Q6292" i="3"/>
  <c r="Q6293" i="3"/>
  <c r="Q6294" i="3"/>
  <c r="Q6295" i="3"/>
  <c r="Q6296" i="3"/>
  <c r="Q6297" i="3"/>
  <c r="Q6298" i="3"/>
  <c r="Q6299" i="3"/>
  <c r="Q6300" i="3"/>
  <c r="Q6301" i="3"/>
  <c r="Q6302" i="3"/>
  <c r="Q6303" i="3"/>
  <c r="Q6304" i="3"/>
  <c r="Q6305" i="3"/>
  <c r="Q6306" i="3"/>
  <c r="Q6307" i="3"/>
  <c r="Q6308" i="3"/>
  <c r="Q6309" i="3"/>
  <c r="Q6310" i="3"/>
  <c r="Q6311" i="3"/>
  <c r="Q6312" i="3"/>
  <c r="Q6313" i="3"/>
  <c r="Q6314" i="3"/>
  <c r="Q6315" i="3"/>
  <c r="Q6316" i="3"/>
  <c r="Q6317" i="3"/>
  <c r="Q6318" i="3"/>
  <c r="Q6319" i="3"/>
  <c r="Q6320" i="3"/>
  <c r="Q6321" i="3"/>
  <c r="Q6322" i="3"/>
  <c r="Q6323" i="3"/>
  <c r="Q6324" i="3"/>
  <c r="Q6325" i="3"/>
  <c r="Q6326" i="3"/>
  <c r="Q6327" i="3"/>
  <c r="Q6328" i="3"/>
  <c r="Q6329" i="3"/>
  <c r="Q6330" i="3"/>
  <c r="Q6331" i="3"/>
  <c r="Q6332" i="3"/>
  <c r="Q6333" i="3"/>
  <c r="Q6334" i="3"/>
  <c r="Q6335" i="3"/>
  <c r="Q6336" i="3"/>
  <c r="Q6337" i="3"/>
  <c r="Q6338" i="3"/>
  <c r="Q6339" i="3"/>
  <c r="Q6340" i="3"/>
  <c r="Q6341" i="3"/>
  <c r="Q6342" i="3"/>
  <c r="Q6343" i="3"/>
  <c r="Q6344" i="3"/>
  <c r="Q6345" i="3"/>
  <c r="Q6346" i="3"/>
  <c r="Q6347" i="3"/>
  <c r="Q6348" i="3"/>
  <c r="Q6349" i="3"/>
  <c r="Q6350" i="3"/>
  <c r="Q6351" i="3"/>
  <c r="Q6352" i="3"/>
  <c r="Q6353" i="3"/>
  <c r="Q6354" i="3"/>
  <c r="Q6355" i="3"/>
  <c r="Q6356" i="3"/>
  <c r="Q6357" i="3"/>
  <c r="Q6358" i="3"/>
  <c r="Q6359" i="3"/>
  <c r="Q6360" i="3"/>
  <c r="Q6361" i="3"/>
  <c r="Q6362" i="3"/>
  <c r="Q6363" i="3"/>
  <c r="Q6364" i="3"/>
  <c r="Q6365" i="3"/>
  <c r="Q6366" i="3"/>
  <c r="Q6367" i="3"/>
  <c r="Q6368" i="3"/>
  <c r="Q6369" i="3"/>
  <c r="Q6370" i="3"/>
  <c r="Q6371" i="3"/>
  <c r="Q6372" i="3"/>
  <c r="Q6373" i="3"/>
  <c r="Q6374" i="3"/>
  <c r="Q6375" i="3"/>
  <c r="Q6376" i="3"/>
  <c r="Q6377" i="3"/>
  <c r="Q6378" i="3"/>
  <c r="Q6379" i="3"/>
  <c r="Q6380" i="3"/>
  <c r="Q6381" i="3"/>
  <c r="Q6382" i="3"/>
  <c r="Q6383" i="3"/>
  <c r="Q6384" i="3"/>
  <c r="Q6385" i="3"/>
  <c r="Q6386" i="3"/>
  <c r="Q6387" i="3"/>
  <c r="Q6388" i="3"/>
  <c r="Q6389" i="3"/>
  <c r="Q6390" i="3"/>
  <c r="Q6391" i="3"/>
  <c r="Q6392" i="3"/>
  <c r="Q6393" i="3"/>
  <c r="Q6394" i="3"/>
  <c r="Q6395" i="3"/>
  <c r="Q6396" i="3"/>
  <c r="Q6397" i="3"/>
  <c r="Q6398" i="3"/>
  <c r="Q6399" i="3"/>
  <c r="Q6400" i="3"/>
  <c r="Q6401" i="3"/>
  <c r="Q6402" i="3"/>
  <c r="Q6403" i="3"/>
  <c r="Q6404" i="3"/>
  <c r="Q6405" i="3"/>
  <c r="Q6406" i="3"/>
  <c r="Q6407" i="3"/>
  <c r="Q6408" i="3"/>
  <c r="Q6409" i="3"/>
  <c r="Q6410" i="3"/>
  <c r="Q6411" i="3"/>
  <c r="Q6412" i="3"/>
  <c r="Q6413" i="3"/>
  <c r="Q6414" i="3"/>
  <c r="Q6415" i="3"/>
  <c r="Q6416" i="3"/>
  <c r="Q6417" i="3"/>
  <c r="Q6418" i="3"/>
  <c r="Q6419" i="3"/>
  <c r="Q6420" i="3"/>
  <c r="Q6421" i="3"/>
  <c r="Q6422" i="3"/>
  <c r="Q6423" i="3"/>
  <c r="Q6424" i="3"/>
  <c r="Q6425" i="3"/>
  <c r="Q6426" i="3"/>
  <c r="Q6427" i="3"/>
  <c r="Q6428" i="3"/>
  <c r="Q6429" i="3"/>
  <c r="Q6430" i="3"/>
  <c r="Q6431" i="3"/>
  <c r="Q6432" i="3"/>
  <c r="Q6433" i="3"/>
  <c r="Q6434" i="3"/>
  <c r="Q6435" i="3"/>
  <c r="Q6436" i="3"/>
  <c r="Q6437" i="3"/>
  <c r="Q6438" i="3"/>
  <c r="Q6439" i="3"/>
  <c r="Q6440" i="3"/>
  <c r="Q6441" i="3"/>
  <c r="Q6442" i="3"/>
  <c r="Q6443" i="3"/>
  <c r="Q6444" i="3"/>
  <c r="Q6445" i="3"/>
  <c r="Q6446" i="3"/>
  <c r="Q6447" i="3"/>
  <c r="Q6448" i="3"/>
  <c r="Q6449" i="3"/>
  <c r="Q6450" i="3"/>
  <c r="Q6451" i="3"/>
  <c r="Q6452" i="3"/>
  <c r="Q6453" i="3"/>
  <c r="Q6454" i="3"/>
  <c r="Q6455" i="3"/>
  <c r="Q6456" i="3"/>
  <c r="Q6457" i="3"/>
  <c r="Q6458" i="3"/>
  <c r="Q6459" i="3"/>
  <c r="Q6460" i="3"/>
  <c r="Q6461" i="3"/>
  <c r="Q6462" i="3"/>
  <c r="Q6463" i="3"/>
  <c r="Q6464" i="3"/>
  <c r="Q6465" i="3"/>
  <c r="Q6466" i="3"/>
  <c r="Q6467" i="3"/>
  <c r="Q6468" i="3"/>
  <c r="Q6469" i="3"/>
  <c r="Q6470" i="3"/>
  <c r="Q6471" i="3"/>
  <c r="Q6472" i="3"/>
  <c r="Q6473" i="3"/>
  <c r="Q6474" i="3"/>
  <c r="Q6475" i="3"/>
  <c r="Q6476" i="3"/>
  <c r="Q6477" i="3"/>
  <c r="Q6478" i="3"/>
  <c r="Q6479" i="3"/>
  <c r="Q6480" i="3"/>
  <c r="Q6481" i="3"/>
  <c r="Q6482" i="3"/>
  <c r="Q6483" i="3"/>
  <c r="Q6484" i="3"/>
  <c r="Q6485" i="3"/>
  <c r="Q6486" i="3"/>
  <c r="Q6487" i="3"/>
  <c r="Q6488" i="3"/>
  <c r="Q6489" i="3"/>
  <c r="Q6490" i="3"/>
  <c r="Q6491" i="3"/>
  <c r="Q6492" i="3"/>
  <c r="Q6493" i="3"/>
  <c r="Q6494" i="3"/>
  <c r="Q6495" i="3"/>
  <c r="Q6496" i="3"/>
  <c r="Q6497" i="3"/>
  <c r="Q6498" i="3"/>
  <c r="Q6499" i="3"/>
  <c r="Q6500" i="3"/>
  <c r="Q6501" i="3"/>
  <c r="Q6502" i="3"/>
  <c r="Q6503" i="3"/>
  <c r="Q6504" i="3"/>
  <c r="Q6505" i="3"/>
  <c r="Q6506" i="3"/>
  <c r="Q6507" i="3"/>
  <c r="Q6508" i="3"/>
  <c r="Q6509" i="3"/>
  <c r="Q6510" i="3"/>
  <c r="Q6511" i="3"/>
  <c r="Q6512" i="3"/>
  <c r="Q6513" i="3"/>
  <c r="Q6514" i="3"/>
  <c r="Q6515" i="3"/>
  <c r="Q6516" i="3"/>
  <c r="Q6517" i="3"/>
  <c r="Q6518" i="3"/>
  <c r="Q6519" i="3"/>
  <c r="Q6520" i="3"/>
  <c r="Q6521" i="3"/>
  <c r="Q6522" i="3"/>
  <c r="Q6523" i="3"/>
  <c r="Q6524" i="3"/>
  <c r="Q6525" i="3"/>
  <c r="Q6526" i="3"/>
  <c r="Q6527" i="3"/>
  <c r="Q6528" i="3"/>
  <c r="Q6529" i="3"/>
  <c r="Q6530" i="3"/>
  <c r="Q6531" i="3"/>
  <c r="Q6532" i="3"/>
  <c r="Q6533" i="3"/>
  <c r="Q6534" i="3"/>
  <c r="Q6535" i="3"/>
  <c r="Q6536" i="3"/>
  <c r="Q6537" i="3"/>
  <c r="Q6538" i="3"/>
  <c r="Q6539" i="3"/>
  <c r="Q6540" i="3"/>
  <c r="Q6541" i="3"/>
  <c r="Q6542" i="3"/>
  <c r="Q6543" i="3"/>
  <c r="Q6544" i="3"/>
  <c r="Q6545" i="3"/>
  <c r="Q6546" i="3"/>
  <c r="Q6547" i="3"/>
  <c r="Q6548" i="3"/>
  <c r="Q6549" i="3"/>
  <c r="Q6550" i="3"/>
  <c r="Q6551" i="3"/>
  <c r="Q6552" i="3"/>
  <c r="Q6553" i="3"/>
  <c r="Q6554" i="3"/>
  <c r="Q6555" i="3"/>
  <c r="Q6556" i="3"/>
  <c r="Q6557" i="3"/>
  <c r="Q6558" i="3"/>
  <c r="Q6559" i="3"/>
  <c r="Q6560" i="3"/>
  <c r="Q6561" i="3"/>
  <c r="Q6562" i="3"/>
  <c r="Q6563" i="3"/>
  <c r="Q6564" i="3"/>
  <c r="Q6565" i="3"/>
  <c r="Q6566" i="3"/>
  <c r="Q6567" i="3"/>
  <c r="Q6568" i="3"/>
  <c r="Q6569" i="3"/>
  <c r="Q6570" i="3"/>
  <c r="Q6571" i="3"/>
  <c r="Q6572" i="3"/>
  <c r="Q6573" i="3"/>
  <c r="Q6574" i="3"/>
  <c r="Q6575" i="3"/>
  <c r="Q6576" i="3"/>
  <c r="Q6577" i="3"/>
  <c r="Q6578" i="3"/>
  <c r="Q6579" i="3"/>
  <c r="Q6580" i="3"/>
  <c r="Q6581" i="3"/>
  <c r="Q6582" i="3"/>
  <c r="Q6583" i="3"/>
  <c r="Q6584" i="3"/>
  <c r="Q6585" i="3"/>
  <c r="Q6586" i="3"/>
  <c r="Q6587" i="3"/>
  <c r="Q6588" i="3"/>
  <c r="Q6589" i="3"/>
  <c r="Q6590" i="3"/>
  <c r="Q6591" i="3"/>
  <c r="Q6592" i="3"/>
  <c r="Q6593" i="3"/>
  <c r="Q6594" i="3"/>
  <c r="Q6595" i="3"/>
  <c r="Q6596" i="3"/>
  <c r="Q6597" i="3"/>
  <c r="Q6598" i="3"/>
  <c r="Q6599" i="3"/>
  <c r="Q6600" i="3"/>
  <c r="Q6601" i="3"/>
  <c r="Q6602" i="3"/>
  <c r="Q6603" i="3"/>
  <c r="Q6604" i="3"/>
  <c r="Q6605" i="3"/>
  <c r="Q6606" i="3"/>
  <c r="Q6607" i="3"/>
  <c r="Q6608" i="3"/>
  <c r="Q6609" i="3"/>
  <c r="Q6610" i="3"/>
  <c r="Q6611" i="3"/>
  <c r="Q6612" i="3"/>
  <c r="Q6613" i="3"/>
  <c r="Q6614" i="3"/>
  <c r="Q6615" i="3"/>
  <c r="Q6616" i="3"/>
  <c r="Q6617" i="3"/>
  <c r="Q6618" i="3"/>
  <c r="Q6619" i="3"/>
  <c r="Q6620" i="3"/>
  <c r="Q6621" i="3"/>
  <c r="Q6622" i="3"/>
  <c r="Q6623" i="3"/>
  <c r="Q6624" i="3"/>
  <c r="Q6625" i="3"/>
  <c r="Q6626" i="3"/>
  <c r="Q6627" i="3"/>
  <c r="Q6628" i="3"/>
  <c r="Q6629" i="3"/>
  <c r="Q6630" i="3"/>
  <c r="Q6631" i="3"/>
  <c r="Q6632" i="3"/>
  <c r="Q6633" i="3"/>
  <c r="Q6634" i="3"/>
  <c r="Q6635" i="3"/>
  <c r="Q6636" i="3"/>
  <c r="Q6637" i="3"/>
  <c r="Q6638" i="3"/>
  <c r="Q6639" i="3"/>
  <c r="Q6640" i="3"/>
  <c r="Q6641" i="3"/>
  <c r="Q6642" i="3"/>
  <c r="Q6643" i="3"/>
  <c r="Q6644" i="3"/>
  <c r="Q6645" i="3"/>
  <c r="Q6646" i="3"/>
  <c r="Q6647" i="3"/>
  <c r="Q6648" i="3"/>
  <c r="Q6649" i="3"/>
  <c r="Q6650" i="3"/>
  <c r="Q6651" i="3"/>
  <c r="Q6652" i="3"/>
  <c r="Q6653" i="3"/>
  <c r="Q6654" i="3"/>
  <c r="Q6655" i="3"/>
  <c r="Q6656" i="3"/>
  <c r="Q6657" i="3"/>
  <c r="Q6658" i="3"/>
  <c r="Q6659" i="3"/>
  <c r="Q6660" i="3"/>
  <c r="Q6661" i="3"/>
  <c r="Q6662" i="3"/>
  <c r="Q6663" i="3"/>
  <c r="Q6664" i="3"/>
  <c r="Q6665" i="3"/>
  <c r="Q6666" i="3"/>
  <c r="Q6667" i="3"/>
  <c r="Q6668" i="3"/>
  <c r="Q6669" i="3"/>
  <c r="Q6670" i="3"/>
  <c r="Q6671" i="3"/>
  <c r="Q6672" i="3"/>
  <c r="Q6673" i="3"/>
  <c r="Q6674" i="3"/>
  <c r="Q6675" i="3"/>
  <c r="Q6676" i="3"/>
  <c r="Q6677" i="3"/>
  <c r="Q6678" i="3"/>
  <c r="Q6679" i="3"/>
  <c r="Q6680" i="3"/>
  <c r="Q6681" i="3"/>
  <c r="Q6682" i="3"/>
  <c r="Q6683" i="3"/>
  <c r="Q6684" i="3"/>
  <c r="Q6685" i="3"/>
  <c r="Q6686" i="3"/>
  <c r="Q6687" i="3"/>
  <c r="Q6688" i="3"/>
  <c r="Q6689" i="3"/>
  <c r="Q6690" i="3"/>
  <c r="Q6691" i="3"/>
  <c r="Q6692" i="3"/>
  <c r="Q6693" i="3"/>
  <c r="Q6694" i="3"/>
  <c r="Q6695" i="3"/>
  <c r="Q6696" i="3"/>
  <c r="Q6697" i="3"/>
  <c r="Q6698" i="3"/>
  <c r="Q6699" i="3"/>
  <c r="Q6700" i="3"/>
  <c r="Q6701" i="3"/>
  <c r="Q6702" i="3"/>
  <c r="Q6703" i="3"/>
  <c r="Q6704" i="3"/>
  <c r="Q6705" i="3"/>
  <c r="Q6706" i="3"/>
  <c r="Q6707" i="3"/>
  <c r="Q6708" i="3"/>
  <c r="Q6709" i="3"/>
  <c r="Q6710" i="3"/>
  <c r="Q6711" i="3"/>
  <c r="Q6712" i="3"/>
  <c r="Q6713" i="3"/>
  <c r="Q6714" i="3"/>
  <c r="Q6715" i="3"/>
  <c r="Q6716" i="3"/>
  <c r="Q6717" i="3"/>
  <c r="Q6718" i="3"/>
  <c r="Q6719" i="3"/>
  <c r="Q6720" i="3"/>
  <c r="Q6721" i="3"/>
  <c r="Q6722" i="3"/>
  <c r="Q6723" i="3"/>
  <c r="Q6724" i="3"/>
  <c r="Q6725" i="3"/>
  <c r="Q6726" i="3"/>
  <c r="Q6727" i="3"/>
  <c r="Q6728" i="3"/>
  <c r="Q6729" i="3"/>
  <c r="Q6730" i="3"/>
  <c r="Q6731" i="3"/>
  <c r="Q6732" i="3"/>
  <c r="Q6733" i="3"/>
  <c r="Q6734" i="3"/>
  <c r="Q6735" i="3"/>
  <c r="Q6736" i="3"/>
  <c r="Q6737" i="3"/>
  <c r="Q6738" i="3"/>
  <c r="Q6739" i="3"/>
  <c r="Q6740" i="3"/>
  <c r="Q6741" i="3"/>
  <c r="Q6742" i="3"/>
  <c r="Q6743" i="3"/>
  <c r="Q6744" i="3"/>
  <c r="Q6745" i="3"/>
  <c r="Q6746" i="3"/>
  <c r="Q6747" i="3"/>
  <c r="Q6748" i="3"/>
  <c r="Q6749" i="3"/>
  <c r="Q6750" i="3"/>
  <c r="Q6751" i="3"/>
  <c r="Q6752" i="3"/>
  <c r="Q6753" i="3"/>
  <c r="Q6754" i="3"/>
  <c r="Q6755" i="3"/>
  <c r="Q6756" i="3"/>
  <c r="Q6757" i="3"/>
  <c r="Q6758" i="3"/>
  <c r="Q6759" i="3"/>
  <c r="Q6760" i="3"/>
  <c r="Q6761" i="3"/>
  <c r="Q6762" i="3"/>
  <c r="Q6763" i="3"/>
  <c r="Q6764" i="3"/>
  <c r="Q6765" i="3"/>
  <c r="Q6766" i="3"/>
  <c r="Q6767" i="3"/>
  <c r="Q6768" i="3"/>
  <c r="Q6769" i="3"/>
  <c r="Q6770" i="3"/>
  <c r="Q6771" i="3"/>
  <c r="Q6772" i="3"/>
  <c r="Q6773" i="3"/>
  <c r="Q6774" i="3"/>
  <c r="Q6775" i="3"/>
  <c r="Q6776" i="3"/>
  <c r="Q6777" i="3"/>
  <c r="Q6778" i="3"/>
  <c r="Q6779" i="3"/>
  <c r="Q6780" i="3"/>
  <c r="Q6781" i="3"/>
  <c r="Q6782" i="3"/>
  <c r="Q6783" i="3"/>
  <c r="Q6784" i="3"/>
  <c r="Q6785" i="3"/>
  <c r="Q6786" i="3"/>
  <c r="Q6787" i="3"/>
  <c r="Q6788" i="3"/>
  <c r="Q6789" i="3"/>
  <c r="Q6790" i="3"/>
  <c r="Q6791" i="3"/>
  <c r="Q6792" i="3"/>
  <c r="Q6793" i="3"/>
  <c r="Q6794" i="3"/>
  <c r="Q6795" i="3"/>
  <c r="Q6796" i="3"/>
  <c r="Q6797" i="3"/>
  <c r="Q6798" i="3"/>
  <c r="Q6799" i="3"/>
  <c r="Q6800" i="3"/>
  <c r="Q6801" i="3"/>
  <c r="Q6802" i="3"/>
  <c r="Q6803" i="3"/>
  <c r="Q6804" i="3"/>
  <c r="Q6805" i="3"/>
  <c r="Q6806" i="3"/>
  <c r="Q6807" i="3"/>
  <c r="Q6808" i="3"/>
  <c r="Q6809" i="3"/>
  <c r="Q6810" i="3"/>
  <c r="Q6811" i="3"/>
  <c r="Q6812" i="3"/>
  <c r="Q6813" i="3"/>
  <c r="Q6814" i="3"/>
  <c r="Q6815" i="3"/>
  <c r="Q6816" i="3"/>
  <c r="Q6817" i="3"/>
  <c r="Q6818" i="3"/>
  <c r="Q6819" i="3"/>
  <c r="Q6820" i="3"/>
  <c r="Q6821" i="3"/>
  <c r="Q6822" i="3"/>
  <c r="Q6823" i="3"/>
  <c r="Q6824" i="3"/>
  <c r="Q6825" i="3"/>
  <c r="Q6826" i="3"/>
  <c r="Q6827" i="3"/>
  <c r="Q6828" i="3"/>
  <c r="Q6829" i="3"/>
  <c r="Q6830" i="3"/>
  <c r="Q6831" i="3"/>
  <c r="Q6832" i="3"/>
  <c r="Q6833" i="3"/>
  <c r="Q6834" i="3"/>
  <c r="Q6835" i="3"/>
  <c r="Q6836" i="3"/>
  <c r="Q6837" i="3"/>
  <c r="Q6838" i="3"/>
  <c r="Q6839" i="3"/>
  <c r="Q6840" i="3"/>
  <c r="Q6841" i="3"/>
  <c r="Q6842" i="3"/>
  <c r="Q6843" i="3"/>
  <c r="Q6844" i="3"/>
  <c r="Q6845" i="3"/>
  <c r="Q6846" i="3"/>
  <c r="Q6847" i="3"/>
  <c r="Q6848" i="3"/>
  <c r="Q6849" i="3"/>
  <c r="Q6850" i="3"/>
  <c r="Q6851" i="3"/>
  <c r="Q6852" i="3"/>
  <c r="Q6853" i="3"/>
  <c r="Q6854" i="3"/>
  <c r="Q6855" i="3"/>
  <c r="Q6856" i="3"/>
  <c r="Q6857" i="3"/>
  <c r="Q6858" i="3"/>
  <c r="Q6859" i="3"/>
  <c r="Q6860" i="3"/>
  <c r="Q6861" i="3"/>
  <c r="Q6862" i="3"/>
  <c r="Q6863" i="3"/>
  <c r="Q6864" i="3"/>
  <c r="Q6865" i="3"/>
  <c r="Q6866" i="3"/>
  <c r="Q6867" i="3"/>
  <c r="Q6868" i="3"/>
  <c r="Q6869" i="3"/>
  <c r="Q6870" i="3"/>
  <c r="Q6871" i="3"/>
  <c r="Q6872" i="3"/>
  <c r="Q6873" i="3"/>
  <c r="Q6874" i="3"/>
  <c r="Q6875" i="3"/>
  <c r="Q6876" i="3"/>
  <c r="Q6877" i="3"/>
  <c r="Q6878" i="3"/>
  <c r="Q6879" i="3"/>
  <c r="Q6880" i="3"/>
  <c r="Q6881" i="3"/>
  <c r="Q6882" i="3"/>
  <c r="Q6883" i="3"/>
  <c r="Q6884" i="3"/>
  <c r="Q6885" i="3"/>
  <c r="Q6886" i="3"/>
  <c r="Q6887" i="3"/>
  <c r="Q6888" i="3"/>
  <c r="Q6889" i="3"/>
  <c r="Q6890" i="3"/>
  <c r="Q6891" i="3"/>
  <c r="Q6892" i="3"/>
  <c r="Q6893" i="3"/>
  <c r="Q6894" i="3"/>
  <c r="Q6895" i="3"/>
  <c r="Q6896" i="3"/>
  <c r="Q6897" i="3"/>
  <c r="Q6898" i="3"/>
  <c r="Q6899" i="3"/>
  <c r="Q6900" i="3"/>
  <c r="Q6901" i="3"/>
  <c r="Q6902" i="3"/>
  <c r="Q6903" i="3"/>
  <c r="Q6904" i="3"/>
  <c r="Q6905" i="3"/>
  <c r="Q6906" i="3"/>
  <c r="Q6907" i="3"/>
  <c r="Q6908" i="3"/>
  <c r="Q6909" i="3"/>
  <c r="Q6910" i="3"/>
  <c r="Q6911" i="3"/>
  <c r="Q6912" i="3"/>
  <c r="Q6913" i="3"/>
  <c r="Q6914" i="3"/>
  <c r="Q6915" i="3"/>
  <c r="Q6916" i="3"/>
  <c r="Q6917" i="3"/>
  <c r="Q6918" i="3"/>
  <c r="Q6919" i="3"/>
  <c r="Q6920" i="3"/>
  <c r="Q6921" i="3"/>
  <c r="Q6922" i="3"/>
  <c r="Q6923" i="3"/>
  <c r="Q6924" i="3"/>
  <c r="Q6925" i="3"/>
  <c r="Q6926" i="3"/>
  <c r="Q6927" i="3"/>
  <c r="Q6928" i="3"/>
  <c r="Q6929" i="3"/>
  <c r="Q6930" i="3"/>
  <c r="Q6931" i="3"/>
  <c r="Q6932" i="3"/>
  <c r="Q6933" i="3"/>
  <c r="Q6934" i="3"/>
  <c r="Q6935" i="3"/>
  <c r="Q6936" i="3"/>
  <c r="Q6937" i="3"/>
  <c r="Q6938" i="3"/>
  <c r="Q6939" i="3"/>
  <c r="Q6940" i="3"/>
  <c r="Q6941" i="3"/>
  <c r="Q6942" i="3"/>
  <c r="Q6943" i="3"/>
  <c r="Q6944" i="3"/>
  <c r="Q6945" i="3"/>
  <c r="Q6946" i="3"/>
  <c r="Q6947" i="3"/>
  <c r="Q6948" i="3"/>
  <c r="Q6949" i="3"/>
  <c r="Q6950" i="3"/>
  <c r="Q6951" i="3"/>
  <c r="Q6952" i="3"/>
  <c r="Q6953" i="3"/>
  <c r="Q6954" i="3"/>
  <c r="Q6955" i="3"/>
  <c r="Q6956" i="3"/>
  <c r="Q6957" i="3"/>
  <c r="Q6958" i="3"/>
  <c r="Q6959" i="3"/>
  <c r="Q6960" i="3"/>
  <c r="Q6961" i="3"/>
  <c r="Q6962" i="3"/>
  <c r="Q6963" i="3"/>
  <c r="Q6964" i="3"/>
  <c r="Q6965" i="3"/>
  <c r="Q6966" i="3"/>
  <c r="Q6967" i="3"/>
  <c r="Q6968" i="3"/>
  <c r="Q6969" i="3"/>
  <c r="Q6970" i="3"/>
  <c r="Q6971" i="3"/>
  <c r="Q6972" i="3"/>
  <c r="Q6973" i="3"/>
  <c r="Q6974" i="3"/>
  <c r="Q6975" i="3"/>
  <c r="Q6976" i="3"/>
  <c r="Q6977" i="3"/>
  <c r="Q6978" i="3"/>
  <c r="Q6979" i="3"/>
  <c r="Q6980" i="3"/>
  <c r="Q6981" i="3"/>
  <c r="Q6982" i="3"/>
  <c r="Q6983" i="3"/>
  <c r="Q6984" i="3"/>
  <c r="Q6985" i="3"/>
  <c r="Q6986" i="3"/>
  <c r="Q6987" i="3"/>
  <c r="Q6988" i="3"/>
  <c r="Q6989" i="3"/>
  <c r="Q6990" i="3"/>
  <c r="Q6991" i="3"/>
  <c r="Q6992" i="3"/>
  <c r="Q6993" i="3"/>
  <c r="Q6994" i="3"/>
  <c r="Q6995" i="3"/>
  <c r="Q6996" i="3"/>
  <c r="Q6997" i="3"/>
  <c r="Q6998" i="3"/>
  <c r="Q6999" i="3"/>
  <c r="Q7000" i="3"/>
  <c r="Q7001" i="3"/>
  <c r="Q7002" i="3"/>
  <c r="Q7003" i="3"/>
  <c r="Q7004" i="3"/>
  <c r="Q7005" i="3"/>
  <c r="Q7006" i="3"/>
  <c r="Q7007" i="3"/>
  <c r="Q7008" i="3"/>
  <c r="Q7009" i="3"/>
  <c r="Q7010" i="3"/>
  <c r="Q7011" i="3"/>
  <c r="Q7012" i="3"/>
  <c r="Q7013" i="3"/>
  <c r="Q7014" i="3"/>
  <c r="Q7015" i="3"/>
  <c r="Q7016" i="3"/>
  <c r="Q7017" i="3"/>
  <c r="Q7018" i="3"/>
  <c r="Q7019" i="3"/>
  <c r="Q7020" i="3"/>
  <c r="Q7021" i="3"/>
  <c r="Q7022" i="3"/>
  <c r="Q7023" i="3"/>
  <c r="Q7024" i="3"/>
  <c r="Q7025" i="3"/>
  <c r="Q7026" i="3"/>
  <c r="Q7027" i="3"/>
  <c r="Q7028" i="3"/>
  <c r="Q7029" i="3"/>
  <c r="Q7030" i="3"/>
  <c r="Q7031" i="3"/>
  <c r="Q7032" i="3"/>
  <c r="Q7033" i="3"/>
  <c r="Q7034" i="3"/>
  <c r="Q7035" i="3"/>
  <c r="Q7036" i="3"/>
  <c r="Q7037" i="3"/>
  <c r="Q7038" i="3"/>
  <c r="Q7039" i="3"/>
  <c r="Q7040" i="3"/>
  <c r="Q7041" i="3"/>
  <c r="Q7042" i="3"/>
  <c r="Q7043" i="3"/>
  <c r="Q7044" i="3"/>
  <c r="Q7045" i="3"/>
  <c r="Q7046" i="3"/>
  <c r="Q3" i="3"/>
  <c r="M7046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3" i="3"/>
  <c r="AA19" i="2"/>
  <c r="AA22" i="2"/>
  <c r="AA23" i="2"/>
  <c r="AA25" i="2"/>
  <c r="AA26" i="2"/>
  <c r="AA27" i="2"/>
  <c r="AA28" i="2"/>
  <c r="AA30" i="2"/>
  <c r="AA31" i="2"/>
  <c r="AA32" i="2"/>
  <c r="AA18" i="2"/>
  <c r="AA14" i="2"/>
  <c r="AA15" i="2"/>
  <c r="AA13" i="2"/>
  <c r="Z32" i="2"/>
  <c r="Y32" i="2"/>
  <c r="X32" i="2"/>
  <c r="Z31" i="2"/>
  <c r="Y31" i="2"/>
  <c r="X31" i="2"/>
  <c r="Z30" i="2"/>
  <c r="Y30" i="2"/>
  <c r="X30" i="2"/>
  <c r="X13" i="2"/>
  <c r="Y13" i="2"/>
  <c r="Z13" i="2" s="1"/>
  <c r="Z28" i="2"/>
  <c r="Y28" i="2"/>
  <c r="X28" i="2"/>
  <c r="Z27" i="2"/>
  <c r="Y27" i="2"/>
  <c r="X27" i="2"/>
  <c r="Z26" i="2"/>
  <c r="Y26" i="2"/>
  <c r="X26" i="2"/>
  <c r="Z25" i="2"/>
  <c r="Y25" i="2"/>
  <c r="X25" i="2"/>
  <c r="Z23" i="2"/>
  <c r="Y23" i="2"/>
  <c r="X23" i="2"/>
  <c r="Z22" i="2"/>
  <c r="Y22" i="2"/>
  <c r="X22" i="2"/>
  <c r="Z19" i="2"/>
  <c r="Y19" i="2"/>
  <c r="X19" i="2"/>
  <c r="Z18" i="2"/>
  <c r="Y18" i="2"/>
  <c r="X18" i="2"/>
  <c r="Z15" i="2"/>
  <c r="Y15" i="2"/>
  <c r="X15" i="2"/>
  <c r="Z14" i="2"/>
  <c r="Y14" i="2"/>
  <c r="X14" i="2"/>
  <c r="X9" i="2"/>
  <c r="X8" i="2"/>
  <c r="AB6" i="2"/>
  <c r="AA6" i="2"/>
  <c r="Z6" i="2"/>
  <c r="Y6" i="2"/>
  <c r="X6" i="2"/>
  <c r="X5" i="2"/>
  <c r="AB5" i="2"/>
  <c r="AA5" i="2"/>
  <c r="Z5" i="2"/>
  <c r="Y5" i="2"/>
  <c r="AB4" i="2"/>
  <c r="AA4" i="2"/>
  <c r="Z4" i="2"/>
  <c r="Y4" i="2"/>
  <c r="X4" i="2"/>
  <c r="V7045" i="3" l="1"/>
  <c r="V7044" i="3"/>
  <c r="V7040" i="3"/>
  <c r="V7036" i="3"/>
  <c r="V7032" i="3"/>
  <c r="V7028" i="3"/>
  <c r="V7024" i="3"/>
  <c r="V7020" i="3"/>
  <c r="V7016" i="3"/>
  <c r="V7012" i="3"/>
  <c r="V7008" i="3"/>
  <c r="V7004" i="3"/>
  <c r="V7000" i="3"/>
  <c r="V6996" i="3"/>
  <c r="V6992" i="3"/>
  <c r="V6988" i="3"/>
  <c r="V6984" i="3"/>
  <c r="V6980" i="3"/>
  <c r="V6976" i="3"/>
  <c r="V6972" i="3"/>
  <c r="V6968" i="3"/>
  <c r="V6964" i="3"/>
  <c r="V6960" i="3"/>
  <c r="V6956" i="3"/>
  <c r="V6952" i="3"/>
  <c r="V6948" i="3"/>
  <c r="V6944" i="3"/>
  <c r="V6940" i="3"/>
  <c r="V6936" i="3"/>
  <c r="V6932" i="3"/>
  <c r="V6928" i="3"/>
  <c r="V6924" i="3"/>
  <c r="V6920" i="3"/>
  <c r="V6916" i="3"/>
  <c r="V6912" i="3"/>
  <c r="V6908" i="3"/>
  <c r="V6904" i="3"/>
  <c r="V6900" i="3"/>
  <c r="V6896" i="3"/>
  <c r="V6892" i="3"/>
  <c r="V6888" i="3"/>
  <c r="V6884" i="3"/>
  <c r="V6880" i="3"/>
  <c r="V6876" i="3"/>
  <c r="V6872" i="3"/>
  <c r="V6868" i="3"/>
  <c r="V6864" i="3"/>
  <c r="V6860" i="3"/>
  <c r="V6856" i="3"/>
  <c r="V6852" i="3"/>
  <c r="V6848" i="3"/>
  <c r="V6844" i="3"/>
  <c r="V6840" i="3"/>
  <c r="V6836" i="3"/>
  <c r="V6832" i="3"/>
  <c r="V6828" i="3"/>
  <c r="V6824" i="3"/>
  <c r="V6820" i="3"/>
  <c r="V6816" i="3"/>
  <c r="V6812" i="3"/>
  <c r="V6808" i="3"/>
  <c r="V6804" i="3"/>
  <c r="V6800" i="3"/>
  <c r="V6796" i="3"/>
  <c r="V6792" i="3"/>
  <c r="V6788" i="3"/>
  <c r="V6784" i="3"/>
  <c r="V6780" i="3"/>
  <c r="V6776" i="3"/>
  <c r="V6772" i="3"/>
  <c r="V6768" i="3"/>
  <c r="V6764" i="3"/>
  <c r="V6760" i="3"/>
  <c r="V6756" i="3"/>
  <c r="V6752" i="3"/>
  <c r="V6748" i="3"/>
  <c r="V6744" i="3"/>
  <c r="V6740" i="3"/>
  <c r="V6736" i="3"/>
  <c r="V6732" i="3"/>
  <c r="V6728" i="3"/>
  <c r="V6724" i="3"/>
  <c r="V6720" i="3"/>
  <c r="V6716" i="3"/>
  <c r="V6712" i="3"/>
  <c r="V6708" i="3"/>
  <c r="V6704" i="3"/>
  <c r="V6700" i="3"/>
  <c r="V6696" i="3"/>
  <c r="V6692" i="3"/>
  <c r="V6688" i="3"/>
  <c r="V6684" i="3"/>
  <c r="V6680" i="3"/>
  <c r="V6676" i="3"/>
  <c r="V6672" i="3"/>
  <c r="V6668" i="3"/>
  <c r="V6664" i="3"/>
  <c r="V6660" i="3"/>
  <c r="V6656" i="3"/>
  <c r="V6652" i="3"/>
  <c r="V6648" i="3"/>
  <c r="V6644" i="3"/>
  <c r="V6640" i="3"/>
  <c r="V6636" i="3"/>
  <c r="V6632" i="3"/>
  <c r="V6628" i="3"/>
  <c r="V6624" i="3"/>
  <c r="V6620" i="3"/>
  <c r="V6616" i="3"/>
  <c r="V6612" i="3"/>
  <c r="V6608" i="3"/>
  <c r="V6604" i="3"/>
  <c r="V6600" i="3"/>
  <c r="V6596" i="3"/>
  <c r="V6592" i="3"/>
  <c r="V6588" i="3"/>
  <c r="V6584" i="3"/>
  <c r="V6580" i="3"/>
  <c r="V6576" i="3"/>
  <c r="V6572" i="3"/>
  <c r="V6568" i="3"/>
  <c r="V6564" i="3"/>
  <c r="V6560" i="3"/>
  <c r="V6556" i="3"/>
  <c r="V6552" i="3"/>
  <c r="V6548" i="3"/>
  <c r="V6544" i="3"/>
  <c r="V6540" i="3"/>
  <c r="V6536" i="3"/>
  <c r="V6532" i="3"/>
  <c r="V6528" i="3"/>
  <c r="V6524" i="3"/>
  <c r="V6520" i="3"/>
  <c r="V6516" i="3"/>
  <c r="V6512" i="3"/>
  <c r="V6508" i="3"/>
  <c r="V6504" i="3"/>
  <c r="V6500" i="3"/>
  <c r="V6496" i="3"/>
  <c r="V6492" i="3"/>
  <c r="V6488" i="3"/>
  <c r="V6484" i="3"/>
  <c r="V6480" i="3"/>
  <c r="V6476" i="3"/>
  <c r="V6472" i="3"/>
  <c r="V6468" i="3"/>
  <c r="V6464" i="3"/>
  <c r="V6460" i="3"/>
  <c r="V6456" i="3"/>
  <c r="V6452" i="3"/>
  <c r="V6448" i="3"/>
  <c r="V6444" i="3"/>
  <c r="V6440" i="3"/>
  <c r="V6436" i="3"/>
  <c r="V6432" i="3"/>
  <c r="V6428" i="3"/>
  <c r="V6424" i="3"/>
  <c r="V6420" i="3"/>
  <c r="V6416" i="3"/>
  <c r="V6412" i="3"/>
  <c r="V6408" i="3"/>
  <c r="V6404" i="3"/>
  <c r="V6400" i="3"/>
  <c r="V6396" i="3"/>
  <c r="V6392" i="3"/>
  <c r="V6388" i="3"/>
  <c r="V6384" i="3"/>
  <c r="V6380" i="3"/>
  <c r="V6376" i="3"/>
  <c r="V6372" i="3"/>
  <c r="V6368" i="3"/>
  <c r="V6364" i="3"/>
  <c r="V6360" i="3"/>
  <c r="V6356" i="3"/>
  <c r="V6352" i="3"/>
  <c r="V6348" i="3"/>
  <c r="V6344" i="3"/>
  <c r="V6340" i="3"/>
  <c r="V6336" i="3"/>
  <c r="V6332" i="3"/>
  <c r="V6328" i="3"/>
  <c r="V6324" i="3"/>
  <c r="V6320" i="3"/>
  <c r="V6316" i="3"/>
  <c r="V6312" i="3"/>
  <c r="V6308" i="3"/>
  <c r="V6304" i="3"/>
  <c r="V6300" i="3"/>
  <c r="V6296" i="3"/>
  <c r="V6292" i="3"/>
  <c r="V6288" i="3"/>
  <c r="V6284" i="3"/>
  <c r="V6280" i="3"/>
  <c r="V6276" i="3"/>
  <c r="V6272" i="3"/>
  <c r="V6268" i="3"/>
  <c r="V6264" i="3"/>
  <c r="V6260" i="3"/>
  <c r="V6256" i="3"/>
  <c r="V6252" i="3"/>
  <c r="V6248" i="3"/>
  <c r="V6244" i="3"/>
  <c r="V6240" i="3"/>
  <c r="V6236" i="3"/>
  <c r="V6232" i="3"/>
  <c r="V6228" i="3"/>
  <c r="V6224" i="3"/>
  <c r="V6220" i="3"/>
  <c r="V6216" i="3"/>
  <c r="V6212" i="3"/>
  <c r="V6208" i="3"/>
  <c r="V6204" i="3"/>
  <c r="V6200" i="3"/>
  <c r="V6196" i="3"/>
  <c r="V6192" i="3"/>
  <c r="V6188" i="3"/>
  <c r="V6184" i="3"/>
  <c r="V6180" i="3"/>
  <c r="V6176" i="3"/>
  <c r="V6172" i="3"/>
  <c r="V6168" i="3"/>
  <c r="V6164" i="3"/>
  <c r="V6160" i="3"/>
  <c r="V6156" i="3"/>
  <c r="V6152" i="3"/>
  <c r="V6148" i="3"/>
  <c r="V6144" i="3"/>
  <c r="V6140" i="3"/>
  <c r="V6136" i="3"/>
  <c r="V6132" i="3"/>
  <c r="V6128" i="3"/>
  <c r="V6124" i="3"/>
  <c r="V6120" i="3"/>
  <c r="V6116" i="3"/>
  <c r="V6112" i="3"/>
  <c r="V6108" i="3"/>
  <c r="V6104" i="3"/>
  <c r="V6100" i="3"/>
  <c r="V6096" i="3"/>
  <c r="V6092" i="3"/>
  <c r="V6088" i="3"/>
  <c r="V6084" i="3"/>
  <c r="V6080" i="3"/>
  <c r="V6076" i="3"/>
  <c r="V6072" i="3"/>
  <c r="V6068" i="3"/>
  <c r="V6064" i="3"/>
  <c r="V6060" i="3"/>
  <c r="V6056" i="3"/>
  <c r="V6052" i="3"/>
  <c r="V6048" i="3"/>
  <c r="V6044" i="3"/>
  <c r="V6040" i="3"/>
  <c r="V6036" i="3"/>
  <c r="V6032" i="3"/>
  <c r="V6028" i="3"/>
  <c r="V6024" i="3"/>
  <c r="V6020" i="3"/>
  <c r="V6016" i="3"/>
  <c r="V6012" i="3"/>
  <c r="V6008" i="3"/>
  <c r="V6004" i="3"/>
  <c r="V6000" i="3"/>
  <c r="V5996" i="3"/>
  <c r="V5992" i="3"/>
  <c r="V5988" i="3"/>
  <c r="V5984" i="3"/>
  <c r="V5980" i="3"/>
  <c r="V5976" i="3"/>
  <c r="V5972" i="3"/>
  <c r="V5968" i="3"/>
  <c r="V5964" i="3"/>
  <c r="V5960" i="3"/>
  <c r="V5956" i="3"/>
  <c r="V5952" i="3"/>
  <c r="V5948" i="3"/>
  <c r="V5944" i="3"/>
  <c r="V5940" i="3"/>
  <c r="V5936" i="3"/>
  <c r="V5932" i="3"/>
  <c r="V5928" i="3"/>
  <c r="V5924" i="3"/>
  <c r="V5920" i="3"/>
  <c r="V5916" i="3"/>
  <c r="V5912" i="3"/>
  <c r="V5908" i="3"/>
  <c r="V5904" i="3"/>
  <c r="V5900" i="3"/>
  <c r="V5896" i="3"/>
  <c r="V5892" i="3"/>
  <c r="V5888" i="3"/>
  <c r="V5884" i="3"/>
  <c r="V5880" i="3"/>
  <c r="V5876" i="3"/>
  <c r="V5872" i="3"/>
  <c r="V5868" i="3"/>
  <c r="V5864" i="3"/>
  <c r="V5860" i="3"/>
  <c r="V5856" i="3"/>
  <c r="V5852" i="3"/>
  <c r="V5848" i="3"/>
  <c r="V5844" i="3"/>
  <c r="V5840" i="3"/>
  <c r="V5836" i="3"/>
  <c r="V5832" i="3"/>
  <c r="V5828" i="3"/>
  <c r="V5824" i="3"/>
  <c r="V5820" i="3"/>
  <c r="V5816" i="3"/>
  <c r="V5812" i="3"/>
  <c r="V5808" i="3"/>
  <c r="V5804" i="3"/>
  <c r="V5800" i="3"/>
  <c r="V5796" i="3"/>
  <c r="V5792" i="3"/>
  <c r="V5788" i="3"/>
  <c r="V5784" i="3"/>
  <c r="V5780" i="3"/>
  <c r="V5776" i="3"/>
  <c r="V5772" i="3"/>
  <c r="V5768" i="3"/>
  <c r="V5764" i="3"/>
  <c r="V5760" i="3"/>
  <c r="V5756" i="3"/>
  <c r="V5752" i="3"/>
  <c r="V5748" i="3"/>
  <c r="V5744" i="3"/>
  <c r="V5740" i="3"/>
  <c r="V5736" i="3"/>
  <c r="V5732" i="3"/>
  <c r="V5728" i="3"/>
  <c r="V5724" i="3"/>
  <c r="V5720" i="3"/>
  <c r="V5716" i="3"/>
  <c r="V5712" i="3"/>
  <c r="V5708" i="3"/>
  <c r="V5704" i="3"/>
  <c r="V5700" i="3"/>
  <c r="V5696" i="3"/>
  <c r="V5692" i="3"/>
  <c r="V5688" i="3"/>
  <c r="V5684" i="3"/>
  <c r="V5680" i="3"/>
  <c r="V5676" i="3"/>
  <c r="V5672" i="3"/>
  <c r="V5668" i="3"/>
  <c r="V5664" i="3"/>
  <c r="V5660" i="3"/>
  <c r="V5656" i="3"/>
  <c r="V5652" i="3"/>
  <c r="V5648" i="3"/>
  <c r="V5644" i="3"/>
  <c r="V5640" i="3"/>
  <c r="V5636" i="3"/>
  <c r="V5632" i="3"/>
  <c r="V5628" i="3"/>
  <c r="V5624" i="3"/>
  <c r="V5620" i="3"/>
  <c r="V5616" i="3"/>
  <c r="V5612" i="3"/>
  <c r="V5608" i="3"/>
  <c r="V5604" i="3"/>
  <c r="V5600" i="3"/>
  <c r="V5596" i="3"/>
  <c r="V5592" i="3"/>
  <c r="V5588" i="3"/>
  <c r="V5584" i="3"/>
  <c r="V5580" i="3"/>
  <c r="V5576" i="3"/>
  <c r="V5572" i="3"/>
  <c r="V5568" i="3"/>
  <c r="V5564" i="3"/>
  <c r="V5560" i="3"/>
  <c r="V5556" i="3"/>
  <c r="V5552" i="3"/>
  <c r="V5548" i="3"/>
  <c r="V5544" i="3"/>
  <c r="V5540" i="3"/>
  <c r="V5536" i="3"/>
  <c r="V5532" i="3"/>
  <c r="V5528" i="3"/>
  <c r="V5524" i="3"/>
  <c r="V5520" i="3"/>
  <c r="V5516" i="3"/>
  <c r="V5512" i="3"/>
  <c r="V5508" i="3"/>
  <c r="V5504" i="3"/>
  <c r="V5500" i="3"/>
  <c r="V5496" i="3"/>
  <c r="V5492" i="3"/>
  <c r="V5488" i="3"/>
  <c r="V5484" i="3"/>
  <c r="V5480" i="3"/>
  <c r="V5476" i="3"/>
  <c r="V5472" i="3"/>
  <c r="V5468" i="3"/>
  <c r="V5464" i="3"/>
  <c r="V5460" i="3"/>
  <c r="V5456" i="3"/>
  <c r="V5452" i="3"/>
  <c r="V5448" i="3"/>
  <c r="V5444" i="3"/>
  <c r="V5440" i="3"/>
  <c r="V5436" i="3"/>
  <c r="V5432" i="3"/>
  <c r="V5428" i="3"/>
  <c r="V5424" i="3"/>
  <c r="V5420" i="3"/>
  <c r="V5416" i="3"/>
  <c r="V5412" i="3"/>
  <c r="V5408" i="3"/>
  <c r="V5404" i="3"/>
  <c r="V5400" i="3"/>
  <c r="V5396" i="3"/>
  <c r="V5392" i="3"/>
  <c r="V5388" i="3"/>
  <c r="V5384" i="3"/>
  <c r="V5380" i="3"/>
  <c r="V5376" i="3"/>
  <c r="V5372" i="3"/>
  <c r="V5368" i="3"/>
  <c r="V5364" i="3"/>
  <c r="V5360" i="3"/>
  <c r="V5356" i="3"/>
  <c r="V5352" i="3"/>
  <c r="V5348" i="3"/>
  <c r="V5344" i="3"/>
  <c r="V5340" i="3"/>
  <c r="V5336" i="3"/>
  <c r="V5332" i="3"/>
  <c r="V5328" i="3"/>
  <c r="V5324" i="3"/>
  <c r="V5320" i="3"/>
  <c r="V5316" i="3"/>
  <c r="V5312" i="3"/>
  <c r="V5308" i="3"/>
  <c r="V5304" i="3"/>
  <c r="V5300" i="3"/>
  <c r="V5296" i="3"/>
  <c r="V5292" i="3"/>
  <c r="V5288" i="3"/>
  <c r="V5284" i="3"/>
  <c r="V5280" i="3"/>
  <c r="V5276" i="3"/>
  <c r="V5272" i="3"/>
  <c r="V5268" i="3"/>
  <c r="V5264" i="3"/>
  <c r="V5260" i="3"/>
  <c r="V5256" i="3"/>
  <c r="V5252" i="3"/>
  <c r="V5248" i="3"/>
  <c r="V5244" i="3"/>
  <c r="V5240" i="3"/>
  <c r="V5236" i="3"/>
  <c r="V5232" i="3"/>
  <c r="V5228" i="3"/>
  <c r="V5224" i="3"/>
  <c r="V5220" i="3"/>
  <c r="V5216" i="3"/>
  <c r="V5212" i="3"/>
  <c r="V5208" i="3"/>
  <c r="V5204" i="3"/>
  <c r="V5200" i="3"/>
  <c r="V5196" i="3"/>
  <c r="V5192" i="3"/>
  <c r="V5188" i="3"/>
  <c r="V5184" i="3"/>
  <c r="V5180" i="3"/>
  <c r="V5176" i="3"/>
  <c r="V5172" i="3"/>
  <c r="V5168" i="3"/>
  <c r="V5164" i="3"/>
  <c r="V5160" i="3"/>
  <c r="V5156" i="3"/>
  <c r="V5152" i="3"/>
  <c r="V5148" i="3"/>
  <c r="V5144" i="3"/>
  <c r="V5140" i="3"/>
  <c r="V5136" i="3"/>
  <c r="V5132" i="3"/>
  <c r="V5128" i="3"/>
  <c r="V5124" i="3"/>
  <c r="V5120" i="3"/>
  <c r="V5116" i="3"/>
  <c r="V5112" i="3"/>
  <c r="V5108" i="3"/>
  <c r="V5104" i="3"/>
  <c r="V5100" i="3"/>
  <c r="V5096" i="3"/>
  <c r="V5092" i="3"/>
  <c r="V5088" i="3"/>
  <c r="V5084" i="3"/>
  <c r="V5080" i="3"/>
  <c r="V5076" i="3"/>
  <c r="V5072" i="3"/>
  <c r="V5068" i="3"/>
  <c r="V5064" i="3"/>
  <c r="V5060" i="3"/>
  <c r="V5056" i="3"/>
  <c r="V5052" i="3"/>
  <c r="V5048" i="3"/>
  <c r="V5044" i="3"/>
  <c r="V5040" i="3"/>
  <c r="V5036" i="3"/>
  <c r="V5032" i="3"/>
  <c r="V5028" i="3"/>
  <c r="V5024" i="3"/>
  <c r="V5020" i="3"/>
  <c r="V5016" i="3"/>
  <c r="V5012" i="3"/>
  <c r="V5008" i="3"/>
  <c r="V5004" i="3"/>
  <c r="V5000" i="3"/>
  <c r="V4996" i="3"/>
  <c r="V4992" i="3"/>
  <c r="V4988" i="3"/>
  <c r="V4984" i="3"/>
  <c r="V4980" i="3"/>
  <c r="V4976" i="3"/>
  <c r="V4972" i="3"/>
  <c r="V4968" i="3"/>
  <c r="V4964" i="3"/>
  <c r="V4960" i="3"/>
  <c r="V4956" i="3"/>
  <c r="V4952" i="3"/>
  <c r="V4948" i="3"/>
  <c r="V4944" i="3"/>
  <c r="V4940" i="3"/>
  <c r="V4936" i="3"/>
  <c r="V4932" i="3"/>
  <c r="V4928" i="3"/>
  <c r="V4924" i="3"/>
  <c r="V4920" i="3"/>
  <c r="V4916" i="3"/>
  <c r="V4912" i="3"/>
  <c r="V4908" i="3"/>
  <c r="V4904" i="3"/>
  <c r="V4900" i="3"/>
  <c r="V4896" i="3"/>
  <c r="V4892" i="3"/>
  <c r="V4888" i="3"/>
  <c r="V4884" i="3"/>
  <c r="V4880" i="3"/>
  <c r="V4876" i="3"/>
  <c r="V4872" i="3"/>
  <c r="V4868" i="3"/>
  <c r="V4864" i="3"/>
  <c r="V4860" i="3"/>
  <c r="V4856" i="3"/>
  <c r="V4852" i="3"/>
  <c r="V4848" i="3"/>
  <c r="V4844" i="3"/>
  <c r="V4840" i="3"/>
  <c r="V4836" i="3"/>
  <c r="V4832" i="3"/>
  <c r="V4828" i="3"/>
  <c r="V4824" i="3"/>
  <c r="V4820" i="3"/>
  <c r="V4816" i="3"/>
  <c r="V4812" i="3"/>
  <c r="V4808" i="3"/>
  <c r="V4804" i="3"/>
  <c r="V4800" i="3"/>
  <c r="V4796" i="3"/>
  <c r="V4792" i="3"/>
  <c r="V4788" i="3"/>
  <c r="V4784" i="3"/>
  <c r="V4780" i="3"/>
  <c r="V4776" i="3"/>
  <c r="V4772" i="3"/>
  <c r="V4768" i="3"/>
  <c r="V4764" i="3"/>
  <c r="V4760" i="3"/>
  <c r="V4756" i="3"/>
  <c r="V4752" i="3"/>
  <c r="V4748" i="3"/>
  <c r="V4744" i="3"/>
  <c r="V4740" i="3"/>
  <c r="V4736" i="3"/>
  <c r="V4732" i="3"/>
  <c r="V4728" i="3"/>
  <c r="V4724" i="3"/>
  <c r="V4720" i="3"/>
  <c r="V4716" i="3"/>
  <c r="V4712" i="3"/>
  <c r="V4708" i="3"/>
  <c r="V4704" i="3"/>
  <c r="V4700" i="3"/>
  <c r="V4696" i="3"/>
  <c r="V4692" i="3"/>
  <c r="V4688" i="3"/>
  <c r="V4684" i="3"/>
  <c r="V4680" i="3"/>
  <c r="V4676" i="3"/>
  <c r="V4672" i="3"/>
  <c r="V4668" i="3"/>
  <c r="V4664" i="3"/>
  <c r="V4660" i="3"/>
  <c r="V4656" i="3"/>
  <c r="V4652" i="3"/>
  <c r="V4648" i="3"/>
  <c r="V4644" i="3"/>
  <c r="V4640" i="3"/>
  <c r="V4636" i="3"/>
  <c r="V4632" i="3"/>
  <c r="V4628" i="3"/>
  <c r="V4624" i="3"/>
  <c r="V4620" i="3"/>
  <c r="V4616" i="3"/>
  <c r="V4612" i="3"/>
  <c r="V4608" i="3"/>
  <c r="V4604" i="3"/>
  <c r="V4600" i="3"/>
  <c r="V4596" i="3"/>
  <c r="V4592" i="3"/>
  <c r="V4588" i="3"/>
  <c r="V4584" i="3"/>
  <c r="V4580" i="3"/>
  <c r="V4576" i="3"/>
  <c r="V4572" i="3"/>
  <c r="V4568" i="3"/>
  <c r="V4564" i="3"/>
  <c r="V4560" i="3"/>
  <c r="V4556" i="3"/>
  <c r="V4552" i="3"/>
  <c r="V4548" i="3"/>
  <c r="V4544" i="3"/>
  <c r="V4540" i="3"/>
  <c r="V4536" i="3"/>
  <c r="V4532" i="3"/>
  <c r="V4528" i="3"/>
  <c r="V4524" i="3"/>
  <c r="V4520" i="3"/>
  <c r="V4516" i="3"/>
  <c r="V4512" i="3"/>
  <c r="V4508" i="3"/>
  <c r="V4504" i="3"/>
  <c r="V4500" i="3"/>
  <c r="V4496" i="3"/>
  <c r="V4492" i="3"/>
  <c r="V4488" i="3"/>
  <c r="V4484" i="3"/>
  <c r="V4480" i="3"/>
  <c r="V4476" i="3"/>
  <c r="V4472" i="3"/>
  <c r="V4468" i="3"/>
  <c r="V4464" i="3"/>
  <c r="V4460" i="3"/>
  <c r="V4456" i="3"/>
  <c r="V4452" i="3"/>
  <c r="V4448" i="3"/>
  <c r="V4444" i="3"/>
  <c r="V4440" i="3"/>
  <c r="V4436" i="3"/>
  <c r="V4432" i="3"/>
  <c r="V4428" i="3"/>
  <c r="V4424" i="3"/>
  <c r="V4420" i="3"/>
  <c r="V4416" i="3"/>
  <c r="V4412" i="3"/>
  <c r="V4408" i="3"/>
  <c r="V4404" i="3"/>
  <c r="V4400" i="3"/>
  <c r="V4396" i="3"/>
  <c r="V4392" i="3"/>
  <c r="V4388" i="3"/>
  <c r="V4384" i="3"/>
  <c r="V4380" i="3"/>
  <c r="V4376" i="3"/>
  <c r="V4372" i="3"/>
  <c r="V4368" i="3"/>
  <c r="V4364" i="3"/>
  <c r="V4360" i="3"/>
  <c r="V4356" i="3"/>
  <c r="V4352" i="3"/>
  <c r="V4348" i="3"/>
  <c r="V4344" i="3"/>
  <c r="V4340" i="3"/>
  <c r="V4336" i="3"/>
  <c r="V4332" i="3"/>
  <c r="V4328" i="3"/>
  <c r="V4324" i="3"/>
  <c r="V4320" i="3"/>
  <c r="V4316" i="3"/>
  <c r="V4312" i="3"/>
  <c r="V4308" i="3"/>
  <c r="V4304" i="3"/>
  <c r="V4300" i="3"/>
  <c r="V4296" i="3"/>
  <c r="V4292" i="3"/>
  <c r="V4288" i="3"/>
  <c r="V4284" i="3"/>
  <c r="V4280" i="3"/>
  <c r="V4276" i="3"/>
  <c r="V4272" i="3"/>
  <c r="V4268" i="3"/>
  <c r="V4264" i="3"/>
  <c r="V4260" i="3"/>
  <c r="V4256" i="3"/>
  <c r="V4252" i="3"/>
  <c r="V4248" i="3"/>
  <c r="V4244" i="3"/>
  <c r="V4240" i="3"/>
  <c r="V4236" i="3"/>
  <c r="V4232" i="3"/>
  <c r="V4228" i="3"/>
  <c r="V4224" i="3"/>
  <c r="V4220" i="3"/>
  <c r="V4216" i="3"/>
  <c r="V4212" i="3"/>
  <c r="V4208" i="3"/>
  <c r="V4204" i="3"/>
  <c r="V4200" i="3"/>
  <c r="V4196" i="3"/>
  <c r="V4192" i="3"/>
  <c r="V4188" i="3"/>
  <c r="V4184" i="3"/>
  <c r="V4180" i="3"/>
  <c r="V4176" i="3"/>
  <c r="V4172" i="3"/>
  <c r="V4168" i="3"/>
  <c r="V4164" i="3"/>
  <c r="V4160" i="3"/>
  <c r="V4156" i="3"/>
  <c r="V4152" i="3"/>
  <c r="V4148" i="3"/>
  <c r="V4144" i="3"/>
  <c r="V4140" i="3"/>
  <c r="V4136" i="3"/>
  <c r="V4132" i="3"/>
  <c r="V4128" i="3"/>
  <c r="V4124" i="3"/>
  <c r="V4120" i="3"/>
  <c r="V4116" i="3"/>
  <c r="V4112" i="3"/>
  <c r="V4108" i="3"/>
  <c r="V4104" i="3"/>
  <c r="V4100" i="3"/>
  <c r="V4096" i="3"/>
  <c r="V4092" i="3"/>
  <c r="V4088" i="3"/>
  <c r="V4084" i="3"/>
  <c r="V4080" i="3"/>
  <c r="V4076" i="3"/>
  <c r="V4072" i="3"/>
  <c r="V4068" i="3"/>
  <c r="V4064" i="3"/>
  <c r="V4060" i="3"/>
  <c r="V4056" i="3"/>
  <c r="V4052" i="3"/>
  <c r="V4048" i="3"/>
  <c r="V4044" i="3"/>
  <c r="V4040" i="3"/>
  <c r="V4036" i="3"/>
  <c r="V4032" i="3"/>
  <c r="V4028" i="3"/>
  <c r="V4024" i="3"/>
  <c r="V4020" i="3"/>
  <c r="V4016" i="3"/>
  <c r="V4012" i="3"/>
  <c r="V4008" i="3"/>
  <c r="V4004" i="3"/>
  <c r="V4000" i="3"/>
  <c r="V3996" i="3"/>
  <c r="V3992" i="3"/>
  <c r="V3988" i="3"/>
  <c r="V3984" i="3"/>
  <c r="V3980" i="3"/>
  <c r="V3976" i="3"/>
  <c r="V3972" i="3"/>
  <c r="V3968" i="3"/>
  <c r="V3964" i="3"/>
  <c r="V3960" i="3"/>
  <c r="V3956" i="3"/>
  <c r="V3952" i="3"/>
  <c r="V3948" i="3"/>
  <c r="V3944" i="3"/>
  <c r="V3940" i="3"/>
  <c r="V3936" i="3"/>
  <c r="V3932" i="3"/>
  <c r="V3928" i="3"/>
  <c r="V3924" i="3"/>
  <c r="V3920" i="3"/>
  <c r="V3916" i="3"/>
  <c r="V3912" i="3"/>
  <c r="V3908" i="3"/>
  <c r="V3904" i="3"/>
  <c r="V3900" i="3"/>
  <c r="V3896" i="3"/>
  <c r="V3892" i="3"/>
  <c r="V3888" i="3"/>
  <c r="V3884" i="3"/>
  <c r="V3880" i="3"/>
  <c r="V3876" i="3"/>
  <c r="V3872" i="3"/>
  <c r="V3868" i="3"/>
  <c r="V3864" i="3"/>
  <c r="V3860" i="3"/>
  <c r="V3856" i="3"/>
  <c r="V3852" i="3"/>
  <c r="V3848" i="3"/>
  <c r="V3844" i="3"/>
  <c r="V3840" i="3"/>
  <c r="V3836" i="3"/>
  <c r="V3832" i="3"/>
  <c r="V3828" i="3"/>
  <c r="V3824" i="3"/>
  <c r="V3820" i="3"/>
  <c r="V3816" i="3"/>
  <c r="V3812" i="3"/>
  <c r="V3808" i="3"/>
  <c r="V3804" i="3"/>
  <c r="V3800" i="3"/>
  <c r="V3796" i="3"/>
  <c r="V3792" i="3"/>
  <c r="V3788" i="3"/>
  <c r="V3784" i="3"/>
  <c r="V3780" i="3"/>
  <c r="V3776" i="3"/>
  <c r="V3772" i="3"/>
  <c r="V3768" i="3"/>
  <c r="V3764" i="3"/>
  <c r="V3760" i="3"/>
  <c r="V3756" i="3"/>
  <c r="V3752" i="3"/>
  <c r="V3748" i="3"/>
  <c r="V3744" i="3"/>
  <c r="V3740" i="3"/>
  <c r="V3736" i="3"/>
  <c r="V3732" i="3"/>
  <c r="V3728" i="3"/>
  <c r="V3724" i="3"/>
  <c r="V3720" i="3"/>
  <c r="V3716" i="3"/>
  <c r="V3712" i="3"/>
  <c r="V3708" i="3"/>
  <c r="V3704" i="3"/>
  <c r="V3700" i="3"/>
  <c r="V3696" i="3"/>
  <c r="V3692" i="3"/>
  <c r="V3688" i="3"/>
  <c r="V3684" i="3"/>
  <c r="V3680" i="3"/>
  <c r="V3676" i="3"/>
  <c r="V3672" i="3"/>
  <c r="V3668" i="3"/>
  <c r="V3664" i="3"/>
  <c r="V3660" i="3"/>
  <c r="V3656" i="3"/>
  <c r="V3652" i="3"/>
  <c r="V3648" i="3"/>
  <c r="V3644" i="3"/>
  <c r="V3640" i="3"/>
  <c r="V3636" i="3"/>
  <c r="V3632" i="3"/>
  <c r="V3628" i="3"/>
  <c r="V3624" i="3"/>
  <c r="V3620" i="3"/>
  <c r="V3616" i="3"/>
  <c r="V3612" i="3"/>
  <c r="V3608" i="3"/>
  <c r="V3604" i="3"/>
  <c r="V3600" i="3"/>
  <c r="V3596" i="3"/>
  <c r="V3592" i="3"/>
  <c r="V3588" i="3"/>
  <c r="V3584" i="3"/>
  <c r="V3580" i="3"/>
  <c r="V3576" i="3"/>
  <c r="V3572" i="3"/>
  <c r="V3568" i="3"/>
  <c r="V3564" i="3"/>
  <c r="V3560" i="3"/>
  <c r="V3556" i="3"/>
  <c r="V3552" i="3"/>
  <c r="V3548" i="3"/>
  <c r="V3544" i="3"/>
  <c r="V3540" i="3"/>
  <c r="V3536" i="3"/>
  <c r="V3532" i="3"/>
  <c r="V3528" i="3"/>
  <c r="V3524" i="3"/>
  <c r="V3520" i="3"/>
  <c r="V3516" i="3"/>
  <c r="V3512" i="3"/>
  <c r="V3508" i="3"/>
  <c r="V3504" i="3"/>
  <c r="V3500" i="3"/>
  <c r="V3496" i="3"/>
  <c r="V3492" i="3"/>
  <c r="V3488" i="3"/>
  <c r="V3484" i="3"/>
  <c r="V3480" i="3"/>
  <c r="V3476" i="3"/>
  <c r="V3472" i="3"/>
  <c r="V3468" i="3"/>
  <c r="V3464" i="3"/>
  <c r="V3460" i="3"/>
  <c r="V3456" i="3"/>
  <c r="V3452" i="3"/>
  <c r="V3448" i="3"/>
  <c r="V3444" i="3"/>
  <c r="V3440" i="3"/>
  <c r="V3436" i="3"/>
  <c r="V3432" i="3"/>
  <c r="V3428" i="3"/>
  <c r="V3424" i="3"/>
  <c r="V3420" i="3"/>
  <c r="V3416" i="3"/>
  <c r="V3412" i="3"/>
  <c r="V3408" i="3"/>
  <c r="V3404" i="3"/>
  <c r="V3400" i="3"/>
  <c r="V3396" i="3"/>
  <c r="V3392" i="3"/>
  <c r="V3388" i="3"/>
  <c r="V3384" i="3"/>
  <c r="V3380" i="3"/>
  <c r="V3376" i="3"/>
  <c r="V3372" i="3"/>
  <c r="V3368" i="3"/>
  <c r="V3364" i="3"/>
  <c r="V3360" i="3"/>
  <c r="V3356" i="3"/>
  <c r="V3352" i="3"/>
  <c r="V3348" i="3"/>
  <c r="V3344" i="3"/>
  <c r="V3340" i="3"/>
  <c r="V3336" i="3"/>
  <c r="V3332" i="3"/>
  <c r="V3328" i="3"/>
  <c r="V3324" i="3"/>
  <c r="V3320" i="3"/>
  <c r="V3316" i="3"/>
  <c r="V3312" i="3"/>
  <c r="V3308" i="3"/>
  <c r="V3304" i="3"/>
  <c r="V3300" i="3"/>
  <c r="V3296" i="3"/>
  <c r="V3292" i="3"/>
  <c r="V3288" i="3"/>
  <c r="V3284" i="3"/>
  <c r="V3280" i="3"/>
  <c r="V3276" i="3"/>
  <c r="V3272" i="3"/>
  <c r="V3268" i="3"/>
  <c r="V3264" i="3"/>
  <c r="V3260" i="3"/>
  <c r="V3256" i="3"/>
  <c r="V3252" i="3"/>
  <c r="V3248" i="3"/>
  <c r="V3244" i="3"/>
  <c r="V3240" i="3"/>
  <c r="V3236" i="3"/>
  <c r="V3232" i="3"/>
  <c r="V3228" i="3"/>
  <c r="V3224" i="3"/>
  <c r="V3220" i="3"/>
  <c r="V3216" i="3"/>
  <c r="V3212" i="3"/>
  <c r="V3208" i="3"/>
  <c r="V3204" i="3"/>
  <c r="V3200" i="3"/>
  <c r="V3196" i="3"/>
  <c r="V3192" i="3"/>
  <c r="V3188" i="3"/>
  <c r="V3184" i="3"/>
  <c r="V3180" i="3"/>
  <c r="V3176" i="3"/>
  <c r="V3172" i="3"/>
  <c r="V3168" i="3"/>
  <c r="V3164" i="3"/>
  <c r="V3160" i="3"/>
  <c r="V3156" i="3"/>
  <c r="V3152" i="3"/>
  <c r="V3148" i="3"/>
  <c r="V3144" i="3"/>
  <c r="V3140" i="3"/>
  <c r="V3136" i="3"/>
  <c r="V3132" i="3"/>
  <c r="V3128" i="3"/>
  <c r="V3124" i="3"/>
  <c r="V3120" i="3"/>
  <c r="V3116" i="3"/>
  <c r="V3112" i="3"/>
  <c r="V3108" i="3"/>
  <c r="V3104" i="3"/>
  <c r="V3100" i="3"/>
  <c r="V3096" i="3"/>
  <c r="V3092" i="3"/>
  <c r="V3088" i="3"/>
  <c r="V3084" i="3"/>
  <c r="V3080" i="3"/>
  <c r="V3076" i="3"/>
  <c r="V3072" i="3"/>
  <c r="V3068" i="3"/>
  <c r="V3064" i="3"/>
  <c r="V3060" i="3"/>
  <c r="V3056" i="3"/>
  <c r="V3052" i="3"/>
  <c r="V3048" i="3"/>
  <c r="V3044" i="3"/>
  <c r="V3040" i="3"/>
  <c r="V3036" i="3"/>
  <c r="V3032" i="3"/>
  <c r="V3028" i="3"/>
  <c r="V3024" i="3"/>
  <c r="V3020" i="3"/>
  <c r="V3016" i="3"/>
  <c r="V3012" i="3"/>
  <c r="V3008" i="3"/>
  <c r="V3004" i="3"/>
  <c r="V3000" i="3"/>
  <c r="V2996" i="3"/>
  <c r="V2992" i="3"/>
  <c r="V2988" i="3"/>
  <c r="V2984" i="3"/>
  <c r="V2980" i="3"/>
  <c r="V2976" i="3"/>
  <c r="V2972" i="3"/>
  <c r="V2968" i="3"/>
  <c r="V2964" i="3"/>
  <c r="V2960" i="3"/>
  <c r="V2956" i="3"/>
  <c r="V2952" i="3"/>
  <c r="V2948" i="3"/>
  <c r="V2944" i="3"/>
  <c r="V2940" i="3"/>
  <c r="V2936" i="3"/>
  <c r="V2932" i="3"/>
  <c r="V2928" i="3"/>
  <c r="V2924" i="3"/>
  <c r="V2920" i="3"/>
  <c r="V2916" i="3"/>
  <c r="V2912" i="3"/>
  <c r="V2908" i="3"/>
  <c r="V2904" i="3"/>
  <c r="V2900" i="3"/>
  <c r="V2896" i="3"/>
  <c r="V2892" i="3"/>
  <c r="V2888" i="3"/>
  <c r="V2884" i="3"/>
  <c r="V2880" i="3"/>
  <c r="V2876" i="3"/>
  <c r="V2872" i="3"/>
  <c r="V2868" i="3"/>
  <c r="V2864" i="3"/>
  <c r="V2860" i="3"/>
  <c r="V2856" i="3"/>
  <c r="V2852" i="3"/>
  <c r="V2848" i="3"/>
  <c r="V2844" i="3"/>
  <c r="V2840" i="3"/>
  <c r="V2836" i="3"/>
  <c r="V2832" i="3"/>
  <c r="V2828" i="3"/>
  <c r="V2824" i="3"/>
  <c r="V2820" i="3"/>
  <c r="V2816" i="3"/>
  <c r="V2812" i="3"/>
  <c r="V2808" i="3"/>
  <c r="V2804" i="3"/>
  <c r="V2800" i="3"/>
  <c r="V2796" i="3"/>
  <c r="V2792" i="3"/>
  <c r="V2788" i="3"/>
  <c r="V2784" i="3"/>
  <c r="V2780" i="3"/>
  <c r="V2776" i="3"/>
  <c r="V2772" i="3"/>
  <c r="V2768" i="3"/>
  <c r="V2764" i="3"/>
  <c r="V2760" i="3"/>
  <c r="V2756" i="3"/>
  <c r="V2752" i="3"/>
  <c r="V2748" i="3"/>
  <c r="V2744" i="3"/>
  <c r="V2740" i="3"/>
  <c r="V2736" i="3"/>
  <c r="V2732" i="3"/>
  <c r="V2728" i="3"/>
  <c r="V2724" i="3"/>
  <c r="V2720" i="3"/>
  <c r="V2716" i="3"/>
  <c r="V2712" i="3"/>
  <c r="V2708" i="3"/>
  <c r="V2704" i="3"/>
  <c r="V2700" i="3"/>
  <c r="V2696" i="3"/>
  <c r="V2692" i="3"/>
  <c r="V2688" i="3"/>
  <c r="V2684" i="3"/>
  <c r="V2680" i="3"/>
  <c r="V2676" i="3"/>
  <c r="V2672" i="3"/>
  <c r="V2668" i="3"/>
  <c r="V2664" i="3"/>
  <c r="V2660" i="3"/>
  <c r="V2656" i="3"/>
  <c r="V2652" i="3"/>
  <c r="V2648" i="3"/>
  <c r="V2644" i="3"/>
  <c r="V2640" i="3"/>
  <c r="V2636" i="3"/>
  <c r="V2632" i="3"/>
  <c r="V2628" i="3"/>
  <c r="V2624" i="3"/>
  <c r="V2620" i="3"/>
  <c r="V2616" i="3"/>
  <c r="V2612" i="3"/>
  <c r="V2608" i="3"/>
  <c r="V2604" i="3"/>
  <c r="V2600" i="3"/>
  <c r="V2596" i="3"/>
  <c r="V2592" i="3"/>
  <c r="V2588" i="3"/>
  <c r="V2584" i="3"/>
  <c r="V2580" i="3"/>
  <c r="V2576" i="3"/>
  <c r="V2572" i="3"/>
  <c r="V2568" i="3"/>
  <c r="V2564" i="3"/>
  <c r="V2560" i="3"/>
  <c r="V2556" i="3"/>
  <c r="V2552" i="3"/>
  <c r="V2548" i="3"/>
  <c r="V2544" i="3"/>
  <c r="V2540" i="3"/>
  <c r="V2536" i="3"/>
  <c r="V2532" i="3"/>
  <c r="V2528" i="3"/>
  <c r="V2524" i="3"/>
  <c r="V2520" i="3"/>
  <c r="V2516" i="3"/>
  <c r="V2512" i="3"/>
  <c r="V2508" i="3"/>
  <c r="V2504" i="3"/>
  <c r="V2500" i="3"/>
  <c r="V2496" i="3"/>
  <c r="V2492" i="3"/>
  <c r="V2488" i="3"/>
  <c r="V2484" i="3"/>
  <c r="V2480" i="3"/>
  <c r="V2476" i="3"/>
  <c r="V2472" i="3"/>
  <c r="V2468" i="3"/>
  <c r="V2464" i="3"/>
  <c r="V2460" i="3"/>
  <c r="V2456" i="3"/>
  <c r="V2452" i="3"/>
  <c r="V2448" i="3"/>
  <c r="V2444" i="3"/>
  <c r="V7043" i="3"/>
  <c r="V7039" i="3"/>
  <c r="V7035" i="3"/>
  <c r="V7031" i="3"/>
  <c r="V7027" i="3"/>
  <c r="V7023" i="3"/>
  <c r="V7019" i="3"/>
  <c r="V7015" i="3"/>
  <c r="V7011" i="3"/>
  <c r="V7007" i="3"/>
  <c r="V7003" i="3"/>
  <c r="V6999" i="3"/>
  <c r="V6995" i="3"/>
  <c r="V6991" i="3"/>
  <c r="V6987" i="3"/>
  <c r="V6983" i="3"/>
  <c r="V6979" i="3"/>
  <c r="V6975" i="3"/>
  <c r="V6971" i="3"/>
  <c r="V6967" i="3"/>
  <c r="V6963" i="3"/>
  <c r="V6959" i="3"/>
  <c r="V6955" i="3"/>
  <c r="V6951" i="3"/>
  <c r="V6947" i="3"/>
  <c r="V6943" i="3"/>
  <c r="V6939" i="3"/>
  <c r="V6935" i="3"/>
  <c r="V6931" i="3"/>
  <c r="V6927" i="3"/>
  <c r="V6923" i="3"/>
  <c r="V6919" i="3"/>
  <c r="V6915" i="3"/>
  <c r="V6911" i="3"/>
  <c r="V6907" i="3"/>
  <c r="V6903" i="3"/>
  <c r="V6899" i="3"/>
  <c r="V6895" i="3"/>
  <c r="V6891" i="3"/>
  <c r="V6887" i="3"/>
  <c r="V6883" i="3"/>
  <c r="V6879" i="3"/>
  <c r="V6875" i="3"/>
  <c r="V6871" i="3"/>
  <c r="V6867" i="3"/>
  <c r="V6863" i="3"/>
  <c r="V6859" i="3"/>
  <c r="V6855" i="3"/>
  <c r="V6851" i="3"/>
  <c r="V6847" i="3"/>
  <c r="V6843" i="3"/>
  <c r="V6839" i="3"/>
  <c r="V6835" i="3"/>
  <c r="V6831" i="3"/>
  <c r="V6827" i="3"/>
  <c r="V6823" i="3"/>
  <c r="V6819" i="3"/>
  <c r="V6815" i="3"/>
  <c r="V6811" i="3"/>
  <c r="V6807" i="3"/>
  <c r="V6803" i="3"/>
  <c r="V6799" i="3"/>
  <c r="V6795" i="3"/>
  <c r="V6791" i="3"/>
  <c r="V6787" i="3"/>
  <c r="V6783" i="3"/>
  <c r="V6779" i="3"/>
  <c r="V6775" i="3"/>
  <c r="V6771" i="3"/>
  <c r="V6767" i="3"/>
  <c r="V6763" i="3"/>
  <c r="V6759" i="3"/>
  <c r="V6755" i="3"/>
  <c r="V6751" i="3"/>
  <c r="V6747" i="3"/>
  <c r="V6743" i="3"/>
  <c r="V6739" i="3"/>
  <c r="V6735" i="3"/>
  <c r="V6731" i="3"/>
  <c r="V6727" i="3"/>
  <c r="V6723" i="3"/>
  <c r="V6719" i="3"/>
  <c r="V6715" i="3"/>
  <c r="V6711" i="3"/>
  <c r="V6707" i="3"/>
  <c r="V6703" i="3"/>
  <c r="V6699" i="3"/>
  <c r="V6695" i="3"/>
  <c r="V6691" i="3"/>
  <c r="V6687" i="3"/>
  <c r="V6683" i="3"/>
  <c r="V6679" i="3"/>
  <c r="V6675" i="3"/>
  <c r="V6671" i="3"/>
  <c r="V6667" i="3"/>
  <c r="V6663" i="3"/>
  <c r="V6659" i="3"/>
  <c r="V6655" i="3"/>
  <c r="V6651" i="3"/>
  <c r="V6647" i="3"/>
  <c r="V6643" i="3"/>
  <c r="V6639" i="3"/>
  <c r="V6635" i="3"/>
  <c r="V6631" i="3"/>
  <c r="V6627" i="3"/>
  <c r="V6623" i="3"/>
  <c r="V6619" i="3"/>
  <c r="V6615" i="3"/>
  <c r="V6611" i="3"/>
  <c r="V6607" i="3"/>
  <c r="V6603" i="3"/>
  <c r="V6599" i="3"/>
  <c r="V6595" i="3"/>
  <c r="V6591" i="3"/>
  <c r="V6587" i="3"/>
  <c r="V6583" i="3"/>
  <c r="V6579" i="3"/>
  <c r="V6575" i="3"/>
  <c r="V6571" i="3"/>
  <c r="V6567" i="3"/>
  <c r="V6563" i="3"/>
  <c r="V6559" i="3"/>
  <c r="V6555" i="3"/>
  <c r="V6551" i="3"/>
  <c r="V6547" i="3"/>
  <c r="V6543" i="3"/>
  <c r="V6539" i="3"/>
  <c r="V6535" i="3"/>
  <c r="V6531" i="3"/>
  <c r="V6527" i="3"/>
  <c r="V6523" i="3"/>
  <c r="V6519" i="3"/>
  <c r="V6515" i="3"/>
  <c r="V6511" i="3"/>
  <c r="V6507" i="3"/>
  <c r="V6503" i="3"/>
  <c r="V6499" i="3"/>
  <c r="V6495" i="3"/>
  <c r="V6491" i="3"/>
  <c r="V6487" i="3"/>
  <c r="V6483" i="3"/>
  <c r="V6479" i="3"/>
  <c r="V6475" i="3"/>
  <c r="V6471" i="3"/>
  <c r="V6467" i="3"/>
  <c r="V6463" i="3"/>
  <c r="V6459" i="3"/>
  <c r="V6455" i="3"/>
  <c r="V6451" i="3"/>
  <c r="V6447" i="3"/>
  <c r="V6443" i="3"/>
  <c r="V6439" i="3"/>
  <c r="V6435" i="3"/>
  <c r="V6431" i="3"/>
  <c r="V6427" i="3"/>
  <c r="V6423" i="3"/>
  <c r="V6419" i="3"/>
  <c r="V6415" i="3"/>
  <c r="V6411" i="3"/>
  <c r="V6407" i="3"/>
  <c r="V6403" i="3"/>
  <c r="V6399" i="3"/>
  <c r="V6395" i="3"/>
  <c r="V6391" i="3"/>
  <c r="V6387" i="3"/>
  <c r="V6383" i="3"/>
  <c r="V6379" i="3"/>
  <c r="V6375" i="3"/>
  <c r="V6371" i="3"/>
  <c r="V6367" i="3"/>
  <c r="V6363" i="3"/>
  <c r="V6359" i="3"/>
  <c r="V6355" i="3"/>
  <c r="V6351" i="3"/>
  <c r="V6347" i="3"/>
  <c r="V6343" i="3"/>
  <c r="V6339" i="3"/>
  <c r="V6335" i="3"/>
  <c r="V6331" i="3"/>
  <c r="V6327" i="3"/>
  <c r="V6323" i="3"/>
  <c r="V6319" i="3"/>
  <c r="V6315" i="3"/>
  <c r="V6311" i="3"/>
  <c r="V6307" i="3"/>
  <c r="V6303" i="3"/>
  <c r="V6299" i="3"/>
  <c r="V6295" i="3"/>
  <c r="V6291" i="3"/>
  <c r="V6287" i="3"/>
  <c r="V6283" i="3"/>
  <c r="V6279" i="3"/>
  <c r="V6275" i="3"/>
  <c r="V6271" i="3"/>
  <c r="V6267" i="3"/>
  <c r="V6263" i="3"/>
  <c r="V6259" i="3"/>
  <c r="V6255" i="3"/>
  <c r="V6251" i="3"/>
  <c r="V6247" i="3"/>
  <c r="V6243" i="3"/>
  <c r="V6239" i="3"/>
  <c r="V6235" i="3"/>
  <c r="V6231" i="3"/>
  <c r="V6227" i="3"/>
  <c r="V6223" i="3"/>
  <c r="V6219" i="3"/>
  <c r="V6215" i="3"/>
  <c r="V6211" i="3"/>
  <c r="V6207" i="3"/>
  <c r="V6203" i="3"/>
  <c r="V6199" i="3"/>
  <c r="V6195" i="3"/>
  <c r="V6191" i="3"/>
  <c r="V6187" i="3"/>
  <c r="V6183" i="3"/>
  <c r="V6179" i="3"/>
  <c r="V6175" i="3"/>
  <c r="V6171" i="3"/>
  <c r="V6167" i="3"/>
  <c r="V6163" i="3"/>
  <c r="V6159" i="3"/>
  <c r="V6155" i="3"/>
  <c r="V6151" i="3"/>
  <c r="V6147" i="3"/>
  <c r="V6143" i="3"/>
  <c r="V6139" i="3"/>
  <c r="V6135" i="3"/>
  <c r="V6131" i="3"/>
  <c r="V6127" i="3"/>
  <c r="V6123" i="3"/>
  <c r="V6119" i="3"/>
  <c r="V6115" i="3"/>
  <c r="V6111" i="3"/>
  <c r="V6107" i="3"/>
  <c r="V6103" i="3"/>
  <c r="V6099" i="3"/>
  <c r="V6095" i="3"/>
  <c r="V6091" i="3"/>
  <c r="V6087" i="3"/>
  <c r="V6083" i="3"/>
  <c r="V6079" i="3"/>
  <c r="V6075" i="3"/>
  <c r="V6071" i="3"/>
  <c r="V6067" i="3"/>
  <c r="V6063" i="3"/>
  <c r="V6059" i="3"/>
  <c r="V6055" i="3"/>
  <c r="V6051" i="3"/>
  <c r="V6047" i="3"/>
  <c r="V6043" i="3"/>
  <c r="V6039" i="3"/>
  <c r="V6035" i="3"/>
  <c r="V6031" i="3"/>
  <c r="V6027" i="3"/>
  <c r="V6023" i="3"/>
  <c r="V6019" i="3"/>
  <c r="V6015" i="3"/>
  <c r="V6011" i="3"/>
  <c r="V6007" i="3"/>
  <c r="V6003" i="3"/>
  <c r="V5999" i="3"/>
  <c r="V5995" i="3"/>
  <c r="V5991" i="3"/>
  <c r="V5987" i="3"/>
  <c r="V5983" i="3"/>
  <c r="V5979" i="3"/>
  <c r="V5975" i="3"/>
  <c r="V5971" i="3"/>
  <c r="V5967" i="3"/>
  <c r="V5963" i="3"/>
  <c r="V5959" i="3"/>
  <c r="V5955" i="3"/>
  <c r="V5951" i="3"/>
  <c r="V5947" i="3"/>
  <c r="V5943" i="3"/>
  <c r="V5939" i="3"/>
  <c r="V5935" i="3"/>
  <c r="V5931" i="3"/>
  <c r="V5927" i="3"/>
  <c r="V5923" i="3"/>
  <c r="V5919" i="3"/>
  <c r="V5915" i="3"/>
  <c r="V5911" i="3"/>
  <c r="V5907" i="3"/>
  <c r="V5903" i="3"/>
  <c r="V5899" i="3"/>
  <c r="V5895" i="3"/>
  <c r="V5891" i="3"/>
  <c r="V5887" i="3"/>
  <c r="V5883" i="3"/>
  <c r="V5879" i="3"/>
  <c r="V5875" i="3"/>
  <c r="V5871" i="3"/>
  <c r="V5867" i="3"/>
  <c r="V5863" i="3"/>
  <c r="V5859" i="3"/>
  <c r="V5855" i="3"/>
  <c r="V5851" i="3"/>
  <c r="V5847" i="3"/>
  <c r="V5843" i="3"/>
  <c r="V5839" i="3"/>
  <c r="V5835" i="3"/>
  <c r="V5831" i="3"/>
  <c r="V5827" i="3"/>
  <c r="V5823" i="3"/>
  <c r="V5819" i="3"/>
  <c r="V5815" i="3"/>
  <c r="V5811" i="3"/>
  <c r="V5807" i="3"/>
  <c r="V5803" i="3"/>
  <c r="V5799" i="3"/>
  <c r="V5795" i="3"/>
  <c r="V5791" i="3"/>
  <c r="V5787" i="3"/>
  <c r="V5783" i="3"/>
  <c r="V5779" i="3"/>
  <c r="V5775" i="3"/>
  <c r="V5771" i="3"/>
  <c r="V5767" i="3"/>
  <c r="V5763" i="3"/>
  <c r="V5759" i="3"/>
  <c r="V5755" i="3"/>
  <c r="V5751" i="3"/>
  <c r="V5747" i="3"/>
  <c r="V5743" i="3"/>
  <c r="V5739" i="3"/>
  <c r="V5735" i="3"/>
  <c r="V5731" i="3"/>
  <c r="V5727" i="3"/>
  <c r="V5723" i="3"/>
  <c r="V5719" i="3"/>
  <c r="V5715" i="3"/>
  <c r="V5711" i="3"/>
  <c r="V5707" i="3"/>
  <c r="V5703" i="3"/>
  <c r="V5699" i="3"/>
  <c r="V5695" i="3"/>
  <c r="V5691" i="3"/>
  <c r="V5687" i="3"/>
  <c r="V5683" i="3"/>
  <c r="V5679" i="3"/>
  <c r="V5675" i="3"/>
  <c r="V5671" i="3"/>
  <c r="V5667" i="3"/>
  <c r="V5663" i="3"/>
  <c r="V5659" i="3"/>
  <c r="V5655" i="3"/>
  <c r="V5651" i="3"/>
  <c r="V5647" i="3"/>
  <c r="V5643" i="3"/>
  <c r="V5639" i="3"/>
  <c r="V5635" i="3"/>
  <c r="V5631" i="3"/>
  <c r="V5627" i="3"/>
  <c r="V5623" i="3"/>
  <c r="V5619" i="3"/>
  <c r="V5615" i="3"/>
  <c r="V5611" i="3"/>
  <c r="V5607" i="3"/>
  <c r="V5603" i="3"/>
  <c r="V5599" i="3"/>
  <c r="V5595" i="3"/>
  <c r="V5591" i="3"/>
  <c r="V5587" i="3"/>
  <c r="V5583" i="3"/>
  <c r="V5579" i="3"/>
  <c r="V5575" i="3"/>
  <c r="V5571" i="3"/>
  <c r="V5567" i="3"/>
  <c r="V5563" i="3"/>
  <c r="V5559" i="3"/>
  <c r="V5555" i="3"/>
  <c r="V5551" i="3"/>
  <c r="V5547" i="3"/>
  <c r="V5543" i="3"/>
  <c r="V5539" i="3"/>
  <c r="V5535" i="3"/>
  <c r="V5531" i="3"/>
  <c r="V5527" i="3"/>
  <c r="V5523" i="3"/>
  <c r="V5519" i="3"/>
  <c r="V5515" i="3"/>
  <c r="V5511" i="3"/>
  <c r="V5507" i="3"/>
  <c r="V5503" i="3"/>
  <c r="V5499" i="3"/>
  <c r="V5495" i="3"/>
  <c r="V5491" i="3"/>
  <c r="V5487" i="3"/>
  <c r="V5483" i="3"/>
  <c r="V5479" i="3"/>
  <c r="V5475" i="3"/>
  <c r="V5471" i="3"/>
  <c r="V5467" i="3"/>
  <c r="V5463" i="3"/>
  <c r="V5459" i="3"/>
  <c r="V5455" i="3"/>
  <c r="V5451" i="3"/>
  <c r="V5447" i="3"/>
  <c r="V5443" i="3"/>
  <c r="V5439" i="3"/>
  <c r="V5435" i="3"/>
  <c r="V5431" i="3"/>
  <c r="V5427" i="3"/>
  <c r="V5423" i="3"/>
  <c r="V5419" i="3"/>
  <c r="V5415" i="3"/>
  <c r="V5411" i="3"/>
  <c r="V5407" i="3"/>
  <c r="V5403" i="3"/>
  <c r="V5399" i="3"/>
  <c r="V5395" i="3"/>
  <c r="V5391" i="3"/>
  <c r="V5387" i="3"/>
  <c r="V5383" i="3"/>
  <c r="V5379" i="3"/>
  <c r="V5375" i="3"/>
  <c r="V5371" i="3"/>
  <c r="V5367" i="3"/>
  <c r="V5363" i="3"/>
  <c r="V5359" i="3"/>
  <c r="V5355" i="3"/>
  <c r="V5351" i="3"/>
  <c r="V5347" i="3"/>
  <c r="V5343" i="3"/>
  <c r="V5339" i="3"/>
  <c r="V5335" i="3"/>
  <c r="V5331" i="3"/>
  <c r="V5327" i="3"/>
  <c r="V5323" i="3"/>
  <c r="V5319" i="3"/>
  <c r="V5315" i="3"/>
  <c r="V5311" i="3"/>
  <c r="V5307" i="3"/>
  <c r="V5303" i="3"/>
  <c r="V5299" i="3"/>
  <c r="V5295" i="3"/>
  <c r="V5291" i="3"/>
  <c r="V5287" i="3"/>
  <c r="V5283" i="3"/>
  <c r="V5279" i="3"/>
  <c r="V5275" i="3"/>
  <c r="V5271" i="3"/>
  <c r="V5267" i="3"/>
  <c r="V5263" i="3"/>
  <c r="V5259" i="3"/>
  <c r="V5255" i="3"/>
  <c r="V5251" i="3"/>
  <c r="V5247" i="3"/>
  <c r="V5243" i="3"/>
  <c r="V5239" i="3"/>
  <c r="V5235" i="3"/>
  <c r="V5231" i="3"/>
  <c r="V5227" i="3"/>
  <c r="V5223" i="3"/>
  <c r="V5219" i="3"/>
  <c r="V5215" i="3"/>
  <c r="V5211" i="3"/>
  <c r="V5207" i="3"/>
  <c r="V5203" i="3"/>
  <c r="V5199" i="3"/>
  <c r="V5195" i="3"/>
  <c r="V5191" i="3"/>
  <c r="V5187" i="3"/>
  <c r="V5183" i="3"/>
  <c r="V5179" i="3"/>
  <c r="V5175" i="3"/>
  <c r="V5171" i="3"/>
  <c r="V5167" i="3"/>
  <c r="V5163" i="3"/>
  <c r="V5159" i="3"/>
  <c r="V5155" i="3"/>
  <c r="V5151" i="3"/>
  <c r="V5147" i="3"/>
  <c r="V5143" i="3"/>
  <c r="V5139" i="3"/>
  <c r="V5135" i="3"/>
  <c r="V5131" i="3"/>
  <c r="V5127" i="3"/>
  <c r="V5123" i="3"/>
  <c r="V5119" i="3"/>
  <c r="V5115" i="3"/>
  <c r="V5111" i="3"/>
  <c r="V5107" i="3"/>
  <c r="V5103" i="3"/>
  <c r="V5099" i="3"/>
  <c r="V5095" i="3"/>
  <c r="V5091" i="3"/>
  <c r="V5087" i="3"/>
  <c r="V5083" i="3"/>
  <c r="V5079" i="3"/>
  <c r="V5075" i="3"/>
  <c r="V5071" i="3"/>
  <c r="V5067" i="3"/>
  <c r="V5063" i="3"/>
  <c r="V5059" i="3"/>
  <c r="V5055" i="3"/>
  <c r="V5051" i="3"/>
  <c r="V5047" i="3"/>
  <c r="V5043" i="3"/>
  <c r="V5039" i="3"/>
  <c r="V5035" i="3"/>
  <c r="V5031" i="3"/>
  <c r="V5027" i="3"/>
  <c r="V5023" i="3"/>
  <c r="V5019" i="3"/>
  <c r="V5015" i="3"/>
  <c r="V5011" i="3"/>
  <c r="V5007" i="3"/>
  <c r="V5003" i="3"/>
  <c r="V4999" i="3"/>
  <c r="V4995" i="3"/>
  <c r="V4991" i="3"/>
  <c r="V4987" i="3"/>
  <c r="V4983" i="3"/>
  <c r="V4979" i="3"/>
  <c r="V4975" i="3"/>
  <c r="V4971" i="3"/>
  <c r="V4967" i="3"/>
  <c r="V4963" i="3"/>
  <c r="V4959" i="3"/>
  <c r="V4955" i="3"/>
  <c r="V4951" i="3"/>
  <c r="V4947" i="3"/>
  <c r="V4943" i="3"/>
  <c r="V4939" i="3"/>
  <c r="V4935" i="3"/>
  <c r="V4931" i="3"/>
  <c r="V4927" i="3"/>
  <c r="V4923" i="3"/>
  <c r="V4919" i="3"/>
  <c r="V4915" i="3"/>
  <c r="V4911" i="3"/>
  <c r="V4907" i="3"/>
  <c r="V4903" i="3"/>
  <c r="V4899" i="3"/>
  <c r="V4895" i="3"/>
  <c r="V4891" i="3"/>
  <c r="V4887" i="3"/>
  <c r="V4883" i="3"/>
  <c r="V4879" i="3"/>
  <c r="V4875" i="3"/>
  <c r="V4871" i="3"/>
  <c r="V4867" i="3"/>
  <c r="V4863" i="3"/>
  <c r="V4859" i="3"/>
  <c r="V4855" i="3"/>
  <c r="V4851" i="3"/>
  <c r="V4847" i="3"/>
  <c r="V4843" i="3"/>
  <c r="V4839" i="3"/>
  <c r="V4835" i="3"/>
  <c r="V4831" i="3"/>
  <c r="V4827" i="3"/>
  <c r="V4823" i="3"/>
  <c r="V4819" i="3"/>
  <c r="V4815" i="3"/>
  <c r="V4811" i="3"/>
  <c r="V4807" i="3"/>
  <c r="V4803" i="3"/>
  <c r="V4799" i="3"/>
  <c r="V4795" i="3"/>
  <c r="V4791" i="3"/>
  <c r="V4787" i="3"/>
  <c r="V4783" i="3"/>
  <c r="V4779" i="3"/>
  <c r="V4775" i="3"/>
  <c r="V4771" i="3"/>
  <c r="V4767" i="3"/>
  <c r="V4763" i="3"/>
  <c r="V4759" i="3"/>
  <c r="V4755" i="3"/>
  <c r="V4751" i="3"/>
  <c r="V4747" i="3"/>
  <c r="V4743" i="3"/>
  <c r="V4739" i="3"/>
  <c r="V4735" i="3"/>
  <c r="V4731" i="3"/>
  <c r="V4727" i="3"/>
  <c r="V4723" i="3"/>
  <c r="V4719" i="3"/>
  <c r="V4715" i="3"/>
  <c r="V4711" i="3"/>
  <c r="V4707" i="3"/>
  <c r="V4703" i="3"/>
  <c r="V4699" i="3"/>
  <c r="V4695" i="3"/>
  <c r="V4691" i="3"/>
  <c r="V4687" i="3"/>
  <c r="V4683" i="3"/>
  <c r="V4679" i="3"/>
  <c r="V4675" i="3"/>
  <c r="V4671" i="3"/>
  <c r="V4667" i="3"/>
  <c r="V4663" i="3"/>
  <c r="V4659" i="3"/>
  <c r="V4655" i="3"/>
  <c r="V4651" i="3"/>
  <c r="V4647" i="3"/>
  <c r="V4643" i="3"/>
  <c r="V4639" i="3"/>
  <c r="V4635" i="3"/>
  <c r="V4631" i="3"/>
  <c r="V4627" i="3"/>
  <c r="V4623" i="3"/>
  <c r="V4619" i="3"/>
  <c r="V4615" i="3"/>
  <c r="V4611" i="3"/>
  <c r="V4607" i="3"/>
  <c r="V4603" i="3"/>
  <c r="V4599" i="3"/>
  <c r="V4595" i="3"/>
  <c r="V4591" i="3"/>
  <c r="V4587" i="3"/>
  <c r="V4583" i="3"/>
  <c r="V4579" i="3"/>
  <c r="V4575" i="3"/>
  <c r="V4571" i="3"/>
  <c r="V4567" i="3"/>
  <c r="V4563" i="3"/>
  <c r="V4559" i="3"/>
  <c r="V4555" i="3"/>
  <c r="V4551" i="3"/>
  <c r="V4547" i="3"/>
  <c r="V4543" i="3"/>
  <c r="V4539" i="3"/>
  <c r="V4535" i="3"/>
  <c r="V4531" i="3"/>
  <c r="V4527" i="3"/>
  <c r="V4523" i="3"/>
  <c r="V4519" i="3"/>
  <c r="V4515" i="3"/>
  <c r="V4511" i="3"/>
  <c r="V4507" i="3"/>
  <c r="V4503" i="3"/>
  <c r="V4499" i="3"/>
  <c r="V4495" i="3"/>
  <c r="V4491" i="3"/>
  <c r="V4487" i="3"/>
  <c r="V4483" i="3"/>
  <c r="V4479" i="3"/>
  <c r="V4475" i="3"/>
  <c r="V4471" i="3"/>
  <c r="V4467" i="3"/>
  <c r="V4463" i="3"/>
  <c r="V4459" i="3"/>
  <c r="V4455" i="3"/>
  <c r="V4451" i="3"/>
  <c r="V4447" i="3"/>
  <c r="V4443" i="3"/>
  <c r="V4439" i="3"/>
  <c r="V4435" i="3"/>
  <c r="V4431" i="3"/>
  <c r="V4427" i="3"/>
  <c r="V4423" i="3"/>
  <c r="V4419" i="3"/>
  <c r="V4415" i="3"/>
  <c r="V4411" i="3"/>
  <c r="V4407" i="3"/>
  <c r="V4403" i="3"/>
  <c r="V4399" i="3"/>
  <c r="V4395" i="3"/>
  <c r="V4391" i="3"/>
  <c r="V4387" i="3"/>
  <c r="V4383" i="3"/>
  <c r="V4379" i="3"/>
  <c r="V4375" i="3"/>
  <c r="V4371" i="3"/>
  <c r="V4367" i="3"/>
  <c r="V4363" i="3"/>
  <c r="V4359" i="3"/>
  <c r="V4355" i="3"/>
  <c r="V4351" i="3"/>
  <c r="V4347" i="3"/>
  <c r="V4343" i="3"/>
  <c r="V4339" i="3"/>
  <c r="V4335" i="3"/>
  <c r="V4331" i="3"/>
  <c r="V4327" i="3"/>
  <c r="V4323" i="3"/>
  <c r="V4319" i="3"/>
  <c r="V4315" i="3"/>
  <c r="V4311" i="3"/>
  <c r="V4307" i="3"/>
  <c r="V4303" i="3"/>
  <c r="V4299" i="3"/>
  <c r="V4295" i="3"/>
  <c r="V4291" i="3"/>
  <c r="V4287" i="3"/>
  <c r="V4283" i="3"/>
  <c r="V4279" i="3"/>
  <c r="V4275" i="3"/>
  <c r="V4271" i="3"/>
  <c r="V4267" i="3"/>
  <c r="V4263" i="3"/>
  <c r="V4259" i="3"/>
  <c r="V4255" i="3"/>
  <c r="V4251" i="3"/>
  <c r="V4247" i="3"/>
  <c r="V4243" i="3"/>
  <c r="V4239" i="3"/>
  <c r="V4235" i="3"/>
  <c r="V4231" i="3"/>
  <c r="V4227" i="3"/>
  <c r="V4223" i="3"/>
  <c r="V4219" i="3"/>
  <c r="V4215" i="3"/>
  <c r="V4211" i="3"/>
  <c r="V4207" i="3"/>
  <c r="V4203" i="3"/>
  <c r="V4199" i="3"/>
  <c r="V4195" i="3"/>
  <c r="V4191" i="3"/>
  <c r="V4187" i="3"/>
  <c r="V4183" i="3"/>
  <c r="V4179" i="3"/>
  <c r="V4175" i="3"/>
  <c r="V4171" i="3"/>
  <c r="V4167" i="3"/>
  <c r="V4163" i="3"/>
  <c r="V4159" i="3"/>
  <c r="V4155" i="3"/>
  <c r="V4151" i="3"/>
  <c r="V4147" i="3"/>
  <c r="V4143" i="3"/>
  <c r="V4139" i="3"/>
  <c r="V4135" i="3"/>
  <c r="V4131" i="3"/>
  <c r="V4127" i="3"/>
  <c r="V4123" i="3"/>
  <c r="V4119" i="3"/>
  <c r="V4115" i="3"/>
  <c r="V4111" i="3"/>
  <c r="V4107" i="3"/>
  <c r="V4103" i="3"/>
  <c r="V4099" i="3"/>
  <c r="V4095" i="3"/>
  <c r="V4091" i="3"/>
  <c r="V4087" i="3"/>
  <c r="V4083" i="3"/>
  <c r="V4079" i="3"/>
  <c r="V4075" i="3"/>
  <c r="V4071" i="3"/>
  <c r="V4067" i="3"/>
  <c r="V4063" i="3"/>
  <c r="V4059" i="3"/>
  <c r="V4055" i="3"/>
  <c r="V4051" i="3"/>
  <c r="V4047" i="3"/>
  <c r="V4043" i="3"/>
  <c r="V4039" i="3"/>
  <c r="V4035" i="3"/>
  <c r="V4031" i="3"/>
  <c r="V4027" i="3"/>
  <c r="V4023" i="3"/>
  <c r="V4019" i="3"/>
  <c r="V4015" i="3"/>
  <c r="V4011" i="3"/>
  <c r="V4007" i="3"/>
  <c r="V4003" i="3"/>
  <c r="V3999" i="3"/>
  <c r="V3995" i="3"/>
  <c r="V3991" i="3"/>
  <c r="V3987" i="3"/>
  <c r="V3983" i="3"/>
  <c r="V3979" i="3"/>
  <c r="V3975" i="3"/>
  <c r="V3971" i="3"/>
  <c r="V3967" i="3"/>
  <c r="V3963" i="3"/>
  <c r="V3959" i="3"/>
  <c r="V3955" i="3"/>
  <c r="V3951" i="3"/>
  <c r="V3947" i="3"/>
  <c r="V3943" i="3"/>
  <c r="V3939" i="3"/>
  <c r="V3935" i="3"/>
  <c r="V3931" i="3"/>
  <c r="V3927" i="3"/>
  <c r="V3923" i="3"/>
  <c r="V3919" i="3"/>
  <c r="V3915" i="3"/>
  <c r="V3911" i="3"/>
  <c r="V3907" i="3"/>
  <c r="V3903" i="3"/>
  <c r="V3899" i="3"/>
  <c r="V3895" i="3"/>
  <c r="V3891" i="3"/>
  <c r="V3887" i="3"/>
  <c r="V3883" i="3"/>
  <c r="V3879" i="3"/>
  <c r="V3875" i="3"/>
  <c r="V3871" i="3"/>
  <c r="V3867" i="3"/>
  <c r="V3863" i="3"/>
  <c r="V3859" i="3"/>
  <c r="V3855" i="3"/>
  <c r="V3851" i="3"/>
  <c r="V3847" i="3"/>
  <c r="V3843" i="3"/>
  <c r="V3839" i="3"/>
  <c r="V3835" i="3"/>
  <c r="V3831" i="3"/>
  <c r="V3827" i="3"/>
  <c r="V3823" i="3"/>
  <c r="V3819" i="3"/>
  <c r="V3815" i="3"/>
  <c r="V3811" i="3"/>
  <c r="V3807" i="3"/>
  <c r="V3803" i="3"/>
  <c r="V3799" i="3"/>
  <c r="V3795" i="3"/>
  <c r="V3791" i="3"/>
  <c r="V3787" i="3"/>
  <c r="V3783" i="3"/>
  <c r="V3779" i="3"/>
  <c r="V3775" i="3"/>
  <c r="V3771" i="3"/>
  <c r="V3767" i="3"/>
  <c r="V3763" i="3"/>
  <c r="V3759" i="3"/>
  <c r="V3755" i="3"/>
  <c r="V3751" i="3"/>
  <c r="V3747" i="3"/>
  <c r="V3743" i="3"/>
  <c r="V3739" i="3"/>
  <c r="V3735" i="3"/>
  <c r="V3731" i="3"/>
  <c r="V3727" i="3"/>
  <c r="V3723" i="3"/>
  <c r="V3719" i="3"/>
  <c r="V3715" i="3"/>
  <c r="V3711" i="3"/>
  <c r="V3707" i="3"/>
  <c r="V3703" i="3"/>
  <c r="V3699" i="3"/>
  <c r="V3695" i="3"/>
  <c r="V3691" i="3"/>
  <c r="V3687" i="3"/>
  <c r="V3683" i="3"/>
  <c r="V3679" i="3"/>
  <c r="V3675" i="3"/>
  <c r="V3671" i="3"/>
  <c r="V3667" i="3"/>
  <c r="V3663" i="3"/>
  <c r="V3659" i="3"/>
  <c r="V3655" i="3"/>
  <c r="V3651" i="3"/>
  <c r="V3647" i="3"/>
  <c r="V3643" i="3"/>
  <c r="V3639" i="3"/>
  <c r="V3635" i="3"/>
  <c r="V3631" i="3"/>
  <c r="V3627" i="3"/>
  <c r="V3623" i="3"/>
  <c r="V3619" i="3"/>
  <c r="V3615" i="3"/>
  <c r="V3611" i="3"/>
  <c r="V3607" i="3"/>
  <c r="V3603" i="3"/>
  <c r="V3599" i="3"/>
  <c r="V3595" i="3"/>
  <c r="V3591" i="3"/>
  <c r="V3587" i="3"/>
  <c r="V3583" i="3"/>
  <c r="V3579" i="3"/>
  <c r="V3575" i="3"/>
  <c r="V3571" i="3"/>
  <c r="V3567" i="3"/>
  <c r="V3563" i="3"/>
  <c r="V3559" i="3"/>
  <c r="V3555" i="3"/>
  <c r="V3551" i="3"/>
  <c r="V3547" i="3"/>
  <c r="V3543" i="3"/>
  <c r="V3539" i="3"/>
  <c r="V3535" i="3"/>
  <c r="V3531" i="3"/>
  <c r="V3527" i="3"/>
  <c r="V3523" i="3"/>
  <c r="V3519" i="3"/>
  <c r="V3515" i="3"/>
  <c r="V3511" i="3"/>
  <c r="V3507" i="3"/>
  <c r="V3503" i="3"/>
  <c r="V3499" i="3"/>
  <c r="V3495" i="3"/>
  <c r="V3491" i="3"/>
  <c r="V3487" i="3"/>
  <c r="V3483" i="3"/>
  <c r="V3479" i="3"/>
  <c r="V3475" i="3"/>
  <c r="V3471" i="3"/>
  <c r="V3467" i="3"/>
  <c r="V3463" i="3"/>
  <c r="V3459" i="3"/>
  <c r="V3455" i="3"/>
  <c r="V3451" i="3"/>
  <c r="V3447" i="3"/>
  <c r="V3443" i="3"/>
  <c r="V3439" i="3"/>
  <c r="V3435" i="3"/>
  <c r="V3431" i="3"/>
  <c r="V3427" i="3"/>
  <c r="V3423" i="3"/>
  <c r="V3419" i="3"/>
  <c r="V3415" i="3"/>
  <c r="V3411" i="3"/>
  <c r="V3407" i="3"/>
  <c r="V3403" i="3"/>
  <c r="V3399" i="3"/>
  <c r="V3395" i="3"/>
  <c r="V3391" i="3"/>
  <c r="V3387" i="3"/>
  <c r="V3383" i="3"/>
  <c r="V3379" i="3"/>
  <c r="V3375" i="3"/>
  <c r="V3371" i="3"/>
  <c r="V3367" i="3"/>
  <c r="V3363" i="3"/>
  <c r="V3359" i="3"/>
  <c r="V3355" i="3"/>
  <c r="V3351" i="3"/>
  <c r="V3347" i="3"/>
  <c r="V3343" i="3"/>
  <c r="V3339" i="3"/>
  <c r="V3335" i="3"/>
  <c r="V3331" i="3"/>
  <c r="V3327" i="3"/>
  <c r="V3323" i="3"/>
  <c r="V3319" i="3"/>
  <c r="V3315" i="3"/>
  <c r="V3311" i="3"/>
  <c r="V3307" i="3"/>
  <c r="V3303" i="3"/>
  <c r="V3299" i="3"/>
  <c r="V3295" i="3"/>
  <c r="V3291" i="3"/>
  <c r="V3287" i="3"/>
  <c r="V3283" i="3"/>
  <c r="V3279" i="3"/>
  <c r="V3275" i="3"/>
  <c r="V3271" i="3"/>
  <c r="V3267" i="3"/>
  <c r="V3263" i="3"/>
  <c r="V3259" i="3"/>
  <c r="V3255" i="3"/>
  <c r="V3251" i="3"/>
  <c r="V3247" i="3"/>
  <c r="V3243" i="3"/>
  <c r="V3239" i="3"/>
  <c r="V3235" i="3"/>
  <c r="V3231" i="3"/>
  <c r="V3227" i="3"/>
  <c r="V3223" i="3"/>
  <c r="V3219" i="3"/>
  <c r="V3215" i="3"/>
  <c r="V3211" i="3"/>
  <c r="V3207" i="3"/>
  <c r="V3203" i="3"/>
  <c r="V3199" i="3"/>
  <c r="V3195" i="3"/>
  <c r="V3191" i="3"/>
  <c r="V3187" i="3"/>
  <c r="V3183" i="3"/>
  <c r="V3179" i="3"/>
  <c r="V3175" i="3"/>
  <c r="V3171" i="3"/>
  <c r="V3167" i="3"/>
  <c r="V3163" i="3"/>
  <c r="V3159" i="3"/>
  <c r="V3155" i="3"/>
  <c r="V3151" i="3"/>
  <c r="V3147" i="3"/>
  <c r="V3143" i="3"/>
  <c r="V3139" i="3"/>
  <c r="V3135" i="3"/>
  <c r="V3131" i="3"/>
  <c r="V3127" i="3"/>
  <c r="V3123" i="3"/>
  <c r="V3119" i="3"/>
  <c r="V3115" i="3"/>
  <c r="V3111" i="3"/>
  <c r="V3107" i="3"/>
  <c r="V3103" i="3"/>
  <c r="V3099" i="3"/>
  <c r="V3095" i="3"/>
  <c r="V3091" i="3"/>
  <c r="V3087" i="3"/>
  <c r="V3083" i="3"/>
  <c r="V3079" i="3"/>
  <c r="V3075" i="3"/>
  <c r="V3071" i="3"/>
  <c r="V3067" i="3"/>
  <c r="V3063" i="3"/>
  <c r="V3059" i="3"/>
  <c r="V3055" i="3"/>
  <c r="V3051" i="3"/>
  <c r="V3047" i="3"/>
  <c r="V3043" i="3"/>
  <c r="V3039" i="3"/>
  <c r="V3035" i="3"/>
  <c r="V3031" i="3"/>
  <c r="V3027" i="3"/>
  <c r="V3023" i="3"/>
  <c r="V3019" i="3"/>
  <c r="V3015" i="3"/>
  <c r="V3011" i="3"/>
  <c r="V3007" i="3"/>
  <c r="V3003" i="3"/>
  <c r="V2999" i="3"/>
  <c r="V2995" i="3"/>
  <c r="V2991" i="3"/>
  <c r="V2987" i="3"/>
  <c r="V2983" i="3"/>
  <c r="V2979" i="3"/>
  <c r="V2975" i="3"/>
  <c r="V2971" i="3"/>
  <c r="V2967" i="3"/>
  <c r="V2963" i="3"/>
  <c r="V2959" i="3"/>
  <c r="V2955" i="3"/>
  <c r="V2951" i="3"/>
  <c r="V2947" i="3"/>
  <c r="V2943" i="3"/>
  <c r="V2939" i="3"/>
  <c r="V2935" i="3"/>
  <c r="V2931" i="3"/>
  <c r="V2927" i="3"/>
  <c r="V2923" i="3"/>
  <c r="V2919" i="3"/>
  <c r="V2915" i="3"/>
  <c r="V2911" i="3"/>
  <c r="V2907" i="3"/>
  <c r="V2903" i="3"/>
  <c r="V2899" i="3"/>
  <c r="V2895" i="3"/>
  <c r="V2891" i="3"/>
  <c r="V2887" i="3"/>
  <c r="V2883" i="3"/>
  <c r="V2879" i="3"/>
  <c r="V2875" i="3"/>
  <c r="V2871" i="3"/>
  <c r="V2867" i="3"/>
  <c r="V2863" i="3"/>
  <c r="V2859" i="3"/>
  <c r="V2855" i="3"/>
  <c r="V2851" i="3"/>
  <c r="V2847" i="3"/>
  <c r="V2843" i="3"/>
  <c r="V2839" i="3"/>
  <c r="V2835" i="3"/>
  <c r="V2831" i="3"/>
  <c r="V2827" i="3"/>
  <c r="V2823" i="3"/>
  <c r="V2819" i="3"/>
  <c r="V2815" i="3"/>
  <c r="V2811" i="3"/>
  <c r="V2807" i="3"/>
  <c r="V2803" i="3"/>
  <c r="V2799" i="3"/>
  <c r="V2795" i="3"/>
  <c r="V2791" i="3"/>
  <c r="V2787" i="3"/>
  <c r="V2783" i="3"/>
  <c r="V2779" i="3"/>
  <c r="V2775" i="3"/>
  <c r="V2771" i="3"/>
  <c r="V2767" i="3"/>
  <c r="V2763" i="3"/>
  <c r="V2759" i="3"/>
  <c r="V2755" i="3"/>
  <c r="V2751" i="3"/>
  <c r="V2747" i="3"/>
  <c r="V2743" i="3"/>
  <c r="V2739" i="3"/>
  <c r="V2735" i="3"/>
  <c r="V2731" i="3"/>
  <c r="V2727" i="3"/>
  <c r="V2723" i="3"/>
  <c r="V2719" i="3"/>
  <c r="V2715" i="3"/>
  <c r="V2711" i="3"/>
  <c r="V2707" i="3"/>
  <c r="V2703" i="3"/>
  <c r="V2699" i="3"/>
  <c r="V2695" i="3"/>
  <c r="V2691" i="3"/>
  <c r="V2687" i="3"/>
  <c r="V2683" i="3"/>
  <c r="V2679" i="3"/>
  <c r="V2675" i="3"/>
  <c r="V2671" i="3"/>
  <c r="V2667" i="3"/>
  <c r="V2663" i="3"/>
  <c r="V2659" i="3"/>
  <c r="V2655" i="3"/>
  <c r="V2651" i="3"/>
  <c r="V2647" i="3"/>
  <c r="V2643" i="3"/>
  <c r="V2639" i="3"/>
  <c r="V2635" i="3"/>
  <c r="V2631" i="3"/>
  <c r="V2627" i="3"/>
  <c r="V2623" i="3"/>
  <c r="V2619" i="3"/>
  <c r="V2615" i="3"/>
  <c r="V2611" i="3"/>
  <c r="V2607" i="3"/>
  <c r="V2603" i="3"/>
  <c r="V2599" i="3"/>
  <c r="V2595" i="3"/>
  <c r="V2591" i="3"/>
  <c r="V2587" i="3"/>
  <c r="V2583" i="3"/>
  <c r="V2579" i="3"/>
  <c r="V2575" i="3"/>
  <c r="V2571" i="3"/>
  <c r="V2567" i="3"/>
  <c r="V2563" i="3"/>
  <c r="V2559" i="3"/>
  <c r="V2555" i="3"/>
  <c r="V2551" i="3"/>
  <c r="V2547" i="3"/>
  <c r="V2543" i="3"/>
  <c r="V2539" i="3"/>
  <c r="V2535" i="3"/>
  <c r="V2531" i="3"/>
  <c r="V2527" i="3"/>
  <c r="V2523" i="3"/>
  <c r="V2519" i="3"/>
  <c r="V2515" i="3"/>
  <c r="V2511" i="3"/>
  <c r="V2507" i="3"/>
  <c r="V2503" i="3"/>
  <c r="V2499" i="3"/>
  <c r="V2495" i="3"/>
  <c r="V2491" i="3"/>
  <c r="V2487" i="3"/>
  <c r="V2483" i="3"/>
  <c r="V2479" i="3"/>
  <c r="V2475" i="3"/>
  <c r="V2471" i="3"/>
  <c r="V2467" i="3"/>
  <c r="V2463" i="3"/>
  <c r="V2459" i="3"/>
  <c r="V2455" i="3"/>
  <c r="V2451" i="3"/>
  <c r="V2447" i="3"/>
  <c r="V2443" i="3"/>
  <c r="V3" i="3"/>
  <c r="V7046" i="3"/>
  <c r="V7042" i="3"/>
  <c r="V7038" i="3"/>
  <c r="V7034" i="3"/>
  <c r="V7030" i="3"/>
  <c r="V7026" i="3"/>
  <c r="V7022" i="3"/>
  <c r="V7018" i="3"/>
  <c r="V7014" i="3"/>
  <c r="V7010" i="3"/>
  <c r="V7006" i="3"/>
  <c r="V7002" i="3"/>
  <c r="V6998" i="3"/>
  <c r="V6994" i="3"/>
  <c r="V6990" i="3"/>
  <c r="V6986" i="3"/>
  <c r="V6982" i="3"/>
  <c r="V6978" i="3"/>
  <c r="V6974" i="3"/>
  <c r="V6970" i="3"/>
  <c r="V6966" i="3"/>
  <c r="V6962" i="3"/>
  <c r="V6958" i="3"/>
  <c r="V6954" i="3"/>
  <c r="V6950" i="3"/>
  <c r="V6946" i="3"/>
  <c r="V6942" i="3"/>
  <c r="V6938" i="3"/>
  <c r="V6934" i="3"/>
  <c r="V6930" i="3"/>
  <c r="V6926" i="3"/>
  <c r="V6922" i="3"/>
  <c r="V6918" i="3"/>
  <c r="V6914" i="3"/>
  <c r="V6910" i="3"/>
  <c r="V6906" i="3"/>
  <c r="V6902" i="3"/>
  <c r="V6898" i="3"/>
  <c r="V6894" i="3"/>
  <c r="V6890" i="3"/>
  <c r="V6886" i="3"/>
  <c r="V6882" i="3"/>
  <c r="V6878" i="3"/>
  <c r="V6874" i="3"/>
  <c r="V6870" i="3"/>
  <c r="V6866" i="3"/>
  <c r="V6862" i="3"/>
  <c r="V6858" i="3"/>
  <c r="V6854" i="3"/>
  <c r="V6850" i="3"/>
  <c r="V6846" i="3"/>
  <c r="V6842" i="3"/>
  <c r="V6838" i="3"/>
  <c r="V6834" i="3"/>
  <c r="V6830" i="3"/>
  <c r="V6826" i="3"/>
  <c r="V6822" i="3"/>
  <c r="V6818" i="3"/>
  <c r="V6814" i="3"/>
  <c r="V6810" i="3"/>
  <c r="V6806" i="3"/>
  <c r="V6802" i="3"/>
  <c r="V6798" i="3"/>
  <c r="V6794" i="3"/>
  <c r="V6790" i="3"/>
  <c r="V6786" i="3"/>
  <c r="V6782" i="3"/>
  <c r="V6778" i="3"/>
  <c r="V6774" i="3"/>
  <c r="V6770" i="3"/>
  <c r="V6766" i="3"/>
  <c r="V6762" i="3"/>
  <c r="V6758" i="3"/>
  <c r="V6754" i="3"/>
  <c r="V6750" i="3"/>
  <c r="V6746" i="3"/>
  <c r="V6742" i="3"/>
  <c r="V6738" i="3"/>
  <c r="V6734" i="3"/>
  <c r="V6730" i="3"/>
  <c r="V6726" i="3"/>
  <c r="V6722" i="3"/>
  <c r="V6718" i="3"/>
  <c r="V6714" i="3"/>
  <c r="V6710" i="3"/>
  <c r="V6706" i="3"/>
  <c r="V6702" i="3"/>
  <c r="V6698" i="3"/>
  <c r="V6694" i="3"/>
  <c r="V6690" i="3"/>
  <c r="V6686" i="3"/>
  <c r="V6682" i="3"/>
  <c r="V6678" i="3"/>
  <c r="V6674" i="3"/>
  <c r="V6670" i="3"/>
  <c r="V6666" i="3"/>
  <c r="V6662" i="3"/>
  <c r="V6658" i="3"/>
  <c r="V6654" i="3"/>
  <c r="V6650" i="3"/>
  <c r="V6646" i="3"/>
  <c r="V6642" i="3"/>
  <c r="V6638" i="3"/>
  <c r="V6634" i="3"/>
  <c r="V6630" i="3"/>
  <c r="V6626" i="3"/>
  <c r="V6622" i="3"/>
  <c r="V6618" i="3"/>
  <c r="V6614" i="3"/>
  <c r="V6610" i="3"/>
  <c r="V6606" i="3"/>
  <c r="V6602" i="3"/>
  <c r="V6598" i="3"/>
  <c r="V6594" i="3"/>
  <c r="V6590" i="3"/>
  <c r="V6586" i="3"/>
  <c r="V6582" i="3"/>
  <c r="V6578" i="3"/>
  <c r="V6574" i="3"/>
  <c r="V6570" i="3"/>
  <c r="V6566" i="3"/>
  <c r="V6562" i="3"/>
  <c r="V6558" i="3"/>
  <c r="V6554" i="3"/>
  <c r="V6550" i="3"/>
  <c r="V6546" i="3"/>
  <c r="V6542" i="3"/>
  <c r="V6538" i="3"/>
  <c r="V6534" i="3"/>
  <c r="V6530" i="3"/>
  <c r="V6526" i="3"/>
  <c r="V6522" i="3"/>
  <c r="V6518" i="3"/>
  <c r="V6514" i="3"/>
  <c r="V6510" i="3"/>
  <c r="V6506" i="3"/>
  <c r="V6502" i="3"/>
  <c r="V6498" i="3"/>
  <c r="V6494" i="3"/>
  <c r="V6490" i="3"/>
  <c r="V6486" i="3"/>
  <c r="V6482" i="3"/>
  <c r="V6478" i="3"/>
  <c r="V6474" i="3"/>
  <c r="V6470" i="3"/>
  <c r="V6466" i="3"/>
  <c r="V6462" i="3"/>
  <c r="V6458" i="3"/>
  <c r="V6454" i="3"/>
  <c r="V6450" i="3"/>
  <c r="V6446" i="3"/>
  <c r="V6442" i="3"/>
  <c r="V6438" i="3"/>
  <c r="V6434" i="3"/>
  <c r="V6430" i="3"/>
  <c r="V6426" i="3"/>
  <c r="V6422" i="3"/>
  <c r="V6418" i="3"/>
  <c r="V6414" i="3"/>
  <c r="V6410" i="3"/>
  <c r="V6406" i="3"/>
  <c r="V6402" i="3"/>
  <c r="V6398" i="3"/>
  <c r="V6394" i="3"/>
  <c r="V6390" i="3"/>
  <c r="V6386" i="3"/>
  <c r="V6382" i="3"/>
  <c r="V6378" i="3"/>
  <c r="V6374" i="3"/>
  <c r="V6370" i="3"/>
  <c r="V6366" i="3"/>
  <c r="V6362" i="3"/>
  <c r="V6358" i="3"/>
  <c r="V6354" i="3"/>
  <c r="V6350" i="3"/>
  <c r="V6346" i="3"/>
  <c r="V6342" i="3"/>
  <c r="V6338" i="3"/>
  <c r="V6334" i="3"/>
  <c r="V6330" i="3"/>
  <c r="V6326" i="3"/>
  <c r="V6322" i="3"/>
  <c r="V6318" i="3"/>
  <c r="V6314" i="3"/>
  <c r="V6310" i="3"/>
  <c r="V6306" i="3"/>
  <c r="V6302" i="3"/>
  <c r="V6298" i="3"/>
  <c r="V6294" i="3"/>
  <c r="V6290" i="3"/>
  <c r="V6286" i="3"/>
  <c r="V6282" i="3"/>
  <c r="V6278" i="3"/>
  <c r="V6274" i="3"/>
  <c r="V6270" i="3"/>
  <c r="V6266" i="3"/>
  <c r="V6262" i="3"/>
  <c r="V6258" i="3"/>
  <c r="V6254" i="3"/>
  <c r="V6250" i="3"/>
  <c r="V6246" i="3"/>
  <c r="V6242" i="3"/>
  <c r="V6238" i="3"/>
  <c r="V6234" i="3"/>
  <c r="V6230" i="3"/>
  <c r="V6226" i="3"/>
  <c r="V6222" i="3"/>
  <c r="V6218" i="3"/>
  <c r="V6214" i="3"/>
  <c r="V6210" i="3"/>
  <c r="V6206" i="3"/>
  <c r="V6202" i="3"/>
  <c r="V6198" i="3"/>
  <c r="V6194" i="3"/>
  <c r="V6190" i="3"/>
  <c r="V6186" i="3"/>
  <c r="V6182" i="3"/>
  <c r="V6178" i="3"/>
  <c r="V6174" i="3"/>
  <c r="V6170" i="3"/>
  <c r="V6166" i="3"/>
  <c r="V6162" i="3"/>
  <c r="V6158" i="3"/>
  <c r="V6154" i="3"/>
  <c r="V6150" i="3"/>
  <c r="V6146" i="3"/>
  <c r="V6142" i="3"/>
  <c r="V6138" i="3"/>
  <c r="V6134" i="3"/>
  <c r="V6130" i="3"/>
  <c r="V6126" i="3"/>
  <c r="V6122" i="3"/>
  <c r="V6118" i="3"/>
  <c r="V6114" i="3"/>
  <c r="V6110" i="3"/>
  <c r="V6106" i="3"/>
  <c r="V6102" i="3"/>
  <c r="V6098" i="3"/>
  <c r="V6094" i="3"/>
  <c r="V6090" i="3"/>
  <c r="V6086" i="3"/>
  <c r="V6082" i="3"/>
  <c r="V6078" i="3"/>
  <c r="V6074" i="3"/>
  <c r="V6070" i="3"/>
  <c r="V6066" i="3"/>
  <c r="V6062" i="3"/>
  <c r="V6058" i="3"/>
  <c r="V6054" i="3"/>
  <c r="V6050" i="3"/>
  <c r="V6046" i="3"/>
  <c r="V6042" i="3"/>
  <c r="V6038" i="3"/>
  <c r="V6034" i="3"/>
  <c r="V6030" i="3"/>
  <c r="V6026" i="3"/>
  <c r="V6022" i="3"/>
  <c r="V6018" i="3"/>
  <c r="V6014" i="3"/>
  <c r="V6010" i="3"/>
  <c r="V6006" i="3"/>
  <c r="V6002" i="3"/>
  <c r="V5998" i="3"/>
  <c r="V5994" i="3"/>
  <c r="V5990" i="3"/>
  <c r="V5986" i="3"/>
  <c r="V5982" i="3"/>
  <c r="V5978" i="3"/>
  <c r="V5974" i="3"/>
  <c r="V5970" i="3"/>
  <c r="V5966" i="3"/>
  <c r="V5962" i="3"/>
  <c r="V5958" i="3"/>
  <c r="V5954" i="3"/>
  <c r="V5950" i="3"/>
  <c r="V5946" i="3"/>
  <c r="V5942" i="3"/>
  <c r="V5938" i="3"/>
  <c r="V5934" i="3"/>
  <c r="V5930" i="3"/>
  <c r="V5926" i="3"/>
  <c r="V5922" i="3"/>
  <c r="V5918" i="3"/>
  <c r="V5914" i="3"/>
  <c r="V5910" i="3"/>
  <c r="V5906" i="3"/>
  <c r="V5902" i="3"/>
  <c r="V5898" i="3"/>
  <c r="V5894" i="3"/>
  <c r="V5890" i="3"/>
  <c r="V5886" i="3"/>
  <c r="V5882" i="3"/>
  <c r="V5878" i="3"/>
  <c r="V5874" i="3"/>
  <c r="V5870" i="3"/>
  <c r="V5866" i="3"/>
  <c r="V5862" i="3"/>
  <c r="V5858" i="3"/>
  <c r="V5854" i="3"/>
  <c r="V5850" i="3"/>
  <c r="V5846" i="3"/>
  <c r="V5842" i="3"/>
  <c r="V5838" i="3"/>
  <c r="V5834" i="3"/>
  <c r="V5830" i="3"/>
  <c r="V5826" i="3"/>
  <c r="V5822" i="3"/>
  <c r="V5818" i="3"/>
  <c r="V5814" i="3"/>
  <c r="V5810" i="3"/>
  <c r="V5806" i="3"/>
  <c r="V5802" i="3"/>
  <c r="V5798" i="3"/>
  <c r="V5794" i="3"/>
  <c r="V5790" i="3"/>
  <c r="V5786" i="3"/>
  <c r="V5782" i="3"/>
  <c r="V5778" i="3"/>
  <c r="V5774" i="3"/>
  <c r="V5770" i="3"/>
  <c r="V5766" i="3"/>
  <c r="V5762" i="3"/>
  <c r="V5758" i="3"/>
  <c r="V5754" i="3"/>
  <c r="V5750" i="3"/>
  <c r="V5746" i="3"/>
  <c r="V5742" i="3"/>
  <c r="V5738" i="3"/>
  <c r="V5734" i="3"/>
  <c r="V5730" i="3"/>
  <c r="V5726" i="3"/>
  <c r="V5722" i="3"/>
  <c r="V5718" i="3"/>
  <c r="V5714" i="3"/>
  <c r="V5710" i="3"/>
  <c r="V5706" i="3"/>
  <c r="V5702" i="3"/>
  <c r="V5698" i="3"/>
  <c r="V5694" i="3"/>
  <c r="V5690" i="3"/>
  <c r="V5686" i="3"/>
  <c r="V5682" i="3"/>
  <c r="V5678" i="3"/>
  <c r="V5674" i="3"/>
  <c r="V5670" i="3"/>
  <c r="V5666" i="3"/>
  <c r="V5662" i="3"/>
  <c r="V5658" i="3"/>
  <c r="V5654" i="3"/>
  <c r="V5650" i="3"/>
  <c r="V5646" i="3"/>
  <c r="V5642" i="3"/>
  <c r="V5638" i="3"/>
  <c r="V5634" i="3"/>
  <c r="V5630" i="3"/>
  <c r="V5626" i="3"/>
  <c r="V5622" i="3"/>
  <c r="V5618" i="3"/>
  <c r="V5614" i="3"/>
  <c r="V5610" i="3"/>
  <c r="V5606" i="3"/>
  <c r="V5602" i="3"/>
  <c r="V5598" i="3"/>
  <c r="V5594" i="3"/>
  <c r="V5590" i="3"/>
  <c r="V5586" i="3"/>
  <c r="V5582" i="3"/>
  <c r="V5578" i="3"/>
  <c r="V5574" i="3"/>
  <c r="V5570" i="3"/>
  <c r="V5566" i="3"/>
  <c r="V5562" i="3"/>
  <c r="V5558" i="3"/>
  <c r="V5554" i="3"/>
  <c r="V5550" i="3"/>
  <c r="V5546" i="3"/>
  <c r="V5542" i="3"/>
  <c r="V5538" i="3"/>
  <c r="V5534" i="3"/>
  <c r="V5530" i="3"/>
  <c r="V5526" i="3"/>
  <c r="V5522" i="3"/>
  <c r="V5518" i="3"/>
  <c r="V5514" i="3"/>
  <c r="V5510" i="3"/>
  <c r="V5506" i="3"/>
  <c r="V5502" i="3"/>
  <c r="V5498" i="3"/>
  <c r="V5494" i="3"/>
  <c r="V5490" i="3"/>
  <c r="V5486" i="3"/>
  <c r="V5482" i="3"/>
  <c r="V5478" i="3"/>
  <c r="V5474" i="3"/>
  <c r="V5470" i="3"/>
  <c r="V5466" i="3"/>
  <c r="V5462" i="3"/>
  <c r="V5458" i="3"/>
  <c r="V5454" i="3"/>
  <c r="V5450" i="3"/>
  <c r="V5446" i="3"/>
  <c r="V5442" i="3"/>
  <c r="V5438" i="3"/>
  <c r="V5434" i="3"/>
  <c r="V5430" i="3"/>
  <c r="V5426" i="3"/>
  <c r="V5422" i="3"/>
  <c r="V5418" i="3"/>
  <c r="V5414" i="3"/>
  <c r="V5410" i="3"/>
  <c r="V5406" i="3"/>
  <c r="V5402" i="3"/>
  <c r="V5398" i="3"/>
  <c r="V5394" i="3"/>
  <c r="V5390" i="3"/>
  <c r="V5386" i="3"/>
  <c r="V5382" i="3"/>
  <c r="V5378" i="3"/>
  <c r="V5374" i="3"/>
  <c r="V5370" i="3"/>
  <c r="V5366" i="3"/>
  <c r="V5362" i="3"/>
  <c r="V5358" i="3"/>
  <c r="V5354" i="3"/>
  <c r="V5350" i="3"/>
  <c r="V5346" i="3"/>
  <c r="V5342" i="3"/>
  <c r="V5338" i="3"/>
  <c r="V5334" i="3"/>
  <c r="V5330" i="3"/>
  <c r="V5326" i="3"/>
  <c r="V5322" i="3"/>
  <c r="V5318" i="3"/>
  <c r="V5314" i="3"/>
  <c r="V5310" i="3"/>
  <c r="V5306" i="3"/>
  <c r="V5302" i="3"/>
  <c r="V5298" i="3"/>
  <c r="V5294" i="3"/>
  <c r="V5290" i="3"/>
  <c r="V5286" i="3"/>
  <c r="V5282" i="3"/>
  <c r="V5278" i="3"/>
  <c r="V5274" i="3"/>
  <c r="V5270" i="3"/>
  <c r="V5266" i="3"/>
  <c r="V5262" i="3"/>
  <c r="V5258" i="3"/>
  <c r="V5254" i="3"/>
  <c r="V5250" i="3"/>
  <c r="V5246" i="3"/>
  <c r="V5242" i="3"/>
  <c r="V5238" i="3"/>
  <c r="V5234" i="3"/>
  <c r="V5230" i="3"/>
  <c r="V5226" i="3"/>
  <c r="V5222" i="3"/>
  <c r="V5218" i="3"/>
  <c r="V5214" i="3"/>
  <c r="V5210" i="3"/>
  <c r="V5206" i="3"/>
  <c r="V5202" i="3"/>
  <c r="V5198" i="3"/>
  <c r="V5194" i="3"/>
  <c r="V5190" i="3"/>
  <c r="V5186" i="3"/>
  <c r="V5182" i="3"/>
  <c r="V5178" i="3"/>
  <c r="V5174" i="3"/>
  <c r="V5170" i="3"/>
  <c r="V5166" i="3"/>
  <c r="V5162" i="3"/>
  <c r="V5158" i="3"/>
  <c r="V5154" i="3"/>
  <c r="V5150" i="3"/>
  <c r="V5146" i="3"/>
  <c r="V5142" i="3"/>
  <c r="V5138" i="3"/>
  <c r="V5134" i="3"/>
  <c r="V5130" i="3"/>
  <c r="V5126" i="3"/>
  <c r="V5122" i="3"/>
  <c r="V5118" i="3"/>
  <c r="V5114" i="3"/>
  <c r="V5110" i="3"/>
  <c r="V5106" i="3"/>
  <c r="V5102" i="3"/>
  <c r="V5098" i="3"/>
  <c r="V5094" i="3"/>
  <c r="V5090" i="3"/>
  <c r="V5086" i="3"/>
  <c r="V5082" i="3"/>
  <c r="V5078" i="3"/>
  <c r="V5074" i="3"/>
  <c r="V5070" i="3"/>
  <c r="V5066" i="3"/>
  <c r="V5062" i="3"/>
  <c r="V5058" i="3"/>
  <c r="V5054" i="3"/>
  <c r="V5050" i="3"/>
  <c r="V5046" i="3"/>
  <c r="V5042" i="3"/>
  <c r="V5038" i="3"/>
  <c r="V5034" i="3"/>
  <c r="V5030" i="3"/>
  <c r="V5026" i="3"/>
  <c r="V5022" i="3"/>
  <c r="V5018" i="3"/>
  <c r="V5014" i="3"/>
  <c r="V5010" i="3"/>
  <c r="V5006" i="3"/>
  <c r="V5002" i="3"/>
  <c r="V4998" i="3"/>
  <c r="V4994" i="3"/>
  <c r="V4990" i="3"/>
  <c r="V4986" i="3"/>
  <c r="V4982" i="3"/>
  <c r="V4978" i="3"/>
  <c r="V4974" i="3"/>
  <c r="V4970" i="3"/>
  <c r="V4966" i="3"/>
  <c r="V4962" i="3"/>
  <c r="V4958" i="3"/>
  <c r="V4954" i="3"/>
  <c r="V4950" i="3"/>
  <c r="V4946" i="3"/>
  <c r="V4942" i="3"/>
  <c r="V4938" i="3"/>
  <c r="V4934" i="3"/>
  <c r="V4930" i="3"/>
  <c r="V4926" i="3"/>
  <c r="V4922" i="3"/>
  <c r="V4918" i="3"/>
  <c r="V4914" i="3"/>
  <c r="V4910" i="3"/>
  <c r="V4906" i="3"/>
  <c r="V4902" i="3"/>
  <c r="V4898" i="3"/>
  <c r="V4894" i="3"/>
  <c r="V4890" i="3"/>
  <c r="V4886" i="3"/>
  <c r="V4882" i="3"/>
  <c r="V4878" i="3"/>
  <c r="V4874" i="3"/>
  <c r="V4870" i="3"/>
  <c r="V4866" i="3"/>
  <c r="V4862" i="3"/>
  <c r="V4858" i="3"/>
  <c r="V4854" i="3"/>
  <c r="V4850" i="3"/>
  <c r="V4846" i="3"/>
  <c r="V4842" i="3"/>
  <c r="V4838" i="3"/>
  <c r="V4834" i="3"/>
  <c r="V4830" i="3"/>
  <c r="V4826" i="3"/>
  <c r="V4822" i="3"/>
  <c r="V4818" i="3"/>
  <c r="V4814" i="3"/>
  <c r="V4810" i="3"/>
  <c r="V4806" i="3"/>
  <c r="V4802" i="3"/>
  <c r="V4798" i="3"/>
  <c r="V4794" i="3"/>
  <c r="V4790" i="3"/>
  <c r="V4786" i="3"/>
  <c r="V4782" i="3"/>
  <c r="V4778" i="3"/>
  <c r="V4774" i="3"/>
  <c r="V4770" i="3"/>
  <c r="V4766" i="3"/>
  <c r="V4762" i="3"/>
  <c r="V4758" i="3"/>
  <c r="V4754" i="3"/>
  <c r="V4750" i="3"/>
  <c r="V4746" i="3"/>
  <c r="V4742" i="3"/>
  <c r="V4738" i="3"/>
  <c r="V4734" i="3"/>
  <c r="V4730" i="3"/>
  <c r="V4726" i="3"/>
  <c r="V4722" i="3"/>
  <c r="V4718" i="3"/>
  <c r="V4714" i="3"/>
  <c r="V4710" i="3"/>
  <c r="V4706" i="3"/>
  <c r="V4702" i="3"/>
  <c r="V4698" i="3"/>
  <c r="V4694" i="3"/>
  <c r="V4690" i="3"/>
  <c r="V4686" i="3"/>
  <c r="V4682" i="3"/>
  <c r="V4678" i="3"/>
  <c r="V4674" i="3"/>
  <c r="V4670" i="3"/>
  <c r="V4666" i="3"/>
  <c r="V4662" i="3"/>
  <c r="V4658" i="3"/>
  <c r="V4654" i="3"/>
  <c r="V4650" i="3"/>
  <c r="V4646" i="3"/>
  <c r="V4642" i="3"/>
  <c r="V4638" i="3"/>
  <c r="V4634" i="3"/>
  <c r="V4630" i="3"/>
  <c r="V4626" i="3"/>
  <c r="V4622" i="3"/>
  <c r="V4618" i="3"/>
  <c r="V4614" i="3"/>
  <c r="V4610" i="3"/>
  <c r="V4606" i="3"/>
  <c r="V4602" i="3"/>
  <c r="V4598" i="3"/>
  <c r="V4594" i="3"/>
  <c r="V4590" i="3"/>
  <c r="V4586" i="3"/>
  <c r="V4582" i="3"/>
  <c r="V4578" i="3"/>
  <c r="V4574" i="3"/>
  <c r="V4570" i="3"/>
  <c r="V4566" i="3"/>
  <c r="V4562" i="3"/>
  <c r="V4558" i="3"/>
  <c r="V4554" i="3"/>
  <c r="V4550" i="3"/>
  <c r="V4546" i="3"/>
  <c r="V4542" i="3"/>
  <c r="V4538" i="3"/>
  <c r="V4534" i="3"/>
  <c r="V4530" i="3"/>
  <c r="V4526" i="3"/>
  <c r="V4522" i="3"/>
  <c r="V4518" i="3"/>
  <c r="V4514" i="3"/>
  <c r="V4510" i="3"/>
  <c r="V4506" i="3"/>
  <c r="V4502" i="3"/>
  <c r="V4498" i="3"/>
  <c r="V4494" i="3"/>
  <c r="V4490" i="3"/>
  <c r="V4486" i="3"/>
  <c r="V4482" i="3"/>
  <c r="V4478" i="3"/>
  <c r="V4474" i="3"/>
  <c r="V4470" i="3"/>
  <c r="V4466" i="3"/>
  <c r="V4462" i="3"/>
  <c r="V4458" i="3"/>
  <c r="V4454" i="3"/>
  <c r="V4450" i="3"/>
  <c r="V4446" i="3"/>
  <c r="V4442" i="3"/>
  <c r="V4438" i="3"/>
  <c r="V4434" i="3"/>
  <c r="V4430" i="3"/>
  <c r="V4426" i="3"/>
  <c r="V4422" i="3"/>
  <c r="V4418" i="3"/>
  <c r="V4414" i="3"/>
  <c r="V4410" i="3"/>
  <c r="V4406" i="3"/>
  <c r="V4402" i="3"/>
  <c r="V4398" i="3"/>
  <c r="V4394" i="3"/>
  <c r="V4390" i="3"/>
  <c r="V4386" i="3"/>
  <c r="V4382" i="3"/>
  <c r="V4378" i="3"/>
  <c r="V4374" i="3"/>
  <c r="V4370" i="3"/>
  <c r="V4366" i="3"/>
  <c r="V4362" i="3"/>
  <c r="V4358" i="3"/>
  <c r="V4354" i="3"/>
  <c r="V4350" i="3"/>
  <c r="V4346" i="3"/>
  <c r="V4342" i="3"/>
  <c r="V4338" i="3"/>
  <c r="V4334" i="3"/>
  <c r="V4330" i="3"/>
  <c r="V4326" i="3"/>
  <c r="V4322" i="3"/>
  <c r="V4318" i="3"/>
  <c r="V4314" i="3"/>
  <c r="V4310" i="3"/>
  <c r="V4306" i="3"/>
  <c r="V4302" i="3"/>
  <c r="V4298" i="3"/>
  <c r="V4294" i="3"/>
  <c r="V4290" i="3"/>
  <c r="V4286" i="3"/>
  <c r="V4282" i="3"/>
  <c r="V4278" i="3"/>
  <c r="V4274" i="3"/>
  <c r="V4270" i="3"/>
  <c r="V4266" i="3"/>
  <c r="V4262" i="3"/>
  <c r="V4258" i="3"/>
  <c r="V4254" i="3"/>
  <c r="V4250" i="3"/>
  <c r="V4246" i="3"/>
  <c r="V4242" i="3"/>
  <c r="V4238" i="3"/>
  <c r="V4234" i="3"/>
  <c r="V4230" i="3"/>
  <c r="V4226" i="3"/>
  <c r="V4222" i="3"/>
  <c r="V4218" i="3"/>
  <c r="V4214" i="3"/>
  <c r="V4210" i="3"/>
  <c r="V4206" i="3"/>
  <c r="V4202" i="3"/>
  <c r="V4198" i="3"/>
  <c r="V4194" i="3"/>
  <c r="V4190" i="3"/>
  <c r="V4186" i="3"/>
  <c r="V4182" i="3"/>
  <c r="V4178" i="3"/>
  <c r="V4174" i="3"/>
  <c r="V4170" i="3"/>
  <c r="V4166" i="3"/>
  <c r="V4162" i="3"/>
  <c r="V4158" i="3"/>
  <c r="V4154" i="3"/>
  <c r="V4150" i="3"/>
  <c r="V4146" i="3"/>
  <c r="V4142" i="3"/>
  <c r="V4138" i="3"/>
  <c r="V4134" i="3"/>
  <c r="V4130" i="3"/>
  <c r="V4126" i="3"/>
  <c r="V4122" i="3"/>
  <c r="V4118" i="3"/>
  <c r="V4114" i="3"/>
  <c r="V4110" i="3"/>
  <c r="V4106" i="3"/>
  <c r="V4102" i="3"/>
  <c r="V4098" i="3"/>
  <c r="V4094" i="3"/>
  <c r="V4090" i="3"/>
  <c r="V4086" i="3"/>
  <c r="V4082" i="3"/>
  <c r="V4078" i="3"/>
  <c r="V4074" i="3"/>
  <c r="V4070" i="3"/>
  <c r="V4066" i="3"/>
  <c r="V4062" i="3"/>
  <c r="V4058" i="3"/>
  <c r="V4054" i="3"/>
  <c r="V4050" i="3"/>
  <c r="V4046" i="3"/>
  <c r="V4042" i="3"/>
  <c r="V4038" i="3"/>
  <c r="V4034" i="3"/>
  <c r="V4030" i="3"/>
  <c r="V4026" i="3"/>
  <c r="V4022" i="3"/>
  <c r="V4018" i="3"/>
  <c r="V4014" i="3"/>
  <c r="V4010" i="3"/>
  <c r="V4006" i="3"/>
  <c r="V4002" i="3"/>
  <c r="V3998" i="3"/>
  <c r="V3994" i="3"/>
  <c r="V3990" i="3"/>
  <c r="V3986" i="3"/>
  <c r="V3982" i="3"/>
  <c r="V3978" i="3"/>
  <c r="V3974" i="3"/>
  <c r="V3970" i="3"/>
  <c r="V3966" i="3"/>
  <c r="V3962" i="3"/>
  <c r="V3958" i="3"/>
  <c r="V3954" i="3"/>
  <c r="V3950" i="3"/>
  <c r="V3946" i="3"/>
  <c r="V3942" i="3"/>
  <c r="V3938" i="3"/>
  <c r="V3934" i="3"/>
  <c r="V3930" i="3"/>
  <c r="V3926" i="3"/>
  <c r="V3922" i="3"/>
  <c r="V3918" i="3"/>
  <c r="V3914" i="3"/>
  <c r="V3910" i="3"/>
  <c r="V3906" i="3"/>
  <c r="V3902" i="3"/>
  <c r="V3898" i="3"/>
  <c r="V3894" i="3"/>
  <c r="V3890" i="3"/>
  <c r="V3886" i="3"/>
  <c r="V3882" i="3"/>
  <c r="V3878" i="3"/>
  <c r="V3874" i="3"/>
  <c r="V3870" i="3"/>
  <c r="V3866" i="3"/>
  <c r="V3862" i="3"/>
  <c r="V3858" i="3"/>
  <c r="V3854" i="3"/>
  <c r="V3850" i="3"/>
  <c r="V3846" i="3"/>
  <c r="V3842" i="3"/>
  <c r="V3838" i="3"/>
  <c r="V3834" i="3"/>
  <c r="V3830" i="3"/>
  <c r="V3826" i="3"/>
  <c r="V3822" i="3"/>
  <c r="V3818" i="3"/>
  <c r="V3814" i="3"/>
  <c r="V3810" i="3"/>
  <c r="V3806" i="3"/>
  <c r="V3802" i="3"/>
  <c r="V3798" i="3"/>
  <c r="V3794" i="3"/>
  <c r="V3790" i="3"/>
  <c r="V3786" i="3"/>
  <c r="V3782" i="3"/>
  <c r="V3778" i="3"/>
  <c r="V3774" i="3"/>
  <c r="V3770" i="3"/>
  <c r="V3766" i="3"/>
  <c r="V3762" i="3"/>
  <c r="V3758" i="3"/>
  <c r="V3754" i="3"/>
  <c r="V3750" i="3"/>
  <c r="V3746" i="3"/>
  <c r="V3742" i="3"/>
  <c r="V3738" i="3"/>
  <c r="V3734" i="3"/>
  <c r="V3730" i="3"/>
  <c r="V3726" i="3"/>
  <c r="V3722" i="3"/>
  <c r="V3718" i="3"/>
  <c r="V3714" i="3"/>
  <c r="V3710" i="3"/>
  <c r="V3706" i="3"/>
  <c r="V3702" i="3"/>
  <c r="V3698" i="3"/>
  <c r="V3694" i="3"/>
  <c r="V3690" i="3"/>
  <c r="V3686" i="3"/>
  <c r="V3682" i="3"/>
  <c r="V3678" i="3"/>
  <c r="V3674" i="3"/>
  <c r="V3670" i="3"/>
  <c r="V3666" i="3"/>
  <c r="V3662" i="3"/>
  <c r="V3658" i="3"/>
  <c r="V3654" i="3"/>
  <c r="V3650" i="3"/>
  <c r="V3646" i="3"/>
  <c r="V3642" i="3"/>
  <c r="V3638" i="3"/>
  <c r="V3634" i="3"/>
  <c r="V3630" i="3"/>
  <c r="V3626" i="3"/>
  <c r="V3622" i="3"/>
  <c r="V3618" i="3"/>
  <c r="V3614" i="3"/>
  <c r="V3610" i="3"/>
  <c r="V3606" i="3"/>
  <c r="V3602" i="3"/>
  <c r="V3598" i="3"/>
  <c r="V3594" i="3"/>
  <c r="V3590" i="3"/>
  <c r="V3586" i="3"/>
  <c r="V3582" i="3"/>
  <c r="V3578" i="3"/>
  <c r="V3574" i="3"/>
  <c r="V3570" i="3"/>
  <c r="V3566" i="3"/>
  <c r="V3562" i="3"/>
  <c r="V3558" i="3"/>
  <c r="V3554" i="3"/>
  <c r="V3550" i="3"/>
  <c r="V3546" i="3"/>
  <c r="V3542" i="3"/>
  <c r="V3538" i="3"/>
  <c r="V3534" i="3"/>
  <c r="V3530" i="3"/>
  <c r="V3526" i="3"/>
  <c r="V3522" i="3"/>
  <c r="V3518" i="3"/>
  <c r="V3514" i="3"/>
  <c r="V3510" i="3"/>
  <c r="V3506" i="3"/>
  <c r="V3502" i="3"/>
  <c r="V3498" i="3"/>
  <c r="V3494" i="3"/>
  <c r="V3490" i="3"/>
  <c r="V3486" i="3"/>
  <c r="V3482" i="3"/>
  <c r="V3478" i="3"/>
  <c r="V3474" i="3"/>
  <c r="V3470" i="3"/>
  <c r="V3466" i="3"/>
  <c r="V3462" i="3"/>
  <c r="V3458" i="3"/>
  <c r="V3454" i="3"/>
  <c r="V3450" i="3"/>
  <c r="V3446" i="3"/>
  <c r="V3442" i="3"/>
  <c r="V3438" i="3"/>
  <c r="V3434" i="3"/>
  <c r="V3430" i="3"/>
  <c r="V3426" i="3"/>
  <c r="V3422" i="3"/>
  <c r="V3418" i="3"/>
  <c r="V3414" i="3"/>
  <c r="V3410" i="3"/>
  <c r="V3406" i="3"/>
  <c r="V3402" i="3"/>
  <c r="V3398" i="3"/>
  <c r="V3394" i="3"/>
  <c r="V3390" i="3"/>
  <c r="V3386" i="3"/>
  <c r="V3382" i="3"/>
  <c r="V3378" i="3"/>
  <c r="V3374" i="3"/>
  <c r="V3370" i="3"/>
  <c r="V3366" i="3"/>
  <c r="V3362" i="3"/>
  <c r="V3358" i="3"/>
  <c r="V3354" i="3"/>
  <c r="V3350" i="3"/>
  <c r="V3346" i="3"/>
  <c r="V3342" i="3"/>
  <c r="V3338" i="3"/>
  <c r="V3334" i="3"/>
  <c r="V3330" i="3"/>
  <c r="V3326" i="3"/>
  <c r="V3322" i="3"/>
  <c r="V3318" i="3"/>
  <c r="V3314" i="3"/>
  <c r="V3310" i="3"/>
  <c r="V3306" i="3"/>
  <c r="V3302" i="3"/>
  <c r="V3298" i="3"/>
  <c r="V3294" i="3"/>
  <c r="V3290" i="3"/>
  <c r="V3286" i="3"/>
  <c r="V3282" i="3"/>
  <c r="V3278" i="3"/>
  <c r="V3274" i="3"/>
  <c r="V3270" i="3"/>
  <c r="V3266" i="3"/>
  <c r="V3262" i="3"/>
  <c r="V3258" i="3"/>
  <c r="V3254" i="3"/>
  <c r="V3250" i="3"/>
  <c r="V3246" i="3"/>
  <c r="V3242" i="3"/>
  <c r="V3238" i="3"/>
  <c r="V3234" i="3"/>
  <c r="V3230" i="3"/>
  <c r="V3226" i="3"/>
  <c r="V3222" i="3"/>
  <c r="V3218" i="3"/>
  <c r="V3214" i="3"/>
  <c r="V3210" i="3"/>
  <c r="V3206" i="3"/>
  <c r="V3202" i="3"/>
  <c r="V3198" i="3"/>
  <c r="V3194" i="3"/>
  <c r="V3190" i="3"/>
  <c r="V3186" i="3"/>
  <c r="V3182" i="3"/>
  <c r="V3178" i="3"/>
  <c r="V3174" i="3"/>
  <c r="V3170" i="3"/>
  <c r="V3166" i="3"/>
  <c r="V3162" i="3"/>
  <c r="V3158" i="3"/>
  <c r="V3154" i="3"/>
  <c r="V3150" i="3"/>
  <c r="V3146" i="3"/>
  <c r="V3142" i="3"/>
  <c r="V3138" i="3"/>
  <c r="V3134" i="3"/>
  <c r="V3130" i="3"/>
  <c r="V3126" i="3"/>
  <c r="V3122" i="3"/>
  <c r="V3118" i="3"/>
  <c r="V3114" i="3"/>
  <c r="V3110" i="3"/>
  <c r="V3106" i="3"/>
  <c r="V3102" i="3"/>
  <c r="V3098" i="3"/>
  <c r="V3094" i="3"/>
  <c r="V3090" i="3"/>
  <c r="V3086" i="3"/>
  <c r="V3082" i="3"/>
  <c r="V3078" i="3"/>
  <c r="V3074" i="3"/>
  <c r="V3070" i="3"/>
  <c r="V3066" i="3"/>
  <c r="V3062" i="3"/>
  <c r="V3058" i="3"/>
  <c r="V3054" i="3"/>
  <c r="V3050" i="3"/>
  <c r="V3046" i="3"/>
  <c r="V3042" i="3"/>
  <c r="V3038" i="3"/>
  <c r="V3034" i="3"/>
  <c r="V3030" i="3"/>
  <c r="V3026" i="3"/>
  <c r="V3022" i="3"/>
  <c r="V3018" i="3"/>
  <c r="V3014" i="3"/>
  <c r="V3010" i="3"/>
  <c r="V3006" i="3"/>
  <c r="V3002" i="3"/>
  <c r="V2998" i="3"/>
  <c r="V2994" i="3"/>
  <c r="V2990" i="3"/>
  <c r="V2986" i="3"/>
  <c r="V2982" i="3"/>
  <c r="V2978" i="3"/>
  <c r="V2974" i="3"/>
  <c r="V2970" i="3"/>
  <c r="V2966" i="3"/>
  <c r="V2962" i="3"/>
  <c r="V2958" i="3"/>
  <c r="V2954" i="3"/>
  <c r="V2950" i="3"/>
  <c r="V2946" i="3"/>
  <c r="V2942" i="3"/>
  <c r="V2938" i="3"/>
  <c r="V2934" i="3"/>
  <c r="V2930" i="3"/>
  <c r="V2926" i="3"/>
  <c r="V2922" i="3"/>
  <c r="V2918" i="3"/>
  <c r="V2914" i="3"/>
  <c r="V2910" i="3"/>
  <c r="V2906" i="3"/>
  <c r="V2902" i="3"/>
  <c r="V2898" i="3"/>
  <c r="V2894" i="3"/>
  <c r="V2890" i="3"/>
  <c r="V2886" i="3"/>
  <c r="V2882" i="3"/>
  <c r="V2878" i="3"/>
  <c r="V2874" i="3"/>
  <c r="V2870" i="3"/>
  <c r="V2866" i="3"/>
  <c r="V2862" i="3"/>
  <c r="V2858" i="3"/>
  <c r="V2854" i="3"/>
  <c r="V2850" i="3"/>
  <c r="V2846" i="3"/>
  <c r="V2842" i="3"/>
  <c r="V2838" i="3"/>
  <c r="V2834" i="3"/>
  <c r="V2830" i="3"/>
  <c r="V2826" i="3"/>
  <c r="V2822" i="3"/>
  <c r="V2818" i="3"/>
  <c r="V2814" i="3"/>
  <c r="V2810" i="3"/>
  <c r="V2806" i="3"/>
  <c r="V2802" i="3"/>
  <c r="V2798" i="3"/>
  <c r="V2794" i="3"/>
  <c r="V2790" i="3"/>
  <c r="V2786" i="3"/>
  <c r="V2782" i="3"/>
  <c r="V2778" i="3"/>
  <c r="V2774" i="3"/>
  <c r="V2770" i="3"/>
  <c r="V2766" i="3"/>
  <c r="V2762" i="3"/>
  <c r="V2758" i="3"/>
  <c r="V2754" i="3"/>
  <c r="V2750" i="3"/>
  <c r="V2746" i="3"/>
  <c r="V2742" i="3"/>
  <c r="V2738" i="3"/>
  <c r="V2734" i="3"/>
  <c r="V2730" i="3"/>
  <c r="V2726" i="3"/>
  <c r="V2722" i="3"/>
  <c r="V2718" i="3"/>
  <c r="V2714" i="3"/>
  <c r="V2710" i="3"/>
  <c r="V2706" i="3"/>
  <c r="V2702" i="3"/>
  <c r="V2698" i="3"/>
  <c r="V2694" i="3"/>
  <c r="V2690" i="3"/>
  <c r="V2686" i="3"/>
  <c r="V2682" i="3"/>
  <c r="V2678" i="3"/>
  <c r="V2674" i="3"/>
  <c r="V2670" i="3"/>
  <c r="V2666" i="3"/>
  <c r="V2662" i="3"/>
  <c r="V2658" i="3"/>
  <c r="V2654" i="3"/>
  <c r="V2650" i="3"/>
  <c r="V2646" i="3"/>
  <c r="V2642" i="3"/>
  <c r="V2638" i="3"/>
  <c r="V2634" i="3"/>
  <c r="V2630" i="3"/>
  <c r="V2626" i="3"/>
  <c r="V2622" i="3"/>
  <c r="V2618" i="3"/>
  <c r="V2614" i="3"/>
  <c r="V2610" i="3"/>
  <c r="V2606" i="3"/>
  <c r="V2602" i="3"/>
  <c r="V2598" i="3"/>
  <c r="V2594" i="3"/>
  <c r="V2590" i="3"/>
  <c r="V2586" i="3"/>
  <c r="V2582" i="3"/>
  <c r="V2578" i="3"/>
  <c r="V2574" i="3"/>
  <c r="V2570" i="3"/>
  <c r="V2566" i="3"/>
  <c r="V2562" i="3"/>
  <c r="V2558" i="3"/>
  <c r="V2554" i="3"/>
  <c r="V2550" i="3"/>
  <c r="V2546" i="3"/>
  <c r="V2542" i="3"/>
  <c r="V2538" i="3"/>
  <c r="V2534" i="3"/>
  <c r="V2530" i="3"/>
  <c r="V2526" i="3"/>
  <c r="V2522" i="3"/>
  <c r="V2518" i="3"/>
  <c r="V2514" i="3"/>
  <c r="V2510" i="3"/>
  <c r="V2506" i="3"/>
  <c r="V2502" i="3"/>
  <c r="V2498" i="3"/>
  <c r="V2494" i="3"/>
  <c r="V2490" i="3"/>
  <c r="V2486" i="3"/>
  <c r="V2482" i="3"/>
  <c r="V2478" i="3"/>
  <c r="V2474" i="3"/>
  <c r="V2470" i="3"/>
  <c r="V2466" i="3"/>
  <c r="V2462" i="3"/>
  <c r="V2458" i="3"/>
  <c r="V2454" i="3"/>
  <c r="V2450" i="3"/>
  <c r="V2446" i="3"/>
  <c r="V2442" i="3"/>
  <c r="V2438" i="3"/>
  <c r="V2434" i="3"/>
  <c r="V2430" i="3"/>
  <c r="V2426" i="3"/>
  <c r="V2422" i="3"/>
  <c r="V2418" i="3"/>
  <c r="V2414" i="3"/>
  <c r="V2410" i="3"/>
  <c r="V2406" i="3"/>
  <c r="V2402" i="3"/>
  <c r="V2398" i="3"/>
  <c r="V2394" i="3"/>
  <c r="V2390" i="3"/>
  <c r="V2386" i="3"/>
  <c r="V2382" i="3"/>
  <c r="V2378" i="3"/>
  <c r="V2374" i="3"/>
  <c r="V2370" i="3"/>
  <c r="V2366" i="3"/>
  <c r="V2362" i="3"/>
  <c r="V2358" i="3"/>
  <c r="V2354" i="3"/>
  <c r="V2350" i="3"/>
  <c r="V2346" i="3"/>
  <c r="V2342" i="3"/>
  <c r="V2338" i="3"/>
  <c r="V2334" i="3"/>
  <c r="V2330" i="3"/>
  <c r="V2326" i="3"/>
  <c r="V2322" i="3"/>
  <c r="V2318" i="3"/>
  <c r="V2314" i="3"/>
  <c r="V2310" i="3"/>
  <c r="V2306" i="3"/>
  <c r="V2302" i="3"/>
  <c r="V2298" i="3"/>
  <c r="V2294" i="3"/>
  <c r="V2290" i="3"/>
  <c r="V2286" i="3"/>
  <c r="V2282" i="3"/>
  <c r="V2278" i="3"/>
  <c r="V2274" i="3"/>
  <c r="V2270" i="3"/>
  <c r="V2266" i="3"/>
  <c r="V2262" i="3"/>
  <c r="V2258" i="3"/>
  <c r="V2254" i="3"/>
  <c r="V2250" i="3"/>
  <c r="V2246" i="3"/>
  <c r="V2242" i="3"/>
  <c r="V2238" i="3"/>
  <c r="V7041" i="3"/>
  <c r="V7037" i="3"/>
  <c r="V7033" i="3"/>
  <c r="V7029" i="3"/>
  <c r="V7025" i="3"/>
  <c r="V7021" i="3"/>
  <c r="V7017" i="3"/>
  <c r="V7013" i="3"/>
  <c r="V7009" i="3"/>
  <c r="V7005" i="3"/>
  <c r="V7001" i="3"/>
  <c r="V6997" i="3"/>
  <c r="V6993" i="3"/>
  <c r="V6989" i="3"/>
  <c r="V6985" i="3"/>
  <c r="V6981" i="3"/>
  <c r="V6977" i="3"/>
  <c r="V6973" i="3"/>
  <c r="V6969" i="3"/>
  <c r="V6965" i="3"/>
  <c r="V6961" i="3"/>
  <c r="V6957" i="3"/>
  <c r="V6953" i="3"/>
  <c r="V6949" i="3"/>
  <c r="V6945" i="3"/>
  <c r="V6941" i="3"/>
  <c r="V6937" i="3"/>
  <c r="V6933" i="3"/>
  <c r="V6929" i="3"/>
  <c r="V6925" i="3"/>
  <c r="V6921" i="3"/>
  <c r="V6917" i="3"/>
  <c r="V6913" i="3"/>
  <c r="V6909" i="3"/>
  <c r="V6905" i="3"/>
  <c r="V6901" i="3"/>
  <c r="V6897" i="3"/>
  <c r="V6893" i="3"/>
  <c r="V6889" i="3"/>
  <c r="V6885" i="3"/>
  <c r="V6881" i="3"/>
  <c r="V6877" i="3"/>
  <c r="V6873" i="3"/>
  <c r="V6869" i="3"/>
  <c r="V6865" i="3"/>
  <c r="V6861" i="3"/>
  <c r="V6857" i="3"/>
  <c r="V6853" i="3"/>
  <c r="V6849" i="3"/>
  <c r="V6845" i="3"/>
  <c r="V6841" i="3"/>
  <c r="V6837" i="3"/>
  <c r="V6833" i="3"/>
  <c r="V6829" i="3"/>
  <c r="V6825" i="3"/>
  <c r="V6821" i="3"/>
  <c r="V6817" i="3"/>
  <c r="V6813" i="3"/>
  <c r="V6809" i="3"/>
  <c r="V6805" i="3"/>
  <c r="V6801" i="3"/>
  <c r="V6797" i="3"/>
  <c r="V6793" i="3"/>
  <c r="V6789" i="3"/>
  <c r="V6785" i="3"/>
  <c r="V6781" i="3"/>
  <c r="V6777" i="3"/>
  <c r="V6773" i="3"/>
  <c r="V6769" i="3"/>
  <c r="V6765" i="3"/>
  <c r="V6761" i="3"/>
  <c r="V6757" i="3"/>
  <c r="V6753" i="3"/>
  <c r="V6749" i="3"/>
  <c r="V6745" i="3"/>
  <c r="V6741" i="3"/>
  <c r="V6737" i="3"/>
  <c r="V6733" i="3"/>
  <c r="V6729" i="3"/>
  <c r="V6725" i="3"/>
  <c r="V6721" i="3"/>
  <c r="V6717" i="3"/>
  <c r="V6713" i="3"/>
  <c r="V6709" i="3"/>
  <c r="V6705" i="3"/>
  <c r="V6701" i="3"/>
  <c r="V6697" i="3"/>
  <c r="V6693" i="3"/>
  <c r="V6689" i="3"/>
  <c r="V6685" i="3"/>
  <c r="V6681" i="3"/>
  <c r="V6677" i="3"/>
  <c r="V6673" i="3"/>
  <c r="V6669" i="3"/>
  <c r="V6665" i="3"/>
  <c r="V6661" i="3"/>
  <c r="V6657" i="3"/>
  <c r="V6653" i="3"/>
  <c r="V6649" i="3"/>
  <c r="V6645" i="3"/>
  <c r="V6641" i="3"/>
  <c r="V6637" i="3"/>
  <c r="V6633" i="3"/>
  <c r="V6629" i="3"/>
  <c r="V6625" i="3"/>
  <c r="V6621" i="3"/>
  <c r="V6617" i="3"/>
  <c r="V6613" i="3"/>
  <c r="V6609" i="3"/>
  <c r="V6605" i="3"/>
  <c r="V6601" i="3"/>
  <c r="V6597" i="3"/>
  <c r="V6593" i="3"/>
  <c r="V6589" i="3"/>
  <c r="V6585" i="3"/>
  <c r="V6581" i="3"/>
  <c r="V6577" i="3"/>
  <c r="V6573" i="3"/>
  <c r="V6569" i="3"/>
  <c r="V6565" i="3"/>
  <c r="V6561" i="3"/>
  <c r="V6557" i="3"/>
  <c r="V6553" i="3"/>
  <c r="V6549" i="3"/>
  <c r="V6545" i="3"/>
  <c r="V6541" i="3"/>
  <c r="V6537" i="3"/>
  <c r="V6533" i="3"/>
  <c r="V6529" i="3"/>
  <c r="V6525" i="3"/>
  <c r="V6521" i="3"/>
  <c r="V6517" i="3"/>
  <c r="V6513" i="3"/>
  <c r="V6509" i="3"/>
  <c r="V6505" i="3"/>
  <c r="V6501" i="3"/>
  <c r="V6497" i="3"/>
  <c r="V6493" i="3"/>
  <c r="V6489" i="3"/>
  <c r="V6485" i="3"/>
  <c r="V6481" i="3"/>
  <c r="V6477" i="3"/>
  <c r="V6473" i="3"/>
  <c r="V6469" i="3"/>
  <c r="V6465" i="3"/>
  <c r="V6461" i="3"/>
  <c r="V6457" i="3"/>
  <c r="V6453" i="3"/>
  <c r="V6449" i="3"/>
  <c r="V6445" i="3"/>
  <c r="V6441" i="3"/>
  <c r="V6437" i="3"/>
  <c r="V6433" i="3"/>
  <c r="V6429" i="3"/>
  <c r="V6425" i="3"/>
  <c r="V6421" i="3"/>
  <c r="V6417" i="3"/>
  <c r="V6413" i="3"/>
  <c r="V6409" i="3"/>
  <c r="V6405" i="3"/>
  <c r="V6401" i="3"/>
  <c r="V6397" i="3"/>
  <c r="V6393" i="3"/>
  <c r="V6389" i="3"/>
  <c r="V6385" i="3"/>
  <c r="V6381" i="3"/>
  <c r="V6377" i="3"/>
  <c r="V6373" i="3"/>
  <c r="V6369" i="3"/>
  <c r="V6365" i="3"/>
  <c r="V6361" i="3"/>
  <c r="V6357" i="3"/>
  <c r="V6353" i="3"/>
  <c r="V6349" i="3"/>
  <c r="V6345" i="3"/>
  <c r="V6341" i="3"/>
  <c r="V6337" i="3"/>
  <c r="V6333" i="3"/>
  <c r="V6329" i="3"/>
  <c r="V6325" i="3"/>
  <c r="V6321" i="3"/>
  <c r="V6317" i="3"/>
  <c r="V6313" i="3"/>
  <c r="V6309" i="3"/>
  <c r="V6305" i="3"/>
  <c r="V6301" i="3"/>
  <c r="V6297" i="3"/>
  <c r="V6293" i="3"/>
  <c r="V6289" i="3"/>
  <c r="V6285" i="3"/>
  <c r="V6281" i="3"/>
  <c r="V6277" i="3"/>
  <c r="V6273" i="3"/>
  <c r="V6269" i="3"/>
  <c r="V6265" i="3"/>
  <c r="V6261" i="3"/>
  <c r="V6257" i="3"/>
  <c r="V6253" i="3"/>
  <c r="V6249" i="3"/>
  <c r="V6245" i="3"/>
  <c r="V6241" i="3"/>
  <c r="V6237" i="3"/>
  <c r="V6233" i="3"/>
  <c r="V6229" i="3"/>
  <c r="V6225" i="3"/>
  <c r="V6221" i="3"/>
  <c r="V6217" i="3"/>
  <c r="V6213" i="3"/>
  <c r="V6209" i="3"/>
  <c r="V6205" i="3"/>
  <c r="V6201" i="3"/>
  <c r="V6197" i="3"/>
  <c r="V6193" i="3"/>
  <c r="V6189" i="3"/>
  <c r="V6185" i="3"/>
  <c r="V6181" i="3"/>
  <c r="V6177" i="3"/>
  <c r="V6173" i="3"/>
  <c r="V6169" i="3"/>
  <c r="V6165" i="3"/>
  <c r="V6161" i="3"/>
  <c r="V6157" i="3"/>
  <c r="V6153" i="3"/>
  <c r="V6149" i="3"/>
  <c r="V6145" i="3"/>
  <c r="V6141" i="3"/>
  <c r="V6137" i="3"/>
  <c r="V6133" i="3"/>
  <c r="V6129" i="3"/>
  <c r="V6125" i="3"/>
  <c r="V6121" i="3"/>
  <c r="V6117" i="3"/>
  <c r="V6113" i="3"/>
  <c r="V6109" i="3"/>
  <c r="V6105" i="3"/>
  <c r="V6101" i="3"/>
  <c r="V6097" i="3"/>
  <c r="V6093" i="3"/>
  <c r="V6089" i="3"/>
  <c r="V6085" i="3"/>
  <c r="V6081" i="3"/>
  <c r="V6077" i="3"/>
  <c r="V6073" i="3"/>
  <c r="V6069" i="3"/>
  <c r="V6065" i="3"/>
  <c r="V6061" i="3"/>
  <c r="V6057" i="3"/>
  <c r="V6053" i="3"/>
  <c r="V6049" i="3"/>
  <c r="V6045" i="3"/>
  <c r="V6041" i="3"/>
  <c r="V6037" i="3"/>
  <c r="V6033" i="3"/>
  <c r="V6029" i="3"/>
  <c r="V6025" i="3"/>
  <c r="V6021" i="3"/>
  <c r="V6017" i="3"/>
  <c r="V6013" i="3"/>
  <c r="V6009" i="3"/>
  <c r="V6005" i="3"/>
  <c r="V6001" i="3"/>
  <c r="V5997" i="3"/>
  <c r="V5993" i="3"/>
  <c r="V5989" i="3"/>
  <c r="V5985" i="3"/>
  <c r="V5981" i="3"/>
  <c r="V5977" i="3"/>
  <c r="V5973" i="3"/>
  <c r="V5969" i="3"/>
  <c r="V5965" i="3"/>
  <c r="V5961" i="3"/>
  <c r="V5957" i="3"/>
  <c r="V5953" i="3"/>
  <c r="V5949" i="3"/>
  <c r="V5945" i="3"/>
  <c r="V5941" i="3"/>
  <c r="V5937" i="3"/>
  <c r="V5933" i="3"/>
  <c r="V5929" i="3"/>
  <c r="V5925" i="3"/>
  <c r="V5921" i="3"/>
  <c r="V5917" i="3"/>
  <c r="V5913" i="3"/>
  <c r="V5909" i="3"/>
  <c r="V5905" i="3"/>
  <c r="V5901" i="3"/>
  <c r="V5897" i="3"/>
  <c r="V5893" i="3"/>
  <c r="V5889" i="3"/>
  <c r="V5885" i="3"/>
  <c r="V5881" i="3"/>
  <c r="V5877" i="3"/>
  <c r="V5873" i="3"/>
  <c r="V5869" i="3"/>
  <c r="V5865" i="3"/>
  <c r="V5861" i="3"/>
  <c r="V5857" i="3"/>
  <c r="V5853" i="3"/>
  <c r="V5849" i="3"/>
  <c r="V5845" i="3"/>
  <c r="V5841" i="3"/>
  <c r="V5837" i="3"/>
  <c r="V5833" i="3"/>
  <c r="V5829" i="3"/>
  <c r="V5825" i="3"/>
  <c r="V5821" i="3"/>
  <c r="V5817" i="3"/>
  <c r="V5813" i="3"/>
  <c r="V5809" i="3"/>
  <c r="V5805" i="3"/>
  <c r="V5801" i="3"/>
  <c r="V5797" i="3"/>
  <c r="V5793" i="3"/>
  <c r="V5789" i="3"/>
  <c r="V5785" i="3"/>
  <c r="V5781" i="3"/>
  <c r="V5777" i="3"/>
  <c r="V5773" i="3"/>
  <c r="V5769" i="3"/>
  <c r="V5765" i="3"/>
  <c r="V5761" i="3"/>
  <c r="V5757" i="3"/>
  <c r="V5753" i="3"/>
  <c r="V5749" i="3"/>
  <c r="V5745" i="3"/>
  <c r="V5741" i="3"/>
  <c r="V5737" i="3"/>
  <c r="V5733" i="3"/>
  <c r="V5729" i="3"/>
  <c r="V5725" i="3"/>
  <c r="V5721" i="3"/>
  <c r="V5717" i="3"/>
  <c r="V5713" i="3"/>
  <c r="V5709" i="3"/>
  <c r="V5705" i="3"/>
  <c r="V5701" i="3"/>
  <c r="V5697" i="3"/>
  <c r="V5693" i="3"/>
  <c r="V5689" i="3"/>
  <c r="V5685" i="3"/>
  <c r="V5681" i="3"/>
  <c r="V5677" i="3"/>
  <c r="V5673" i="3"/>
  <c r="V5669" i="3"/>
  <c r="V5665" i="3"/>
  <c r="V5661" i="3"/>
  <c r="V5657" i="3"/>
  <c r="V5653" i="3"/>
  <c r="V5649" i="3"/>
  <c r="V5645" i="3"/>
  <c r="V5641" i="3"/>
  <c r="V5637" i="3"/>
  <c r="V5633" i="3"/>
  <c r="V5629" i="3"/>
  <c r="V5625" i="3"/>
  <c r="V5621" i="3"/>
  <c r="V5617" i="3"/>
  <c r="V5613" i="3"/>
  <c r="V5609" i="3"/>
  <c r="V5605" i="3"/>
  <c r="V5601" i="3"/>
  <c r="V5597" i="3"/>
  <c r="V5593" i="3"/>
  <c r="V5589" i="3"/>
  <c r="V5585" i="3"/>
  <c r="V5581" i="3"/>
  <c r="V5577" i="3"/>
  <c r="V5573" i="3"/>
  <c r="V5569" i="3"/>
  <c r="V5565" i="3"/>
  <c r="V5561" i="3"/>
  <c r="V5557" i="3"/>
  <c r="V5553" i="3"/>
  <c r="V5549" i="3"/>
  <c r="V5545" i="3"/>
  <c r="V5541" i="3"/>
  <c r="V5537" i="3"/>
  <c r="V5533" i="3"/>
  <c r="V5529" i="3"/>
  <c r="V5525" i="3"/>
  <c r="V5521" i="3"/>
  <c r="V5517" i="3"/>
  <c r="V5513" i="3"/>
  <c r="V5509" i="3"/>
  <c r="V5505" i="3"/>
  <c r="V5501" i="3"/>
  <c r="V5497" i="3"/>
  <c r="V5493" i="3"/>
  <c r="V5489" i="3"/>
  <c r="V5485" i="3"/>
  <c r="V5481" i="3"/>
  <c r="V5477" i="3"/>
  <c r="V5473" i="3"/>
  <c r="V5469" i="3"/>
  <c r="V5465" i="3"/>
  <c r="V5461" i="3"/>
  <c r="V5457" i="3"/>
  <c r="V5453" i="3"/>
  <c r="V5449" i="3"/>
  <c r="V5445" i="3"/>
  <c r="V5441" i="3"/>
  <c r="V5437" i="3"/>
  <c r="V5433" i="3"/>
  <c r="V5429" i="3"/>
  <c r="V5425" i="3"/>
  <c r="V5421" i="3"/>
  <c r="V5417" i="3"/>
  <c r="V5413" i="3"/>
  <c r="V5409" i="3"/>
  <c r="V5405" i="3"/>
  <c r="V5401" i="3"/>
  <c r="V5397" i="3"/>
  <c r="V5393" i="3"/>
  <c r="V5389" i="3"/>
  <c r="V5385" i="3"/>
  <c r="V5381" i="3"/>
  <c r="V5377" i="3"/>
  <c r="V5373" i="3"/>
  <c r="V5369" i="3"/>
  <c r="V5365" i="3"/>
  <c r="V5361" i="3"/>
  <c r="V5357" i="3"/>
  <c r="V5353" i="3"/>
  <c r="V5349" i="3"/>
  <c r="V5345" i="3"/>
  <c r="V5341" i="3"/>
  <c r="V5337" i="3"/>
  <c r="V5333" i="3"/>
  <c r="V5329" i="3"/>
  <c r="V5325" i="3"/>
  <c r="V5321" i="3"/>
  <c r="V5317" i="3"/>
  <c r="V5313" i="3"/>
  <c r="V5309" i="3"/>
  <c r="V5305" i="3"/>
  <c r="V5301" i="3"/>
  <c r="V5297" i="3"/>
  <c r="V5293" i="3"/>
  <c r="V5289" i="3"/>
  <c r="V5285" i="3"/>
  <c r="V5281" i="3"/>
  <c r="V5277" i="3"/>
  <c r="V5273" i="3"/>
  <c r="V5269" i="3"/>
  <c r="V5265" i="3"/>
  <c r="V5261" i="3"/>
  <c r="V5257" i="3"/>
  <c r="V5253" i="3"/>
  <c r="V5249" i="3"/>
  <c r="V5245" i="3"/>
  <c r="V5241" i="3"/>
  <c r="V5237" i="3"/>
  <c r="V5233" i="3"/>
  <c r="V5229" i="3"/>
  <c r="V5225" i="3"/>
  <c r="V5221" i="3"/>
  <c r="V5217" i="3"/>
  <c r="V5213" i="3"/>
  <c r="V5209" i="3"/>
  <c r="V5205" i="3"/>
  <c r="V5201" i="3"/>
  <c r="V5197" i="3"/>
  <c r="V5193" i="3"/>
  <c r="V5189" i="3"/>
  <c r="V5185" i="3"/>
  <c r="V5181" i="3"/>
  <c r="V5177" i="3"/>
  <c r="V5173" i="3"/>
  <c r="V5169" i="3"/>
  <c r="V5165" i="3"/>
  <c r="V5161" i="3"/>
  <c r="V5157" i="3"/>
  <c r="V5153" i="3"/>
  <c r="V5149" i="3"/>
  <c r="V5145" i="3"/>
  <c r="V5141" i="3"/>
  <c r="V5137" i="3"/>
  <c r="V5133" i="3"/>
  <c r="V5129" i="3"/>
  <c r="V5125" i="3"/>
  <c r="V5121" i="3"/>
  <c r="V5117" i="3"/>
  <c r="V5113" i="3"/>
  <c r="V5109" i="3"/>
  <c r="V5105" i="3"/>
  <c r="V5101" i="3"/>
  <c r="V5097" i="3"/>
  <c r="V5093" i="3"/>
  <c r="V5089" i="3"/>
  <c r="V5085" i="3"/>
  <c r="V5081" i="3"/>
  <c r="V5077" i="3"/>
  <c r="V5073" i="3"/>
  <c r="V5069" i="3"/>
  <c r="V5065" i="3"/>
  <c r="V5061" i="3"/>
  <c r="V5057" i="3"/>
  <c r="V5053" i="3"/>
  <c r="V5049" i="3"/>
  <c r="V5045" i="3"/>
  <c r="V5041" i="3"/>
  <c r="V5037" i="3"/>
  <c r="V5033" i="3"/>
  <c r="V5029" i="3"/>
  <c r="V5025" i="3"/>
  <c r="V5021" i="3"/>
  <c r="V5017" i="3"/>
  <c r="V5013" i="3"/>
  <c r="V5009" i="3"/>
  <c r="V5005" i="3"/>
  <c r="V5001" i="3"/>
  <c r="V4997" i="3"/>
  <c r="V4993" i="3"/>
  <c r="V4989" i="3"/>
  <c r="V4985" i="3"/>
  <c r="V4981" i="3"/>
  <c r="V4977" i="3"/>
  <c r="V4973" i="3"/>
  <c r="V4969" i="3"/>
  <c r="V4965" i="3"/>
  <c r="V4961" i="3"/>
  <c r="V4957" i="3"/>
  <c r="V4953" i="3"/>
  <c r="V4949" i="3"/>
  <c r="V4945" i="3"/>
  <c r="V4941" i="3"/>
  <c r="V4937" i="3"/>
  <c r="V4933" i="3"/>
  <c r="V4929" i="3"/>
  <c r="V4925" i="3"/>
  <c r="V4921" i="3"/>
  <c r="V4917" i="3"/>
  <c r="V4913" i="3"/>
  <c r="V4909" i="3"/>
  <c r="V4905" i="3"/>
  <c r="V4901" i="3"/>
  <c r="V4897" i="3"/>
  <c r="V4893" i="3"/>
  <c r="V4889" i="3"/>
  <c r="V4885" i="3"/>
  <c r="V4881" i="3"/>
  <c r="V4877" i="3"/>
  <c r="V4873" i="3"/>
  <c r="V4869" i="3"/>
  <c r="V4865" i="3"/>
  <c r="V4861" i="3"/>
  <c r="V4857" i="3"/>
  <c r="V4853" i="3"/>
  <c r="V4849" i="3"/>
  <c r="V4845" i="3"/>
  <c r="V4841" i="3"/>
  <c r="V4837" i="3"/>
  <c r="V4833" i="3"/>
  <c r="V4829" i="3"/>
  <c r="V4825" i="3"/>
  <c r="V4821" i="3"/>
  <c r="V4817" i="3"/>
  <c r="V4813" i="3"/>
  <c r="V4809" i="3"/>
  <c r="V4805" i="3"/>
  <c r="V4801" i="3"/>
  <c r="V4797" i="3"/>
  <c r="V4793" i="3"/>
  <c r="V4789" i="3"/>
  <c r="V4785" i="3"/>
  <c r="V4781" i="3"/>
  <c r="V4777" i="3"/>
  <c r="V4773" i="3"/>
  <c r="V4769" i="3"/>
  <c r="V4765" i="3"/>
  <c r="V4761" i="3"/>
  <c r="V4757" i="3"/>
  <c r="V4753" i="3"/>
  <c r="V4749" i="3"/>
  <c r="V4745" i="3"/>
  <c r="V4741" i="3"/>
  <c r="V4737" i="3"/>
  <c r="V4733" i="3"/>
  <c r="V4729" i="3"/>
  <c r="V4725" i="3"/>
  <c r="V4721" i="3"/>
  <c r="V4717" i="3"/>
  <c r="V4713" i="3"/>
  <c r="V4709" i="3"/>
  <c r="V4705" i="3"/>
  <c r="V4701" i="3"/>
  <c r="V4697" i="3"/>
  <c r="V4693" i="3"/>
  <c r="V4689" i="3"/>
  <c r="V4685" i="3"/>
  <c r="V4681" i="3"/>
  <c r="V4677" i="3"/>
  <c r="V4673" i="3"/>
  <c r="V4669" i="3"/>
  <c r="V4665" i="3"/>
  <c r="V4661" i="3"/>
  <c r="V4657" i="3"/>
  <c r="V4653" i="3"/>
  <c r="V4649" i="3"/>
  <c r="V4645" i="3"/>
  <c r="V4641" i="3"/>
  <c r="V4637" i="3"/>
  <c r="V4633" i="3"/>
  <c r="V4629" i="3"/>
  <c r="V4625" i="3"/>
  <c r="V4621" i="3"/>
  <c r="V4617" i="3"/>
  <c r="V4613" i="3"/>
  <c r="V4609" i="3"/>
  <c r="V4605" i="3"/>
  <c r="V4601" i="3"/>
  <c r="V4597" i="3"/>
  <c r="V4593" i="3"/>
  <c r="V4589" i="3"/>
  <c r="V4585" i="3"/>
  <c r="V4581" i="3"/>
  <c r="V4577" i="3"/>
  <c r="V4573" i="3"/>
  <c r="V4569" i="3"/>
  <c r="V4565" i="3"/>
  <c r="V4561" i="3"/>
  <c r="V4557" i="3"/>
  <c r="V4553" i="3"/>
  <c r="V4549" i="3"/>
  <c r="V4545" i="3"/>
  <c r="V4541" i="3"/>
  <c r="V4537" i="3"/>
  <c r="V4533" i="3"/>
  <c r="V4529" i="3"/>
  <c r="V4525" i="3"/>
  <c r="V4521" i="3"/>
  <c r="V4517" i="3"/>
  <c r="V4513" i="3"/>
  <c r="V4509" i="3"/>
  <c r="V4505" i="3"/>
  <c r="V4501" i="3"/>
  <c r="V4497" i="3"/>
  <c r="V4493" i="3"/>
  <c r="V4489" i="3"/>
  <c r="V4485" i="3"/>
  <c r="V4481" i="3"/>
  <c r="V4477" i="3"/>
  <c r="V4473" i="3"/>
  <c r="V4469" i="3"/>
  <c r="V4465" i="3"/>
  <c r="V4461" i="3"/>
  <c r="V4457" i="3"/>
  <c r="V4453" i="3"/>
  <c r="V4449" i="3"/>
  <c r="V4445" i="3"/>
  <c r="V4441" i="3"/>
  <c r="V4437" i="3"/>
  <c r="V4433" i="3"/>
  <c r="V4429" i="3"/>
  <c r="V4425" i="3"/>
  <c r="V4421" i="3"/>
  <c r="V4417" i="3"/>
  <c r="V4413" i="3"/>
  <c r="V4409" i="3"/>
  <c r="V4405" i="3"/>
  <c r="V4401" i="3"/>
  <c r="V4397" i="3"/>
  <c r="V4393" i="3"/>
  <c r="V4389" i="3"/>
  <c r="V4385" i="3"/>
  <c r="V4381" i="3"/>
  <c r="V4377" i="3"/>
  <c r="V4373" i="3"/>
  <c r="V4369" i="3"/>
  <c r="V4365" i="3"/>
  <c r="V4361" i="3"/>
  <c r="V4357" i="3"/>
  <c r="V4353" i="3"/>
  <c r="V4349" i="3"/>
  <c r="V4345" i="3"/>
  <c r="V4341" i="3"/>
  <c r="V4337" i="3"/>
  <c r="V4333" i="3"/>
  <c r="V4329" i="3"/>
  <c r="V4325" i="3"/>
  <c r="V4321" i="3"/>
  <c r="V4317" i="3"/>
  <c r="V4313" i="3"/>
  <c r="V4309" i="3"/>
  <c r="V4305" i="3"/>
  <c r="V4301" i="3"/>
  <c r="V4297" i="3"/>
  <c r="V4293" i="3"/>
  <c r="V4289" i="3"/>
  <c r="V4285" i="3"/>
  <c r="V4281" i="3"/>
  <c r="V4277" i="3"/>
  <c r="V4273" i="3"/>
  <c r="V4269" i="3"/>
  <c r="V4265" i="3"/>
  <c r="V4261" i="3"/>
  <c r="V4257" i="3"/>
  <c r="V4253" i="3"/>
  <c r="V4249" i="3"/>
  <c r="V4245" i="3"/>
  <c r="V4241" i="3"/>
  <c r="V4237" i="3"/>
  <c r="V4233" i="3"/>
  <c r="V4229" i="3"/>
  <c r="V4225" i="3"/>
  <c r="V4221" i="3"/>
  <c r="V4217" i="3"/>
  <c r="V4213" i="3"/>
  <c r="V4209" i="3"/>
  <c r="V4205" i="3"/>
  <c r="V4201" i="3"/>
  <c r="V4197" i="3"/>
  <c r="V4193" i="3"/>
  <c r="V4189" i="3"/>
  <c r="V4185" i="3"/>
  <c r="V4181" i="3"/>
  <c r="V4177" i="3"/>
  <c r="V4173" i="3"/>
  <c r="V4169" i="3"/>
  <c r="V4165" i="3"/>
  <c r="V4161" i="3"/>
  <c r="V4157" i="3"/>
  <c r="V4153" i="3"/>
  <c r="V4149" i="3"/>
  <c r="V4145" i="3"/>
  <c r="V4141" i="3"/>
  <c r="V4137" i="3"/>
  <c r="V4133" i="3"/>
  <c r="V4129" i="3"/>
  <c r="V4125" i="3"/>
  <c r="V4121" i="3"/>
  <c r="V4117" i="3"/>
  <c r="V4113" i="3"/>
  <c r="V4109" i="3"/>
  <c r="V4105" i="3"/>
  <c r="V4101" i="3"/>
  <c r="V4097" i="3"/>
  <c r="V4093" i="3"/>
  <c r="V4089" i="3"/>
  <c r="V4085" i="3"/>
  <c r="V4081" i="3"/>
  <c r="V4077" i="3"/>
  <c r="V4073" i="3"/>
  <c r="V4069" i="3"/>
  <c r="V4065" i="3"/>
  <c r="V4061" i="3"/>
  <c r="V4057" i="3"/>
  <c r="V4053" i="3"/>
  <c r="V4049" i="3"/>
  <c r="V4045" i="3"/>
  <c r="V4041" i="3"/>
  <c r="V4037" i="3"/>
  <c r="V4033" i="3"/>
  <c r="V4029" i="3"/>
  <c r="V4025" i="3"/>
  <c r="V4021" i="3"/>
  <c r="V4017" i="3"/>
  <c r="V4013" i="3"/>
  <c r="V4009" i="3"/>
  <c r="V4005" i="3"/>
  <c r="V4001" i="3"/>
  <c r="V3997" i="3"/>
  <c r="V3993" i="3"/>
  <c r="V3989" i="3"/>
  <c r="V3985" i="3"/>
  <c r="V3981" i="3"/>
  <c r="V3977" i="3"/>
  <c r="V3973" i="3"/>
  <c r="V3969" i="3"/>
  <c r="V3965" i="3"/>
  <c r="V3961" i="3"/>
  <c r="V3957" i="3"/>
  <c r="V3953" i="3"/>
  <c r="V3949" i="3"/>
  <c r="V3945" i="3"/>
  <c r="V3941" i="3"/>
  <c r="V3937" i="3"/>
  <c r="V3933" i="3"/>
  <c r="V3929" i="3"/>
  <c r="V3925" i="3"/>
  <c r="V3921" i="3"/>
  <c r="V3917" i="3"/>
  <c r="V3913" i="3"/>
  <c r="V3909" i="3"/>
  <c r="V3905" i="3"/>
  <c r="V3901" i="3"/>
  <c r="V3897" i="3"/>
  <c r="V3893" i="3"/>
  <c r="V3889" i="3"/>
  <c r="V3885" i="3"/>
  <c r="V3881" i="3"/>
  <c r="V3877" i="3"/>
  <c r="V3873" i="3"/>
  <c r="V3869" i="3"/>
  <c r="V3865" i="3"/>
  <c r="V3861" i="3"/>
  <c r="V3857" i="3"/>
  <c r="V3853" i="3"/>
  <c r="V3849" i="3"/>
  <c r="V3845" i="3"/>
  <c r="V3841" i="3"/>
  <c r="V3837" i="3"/>
  <c r="V3833" i="3"/>
  <c r="V3829" i="3"/>
  <c r="V3825" i="3"/>
  <c r="V3821" i="3"/>
  <c r="V3817" i="3"/>
  <c r="V3813" i="3"/>
  <c r="V3809" i="3"/>
  <c r="V3805" i="3"/>
  <c r="V3801" i="3"/>
  <c r="V3797" i="3"/>
  <c r="V3793" i="3"/>
  <c r="V3789" i="3"/>
  <c r="V3785" i="3"/>
  <c r="V3781" i="3"/>
  <c r="V3777" i="3"/>
  <c r="V3773" i="3"/>
  <c r="V3769" i="3"/>
  <c r="V3765" i="3"/>
  <c r="V3761" i="3"/>
  <c r="V3757" i="3"/>
  <c r="V3753" i="3"/>
  <c r="V3749" i="3"/>
  <c r="V3745" i="3"/>
  <c r="V3741" i="3"/>
  <c r="V3737" i="3"/>
  <c r="V3733" i="3"/>
  <c r="V3729" i="3"/>
  <c r="V3725" i="3"/>
  <c r="V3721" i="3"/>
  <c r="V3717" i="3"/>
  <c r="V3713" i="3"/>
  <c r="V3709" i="3"/>
  <c r="V3705" i="3"/>
  <c r="V3701" i="3"/>
  <c r="V3697" i="3"/>
  <c r="V3693" i="3"/>
  <c r="V3689" i="3"/>
  <c r="V3685" i="3"/>
  <c r="V3681" i="3"/>
  <c r="V3677" i="3"/>
  <c r="V3673" i="3"/>
  <c r="V3669" i="3"/>
  <c r="V3665" i="3"/>
  <c r="V3661" i="3"/>
  <c r="V3657" i="3"/>
  <c r="V3653" i="3"/>
  <c r="V3649" i="3"/>
  <c r="V3645" i="3"/>
  <c r="V3641" i="3"/>
  <c r="V3637" i="3"/>
  <c r="V3633" i="3"/>
  <c r="V3629" i="3"/>
  <c r="V3625" i="3"/>
  <c r="V3621" i="3"/>
  <c r="V3617" i="3"/>
  <c r="V3613" i="3"/>
  <c r="V3609" i="3"/>
  <c r="V3605" i="3"/>
  <c r="V3601" i="3"/>
  <c r="V3597" i="3"/>
  <c r="V3593" i="3"/>
  <c r="V3589" i="3"/>
  <c r="V3585" i="3"/>
  <c r="V3581" i="3"/>
  <c r="V3577" i="3"/>
  <c r="V3573" i="3"/>
  <c r="V3569" i="3"/>
  <c r="V3565" i="3"/>
  <c r="V3561" i="3"/>
  <c r="V3557" i="3"/>
  <c r="V3553" i="3"/>
  <c r="V3549" i="3"/>
  <c r="V3545" i="3"/>
  <c r="V3541" i="3"/>
  <c r="V3537" i="3"/>
  <c r="V3533" i="3"/>
  <c r="V3529" i="3"/>
  <c r="V3525" i="3"/>
  <c r="V3521" i="3"/>
  <c r="V3517" i="3"/>
  <c r="V3513" i="3"/>
  <c r="V3509" i="3"/>
  <c r="V3505" i="3"/>
  <c r="V3501" i="3"/>
  <c r="V3497" i="3"/>
  <c r="V3493" i="3"/>
  <c r="V3489" i="3"/>
  <c r="V3485" i="3"/>
  <c r="V3481" i="3"/>
  <c r="V3477" i="3"/>
  <c r="V3473" i="3"/>
  <c r="V3469" i="3"/>
  <c r="V3465" i="3"/>
  <c r="V3461" i="3"/>
  <c r="V3457" i="3"/>
  <c r="V3453" i="3"/>
  <c r="V3449" i="3"/>
  <c r="V3445" i="3"/>
  <c r="V3441" i="3"/>
  <c r="V3437" i="3"/>
  <c r="V3433" i="3"/>
  <c r="V3429" i="3"/>
  <c r="V3425" i="3"/>
  <c r="V3421" i="3"/>
  <c r="V3417" i="3"/>
  <c r="V3413" i="3"/>
  <c r="V3409" i="3"/>
  <c r="V3405" i="3"/>
  <c r="V3401" i="3"/>
  <c r="V3397" i="3"/>
  <c r="V3393" i="3"/>
  <c r="V3389" i="3"/>
  <c r="V3385" i="3"/>
  <c r="V3381" i="3"/>
  <c r="V3377" i="3"/>
  <c r="V3373" i="3"/>
  <c r="V3369" i="3"/>
  <c r="V3365" i="3"/>
  <c r="V3361" i="3"/>
  <c r="V3357" i="3"/>
  <c r="V3353" i="3"/>
  <c r="V3349" i="3"/>
  <c r="V3345" i="3"/>
  <c r="V3341" i="3"/>
  <c r="V3337" i="3"/>
  <c r="V3333" i="3"/>
  <c r="V3329" i="3"/>
  <c r="V3325" i="3"/>
  <c r="V3321" i="3"/>
  <c r="V3317" i="3"/>
  <c r="V3313" i="3"/>
  <c r="V3309" i="3"/>
  <c r="V3305" i="3"/>
  <c r="V3301" i="3"/>
  <c r="V3297" i="3"/>
  <c r="V3293" i="3"/>
  <c r="V3289" i="3"/>
  <c r="V3285" i="3"/>
  <c r="V3281" i="3"/>
  <c r="V3277" i="3"/>
  <c r="V3273" i="3"/>
  <c r="V3269" i="3"/>
  <c r="V3265" i="3"/>
  <c r="V3261" i="3"/>
  <c r="V3257" i="3"/>
  <c r="V3253" i="3"/>
  <c r="V3249" i="3"/>
  <c r="V3245" i="3"/>
  <c r="V3241" i="3"/>
  <c r="V3237" i="3"/>
  <c r="V3233" i="3"/>
  <c r="V3229" i="3"/>
  <c r="V3225" i="3"/>
  <c r="V3221" i="3"/>
  <c r="V3217" i="3"/>
  <c r="V3213" i="3"/>
  <c r="V3209" i="3"/>
  <c r="V3205" i="3"/>
  <c r="V3201" i="3"/>
  <c r="V3197" i="3"/>
  <c r="V3193" i="3"/>
  <c r="V3189" i="3"/>
  <c r="V3185" i="3"/>
  <c r="V3181" i="3"/>
  <c r="V3177" i="3"/>
  <c r="V3173" i="3"/>
  <c r="V3169" i="3"/>
  <c r="V3165" i="3"/>
  <c r="V3161" i="3"/>
  <c r="V3157" i="3"/>
  <c r="V3153" i="3"/>
  <c r="V3149" i="3"/>
  <c r="V3145" i="3"/>
  <c r="V3141" i="3"/>
  <c r="V3137" i="3"/>
  <c r="V3133" i="3"/>
  <c r="V3129" i="3"/>
  <c r="V3125" i="3"/>
  <c r="V3121" i="3"/>
  <c r="V3117" i="3"/>
  <c r="V3113" i="3"/>
  <c r="V3109" i="3"/>
  <c r="V3105" i="3"/>
  <c r="V3101" i="3"/>
  <c r="V3097" i="3"/>
  <c r="V3093" i="3"/>
  <c r="V3089" i="3"/>
  <c r="V3085" i="3"/>
  <c r="V3081" i="3"/>
  <c r="V3077" i="3"/>
  <c r="V3073" i="3"/>
  <c r="V3069" i="3"/>
  <c r="V3065" i="3"/>
  <c r="V3061" i="3"/>
  <c r="V3057" i="3"/>
  <c r="V3053" i="3"/>
  <c r="V3049" i="3"/>
  <c r="V3045" i="3"/>
  <c r="V3041" i="3"/>
  <c r="V3037" i="3"/>
  <c r="V3033" i="3"/>
  <c r="V3029" i="3"/>
  <c r="V3025" i="3"/>
  <c r="V3021" i="3"/>
  <c r="V3017" i="3"/>
  <c r="V3013" i="3"/>
  <c r="V3009" i="3"/>
  <c r="V3005" i="3"/>
  <c r="V3001" i="3"/>
  <c r="V2997" i="3"/>
  <c r="V2993" i="3"/>
  <c r="V2989" i="3"/>
  <c r="V2985" i="3"/>
  <c r="V2981" i="3"/>
  <c r="V2977" i="3"/>
  <c r="V2973" i="3"/>
  <c r="V2969" i="3"/>
  <c r="V2965" i="3"/>
  <c r="V2961" i="3"/>
  <c r="V2957" i="3"/>
  <c r="V2953" i="3"/>
  <c r="V2949" i="3"/>
  <c r="V2945" i="3"/>
  <c r="V2941" i="3"/>
  <c r="V2937" i="3"/>
  <c r="V2933" i="3"/>
  <c r="V2929" i="3"/>
  <c r="V2925" i="3"/>
  <c r="V2921" i="3"/>
  <c r="V2917" i="3"/>
  <c r="V2913" i="3"/>
  <c r="V2909" i="3"/>
  <c r="V2905" i="3"/>
  <c r="V2901" i="3"/>
  <c r="V2897" i="3"/>
  <c r="V2893" i="3"/>
  <c r="V2889" i="3"/>
  <c r="V2885" i="3"/>
  <c r="V2881" i="3"/>
  <c r="V2877" i="3"/>
  <c r="V2873" i="3"/>
  <c r="V2869" i="3"/>
  <c r="V2865" i="3"/>
  <c r="V2861" i="3"/>
  <c r="V2857" i="3"/>
  <c r="V2853" i="3"/>
  <c r="V2849" i="3"/>
  <c r="V2845" i="3"/>
  <c r="V2841" i="3"/>
  <c r="V2837" i="3"/>
  <c r="V2833" i="3"/>
  <c r="V2829" i="3"/>
  <c r="V2825" i="3"/>
  <c r="V2821" i="3"/>
  <c r="V2817" i="3"/>
  <c r="V2813" i="3"/>
  <c r="V2809" i="3"/>
  <c r="V2805" i="3"/>
  <c r="V2801" i="3"/>
  <c r="V2797" i="3"/>
  <c r="V2793" i="3"/>
  <c r="V2789" i="3"/>
  <c r="V2785" i="3"/>
  <c r="V2781" i="3"/>
  <c r="V2777" i="3"/>
  <c r="V2773" i="3"/>
  <c r="V2769" i="3"/>
  <c r="V2765" i="3"/>
  <c r="V2761" i="3"/>
  <c r="V2757" i="3"/>
  <c r="V2753" i="3"/>
  <c r="V2749" i="3"/>
  <c r="V2745" i="3"/>
  <c r="V2741" i="3"/>
  <c r="V2737" i="3"/>
  <c r="V2733" i="3"/>
  <c r="V2729" i="3"/>
  <c r="V2725" i="3"/>
  <c r="V2721" i="3"/>
  <c r="V2717" i="3"/>
  <c r="V2713" i="3"/>
  <c r="V2709" i="3"/>
  <c r="V2705" i="3"/>
  <c r="V2701" i="3"/>
  <c r="V2697" i="3"/>
  <c r="V2693" i="3"/>
  <c r="V2689" i="3"/>
  <c r="V2685" i="3"/>
  <c r="V2681" i="3"/>
  <c r="V2677" i="3"/>
  <c r="V2673" i="3"/>
  <c r="V2669" i="3"/>
  <c r="V2665" i="3"/>
  <c r="V2661" i="3"/>
  <c r="V2657" i="3"/>
  <c r="V2653" i="3"/>
  <c r="V2649" i="3"/>
  <c r="V2645" i="3"/>
  <c r="V2641" i="3"/>
  <c r="V2637" i="3"/>
  <c r="V2633" i="3"/>
  <c r="V2629" i="3"/>
  <c r="V2625" i="3"/>
  <c r="V2621" i="3"/>
  <c r="V2617" i="3"/>
  <c r="V2613" i="3"/>
  <c r="V2609" i="3"/>
  <c r="V2605" i="3"/>
  <c r="V2601" i="3"/>
  <c r="V2597" i="3"/>
  <c r="V2593" i="3"/>
  <c r="V2589" i="3"/>
  <c r="V2585" i="3"/>
  <c r="V2581" i="3"/>
  <c r="V2577" i="3"/>
  <c r="V2573" i="3"/>
  <c r="V2569" i="3"/>
  <c r="V2565" i="3"/>
  <c r="V2561" i="3"/>
  <c r="V2557" i="3"/>
  <c r="V2553" i="3"/>
  <c r="V2549" i="3"/>
  <c r="V2545" i="3"/>
  <c r="V2541" i="3"/>
  <c r="V2537" i="3"/>
  <c r="V2533" i="3"/>
  <c r="V2529" i="3"/>
  <c r="V2525" i="3"/>
  <c r="V2521" i="3"/>
  <c r="V2517" i="3"/>
  <c r="V2513" i="3"/>
  <c r="V2509" i="3"/>
  <c r="V2505" i="3"/>
  <c r="V2501" i="3"/>
  <c r="V2497" i="3"/>
  <c r="V2493" i="3"/>
  <c r="V2489" i="3"/>
  <c r="V2485" i="3"/>
  <c r="V2481" i="3"/>
  <c r="V2477" i="3"/>
  <c r="V2473" i="3"/>
  <c r="V2469" i="3"/>
  <c r="V2465" i="3"/>
  <c r="V2461" i="3"/>
  <c r="V2457" i="3"/>
  <c r="V2453" i="3"/>
  <c r="V2449" i="3"/>
  <c r="V2445" i="3"/>
  <c r="V2439" i="3"/>
  <c r="V2435" i="3"/>
  <c r="V2431" i="3"/>
  <c r="V2427" i="3"/>
  <c r="V2423" i="3"/>
  <c r="V2419" i="3"/>
  <c r="V2415" i="3"/>
  <c r="V2411" i="3"/>
  <c r="V2407" i="3"/>
  <c r="V2403" i="3"/>
  <c r="V2399" i="3"/>
  <c r="V2395" i="3"/>
  <c r="V2391" i="3"/>
  <c r="V2387" i="3"/>
  <c r="V2383" i="3"/>
  <c r="V2379" i="3"/>
  <c r="V2375" i="3"/>
  <c r="V2371" i="3"/>
  <c r="V2367" i="3"/>
  <c r="V2363" i="3"/>
  <c r="V2359" i="3"/>
  <c r="V2355" i="3"/>
  <c r="V2351" i="3"/>
  <c r="V2347" i="3"/>
  <c r="V2343" i="3"/>
  <c r="V2339" i="3"/>
  <c r="V2335" i="3"/>
  <c r="V2331" i="3"/>
  <c r="V2327" i="3"/>
  <c r="V2323" i="3"/>
  <c r="V2319" i="3"/>
  <c r="V2315" i="3"/>
  <c r="V2311" i="3"/>
  <c r="V2307" i="3"/>
  <c r="V2303" i="3"/>
  <c r="V2299" i="3"/>
  <c r="V2295" i="3"/>
  <c r="V2291" i="3"/>
  <c r="V2287" i="3"/>
  <c r="V2283" i="3"/>
  <c r="V2279" i="3"/>
  <c r="V2275" i="3"/>
  <c r="V2271" i="3"/>
  <c r="V2267" i="3"/>
  <c r="V2263" i="3"/>
  <c r="V2259" i="3"/>
  <c r="V2255" i="3"/>
  <c r="V2251" i="3"/>
  <c r="V2247" i="3"/>
  <c r="V2243" i="3"/>
  <c r="V2239" i="3"/>
  <c r="V2235" i="3"/>
  <c r="V2231" i="3"/>
  <c r="V2227" i="3"/>
  <c r="V2223" i="3"/>
  <c r="V2219" i="3"/>
  <c r="V2215" i="3"/>
  <c r="V2211" i="3"/>
  <c r="V2207" i="3"/>
  <c r="V2203" i="3"/>
  <c r="V2199" i="3"/>
  <c r="V2195" i="3"/>
  <c r="V2191" i="3"/>
  <c r="V2187" i="3"/>
  <c r="V2183" i="3"/>
  <c r="V2179" i="3"/>
  <c r="V2175" i="3"/>
  <c r="V2171" i="3"/>
  <c r="V2167" i="3"/>
  <c r="V2163" i="3"/>
  <c r="V2159" i="3"/>
  <c r="V2155" i="3"/>
  <c r="V2151" i="3"/>
  <c r="V2147" i="3"/>
  <c r="V2143" i="3"/>
  <c r="V2139" i="3"/>
  <c r="V2135" i="3"/>
  <c r="V2131" i="3"/>
  <c r="V2127" i="3"/>
  <c r="V2123" i="3"/>
  <c r="V2119" i="3"/>
  <c r="V2115" i="3"/>
  <c r="V2111" i="3"/>
  <c r="V2107" i="3"/>
  <c r="V2103" i="3"/>
  <c r="V2099" i="3"/>
  <c r="V2095" i="3"/>
  <c r="V2091" i="3"/>
  <c r="V2087" i="3"/>
  <c r="V2083" i="3"/>
  <c r="V2079" i="3"/>
  <c r="V2075" i="3"/>
  <c r="V2071" i="3"/>
  <c r="V2067" i="3"/>
  <c r="V2063" i="3"/>
  <c r="V2059" i="3"/>
  <c r="V2055" i="3"/>
  <c r="V2051" i="3"/>
  <c r="V2047" i="3"/>
  <c r="V2043" i="3"/>
  <c r="V2039" i="3"/>
  <c r="V2035" i="3"/>
  <c r="V2031" i="3"/>
  <c r="V2027" i="3"/>
  <c r="V2023" i="3"/>
  <c r="V2019" i="3"/>
  <c r="V2015" i="3"/>
  <c r="V2011" i="3"/>
  <c r="V2007" i="3"/>
  <c r="V2003" i="3"/>
  <c r="V1999" i="3"/>
  <c r="V1995" i="3"/>
  <c r="V1991" i="3"/>
  <c r="V1987" i="3"/>
  <c r="V1983" i="3"/>
  <c r="V1979" i="3"/>
  <c r="V1975" i="3"/>
  <c r="V1971" i="3"/>
  <c r="V1967" i="3"/>
  <c r="V1963" i="3"/>
  <c r="V1959" i="3"/>
  <c r="V1955" i="3"/>
  <c r="V1951" i="3"/>
  <c r="V1947" i="3"/>
  <c r="V1943" i="3"/>
  <c r="V1939" i="3"/>
  <c r="V1935" i="3"/>
  <c r="V1931" i="3"/>
  <c r="V1927" i="3"/>
  <c r="V1923" i="3"/>
  <c r="V1919" i="3"/>
  <c r="V1915" i="3"/>
  <c r="V1911" i="3"/>
  <c r="V1907" i="3"/>
  <c r="V1903" i="3"/>
  <c r="V1899" i="3"/>
  <c r="V1895" i="3"/>
  <c r="V1891" i="3"/>
  <c r="V1887" i="3"/>
  <c r="V1883" i="3"/>
  <c r="V1879" i="3"/>
  <c r="V1875" i="3"/>
  <c r="V1871" i="3"/>
  <c r="V1867" i="3"/>
  <c r="V1863" i="3"/>
  <c r="V1859" i="3"/>
  <c r="V1855" i="3"/>
  <c r="V1851" i="3"/>
  <c r="V1847" i="3"/>
  <c r="V1843" i="3"/>
  <c r="V1839" i="3"/>
  <c r="V1835" i="3"/>
  <c r="V1831" i="3"/>
  <c r="V1827" i="3"/>
  <c r="V1823" i="3"/>
  <c r="V1819" i="3"/>
  <c r="V1815" i="3"/>
  <c r="V1811" i="3"/>
  <c r="V1807" i="3"/>
  <c r="V1803" i="3"/>
  <c r="V1799" i="3"/>
  <c r="V1795" i="3"/>
  <c r="V1791" i="3"/>
  <c r="V1787" i="3"/>
  <c r="V1783" i="3"/>
  <c r="V1779" i="3"/>
  <c r="V1775" i="3"/>
  <c r="V1771" i="3"/>
  <c r="V1767" i="3"/>
  <c r="V1763" i="3"/>
  <c r="V1759" i="3"/>
  <c r="V1755" i="3"/>
  <c r="V1751" i="3"/>
  <c r="V1747" i="3"/>
  <c r="V1743" i="3"/>
  <c r="V1739" i="3"/>
  <c r="V1735" i="3"/>
  <c r="V1731" i="3"/>
  <c r="V1727" i="3"/>
  <c r="V1723" i="3"/>
  <c r="V1719" i="3"/>
  <c r="V1715" i="3"/>
  <c r="V1711" i="3"/>
  <c r="V1707" i="3"/>
  <c r="V1703" i="3"/>
  <c r="V1699" i="3"/>
  <c r="V1695" i="3"/>
  <c r="V1691" i="3"/>
  <c r="V1687" i="3"/>
  <c r="V1683" i="3"/>
  <c r="V1679" i="3"/>
  <c r="V1675" i="3"/>
  <c r="V1671" i="3"/>
  <c r="V1667" i="3"/>
  <c r="V1663" i="3"/>
  <c r="V1659" i="3"/>
  <c r="V1655" i="3"/>
  <c r="V1651" i="3"/>
  <c r="V1647" i="3"/>
  <c r="V1643" i="3"/>
  <c r="V1639" i="3"/>
  <c r="V1635" i="3"/>
  <c r="V1631" i="3"/>
  <c r="V1627" i="3"/>
  <c r="V1623" i="3"/>
  <c r="V1619" i="3"/>
  <c r="V1615" i="3"/>
  <c r="V1611" i="3"/>
  <c r="V1607" i="3"/>
  <c r="V1603" i="3"/>
  <c r="V1599" i="3"/>
  <c r="V1595" i="3"/>
  <c r="V1591" i="3"/>
  <c r="V1587" i="3"/>
  <c r="V1583" i="3"/>
  <c r="V1579" i="3"/>
  <c r="V1575" i="3"/>
  <c r="V1571" i="3"/>
  <c r="V1567" i="3"/>
  <c r="V1563" i="3"/>
  <c r="V1559" i="3"/>
  <c r="V1555" i="3"/>
  <c r="V1551" i="3"/>
  <c r="V1547" i="3"/>
  <c r="V1543" i="3"/>
  <c r="V1539" i="3"/>
  <c r="V1535" i="3"/>
  <c r="V1531" i="3"/>
  <c r="V1527" i="3"/>
  <c r="V1523" i="3"/>
  <c r="V1519" i="3"/>
  <c r="V1515" i="3"/>
  <c r="V1511" i="3"/>
  <c r="V1507" i="3"/>
  <c r="V1503" i="3"/>
  <c r="V1499" i="3"/>
  <c r="V1495" i="3"/>
  <c r="V1491" i="3"/>
  <c r="V1487" i="3"/>
  <c r="V1483" i="3"/>
  <c r="V1479" i="3"/>
  <c r="V1475" i="3"/>
  <c r="V1471" i="3"/>
  <c r="V1467" i="3"/>
  <c r="V1463" i="3"/>
  <c r="V1459" i="3"/>
  <c r="V1455" i="3"/>
  <c r="V1451" i="3"/>
  <c r="V1447" i="3"/>
  <c r="V1443" i="3"/>
  <c r="V1439" i="3"/>
  <c r="V1435" i="3"/>
  <c r="V1431" i="3"/>
  <c r="V1427" i="3"/>
  <c r="V1423" i="3"/>
  <c r="V1419" i="3"/>
  <c r="V1415" i="3"/>
  <c r="V1411" i="3"/>
  <c r="V1407" i="3"/>
  <c r="V1403" i="3"/>
  <c r="V1399" i="3"/>
  <c r="V1395" i="3"/>
  <c r="V1391" i="3"/>
  <c r="V1387" i="3"/>
  <c r="V1383" i="3"/>
  <c r="V1379" i="3"/>
  <c r="V1375" i="3"/>
  <c r="V1371" i="3"/>
  <c r="V1367" i="3"/>
  <c r="V1363" i="3"/>
  <c r="V1359" i="3"/>
  <c r="V1355" i="3"/>
  <c r="V1351" i="3"/>
  <c r="V1347" i="3"/>
  <c r="V1343" i="3"/>
  <c r="V1339" i="3"/>
  <c r="V1335" i="3"/>
  <c r="V1331" i="3"/>
  <c r="V1327" i="3"/>
  <c r="V1323" i="3"/>
  <c r="V1319" i="3"/>
  <c r="V1315" i="3"/>
  <c r="V1311" i="3"/>
  <c r="V1307" i="3"/>
  <c r="V1303" i="3"/>
  <c r="V1299" i="3"/>
  <c r="V1295" i="3"/>
  <c r="V1291" i="3"/>
  <c r="V1287" i="3"/>
  <c r="V1283" i="3"/>
  <c r="V1279" i="3"/>
  <c r="V1275" i="3"/>
  <c r="V1271" i="3"/>
  <c r="V1267" i="3"/>
  <c r="V1263" i="3"/>
  <c r="V1259" i="3"/>
  <c r="V1255" i="3"/>
  <c r="V1251" i="3"/>
  <c r="V1247" i="3"/>
  <c r="V1243" i="3"/>
  <c r="V1239" i="3"/>
  <c r="V1235" i="3"/>
  <c r="V1231" i="3"/>
  <c r="V1227" i="3"/>
  <c r="V1223" i="3"/>
  <c r="V1219" i="3"/>
  <c r="V1215" i="3"/>
  <c r="V1211" i="3"/>
  <c r="V1207" i="3"/>
  <c r="V1203" i="3"/>
  <c r="V1199" i="3"/>
  <c r="V1195" i="3"/>
  <c r="V1191" i="3"/>
  <c r="V1187" i="3"/>
  <c r="V1183" i="3"/>
  <c r="V1179" i="3"/>
  <c r="V1175" i="3"/>
  <c r="V1171" i="3"/>
  <c r="V1167" i="3"/>
  <c r="V1163" i="3"/>
  <c r="V1159" i="3"/>
  <c r="V1155" i="3"/>
  <c r="V1151" i="3"/>
  <c r="V1147" i="3"/>
  <c r="V1143" i="3"/>
  <c r="V1139" i="3"/>
  <c r="V1135" i="3"/>
  <c r="V1131" i="3"/>
  <c r="V1127" i="3"/>
  <c r="V1123" i="3"/>
  <c r="V1119" i="3"/>
  <c r="V1115" i="3"/>
  <c r="V1111" i="3"/>
  <c r="V1107" i="3"/>
  <c r="V1103" i="3"/>
  <c r="V1099" i="3"/>
  <c r="V1095" i="3"/>
  <c r="V1091" i="3"/>
  <c r="V1087" i="3"/>
  <c r="V1083" i="3"/>
  <c r="V1079" i="3"/>
  <c r="V1075" i="3"/>
  <c r="V1071" i="3"/>
  <c r="V1067" i="3"/>
  <c r="V1063" i="3"/>
  <c r="V1059" i="3"/>
  <c r="V1055" i="3"/>
  <c r="V1051" i="3"/>
  <c r="V1047" i="3"/>
  <c r="V1043" i="3"/>
  <c r="V1039" i="3"/>
  <c r="V1035" i="3"/>
  <c r="V1031" i="3"/>
  <c r="V1027" i="3"/>
  <c r="V1023" i="3"/>
  <c r="V1019" i="3"/>
  <c r="V1015" i="3"/>
  <c r="V1011" i="3"/>
  <c r="V1007" i="3"/>
  <c r="V1003" i="3"/>
  <c r="V999" i="3"/>
  <c r="V995" i="3"/>
  <c r="V991" i="3"/>
  <c r="V987" i="3"/>
  <c r="V983" i="3"/>
  <c r="V979" i="3"/>
  <c r="V975" i="3"/>
  <c r="V971" i="3"/>
  <c r="V967" i="3"/>
  <c r="V963" i="3"/>
  <c r="V959" i="3"/>
  <c r="V955" i="3"/>
  <c r="V951" i="3"/>
  <c r="V947" i="3"/>
  <c r="V943" i="3"/>
  <c r="V939" i="3"/>
  <c r="V935" i="3"/>
  <c r="V931" i="3"/>
  <c r="V927" i="3"/>
  <c r="V923" i="3"/>
  <c r="V919" i="3"/>
  <c r="V915" i="3"/>
  <c r="V911" i="3"/>
  <c r="V907" i="3"/>
  <c r="V903" i="3"/>
  <c r="V899" i="3"/>
  <c r="V895" i="3"/>
  <c r="V891" i="3"/>
  <c r="V887" i="3"/>
  <c r="V883" i="3"/>
  <c r="V879" i="3"/>
  <c r="V875" i="3"/>
  <c r="V871" i="3"/>
  <c r="V867" i="3"/>
  <c r="V863" i="3"/>
  <c r="V859" i="3"/>
  <c r="V855" i="3"/>
  <c r="V851" i="3"/>
  <c r="V847" i="3"/>
  <c r="V843" i="3"/>
  <c r="V839" i="3"/>
  <c r="V835" i="3"/>
  <c r="V831" i="3"/>
  <c r="V827" i="3"/>
  <c r="V823" i="3"/>
  <c r="V819" i="3"/>
  <c r="V815" i="3"/>
  <c r="V811" i="3"/>
  <c r="V807" i="3"/>
  <c r="V803" i="3"/>
  <c r="V799" i="3"/>
  <c r="V795" i="3"/>
  <c r="V791" i="3"/>
  <c r="V787" i="3"/>
  <c r="V783" i="3"/>
  <c r="V779" i="3"/>
  <c r="V775" i="3"/>
  <c r="V771" i="3"/>
  <c r="V767" i="3"/>
  <c r="V763" i="3"/>
  <c r="V759" i="3"/>
  <c r="V755" i="3"/>
  <c r="V751" i="3"/>
  <c r="V747" i="3"/>
  <c r="V743" i="3"/>
  <c r="V739" i="3"/>
  <c r="V735" i="3"/>
  <c r="V731" i="3"/>
  <c r="V727" i="3"/>
  <c r="V723" i="3"/>
  <c r="V719" i="3"/>
  <c r="V715" i="3"/>
  <c r="V711" i="3"/>
  <c r="V707" i="3"/>
  <c r="V703" i="3"/>
  <c r="V699" i="3"/>
  <c r="V695" i="3"/>
  <c r="V691" i="3"/>
  <c r="V687" i="3"/>
  <c r="V683" i="3"/>
  <c r="V679" i="3"/>
  <c r="V675" i="3"/>
  <c r="V671" i="3"/>
  <c r="V667" i="3"/>
  <c r="V663" i="3"/>
  <c r="V659" i="3"/>
  <c r="V655" i="3"/>
  <c r="V651" i="3"/>
  <c r="V647" i="3"/>
  <c r="V643" i="3"/>
  <c r="V639" i="3"/>
  <c r="V635" i="3"/>
  <c r="V631" i="3"/>
  <c r="V627" i="3"/>
  <c r="V623" i="3"/>
  <c r="V619" i="3"/>
  <c r="V615" i="3"/>
  <c r="V611" i="3"/>
  <c r="V607" i="3"/>
  <c r="V603" i="3"/>
  <c r="V599" i="3"/>
  <c r="V595" i="3"/>
  <c r="V591" i="3"/>
  <c r="V587" i="3"/>
  <c r="V583" i="3"/>
  <c r="V579" i="3"/>
  <c r="V575" i="3"/>
  <c r="V571" i="3"/>
  <c r="V567" i="3"/>
  <c r="V563" i="3"/>
  <c r="V559" i="3"/>
  <c r="V555" i="3"/>
  <c r="V551" i="3"/>
  <c r="V547" i="3"/>
  <c r="V543" i="3"/>
  <c r="V539" i="3"/>
  <c r="V535" i="3"/>
  <c r="V531" i="3"/>
  <c r="V527" i="3"/>
  <c r="V523" i="3"/>
  <c r="V519" i="3"/>
  <c r="V515" i="3"/>
  <c r="V511" i="3"/>
  <c r="V507" i="3"/>
  <c r="V503" i="3"/>
  <c r="V499" i="3"/>
  <c r="V495" i="3"/>
  <c r="V491" i="3"/>
  <c r="V487" i="3"/>
  <c r="V483" i="3"/>
  <c r="V479" i="3"/>
  <c r="V475" i="3"/>
  <c r="V471" i="3"/>
  <c r="V467" i="3"/>
  <c r="V463" i="3"/>
  <c r="V459" i="3"/>
  <c r="V455" i="3"/>
  <c r="V451" i="3"/>
  <c r="V447" i="3"/>
  <c r="V443" i="3"/>
  <c r="V439" i="3"/>
  <c r="V435" i="3"/>
  <c r="V431" i="3"/>
  <c r="V427" i="3"/>
  <c r="V423" i="3"/>
  <c r="V419" i="3"/>
  <c r="V415" i="3"/>
  <c r="V411" i="3"/>
  <c r="V407" i="3"/>
  <c r="V403" i="3"/>
  <c r="V399" i="3"/>
  <c r="V395" i="3"/>
  <c r="V391" i="3"/>
  <c r="V387" i="3"/>
  <c r="V383" i="3"/>
  <c r="V379" i="3"/>
  <c r="V375" i="3"/>
  <c r="V371" i="3"/>
  <c r="V367" i="3"/>
  <c r="V363" i="3"/>
  <c r="V359" i="3"/>
  <c r="V355" i="3"/>
  <c r="V351" i="3"/>
  <c r="V347" i="3"/>
  <c r="V343" i="3"/>
  <c r="V339" i="3"/>
  <c r="V335" i="3"/>
  <c r="V331" i="3"/>
  <c r="V327" i="3"/>
  <c r="V323" i="3"/>
  <c r="V319" i="3"/>
  <c r="V315" i="3"/>
  <c r="V311" i="3"/>
  <c r="V307" i="3"/>
  <c r="V303" i="3"/>
  <c r="V299" i="3"/>
  <c r="V295" i="3"/>
  <c r="V291" i="3"/>
  <c r="V287" i="3"/>
  <c r="V283" i="3"/>
  <c r="V279" i="3"/>
  <c r="V275" i="3"/>
  <c r="V271" i="3"/>
  <c r="V267" i="3"/>
  <c r="V263" i="3"/>
  <c r="V259" i="3"/>
  <c r="V255" i="3"/>
  <c r="V251" i="3"/>
  <c r="V247" i="3"/>
  <c r="V243" i="3"/>
  <c r="V239" i="3"/>
  <c r="V235" i="3"/>
  <c r="V231" i="3"/>
  <c r="V227" i="3"/>
  <c r="V223" i="3"/>
  <c r="V219" i="3"/>
  <c r="V215" i="3"/>
  <c r="V211" i="3"/>
  <c r="V207" i="3"/>
  <c r="V203" i="3"/>
  <c r="V199" i="3"/>
  <c r="V195" i="3"/>
  <c r="V191" i="3"/>
  <c r="V187" i="3"/>
  <c r="V183" i="3"/>
  <c r="V179" i="3"/>
  <c r="V175" i="3"/>
  <c r="V171" i="3"/>
  <c r="V167" i="3"/>
  <c r="V163" i="3"/>
  <c r="V159" i="3"/>
  <c r="V155" i="3"/>
  <c r="V151" i="3"/>
  <c r="V147" i="3"/>
  <c r="V143" i="3"/>
  <c r="V139" i="3"/>
  <c r="V135" i="3"/>
  <c r="V131" i="3"/>
  <c r="V127" i="3"/>
  <c r="V123" i="3"/>
  <c r="V119" i="3"/>
  <c r="V115" i="3"/>
  <c r="V111" i="3"/>
  <c r="V107" i="3"/>
  <c r="V103" i="3"/>
  <c r="V99" i="3"/>
  <c r="V95" i="3"/>
  <c r="V91" i="3"/>
  <c r="V87" i="3"/>
  <c r="V83" i="3"/>
  <c r="V79" i="3"/>
  <c r="V75" i="3"/>
  <c r="V71" i="3"/>
  <c r="V67" i="3"/>
  <c r="V63" i="3"/>
  <c r="V59" i="3"/>
  <c r="V55" i="3"/>
  <c r="V51" i="3"/>
  <c r="V47" i="3"/>
  <c r="V43" i="3"/>
  <c r="V39" i="3"/>
  <c r="V35" i="3"/>
  <c r="V31" i="3"/>
  <c r="V27" i="3"/>
  <c r="V23" i="3"/>
  <c r="V19" i="3"/>
  <c r="V15" i="3"/>
  <c r="V11" i="3"/>
  <c r="V7" i="3"/>
  <c r="V2234" i="3"/>
  <c r="V2230" i="3"/>
  <c r="V2226" i="3"/>
  <c r="V2222" i="3"/>
  <c r="V2218" i="3"/>
  <c r="V2214" i="3"/>
  <c r="V2210" i="3"/>
  <c r="V2206" i="3"/>
  <c r="V2202" i="3"/>
  <c r="V2198" i="3"/>
  <c r="V2194" i="3"/>
  <c r="V2190" i="3"/>
  <c r="V2186" i="3"/>
  <c r="V2182" i="3"/>
  <c r="V2178" i="3"/>
  <c r="V2174" i="3"/>
  <c r="V2170" i="3"/>
  <c r="V2166" i="3"/>
  <c r="V2162" i="3"/>
  <c r="V2158" i="3"/>
  <c r="V2154" i="3"/>
  <c r="V2150" i="3"/>
  <c r="V2146" i="3"/>
  <c r="V2142" i="3"/>
  <c r="V2138" i="3"/>
  <c r="V2134" i="3"/>
  <c r="V2130" i="3"/>
  <c r="V2126" i="3"/>
  <c r="V2122" i="3"/>
  <c r="V2118" i="3"/>
  <c r="V2114" i="3"/>
  <c r="V2110" i="3"/>
  <c r="V2106" i="3"/>
  <c r="V2102" i="3"/>
  <c r="V2098" i="3"/>
  <c r="V2094" i="3"/>
  <c r="V2090" i="3"/>
  <c r="V2086" i="3"/>
  <c r="V2082" i="3"/>
  <c r="V2078" i="3"/>
  <c r="V2074" i="3"/>
  <c r="V2070" i="3"/>
  <c r="V2066" i="3"/>
  <c r="V2062" i="3"/>
  <c r="V2058" i="3"/>
  <c r="V2054" i="3"/>
  <c r="V2050" i="3"/>
  <c r="V2046" i="3"/>
  <c r="V2042" i="3"/>
  <c r="V2038" i="3"/>
  <c r="V2034" i="3"/>
  <c r="V2030" i="3"/>
  <c r="V2026" i="3"/>
  <c r="V2022" i="3"/>
  <c r="V2018" i="3"/>
  <c r="V2014" i="3"/>
  <c r="V2010" i="3"/>
  <c r="V2006" i="3"/>
  <c r="V2002" i="3"/>
  <c r="V1998" i="3"/>
  <c r="V1994" i="3"/>
  <c r="V1990" i="3"/>
  <c r="V1986" i="3"/>
  <c r="V1982" i="3"/>
  <c r="V1978" i="3"/>
  <c r="V1974" i="3"/>
  <c r="V1970" i="3"/>
  <c r="V1966" i="3"/>
  <c r="V1962" i="3"/>
  <c r="V1958" i="3"/>
  <c r="V1954" i="3"/>
  <c r="V1950" i="3"/>
  <c r="V1946" i="3"/>
  <c r="V1942" i="3"/>
  <c r="V1938" i="3"/>
  <c r="V1934" i="3"/>
  <c r="V1930" i="3"/>
  <c r="V1926" i="3"/>
  <c r="V1922" i="3"/>
  <c r="V1918" i="3"/>
  <c r="V1914" i="3"/>
  <c r="V1910" i="3"/>
  <c r="V1906" i="3"/>
  <c r="V1902" i="3"/>
  <c r="V1898" i="3"/>
  <c r="V1894" i="3"/>
  <c r="V1890" i="3"/>
  <c r="V1886" i="3"/>
  <c r="V1882" i="3"/>
  <c r="V1878" i="3"/>
  <c r="V1874" i="3"/>
  <c r="V1870" i="3"/>
  <c r="V1866" i="3"/>
  <c r="V1862" i="3"/>
  <c r="V1858" i="3"/>
  <c r="V1854" i="3"/>
  <c r="V1850" i="3"/>
  <c r="V1846" i="3"/>
  <c r="V1842" i="3"/>
  <c r="V1838" i="3"/>
  <c r="V1834" i="3"/>
  <c r="V1830" i="3"/>
  <c r="V1826" i="3"/>
  <c r="V1822" i="3"/>
  <c r="V1818" i="3"/>
  <c r="V1814" i="3"/>
  <c r="V1810" i="3"/>
  <c r="V1806" i="3"/>
  <c r="V1802" i="3"/>
  <c r="V1798" i="3"/>
  <c r="V1794" i="3"/>
  <c r="V1790" i="3"/>
  <c r="V1786" i="3"/>
  <c r="V1782" i="3"/>
  <c r="V1778" i="3"/>
  <c r="V1774" i="3"/>
  <c r="V1770" i="3"/>
  <c r="V1766" i="3"/>
  <c r="V1762" i="3"/>
  <c r="V1758" i="3"/>
  <c r="V1754" i="3"/>
  <c r="V1750" i="3"/>
  <c r="V1746" i="3"/>
  <c r="V1742" i="3"/>
  <c r="V1738" i="3"/>
  <c r="V1734" i="3"/>
  <c r="V1730" i="3"/>
  <c r="V1726" i="3"/>
  <c r="V1722" i="3"/>
  <c r="V1718" i="3"/>
  <c r="V1714" i="3"/>
  <c r="V1710" i="3"/>
  <c r="V1706" i="3"/>
  <c r="V1702" i="3"/>
  <c r="V1698" i="3"/>
  <c r="V1694" i="3"/>
  <c r="V1690" i="3"/>
  <c r="V1686" i="3"/>
  <c r="V1682" i="3"/>
  <c r="V1678" i="3"/>
  <c r="V1674" i="3"/>
  <c r="V1670" i="3"/>
  <c r="V1666" i="3"/>
  <c r="V1662" i="3"/>
  <c r="V1658" i="3"/>
  <c r="V1654" i="3"/>
  <c r="V1650" i="3"/>
  <c r="V1646" i="3"/>
  <c r="V1642" i="3"/>
  <c r="V1638" i="3"/>
  <c r="V1634" i="3"/>
  <c r="V1630" i="3"/>
  <c r="V1626" i="3"/>
  <c r="V1622" i="3"/>
  <c r="V1618" i="3"/>
  <c r="V1614" i="3"/>
  <c r="V1610" i="3"/>
  <c r="V1606" i="3"/>
  <c r="V1602" i="3"/>
  <c r="V1598" i="3"/>
  <c r="V1594" i="3"/>
  <c r="V1590" i="3"/>
  <c r="V1586" i="3"/>
  <c r="V1582" i="3"/>
  <c r="V1578" i="3"/>
  <c r="V1574" i="3"/>
  <c r="V1570" i="3"/>
  <c r="V1566" i="3"/>
  <c r="V1562" i="3"/>
  <c r="V1558" i="3"/>
  <c r="V1554" i="3"/>
  <c r="V1550" i="3"/>
  <c r="V1546" i="3"/>
  <c r="V1542" i="3"/>
  <c r="V1538" i="3"/>
  <c r="V1534" i="3"/>
  <c r="V1530" i="3"/>
  <c r="V1526" i="3"/>
  <c r="V1522" i="3"/>
  <c r="V1518" i="3"/>
  <c r="V1514" i="3"/>
  <c r="V1510" i="3"/>
  <c r="V1506" i="3"/>
  <c r="V1502" i="3"/>
  <c r="V1498" i="3"/>
  <c r="V1494" i="3"/>
  <c r="V1490" i="3"/>
  <c r="V1486" i="3"/>
  <c r="V1482" i="3"/>
  <c r="V1478" i="3"/>
  <c r="V1474" i="3"/>
  <c r="V1470" i="3"/>
  <c r="V1466" i="3"/>
  <c r="V1462" i="3"/>
  <c r="V1458" i="3"/>
  <c r="V1454" i="3"/>
  <c r="V1450" i="3"/>
  <c r="V1446" i="3"/>
  <c r="V1442" i="3"/>
  <c r="V1438" i="3"/>
  <c r="V1434" i="3"/>
  <c r="V1430" i="3"/>
  <c r="V1426" i="3"/>
  <c r="V1422" i="3"/>
  <c r="V1418" i="3"/>
  <c r="V1414" i="3"/>
  <c r="V1410" i="3"/>
  <c r="V1406" i="3"/>
  <c r="V1402" i="3"/>
  <c r="V1398" i="3"/>
  <c r="V1394" i="3"/>
  <c r="V1390" i="3"/>
  <c r="V1386" i="3"/>
  <c r="V1382" i="3"/>
  <c r="V1378" i="3"/>
  <c r="V1374" i="3"/>
  <c r="V1370" i="3"/>
  <c r="V1366" i="3"/>
  <c r="V1362" i="3"/>
  <c r="V1358" i="3"/>
  <c r="V1354" i="3"/>
  <c r="V1350" i="3"/>
  <c r="V1346" i="3"/>
  <c r="V1342" i="3"/>
  <c r="V1338" i="3"/>
  <c r="V1334" i="3"/>
  <c r="V1330" i="3"/>
  <c r="V1326" i="3"/>
  <c r="V1322" i="3"/>
  <c r="V1318" i="3"/>
  <c r="V1314" i="3"/>
  <c r="V1310" i="3"/>
  <c r="V1306" i="3"/>
  <c r="V1302" i="3"/>
  <c r="V1298" i="3"/>
  <c r="V1294" i="3"/>
  <c r="V1290" i="3"/>
  <c r="V1286" i="3"/>
  <c r="V1282" i="3"/>
  <c r="V1278" i="3"/>
  <c r="V1274" i="3"/>
  <c r="V1270" i="3"/>
  <c r="V1266" i="3"/>
  <c r="V1262" i="3"/>
  <c r="V1258" i="3"/>
  <c r="V1254" i="3"/>
  <c r="V1250" i="3"/>
  <c r="V1246" i="3"/>
  <c r="V1242" i="3"/>
  <c r="V1238" i="3"/>
  <c r="V1234" i="3"/>
  <c r="V1230" i="3"/>
  <c r="V1226" i="3"/>
  <c r="V1222" i="3"/>
  <c r="V1218" i="3"/>
  <c r="V1214" i="3"/>
  <c r="V1210" i="3"/>
  <c r="V1206" i="3"/>
  <c r="V1202" i="3"/>
  <c r="V1198" i="3"/>
  <c r="V1194" i="3"/>
  <c r="V1190" i="3"/>
  <c r="V1186" i="3"/>
  <c r="V1182" i="3"/>
  <c r="V1178" i="3"/>
  <c r="V1174" i="3"/>
  <c r="V1170" i="3"/>
  <c r="V1166" i="3"/>
  <c r="V1162" i="3"/>
  <c r="V1158" i="3"/>
  <c r="V1154" i="3"/>
  <c r="V1150" i="3"/>
  <c r="V1146" i="3"/>
  <c r="V1142" i="3"/>
  <c r="V1138" i="3"/>
  <c r="V1134" i="3"/>
  <c r="V1130" i="3"/>
  <c r="V1126" i="3"/>
  <c r="V1122" i="3"/>
  <c r="V1118" i="3"/>
  <c r="V1114" i="3"/>
  <c r="V1110" i="3"/>
  <c r="V1106" i="3"/>
  <c r="V1102" i="3"/>
  <c r="V1098" i="3"/>
  <c r="V1094" i="3"/>
  <c r="V1090" i="3"/>
  <c r="V1086" i="3"/>
  <c r="V1082" i="3"/>
  <c r="V1078" i="3"/>
  <c r="V1074" i="3"/>
  <c r="V1070" i="3"/>
  <c r="V1066" i="3"/>
  <c r="V1062" i="3"/>
  <c r="V1058" i="3"/>
  <c r="V1054" i="3"/>
  <c r="V1050" i="3"/>
  <c r="V1046" i="3"/>
  <c r="V1042" i="3"/>
  <c r="V1038" i="3"/>
  <c r="V1034" i="3"/>
  <c r="V1030" i="3"/>
  <c r="V1026" i="3"/>
  <c r="V1022" i="3"/>
  <c r="V1018" i="3"/>
  <c r="V1014" i="3"/>
  <c r="V1010" i="3"/>
  <c r="V1006" i="3"/>
  <c r="V1002" i="3"/>
  <c r="V998" i="3"/>
  <c r="V994" i="3"/>
  <c r="V990" i="3"/>
  <c r="V986" i="3"/>
  <c r="V982" i="3"/>
  <c r="V978" i="3"/>
  <c r="V974" i="3"/>
  <c r="V970" i="3"/>
  <c r="V966" i="3"/>
  <c r="V962" i="3"/>
  <c r="V958" i="3"/>
  <c r="V954" i="3"/>
  <c r="V950" i="3"/>
  <c r="V946" i="3"/>
  <c r="V942" i="3"/>
  <c r="V938" i="3"/>
  <c r="V934" i="3"/>
  <c r="V930" i="3"/>
  <c r="V926" i="3"/>
  <c r="V922" i="3"/>
  <c r="V918" i="3"/>
  <c r="V914" i="3"/>
  <c r="V910" i="3"/>
  <c r="V906" i="3"/>
  <c r="V902" i="3"/>
  <c r="V898" i="3"/>
  <c r="V894" i="3"/>
  <c r="V890" i="3"/>
  <c r="V886" i="3"/>
  <c r="V882" i="3"/>
  <c r="V878" i="3"/>
  <c r="V874" i="3"/>
  <c r="V870" i="3"/>
  <c r="V866" i="3"/>
  <c r="V862" i="3"/>
  <c r="V858" i="3"/>
  <c r="V854" i="3"/>
  <c r="V850" i="3"/>
  <c r="V846" i="3"/>
  <c r="V842" i="3"/>
  <c r="V838" i="3"/>
  <c r="V834" i="3"/>
  <c r="V830" i="3"/>
  <c r="V826" i="3"/>
  <c r="V822" i="3"/>
  <c r="V818" i="3"/>
  <c r="V814" i="3"/>
  <c r="V810" i="3"/>
  <c r="V806" i="3"/>
  <c r="V802" i="3"/>
  <c r="V798" i="3"/>
  <c r="V794" i="3"/>
  <c r="V790" i="3"/>
  <c r="V786" i="3"/>
  <c r="V782" i="3"/>
  <c r="V778" i="3"/>
  <c r="V774" i="3"/>
  <c r="V770" i="3"/>
  <c r="V766" i="3"/>
  <c r="V762" i="3"/>
  <c r="V758" i="3"/>
  <c r="V754" i="3"/>
  <c r="V750" i="3"/>
  <c r="V746" i="3"/>
  <c r="V742" i="3"/>
  <c r="V738" i="3"/>
  <c r="V734" i="3"/>
  <c r="V730" i="3"/>
  <c r="V726" i="3"/>
  <c r="V722" i="3"/>
  <c r="V718" i="3"/>
  <c r="V714" i="3"/>
  <c r="V710" i="3"/>
  <c r="V706" i="3"/>
  <c r="V702" i="3"/>
  <c r="V698" i="3"/>
  <c r="V694" i="3"/>
  <c r="V690" i="3"/>
  <c r="V686" i="3"/>
  <c r="V682" i="3"/>
  <c r="V678" i="3"/>
  <c r="V674" i="3"/>
  <c r="V670" i="3"/>
  <c r="V666" i="3"/>
  <c r="V662" i="3"/>
  <c r="V658" i="3"/>
  <c r="V654" i="3"/>
  <c r="V650" i="3"/>
  <c r="V646" i="3"/>
  <c r="V642" i="3"/>
  <c r="V638" i="3"/>
  <c r="V634" i="3"/>
  <c r="V630" i="3"/>
  <c r="V626" i="3"/>
  <c r="V622" i="3"/>
  <c r="V618" i="3"/>
  <c r="V614" i="3"/>
  <c r="V610" i="3"/>
  <c r="V606" i="3"/>
  <c r="V602" i="3"/>
  <c r="V598" i="3"/>
  <c r="V594" i="3"/>
  <c r="V590" i="3"/>
  <c r="V586" i="3"/>
  <c r="V582" i="3"/>
  <c r="V578" i="3"/>
  <c r="V574" i="3"/>
  <c r="V570" i="3"/>
  <c r="V566" i="3"/>
  <c r="V562" i="3"/>
  <c r="V558" i="3"/>
  <c r="V554" i="3"/>
  <c r="V550" i="3"/>
  <c r="V546" i="3"/>
  <c r="V542" i="3"/>
  <c r="V538" i="3"/>
  <c r="V534" i="3"/>
  <c r="V530" i="3"/>
  <c r="V526" i="3"/>
  <c r="V522" i="3"/>
  <c r="V518" i="3"/>
  <c r="V514" i="3"/>
  <c r="V510" i="3"/>
  <c r="V506" i="3"/>
  <c r="V502" i="3"/>
  <c r="V498" i="3"/>
  <c r="V494" i="3"/>
  <c r="V490" i="3"/>
  <c r="V486" i="3"/>
  <c r="V482" i="3"/>
  <c r="V478" i="3"/>
  <c r="V474" i="3"/>
  <c r="V470" i="3"/>
  <c r="V466" i="3"/>
  <c r="V462" i="3"/>
  <c r="V458" i="3"/>
  <c r="V454" i="3"/>
  <c r="V450" i="3"/>
  <c r="V446" i="3"/>
  <c r="V442" i="3"/>
  <c r="V438" i="3"/>
  <c r="V434" i="3"/>
  <c r="V430" i="3"/>
  <c r="V426" i="3"/>
  <c r="V422" i="3"/>
  <c r="V418" i="3"/>
  <c r="V414" i="3"/>
  <c r="V410" i="3"/>
  <c r="V406" i="3"/>
  <c r="V402" i="3"/>
  <c r="V398" i="3"/>
  <c r="V394" i="3"/>
  <c r="V390" i="3"/>
  <c r="V386" i="3"/>
  <c r="V382" i="3"/>
  <c r="V378" i="3"/>
  <c r="V374" i="3"/>
  <c r="V370" i="3"/>
  <c r="V366" i="3"/>
  <c r="V362" i="3"/>
  <c r="V358" i="3"/>
  <c r="V354" i="3"/>
  <c r="V350" i="3"/>
  <c r="V346" i="3"/>
  <c r="V342" i="3"/>
  <c r="V338" i="3"/>
  <c r="V334" i="3"/>
  <c r="V330" i="3"/>
  <c r="V326" i="3"/>
  <c r="V322" i="3"/>
  <c r="V318" i="3"/>
  <c r="V314" i="3"/>
  <c r="V310" i="3"/>
  <c r="V306" i="3"/>
  <c r="V302" i="3"/>
  <c r="V298" i="3"/>
  <c r="V294" i="3"/>
  <c r="V290" i="3"/>
  <c r="V286" i="3"/>
  <c r="V282" i="3"/>
  <c r="V278" i="3"/>
  <c r="V274" i="3"/>
  <c r="V270" i="3"/>
  <c r="V266" i="3"/>
  <c r="V262" i="3"/>
  <c r="V258" i="3"/>
  <c r="V254" i="3"/>
  <c r="V250" i="3"/>
  <c r="V246" i="3"/>
  <c r="V242" i="3"/>
  <c r="V238" i="3"/>
  <c r="V234" i="3"/>
  <c r="V230" i="3"/>
  <c r="V226" i="3"/>
  <c r="V222" i="3"/>
  <c r="V218" i="3"/>
  <c r="V214" i="3"/>
  <c r="V210" i="3"/>
  <c r="V206" i="3"/>
  <c r="V202" i="3"/>
  <c r="V198" i="3"/>
  <c r="V194" i="3"/>
  <c r="V190" i="3"/>
  <c r="V186" i="3"/>
  <c r="V182" i="3"/>
  <c r="V178" i="3"/>
  <c r="V174" i="3"/>
  <c r="V170" i="3"/>
  <c r="V166" i="3"/>
  <c r="V162" i="3"/>
  <c r="V158" i="3"/>
  <c r="V154" i="3"/>
  <c r="V150" i="3"/>
  <c r="V146" i="3"/>
  <c r="V142" i="3"/>
  <c r="V138" i="3"/>
  <c r="V134" i="3"/>
  <c r="V130" i="3"/>
  <c r="V126" i="3"/>
  <c r="V122" i="3"/>
  <c r="V118" i="3"/>
  <c r="V114" i="3"/>
  <c r="V110" i="3"/>
  <c r="V106" i="3"/>
  <c r="V102" i="3"/>
  <c r="V98" i="3"/>
  <c r="V94" i="3"/>
  <c r="V90" i="3"/>
  <c r="V86" i="3"/>
  <c r="V82" i="3"/>
  <c r="V78" i="3"/>
  <c r="V74" i="3"/>
  <c r="V70" i="3"/>
  <c r="V66" i="3"/>
  <c r="V62" i="3"/>
  <c r="V58" i="3"/>
  <c r="V54" i="3"/>
  <c r="V50" i="3"/>
  <c r="V46" i="3"/>
  <c r="V42" i="3"/>
  <c r="V38" i="3"/>
  <c r="V34" i="3"/>
  <c r="V30" i="3"/>
  <c r="V26" i="3"/>
  <c r="V22" i="3"/>
  <c r="V18" i="3"/>
  <c r="V14" i="3"/>
  <c r="V10" i="3"/>
  <c r="V6" i="3"/>
  <c r="V2441" i="3"/>
  <c r="V2437" i="3"/>
  <c r="V2433" i="3"/>
  <c r="V2429" i="3"/>
  <c r="V2425" i="3"/>
  <c r="V2421" i="3"/>
  <c r="V2417" i="3"/>
  <c r="V2413" i="3"/>
  <c r="V2409" i="3"/>
  <c r="V2405" i="3"/>
  <c r="V2401" i="3"/>
  <c r="V2397" i="3"/>
  <c r="V2393" i="3"/>
  <c r="V2389" i="3"/>
  <c r="V2385" i="3"/>
  <c r="V2381" i="3"/>
  <c r="V2377" i="3"/>
  <c r="V2373" i="3"/>
  <c r="V2369" i="3"/>
  <c r="V2365" i="3"/>
  <c r="V2361" i="3"/>
  <c r="V2357" i="3"/>
  <c r="V2353" i="3"/>
  <c r="V2349" i="3"/>
  <c r="V2345" i="3"/>
  <c r="V2341" i="3"/>
  <c r="V2337" i="3"/>
  <c r="V2333" i="3"/>
  <c r="V2329" i="3"/>
  <c r="V2325" i="3"/>
  <c r="V2321" i="3"/>
  <c r="V2317" i="3"/>
  <c r="V2313" i="3"/>
  <c r="V2309" i="3"/>
  <c r="V2305" i="3"/>
  <c r="V2301" i="3"/>
  <c r="V2297" i="3"/>
  <c r="V2293" i="3"/>
  <c r="V2289" i="3"/>
  <c r="V2285" i="3"/>
  <c r="V2281" i="3"/>
  <c r="V2277" i="3"/>
  <c r="V2273" i="3"/>
  <c r="V2269" i="3"/>
  <c r="V2265" i="3"/>
  <c r="V2261" i="3"/>
  <c r="V2257" i="3"/>
  <c r="V2253" i="3"/>
  <c r="V2249" i="3"/>
  <c r="V2245" i="3"/>
  <c r="V2241" i="3"/>
  <c r="V2237" i="3"/>
  <c r="V2233" i="3"/>
  <c r="V2229" i="3"/>
  <c r="V2225" i="3"/>
  <c r="V2221" i="3"/>
  <c r="V2217" i="3"/>
  <c r="V2213" i="3"/>
  <c r="V2209" i="3"/>
  <c r="V2205" i="3"/>
  <c r="V2201" i="3"/>
  <c r="V2197" i="3"/>
  <c r="V2193" i="3"/>
  <c r="V2189" i="3"/>
  <c r="V2185" i="3"/>
  <c r="V2181" i="3"/>
  <c r="V2177" i="3"/>
  <c r="V2173" i="3"/>
  <c r="V2169" i="3"/>
  <c r="V2165" i="3"/>
  <c r="V2161" i="3"/>
  <c r="V2157" i="3"/>
  <c r="V2153" i="3"/>
  <c r="V2149" i="3"/>
  <c r="V2145" i="3"/>
  <c r="V2141" i="3"/>
  <c r="V2137" i="3"/>
  <c r="V2133" i="3"/>
  <c r="V2129" i="3"/>
  <c r="V2125" i="3"/>
  <c r="V2121" i="3"/>
  <c r="V2117" i="3"/>
  <c r="V2113" i="3"/>
  <c r="V2109" i="3"/>
  <c r="V2105" i="3"/>
  <c r="V2101" i="3"/>
  <c r="V2097" i="3"/>
  <c r="V2093" i="3"/>
  <c r="V2089" i="3"/>
  <c r="V2085" i="3"/>
  <c r="V2081" i="3"/>
  <c r="V2077" i="3"/>
  <c r="V2073" i="3"/>
  <c r="V2069" i="3"/>
  <c r="V2065" i="3"/>
  <c r="V2061" i="3"/>
  <c r="V2057" i="3"/>
  <c r="V2053" i="3"/>
  <c r="V2049" i="3"/>
  <c r="V2045" i="3"/>
  <c r="V2041" i="3"/>
  <c r="V2037" i="3"/>
  <c r="V2033" i="3"/>
  <c r="V2029" i="3"/>
  <c r="V2025" i="3"/>
  <c r="V2021" i="3"/>
  <c r="V2017" i="3"/>
  <c r="V2013" i="3"/>
  <c r="V2009" i="3"/>
  <c r="V2005" i="3"/>
  <c r="V2001" i="3"/>
  <c r="V1997" i="3"/>
  <c r="V1993" i="3"/>
  <c r="V1989" i="3"/>
  <c r="V1985" i="3"/>
  <c r="V1981" i="3"/>
  <c r="V1977" i="3"/>
  <c r="V1973" i="3"/>
  <c r="V1969" i="3"/>
  <c r="V1965" i="3"/>
  <c r="V1961" i="3"/>
  <c r="V1957" i="3"/>
  <c r="V1953" i="3"/>
  <c r="V1949" i="3"/>
  <c r="V1945" i="3"/>
  <c r="V1941" i="3"/>
  <c r="V1937" i="3"/>
  <c r="V1933" i="3"/>
  <c r="V1929" i="3"/>
  <c r="V1925" i="3"/>
  <c r="V1921" i="3"/>
  <c r="V1917" i="3"/>
  <c r="V1913" i="3"/>
  <c r="V1909" i="3"/>
  <c r="V1905" i="3"/>
  <c r="V1901" i="3"/>
  <c r="V1897" i="3"/>
  <c r="V1893" i="3"/>
  <c r="V1889" i="3"/>
  <c r="V1885" i="3"/>
  <c r="V1881" i="3"/>
  <c r="V1877" i="3"/>
  <c r="V1873" i="3"/>
  <c r="V1869" i="3"/>
  <c r="V1865" i="3"/>
  <c r="V1861" i="3"/>
  <c r="V1857" i="3"/>
  <c r="V1853" i="3"/>
  <c r="V1849" i="3"/>
  <c r="V1845" i="3"/>
  <c r="V1841" i="3"/>
  <c r="V1837" i="3"/>
  <c r="V1833" i="3"/>
  <c r="V1829" i="3"/>
  <c r="V1825" i="3"/>
  <c r="V1821" i="3"/>
  <c r="V1817" i="3"/>
  <c r="V1813" i="3"/>
  <c r="V1809" i="3"/>
  <c r="V1805" i="3"/>
  <c r="V1801" i="3"/>
  <c r="V1797" i="3"/>
  <c r="V1793" i="3"/>
  <c r="V1789" i="3"/>
  <c r="V1785" i="3"/>
  <c r="V1781" i="3"/>
  <c r="V1777" i="3"/>
  <c r="V1773" i="3"/>
  <c r="V1769" i="3"/>
  <c r="V1765" i="3"/>
  <c r="V1761" i="3"/>
  <c r="V1757" i="3"/>
  <c r="V1753" i="3"/>
  <c r="V1749" i="3"/>
  <c r="V1745" i="3"/>
  <c r="V1741" i="3"/>
  <c r="V1737" i="3"/>
  <c r="V1733" i="3"/>
  <c r="V1729" i="3"/>
  <c r="V1725" i="3"/>
  <c r="V1721" i="3"/>
  <c r="V1717" i="3"/>
  <c r="V1713" i="3"/>
  <c r="V1709" i="3"/>
  <c r="V1705" i="3"/>
  <c r="V1701" i="3"/>
  <c r="V1697" i="3"/>
  <c r="V1693" i="3"/>
  <c r="V1689" i="3"/>
  <c r="V1685" i="3"/>
  <c r="V1681" i="3"/>
  <c r="V1677" i="3"/>
  <c r="V1673" i="3"/>
  <c r="V1669" i="3"/>
  <c r="V1665" i="3"/>
  <c r="V1661" i="3"/>
  <c r="V1657" i="3"/>
  <c r="V1653" i="3"/>
  <c r="V1649" i="3"/>
  <c r="V1645" i="3"/>
  <c r="V1641" i="3"/>
  <c r="V1637" i="3"/>
  <c r="V1633" i="3"/>
  <c r="V1629" i="3"/>
  <c r="V1625" i="3"/>
  <c r="V1621" i="3"/>
  <c r="V1617" i="3"/>
  <c r="V1613" i="3"/>
  <c r="V1609" i="3"/>
  <c r="V1605" i="3"/>
  <c r="V1601" i="3"/>
  <c r="V1597" i="3"/>
  <c r="V1593" i="3"/>
  <c r="V1589" i="3"/>
  <c r="V1585" i="3"/>
  <c r="V1581" i="3"/>
  <c r="V1577" i="3"/>
  <c r="V1573" i="3"/>
  <c r="V1569" i="3"/>
  <c r="V1565" i="3"/>
  <c r="V1561" i="3"/>
  <c r="V1557" i="3"/>
  <c r="V1553" i="3"/>
  <c r="V1549" i="3"/>
  <c r="V1545" i="3"/>
  <c r="V1541" i="3"/>
  <c r="V1537" i="3"/>
  <c r="V1533" i="3"/>
  <c r="V1529" i="3"/>
  <c r="V1525" i="3"/>
  <c r="V1521" i="3"/>
  <c r="V1517" i="3"/>
  <c r="V1513" i="3"/>
  <c r="V1509" i="3"/>
  <c r="V1505" i="3"/>
  <c r="V1501" i="3"/>
  <c r="V1497" i="3"/>
  <c r="V1493" i="3"/>
  <c r="V1489" i="3"/>
  <c r="V1485" i="3"/>
  <c r="V1481" i="3"/>
  <c r="V1477" i="3"/>
  <c r="V1473" i="3"/>
  <c r="V1469" i="3"/>
  <c r="V1465" i="3"/>
  <c r="V1461" i="3"/>
  <c r="V1457" i="3"/>
  <c r="V1453" i="3"/>
  <c r="V1449" i="3"/>
  <c r="V1445" i="3"/>
  <c r="V1441" i="3"/>
  <c r="V1437" i="3"/>
  <c r="V1433" i="3"/>
  <c r="V1429" i="3"/>
  <c r="V1425" i="3"/>
  <c r="V1421" i="3"/>
  <c r="V1417" i="3"/>
  <c r="V1413" i="3"/>
  <c r="V1409" i="3"/>
  <c r="V1405" i="3"/>
  <c r="V1401" i="3"/>
  <c r="V1397" i="3"/>
  <c r="V1393" i="3"/>
  <c r="V1389" i="3"/>
  <c r="V1385" i="3"/>
  <c r="V1381" i="3"/>
  <c r="V1377" i="3"/>
  <c r="V1373" i="3"/>
  <c r="V1369" i="3"/>
  <c r="V1365" i="3"/>
  <c r="V1361" i="3"/>
  <c r="V1357" i="3"/>
  <c r="V1353" i="3"/>
  <c r="V1349" i="3"/>
  <c r="V1345" i="3"/>
  <c r="V1341" i="3"/>
  <c r="V1337" i="3"/>
  <c r="V1333" i="3"/>
  <c r="V1329" i="3"/>
  <c r="V1325" i="3"/>
  <c r="V1321" i="3"/>
  <c r="V1317" i="3"/>
  <c r="V1313" i="3"/>
  <c r="V1309" i="3"/>
  <c r="V1305" i="3"/>
  <c r="V1301" i="3"/>
  <c r="V1297" i="3"/>
  <c r="V1293" i="3"/>
  <c r="V1289" i="3"/>
  <c r="V1285" i="3"/>
  <c r="V1281" i="3"/>
  <c r="V1277" i="3"/>
  <c r="V1273" i="3"/>
  <c r="V1269" i="3"/>
  <c r="V1265" i="3"/>
  <c r="V1261" i="3"/>
  <c r="V1257" i="3"/>
  <c r="V1253" i="3"/>
  <c r="V1249" i="3"/>
  <c r="V1245" i="3"/>
  <c r="V1241" i="3"/>
  <c r="V1237" i="3"/>
  <c r="V1233" i="3"/>
  <c r="V1229" i="3"/>
  <c r="V1225" i="3"/>
  <c r="V1221" i="3"/>
  <c r="V1217" i="3"/>
  <c r="V1213" i="3"/>
  <c r="V1209" i="3"/>
  <c r="V1205" i="3"/>
  <c r="V1201" i="3"/>
  <c r="V1197" i="3"/>
  <c r="V1193" i="3"/>
  <c r="V1189" i="3"/>
  <c r="V1185" i="3"/>
  <c r="V1181" i="3"/>
  <c r="V1177" i="3"/>
  <c r="V1173" i="3"/>
  <c r="V1169" i="3"/>
  <c r="V1165" i="3"/>
  <c r="V1161" i="3"/>
  <c r="V1157" i="3"/>
  <c r="V1153" i="3"/>
  <c r="V1149" i="3"/>
  <c r="V1145" i="3"/>
  <c r="V1141" i="3"/>
  <c r="V1137" i="3"/>
  <c r="V1133" i="3"/>
  <c r="V1129" i="3"/>
  <c r="V1125" i="3"/>
  <c r="V1121" i="3"/>
  <c r="V1117" i="3"/>
  <c r="V1113" i="3"/>
  <c r="V1109" i="3"/>
  <c r="V1105" i="3"/>
  <c r="V1101" i="3"/>
  <c r="V1097" i="3"/>
  <c r="V1093" i="3"/>
  <c r="V1089" i="3"/>
  <c r="V1085" i="3"/>
  <c r="V1081" i="3"/>
  <c r="V1077" i="3"/>
  <c r="V1073" i="3"/>
  <c r="V1069" i="3"/>
  <c r="V1065" i="3"/>
  <c r="V1061" i="3"/>
  <c r="V1057" i="3"/>
  <c r="V1053" i="3"/>
  <c r="V1049" i="3"/>
  <c r="V1045" i="3"/>
  <c r="V1041" i="3"/>
  <c r="V1037" i="3"/>
  <c r="V1033" i="3"/>
  <c r="V1029" i="3"/>
  <c r="V1025" i="3"/>
  <c r="V1021" i="3"/>
  <c r="V1017" i="3"/>
  <c r="V1013" i="3"/>
  <c r="V1009" i="3"/>
  <c r="V1005" i="3"/>
  <c r="V1001" i="3"/>
  <c r="V997" i="3"/>
  <c r="V993" i="3"/>
  <c r="V989" i="3"/>
  <c r="V985" i="3"/>
  <c r="V981" i="3"/>
  <c r="V977" i="3"/>
  <c r="V973" i="3"/>
  <c r="V969" i="3"/>
  <c r="V965" i="3"/>
  <c r="V961" i="3"/>
  <c r="V957" i="3"/>
  <c r="V953" i="3"/>
  <c r="V949" i="3"/>
  <c r="V945" i="3"/>
  <c r="V941" i="3"/>
  <c r="V937" i="3"/>
  <c r="V933" i="3"/>
  <c r="V929" i="3"/>
  <c r="V925" i="3"/>
  <c r="V921" i="3"/>
  <c r="V917" i="3"/>
  <c r="V913" i="3"/>
  <c r="V909" i="3"/>
  <c r="V905" i="3"/>
  <c r="V901" i="3"/>
  <c r="V897" i="3"/>
  <c r="V893" i="3"/>
  <c r="V889" i="3"/>
  <c r="V885" i="3"/>
  <c r="V881" i="3"/>
  <c r="V877" i="3"/>
  <c r="V873" i="3"/>
  <c r="V869" i="3"/>
  <c r="V865" i="3"/>
  <c r="V861" i="3"/>
  <c r="V857" i="3"/>
  <c r="V853" i="3"/>
  <c r="V849" i="3"/>
  <c r="V845" i="3"/>
  <c r="V841" i="3"/>
  <c r="V837" i="3"/>
  <c r="V833" i="3"/>
  <c r="V829" i="3"/>
  <c r="V825" i="3"/>
  <c r="V821" i="3"/>
  <c r="V817" i="3"/>
  <c r="V813" i="3"/>
  <c r="V809" i="3"/>
  <c r="V805" i="3"/>
  <c r="V801" i="3"/>
  <c r="V797" i="3"/>
  <c r="V793" i="3"/>
  <c r="V789" i="3"/>
  <c r="V785" i="3"/>
  <c r="V781" i="3"/>
  <c r="V777" i="3"/>
  <c r="V773" i="3"/>
  <c r="V769" i="3"/>
  <c r="V765" i="3"/>
  <c r="V761" i="3"/>
  <c r="V757" i="3"/>
  <c r="V753" i="3"/>
  <c r="V749" i="3"/>
  <c r="V745" i="3"/>
  <c r="V741" i="3"/>
  <c r="V737" i="3"/>
  <c r="V733" i="3"/>
  <c r="V729" i="3"/>
  <c r="V725" i="3"/>
  <c r="V721" i="3"/>
  <c r="V717" i="3"/>
  <c r="V713" i="3"/>
  <c r="V709" i="3"/>
  <c r="V705" i="3"/>
  <c r="V701" i="3"/>
  <c r="V697" i="3"/>
  <c r="V693" i="3"/>
  <c r="V689" i="3"/>
  <c r="V685" i="3"/>
  <c r="V681" i="3"/>
  <c r="V677" i="3"/>
  <c r="V673" i="3"/>
  <c r="V669" i="3"/>
  <c r="V665" i="3"/>
  <c r="V661" i="3"/>
  <c r="V657" i="3"/>
  <c r="V653" i="3"/>
  <c r="V649" i="3"/>
  <c r="V645" i="3"/>
  <c r="V641" i="3"/>
  <c r="V637" i="3"/>
  <c r="V633" i="3"/>
  <c r="V629" i="3"/>
  <c r="V625" i="3"/>
  <c r="V621" i="3"/>
  <c r="V617" i="3"/>
  <c r="V613" i="3"/>
  <c r="V609" i="3"/>
  <c r="V605" i="3"/>
  <c r="V601" i="3"/>
  <c r="V597" i="3"/>
  <c r="V593" i="3"/>
  <c r="V589" i="3"/>
  <c r="V585" i="3"/>
  <c r="V581" i="3"/>
  <c r="V577" i="3"/>
  <c r="V573" i="3"/>
  <c r="V569" i="3"/>
  <c r="V565" i="3"/>
  <c r="V561" i="3"/>
  <c r="V557" i="3"/>
  <c r="V553" i="3"/>
  <c r="V549" i="3"/>
  <c r="V545" i="3"/>
  <c r="V541" i="3"/>
  <c r="V537" i="3"/>
  <c r="V533" i="3"/>
  <c r="V529" i="3"/>
  <c r="V525" i="3"/>
  <c r="V521" i="3"/>
  <c r="V517" i="3"/>
  <c r="V513" i="3"/>
  <c r="V509" i="3"/>
  <c r="V505" i="3"/>
  <c r="V501" i="3"/>
  <c r="V497" i="3"/>
  <c r="V493" i="3"/>
  <c r="V489" i="3"/>
  <c r="V485" i="3"/>
  <c r="V481" i="3"/>
  <c r="V477" i="3"/>
  <c r="V473" i="3"/>
  <c r="V469" i="3"/>
  <c r="V465" i="3"/>
  <c r="V461" i="3"/>
  <c r="V457" i="3"/>
  <c r="V453" i="3"/>
  <c r="V449" i="3"/>
  <c r="V445" i="3"/>
  <c r="V441" i="3"/>
  <c r="V437" i="3"/>
  <c r="V433" i="3"/>
  <c r="V429" i="3"/>
  <c r="V425" i="3"/>
  <c r="V421" i="3"/>
  <c r="V417" i="3"/>
  <c r="V413" i="3"/>
  <c r="V409" i="3"/>
  <c r="V405" i="3"/>
  <c r="V401" i="3"/>
  <c r="V397" i="3"/>
  <c r="V393" i="3"/>
  <c r="V389" i="3"/>
  <c r="V385" i="3"/>
  <c r="V381" i="3"/>
  <c r="V377" i="3"/>
  <c r="V373" i="3"/>
  <c r="V369" i="3"/>
  <c r="V365" i="3"/>
  <c r="V361" i="3"/>
  <c r="V357" i="3"/>
  <c r="V353" i="3"/>
  <c r="V349" i="3"/>
  <c r="V345" i="3"/>
  <c r="V341" i="3"/>
  <c r="V337" i="3"/>
  <c r="V333" i="3"/>
  <c r="V329" i="3"/>
  <c r="V325" i="3"/>
  <c r="V321" i="3"/>
  <c r="V317" i="3"/>
  <c r="V313" i="3"/>
  <c r="V309" i="3"/>
  <c r="V305" i="3"/>
  <c r="V301" i="3"/>
  <c r="V297" i="3"/>
  <c r="V293" i="3"/>
  <c r="V289" i="3"/>
  <c r="V285" i="3"/>
  <c r="V281" i="3"/>
  <c r="V277" i="3"/>
  <c r="V273" i="3"/>
  <c r="V269" i="3"/>
  <c r="V265" i="3"/>
  <c r="V261" i="3"/>
  <c r="V257" i="3"/>
  <c r="V253" i="3"/>
  <c r="V249" i="3"/>
  <c r="V245" i="3"/>
  <c r="V241" i="3"/>
  <c r="V237" i="3"/>
  <c r="V233" i="3"/>
  <c r="V229" i="3"/>
  <c r="V225" i="3"/>
  <c r="V221" i="3"/>
  <c r="V217" i="3"/>
  <c r="V213" i="3"/>
  <c r="V209" i="3"/>
  <c r="V205" i="3"/>
  <c r="V201" i="3"/>
  <c r="V197" i="3"/>
  <c r="V193" i="3"/>
  <c r="V189" i="3"/>
  <c r="V185" i="3"/>
  <c r="V181" i="3"/>
  <c r="V177" i="3"/>
  <c r="V173" i="3"/>
  <c r="V169" i="3"/>
  <c r="V165" i="3"/>
  <c r="V161" i="3"/>
  <c r="V157" i="3"/>
  <c r="V153" i="3"/>
  <c r="V149" i="3"/>
  <c r="V145" i="3"/>
  <c r="V141" i="3"/>
  <c r="V137" i="3"/>
  <c r="V133" i="3"/>
  <c r="V129" i="3"/>
  <c r="V125" i="3"/>
  <c r="V121" i="3"/>
  <c r="V117" i="3"/>
  <c r="V113" i="3"/>
  <c r="V109" i="3"/>
  <c r="V105" i="3"/>
  <c r="V101" i="3"/>
  <c r="V97" i="3"/>
  <c r="V93" i="3"/>
  <c r="V89" i="3"/>
  <c r="V85" i="3"/>
  <c r="V81" i="3"/>
  <c r="V77" i="3"/>
  <c r="V73" i="3"/>
  <c r="V69" i="3"/>
  <c r="V65" i="3"/>
  <c r="V61" i="3"/>
  <c r="V57" i="3"/>
  <c r="V53" i="3"/>
  <c r="V49" i="3"/>
  <c r="V45" i="3"/>
  <c r="V41" i="3"/>
  <c r="V37" i="3"/>
  <c r="V33" i="3"/>
  <c r="V29" i="3"/>
  <c r="V25" i="3"/>
  <c r="V21" i="3"/>
  <c r="V17" i="3"/>
  <c r="V13" i="3"/>
  <c r="V9" i="3"/>
  <c r="V5" i="3"/>
  <c r="V2440" i="3"/>
  <c r="V2436" i="3"/>
  <c r="V2432" i="3"/>
  <c r="V2428" i="3"/>
  <c r="V2424" i="3"/>
  <c r="V2420" i="3"/>
  <c r="V2416" i="3"/>
  <c r="V2412" i="3"/>
  <c r="V2408" i="3"/>
  <c r="V2404" i="3"/>
  <c r="V2400" i="3"/>
  <c r="V2396" i="3"/>
  <c r="V2392" i="3"/>
  <c r="V2388" i="3"/>
  <c r="V2384" i="3"/>
  <c r="V2380" i="3"/>
  <c r="V2376" i="3"/>
  <c r="V2372" i="3"/>
  <c r="V2368" i="3"/>
  <c r="V2364" i="3"/>
  <c r="V2360" i="3"/>
  <c r="V2356" i="3"/>
  <c r="V2352" i="3"/>
  <c r="V2348" i="3"/>
  <c r="V2344" i="3"/>
  <c r="V2340" i="3"/>
  <c r="V2336" i="3"/>
  <c r="V2332" i="3"/>
  <c r="V2328" i="3"/>
  <c r="V2324" i="3"/>
  <c r="V2320" i="3"/>
  <c r="V2316" i="3"/>
  <c r="V2312" i="3"/>
  <c r="V2308" i="3"/>
  <c r="V2304" i="3"/>
  <c r="V2300" i="3"/>
  <c r="V2296" i="3"/>
  <c r="V2292" i="3"/>
  <c r="V2288" i="3"/>
  <c r="V2284" i="3"/>
  <c r="V2280" i="3"/>
  <c r="V2276" i="3"/>
  <c r="V2272" i="3"/>
  <c r="V2268" i="3"/>
  <c r="V2264" i="3"/>
  <c r="V2260" i="3"/>
  <c r="V2256" i="3"/>
  <c r="V2252" i="3"/>
  <c r="V2248" i="3"/>
  <c r="V2244" i="3"/>
  <c r="V2240" i="3"/>
  <c r="V2236" i="3"/>
  <c r="V2232" i="3"/>
  <c r="V2228" i="3"/>
  <c r="V2224" i="3"/>
  <c r="V2220" i="3"/>
  <c r="V2216" i="3"/>
  <c r="V2212" i="3"/>
  <c r="V2208" i="3"/>
  <c r="V2204" i="3"/>
  <c r="V2200" i="3"/>
  <c r="V2196" i="3"/>
  <c r="V2192" i="3"/>
  <c r="V2188" i="3"/>
  <c r="V2184" i="3"/>
  <c r="V2180" i="3"/>
  <c r="V2176" i="3"/>
  <c r="V2172" i="3"/>
  <c r="V2168" i="3"/>
  <c r="V2164" i="3"/>
  <c r="V2160" i="3"/>
  <c r="V2156" i="3"/>
  <c r="V2152" i="3"/>
  <c r="V2148" i="3"/>
  <c r="V2144" i="3"/>
  <c r="V2140" i="3"/>
  <c r="V2136" i="3"/>
  <c r="V2132" i="3"/>
  <c r="V2128" i="3"/>
  <c r="V2124" i="3"/>
  <c r="V2120" i="3"/>
  <c r="V2116" i="3"/>
  <c r="V2112" i="3"/>
  <c r="V2108" i="3"/>
  <c r="V2104" i="3"/>
  <c r="V2100" i="3"/>
  <c r="V2096" i="3"/>
  <c r="V2092" i="3"/>
  <c r="V2088" i="3"/>
  <c r="V2084" i="3"/>
  <c r="V2080" i="3"/>
  <c r="V2076" i="3"/>
  <c r="V2072" i="3"/>
  <c r="V2068" i="3"/>
  <c r="V2064" i="3"/>
  <c r="V2060" i="3"/>
  <c r="V2056" i="3"/>
  <c r="V2052" i="3"/>
  <c r="V2048" i="3"/>
  <c r="V2044" i="3"/>
  <c r="V2040" i="3"/>
  <c r="V2036" i="3"/>
  <c r="V2032" i="3"/>
  <c r="V2028" i="3"/>
  <c r="V2024" i="3"/>
  <c r="V2020" i="3"/>
  <c r="V2016" i="3"/>
  <c r="V2012" i="3"/>
  <c r="V2008" i="3"/>
  <c r="V2004" i="3"/>
  <c r="V2000" i="3"/>
  <c r="V1996" i="3"/>
  <c r="V1992" i="3"/>
  <c r="V1988" i="3"/>
  <c r="V1984" i="3"/>
  <c r="V1980" i="3"/>
  <c r="V1976" i="3"/>
  <c r="V1972" i="3"/>
  <c r="V1968" i="3"/>
  <c r="V1964" i="3"/>
  <c r="V1960" i="3"/>
  <c r="V1956" i="3"/>
  <c r="V1952" i="3"/>
  <c r="V1948" i="3"/>
  <c r="V1944" i="3"/>
  <c r="V1940" i="3"/>
  <c r="V1936" i="3"/>
  <c r="V1932" i="3"/>
  <c r="V1928" i="3"/>
  <c r="V1924" i="3"/>
  <c r="V1920" i="3"/>
  <c r="V1916" i="3"/>
  <c r="V1912" i="3"/>
  <c r="V1908" i="3"/>
  <c r="V1904" i="3"/>
  <c r="V1900" i="3"/>
  <c r="V1896" i="3"/>
  <c r="V1892" i="3"/>
  <c r="V1888" i="3"/>
  <c r="V1884" i="3"/>
  <c r="V1880" i="3"/>
  <c r="V1876" i="3"/>
  <c r="V1872" i="3"/>
  <c r="V1868" i="3"/>
  <c r="V1864" i="3"/>
  <c r="V1860" i="3"/>
  <c r="V1856" i="3"/>
  <c r="V1852" i="3"/>
  <c r="V1848" i="3"/>
  <c r="V1844" i="3"/>
  <c r="V1840" i="3"/>
  <c r="V1836" i="3"/>
  <c r="V1832" i="3"/>
  <c r="V1828" i="3"/>
  <c r="V1824" i="3"/>
  <c r="V1820" i="3"/>
  <c r="V1816" i="3"/>
  <c r="V1812" i="3"/>
  <c r="V1808" i="3"/>
  <c r="V1804" i="3"/>
  <c r="V1800" i="3"/>
  <c r="V1796" i="3"/>
  <c r="V1792" i="3"/>
  <c r="V1788" i="3"/>
  <c r="V1784" i="3"/>
  <c r="V1780" i="3"/>
  <c r="V1776" i="3"/>
  <c r="V1772" i="3"/>
  <c r="V1768" i="3"/>
  <c r="V1764" i="3"/>
  <c r="V1760" i="3"/>
  <c r="V1756" i="3"/>
  <c r="V1752" i="3"/>
  <c r="V1748" i="3"/>
  <c r="V1744" i="3"/>
  <c r="V1740" i="3"/>
  <c r="V1736" i="3"/>
  <c r="V1732" i="3"/>
  <c r="V1728" i="3"/>
  <c r="V1724" i="3"/>
  <c r="V1720" i="3"/>
  <c r="V1716" i="3"/>
  <c r="V1712" i="3"/>
  <c r="V1708" i="3"/>
  <c r="V1704" i="3"/>
  <c r="V1700" i="3"/>
  <c r="V1696" i="3"/>
  <c r="V1692" i="3"/>
  <c r="V1688" i="3"/>
  <c r="V1684" i="3"/>
  <c r="V1680" i="3"/>
  <c r="V1676" i="3"/>
  <c r="V1672" i="3"/>
  <c r="V1668" i="3"/>
  <c r="V1664" i="3"/>
  <c r="V1660" i="3"/>
  <c r="V1656" i="3"/>
  <c r="V1652" i="3"/>
  <c r="V1648" i="3"/>
  <c r="V1644" i="3"/>
  <c r="V1640" i="3"/>
  <c r="V1636" i="3"/>
  <c r="V1632" i="3"/>
  <c r="V1628" i="3"/>
  <c r="V1624" i="3"/>
  <c r="V1620" i="3"/>
  <c r="V1616" i="3"/>
  <c r="V1612" i="3"/>
  <c r="V1608" i="3"/>
  <c r="V1604" i="3"/>
  <c r="V1600" i="3"/>
  <c r="V1596" i="3"/>
  <c r="V1592" i="3"/>
  <c r="V1588" i="3"/>
  <c r="V1584" i="3"/>
  <c r="V1580" i="3"/>
  <c r="V1576" i="3"/>
  <c r="V1572" i="3"/>
  <c r="V1568" i="3"/>
  <c r="V1564" i="3"/>
  <c r="V1560" i="3"/>
  <c r="V1556" i="3"/>
  <c r="V1552" i="3"/>
  <c r="V1548" i="3"/>
  <c r="V1544" i="3"/>
  <c r="V1540" i="3"/>
  <c r="V1536" i="3"/>
  <c r="V1532" i="3"/>
  <c r="V1528" i="3"/>
  <c r="V1524" i="3"/>
  <c r="V1520" i="3"/>
  <c r="V1516" i="3"/>
  <c r="V1512" i="3"/>
  <c r="V1508" i="3"/>
  <c r="V1504" i="3"/>
  <c r="V1500" i="3"/>
  <c r="V1496" i="3"/>
  <c r="V1492" i="3"/>
  <c r="V1488" i="3"/>
  <c r="V1484" i="3"/>
  <c r="V1480" i="3"/>
  <c r="V1476" i="3"/>
  <c r="V1472" i="3"/>
  <c r="V1468" i="3"/>
  <c r="V1464" i="3"/>
  <c r="V1460" i="3"/>
  <c r="V1456" i="3"/>
  <c r="V1452" i="3"/>
  <c r="V1448" i="3"/>
  <c r="V1444" i="3"/>
  <c r="V1440" i="3"/>
  <c r="V1436" i="3"/>
  <c r="V1432" i="3"/>
  <c r="V1428" i="3"/>
  <c r="V1424" i="3"/>
  <c r="V1420" i="3"/>
  <c r="V1416" i="3"/>
  <c r="V1412" i="3"/>
  <c r="V1408" i="3"/>
  <c r="V1404" i="3"/>
  <c r="V1400" i="3"/>
  <c r="V1396" i="3"/>
  <c r="V1392" i="3"/>
  <c r="V1388" i="3"/>
  <c r="V1384" i="3"/>
  <c r="V1380" i="3"/>
  <c r="V1376" i="3"/>
  <c r="V1372" i="3"/>
  <c r="V1368" i="3"/>
  <c r="V1364" i="3"/>
  <c r="V1360" i="3"/>
  <c r="V1356" i="3"/>
  <c r="V1352" i="3"/>
  <c r="V1348" i="3"/>
  <c r="V1344" i="3"/>
  <c r="V1340" i="3"/>
  <c r="V1336" i="3"/>
  <c r="V1332" i="3"/>
  <c r="V1328" i="3"/>
  <c r="V1324" i="3"/>
  <c r="V1320" i="3"/>
  <c r="V1316" i="3"/>
  <c r="V1312" i="3"/>
  <c r="V1308" i="3"/>
  <c r="V1304" i="3"/>
  <c r="V1300" i="3"/>
  <c r="V1296" i="3"/>
  <c r="V1292" i="3"/>
  <c r="V1288" i="3"/>
  <c r="V1284" i="3"/>
  <c r="V1280" i="3"/>
  <c r="V1276" i="3"/>
  <c r="V1272" i="3"/>
  <c r="V1268" i="3"/>
  <c r="V1264" i="3"/>
  <c r="V1260" i="3"/>
  <c r="V1256" i="3"/>
  <c r="V1252" i="3"/>
  <c r="V1248" i="3"/>
  <c r="V1244" i="3"/>
  <c r="V1240" i="3"/>
  <c r="V1236" i="3"/>
  <c r="V1232" i="3"/>
  <c r="V1228" i="3"/>
  <c r="V1224" i="3"/>
  <c r="V1220" i="3"/>
  <c r="V1216" i="3"/>
  <c r="V1212" i="3"/>
  <c r="V1208" i="3"/>
  <c r="V1204" i="3"/>
  <c r="V1200" i="3"/>
  <c r="V1196" i="3"/>
  <c r="V1192" i="3"/>
  <c r="V1188" i="3"/>
  <c r="V1184" i="3"/>
  <c r="V1180" i="3"/>
  <c r="V1176" i="3"/>
  <c r="V1172" i="3"/>
  <c r="V1168" i="3"/>
  <c r="V1164" i="3"/>
  <c r="V1160" i="3"/>
  <c r="V1156" i="3"/>
  <c r="V1152" i="3"/>
  <c r="V1148" i="3"/>
  <c r="V1144" i="3"/>
  <c r="V1140" i="3"/>
  <c r="V1136" i="3"/>
  <c r="V1132" i="3"/>
  <c r="V1128" i="3"/>
  <c r="V1124" i="3"/>
  <c r="V1120" i="3"/>
  <c r="V1116" i="3"/>
  <c r="V1112" i="3"/>
  <c r="V1108" i="3"/>
  <c r="V1104" i="3"/>
  <c r="V1100" i="3"/>
  <c r="V1096" i="3"/>
  <c r="V1092" i="3"/>
  <c r="V1088" i="3"/>
  <c r="V1084" i="3"/>
  <c r="V1080" i="3"/>
  <c r="V1076" i="3"/>
  <c r="V1072" i="3"/>
  <c r="V1068" i="3"/>
  <c r="V1064" i="3"/>
  <c r="V1060" i="3"/>
  <c r="V1056" i="3"/>
  <c r="V1052" i="3"/>
  <c r="V1048" i="3"/>
  <c r="V1044" i="3"/>
  <c r="V1040" i="3"/>
  <c r="V1036" i="3"/>
  <c r="V1032" i="3"/>
  <c r="V1028" i="3"/>
  <c r="V1024" i="3"/>
  <c r="V1020" i="3"/>
  <c r="V1016" i="3"/>
  <c r="V1012" i="3"/>
  <c r="V1008" i="3"/>
  <c r="V1004" i="3"/>
  <c r="V1000" i="3"/>
  <c r="V996" i="3"/>
  <c r="V992" i="3"/>
  <c r="V988" i="3"/>
  <c r="V984" i="3"/>
  <c r="V980" i="3"/>
  <c r="V976" i="3"/>
  <c r="V972" i="3"/>
  <c r="V968" i="3"/>
  <c r="V964" i="3"/>
  <c r="V960" i="3"/>
  <c r="V956" i="3"/>
  <c r="V952" i="3"/>
  <c r="V948" i="3"/>
  <c r="V944" i="3"/>
  <c r="V940" i="3"/>
  <c r="V936" i="3"/>
  <c r="V932" i="3"/>
  <c r="V928" i="3"/>
  <c r="V924" i="3"/>
  <c r="V920" i="3"/>
  <c r="V916" i="3"/>
  <c r="V912" i="3"/>
  <c r="V908" i="3"/>
  <c r="V904" i="3"/>
  <c r="V900" i="3"/>
  <c r="V896" i="3"/>
  <c r="V892" i="3"/>
  <c r="V888" i="3"/>
  <c r="V884" i="3"/>
  <c r="V880" i="3"/>
  <c r="V876" i="3"/>
  <c r="V872" i="3"/>
  <c r="V868" i="3"/>
  <c r="V864" i="3"/>
  <c r="V860" i="3"/>
  <c r="V856" i="3"/>
  <c r="V852" i="3"/>
  <c r="V848" i="3"/>
  <c r="V844" i="3"/>
  <c r="V840" i="3"/>
  <c r="V836" i="3"/>
  <c r="V832" i="3"/>
  <c r="V828" i="3"/>
  <c r="V824" i="3"/>
  <c r="V820" i="3"/>
  <c r="V816" i="3"/>
  <c r="V812" i="3"/>
  <c r="V808" i="3"/>
  <c r="V804" i="3"/>
  <c r="V800" i="3"/>
  <c r="V796" i="3"/>
  <c r="V792" i="3"/>
  <c r="V788" i="3"/>
  <c r="V784" i="3"/>
  <c r="V780" i="3"/>
  <c r="V776" i="3"/>
  <c r="V772" i="3"/>
  <c r="V768" i="3"/>
  <c r="V764" i="3"/>
  <c r="V760" i="3"/>
  <c r="V756" i="3"/>
  <c r="V752" i="3"/>
  <c r="V748" i="3"/>
  <c r="V744" i="3"/>
  <c r="V740" i="3"/>
  <c r="V736" i="3"/>
  <c r="V732" i="3"/>
  <c r="V728" i="3"/>
  <c r="V724" i="3"/>
  <c r="V720" i="3"/>
  <c r="V716" i="3"/>
  <c r="V712" i="3"/>
  <c r="V708" i="3"/>
  <c r="V704" i="3"/>
  <c r="V700" i="3"/>
  <c r="V696" i="3"/>
  <c r="V692" i="3"/>
  <c r="V688" i="3"/>
  <c r="V684" i="3"/>
  <c r="V680" i="3"/>
  <c r="V676" i="3"/>
  <c r="V672" i="3"/>
  <c r="V668" i="3"/>
  <c r="V664" i="3"/>
  <c r="V660" i="3"/>
  <c r="V656" i="3"/>
  <c r="V652" i="3"/>
  <c r="V648" i="3"/>
  <c r="V644" i="3"/>
  <c r="V640" i="3"/>
  <c r="V636" i="3"/>
  <c r="V632" i="3"/>
  <c r="V628" i="3"/>
  <c r="V624" i="3"/>
  <c r="V620" i="3"/>
  <c r="V616" i="3"/>
  <c r="V612" i="3"/>
  <c r="V608" i="3"/>
  <c r="V604" i="3"/>
  <c r="V600" i="3"/>
  <c r="V596" i="3"/>
  <c r="V592" i="3"/>
  <c r="V588" i="3"/>
  <c r="V584" i="3"/>
  <c r="V580" i="3"/>
  <c r="V576" i="3"/>
  <c r="V572" i="3"/>
  <c r="V568" i="3"/>
  <c r="V564" i="3"/>
  <c r="V560" i="3"/>
  <c r="V556" i="3"/>
  <c r="V552" i="3"/>
  <c r="V548" i="3"/>
  <c r="V544" i="3"/>
  <c r="V540" i="3"/>
  <c r="V536" i="3"/>
  <c r="V532" i="3"/>
  <c r="V528" i="3"/>
  <c r="V524" i="3"/>
  <c r="V520" i="3"/>
  <c r="V516" i="3"/>
  <c r="V512" i="3"/>
  <c r="V508" i="3"/>
  <c r="V504" i="3"/>
  <c r="V500" i="3"/>
  <c r="V496" i="3"/>
  <c r="V492" i="3"/>
  <c r="V488" i="3"/>
  <c r="V484" i="3"/>
  <c r="V480" i="3"/>
  <c r="V476" i="3"/>
  <c r="V472" i="3"/>
  <c r="V468" i="3"/>
  <c r="V464" i="3"/>
  <c r="V460" i="3"/>
  <c r="V456" i="3"/>
  <c r="V452" i="3"/>
  <c r="V448" i="3"/>
  <c r="V444" i="3"/>
  <c r="V440" i="3"/>
  <c r="V436" i="3"/>
  <c r="V432" i="3"/>
  <c r="V428" i="3"/>
  <c r="V424" i="3"/>
  <c r="V420" i="3"/>
  <c r="V416" i="3"/>
  <c r="V412" i="3"/>
  <c r="V408" i="3"/>
  <c r="V404" i="3"/>
  <c r="V400" i="3"/>
  <c r="V396" i="3"/>
  <c r="V392" i="3"/>
  <c r="V388" i="3"/>
  <c r="V384" i="3"/>
  <c r="V380" i="3"/>
  <c r="V376" i="3"/>
  <c r="V372" i="3"/>
  <c r="V368" i="3"/>
  <c r="V364" i="3"/>
  <c r="V360" i="3"/>
  <c r="V356" i="3"/>
  <c r="V352" i="3"/>
  <c r="V348" i="3"/>
  <c r="V344" i="3"/>
  <c r="V340" i="3"/>
  <c r="V336" i="3"/>
  <c r="V332" i="3"/>
  <c r="V328" i="3"/>
  <c r="V324" i="3"/>
  <c r="V320" i="3"/>
  <c r="V316" i="3"/>
  <c r="V312" i="3"/>
  <c r="V308" i="3"/>
  <c r="V304" i="3"/>
  <c r="V300" i="3"/>
  <c r="V296" i="3"/>
  <c r="V292" i="3"/>
  <c r="V288" i="3"/>
  <c r="V284" i="3"/>
  <c r="V280" i="3"/>
  <c r="V276" i="3"/>
  <c r="V272" i="3"/>
  <c r="V268" i="3"/>
  <c r="V264" i="3"/>
  <c r="V260" i="3"/>
  <c r="V256" i="3"/>
  <c r="V252" i="3"/>
  <c r="V248" i="3"/>
  <c r="V244" i="3"/>
  <c r="V240" i="3"/>
  <c r="V236" i="3"/>
  <c r="V232" i="3"/>
  <c r="V228" i="3"/>
  <c r="V224" i="3"/>
  <c r="V220" i="3"/>
  <c r="V216" i="3"/>
  <c r="V212" i="3"/>
  <c r="V208" i="3"/>
  <c r="V204" i="3"/>
  <c r="V200" i="3"/>
  <c r="V196" i="3"/>
  <c r="V192" i="3"/>
  <c r="V188" i="3"/>
  <c r="V184" i="3"/>
  <c r="V180" i="3"/>
  <c r="V176" i="3"/>
  <c r="V172" i="3"/>
  <c r="V168" i="3"/>
  <c r="V164" i="3"/>
  <c r="V160" i="3"/>
  <c r="V156" i="3"/>
  <c r="V152" i="3"/>
  <c r="V148" i="3"/>
  <c r="V144" i="3"/>
  <c r="V140" i="3"/>
  <c r="V136" i="3"/>
  <c r="V132" i="3"/>
  <c r="V128" i="3"/>
  <c r="V124" i="3"/>
  <c r="V120" i="3"/>
  <c r="V116" i="3"/>
  <c r="V112" i="3"/>
  <c r="V108" i="3"/>
  <c r="V104" i="3"/>
  <c r="V100" i="3"/>
  <c r="V96" i="3"/>
  <c r="V92" i="3"/>
  <c r="V88" i="3"/>
  <c r="V84" i="3"/>
  <c r="V80" i="3"/>
  <c r="V76" i="3"/>
  <c r="V72" i="3"/>
  <c r="V68" i="3"/>
  <c r="V64" i="3"/>
  <c r="V60" i="3"/>
  <c r="V56" i="3"/>
  <c r="V52" i="3"/>
  <c r="V48" i="3"/>
  <c r="V44" i="3"/>
  <c r="V40" i="3"/>
  <c r="V36" i="3"/>
  <c r="V32" i="3"/>
  <c r="V28" i="3"/>
  <c r="V24" i="3"/>
  <c r="V20" i="3"/>
  <c r="V16" i="3"/>
  <c r="V12" i="3"/>
  <c r="V8" i="3"/>
  <c r="V4" i="3"/>
  <c r="W5712" i="3"/>
  <c r="Y5712" i="3" s="1"/>
  <c r="X7033" i="3"/>
  <c r="W7029" i="3"/>
  <c r="Y7029" i="3" s="1"/>
  <c r="X7017" i="3"/>
  <c r="X7013" i="3"/>
  <c r="X7001" i="3"/>
  <c r="X6997" i="3"/>
  <c r="W6993" i="3"/>
  <c r="Y6993" i="3" s="1"/>
  <c r="W6985" i="3"/>
  <c r="Y6985" i="3" s="1"/>
  <c r="X6981" i="3"/>
  <c r="W6977" i="3"/>
  <c r="Y6977" i="3" s="1"/>
  <c r="X6969" i="3"/>
  <c r="W6965" i="3"/>
  <c r="Y6965" i="3" s="1"/>
  <c r="W6961" i="3"/>
  <c r="Y6961" i="3" s="1"/>
  <c r="X6953" i="3"/>
  <c r="X6949" i="3"/>
  <c r="W6945" i="3"/>
  <c r="Y6945" i="3" s="1"/>
  <c r="X6937" i="3"/>
  <c r="W6933" i="3"/>
  <c r="Y6933" i="3" s="1"/>
  <c r="W6929" i="3"/>
  <c r="Y6929" i="3" s="1"/>
  <c r="X6921" i="3"/>
  <c r="W6917" i="3"/>
  <c r="Y6917" i="3" s="1"/>
  <c r="W6913" i="3"/>
  <c r="Y6913" i="3" s="1"/>
  <c r="X6909" i="3"/>
  <c r="X6905" i="3"/>
  <c r="W6901" i="3"/>
  <c r="Y6901" i="3" s="1"/>
  <c r="X6897" i="3"/>
  <c r="W6893" i="3"/>
  <c r="Y6893" i="3" s="1"/>
  <c r="X6889" i="3"/>
  <c r="W6885" i="3"/>
  <c r="Y6885" i="3" s="1"/>
  <c r="X6881" i="3"/>
  <c r="W6877" i="3"/>
  <c r="Y6877" i="3" s="1"/>
  <c r="X6873" i="3"/>
  <c r="W6869" i="3"/>
  <c r="Y6869" i="3" s="1"/>
  <c r="X6865" i="3"/>
  <c r="W6861" i="3"/>
  <c r="Y6861" i="3" s="1"/>
  <c r="X6857" i="3"/>
  <c r="W6853" i="3"/>
  <c r="Y6853" i="3" s="1"/>
  <c r="X6849" i="3"/>
  <c r="W6845" i="3"/>
  <c r="Y6845" i="3" s="1"/>
  <c r="X6841" i="3"/>
  <c r="W6837" i="3"/>
  <c r="Y6837" i="3" s="1"/>
  <c r="X6833" i="3"/>
  <c r="X6825" i="3"/>
  <c r="W6821" i="3"/>
  <c r="Y6821" i="3" s="1"/>
  <c r="W6817" i="3"/>
  <c r="Y6817" i="3" s="1"/>
  <c r="X6809" i="3"/>
  <c r="W6805" i="3"/>
  <c r="Y6805" i="3" s="1"/>
  <c r="W6801" i="3"/>
  <c r="Y6801" i="3" s="1"/>
  <c r="X6793" i="3"/>
  <c r="W6789" i="3"/>
  <c r="Y6789" i="3" s="1"/>
  <c r="W6785" i="3"/>
  <c r="Y6785" i="3" s="1"/>
  <c r="X6777" i="3"/>
  <c r="W6773" i="3"/>
  <c r="Y6773" i="3" s="1"/>
  <c r="W6769" i="3"/>
  <c r="Y6769" i="3" s="1"/>
  <c r="X6761" i="3"/>
  <c r="W6757" i="3"/>
  <c r="Y6757" i="3" s="1"/>
  <c r="W6753" i="3"/>
  <c r="Y6753" i="3" s="1"/>
  <c r="X6745" i="3"/>
  <c r="W6741" i="3"/>
  <c r="Y6741" i="3" s="1"/>
  <c r="W6737" i="3"/>
  <c r="Y6737" i="3" s="1"/>
  <c r="X6729" i="3"/>
  <c r="W6725" i="3"/>
  <c r="Y6725" i="3" s="1"/>
  <c r="W6721" i="3"/>
  <c r="Y6721" i="3" s="1"/>
  <c r="X6713" i="3"/>
  <c r="W6709" i="3"/>
  <c r="Y6709" i="3" s="1"/>
  <c r="W6705" i="3"/>
  <c r="Y6705" i="3" s="1"/>
  <c r="X6697" i="3"/>
  <c r="W6693" i="3"/>
  <c r="Y6693" i="3" s="1"/>
  <c r="X6689" i="3"/>
  <c r="W6685" i="3"/>
  <c r="Y6685" i="3" s="1"/>
  <c r="X6681" i="3"/>
  <c r="W6677" i="3"/>
  <c r="Y6677" i="3" s="1"/>
  <c r="X6673" i="3"/>
  <c r="W6669" i="3"/>
  <c r="Y6669" i="3" s="1"/>
  <c r="X6665" i="3"/>
  <c r="W6661" i="3"/>
  <c r="Y6661" i="3" s="1"/>
  <c r="X6657" i="3"/>
  <c r="W6653" i="3"/>
  <c r="Y6653" i="3" s="1"/>
  <c r="X6649" i="3"/>
  <c r="W6645" i="3"/>
  <c r="Y6645" i="3" s="1"/>
  <c r="X6641" i="3"/>
  <c r="W6637" i="3"/>
  <c r="Y6637" i="3" s="1"/>
  <c r="X6633" i="3"/>
  <c r="W6629" i="3"/>
  <c r="Y6629" i="3" s="1"/>
  <c r="X6625" i="3"/>
  <c r="W6621" i="3"/>
  <c r="Y6621" i="3" s="1"/>
  <c r="X6617" i="3"/>
  <c r="W6613" i="3"/>
  <c r="Y6613" i="3" s="1"/>
  <c r="X6609" i="3"/>
  <c r="W6605" i="3"/>
  <c r="Y6605" i="3" s="1"/>
  <c r="X6601" i="3"/>
  <c r="W6597" i="3"/>
  <c r="Y6597" i="3" s="1"/>
  <c r="X6593" i="3"/>
  <c r="W6589" i="3"/>
  <c r="Y6589" i="3" s="1"/>
  <c r="X6585" i="3"/>
  <c r="W6581" i="3"/>
  <c r="Y6581" i="3" s="1"/>
  <c r="X6577" i="3"/>
  <c r="W6573" i="3"/>
  <c r="Y6573" i="3" s="1"/>
  <c r="X6569" i="3"/>
  <c r="W6565" i="3"/>
  <c r="Y6565" i="3" s="1"/>
  <c r="X6561" i="3"/>
  <c r="W6557" i="3"/>
  <c r="Y6557" i="3" s="1"/>
  <c r="X6553" i="3"/>
  <c r="W6549" i="3"/>
  <c r="Y6549" i="3" s="1"/>
  <c r="X6545" i="3"/>
  <c r="W6537" i="3"/>
  <c r="Y6537" i="3" s="1"/>
  <c r="W6533" i="3"/>
  <c r="Y6533" i="3" s="1"/>
  <c r="W6529" i="3"/>
  <c r="Y6529" i="3" s="1"/>
  <c r="W6521" i="3"/>
  <c r="Y6521" i="3" s="1"/>
  <c r="W6517" i="3"/>
  <c r="Y6517" i="3" s="1"/>
  <c r="W6513" i="3"/>
  <c r="Y6513" i="3" s="1"/>
  <c r="W6505" i="3"/>
  <c r="Y6505" i="3" s="1"/>
  <c r="W6501" i="3"/>
  <c r="Y6501" i="3" s="1"/>
  <c r="W6497" i="3"/>
  <c r="Y6497" i="3" s="1"/>
  <c r="W6493" i="3"/>
  <c r="Y6493" i="3" s="1"/>
  <c r="W6489" i="3"/>
  <c r="Y6489" i="3" s="1"/>
  <c r="W6485" i="3"/>
  <c r="Y6485" i="3" s="1"/>
  <c r="W6481" i="3"/>
  <c r="Y6481" i="3" s="1"/>
  <c r="W6473" i="3"/>
  <c r="Y6473" i="3" s="1"/>
  <c r="W6469" i="3"/>
  <c r="Y6469" i="3" s="1"/>
  <c r="W6465" i="3"/>
  <c r="Y6465" i="3" s="1"/>
  <c r="W6457" i="3"/>
  <c r="Y6457" i="3" s="1"/>
  <c r="W6453" i="3"/>
  <c r="Y6453" i="3" s="1"/>
  <c r="W6449" i="3"/>
  <c r="Y6449" i="3" s="1"/>
  <c r="W6445" i="3"/>
  <c r="Y6445" i="3" s="1"/>
  <c r="W6441" i="3"/>
  <c r="Y6441" i="3" s="1"/>
  <c r="W6437" i="3"/>
  <c r="Y6437" i="3" s="1"/>
  <c r="W6433" i="3"/>
  <c r="Y6433" i="3" s="1"/>
  <c r="W6425" i="3"/>
  <c r="Y6425" i="3" s="1"/>
  <c r="W6421" i="3"/>
  <c r="Y6421" i="3" s="1"/>
  <c r="W6417" i="3"/>
  <c r="Y6417" i="3" s="1"/>
  <c r="W6409" i="3"/>
  <c r="Y6409" i="3" s="1"/>
  <c r="W6405" i="3"/>
  <c r="Y6405" i="3" s="1"/>
  <c r="W6401" i="3"/>
  <c r="Y6401" i="3" s="1"/>
  <c r="W6393" i="3"/>
  <c r="Y6393" i="3" s="1"/>
  <c r="W6389" i="3"/>
  <c r="Y6389" i="3" s="1"/>
  <c r="W6385" i="3"/>
  <c r="Y6385" i="3" s="1"/>
  <c r="W6377" i="3"/>
  <c r="Y6377" i="3" s="1"/>
  <c r="W6373" i="3"/>
  <c r="Y6373" i="3" s="1"/>
  <c r="W6369" i="3"/>
  <c r="Y6369" i="3" s="1"/>
  <c r="W6365" i="3"/>
  <c r="Y6365" i="3" s="1"/>
  <c r="W6361" i="3"/>
  <c r="Y6361" i="3" s="1"/>
  <c r="W6357" i="3"/>
  <c r="Y6357" i="3" s="1"/>
  <c r="W6353" i="3"/>
  <c r="Y6353" i="3" s="1"/>
  <c r="W6345" i="3"/>
  <c r="Y6345" i="3" s="1"/>
  <c r="W6341" i="3"/>
  <c r="Y6341" i="3" s="1"/>
  <c r="W6337" i="3"/>
  <c r="Y6337" i="3" s="1"/>
  <c r="W6329" i="3"/>
  <c r="Y6329" i="3" s="1"/>
  <c r="W6325" i="3"/>
  <c r="Y6325" i="3" s="1"/>
  <c r="W6321" i="3"/>
  <c r="Y6321" i="3" s="1"/>
  <c r="W6317" i="3"/>
  <c r="Y6317" i="3" s="1"/>
  <c r="W6313" i="3"/>
  <c r="Y6313" i="3" s="1"/>
  <c r="W6309" i="3"/>
  <c r="Y6309" i="3" s="1"/>
  <c r="W6305" i="3"/>
  <c r="Y6305" i="3" s="1"/>
  <c r="W6297" i="3"/>
  <c r="Y6297" i="3" s="1"/>
  <c r="W6293" i="3"/>
  <c r="Y6293" i="3" s="1"/>
  <c r="W6289" i="3"/>
  <c r="Y6289" i="3" s="1"/>
  <c r="W6281" i="3"/>
  <c r="Y6281" i="3" s="1"/>
  <c r="W6277" i="3"/>
  <c r="Y6277" i="3" s="1"/>
  <c r="W6273" i="3"/>
  <c r="Y6273" i="3" s="1"/>
  <c r="W6265" i="3"/>
  <c r="Y6265" i="3" s="1"/>
  <c r="W6261" i="3"/>
  <c r="Y6261" i="3" s="1"/>
  <c r="W6257" i="3"/>
  <c r="Y6257" i="3" s="1"/>
  <c r="W6249" i="3"/>
  <c r="Y6249" i="3" s="1"/>
  <c r="W6245" i="3"/>
  <c r="Y6245" i="3" s="1"/>
  <c r="W6241" i="3"/>
  <c r="Y6241" i="3" s="1"/>
  <c r="W6237" i="3"/>
  <c r="Y6237" i="3" s="1"/>
  <c r="W6233" i="3"/>
  <c r="Y6233" i="3" s="1"/>
  <c r="W6229" i="3"/>
  <c r="Y6229" i="3" s="1"/>
  <c r="W6225" i="3"/>
  <c r="Y6225" i="3" s="1"/>
  <c r="W6217" i="3"/>
  <c r="Y6217" i="3" s="1"/>
  <c r="W6213" i="3"/>
  <c r="Y6213" i="3" s="1"/>
  <c r="W6209" i="3"/>
  <c r="Y6209" i="3" s="1"/>
  <c r="W6201" i="3"/>
  <c r="Y6201" i="3" s="1"/>
  <c r="W6197" i="3"/>
  <c r="Y6197" i="3" s="1"/>
  <c r="W6193" i="3"/>
  <c r="Y6193" i="3" s="1"/>
  <c r="W6189" i="3"/>
  <c r="Y6189" i="3" s="1"/>
  <c r="W6185" i="3"/>
  <c r="Y6185" i="3" s="1"/>
  <c r="W6181" i="3"/>
  <c r="Y6181" i="3" s="1"/>
  <c r="W6177" i="3"/>
  <c r="Y6177" i="3" s="1"/>
  <c r="W6169" i="3"/>
  <c r="Y6169" i="3" s="1"/>
  <c r="W6165" i="3"/>
  <c r="Y6165" i="3" s="1"/>
  <c r="W6161" i="3"/>
  <c r="Y6161" i="3" s="1"/>
  <c r="W6153" i="3"/>
  <c r="Y6153" i="3" s="1"/>
  <c r="W6149" i="3"/>
  <c r="Y6149" i="3" s="1"/>
  <c r="W6145" i="3"/>
  <c r="Y6145" i="3" s="1"/>
  <c r="W6137" i="3"/>
  <c r="Y6137" i="3" s="1"/>
  <c r="W6133" i="3"/>
  <c r="Y6133" i="3" s="1"/>
  <c r="W6129" i="3"/>
  <c r="Y6129" i="3" s="1"/>
  <c r="W4993" i="3"/>
  <c r="Y4993" i="3" s="1"/>
  <c r="W6874" i="3"/>
  <c r="Y6874" i="3" s="1"/>
  <c r="W3485" i="3"/>
  <c r="Y3485" i="3" s="1"/>
  <c r="W6121" i="3"/>
  <c r="Y6121" i="3" s="1"/>
  <c r="W6117" i="3"/>
  <c r="Y6117" i="3" s="1"/>
  <c r="W6113" i="3"/>
  <c r="Y6113" i="3" s="1"/>
  <c r="W6109" i="3"/>
  <c r="Y6109" i="3" s="1"/>
  <c r="W6105" i="3"/>
  <c r="Y6105" i="3" s="1"/>
  <c r="W6101" i="3"/>
  <c r="Y6101" i="3" s="1"/>
  <c r="W6097" i="3"/>
  <c r="Y6097" i="3" s="1"/>
  <c r="W6089" i="3"/>
  <c r="Y6089" i="3" s="1"/>
  <c r="W6085" i="3"/>
  <c r="Y6085" i="3" s="1"/>
  <c r="W6081" i="3"/>
  <c r="Y6081" i="3" s="1"/>
  <c r="W6073" i="3"/>
  <c r="Y6073" i="3" s="1"/>
  <c r="W6069" i="3"/>
  <c r="Y6069" i="3" s="1"/>
  <c r="W6065" i="3"/>
  <c r="Y6065" i="3" s="1"/>
  <c r="W6061" i="3"/>
  <c r="Y6061" i="3" s="1"/>
  <c r="W6057" i="3"/>
  <c r="Y6057" i="3" s="1"/>
  <c r="W6053" i="3"/>
  <c r="Y6053" i="3" s="1"/>
  <c r="W6049" i="3"/>
  <c r="Y6049" i="3" s="1"/>
  <c r="W6041" i="3"/>
  <c r="Y6041" i="3" s="1"/>
  <c r="W6037" i="3"/>
  <c r="Y6037" i="3" s="1"/>
  <c r="W6033" i="3"/>
  <c r="Y6033" i="3" s="1"/>
  <c r="W6025" i="3"/>
  <c r="Y6025" i="3" s="1"/>
  <c r="W6021" i="3"/>
  <c r="Y6021" i="3" s="1"/>
  <c r="W6017" i="3"/>
  <c r="Y6017" i="3" s="1"/>
  <c r="W6009" i="3"/>
  <c r="Y6009" i="3" s="1"/>
  <c r="W6005" i="3"/>
  <c r="Y6005" i="3" s="1"/>
  <c r="W6001" i="3"/>
  <c r="Y6001" i="3" s="1"/>
  <c r="W5993" i="3"/>
  <c r="Y5993" i="3" s="1"/>
  <c r="W5989" i="3"/>
  <c r="Y5989" i="3" s="1"/>
  <c r="W5985" i="3"/>
  <c r="Y5985" i="3" s="1"/>
  <c r="W5981" i="3"/>
  <c r="Y5981" i="3" s="1"/>
  <c r="W5977" i="3"/>
  <c r="Y5977" i="3" s="1"/>
  <c r="W5973" i="3"/>
  <c r="Y5973" i="3" s="1"/>
  <c r="W5969" i="3"/>
  <c r="Y5969" i="3" s="1"/>
  <c r="W5961" i="3"/>
  <c r="Y5961" i="3" s="1"/>
  <c r="W5957" i="3"/>
  <c r="Y5957" i="3" s="1"/>
  <c r="W5953" i="3"/>
  <c r="Y5953" i="3" s="1"/>
  <c r="W5945" i="3"/>
  <c r="Y5945" i="3" s="1"/>
  <c r="W5941" i="3"/>
  <c r="Y5941" i="3" s="1"/>
  <c r="W5937" i="3"/>
  <c r="Y5937" i="3" s="1"/>
  <c r="W5933" i="3"/>
  <c r="Y5933" i="3" s="1"/>
  <c r="W5929" i="3"/>
  <c r="Y5929" i="3" s="1"/>
  <c r="W5925" i="3"/>
  <c r="Y5925" i="3" s="1"/>
  <c r="W5921" i="3"/>
  <c r="Y5921" i="3" s="1"/>
  <c r="W5913" i="3"/>
  <c r="Y5913" i="3" s="1"/>
  <c r="W5909" i="3"/>
  <c r="Y5909" i="3" s="1"/>
  <c r="W5905" i="3"/>
  <c r="Y5905" i="3" s="1"/>
  <c r="W5897" i="3"/>
  <c r="Y5897" i="3" s="1"/>
  <c r="W5893" i="3"/>
  <c r="Y5893" i="3" s="1"/>
  <c r="W5889" i="3"/>
  <c r="Y5889" i="3" s="1"/>
  <c r="W5885" i="3"/>
  <c r="Y5885" i="3" s="1"/>
  <c r="W5881" i="3"/>
  <c r="Y5881" i="3" s="1"/>
  <c r="W5877" i="3"/>
  <c r="Y5877" i="3" s="1"/>
  <c r="W5873" i="3"/>
  <c r="Y5873" i="3" s="1"/>
  <c r="W5865" i="3"/>
  <c r="Y5865" i="3" s="1"/>
  <c r="W5861" i="3"/>
  <c r="Y5861" i="3" s="1"/>
  <c r="W5857" i="3"/>
  <c r="Y5857" i="3" s="1"/>
  <c r="W5849" i="3"/>
  <c r="Y5849" i="3" s="1"/>
  <c r="W5845" i="3"/>
  <c r="Y5845" i="3" s="1"/>
  <c r="W5841" i="3"/>
  <c r="Y5841" i="3" s="1"/>
  <c r="W5833" i="3"/>
  <c r="Y5833" i="3" s="1"/>
  <c r="W5829" i="3"/>
  <c r="Y5829" i="3" s="1"/>
  <c r="W5825" i="3"/>
  <c r="Y5825" i="3" s="1"/>
  <c r="W5821" i="3"/>
  <c r="Y5821" i="3" s="1"/>
  <c r="W5817" i="3"/>
  <c r="Y5817" i="3" s="1"/>
  <c r="W5813" i="3"/>
  <c r="Y5813" i="3" s="1"/>
  <c r="W5809" i="3"/>
  <c r="Y5809" i="3" s="1"/>
  <c r="W5801" i="3"/>
  <c r="Y5801" i="3" s="1"/>
  <c r="W5797" i="3"/>
  <c r="Y5797" i="3" s="1"/>
  <c r="W5793" i="3"/>
  <c r="Y5793" i="3" s="1"/>
  <c r="W5785" i="3"/>
  <c r="Y5785" i="3" s="1"/>
  <c r="W5781" i="3"/>
  <c r="Y5781" i="3" s="1"/>
  <c r="W5777" i="3"/>
  <c r="Y5777" i="3" s="1"/>
  <c r="W5769" i="3"/>
  <c r="Y5769" i="3" s="1"/>
  <c r="W5765" i="3"/>
  <c r="Y5765" i="3" s="1"/>
  <c r="W5761" i="3"/>
  <c r="Y5761" i="3" s="1"/>
  <c r="W5753" i="3"/>
  <c r="Y5753" i="3" s="1"/>
  <c r="W5749" i="3"/>
  <c r="Y5749" i="3" s="1"/>
  <c r="W5745" i="3"/>
  <c r="Y5745" i="3" s="1"/>
  <c r="W5737" i="3"/>
  <c r="Y5737" i="3" s="1"/>
  <c r="W5733" i="3"/>
  <c r="Y5733" i="3" s="1"/>
  <c r="W5729" i="3"/>
  <c r="Y5729" i="3" s="1"/>
  <c r="W5721" i="3"/>
  <c r="Y5721" i="3" s="1"/>
  <c r="W5717" i="3"/>
  <c r="Y5717" i="3" s="1"/>
  <c r="W5713" i="3"/>
  <c r="Y5713" i="3" s="1"/>
  <c r="W5705" i="3"/>
  <c r="Y5705" i="3" s="1"/>
  <c r="W5701" i="3"/>
  <c r="Y5701" i="3" s="1"/>
  <c r="W5697" i="3"/>
  <c r="Y5697" i="3" s="1"/>
  <c r="W5689" i="3"/>
  <c r="Y5689" i="3" s="1"/>
  <c r="W5685" i="3"/>
  <c r="Y5685" i="3" s="1"/>
  <c r="W5681" i="3"/>
  <c r="Y5681" i="3" s="1"/>
  <c r="W5677" i="3"/>
  <c r="Y5677" i="3" s="1"/>
  <c r="W5673" i="3"/>
  <c r="Y5673" i="3" s="1"/>
  <c r="W5669" i="3"/>
  <c r="Y5669" i="3" s="1"/>
  <c r="W5665" i="3"/>
  <c r="Y5665" i="3" s="1"/>
  <c r="W5657" i="3"/>
  <c r="Y5657" i="3" s="1"/>
  <c r="W5653" i="3"/>
  <c r="Y5653" i="3" s="1"/>
  <c r="W5649" i="3"/>
  <c r="Y5649" i="3" s="1"/>
  <c r="W5641" i="3"/>
  <c r="Y5641" i="3" s="1"/>
  <c r="W5637" i="3"/>
  <c r="Y5637" i="3" s="1"/>
  <c r="W5633" i="3"/>
  <c r="Y5633" i="3" s="1"/>
  <c r="W5629" i="3"/>
  <c r="Y5629" i="3" s="1"/>
  <c r="W5625" i="3"/>
  <c r="Y5625" i="3" s="1"/>
  <c r="W5621" i="3"/>
  <c r="Y5621" i="3" s="1"/>
  <c r="W5617" i="3"/>
  <c r="Y5617" i="3" s="1"/>
  <c r="W5609" i="3"/>
  <c r="Y5609" i="3" s="1"/>
  <c r="W5605" i="3"/>
  <c r="Y5605" i="3" s="1"/>
  <c r="W5601" i="3"/>
  <c r="Y5601" i="3" s="1"/>
  <c r="W5593" i="3"/>
  <c r="Y5593" i="3" s="1"/>
  <c r="W5589" i="3"/>
  <c r="Y5589" i="3" s="1"/>
  <c r="W5585" i="3"/>
  <c r="Y5585" i="3" s="1"/>
  <c r="W5577" i="3"/>
  <c r="Y5577" i="3" s="1"/>
  <c r="W5573" i="3"/>
  <c r="Y5573" i="3" s="1"/>
  <c r="W5569" i="3"/>
  <c r="Y5569" i="3" s="1"/>
  <c r="W5565" i="3"/>
  <c r="Y5565" i="3" s="1"/>
  <c r="W5561" i="3"/>
  <c r="Y5561" i="3" s="1"/>
  <c r="W5557" i="3"/>
  <c r="Y5557" i="3" s="1"/>
  <c r="W5553" i="3"/>
  <c r="Y5553" i="3" s="1"/>
  <c r="W5545" i="3"/>
  <c r="Y5545" i="3" s="1"/>
  <c r="W5541" i="3"/>
  <c r="Y5541" i="3" s="1"/>
  <c r="W5537" i="3"/>
  <c r="Y5537" i="3" s="1"/>
  <c r="W5529" i="3"/>
  <c r="Y5529" i="3" s="1"/>
  <c r="W5525" i="3"/>
  <c r="Y5525" i="3" s="1"/>
  <c r="W5521" i="3"/>
  <c r="Y5521" i="3" s="1"/>
  <c r="W5513" i="3"/>
  <c r="Y5513" i="3" s="1"/>
  <c r="W5509" i="3"/>
  <c r="Y5509" i="3" s="1"/>
  <c r="W5505" i="3"/>
  <c r="Y5505" i="3" s="1"/>
  <c r="W5497" i="3"/>
  <c r="Y5497" i="3" s="1"/>
  <c r="W5493" i="3"/>
  <c r="Y5493" i="3" s="1"/>
  <c r="W5489" i="3"/>
  <c r="Y5489" i="3" s="1"/>
  <c r="W5481" i="3"/>
  <c r="Y5481" i="3" s="1"/>
  <c r="W5477" i="3"/>
  <c r="Y5477" i="3" s="1"/>
  <c r="W5473" i="3"/>
  <c r="Y5473" i="3" s="1"/>
  <c r="W5465" i="3"/>
  <c r="Y5465" i="3" s="1"/>
  <c r="W5461" i="3"/>
  <c r="Y5461" i="3" s="1"/>
  <c r="W5457" i="3"/>
  <c r="Y5457" i="3" s="1"/>
  <c r="W5449" i="3"/>
  <c r="Y5449" i="3" s="1"/>
  <c r="W5445" i="3"/>
  <c r="Y5445" i="3" s="1"/>
  <c r="W5441" i="3"/>
  <c r="Y5441" i="3" s="1"/>
  <c r="W5433" i="3"/>
  <c r="Y5433" i="3" s="1"/>
  <c r="W5429" i="3"/>
  <c r="Y5429" i="3" s="1"/>
  <c r="W5425" i="3"/>
  <c r="Y5425" i="3" s="1"/>
  <c r="W5421" i="3"/>
  <c r="Y5421" i="3" s="1"/>
  <c r="W5417" i="3"/>
  <c r="Y5417" i="3" s="1"/>
  <c r="W5413" i="3"/>
  <c r="Y5413" i="3" s="1"/>
  <c r="W5409" i="3"/>
  <c r="Y5409" i="3" s="1"/>
  <c r="W5401" i="3"/>
  <c r="Y5401" i="3" s="1"/>
  <c r="W5397" i="3"/>
  <c r="Y5397" i="3" s="1"/>
  <c r="W5393" i="3"/>
  <c r="Y5393" i="3" s="1"/>
  <c r="W5385" i="3"/>
  <c r="Y5385" i="3" s="1"/>
  <c r="W5381" i="3"/>
  <c r="Y5381" i="3" s="1"/>
  <c r="W5377" i="3"/>
  <c r="Y5377" i="3" s="1"/>
  <c r="W5373" i="3"/>
  <c r="Y5373" i="3" s="1"/>
  <c r="W5369" i="3"/>
  <c r="Y5369" i="3" s="1"/>
  <c r="W5365" i="3"/>
  <c r="Y5365" i="3" s="1"/>
  <c r="W5361" i="3"/>
  <c r="Y5361" i="3" s="1"/>
  <c r="W5353" i="3"/>
  <c r="Y5353" i="3" s="1"/>
  <c r="W5349" i="3"/>
  <c r="Y5349" i="3" s="1"/>
  <c r="W5345" i="3"/>
  <c r="Y5345" i="3" s="1"/>
  <c r="W5337" i="3"/>
  <c r="Y5337" i="3" s="1"/>
  <c r="W5333" i="3"/>
  <c r="Y5333" i="3" s="1"/>
  <c r="W5329" i="3"/>
  <c r="Y5329" i="3" s="1"/>
  <c r="W5321" i="3"/>
  <c r="Y5321" i="3" s="1"/>
  <c r="W5317" i="3"/>
  <c r="Y5317" i="3" s="1"/>
  <c r="W5313" i="3"/>
  <c r="Y5313" i="3" s="1"/>
  <c r="W5309" i="3"/>
  <c r="Y5309" i="3" s="1"/>
  <c r="W5305" i="3"/>
  <c r="Y5305" i="3" s="1"/>
  <c r="W5301" i="3"/>
  <c r="Y5301" i="3" s="1"/>
  <c r="W5297" i="3"/>
  <c r="Y5297" i="3" s="1"/>
  <c r="W5289" i="3"/>
  <c r="Y5289" i="3" s="1"/>
  <c r="W5285" i="3"/>
  <c r="Y5285" i="3" s="1"/>
  <c r="W5281" i="3"/>
  <c r="Y5281" i="3" s="1"/>
  <c r="W5273" i="3"/>
  <c r="Y5273" i="3" s="1"/>
  <c r="W5269" i="3"/>
  <c r="Y5269" i="3" s="1"/>
  <c r="W5265" i="3"/>
  <c r="Y5265" i="3" s="1"/>
  <c r="W5257" i="3"/>
  <c r="Y5257" i="3" s="1"/>
  <c r="W5253" i="3"/>
  <c r="Y5253" i="3" s="1"/>
  <c r="W5249" i="3"/>
  <c r="Y5249" i="3" s="1"/>
  <c r="W5241" i="3"/>
  <c r="Y5241" i="3" s="1"/>
  <c r="W5237" i="3"/>
  <c r="Y5237" i="3" s="1"/>
  <c r="W5233" i="3"/>
  <c r="Y5233" i="3" s="1"/>
  <c r="W5225" i="3"/>
  <c r="Y5225" i="3" s="1"/>
  <c r="W5221" i="3"/>
  <c r="Y5221" i="3" s="1"/>
  <c r="W5217" i="3"/>
  <c r="Y5217" i="3" s="1"/>
  <c r="W5209" i="3"/>
  <c r="Y5209" i="3" s="1"/>
  <c r="W5205" i="3"/>
  <c r="Y5205" i="3" s="1"/>
  <c r="W5201" i="3"/>
  <c r="Y5201" i="3" s="1"/>
  <c r="W5193" i="3"/>
  <c r="Y5193" i="3" s="1"/>
  <c r="W5189" i="3"/>
  <c r="Y5189" i="3" s="1"/>
  <c r="W5185" i="3"/>
  <c r="Y5185" i="3" s="1"/>
  <c r="W5177" i="3"/>
  <c r="Y5177" i="3" s="1"/>
  <c r="W5173" i="3"/>
  <c r="Y5173" i="3" s="1"/>
  <c r="W5169" i="3"/>
  <c r="Y5169" i="3" s="1"/>
  <c r="W5165" i="3"/>
  <c r="Y5165" i="3" s="1"/>
  <c r="W5161" i="3"/>
  <c r="Y5161" i="3" s="1"/>
  <c r="W5157" i="3"/>
  <c r="Y5157" i="3" s="1"/>
  <c r="W5153" i="3"/>
  <c r="Y5153" i="3" s="1"/>
  <c r="W5145" i="3"/>
  <c r="Y5145" i="3" s="1"/>
  <c r="W5141" i="3"/>
  <c r="Y5141" i="3" s="1"/>
  <c r="W5137" i="3"/>
  <c r="Y5137" i="3" s="1"/>
  <c r="W5129" i="3"/>
  <c r="Y5129" i="3" s="1"/>
  <c r="W5125" i="3"/>
  <c r="Y5125" i="3" s="1"/>
  <c r="W5121" i="3"/>
  <c r="Y5121" i="3" s="1"/>
  <c r="W5117" i="3"/>
  <c r="Y5117" i="3" s="1"/>
  <c r="W5113" i="3"/>
  <c r="Y5113" i="3" s="1"/>
  <c r="W5109" i="3"/>
  <c r="Y5109" i="3" s="1"/>
  <c r="W5105" i="3"/>
  <c r="Y5105" i="3" s="1"/>
  <c r="W5097" i="3"/>
  <c r="Y5097" i="3" s="1"/>
  <c r="W5093" i="3"/>
  <c r="Y5093" i="3" s="1"/>
  <c r="W5089" i="3"/>
  <c r="Y5089" i="3" s="1"/>
  <c r="W5081" i="3"/>
  <c r="Y5081" i="3" s="1"/>
  <c r="W5077" i="3"/>
  <c r="Y5077" i="3" s="1"/>
  <c r="W5073" i="3"/>
  <c r="Y5073" i="3" s="1"/>
  <c r="W5065" i="3"/>
  <c r="Y5065" i="3" s="1"/>
  <c r="W5061" i="3"/>
  <c r="Y5061" i="3" s="1"/>
  <c r="W5057" i="3"/>
  <c r="Y5057" i="3" s="1"/>
  <c r="W5053" i="3"/>
  <c r="Y5053" i="3" s="1"/>
  <c r="W5049" i="3"/>
  <c r="Y5049" i="3" s="1"/>
  <c r="W5045" i="3"/>
  <c r="Y5045" i="3" s="1"/>
  <c r="W5041" i="3"/>
  <c r="Y5041" i="3" s="1"/>
  <c r="W5033" i="3"/>
  <c r="Y5033" i="3" s="1"/>
  <c r="W5029" i="3"/>
  <c r="Y5029" i="3" s="1"/>
  <c r="W5025" i="3"/>
  <c r="Y5025" i="3" s="1"/>
  <c r="W5017" i="3"/>
  <c r="Y5017" i="3" s="1"/>
  <c r="W5013" i="3"/>
  <c r="Y5013" i="3" s="1"/>
  <c r="W5009" i="3"/>
  <c r="Y5009" i="3" s="1"/>
  <c r="W5001" i="3"/>
  <c r="Y5001" i="3" s="1"/>
  <c r="W4989" i="3"/>
  <c r="Y4989" i="3" s="1"/>
  <c r="W4985" i="3"/>
  <c r="Y4985" i="3" s="1"/>
  <c r="W4977" i="3"/>
  <c r="Y4977" i="3" s="1"/>
  <c r="W4973" i="3"/>
  <c r="Y4973" i="3" s="1"/>
  <c r="W4969" i="3"/>
  <c r="Y4969" i="3" s="1"/>
  <c r="W4961" i="3"/>
  <c r="Y4961" i="3" s="1"/>
  <c r="W4957" i="3"/>
  <c r="Y4957" i="3" s="1"/>
  <c r="W4953" i="3"/>
  <c r="Y4953" i="3" s="1"/>
  <c r="W4949" i="3"/>
  <c r="Y4949" i="3" s="1"/>
  <c r="W4945" i="3"/>
  <c r="Y4945" i="3" s="1"/>
  <c r="W4941" i="3"/>
  <c r="Y4941" i="3" s="1"/>
  <c r="W4937" i="3"/>
  <c r="Y4937" i="3" s="1"/>
  <c r="W4929" i="3"/>
  <c r="Y4929" i="3" s="1"/>
  <c r="W4925" i="3"/>
  <c r="Y4925" i="3" s="1"/>
  <c r="W4921" i="3"/>
  <c r="Y4921" i="3" s="1"/>
  <c r="W4913" i="3"/>
  <c r="Y4913" i="3" s="1"/>
  <c r="W4909" i="3"/>
  <c r="Y4909" i="3" s="1"/>
  <c r="W4905" i="3"/>
  <c r="Y4905" i="3" s="1"/>
  <c r="W4897" i="3"/>
  <c r="Y4897" i="3" s="1"/>
  <c r="W4893" i="3"/>
  <c r="Y4893" i="3" s="1"/>
  <c r="W4889" i="3"/>
  <c r="Y4889" i="3" s="1"/>
  <c r="W4885" i="3"/>
  <c r="Y4885" i="3" s="1"/>
  <c r="W4881" i="3"/>
  <c r="Y4881" i="3" s="1"/>
  <c r="W4877" i="3"/>
  <c r="Y4877" i="3" s="1"/>
  <c r="W4873" i="3"/>
  <c r="Y4873" i="3" s="1"/>
  <c r="W4865" i="3"/>
  <c r="Y4865" i="3" s="1"/>
  <c r="W4861" i="3"/>
  <c r="Y4861" i="3" s="1"/>
  <c r="W4857" i="3"/>
  <c r="Y4857" i="3" s="1"/>
  <c r="W4849" i="3"/>
  <c r="Y4849" i="3" s="1"/>
  <c r="W4845" i="3"/>
  <c r="Y4845" i="3" s="1"/>
  <c r="W4841" i="3"/>
  <c r="Y4841" i="3" s="1"/>
  <c r="W4837" i="3"/>
  <c r="Y4837" i="3" s="1"/>
  <c r="W4833" i="3"/>
  <c r="Y4833" i="3" s="1"/>
  <c r="W4829" i="3"/>
  <c r="Y4829" i="3" s="1"/>
  <c r="W4825" i="3"/>
  <c r="Y4825" i="3" s="1"/>
  <c r="W4817" i="3"/>
  <c r="Y4817" i="3" s="1"/>
  <c r="W4813" i="3"/>
  <c r="Y4813" i="3" s="1"/>
  <c r="W4809" i="3"/>
  <c r="Y4809" i="3" s="1"/>
  <c r="W4801" i="3"/>
  <c r="Y4801" i="3" s="1"/>
  <c r="W4797" i="3"/>
  <c r="Y4797" i="3" s="1"/>
  <c r="W4793" i="3"/>
  <c r="Y4793" i="3" s="1"/>
  <c r="W4785" i="3"/>
  <c r="Y4785" i="3" s="1"/>
  <c r="W4781" i="3"/>
  <c r="Y4781" i="3" s="1"/>
  <c r="W4777" i="3"/>
  <c r="Y4777" i="3" s="1"/>
  <c r="W4769" i="3"/>
  <c r="Y4769" i="3" s="1"/>
  <c r="W4765" i="3"/>
  <c r="Y4765" i="3" s="1"/>
  <c r="W4761" i="3"/>
  <c r="Y4761" i="3" s="1"/>
  <c r="W4753" i="3"/>
  <c r="Y4753" i="3" s="1"/>
  <c r="W4749" i="3"/>
  <c r="Y4749" i="3" s="1"/>
  <c r="W4745" i="3"/>
  <c r="Y4745" i="3" s="1"/>
  <c r="W4737" i="3"/>
  <c r="Y4737" i="3" s="1"/>
  <c r="W4733" i="3"/>
  <c r="Y4733" i="3" s="1"/>
  <c r="W4729" i="3"/>
  <c r="Y4729" i="3" s="1"/>
  <c r="W4721" i="3"/>
  <c r="Y4721" i="3" s="1"/>
  <c r="W4717" i="3"/>
  <c r="Y4717" i="3" s="1"/>
  <c r="W4713" i="3"/>
  <c r="Y4713" i="3" s="1"/>
  <c r="W4705" i="3"/>
  <c r="Y4705" i="3" s="1"/>
  <c r="W4701" i="3"/>
  <c r="Y4701" i="3" s="1"/>
  <c r="W4697" i="3"/>
  <c r="Y4697" i="3" s="1"/>
  <c r="W4693" i="3"/>
  <c r="Y4693" i="3" s="1"/>
  <c r="W4689" i="3"/>
  <c r="Y4689" i="3" s="1"/>
  <c r="W4685" i="3"/>
  <c r="Y4685" i="3" s="1"/>
  <c r="W4681" i="3"/>
  <c r="Y4681" i="3" s="1"/>
  <c r="W4673" i="3"/>
  <c r="Y4673" i="3" s="1"/>
  <c r="W4669" i="3"/>
  <c r="Y4669" i="3" s="1"/>
  <c r="W4665" i="3"/>
  <c r="Y4665" i="3" s="1"/>
  <c r="W4657" i="3"/>
  <c r="Y4657" i="3" s="1"/>
  <c r="W4653" i="3"/>
  <c r="Y4653" i="3" s="1"/>
  <c r="W4649" i="3"/>
  <c r="Y4649" i="3" s="1"/>
  <c r="W4641" i="3"/>
  <c r="Y4641" i="3" s="1"/>
  <c r="W4637" i="3"/>
  <c r="Y4637" i="3" s="1"/>
  <c r="W4633" i="3"/>
  <c r="Y4633" i="3" s="1"/>
  <c r="W4629" i="3"/>
  <c r="Y4629" i="3" s="1"/>
  <c r="W4625" i="3"/>
  <c r="Y4625" i="3" s="1"/>
  <c r="W4621" i="3"/>
  <c r="Y4621" i="3" s="1"/>
  <c r="W4617" i="3"/>
  <c r="Y4617" i="3" s="1"/>
  <c r="W4609" i="3"/>
  <c r="Y4609" i="3" s="1"/>
  <c r="W4605" i="3"/>
  <c r="Y4605" i="3" s="1"/>
  <c r="W4601" i="3"/>
  <c r="Y4601" i="3" s="1"/>
  <c r="W4593" i="3"/>
  <c r="Y4593" i="3" s="1"/>
  <c r="W4589" i="3"/>
  <c r="Y4589" i="3" s="1"/>
  <c r="W4585" i="3"/>
  <c r="Y4585" i="3" s="1"/>
  <c r="W4581" i="3"/>
  <c r="Y4581" i="3" s="1"/>
  <c r="W4577" i="3"/>
  <c r="Y4577" i="3" s="1"/>
  <c r="W4573" i="3"/>
  <c r="Y4573" i="3" s="1"/>
  <c r="W4569" i="3"/>
  <c r="Y4569" i="3" s="1"/>
  <c r="W4561" i="3"/>
  <c r="Y4561" i="3" s="1"/>
  <c r="W4557" i="3"/>
  <c r="Y4557" i="3" s="1"/>
  <c r="W4553" i="3"/>
  <c r="Y4553" i="3" s="1"/>
  <c r="W4545" i="3"/>
  <c r="Y4545" i="3" s="1"/>
  <c r="W4541" i="3"/>
  <c r="Y4541" i="3" s="1"/>
  <c r="W4537" i="3"/>
  <c r="Y4537" i="3" s="1"/>
  <c r="W4529" i="3"/>
  <c r="Y4529" i="3" s="1"/>
  <c r="W4525" i="3"/>
  <c r="Y4525" i="3" s="1"/>
  <c r="W4521" i="3"/>
  <c r="Y4521" i="3" s="1"/>
  <c r="W4513" i="3"/>
  <c r="Y4513" i="3" s="1"/>
  <c r="W4509" i="3"/>
  <c r="Y4509" i="3" s="1"/>
  <c r="W4505" i="3"/>
  <c r="Y4505" i="3" s="1"/>
  <c r="W4497" i="3"/>
  <c r="Y4497" i="3" s="1"/>
  <c r="W4493" i="3"/>
  <c r="Y4493" i="3" s="1"/>
  <c r="W4489" i="3"/>
  <c r="Y4489" i="3" s="1"/>
  <c r="W4481" i="3"/>
  <c r="Y4481" i="3" s="1"/>
  <c r="W4477" i="3"/>
  <c r="Y4477" i="3" s="1"/>
  <c r="W4473" i="3"/>
  <c r="Y4473" i="3" s="1"/>
  <c r="W4465" i="3"/>
  <c r="Y4465" i="3" s="1"/>
  <c r="W4461" i="3"/>
  <c r="Y4461" i="3" s="1"/>
  <c r="W4457" i="3"/>
  <c r="Y4457" i="3" s="1"/>
  <c r="W4449" i="3"/>
  <c r="Y4449" i="3" s="1"/>
  <c r="W4445" i="3"/>
  <c r="Y4445" i="3" s="1"/>
  <c r="W4441" i="3"/>
  <c r="Y4441" i="3" s="1"/>
  <c r="W4433" i="3"/>
  <c r="Y4433" i="3" s="1"/>
  <c r="W4429" i="3"/>
  <c r="Y4429" i="3" s="1"/>
  <c r="W4425" i="3"/>
  <c r="Y4425" i="3" s="1"/>
  <c r="W4421" i="3"/>
  <c r="Y4421" i="3" s="1"/>
  <c r="W4417" i="3"/>
  <c r="Y4417" i="3" s="1"/>
  <c r="W4413" i="3"/>
  <c r="Y4413" i="3" s="1"/>
  <c r="W4409" i="3"/>
  <c r="Y4409" i="3" s="1"/>
  <c r="W4401" i="3"/>
  <c r="Y4401" i="3" s="1"/>
  <c r="W4397" i="3"/>
  <c r="Y4397" i="3" s="1"/>
  <c r="W4393" i="3"/>
  <c r="Y4393" i="3" s="1"/>
  <c r="W4385" i="3"/>
  <c r="Y4385" i="3" s="1"/>
  <c r="W4381" i="3"/>
  <c r="Y4381" i="3" s="1"/>
  <c r="W4377" i="3"/>
  <c r="Y4377" i="3" s="1"/>
  <c r="W4369" i="3"/>
  <c r="Y4369" i="3" s="1"/>
  <c r="W4365" i="3"/>
  <c r="Y4365" i="3" s="1"/>
  <c r="W4361" i="3"/>
  <c r="Y4361" i="3" s="1"/>
  <c r="W4357" i="3"/>
  <c r="Y4357" i="3" s="1"/>
  <c r="W4353" i="3"/>
  <c r="Y4353" i="3" s="1"/>
  <c r="W4349" i="3"/>
  <c r="Y4349" i="3" s="1"/>
  <c r="W4345" i="3"/>
  <c r="Y4345" i="3" s="1"/>
  <c r="W4337" i="3"/>
  <c r="Y4337" i="3" s="1"/>
  <c r="W4333" i="3"/>
  <c r="Y4333" i="3" s="1"/>
  <c r="W4329" i="3"/>
  <c r="Y4329" i="3" s="1"/>
  <c r="W4321" i="3"/>
  <c r="Y4321" i="3" s="1"/>
  <c r="W4317" i="3"/>
  <c r="Y4317" i="3" s="1"/>
  <c r="W4313" i="3"/>
  <c r="Y4313" i="3" s="1"/>
  <c r="W4305" i="3"/>
  <c r="Y4305" i="3" s="1"/>
  <c r="W4301" i="3"/>
  <c r="Y4301" i="3" s="1"/>
  <c r="W4297" i="3"/>
  <c r="Y4297" i="3" s="1"/>
  <c r="W4293" i="3"/>
  <c r="Y4293" i="3" s="1"/>
  <c r="W4289" i="3"/>
  <c r="Y4289" i="3" s="1"/>
  <c r="W4285" i="3"/>
  <c r="Y4285" i="3" s="1"/>
  <c r="W4281" i="3"/>
  <c r="Y4281" i="3" s="1"/>
  <c r="W4273" i="3"/>
  <c r="Y4273" i="3" s="1"/>
  <c r="W4269" i="3"/>
  <c r="Y4269" i="3" s="1"/>
  <c r="W4265" i="3"/>
  <c r="Y4265" i="3" s="1"/>
  <c r="W4257" i="3"/>
  <c r="Y4257" i="3" s="1"/>
  <c r="W4253" i="3"/>
  <c r="Y4253" i="3" s="1"/>
  <c r="W4249" i="3"/>
  <c r="Y4249" i="3" s="1"/>
  <c r="W4241" i="3"/>
  <c r="Y4241" i="3" s="1"/>
  <c r="W4237" i="3"/>
  <c r="Y4237" i="3" s="1"/>
  <c r="W4233" i="3"/>
  <c r="Y4233" i="3" s="1"/>
  <c r="W4229" i="3"/>
  <c r="Y4229" i="3" s="1"/>
  <c r="W4225" i="3"/>
  <c r="Y4225" i="3" s="1"/>
  <c r="W4221" i="3"/>
  <c r="Y4221" i="3" s="1"/>
  <c r="W4217" i="3"/>
  <c r="Y4217" i="3" s="1"/>
  <c r="W4209" i="3"/>
  <c r="Y4209" i="3" s="1"/>
  <c r="W4205" i="3"/>
  <c r="Y4205" i="3" s="1"/>
  <c r="W4201" i="3"/>
  <c r="Y4201" i="3" s="1"/>
  <c r="W4193" i="3"/>
  <c r="Y4193" i="3" s="1"/>
  <c r="W4189" i="3"/>
  <c r="Y4189" i="3" s="1"/>
  <c r="W4185" i="3"/>
  <c r="Y4185" i="3" s="1"/>
  <c r="W4177" i="3"/>
  <c r="Y4177" i="3" s="1"/>
  <c r="W4173" i="3"/>
  <c r="Y4173" i="3" s="1"/>
  <c r="W4169" i="3"/>
  <c r="Y4169" i="3" s="1"/>
  <c r="W4165" i="3"/>
  <c r="Y4165" i="3" s="1"/>
  <c r="W4161" i="3"/>
  <c r="Y4161" i="3" s="1"/>
  <c r="W4157" i="3"/>
  <c r="Y4157" i="3" s="1"/>
  <c r="W4153" i="3"/>
  <c r="Y4153" i="3" s="1"/>
  <c r="W4145" i="3"/>
  <c r="Y4145" i="3" s="1"/>
  <c r="W4141" i="3"/>
  <c r="Y4141" i="3" s="1"/>
  <c r="W4137" i="3"/>
  <c r="Y4137" i="3" s="1"/>
  <c r="W4129" i="3"/>
  <c r="Y4129" i="3" s="1"/>
  <c r="W4125" i="3"/>
  <c r="Y4125" i="3" s="1"/>
  <c r="W4121" i="3"/>
  <c r="Y4121" i="3" s="1"/>
  <c r="W4113" i="3"/>
  <c r="Y4113" i="3" s="1"/>
  <c r="W4109" i="3"/>
  <c r="Y4109" i="3" s="1"/>
  <c r="W4105" i="3"/>
  <c r="Y4105" i="3" s="1"/>
  <c r="W4101" i="3"/>
  <c r="Y4101" i="3" s="1"/>
  <c r="W4097" i="3"/>
  <c r="Y4097" i="3" s="1"/>
  <c r="W4093" i="3"/>
  <c r="Y4093" i="3" s="1"/>
  <c r="W4089" i="3"/>
  <c r="Y4089" i="3" s="1"/>
  <c r="W4081" i="3"/>
  <c r="Y4081" i="3" s="1"/>
  <c r="W4077" i="3"/>
  <c r="Y4077" i="3" s="1"/>
  <c r="W4073" i="3"/>
  <c r="Y4073" i="3" s="1"/>
  <c r="W4065" i="3"/>
  <c r="Y4065" i="3" s="1"/>
  <c r="W4061" i="3"/>
  <c r="Y4061" i="3" s="1"/>
  <c r="W4057" i="3"/>
  <c r="Y4057" i="3" s="1"/>
  <c r="W4049" i="3"/>
  <c r="Y4049" i="3" s="1"/>
  <c r="W4045" i="3"/>
  <c r="Y4045" i="3" s="1"/>
  <c r="W4041" i="3"/>
  <c r="Y4041" i="3" s="1"/>
  <c r="W4037" i="3"/>
  <c r="Y4037" i="3" s="1"/>
  <c r="W4033" i="3"/>
  <c r="Y4033" i="3" s="1"/>
  <c r="W4029" i="3"/>
  <c r="Y4029" i="3" s="1"/>
  <c r="W4025" i="3"/>
  <c r="Y4025" i="3" s="1"/>
  <c r="W4017" i="3"/>
  <c r="Y4017" i="3" s="1"/>
  <c r="W4013" i="3"/>
  <c r="Y4013" i="3" s="1"/>
  <c r="W4009" i="3"/>
  <c r="Y4009" i="3" s="1"/>
  <c r="W4001" i="3"/>
  <c r="Y4001" i="3" s="1"/>
  <c r="W3997" i="3"/>
  <c r="Y3997" i="3" s="1"/>
  <c r="W3993" i="3"/>
  <c r="Y3993" i="3" s="1"/>
  <c r="W3985" i="3"/>
  <c r="Y3985" i="3" s="1"/>
  <c r="W3981" i="3"/>
  <c r="Y3981" i="3" s="1"/>
  <c r="W3977" i="3"/>
  <c r="Y3977" i="3" s="1"/>
  <c r="W3973" i="3"/>
  <c r="Y3973" i="3" s="1"/>
  <c r="W3969" i="3"/>
  <c r="Y3969" i="3" s="1"/>
  <c r="W3965" i="3"/>
  <c r="Y3965" i="3" s="1"/>
  <c r="W3961" i="3"/>
  <c r="Y3961" i="3" s="1"/>
  <c r="W3953" i="3"/>
  <c r="Y3953" i="3" s="1"/>
  <c r="W3949" i="3"/>
  <c r="Y3949" i="3" s="1"/>
  <c r="W3945" i="3"/>
  <c r="Y3945" i="3" s="1"/>
  <c r="W3937" i="3"/>
  <c r="Y3937" i="3" s="1"/>
  <c r="W3933" i="3"/>
  <c r="Y3933" i="3" s="1"/>
  <c r="W3929" i="3"/>
  <c r="Y3929" i="3" s="1"/>
  <c r="W3921" i="3"/>
  <c r="Y3921" i="3" s="1"/>
  <c r="W3917" i="3"/>
  <c r="Y3917" i="3" s="1"/>
  <c r="W3913" i="3"/>
  <c r="Y3913" i="3" s="1"/>
  <c r="W3909" i="3"/>
  <c r="Y3909" i="3" s="1"/>
  <c r="W3905" i="3"/>
  <c r="Y3905" i="3" s="1"/>
  <c r="W3901" i="3"/>
  <c r="Y3901" i="3" s="1"/>
  <c r="W3897" i="3"/>
  <c r="Y3897" i="3" s="1"/>
  <c r="W3889" i="3"/>
  <c r="Y3889" i="3" s="1"/>
  <c r="W3885" i="3"/>
  <c r="Y3885" i="3" s="1"/>
  <c r="W3881" i="3"/>
  <c r="Y3881" i="3" s="1"/>
  <c r="W3873" i="3"/>
  <c r="Y3873" i="3" s="1"/>
  <c r="W3869" i="3"/>
  <c r="Y3869" i="3" s="1"/>
  <c r="W3865" i="3"/>
  <c r="Y3865" i="3" s="1"/>
  <c r="W3857" i="3"/>
  <c r="Y3857" i="3" s="1"/>
  <c r="W3853" i="3"/>
  <c r="Y3853" i="3" s="1"/>
  <c r="W3849" i="3"/>
  <c r="Y3849" i="3" s="1"/>
  <c r="W3845" i="3"/>
  <c r="Y3845" i="3" s="1"/>
  <c r="W3841" i="3"/>
  <c r="Y3841" i="3" s="1"/>
  <c r="W3837" i="3"/>
  <c r="Y3837" i="3" s="1"/>
  <c r="W3833" i="3"/>
  <c r="Y3833" i="3" s="1"/>
  <c r="W3825" i="3"/>
  <c r="Y3825" i="3" s="1"/>
  <c r="W3821" i="3"/>
  <c r="Y3821" i="3" s="1"/>
  <c r="W3817" i="3"/>
  <c r="Y3817" i="3" s="1"/>
  <c r="W3809" i="3"/>
  <c r="Y3809" i="3" s="1"/>
  <c r="W3805" i="3"/>
  <c r="Y3805" i="3" s="1"/>
  <c r="W3801" i="3"/>
  <c r="Y3801" i="3" s="1"/>
  <c r="W3793" i="3"/>
  <c r="Y3793" i="3" s="1"/>
  <c r="W3789" i="3"/>
  <c r="Y3789" i="3" s="1"/>
  <c r="W3785" i="3"/>
  <c r="Y3785" i="3" s="1"/>
  <c r="W3781" i="3"/>
  <c r="Y3781" i="3" s="1"/>
  <c r="W3777" i="3"/>
  <c r="Y3777" i="3" s="1"/>
  <c r="W3773" i="3"/>
  <c r="Y3773" i="3" s="1"/>
  <c r="W3769" i="3"/>
  <c r="Y3769" i="3" s="1"/>
  <c r="W3761" i="3"/>
  <c r="Y3761" i="3" s="1"/>
  <c r="W3757" i="3"/>
  <c r="Y3757" i="3" s="1"/>
  <c r="W3753" i="3"/>
  <c r="Y3753" i="3" s="1"/>
  <c r="W3745" i="3"/>
  <c r="Y3745" i="3" s="1"/>
  <c r="W3741" i="3"/>
  <c r="Y3741" i="3" s="1"/>
  <c r="W3737" i="3"/>
  <c r="Y3737" i="3" s="1"/>
  <c r="W3729" i="3"/>
  <c r="Y3729" i="3" s="1"/>
  <c r="W3725" i="3"/>
  <c r="Y3725" i="3" s="1"/>
  <c r="W3721" i="3"/>
  <c r="Y3721" i="3" s="1"/>
  <c r="W2870" i="3"/>
  <c r="Y2870" i="3" s="1"/>
  <c r="W2670" i="3"/>
  <c r="Y2670" i="3" s="1"/>
  <c r="W1858" i="3"/>
  <c r="Y1858" i="3" s="1"/>
  <c r="W1410" i="3"/>
  <c r="Y1410" i="3" s="1"/>
  <c r="W1046" i="3"/>
  <c r="Y1046" i="3" s="1"/>
  <c r="W610" i="3"/>
  <c r="Y610" i="3" s="1"/>
  <c r="X7044" i="3"/>
  <c r="W7040" i="3"/>
  <c r="Y7040" i="3" s="1"/>
  <c r="X7036" i="3"/>
  <c r="X7032" i="3"/>
  <c r="X7028" i="3"/>
  <c r="W7024" i="3"/>
  <c r="Y7024" i="3" s="1"/>
  <c r="X7020" i="3"/>
  <c r="X7016" i="3"/>
  <c r="X7012" i="3"/>
  <c r="W7008" i="3"/>
  <c r="Y7008" i="3" s="1"/>
  <c r="X7004" i="3"/>
  <c r="X7000" i="3"/>
  <c r="X6996" i="3"/>
  <c r="W6992" i="3"/>
  <c r="Y6992" i="3" s="1"/>
  <c r="X6988" i="3"/>
  <c r="X6984" i="3"/>
  <c r="X6980" i="3"/>
  <c r="W6976" i="3"/>
  <c r="Y6976" i="3" s="1"/>
  <c r="X6972" i="3"/>
  <c r="X6968" i="3"/>
  <c r="X6964" i="3"/>
  <c r="W6960" i="3"/>
  <c r="Y6960" i="3" s="1"/>
  <c r="X6956" i="3"/>
  <c r="X6952" i="3"/>
  <c r="X6948" i="3"/>
  <c r="W6944" i="3"/>
  <c r="Y6944" i="3" s="1"/>
  <c r="X6940" i="3"/>
  <c r="X6936" i="3"/>
  <c r="W6932" i="3"/>
  <c r="Y6932" i="3" s="1"/>
  <c r="X6924" i="3"/>
  <c r="X6920" i="3"/>
  <c r="W6916" i="3"/>
  <c r="Y6916" i="3" s="1"/>
  <c r="W6912" i="3"/>
  <c r="Y6912" i="3" s="1"/>
  <c r="X6908" i="3"/>
  <c r="X6904" i="3"/>
  <c r="W6900" i="3"/>
  <c r="Y6900" i="3" s="1"/>
  <c r="X6892" i="3"/>
  <c r="X6888" i="3"/>
  <c r="W6884" i="3"/>
  <c r="Y6884" i="3" s="1"/>
  <c r="X6876" i="3"/>
  <c r="X6872" i="3"/>
  <c r="W6868" i="3"/>
  <c r="Y6868" i="3" s="1"/>
  <c r="X6860" i="3"/>
  <c r="X6856" i="3"/>
  <c r="W6852" i="3"/>
  <c r="Y6852" i="3" s="1"/>
  <c r="X6844" i="3"/>
  <c r="X6840" i="3"/>
  <c r="W6836" i="3"/>
  <c r="Y6836" i="3" s="1"/>
  <c r="X6760" i="3"/>
  <c r="X6016" i="3"/>
  <c r="X7045" i="3"/>
  <c r="W2465" i="3"/>
  <c r="Y2465" i="3" s="1"/>
  <c r="W2265" i="3"/>
  <c r="Y2265" i="3" s="1"/>
  <c r="W2065" i="3"/>
  <c r="Y2065" i="3" s="1"/>
  <c r="W1761" i="3"/>
  <c r="Y1761" i="3" s="1"/>
  <c r="W1657" i="3"/>
  <c r="Y1657" i="3" s="1"/>
  <c r="W1249" i="3"/>
  <c r="Y1249" i="3" s="1"/>
  <c r="W1049" i="3"/>
  <c r="Y1049" i="3" s="1"/>
  <c r="X7043" i="3"/>
  <c r="X7035" i="3"/>
  <c r="X7031" i="3"/>
  <c r="X7019" i="3"/>
  <c r="X7015" i="3"/>
  <c r="X7003" i="3"/>
  <c r="X6999" i="3"/>
  <c r="X6987" i="3"/>
  <c r="W6983" i="3"/>
  <c r="Y6983" i="3" s="1"/>
  <c r="W6975" i="3"/>
  <c r="Y6975" i="3" s="1"/>
  <c r="X6971" i="3"/>
  <c r="X6967" i="3"/>
  <c r="X6955" i="3"/>
  <c r="X6951" i="3"/>
  <c r="X6939" i="3"/>
  <c r="X6935" i="3"/>
  <c r="X6923" i="3"/>
  <c r="W6919" i="3"/>
  <c r="Y6919" i="3" s="1"/>
  <c r="W6911" i="3"/>
  <c r="Y6911" i="3" s="1"/>
  <c r="X6907" i="3"/>
  <c r="X6903" i="3"/>
  <c r="X6891" i="3"/>
  <c r="X6887" i="3"/>
  <c r="W6879" i="3"/>
  <c r="Y6879" i="3" s="1"/>
  <c r="X6875" i="3"/>
  <c r="X6871" i="3"/>
  <c r="X6859" i="3"/>
  <c r="W6855" i="3"/>
  <c r="Y6855" i="3" s="1"/>
  <c r="X6843" i="3"/>
  <c r="X6839" i="3"/>
  <c r="X6835" i="3"/>
  <c r="X6827" i="3"/>
  <c r="X6823" i="3"/>
  <c r="X6811" i="3"/>
  <c r="X6807" i="3"/>
  <c r="X6803" i="3"/>
  <c r="X6795" i="3"/>
  <c r="W6791" i="3"/>
  <c r="Y6791" i="3" s="1"/>
  <c r="X6787" i="3"/>
  <c r="W6783" i="3"/>
  <c r="Y6783" i="3" s="1"/>
  <c r="X6779" i="3"/>
  <c r="X6775" i="3"/>
  <c r="W6771" i="3"/>
  <c r="Y6771" i="3" s="1"/>
  <c r="X6763" i="3"/>
  <c r="X6759" i="3"/>
  <c r="W6751" i="3"/>
  <c r="Y6751" i="3" s="1"/>
  <c r="X6747" i="3"/>
  <c r="X6743" i="3"/>
  <c r="X6739" i="3"/>
  <c r="X6731" i="3"/>
  <c r="W6727" i="3"/>
  <c r="Y6727" i="3" s="1"/>
  <c r="X6723" i="3"/>
  <c r="W6719" i="3"/>
  <c r="Y6719" i="3" s="1"/>
  <c r="X6715" i="3"/>
  <c r="X6711" i="3"/>
  <c r="X6699" i="3"/>
  <c r="X6695" i="3"/>
  <c r="W6687" i="3"/>
  <c r="Y6687" i="3" s="1"/>
  <c r="X6683" i="3"/>
  <c r="X6679" i="3"/>
  <c r="X6675" i="3"/>
  <c r="X6667" i="3"/>
  <c r="W6663" i="3"/>
  <c r="Y6663" i="3" s="1"/>
  <c r="X6659" i="3"/>
  <c r="X6651" i="3"/>
  <c r="X6647" i="3"/>
  <c r="X6635" i="3"/>
  <c r="X6631" i="3"/>
  <c r="X6619" i="3"/>
  <c r="X6615" i="3"/>
  <c r="X6611" i="3"/>
  <c r="X6603" i="3"/>
  <c r="W6599" i="3"/>
  <c r="Y6599" i="3" s="1"/>
  <c r="X6595" i="3"/>
  <c r="W6591" i="3"/>
  <c r="Y6591" i="3" s="1"/>
  <c r="X6587" i="3"/>
  <c r="X6583" i="3"/>
  <c r="X6571" i="3"/>
  <c r="X6567" i="3"/>
  <c r="W6559" i="3"/>
  <c r="Y6559" i="3" s="1"/>
  <c r="X6555" i="3"/>
  <c r="X6551" i="3"/>
  <c r="X6547" i="3"/>
  <c r="X6539" i="3"/>
  <c r="W6535" i="3"/>
  <c r="Y6535" i="3" s="1"/>
  <c r="X6531" i="3"/>
  <c r="X6523" i="3"/>
  <c r="X6519" i="3"/>
  <c r="W6515" i="3"/>
  <c r="Y6515" i="3" s="1"/>
  <c r="X6507" i="3"/>
  <c r="X6503" i="3"/>
  <c r="W6495" i="3"/>
  <c r="Y6495" i="3" s="1"/>
  <c r="X6491" i="3"/>
  <c r="X6487" i="3"/>
  <c r="X6483" i="3"/>
  <c r="X6475" i="3"/>
  <c r="W6471" i="3"/>
  <c r="Y6471" i="3" s="1"/>
  <c r="W6463" i="3"/>
  <c r="Y6463" i="3" s="1"/>
  <c r="X6459" i="3"/>
  <c r="X6455" i="3"/>
  <c r="W6451" i="3"/>
  <c r="Y6451" i="3" s="1"/>
  <c r="X6443" i="3"/>
  <c r="X6439" i="3"/>
  <c r="W6431" i="3"/>
  <c r="Y6431" i="3" s="1"/>
  <c r="X6427" i="3"/>
  <c r="X6423" i="3"/>
  <c r="X6419" i="3"/>
  <c r="X6411" i="3"/>
  <c r="W6407" i="3"/>
  <c r="Y6407" i="3" s="1"/>
  <c r="X6395" i="3"/>
  <c r="X6391" i="3"/>
  <c r="X6379" i="3"/>
  <c r="X6375" i="3"/>
  <c r="W6367" i="3"/>
  <c r="Y6367" i="3" s="1"/>
  <c r="X6363" i="3"/>
  <c r="X6359" i="3"/>
  <c r="X6355" i="3"/>
  <c r="X6347" i="3"/>
  <c r="W6343" i="3"/>
  <c r="Y6343" i="3" s="1"/>
  <c r="W6339" i="3"/>
  <c r="Y6339" i="3" s="1"/>
  <c r="X6335" i="3"/>
  <c r="X6331" i="3"/>
  <c r="X6315" i="3"/>
  <c r="X6299" i="3"/>
  <c r="X6295" i="3"/>
  <c r="W6291" i="3"/>
  <c r="Y6291" i="3" s="1"/>
  <c r="X6287" i="3"/>
  <c r="X6283" i="3"/>
  <c r="X6279" i="3"/>
  <c r="X6275" i="3"/>
  <c r="W6271" i="3"/>
  <c r="Y6271" i="3" s="1"/>
  <c r="X6267" i="3"/>
  <c r="X6263" i="3"/>
  <c r="W6259" i="3"/>
  <c r="Y6259" i="3" s="1"/>
  <c r="X6251" i="3"/>
  <c r="X6247" i="3"/>
  <c r="W6243" i="3"/>
  <c r="Y6243" i="3" s="1"/>
  <c r="W6239" i="3"/>
  <c r="Y6239" i="3" s="1"/>
  <c r="X6235" i="3"/>
  <c r="X6219" i="3"/>
  <c r="X6215" i="3"/>
  <c r="W6211" i="3"/>
  <c r="Y6211" i="3" s="1"/>
  <c r="W6207" i="3"/>
  <c r="Y6207" i="3" s="1"/>
  <c r="X6203" i="3"/>
  <c r="X6199" i="3"/>
  <c r="X6187" i="3"/>
  <c r="W6175" i="3"/>
  <c r="Y6175" i="3" s="1"/>
  <c r="X6171" i="3"/>
  <c r="X6155" i="3"/>
  <c r="X6151" i="3"/>
  <c r="X6147" i="3"/>
  <c r="W6143" i="3"/>
  <c r="Y6143" i="3" s="1"/>
  <c r="X6139" i="3"/>
  <c r="X6135" i="3"/>
  <c r="W6131" i="3"/>
  <c r="Y6131" i="3" s="1"/>
  <c r="X6123" i="3"/>
  <c r="X6119" i="3"/>
  <c r="W6115" i="3"/>
  <c r="Y6115" i="3" s="1"/>
  <c r="X6107" i="3"/>
  <c r="W6103" i="3"/>
  <c r="Y6103" i="3" s="1"/>
  <c r="X6091" i="3"/>
  <c r="X6087" i="3"/>
  <c r="W6083" i="3"/>
  <c r="Y6083" i="3" s="1"/>
  <c r="X6075" i="3"/>
  <c r="W6071" i="3"/>
  <c r="Y6071" i="3" s="1"/>
  <c r="W6067" i="3"/>
  <c r="Y6067" i="3" s="1"/>
  <c r="X6059" i="3"/>
  <c r="X6055" i="3"/>
  <c r="X6051" i="3"/>
  <c r="W6047" i="3"/>
  <c r="Y6047" i="3" s="1"/>
  <c r="X6043" i="3"/>
  <c r="X6039" i="3"/>
  <c r="X6035" i="3"/>
  <c r="X6027" i="3"/>
  <c r="W6015" i="3"/>
  <c r="Y6015" i="3" s="1"/>
  <c r="X6011" i="3"/>
  <c r="W6007" i="3"/>
  <c r="Y6007" i="3" s="1"/>
  <c r="X5995" i="3"/>
  <c r="W5991" i="3"/>
  <c r="Y5991" i="3" s="1"/>
  <c r="W5983" i="3"/>
  <c r="Y5983" i="3" s="1"/>
  <c r="X5979" i="3"/>
  <c r="X5975" i="3"/>
  <c r="X5971" i="3"/>
  <c r="X5963" i="3"/>
  <c r="W5959" i="3"/>
  <c r="Y5959" i="3" s="1"/>
  <c r="W5951" i="3"/>
  <c r="Y5951" i="3" s="1"/>
  <c r="X5947" i="3"/>
  <c r="W5943" i="3"/>
  <c r="Y5943" i="3" s="1"/>
  <c r="X5931" i="3"/>
  <c r="X5927" i="3"/>
  <c r="X5923" i="3"/>
  <c r="W5919" i="3"/>
  <c r="Y5919" i="3" s="1"/>
  <c r="X5915" i="3"/>
  <c r="X5911" i="3"/>
  <c r="X5907" i="3"/>
  <c r="X5899" i="3"/>
  <c r="X5883" i="3"/>
  <c r="X5879" i="3"/>
  <c r="X5875" i="3"/>
  <c r="X5867" i="3"/>
  <c r="X5851" i="3"/>
  <c r="X5847" i="3"/>
  <c r="X5843" i="3"/>
  <c r="X5835" i="3"/>
  <c r="X5819" i="3"/>
  <c r="X5815" i="3"/>
  <c r="X5811" i="3"/>
  <c r="X5803" i="3"/>
  <c r="X5787" i="3"/>
  <c r="X5783" i="3"/>
  <c r="X5779" i="3"/>
  <c r="X5771" i="3"/>
  <c r="X5755" i="3"/>
  <c r="X5751" i="3"/>
  <c r="X5747" i="3"/>
  <c r="X5739" i="3"/>
  <c r="X5723" i="3"/>
  <c r="X5719" i="3"/>
  <c r="X5715" i="3"/>
  <c r="X5707" i="3"/>
  <c r="X5691" i="3"/>
  <c r="X5687" i="3"/>
  <c r="X5683" i="3"/>
  <c r="X5675" i="3"/>
  <c r="X5659" i="3"/>
  <c r="X5655" i="3"/>
  <c r="X5651" i="3"/>
  <c r="X5643" i="3"/>
  <c r="X5627" i="3"/>
  <c r="X5623" i="3"/>
  <c r="X5619" i="3"/>
  <c r="X5611" i="3"/>
  <c r="X5595" i="3"/>
  <c r="X5591" i="3"/>
  <c r="X5587" i="3"/>
  <c r="X5579" i="3"/>
  <c r="X5563" i="3"/>
  <c r="X5559" i="3"/>
  <c r="X5555" i="3"/>
  <c r="X5547" i="3"/>
  <c r="X5531" i="3"/>
  <c r="X5527" i="3"/>
  <c r="X5523" i="3"/>
  <c r="X5515" i="3"/>
  <c r="X5499" i="3"/>
  <c r="X5495" i="3"/>
  <c r="X5491" i="3"/>
  <c r="X5483" i="3"/>
  <c r="X5467" i="3"/>
  <c r="X5463" i="3"/>
  <c r="X5459" i="3"/>
  <c r="X5451" i="3"/>
  <c r="X5435" i="3"/>
  <c r="X5431" i="3"/>
  <c r="X5427" i="3"/>
  <c r="X5419" i="3"/>
  <c r="X5403" i="3"/>
  <c r="X5399" i="3"/>
  <c r="X5395" i="3"/>
  <c r="X5387" i="3"/>
  <c r="X5371" i="3"/>
  <c r="X5367" i="3"/>
  <c r="X5363" i="3"/>
  <c r="X5355" i="3"/>
  <c r="X5339" i="3"/>
  <c r="X5335" i="3"/>
  <c r="X5331" i="3"/>
  <c r="X5323" i="3"/>
  <c r="X5307" i="3"/>
  <c r="X5303" i="3"/>
  <c r="X5299" i="3"/>
  <c r="X5291" i="3"/>
  <c r="X5275" i="3"/>
  <c r="X5271" i="3"/>
  <c r="X5267" i="3"/>
  <c r="X5259" i="3"/>
  <c r="X5243" i="3"/>
  <c r="X5239" i="3"/>
  <c r="X5235" i="3"/>
  <c r="X5227" i="3"/>
  <c r="X5211" i="3"/>
  <c r="X5207" i="3"/>
  <c r="X5203" i="3"/>
  <c r="X5195" i="3"/>
  <c r="X5179" i="3"/>
  <c r="X5175" i="3"/>
  <c r="X5171" i="3"/>
  <c r="X5163" i="3"/>
  <c r="X5147" i="3"/>
  <c r="X5143" i="3"/>
  <c r="X5139" i="3"/>
  <c r="X5131" i="3"/>
  <c r="X5115" i="3"/>
  <c r="X5111" i="3"/>
  <c r="X5107" i="3"/>
  <c r="X5099" i="3"/>
  <c r="X5083" i="3"/>
  <c r="X5079" i="3"/>
  <c r="X5075" i="3"/>
  <c r="X5067" i="3"/>
  <c r="X5051" i="3"/>
  <c r="X5047" i="3"/>
  <c r="X5043" i="3"/>
  <c r="X5035" i="3"/>
  <c r="X5019" i="3"/>
  <c r="X5015" i="3"/>
  <c r="X5011" i="3"/>
  <c r="X5003" i="3"/>
  <c r="X4987" i="3"/>
  <c r="X4983" i="3"/>
  <c r="X4979" i="3"/>
  <c r="X4971" i="3"/>
  <c r="X4955" i="3"/>
  <c r="X4951" i="3"/>
  <c r="X4947" i="3"/>
  <c r="X4939" i="3"/>
  <c r="X4923" i="3"/>
  <c r="X4919" i="3"/>
  <c r="X4915" i="3"/>
  <c r="X4907" i="3"/>
  <c r="X4891" i="3"/>
  <c r="X4887" i="3"/>
  <c r="X4883" i="3"/>
  <c r="X4875" i="3"/>
  <c r="X4859" i="3"/>
  <c r="X4855" i="3"/>
  <c r="X4851" i="3"/>
  <c r="X4843" i="3"/>
  <c r="X4827" i="3"/>
  <c r="X4823" i="3"/>
  <c r="X4819" i="3"/>
  <c r="X4811" i="3"/>
  <c r="X4795" i="3"/>
  <c r="X4791" i="3"/>
  <c r="X4787" i="3"/>
  <c r="X4779" i="3"/>
  <c r="X4763" i="3"/>
  <c r="X4759" i="3"/>
  <c r="X4755" i="3"/>
  <c r="X4747" i="3"/>
  <c r="X4731" i="3"/>
  <c r="X4727" i="3"/>
  <c r="X4723" i="3"/>
  <c r="X4715" i="3"/>
  <c r="X4699" i="3"/>
  <c r="X4695" i="3"/>
  <c r="X4691" i="3"/>
  <c r="X4683" i="3"/>
  <c r="X4667" i="3"/>
  <c r="X4663" i="3"/>
  <c r="X4659" i="3"/>
  <c r="X4651" i="3"/>
  <c r="X4635" i="3"/>
  <c r="X4631" i="3"/>
  <c r="X4627" i="3"/>
  <c r="X4619" i="3"/>
  <c r="X4603" i="3"/>
  <c r="X4599" i="3"/>
  <c r="X4595" i="3"/>
  <c r="X4587" i="3"/>
  <c r="X4571" i="3"/>
  <c r="X4567" i="3"/>
  <c r="X4563" i="3"/>
  <c r="X4555" i="3"/>
  <c r="X4539" i="3"/>
  <c r="X4535" i="3"/>
  <c r="X4531" i="3"/>
  <c r="X4523" i="3"/>
  <c r="X4507" i="3"/>
  <c r="X4503" i="3"/>
  <c r="X4499" i="3"/>
  <c r="X4491" i="3"/>
  <c r="X4475" i="3"/>
  <c r="X4471" i="3"/>
  <c r="X4467" i="3"/>
  <c r="W4463" i="3"/>
  <c r="Y4463" i="3" s="1"/>
  <c r="X4459" i="3"/>
  <c r="X4455" i="3"/>
  <c r="W4451" i="3"/>
  <c r="Y4451" i="3" s="1"/>
  <c r="X4443" i="3"/>
  <c r="X4439" i="3"/>
  <c r="X4435" i="3"/>
  <c r="X4427" i="3"/>
  <c r="W4423" i="3"/>
  <c r="Y4423" i="3" s="1"/>
  <c r="X4411" i="3"/>
  <c r="X4395" i="3"/>
  <c r="X4391" i="3"/>
  <c r="W4387" i="3"/>
  <c r="Y4387" i="3" s="1"/>
  <c r="X4379" i="3"/>
  <c r="X4375" i="3"/>
  <c r="X4371" i="3"/>
  <c r="X4363" i="3"/>
  <c r="W4359" i="3"/>
  <c r="Y4359" i="3" s="1"/>
  <c r="X4347" i="3"/>
  <c r="X4331" i="3"/>
  <c r="X4327" i="3"/>
  <c r="W4323" i="3"/>
  <c r="Y4323" i="3" s="1"/>
  <c r="X4315" i="3"/>
  <c r="X4311" i="3"/>
  <c r="X4307" i="3"/>
  <c r="X4299" i="3"/>
  <c r="W4295" i="3"/>
  <c r="Y4295" i="3" s="1"/>
  <c r="W4287" i="3"/>
  <c r="Y4287" i="3" s="1"/>
  <c r="X4283" i="3"/>
  <c r="W4275" i="3"/>
  <c r="Y4275" i="3" s="1"/>
  <c r="W4271" i="3"/>
  <c r="Y4271" i="3" s="1"/>
  <c r="X4267" i="3"/>
  <c r="X4263" i="3"/>
  <c r="W4255" i="3"/>
  <c r="Y4255" i="3" s="1"/>
  <c r="X4251" i="3"/>
  <c r="X4247" i="3"/>
  <c r="W4239" i="3"/>
  <c r="Y4239" i="3" s="1"/>
  <c r="X4235" i="3"/>
  <c r="W4231" i="3"/>
  <c r="Y4231" i="3" s="1"/>
  <c r="W4223" i="3"/>
  <c r="Y4223" i="3" s="1"/>
  <c r="X4219" i="3"/>
  <c r="W4211" i="3"/>
  <c r="Y4211" i="3" s="1"/>
  <c r="W4207" i="3"/>
  <c r="Y4207" i="3" s="1"/>
  <c r="X4203" i="3"/>
  <c r="X4199" i="3"/>
  <c r="W4191" i="3"/>
  <c r="Y4191" i="3" s="1"/>
  <c r="X4187" i="3"/>
  <c r="X4183" i="3"/>
  <c r="W4175" i="3"/>
  <c r="Y4175" i="3" s="1"/>
  <c r="X4171" i="3"/>
  <c r="W4167" i="3"/>
  <c r="Y4167" i="3" s="1"/>
  <c r="W4159" i="3"/>
  <c r="Y4159" i="3" s="1"/>
  <c r="X4155" i="3"/>
  <c r="W4143" i="3"/>
  <c r="Y4143" i="3" s="1"/>
  <c r="X4139" i="3"/>
  <c r="X4135" i="3"/>
  <c r="W4127" i="3"/>
  <c r="Y4127" i="3" s="1"/>
  <c r="X4123" i="3"/>
  <c r="X4119" i="3"/>
  <c r="W4111" i="3"/>
  <c r="Y4111" i="3" s="1"/>
  <c r="X4107" i="3"/>
  <c r="W4103" i="3"/>
  <c r="Y4103" i="3" s="1"/>
  <c r="W4095" i="3"/>
  <c r="Y4095" i="3" s="1"/>
  <c r="X4091" i="3"/>
  <c r="W4079" i="3"/>
  <c r="Y4079" i="3" s="1"/>
  <c r="X4075" i="3"/>
  <c r="X4071" i="3"/>
  <c r="W4067" i="3"/>
  <c r="Y4067" i="3" s="1"/>
  <c r="W4063" i="3"/>
  <c r="Y4063" i="3" s="1"/>
  <c r="X4059" i="3"/>
  <c r="X4055" i="3"/>
  <c r="W4047" i="3"/>
  <c r="Y4047" i="3" s="1"/>
  <c r="X4043" i="3"/>
  <c r="W4039" i="3"/>
  <c r="Y4039" i="3" s="1"/>
  <c r="W4031" i="3"/>
  <c r="Y4031" i="3" s="1"/>
  <c r="X4027" i="3"/>
  <c r="W4015" i="3"/>
  <c r="Y4015" i="3" s="1"/>
  <c r="X4011" i="3"/>
  <c r="X4007" i="3"/>
  <c r="W3999" i="3"/>
  <c r="Y3999" i="3" s="1"/>
  <c r="X3995" i="3"/>
  <c r="X3991" i="3"/>
  <c r="W3983" i="3"/>
  <c r="Y3983" i="3" s="1"/>
  <c r="X3979" i="3"/>
  <c r="W3975" i="3"/>
  <c r="Y3975" i="3" s="1"/>
  <c r="W3971" i="3"/>
  <c r="Y3971" i="3" s="1"/>
  <c r="W3967" i="3"/>
  <c r="Y3967" i="3" s="1"/>
  <c r="X3963" i="3"/>
  <c r="W3951" i="3"/>
  <c r="Y3951" i="3" s="1"/>
  <c r="X3947" i="3"/>
  <c r="X3943" i="3"/>
  <c r="W3931" i="3"/>
  <c r="Y3931" i="3" s="1"/>
  <c r="X3927" i="3"/>
  <c r="W3915" i="3"/>
  <c r="Y3915" i="3" s="1"/>
  <c r="X3911" i="3"/>
  <c r="W3899" i="3"/>
  <c r="Y3899" i="3" s="1"/>
  <c r="X3895" i="3"/>
  <c r="W3891" i="3"/>
  <c r="Y3891" i="3" s="1"/>
  <c r="W3883" i="3"/>
  <c r="Y3883" i="3" s="1"/>
  <c r="X3879" i="3"/>
  <c r="W3867" i="3"/>
  <c r="Y3867" i="3" s="1"/>
  <c r="X3863" i="3"/>
  <c r="W3859" i="3"/>
  <c r="Y3859" i="3" s="1"/>
  <c r="W3851" i="3"/>
  <c r="Y3851" i="3" s="1"/>
  <c r="X3847" i="3"/>
  <c r="W3835" i="3"/>
  <c r="Y3835" i="3" s="1"/>
  <c r="X3831" i="3"/>
  <c r="W3823" i="3"/>
  <c r="Y3823" i="3" s="1"/>
  <c r="W3819" i="3"/>
  <c r="Y3819" i="3" s="1"/>
  <c r="W3815" i="3"/>
  <c r="Y3815" i="3" s="1"/>
  <c r="W3803" i="3"/>
  <c r="Y3803" i="3" s="1"/>
  <c r="W3799" i="3"/>
  <c r="Y3799" i="3" s="1"/>
  <c r="W3795" i="3"/>
  <c r="Y3795" i="3" s="1"/>
  <c r="W3787" i="3"/>
  <c r="Y3787" i="3" s="1"/>
  <c r="W3783" i="3"/>
  <c r="Y3783" i="3" s="1"/>
  <c r="W3771" i="3"/>
  <c r="Y3771" i="3" s="1"/>
  <c r="W3767" i="3"/>
  <c r="Y3767" i="3" s="1"/>
  <c r="W3755" i="3"/>
  <c r="Y3755" i="3" s="1"/>
  <c r="W3751" i="3"/>
  <c r="Y3751" i="3" s="1"/>
  <c r="W3739" i="3"/>
  <c r="Y3739" i="3" s="1"/>
  <c r="W3735" i="3"/>
  <c r="Y3735" i="3" s="1"/>
  <c r="W3723" i="3"/>
  <c r="Y3723" i="3" s="1"/>
  <c r="W3719" i="3"/>
  <c r="Y3719" i="3" s="1"/>
  <c r="W3707" i="3"/>
  <c r="Y3707" i="3" s="1"/>
  <c r="W3703" i="3"/>
  <c r="Y3703" i="3" s="1"/>
  <c r="W3699" i="3"/>
  <c r="Y3699" i="3" s="1"/>
  <c r="W3695" i="3"/>
  <c r="Y3695" i="3" s="1"/>
  <c r="W3691" i="3"/>
  <c r="Y3691" i="3" s="1"/>
  <c r="X3687" i="3"/>
  <c r="W3675" i="3"/>
  <c r="Y3675" i="3" s="1"/>
  <c r="X3671" i="3"/>
  <c r="W3667" i="3"/>
  <c r="Y3667" i="3" s="1"/>
  <c r="W3659" i="3"/>
  <c r="Y3659" i="3" s="1"/>
  <c r="X3655" i="3"/>
  <c r="W3643" i="3"/>
  <c r="Y3643" i="3" s="1"/>
  <c r="X3639" i="3"/>
  <c r="W3627" i="3"/>
  <c r="Y3627" i="3" s="1"/>
  <c r="X3623" i="3"/>
  <c r="W3611" i="3"/>
  <c r="Y3611" i="3" s="1"/>
  <c r="X3607" i="3"/>
  <c r="W3595" i="3"/>
  <c r="Y3595" i="3" s="1"/>
  <c r="X3591" i="3"/>
  <c r="W3579" i="3"/>
  <c r="Y3579" i="3" s="1"/>
  <c r="X3575" i="3"/>
  <c r="W3571" i="3"/>
  <c r="Y3571" i="3" s="1"/>
  <c r="W3567" i="3"/>
  <c r="Y3567" i="3" s="1"/>
  <c r="W3563" i="3"/>
  <c r="Y3563" i="3" s="1"/>
  <c r="W3559" i="3"/>
  <c r="Y3559" i="3" s="1"/>
  <c r="W3547" i="3"/>
  <c r="Y3547" i="3" s="1"/>
  <c r="W3543" i="3"/>
  <c r="Y3543" i="3" s="1"/>
  <c r="W3539" i="3"/>
  <c r="Y3539" i="3" s="1"/>
  <c r="W3531" i="3"/>
  <c r="Y3531" i="3" s="1"/>
  <c r="W3527" i="3"/>
  <c r="Y3527" i="3" s="1"/>
  <c r="W3515" i="3"/>
  <c r="Y3515" i="3" s="1"/>
  <c r="W3511" i="3"/>
  <c r="Y3511" i="3" s="1"/>
  <c r="W3499" i="3"/>
  <c r="Y3499" i="3" s="1"/>
  <c r="W3495" i="3"/>
  <c r="Y3495" i="3" s="1"/>
  <c r="W3483" i="3"/>
  <c r="Y3483" i="3" s="1"/>
  <c r="W3479" i="3"/>
  <c r="Y3479" i="3" s="1"/>
  <c r="W3467" i="3"/>
  <c r="Y3467" i="3" s="1"/>
  <c r="W3463" i="3"/>
  <c r="Y3463" i="3" s="1"/>
  <c r="W3451" i="3"/>
  <c r="Y3451" i="3" s="1"/>
  <c r="W3447" i="3"/>
  <c r="Y3447" i="3" s="1"/>
  <c r="W3439" i="3"/>
  <c r="Y3439" i="3" s="1"/>
  <c r="W3435" i="3"/>
  <c r="Y3435" i="3" s="1"/>
  <c r="X3431" i="3"/>
  <c r="W3419" i="3"/>
  <c r="Y3419" i="3" s="1"/>
  <c r="X3415" i="3"/>
  <c r="W3411" i="3"/>
  <c r="Y3411" i="3" s="1"/>
  <c r="W3403" i="3"/>
  <c r="Y3403" i="3" s="1"/>
  <c r="X3399" i="3"/>
  <c r="W3387" i="3"/>
  <c r="Y3387" i="3" s="1"/>
  <c r="X3383" i="3"/>
  <c r="W3371" i="3"/>
  <c r="Y3371" i="3" s="1"/>
  <c r="X3367" i="3"/>
  <c r="W3363" i="3"/>
  <c r="Y3363" i="3" s="1"/>
  <c r="W3355" i="3"/>
  <c r="Y3355" i="3" s="1"/>
  <c r="X3351" i="3"/>
  <c r="W3339" i="3"/>
  <c r="Y3339" i="3" s="1"/>
  <c r="X3335" i="3"/>
  <c r="W3331" i="3"/>
  <c r="Y3331" i="3" s="1"/>
  <c r="W3323" i="3"/>
  <c r="Y3323" i="3" s="1"/>
  <c r="X3319" i="3"/>
  <c r="W3311" i="3"/>
  <c r="Y3311" i="3" s="1"/>
  <c r="W3307" i="3"/>
  <c r="Y3307" i="3" s="1"/>
  <c r="W3303" i="3"/>
  <c r="Y3303" i="3" s="1"/>
  <c r="W3291" i="3"/>
  <c r="Y3291" i="3" s="1"/>
  <c r="W3287" i="3"/>
  <c r="Y3287" i="3" s="1"/>
  <c r="W3275" i="3"/>
  <c r="Y3275" i="3" s="1"/>
  <c r="W3271" i="3"/>
  <c r="Y3271" i="3" s="1"/>
  <c r="W3267" i="3"/>
  <c r="Y3267" i="3" s="1"/>
  <c r="W3259" i="3"/>
  <c r="Y3259" i="3" s="1"/>
  <c r="W3255" i="3"/>
  <c r="Y3255" i="3" s="1"/>
  <c r="W3243" i="3"/>
  <c r="Y3243" i="3" s="1"/>
  <c r="W3239" i="3"/>
  <c r="Y3239" i="3" s="1"/>
  <c r="W3227" i="3"/>
  <c r="Y3227" i="3" s="1"/>
  <c r="W3223" i="3"/>
  <c r="Y3223" i="3" s="1"/>
  <c r="W3219" i="3"/>
  <c r="Y3219" i="3" s="1"/>
  <c r="W3211" i="3"/>
  <c r="Y3211" i="3" s="1"/>
  <c r="W3207" i="3"/>
  <c r="Y3207" i="3" s="1"/>
  <c r="W3195" i="3"/>
  <c r="Y3195" i="3" s="1"/>
  <c r="W3191" i="3"/>
  <c r="Y3191" i="3" s="1"/>
  <c r="W3183" i="3"/>
  <c r="Y3183" i="3" s="1"/>
  <c r="W3179" i="3"/>
  <c r="Y3179" i="3" s="1"/>
  <c r="X3175" i="3"/>
  <c r="W3171" i="3"/>
  <c r="Y3171" i="3" s="1"/>
  <c r="W3163" i="3"/>
  <c r="Y3163" i="3" s="1"/>
  <c r="X3159" i="3"/>
  <c r="W3147" i="3"/>
  <c r="Y3147" i="3" s="1"/>
  <c r="X3143" i="3"/>
  <c r="W3131" i="3"/>
  <c r="Y3131" i="3" s="1"/>
  <c r="X3127" i="3"/>
  <c r="W3115" i="3"/>
  <c r="Y3115" i="3" s="1"/>
  <c r="X3111" i="3"/>
  <c r="W3107" i="3"/>
  <c r="Y3107" i="3" s="1"/>
  <c r="W3099" i="3"/>
  <c r="Y3099" i="3" s="1"/>
  <c r="X3095" i="3"/>
  <c r="W3091" i="3"/>
  <c r="Y3091" i="3" s="1"/>
  <c r="W3083" i="3"/>
  <c r="Y3083" i="3" s="1"/>
  <c r="X3079" i="3"/>
  <c r="W3067" i="3"/>
  <c r="Y3067" i="3" s="1"/>
  <c r="X3063" i="3"/>
  <c r="W3051" i="3"/>
  <c r="Y3051" i="3" s="1"/>
  <c r="X3047" i="3"/>
  <c r="W3035" i="3"/>
  <c r="Y3035" i="3" s="1"/>
  <c r="X3031" i="3"/>
  <c r="W3023" i="3"/>
  <c r="Y3023" i="3" s="1"/>
  <c r="W3019" i="3"/>
  <c r="Y3019" i="3" s="1"/>
  <c r="W3015" i="3"/>
  <c r="Y3015" i="3" s="1"/>
  <c r="W3007" i="3"/>
  <c r="Y3007" i="3" s="1"/>
  <c r="W3003" i="3"/>
  <c r="Y3003" i="3" s="1"/>
  <c r="X2999" i="3"/>
  <c r="W2995" i="3"/>
  <c r="Y2995" i="3" s="1"/>
  <c r="W2987" i="3"/>
  <c r="Y2987" i="3" s="1"/>
  <c r="X2983" i="3"/>
  <c r="W2979" i="3"/>
  <c r="Y2979" i="3" s="1"/>
  <c r="W2971" i="3"/>
  <c r="Y2971" i="3" s="1"/>
  <c r="X2967" i="3"/>
  <c r="W2955" i="3"/>
  <c r="Y2955" i="3" s="1"/>
  <c r="X2951" i="3"/>
  <c r="W2939" i="3"/>
  <c r="Y2939" i="3" s="1"/>
  <c r="X2935" i="3"/>
  <c r="W2923" i="3"/>
  <c r="Y2923" i="3" s="1"/>
  <c r="X2919" i="3"/>
  <c r="W2907" i="3"/>
  <c r="Y2907" i="3" s="1"/>
  <c r="X2903" i="3"/>
  <c r="W2895" i="3"/>
  <c r="Y2895" i="3" s="1"/>
  <c r="W2891" i="3"/>
  <c r="Y2891" i="3" s="1"/>
  <c r="W2887" i="3"/>
  <c r="Y2887" i="3" s="1"/>
  <c r="W2883" i="3"/>
  <c r="Y2883" i="3" s="1"/>
  <c r="W2875" i="3"/>
  <c r="Y2875" i="3" s="1"/>
  <c r="W2871" i="3"/>
  <c r="Y2871" i="3" s="1"/>
  <c r="W2859" i="3"/>
  <c r="Y2859" i="3" s="1"/>
  <c r="W2855" i="3"/>
  <c r="Y2855" i="3" s="1"/>
  <c r="W2843" i="3"/>
  <c r="Y2843" i="3" s="1"/>
  <c r="W2839" i="3"/>
  <c r="Y2839" i="3" s="1"/>
  <c r="W2827" i="3"/>
  <c r="Y2827" i="3" s="1"/>
  <c r="W2823" i="3"/>
  <c r="Y2823" i="3" s="1"/>
  <c r="W2811" i="3"/>
  <c r="Y2811" i="3" s="1"/>
  <c r="W2807" i="3"/>
  <c r="Y2807" i="3" s="1"/>
  <c r="W2803" i="3"/>
  <c r="Y2803" i="3" s="1"/>
  <c r="W2795" i="3"/>
  <c r="Y2795" i="3" s="1"/>
  <c r="W2791" i="3"/>
  <c r="Y2791" i="3" s="1"/>
  <c r="W2779" i="3"/>
  <c r="Y2779" i="3" s="1"/>
  <c r="W2775" i="3"/>
  <c r="Y2775" i="3" s="1"/>
  <c r="W2767" i="3"/>
  <c r="Y2767" i="3" s="1"/>
  <c r="W2763" i="3"/>
  <c r="Y2763" i="3" s="1"/>
  <c r="X2759" i="3"/>
  <c r="W2751" i="3"/>
  <c r="Y2751" i="3" s="1"/>
  <c r="W2747" i="3"/>
  <c r="Y2747" i="3" s="1"/>
  <c r="W2743" i="3"/>
  <c r="Y2743" i="3" s="1"/>
  <c r="W2731" i="3"/>
  <c r="Y2731" i="3" s="1"/>
  <c r="W2727" i="3"/>
  <c r="Y2727" i="3" s="1"/>
  <c r="W2723" i="3"/>
  <c r="Y2723" i="3" s="1"/>
  <c r="W2715" i="3"/>
  <c r="Y2715" i="3" s="1"/>
  <c r="W2711" i="3"/>
  <c r="Y2711" i="3" s="1"/>
  <c r="W2707" i="3"/>
  <c r="Y2707" i="3" s="1"/>
  <c r="W2699" i="3"/>
  <c r="Y2699" i="3" s="1"/>
  <c r="W2695" i="3"/>
  <c r="Y2695" i="3" s="1"/>
  <c r="W2683" i="3"/>
  <c r="Y2683" i="3" s="1"/>
  <c r="W2679" i="3"/>
  <c r="Y2679" i="3" s="1"/>
  <c r="W2667" i="3"/>
  <c r="Y2667" i="3" s="1"/>
  <c r="W2663" i="3"/>
  <c r="Y2663" i="3" s="1"/>
  <c r="W2651" i="3"/>
  <c r="Y2651" i="3" s="1"/>
  <c r="W2647" i="3"/>
  <c r="Y2647" i="3" s="1"/>
  <c r="W2639" i="3"/>
  <c r="Y2639" i="3" s="1"/>
  <c r="W2635" i="3"/>
  <c r="Y2635" i="3" s="1"/>
  <c r="X2631" i="3"/>
  <c r="W2619" i="3"/>
  <c r="Y2619" i="3" s="1"/>
  <c r="X2615" i="3"/>
  <c r="W2611" i="3"/>
  <c r="Y2611" i="3" s="1"/>
  <c r="W2603" i="3"/>
  <c r="Y2603" i="3" s="1"/>
  <c r="X2599" i="3"/>
  <c r="W2587" i="3"/>
  <c r="Y2587" i="3" s="1"/>
  <c r="X2583" i="3"/>
  <c r="W2571" i="3"/>
  <c r="Y2571" i="3" s="1"/>
  <c r="X2567" i="3"/>
  <c r="W2555" i="3"/>
  <c r="Y2555" i="3" s="1"/>
  <c r="X2551" i="3"/>
  <c r="W2539" i="3"/>
  <c r="Y2539" i="3" s="1"/>
  <c r="X2535" i="3"/>
  <c r="W2531" i="3"/>
  <c r="Y2531" i="3" s="1"/>
  <c r="W2523" i="3"/>
  <c r="Y2523" i="3" s="1"/>
  <c r="X2519" i="3"/>
  <c r="W2511" i="3"/>
  <c r="Y2511" i="3" s="1"/>
  <c r="W2507" i="3"/>
  <c r="Y2507" i="3" s="1"/>
  <c r="W2503" i="3"/>
  <c r="Y2503" i="3" s="1"/>
  <c r="W2495" i="3"/>
  <c r="Y2495" i="3" s="1"/>
  <c r="W2491" i="3"/>
  <c r="Y2491" i="3" s="1"/>
  <c r="X2487" i="3"/>
  <c r="W2475" i="3"/>
  <c r="Y2475" i="3" s="1"/>
  <c r="X2471" i="3"/>
  <c r="W2459" i="3"/>
  <c r="Y2459" i="3" s="1"/>
  <c r="X2455" i="3"/>
  <c r="W2451" i="3"/>
  <c r="Y2451" i="3" s="1"/>
  <c r="W2443" i="3"/>
  <c r="Y2443" i="3" s="1"/>
  <c r="X2439" i="3"/>
  <c r="W2427" i="3"/>
  <c r="Y2427" i="3" s="1"/>
  <c r="X2423" i="3"/>
  <c r="W2411" i="3"/>
  <c r="Y2411" i="3" s="1"/>
  <c r="X2407" i="3"/>
  <c r="W2395" i="3"/>
  <c r="Y2395" i="3" s="1"/>
  <c r="X2391" i="3"/>
  <c r="W2387" i="3"/>
  <c r="Y2387" i="3" s="1"/>
  <c r="W2379" i="3"/>
  <c r="Y2379" i="3" s="1"/>
  <c r="X2375" i="3"/>
  <c r="W2363" i="3"/>
  <c r="Y2363" i="3" s="1"/>
  <c r="X2359" i="3"/>
  <c r="W2347" i="3"/>
  <c r="Y2347" i="3" s="1"/>
  <c r="X2343" i="3"/>
  <c r="W2331" i="3"/>
  <c r="Y2331" i="3" s="1"/>
  <c r="X2327" i="3"/>
  <c r="W2315" i="3"/>
  <c r="Y2315" i="3" s="1"/>
  <c r="X2311" i="3"/>
  <c r="W2299" i="3"/>
  <c r="Y2299" i="3" s="1"/>
  <c r="X2295" i="3"/>
  <c r="W2291" i="3"/>
  <c r="Y2291" i="3" s="1"/>
  <c r="W2283" i="3"/>
  <c r="Y2283" i="3" s="1"/>
  <c r="X2279" i="3"/>
  <c r="W2267" i="3"/>
  <c r="Y2267" i="3" s="1"/>
  <c r="X2263" i="3"/>
  <c r="W2251" i="3"/>
  <c r="Y2251" i="3" s="1"/>
  <c r="X2247" i="3"/>
  <c r="W2235" i="3"/>
  <c r="Y2235" i="3" s="1"/>
  <c r="W2231" i="3"/>
  <c r="Y2231" i="3" s="1"/>
  <c r="W2219" i="3"/>
  <c r="Y2219" i="3" s="1"/>
  <c r="W2215" i="3"/>
  <c r="Y2215" i="3" s="1"/>
  <c r="W2203" i="3"/>
  <c r="Y2203" i="3" s="1"/>
  <c r="W2199" i="3"/>
  <c r="Y2199" i="3" s="1"/>
  <c r="W2195" i="3"/>
  <c r="Y2195" i="3" s="1"/>
  <c r="W2187" i="3"/>
  <c r="Y2187" i="3" s="1"/>
  <c r="W2183" i="3"/>
  <c r="Y2183" i="3" s="1"/>
  <c r="W2171" i="3"/>
  <c r="Y2171" i="3" s="1"/>
  <c r="W2167" i="3"/>
  <c r="Y2167" i="3" s="1"/>
  <c r="W2155" i="3"/>
  <c r="Y2155" i="3" s="1"/>
  <c r="W2151" i="3"/>
  <c r="Y2151" i="3" s="1"/>
  <c r="W2139" i="3"/>
  <c r="Y2139" i="3" s="1"/>
  <c r="W2135" i="3"/>
  <c r="Y2135" i="3" s="1"/>
  <c r="W2123" i="3"/>
  <c r="Y2123" i="3" s="1"/>
  <c r="W2119" i="3"/>
  <c r="Y2119" i="3" s="1"/>
  <c r="W2115" i="3"/>
  <c r="Y2115" i="3" s="1"/>
  <c r="W2107" i="3"/>
  <c r="Y2107" i="3" s="1"/>
  <c r="W2103" i="3"/>
  <c r="Y2103" i="3" s="1"/>
  <c r="W2091" i="3"/>
  <c r="Y2091" i="3" s="1"/>
  <c r="W2087" i="3"/>
  <c r="Y2087" i="3" s="1"/>
  <c r="W2083" i="3"/>
  <c r="Y2083" i="3" s="1"/>
  <c r="W2075" i="3"/>
  <c r="Y2075" i="3" s="1"/>
  <c r="W2071" i="3"/>
  <c r="Y2071" i="3" s="1"/>
  <c r="W2059" i="3"/>
  <c r="Y2059" i="3" s="1"/>
  <c r="W2055" i="3"/>
  <c r="Y2055" i="3" s="1"/>
  <c r="W2043" i="3"/>
  <c r="Y2043" i="3" s="1"/>
  <c r="W2039" i="3"/>
  <c r="Y2039" i="3" s="1"/>
  <c r="W2027" i="3"/>
  <c r="Y2027" i="3" s="1"/>
  <c r="W2023" i="3"/>
  <c r="Y2023" i="3" s="1"/>
  <c r="W2011" i="3"/>
  <c r="Y2011" i="3" s="1"/>
  <c r="W2007" i="3"/>
  <c r="Y2007" i="3" s="1"/>
  <c r="W2003" i="3"/>
  <c r="Y2003" i="3" s="1"/>
  <c r="W1995" i="3"/>
  <c r="Y1995" i="3" s="1"/>
  <c r="W1991" i="3"/>
  <c r="Y1991" i="3" s="1"/>
  <c r="W1979" i="3"/>
  <c r="Y1979" i="3" s="1"/>
  <c r="W1975" i="3"/>
  <c r="Y1975" i="3" s="1"/>
  <c r="W1963" i="3"/>
  <c r="Y1963" i="3" s="1"/>
  <c r="W1959" i="3"/>
  <c r="Y1959" i="3" s="1"/>
  <c r="W1947" i="3"/>
  <c r="Y1947" i="3" s="1"/>
  <c r="W1943" i="3"/>
  <c r="Y1943" i="3" s="1"/>
  <c r="W1939" i="3"/>
  <c r="Y1939" i="3" s="1"/>
  <c r="W1931" i="3"/>
  <c r="Y1931" i="3" s="1"/>
  <c r="W1927" i="3"/>
  <c r="Y1927" i="3" s="1"/>
  <c r="W1915" i="3"/>
  <c r="Y1915" i="3" s="1"/>
  <c r="W1911" i="3"/>
  <c r="Y1911" i="3" s="1"/>
  <c r="W1899" i="3"/>
  <c r="Y1899" i="3" s="1"/>
  <c r="W1895" i="3"/>
  <c r="Y1895" i="3" s="1"/>
  <c r="W1883" i="3"/>
  <c r="Y1883" i="3" s="1"/>
  <c r="W1879" i="3"/>
  <c r="Y1879" i="3" s="1"/>
  <c r="W1867" i="3"/>
  <c r="Y1867" i="3" s="1"/>
  <c r="W1863" i="3"/>
  <c r="Y1863" i="3" s="1"/>
  <c r="W1859" i="3"/>
  <c r="Y1859" i="3" s="1"/>
  <c r="W1851" i="3"/>
  <c r="Y1851" i="3" s="1"/>
  <c r="W1847" i="3"/>
  <c r="Y1847" i="3" s="1"/>
  <c r="W1835" i="3"/>
  <c r="Y1835" i="3" s="1"/>
  <c r="W1831" i="3"/>
  <c r="Y1831" i="3" s="1"/>
  <c r="W1819" i="3"/>
  <c r="Y1819" i="3" s="1"/>
  <c r="W1815" i="3"/>
  <c r="Y1815" i="3" s="1"/>
  <c r="W1811" i="3"/>
  <c r="Y1811" i="3" s="1"/>
  <c r="W1803" i="3"/>
  <c r="Y1803" i="3" s="1"/>
  <c r="W1799" i="3"/>
  <c r="Y1799" i="3" s="1"/>
  <c r="W1787" i="3"/>
  <c r="Y1787" i="3" s="1"/>
  <c r="W1783" i="3"/>
  <c r="Y1783" i="3" s="1"/>
  <c r="W1771" i="3"/>
  <c r="Y1771" i="3" s="1"/>
  <c r="W1767" i="3"/>
  <c r="Y1767" i="3" s="1"/>
  <c r="W1755" i="3"/>
  <c r="Y1755" i="3" s="1"/>
  <c r="W1751" i="3"/>
  <c r="Y1751" i="3" s="1"/>
  <c r="W1739" i="3"/>
  <c r="Y1739" i="3" s="1"/>
  <c r="W1735" i="3"/>
  <c r="Y1735" i="3" s="1"/>
  <c r="W1731" i="3"/>
  <c r="Y1731" i="3" s="1"/>
  <c r="W1723" i="3"/>
  <c r="Y1723" i="3" s="1"/>
  <c r="W1719" i="3"/>
  <c r="Y1719" i="3" s="1"/>
  <c r="W1707" i="3"/>
  <c r="Y1707" i="3" s="1"/>
  <c r="W1703" i="3"/>
  <c r="Y1703" i="3" s="1"/>
  <c r="W1691" i="3"/>
  <c r="Y1691" i="3" s="1"/>
  <c r="W1687" i="3"/>
  <c r="Y1687" i="3" s="1"/>
  <c r="W1683" i="3"/>
  <c r="Y1683" i="3" s="1"/>
  <c r="W1675" i="3"/>
  <c r="Y1675" i="3" s="1"/>
  <c r="W1671" i="3"/>
  <c r="Y1671" i="3" s="1"/>
  <c r="W1659" i="3"/>
  <c r="Y1659" i="3" s="1"/>
  <c r="W1655" i="3"/>
  <c r="Y1655" i="3" s="1"/>
  <c r="W1643" i="3"/>
  <c r="Y1643" i="3" s="1"/>
  <c r="W1639" i="3"/>
  <c r="Y1639" i="3" s="1"/>
  <c r="W1627" i="3"/>
  <c r="Y1627" i="3" s="1"/>
  <c r="W1623" i="3"/>
  <c r="Y1623" i="3" s="1"/>
  <c r="W1619" i="3"/>
  <c r="Y1619" i="3" s="1"/>
  <c r="W1611" i="3"/>
  <c r="Y1611" i="3" s="1"/>
  <c r="W1607" i="3"/>
  <c r="Y1607" i="3" s="1"/>
  <c r="W1595" i="3"/>
  <c r="Y1595" i="3" s="1"/>
  <c r="W1591" i="3"/>
  <c r="Y1591" i="3" s="1"/>
  <c r="W1579" i="3"/>
  <c r="Y1579" i="3" s="1"/>
  <c r="W1575" i="3"/>
  <c r="Y1575" i="3" s="1"/>
  <c r="W1563" i="3"/>
  <c r="Y1563" i="3" s="1"/>
  <c r="W1559" i="3"/>
  <c r="Y1559" i="3" s="1"/>
  <c r="W1547" i="3"/>
  <c r="Y1547" i="3" s="1"/>
  <c r="W1543" i="3"/>
  <c r="Y1543" i="3" s="1"/>
  <c r="W1539" i="3"/>
  <c r="Y1539" i="3" s="1"/>
  <c r="W1531" i="3"/>
  <c r="Y1531" i="3" s="1"/>
  <c r="W1527" i="3"/>
  <c r="Y1527" i="3" s="1"/>
  <c r="W1523" i="3"/>
  <c r="Y1523" i="3" s="1"/>
  <c r="W1515" i="3"/>
  <c r="Y1515" i="3" s="1"/>
  <c r="W1511" i="3"/>
  <c r="Y1511" i="3" s="1"/>
  <c r="W1499" i="3"/>
  <c r="Y1499" i="3" s="1"/>
  <c r="W1495" i="3"/>
  <c r="Y1495" i="3" s="1"/>
  <c r="W1483" i="3"/>
  <c r="Y1483" i="3" s="1"/>
  <c r="W1479" i="3"/>
  <c r="Y1479" i="3" s="1"/>
  <c r="W1467" i="3"/>
  <c r="Y1467" i="3" s="1"/>
  <c r="W1463" i="3"/>
  <c r="Y1463" i="3" s="1"/>
  <c r="W1451" i="3"/>
  <c r="Y1451" i="3" s="1"/>
  <c r="W1447" i="3"/>
  <c r="Y1447" i="3" s="1"/>
  <c r="W1443" i="3"/>
  <c r="Y1443" i="3" s="1"/>
  <c r="W1435" i="3"/>
  <c r="Y1435" i="3" s="1"/>
  <c r="W1431" i="3"/>
  <c r="Y1431" i="3" s="1"/>
  <c r="W1427" i="3"/>
  <c r="Y1427" i="3" s="1"/>
  <c r="W1419" i="3"/>
  <c r="Y1419" i="3" s="1"/>
  <c r="W1415" i="3"/>
  <c r="Y1415" i="3" s="1"/>
  <c r="W1403" i="3"/>
  <c r="Y1403" i="3" s="1"/>
  <c r="W1399" i="3"/>
  <c r="Y1399" i="3" s="1"/>
  <c r="W1387" i="3"/>
  <c r="Y1387" i="3" s="1"/>
  <c r="W1383" i="3"/>
  <c r="Y1383" i="3" s="1"/>
  <c r="W1371" i="3"/>
  <c r="Y1371" i="3" s="1"/>
  <c r="W1367" i="3"/>
  <c r="Y1367" i="3" s="1"/>
  <c r="W1355" i="3"/>
  <c r="Y1355" i="3" s="1"/>
  <c r="W1351" i="3"/>
  <c r="Y1351" i="3" s="1"/>
  <c r="W1339" i="3"/>
  <c r="Y1339" i="3" s="1"/>
  <c r="W1335" i="3"/>
  <c r="Y1335" i="3" s="1"/>
  <c r="W1331" i="3"/>
  <c r="Y1331" i="3" s="1"/>
  <c r="W1323" i="3"/>
  <c r="Y1323" i="3" s="1"/>
  <c r="W1319" i="3"/>
  <c r="Y1319" i="3" s="1"/>
  <c r="W1307" i="3"/>
  <c r="Y1307" i="3" s="1"/>
  <c r="W1303" i="3"/>
  <c r="Y1303" i="3" s="1"/>
  <c r="W1291" i="3"/>
  <c r="Y1291" i="3" s="1"/>
  <c r="W1287" i="3"/>
  <c r="Y1287" i="3" s="1"/>
  <c r="W1279" i="3"/>
  <c r="Y1279" i="3" s="1"/>
  <c r="X1275" i="3"/>
  <c r="W1271" i="3"/>
  <c r="Y1271" i="3" s="1"/>
  <c r="W1267" i="3"/>
  <c r="Y1267" i="3" s="1"/>
  <c r="W1259" i="3"/>
  <c r="Y1259" i="3" s="1"/>
  <c r="W1255" i="3"/>
  <c r="Y1255" i="3" s="1"/>
  <c r="W1247" i="3"/>
  <c r="Y1247" i="3" s="1"/>
  <c r="X1243" i="3"/>
  <c r="W1239" i="3"/>
  <c r="Y1239" i="3" s="1"/>
  <c r="W1227" i="3"/>
  <c r="Y1227" i="3" s="1"/>
  <c r="W1223" i="3"/>
  <c r="Y1223" i="3" s="1"/>
  <c r="W1215" i="3"/>
  <c r="Y1215" i="3" s="1"/>
  <c r="X1211" i="3"/>
  <c r="W1207" i="3"/>
  <c r="Y1207" i="3" s="1"/>
  <c r="W1203" i="3"/>
  <c r="Y1203" i="3" s="1"/>
  <c r="W1195" i="3"/>
  <c r="Y1195" i="3" s="1"/>
  <c r="W1191" i="3"/>
  <c r="Y1191" i="3" s="1"/>
  <c r="W1183" i="3"/>
  <c r="Y1183" i="3" s="1"/>
  <c r="X1179" i="3"/>
  <c r="W1175" i="3"/>
  <c r="Y1175" i="3" s="1"/>
  <c r="W1163" i="3"/>
  <c r="Y1163" i="3" s="1"/>
  <c r="W1159" i="3"/>
  <c r="Y1159" i="3" s="1"/>
  <c r="W1155" i="3"/>
  <c r="Y1155" i="3" s="1"/>
  <c r="W1151" i="3"/>
  <c r="Y1151" i="3" s="1"/>
  <c r="X1147" i="3"/>
  <c r="W1143" i="3"/>
  <c r="Y1143" i="3" s="1"/>
  <c r="W1131" i="3"/>
  <c r="Y1131" i="3" s="1"/>
  <c r="W1127" i="3"/>
  <c r="Y1127" i="3" s="1"/>
  <c r="W1119" i="3"/>
  <c r="Y1119" i="3" s="1"/>
  <c r="X1115" i="3"/>
  <c r="W1111" i="3"/>
  <c r="Y1111" i="3" s="1"/>
  <c r="W1099" i="3"/>
  <c r="Y1099" i="3" s="1"/>
  <c r="W1095" i="3"/>
  <c r="Y1095" i="3" s="1"/>
  <c r="W1091" i="3"/>
  <c r="Y1091" i="3" s="1"/>
  <c r="W1087" i="3"/>
  <c r="Y1087" i="3" s="1"/>
  <c r="X1083" i="3"/>
  <c r="W1079" i="3"/>
  <c r="Y1079" i="3" s="1"/>
  <c r="W1067" i="3"/>
  <c r="Y1067" i="3" s="1"/>
  <c r="W1063" i="3"/>
  <c r="Y1063" i="3" s="1"/>
  <c r="W1055" i="3"/>
  <c r="Y1055" i="3" s="1"/>
  <c r="X1051" i="3"/>
  <c r="W1047" i="3"/>
  <c r="Y1047" i="3" s="1"/>
  <c r="W1043" i="3"/>
  <c r="Y1043" i="3" s="1"/>
  <c r="W1035" i="3"/>
  <c r="Y1035" i="3" s="1"/>
  <c r="W1031" i="3"/>
  <c r="Y1031" i="3" s="1"/>
  <c r="W1023" i="3"/>
  <c r="Y1023" i="3" s="1"/>
  <c r="X1019" i="3"/>
  <c r="W1015" i="3"/>
  <c r="Y1015" i="3" s="1"/>
  <c r="W1003" i="3"/>
  <c r="Y1003" i="3" s="1"/>
  <c r="W999" i="3"/>
  <c r="Y999" i="3" s="1"/>
  <c r="W995" i="3"/>
  <c r="Y995" i="3" s="1"/>
  <c r="W991" i="3"/>
  <c r="Y991" i="3" s="1"/>
  <c r="X987" i="3"/>
  <c r="W983" i="3"/>
  <c r="Y983" i="3" s="1"/>
  <c r="W971" i="3"/>
  <c r="Y971" i="3" s="1"/>
  <c r="W967" i="3"/>
  <c r="Y967" i="3" s="1"/>
  <c r="W959" i="3"/>
  <c r="Y959" i="3" s="1"/>
  <c r="X955" i="3"/>
  <c r="W951" i="3"/>
  <c r="Y951" i="3" s="1"/>
  <c r="W939" i="3"/>
  <c r="Y939" i="3" s="1"/>
  <c r="W935" i="3"/>
  <c r="Y935" i="3" s="1"/>
  <c r="W931" i="3"/>
  <c r="Y931" i="3" s="1"/>
  <c r="W927" i="3"/>
  <c r="Y927" i="3" s="1"/>
  <c r="X923" i="3"/>
  <c r="W919" i="3"/>
  <c r="Y919" i="3" s="1"/>
  <c r="W907" i="3"/>
  <c r="Y907" i="3" s="1"/>
  <c r="W903" i="3"/>
  <c r="Y903" i="3" s="1"/>
  <c r="W895" i="3"/>
  <c r="Y895" i="3" s="1"/>
  <c r="X891" i="3"/>
  <c r="W887" i="3"/>
  <c r="Y887" i="3" s="1"/>
  <c r="W883" i="3"/>
  <c r="Y883" i="3" s="1"/>
  <c r="W875" i="3"/>
  <c r="Y875" i="3" s="1"/>
  <c r="W871" i="3"/>
  <c r="Y871" i="3" s="1"/>
  <c r="W863" i="3"/>
  <c r="Y863" i="3" s="1"/>
  <c r="X859" i="3"/>
  <c r="W855" i="3"/>
  <c r="Y855" i="3" s="1"/>
  <c r="W843" i="3"/>
  <c r="Y843" i="3" s="1"/>
  <c r="W839" i="3"/>
  <c r="Y839" i="3" s="1"/>
  <c r="W831" i="3"/>
  <c r="Y831" i="3" s="1"/>
  <c r="X827" i="3"/>
  <c r="W823" i="3"/>
  <c r="Y823" i="3" s="1"/>
  <c r="W819" i="3"/>
  <c r="Y819" i="3" s="1"/>
  <c r="W811" i="3"/>
  <c r="Y811" i="3" s="1"/>
  <c r="W807" i="3"/>
  <c r="Y807" i="3" s="1"/>
  <c r="W799" i="3"/>
  <c r="Y799" i="3" s="1"/>
  <c r="X795" i="3"/>
  <c r="W791" i="3"/>
  <c r="Y791" i="3" s="1"/>
  <c r="W779" i="3"/>
  <c r="Y779" i="3" s="1"/>
  <c r="W775" i="3"/>
  <c r="Y775" i="3" s="1"/>
  <c r="W767" i="3"/>
  <c r="Y767" i="3" s="1"/>
  <c r="X763" i="3"/>
  <c r="W759" i="3"/>
  <c r="Y759" i="3" s="1"/>
  <c r="W747" i="3"/>
  <c r="Y747" i="3" s="1"/>
  <c r="W743" i="3"/>
  <c r="Y743" i="3" s="1"/>
  <c r="W735" i="3"/>
  <c r="Y735" i="3" s="1"/>
  <c r="X731" i="3"/>
  <c r="W727" i="3"/>
  <c r="Y727" i="3" s="1"/>
  <c r="W715" i="3"/>
  <c r="Y715" i="3" s="1"/>
  <c r="W711" i="3"/>
  <c r="Y711" i="3" s="1"/>
  <c r="W703" i="3"/>
  <c r="Y703" i="3" s="1"/>
  <c r="X699" i="3"/>
  <c r="W695" i="3"/>
  <c r="Y695" i="3" s="1"/>
  <c r="W691" i="3"/>
  <c r="Y691" i="3" s="1"/>
  <c r="W683" i="3"/>
  <c r="Y683" i="3" s="1"/>
  <c r="W679" i="3"/>
  <c r="Y679" i="3" s="1"/>
  <c r="W671" i="3"/>
  <c r="Y671" i="3" s="1"/>
  <c r="X667" i="3"/>
  <c r="W663" i="3"/>
  <c r="Y663" i="3" s="1"/>
  <c r="W651" i="3"/>
  <c r="Y651" i="3" s="1"/>
  <c r="W647" i="3"/>
  <c r="Y647" i="3" s="1"/>
  <c r="W639" i="3"/>
  <c r="Y639" i="3" s="1"/>
  <c r="X635" i="3"/>
  <c r="W631" i="3"/>
  <c r="Y631" i="3" s="1"/>
  <c r="W627" i="3"/>
  <c r="Y627" i="3" s="1"/>
  <c r="W619" i="3"/>
  <c r="Y619" i="3" s="1"/>
  <c r="W615" i="3"/>
  <c r="Y615" i="3" s="1"/>
  <c r="W607" i="3"/>
  <c r="Y607" i="3" s="1"/>
  <c r="X603" i="3"/>
  <c r="W599" i="3"/>
  <c r="Y599" i="3" s="1"/>
  <c r="W595" i="3"/>
  <c r="Y595" i="3" s="1"/>
  <c r="W587" i="3"/>
  <c r="Y587" i="3" s="1"/>
  <c r="W5560" i="3"/>
  <c r="Y5560" i="3" s="1"/>
  <c r="W5456" i="3"/>
  <c r="Y5456" i="3" s="1"/>
  <c r="W5304" i="3"/>
  <c r="Y5304" i="3" s="1"/>
  <c r="W5228" i="3"/>
  <c r="Y5228" i="3" s="1"/>
  <c r="W5000" i="3"/>
  <c r="Y5000" i="3" s="1"/>
  <c r="X4928" i="3"/>
  <c r="X4924" i="3"/>
  <c r="W4624" i="3"/>
  <c r="Y4624" i="3" s="1"/>
  <c r="W4472" i="3"/>
  <c r="Y4472" i="3" s="1"/>
  <c r="W4396" i="3"/>
  <c r="Y4396" i="3" s="1"/>
  <c r="W4320" i="3"/>
  <c r="Y4320" i="3" s="1"/>
  <c r="W4168" i="3"/>
  <c r="Y4168" i="3" s="1"/>
  <c r="W4092" i="3"/>
  <c r="Y4092" i="3" s="1"/>
  <c r="W3864" i="3"/>
  <c r="Y3864" i="3" s="1"/>
  <c r="W3712" i="3"/>
  <c r="Y3712" i="3" s="1"/>
  <c r="W3484" i="3"/>
  <c r="Y3484" i="3" s="1"/>
  <c r="X3408" i="3"/>
  <c r="W1544" i="3"/>
  <c r="Y1544" i="3" s="1"/>
  <c r="W1252" i="3"/>
  <c r="Y1252" i="3" s="1"/>
  <c r="W844" i="3"/>
  <c r="Y844" i="3" s="1"/>
  <c r="X7022" i="3"/>
  <c r="X6990" i="3"/>
  <c r="X6974" i="3"/>
  <c r="W6942" i="3"/>
  <c r="Y6942" i="3" s="1"/>
  <c r="W6926" i="3"/>
  <c r="Y6926" i="3" s="1"/>
  <c r="W6910" i="3"/>
  <c r="Y6910" i="3" s="1"/>
  <c r="W6878" i="3"/>
  <c r="Y6878" i="3" s="1"/>
  <c r="W6862" i="3"/>
  <c r="Y6862" i="3" s="1"/>
  <c r="W6846" i="3"/>
  <c r="Y6846" i="3" s="1"/>
  <c r="W6814" i="3"/>
  <c r="Y6814" i="3" s="1"/>
  <c r="W6798" i="3"/>
  <c r="Y6798" i="3" s="1"/>
  <c r="W6782" i="3"/>
  <c r="Y6782" i="3" s="1"/>
  <c r="W6750" i="3"/>
  <c r="Y6750" i="3" s="1"/>
  <c r="W6734" i="3"/>
  <c r="Y6734" i="3" s="1"/>
  <c r="W3717" i="3"/>
  <c r="Y3717" i="3" s="1"/>
  <c r="W3709" i="3"/>
  <c r="Y3709" i="3" s="1"/>
  <c r="W3705" i="3"/>
  <c r="Y3705" i="3" s="1"/>
  <c r="W3701" i="3"/>
  <c r="Y3701" i="3" s="1"/>
  <c r="W3697" i="3"/>
  <c r="Y3697" i="3" s="1"/>
  <c r="W3693" i="3"/>
  <c r="Y3693" i="3" s="1"/>
  <c r="W3689" i="3"/>
  <c r="Y3689" i="3" s="1"/>
  <c r="W3685" i="3"/>
  <c r="Y3685" i="3" s="1"/>
  <c r="W3677" i="3"/>
  <c r="Y3677" i="3" s="1"/>
  <c r="W3673" i="3"/>
  <c r="Y3673" i="3" s="1"/>
  <c r="W3669" i="3"/>
  <c r="Y3669" i="3" s="1"/>
  <c r="W3661" i="3"/>
  <c r="Y3661" i="3" s="1"/>
  <c r="W3657" i="3"/>
  <c r="Y3657" i="3" s="1"/>
  <c r="W3653" i="3"/>
  <c r="Y3653" i="3" s="1"/>
  <c r="W3645" i="3"/>
  <c r="Y3645" i="3" s="1"/>
  <c r="W3641" i="3"/>
  <c r="Y3641" i="3" s="1"/>
  <c r="W3637" i="3"/>
  <c r="Y3637" i="3" s="1"/>
  <c r="W3633" i="3"/>
  <c r="Y3633" i="3" s="1"/>
  <c r="W3629" i="3"/>
  <c r="Y3629" i="3" s="1"/>
  <c r="W3625" i="3"/>
  <c r="Y3625" i="3" s="1"/>
  <c r="W3621" i="3"/>
  <c r="Y3621" i="3" s="1"/>
  <c r="W3613" i="3"/>
  <c r="Y3613" i="3" s="1"/>
  <c r="W3609" i="3"/>
  <c r="Y3609" i="3" s="1"/>
  <c r="W3605" i="3"/>
  <c r="Y3605" i="3" s="1"/>
  <c r="W3597" i="3"/>
  <c r="Y3597" i="3" s="1"/>
  <c r="W3593" i="3"/>
  <c r="Y3593" i="3" s="1"/>
  <c r="W3589" i="3"/>
  <c r="Y3589" i="3" s="1"/>
  <c r="W3581" i="3"/>
  <c r="Y3581" i="3" s="1"/>
  <c r="W3577" i="3"/>
  <c r="Y3577" i="3" s="1"/>
  <c r="W3573" i="3"/>
  <c r="Y3573" i="3" s="1"/>
  <c r="W3569" i="3"/>
  <c r="Y3569" i="3" s="1"/>
  <c r="W3565" i="3"/>
  <c r="Y3565" i="3" s="1"/>
  <c r="W3561" i="3"/>
  <c r="Y3561" i="3" s="1"/>
  <c r="W3557" i="3"/>
  <c r="Y3557" i="3" s="1"/>
  <c r="W3549" i="3"/>
  <c r="Y3549" i="3" s="1"/>
  <c r="W3545" i="3"/>
  <c r="Y3545" i="3" s="1"/>
  <c r="W3541" i="3"/>
  <c r="Y3541" i="3" s="1"/>
  <c r="W3533" i="3"/>
  <c r="Y3533" i="3" s="1"/>
  <c r="W3529" i="3"/>
  <c r="Y3529" i="3" s="1"/>
  <c r="W3525" i="3"/>
  <c r="Y3525" i="3" s="1"/>
  <c r="W3517" i="3"/>
  <c r="Y3517" i="3" s="1"/>
  <c r="W3513" i="3"/>
  <c r="Y3513" i="3" s="1"/>
  <c r="W3509" i="3"/>
  <c r="Y3509" i="3" s="1"/>
  <c r="W3505" i="3"/>
  <c r="Y3505" i="3" s="1"/>
  <c r="W3501" i="3"/>
  <c r="Y3501" i="3" s="1"/>
  <c r="W3497" i="3"/>
  <c r="Y3497" i="3" s="1"/>
  <c r="W3493" i="3"/>
  <c r="Y3493" i="3" s="1"/>
  <c r="W3481" i="3"/>
  <c r="Y3481" i="3" s="1"/>
  <c r="W3477" i="3"/>
  <c r="Y3477" i="3" s="1"/>
  <c r="W3473" i="3"/>
  <c r="Y3473" i="3" s="1"/>
  <c r="W3469" i="3"/>
  <c r="Y3469" i="3" s="1"/>
  <c r="W3465" i="3"/>
  <c r="Y3465" i="3" s="1"/>
  <c r="W3461" i="3"/>
  <c r="Y3461" i="3" s="1"/>
  <c r="W3457" i="3"/>
  <c r="Y3457" i="3" s="1"/>
  <c r="W3453" i="3"/>
  <c r="Y3453" i="3" s="1"/>
  <c r="W3449" i="3"/>
  <c r="Y3449" i="3" s="1"/>
  <c r="W3445" i="3"/>
  <c r="Y3445" i="3" s="1"/>
  <c r="W3441" i="3"/>
  <c r="Y3441" i="3" s="1"/>
  <c r="W3437" i="3"/>
  <c r="Y3437" i="3" s="1"/>
  <c r="W3433" i="3"/>
  <c r="Y3433" i="3" s="1"/>
  <c r="W3429" i="3"/>
  <c r="Y3429" i="3" s="1"/>
  <c r="W3425" i="3"/>
  <c r="Y3425" i="3" s="1"/>
  <c r="W3421" i="3"/>
  <c r="Y3421" i="3" s="1"/>
  <c r="W3417" i="3"/>
  <c r="Y3417" i="3" s="1"/>
  <c r="W3413" i="3"/>
  <c r="Y3413" i="3" s="1"/>
  <c r="W3409" i="3"/>
  <c r="Y3409" i="3" s="1"/>
  <c r="W3405" i="3"/>
  <c r="Y3405" i="3" s="1"/>
  <c r="W3401" i="3"/>
  <c r="Y3401" i="3" s="1"/>
  <c r="W3397" i="3"/>
  <c r="Y3397" i="3" s="1"/>
  <c r="W3393" i="3"/>
  <c r="Y3393" i="3" s="1"/>
  <c r="W3389" i="3"/>
  <c r="Y3389" i="3" s="1"/>
  <c r="W3385" i="3"/>
  <c r="Y3385" i="3" s="1"/>
  <c r="W3381" i="3"/>
  <c r="Y3381" i="3" s="1"/>
  <c r="W3377" i="3"/>
  <c r="Y3377" i="3" s="1"/>
  <c r="W3373" i="3"/>
  <c r="Y3373" i="3" s="1"/>
  <c r="W3369" i="3"/>
  <c r="Y3369" i="3" s="1"/>
  <c r="W3365" i="3"/>
  <c r="Y3365" i="3" s="1"/>
  <c r="W3361" i="3"/>
  <c r="Y3361" i="3" s="1"/>
  <c r="W3357" i="3"/>
  <c r="Y3357" i="3" s="1"/>
  <c r="W3353" i="3"/>
  <c r="Y3353" i="3" s="1"/>
  <c r="W3349" i="3"/>
  <c r="Y3349" i="3" s="1"/>
  <c r="W3345" i="3"/>
  <c r="Y3345" i="3" s="1"/>
  <c r="W3341" i="3"/>
  <c r="Y3341" i="3" s="1"/>
  <c r="W3337" i="3"/>
  <c r="Y3337" i="3" s="1"/>
  <c r="W3333" i="3"/>
  <c r="Y3333" i="3" s="1"/>
  <c r="W3329" i="3"/>
  <c r="Y3329" i="3" s="1"/>
  <c r="W3325" i="3"/>
  <c r="Y3325" i="3" s="1"/>
  <c r="W3321" i="3"/>
  <c r="Y3321" i="3" s="1"/>
  <c r="W3317" i="3"/>
  <c r="Y3317" i="3" s="1"/>
  <c r="W3313" i="3"/>
  <c r="Y3313" i="3" s="1"/>
  <c r="W3309" i="3"/>
  <c r="Y3309" i="3" s="1"/>
  <c r="W3305" i="3"/>
  <c r="Y3305" i="3" s="1"/>
  <c r="W3301" i="3"/>
  <c r="Y3301" i="3" s="1"/>
  <c r="W3297" i="3"/>
  <c r="Y3297" i="3" s="1"/>
  <c r="W3293" i="3"/>
  <c r="Y3293" i="3" s="1"/>
  <c r="W3289" i="3"/>
  <c r="Y3289" i="3" s="1"/>
  <c r="W3285" i="3"/>
  <c r="Y3285" i="3" s="1"/>
  <c r="W3281" i="3"/>
  <c r="Y3281" i="3" s="1"/>
  <c r="W3277" i="3"/>
  <c r="Y3277" i="3" s="1"/>
  <c r="W3273" i="3"/>
  <c r="Y3273" i="3" s="1"/>
  <c r="W3269" i="3"/>
  <c r="Y3269" i="3" s="1"/>
  <c r="W3265" i="3"/>
  <c r="Y3265" i="3" s="1"/>
  <c r="W3261" i="3"/>
  <c r="Y3261" i="3" s="1"/>
  <c r="W3257" i="3"/>
  <c r="Y3257" i="3" s="1"/>
  <c r="W3253" i="3"/>
  <c r="Y3253" i="3" s="1"/>
  <c r="W3249" i="3"/>
  <c r="Y3249" i="3" s="1"/>
  <c r="W3245" i="3"/>
  <c r="Y3245" i="3" s="1"/>
  <c r="W3241" i="3"/>
  <c r="Y3241" i="3" s="1"/>
  <c r="W3237" i="3"/>
  <c r="Y3237" i="3" s="1"/>
  <c r="W3233" i="3"/>
  <c r="Y3233" i="3" s="1"/>
  <c r="W3229" i="3"/>
  <c r="Y3229" i="3" s="1"/>
  <c r="W3225" i="3"/>
  <c r="Y3225" i="3" s="1"/>
  <c r="W3221" i="3"/>
  <c r="Y3221" i="3" s="1"/>
  <c r="W3217" i="3"/>
  <c r="Y3217" i="3" s="1"/>
  <c r="W3213" i="3"/>
  <c r="Y3213" i="3" s="1"/>
  <c r="W3209" i="3"/>
  <c r="Y3209" i="3" s="1"/>
  <c r="W3205" i="3"/>
  <c r="Y3205" i="3" s="1"/>
  <c r="W3201" i="3"/>
  <c r="Y3201" i="3" s="1"/>
  <c r="W3197" i="3"/>
  <c r="Y3197" i="3" s="1"/>
  <c r="W3193" i="3"/>
  <c r="Y3193" i="3" s="1"/>
  <c r="W3189" i="3"/>
  <c r="Y3189" i="3" s="1"/>
  <c r="W3185" i="3"/>
  <c r="Y3185" i="3" s="1"/>
  <c r="W3181" i="3"/>
  <c r="Y3181" i="3" s="1"/>
  <c r="W3177" i="3"/>
  <c r="Y3177" i="3" s="1"/>
  <c r="W3173" i="3"/>
  <c r="Y3173" i="3" s="1"/>
  <c r="W3169" i="3"/>
  <c r="Y3169" i="3" s="1"/>
  <c r="W3165" i="3"/>
  <c r="Y3165" i="3" s="1"/>
  <c r="W3161" i="3"/>
  <c r="Y3161" i="3" s="1"/>
  <c r="W3157" i="3"/>
  <c r="Y3157" i="3" s="1"/>
  <c r="W3153" i="3"/>
  <c r="Y3153" i="3" s="1"/>
  <c r="W3149" i="3"/>
  <c r="Y3149" i="3" s="1"/>
  <c r="W3145" i="3"/>
  <c r="Y3145" i="3" s="1"/>
  <c r="W3141" i="3"/>
  <c r="Y3141" i="3" s="1"/>
  <c r="W3137" i="3"/>
  <c r="Y3137" i="3" s="1"/>
  <c r="W3133" i="3"/>
  <c r="Y3133" i="3" s="1"/>
  <c r="W3129" i="3"/>
  <c r="Y3129" i="3" s="1"/>
  <c r="W3125" i="3"/>
  <c r="Y3125" i="3" s="1"/>
  <c r="W3121" i="3"/>
  <c r="Y3121" i="3" s="1"/>
  <c r="W3117" i="3"/>
  <c r="Y3117" i="3" s="1"/>
  <c r="W3113" i="3"/>
  <c r="Y3113" i="3" s="1"/>
  <c r="W3109" i="3"/>
  <c r="Y3109" i="3" s="1"/>
  <c r="W3105" i="3"/>
  <c r="Y3105" i="3" s="1"/>
  <c r="W3101" i="3"/>
  <c r="Y3101" i="3" s="1"/>
  <c r="W3097" i="3"/>
  <c r="Y3097" i="3" s="1"/>
  <c r="W3093" i="3"/>
  <c r="Y3093" i="3" s="1"/>
  <c r="W3089" i="3"/>
  <c r="Y3089" i="3" s="1"/>
  <c r="W3085" i="3"/>
  <c r="Y3085" i="3" s="1"/>
  <c r="W3081" i="3"/>
  <c r="Y3081" i="3" s="1"/>
  <c r="W3077" i="3"/>
  <c r="Y3077" i="3" s="1"/>
  <c r="W3073" i="3"/>
  <c r="Y3073" i="3" s="1"/>
  <c r="W3069" i="3"/>
  <c r="Y3069" i="3" s="1"/>
  <c r="W3065" i="3"/>
  <c r="Y3065" i="3" s="1"/>
  <c r="W3061" i="3"/>
  <c r="Y3061" i="3" s="1"/>
  <c r="W3057" i="3"/>
  <c r="Y3057" i="3" s="1"/>
  <c r="W3053" i="3"/>
  <c r="Y3053" i="3" s="1"/>
  <c r="W3049" i="3"/>
  <c r="Y3049" i="3" s="1"/>
  <c r="W3045" i="3"/>
  <c r="Y3045" i="3" s="1"/>
  <c r="W3041" i="3"/>
  <c r="Y3041" i="3" s="1"/>
  <c r="W3037" i="3"/>
  <c r="Y3037" i="3" s="1"/>
  <c r="W3033" i="3"/>
  <c r="Y3033" i="3" s="1"/>
  <c r="W3029" i="3"/>
  <c r="Y3029" i="3" s="1"/>
  <c r="W3025" i="3"/>
  <c r="Y3025" i="3" s="1"/>
  <c r="W3021" i="3"/>
  <c r="Y3021" i="3" s="1"/>
  <c r="W3017" i="3"/>
  <c r="Y3017" i="3" s="1"/>
  <c r="W3013" i="3"/>
  <c r="Y3013" i="3" s="1"/>
  <c r="W3009" i="3"/>
  <c r="Y3009" i="3" s="1"/>
  <c r="W3005" i="3"/>
  <c r="Y3005" i="3" s="1"/>
  <c r="W3001" i="3"/>
  <c r="Y3001" i="3" s="1"/>
  <c r="W2997" i="3"/>
  <c r="Y2997" i="3" s="1"/>
  <c r="W2993" i="3"/>
  <c r="Y2993" i="3" s="1"/>
  <c r="W2989" i="3"/>
  <c r="Y2989" i="3" s="1"/>
  <c r="W2985" i="3"/>
  <c r="Y2985" i="3" s="1"/>
  <c r="W2981" i="3"/>
  <c r="Y2981" i="3" s="1"/>
  <c r="W2977" i="3"/>
  <c r="Y2977" i="3" s="1"/>
  <c r="W2973" i="3"/>
  <c r="Y2973" i="3" s="1"/>
  <c r="W2969" i="3"/>
  <c r="Y2969" i="3" s="1"/>
  <c r="W2965" i="3"/>
  <c r="Y2965" i="3" s="1"/>
  <c r="W2961" i="3"/>
  <c r="Y2961" i="3" s="1"/>
  <c r="W2957" i="3"/>
  <c r="Y2957" i="3" s="1"/>
  <c r="W2953" i="3"/>
  <c r="Y2953" i="3" s="1"/>
  <c r="W2949" i="3"/>
  <c r="Y2949" i="3" s="1"/>
  <c r="W2945" i="3"/>
  <c r="Y2945" i="3" s="1"/>
  <c r="W2941" i="3"/>
  <c r="Y2941" i="3" s="1"/>
  <c r="W2937" i="3"/>
  <c r="Y2937" i="3" s="1"/>
  <c r="W2933" i="3"/>
  <c r="Y2933" i="3" s="1"/>
  <c r="W2929" i="3"/>
  <c r="Y2929" i="3" s="1"/>
  <c r="W2925" i="3"/>
  <c r="Y2925" i="3" s="1"/>
  <c r="W2921" i="3"/>
  <c r="Y2921" i="3" s="1"/>
  <c r="W2917" i="3"/>
  <c r="Y2917" i="3" s="1"/>
  <c r="W2913" i="3"/>
  <c r="Y2913" i="3" s="1"/>
  <c r="W2909" i="3"/>
  <c r="Y2909" i="3" s="1"/>
  <c r="W2905" i="3"/>
  <c r="Y2905" i="3" s="1"/>
  <c r="W2901" i="3"/>
  <c r="Y2901" i="3" s="1"/>
  <c r="W2897" i="3"/>
  <c r="Y2897" i="3" s="1"/>
  <c r="W2893" i="3"/>
  <c r="Y2893" i="3" s="1"/>
  <c r="W2889" i="3"/>
  <c r="Y2889" i="3" s="1"/>
  <c r="W2885" i="3"/>
  <c r="Y2885" i="3" s="1"/>
  <c r="W2881" i="3"/>
  <c r="Y2881" i="3" s="1"/>
  <c r="W2877" i="3"/>
  <c r="Y2877" i="3" s="1"/>
  <c r="W2873" i="3"/>
  <c r="Y2873" i="3" s="1"/>
  <c r="W2869" i="3"/>
  <c r="Y2869" i="3" s="1"/>
  <c r="W2865" i="3"/>
  <c r="Y2865" i="3" s="1"/>
  <c r="W2861" i="3"/>
  <c r="Y2861" i="3" s="1"/>
  <c r="W2857" i="3"/>
  <c r="Y2857" i="3" s="1"/>
  <c r="W2853" i="3"/>
  <c r="Y2853" i="3" s="1"/>
  <c r="W2849" i="3"/>
  <c r="Y2849" i="3" s="1"/>
  <c r="W2845" i="3"/>
  <c r="Y2845" i="3" s="1"/>
  <c r="W2841" i="3"/>
  <c r="Y2841" i="3" s="1"/>
  <c r="W2837" i="3"/>
  <c r="Y2837" i="3" s="1"/>
  <c r="W2833" i="3"/>
  <c r="Y2833" i="3" s="1"/>
  <c r="W2829" i="3"/>
  <c r="Y2829" i="3" s="1"/>
  <c r="W2825" i="3"/>
  <c r="Y2825" i="3" s="1"/>
  <c r="W2821" i="3"/>
  <c r="Y2821" i="3" s="1"/>
  <c r="W2817" i="3"/>
  <c r="Y2817" i="3" s="1"/>
  <c r="W2813" i="3"/>
  <c r="Y2813" i="3" s="1"/>
  <c r="W2809" i="3"/>
  <c r="Y2809" i="3" s="1"/>
  <c r="W2805" i="3"/>
  <c r="Y2805" i="3" s="1"/>
  <c r="W2801" i="3"/>
  <c r="Y2801" i="3" s="1"/>
  <c r="W2797" i="3"/>
  <c r="Y2797" i="3" s="1"/>
  <c r="W2793" i="3"/>
  <c r="Y2793" i="3" s="1"/>
  <c r="W2789" i="3"/>
  <c r="Y2789" i="3" s="1"/>
  <c r="W2785" i="3"/>
  <c r="Y2785" i="3" s="1"/>
  <c r="W2781" i="3"/>
  <c r="Y2781" i="3" s="1"/>
  <c r="W2777" i="3"/>
  <c r="Y2777" i="3" s="1"/>
  <c r="W2773" i="3"/>
  <c r="Y2773" i="3" s="1"/>
  <c r="W2769" i="3"/>
  <c r="Y2769" i="3" s="1"/>
  <c r="W2765" i="3"/>
  <c r="Y2765" i="3" s="1"/>
  <c r="W2761" i="3"/>
  <c r="Y2761" i="3" s="1"/>
  <c r="W2757" i="3"/>
  <c r="Y2757" i="3" s="1"/>
  <c r="W2753" i="3"/>
  <c r="Y2753" i="3" s="1"/>
  <c r="W2749" i="3"/>
  <c r="Y2749" i="3" s="1"/>
  <c r="W2745" i="3"/>
  <c r="Y2745" i="3" s="1"/>
  <c r="W2741" i="3"/>
  <c r="Y2741" i="3" s="1"/>
  <c r="W2737" i="3"/>
  <c r="Y2737" i="3" s="1"/>
  <c r="W2733" i="3"/>
  <c r="Y2733" i="3" s="1"/>
  <c r="W2729" i="3"/>
  <c r="Y2729" i="3" s="1"/>
  <c r="W2725" i="3"/>
  <c r="Y2725" i="3" s="1"/>
  <c r="W2721" i="3"/>
  <c r="Y2721" i="3" s="1"/>
  <c r="W2717" i="3"/>
  <c r="Y2717" i="3" s="1"/>
  <c r="W2713" i="3"/>
  <c r="Y2713" i="3" s="1"/>
  <c r="W2709" i="3"/>
  <c r="Y2709" i="3" s="1"/>
  <c r="W2705" i="3"/>
  <c r="Y2705" i="3" s="1"/>
  <c r="W2701" i="3"/>
  <c r="Y2701" i="3" s="1"/>
  <c r="W2697" i="3"/>
  <c r="Y2697" i="3" s="1"/>
  <c r="W2693" i="3"/>
  <c r="Y2693" i="3" s="1"/>
  <c r="W2689" i="3"/>
  <c r="Y2689" i="3" s="1"/>
  <c r="W2685" i="3"/>
  <c r="Y2685" i="3" s="1"/>
  <c r="W2681" i="3"/>
  <c r="Y2681" i="3" s="1"/>
  <c r="W2677" i="3"/>
  <c r="Y2677" i="3" s="1"/>
  <c r="W2673" i="3"/>
  <c r="Y2673" i="3" s="1"/>
  <c r="W2669" i="3"/>
  <c r="Y2669" i="3" s="1"/>
  <c r="W2665" i="3"/>
  <c r="Y2665" i="3" s="1"/>
  <c r="W2661" i="3"/>
  <c r="Y2661" i="3" s="1"/>
  <c r="W2657" i="3"/>
  <c r="Y2657" i="3" s="1"/>
  <c r="W2653" i="3"/>
  <c r="Y2653" i="3" s="1"/>
  <c r="W2649" i="3"/>
  <c r="Y2649" i="3" s="1"/>
  <c r="W2645" i="3"/>
  <c r="Y2645" i="3" s="1"/>
  <c r="W2641" i="3"/>
  <c r="Y2641" i="3" s="1"/>
  <c r="W2637" i="3"/>
  <c r="Y2637" i="3" s="1"/>
  <c r="W2633" i="3"/>
  <c r="Y2633" i="3" s="1"/>
  <c r="W2629" i="3"/>
  <c r="Y2629" i="3" s="1"/>
  <c r="W2625" i="3"/>
  <c r="Y2625" i="3" s="1"/>
  <c r="W2621" i="3"/>
  <c r="Y2621" i="3" s="1"/>
  <c r="W2617" i="3"/>
  <c r="Y2617" i="3" s="1"/>
  <c r="W2613" i="3"/>
  <c r="Y2613" i="3" s="1"/>
  <c r="W2609" i="3"/>
  <c r="Y2609" i="3" s="1"/>
  <c r="W2605" i="3"/>
  <c r="Y2605" i="3" s="1"/>
  <c r="W2601" i="3"/>
  <c r="Y2601" i="3" s="1"/>
  <c r="W2597" i="3"/>
  <c r="Y2597" i="3" s="1"/>
  <c r="W2593" i="3"/>
  <c r="Y2593" i="3" s="1"/>
  <c r="W2589" i="3"/>
  <c r="Y2589" i="3" s="1"/>
  <c r="W2585" i="3"/>
  <c r="Y2585" i="3" s="1"/>
  <c r="W2581" i="3"/>
  <c r="Y2581" i="3" s="1"/>
  <c r="W2577" i="3"/>
  <c r="Y2577" i="3" s="1"/>
  <c r="W2573" i="3"/>
  <c r="Y2573" i="3" s="1"/>
  <c r="W2569" i="3"/>
  <c r="Y2569" i="3" s="1"/>
  <c r="W2565" i="3"/>
  <c r="Y2565" i="3" s="1"/>
  <c r="W2313" i="3"/>
  <c r="Y2313" i="3" s="1"/>
  <c r="W2013" i="3"/>
  <c r="Y2013" i="3" s="1"/>
  <c r="W2009" i="3"/>
  <c r="Y2009" i="3" s="1"/>
  <c r="W1913" i="3"/>
  <c r="Y1913" i="3" s="1"/>
  <c r="W1709" i="3"/>
  <c r="Y1709" i="3" s="1"/>
  <c r="W1609" i="3"/>
  <c r="Y1609" i="3" s="1"/>
  <c r="W1473" i="3"/>
  <c r="Y1473" i="3" s="1"/>
  <c r="W1337" i="3"/>
  <c r="Y1337" i="3" s="1"/>
  <c r="W1149" i="3"/>
  <c r="Y1149" i="3" s="1"/>
  <c r="W169" i="3"/>
  <c r="Y169" i="3" s="1"/>
  <c r="W6832" i="3"/>
  <c r="Y6832" i="3" s="1"/>
  <c r="X6828" i="3"/>
  <c r="X6824" i="3"/>
  <c r="W6820" i="3"/>
  <c r="Y6820" i="3" s="1"/>
  <c r="W6816" i="3"/>
  <c r="Y6816" i="3" s="1"/>
  <c r="X6808" i="3"/>
  <c r="W6804" i="3"/>
  <c r="Y6804" i="3" s="1"/>
  <c r="W6800" i="3"/>
  <c r="Y6800" i="3" s="1"/>
  <c r="X6792" i="3"/>
  <c r="W6788" i="3"/>
  <c r="Y6788" i="3" s="1"/>
  <c r="W6784" i="3"/>
  <c r="Y6784" i="3" s="1"/>
  <c r="X6776" i="3"/>
  <c r="W6772" i="3"/>
  <c r="Y6772" i="3" s="1"/>
  <c r="W6768" i="3"/>
  <c r="Y6768" i="3" s="1"/>
  <c r="W6756" i="3"/>
  <c r="Y6756" i="3" s="1"/>
  <c r="W6752" i="3"/>
  <c r="Y6752" i="3" s="1"/>
  <c r="X6748" i="3"/>
  <c r="W6740" i="3"/>
  <c r="Y6740" i="3" s="1"/>
  <c r="W6736" i="3"/>
  <c r="Y6736" i="3" s="1"/>
  <c r="X6732" i="3"/>
  <c r="W6724" i="3"/>
  <c r="Y6724" i="3" s="1"/>
  <c r="W6720" i="3"/>
  <c r="Y6720" i="3" s="1"/>
  <c r="X6716" i="3"/>
  <c r="W6708" i="3"/>
  <c r="Y6708" i="3" s="1"/>
  <c r="W6704" i="3"/>
  <c r="Y6704" i="3" s="1"/>
  <c r="X6700" i="3"/>
  <c r="X6696" i="3"/>
  <c r="W6692" i="3"/>
  <c r="Y6692" i="3" s="1"/>
  <c r="W6688" i="3"/>
  <c r="Y6688" i="3" s="1"/>
  <c r="X6684" i="3"/>
  <c r="W6676" i="3"/>
  <c r="Y6676" i="3" s="1"/>
  <c r="W6672" i="3"/>
  <c r="Y6672" i="3" s="1"/>
  <c r="X6668" i="3"/>
  <c r="W6660" i="3"/>
  <c r="Y6660" i="3" s="1"/>
  <c r="W6656" i="3"/>
  <c r="Y6656" i="3" s="1"/>
  <c r="X6652" i="3"/>
  <c r="W6644" i="3"/>
  <c r="Y6644" i="3" s="1"/>
  <c r="W6640" i="3"/>
  <c r="Y6640" i="3" s="1"/>
  <c r="X6636" i="3"/>
  <c r="W6628" i="3"/>
  <c r="Y6628" i="3" s="1"/>
  <c r="W6624" i="3"/>
  <c r="Y6624" i="3" s="1"/>
  <c r="X6620" i="3"/>
  <c r="W6612" i="3"/>
  <c r="Y6612" i="3" s="1"/>
  <c r="W6608" i="3"/>
  <c r="Y6608" i="3" s="1"/>
  <c r="X6604" i="3"/>
  <c r="W6596" i="3"/>
  <c r="Y6596" i="3" s="1"/>
  <c r="W6592" i="3"/>
  <c r="Y6592" i="3" s="1"/>
  <c r="X6588" i="3"/>
  <c r="W6580" i="3"/>
  <c r="Y6580" i="3" s="1"/>
  <c r="W6576" i="3"/>
  <c r="Y6576" i="3" s="1"/>
  <c r="X6572" i="3"/>
  <c r="W6564" i="3"/>
  <c r="Y6564" i="3" s="1"/>
  <c r="W6560" i="3"/>
  <c r="Y6560" i="3" s="1"/>
  <c r="X6556" i="3"/>
  <c r="W6548" i="3"/>
  <c r="Y6548" i="3" s="1"/>
  <c r="W6544" i="3"/>
  <c r="Y6544" i="3" s="1"/>
  <c r="X6540" i="3"/>
  <c r="W6528" i="3"/>
  <c r="Y6528" i="3" s="1"/>
  <c r="X6524" i="3"/>
  <c r="W6520" i="3"/>
  <c r="Y6520" i="3" s="1"/>
  <c r="W6512" i="3"/>
  <c r="Y6512" i="3" s="1"/>
  <c r="X6508" i="3"/>
  <c r="W6496" i="3"/>
  <c r="Y6496" i="3" s="1"/>
  <c r="X6492" i="3"/>
  <c r="W6480" i="3"/>
  <c r="Y6480" i="3" s="1"/>
  <c r="X6476" i="3"/>
  <c r="W6464" i="3"/>
  <c r="Y6464" i="3" s="1"/>
  <c r="X6460" i="3"/>
  <c r="W6456" i="3"/>
  <c r="Y6456" i="3" s="1"/>
  <c r="W6448" i="3"/>
  <c r="Y6448" i="3" s="1"/>
  <c r="X6444" i="3"/>
  <c r="W6432" i="3"/>
  <c r="Y6432" i="3" s="1"/>
  <c r="X6428" i="3"/>
  <c r="W6416" i="3"/>
  <c r="Y6416" i="3" s="1"/>
  <c r="X6412" i="3"/>
  <c r="W6400" i="3"/>
  <c r="Y6400" i="3" s="1"/>
  <c r="X6396" i="3"/>
  <c r="W6384" i="3"/>
  <c r="Y6384" i="3" s="1"/>
  <c r="X6380" i="3"/>
  <c r="X6376" i="3"/>
  <c r="W6368" i="3"/>
  <c r="Y6368" i="3" s="1"/>
  <c r="X6364" i="3"/>
  <c r="W6360" i="3"/>
  <c r="Y6360" i="3" s="1"/>
  <c r="W6352" i="3"/>
  <c r="Y6352" i="3" s="1"/>
  <c r="X6348" i="3"/>
  <c r="W6336" i="3"/>
  <c r="Y6336" i="3" s="1"/>
  <c r="W6332" i="3"/>
  <c r="Y6332" i="3" s="1"/>
  <c r="W6320" i="3"/>
  <c r="Y6320" i="3" s="1"/>
  <c r="X6316" i="3"/>
  <c r="W6312" i="3"/>
  <c r="Y6312" i="3" s="1"/>
  <c r="X6308" i="3"/>
  <c r="W6304" i="3"/>
  <c r="Y6304" i="3" s="1"/>
  <c r="X6300" i="3"/>
  <c r="W6296" i="3"/>
  <c r="Y6296" i="3" s="1"/>
  <c r="X6292" i="3"/>
  <c r="W6288" i="3"/>
  <c r="Y6288" i="3" s="1"/>
  <c r="X6284" i="3"/>
  <c r="W6272" i="3"/>
  <c r="Y6272" i="3" s="1"/>
  <c r="X6268" i="3"/>
  <c r="W6256" i="3"/>
  <c r="Y6256" i="3" s="1"/>
  <c r="X6252" i="3"/>
  <c r="W6240" i="3"/>
  <c r="Y6240" i="3" s="1"/>
  <c r="W6236" i="3"/>
  <c r="Y6236" i="3" s="1"/>
  <c r="W6224" i="3"/>
  <c r="Y6224" i="3" s="1"/>
  <c r="W6220" i="3"/>
  <c r="Y6220" i="3" s="1"/>
  <c r="X6208" i="3"/>
  <c r="W6204" i="3"/>
  <c r="Y6204" i="3" s="1"/>
  <c r="W6192" i="3"/>
  <c r="Y6192" i="3" s="1"/>
  <c r="W6188" i="3"/>
  <c r="Y6188" i="3" s="1"/>
  <c r="W6184" i="3"/>
  <c r="Y6184" i="3" s="1"/>
  <c r="W6176" i="3"/>
  <c r="Y6176" i="3" s="1"/>
  <c r="W6172" i="3"/>
  <c r="Y6172" i="3" s="1"/>
  <c r="W6160" i="3"/>
  <c r="Y6160" i="3" s="1"/>
  <c r="W6156" i="3"/>
  <c r="Y6156" i="3" s="1"/>
  <c r="W6144" i="3"/>
  <c r="Y6144" i="3" s="1"/>
  <c r="W6140" i="3"/>
  <c r="Y6140" i="3" s="1"/>
  <c r="W6128" i="3"/>
  <c r="Y6128" i="3" s="1"/>
  <c r="W6124" i="3"/>
  <c r="Y6124" i="3" s="1"/>
  <c r="X6112" i="3"/>
  <c r="W6108" i="3"/>
  <c r="Y6108" i="3" s="1"/>
  <c r="W6096" i="3"/>
  <c r="Y6096" i="3" s="1"/>
  <c r="W6092" i="3"/>
  <c r="Y6092" i="3" s="1"/>
  <c r="W6088" i="3"/>
  <c r="Y6088" i="3" s="1"/>
  <c r="X6080" i="3"/>
  <c r="W6076" i="3"/>
  <c r="Y6076" i="3" s="1"/>
  <c r="W6064" i="3"/>
  <c r="Y6064" i="3" s="1"/>
  <c r="W6060" i="3"/>
  <c r="Y6060" i="3" s="1"/>
  <c r="X6048" i="3"/>
  <c r="W6044" i="3"/>
  <c r="Y6044" i="3" s="1"/>
  <c r="W6040" i="3"/>
  <c r="Y6040" i="3" s="1"/>
  <c r="W6032" i="3"/>
  <c r="Y6032" i="3" s="1"/>
  <c r="W6028" i="3"/>
  <c r="Y6028" i="3" s="1"/>
  <c r="X6012" i="3"/>
  <c r="W6008" i="3"/>
  <c r="Y6008" i="3" s="1"/>
  <c r="W6004" i="3"/>
  <c r="Y6004" i="3" s="1"/>
  <c r="W6000" i="3"/>
  <c r="Y6000" i="3" s="1"/>
  <c r="X5996" i="3"/>
  <c r="W5992" i="3"/>
  <c r="Y5992" i="3" s="1"/>
  <c r="X5984" i="3"/>
  <c r="X5980" i="3"/>
  <c r="W5976" i="3"/>
  <c r="Y5976" i="3" s="1"/>
  <c r="W5972" i="3"/>
  <c r="Y5972" i="3" s="1"/>
  <c r="W5968" i="3"/>
  <c r="Y5968" i="3" s="1"/>
  <c r="X5964" i="3"/>
  <c r="W5960" i="3"/>
  <c r="Y5960" i="3" s="1"/>
  <c r="X5956" i="3"/>
  <c r="X5952" i="3"/>
  <c r="X5948" i="3"/>
  <c r="W5944" i="3"/>
  <c r="Y5944" i="3" s="1"/>
  <c r="W5936" i="3"/>
  <c r="Y5936" i="3" s="1"/>
  <c r="X5932" i="3"/>
  <c r="W5928" i="3"/>
  <c r="Y5928" i="3" s="1"/>
  <c r="X5924" i="3"/>
  <c r="X5920" i="3"/>
  <c r="X5916" i="3"/>
  <c r="W5912" i="3"/>
  <c r="Y5912" i="3" s="1"/>
  <c r="W5904" i="3"/>
  <c r="Y5904" i="3" s="1"/>
  <c r="X5900" i="3"/>
  <c r="W5896" i="3"/>
  <c r="Y5896" i="3" s="1"/>
  <c r="W5892" i="3"/>
  <c r="Y5892" i="3" s="1"/>
  <c r="X5888" i="3"/>
  <c r="X5884" i="3"/>
  <c r="W5880" i="3"/>
  <c r="Y5880" i="3" s="1"/>
  <c r="W5872" i="3"/>
  <c r="Y5872" i="3" s="1"/>
  <c r="X5868" i="3"/>
  <c r="W5864" i="3"/>
  <c r="Y5864" i="3" s="1"/>
  <c r="W5860" i="3"/>
  <c r="Y5860" i="3" s="1"/>
  <c r="X5856" i="3"/>
  <c r="X5852" i="3"/>
  <c r="W5848" i="3"/>
  <c r="Y5848" i="3" s="1"/>
  <c r="W5840" i="3"/>
  <c r="Y5840" i="3" s="1"/>
  <c r="X5836" i="3"/>
  <c r="W5832" i="3"/>
  <c r="Y5832" i="3" s="1"/>
  <c r="X5824" i="3"/>
  <c r="X5820" i="3"/>
  <c r="W5816" i="3"/>
  <c r="Y5816" i="3" s="1"/>
  <c r="X5812" i="3"/>
  <c r="W5808" i="3"/>
  <c r="Y5808" i="3" s="1"/>
  <c r="X5804" i="3"/>
  <c r="W5800" i="3"/>
  <c r="Y5800" i="3" s="1"/>
  <c r="X5792" i="3"/>
  <c r="X5788" i="3"/>
  <c r="W5784" i="3"/>
  <c r="Y5784" i="3" s="1"/>
  <c r="X5780" i="3"/>
  <c r="W5776" i="3"/>
  <c r="Y5776" i="3" s="1"/>
  <c r="X5772" i="3"/>
  <c r="W5768" i="3"/>
  <c r="Y5768" i="3" s="1"/>
  <c r="X5728" i="3"/>
  <c r="X5692" i="3"/>
  <c r="W5596" i="3"/>
  <c r="Y5596" i="3" s="1"/>
  <c r="W5496" i="3"/>
  <c r="Y5496" i="3" s="1"/>
  <c r="X5420" i="3"/>
  <c r="X5344" i="3"/>
  <c r="W5192" i="3"/>
  <c r="Y5192" i="3" s="1"/>
  <c r="W4888" i="3"/>
  <c r="Y4888" i="3" s="1"/>
  <c r="X4736" i="3"/>
  <c r="W4508" i="3"/>
  <c r="Y4508" i="3" s="1"/>
  <c r="W4432" i="3"/>
  <c r="Y4432" i="3" s="1"/>
  <c r="W4280" i="3"/>
  <c r="Y4280" i="3" s="1"/>
  <c r="W4204" i="3"/>
  <c r="Y4204" i="3" s="1"/>
  <c r="W4128" i="3"/>
  <c r="Y4128" i="3" s="1"/>
  <c r="W3976" i="3"/>
  <c r="Y3976" i="3" s="1"/>
  <c r="X3904" i="3"/>
  <c r="W3900" i="3"/>
  <c r="Y3900" i="3" s="1"/>
  <c r="W579" i="3"/>
  <c r="Y579" i="3" s="1"/>
  <c r="W575" i="3"/>
  <c r="Y575" i="3" s="1"/>
  <c r="X571" i="3"/>
  <c r="W567" i="3"/>
  <c r="Y567" i="3" s="1"/>
  <c r="W563" i="3"/>
  <c r="Y563" i="3" s="1"/>
  <c r="X559" i="3"/>
  <c r="W555" i="3"/>
  <c r="Y555" i="3" s="1"/>
  <c r="W547" i="3"/>
  <c r="Y547" i="3" s="1"/>
  <c r="W543" i="3"/>
  <c r="Y543" i="3" s="1"/>
  <c r="W539" i="3"/>
  <c r="Y539" i="3" s="1"/>
  <c r="W531" i="3"/>
  <c r="Y531" i="3" s="1"/>
  <c r="X527" i="3"/>
  <c r="W523" i="3"/>
  <c r="Y523" i="3" s="1"/>
  <c r="W515" i="3"/>
  <c r="Y515" i="3" s="1"/>
  <c r="W511" i="3"/>
  <c r="Y511" i="3" s="1"/>
  <c r="X507" i="3"/>
  <c r="W503" i="3"/>
  <c r="Y503" i="3" s="1"/>
  <c r="W499" i="3"/>
  <c r="Y499" i="3" s="1"/>
  <c r="X495" i="3"/>
  <c r="W491" i="3"/>
  <c r="Y491" i="3" s="1"/>
  <c r="W483" i="3"/>
  <c r="Y483" i="3" s="1"/>
  <c r="W479" i="3"/>
  <c r="Y479" i="3" s="1"/>
  <c r="W475" i="3"/>
  <c r="Y475" i="3" s="1"/>
  <c r="W467" i="3"/>
  <c r="Y467" i="3" s="1"/>
  <c r="X463" i="3"/>
  <c r="W459" i="3"/>
  <c r="Y459" i="3" s="1"/>
  <c r="W455" i="3"/>
  <c r="Y455" i="3" s="1"/>
  <c r="W451" i="3"/>
  <c r="Y451" i="3" s="1"/>
  <c r="W447" i="3"/>
  <c r="Y447" i="3" s="1"/>
  <c r="X443" i="3"/>
  <c r="W435" i="3"/>
  <c r="Y435" i="3" s="1"/>
  <c r="X431" i="3"/>
  <c r="W427" i="3"/>
  <c r="Y427" i="3" s="1"/>
  <c r="W419" i="3"/>
  <c r="Y419" i="3" s="1"/>
  <c r="W415" i="3"/>
  <c r="Y415" i="3" s="1"/>
  <c r="W411" i="3"/>
  <c r="Y411" i="3" s="1"/>
  <c r="W403" i="3"/>
  <c r="Y403" i="3" s="1"/>
  <c r="X399" i="3"/>
  <c r="W395" i="3"/>
  <c r="Y395" i="3" s="1"/>
  <c r="W391" i="3"/>
  <c r="Y391" i="3" s="1"/>
  <c r="W387" i="3"/>
  <c r="Y387" i="3" s="1"/>
  <c r="W383" i="3"/>
  <c r="Y383" i="3" s="1"/>
  <c r="X379" i="3"/>
  <c r="W371" i="3"/>
  <c r="Y371" i="3" s="1"/>
  <c r="X367" i="3"/>
  <c r="W363" i="3"/>
  <c r="Y363" i="3" s="1"/>
  <c r="W355" i="3"/>
  <c r="Y355" i="3" s="1"/>
  <c r="W351" i="3"/>
  <c r="Y351" i="3" s="1"/>
  <c r="W347" i="3"/>
  <c r="Y347" i="3" s="1"/>
  <c r="W343" i="3"/>
  <c r="Y343" i="3" s="1"/>
  <c r="W339" i="3"/>
  <c r="Y339" i="3" s="1"/>
  <c r="X335" i="3"/>
  <c r="W331" i="3"/>
  <c r="Y331" i="3" s="1"/>
  <c r="W323" i="3"/>
  <c r="Y323" i="3" s="1"/>
  <c r="W319" i="3"/>
  <c r="Y319" i="3" s="1"/>
  <c r="X315" i="3"/>
  <c r="W307" i="3"/>
  <c r="Y307" i="3" s="1"/>
  <c r="X303" i="3"/>
  <c r="W299" i="3"/>
  <c r="Y299" i="3" s="1"/>
  <c r="W291" i="3"/>
  <c r="Y291" i="3" s="1"/>
  <c r="W287" i="3"/>
  <c r="Y287" i="3" s="1"/>
  <c r="W283" i="3"/>
  <c r="Y283" i="3" s="1"/>
  <c r="W279" i="3"/>
  <c r="Y279" i="3" s="1"/>
  <c r="W275" i="3"/>
  <c r="Y275" i="3" s="1"/>
  <c r="X271" i="3"/>
  <c r="W267" i="3"/>
  <c r="Y267" i="3" s="1"/>
  <c r="W259" i="3"/>
  <c r="Y259" i="3" s="1"/>
  <c r="W255" i="3"/>
  <c r="Y255" i="3" s="1"/>
  <c r="X251" i="3"/>
  <c r="W243" i="3"/>
  <c r="Y243" i="3" s="1"/>
  <c r="X239" i="3"/>
  <c r="W235" i="3"/>
  <c r="Y235" i="3" s="1"/>
  <c r="W227" i="3"/>
  <c r="Y227" i="3" s="1"/>
  <c r="W223" i="3"/>
  <c r="Y223" i="3" s="1"/>
  <c r="W219" i="3"/>
  <c r="Y219" i="3" s="1"/>
  <c r="W211" i="3"/>
  <c r="Y211" i="3" s="1"/>
  <c r="X207" i="3"/>
  <c r="W203" i="3"/>
  <c r="Y203" i="3" s="1"/>
  <c r="W195" i="3"/>
  <c r="Y195" i="3" s="1"/>
  <c r="W191" i="3"/>
  <c r="Y191" i="3" s="1"/>
  <c r="X187" i="3"/>
  <c r="W179" i="3"/>
  <c r="Y179" i="3" s="1"/>
  <c r="X175" i="3"/>
  <c r="W171" i="3"/>
  <c r="Y171" i="3" s="1"/>
  <c r="W167" i="3"/>
  <c r="Y167" i="3" s="1"/>
  <c r="W163" i="3"/>
  <c r="Y163" i="3" s="1"/>
  <c r="W159" i="3"/>
  <c r="Y159" i="3" s="1"/>
  <c r="W155" i="3"/>
  <c r="Y155" i="3" s="1"/>
  <c r="W147" i="3"/>
  <c r="Y147" i="3" s="1"/>
  <c r="X143" i="3"/>
  <c r="W139" i="3"/>
  <c r="Y139" i="3" s="1"/>
  <c r="W131" i="3"/>
  <c r="Y131" i="3" s="1"/>
  <c r="W127" i="3"/>
  <c r="Y127" i="3" s="1"/>
  <c r="X123" i="3"/>
  <c r="W115" i="3"/>
  <c r="Y115" i="3" s="1"/>
  <c r="X111" i="3"/>
  <c r="W107" i="3"/>
  <c r="Y107" i="3" s="1"/>
  <c r="W103" i="3"/>
  <c r="Y103" i="3" s="1"/>
  <c r="W99" i="3"/>
  <c r="Y99" i="3" s="1"/>
  <c r="W95" i="3"/>
  <c r="Y95" i="3" s="1"/>
  <c r="W91" i="3"/>
  <c r="Y91" i="3" s="1"/>
  <c r="W83" i="3"/>
  <c r="Y83" i="3" s="1"/>
  <c r="X79" i="3"/>
  <c r="W75" i="3"/>
  <c r="Y75" i="3" s="1"/>
  <c r="W71" i="3"/>
  <c r="Y71" i="3" s="1"/>
  <c r="W67" i="3"/>
  <c r="Y67" i="3" s="1"/>
  <c r="W63" i="3"/>
  <c r="Y63" i="3" s="1"/>
  <c r="X59" i="3"/>
  <c r="W51" i="3"/>
  <c r="Y51" i="3" s="1"/>
  <c r="X47" i="3"/>
  <c r="W43" i="3"/>
  <c r="Y43" i="3" s="1"/>
  <c r="W35" i="3"/>
  <c r="Y35" i="3" s="1"/>
  <c r="W31" i="3"/>
  <c r="Y31" i="3" s="1"/>
  <c r="W27" i="3"/>
  <c r="Y27" i="3" s="1"/>
  <c r="W19" i="3"/>
  <c r="Y19" i="3" s="1"/>
  <c r="W15" i="3"/>
  <c r="Y15" i="3" s="1"/>
  <c r="W11" i="3"/>
  <c r="Y11" i="3" s="1"/>
  <c r="W7" i="3"/>
  <c r="Y7" i="3" s="1"/>
  <c r="W3" i="3"/>
  <c r="Y3" i="3" s="1"/>
  <c r="X7042" i="3"/>
  <c r="X7034" i="3"/>
  <c r="X7030" i="3"/>
  <c r="W7018" i="3"/>
  <c r="Y7018" i="3" s="1"/>
  <c r="X7014" i="3"/>
  <c r="X7010" i="3"/>
  <c r="X6998" i="3"/>
  <c r="X6994" i="3"/>
  <c r="X6978" i="3"/>
  <c r="X6954" i="3"/>
  <c r="W6938" i="3"/>
  <c r="Y6938" i="3" s="1"/>
  <c r="W6934" i="3"/>
  <c r="Y6934" i="3" s="1"/>
  <c r="W6930" i="3"/>
  <c r="Y6930" i="3" s="1"/>
  <c r="W6922" i="3"/>
  <c r="Y6922" i="3" s="1"/>
  <c r="W6918" i="3"/>
  <c r="Y6918" i="3" s="1"/>
  <c r="W6914" i="3"/>
  <c r="Y6914" i="3" s="1"/>
  <c r="W6906" i="3"/>
  <c r="Y6906" i="3" s="1"/>
  <c r="W6898" i="3"/>
  <c r="Y6898" i="3" s="1"/>
  <c r="W6890" i="3"/>
  <c r="Y6890" i="3" s="1"/>
  <c r="W6886" i="3"/>
  <c r="Y6886" i="3" s="1"/>
  <c r="W6870" i="3"/>
  <c r="Y6870" i="3" s="1"/>
  <c r="W6866" i="3"/>
  <c r="Y6866" i="3" s="1"/>
  <c r="W6858" i="3"/>
  <c r="Y6858" i="3" s="1"/>
  <c r="W6850" i="3"/>
  <c r="Y6850" i="3" s="1"/>
  <c r="W6842" i="3"/>
  <c r="Y6842" i="3" s="1"/>
  <c r="W6838" i="3"/>
  <c r="Y6838" i="3" s="1"/>
  <c r="W6826" i="3"/>
  <c r="Y6826" i="3" s="1"/>
  <c r="W6822" i="3"/>
  <c r="Y6822" i="3" s="1"/>
  <c r="W6818" i="3"/>
  <c r="Y6818" i="3" s="1"/>
  <c r="W6806" i="3"/>
  <c r="Y6806" i="3" s="1"/>
  <c r="W6802" i="3"/>
  <c r="Y6802" i="3" s="1"/>
  <c r="W6794" i="3"/>
  <c r="Y6794" i="3" s="1"/>
  <c r="W6786" i="3"/>
  <c r="Y6786" i="3" s="1"/>
  <c r="W6778" i="3"/>
  <c r="Y6778" i="3" s="1"/>
  <c r="W6774" i="3"/>
  <c r="Y6774" i="3" s="1"/>
  <c r="W6770" i="3"/>
  <c r="Y6770" i="3" s="1"/>
  <c r="W6762" i="3"/>
  <c r="Y6762" i="3" s="1"/>
  <c r="W6758" i="3"/>
  <c r="Y6758" i="3" s="1"/>
  <c r="W6754" i="3"/>
  <c r="Y6754" i="3" s="1"/>
  <c r="W6742" i="3"/>
  <c r="Y6742" i="3" s="1"/>
  <c r="W6738" i="3"/>
  <c r="Y6738" i="3" s="1"/>
  <c r="W6730" i="3"/>
  <c r="Y6730" i="3" s="1"/>
  <c r="W6722" i="3"/>
  <c r="Y6722" i="3" s="1"/>
  <c r="W3676" i="3"/>
  <c r="Y3676" i="3" s="1"/>
  <c r="W3672" i="3"/>
  <c r="Y3672" i="3" s="1"/>
  <c r="W3448" i="3"/>
  <c r="Y3448" i="3" s="1"/>
  <c r="W3372" i="3"/>
  <c r="Y3372" i="3" s="1"/>
  <c r="W3090" i="3"/>
  <c r="Y3090" i="3" s="1"/>
  <c r="W2770" i="3"/>
  <c r="Y2770" i="3" s="1"/>
  <c r="W2162" i="3"/>
  <c r="Y2162" i="3" s="1"/>
  <c r="W1538" i="3"/>
  <c r="Y1538" i="3" s="1"/>
  <c r="W3294" i="3"/>
  <c r="Y3294" i="3" s="1"/>
  <c r="W3286" i="3"/>
  <c r="Y3286" i="3" s="1"/>
  <c r="W3266" i="3"/>
  <c r="Y3266" i="3" s="1"/>
  <c r="W3238" i="3"/>
  <c r="Y3238" i="3" s="1"/>
  <c r="W3218" i="3"/>
  <c r="Y3218" i="3" s="1"/>
  <c r="W3190" i="3"/>
  <c r="Y3190" i="3" s="1"/>
  <c r="W5752" i="3"/>
  <c r="Y5752" i="3" s="1"/>
  <c r="X5748" i="3"/>
  <c r="W5736" i="3"/>
  <c r="Y5736" i="3" s="1"/>
  <c r="X5732" i="3"/>
  <c r="W5724" i="3"/>
  <c r="Y5724" i="3" s="1"/>
  <c r="W5720" i="3"/>
  <c r="Y5720" i="3" s="1"/>
  <c r="X5716" i="3"/>
  <c r="X5708" i="3"/>
  <c r="X5696" i="3"/>
  <c r="W5688" i="3"/>
  <c r="Y5688" i="3" s="1"/>
  <c r="W5680" i="3"/>
  <c r="Y5680" i="3" s="1"/>
  <c r="X5676" i="3"/>
  <c r="W5672" i="3"/>
  <c r="Y5672" i="3" s="1"/>
  <c r="X5664" i="3"/>
  <c r="X5660" i="3"/>
  <c r="W5656" i="3"/>
  <c r="Y5656" i="3" s="1"/>
  <c r="X5652" i="3"/>
  <c r="W5648" i="3"/>
  <c r="Y5648" i="3" s="1"/>
  <c r="X5644" i="3"/>
  <c r="W5640" i="3"/>
  <c r="Y5640" i="3" s="1"/>
  <c r="X5632" i="3"/>
  <c r="X5628" i="3"/>
  <c r="W5624" i="3"/>
  <c r="Y5624" i="3" s="1"/>
  <c r="X5620" i="3"/>
  <c r="W5616" i="3"/>
  <c r="Y5616" i="3" s="1"/>
  <c r="X5612" i="3"/>
  <c r="W5608" i="3"/>
  <c r="Y5608" i="3" s="1"/>
  <c r="X5600" i="3"/>
  <c r="W5592" i="3"/>
  <c r="Y5592" i="3" s="1"/>
  <c r="X5588" i="3"/>
  <c r="W5584" i="3"/>
  <c r="Y5584" i="3" s="1"/>
  <c r="X5572" i="3"/>
  <c r="X5568" i="3"/>
  <c r="W5552" i="3"/>
  <c r="Y5552" i="3" s="1"/>
  <c r="X5548" i="3"/>
  <c r="W5544" i="3"/>
  <c r="Y5544" i="3" s="1"/>
  <c r="X5536" i="3"/>
  <c r="X5532" i="3"/>
  <c r="X5516" i="3"/>
  <c r="W5512" i="3"/>
  <c r="Y5512" i="3" s="1"/>
  <c r="X5504" i="3"/>
  <c r="X5500" i="3"/>
  <c r="X5492" i="3"/>
  <c r="W5480" i="3"/>
  <c r="Y5480" i="3" s="1"/>
  <c r="X5476" i="3"/>
  <c r="W5464" i="3"/>
  <c r="Y5464" i="3" s="1"/>
  <c r="X5460" i="3"/>
  <c r="X5452" i="3"/>
  <c r="W5448" i="3"/>
  <c r="Y5448" i="3" s="1"/>
  <c r="X5444" i="3"/>
  <c r="X5440" i="3"/>
  <c r="W5432" i="3"/>
  <c r="Y5432" i="3" s="1"/>
  <c r="X5428" i="3"/>
  <c r="W5424" i="3"/>
  <c r="Y5424" i="3" s="1"/>
  <c r="X5408" i="3"/>
  <c r="X5404" i="3"/>
  <c r="W5392" i="3"/>
  <c r="Y5392" i="3" s="1"/>
  <c r="X5388" i="3"/>
  <c r="W5384" i="3"/>
  <c r="Y5384" i="3" s="1"/>
  <c r="X5376" i="3"/>
  <c r="X5372" i="3"/>
  <c r="W5360" i="3"/>
  <c r="Y5360" i="3" s="1"/>
  <c r="X5356" i="3"/>
  <c r="X5340" i="3"/>
  <c r="W5336" i="3"/>
  <c r="Y5336" i="3" s="1"/>
  <c r="W5328" i="3"/>
  <c r="Y5328" i="3" s="1"/>
  <c r="X5324" i="3"/>
  <c r="W5320" i="3"/>
  <c r="Y5320" i="3" s="1"/>
  <c r="X5316" i="3"/>
  <c r="X5312" i="3"/>
  <c r="X5308" i="3"/>
  <c r="X5300" i="3"/>
  <c r="W5288" i="3"/>
  <c r="Y5288" i="3" s="1"/>
  <c r="X5284" i="3"/>
  <c r="W5272" i="3"/>
  <c r="Y5272" i="3" s="1"/>
  <c r="X5268" i="3"/>
  <c r="W5256" i="3"/>
  <c r="Y5256" i="3" s="1"/>
  <c r="X5252" i="3"/>
  <c r="W5240" i="3"/>
  <c r="Y5240" i="3" s="1"/>
  <c r="X5236" i="3"/>
  <c r="W5232" i="3"/>
  <c r="Y5232" i="3" s="1"/>
  <c r="W5224" i="3"/>
  <c r="Y5224" i="3" s="1"/>
  <c r="X5220" i="3"/>
  <c r="X5216" i="3"/>
  <c r="W5208" i="3"/>
  <c r="Y5208" i="3" s="1"/>
  <c r="X5204" i="3"/>
  <c r="W5200" i="3"/>
  <c r="Y5200" i="3" s="1"/>
  <c r="W5196" i="3"/>
  <c r="Y5196" i="3" s="1"/>
  <c r="X5184" i="3"/>
  <c r="W5180" i="3"/>
  <c r="Y5180" i="3" s="1"/>
  <c r="W5168" i="3"/>
  <c r="Y5168" i="3" s="1"/>
  <c r="W5164" i="3"/>
  <c r="Y5164" i="3" s="1"/>
  <c r="X5148" i="3"/>
  <c r="W5144" i="3"/>
  <c r="Y5144" i="3" s="1"/>
  <c r="W5140" i="3"/>
  <c r="Y5140" i="3" s="1"/>
  <c r="W5136" i="3"/>
  <c r="Y5136" i="3" s="1"/>
  <c r="X5132" i="3"/>
  <c r="W5128" i="3"/>
  <c r="Y5128" i="3" s="1"/>
  <c r="X5120" i="3"/>
  <c r="W5112" i="3"/>
  <c r="Y5112" i="3" s="1"/>
  <c r="X5108" i="3"/>
  <c r="W5096" i="3"/>
  <c r="Y5096" i="3" s="1"/>
  <c r="X5092" i="3"/>
  <c r="W5080" i="3"/>
  <c r="Y5080" i="3" s="1"/>
  <c r="X5076" i="3"/>
  <c r="W5064" i="3"/>
  <c r="Y5064" i="3" s="1"/>
  <c r="X5060" i="3"/>
  <c r="X5056" i="3"/>
  <c r="W5048" i="3"/>
  <c r="Y5048" i="3" s="1"/>
  <c r="X5044" i="3"/>
  <c r="W5040" i="3"/>
  <c r="Y5040" i="3" s="1"/>
  <c r="W5032" i="3"/>
  <c r="Y5032" i="3" s="1"/>
  <c r="X5028" i="3"/>
  <c r="W5016" i="3"/>
  <c r="Y5016" i="3" s="1"/>
  <c r="X5012" i="3"/>
  <c r="X4996" i="3"/>
  <c r="X4992" i="3"/>
  <c r="W4984" i="3"/>
  <c r="Y4984" i="3" s="1"/>
  <c r="X4980" i="3"/>
  <c r="W4976" i="3"/>
  <c r="Y4976" i="3" s="1"/>
  <c r="W4972" i="3"/>
  <c r="Y4972" i="3" s="1"/>
  <c r="W4968" i="3"/>
  <c r="Y4968" i="3" s="1"/>
  <c r="X4964" i="3"/>
  <c r="X4960" i="3"/>
  <c r="W4956" i="3"/>
  <c r="Y4956" i="3" s="1"/>
  <c r="W4952" i="3"/>
  <c r="Y4952" i="3" s="1"/>
  <c r="X4948" i="3"/>
  <c r="W4944" i="3"/>
  <c r="Y4944" i="3" s="1"/>
  <c r="W4936" i="3"/>
  <c r="Y4936" i="3" s="1"/>
  <c r="X4932" i="3"/>
  <c r="W4920" i="3"/>
  <c r="Y4920" i="3" s="1"/>
  <c r="X4916" i="3"/>
  <c r="W4912" i="3"/>
  <c r="Y4912" i="3" s="1"/>
  <c r="X4908" i="3"/>
  <c r="W4904" i="3"/>
  <c r="Y4904" i="3" s="1"/>
  <c r="X4892" i="3"/>
  <c r="X4884" i="3"/>
  <c r="W4880" i="3"/>
  <c r="Y4880" i="3" s="1"/>
  <c r="X4876" i="3"/>
  <c r="W4872" i="3"/>
  <c r="Y4872" i="3" s="1"/>
  <c r="X4860" i="3"/>
  <c r="W4856" i="3"/>
  <c r="Y4856" i="3" s="1"/>
  <c r="W4840" i="3"/>
  <c r="Y4840" i="3" s="1"/>
  <c r="W4824" i="3"/>
  <c r="Y4824" i="3" s="1"/>
  <c r="X4820" i="3"/>
  <c r="X4812" i="3"/>
  <c r="W4808" i="3"/>
  <c r="Y4808" i="3" s="1"/>
  <c r="X4796" i="3"/>
  <c r="W4792" i="3"/>
  <c r="Y4792" i="3" s="1"/>
  <c r="W4784" i="3"/>
  <c r="Y4784" i="3" s="1"/>
  <c r="W4776" i="3"/>
  <c r="Y4776" i="3" s="1"/>
  <c r="W4760" i="3"/>
  <c r="Y4760" i="3" s="1"/>
  <c r="X4756" i="3"/>
  <c r="X4748" i="3"/>
  <c r="W4744" i="3"/>
  <c r="Y4744" i="3" s="1"/>
  <c r="X4732" i="3"/>
  <c r="W4728" i="3"/>
  <c r="Y4728" i="3" s="1"/>
  <c r="X4724" i="3"/>
  <c r="W4720" i="3"/>
  <c r="Y4720" i="3" s="1"/>
  <c r="X4716" i="3"/>
  <c r="W4712" i="3"/>
  <c r="Y4712" i="3" s="1"/>
  <c r="X4708" i="3"/>
  <c r="X4704" i="3"/>
  <c r="W4688" i="3"/>
  <c r="Y4688" i="3" s="1"/>
  <c r="X4684" i="3"/>
  <c r="W4680" i="3"/>
  <c r="Y4680" i="3" s="1"/>
  <c r="X4676" i="3"/>
  <c r="X4668" i="3"/>
  <c r="W4664" i="3"/>
  <c r="Y4664" i="3" s="1"/>
  <c r="X4660" i="3"/>
  <c r="W4656" i="3"/>
  <c r="Y4656" i="3" s="1"/>
  <c r="X4652" i="3"/>
  <c r="W4648" i="3"/>
  <c r="Y4648" i="3" s="1"/>
  <c r="X4636" i="3"/>
  <c r="W4632" i="3"/>
  <c r="Y4632" i="3" s="1"/>
  <c r="X4620" i="3"/>
  <c r="W4616" i="3"/>
  <c r="Y4616" i="3" s="1"/>
  <c r="W4612" i="3"/>
  <c r="Y4612" i="3" s="1"/>
  <c r="X4604" i="3"/>
  <c r="W4600" i="3"/>
  <c r="Y4600" i="3" s="1"/>
  <c r="W4596" i="3"/>
  <c r="Y4596" i="3" s="1"/>
  <c r="W4584" i="3"/>
  <c r="Y4584" i="3" s="1"/>
  <c r="W4580" i="3"/>
  <c r="Y4580" i="3" s="1"/>
  <c r="W4568" i="3"/>
  <c r="Y4568" i="3" s="1"/>
  <c r="X4564" i="3"/>
  <c r="W4560" i="3"/>
  <c r="Y4560" i="3" s="1"/>
  <c r="X4556" i="3"/>
  <c r="W4552" i="3"/>
  <c r="Y4552" i="3" s="1"/>
  <c r="W4548" i="3"/>
  <c r="Y4548" i="3" s="1"/>
  <c r="X4540" i="3"/>
  <c r="W4536" i="3"/>
  <c r="Y4536" i="3" s="1"/>
  <c r="W4532" i="3"/>
  <c r="Y4532" i="3" s="1"/>
  <c r="W4520" i="3"/>
  <c r="Y4520" i="3" s="1"/>
  <c r="W4516" i="3"/>
  <c r="Y4516" i="3" s="1"/>
  <c r="W4504" i="3"/>
  <c r="Y4504" i="3" s="1"/>
  <c r="X4500" i="3"/>
  <c r="W4496" i="3"/>
  <c r="Y4496" i="3" s="1"/>
  <c r="W4488" i="3"/>
  <c r="Y4488" i="3" s="1"/>
  <c r="X4484" i="3"/>
  <c r="X4480" i="3"/>
  <c r="W4464" i="3"/>
  <c r="Y4464" i="3" s="1"/>
  <c r="X4460" i="3"/>
  <c r="X4448" i="3"/>
  <c r="X4444" i="3"/>
  <c r="X4428" i="3"/>
  <c r="W4424" i="3"/>
  <c r="Y4424" i="3" s="1"/>
  <c r="X4412" i="3"/>
  <c r="W4408" i="3"/>
  <c r="Y4408" i="3" s="1"/>
  <c r="W4400" i="3"/>
  <c r="Y4400" i="3" s="1"/>
  <c r="W4392" i="3"/>
  <c r="Y4392" i="3" s="1"/>
  <c r="X4388" i="3"/>
  <c r="W4384" i="3"/>
  <c r="Y4384" i="3" s="1"/>
  <c r="W4376" i="3"/>
  <c r="Y4376" i="3" s="1"/>
  <c r="W4372" i="3"/>
  <c r="Y4372" i="3" s="1"/>
  <c r="X4364" i="3"/>
  <c r="W4360" i="3"/>
  <c r="Y4360" i="3" s="1"/>
  <c r="X4356" i="3"/>
  <c r="W4352" i="3"/>
  <c r="Y4352" i="3" s="1"/>
  <c r="X4348" i="3"/>
  <c r="W4344" i="3"/>
  <c r="Y4344" i="3" s="1"/>
  <c r="X4340" i="3"/>
  <c r="W4336" i="3"/>
  <c r="Y4336" i="3" s="1"/>
  <c r="W4328" i="3"/>
  <c r="Y4328" i="3" s="1"/>
  <c r="X4324" i="3"/>
  <c r="W4312" i="3"/>
  <c r="Y4312" i="3" s="1"/>
  <c r="X4308" i="3"/>
  <c r="W4304" i="3"/>
  <c r="Y4304" i="3" s="1"/>
  <c r="W4296" i="3"/>
  <c r="Y4296" i="3" s="1"/>
  <c r="W4292" i="3"/>
  <c r="Y4292" i="3" s="1"/>
  <c r="W4288" i="3"/>
  <c r="Y4288" i="3" s="1"/>
  <c r="W4276" i="3"/>
  <c r="Y4276" i="3" s="1"/>
  <c r="W4272" i="3"/>
  <c r="Y4272" i="3" s="1"/>
  <c r="X4268" i="3"/>
  <c r="W4260" i="3"/>
  <c r="Y4260" i="3" s="1"/>
  <c r="X4256" i="3"/>
  <c r="W4252" i="3"/>
  <c r="Y4252" i="3" s="1"/>
  <c r="W4244" i="3"/>
  <c r="Y4244" i="3" s="1"/>
  <c r="X4240" i="3"/>
  <c r="X4236" i="3"/>
  <c r="W4228" i="3"/>
  <c r="Y4228" i="3" s="1"/>
  <c r="X4224" i="3"/>
  <c r="W4220" i="3"/>
  <c r="Y4220" i="3" s="1"/>
  <c r="W4212" i="3"/>
  <c r="Y4212" i="3" s="1"/>
  <c r="W4208" i="3"/>
  <c r="Y4208" i="3" s="1"/>
  <c r="W4200" i="3"/>
  <c r="Y4200" i="3" s="1"/>
  <c r="W4196" i="3"/>
  <c r="Y4196" i="3" s="1"/>
  <c r="X4188" i="3"/>
  <c r="W4184" i="3"/>
  <c r="Y4184" i="3" s="1"/>
  <c r="W4176" i="3"/>
  <c r="Y4176" i="3" s="1"/>
  <c r="X4172" i="3"/>
  <c r="W4164" i="3"/>
  <c r="Y4164" i="3" s="1"/>
  <c r="W4160" i="3"/>
  <c r="Y4160" i="3" s="1"/>
  <c r="W4156" i="3"/>
  <c r="Y4156" i="3" s="1"/>
  <c r="W4152" i="3"/>
  <c r="Y4152" i="3" s="1"/>
  <c r="W4148" i="3"/>
  <c r="Y4148" i="3" s="1"/>
  <c r="W4144" i="3"/>
  <c r="Y4144" i="3" s="1"/>
  <c r="W4136" i="3"/>
  <c r="Y4136" i="3" s="1"/>
  <c r="W4132" i="3"/>
  <c r="Y4132" i="3" s="1"/>
  <c r="W4120" i="3"/>
  <c r="Y4120" i="3" s="1"/>
  <c r="W4116" i="3"/>
  <c r="Y4116" i="3" s="1"/>
  <c r="W4112" i="3"/>
  <c r="Y4112" i="3" s="1"/>
  <c r="W4104" i="3"/>
  <c r="Y4104" i="3" s="1"/>
  <c r="W4100" i="3"/>
  <c r="Y4100" i="3" s="1"/>
  <c r="W4096" i="3"/>
  <c r="Y4096" i="3" s="1"/>
  <c r="W4084" i="3"/>
  <c r="Y4084" i="3" s="1"/>
  <c r="W4080" i="3"/>
  <c r="Y4080" i="3" s="1"/>
  <c r="X4076" i="3"/>
  <c r="W4072" i="3"/>
  <c r="Y4072" i="3" s="1"/>
  <c r="W4068" i="3"/>
  <c r="Y4068" i="3" s="1"/>
  <c r="X4064" i="3"/>
  <c r="W4060" i="3"/>
  <c r="Y4060" i="3" s="1"/>
  <c r="W4052" i="3"/>
  <c r="Y4052" i="3" s="1"/>
  <c r="W4048" i="3"/>
  <c r="Y4048" i="3" s="1"/>
  <c r="X4044" i="3"/>
  <c r="W4040" i="3"/>
  <c r="Y4040" i="3" s="1"/>
  <c r="W4036" i="3"/>
  <c r="Y4036" i="3" s="1"/>
  <c r="X4032" i="3"/>
  <c r="W4028" i="3"/>
  <c r="Y4028" i="3" s="1"/>
  <c r="W4020" i="3"/>
  <c r="Y4020" i="3" s="1"/>
  <c r="W4016" i="3"/>
  <c r="Y4016" i="3" s="1"/>
  <c r="X4012" i="3"/>
  <c r="W4008" i="3"/>
  <c r="Y4008" i="3" s="1"/>
  <c r="W4004" i="3"/>
  <c r="Y4004" i="3" s="1"/>
  <c r="X4000" i="3"/>
  <c r="W3996" i="3"/>
  <c r="Y3996" i="3" s="1"/>
  <c r="W3988" i="3"/>
  <c r="Y3988" i="3" s="1"/>
  <c r="W3984" i="3"/>
  <c r="Y3984" i="3" s="1"/>
  <c r="X3980" i="3"/>
  <c r="X3964" i="3"/>
  <c r="W3960" i="3"/>
  <c r="Y3960" i="3" s="1"/>
  <c r="W3952" i="3"/>
  <c r="Y3952" i="3" s="1"/>
  <c r="X3948" i="3"/>
  <c r="W3944" i="3"/>
  <c r="Y3944" i="3" s="1"/>
  <c r="W3932" i="3"/>
  <c r="Y3932" i="3" s="1"/>
  <c r="W3928" i="3"/>
  <c r="Y3928" i="3" s="1"/>
  <c r="W3916" i="3"/>
  <c r="Y3916" i="3" s="1"/>
  <c r="W3912" i="3"/>
  <c r="Y3912" i="3" s="1"/>
  <c r="W3896" i="3"/>
  <c r="Y3896" i="3" s="1"/>
  <c r="W3892" i="3"/>
  <c r="Y3892" i="3" s="1"/>
  <c r="X3888" i="3"/>
  <c r="W3880" i="3"/>
  <c r="Y3880" i="3" s="1"/>
  <c r="W3876" i="3"/>
  <c r="Y3876" i="3" s="1"/>
  <c r="W3860" i="3"/>
  <c r="Y3860" i="3" s="1"/>
  <c r="X3856" i="3"/>
  <c r="W3852" i="3"/>
  <c r="Y3852" i="3" s="1"/>
  <c r="W3844" i="3"/>
  <c r="Y3844" i="3" s="1"/>
  <c r="X3840" i="3"/>
  <c r="W3836" i="3"/>
  <c r="Y3836" i="3" s="1"/>
  <c r="W3832" i="3"/>
  <c r="Y3832" i="3" s="1"/>
  <c r="W3828" i="3"/>
  <c r="Y3828" i="3" s="1"/>
  <c r="X3824" i="3"/>
  <c r="W3820" i="3"/>
  <c r="Y3820" i="3" s="1"/>
  <c r="W3812" i="3"/>
  <c r="Y3812" i="3" s="1"/>
  <c r="X3808" i="3"/>
  <c r="W3804" i="3"/>
  <c r="Y3804" i="3" s="1"/>
  <c r="W3796" i="3"/>
  <c r="Y3796" i="3" s="1"/>
  <c r="X3792" i="3"/>
  <c r="W3788" i="3"/>
  <c r="Y3788" i="3" s="1"/>
  <c r="W3780" i="3"/>
  <c r="Y3780" i="3" s="1"/>
  <c r="X3776" i="3"/>
  <c r="W3772" i="3"/>
  <c r="Y3772" i="3" s="1"/>
  <c r="W3768" i="3"/>
  <c r="Y3768" i="3" s="1"/>
  <c r="W3764" i="3"/>
  <c r="Y3764" i="3" s="1"/>
  <c r="X3760" i="3"/>
  <c r="W3756" i="3"/>
  <c r="Y3756" i="3" s="1"/>
  <c r="W3748" i="3"/>
  <c r="Y3748" i="3" s="1"/>
  <c r="X3744" i="3"/>
  <c r="W3740" i="3"/>
  <c r="Y3740" i="3" s="1"/>
  <c r="W3732" i="3"/>
  <c r="Y3732" i="3" s="1"/>
  <c r="X3728" i="3"/>
  <c r="W3724" i="3"/>
  <c r="Y3724" i="3" s="1"/>
  <c r="W3716" i="3"/>
  <c r="Y3716" i="3" s="1"/>
  <c r="W3708" i="3"/>
  <c r="Y3708" i="3" s="1"/>
  <c r="W3704" i="3"/>
  <c r="Y3704" i="3" s="1"/>
  <c r="W3692" i="3"/>
  <c r="Y3692" i="3" s="1"/>
  <c r="W3688" i="3"/>
  <c r="Y3688" i="3" s="1"/>
  <c r="W3684" i="3"/>
  <c r="Y3684" i="3" s="1"/>
  <c r="W3668" i="3"/>
  <c r="Y3668" i="3" s="1"/>
  <c r="X3664" i="3"/>
  <c r="W3656" i="3"/>
  <c r="Y3656" i="3" s="1"/>
  <c r="W3652" i="3"/>
  <c r="Y3652" i="3" s="1"/>
  <c r="W3648" i="3"/>
  <c r="Y3648" i="3" s="1"/>
  <c r="W3640" i="3"/>
  <c r="Y3640" i="3" s="1"/>
  <c r="W3636" i="3"/>
  <c r="Y3636" i="3" s="1"/>
  <c r="X3632" i="3"/>
  <c r="W3628" i="3"/>
  <c r="Y3628" i="3" s="1"/>
  <c r="W3624" i="3"/>
  <c r="Y3624" i="3" s="1"/>
  <c r="W3620" i="3"/>
  <c r="Y3620" i="3" s="1"/>
  <c r="W3616" i="3"/>
  <c r="Y3616" i="3" s="1"/>
  <c r="W3608" i="3"/>
  <c r="Y3608" i="3" s="1"/>
  <c r="W3604" i="3"/>
  <c r="Y3604" i="3" s="1"/>
  <c r="W3596" i="3"/>
  <c r="Y3596" i="3" s="1"/>
  <c r="W3588" i="3"/>
  <c r="Y3588" i="3" s="1"/>
  <c r="X3584" i="3"/>
  <c r="W3580" i="3"/>
  <c r="Y3580" i="3" s="1"/>
  <c r="W3572" i="3"/>
  <c r="Y3572" i="3" s="1"/>
  <c r="X3568" i="3"/>
  <c r="W3564" i="3"/>
  <c r="Y3564" i="3" s="1"/>
  <c r="W3560" i="3"/>
  <c r="Y3560" i="3" s="1"/>
  <c r="W3556" i="3"/>
  <c r="Y3556" i="3" s="1"/>
  <c r="X3552" i="3"/>
  <c r="W3548" i="3"/>
  <c r="Y3548" i="3" s="1"/>
  <c r="W3540" i="3"/>
  <c r="Y3540" i="3" s="1"/>
  <c r="X3536" i="3"/>
  <c r="W3532" i="3"/>
  <c r="Y3532" i="3" s="1"/>
  <c r="W3524" i="3"/>
  <c r="Y3524" i="3" s="1"/>
  <c r="X3520" i="3"/>
  <c r="W3516" i="3"/>
  <c r="Y3516" i="3" s="1"/>
  <c r="W3508" i="3"/>
  <c r="Y3508" i="3" s="1"/>
  <c r="X3504" i="3"/>
  <c r="W3500" i="3"/>
  <c r="Y3500" i="3" s="1"/>
  <c r="W3496" i="3"/>
  <c r="Y3496" i="3" s="1"/>
  <c r="W3492" i="3"/>
  <c r="Y3492" i="3" s="1"/>
  <c r="X3488" i="3"/>
  <c r="W3480" i="3"/>
  <c r="Y3480" i="3" s="1"/>
  <c r="W3468" i="3"/>
  <c r="Y3468" i="3" s="1"/>
  <c r="W3452" i="3"/>
  <c r="Y3452" i="3" s="1"/>
  <c r="W3444" i="3"/>
  <c r="Y3444" i="3" s="1"/>
  <c r="X3440" i="3"/>
  <c r="W3436" i="3"/>
  <c r="Y3436" i="3" s="1"/>
  <c r="W3432" i="3"/>
  <c r="Y3432" i="3" s="1"/>
  <c r="W3428" i="3"/>
  <c r="Y3428" i="3" s="1"/>
  <c r="W3420" i="3"/>
  <c r="Y3420" i="3" s="1"/>
  <c r="W3416" i="3"/>
  <c r="Y3416" i="3" s="1"/>
  <c r="W3412" i="3"/>
  <c r="Y3412" i="3" s="1"/>
  <c r="W3400" i="3"/>
  <c r="Y3400" i="3" s="1"/>
  <c r="W3396" i="3"/>
  <c r="Y3396" i="3" s="1"/>
  <c r="W3392" i="3"/>
  <c r="Y3392" i="3" s="1"/>
  <c r="W3384" i="3"/>
  <c r="Y3384" i="3" s="1"/>
  <c r="W3380" i="3"/>
  <c r="Y3380" i="3" s="1"/>
  <c r="X3376" i="3"/>
  <c r="W3364" i="3"/>
  <c r="Y3364" i="3" s="1"/>
  <c r="X3360" i="3"/>
  <c r="W3356" i="3"/>
  <c r="Y3356" i="3" s="1"/>
  <c r="W3348" i="3"/>
  <c r="Y3348" i="3" s="1"/>
  <c r="X3344" i="3"/>
  <c r="W3340" i="3"/>
  <c r="Y3340" i="3" s="1"/>
  <c r="W3332" i="3"/>
  <c r="Y3332" i="3" s="1"/>
  <c r="X3328" i="3"/>
  <c r="W3324" i="3"/>
  <c r="Y3324" i="3" s="1"/>
  <c r="W3320" i="3"/>
  <c r="Y3320" i="3" s="1"/>
  <c r="W3316" i="3"/>
  <c r="Y3316" i="3" s="1"/>
  <c r="X3312" i="3"/>
  <c r="W3308" i="3"/>
  <c r="Y3308" i="3" s="1"/>
  <c r="W3300" i="3"/>
  <c r="Y3300" i="3" s="1"/>
  <c r="X3296" i="3"/>
  <c r="W3292" i="3"/>
  <c r="Y3292" i="3" s="1"/>
  <c r="W3284" i="3"/>
  <c r="Y3284" i="3" s="1"/>
  <c r="X3280" i="3"/>
  <c r="W3276" i="3"/>
  <c r="Y3276" i="3" s="1"/>
  <c r="W3268" i="3"/>
  <c r="Y3268" i="3" s="1"/>
  <c r="X3264" i="3"/>
  <c r="W3260" i="3"/>
  <c r="Y3260" i="3" s="1"/>
  <c r="W3256" i="3"/>
  <c r="Y3256" i="3" s="1"/>
  <c r="W3252" i="3"/>
  <c r="Y3252" i="3" s="1"/>
  <c r="X3248" i="3"/>
  <c r="W3244" i="3"/>
  <c r="Y3244" i="3" s="1"/>
  <c r="W3236" i="3"/>
  <c r="Y3236" i="3" s="1"/>
  <c r="X3232" i="3"/>
  <c r="W3228" i="3"/>
  <c r="Y3228" i="3" s="1"/>
  <c r="W3220" i="3"/>
  <c r="Y3220" i="3" s="1"/>
  <c r="X3216" i="3"/>
  <c r="W3212" i="3"/>
  <c r="Y3212" i="3" s="1"/>
  <c r="W3204" i="3"/>
  <c r="Y3204" i="3" s="1"/>
  <c r="X3200" i="3"/>
  <c r="W3196" i="3"/>
  <c r="Y3196" i="3" s="1"/>
  <c r="W3188" i="3"/>
  <c r="Y3188" i="3" s="1"/>
  <c r="X3184" i="3"/>
  <c r="W3180" i="3"/>
  <c r="Y3180" i="3" s="1"/>
  <c r="W3176" i="3"/>
  <c r="Y3176" i="3" s="1"/>
  <c r="W3172" i="3"/>
  <c r="Y3172" i="3" s="1"/>
  <c r="X3168" i="3"/>
  <c r="W3164" i="3"/>
  <c r="Y3164" i="3" s="1"/>
  <c r="W3156" i="3"/>
  <c r="Y3156" i="3" s="1"/>
  <c r="X3152" i="3"/>
  <c r="W3148" i="3"/>
  <c r="Y3148" i="3" s="1"/>
  <c r="W3140" i="3"/>
  <c r="Y3140" i="3" s="1"/>
  <c r="X3136" i="3"/>
  <c r="W3132" i="3"/>
  <c r="Y3132" i="3" s="1"/>
  <c r="W3124" i="3"/>
  <c r="Y3124" i="3" s="1"/>
  <c r="X3120" i="3"/>
  <c r="W3116" i="3"/>
  <c r="Y3116" i="3" s="1"/>
  <c r="W3112" i="3"/>
  <c r="Y3112" i="3" s="1"/>
  <c r="W3108" i="3"/>
  <c r="Y3108" i="3" s="1"/>
  <c r="X3104" i="3"/>
  <c r="W3100" i="3"/>
  <c r="Y3100" i="3" s="1"/>
  <c r="W3092" i="3"/>
  <c r="Y3092" i="3" s="1"/>
  <c r="X3088" i="3"/>
  <c r="W3084" i="3"/>
  <c r="Y3084" i="3" s="1"/>
  <c r="W3076" i="3"/>
  <c r="Y3076" i="3" s="1"/>
  <c r="X3072" i="3"/>
  <c r="W3068" i="3"/>
  <c r="Y3068" i="3" s="1"/>
  <c r="W3060" i="3"/>
  <c r="Y3060" i="3" s="1"/>
  <c r="X3056" i="3"/>
  <c r="W3052" i="3"/>
  <c r="Y3052" i="3" s="1"/>
  <c r="W3048" i="3"/>
  <c r="Y3048" i="3" s="1"/>
  <c r="W3044" i="3"/>
  <c r="Y3044" i="3" s="1"/>
  <c r="X3040" i="3"/>
  <c r="W3036" i="3"/>
  <c r="Y3036" i="3" s="1"/>
  <c r="W3028" i="3"/>
  <c r="Y3028" i="3" s="1"/>
  <c r="X3024" i="3"/>
  <c r="W3020" i="3"/>
  <c r="Y3020" i="3" s="1"/>
  <c r="W3012" i="3"/>
  <c r="Y3012" i="3" s="1"/>
  <c r="X3008" i="3"/>
  <c r="W3004" i="3"/>
  <c r="Y3004" i="3" s="1"/>
  <c r="W2996" i="3"/>
  <c r="Y2996" i="3" s="1"/>
  <c r="X2992" i="3"/>
  <c r="W2988" i="3"/>
  <c r="Y2988" i="3" s="1"/>
  <c r="W2984" i="3"/>
  <c r="Y2984" i="3" s="1"/>
  <c r="W2980" i="3"/>
  <c r="Y2980" i="3" s="1"/>
  <c r="X2976" i="3"/>
  <c r="W2972" i="3"/>
  <c r="Y2972" i="3" s="1"/>
  <c r="W2964" i="3"/>
  <c r="Y2964" i="3" s="1"/>
  <c r="X2960" i="3"/>
  <c r="W2956" i="3"/>
  <c r="Y2956" i="3" s="1"/>
  <c r="W2948" i="3"/>
  <c r="Y2948" i="3" s="1"/>
  <c r="X2944" i="3"/>
  <c r="W2940" i="3"/>
  <c r="Y2940" i="3" s="1"/>
  <c r="W2932" i="3"/>
  <c r="Y2932" i="3" s="1"/>
  <c r="X2928" i="3"/>
  <c r="W2924" i="3"/>
  <c r="Y2924" i="3" s="1"/>
  <c r="W2916" i="3"/>
  <c r="Y2916" i="3" s="1"/>
  <c r="X2912" i="3"/>
  <c r="W2908" i="3"/>
  <c r="Y2908" i="3" s="1"/>
  <c r="W2904" i="3"/>
  <c r="Y2904" i="3" s="1"/>
  <c r="W2900" i="3"/>
  <c r="Y2900" i="3" s="1"/>
  <c r="X2896" i="3"/>
  <c r="W2892" i="3"/>
  <c r="Y2892" i="3" s="1"/>
  <c r="W2884" i="3"/>
  <c r="Y2884" i="3" s="1"/>
  <c r="X2880" i="3"/>
  <c r="W2876" i="3"/>
  <c r="Y2876" i="3" s="1"/>
  <c r="W2868" i="3"/>
  <c r="Y2868" i="3" s="1"/>
  <c r="X2864" i="3"/>
  <c r="W2860" i="3"/>
  <c r="Y2860" i="3" s="1"/>
  <c r="W2852" i="3"/>
  <c r="Y2852" i="3" s="1"/>
  <c r="X2848" i="3"/>
  <c r="W2844" i="3"/>
  <c r="Y2844" i="3" s="1"/>
  <c r="W2840" i="3"/>
  <c r="Y2840" i="3" s="1"/>
  <c r="W2836" i="3"/>
  <c r="Y2836" i="3" s="1"/>
  <c r="X2832" i="3"/>
  <c r="W2828" i="3"/>
  <c r="Y2828" i="3" s="1"/>
  <c r="W2820" i="3"/>
  <c r="Y2820" i="3" s="1"/>
  <c r="X2816" i="3"/>
  <c r="W2812" i="3"/>
  <c r="Y2812" i="3" s="1"/>
  <c r="W2804" i="3"/>
  <c r="Y2804" i="3" s="1"/>
  <c r="X2800" i="3"/>
  <c r="W2796" i="3"/>
  <c r="Y2796" i="3" s="1"/>
  <c r="W2788" i="3"/>
  <c r="Y2788" i="3" s="1"/>
  <c r="X2784" i="3"/>
  <c r="W2780" i="3"/>
  <c r="Y2780" i="3" s="1"/>
  <c r="W2776" i="3"/>
  <c r="Y2776" i="3" s="1"/>
  <c r="W2772" i="3"/>
  <c r="Y2772" i="3" s="1"/>
  <c r="X2768" i="3"/>
  <c r="W2764" i="3"/>
  <c r="Y2764" i="3" s="1"/>
  <c r="W2756" i="3"/>
  <c r="Y2756" i="3" s="1"/>
  <c r="X2752" i="3"/>
  <c r="W2748" i="3"/>
  <c r="Y2748" i="3" s="1"/>
  <c r="W2740" i="3"/>
  <c r="Y2740" i="3" s="1"/>
  <c r="X2736" i="3"/>
  <c r="W2732" i="3"/>
  <c r="Y2732" i="3" s="1"/>
  <c r="W2724" i="3"/>
  <c r="Y2724" i="3" s="1"/>
  <c r="X2720" i="3"/>
  <c r="W2716" i="3"/>
  <c r="Y2716" i="3" s="1"/>
  <c r="W2712" i="3"/>
  <c r="Y2712" i="3" s="1"/>
  <c r="W2708" i="3"/>
  <c r="Y2708" i="3" s="1"/>
  <c r="X2704" i="3"/>
  <c r="W2700" i="3"/>
  <c r="Y2700" i="3" s="1"/>
  <c r="W2692" i="3"/>
  <c r="Y2692" i="3" s="1"/>
  <c r="X2688" i="3"/>
  <c r="W2684" i="3"/>
  <c r="Y2684" i="3" s="1"/>
  <c r="W2676" i="3"/>
  <c r="Y2676" i="3" s="1"/>
  <c r="X2672" i="3"/>
  <c r="W2668" i="3"/>
  <c r="Y2668" i="3" s="1"/>
  <c r="W2660" i="3"/>
  <c r="Y2660" i="3" s="1"/>
  <c r="W2652" i="3"/>
  <c r="Y2652" i="3" s="1"/>
  <c r="W2644" i="3"/>
  <c r="Y2644" i="3" s="1"/>
  <c r="X2640" i="3"/>
  <c r="W2636" i="3"/>
  <c r="Y2636" i="3" s="1"/>
  <c r="W2632" i="3"/>
  <c r="Y2632" i="3" s="1"/>
  <c r="W2628" i="3"/>
  <c r="Y2628" i="3" s="1"/>
  <c r="W2620" i="3"/>
  <c r="Y2620" i="3" s="1"/>
  <c r="W2612" i="3"/>
  <c r="Y2612" i="3" s="1"/>
  <c r="X2608" i="3"/>
  <c r="W2604" i="3"/>
  <c r="Y2604" i="3" s="1"/>
  <c r="W2596" i="3"/>
  <c r="Y2596" i="3" s="1"/>
  <c r="W2588" i="3"/>
  <c r="Y2588" i="3" s="1"/>
  <c r="W2580" i="3"/>
  <c r="Y2580" i="3" s="1"/>
  <c r="X2576" i="3"/>
  <c r="W2572" i="3"/>
  <c r="Y2572" i="3" s="1"/>
  <c r="W2568" i="3"/>
  <c r="Y2568" i="3" s="1"/>
  <c r="W1476" i="3"/>
  <c r="Y1476" i="3" s="1"/>
  <c r="W1340" i="3"/>
  <c r="Y1340" i="3" s="1"/>
  <c r="W1148" i="3"/>
  <c r="Y1148" i="3" s="1"/>
  <c r="W748" i="3"/>
  <c r="Y748" i="3" s="1"/>
  <c r="W740" i="3"/>
  <c r="Y740" i="3" s="1"/>
  <c r="W472" i="3"/>
  <c r="Y472" i="3" s="1"/>
  <c r="W3282" i="3"/>
  <c r="Y3282" i="3" s="1"/>
  <c r="W3278" i="3"/>
  <c r="Y3278" i="3" s="1"/>
  <c r="W3254" i="3"/>
  <c r="Y3254" i="3" s="1"/>
  <c r="W3230" i="3"/>
  <c r="Y3230" i="3" s="1"/>
  <c r="W3214" i="3"/>
  <c r="Y3214" i="3" s="1"/>
  <c r="W3186" i="3"/>
  <c r="Y3186" i="3" s="1"/>
  <c r="W3174" i="3"/>
  <c r="Y3174" i="3" s="1"/>
  <c r="W3158" i="3"/>
  <c r="Y3158" i="3" s="1"/>
  <c r="W3154" i="3"/>
  <c r="Y3154" i="3" s="1"/>
  <c r="W3150" i="3"/>
  <c r="Y3150" i="3" s="1"/>
  <c r="W3122" i="3"/>
  <c r="Y3122" i="3" s="1"/>
  <c r="W3118" i="3"/>
  <c r="Y3118" i="3" s="1"/>
  <c r="W3110" i="3"/>
  <c r="Y3110" i="3" s="1"/>
  <c r="W3094" i="3"/>
  <c r="Y3094" i="3" s="1"/>
  <c r="W3086" i="3"/>
  <c r="Y3086" i="3" s="1"/>
  <c r="W3074" i="3"/>
  <c r="Y3074" i="3" s="1"/>
  <c r="W3058" i="3"/>
  <c r="Y3058" i="3" s="1"/>
  <c r="W3054" i="3"/>
  <c r="Y3054" i="3" s="1"/>
  <c r="W3046" i="3"/>
  <c r="Y3046" i="3" s="1"/>
  <c r="W3038" i="3"/>
  <c r="Y3038" i="3" s="1"/>
  <c r="W3030" i="3"/>
  <c r="Y3030" i="3" s="1"/>
  <c r="W3026" i="3"/>
  <c r="Y3026" i="3" s="1"/>
  <c r="W3022" i="3"/>
  <c r="Y3022" i="3" s="1"/>
  <c r="W3010" i="3"/>
  <c r="Y3010" i="3" s="1"/>
  <c r="W2998" i="3"/>
  <c r="Y2998" i="3" s="1"/>
  <c r="W2994" i="3"/>
  <c r="Y2994" i="3" s="1"/>
  <c r="W2990" i="3"/>
  <c r="Y2990" i="3" s="1"/>
  <c r="W2966" i="3"/>
  <c r="Y2966" i="3" s="1"/>
  <c r="W2962" i="3"/>
  <c r="Y2962" i="3" s="1"/>
  <c r="W2958" i="3"/>
  <c r="Y2958" i="3" s="1"/>
  <c r="W2934" i="3"/>
  <c r="Y2934" i="3" s="1"/>
  <c r="W2930" i="3"/>
  <c r="Y2930" i="3" s="1"/>
  <c r="W2926" i="3"/>
  <c r="Y2926" i="3" s="1"/>
  <c r="W2910" i="3"/>
  <c r="Y2910" i="3" s="1"/>
  <c r="W2902" i="3"/>
  <c r="Y2902" i="3" s="1"/>
  <c r="W2898" i="3"/>
  <c r="Y2898" i="3" s="1"/>
  <c r="W2894" i="3"/>
  <c r="Y2894" i="3" s="1"/>
  <c r="W2882" i="3"/>
  <c r="Y2882" i="3" s="1"/>
  <c r="W2866" i="3"/>
  <c r="Y2866" i="3" s="1"/>
  <c r="W2862" i="3"/>
  <c r="Y2862" i="3" s="1"/>
  <c r="W2846" i="3"/>
  <c r="Y2846" i="3" s="1"/>
  <c r="W2838" i="3"/>
  <c r="Y2838" i="3" s="1"/>
  <c r="W2834" i="3"/>
  <c r="Y2834" i="3" s="1"/>
  <c r="W2818" i="3"/>
  <c r="Y2818" i="3" s="1"/>
  <c r="W2806" i="3"/>
  <c r="Y2806" i="3" s="1"/>
  <c r="W2802" i="3"/>
  <c r="Y2802" i="3" s="1"/>
  <c r="W2790" i="3"/>
  <c r="Y2790" i="3" s="1"/>
  <c r="W2782" i="3"/>
  <c r="Y2782" i="3" s="1"/>
  <c r="W2774" i="3"/>
  <c r="Y2774" i="3" s="1"/>
  <c r="W2766" i="3"/>
  <c r="Y2766" i="3" s="1"/>
  <c r="W2754" i="3"/>
  <c r="Y2754" i="3" s="1"/>
  <c r="W2742" i="3"/>
  <c r="Y2742" i="3" s="1"/>
  <c r="W2738" i="3"/>
  <c r="Y2738" i="3" s="1"/>
  <c r="W2726" i="3"/>
  <c r="Y2726" i="3" s="1"/>
  <c r="W2710" i="3"/>
  <c r="Y2710" i="3" s="1"/>
  <c r="W2702" i="3"/>
  <c r="Y2702" i="3" s="1"/>
  <c r="W2690" i="3"/>
  <c r="Y2690" i="3" s="1"/>
  <c r="W2678" i="3"/>
  <c r="Y2678" i="3" s="1"/>
  <c r="W2662" i="3"/>
  <c r="Y2662" i="3" s="1"/>
  <c r="W2646" i="3"/>
  <c r="Y2646" i="3" s="1"/>
  <c r="W2638" i="3"/>
  <c r="Y2638" i="3" s="1"/>
  <c r="W2626" i="3"/>
  <c r="Y2626" i="3" s="1"/>
  <c r="W2614" i="3"/>
  <c r="Y2614" i="3" s="1"/>
  <c r="W2606" i="3"/>
  <c r="Y2606" i="3" s="1"/>
  <c r="W2598" i="3"/>
  <c r="Y2598" i="3" s="1"/>
  <c r="W2590" i="3"/>
  <c r="Y2590" i="3" s="1"/>
  <c r="W2578" i="3"/>
  <c r="Y2578" i="3" s="1"/>
  <c r="W2574" i="3"/>
  <c r="Y2574" i="3" s="1"/>
  <c r="W2562" i="3"/>
  <c r="Y2562" i="3" s="1"/>
  <c r="W2546" i="3"/>
  <c r="Y2546" i="3" s="1"/>
  <c r="W2542" i="3"/>
  <c r="Y2542" i="3" s="1"/>
  <c r="W2534" i="3"/>
  <c r="Y2534" i="3" s="1"/>
  <c r="W2518" i="3"/>
  <c r="Y2518" i="3" s="1"/>
  <c r="W2514" i="3"/>
  <c r="Y2514" i="3" s="1"/>
  <c r="W2510" i="3"/>
  <c r="Y2510" i="3" s="1"/>
  <c r="W2486" i="3"/>
  <c r="Y2486" i="3" s="1"/>
  <c r="W2482" i="3"/>
  <c r="Y2482" i="3" s="1"/>
  <c r="W2478" i="3"/>
  <c r="Y2478" i="3" s="1"/>
  <c r="W2462" i="3"/>
  <c r="Y2462" i="3" s="1"/>
  <c r="W2454" i="3"/>
  <c r="Y2454" i="3" s="1"/>
  <c r="W2450" i="3"/>
  <c r="Y2450" i="3" s="1"/>
  <c r="W2434" i="3"/>
  <c r="Y2434" i="3" s="1"/>
  <c r="W2422" i="3"/>
  <c r="Y2422" i="3" s="1"/>
  <c r="W2418" i="3"/>
  <c r="Y2418" i="3" s="1"/>
  <c r="W2406" i="3"/>
  <c r="Y2406" i="3" s="1"/>
  <c r="W2398" i="3"/>
  <c r="Y2398" i="3" s="1"/>
  <c r="W2390" i="3"/>
  <c r="Y2390" i="3" s="1"/>
  <c r="W2382" i="3"/>
  <c r="Y2382" i="3" s="1"/>
  <c r="W2370" i="3"/>
  <c r="Y2370" i="3" s="1"/>
  <c r="W2358" i="3"/>
  <c r="Y2358" i="3" s="1"/>
  <c r="W2350" i="3"/>
  <c r="Y2350" i="3" s="1"/>
  <c r="W2334" i="3"/>
  <c r="Y2334" i="3" s="1"/>
  <c r="W2322" i="3"/>
  <c r="Y2322" i="3" s="1"/>
  <c r="W2318" i="3"/>
  <c r="Y2318" i="3" s="1"/>
  <c r="W2306" i="3"/>
  <c r="Y2306" i="3" s="1"/>
  <c r="W2294" i="3"/>
  <c r="Y2294" i="3" s="1"/>
  <c r="W2290" i="3"/>
  <c r="Y2290" i="3" s="1"/>
  <c r="W2286" i="3"/>
  <c r="Y2286" i="3" s="1"/>
  <c r="W2278" i="3"/>
  <c r="Y2278" i="3" s="1"/>
  <c r="W2262" i="3"/>
  <c r="Y2262" i="3" s="1"/>
  <c r="W2258" i="3"/>
  <c r="Y2258" i="3" s="1"/>
  <c r="W2254" i="3"/>
  <c r="Y2254" i="3" s="1"/>
  <c r="W2230" i="3"/>
  <c r="Y2230" i="3" s="1"/>
  <c r="W2226" i="3"/>
  <c r="Y2226" i="3" s="1"/>
  <c r="W2222" i="3"/>
  <c r="Y2222" i="3" s="1"/>
  <c r="W2214" i="3"/>
  <c r="Y2214" i="3" s="1"/>
  <c r="W2206" i="3"/>
  <c r="Y2206" i="3" s="1"/>
  <c r="W2198" i="3"/>
  <c r="Y2198" i="3" s="1"/>
  <c r="W2194" i="3"/>
  <c r="Y2194" i="3" s="1"/>
  <c r="W2190" i="3"/>
  <c r="Y2190" i="3" s="1"/>
  <c r="W2178" i="3"/>
  <c r="Y2178" i="3" s="1"/>
  <c r="W2166" i="3"/>
  <c r="Y2166" i="3" s="1"/>
  <c r="W2158" i="3"/>
  <c r="Y2158" i="3" s="1"/>
  <c r="W2142" i="3"/>
  <c r="Y2142" i="3" s="1"/>
  <c r="W2134" i="3"/>
  <c r="Y2134" i="3" s="1"/>
  <c r="W2130" i="3"/>
  <c r="Y2130" i="3" s="1"/>
  <c r="W2114" i="3"/>
  <c r="Y2114" i="3" s="1"/>
  <c r="W2102" i="3"/>
  <c r="Y2102" i="3" s="1"/>
  <c r="W2098" i="3"/>
  <c r="Y2098" i="3" s="1"/>
  <c r="W2086" i="3"/>
  <c r="Y2086" i="3" s="1"/>
  <c r="W2078" i="3"/>
  <c r="Y2078" i="3" s="1"/>
  <c r="W2070" i="3"/>
  <c r="Y2070" i="3" s="1"/>
  <c r="W2062" i="3"/>
  <c r="Y2062" i="3" s="1"/>
  <c r="W2038" i="3"/>
  <c r="Y2038" i="3" s="1"/>
  <c r="W2030" i="3"/>
  <c r="Y2030" i="3" s="1"/>
  <c r="W2022" i="3"/>
  <c r="Y2022" i="3" s="1"/>
  <c r="W2014" i="3"/>
  <c r="Y2014" i="3" s="1"/>
  <c r="W2002" i="3"/>
  <c r="Y2002" i="3" s="1"/>
  <c r="W1998" i="3"/>
  <c r="Y1998" i="3" s="1"/>
  <c r="W1986" i="3"/>
  <c r="Y1986" i="3" s="1"/>
  <c r="W1970" i="3"/>
  <c r="Y1970" i="3" s="1"/>
  <c r="W1966" i="3"/>
  <c r="Y1966" i="3" s="1"/>
  <c r="W1958" i="3"/>
  <c r="Y1958" i="3" s="1"/>
  <c r="W1942" i="3"/>
  <c r="Y1942" i="3" s="1"/>
  <c r="W1938" i="3"/>
  <c r="Y1938" i="3" s="1"/>
  <c r="W1934" i="3"/>
  <c r="Y1934" i="3" s="1"/>
  <c r="W1922" i="3"/>
  <c r="Y1922" i="3" s="1"/>
  <c r="W1910" i="3"/>
  <c r="Y1910" i="3" s="1"/>
  <c r="W1906" i="3"/>
  <c r="Y1906" i="3" s="1"/>
  <c r="W1902" i="3"/>
  <c r="Y1902" i="3" s="1"/>
  <c r="W1886" i="3"/>
  <c r="Y1886" i="3" s="1"/>
  <c r="W1878" i="3"/>
  <c r="Y1878" i="3" s="1"/>
  <c r="W1874" i="3"/>
  <c r="Y1874" i="3" s="1"/>
  <c r="W1870" i="3"/>
  <c r="Y1870" i="3" s="1"/>
  <c r="W1846" i="3"/>
  <c r="Y1846" i="3" s="1"/>
  <c r="W1842" i="3"/>
  <c r="Y1842" i="3" s="1"/>
  <c r="W1838" i="3"/>
  <c r="Y1838" i="3" s="1"/>
  <c r="W1822" i="3"/>
  <c r="Y1822" i="3" s="1"/>
  <c r="W1814" i="3"/>
  <c r="Y1814" i="3" s="1"/>
  <c r="W1810" i="3"/>
  <c r="Y1810" i="3" s="1"/>
  <c r="W1794" i="3"/>
  <c r="Y1794" i="3" s="1"/>
  <c r="W1782" i="3"/>
  <c r="Y1782" i="3" s="1"/>
  <c r="W1778" i="3"/>
  <c r="Y1778" i="3" s="1"/>
  <c r="W1766" i="3"/>
  <c r="Y1766" i="3" s="1"/>
  <c r="W1758" i="3"/>
  <c r="Y1758" i="3" s="1"/>
  <c r="W1750" i="3"/>
  <c r="Y1750" i="3" s="1"/>
  <c r="W1746" i="3"/>
  <c r="Y1746" i="3" s="1"/>
  <c r="W1742" i="3"/>
  <c r="Y1742" i="3" s="1"/>
  <c r="W1730" i="3"/>
  <c r="Y1730" i="3" s="1"/>
  <c r="W1718" i="3"/>
  <c r="Y1718" i="3" s="1"/>
  <c r="W1714" i="3"/>
  <c r="Y1714" i="3" s="1"/>
  <c r="W1710" i="3"/>
  <c r="Y1710" i="3" s="1"/>
  <c r="W1702" i="3"/>
  <c r="Y1702" i="3" s="1"/>
  <c r="W1694" i="3"/>
  <c r="Y1694" i="3" s="1"/>
  <c r="W1686" i="3"/>
  <c r="Y1686" i="3" s="1"/>
  <c r="W1682" i="3"/>
  <c r="Y1682" i="3" s="1"/>
  <c r="W1678" i="3"/>
  <c r="Y1678" i="3" s="1"/>
  <c r="W1666" i="3"/>
  <c r="Y1666" i="3" s="1"/>
  <c r="W1650" i="3"/>
  <c r="Y1650" i="3" s="1"/>
  <c r="W1646" i="3"/>
  <c r="Y1646" i="3" s="1"/>
  <c r="W1638" i="3"/>
  <c r="Y1638" i="3" s="1"/>
  <c r="W1622" i="3"/>
  <c r="Y1622" i="3" s="1"/>
  <c r="W1618" i="3"/>
  <c r="Y1618" i="3" s="1"/>
  <c r="W1614" i="3"/>
  <c r="Y1614" i="3" s="1"/>
  <c r="W1590" i="3"/>
  <c r="Y1590" i="3" s="1"/>
  <c r="W1586" i="3"/>
  <c r="Y1586" i="3" s="1"/>
  <c r="W1582" i="3"/>
  <c r="Y1582" i="3" s="1"/>
  <c r="W1574" i="3"/>
  <c r="Y1574" i="3" s="1"/>
  <c r="W1566" i="3"/>
  <c r="Y1566" i="3" s="1"/>
  <c r="W1558" i="3"/>
  <c r="Y1558" i="3" s="1"/>
  <c r="W1554" i="3"/>
  <c r="Y1554" i="3" s="1"/>
  <c r="W1526" i="3"/>
  <c r="Y1526" i="3" s="1"/>
  <c r="W1518" i="3"/>
  <c r="Y1518" i="3" s="1"/>
  <c r="W1510" i="3"/>
  <c r="Y1510" i="3" s="1"/>
  <c r="W1490" i="3"/>
  <c r="Y1490" i="3" s="1"/>
  <c r="W1462" i="3"/>
  <c r="Y1462" i="3" s="1"/>
  <c r="W1458" i="3"/>
  <c r="Y1458" i="3" s="1"/>
  <c r="W1438" i="3"/>
  <c r="Y1438" i="3" s="1"/>
  <c r="W1422" i="3"/>
  <c r="Y1422" i="3" s="1"/>
  <c r="W1394" i="3"/>
  <c r="Y1394" i="3" s="1"/>
  <c r="W1390" i="3"/>
  <c r="Y1390" i="3" s="1"/>
  <c r="W1374" i="3"/>
  <c r="Y1374" i="3" s="1"/>
  <c r="W1366" i="3"/>
  <c r="Y1366" i="3" s="1"/>
  <c r="W1362" i="3"/>
  <c r="Y1362" i="3" s="1"/>
  <c r="W1346" i="3"/>
  <c r="Y1346" i="3" s="1"/>
  <c r="W1334" i="3"/>
  <c r="Y1334" i="3" s="1"/>
  <c r="W1330" i="3"/>
  <c r="Y1330" i="3" s="1"/>
  <c r="W1318" i="3"/>
  <c r="Y1318" i="3" s="1"/>
  <c r="W1302" i="3"/>
  <c r="Y1302" i="3" s="1"/>
  <c r="W1282" i="3"/>
  <c r="Y1282" i="3" s="1"/>
  <c r="W1262" i="3"/>
  <c r="Y1262" i="3" s="1"/>
  <c r="X1254" i="3"/>
  <c r="W1234" i="3"/>
  <c r="Y1234" i="3" s="1"/>
  <c r="W1206" i="3"/>
  <c r="Y1206" i="3" s="1"/>
  <c r="W1182" i="3"/>
  <c r="Y1182" i="3" s="1"/>
  <c r="W1174" i="3"/>
  <c r="Y1174" i="3" s="1"/>
  <c r="W1166" i="3"/>
  <c r="Y1166" i="3" s="1"/>
  <c r="W1138" i="3"/>
  <c r="Y1138" i="3" s="1"/>
  <c r="W1134" i="3"/>
  <c r="Y1134" i="3" s="1"/>
  <c r="W1126" i="3"/>
  <c r="Y1126" i="3" s="1"/>
  <c r="W1110" i="3"/>
  <c r="Y1110" i="3" s="1"/>
  <c r="W1102" i="3"/>
  <c r="Y1102" i="3" s="1"/>
  <c r="W1078" i="3"/>
  <c r="Y1078" i="3" s="1"/>
  <c r="W1074" i="3"/>
  <c r="Y1074" i="3" s="1"/>
  <c r="W1070" i="3"/>
  <c r="Y1070" i="3" s="1"/>
  <c r="W1054" i="3"/>
  <c r="Y1054" i="3" s="1"/>
  <c r="W1042" i="3"/>
  <c r="Y1042" i="3" s="1"/>
  <c r="W1026" i="3"/>
  <c r="Y1026" i="3" s="1"/>
  <c r="W1006" i="3"/>
  <c r="Y1006" i="3" s="1"/>
  <c r="W978" i="3"/>
  <c r="Y978" i="3" s="1"/>
  <c r="W950" i="3"/>
  <c r="Y950" i="3" s="1"/>
  <c r="W946" i="3"/>
  <c r="Y946" i="3" s="1"/>
  <c r="W926" i="3"/>
  <c r="Y926" i="3" s="1"/>
  <c r="W910" i="3"/>
  <c r="Y910" i="3" s="1"/>
  <c r="W882" i="3"/>
  <c r="Y882" i="3" s="1"/>
  <c r="W862" i="3"/>
  <c r="Y862" i="3" s="1"/>
  <c r="W854" i="3"/>
  <c r="Y854" i="3" s="1"/>
  <c r="W850" i="3"/>
  <c r="Y850" i="3" s="1"/>
  <c r="W834" i="3"/>
  <c r="Y834" i="3" s="1"/>
  <c r="W822" i="3"/>
  <c r="Y822" i="3" s="1"/>
  <c r="W818" i="3"/>
  <c r="Y818" i="3" s="1"/>
  <c r="W814" i="3"/>
  <c r="Y814" i="3" s="1"/>
  <c r="W798" i="3"/>
  <c r="Y798" i="3" s="1"/>
  <c r="W790" i="3"/>
  <c r="Y790" i="3" s="1"/>
  <c r="W770" i="3"/>
  <c r="Y770" i="3" s="1"/>
  <c r="W758" i="3"/>
  <c r="Y758" i="3" s="1"/>
  <c r="W750" i="3"/>
  <c r="Y750" i="3" s="1"/>
  <c r="W734" i="3"/>
  <c r="Y734" i="3" s="1"/>
  <c r="W722" i="3"/>
  <c r="Y722" i="3" s="1"/>
  <c r="W714" i="3"/>
  <c r="Y714" i="3" s="1"/>
  <c r="W686" i="3"/>
  <c r="Y686" i="3" s="1"/>
  <c r="W674" i="3"/>
  <c r="Y674" i="3" s="1"/>
  <c r="W658" i="3"/>
  <c r="Y658" i="3" s="1"/>
  <c r="W586" i="3"/>
  <c r="Y586" i="3" s="1"/>
  <c r="W578" i="3"/>
  <c r="Y578" i="3" s="1"/>
  <c r="W570" i="3"/>
  <c r="Y570" i="3" s="1"/>
  <c r="W558" i="3"/>
  <c r="Y558" i="3" s="1"/>
  <c r="X538" i="3"/>
  <c r="W522" i="3"/>
  <c r="Y522" i="3" s="1"/>
  <c r="W510" i="3"/>
  <c r="Y510" i="3" s="1"/>
  <c r="W506" i="3"/>
  <c r="Y506" i="3" s="1"/>
  <c r="W494" i="3"/>
  <c r="Y494" i="3" s="1"/>
  <c r="W458" i="3"/>
  <c r="Y458" i="3" s="1"/>
  <c r="W450" i="3"/>
  <c r="Y450" i="3" s="1"/>
  <c r="W430" i="3"/>
  <c r="Y430" i="3" s="1"/>
  <c r="W418" i="3"/>
  <c r="Y418" i="3" s="1"/>
  <c r="W410" i="3"/>
  <c r="Y410" i="3" s="1"/>
  <c r="W382" i="3"/>
  <c r="Y382" i="3" s="1"/>
  <c r="W354" i="3"/>
  <c r="Y354" i="3" s="1"/>
  <c r="W350" i="3"/>
  <c r="Y350" i="3" s="1"/>
  <c r="W330" i="3"/>
  <c r="Y330" i="3" s="1"/>
  <c r="W322" i="3"/>
  <c r="Y322" i="3" s="1"/>
  <c r="W302" i="3"/>
  <c r="Y302" i="3" s="1"/>
  <c r="W286" i="3"/>
  <c r="Y286" i="3" s="1"/>
  <c r="W282" i="3"/>
  <c r="Y282" i="3" s="1"/>
  <c r="W274" i="3"/>
  <c r="Y274" i="3" s="1"/>
  <c r="W258" i="3"/>
  <c r="Y258" i="3" s="1"/>
  <c r="X250" i="3"/>
  <c r="W222" i="3"/>
  <c r="Y222" i="3" s="1"/>
  <c r="W218" i="3"/>
  <c r="Y218" i="3" s="1"/>
  <c r="W162" i="3"/>
  <c r="Y162" i="3" s="1"/>
  <c r="W146" i="3"/>
  <c r="Y146" i="3" s="1"/>
  <c r="W98" i="3"/>
  <c r="Y98" i="3" s="1"/>
  <c r="W30" i="3"/>
  <c r="Y30" i="3" s="1"/>
  <c r="W18" i="3"/>
  <c r="Y18" i="3" s="1"/>
  <c r="W10" i="3"/>
  <c r="Y10" i="3" s="1"/>
  <c r="W2557" i="3"/>
  <c r="Y2557" i="3" s="1"/>
  <c r="W2553" i="3"/>
  <c r="Y2553" i="3" s="1"/>
  <c r="W2549" i="3"/>
  <c r="Y2549" i="3" s="1"/>
  <c r="W2541" i="3"/>
  <c r="Y2541" i="3" s="1"/>
  <c r="W2537" i="3"/>
  <c r="Y2537" i="3" s="1"/>
  <c r="W2533" i="3"/>
  <c r="Y2533" i="3" s="1"/>
  <c r="W2525" i="3"/>
  <c r="Y2525" i="3" s="1"/>
  <c r="W2521" i="3"/>
  <c r="Y2521" i="3" s="1"/>
  <c r="W2517" i="3"/>
  <c r="Y2517" i="3" s="1"/>
  <c r="W2513" i="3"/>
  <c r="Y2513" i="3" s="1"/>
  <c r="W2509" i="3"/>
  <c r="Y2509" i="3" s="1"/>
  <c r="W2505" i="3"/>
  <c r="Y2505" i="3" s="1"/>
  <c r="W2501" i="3"/>
  <c r="Y2501" i="3" s="1"/>
  <c r="W2493" i="3"/>
  <c r="Y2493" i="3" s="1"/>
  <c r="W2489" i="3"/>
  <c r="Y2489" i="3" s="1"/>
  <c r="W2485" i="3"/>
  <c r="Y2485" i="3" s="1"/>
  <c r="W2477" i="3"/>
  <c r="Y2477" i="3" s="1"/>
  <c r="W2473" i="3"/>
  <c r="Y2473" i="3" s="1"/>
  <c r="W2469" i="3"/>
  <c r="Y2469" i="3" s="1"/>
  <c r="W2457" i="3"/>
  <c r="Y2457" i="3" s="1"/>
  <c r="W2449" i="3"/>
  <c r="Y2449" i="3" s="1"/>
  <c r="W2441" i="3"/>
  <c r="Y2441" i="3" s="1"/>
  <c r="W2433" i="3"/>
  <c r="Y2433" i="3" s="1"/>
  <c r="W2429" i="3"/>
  <c r="Y2429" i="3" s="1"/>
  <c r="W2425" i="3"/>
  <c r="Y2425" i="3" s="1"/>
  <c r="W2417" i="3"/>
  <c r="Y2417" i="3" s="1"/>
  <c r="W2409" i="3"/>
  <c r="Y2409" i="3" s="1"/>
  <c r="W2401" i="3"/>
  <c r="Y2401" i="3" s="1"/>
  <c r="W2393" i="3"/>
  <c r="Y2393" i="3" s="1"/>
  <c r="W2385" i="3"/>
  <c r="Y2385" i="3" s="1"/>
  <c r="W2377" i="3"/>
  <c r="Y2377" i="3" s="1"/>
  <c r="W2365" i="3"/>
  <c r="Y2365" i="3" s="1"/>
  <c r="W2357" i="3"/>
  <c r="Y2357" i="3" s="1"/>
  <c r="W2353" i="3"/>
  <c r="Y2353" i="3" s="1"/>
  <c r="W2349" i="3"/>
  <c r="Y2349" i="3" s="1"/>
  <c r="W2345" i="3"/>
  <c r="Y2345" i="3" s="1"/>
  <c r="W2341" i="3"/>
  <c r="Y2341" i="3" s="1"/>
  <c r="W2337" i="3"/>
  <c r="Y2337" i="3" s="1"/>
  <c r="W2333" i="3"/>
  <c r="Y2333" i="3" s="1"/>
  <c r="W2325" i="3"/>
  <c r="Y2325" i="3" s="1"/>
  <c r="W2321" i="3"/>
  <c r="Y2321" i="3" s="1"/>
  <c r="W2317" i="3"/>
  <c r="Y2317" i="3" s="1"/>
  <c r="W2305" i="3"/>
  <c r="Y2305" i="3" s="1"/>
  <c r="W2301" i="3"/>
  <c r="Y2301" i="3" s="1"/>
  <c r="W2297" i="3"/>
  <c r="Y2297" i="3" s="1"/>
  <c r="W2293" i="3"/>
  <c r="Y2293" i="3" s="1"/>
  <c r="W2289" i="3"/>
  <c r="Y2289" i="3" s="1"/>
  <c r="W2285" i="3"/>
  <c r="Y2285" i="3" s="1"/>
  <c r="W2281" i="3"/>
  <c r="Y2281" i="3" s="1"/>
  <c r="W2273" i="3"/>
  <c r="Y2273" i="3" s="1"/>
  <c r="W2269" i="3"/>
  <c r="Y2269" i="3" s="1"/>
  <c r="W2261" i="3"/>
  <c r="Y2261" i="3" s="1"/>
  <c r="W2253" i="3"/>
  <c r="Y2253" i="3" s="1"/>
  <c r="W2249" i="3"/>
  <c r="Y2249" i="3" s="1"/>
  <c r="W2245" i="3"/>
  <c r="Y2245" i="3" s="1"/>
  <c r="W2237" i="3"/>
  <c r="Y2237" i="3" s="1"/>
  <c r="W2233" i="3"/>
  <c r="Y2233" i="3" s="1"/>
  <c r="W2229" i="3"/>
  <c r="Y2229" i="3" s="1"/>
  <c r="W2221" i="3"/>
  <c r="Y2221" i="3" s="1"/>
  <c r="W2217" i="3"/>
  <c r="Y2217" i="3" s="1"/>
  <c r="W2213" i="3"/>
  <c r="Y2213" i="3" s="1"/>
  <c r="W2209" i="3"/>
  <c r="Y2209" i="3" s="1"/>
  <c r="W2205" i="3"/>
  <c r="Y2205" i="3" s="1"/>
  <c r="W2201" i="3"/>
  <c r="Y2201" i="3" s="1"/>
  <c r="W2197" i="3"/>
  <c r="Y2197" i="3" s="1"/>
  <c r="W2189" i="3"/>
  <c r="Y2189" i="3" s="1"/>
  <c r="W2185" i="3"/>
  <c r="Y2185" i="3" s="1"/>
  <c r="W2181" i="3"/>
  <c r="Y2181" i="3" s="1"/>
  <c r="W2173" i="3"/>
  <c r="Y2173" i="3" s="1"/>
  <c r="W2169" i="3"/>
  <c r="Y2169" i="3" s="1"/>
  <c r="W2165" i="3"/>
  <c r="Y2165" i="3" s="1"/>
  <c r="W2157" i="3"/>
  <c r="Y2157" i="3" s="1"/>
  <c r="W2153" i="3"/>
  <c r="Y2153" i="3" s="1"/>
  <c r="W2149" i="3"/>
  <c r="Y2149" i="3" s="1"/>
  <c r="W2145" i="3"/>
  <c r="Y2145" i="3" s="1"/>
  <c r="W2141" i="3"/>
  <c r="Y2141" i="3" s="1"/>
  <c r="W2137" i="3"/>
  <c r="Y2137" i="3" s="1"/>
  <c r="W2133" i="3"/>
  <c r="Y2133" i="3" s="1"/>
  <c r="W2125" i="3"/>
  <c r="Y2125" i="3" s="1"/>
  <c r="W2121" i="3"/>
  <c r="Y2121" i="3" s="1"/>
  <c r="W2117" i="3"/>
  <c r="Y2117" i="3" s="1"/>
  <c r="W2105" i="3"/>
  <c r="Y2105" i="3" s="1"/>
  <c r="W2101" i="3"/>
  <c r="Y2101" i="3" s="1"/>
  <c r="W2097" i="3"/>
  <c r="Y2097" i="3" s="1"/>
  <c r="W2089" i="3"/>
  <c r="Y2089" i="3" s="1"/>
  <c r="W2085" i="3"/>
  <c r="Y2085" i="3" s="1"/>
  <c r="W2081" i="3"/>
  <c r="Y2081" i="3" s="1"/>
  <c r="W2073" i="3"/>
  <c r="Y2073" i="3" s="1"/>
  <c r="W2069" i="3"/>
  <c r="Y2069" i="3" s="1"/>
  <c r="W2061" i="3"/>
  <c r="Y2061" i="3" s="1"/>
  <c r="W2057" i="3"/>
  <c r="Y2057" i="3" s="1"/>
  <c r="W2053" i="3"/>
  <c r="Y2053" i="3" s="1"/>
  <c r="W2049" i="3"/>
  <c r="Y2049" i="3" s="1"/>
  <c r="W2045" i="3"/>
  <c r="Y2045" i="3" s="1"/>
  <c r="W2037" i="3"/>
  <c r="Y2037" i="3" s="1"/>
  <c r="W2033" i="3"/>
  <c r="Y2033" i="3" s="1"/>
  <c r="W2029" i="3"/>
  <c r="Y2029" i="3" s="1"/>
  <c r="W2021" i="3"/>
  <c r="Y2021" i="3" s="1"/>
  <c r="W2017" i="3"/>
  <c r="Y2017" i="3" s="1"/>
  <c r="W2005" i="3"/>
  <c r="Y2005" i="3" s="1"/>
  <c r="W1997" i="3"/>
  <c r="Y1997" i="3" s="1"/>
  <c r="W1993" i="3"/>
  <c r="Y1993" i="3" s="1"/>
  <c r="W1989" i="3"/>
  <c r="Y1989" i="3" s="1"/>
  <c r="W1985" i="3"/>
  <c r="Y1985" i="3" s="1"/>
  <c r="W1981" i="3"/>
  <c r="Y1981" i="3" s="1"/>
  <c r="W1977" i="3"/>
  <c r="Y1977" i="3" s="1"/>
  <c r="W1973" i="3"/>
  <c r="Y1973" i="3" s="1"/>
  <c r="W1965" i="3"/>
  <c r="Y1965" i="3" s="1"/>
  <c r="W1961" i="3"/>
  <c r="Y1961" i="3" s="1"/>
  <c r="W1957" i="3"/>
  <c r="Y1957" i="3" s="1"/>
  <c r="W1949" i="3"/>
  <c r="Y1949" i="3" s="1"/>
  <c r="W1945" i="3"/>
  <c r="Y1945" i="3" s="1"/>
  <c r="W1941" i="3"/>
  <c r="Y1941" i="3" s="1"/>
  <c r="W1933" i="3"/>
  <c r="Y1933" i="3" s="1"/>
  <c r="W1929" i="3"/>
  <c r="Y1929" i="3" s="1"/>
  <c r="W1925" i="3"/>
  <c r="Y1925" i="3" s="1"/>
  <c r="W1921" i="3"/>
  <c r="Y1921" i="3" s="1"/>
  <c r="W1917" i="3"/>
  <c r="Y1917" i="3" s="1"/>
  <c r="W1905" i="3"/>
  <c r="Y1905" i="3" s="1"/>
  <c r="W1901" i="3"/>
  <c r="Y1901" i="3" s="1"/>
  <c r="W1897" i="3"/>
  <c r="Y1897" i="3" s="1"/>
  <c r="W1889" i="3"/>
  <c r="Y1889" i="3" s="1"/>
  <c r="W1881" i="3"/>
  <c r="Y1881" i="3" s="1"/>
  <c r="W1873" i="3"/>
  <c r="Y1873" i="3" s="1"/>
  <c r="W1865" i="3"/>
  <c r="Y1865" i="3" s="1"/>
  <c r="W1857" i="3"/>
  <c r="Y1857" i="3" s="1"/>
  <c r="W1849" i="3"/>
  <c r="Y1849" i="3" s="1"/>
  <c r="W1841" i="3"/>
  <c r="Y1841" i="3" s="1"/>
  <c r="W1837" i="3"/>
  <c r="Y1837" i="3" s="1"/>
  <c r="W1833" i="3"/>
  <c r="Y1833" i="3" s="1"/>
  <c r="W1829" i="3"/>
  <c r="Y1829" i="3" s="1"/>
  <c r="W1825" i="3"/>
  <c r="Y1825" i="3" s="1"/>
  <c r="W1817" i="3"/>
  <c r="Y1817" i="3" s="1"/>
  <c r="W1813" i="3"/>
  <c r="Y1813" i="3" s="1"/>
  <c r="W1805" i="3"/>
  <c r="Y1805" i="3" s="1"/>
  <c r="W1797" i="3"/>
  <c r="Y1797" i="3" s="1"/>
  <c r="W1793" i="3"/>
  <c r="Y1793" i="3" s="1"/>
  <c r="W1789" i="3"/>
  <c r="Y1789" i="3" s="1"/>
  <c r="W1781" i="3"/>
  <c r="Y1781" i="3" s="1"/>
  <c r="W1777" i="3"/>
  <c r="Y1777" i="3" s="1"/>
  <c r="W1773" i="3"/>
  <c r="Y1773" i="3" s="1"/>
  <c r="W1769" i="3"/>
  <c r="Y1769" i="3" s="1"/>
  <c r="W1765" i="3"/>
  <c r="Y1765" i="3" s="1"/>
  <c r="W1753" i="3"/>
  <c r="Y1753" i="3" s="1"/>
  <c r="W1749" i="3"/>
  <c r="Y1749" i="3" s="1"/>
  <c r="W1741" i="3"/>
  <c r="Y1741" i="3" s="1"/>
  <c r="W1737" i="3"/>
  <c r="Y1737" i="3" s="1"/>
  <c r="W1733" i="3"/>
  <c r="Y1733" i="3" s="1"/>
  <c r="W1729" i="3"/>
  <c r="Y1729" i="3" s="1"/>
  <c r="W1725" i="3"/>
  <c r="Y1725" i="3" s="1"/>
  <c r="W1721" i="3"/>
  <c r="Y1721" i="3" s="1"/>
  <c r="W1717" i="3"/>
  <c r="Y1717" i="3" s="1"/>
  <c r="W1705" i="3"/>
  <c r="Y1705" i="3" s="1"/>
  <c r="W1701" i="3"/>
  <c r="Y1701" i="3" s="1"/>
  <c r="W1697" i="3"/>
  <c r="Y1697" i="3" s="1"/>
  <c r="W1689" i="3"/>
  <c r="Y1689" i="3" s="1"/>
  <c r="W1685" i="3"/>
  <c r="Y1685" i="3" s="1"/>
  <c r="W1681" i="3"/>
  <c r="Y1681" i="3" s="1"/>
  <c r="W1673" i="3"/>
  <c r="Y1673" i="3" s="1"/>
  <c r="W1669" i="3"/>
  <c r="Y1669" i="3" s="1"/>
  <c r="W1665" i="3"/>
  <c r="Y1665" i="3" s="1"/>
  <c r="W1653" i="3"/>
  <c r="Y1653" i="3" s="1"/>
  <c r="W1649" i="3"/>
  <c r="Y1649" i="3" s="1"/>
  <c r="W1645" i="3"/>
  <c r="Y1645" i="3" s="1"/>
  <c r="W1637" i="3"/>
  <c r="Y1637" i="3" s="1"/>
  <c r="W1633" i="3"/>
  <c r="Y1633" i="3" s="1"/>
  <c r="W1629" i="3"/>
  <c r="Y1629" i="3" s="1"/>
  <c r="W1625" i="3"/>
  <c r="Y1625" i="3" s="1"/>
  <c r="W1621" i="3"/>
  <c r="Y1621" i="3" s="1"/>
  <c r="W1617" i="3"/>
  <c r="Y1617" i="3" s="1"/>
  <c r="W1613" i="3"/>
  <c r="Y1613" i="3" s="1"/>
  <c r="W1601" i="3"/>
  <c r="Y1601" i="3" s="1"/>
  <c r="W1593" i="3"/>
  <c r="Y1593" i="3" s="1"/>
  <c r="W1585" i="3"/>
  <c r="Y1585" i="3" s="1"/>
  <c r="W1577" i="3"/>
  <c r="Y1577" i="3" s="1"/>
  <c r="W1569" i="3"/>
  <c r="Y1569" i="3" s="1"/>
  <c r="W1565" i="3"/>
  <c r="Y1565" i="3" s="1"/>
  <c r="W1561" i="3"/>
  <c r="Y1561" i="3" s="1"/>
  <c r="W1553" i="3"/>
  <c r="Y1553" i="3" s="1"/>
  <c r="W1549" i="3"/>
  <c r="Y1549" i="3" s="1"/>
  <c r="W1545" i="3"/>
  <c r="Y1545" i="3" s="1"/>
  <c r="W1537" i="3"/>
  <c r="Y1537" i="3" s="1"/>
  <c r="W1533" i="3"/>
  <c r="Y1533" i="3" s="1"/>
  <c r="W1529" i="3"/>
  <c r="Y1529" i="3" s="1"/>
  <c r="W1525" i="3"/>
  <c r="Y1525" i="3" s="1"/>
  <c r="W1521" i="3"/>
  <c r="Y1521" i="3" s="1"/>
  <c r="W1517" i="3"/>
  <c r="Y1517" i="3" s="1"/>
  <c r="W1513" i="3"/>
  <c r="Y1513" i="3" s="1"/>
  <c r="W1505" i="3"/>
  <c r="Y1505" i="3" s="1"/>
  <c r="W1501" i="3"/>
  <c r="Y1501" i="3" s="1"/>
  <c r="W1497" i="3"/>
  <c r="Y1497" i="3" s="1"/>
  <c r="W1489" i="3"/>
  <c r="Y1489" i="3" s="1"/>
  <c r="W1485" i="3"/>
  <c r="Y1485" i="3" s="1"/>
  <c r="W1481" i="3"/>
  <c r="Y1481" i="3" s="1"/>
  <c r="W1469" i="3"/>
  <c r="Y1469" i="3" s="1"/>
  <c r="W1465" i="3"/>
  <c r="Y1465" i="3" s="1"/>
  <c r="W1461" i="3"/>
  <c r="Y1461" i="3" s="1"/>
  <c r="W1453" i="3"/>
  <c r="Y1453" i="3" s="1"/>
  <c r="W1449" i="3"/>
  <c r="Y1449" i="3" s="1"/>
  <c r="W1445" i="3"/>
  <c r="Y1445" i="3" s="1"/>
  <c r="W1441" i="3"/>
  <c r="Y1441" i="3" s="1"/>
  <c r="W1437" i="3"/>
  <c r="Y1437" i="3" s="1"/>
  <c r="W1433" i="3"/>
  <c r="Y1433" i="3" s="1"/>
  <c r="W1429" i="3"/>
  <c r="Y1429" i="3" s="1"/>
  <c r="W1421" i="3"/>
  <c r="Y1421" i="3" s="1"/>
  <c r="W1417" i="3"/>
  <c r="Y1417" i="3" s="1"/>
  <c r="W1413" i="3"/>
  <c r="Y1413" i="3" s="1"/>
  <c r="W1405" i="3"/>
  <c r="Y1405" i="3" s="1"/>
  <c r="W1401" i="3"/>
  <c r="Y1401" i="3" s="1"/>
  <c r="W1397" i="3"/>
  <c r="Y1397" i="3" s="1"/>
  <c r="W1389" i="3"/>
  <c r="Y1389" i="3" s="1"/>
  <c r="W1385" i="3"/>
  <c r="Y1385" i="3" s="1"/>
  <c r="W1381" i="3"/>
  <c r="Y1381" i="3" s="1"/>
  <c r="W1377" i="3"/>
  <c r="Y1377" i="3" s="1"/>
  <c r="W1373" i="3"/>
  <c r="Y1373" i="3" s="1"/>
  <c r="W1369" i="3"/>
  <c r="Y1369" i="3" s="1"/>
  <c r="W1365" i="3"/>
  <c r="Y1365" i="3" s="1"/>
  <c r="W1357" i="3"/>
  <c r="Y1357" i="3" s="1"/>
  <c r="W1353" i="3"/>
  <c r="Y1353" i="3" s="1"/>
  <c r="W1349" i="3"/>
  <c r="Y1349" i="3" s="1"/>
  <c r="W1341" i="3"/>
  <c r="Y1341" i="3" s="1"/>
  <c r="W1333" i="3"/>
  <c r="Y1333" i="3" s="1"/>
  <c r="W1329" i="3"/>
  <c r="Y1329" i="3" s="1"/>
  <c r="W1321" i="3"/>
  <c r="Y1321" i="3" s="1"/>
  <c r="W1317" i="3"/>
  <c r="Y1317" i="3" s="1"/>
  <c r="W1313" i="3"/>
  <c r="Y1313" i="3" s="1"/>
  <c r="W1305" i="3"/>
  <c r="Y1305" i="3" s="1"/>
  <c r="W1301" i="3"/>
  <c r="Y1301" i="3" s="1"/>
  <c r="W1297" i="3"/>
  <c r="Y1297" i="3" s="1"/>
  <c r="W1293" i="3"/>
  <c r="Y1293" i="3" s="1"/>
  <c r="W1289" i="3"/>
  <c r="Y1289" i="3" s="1"/>
  <c r="W1285" i="3"/>
  <c r="Y1285" i="3" s="1"/>
  <c r="W1281" i="3"/>
  <c r="Y1281" i="3" s="1"/>
  <c r="W1273" i="3"/>
  <c r="Y1273" i="3" s="1"/>
  <c r="W1269" i="3"/>
  <c r="Y1269" i="3" s="1"/>
  <c r="W1265" i="3"/>
  <c r="Y1265" i="3" s="1"/>
  <c r="W1257" i="3"/>
  <c r="Y1257" i="3" s="1"/>
  <c r="X1253" i="3"/>
  <c r="W1245" i="3"/>
  <c r="Y1245" i="3" s="1"/>
  <c r="W1241" i="3"/>
  <c r="Y1241" i="3" s="1"/>
  <c r="W1237" i="3"/>
  <c r="Y1237" i="3" s="1"/>
  <c r="X1233" i="3"/>
  <c r="W1229" i="3"/>
  <c r="Y1229" i="3" s="1"/>
  <c r="W1221" i="3"/>
  <c r="Y1221" i="3" s="1"/>
  <c r="W1213" i="3"/>
  <c r="Y1213" i="3" s="1"/>
  <c r="W1205" i="3"/>
  <c r="Y1205" i="3" s="1"/>
  <c r="W1201" i="3"/>
  <c r="Y1201" i="3" s="1"/>
  <c r="W1197" i="3"/>
  <c r="Y1197" i="3" s="1"/>
  <c r="W1193" i="3"/>
  <c r="Y1193" i="3" s="1"/>
  <c r="W1185" i="3"/>
  <c r="Y1185" i="3" s="1"/>
  <c r="W1181" i="3"/>
  <c r="Y1181" i="3" s="1"/>
  <c r="W1173" i="3"/>
  <c r="Y1173" i="3" s="1"/>
  <c r="W1165" i="3"/>
  <c r="Y1165" i="3" s="1"/>
  <c r="W1157" i="3"/>
  <c r="Y1157" i="3" s="1"/>
  <c r="W1145" i="3"/>
  <c r="Y1145" i="3" s="1"/>
  <c r="W1141" i="3"/>
  <c r="Y1141" i="3" s="1"/>
  <c r="W1129" i="3"/>
  <c r="Y1129" i="3" s="1"/>
  <c r="X1125" i="3"/>
  <c r="W1121" i="3"/>
  <c r="Y1121" i="3" s="1"/>
  <c r="W1117" i="3"/>
  <c r="Y1117" i="3" s="1"/>
  <c r="W1113" i="3"/>
  <c r="Y1113" i="3" s="1"/>
  <c r="W1109" i="3"/>
  <c r="Y1109" i="3" s="1"/>
  <c r="W1101" i="3"/>
  <c r="Y1101" i="3" s="1"/>
  <c r="W1097" i="3"/>
  <c r="Y1097" i="3" s="1"/>
  <c r="W1089" i="3"/>
  <c r="Y1089" i="3" s="1"/>
  <c r="W1085" i="3"/>
  <c r="Y1085" i="3" s="1"/>
  <c r="W1081" i="3"/>
  <c r="Y1081" i="3" s="1"/>
  <c r="W1077" i="3"/>
  <c r="Y1077" i="3" s="1"/>
  <c r="W1073" i="3"/>
  <c r="Y1073" i="3" s="1"/>
  <c r="W1065" i="3"/>
  <c r="Y1065" i="3" s="1"/>
  <c r="X1061" i="3"/>
  <c r="W1057" i="3"/>
  <c r="Y1057" i="3" s="1"/>
  <c r="W1053" i="3"/>
  <c r="Y1053" i="3" s="1"/>
  <c r="W1045" i="3"/>
  <c r="Y1045" i="3" s="1"/>
  <c r="W1037" i="3"/>
  <c r="Y1037" i="3" s="1"/>
  <c r="W1033" i="3"/>
  <c r="Y1033" i="3" s="1"/>
  <c r="W1029" i="3"/>
  <c r="Y1029" i="3" s="1"/>
  <c r="W1021" i="3"/>
  <c r="Y1021" i="3" s="1"/>
  <c r="W1017" i="3"/>
  <c r="Y1017" i="3" s="1"/>
  <c r="W1013" i="3"/>
  <c r="Y1013" i="3" s="1"/>
  <c r="W1005" i="3"/>
  <c r="Y1005" i="3" s="1"/>
  <c r="W1001" i="3"/>
  <c r="Y1001" i="3" s="1"/>
  <c r="W989" i="3"/>
  <c r="Y989" i="3" s="1"/>
  <c r="W981" i="3"/>
  <c r="Y981" i="3" s="1"/>
  <c r="W973" i="3"/>
  <c r="Y973" i="3" s="1"/>
  <c r="W969" i="3"/>
  <c r="Y969" i="3" s="1"/>
  <c r="W965" i="3"/>
  <c r="Y965" i="3" s="1"/>
  <c r="W957" i="3"/>
  <c r="Y957" i="3" s="1"/>
  <c r="W953" i="3"/>
  <c r="Y953" i="3" s="1"/>
  <c r="W949" i="3"/>
  <c r="Y949" i="3" s="1"/>
  <c r="W945" i="3"/>
  <c r="Y945" i="3" s="1"/>
  <c r="W941" i="3"/>
  <c r="Y941" i="3" s="1"/>
  <c r="W937" i="3"/>
  <c r="Y937" i="3" s="1"/>
  <c r="W925" i="3"/>
  <c r="Y925" i="3" s="1"/>
  <c r="W917" i="3"/>
  <c r="Y917" i="3" s="1"/>
  <c r="W909" i="3"/>
  <c r="Y909" i="3" s="1"/>
  <c r="W905" i="3"/>
  <c r="Y905" i="3" s="1"/>
  <c r="W901" i="3"/>
  <c r="Y901" i="3" s="1"/>
  <c r="W893" i="3"/>
  <c r="Y893" i="3" s="1"/>
  <c r="W889" i="3"/>
  <c r="Y889" i="3" s="1"/>
  <c r="W885" i="3"/>
  <c r="Y885" i="3" s="1"/>
  <c r="W877" i="3"/>
  <c r="Y877" i="3" s="1"/>
  <c r="W873" i="3"/>
  <c r="Y873" i="3" s="1"/>
  <c r="W861" i="3"/>
  <c r="Y861" i="3" s="1"/>
  <c r="W857" i="3"/>
  <c r="Y857" i="3" s="1"/>
  <c r="W853" i="3"/>
  <c r="Y853" i="3" s="1"/>
  <c r="W845" i="3"/>
  <c r="Y845" i="3" s="1"/>
  <c r="W841" i="3"/>
  <c r="Y841" i="3" s="1"/>
  <c r="W837" i="3"/>
  <c r="Y837" i="3" s="1"/>
  <c r="W829" i="3"/>
  <c r="Y829" i="3" s="1"/>
  <c r="W825" i="3"/>
  <c r="Y825" i="3" s="1"/>
  <c r="W821" i="3"/>
  <c r="Y821" i="3" s="1"/>
  <c r="W817" i="3"/>
  <c r="Y817" i="3" s="1"/>
  <c r="W813" i="3"/>
  <c r="Y813" i="3" s="1"/>
  <c r="W809" i="3"/>
  <c r="Y809" i="3" s="1"/>
  <c r="W797" i="3"/>
  <c r="Y797" i="3" s="1"/>
  <c r="W789" i="3"/>
  <c r="Y789" i="3" s="1"/>
  <c r="W781" i="3"/>
  <c r="Y781" i="3" s="1"/>
  <c r="W777" i="3"/>
  <c r="Y777" i="3" s="1"/>
  <c r="W773" i="3"/>
  <c r="Y773" i="3" s="1"/>
  <c r="W765" i="3"/>
  <c r="Y765" i="3" s="1"/>
  <c r="W761" i="3"/>
  <c r="Y761" i="3" s="1"/>
  <c r="W757" i="3"/>
  <c r="Y757" i="3" s="1"/>
  <c r="W749" i="3"/>
  <c r="Y749" i="3" s="1"/>
  <c r="W745" i="3"/>
  <c r="Y745" i="3" s="1"/>
  <c r="W733" i="3"/>
  <c r="Y733" i="3" s="1"/>
  <c r="W725" i="3"/>
  <c r="Y725" i="3" s="1"/>
  <c r="W717" i="3"/>
  <c r="Y717" i="3" s="1"/>
  <c r="W713" i="3"/>
  <c r="Y713" i="3" s="1"/>
  <c r="W709" i="3"/>
  <c r="Y709" i="3" s="1"/>
  <c r="W701" i="3"/>
  <c r="Y701" i="3" s="1"/>
  <c r="W697" i="3"/>
  <c r="Y697" i="3" s="1"/>
  <c r="W693" i="3"/>
  <c r="Y693" i="3" s="1"/>
  <c r="W689" i="3"/>
  <c r="Y689" i="3" s="1"/>
  <c r="W685" i="3"/>
  <c r="Y685" i="3" s="1"/>
  <c r="W681" i="3"/>
  <c r="Y681" i="3" s="1"/>
  <c r="W669" i="3"/>
  <c r="Y669" i="3" s="1"/>
  <c r="W661" i="3"/>
  <c r="Y661" i="3" s="1"/>
  <c r="W653" i="3"/>
  <c r="Y653" i="3" s="1"/>
  <c r="W649" i="3"/>
  <c r="Y649" i="3" s="1"/>
  <c r="W645" i="3"/>
  <c r="Y645" i="3" s="1"/>
  <c r="W637" i="3"/>
  <c r="Y637" i="3" s="1"/>
  <c r="W633" i="3"/>
  <c r="Y633" i="3" s="1"/>
  <c r="W629" i="3"/>
  <c r="Y629" i="3" s="1"/>
  <c r="W621" i="3"/>
  <c r="Y621" i="3" s="1"/>
  <c r="W617" i="3"/>
  <c r="Y617" i="3" s="1"/>
  <c r="W605" i="3"/>
  <c r="Y605" i="3" s="1"/>
  <c r="W601" i="3"/>
  <c r="Y601" i="3" s="1"/>
  <c r="W597" i="3"/>
  <c r="Y597" i="3" s="1"/>
  <c r="W589" i="3"/>
  <c r="Y589" i="3" s="1"/>
  <c r="W585" i="3"/>
  <c r="Y585" i="3" s="1"/>
  <c r="W581" i="3"/>
  <c r="Y581" i="3" s="1"/>
  <c r="W573" i="3"/>
  <c r="Y573" i="3" s="1"/>
  <c r="W569" i="3"/>
  <c r="Y569" i="3" s="1"/>
  <c r="W565" i="3"/>
  <c r="Y565" i="3" s="1"/>
  <c r="W561" i="3"/>
  <c r="Y561" i="3" s="1"/>
  <c r="W557" i="3"/>
  <c r="Y557" i="3" s="1"/>
  <c r="W553" i="3"/>
  <c r="Y553" i="3" s="1"/>
  <c r="W541" i="3"/>
  <c r="Y541" i="3" s="1"/>
  <c r="W533" i="3"/>
  <c r="Y533" i="3" s="1"/>
  <c r="W525" i="3"/>
  <c r="Y525" i="3" s="1"/>
  <c r="W521" i="3"/>
  <c r="Y521" i="3" s="1"/>
  <c r="W517" i="3"/>
  <c r="Y517" i="3" s="1"/>
  <c r="W509" i="3"/>
  <c r="Y509" i="3" s="1"/>
  <c r="W505" i="3"/>
  <c r="Y505" i="3" s="1"/>
  <c r="W501" i="3"/>
  <c r="Y501" i="3" s="1"/>
  <c r="W493" i="3"/>
  <c r="Y493" i="3" s="1"/>
  <c r="W489" i="3"/>
  <c r="Y489" i="3" s="1"/>
  <c r="W477" i="3"/>
  <c r="Y477" i="3" s="1"/>
  <c r="W469" i="3"/>
  <c r="Y469" i="3" s="1"/>
  <c r="W461" i="3"/>
  <c r="Y461" i="3" s="1"/>
  <c r="W457" i="3"/>
  <c r="Y457" i="3" s="1"/>
  <c r="W445" i="3"/>
  <c r="Y445" i="3" s="1"/>
  <c r="W441" i="3"/>
  <c r="Y441" i="3" s="1"/>
  <c r="W437" i="3"/>
  <c r="Y437" i="3" s="1"/>
  <c r="W429" i="3"/>
  <c r="Y429" i="3" s="1"/>
  <c r="W425" i="3"/>
  <c r="Y425" i="3" s="1"/>
  <c r="X421" i="3"/>
  <c r="W413" i="3"/>
  <c r="Y413" i="3" s="1"/>
  <c r="W405" i="3"/>
  <c r="Y405" i="3" s="1"/>
  <c r="X401" i="3"/>
  <c r="W397" i="3"/>
  <c r="Y397" i="3" s="1"/>
  <c r="W393" i="3"/>
  <c r="Y393" i="3" s="1"/>
  <c r="W389" i="3"/>
  <c r="Y389" i="3" s="1"/>
  <c r="W381" i="3"/>
  <c r="Y381" i="3" s="1"/>
  <c r="W377" i="3"/>
  <c r="Y377" i="3" s="1"/>
  <c r="W373" i="3"/>
  <c r="Y373" i="3" s="1"/>
  <c r="W365" i="3"/>
  <c r="Y365" i="3" s="1"/>
  <c r="W361" i="3"/>
  <c r="Y361" i="3" s="1"/>
  <c r="X357" i="3"/>
  <c r="W349" i="3"/>
  <c r="Y349" i="3" s="1"/>
  <c r="W345" i="3"/>
  <c r="Y345" i="3" s="1"/>
  <c r="W341" i="3"/>
  <c r="Y341" i="3" s="1"/>
  <c r="X337" i="3"/>
  <c r="W333" i="3"/>
  <c r="Y333" i="3" s="1"/>
  <c r="W329" i="3"/>
  <c r="Y329" i="3" s="1"/>
  <c r="W325" i="3"/>
  <c r="Y325" i="3" s="1"/>
  <c r="W317" i="3"/>
  <c r="Y317" i="3" s="1"/>
  <c r="W313" i="3"/>
  <c r="Y313" i="3" s="1"/>
  <c r="W309" i="3"/>
  <c r="Y309" i="3" s="1"/>
  <c r="W301" i="3"/>
  <c r="Y301" i="3" s="1"/>
  <c r="W297" i="3"/>
  <c r="Y297" i="3" s="1"/>
  <c r="X293" i="3"/>
  <c r="W285" i="3"/>
  <c r="Y285" i="3" s="1"/>
  <c r="W277" i="3"/>
  <c r="Y277" i="3" s="1"/>
  <c r="X273" i="3"/>
  <c r="W269" i="3"/>
  <c r="Y269" i="3" s="1"/>
  <c r="W265" i="3"/>
  <c r="Y265" i="3" s="1"/>
  <c r="W261" i="3"/>
  <c r="Y261" i="3" s="1"/>
  <c r="W253" i="3"/>
  <c r="Y253" i="3" s="1"/>
  <c r="W249" i="3"/>
  <c r="Y249" i="3" s="1"/>
  <c r="W245" i="3"/>
  <c r="Y245" i="3" s="1"/>
  <c r="W237" i="3"/>
  <c r="Y237" i="3" s="1"/>
  <c r="W233" i="3"/>
  <c r="Y233" i="3" s="1"/>
  <c r="X229" i="3"/>
  <c r="W221" i="3"/>
  <c r="Y221" i="3" s="1"/>
  <c r="W213" i="3"/>
  <c r="Y213" i="3" s="1"/>
  <c r="X209" i="3"/>
  <c r="W205" i="3"/>
  <c r="Y205" i="3" s="1"/>
  <c r="W201" i="3"/>
  <c r="Y201" i="3" s="1"/>
  <c r="W197" i="3"/>
  <c r="Y197" i="3" s="1"/>
  <c r="W189" i="3"/>
  <c r="Y189" i="3" s="1"/>
  <c r="W185" i="3"/>
  <c r="Y185" i="3" s="1"/>
  <c r="W181" i="3"/>
  <c r="Y181" i="3" s="1"/>
  <c r="W173" i="3"/>
  <c r="Y173" i="3" s="1"/>
  <c r="X165" i="3"/>
  <c r="W161" i="3"/>
  <c r="Y161" i="3" s="1"/>
  <c r="W157" i="3"/>
  <c r="Y157" i="3" s="1"/>
  <c r="W153" i="3"/>
  <c r="Y153" i="3" s="1"/>
  <c r="W149" i="3"/>
  <c r="Y149" i="3" s="1"/>
  <c r="X145" i="3"/>
  <c r="W137" i="3"/>
  <c r="Y137" i="3" s="1"/>
  <c r="W133" i="3"/>
  <c r="Y133" i="3" s="1"/>
  <c r="W129" i="3"/>
  <c r="Y129" i="3" s="1"/>
  <c r="W121" i="3"/>
  <c r="Y121" i="3" s="1"/>
  <c r="W117" i="3"/>
  <c r="Y117" i="3" s="1"/>
  <c r="W105" i="3"/>
  <c r="Y105" i="3" s="1"/>
  <c r="X101" i="3"/>
  <c r="W97" i="3"/>
  <c r="Y97" i="3" s="1"/>
  <c r="W89" i="3"/>
  <c r="Y89" i="3" s="1"/>
  <c r="W85" i="3"/>
  <c r="Y85" i="3" s="1"/>
  <c r="X81" i="3"/>
  <c r="W77" i="3"/>
  <c r="Y77" i="3" s="1"/>
  <c r="W73" i="3"/>
  <c r="Y73" i="3" s="1"/>
  <c r="W69" i="3"/>
  <c r="Y69" i="3" s="1"/>
  <c r="W65" i="3"/>
  <c r="Y65" i="3" s="1"/>
  <c r="W57" i="3"/>
  <c r="Y57" i="3" s="1"/>
  <c r="W53" i="3"/>
  <c r="Y53" i="3" s="1"/>
  <c r="W49" i="3"/>
  <c r="Y49" i="3" s="1"/>
  <c r="W41" i="3"/>
  <c r="Y41" i="3" s="1"/>
  <c r="W33" i="3"/>
  <c r="Y33" i="3" s="1"/>
  <c r="W29" i="3"/>
  <c r="Y29" i="3" s="1"/>
  <c r="W25" i="3"/>
  <c r="Y25" i="3" s="1"/>
  <c r="W21" i="3"/>
  <c r="Y21" i="3" s="1"/>
  <c r="W17" i="3"/>
  <c r="Y17" i="3" s="1"/>
  <c r="W9" i="3"/>
  <c r="Y9" i="3" s="1"/>
  <c r="W2564" i="3"/>
  <c r="Y2564" i="3" s="1"/>
  <c r="W2560" i="3"/>
  <c r="Y2560" i="3" s="1"/>
  <c r="W2556" i="3"/>
  <c r="Y2556" i="3" s="1"/>
  <c r="W2552" i="3"/>
  <c r="Y2552" i="3" s="1"/>
  <c r="W2548" i="3"/>
  <c r="Y2548" i="3" s="1"/>
  <c r="W2540" i="3"/>
  <c r="Y2540" i="3" s="1"/>
  <c r="W2536" i="3"/>
  <c r="Y2536" i="3" s="1"/>
  <c r="W2532" i="3"/>
  <c r="Y2532" i="3" s="1"/>
  <c r="W2528" i="3"/>
  <c r="Y2528" i="3" s="1"/>
  <c r="W2524" i="3"/>
  <c r="Y2524" i="3" s="1"/>
  <c r="W2520" i="3"/>
  <c r="Y2520" i="3" s="1"/>
  <c r="W2516" i="3"/>
  <c r="Y2516" i="3" s="1"/>
  <c r="W2508" i="3"/>
  <c r="Y2508" i="3" s="1"/>
  <c r="W2500" i="3"/>
  <c r="Y2500" i="3" s="1"/>
  <c r="W2496" i="3"/>
  <c r="Y2496" i="3" s="1"/>
  <c r="W2492" i="3"/>
  <c r="Y2492" i="3" s="1"/>
  <c r="W2488" i="3"/>
  <c r="Y2488" i="3" s="1"/>
  <c r="W2484" i="3"/>
  <c r="Y2484" i="3" s="1"/>
  <c r="W2476" i="3"/>
  <c r="Y2476" i="3" s="1"/>
  <c r="W2472" i="3"/>
  <c r="Y2472" i="3" s="1"/>
  <c r="W2468" i="3"/>
  <c r="Y2468" i="3" s="1"/>
  <c r="W2464" i="3"/>
  <c r="Y2464" i="3" s="1"/>
  <c r="W2460" i="3"/>
  <c r="Y2460" i="3" s="1"/>
  <c r="W2456" i="3"/>
  <c r="Y2456" i="3" s="1"/>
  <c r="W2452" i="3"/>
  <c r="Y2452" i="3" s="1"/>
  <c r="W2444" i="3"/>
  <c r="Y2444" i="3" s="1"/>
  <c r="X2440" i="3"/>
  <c r="W2436" i="3"/>
  <c r="Y2436" i="3" s="1"/>
  <c r="W2432" i="3"/>
  <c r="Y2432" i="3" s="1"/>
  <c r="W2428" i="3"/>
  <c r="Y2428" i="3" s="1"/>
  <c r="W2424" i="3"/>
  <c r="Y2424" i="3" s="1"/>
  <c r="W2420" i="3"/>
  <c r="Y2420" i="3" s="1"/>
  <c r="W2412" i="3"/>
  <c r="Y2412" i="3" s="1"/>
  <c r="W2408" i="3"/>
  <c r="Y2408" i="3" s="1"/>
  <c r="W2404" i="3"/>
  <c r="Y2404" i="3" s="1"/>
  <c r="W2400" i="3"/>
  <c r="Y2400" i="3" s="1"/>
  <c r="W2396" i="3"/>
  <c r="Y2396" i="3" s="1"/>
  <c r="W2392" i="3"/>
  <c r="Y2392" i="3" s="1"/>
  <c r="W2388" i="3"/>
  <c r="Y2388" i="3" s="1"/>
  <c r="W2380" i="3"/>
  <c r="Y2380" i="3" s="1"/>
  <c r="W2376" i="3"/>
  <c r="Y2376" i="3" s="1"/>
  <c r="W2372" i="3"/>
  <c r="Y2372" i="3" s="1"/>
  <c r="W2368" i="3"/>
  <c r="Y2368" i="3" s="1"/>
  <c r="W2364" i="3"/>
  <c r="Y2364" i="3" s="1"/>
  <c r="W2356" i="3"/>
  <c r="Y2356" i="3" s="1"/>
  <c r="W2348" i="3"/>
  <c r="Y2348" i="3" s="1"/>
  <c r="W2344" i="3"/>
  <c r="Y2344" i="3" s="1"/>
  <c r="W2340" i="3"/>
  <c r="Y2340" i="3" s="1"/>
  <c r="W2336" i="3"/>
  <c r="Y2336" i="3" s="1"/>
  <c r="W2332" i="3"/>
  <c r="Y2332" i="3" s="1"/>
  <c r="W2328" i="3"/>
  <c r="Y2328" i="3" s="1"/>
  <c r="W2324" i="3"/>
  <c r="Y2324" i="3" s="1"/>
  <c r="W2316" i="3"/>
  <c r="Y2316" i="3" s="1"/>
  <c r="W2312" i="3"/>
  <c r="Y2312" i="3" s="1"/>
  <c r="W2308" i="3"/>
  <c r="Y2308" i="3" s="1"/>
  <c r="W2304" i="3"/>
  <c r="Y2304" i="3" s="1"/>
  <c r="W2300" i="3"/>
  <c r="Y2300" i="3" s="1"/>
  <c r="W2292" i="3"/>
  <c r="Y2292" i="3" s="1"/>
  <c r="W2284" i="3"/>
  <c r="Y2284" i="3" s="1"/>
  <c r="W2280" i="3"/>
  <c r="Y2280" i="3" s="1"/>
  <c r="W2276" i="3"/>
  <c r="Y2276" i="3" s="1"/>
  <c r="W2272" i="3"/>
  <c r="Y2272" i="3" s="1"/>
  <c r="W2268" i="3"/>
  <c r="Y2268" i="3" s="1"/>
  <c r="W2264" i="3"/>
  <c r="Y2264" i="3" s="1"/>
  <c r="W2260" i="3"/>
  <c r="Y2260" i="3" s="1"/>
  <c r="W2252" i="3"/>
  <c r="Y2252" i="3" s="1"/>
  <c r="W2248" i="3"/>
  <c r="Y2248" i="3" s="1"/>
  <c r="W2244" i="3"/>
  <c r="Y2244" i="3" s="1"/>
  <c r="W2240" i="3"/>
  <c r="Y2240" i="3" s="1"/>
  <c r="W2236" i="3"/>
  <c r="Y2236" i="3" s="1"/>
  <c r="W2228" i="3"/>
  <c r="Y2228" i="3" s="1"/>
  <c r="W2220" i="3"/>
  <c r="Y2220" i="3" s="1"/>
  <c r="W2216" i="3"/>
  <c r="Y2216" i="3" s="1"/>
  <c r="W2212" i="3"/>
  <c r="Y2212" i="3" s="1"/>
  <c r="W2208" i="3"/>
  <c r="Y2208" i="3" s="1"/>
  <c r="W2204" i="3"/>
  <c r="Y2204" i="3" s="1"/>
  <c r="W2200" i="3"/>
  <c r="Y2200" i="3" s="1"/>
  <c r="W2196" i="3"/>
  <c r="Y2196" i="3" s="1"/>
  <c r="W2188" i="3"/>
  <c r="Y2188" i="3" s="1"/>
  <c r="X2184" i="3"/>
  <c r="W2180" i="3"/>
  <c r="Y2180" i="3" s="1"/>
  <c r="W2176" i="3"/>
  <c r="Y2176" i="3" s="1"/>
  <c r="W2172" i="3"/>
  <c r="Y2172" i="3" s="1"/>
  <c r="W2168" i="3"/>
  <c r="Y2168" i="3" s="1"/>
  <c r="W2164" i="3"/>
  <c r="Y2164" i="3" s="1"/>
  <c r="W2156" i="3"/>
  <c r="Y2156" i="3" s="1"/>
  <c r="W2152" i="3"/>
  <c r="Y2152" i="3" s="1"/>
  <c r="W2148" i="3"/>
  <c r="Y2148" i="3" s="1"/>
  <c r="W2144" i="3"/>
  <c r="Y2144" i="3" s="1"/>
  <c r="W2140" i="3"/>
  <c r="Y2140" i="3" s="1"/>
  <c r="W2136" i="3"/>
  <c r="Y2136" i="3" s="1"/>
  <c r="W2132" i="3"/>
  <c r="Y2132" i="3" s="1"/>
  <c r="W2124" i="3"/>
  <c r="Y2124" i="3" s="1"/>
  <c r="W2120" i="3"/>
  <c r="Y2120" i="3" s="1"/>
  <c r="W2116" i="3"/>
  <c r="Y2116" i="3" s="1"/>
  <c r="W2112" i="3"/>
  <c r="Y2112" i="3" s="1"/>
  <c r="W2108" i="3"/>
  <c r="Y2108" i="3" s="1"/>
  <c r="W2104" i="3"/>
  <c r="Y2104" i="3" s="1"/>
  <c r="W2100" i="3"/>
  <c r="Y2100" i="3" s="1"/>
  <c r="W2092" i="3"/>
  <c r="Y2092" i="3" s="1"/>
  <c r="W2084" i="3"/>
  <c r="Y2084" i="3" s="1"/>
  <c r="W2080" i="3"/>
  <c r="Y2080" i="3" s="1"/>
  <c r="W2076" i="3"/>
  <c r="Y2076" i="3" s="1"/>
  <c r="W2072" i="3"/>
  <c r="Y2072" i="3" s="1"/>
  <c r="W2068" i="3"/>
  <c r="Y2068" i="3" s="1"/>
  <c r="W2060" i="3"/>
  <c r="Y2060" i="3" s="1"/>
  <c r="W2056" i="3"/>
  <c r="Y2056" i="3" s="1"/>
  <c r="W2052" i="3"/>
  <c r="Y2052" i="3" s="1"/>
  <c r="W2048" i="3"/>
  <c r="Y2048" i="3" s="1"/>
  <c r="W2044" i="3"/>
  <c r="Y2044" i="3" s="1"/>
  <c r="W2040" i="3"/>
  <c r="Y2040" i="3" s="1"/>
  <c r="W2036" i="3"/>
  <c r="Y2036" i="3" s="1"/>
  <c r="W2028" i="3"/>
  <c r="Y2028" i="3" s="1"/>
  <c r="W2020" i="3"/>
  <c r="Y2020" i="3" s="1"/>
  <c r="W2016" i="3"/>
  <c r="Y2016" i="3" s="1"/>
  <c r="W2012" i="3"/>
  <c r="Y2012" i="3" s="1"/>
  <c r="W2008" i="3"/>
  <c r="Y2008" i="3" s="1"/>
  <c r="W2004" i="3"/>
  <c r="Y2004" i="3" s="1"/>
  <c r="W1996" i="3"/>
  <c r="Y1996" i="3" s="1"/>
  <c r="W1992" i="3"/>
  <c r="Y1992" i="3" s="1"/>
  <c r="W1988" i="3"/>
  <c r="Y1988" i="3" s="1"/>
  <c r="W1984" i="3"/>
  <c r="Y1984" i="3" s="1"/>
  <c r="W1980" i="3"/>
  <c r="Y1980" i="3" s="1"/>
  <c r="W1976" i="3"/>
  <c r="Y1976" i="3" s="1"/>
  <c r="W1972" i="3"/>
  <c r="Y1972" i="3" s="1"/>
  <c r="W1964" i="3"/>
  <c r="Y1964" i="3" s="1"/>
  <c r="W1956" i="3"/>
  <c r="Y1956" i="3" s="1"/>
  <c r="W1952" i="3"/>
  <c r="Y1952" i="3" s="1"/>
  <c r="W1948" i="3"/>
  <c r="Y1948" i="3" s="1"/>
  <c r="W1944" i="3"/>
  <c r="Y1944" i="3" s="1"/>
  <c r="W1940" i="3"/>
  <c r="Y1940" i="3" s="1"/>
  <c r="W1932" i="3"/>
  <c r="Y1932" i="3" s="1"/>
  <c r="W1924" i="3"/>
  <c r="Y1924" i="3" s="1"/>
  <c r="W1920" i="3"/>
  <c r="Y1920" i="3" s="1"/>
  <c r="W1916" i="3"/>
  <c r="Y1916" i="3" s="1"/>
  <c r="W1912" i="3"/>
  <c r="Y1912" i="3" s="1"/>
  <c r="W1908" i="3"/>
  <c r="Y1908" i="3" s="1"/>
  <c r="W1900" i="3"/>
  <c r="Y1900" i="3" s="1"/>
  <c r="W1896" i="3"/>
  <c r="Y1896" i="3" s="1"/>
  <c r="W1892" i="3"/>
  <c r="Y1892" i="3" s="1"/>
  <c r="W1888" i="3"/>
  <c r="Y1888" i="3" s="1"/>
  <c r="W1884" i="3"/>
  <c r="Y1884" i="3" s="1"/>
  <c r="W1880" i="3"/>
  <c r="Y1880" i="3" s="1"/>
  <c r="W1876" i="3"/>
  <c r="Y1876" i="3" s="1"/>
  <c r="W1868" i="3"/>
  <c r="Y1868" i="3" s="1"/>
  <c r="W1864" i="3"/>
  <c r="Y1864" i="3" s="1"/>
  <c r="W1860" i="3"/>
  <c r="Y1860" i="3" s="1"/>
  <c r="W1856" i="3"/>
  <c r="Y1856" i="3" s="1"/>
  <c r="W1852" i="3"/>
  <c r="Y1852" i="3" s="1"/>
  <c r="W1848" i="3"/>
  <c r="Y1848" i="3" s="1"/>
  <c r="W1844" i="3"/>
  <c r="Y1844" i="3" s="1"/>
  <c r="W1836" i="3"/>
  <c r="Y1836" i="3" s="1"/>
  <c r="W1832" i="3"/>
  <c r="Y1832" i="3" s="1"/>
  <c r="W1828" i="3"/>
  <c r="Y1828" i="3" s="1"/>
  <c r="W1824" i="3"/>
  <c r="Y1824" i="3" s="1"/>
  <c r="W1820" i="3"/>
  <c r="Y1820" i="3" s="1"/>
  <c r="W1812" i="3"/>
  <c r="Y1812" i="3" s="1"/>
  <c r="W1804" i="3"/>
  <c r="Y1804" i="3" s="1"/>
  <c r="W1800" i="3"/>
  <c r="Y1800" i="3" s="1"/>
  <c r="W1796" i="3"/>
  <c r="Y1796" i="3" s="1"/>
  <c r="W1792" i="3"/>
  <c r="Y1792" i="3" s="1"/>
  <c r="W1788" i="3"/>
  <c r="Y1788" i="3" s="1"/>
  <c r="W1784" i="3"/>
  <c r="Y1784" i="3" s="1"/>
  <c r="W1780" i="3"/>
  <c r="Y1780" i="3" s="1"/>
  <c r="W1772" i="3"/>
  <c r="Y1772" i="3" s="1"/>
  <c r="W1768" i="3"/>
  <c r="Y1768" i="3" s="1"/>
  <c r="W1764" i="3"/>
  <c r="Y1764" i="3" s="1"/>
  <c r="W1760" i="3"/>
  <c r="Y1760" i="3" s="1"/>
  <c r="W1756" i="3"/>
  <c r="Y1756" i="3" s="1"/>
  <c r="W1748" i="3"/>
  <c r="Y1748" i="3" s="1"/>
  <c r="W1740" i="3"/>
  <c r="Y1740" i="3" s="1"/>
  <c r="W1736" i="3"/>
  <c r="Y1736" i="3" s="1"/>
  <c r="W1732" i="3"/>
  <c r="Y1732" i="3" s="1"/>
  <c r="W1728" i="3"/>
  <c r="Y1728" i="3" s="1"/>
  <c r="W1724" i="3"/>
  <c r="Y1724" i="3" s="1"/>
  <c r="W1720" i="3"/>
  <c r="Y1720" i="3" s="1"/>
  <c r="W1716" i="3"/>
  <c r="Y1716" i="3" s="1"/>
  <c r="W1708" i="3"/>
  <c r="Y1708" i="3" s="1"/>
  <c r="W1704" i="3"/>
  <c r="Y1704" i="3" s="1"/>
  <c r="W1700" i="3"/>
  <c r="Y1700" i="3" s="1"/>
  <c r="W1696" i="3"/>
  <c r="Y1696" i="3" s="1"/>
  <c r="W1692" i="3"/>
  <c r="Y1692" i="3" s="1"/>
  <c r="W1684" i="3"/>
  <c r="Y1684" i="3" s="1"/>
  <c r="W1676" i="3"/>
  <c r="Y1676" i="3" s="1"/>
  <c r="X1672" i="3"/>
  <c r="W1668" i="3"/>
  <c r="Y1668" i="3" s="1"/>
  <c r="W1664" i="3"/>
  <c r="Y1664" i="3" s="1"/>
  <c r="W1660" i="3"/>
  <c r="Y1660" i="3" s="1"/>
  <c r="W1656" i="3"/>
  <c r="Y1656" i="3" s="1"/>
  <c r="W1652" i="3"/>
  <c r="Y1652" i="3" s="1"/>
  <c r="W1644" i="3"/>
  <c r="Y1644" i="3" s="1"/>
  <c r="W1640" i="3"/>
  <c r="Y1640" i="3" s="1"/>
  <c r="W1636" i="3"/>
  <c r="Y1636" i="3" s="1"/>
  <c r="W1632" i="3"/>
  <c r="Y1632" i="3" s="1"/>
  <c r="W1628" i="3"/>
  <c r="Y1628" i="3" s="1"/>
  <c r="W1624" i="3"/>
  <c r="Y1624" i="3" s="1"/>
  <c r="W1620" i="3"/>
  <c r="Y1620" i="3" s="1"/>
  <c r="W1612" i="3"/>
  <c r="Y1612" i="3" s="1"/>
  <c r="W1608" i="3"/>
  <c r="Y1608" i="3" s="1"/>
  <c r="W1604" i="3"/>
  <c r="Y1604" i="3" s="1"/>
  <c r="W1600" i="3"/>
  <c r="Y1600" i="3" s="1"/>
  <c r="W1596" i="3"/>
  <c r="Y1596" i="3" s="1"/>
  <c r="W1592" i="3"/>
  <c r="Y1592" i="3" s="1"/>
  <c r="W1588" i="3"/>
  <c r="Y1588" i="3" s="1"/>
  <c r="W1580" i="3"/>
  <c r="Y1580" i="3" s="1"/>
  <c r="W1576" i="3"/>
  <c r="Y1576" i="3" s="1"/>
  <c r="W1572" i="3"/>
  <c r="Y1572" i="3" s="1"/>
  <c r="W1568" i="3"/>
  <c r="Y1568" i="3" s="1"/>
  <c r="W1564" i="3"/>
  <c r="Y1564" i="3" s="1"/>
  <c r="W1560" i="3"/>
  <c r="Y1560" i="3" s="1"/>
  <c r="W1556" i="3"/>
  <c r="Y1556" i="3" s="1"/>
  <c r="W1548" i="3"/>
  <c r="Y1548" i="3" s="1"/>
  <c r="W1540" i="3"/>
  <c r="Y1540" i="3" s="1"/>
  <c r="W1536" i="3"/>
  <c r="Y1536" i="3" s="1"/>
  <c r="W1528" i="3"/>
  <c r="Y1528" i="3" s="1"/>
  <c r="W1524" i="3"/>
  <c r="Y1524" i="3" s="1"/>
  <c r="X1520" i="3"/>
  <c r="W1512" i="3"/>
  <c r="Y1512" i="3" s="1"/>
  <c r="W1504" i="3"/>
  <c r="Y1504" i="3" s="1"/>
  <c r="W1496" i="3"/>
  <c r="Y1496" i="3" s="1"/>
  <c r="W1492" i="3"/>
  <c r="Y1492" i="3" s="1"/>
  <c r="X1488" i="3"/>
  <c r="W1484" i="3"/>
  <c r="Y1484" i="3" s="1"/>
  <c r="W1480" i="3"/>
  <c r="Y1480" i="3" s="1"/>
  <c r="W1468" i="3"/>
  <c r="Y1468" i="3" s="1"/>
  <c r="W1460" i="3"/>
  <c r="Y1460" i="3" s="1"/>
  <c r="X1456" i="3"/>
  <c r="W1452" i="3"/>
  <c r="Y1452" i="3" s="1"/>
  <c r="W1448" i="3"/>
  <c r="Y1448" i="3" s="1"/>
  <c r="W1444" i="3"/>
  <c r="Y1444" i="3" s="1"/>
  <c r="W1436" i="3"/>
  <c r="Y1436" i="3" s="1"/>
  <c r="W1428" i="3"/>
  <c r="Y1428" i="3" s="1"/>
  <c r="X1424" i="3"/>
  <c r="W1420" i="3"/>
  <c r="Y1420" i="3" s="1"/>
  <c r="W1416" i="3"/>
  <c r="Y1416" i="3" s="1"/>
  <c r="W1412" i="3"/>
  <c r="Y1412" i="3" s="1"/>
  <c r="X1408" i="3"/>
  <c r="W1400" i="3"/>
  <c r="Y1400" i="3" s="1"/>
  <c r="W1388" i="3"/>
  <c r="Y1388" i="3" s="1"/>
  <c r="W1384" i="3"/>
  <c r="Y1384" i="3" s="1"/>
  <c r="W1380" i="3"/>
  <c r="Y1380" i="3" s="1"/>
  <c r="W1372" i="3"/>
  <c r="Y1372" i="3" s="1"/>
  <c r="W1368" i="3"/>
  <c r="Y1368" i="3" s="1"/>
  <c r="W1356" i="3"/>
  <c r="Y1356" i="3" s="1"/>
  <c r="W1352" i="3"/>
  <c r="Y1352" i="3" s="1"/>
  <c r="W1332" i="3"/>
  <c r="Y1332" i="3" s="1"/>
  <c r="W1324" i="3"/>
  <c r="Y1324" i="3" s="1"/>
  <c r="W1320" i="3"/>
  <c r="Y1320" i="3" s="1"/>
  <c r="W1316" i="3"/>
  <c r="Y1316" i="3" s="1"/>
  <c r="W1312" i="3"/>
  <c r="Y1312" i="3" s="1"/>
  <c r="W1308" i="3"/>
  <c r="Y1308" i="3" s="1"/>
  <c r="W1304" i="3"/>
  <c r="Y1304" i="3" s="1"/>
  <c r="W1300" i="3"/>
  <c r="Y1300" i="3" s="1"/>
  <c r="W1292" i="3"/>
  <c r="Y1292" i="3" s="1"/>
  <c r="W1284" i="3"/>
  <c r="Y1284" i="3" s="1"/>
  <c r="W1276" i="3"/>
  <c r="Y1276" i="3" s="1"/>
  <c r="W1268" i="3"/>
  <c r="Y1268" i="3" s="1"/>
  <c r="W1260" i="3"/>
  <c r="Y1260" i="3" s="1"/>
  <c r="W1248" i="3"/>
  <c r="Y1248" i="3" s="1"/>
  <c r="W1240" i="3"/>
  <c r="Y1240" i="3" s="1"/>
  <c r="W1232" i="3"/>
  <c r="Y1232" i="3" s="1"/>
  <c r="W1224" i="3"/>
  <c r="Y1224" i="3" s="1"/>
  <c r="W1216" i="3"/>
  <c r="Y1216" i="3" s="1"/>
  <c r="W1208" i="3"/>
  <c r="Y1208" i="3" s="1"/>
  <c r="W1200" i="3"/>
  <c r="Y1200" i="3" s="1"/>
  <c r="W1192" i="3"/>
  <c r="Y1192" i="3" s="1"/>
  <c r="W1184" i="3"/>
  <c r="Y1184" i="3" s="1"/>
  <c r="W1180" i="3"/>
  <c r="Y1180" i="3" s="1"/>
  <c r="W1176" i="3"/>
  <c r="Y1176" i="3" s="1"/>
  <c r="W1172" i="3"/>
  <c r="Y1172" i="3" s="1"/>
  <c r="W1168" i="3"/>
  <c r="Y1168" i="3" s="1"/>
  <c r="W1160" i="3"/>
  <c r="Y1160" i="3" s="1"/>
  <c r="W1156" i="3"/>
  <c r="Y1156" i="3" s="1"/>
  <c r="W1152" i="3"/>
  <c r="Y1152" i="3" s="1"/>
  <c r="W1140" i="3"/>
  <c r="Y1140" i="3" s="1"/>
  <c r="W1136" i="3"/>
  <c r="Y1136" i="3" s="1"/>
  <c r="W1132" i="3"/>
  <c r="Y1132" i="3" s="1"/>
  <c r="W1124" i="3"/>
  <c r="Y1124" i="3" s="1"/>
  <c r="W1120" i="3"/>
  <c r="Y1120" i="3" s="1"/>
  <c r="W1116" i="3"/>
  <c r="Y1116" i="3" s="1"/>
  <c r="W1108" i="3"/>
  <c r="Y1108" i="3" s="1"/>
  <c r="W1104" i="3"/>
  <c r="Y1104" i="3" s="1"/>
  <c r="W1100" i="3"/>
  <c r="Y1100" i="3" s="1"/>
  <c r="W1092" i="3"/>
  <c r="Y1092" i="3" s="1"/>
  <c r="W1088" i="3"/>
  <c r="Y1088" i="3" s="1"/>
  <c r="W1084" i="3"/>
  <c r="Y1084" i="3" s="1"/>
  <c r="W1076" i="3"/>
  <c r="Y1076" i="3" s="1"/>
  <c r="W1072" i="3"/>
  <c r="Y1072" i="3" s="1"/>
  <c r="W1068" i="3"/>
  <c r="Y1068" i="3" s="1"/>
  <c r="W1060" i="3"/>
  <c r="Y1060" i="3" s="1"/>
  <c r="W1056" i="3"/>
  <c r="Y1056" i="3" s="1"/>
  <c r="W1052" i="3"/>
  <c r="Y1052" i="3" s="1"/>
  <c r="W1044" i="3"/>
  <c r="Y1044" i="3" s="1"/>
  <c r="W1040" i="3"/>
  <c r="Y1040" i="3" s="1"/>
  <c r="W1036" i="3"/>
  <c r="Y1036" i="3" s="1"/>
  <c r="W1028" i="3"/>
  <c r="Y1028" i="3" s="1"/>
  <c r="W1024" i="3"/>
  <c r="Y1024" i="3" s="1"/>
  <c r="W1020" i="3"/>
  <c r="Y1020" i="3" s="1"/>
  <c r="W1012" i="3"/>
  <c r="Y1012" i="3" s="1"/>
  <c r="W1008" i="3"/>
  <c r="Y1008" i="3" s="1"/>
  <c r="W1004" i="3"/>
  <c r="Y1004" i="3" s="1"/>
  <c r="W996" i="3"/>
  <c r="Y996" i="3" s="1"/>
  <c r="W992" i="3"/>
  <c r="Y992" i="3" s="1"/>
  <c r="W988" i="3"/>
  <c r="Y988" i="3" s="1"/>
  <c r="W980" i="3"/>
  <c r="Y980" i="3" s="1"/>
  <c r="W976" i="3"/>
  <c r="Y976" i="3" s="1"/>
  <c r="W972" i="3"/>
  <c r="Y972" i="3" s="1"/>
  <c r="W964" i="3"/>
  <c r="Y964" i="3" s="1"/>
  <c r="W960" i="3"/>
  <c r="Y960" i="3" s="1"/>
  <c r="W956" i="3"/>
  <c r="Y956" i="3" s="1"/>
  <c r="W944" i="3"/>
  <c r="Y944" i="3" s="1"/>
  <c r="W940" i="3"/>
  <c r="Y940" i="3" s="1"/>
  <c r="W936" i="3"/>
  <c r="Y936" i="3" s="1"/>
  <c r="W928" i="3"/>
  <c r="Y928" i="3" s="1"/>
  <c r="W924" i="3"/>
  <c r="Y924" i="3" s="1"/>
  <c r="W920" i="3"/>
  <c r="Y920" i="3" s="1"/>
  <c r="W912" i="3"/>
  <c r="Y912" i="3" s="1"/>
  <c r="W908" i="3"/>
  <c r="Y908" i="3" s="1"/>
  <c r="W904" i="3"/>
  <c r="Y904" i="3" s="1"/>
  <c r="W900" i="3"/>
  <c r="Y900" i="3" s="1"/>
  <c r="W896" i="3"/>
  <c r="Y896" i="3" s="1"/>
  <c r="W892" i="3"/>
  <c r="Y892" i="3" s="1"/>
  <c r="W888" i="3"/>
  <c r="Y888" i="3" s="1"/>
  <c r="W880" i="3"/>
  <c r="Y880" i="3" s="1"/>
  <c r="W876" i="3"/>
  <c r="Y876" i="3" s="1"/>
  <c r="W872" i="3"/>
  <c r="Y872" i="3" s="1"/>
  <c r="W864" i="3"/>
  <c r="Y864" i="3" s="1"/>
  <c r="W860" i="3"/>
  <c r="Y860" i="3" s="1"/>
  <c r="W856" i="3"/>
  <c r="Y856" i="3" s="1"/>
  <c r="W848" i="3"/>
  <c r="Y848" i="3" s="1"/>
  <c r="W840" i="3"/>
  <c r="Y840" i="3" s="1"/>
  <c r="W836" i="3"/>
  <c r="Y836" i="3" s="1"/>
  <c r="W832" i="3"/>
  <c r="Y832" i="3" s="1"/>
  <c r="W828" i="3"/>
  <c r="Y828" i="3" s="1"/>
  <c r="W824" i="3"/>
  <c r="Y824" i="3" s="1"/>
  <c r="W820" i="3"/>
  <c r="Y820" i="3" s="1"/>
  <c r="W812" i="3"/>
  <c r="Y812" i="3" s="1"/>
  <c r="W808" i="3"/>
  <c r="Y808" i="3" s="1"/>
  <c r="W804" i="3"/>
  <c r="Y804" i="3" s="1"/>
  <c r="W796" i="3"/>
  <c r="Y796" i="3" s="1"/>
  <c r="W792" i="3"/>
  <c r="Y792" i="3" s="1"/>
  <c r="W788" i="3"/>
  <c r="Y788" i="3" s="1"/>
  <c r="W780" i="3"/>
  <c r="Y780" i="3" s="1"/>
  <c r="W776" i="3"/>
  <c r="Y776" i="3" s="1"/>
  <c r="W772" i="3"/>
  <c r="Y772" i="3" s="1"/>
  <c r="W768" i="3"/>
  <c r="Y768" i="3" s="1"/>
  <c r="W764" i="3"/>
  <c r="Y764" i="3" s="1"/>
  <c r="W760" i="3"/>
  <c r="Y760" i="3" s="1"/>
  <c r="W756" i="3"/>
  <c r="Y756" i="3" s="1"/>
  <c r="W744" i="3"/>
  <c r="Y744" i="3" s="1"/>
  <c r="W732" i="3"/>
  <c r="Y732" i="3" s="1"/>
  <c r="W724" i="3"/>
  <c r="Y724" i="3" s="1"/>
  <c r="W716" i="3"/>
  <c r="Y716" i="3" s="1"/>
  <c r="W708" i="3"/>
  <c r="Y708" i="3" s="1"/>
  <c r="W700" i="3"/>
  <c r="Y700" i="3" s="1"/>
  <c r="W692" i="3"/>
  <c r="Y692" i="3" s="1"/>
  <c r="W684" i="3"/>
  <c r="Y684" i="3" s="1"/>
  <c r="W680" i="3"/>
  <c r="Y680" i="3" s="1"/>
  <c r="W676" i="3"/>
  <c r="Y676" i="3" s="1"/>
  <c r="W668" i="3"/>
  <c r="Y668" i="3" s="1"/>
  <c r="W664" i="3"/>
  <c r="Y664" i="3" s="1"/>
  <c r="W660" i="3"/>
  <c r="Y660" i="3" s="1"/>
  <c r="W652" i="3"/>
  <c r="Y652" i="3" s="1"/>
  <c r="W644" i="3"/>
  <c r="Y644" i="3" s="1"/>
  <c r="W636" i="3"/>
  <c r="Y636" i="3" s="1"/>
  <c r="W628" i="3"/>
  <c r="Y628" i="3" s="1"/>
  <c r="W620" i="3"/>
  <c r="Y620" i="3" s="1"/>
  <c r="W616" i="3"/>
  <c r="Y616" i="3" s="1"/>
  <c r="W612" i="3"/>
  <c r="Y612" i="3" s="1"/>
  <c r="W604" i="3"/>
  <c r="Y604" i="3" s="1"/>
  <c r="W600" i="3"/>
  <c r="Y600" i="3" s="1"/>
  <c r="W596" i="3"/>
  <c r="Y596" i="3" s="1"/>
  <c r="W588" i="3"/>
  <c r="Y588" i="3" s="1"/>
  <c r="W580" i="3"/>
  <c r="Y580" i="3" s="1"/>
  <c r="W572" i="3"/>
  <c r="Y572" i="3" s="1"/>
  <c r="W564" i="3"/>
  <c r="Y564" i="3" s="1"/>
  <c r="W556" i="3"/>
  <c r="Y556" i="3" s="1"/>
  <c r="W552" i="3"/>
  <c r="Y552" i="3" s="1"/>
  <c r="W548" i="3"/>
  <c r="Y548" i="3" s="1"/>
  <c r="W540" i="3"/>
  <c r="Y540" i="3" s="1"/>
  <c r="W536" i="3"/>
  <c r="Y536" i="3" s="1"/>
  <c r="W532" i="3"/>
  <c r="Y532" i="3" s="1"/>
  <c r="W524" i="3"/>
  <c r="Y524" i="3" s="1"/>
  <c r="W516" i="3"/>
  <c r="Y516" i="3" s="1"/>
  <c r="W508" i="3"/>
  <c r="Y508" i="3" s="1"/>
  <c r="W500" i="3"/>
  <c r="Y500" i="3" s="1"/>
  <c r="W492" i="3"/>
  <c r="Y492" i="3" s="1"/>
  <c r="W488" i="3"/>
  <c r="Y488" i="3" s="1"/>
  <c r="W484" i="3"/>
  <c r="Y484" i="3" s="1"/>
  <c r="W476" i="3"/>
  <c r="Y476" i="3" s="1"/>
  <c r="W468" i="3"/>
  <c r="Y468" i="3" s="1"/>
  <c r="W464" i="3"/>
  <c r="Y464" i="3" s="1"/>
  <c r="W460" i="3"/>
  <c r="Y460" i="3" s="1"/>
  <c r="W456" i="3"/>
  <c r="Y456" i="3" s="1"/>
  <c r="W452" i="3"/>
  <c r="Y452" i="3" s="1"/>
  <c r="W448" i="3"/>
  <c r="Y448" i="3" s="1"/>
  <c r="W444" i="3"/>
  <c r="Y444" i="3" s="1"/>
  <c r="W440" i="3"/>
  <c r="Y440" i="3" s="1"/>
  <c r="W432" i="3"/>
  <c r="Y432" i="3" s="1"/>
  <c r="W428" i="3"/>
  <c r="Y428" i="3" s="1"/>
  <c r="W424" i="3"/>
  <c r="Y424" i="3" s="1"/>
  <c r="W416" i="3"/>
  <c r="Y416" i="3" s="1"/>
  <c r="W412" i="3"/>
  <c r="Y412" i="3" s="1"/>
  <c r="W408" i="3"/>
  <c r="Y408" i="3" s="1"/>
  <c r="W404" i="3"/>
  <c r="Y404" i="3" s="1"/>
  <c r="W400" i="3"/>
  <c r="Y400" i="3" s="1"/>
  <c r="W396" i="3"/>
  <c r="Y396" i="3" s="1"/>
  <c r="W392" i="3"/>
  <c r="Y392" i="3" s="1"/>
  <c r="W388" i="3"/>
  <c r="Y388" i="3" s="1"/>
  <c r="W384" i="3"/>
  <c r="Y384" i="3" s="1"/>
  <c r="W380" i="3"/>
  <c r="Y380" i="3" s="1"/>
  <c r="W376" i="3"/>
  <c r="Y376" i="3" s="1"/>
  <c r="W368" i="3"/>
  <c r="Y368" i="3" s="1"/>
  <c r="W364" i="3"/>
  <c r="Y364" i="3" s="1"/>
  <c r="W360" i="3"/>
  <c r="Y360" i="3" s="1"/>
  <c r="W352" i="3"/>
  <c r="Y352" i="3" s="1"/>
  <c r="W348" i="3"/>
  <c r="Y348" i="3" s="1"/>
  <c r="W344" i="3"/>
  <c r="Y344" i="3" s="1"/>
  <c r="W340" i="3"/>
  <c r="Y340" i="3" s="1"/>
  <c r="W336" i="3"/>
  <c r="Y336" i="3" s="1"/>
  <c r="W332" i="3"/>
  <c r="Y332" i="3" s="1"/>
  <c r="W328" i="3"/>
  <c r="Y328" i="3" s="1"/>
  <c r="W324" i="3"/>
  <c r="Y324" i="3" s="1"/>
  <c r="W320" i="3"/>
  <c r="Y320" i="3" s="1"/>
  <c r="W316" i="3"/>
  <c r="Y316" i="3" s="1"/>
  <c r="W312" i="3"/>
  <c r="Y312" i="3" s="1"/>
  <c r="W304" i="3"/>
  <c r="Y304" i="3" s="1"/>
  <c r="W300" i="3"/>
  <c r="Y300" i="3" s="1"/>
  <c r="W296" i="3"/>
  <c r="Y296" i="3" s="1"/>
  <c r="W288" i="3"/>
  <c r="Y288" i="3" s="1"/>
  <c r="W284" i="3"/>
  <c r="Y284" i="3" s="1"/>
  <c r="W280" i="3"/>
  <c r="Y280" i="3" s="1"/>
  <c r="W276" i="3"/>
  <c r="Y276" i="3" s="1"/>
  <c r="W272" i="3"/>
  <c r="Y272" i="3" s="1"/>
  <c r="W268" i="3"/>
  <c r="Y268" i="3" s="1"/>
  <c r="W264" i="3"/>
  <c r="Y264" i="3" s="1"/>
  <c r="W260" i="3"/>
  <c r="Y260" i="3" s="1"/>
  <c r="W256" i="3"/>
  <c r="Y256" i="3" s="1"/>
  <c r="W252" i="3"/>
  <c r="Y252" i="3" s="1"/>
  <c r="W248" i="3"/>
  <c r="Y248" i="3" s="1"/>
  <c r="W240" i="3"/>
  <c r="Y240" i="3" s="1"/>
  <c r="W236" i="3"/>
  <c r="Y236" i="3" s="1"/>
  <c r="W232" i="3"/>
  <c r="Y232" i="3" s="1"/>
  <c r="W224" i="3"/>
  <c r="Y224" i="3" s="1"/>
  <c r="W220" i="3"/>
  <c r="Y220" i="3" s="1"/>
  <c r="W216" i="3"/>
  <c r="Y216" i="3" s="1"/>
  <c r="W212" i="3"/>
  <c r="Y212" i="3" s="1"/>
  <c r="W208" i="3"/>
  <c r="Y208" i="3" s="1"/>
  <c r="W204" i="3"/>
  <c r="Y204" i="3" s="1"/>
  <c r="W200" i="3"/>
  <c r="Y200" i="3" s="1"/>
  <c r="W196" i="3"/>
  <c r="Y196" i="3" s="1"/>
  <c r="W192" i="3"/>
  <c r="Y192" i="3" s="1"/>
  <c r="W188" i="3"/>
  <c r="Y188" i="3" s="1"/>
  <c r="W184" i="3"/>
  <c r="Y184" i="3" s="1"/>
  <c r="W176" i="3"/>
  <c r="Y176" i="3" s="1"/>
  <c r="W172" i="3"/>
  <c r="Y172" i="3" s="1"/>
  <c r="W168" i="3"/>
  <c r="Y168" i="3" s="1"/>
  <c r="W160" i="3"/>
  <c r="Y160" i="3" s="1"/>
  <c r="W156" i="3"/>
  <c r="Y156" i="3" s="1"/>
  <c r="W152" i="3"/>
  <c r="Y152" i="3" s="1"/>
  <c r="W148" i="3"/>
  <c r="Y148" i="3" s="1"/>
  <c r="W144" i="3"/>
  <c r="Y144" i="3" s="1"/>
  <c r="W140" i="3"/>
  <c r="Y140" i="3" s="1"/>
  <c r="W136" i="3"/>
  <c r="Y136" i="3" s="1"/>
  <c r="W132" i="3"/>
  <c r="Y132" i="3" s="1"/>
  <c r="W128" i="3"/>
  <c r="Y128" i="3" s="1"/>
  <c r="W124" i="3"/>
  <c r="Y124" i="3" s="1"/>
  <c r="W120" i="3"/>
  <c r="Y120" i="3" s="1"/>
  <c r="W112" i="3"/>
  <c r="Y112" i="3" s="1"/>
  <c r="W108" i="3"/>
  <c r="Y108" i="3" s="1"/>
  <c r="W104" i="3"/>
  <c r="Y104" i="3" s="1"/>
  <c r="W96" i="3"/>
  <c r="Y96" i="3" s="1"/>
  <c r="W92" i="3"/>
  <c r="Y92" i="3" s="1"/>
  <c r="W88" i="3"/>
  <c r="Y88" i="3" s="1"/>
  <c r="W84" i="3"/>
  <c r="Y84" i="3" s="1"/>
  <c r="W80" i="3"/>
  <c r="Y80" i="3" s="1"/>
  <c r="W76" i="3"/>
  <c r="Y76" i="3" s="1"/>
  <c r="W72" i="3"/>
  <c r="Y72" i="3" s="1"/>
  <c r="W68" i="3"/>
  <c r="Y68" i="3" s="1"/>
  <c r="W64" i="3"/>
  <c r="Y64" i="3" s="1"/>
  <c r="W60" i="3"/>
  <c r="Y60" i="3" s="1"/>
  <c r="W56" i="3"/>
  <c r="Y56" i="3" s="1"/>
  <c r="W48" i="3"/>
  <c r="Y48" i="3" s="1"/>
  <c r="W44" i="3"/>
  <c r="Y44" i="3" s="1"/>
  <c r="W40" i="3"/>
  <c r="Y40" i="3" s="1"/>
  <c r="W32" i="3"/>
  <c r="Y32" i="3" s="1"/>
  <c r="W28" i="3"/>
  <c r="Y28" i="3" s="1"/>
  <c r="W24" i="3"/>
  <c r="Y24" i="3" s="1"/>
  <c r="W20" i="3"/>
  <c r="Y20" i="3" s="1"/>
  <c r="W16" i="3"/>
  <c r="Y16" i="3" s="1"/>
  <c r="W12" i="3"/>
  <c r="Y12" i="3" s="1"/>
  <c r="W8" i="3"/>
  <c r="Y8" i="3" s="1"/>
  <c r="W4" i="3"/>
  <c r="Y4" i="3" s="1"/>
  <c r="W6718" i="3"/>
  <c r="Y6718" i="3" s="1"/>
  <c r="W6714" i="3"/>
  <c r="Y6714" i="3" s="1"/>
  <c r="W6710" i="3"/>
  <c r="Y6710" i="3" s="1"/>
  <c r="W6702" i="3"/>
  <c r="Y6702" i="3" s="1"/>
  <c r="W6694" i="3"/>
  <c r="Y6694" i="3" s="1"/>
  <c r="W6686" i="3"/>
  <c r="Y6686" i="3" s="1"/>
  <c r="W6682" i="3"/>
  <c r="Y6682" i="3" s="1"/>
  <c r="W6678" i="3"/>
  <c r="Y6678" i="3" s="1"/>
  <c r="W6670" i="3"/>
  <c r="Y6670" i="3" s="1"/>
  <c r="W6666" i="3"/>
  <c r="Y6666" i="3" s="1"/>
  <c r="W6662" i="3"/>
  <c r="Y6662" i="3" s="1"/>
  <c r="W6658" i="3"/>
  <c r="Y6658" i="3" s="1"/>
  <c r="W6654" i="3"/>
  <c r="Y6654" i="3" s="1"/>
  <c r="W6646" i="3"/>
  <c r="Y6646" i="3" s="1"/>
  <c r="W6638" i="3"/>
  <c r="Y6638" i="3" s="1"/>
  <c r="W6634" i="3"/>
  <c r="Y6634" i="3" s="1"/>
  <c r="W6630" i="3"/>
  <c r="Y6630" i="3" s="1"/>
  <c r="W6622" i="3"/>
  <c r="Y6622" i="3" s="1"/>
  <c r="W6618" i="3"/>
  <c r="Y6618" i="3" s="1"/>
  <c r="W6614" i="3"/>
  <c r="Y6614" i="3" s="1"/>
  <c r="W6606" i="3"/>
  <c r="Y6606" i="3" s="1"/>
  <c r="W6602" i="3"/>
  <c r="Y6602" i="3" s="1"/>
  <c r="W6598" i="3"/>
  <c r="Y6598" i="3" s="1"/>
  <c r="W6594" i="3"/>
  <c r="Y6594" i="3" s="1"/>
  <c r="W6590" i="3"/>
  <c r="Y6590" i="3" s="1"/>
  <c r="W6586" i="3"/>
  <c r="Y6586" i="3" s="1"/>
  <c r="W6582" i="3"/>
  <c r="Y6582" i="3" s="1"/>
  <c r="W6574" i="3"/>
  <c r="Y6574" i="3" s="1"/>
  <c r="W6570" i="3"/>
  <c r="Y6570" i="3" s="1"/>
  <c r="W6566" i="3"/>
  <c r="Y6566" i="3" s="1"/>
  <c r="W6558" i="3"/>
  <c r="Y6558" i="3" s="1"/>
  <c r="W6554" i="3"/>
  <c r="Y6554" i="3" s="1"/>
  <c r="W6550" i="3"/>
  <c r="Y6550" i="3" s="1"/>
  <c r="W6542" i="3"/>
  <c r="Y6542" i="3" s="1"/>
  <c r="W6538" i="3"/>
  <c r="Y6538" i="3" s="1"/>
  <c r="W6534" i="3"/>
  <c r="Y6534" i="3" s="1"/>
  <c r="W6526" i="3"/>
  <c r="Y6526" i="3" s="1"/>
  <c r="W6518" i="3"/>
  <c r="Y6518" i="3" s="1"/>
  <c r="W6514" i="3"/>
  <c r="Y6514" i="3" s="1"/>
  <c r="W6510" i="3"/>
  <c r="Y6510" i="3" s="1"/>
  <c r="W6502" i="3"/>
  <c r="Y6502" i="3" s="1"/>
  <c r="W6494" i="3"/>
  <c r="Y6494" i="3" s="1"/>
  <c r="W6490" i="3"/>
  <c r="Y6490" i="3" s="1"/>
  <c r="W6486" i="3"/>
  <c r="Y6486" i="3" s="1"/>
  <c r="W6478" i="3"/>
  <c r="Y6478" i="3" s="1"/>
  <c r="W6470" i="3"/>
  <c r="Y6470" i="3" s="1"/>
  <c r="W6462" i="3"/>
  <c r="Y6462" i="3" s="1"/>
  <c r="W6458" i="3"/>
  <c r="Y6458" i="3" s="1"/>
  <c r="W6454" i="3"/>
  <c r="Y6454" i="3" s="1"/>
  <c r="W6446" i="3"/>
  <c r="Y6446" i="3" s="1"/>
  <c r="W6442" i="3"/>
  <c r="Y6442" i="3" s="1"/>
  <c r="W6438" i="3"/>
  <c r="Y6438" i="3" s="1"/>
  <c r="W6430" i="3"/>
  <c r="Y6430" i="3" s="1"/>
  <c r="W6426" i="3"/>
  <c r="Y6426" i="3" s="1"/>
  <c r="W6422" i="3"/>
  <c r="Y6422" i="3" s="1"/>
  <c r="W6414" i="3"/>
  <c r="Y6414" i="3" s="1"/>
  <c r="W6410" i="3"/>
  <c r="Y6410" i="3" s="1"/>
  <c r="W6406" i="3"/>
  <c r="Y6406" i="3" s="1"/>
  <c r="W6402" i="3"/>
  <c r="Y6402" i="3" s="1"/>
  <c r="W6398" i="3"/>
  <c r="Y6398" i="3" s="1"/>
  <c r="W6394" i="3"/>
  <c r="Y6394" i="3" s="1"/>
  <c r="W6390" i="3"/>
  <c r="Y6390" i="3" s="1"/>
  <c r="W6382" i="3"/>
  <c r="Y6382" i="3" s="1"/>
  <c r="W6378" i="3"/>
  <c r="Y6378" i="3" s="1"/>
  <c r="W6374" i="3"/>
  <c r="Y6374" i="3" s="1"/>
  <c r="W6366" i="3"/>
  <c r="Y6366" i="3" s="1"/>
  <c r="W6362" i="3"/>
  <c r="Y6362" i="3" s="1"/>
  <c r="W6358" i="3"/>
  <c r="Y6358" i="3" s="1"/>
  <c r="W6354" i="3"/>
  <c r="Y6354" i="3" s="1"/>
  <c r="W6350" i="3"/>
  <c r="Y6350" i="3" s="1"/>
  <c r="W6346" i="3"/>
  <c r="Y6346" i="3" s="1"/>
  <c r="W6342" i="3"/>
  <c r="Y6342" i="3" s="1"/>
  <c r="W6334" i="3"/>
  <c r="Y6334" i="3" s="1"/>
  <c r="W6330" i="3"/>
  <c r="Y6330" i="3" s="1"/>
  <c r="W6326" i="3"/>
  <c r="Y6326" i="3" s="1"/>
  <c r="W6318" i="3"/>
  <c r="Y6318" i="3" s="1"/>
  <c r="W6314" i="3"/>
  <c r="Y6314" i="3" s="1"/>
  <c r="W6310" i="3"/>
  <c r="Y6310" i="3" s="1"/>
  <c r="W6302" i="3"/>
  <c r="Y6302" i="3" s="1"/>
  <c r="W6298" i="3"/>
  <c r="Y6298" i="3" s="1"/>
  <c r="W6294" i="3"/>
  <c r="Y6294" i="3" s="1"/>
  <c r="W6290" i="3"/>
  <c r="Y6290" i="3" s="1"/>
  <c r="W6286" i="3"/>
  <c r="Y6286" i="3" s="1"/>
  <c r="W6282" i="3"/>
  <c r="Y6282" i="3" s="1"/>
  <c r="W6278" i="3"/>
  <c r="Y6278" i="3" s="1"/>
  <c r="W6270" i="3"/>
  <c r="Y6270" i="3" s="1"/>
  <c r="W6262" i="3"/>
  <c r="Y6262" i="3" s="1"/>
  <c r="W6254" i="3"/>
  <c r="Y6254" i="3" s="1"/>
  <c r="W6250" i="3"/>
  <c r="Y6250" i="3" s="1"/>
  <c r="W6246" i="3"/>
  <c r="Y6246" i="3" s="1"/>
  <c r="W6238" i="3"/>
  <c r="Y6238" i="3" s="1"/>
  <c r="W6234" i="3"/>
  <c r="Y6234" i="3" s="1"/>
  <c r="W6230" i="3"/>
  <c r="Y6230" i="3" s="1"/>
  <c r="W6226" i="3"/>
  <c r="Y6226" i="3" s="1"/>
  <c r="W6222" i="3"/>
  <c r="Y6222" i="3" s="1"/>
  <c r="W6214" i="3"/>
  <c r="Y6214" i="3" s="1"/>
  <c r="W6206" i="3"/>
  <c r="Y6206" i="3" s="1"/>
  <c r="W6202" i="3"/>
  <c r="Y6202" i="3" s="1"/>
  <c r="W6198" i="3"/>
  <c r="Y6198" i="3" s="1"/>
  <c r="W6190" i="3"/>
  <c r="Y6190" i="3" s="1"/>
  <c r="W6186" i="3"/>
  <c r="Y6186" i="3" s="1"/>
  <c r="W6182" i="3"/>
  <c r="Y6182" i="3" s="1"/>
  <c r="W6174" i="3"/>
  <c r="Y6174" i="3" s="1"/>
  <c r="W6170" i="3"/>
  <c r="Y6170" i="3" s="1"/>
  <c r="W6166" i="3"/>
  <c r="Y6166" i="3" s="1"/>
  <c r="W6162" i="3"/>
  <c r="Y6162" i="3" s="1"/>
  <c r="W6158" i="3"/>
  <c r="Y6158" i="3" s="1"/>
  <c r="W6154" i="3"/>
  <c r="Y6154" i="3" s="1"/>
  <c r="W6150" i="3"/>
  <c r="Y6150" i="3" s="1"/>
  <c r="W6142" i="3"/>
  <c r="Y6142" i="3" s="1"/>
  <c r="W6138" i="3"/>
  <c r="Y6138" i="3" s="1"/>
  <c r="W6134" i="3"/>
  <c r="Y6134" i="3" s="1"/>
  <c r="W6126" i="3"/>
  <c r="Y6126" i="3" s="1"/>
  <c r="W6118" i="3"/>
  <c r="Y6118" i="3" s="1"/>
  <c r="W6110" i="3"/>
  <c r="Y6110" i="3" s="1"/>
  <c r="W6106" i="3"/>
  <c r="Y6106" i="3" s="1"/>
  <c r="W6102" i="3"/>
  <c r="Y6102" i="3" s="1"/>
  <c r="W6098" i="3"/>
  <c r="Y6098" i="3" s="1"/>
  <c r="W6094" i="3"/>
  <c r="Y6094" i="3" s="1"/>
  <c r="W6090" i="3"/>
  <c r="Y6090" i="3" s="1"/>
  <c r="W6086" i="3"/>
  <c r="Y6086" i="3" s="1"/>
  <c r="W6078" i="3"/>
  <c r="Y6078" i="3" s="1"/>
  <c r="W6074" i="3"/>
  <c r="Y6074" i="3" s="1"/>
  <c r="W6070" i="3"/>
  <c r="Y6070" i="3" s="1"/>
  <c r="W6062" i="3"/>
  <c r="Y6062" i="3" s="1"/>
  <c r="W6058" i="3"/>
  <c r="Y6058" i="3" s="1"/>
  <c r="W6054" i="3"/>
  <c r="Y6054" i="3" s="1"/>
  <c r="W6046" i="3"/>
  <c r="Y6046" i="3" s="1"/>
  <c r="W6042" i="3"/>
  <c r="Y6042" i="3" s="1"/>
  <c r="W6038" i="3"/>
  <c r="Y6038" i="3" s="1"/>
  <c r="W6034" i="3"/>
  <c r="Y6034" i="3" s="1"/>
  <c r="W6030" i="3"/>
  <c r="Y6030" i="3" s="1"/>
  <c r="W6026" i="3"/>
  <c r="Y6026" i="3" s="1"/>
  <c r="W6022" i="3"/>
  <c r="Y6022" i="3" s="1"/>
  <c r="W6014" i="3"/>
  <c r="Y6014" i="3" s="1"/>
  <c r="W6006" i="3"/>
  <c r="Y6006" i="3" s="1"/>
  <c r="W5998" i="3"/>
  <c r="Y5998" i="3" s="1"/>
  <c r="W5994" i="3"/>
  <c r="Y5994" i="3" s="1"/>
  <c r="W5990" i="3"/>
  <c r="Y5990" i="3" s="1"/>
  <c r="W5982" i="3"/>
  <c r="Y5982" i="3" s="1"/>
  <c r="W5978" i="3"/>
  <c r="Y5978" i="3" s="1"/>
  <c r="W5974" i="3"/>
  <c r="Y5974" i="3" s="1"/>
  <c r="W5970" i="3"/>
  <c r="Y5970" i="3" s="1"/>
  <c r="W5966" i="3"/>
  <c r="Y5966" i="3" s="1"/>
  <c r="W5962" i="3"/>
  <c r="Y5962" i="3" s="1"/>
  <c r="W5958" i="3"/>
  <c r="Y5958" i="3" s="1"/>
  <c r="W5950" i="3"/>
  <c r="Y5950" i="3" s="1"/>
  <c r="W5946" i="3"/>
  <c r="Y5946" i="3" s="1"/>
  <c r="W5942" i="3"/>
  <c r="Y5942" i="3" s="1"/>
  <c r="W5934" i="3"/>
  <c r="Y5934" i="3" s="1"/>
  <c r="W5926" i="3"/>
  <c r="Y5926" i="3" s="1"/>
  <c r="W5922" i="3"/>
  <c r="Y5922" i="3" s="1"/>
  <c r="W5918" i="3"/>
  <c r="Y5918" i="3" s="1"/>
  <c r="W5914" i="3"/>
  <c r="Y5914" i="3" s="1"/>
  <c r="W5910" i="3"/>
  <c r="Y5910" i="3" s="1"/>
  <c r="W5906" i="3"/>
  <c r="Y5906" i="3" s="1"/>
  <c r="W5902" i="3"/>
  <c r="Y5902" i="3" s="1"/>
  <c r="W5898" i="3"/>
  <c r="Y5898" i="3" s="1"/>
  <c r="W5894" i="3"/>
  <c r="Y5894" i="3" s="1"/>
  <c r="W5886" i="3"/>
  <c r="Y5886" i="3" s="1"/>
  <c r="W5882" i="3"/>
  <c r="Y5882" i="3" s="1"/>
  <c r="W5878" i="3"/>
  <c r="Y5878" i="3" s="1"/>
  <c r="W5870" i="3"/>
  <c r="Y5870" i="3" s="1"/>
  <c r="W5866" i="3"/>
  <c r="Y5866" i="3" s="1"/>
  <c r="W5862" i="3"/>
  <c r="Y5862" i="3" s="1"/>
  <c r="W5854" i="3"/>
  <c r="Y5854" i="3" s="1"/>
  <c r="W5850" i="3"/>
  <c r="Y5850" i="3" s="1"/>
  <c r="W5846" i="3"/>
  <c r="Y5846" i="3" s="1"/>
  <c r="W5838" i="3"/>
  <c r="Y5838" i="3" s="1"/>
  <c r="W5834" i="3"/>
  <c r="Y5834" i="3" s="1"/>
  <c r="W5830" i="3"/>
  <c r="Y5830" i="3" s="1"/>
  <c r="W5822" i="3"/>
  <c r="Y5822" i="3" s="1"/>
  <c r="W5818" i="3"/>
  <c r="Y5818" i="3" s="1"/>
  <c r="W5814" i="3"/>
  <c r="Y5814" i="3" s="1"/>
  <c r="W5806" i="3"/>
  <c r="Y5806" i="3" s="1"/>
  <c r="W5802" i="3"/>
  <c r="Y5802" i="3" s="1"/>
  <c r="W5798" i="3"/>
  <c r="Y5798" i="3" s="1"/>
  <c r="W5790" i="3"/>
  <c r="Y5790" i="3" s="1"/>
  <c r="W5786" i="3"/>
  <c r="Y5786" i="3" s="1"/>
  <c r="W5782" i="3"/>
  <c r="Y5782" i="3" s="1"/>
  <c r="W5774" i="3"/>
  <c r="Y5774" i="3" s="1"/>
  <c r="W5770" i="3"/>
  <c r="Y5770" i="3" s="1"/>
  <c r="W5766" i="3"/>
  <c r="Y5766" i="3" s="1"/>
  <c r="W5762" i="3"/>
  <c r="Y5762" i="3" s="1"/>
  <c r="W5758" i="3"/>
  <c r="Y5758" i="3" s="1"/>
  <c r="W5754" i="3"/>
  <c r="Y5754" i="3" s="1"/>
  <c r="W5750" i="3"/>
  <c r="Y5750" i="3" s="1"/>
  <c r="W5746" i="3"/>
  <c r="Y5746" i="3" s="1"/>
  <c r="W5742" i="3"/>
  <c r="Y5742" i="3" s="1"/>
  <c r="W5738" i="3"/>
  <c r="Y5738" i="3" s="1"/>
  <c r="W5734" i="3"/>
  <c r="Y5734" i="3" s="1"/>
  <c r="W5730" i="3"/>
  <c r="Y5730" i="3" s="1"/>
  <c r="W5726" i="3"/>
  <c r="Y5726" i="3" s="1"/>
  <c r="W5722" i="3"/>
  <c r="Y5722" i="3" s="1"/>
  <c r="W5718" i="3"/>
  <c r="Y5718" i="3" s="1"/>
  <c r="W5714" i="3"/>
  <c r="Y5714" i="3" s="1"/>
  <c r="W5710" i="3"/>
  <c r="Y5710" i="3" s="1"/>
  <c r="W5702" i="3"/>
  <c r="Y5702" i="3" s="1"/>
  <c r="W5694" i="3"/>
  <c r="Y5694" i="3" s="1"/>
  <c r="W5690" i="3"/>
  <c r="Y5690" i="3" s="1"/>
  <c r="W5686" i="3"/>
  <c r="Y5686" i="3" s="1"/>
  <c r="W5682" i="3"/>
  <c r="Y5682" i="3" s="1"/>
  <c r="W5678" i="3"/>
  <c r="Y5678" i="3" s="1"/>
  <c r="W5670" i="3"/>
  <c r="Y5670" i="3" s="1"/>
  <c r="W5662" i="3"/>
  <c r="Y5662" i="3" s="1"/>
  <c r="W5658" i="3"/>
  <c r="Y5658" i="3" s="1"/>
  <c r="W5654" i="3"/>
  <c r="Y5654" i="3" s="1"/>
  <c r="W5650" i="3"/>
  <c r="Y5650" i="3" s="1"/>
  <c r="W5646" i="3"/>
  <c r="Y5646" i="3" s="1"/>
  <c r="W5642" i="3"/>
  <c r="Y5642" i="3" s="1"/>
  <c r="W5638" i="3"/>
  <c r="Y5638" i="3" s="1"/>
  <c r="W5630" i="3"/>
  <c r="Y5630" i="3" s="1"/>
  <c r="W5626" i="3"/>
  <c r="Y5626" i="3" s="1"/>
  <c r="W5622" i="3"/>
  <c r="Y5622" i="3" s="1"/>
  <c r="W5614" i="3"/>
  <c r="Y5614" i="3" s="1"/>
  <c r="W5610" i="3"/>
  <c r="Y5610" i="3" s="1"/>
  <c r="W5606" i="3"/>
  <c r="Y5606" i="3" s="1"/>
  <c r="W5598" i="3"/>
  <c r="Y5598" i="3" s="1"/>
  <c r="W5594" i="3"/>
  <c r="Y5594" i="3" s="1"/>
  <c r="W5590" i="3"/>
  <c r="Y5590" i="3" s="1"/>
  <c r="W5582" i="3"/>
  <c r="Y5582" i="3" s="1"/>
  <c r="W5578" i="3"/>
  <c r="Y5578" i="3" s="1"/>
  <c r="W5574" i="3"/>
  <c r="Y5574" i="3" s="1"/>
  <c r="W5566" i="3"/>
  <c r="Y5566" i="3" s="1"/>
  <c r="W5558" i="3"/>
  <c r="Y5558" i="3" s="1"/>
  <c r="W5550" i="3"/>
  <c r="Y5550" i="3" s="1"/>
  <c r="W5546" i="3"/>
  <c r="Y5546" i="3" s="1"/>
  <c r="W5542" i="3"/>
  <c r="Y5542" i="3" s="1"/>
  <c r="W5534" i="3"/>
  <c r="Y5534" i="3" s="1"/>
  <c r="W5526" i="3"/>
  <c r="Y5526" i="3" s="1"/>
  <c r="W5518" i="3"/>
  <c r="Y5518" i="3" s="1"/>
  <c r="W5514" i="3"/>
  <c r="Y5514" i="3" s="1"/>
  <c r="W5510" i="3"/>
  <c r="Y5510" i="3" s="1"/>
  <c r="W5502" i="3"/>
  <c r="Y5502" i="3" s="1"/>
  <c r="W5498" i="3"/>
  <c r="Y5498" i="3" s="1"/>
  <c r="W5494" i="3"/>
  <c r="Y5494" i="3" s="1"/>
  <c r="W5486" i="3"/>
  <c r="Y5486" i="3" s="1"/>
  <c r="W5482" i="3"/>
  <c r="Y5482" i="3" s="1"/>
  <c r="W5478" i="3"/>
  <c r="Y5478" i="3" s="1"/>
  <c r="W5470" i="3"/>
  <c r="Y5470" i="3" s="1"/>
  <c r="W5466" i="3"/>
  <c r="Y5466" i="3" s="1"/>
  <c r="W5462" i="3"/>
  <c r="Y5462" i="3" s="1"/>
  <c r="W5458" i="3"/>
  <c r="Y5458" i="3" s="1"/>
  <c r="W5454" i="3"/>
  <c r="Y5454" i="3" s="1"/>
  <c r="W5450" i="3"/>
  <c r="Y5450" i="3" s="1"/>
  <c r="W5446" i="3"/>
  <c r="Y5446" i="3" s="1"/>
  <c r="W5438" i="3"/>
  <c r="Y5438" i="3" s="1"/>
  <c r="W5434" i="3"/>
  <c r="Y5434" i="3" s="1"/>
  <c r="W5430" i="3"/>
  <c r="Y5430" i="3" s="1"/>
  <c r="W5422" i="3"/>
  <c r="Y5422" i="3" s="1"/>
  <c r="W5418" i="3"/>
  <c r="Y5418" i="3" s="1"/>
  <c r="W5414" i="3"/>
  <c r="Y5414" i="3" s="1"/>
  <c r="W5406" i="3"/>
  <c r="Y5406" i="3" s="1"/>
  <c r="W5402" i="3"/>
  <c r="Y5402" i="3" s="1"/>
  <c r="W5398" i="3"/>
  <c r="Y5398" i="3" s="1"/>
  <c r="W5394" i="3"/>
  <c r="Y5394" i="3" s="1"/>
  <c r="W5390" i="3"/>
  <c r="Y5390" i="3" s="1"/>
  <c r="W5386" i="3"/>
  <c r="Y5386" i="3" s="1"/>
  <c r="W5382" i="3"/>
  <c r="Y5382" i="3" s="1"/>
  <c r="W5374" i="3"/>
  <c r="Y5374" i="3" s="1"/>
  <c r="W5370" i="3"/>
  <c r="Y5370" i="3" s="1"/>
  <c r="W5366" i="3"/>
  <c r="Y5366" i="3" s="1"/>
  <c r="W5358" i="3"/>
  <c r="Y5358" i="3" s="1"/>
  <c r="W5354" i="3"/>
  <c r="Y5354" i="3" s="1"/>
  <c r="W5350" i="3"/>
  <c r="Y5350" i="3" s="1"/>
  <c r="W5342" i="3"/>
  <c r="Y5342" i="3" s="1"/>
  <c r="W5338" i="3"/>
  <c r="Y5338" i="3" s="1"/>
  <c r="W5334" i="3"/>
  <c r="Y5334" i="3" s="1"/>
  <c r="W5326" i="3"/>
  <c r="Y5326" i="3" s="1"/>
  <c r="W5322" i="3"/>
  <c r="Y5322" i="3" s="1"/>
  <c r="W5318" i="3"/>
  <c r="Y5318" i="3" s="1"/>
  <c r="W5314" i="3"/>
  <c r="Y5314" i="3" s="1"/>
  <c r="W5310" i="3"/>
  <c r="Y5310" i="3" s="1"/>
  <c r="W5306" i="3"/>
  <c r="Y5306" i="3" s="1"/>
  <c r="W5302" i="3"/>
  <c r="Y5302" i="3" s="1"/>
  <c r="W5294" i="3"/>
  <c r="Y5294" i="3" s="1"/>
  <c r="W5290" i="3"/>
  <c r="Y5290" i="3" s="1"/>
  <c r="W5286" i="3"/>
  <c r="Y5286" i="3" s="1"/>
  <c r="W5278" i="3"/>
  <c r="Y5278" i="3" s="1"/>
  <c r="W5274" i="3"/>
  <c r="Y5274" i="3" s="1"/>
  <c r="W5270" i="3"/>
  <c r="Y5270" i="3" s="1"/>
  <c r="W5262" i="3"/>
  <c r="Y5262" i="3" s="1"/>
  <c r="W5258" i="3"/>
  <c r="Y5258" i="3" s="1"/>
  <c r="W5254" i="3"/>
  <c r="Y5254" i="3" s="1"/>
  <c r="W5246" i="3"/>
  <c r="Y5246" i="3" s="1"/>
  <c r="W5242" i="3"/>
  <c r="Y5242" i="3" s="1"/>
  <c r="W5238" i="3"/>
  <c r="Y5238" i="3" s="1"/>
  <c r="W5234" i="3"/>
  <c r="Y5234" i="3" s="1"/>
  <c r="W5230" i="3"/>
  <c r="Y5230" i="3" s="1"/>
  <c r="W5226" i="3"/>
  <c r="Y5226" i="3" s="1"/>
  <c r="W5222" i="3"/>
  <c r="Y5222" i="3" s="1"/>
  <c r="W5218" i="3"/>
  <c r="Y5218" i="3" s="1"/>
  <c r="W5214" i="3"/>
  <c r="Y5214" i="3" s="1"/>
  <c r="W5210" i="3"/>
  <c r="Y5210" i="3" s="1"/>
  <c r="W5206" i="3"/>
  <c r="Y5206" i="3" s="1"/>
  <c r="W5202" i="3"/>
  <c r="Y5202" i="3" s="1"/>
  <c r="W5198" i="3"/>
  <c r="Y5198" i="3" s="1"/>
  <c r="W5190" i="3"/>
  <c r="Y5190" i="3" s="1"/>
  <c r="W5182" i="3"/>
  <c r="Y5182" i="3" s="1"/>
  <c r="W5178" i="3"/>
  <c r="Y5178" i="3" s="1"/>
  <c r="W5174" i="3"/>
  <c r="Y5174" i="3" s="1"/>
  <c r="W5170" i="3"/>
  <c r="Y5170" i="3" s="1"/>
  <c r="W5166" i="3"/>
  <c r="Y5166" i="3" s="1"/>
  <c r="W5162" i="3"/>
  <c r="Y5162" i="3" s="1"/>
  <c r="W5158" i="3"/>
  <c r="Y5158" i="3" s="1"/>
  <c r="W5154" i="3"/>
  <c r="Y5154" i="3" s="1"/>
  <c r="W5150" i="3"/>
  <c r="Y5150" i="3" s="1"/>
  <c r="W5146" i="3"/>
  <c r="Y5146" i="3" s="1"/>
  <c r="W5142" i="3"/>
  <c r="Y5142" i="3" s="1"/>
  <c r="W5138" i="3"/>
  <c r="Y5138" i="3" s="1"/>
  <c r="W5134" i="3"/>
  <c r="Y5134" i="3" s="1"/>
  <c r="W5130" i="3"/>
  <c r="Y5130" i="3" s="1"/>
  <c r="W5126" i="3"/>
  <c r="Y5126" i="3" s="1"/>
  <c r="W5118" i="3"/>
  <c r="Y5118" i="3" s="1"/>
  <c r="W5114" i="3"/>
  <c r="Y5114" i="3" s="1"/>
  <c r="W5110" i="3"/>
  <c r="Y5110" i="3" s="1"/>
  <c r="W5102" i="3"/>
  <c r="Y5102" i="3" s="1"/>
  <c r="W5098" i="3"/>
  <c r="Y5098" i="3" s="1"/>
  <c r="W5094" i="3"/>
  <c r="Y5094" i="3" s="1"/>
  <c r="W5086" i="3"/>
  <c r="Y5086" i="3" s="1"/>
  <c r="W5082" i="3"/>
  <c r="Y5082" i="3" s="1"/>
  <c r="W5078" i="3"/>
  <c r="Y5078" i="3" s="1"/>
  <c r="W5070" i="3"/>
  <c r="Y5070" i="3" s="1"/>
  <c r="W5066" i="3"/>
  <c r="Y5066" i="3" s="1"/>
  <c r="W5062" i="3"/>
  <c r="Y5062" i="3" s="1"/>
  <c r="W5054" i="3"/>
  <c r="Y5054" i="3" s="1"/>
  <c r="W5046" i="3"/>
  <c r="Y5046" i="3" s="1"/>
  <c r="W5038" i="3"/>
  <c r="Y5038" i="3" s="1"/>
  <c r="W5034" i="3"/>
  <c r="Y5034" i="3" s="1"/>
  <c r="W5030" i="3"/>
  <c r="Y5030" i="3" s="1"/>
  <c r="W5026" i="3"/>
  <c r="Y5026" i="3" s="1"/>
  <c r="W5022" i="3"/>
  <c r="Y5022" i="3" s="1"/>
  <c r="W5014" i="3"/>
  <c r="Y5014" i="3" s="1"/>
  <c r="W5006" i="3"/>
  <c r="Y5006" i="3" s="1"/>
  <c r="W5002" i="3"/>
  <c r="Y5002" i="3" s="1"/>
  <c r="W4998" i="3"/>
  <c r="Y4998" i="3" s="1"/>
  <c r="W4990" i="3"/>
  <c r="Y4990" i="3" s="1"/>
  <c r="W4986" i="3"/>
  <c r="Y4986" i="3" s="1"/>
  <c r="W4982" i="3"/>
  <c r="Y4982" i="3" s="1"/>
  <c r="W4974" i="3"/>
  <c r="Y4974" i="3" s="1"/>
  <c r="W4970" i="3"/>
  <c r="Y4970" i="3" s="1"/>
  <c r="W4966" i="3"/>
  <c r="Y4966" i="3" s="1"/>
  <c r="W4958" i="3"/>
  <c r="Y4958" i="3" s="1"/>
  <c r="W4954" i="3"/>
  <c r="Y4954" i="3" s="1"/>
  <c r="W4950" i="3"/>
  <c r="Y4950" i="3" s="1"/>
  <c r="W4946" i="3"/>
  <c r="Y4946" i="3" s="1"/>
  <c r="W4942" i="3"/>
  <c r="Y4942" i="3" s="1"/>
  <c r="W4934" i="3"/>
  <c r="Y4934" i="3" s="1"/>
  <c r="W4926" i="3"/>
  <c r="Y4926" i="3" s="1"/>
  <c r="W4922" i="3"/>
  <c r="Y4922" i="3" s="1"/>
  <c r="W4918" i="3"/>
  <c r="Y4918" i="3" s="1"/>
  <c r="W4910" i="3"/>
  <c r="Y4910" i="3" s="1"/>
  <c r="W4906" i="3"/>
  <c r="Y4906" i="3" s="1"/>
  <c r="W4902" i="3"/>
  <c r="Y4902" i="3" s="1"/>
  <c r="W4894" i="3"/>
  <c r="Y4894" i="3" s="1"/>
  <c r="W4890" i="3"/>
  <c r="Y4890" i="3" s="1"/>
  <c r="W4886" i="3"/>
  <c r="Y4886" i="3" s="1"/>
  <c r="W4882" i="3"/>
  <c r="Y4882" i="3" s="1"/>
  <c r="W4878" i="3"/>
  <c r="Y4878" i="3" s="1"/>
  <c r="W4874" i="3"/>
  <c r="Y4874" i="3" s="1"/>
  <c r="W4870" i="3"/>
  <c r="Y4870" i="3" s="1"/>
  <c r="W4862" i="3"/>
  <c r="Y4862" i="3" s="1"/>
  <c r="W4858" i="3"/>
  <c r="Y4858" i="3" s="1"/>
  <c r="W4854" i="3"/>
  <c r="Y4854" i="3" s="1"/>
  <c r="W4846" i="3"/>
  <c r="Y4846" i="3" s="1"/>
  <c r="W4842" i="3"/>
  <c r="Y4842" i="3" s="1"/>
  <c r="W4838" i="3"/>
  <c r="Y4838" i="3" s="1"/>
  <c r="W4830" i="3"/>
  <c r="Y4830" i="3" s="1"/>
  <c r="W4826" i="3"/>
  <c r="Y4826" i="3" s="1"/>
  <c r="W4822" i="3"/>
  <c r="Y4822" i="3" s="1"/>
  <c r="W4814" i="3"/>
  <c r="Y4814" i="3" s="1"/>
  <c r="W4810" i="3"/>
  <c r="Y4810" i="3" s="1"/>
  <c r="W4806" i="3"/>
  <c r="Y4806" i="3" s="1"/>
  <c r="W4798" i="3"/>
  <c r="Y4798" i="3" s="1"/>
  <c r="W4794" i="3"/>
  <c r="Y4794" i="3" s="1"/>
  <c r="W4790" i="3"/>
  <c r="Y4790" i="3" s="1"/>
  <c r="W4782" i="3"/>
  <c r="Y4782" i="3" s="1"/>
  <c r="W4778" i="3"/>
  <c r="Y4778" i="3" s="1"/>
  <c r="W4774" i="3"/>
  <c r="Y4774" i="3" s="1"/>
  <c r="W4766" i="3"/>
  <c r="Y4766" i="3" s="1"/>
  <c r="W4762" i="3"/>
  <c r="Y4762" i="3" s="1"/>
  <c r="W4758" i="3"/>
  <c r="Y4758" i="3" s="1"/>
  <c r="W4750" i="3"/>
  <c r="Y4750" i="3" s="1"/>
  <c r="W4746" i="3"/>
  <c r="Y4746" i="3" s="1"/>
  <c r="W4742" i="3"/>
  <c r="Y4742" i="3" s="1"/>
  <c r="W4738" i="3"/>
  <c r="Y4738" i="3" s="1"/>
  <c r="W4734" i="3"/>
  <c r="Y4734" i="3" s="1"/>
  <c r="W4730" i="3"/>
  <c r="Y4730" i="3" s="1"/>
  <c r="W4726" i="3"/>
  <c r="Y4726" i="3" s="1"/>
  <c r="W4722" i="3"/>
  <c r="Y4722" i="3" s="1"/>
  <c r="W4718" i="3"/>
  <c r="Y4718" i="3" s="1"/>
  <c r="W4714" i="3"/>
  <c r="Y4714" i="3" s="1"/>
  <c r="W4710" i="3"/>
  <c r="Y4710" i="3" s="1"/>
  <c r="W4702" i="3"/>
  <c r="Y4702" i="3" s="1"/>
  <c r="W4698" i="3"/>
  <c r="Y4698" i="3" s="1"/>
  <c r="W4694" i="3"/>
  <c r="Y4694" i="3" s="1"/>
  <c r="W4690" i="3"/>
  <c r="Y4690" i="3" s="1"/>
  <c r="W4686" i="3"/>
  <c r="Y4686" i="3" s="1"/>
  <c r="W4678" i="3"/>
  <c r="Y4678" i="3" s="1"/>
  <c r="W4670" i="3"/>
  <c r="Y4670" i="3" s="1"/>
  <c r="W4666" i="3"/>
  <c r="Y4666" i="3" s="1"/>
  <c r="W4662" i="3"/>
  <c r="Y4662" i="3" s="1"/>
  <c r="W4658" i="3"/>
  <c r="Y4658" i="3" s="1"/>
  <c r="W4654" i="3"/>
  <c r="Y4654" i="3" s="1"/>
  <c r="W4650" i="3"/>
  <c r="Y4650" i="3" s="1"/>
  <c r="W4646" i="3"/>
  <c r="Y4646" i="3" s="1"/>
  <c r="W4638" i="3"/>
  <c r="Y4638" i="3" s="1"/>
  <c r="W4634" i="3"/>
  <c r="Y4634" i="3" s="1"/>
  <c r="W4630" i="3"/>
  <c r="Y4630" i="3" s="1"/>
  <c r="W4626" i="3"/>
  <c r="Y4626" i="3" s="1"/>
  <c r="W4622" i="3"/>
  <c r="Y4622" i="3" s="1"/>
  <c r="W4618" i="3"/>
  <c r="Y4618" i="3" s="1"/>
  <c r="W4614" i="3"/>
  <c r="Y4614" i="3" s="1"/>
  <c r="W4606" i="3"/>
  <c r="Y4606" i="3" s="1"/>
  <c r="W4602" i="3"/>
  <c r="Y4602" i="3" s="1"/>
  <c r="W4598" i="3"/>
  <c r="Y4598" i="3" s="1"/>
  <c r="W4590" i="3"/>
  <c r="Y4590" i="3" s="1"/>
  <c r="W4586" i="3"/>
  <c r="Y4586" i="3" s="1"/>
  <c r="W4582" i="3"/>
  <c r="Y4582" i="3" s="1"/>
  <c r="W4578" i="3"/>
  <c r="Y4578" i="3" s="1"/>
  <c r="W4574" i="3"/>
  <c r="Y4574" i="3" s="1"/>
  <c r="W4570" i="3"/>
  <c r="Y4570" i="3" s="1"/>
  <c r="W4566" i="3"/>
  <c r="Y4566" i="3" s="1"/>
  <c r="W4558" i="3"/>
  <c r="Y4558" i="3" s="1"/>
  <c r="W4554" i="3"/>
  <c r="Y4554" i="3" s="1"/>
  <c r="W4550" i="3"/>
  <c r="Y4550" i="3" s="1"/>
  <c r="W4542" i="3"/>
  <c r="Y4542" i="3" s="1"/>
  <c r="W4538" i="3"/>
  <c r="Y4538" i="3" s="1"/>
  <c r="W4534" i="3"/>
  <c r="Y4534" i="3" s="1"/>
  <c r="W4526" i="3"/>
  <c r="Y4526" i="3" s="1"/>
  <c r="W4522" i="3"/>
  <c r="Y4522" i="3" s="1"/>
  <c r="W4518" i="3"/>
  <c r="Y4518" i="3" s="1"/>
  <c r="W4510" i="3"/>
  <c r="Y4510" i="3" s="1"/>
  <c r="W4506" i="3"/>
  <c r="Y4506" i="3" s="1"/>
  <c r="W4502" i="3"/>
  <c r="Y4502" i="3" s="1"/>
  <c r="W4494" i="3"/>
  <c r="Y4494" i="3" s="1"/>
  <c r="W4486" i="3"/>
  <c r="Y4486" i="3" s="1"/>
  <c r="W4482" i="3"/>
  <c r="Y4482" i="3" s="1"/>
  <c r="W4478" i="3"/>
  <c r="Y4478" i="3" s="1"/>
  <c r="W4474" i="3"/>
  <c r="Y4474" i="3" s="1"/>
  <c r="W4470" i="3"/>
  <c r="Y4470" i="3" s="1"/>
  <c r="W4462" i="3"/>
  <c r="Y4462" i="3" s="1"/>
  <c r="W4454" i="3"/>
  <c r="Y4454" i="3" s="1"/>
  <c r="W4446" i="3"/>
  <c r="Y4446" i="3" s="1"/>
  <c r="W4442" i="3"/>
  <c r="Y4442" i="3" s="1"/>
  <c r="W4438" i="3"/>
  <c r="Y4438" i="3" s="1"/>
  <c r="W4430" i="3"/>
  <c r="Y4430" i="3" s="1"/>
  <c r="W4426" i="3"/>
  <c r="Y4426" i="3" s="1"/>
  <c r="W4422" i="3"/>
  <c r="Y4422" i="3" s="1"/>
  <c r="W4414" i="3"/>
  <c r="Y4414" i="3" s="1"/>
  <c r="W4410" i="3"/>
  <c r="Y4410" i="3" s="1"/>
  <c r="W4406" i="3"/>
  <c r="Y4406" i="3" s="1"/>
  <c r="W4402" i="3"/>
  <c r="Y4402" i="3" s="1"/>
  <c r="W4398" i="3"/>
  <c r="Y4398" i="3" s="1"/>
  <c r="W4390" i="3"/>
  <c r="Y4390" i="3" s="1"/>
  <c r="W4382" i="3"/>
  <c r="Y4382" i="3" s="1"/>
  <c r="W4378" i="3"/>
  <c r="Y4378" i="3" s="1"/>
  <c r="W4374" i="3"/>
  <c r="Y4374" i="3" s="1"/>
  <c r="W4366" i="3"/>
  <c r="Y4366" i="3" s="1"/>
  <c r="W4358" i="3"/>
  <c r="Y4358" i="3" s="1"/>
  <c r="W4350" i="3"/>
  <c r="Y4350" i="3" s="1"/>
  <c r="W4346" i="3"/>
  <c r="Y4346" i="3" s="1"/>
  <c r="W4342" i="3"/>
  <c r="Y4342" i="3" s="1"/>
  <c r="W4338" i="3"/>
  <c r="Y4338" i="3" s="1"/>
  <c r="W4334" i="3"/>
  <c r="Y4334" i="3" s="1"/>
  <c r="W4330" i="3"/>
  <c r="Y4330" i="3" s="1"/>
  <c r="W4326" i="3"/>
  <c r="Y4326" i="3" s="1"/>
  <c r="W4318" i="3"/>
  <c r="Y4318" i="3" s="1"/>
  <c r="W4314" i="3"/>
  <c r="Y4314" i="3" s="1"/>
  <c r="W4310" i="3"/>
  <c r="Y4310" i="3" s="1"/>
  <c r="W4302" i="3"/>
  <c r="Y4302" i="3" s="1"/>
  <c r="W4298" i="3"/>
  <c r="Y4298" i="3" s="1"/>
  <c r="W4286" i="3"/>
  <c r="Y4286" i="3" s="1"/>
  <c r="W4282" i="3"/>
  <c r="Y4282" i="3" s="1"/>
  <c r="W4270" i="3"/>
  <c r="Y4270" i="3" s="1"/>
  <c r="W4266" i="3"/>
  <c r="Y4266" i="3" s="1"/>
  <c r="W4254" i="3"/>
  <c r="Y4254" i="3" s="1"/>
  <c r="W4250" i="3"/>
  <c r="Y4250" i="3" s="1"/>
  <c r="W4242" i="3"/>
  <c r="Y4242" i="3" s="1"/>
  <c r="W4238" i="3"/>
  <c r="Y4238" i="3" s="1"/>
  <c r="W4234" i="3"/>
  <c r="Y4234" i="3" s="1"/>
  <c r="X4230" i="3"/>
  <c r="X4226" i="3"/>
  <c r="W4222" i="3"/>
  <c r="Y4222" i="3" s="1"/>
  <c r="X4214" i="3"/>
  <c r="W4206" i="3"/>
  <c r="Y4206" i="3" s="1"/>
  <c r="W4202" i="3"/>
  <c r="Y4202" i="3" s="1"/>
  <c r="W4190" i="3"/>
  <c r="Y4190" i="3" s="1"/>
  <c r="W4186" i="3"/>
  <c r="Y4186" i="3" s="1"/>
  <c r="W4174" i="3"/>
  <c r="Y4174" i="3" s="1"/>
  <c r="W4170" i="3"/>
  <c r="Y4170" i="3" s="1"/>
  <c r="X4166" i="3"/>
  <c r="X4162" i="3"/>
  <c r="W4158" i="3"/>
  <c r="Y4158" i="3" s="1"/>
  <c r="X4150" i="3"/>
  <c r="W4146" i="3"/>
  <c r="Y4146" i="3" s="1"/>
  <c r="W4142" i="3"/>
  <c r="Y4142" i="3" s="1"/>
  <c r="W4138" i="3"/>
  <c r="Y4138" i="3" s="1"/>
  <c r="W4126" i="3"/>
  <c r="Y4126" i="3" s="1"/>
  <c r="W4122" i="3"/>
  <c r="Y4122" i="3" s="1"/>
  <c r="W4110" i="3"/>
  <c r="Y4110" i="3" s="1"/>
  <c r="W4106" i="3"/>
  <c r="Y4106" i="3" s="1"/>
  <c r="X4102" i="3"/>
  <c r="X4098" i="3"/>
  <c r="W4094" i="3"/>
  <c r="Y4094" i="3" s="1"/>
  <c r="X4086" i="3"/>
  <c r="W4078" i="3"/>
  <c r="Y4078" i="3" s="1"/>
  <c r="W4074" i="3"/>
  <c r="Y4074" i="3" s="1"/>
  <c r="W4062" i="3"/>
  <c r="Y4062" i="3" s="1"/>
  <c r="W4058" i="3"/>
  <c r="Y4058" i="3" s="1"/>
  <c r="W4050" i="3"/>
  <c r="Y4050" i="3" s="1"/>
  <c r="W4046" i="3"/>
  <c r="Y4046" i="3" s="1"/>
  <c r="W4042" i="3"/>
  <c r="Y4042" i="3" s="1"/>
  <c r="X4038" i="3"/>
  <c r="X4034" i="3"/>
  <c r="W4030" i="3"/>
  <c r="Y4030" i="3" s="1"/>
  <c r="W4026" i="3"/>
  <c r="Y4026" i="3" s="1"/>
  <c r="X4022" i="3"/>
  <c r="W4014" i="3"/>
  <c r="Y4014" i="3" s="1"/>
  <c r="W4010" i="3"/>
  <c r="Y4010" i="3" s="1"/>
  <c r="W3998" i="3"/>
  <c r="Y3998" i="3" s="1"/>
  <c r="W3994" i="3"/>
  <c r="Y3994" i="3" s="1"/>
  <c r="W3982" i="3"/>
  <c r="Y3982" i="3" s="1"/>
  <c r="W3978" i="3"/>
  <c r="Y3978" i="3" s="1"/>
  <c r="X3974" i="3"/>
  <c r="X3970" i="3"/>
  <c r="W3966" i="3"/>
  <c r="Y3966" i="3" s="1"/>
  <c r="W3962" i="3"/>
  <c r="Y3962" i="3" s="1"/>
  <c r="X3958" i="3"/>
  <c r="W3954" i="3"/>
  <c r="Y3954" i="3" s="1"/>
  <c r="W3950" i="3"/>
  <c r="Y3950" i="3" s="1"/>
  <c r="W3934" i="3"/>
  <c r="Y3934" i="3" s="1"/>
  <c r="W3930" i="3"/>
  <c r="Y3930" i="3" s="1"/>
  <c r="W3926" i="3"/>
  <c r="Y3926" i="3" s="1"/>
  <c r="W3918" i="3"/>
  <c r="Y3918" i="3" s="1"/>
  <c r="W3910" i="3"/>
  <c r="Y3910" i="3" s="1"/>
  <c r="W3906" i="3"/>
  <c r="Y3906" i="3" s="1"/>
  <c r="W3902" i="3"/>
  <c r="Y3902" i="3" s="1"/>
  <c r="W3898" i="3"/>
  <c r="Y3898" i="3" s="1"/>
  <c r="W3894" i="3"/>
  <c r="Y3894" i="3" s="1"/>
  <c r="W3886" i="3"/>
  <c r="Y3886" i="3" s="1"/>
  <c r="W3882" i="3"/>
  <c r="Y3882" i="3" s="1"/>
  <c r="W3878" i="3"/>
  <c r="Y3878" i="3" s="1"/>
  <c r="W3870" i="3"/>
  <c r="Y3870" i="3" s="1"/>
  <c r="W3866" i="3"/>
  <c r="Y3866" i="3" s="1"/>
  <c r="W3862" i="3"/>
  <c r="Y3862" i="3" s="1"/>
  <c r="W3858" i="3"/>
  <c r="Y3858" i="3" s="1"/>
  <c r="W3854" i="3"/>
  <c r="Y3854" i="3" s="1"/>
  <c r="W3846" i="3"/>
  <c r="Y3846" i="3" s="1"/>
  <c r="W3838" i="3"/>
  <c r="Y3838" i="3" s="1"/>
  <c r="W3834" i="3"/>
  <c r="Y3834" i="3" s="1"/>
  <c r="W3830" i="3"/>
  <c r="Y3830" i="3" s="1"/>
  <c r="W3822" i="3"/>
  <c r="Y3822" i="3" s="1"/>
  <c r="W3814" i="3"/>
  <c r="Y3814" i="3" s="1"/>
  <c r="W3806" i="3"/>
  <c r="Y3806" i="3" s="1"/>
  <c r="W3802" i="3"/>
  <c r="Y3802" i="3" s="1"/>
  <c r="W3798" i="3"/>
  <c r="Y3798" i="3" s="1"/>
  <c r="W3794" i="3"/>
  <c r="Y3794" i="3" s="1"/>
  <c r="W3790" i="3"/>
  <c r="Y3790" i="3" s="1"/>
  <c r="W3782" i="3"/>
  <c r="Y3782" i="3" s="1"/>
  <c r="W3774" i="3"/>
  <c r="Y3774" i="3" s="1"/>
  <c r="W3770" i="3"/>
  <c r="Y3770" i="3" s="1"/>
  <c r="W3766" i="3"/>
  <c r="Y3766" i="3" s="1"/>
  <c r="W3758" i="3"/>
  <c r="Y3758" i="3" s="1"/>
  <c r="W3754" i="3"/>
  <c r="Y3754" i="3" s="1"/>
  <c r="W3750" i="3"/>
  <c r="Y3750" i="3" s="1"/>
  <c r="W3742" i="3"/>
  <c r="Y3742" i="3" s="1"/>
  <c r="W3738" i="3"/>
  <c r="Y3738" i="3" s="1"/>
  <c r="W3734" i="3"/>
  <c r="Y3734" i="3" s="1"/>
  <c r="W3730" i="3"/>
  <c r="Y3730" i="3" s="1"/>
  <c r="W3726" i="3"/>
  <c r="Y3726" i="3" s="1"/>
  <c r="W3718" i="3"/>
  <c r="Y3718" i="3" s="1"/>
  <c r="W3710" i="3"/>
  <c r="Y3710" i="3" s="1"/>
  <c r="W3706" i="3"/>
  <c r="Y3706" i="3" s="1"/>
  <c r="W3702" i="3"/>
  <c r="Y3702" i="3" s="1"/>
  <c r="W3694" i="3"/>
  <c r="Y3694" i="3" s="1"/>
  <c r="W3690" i="3"/>
  <c r="Y3690" i="3" s="1"/>
  <c r="W3686" i="3"/>
  <c r="Y3686" i="3" s="1"/>
  <c r="W3678" i="3"/>
  <c r="Y3678" i="3" s="1"/>
  <c r="W3674" i="3"/>
  <c r="Y3674" i="3" s="1"/>
  <c r="W3670" i="3"/>
  <c r="Y3670" i="3" s="1"/>
  <c r="W3662" i="3"/>
  <c r="Y3662" i="3" s="1"/>
  <c r="W3658" i="3"/>
  <c r="Y3658" i="3" s="1"/>
  <c r="W3654" i="3"/>
  <c r="Y3654" i="3" s="1"/>
  <c r="W3646" i="3"/>
  <c r="Y3646" i="3" s="1"/>
  <c r="W3638" i="3"/>
  <c r="Y3638" i="3" s="1"/>
  <c r="W3634" i="3"/>
  <c r="Y3634" i="3" s="1"/>
  <c r="W3630" i="3"/>
  <c r="Y3630" i="3" s="1"/>
  <c r="W3626" i="3"/>
  <c r="Y3626" i="3" s="1"/>
  <c r="W3622" i="3"/>
  <c r="Y3622" i="3" s="1"/>
  <c r="W3614" i="3"/>
  <c r="Y3614" i="3" s="1"/>
  <c r="W3606" i="3"/>
  <c r="Y3606" i="3" s="1"/>
  <c r="W3598" i="3"/>
  <c r="Y3598" i="3" s="1"/>
  <c r="W3594" i="3"/>
  <c r="Y3594" i="3" s="1"/>
  <c r="W3590" i="3"/>
  <c r="Y3590" i="3" s="1"/>
  <c r="W3582" i="3"/>
  <c r="Y3582" i="3" s="1"/>
  <c r="W3574" i="3"/>
  <c r="Y3574" i="3" s="1"/>
  <c r="W3570" i="3"/>
  <c r="Y3570" i="3" s="1"/>
  <c r="W3566" i="3"/>
  <c r="Y3566" i="3" s="1"/>
  <c r="W3562" i="3"/>
  <c r="Y3562" i="3" s="1"/>
  <c r="W3558" i="3"/>
  <c r="Y3558" i="3" s="1"/>
  <c r="W3550" i="3"/>
  <c r="Y3550" i="3" s="1"/>
  <c r="W3546" i="3"/>
  <c r="Y3546" i="3" s="1"/>
  <c r="W3542" i="3"/>
  <c r="Y3542" i="3" s="1"/>
  <c r="W3534" i="3"/>
  <c r="Y3534" i="3" s="1"/>
  <c r="W3530" i="3"/>
  <c r="Y3530" i="3" s="1"/>
  <c r="W3526" i="3"/>
  <c r="Y3526" i="3" s="1"/>
  <c r="W3518" i="3"/>
  <c r="Y3518" i="3" s="1"/>
  <c r="W3514" i="3"/>
  <c r="Y3514" i="3" s="1"/>
  <c r="W3510" i="3"/>
  <c r="Y3510" i="3" s="1"/>
  <c r="W3502" i="3"/>
  <c r="Y3502" i="3" s="1"/>
  <c r="W3498" i="3"/>
  <c r="Y3498" i="3" s="1"/>
  <c r="W3494" i="3"/>
  <c r="Y3494" i="3" s="1"/>
  <c r="W3490" i="3"/>
  <c r="Y3490" i="3" s="1"/>
  <c r="W3486" i="3"/>
  <c r="Y3486" i="3" s="1"/>
  <c r="W3482" i="3"/>
  <c r="Y3482" i="3" s="1"/>
  <c r="W3478" i="3"/>
  <c r="Y3478" i="3" s="1"/>
  <c r="W3470" i="3"/>
  <c r="Y3470" i="3" s="1"/>
  <c r="W3466" i="3"/>
  <c r="Y3466" i="3" s="1"/>
  <c r="W3462" i="3"/>
  <c r="Y3462" i="3" s="1"/>
  <c r="W3454" i="3"/>
  <c r="Y3454" i="3" s="1"/>
  <c r="W3450" i="3"/>
  <c r="Y3450" i="3" s="1"/>
  <c r="W3446" i="3"/>
  <c r="Y3446" i="3" s="1"/>
  <c r="W3438" i="3"/>
  <c r="Y3438" i="3" s="1"/>
  <c r="W3434" i="3"/>
  <c r="Y3434" i="3" s="1"/>
  <c r="W3430" i="3"/>
  <c r="Y3430" i="3" s="1"/>
  <c r="W3426" i="3"/>
  <c r="Y3426" i="3" s="1"/>
  <c r="W3422" i="3"/>
  <c r="Y3422" i="3" s="1"/>
  <c r="W3418" i="3"/>
  <c r="Y3418" i="3" s="1"/>
  <c r="W3414" i="3"/>
  <c r="Y3414" i="3" s="1"/>
  <c r="W3406" i="3"/>
  <c r="Y3406" i="3" s="1"/>
  <c r="W3402" i="3"/>
  <c r="Y3402" i="3" s="1"/>
  <c r="W3398" i="3"/>
  <c r="Y3398" i="3" s="1"/>
  <c r="W3390" i="3"/>
  <c r="Y3390" i="3" s="1"/>
  <c r="W3386" i="3"/>
  <c r="Y3386" i="3" s="1"/>
  <c r="W3382" i="3"/>
  <c r="Y3382" i="3" s="1"/>
  <c r="W3374" i="3"/>
  <c r="Y3374" i="3" s="1"/>
  <c r="W3370" i="3"/>
  <c r="Y3370" i="3" s="1"/>
  <c r="W3366" i="3"/>
  <c r="Y3366" i="3" s="1"/>
  <c r="W3362" i="3"/>
  <c r="Y3362" i="3" s="1"/>
  <c r="W3358" i="3"/>
  <c r="Y3358" i="3" s="1"/>
  <c r="W3354" i="3"/>
  <c r="Y3354" i="3" s="1"/>
  <c r="W3350" i="3"/>
  <c r="Y3350" i="3" s="1"/>
  <c r="W3342" i="3"/>
  <c r="Y3342" i="3" s="1"/>
  <c r="W3338" i="3"/>
  <c r="Y3338" i="3" s="1"/>
  <c r="W3334" i="3"/>
  <c r="Y3334" i="3" s="1"/>
  <c r="W3326" i="3"/>
  <c r="Y3326" i="3" s="1"/>
  <c r="W3322" i="3"/>
  <c r="Y3322" i="3" s="1"/>
  <c r="W3318" i="3"/>
  <c r="Y3318" i="3" s="1"/>
  <c r="W3310" i="3"/>
  <c r="Y3310" i="3" s="1"/>
  <c r="W3306" i="3"/>
  <c r="Y3306" i="3" s="1"/>
  <c r="W3298" i="3"/>
  <c r="Y3298" i="3" s="1"/>
  <c r="W3274" i="3"/>
  <c r="Y3274" i="3" s="1"/>
  <c r="W3270" i="3"/>
  <c r="Y3270" i="3" s="1"/>
  <c r="W3262" i="3"/>
  <c r="Y3262" i="3" s="1"/>
  <c r="W3242" i="3"/>
  <c r="Y3242" i="3" s="1"/>
  <c r="W3234" i="3"/>
  <c r="Y3234" i="3" s="1"/>
  <c r="W3226" i="3"/>
  <c r="Y3226" i="3" s="1"/>
  <c r="W3206" i="3"/>
  <c r="Y3206" i="3" s="1"/>
  <c r="W3194" i="3"/>
  <c r="Y3194" i="3" s="1"/>
  <c r="W3170" i="3"/>
  <c r="Y3170" i="3" s="1"/>
  <c r="W3142" i="3"/>
  <c r="Y3142" i="3" s="1"/>
  <c r="W3106" i="3"/>
  <c r="Y3106" i="3" s="1"/>
  <c r="W3070" i="3"/>
  <c r="Y3070" i="3" s="1"/>
  <c r="W3014" i="3"/>
  <c r="Y3014" i="3" s="1"/>
  <c r="W3006" i="3"/>
  <c r="Y3006" i="3" s="1"/>
  <c r="W2978" i="3"/>
  <c r="Y2978" i="3" s="1"/>
  <c r="W2942" i="3"/>
  <c r="Y2942" i="3" s="1"/>
  <c r="W2914" i="3"/>
  <c r="Y2914" i="3" s="1"/>
  <c r="W2886" i="3"/>
  <c r="Y2886" i="3" s="1"/>
  <c r="W2850" i="3"/>
  <c r="Y2850" i="3" s="1"/>
  <c r="W2814" i="3"/>
  <c r="Y2814" i="3" s="1"/>
  <c r="W2786" i="3"/>
  <c r="Y2786" i="3" s="1"/>
  <c r="W2758" i="3"/>
  <c r="Y2758" i="3" s="1"/>
  <c r="W2750" i="3"/>
  <c r="Y2750" i="3" s="1"/>
  <c r="W2722" i="3"/>
  <c r="Y2722" i="3" s="1"/>
  <c r="W2686" i="3"/>
  <c r="Y2686" i="3" s="1"/>
  <c r="W2658" i="3"/>
  <c r="Y2658" i="3" s="1"/>
  <c r="W2630" i="3"/>
  <c r="Y2630" i="3" s="1"/>
  <c r="W2594" i="3"/>
  <c r="Y2594" i="3" s="1"/>
  <c r="W2558" i="3"/>
  <c r="Y2558" i="3" s="1"/>
  <c r="W2502" i="3"/>
  <c r="Y2502" i="3" s="1"/>
  <c r="W2494" i="3"/>
  <c r="Y2494" i="3" s="1"/>
  <c r="W2466" i="3"/>
  <c r="Y2466" i="3" s="1"/>
  <c r="W2430" i="3"/>
  <c r="Y2430" i="3" s="1"/>
  <c r="W2402" i="3"/>
  <c r="Y2402" i="3" s="1"/>
  <c r="W2374" i="3"/>
  <c r="Y2374" i="3" s="1"/>
  <c r="W2338" i="3"/>
  <c r="Y2338" i="3" s="1"/>
  <c r="W2302" i="3"/>
  <c r="Y2302" i="3" s="1"/>
  <c r="W2274" i="3"/>
  <c r="Y2274" i="3" s="1"/>
  <c r="W2246" i="3"/>
  <c r="Y2246" i="3" s="1"/>
  <c r="W2238" i="3"/>
  <c r="Y2238" i="3" s="1"/>
  <c r="W2210" i="3"/>
  <c r="Y2210" i="3" s="1"/>
  <c r="W2174" i="3"/>
  <c r="Y2174" i="3" s="1"/>
  <c r="W2146" i="3"/>
  <c r="Y2146" i="3" s="1"/>
  <c r="W2118" i="3"/>
  <c r="Y2118" i="3" s="1"/>
  <c r="W2110" i="3"/>
  <c r="Y2110" i="3" s="1"/>
  <c r="W2082" i="3"/>
  <c r="Y2082" i="3" s="1"/>
  <c r="W2054" i="3"/>
  <c r="Y2054" i="3" s="1"/>
  <c r="W2046" i="3"/>
  <c r="Y2046" i="3" s="1"/>
  <c r="W1990" i="3"/>
  <c r="Y1990" i="3" s="1"/>
  <c r="W1982" i="3"/>
  <c r="Y1982" i="3" s="1"/>
  <c r="W1954" i="3"/>
  <c r="Y1954" i="3" s="1"/>
  <c r="W1918" i="3"/>
  <c r="Y1918" i="3" s="1"/>
  <c r="W1890" i="3"/>
  <c r="Y1890" i="3" s="1"/>
  <c r="W1862" i="3"/>
  <c r="Y1862" i="3" s="1"/>
  <c r="W1826" i="3"/>
  <c r="Y1826" i="3" s="1"/>
  <c r="W1798" i="3"/>
  <c r="Y1798" i="3" s="1"/>
  <c r="W1790" i="3"/>
  <c r="Y1790" i="3" s="1"/>
  <c r="W1734" i="3"/>
  <c r="Y1734" i="3" s="1"/>
  <c r="W1698" i="3"/>
  <c r="Y1698" i="3" s="1"/>
  <c r="W1662" i="3"/>
  <c r="Y1662" i="3" s="1"/>
  <c r="W1606" i="3"/>
  <c r="Y1606" i="3" s="1"/>
  <c r="W1522" i="3"/>
  <c r="Y1522" i="3" s="1"/>
  <c r="W1494" i="3"/>
  <c r="Y1494" i="3" s="1"/>
  <c r="W1454" i="3"/>
  <c r="Y1454" i="3" s="1"/>
  <c r="W1446" i="3"/>
  <c r="Y1446" i="3" s="1"/>
  <c r="W1426" i="3"/>
  <c r="Y1426" i="3" s="1"/>
  <c r="W1294" i="3"/>
  <c r="Y1294" i="3" s="1"/>
  <c r="W1266" i="3"/>
  <c r="Y1266" i="3" s="1"/>
  <c r="W1246" i="3"/>
  <c r="Y1246" i="3" s="1"/>
  <c r="W1218" i="3"/>
  <c r="Y1218" i="3" s="1"/>
  <c r="W1198" i="3"/>
  <c r="Y1198" i="3" s="1"/>
  <c r="X1190" i="3"/>
  <c r="W1142" i="3"/>
  <c r="Y1142" i="3" s="1"/>
  <c r="W1038" i="3"/>
  <c r="Y1038" i="3" s="1"/>
  <c r="W1010" i="3"/>
  <c r="Y1010" i="3" s="1"/>
  <c r="W982" i="3"/>
  <c r="Y982" i="3" s="1"/>
  <c r="W962" i="3"/>
  <c r="Y962" i="3" s="1"/>
  <c r="W942" i="3"/>
  <c r="Y942" i="3" s="1"/>
  <c r="W934" i="3"/>
  <c r="Y934" i="3" s="1"/>
  <c r="W914" i="3"/>
  <c r="Y914" i="3" s="1"/>
  <c r="W886" i="3"/>
  <c r="Y886" i="3" s="1"/>
  <c r="W782" i="3"/>
  <c r="Y782" i="3" s="1"/>
  <c r="W706" i="3"/>
  <c r="Y706" i="3" s="1"/>
  <c r="W666" i="3"/>
  <c r="Y666" i="3" s="1"/>
  <c r="W606" i="3"/>
  <c r="Y606" i="3" s="1"/>
  <c r="W542" i="3"/>
  <c r="Y542" i="3" s="1"/>
  <c r="W530" i="3"/>
  <c r="Y530" i="3" s="1"/>
  <c r="W478" i="3"/>
  <c r="Y478" i="3" s="1"/>
  <c r="W402" i="3"/>
  <c r="Y402" i="3" s="1"/>
  <c r="W226" i="3"/>
  <c r="Y226" i="3" s="1"/>
  <c r="W210" i="3"/>
  <c r="Y210" i="3" s="1"/>
  <c r="W194" i="3"/>
  <c r="Y194" i="3" s="1"/>
  <c r="W174" i="3"/>
  <c r="Y174" i="3" s="1"/>
  <c r="W94" i="3"/>
  <c r="Y94" i="3" s="1"/>
  <c r="W3146" i="3"/>
  <c r="Y3146" i="3" s="1"/>
  <c r="W3130" i="3"/>
  <c r="Y3130" i="3" s="1"/>
  <c r="W3098" i="3"/>
  <c r="Y3098" i="3" s="1"/>
  <c r="W3082" i="3"/>
  <c r="Y3082" i="3" s="1"/>
  <c r="W3066" i="3"/>
  <c r="Y3066" i="3" s="1"/>
  <c r="W3034" i="3"/>
  <c r="Y3034" i="3" s="1"/>
  <c r="W3018" i="3"/>
  <c r="Y3018" i="3" s="1"/>
  <c r="W3002" i="3"/>
  <c r="Y3002" i="3" s="1"/>
  <c r="W2970" i="3"/>
  <c r="Y2970" i="3" s="1"/>
  <c r="W2954" i="3"/>
  <c r="Y2954" i="3" s="1"/>
  <c r="W2938" i="3"/>
  <c r="Y2938" i="3" s="1"/>
  <c r="W2906" i="3"/>
  <c r="Y2906" i="3" s="1"/>
  <c r="W2890" i="3"/>
  <c r="Y2890" i="3" s="1"/>
  <c r="W2874" i="3"/>
  <c r="Y2874" i="3" s="1"/>
  <c r="W2858" i="3"/>
  <c r="Y2858" i="3" s="1"/>
  <c r="W2842" i="3"/>
  <c r="Y2842" i="3" s="1"/>
  <c r="W2826" i="3"/>
  <c r="Y2826" i="3" s="1"/>
  <c r="W2810" i="3"/>
  <c r="Y2810" i="3" s="1"/>
  <c r="W2778" i="3"/>
  <c r="Y2778" i="3" s="1"/>
  <c r="W2762" i="3"/>
  <c r="Y2762" i="3" s="1"/>
  <c r="W2746" i="3"/>
  <c r="Y2746" i="3" s="1"/>
  <c r="W2714" i="3"/>
  <c r="Y2714" i="3" s="1"/>
  <c r="W2698" i="3"/>
  <c r="Y2698" i="3" s="1"/>
  <c r="W2682" i="3"/>
  <c r="Y2682" i="3" s="1"/>
  <c r="W2666" i="3"/>
  <c r="Y2666" i="3" s="1"/>
  <c r="W2650" i="3"/>
  <c r="Y2650" i="3" s="1"/>
  <c r="W2634" i="3"/>
  <c r="Y2634" i="3" s="1"/>
  <c r="W2618" i="3"/>
  <c r="Y2618" i="3" s="1"/>
  <c r="W2586" i="3"/>
  <c r="Y2586" i="3" s="1"/>
  <c r="W2570" i="3"/>
  <c r="Y2570" i="3" s="1"/>
  <c r="W2554" i="3"/>
  <c r="Y2554" i="3" s="1"/>
  <c r="W2538" i="3"/>
  <c r="Y2538" i="3" s="1"/>
  <c r="W2522" i="3"/>
  <c r="Y2522" i="3" s="1"/>
  <c r="W2506" i="3"/>
  <c r="Y2506" i="3" s="1"/>
  <c r="W2490" i="3"/>
  <c r="Y2490" i="3" s="1"/>
  <c r="W2458" i="3"/>
  <c r="Y2458" i="3" s="1"/>
  <c r="W2442" i="3"/>
  <c r="Y2442" i="3" s="1"/>
  <c r="W2426" i="3"/>
  <c r="Y2426" i="3" s="1"/>
  <c r="W2394" i="3"/>
  <c r="Y2394" i="3" s="1"/>
  <c r="W2378" i="3"/>
  <c r="Y2378" i="3" s="1"/>
  <c r="W2362" i="3"/>
  <c r="Y2362" i="3" s="1"/>
  <c r="W2346" i="3"/>
  <c r="Y2346" i="3" s="1"/>
  <c r="W2330" i="3"/>
  <c r="Y2330" i="3" s="1"/>
  <c r="W2314" i="3"/>
  <c r="Y2314" i="3" s="1"/>
  <c r="W2298" i="3"/>
  <c r="Y2298" i="3" s="1"/>
  <c r="W2266" i="3"/>
  <c r="Y2266" i="3" s="1"/>
  <c r="W2250" i="3"/>
  <c r="Y2250" i="3" s="1"/>
  <c r="W2234" i="3"/>
  <c r="Y2234" i="3" s="1"/>
  <c r="W2218" i="3"/>
  <c r="Y2218" i="3" s="1"/>
  <c r="W2202" i="3"/>
  <c r="Y2202" i="3" s="1"/>
  <c r="W2186" i="3"/>
  <c r="Y2186" i="3" s="1"/>
  <c r="W2170" i="3"/>
  <c r="Y2170" i="3" s="1"/>
  <c r="W2138" i="3"/>
  <c r="Y2138" i="3" s="1"/>
  <c r="W2122" i="3"/>
  <c r="Y2122" i="3" s="1"/>
  <c r="W2106" i="3"/>
  <c r="Y2106" i="3" s="1"/>
  <c r="W2074" i="3"/>
  <c r="Y2074" i="3" s="1"/>
  <c r="W2058" i="3"/>
  <c r="Y2058" i="3" s="1"/>
  <c r="W2042" i="3"/>
  <c r="Y2042" i="3" s="1"/>
  <c r="W2010" i="3"/>
  <c r="Y2010" i="3" s="1"/>
  <c r="W1994" i="3"/>
  <c r="Y1994" i="3" s="1"/>
  <c r="W1978" i="3"/>
  <c r="Y1978" i="3" s="1"/>
  <c r="W1946" i="3"/>
  <c r="Y1946" i="3" s="1"/>
  <c r="W1930" i="3"/>
  <c r="Y1930" i="3" s="1"/>
  <c r="W1914" i="3"/>
  <c r="Y1914" i="3" s="1"/>
  <c r="W1882" i="3"/>
  <c r="Y1882" i="3" s="1"/>
  <c r="W1866" i="3"/>
  <c r="Y1866" i="3" s="1"/>
  <c r="W1850" i="3"/>
  <c r="Y1850" i="3" s="1"/>
  <c r="W1818" i="3"/>
  <c r="Y1818" i="3" s="1"/>
  <c r="W1802" i="3"/>
  <c r="Y1802" i="3" s="1"/>
  <c r="W1786" i="3"/>
  <c r="Y1786" i="3" s="1"/>
  <c r="W1754" i="3"/>
  <c r="Y1754" i="3" s="1"/>
  <c r="W1738" i="3"/>
  <c r="Y1738" i="3" s="1"/>
  <c r="W1722" i="3"/>
  <c r="Y1722" i="3" s="1"/>
  <c r="W1690" i="3"/>
  <c r="Y1690" i="3" s="1"/>
  <c r="W1674" i="3"/>
  <c r="Y1674" i="3" s="1"/>
  <c r="W1658" i="3"/>
  <c r="Y1658" i="3" s="1"/>
  <c r="W1642" i="3"/>
  <c r="Y1642" i="3" s="1"/>
  <c r="W1626" i="3"/>
  <c r="Y1626" i="3" s="1"/>
  <c r="W1610" i="3"/>
  <c r="Y1610" i="3" s="1"/>
  <c r="W1598" i="3"/>
  <c r="Y1598" i="3" s="1"/>
  <c r="W1578" i="3"/>
  <c r="Y1578" i="3" s="1"/>
  <c r="W1570" i="3"/>
  <c r="Y1570" i="3" s="1"/>
  <c r="W1562" i="3"/>
  <c r="Y1562" i="3" s="1"/>
  <c r="W1542" i="3"/>
  <c r="Y1542" i="3" s="1"/>
  <c r="W1530" i="3"/>
  <c r="Y1530" i="3" s="1"/>
  <c r="W1506" i="3"/>
  <c r="Y1506" i="3" s="1"/>
  <c r="W1498" i="3"/>
  <c r="Y1498" i="3" s="1"/>
  <c r="W1482" i="3"/>
  <c r="Y1482" i="3" s="1"/>
  <c r="W1478" i="3"/>
  <c r="Y1478" i="3" s="1"/>
  <c r="W1470" i="3"/>
  <c r="Y1470" i="3" s="1"/>
  <c r="W1466" i="3"/>
  <c r="Y1466" i="3" s="1"/>
  <c r="W1450" i="3"/>
  <c r="Y1450" i="3" s="1"/>
  <c r="W1434" i="3"/>
  <c r="Y1434" i="3" s="1"/>
  <c r="W1418" i="3"/>
  <c r="Y1418" i="3" s="1"/>
  <c r="W1414" i="3"/>
  <c r="Y1414" i="3" s="1"/>
  <c r="W1406" i="3"/>
  <c r="Y1406" i="3" s="1"/>
  <c r="W1402" i="3"/>
  <c r="Y1402" i="3" s="1"/>
  <c r="W1386" i="3"/>
  <c r="Y1386" i="3" s="1"/>
  <c r="W1378" i="3"/>
  <c r="Y1378" i="3" s="1"/>
  <c r="W1354" i="3"/>
  <c r="Y1354" i="3" s="1"/>
  <c r="W1350" i="3"/>
  <c r="Y1350" i="3" s="1"/>
  <c r="W1342" i="3"/>
  <c r="Y1342" i="3" s="1"/>
  <c r="W1322" i="3"/>
  <c r="Y1322" i="3" s="1"/>
  <c r="W1306" i="3"/>
  <c r="Y1306" i="3" s="1"/>
  <c r="W1286" i="3"/>
  <c r="Y1286" i="3" s="1"/>
  <c r="W1278" i="3"/>
  <c r="Y1278" i="3" s="1"/>
  <c r="X1274" i="3"/>
  <c r="W1250" i="3"/>
  <c r="Y1250" i="3" s="1"/>
  <c r="X1242" i="3"/>
  <c r="W1226" i="3"/>
  <c r="Y1226" i="3" s="1"/>
  <c r="W1214" i="3"/>
  <c r="Y1214" i="3" s="1"/>
  <c r="W1210" i="3"/>
  <c r="Y1210" i="3" s="1"/>
  <c r="W1194" i="3"/>
  <c r="Y1194" i="3" s="1"/>
  <c r="W1186" i="3"/>
  <c r="Y1186" i="3" s="1"/>
  <c r="W1162" i="3"/>
  <c r="Y1162" i="3" s="1"/>
  <c r="W1158" i="3"/>
  <c r="Y1158" i="3" s="1"/>
  <c r="W1130" i="3"/>
  <c r="Y1130" i="3" s="1"/>
  <c r="W1122" i="3"/>
  <c r="Y1122" i="3" s="1"/>
  <c r="W1098" i="3"/>
  <c r="Y1098" i="3" s="1"/>
  <c r="W1086" i="3"/>
  <c r="Y1086" i="3" s="1"/>
  <c r="W1082" i="3"/>
  <c r="Y1082" i="3" s="1"/>
  <c r="W1066" i="3"/>
  <c r="Y1066" i="3" s="1"/>
  <c r="W1058" i="3"/>
  <c r="Y1058" i="3" s="1"/>
  <c r="W1050" i="3"/>
  <c r="Y1050" i="3" s="1"/>
  <c r="W1034" i="3"/>
  <c r="Y1034" i="3" s="1"/>
  <c r="W1030" i="3"/>
  <c r="Y1030" i="3" s="1"/>
  <c r="W1022" i="3"/>
  <c r="Y1022" i="3" s="1"/>
  <c r="X1018" i="3"/>
  <c r="W994" i="3"/>
  <c r="Y994" i="3" s="1"/>
  <c r="X986" i="3"/>
  <c r="W970" i="3"/>
  <c r="Y970" i="3" s="1"/>
  <c r="W958" i="3"/>
  <c r="Y958" i="3" s="1"/>
  <c r="W954" i="3"/>
  <c r="Y954" i="3" s="1"/>
  <c r="W938" i="3"/>
  <c r="Y938" i="3" s="1"/>
  <c r="W930" i="3"/>
  <c r="Y930" i="3" s="1"/>
  <c r="W906" i="3"/>
  <c r="Y906" i="3" s="1"/>
  <c r="W902" i="3"/>
  <c r="Y902" i="3" s="1"/>
  <c r="W894" i="3"/>
  <c r="Y894" i="3" s="1"/>
  <c r="W874" i="3"/>
  <c r="Y874" i="3" s="1"/>
  <c r="W866" i="3"/>
  <c r="Y866" i="3" s="1"/>
  <c r="W858" i="3"/>
  <c r="Y858" i="3" s="1"/>
  <c r="W842" i="3"/>
  <c r="Y842" i="3" s="1"/>
  <c r="W830" i="3"/>
  <c r="Y830" i="3" s="1"/>
  <c r="W810" i="3"/>
  <c r="Y810" i="3" s="1"/>
  <c r="W802" i="3"/>
  <c r="Y802" i="3" s="1"/>
  <c r="X794" i="3"/>
  <c r="W766" i="3"/>
  <c r="Y766" i="3" s="1"/>
  <c r="X762" i="3"/>
  <c r="W726" i="3"/>
  <c r="Y726" i="3" s="1"/>
  <c r="W718" i="3"/>
  <c r="Y718" i="3" s="1"/>
  <c r="W710" i="3"/>
  <c r="Y710" i="3" s="1"/>
  <c r="W694" i="3"/>
  <c r="Y694" i="3" s="1"/>
  <c r="W690" i="3"/>
  <c r="Y690" i="3" s="1"/>
  <c r="W670" i="3"/>
  <c r="Y670" i="3" s="1"/>
  <c r="W662" i="3"/>
  <c r="Y662" i="3" s="1"/>
  <c r="W650" i="3"/>
  <c r="Y650" i="3" s="1"/>
  <c r="W646" i="3"/>
  <c r="Y646" i="3" s="1"/>
  <c r="W642" i="3"/>
  <c r="Y642" i="3" s="1"/>
  <c r="W626" i="3"/>
  <c r="Y626" i="3" s="1"/>
  <c r="W622" i="3"/>
  <c r="Y622" i="3" s="1"/>
  <c r="W618" i="3"/>
  <c r="Y618" i="3" s="1"/>
  <c r="W614" i="3"/>
  <c r="Y614" i="3" s="1"/>
  <c r="W598" i="3"/>
  <c r="Y598" i="3" s="1"/>
  <c r="W594" i="3"/>
  <c r="Y594" i="3" s="1"/>
  <c r="W582" i="3"/>
  <c r="Y582" i="3" s="1"/>
  <c r="W566" i="3"/>
  <c r="Y566" i="3" s="1"/>
  <c r="W554" i="3"/>
  <c r="Y554" i="3" s="1"/>
  <c r="W546" i="3"/>
  <c r="Y546" i="3" s="1"/>
  <c r="W526" i="3"/>
  <c r="Y526" i="3" s="1"/>
  <c r="W502" i="3"/>
  <c r="Y502" i="3" s="1"/>
  <c r="W490" i="3"/>
  <c r="Y490" i="3" s="1"/>
  <c r="X486" i="3"/>
  <c r="W470" i="3"/>
  <c r="Y470" i="3" s="1"/>
  <c r="W454" i="3"/>
  <c r="Y454" i="3" s="1"/>
  <c r="X442" i="3"/>
  <c r="W438" i="3"/>
  <c r="Y438" i="3" s="1"/>
  <c r="W434" i="3"/>
  <c r="Y434" i="3" s="1"/>
  <c r="W426" i="3"/>
  <c r="Y426" i="3" s="1"/>
  <c r="W414" i="3"/>
  <c r="Y414" i="3" s="1"/>
  <c r="W398" i="3"/>
  <c r="Y398" i="3" s="1"/>
  <c r="W394" i="3"/>
  <c r="Y394" i="3" s="1"/>
  <c r="W390" i="3"/>
  <c r="Y390" i="3" s="1"/>
  <c r="W374" i="3"/>
  <c r="Y374" i="3" s="1"/>
  <c r="W370" i="3"/>
  <c r="Y370" i="3" s="1"/>
  <c r="W366" i="3"/>
  <c r="Y366" i="3" s="1"/>
  <c r="W362" i="3"/>
  <c r="Y362" i="3" s="1"/>
  <c r="W342" i="3"/>
  <c r="Y342" i="3" s="1"/>
  <c r="W334" i="3"/>
  <c r="Y334" i="3" s="1"/>
  <c r="W326" i="3"/>
  <c r="Y326" i="3" s="1"/>
  <c r="W318" i="3"/>
  <c r="Y318" i="3" s="1"/>
  <c r="W306" i="3"/>
  <c r="Y306" i="3" s="1"/>
  <c r="W298" i="3"/>
  <c r="Y298" i="3" s="1"/>
  <c r="X294" i="3"/>
  <c r="W278" i="3"/>
  <c r="Y278" i="3" s="1"/>
  <c r="W270" i="3"/>
  <c r="Y270" i="3" s="1"/>
  <c r="W266" i="3"/>
  <c r="Y266" i="3" s="1"/>
  <c r="W262" i="3"/>
  <c r="Y262" i="3" s="1"/>
  <c r="W254" i="3"/>
  <c r="Y254" i="3" s="1"/>
  <c r="W246" i="3"/>
  <c r="Y246" i="3" s="1"/>
  <c r="W242" i="3"/>
  <c r="Y242" i="3" s="1"/>
  <c r="W214" i="3"/>
  <c r="Y214" i="3" s="1"/>
  <c r="W206" i="3"/>
  <c r="Y206" i="3" s="1"/>
  <c r="W198" i="3"/>
  <c r="Y198" i="3" s="1"/>
  <c r="W190" i="3"/>
  <c r="Y190" i="3" s="1"/>
  <c r="X186" i="3"/>
  <c r="W182" i="3"/>
  <c r="Y182" i="3" s="1"/>
  <c r="W178" i="3"/>
  <c r="Y178" i="3" s="1"/>
  <c r="W166" i="3"/>
  <c r="Y166" i="3" s="1"/>
  <c r="W150" i="3"/>
  <c r="Y150" i="3" s="1"/>
  <c r="W142" i="3"/>
  <c r="Y142" i="3" s="1"/>
  <c r="W138" i="3"/>
  <c r="Y138" i="3" s="1"/>
  <c r="W130" i="3"/>
  <c r="Y130" i="3" s="1"/>
  <c r="W126" i="3"/>
  <c r="Y126" i="3" s="1"/>
  <c r="W118" i="3"/>
  <c r="Y118" i="3" s="1"/>
  <c r="W110" i="3"/>
  <c r="Y110" i="3" s="1"/>
  <c r="W106" i="3"/>
  <c r="Y106" i="3" s="1"/>
  <c r="W102" i="3"/>
  <c r="Y102" i="3" s="1"/>
  <c r="W86" i="3"/>
  <c r="Y86" i="3" s="1"/>
  <c r="W78" i="3"/>
  <c r="Y78" i="3" s="1"/>
  <c r="W66" i="3"/>
  <c r="Y66" i="3" s="1"/>
  <c r="W62" i="3"/>
  <c r="Y62" i="3" s="1"/>
  <c r="W54" i="3"/>
  <c r="Y54" i="3" s="1"/>
  <c r="W42" i="3"/>
  <c r="Y42" i="3" s="1"/>
  <c r="W34" i="3"/>
  <c r="Y34" i="3" s="1"/>
  <c r="W22" i="3"/>
  <c r="Y22" i="3" s="1"/>
  <c r="W14" i="3"/>
  <c r="Y14" i="3" s="1"/>
  <c r="W6" i="3"/>
  <c r="Y6" i="3" s="1"/>
  <c r="X3" i="3"/>
  <c r="W7045" i="3"/>
  <c r="Y7045" i="3" s="1"/>
  <c r="X7041" i="3"/>
  <c r="W7041" i="3"/>
  <c r="Y7041" i="3" s="1"/>
  <c r="X7025" i="3"/>
  <c r="W7025" i="3"/>
  <c r="Y7025" i="3" s="1"/>
  <c r="X7009" i="3"/>
  <c r="W7009" i="3"/>
  <c r="Y7009" i="3" s="1"/>
  <c r="W6997" i="3"/>
  <c r="Y6997" i="3" s="1"/>
  <c r="X6993" i="3"/>
  <c r="X6977" i="3"/>
  <c r="X6961" i="3"/>
  <c r="X6945" i="3"/>
  <c r="X6929" i="3"/>
  <c r="X6913" i="3"/>
  <c r="W6897" i="3"/>
  <c r="Y6897" i="3" s="1"/>
  <c r="X6893" i="3"/>
  <c r="W6881" i="3"/>
  <c r="Y6881" i="3" s="1"/>
  <c r="W6865" i="3"/>
  <c r="Y6865" i="3" s="1"/>
  <c r="X6861" i="3"/>
  <c r="W6849" i="3"/>
  <c r="Y6849" i="3" s="1"/>
  <c r="X6817" i="3"/>
  <c r="X6801" i="3"/>
  <c r="X6785" i="3"/>
  <c r="X6769" i="3"/>
  <c r="X6753" i="3"/>
  <c r="X6737" i="3"/>
  <c r="X6721" i="3"/>
  <c r="X6705" i="3"/>
  <c r="W6673" i="3"/>
  <c r="Y6673" i="3" s="1"/>
  <c r="W6657" i="3"/>
  <c r="Y6657" i="3" s="1"/>
  <c r="W6641" i="3"/>
  <c r="Y6641" i="3" s="1"/>
  <c r="W6625" i="3"/>
  <c r="Y6625" i="3" s="1"/>
  <c r="W6609" i="3"/>
  <c r="Y6609" i="3" s="1"/>
  <c r="W6593" i="3"/>
  <c r="Y6593" i="3" s="1"/>
  <c r="W6577" i="3"/>
  <c r="Y6577" i="3" s="1"/>
  <c r="W6561" i="3"/>
  <c r="Y6561" i="3" s="1"/>
  <c r="W6545" i="3"/>
  <c r="Y6545" i="3" s="1"/>
  <c r="X6983" i="3"/>
  <c r="X6919" i="3"/>
  <c r="X6855" i="3"/>
  <c r="X6791" i="3"/>
  <c r="X6727" i="3"/>
  <c r="X6663" i="3"/>
  <c r="X6599" i="3"/>
  <c r="X6535" i="3"/>
  <c r="X6471" i="3"/>
  <c r="X6407" i="3"/>
  <c r="X6343" i="3"/>
  <c r="W6295" i="3"/>
  <c r="Y6295" i="3" s="1"/>
  <c r="X2239" i="3"/>
  <c r="W2239" i="3"/>
  <c r="Y2239" i="3" s="1"/>
  <c r="W7044" i="3"/>
  <c r="Y7044" i="3" s="1"/>
  <c r="W7028" i="3"/>
  <c r="Y7028" i="3" s="1"/>
  <c r="W7012" i="3"/>
  <c r="Y7012" i="3" s="1"/>
  <c r="W6996" i="3"/>
  <c r="Y6996" i="3" s="1"/>
  <c r="W6980" i="3"/>
  <c r="Y6980" i="3" s="1"/>
  <c r="W6964" i="3"/>
  <c r="Y6964" i="3" s="1"/>
  <c r="W6948" i="3"/>
  <c r="Y6948" i="3" s="1"/>
  <c r="X6532" i="3"/>
  <c r="W6532" i="3"/>
  <c r="Y6532" i="3" s="1"/>
  <c r="X6516" i="3"/>
  <c r="W6516" i="3"/>
  <c r="Y6516" i="3" s="1"/>
  <c r="X6500" i="3"/>
  <c r="W6500" i="3"/>
  <c r="Y6500" i="3" s="1"/>
  <c r="X6484" i="3"/>
  <c r="W6484" i="3"/>
  <c r="Y6484" i="3" s="1"/>
  <c r="X6468" i="3"/>
  <c r="W6468" i="3"/>
  <c r="Y6468" i="3" s="1"/>
  <c r="X6452" i="3"/>
  <c r="W6452" i="3"/>
  <c r="Y6452" i="3" s="1"/>
  <c r="X6436" i="3"/>
  <c r="W6436" i="3"/>
  <c r="Y6436" i="3" s="1"/>
  <c r="X6420" i="3"/>
  <c r="W6420" i="3"/>
  <c r="Y6420" i="3" s="1"/>
  <c r="X6404" i="3"/>
  <c r="W6404" i="3"/>
  <c r="Y6404" i="3" s="1"/>
  <c r="X6388" i="3"/>
  <c r="W6388" i="3"/>
  <c r="Y6388" i="3" s="1"/>
  <c r="X6372" i="3"/>
  <c r="W6372" i="3"/>
  <c r="Y6372" i="3" s="1"/>
  <c r="X6356" i="3"/>
  <c r="W6356" i="3"/>
  <c r="Y6356" i="3" s="1"/>
  <c r="X6340" i="3"/>
  <c r="W6340" i="3"/>
  <c r="Y6340" i="3" s="1"/>
  <c r="X6332" i="3"/>
  <c r="X6324" i="3"/>
  <c r="W6324" i="3"/>
  <c r="Y6324" i="3" s="1"/>
  <c r="W6284" i="3"/>
  <c r="Y6284" i="3" s="1"/>
  <c r="X6276" i="3"/>
  <c r="W6276" i="3"/>
  <c r="Y6276" i="3" s="1"/>
  <c r="W6268" i="3"/>
  <c r="Y6268" i="3" s="1"/>
  <c r="X6260" i="3"/>
  <c r="W6260" i="3"/>
  <c r="Y6260" i="3" s="1"/>
  <c r="X6244" i="3"/>
  <c r="W6244" i="3"/>
  <c r="Y6244" i="3" s="1"/>
  <c r="X6236" i="3"/>
  <c r="X6228" i="3"/>
  <c r="W6228" i="3"/>
  <c r="Y6228" i="3" s="1"/>
  <c r="X6220" i="3"/>
  <c r="X6212" i="3"/>
  <c r="W6212" i="3"/>
  <c r="Y6212" i="3" s="1"/>
  <c r="X6204" i="3"/>
  <c r="X6196" i="3"/>
  <c r="W6196" i="3"/>
  <c r="Y6196" i="3" s="1"/>
  <c r="X6188" i="3"/>
  <c r="X6180" i="3"/>
  <c r="W6180" i="3"/>
  <c r="Y6180" i="3" s="1"/>
  <c r="X6172" i="3"/>
  <c r="X6164" i="3"/>
  <c r="W6164" i="3"/>
  <c r="Y6164" i="3" s="1"/>
  <c r="X6156" i="3"/>
  <c r="X6148" i="3"/>
  <c r="W6148" i="3"/>
  <c r="Y6148" i="3" s="1"/>
  <c r="X6140" i="3"/>
  <c r="X6132" i="3"/>
  <c r="W6132" i="3"/>
  <c r="Y6132" i="3" s="1"/>
  <c r="X6124" i="3"/>
  <c r="X6116" i="3"/>
  <c r="W6116" i="3"/>
  <c r="Y6116" i="3" s="1"/>
  <c r="X6108" i="3"/>
  <c r="X6100" i="3"/>
  <c r="W6100" i="3"/>
  <c r="Y6100" i="3" s="1"/>
  <c r="X6092" i="3"/>
  <c r="X6084" i="3"/>
  <c r="W6084" i="3"/>
  <c r="Y6084" i="3" s="1"/>
  <c r="X6076" i="3"/>
  <c r="X6068" i="3"/>
  <c r="W6068" i="3"/>
  <c r="Y6068" i="3" s="1"/>
  <c r="X6060" i="3"/>
  <c r="X6052" i="3"/>
  <c r="W6052" i="3"/>
  <c r="Y6052" i="3" s="1"/>
  <c r="X6044" i="3"/>
  <c r="X6036" i="3"/>
  <c r="W6036" i="3"/>
  <c r="Y6036" i="3" s="1"/>
  <c r="X6028" i="3"/>
  <c r="X6020" i="3"/>
  <c r="W6020" i="3"/>
  <c r="Y6020" i="3" s="1"/>
  <c r="W5964" i="3"/>
  <c r="Y5964" i="3" s="1"/>
  <c r="W5900" i="3"/>
  <c r="Y5900" i="3" s="1"/>
  <c r="X5892" i="3"/>
  <c r="W5836" i="3"/>
  <c r="Y5836" i="3" s="1"/>
  <c r="W5780" i="3"/>
  <c r="Y5780" i="3" s="1"/>
  <c r="W5772" i="3"/>
  <c r="Y5772" i="3" s="1"/>
  <c r="X5756" i="3"/>
  <c r="W5756" i="3"/>
  <c r="Y5756" i="3" s="1"/>
  <c r="W5748" i="3"/>
  <c r="Y5748" i="3" s="1"/>
  <c r="X5740" i="3"/>
  <c r="W5740" i="3"/>
  <c r="Y5740" i="3" s="1"/>
  <c r="W5732" i="3"/>
  <c r="Y5732" i="3" s="1"/>
  <c r="X5724" i="3"/>
  <c r="W5708" i="3"/>
  <c r="Y5708" i="3" s="1"/>
  <c r="X5700" i="3"/>
  <c r="W5700" i="3"/>
  <c r="Y5700" i="3" s="1"/>
  <c r="W5676" i="3"/>
  <c r="Y5676" i="3" s="1"/>
  <c r="W5612" i="3"/>
  <c r="Y5612" i="3" s="1"/>
  <c r="X5596" i="3"/>
  <c r="W5588" i="3"/>
  <c r="Y5588" i="3" s="1"/>
  <c r="X5580" i="3"/>
  <c r="W5580" i="3"/>
  <c r="Y5580" i="3" s="1"/>
  <c r="X5556" i="3"/>
  <c r="W5556" i="3"/>
  <c r="Y5556" i="3" s="1"/>
  <c r="W5548" i="3"/>
  <c r="Y5548" i="3" s="1"/>
  <c r="X5540" i="3"/>
  <c r="W5540" i="3"/>
  <c r="Y5540" i="3" s="1"/>
  <c r="W5532" i="3"/>
  <c r="Y5532" i="3" s="1"/>
  <c r="X5524" i="3"/>
  <c r="W5524" i="3"/>
  <c r="Y5524" i="3" s="1"/>
  <c r="W5500" i="3"/>
  <c r="Y5500" i="3" s="1"/>
  <c r="X5484" i="3"/>
  <c r="W5484" i="3"/>
  <c r="Y5484" i="3" s="1"/>
  <c r="X5468" i="3"/>
  <c r="W5468" i="3"/>
  <c r="Y5468" i="3" s="1"/>
  <c r="X5412" i="3"/>
  <c r="W5412" i="3"/>
  <c r="Y5412" i="3" s="1"/>
  <c r="X5396" i="3"/>
  <c r="W5396" i="3"/>
  <c r="Y5396" i="3" s="1"/>
  <c r="X5380" i="3"/>
  <c r="W5380" i="3"/>
  <c r="Y5380" i="3" s="1"/>
  <c r="X5364" i="3"/>
  <c r="W5364" i="3"/>
  <c r="Y5364" i="3" s="1"/>
  <c r="X5348" i="3"/>
  <c r="W5348" i="3"/>
  <c r="Y5348" i="3" s="1"/>
  <c r="W5316" i="3"/>
  <c r="Y5316" i="3" s="1"/>
  <c r="W5308" i="3"/>
  <c r="Y5308" i="3" s="1"/>
  <c r="W5300" i="3"/>
  <c r="Y5300" i="3" s="1"/>
  <c r="X5292" i="3"/>
  <c r="W5292" i="3"/>
  <c r="Y5292" i="3" s="1"/>
  <c r="W5284" i="3"/>
  <c r="Y5284" i="3" s="1"/>
  <c r="X5276" i="3"/>
  <c r="W5276" i="3"/>
  <c r="Y5276" i="3" s="1"/>
  <c r="W5268" i="3"/>
  <c r="Y5268" i="3" s="1"/>
  <c r="X5260" i="3"/>
  <c r="W5260" i="3"/>
  <c r="Y5260" i="3" s="1"/>
  <c r="W5252" i="3"/>
  <c r="Y5252" i="3" s="1"/>
  <c r="X5244" i="3"/>
  <c r="W5244" i="3"/>
  <c r="Y5244" i="3" s="1"/>
  <c r="W5236" i="3"/>
  <c r="Y5236" i="3" s="1"/>
  <c r="X5228" i="3"/>
  <c r="X5196" i="3"/>
  <c r="X5188" i="3"/>
  <c r="W5188" i="3"/>
  <c r="Y5188" i="3" s="1"/>
  <c r="X5180" i="3"/>
  <c r="X5172" i="3"/>
  <c r="W5172" i="3"/>
  <c r="Y5172" i="3" s="1"/>
  <c r="X5164" i="3"/>
  <c r="X5156" i="3"/>
  <c r="W5156" i="3"/>
  <c r="Y5156" i="3" s="1"/>
  <c r="X5116" i="3"/>
  <c r="W5116" i="3"/>
  <c r="Y5116" i="3" s="1"/>
  <c r="W5108" i="3"/>
  <c r="Y5108" i="3" s="1"/>
  <c r="X5100" i="3"/>
  <c r="W5100" i="3"/>
  <c r="Y5100" i="3" s="1"/>
  <c r="W5092" i="3"/>
  <c r="Y5092" i="3" s="1"/>
  <c r="X5084" i="3"/>
  <c r="W5084" i="3"/>
  <c r="Y5084" i="3" s="1"/>
  <c r="W5076" i="3"/>
  <c r="Y5076" i="3" s="1"/>
  <c r="X5068" i="3"/>
  <c r="W5068" i="3"/>
  <c r="Y5068" i="3" s="1"/>
  <c r="W5060" i="3"/>
  <c r="Y5060" i="3" s="1"/>
  <c r="X5052" i="3"/>
  <c r="W5052" i="3"/>
  <c r="Y5052" i="3" s="1"/>
  <c r="W5044" i="3"/>
  <c r="Y5044" i="3" s="1"/>
  <c r="X5036" i="3"/>
  <c r="W5036" i="3"/>
  <c r="Y5036" i="3" s="1"/>
  <c r="W5028" i="3"/>
  <c r="Y5028" i="3" s="1"/>
  <c r="X5020" i="3"/>
  <c r="W5020" i="3"/>
  <c r="Y5020" i="3" s="1"/>
  <c r="W5012" i="3"/>
  <c r="Y5012" i="3" s="1"/>
  <c r="X5004" i="3"/>
  <c r="W5004" i="3"/>
  <c r="Y5004" i="3" s="1"/>
  <c r="W4960" i="3"/>
  <c r="Y4960" i="3" s="1"/>
  <c r="W4928" i="3"/>
  <c r="Y4928" i="3" s="1"/>
  <c r="X4896" i="3"/>
  <c r="W4896" i="3"/>
  <c r="Y4896" i="3" s="1"/>
  <c r="X4868" i="3"/>
  <c r="W4868" i="3"/>
  <c r="Y4868" i="3" s="1"/>
  <c r="X4852" i="3"/>
  <c r="W4852" i="3"/>
  <c r="Y4852" i="3" s="1"/>
  <c r="X4844" i="3"/>
  <c r="W4844" i="3"/>
  <c r="Y4844" i="3" s="1"/>
  <c r="X4836" i="3"/>
  <c r="W4836" i="3"/>
  <c r="Y4836" i="3" s="1"/>
  <c r="X4828" i="3"/>
  <c r="W4828" i="3"/>
  <c r="Y4828" i="3" s="1"/>
  <c r="X4804" i="3"/>
  <c r="W4804" i="3"/>
  <c r="Y4804" i="3" s="1"/>
  <c r="X4788" i="3"/>
  <c r="W4788" i="3"/>
  <c r="Y4788" i="3" s="1"/>
  <c r="X4780" i="3"/>
  <c r="W4780" i="3"/>
  <c r="Y4780" i="3" s="1"/>
  <c r="X4772" i="3"/>
  <c r="W4772" i="3"/>
  <c r="Y4772" i="3" s="1"/>
  <c r="X4764" i="3"/>
  <c r="W4764" i="3"/>
  <c r="Y4764" i="3" s="1"/>
  <c r="X4740" i="3"/>
  <c r="W4740" i="3"/>
  <c r="Y4740" i="3" s="1"/>
  <c r="X4700" i="3"/>
  <c r="W4700" i="3"/>
  <c r="Y4700" i="3" s="1"/>
  <c r="X4672" i="3"/>
  <c r="W4672" i="3"/>
  <c r="Y4672" i="3" s="1"/>
  <c r="W4660" i="3"/>
  <c r="Y4660" i="3" s="1"/>
  <c r="W4652" i="3"/>
  <c r="Y4652" i="3" s="1"/>
  <c r="X4640" i="3"/>
  <c r="W4640" i="3"/>
  <c r="Y4640" i="3" s="1"/>
  <c r="X4612" i="3"/>
  <c r="X4596" i="3"/>
  <c r="X4588" i="3"/>
  <c r="W4588" i="3"/>
  <c r="Y4588" i="3" s="1"/>
  <c r="X4580" i="3"/>
  <c r="X4572" i="3"/>
  <c r="W4572" i="3"/>
  <c r="Y4572" i="3" s="1"/>
  <c r="W4564" i="3"/>
  <c r="Y4564" i="3" s="1"/>
  <c r="X4548" i="3"/>
  <c r="X4532" i="3"/>
  <c r="X4524" i="3"/>
  <c r="W4524" i="3"/>
  <c r="Y4524" i="3" s="1"/>
  <c r="X4516" i="3"/>
  <c r="W4480" i="3"/>
  <c r="Y4480" i="3" s="1"/>
  <c r="X4468" i="3"/>
  <c r="W4468" i="3"/>
  <c r="Y4468" i="3" s="1"/>
  <c r="W4460" i="3"/>
  <c r="Y4460" i="3" s="1"/>
  <c r="X4452" i="3"/>
  <c r="W4452" i="3"/>
  <c r="Y4452" i="3" s="1"/>
  <c r="W4444" i="3"/>
  <c r="Y4444" i="3" s="1"/>
  <c r="X4436" i="3"/>
  <c r="W4436" i="3"/>
  <c r="Y4436" i="3" s="1"/>
  <c r="X4416" i="3"/>
  <c r="W4416" i="3"/>
  <c r="Y4416" i="3" s="1"/>
  <c r="X4396" i="3"/>
  <c r="W4388" i="3"/>
  <c r="Y4388" i="3" s="1"/>
  <c r="X4380" i="3"/>
  <c r="W4380" i="3"/>
  <c r="Y4380" i="3" s="1"/>
  <c r="X4372" i="3"/>
  <c r="W4356" i="3"/>
  <c r="Y4356" i="3" s="1"/>
  <c r="X4352" i="3"/>
  <c r="W4340" i="3"/>
  <c r="Y4340" i="3" s="1"/>
  <c r="X4332" i="3"/>
  <c r="W4332" i="3"/>
  <c r="Y4332" i="3" s="1"/>
  <c r="W4324" i="3"/>
  <c r="Y4324" i="3" s="1"/>
  <c r="X4288" i="3"/>
  <c r="W4268" i="3"/>
  <c r="Y4268" i="3" s="1"/>
  <c r="X4204" i="3"/>
  <c r="X4192" i="3"/>
  <c r="W4192" i="3"/>
  <c r="Y4192" i="3" s="1"/>
  <c r="X4140" i="3"/>
  <c r="W4140" i="3"/>
  <c r="Y4140" i="3" s="1"/>
  <c r="X4096" i="3"/>
  <c r="W4076" i="3"/>
  <c r="Y4076" i="3" s="1"/>
  <c r="W4032" i="3"/>
  <c r="Y4032" i="3" s="1"/>
  <c r="X3968" i="3"/>
  <c r="W3968" i="3"/>
  <c r="Y3968" i="3" s="1"/>
  <c r="X3936" i="3"/>
  <c r="W3936" i="3"/>
  <c r="Y3936" i="3" s="1"/>
  <c r="X3920" i="3"/>
  <c r="W3920" i="3"/>
  <c r="Y3920" i="3" s="1"/>
  <c r="X3872" i="3"/>
  <c r="W3872" i="3"/>
  <c r="Y3872" i="3" s="1"/>
  <c r="W3824" i="3"/>
  <c r="Y3824" i="3" s="1"/>
  <c r="X3696" i="3"/>
  <c r="W3696" i="3"/>
  <c r="Y3696" i="3" s="1"/>
  <c r="X3680" i="3"/>
  <c r="W3680" i="3"/>
  <c r="Y3680" i="3" s="1"/>
  <c r="W3664" i="3"/>
  <c r="Y3664" i="3" s="1"/>
  <c r="X3648" i="3"/>
  <c r="W3632" i="3"/>
  <c r="Y3632" i="3" s="1"/>
  <c r="X3616" i="3"/>
  <c r="W3520" i="3"/>
  <c r="Y3520" i="3" s="1"/>
  <c r="X3472" i="3"/>
  <c r="W3472" i="3"/>
  <c r="Y3472" i="3" s="1"/>
  <c r="X3464" i="3"/>
  <c r="W3464" i="3"/>
  <c r="Y3464" i="3" s="1"/>
  <c r="X3456" i="3"/>
  <c r="W3456" i="3"/>
  <c r="Y3456" i="3" s="1"/>
  <c r="W3408" i="3"/>
  <c r="Y3408" i="3" s="1"/>
  <c r="X3392" i="3"/>
  <c r="W3376" i="3"/>
  <c r="Y3376" i="3" s="1"/>
  <c r="W3248" i="3"/>
  <c r="Y3248" i="3" s="1"/>
  <c r="W3200" i="3"/>
  <c r="Y3200" i="3" s="1"/>
  <c r="W3072" i="3"/>
  <c r="Y3072" i="3" s="1"/>
  <c r="W2864" i="3"/>
  <c r="Y2864" i="3" s="1"/>
  <c r="W2736" i="3"/>
  <c r="Y2736" i="3" s="1"/>
  <c r="W2688" i="3"/>
  <c r="Y2688" i="3" s="1"/>
  <c r="X2464" i="3"/>
  <c r="X2336" i="3"/>
  <c r="X2208" i="3"/>
  <c r="X2080" i="3"/>
  <c r="X1952" i="3"/>
  <c r="X1824" i="3"/>
  <c r="X1696" i="3"/>
  <c r="X1568" i="3"/>
  <c r="X1536" i="3"/>
  <c r="W1520" i="3"/>
  <c r="Y1520" i="3" s="1"/>
  <c r="X1504" i="3"/>
  <c r="W1488" i="3"/>
  <c r="Y1488" i="3" s="1"/>
  <c r="X1392" i="3"/>
  <c r="W1392" i="3"/>
  <c r="Y1392" i="3" s="1"/>
  <c r="X1376" i="3"/>
  <c r="W1376" i="3"/>
  <c r="Y1376" i="3" s="1"/>
  <c r="X1360" i="3"/>
  <c r="W1360" i="3"/>
  <c r="Y1360" i="3" s="1"/>
  <c r="X1344" i="3"/>
  <c r="W1344" i="3"/>
  <c r="Y1344" i="3" s="1"/>
  <c r="W7020" i="3"/>
  <c r="Y7020" i="3" s="1"/>
  <c r="W6956" i="3"/>
  <c r="Y6956" i="3" s="1"/>
  <c r="W6936" i="3"/>
  <c r="Y6936" i="3" s="1"/>
  <c r="W6892" i="3"/>
  <c r="Y6892" i="3" s="1"/>
  <c r="W6808" i="3"/>
  <c r="Y6808" i="3" s="1"/>
  <c r="W6700" i="3"/>
  <c r="Y6700" i="3" s="1"/>
  <c r="W6572" i="3"/>
  <c r="Y6572" i="3" s="1"/>
  <c r="W6444" i="3"/>
  <c r="Y6444" i="3" s="1"/>
  <c r="W6380" i="3"/>
  <c r="Y6380" i="3" s="1"/>
  <c r="W6016" i="3"/>
  <c r="Y6016" i="3" s="1"/>
  <c r="W5984" i="3"/>
  <c r="Y5984" i="3" s="1"/>
  <c r="W5952" i="3"/>
  <c r="Y5952" i="3" s="1"/>
  <c r="W5920" i="3"/>
  <c r="Y5920" i="3" s="1"/>
  <c r="W5888" i="3"/>
  <c r="Y5888" i="3" s="1"/>
  <c r="W5856" i="3"/>
  <c r="Y5856" i="3" s="1"/>
  <c r="W5824" i="3"/>
  <c r="Y5824" i="3" s="1"/>
  <c r="W5792" i="3"/>
  <c r="Y5792" i="3" s="1"/>
  <c r="W5728" i="3"/>
  <c r="Y5728" i="3" s="1"/>
  <c r="W5664" i="3"/>
  <c r="Y5664" i="3" s="1"/>
  <c r="W5632" i="3"/>
  <c r="Y5632" i="3" s="1"/>
  <c r="W5600" i="3"/>
  <c r="Y5600" i="3" s="1"/>
  <c r="W5568" i="3"/>
  <c r="Y5568" i="3" s="1"/>
  <c r="W5504" i="3"/>
  <c r="Y5504" i="3" s="1"/>
  <c r="W5440" i="3"/>
  <c r="Y5440" i="3" s="1"/>
  <c r="W5344" i="3"/>
  <c r="Y5344" i="3" s="1"/>
  <c r="W5312" i="3"/>
  <c r="Y5312" i="3" s="1"/>
  <c r="W5216" i="3"/>
  <c r="Y5216" i="3" s="1"/>
  <c r="W5120" i="3"/>
  <c r="Y5120" i="3" s="1"/>
  <c r="W5056" i="3"/>
  <c r="Y5056" i="3" s="1"/>
  <c r="W4876" i="3"/>
  <c r="Y4876" i="3" s="1"/>
  <c r="W4812" i="3"/>
  <c r="Y4812" i="3" s="1"/>
  <c r="W4748" i="3"/>
  <c r="Y4748" i="3" s="1"/>
  <c r="W4620" i="3"/>
  <c r="Y4620" i="3" s="1"/>
  <c r="W4556" i="3"/>
  <c r="Y4556" i="3" s="1"/>
  <c r="W4364" i="3"/>
  <c r="Y4364" i="3" s="1"/>
  <c r="W4236" i="3"/>
  <c r="Y4236" i="3" s="1"/>
  <c r="W3980" i="3"/>
  <c r="Y3980" i="3" s="1"/>
  <c r="X7039" i="3"/>
  <c r="W7039" i="3"/>
  <c r="Y7039" i="3" s="1"/>
  <c r="X7023" i="3"/>
  <c r="W7023" i="3"/>
  <c r="Y7023" i="3" s="1"/>
  <c r="X7007" i="3"/>
  <c r="W7007" i="3"/>
  <c r="Y7007" i="3" s="1"/>
  <c r="X6991" i="3"/>
  <c r="W6991" i="3"/>
  <c r="Y6991" i="3" s="1"/>
  <c r="W6971" i="3"/>
  <c r="Y6971" i="3" s="1"/>
  <c r="X6959" i="3"/>
  <c r="W6959" i="3"/>
  <c r="Y6959" i="3" s="1"/>
  <c r="W6955" i="3"/>
  <c r="Y6955" i="3" s="1"/>
  <c r="X6943" i="3"/>
  <c r="W6943" i="3"/>
  <c r="Y6943" i="3" s="1"/>
  <c r="W6939" i="3"/>
  <c r="Y6939" i="3" s="1"/>
  <c r="X6927" i="3"/>
  <c r="W6927" i="3"/>
  <c r="Y6927" i="3" s="1"/>
  <c r="W6923" i="3"/>
  <c r="Y6923" i="3" s="1"/>
  <c r="X6895" i="3"/>
  <c r="W6895" i="3"/>
  <c r="Y6895" i="3" s="1"/>
  <c r="W6875" i="3"/>
  <c r="Y6875" i="3" s="1"/>
  <c r="X6863" i="3"/>
  <c r="W6863" i="3"/>
  <c r="Y6863" i="3" s="1"/>
  <c r="W6859" i="3"/>
  <c r="Y6859" i="3" s="1"/>
  <c r="X6847" i="3"/>
  <c r="W6847" i="3"/>
  <c r="Y6847" i="3" s="1"/>
  <c r="W6843" i="3"/>
  <c r="Y6843" i="3" s="1"/>
  <c r="X6831" i="3"/>
  <c r="W6831" i="3"/>
  <c r="Y6831" i="3" s="1"/>
  <c r="W6827" i="3"/>
  <c r="Y6827" i="3" s="1"/>
  <c r="X6815" i="3"/>
  <c r="W6815" i="3"/>
  <c r="Y6815" i="3" s="1"/>
  <c r="W6811" i="3"/>
  <c r="Y6811" i="3" s="1"/>
  <c r="X6799" i="3"/>
  <c r="W6799" i="3"/>
  <c r="Y6799" i="3" s="1"/>
  <c r="W6795" i="3"/>
  <c r="Y6795" i="3" s="1"/>
  <c r="X6767" i="3"/>
  <c r="W6767" i="3"/>
  <c r="Y6767" i="3" s="1"/>
  <c r="W6747" i="3"/>
  <c r="Y6747" i="3" s="1"/>
  <c r="X6735" i="3"/>
  <c r="W6735" i="3"/>
  <c r="Y6735" i="3" s="1"/>
  <c r="W6731" i="3"/>
  <c r="Y6731" i="3" s="1"/>
  <c r="X6703" i="3"/>
  <c r="W6703" i="3"/>
  <c r="Y6703" i="3" s="1"/>
  <c r="W6683" i="3"/>
  <c r="Y6683" i="3" s="1"/>
  <c r="X6671" i="3"/>
  <c r="W6671" i="3"/>
  <c r="Y6671" i="3" s="1"/>
  <c r="W6667" i="3"/>
  <c r="Y6667" i="3" s="1"/>
  <c r="X6655" i="3"/>
  <c r="W6655" i="3"/>
  <c r="Y6655" i="3" s="1"/>
  <c r="W6651" i="3"/>
  <c r="Y6651" i="3" s="1"/>
  <c r="X6639" i="3"/>
  <c r="W6639" i="3"/>
  <c r="Y6639" i="3" s="1"/>
  <c r="W6635" i="3"/>
  <c r="Y6635" i="3" s="1"/>
  <c r="X6623" i="3"/>
  <c r="W6623" i="3"/>
  <c r="Y6623" i="3" s="1"/>
  <c r="W6619" i="3"/>
  <c r="Y6619" i="3" s="1"/>
  <c r="X6607" i="3"/>
  <c r="W6607" i="3"/>
  <c r="Y6607" i="3" s="1"/>
  <c r="W6603" i="3"/>
  <c r="Y6603" i="3" s="1"/>
  <c r="X6575" i="3"/>
  <c r="W6575" i="3"/>
  <c r="Y6575" i="3" s="1"/>
  <c r="W6555" i="3"/>
  <c r="Y6555" i="3" s="1"/>
  <c r="X6543" i="3"/>
  <c r="W6543" i="3"/>
  <c r="Y6543" i="3" s="1"/>
  <c r="W6539" i="3"/>
  <c r="Y6539" i="3" s="1"/>
  <c r="X6527" i="3"/>
  <c r="W6527" i="3"/>
  <c r="Y6527" i="3" s="1"/>
  <c r="W6523" i="3"/>
  <c r="Y6523" i="3" s="1"/>
  <c r="X6511" i="3"/>
  <c r="W6511" i="3"/>
  <c r="Y6511" i="3" s="1"/>
  <c r="W6507" i="3"/>
  <c r="Y6507" i="3" s="1"/>
  <c r="X6479" i="3"/>
  <c r="W6479" i="3"/>
  <c r="Y6479" i="3" s="1"/>
  <c r="W6459" i="3"/>
  <c r="Y6459" i="3" s="1"/>
  <c r="X6447" i="3"/>
  <c r="W6447" i="3"/>
  <c r="Y6447" i="3" s="1"/>
  <c r="W6443" i="3"/>
  <c r="Y6443" i="3" s="1"/>
  <c r="X6415" i="3"/>
  <c r="W6415" i="3"/>
  <c r="Y6415" i="3" s="1"/>
  <c r="X6399" i="3"/>
  <c r="W6399" i="3"/>
  <c r="Y6399" i="3" s="1"/>
  <c r="X6383" i="3"/>
  <c r="W6383" i="3"/>
  <c r="Y6383" i="3" s="1"/>
  <c r="W6363" i="3"/>
  <c r="Y6363" i="3" s="1"/>
  <c r="X6351" i="3"/>
  <c r="W6351" i="3"/>
  <c r="Y6351" i="3" s="1"/>
  <c r="W6347" i="3"/>
  <c r="Y6347" i="3" s="1"/>
  <c r="W6331" i="3"/>
  <c r="Y6331" i="3" s="1"/>
  <c r="X6327" i="3"/>
  <c r="W6327" i="3"/>
  <c r="Y6327" i="3" s="1"/>
  <c r="X6319" i="3"/>
  <c r="W6319" i="3"/>
  <c r="Y6319" i="3" s="1"/>
  <c r="X6311" i="3"/>
  <c r="W6311" i="3"/>
  <c r="Y6311" i="3" s="1"/>
  <c r="X6303" i="3"/>
  <c r="W6303" i="3"/>
  <c r="Y6303" i="3" s="1"/>
  <c r="W6299" i="3"/>
  <c r="Y6299" i="3" s="1"/>
  <c r="X6291" i="3"/>
  <c r="W6283" i="3"/>
  <c r="Y6283" i="3" s="1"/>
  <c r="W6267" i="3"/>
  <c r="Y6267" i="3" s="1"/>
  <c r="W6263" i="3"/>
  <c r="Y6263" i="3" s="1"/>
  <c r="X6255" i="3"/>
  <c r="W6255" i="3"/>
  <c r="Y6255" i="3" s="1"/>
  <c r="W6247" i="3"/>
  <c r="Y6247" i="3" s="1"/>
  <c r="X6243" i="3"/>
  <c r="W6235" i="3"/>
  <c r="Y6235" i="3" s="1"/>
  <c r="X6231" i="3"/>
  <c r="W6231" i="3"/>
  <c r="Y6231" i="3" s="1"/>
  <c r="X6223" i="3"/>
  <c r="W6223" i="3"/>
  <c r="Y6223" i="3" s="1"/>
  <c r="W6219" i="3"/>
  <c r="Y6219" i="3" s="1"/>
  <c r="W6215" i="3"/>
  <c r="Y6215" i="3" s="1"/>
  <c r="X6211" i="3"/>
  <c r="W6199" i="3"/>
  <c r="Y6199" i="3" s="1"/>
  <c r="X6191" i="3"/>
  <c r="W6191" i="3"/>
  <c r="Y6191" i="3" s="1"/>
  <c r="W6187" i="3"/>
  <c r="Y6187" i="3" s="1"/>
  <c r="X6183" i="3"/>
  <c r="W6183" i="3"/>
  <c r="Y6183" i="3" s="1"/>
  <c r="X6167" i="3"/>
  <c r="W6167" i="3"/>
  <c r="Y6167" i="3" s="1"/>
  <c r="X6159" i="3"/>
  <c r="W6159" i="3"/>
  <c r="Y6159" i="3" s="1"/>
  <c r="W6139" i="3"/>
  <c r="Y6139" i="3" s="1"/>
  <c r="W6135" i="3"/>
  <c r="Y6135" i="3" s="1"/>
  <c r="X6127" i="3"/>
  <c r="W6127" i="3"/>
  <c r="Y6127" i="3" s="1"/>
  <c r="W6119" i="3"/>
  <c r="Y6119" i="3" s="1"/>
  <c r="X6111" i="3"/>
  <c r="W6111" i="3"/>
  <c r="Y6111" i="3" s="1"/>
  <c r="X6103" i="3"/>
  <c r="X6095" i="3"/>
  <c r="W6095" i="3"/>
  <c r="Y6095" i="3" s="1"/>
  <c r="W6087" i="3"/>
  <c r="Y6087" i="3" s="1"/>
  <c r="X6083" i="3"/>
  <c r="X6079" i="3"/>
  <c r="W6079" i="3"/>
  <c r="Y6079" i="3" s="1"/>
  <c r="X6071" i="3"/>
  <c r="X6063" i="3"/>
  <c r="W6063" i="3"/>
  <c r="Y6063" i="3" s="1"/>
  <c r="W6059" i="3"/>
  <c r="Y6059" i="3" s="1"/>
  <c r="W6035" i="3"/>
  <c r="Y6035" i="3" s="1"/>
  <c r="X6031" i="3"/>
  <c r="W6031" i="3"/>
  <c r="Y6031" i="3" s="1"/>
  <c r="X6023" i="3"/>
  <c r="W6023" i="3"/>
  <c r="Y6023" i="3" s="1"/>
  <c r="W6011" i="3"/>
  <c r="Y6011" i="3" s="1"/>
  <c r="X6007" i="3"/>
  <c r="X5999" i="3"/>
  <c r="W5999" i="3"/>
  <c r="Y5999" i="3" s="1"/>
  <c r="X5991" i="3"/>
  <c r="W5979" i="3"/>
  <c r="Y5979" i="3" s="1"/>
  <c r="X5967" i="3"/>
  <c r="W5967" i="3"/>
  <c r="Y5967" i="3" s="1"/>
  <c r="W5963" i="3"/>
  <c r="Y5963" i="3" s="1"/>
  <c r="X5959" i="3"/>
  <c r="X5943" i="3"/>
  <c r="X5935" i="3"/>
  <c r="W5935" i="3"/>
  <c r="Y5935" i="3" s="1"/>
  <c r="W5931" i="3"/>
  <c r="Y5931" i="3" s="1"/>
  <c r="W5923" i="3"/>
  <c r="Y5923" i="3" s="1"/>
  <c r="X5903" i="3"/>
  <c r="W5903" i="3"/>
  <c r="Y5903" i="3" s="1"/>
  <c r="X5895" i="3"/>
  <c r="W5895" i="3"/>
  <c r="Y5895" i="3" s="1"/>
  <c r="X5887" i="3"/>
  <c r="W5887" i="3"/>
  <c r="Y5887" i="3" s="1"/>
  <c r="W5875" i="3"/>
  <c r="Y5875" i="3" s="1"/>
  <c r="X5871" i="3"/>
  <c r="W5871" i="3"/>
  <c r="Y5871" i="3" s="1"/>
  <c r="X5863" i="3"/>
  <c r="W5863" i="3"/>
  <c r="Y5863" i="3" s="1"/>
  <c r="X5855" i="3"/>
  <c r="W5855" i="3"/>
  <c r="Y5855" i="3" s="1"/>
  <c r="X5839" i="3"/>
  <c r="W5839" i="3"/>
  <c r="Y5839" i="3" s="1"/>
  <c r="X5831" i="3"/>
  <c r="W5831" i="3"/>
  <c r="Y5831" i="3" s="1"/>
  <c r="X5823" i="3"/>
  <c r="W5823" i="3"/>
  <c r="Y5823" i="3" s="1"/>
  <c r="X5807" i="3"/>
  <c r="W5807" i="3"/>
  <c r="Y5807" i="3" s="1"/>
  <c r="X5799" i="3"/>
  <c r="W5799" i="3"/>
  <c r="Y5799" i="3" s="1"/>
  <c r="X5791" i="3"/>
  <c r="W5791" i="3"/>
  <c r="Y5791" i="3" s="1"/>
  <c r="X5775" i="3"/>
  <c r="W5775" i="3"/>
  <c r="Y5775" i="3" s="1"/>
  <c r="X5767" i="3"/>
  <c r="W5767" i="3"/>
  <c r="Y5767" i="3" s="1"/>
  <c r="X5759" i="3"/>
  <c r="W5759" i="3"/>
  <c r="Y5759" i="3" s="1"/>
  <c r="W5747" i="3"/>
  <c r="Y5747" i="3" s="1"/>
  <c r="X5743" i="3"/>
  <c r="W5743" i="3"/>
  <c r="Y5743" i="3" s="1"/>
  <c r="X5735" i="3"/>
  <c r="W5735" i="3"/>
  <c r="Y5735" i="3" s="1"/>
  <c r="X5727" i="3"/>
  <c r="W5727" i="3"/>
  <c r="Y5727" i="3" s="1"/>
  <c r="X5711" i="3"/>
  <c r="W5711" i="3"/>
  <c r="Y5711" i="3" s="1"/>
  <c r="X5703" i="3"/>
  <c r="W5703" i="3"/>
  <c r="Y5703" i="3" s="1"/>
  <c r="X5695" i="3"/>
  <c r="W5695" i="3"/>
  <c r="Y5695" i="3" s="1"/>
  <c r="X5679" i="3"/>
  <c r="W5679" i="3"/>
  <c r="Y5679" i="3" s="1"/>
  <c r="X5671" i="3"/>
  <c r="W5671" i="3"/>
  <c r="Y5671" i="3" s="1"/>
  <c r="X5663" i="3"/>
  <c r="W5663" i="3"/>
  <c r="Y5663" i="3" s="1"/>
  <c r="X5647" i="3"/>
  <c r="W5647" i="3"/>
  <c r="Y5647" i="3" s="1"/>
  <c r="X5639" i="3"/>
  <c r="W5639" i="3"/>
  <c r="Y5639" i="3" s="1"/>
  <c r="X5631" i="3"/>
  <c r="W5631" i="3"/>
  <c r="Y5631" i="3" s="1"/>
  <c r="W5619" i="3"/>
  <c r="Y5619" i="3" s="1"/>
  <c r="X5615" i="3"/>
  <c r="W5615" i="3"/>
  <c r="Y5615" i="3" s="1"/>
  <c r="X5607" i="3"/>
  <c r="W5607" i="3"/>
  <c r="Y5607" i="3" s="1"/>
  <c r="X5599" i="3"/>
  <c r="W5599" i="3"/>
  <c r="Y5599" i="3" s="1"/>
  <c r="X5583" i="3"/>
  <c r="W5583" i="3"/>
  <c r="Y5583" i="3" s="1"/>
  <c r="X5575" i="3"/>
  <c r="W5575" i="3"/>
  <c r="Y5575" i="3" s="1"/>
  <c r="X5567" i="3"/>
  <c r="W5567" i="3"/>
  <c r="Y5567" i="3" s="1"/>
  <c r="X5551" i="3"/>
  <c r="W5551" i="3"/>
  <c r="Y5551" i="3" s="1"/>
  <c r="X5543" i="3"/>
  <c r="W5543" i="3"/>
  <c r="Y5543" i="3" s="1"/>
  <c r="X5535" i="3"/>
  <c r="W5535" i="3"/>
  <c r="Y5535" i="3" s="1"/>
  <c r="X5519" i="3"/>
  <c r="W5519" i="3"/>
  <c r="Y5519" i="3" s="1"/>
  <c r="X5511" i="3"/>
  <c r="W5511" i="3"/>
  <c r="Y5511" i="3" s="1"/>
  <c r="X5503" i="3"/>
  <c r="W5503" i="3"/>
  <c r="Y5503" i="3" s="1"/>
  <c r="W5491" i="3"/>
  <c r="Y5491" i="3" s="1"/>
  <c r="X5487" i="3"/>
  <c r="W5487" i="3"/>
  <c r="Y5487" i="3" s="1"/>
  <c r="X5479" i="3"/>
  <c r="W5479" i="3"/>
  <c r="Y5479" i="3" s="1"/>
  <c r="X5471" i="3"/>
  <c r="W5471" i="3"/>
  <c r="Y5471" i="3" s="1"/>
  <c r="X5455" i="3"/>
  <c r="W5455" i="3"/>
  <c r="Y5455" i="3" s="1"/>
  <c r="X5447" i="3"/>
  <c r="W5447" i="3"/>
  <c r="Y5447" i="3" s="1"/>
  <c r="X5439" i="3"/>
  <c r="W5439" i="3"/>
  <c r="Y5439" i="3" s="1"/>
  <c r="X5423" i="3"/>
  <c r="W5423" i="3"/>
  <c r="Y5423" i="3" s="1"/>
  <c r="X5415" i="3"/>
  <c r="W5415" i="3"/>
  <c r="Y5415" i="3" s="1"/>
  <c r="X5407" i="3"/>
  <c r="W5407" i="3"/>
  <c r="Y5407" i="3" s="1"/>
  <c r="X5391" i="3"/>
  <c r="W5391" i="3"/>
  <c r="Y5391" i="3" s="1"/>
  <c r="X5383" i="3"/>
  <c r="W5383" i="3"/>
  <c r="Y5383" i="3" s="1"/>
  <c r="X5375" i="3"/>
  <c r="W5375" i="3"/>
  <c r="Y5375" i="3" s="1"/>
  <c r="W5363" i="3"/>
  <c r="Y5363" i="3" s="1"/>
  <c r="X5359" i="3"/>
  <c r="W5359" i="3"/>
  <c r="Y5359" i="3" s="1"/>
  <c r="X5351" i="3"/>
  <c r="W5351" i="3"/>
  <c r="Y5351" i="3" s="1"/>
  <c r="X5343" i="3"/>
  <c r="W5343" i="3"/>
  <c r="Y5343" i="3" s="1"/>
  <c r="X5327" i="3"/>
  <c r="W5327" i="3"/>
  <c r="Y5327" i="3" s="1"/>
  <c r="X5319" i="3"/>
  <c r="W5319" i="3"/>
  <c r="Y5319" i="3" s="1"/>
  <c r="X5311" i="3"/>
  <c r="W5311" i="3"/>
  <c r="Y5311" i="3" s="1"/>
  <c r="X5295" i="3"/>
  <c r="W5295" i="3"/>
  <c r="Y5295" i="3" s="1"/>
  <c r="X5287" i="3"/>
  <c r="W5287" i="3"/>
  <c r="Y5287" i="3" s="1"/>
  <c r="X5279" i="3"/>
  <c r="W5279" i="3"/>
  <c r="Y5279" i="3" s="1"/>
  <c r="X5263" i="3"/>
  <c r="W5263" i="3"/>
  <c r="Y5263" i="3" s="1"/>
  <c r="X5255" i="3"/>
  <c r="W5255" i="3"/>
  <c r="Y5255" i="3" s="1"/>
  <c r="X5247" i="3"/>
  <c r="W5247" i="3"/>
  <c r="Y5247" i="3" s="1"/>
  <c r="W5235" i="3"/>
  <c r="Y5235" i="3" s="1"/>
  <c r="X5231" i="3"/>
  <c r="W5231" i="3"/>
  <c r="Y5231" i="3" s="1"/>
  <c r="X5223" i="3"/>
  <c r="W5223" i="3"/>
  <c r="Y5223" i="3" s="1"/>
  <c r="X5215" i="3"/>
  <c r="W5215" i="3"/>
  <c r="Y5215" i="3" s="1"/>
  <c r="X5199" i="3"/>
  <c r="W5199" i="3"/>
  <c r="Y5199" i="3" s="1"/>
  <c r="X5191" i="3"/>
  <c r="W5191" i="3"/>
  <c r="Y5191" i="3" s="1"/>
  <c r="X5183" i="3"/>
  <c r="W5183" i="3"/>
  <c r="Y5183" i="3" s="1"/>
  <c r="X5167" i="3"/>
  <c r="W5167" i="3"/>
  <c r="Y5167" i="3" s="1"/>
  <c r="X5159" i="3"/>
  <c r="W5159" i="3"/>
  <c r="Y5159" i="3" s="1"/>
  <c r="X5151" i="3"/>
  <c r="W5151" i="3"/>
  <c r="Y5151" i="3" s="1"/>
  <c r="X5135" i="3"/>
  <c r="W5135" i="3"/>
  <c r="Y5135" i="3" s="1"/>
  <c r="X5127" i="3"/>
  <c r="W5127" i="3"/>
  <c r="Y5127" i="3" s="1"/>
  <c r="X5119" i="3"/>
  <c r="W5119" i="3"/>
  <c r="Y5119" i="3" s="1"/>
  <c r="W5107" i="3"/>
  <c r="Y5107" i="3" s="1"/>
  <c r="X5103" i="3"/>
  <c r="W5103" i="3"/>
  <c r="Y5103" i="3" s="1"/>
  <c r="X5095" i="3"/>
  <c r="W5095" i="3"/>
  <c r="Y5095" i="3" s="1"/>
  <c r="X5087" i="3"/>
  <c r="W5087" i="3"/>
  <c r="Y5087" i="3" s="1"/>
  <c r="X5071" i="3"/>
  <c r="W5071" i="3"/>
  <c r="Y5071" i="3" s="1"/>
  <c r="X5063" i="3"/>
  <c r="W5063" i="3"/>
  <c r="Y5063" i="3" s="1"/>
  <c r="X5055" i="3"/>
  <c r="W5055" i="3"/>
  <c r="Y5055" i="3" s="1"/>
  <c r="X5039" i="3"/>
  <c r="W5039" i="3"/>
  <c r="Y5039" i="3" s="1"/>
  <c r="X5031" i="3"/>
  <c r="W5031" i="3"/>
  <c r="Y5031" i="3" s="1"/>
  <c r="X5023" i="3"/>
  <c r="W5023" i="3"/>
  <c r="Y5023" i="3" s="1"/>
  <c r="X5007" i="3"/>
  <c r="W5007" i="3"/>
  <c r="Y5007" i="3" s="1"/>
  <c r="X4999" i="3"/>
  <c r="W4999" i="3"/>
  <c r="Y4999" i="3" s="1"/>
  <c r="X4991" i="3"/>
  <c r="W4991" i="3"/>
  <c r="Y4991" i="3" s="1"/>
  <c r="W4979" i="3"/>
  <c r="Y4979" i="3" s="1"/>
  <c r="X4975" i="3"/>
  <c r="W4975" i="3"/>
  <c r="Y4975" i="3" s="1"/>
  <c r="X4967" i="3"/>
  <c r="W4967" i="3"/>
  <c r="Y4967" i="3" s="1"/>
  <c r="X4959" i="3"/>
  <c r="W4959" i="3"/>
  <c r="Y4959" i="3" s="1"/>
  <c r="X4943" i="3"/>
  <c r="W4943" i="3"/>
  <c r="Y4943" i="3" s="1"/>
  <c r="X4935" i="3"/>
  <c r="W4935" i="3"/>
  <c r="Y4935" i="3" s="1"/>
  <c r="X4927" i="3"/>
  <c r="W4927" i="3"/>
  <c r="Y4927" i="3" s="1"/>
  <c r="X4911" i="3"/>
  <c r="W4911" i="3"/>
  <c r="Y4911" i="3" s="1"/>
  <c r="X4903" i="3"/>
  <c r="W4903" i="3"/>
  <c r="Y4903" i="3" s="1"/>
  <c r="X4895" i="3"/>
  <c r="W4895" i="3"/>
  <c r="Y4895" i="3" s="1"/>
  <c r="X4879" i="3"/>
  <c r="W4879" i="3"/>
  <c r="Y4879" i="3" s="1"/>
  <c r="X4871" i="3"/>
  <c r="W4871" i="3"/>
  <c r="Y4871" i="3" s="1"/>
  <c r="X4863" i="3"/>
  <c r="W4863" i="3"/>
  <c r="Y4863" i="3" s="1"/>
  <c r="W4851" i="3"/>
  <c r="Y4851" i="3" s="1"/>
  <c r="X4847" i="3"/>
  <c r="W4847" i="3"/>
  <c r="Y4847" i="3" s="1"/>
  <c r="X4839" i="3"/>
  <c r="W4839" i="3"/>
  <c r="Y4839" i="3" s="1"/>
  <c r="X4831" i="3"/>
  <c r="W4831" i="3"/>
  <c r="Y4831" i="3" s="1"/>
  <c r="X4815" i="3"/>
  <c r="W4815" i="3"/>
  <c r="Y4815" i="3" s="1"/>
  <c r="X4807" i="3"/>
  <c r="W4807" i="3"/>
  <c r="Y4807" i="3" s="1"/>
  <c r="X4799" i="3"/>
  <c r="W4799" i="3"/>
  <c r="Y4799" i="3" s="1"/>
  <c r="X4783" i="3"/>
  <c r="W4783" i="3"/>
  <c r="Y4783" i="3" s="1"/>
  <c r="X4775" i="3"/>
  <c r="W4775" i="3"/>
  <c r="Y4775" i="3" s="1"/>
  <c r="X4767" i="3"/>
  <c r="W4767" i="3"/>
  <c r="Y4767" i="3" s="1"/>
  <c r="X4751" i="3"/>
  <c r="W4751" i="3"/>
  <c r="Y4751" i="3" s="1"/>
  <c r="X4743" i="3"/>
  <c r="W4743" i="3"/>
  <c r="Y4743" i="3" s="1"/>
  <c r="X4735" i="3"/>
  <c r="W4735" i="3"/>
  <c r="Y4735" i="3" s="1"/>
  <c r="W4723" i="3"/>
  <c r="Y4723" i="3" s="1"/>
  <c r="X4719" i="3"/>
  <c r="W4719" i="3"/>
  <c r="Y4719" i="3" s="1"/>
  <c r="X4711" i="3"/>
  <c r="W4711" i="3"/>
  <c r="Y4711" i="3" s="1"/>
  <c r="X4703" i="3"/>
  <c r="W4703" i="3"/>
  <c r="Y4703" i="3" s="1"/>
  <c r="X4687" i="3"/>
  <c r="W4687" i="3"/>
  <c r="Y4687" i="3" s="1"/>
  <c r="X4679" i="3"/>
  <c r="W4679" i="3"/>
  <c r="Y4679" i="3" s="1"/>
  <c r="X4671" i="3"/>
  <c r="W4671" i="3"/>
  <c r="Y4671" i="3" s="1"/>
  <c r="X4655" i="3"/>
  <c r="W4655" i="3"/>
  <c r="Y4655" i="3" s="1"/>
  <c r="X4647" i="3"/>
  <c r="W4647" i="3"/>
  <c r="Y4647" i="3" s="1"/>
  <c r="X4639" i="3"/>
  <c r="W4639" i="3"/>
  <c r="Y4639" i="3" s="1"/>
  <c r="X4623" i="3"/>
  <c r="W4623" i="3"/>
  <c r="Y4623" i="3" s="1"/>
  <c r="X4615" i="3"/>
  <c r="W4615" i="3"/>
  <c r="Y4615" i="3" s="1"/>
  <c r="X4607" i="3"/>
  <c r="W4607" i="3"/>
  <c r="Y4607" i="3" s="1"/>
  <c r="W4595" i="3"/>
  <c r="Y4595" i="3" s="1"/>
  <c r="X4591" i="3"/>
  <c r="W4591" i="3"/>
  <c r="Y4591" i="3" s="1"/>
  <c r="X4583" i="3"/>
  <c r="W4583" i="3"/>
  <c r="Y4583" i="3" s="1"/>
  <c r="X4575" i="3"/>
  <c r="W4575" i="3"/>
  <c r="Y4575" i="3" s="1"/>
  <c r="X4559" i="3"/>
  <c r="W4559" i="3"/>
  <c r="Y4559" i="3" s="1"/>
  <c r="X4551" i="3"/>
  <c r="W4551" i="3"/>
  <c r="Y4551" i="3" s="1"/>
  <c r="X4543" i="3"/>
  <c r="W4543" i="3"/>
  <c r="Y4543" i="3" s="1"/>
  <c r="X4527" i="3"/>
  <c r="W4527" i="3"/>
  <c r="Y4527" i="3" s="1"/>
  <c r="X4519" i="3"/>
  <c r="W4519" i="3"/>
  <c r="Y4519" i="3" s="1"/>
  <c r="X4511" i="3"/>
  <c r="W4511" i="3"/>
  <c r="Y4511" i="3" s="1"/>
  <c r="X4495" i="3"/>
  <c r="W4495" i="3"/>
  <c r="Y4495" i="3" s="1"/>
  <c r="X4487" i="3"/>
  <c r="W4487" i="3"/>
  <c r="Y4487" i="3" s="1"/>
  <c r="X4479" i="3"/>
  <c r="W4479" i="3"/>
  <c r="Y4479" i="3" s="1"/>
  <c r="W4467" i="3"/>
  <c r="Y4467" i="3" s="1"/>
  <c r="W4459" i="3"/>
  <c r="Y4459" i="3" s="1"/>
  <c r="W4455" i="3"/>
  <c r="Y4455" i="3" s="1"/>
  <c r="X4447" i="3"/>
  <c r="W4447" i="3"/>
  <c r="Y4447" i="3" s="1"/>
  <c r="W4443" i="3"/>
  <c r="Y4443" i="3" s="1"/>
  <c r="X4431" i="3"/>
  <c r="W4431" i="3"/>
  <c r="Y4431" i="3" s="1"/>
  <c r="W4427" i="3"/>
  <c r="Y4427" i="3" s="1"/>
  <c r="X4423" i="3"/>
  <c r="X4415" i="3"/>
  <c r="W4415" i="3"/>
  <c r="Y4415" i="3" s="1"/>
  <c r="W4411" i="3"/>
  <c r="Y4411" i="3" s="1"/>
  <c r="X4407" i="3"/>
  <c r="W4407" i="3"/>
  <c r="Y4407" i="3" s="1"/>
  <c r="X4399" i="3"/>
  <c r="W4399" i="3"/>
  <c r="Y4399" i="3" s="1"/>
  <c r="W4395" i="3"/>
  <c r="Y4395" i="3" s="1"/>
  <c r="W4391" i="3"/>
  <c r="Y4391" i="3" s="1"/>
  <c r="X4383" i="3"/>
  <c r="W4383" i="3"/>
  <c r="Y4383" i="3" s="1"/>
  <c r="W4379" i="3"/>
  <c r="Y4379" i="3" s="1"/>
  <c r="X4367" i="3"/>
  <c r="W4367" i="3"/>
  <c r="Y4367" i="3" s="1"/>
  <c r="W4363" i="3"/>
  <c r="Y4363" i="3" s="1"/>
  <c r="X4359" i="3"/>
  <c r="X4351" i="3"/>
  <c r="W4351" i="3"/>
  <c r="Y4351" i="3" s="1"/>
  <c r="W4347" i="3"/>
  <c r="Y4347" i="3" s="1"/>
  <c r="X4343" i="3"/>
  <c r="W4343" i="3"/>
  <c r="Y4343" i="3" s="1"/>
  <c r="X4335" i="3"/>
  <c r="W4335" i="3"/>
  <c r="Y4335" i="3" s="1"/>
  <c r="W4331" i="3"/>
  <c r="Y4331" i="3" s="1"/>
  <c r="W4327" i="3"/>
  <c r="Y4327" i="3" s="1"/>
  <c r="X4319" i="3"/>
  <c r="W4319" i="3"/>
  <c r="Y4319" i="3" s="1"/>
  <c r="W4315" i="3"/>
  <c r="Y4315" i="3" s="1"/>
  <c r="X4303" i="3"/>
  <c r="W4303" i="3"/>
  <c r="Y4303" i="3" s="1"/>
  <c r="W4299" i="3"/>
  <c r="Y4299" i="3" s="1"/>
  <c r="X4295" i="3"/>
  <c r="W4283" i="3"/>
  <c r="Y4283" i="3" s="1"/>
  <c r="X4279" i="3"/>
  <c r="W4279" i="3"/>
  <c r="Y4279" i="3" s="1"/>
  <c r="W4267" i="3"/>
  <c r="Y4267" i="3" s="1"/>
  <c r="W4263" i="3"/>
  <c r="Y4263" i="3" s="1"/>
  <c r="W4251" i="3"/>
  <c r="Y4251" i="3" s="1"/>
  <c r="W4235" i="3"/>
  <c r="Y4235" i="3" s="1"/>
  <c r="X4231" i="3"/>
  <c r="W4219" i="3"/>
  <c r="Y4219" i="3" s="1"/>
  <c r="X4215" i="3"/>
  <c r="W4215" i="3"/>
  <c r="Y4215" i="3" s="1"/>
  <c r="W4203" i="3"/>
  <c r="Y4203" i="3" s="1"/>
  <c r="W4199" i="3"/>
  <c r="Y4199" i="3" s="1"/>
  <c r="W4187" i="3"/>
  <c r="Y4187" i="3" s="1"/>
  <c r="W4171" i="3"/>
  <c r="Y4171" i="3" s="1"/>
  <c r="X4167" i="3"/>
  <c r="W4155" i="3"/>
  <c r="Y4155" i="3" s="1"/>
  <c r="X4151" i="3"/>
  <c r="W4151" i="3"/>
  <c r="Y4151" i="3" s="1"/>
  <c r="W4139" i="3"/>
  <c r="Y4139" i="3" s="1"/>
  <c r="W4135" i="3"/>
  <c r="Y4135" i="3" s="1"/>
  <c r="W4123" i="3"/>
  <c r="Y4123" i="3" s="1"/>
  <c r="W4107" i="3"/>
  <c r="Y4107" i="3" s="1"/>
  <c r="X4103" i="3"/>
  <c r="W4091" i="3"/>
  <c r="Y4091" i="3" s="1"/>
  <c r="X4087" i="3"/>
  <c r="W4087" i="3"/>
  <c r="Y4087" i="3" s="1"/>
  <c r="W4075" i="3"/>
  <c r="Y4075" i="3" s="1"/>
  <c r="W4071" i="3"/>
  <c r="Y4071" i="3" s="1"/>
  <c r="W4059" i="3"/>
  <c r="Y4059" i="3" s="1"/>
  <c r="W4043" i="3"/>
  <c r="Y4043" i="3" s="1"/>
  <c r="X4039" i="3"/>
  <c r="W4027" i="3"/>
  <c r="Y4027" i="3" s="1"/>
  <c r="X4023" i="3"/>
  <c r="W4023" i="3"/>
  <c r="Y4023" i="3" s="1"/>
  <c r="W4011" i="3"/>
  <c r="Y4011" i="3" s="1"/>
  <c r="W4007" i="3"/>
  <c r="Y4007" i="3" s="1"/>
  <c r="W3995" i="3"/>
  <c r="Y3995" i="3" s="1"/>
  <c r="W3979" i="3"/>
  <c r="Y3979" i="3" s="1"/>
  <c r="X3975" i="3"/>
  <c r="W3963" i="3"/>
  <c r="Y3963" i="3" s="1"/>
  <c r="X3959" i="3"/>
  <c r="W3959" i="3"/>
  <c r="Y3959" i="3" s="1"/>
  <c r="W3947" i="3"/>
  <c r="Y3947" i="3" s="1"/>
  <c r="W3943" i="3"/>
  <c r="Y3943" i="3" s="1"/>
  <c r="X3935" i="3"/>
  <c r="W3935" i="3"/>
  <c r="Y3935" i="3" s="1"/>
  <c r="W3927" i="3"/>
  <c r="Y3927" i="3" s="1"/>
  <c r="X3919" i="3"/>
  <c r="W3919" i="3"/>
  <c r="Y3919" i="3" s="1"/>
  <c r="W3911" i="3"/>
  <c r="Y3911" i="3" s="1"/>
  <c r="X3903" i="3"/>
  <c r="W3903" i="3"/>
  <c r="Y3903" i="3" s="1"/>
  <c r="W3895" i="3"/>
  <c r="Y3895" i="3" s="1"/>
  <c r="X3887" i="3"/>
  <c r="W3887" i="3"/>
  <c r="Y3887" i="3" s="1"/>
  <c r="W3879" i="3"/>
  <c r="Y3879" i="3" s="1"/>
  <c r="X3871" i="3"/>
  <c r="W3871" i="3"/>
  <c r="Y3871" i="3" s="1"/>
  <c r="W3863" i="3"/>
  <c r="Y3863" i="3" s="1"/>
  <c r="X3855" i="3"/>
  <c r="W3855" i="3"/>
  <c r="Y3855" i="3" s="1"/>
  <c r="W3847" i="3"/>
  <c r="Y3847" i="3" s="1"/>
  <c r="X3839" i="3"/>
  <c r="W3839" i="3"/>
  <c r="Y3839" i="3" s="1"/>
  <c r="W3831" i="3"/>
  <c r="Y3831" i="3" s="1"/>
  <c r="X3815" i="3"/>
  <c r="X3807" i="3"/>
  <c r="W3807" i="3"/>
  <c r="Y3807" i="3" s="1"/>
  <c r="X3799" i="3"/>
  <c r="X3791" i="3"/>
  <c r="W3791" i="3"/>
  <c r="Y3791" i="3" s="1"/>
  <c r="X3783" i="3"/>
  <c r="X3775" i="3"/>
  <c r="W3775" i="3"/>
  <c r="Y3775" i="3" s="1"/>
  <c r="X3767" i="3"/>
  <c r="X3759" i="3"/>
  <c r="W3759" i="3"/>
  <c r="Y3759" i="3" s="1"/>
  <c r="X3751" i="3"/>
  <c r="X3743" i="3"/>
  <c r="W3743" i="3"/>
  <c r="Y3743" i="3" s="1"/>
  <c r="X3735" i="3"/>
  <c r="X3727" i="3"/>
  <c r="W3727" i="3"/>
  <c r="Y3727" i="3" s="1"/>
  <c r="X3719" i="3"/>
  <c r="X3711" i="3"/>
  <c r="W3711" i="3"/>
  <c r="Y3711" i="3" s="1"/>
  <c r="X3703" i="3"/>
  <c r="W3687" i="3"/>
  <c r="Y3687" i="3" s="1"/>
  <c r="X3679" i="3"/>
  <c r="W3679" i="3"/>
  <c r="Y3679" i="3" s="1"/>
  <c r="W3671" i="3"/>
  <c r="Y3671" i="3" s="1"/>
  <c r="X3663" i="3"/>
  <c r="W3663" i="3"/>
  <c r="Y3663" i="3" s="1"/>
  <c r="W3655" i="3"/>
  <c r="Y3655" i="3" s="1"/>
  <c r="X3647" i="3"/>
  <c r="W3647" i="3"/>
  <c r="Y3647" i="3" s="1"/>
  <c r="W3639" i="3"/>
  <c r="Y3639" i="3" s="1"/>
  <c r="X3631" i="3"/>
  <c r="W3631" i="3"/>
  <c r="Y3631" i="3" s="1"/>
  <c r="W3623" i="3"/>
  <c r="Y3623" i="3" s="1"/>
  <c r="X3615" i="3"/>
  <c r="W3615" i="3"/>
  <c r="Y3615" i="3" s="1"/>
  <c r="W3607" i="3"/>
  <c r="Y3607" i="3" s="1"/>
  <c r="X3599" i="3"/>
  <c r="W3599" i="3"/>
  <c r="Y3599" i="3" s="1"/>
  <c r="W3591" i="3"/>
  <c r="Y3591" i="3" s="1"/>
  <c r="X3583" i="3"/>
  <c r="W3583" i="3"/>
  <c r="Y3583" i="3" s="1"/>
  <c r="W3575" i="3"/>
  <c r="Y3575" i="3" s="1"/>
  <c r="X3559" i="3"/>
  <c r="X3551" i="3"/>
  <c r="W3551" i="3"/>
  <c r="Y3551" i="3" s="1"/>
  <c r="X3543" i="3"/>
  <c r="X3535" i="3"/>
  <c r="W3535" i="3"/>
  <c r="Y3535" i="3" s="1"/>
  <c r="X3527" i="3"/>
  <c r="X3519" i="3"/>
  <c r="W3519" i="3"/>
  <c r="Y3519" i="3" s="1"/>
  <c r="X3511" i="3"/>
  <c r="X3503" i="3"/>
  <c r="W3503" i="3"/>
  <c r="Y3503" i="3" s="1"/>
  <c r="X3495" i="3"/>
  <c r="X3487" i="3"/>
  <c r="W3487" i="3"/>
  <c r="Y3487" i="3" s="1"/>
  <c r="X3479" i="3"/>
  <c r="X3471" i="3"/>
  <c r="W3471" i="3"/>
  <c r="Y3471" i="3" s="1"/>
  <c r="X3463" i="3"/>
  <c r="X3455" i="3"/>
  <c r="W3455" i="3"/>
  <c r="Y3455" i="3" s="1"/>
  <c r="X3447" i="3"/>
  <c r="W3431" i="3"/>
  <c r="Y3431" i="3" s="1"/>
  <c r="X3423" i="3"/>
  <c r="W3423" i="3"/>
  <c r="Y3423" i="3" s="1"/>
  <c r="W3415" i="3"/>
  <c r="Y3415" i="3" s="1"/>
  <c r="X3407" i="3"/>
  <c r="W3407" i="3"/>
  <c r="Y3407" i="3" s="1"/>
  <c r="W3399" i="3"/>
  <c r="Y3399" i="3" s="1"/>
  <c r="X3391" i="3"/>
  <c r="W3391" i="3"/>
  <c r="Y3391" i="3" s="1"/>
  <c r="W3383" i="3"/>
  <c r="Y3383" i="3" s="1"/>
  <c r="X3375" i="3"/>
  <c r="W3375" i="3"/>
  <c r="Y3375" i="3" s="1"/>
  <c r="W3367" i="3"/>
  <c r="Y3367" i="3" s="1"/>
  <c r="X3359" i="3"/>
  <c r="W3359" i="3"/>
  <c r="Y3359" i="3" s="1"/>
  <c r="W3351" i="3"/>
  <c r="Y3351" i="3" s="1"/>
  <c r="X3343" i="3"/>
  <c r="W3343" i="3"/>
  <c r="Y3343" i="3" s="1"/>
  <c r="W3335" i="3"/>
  <c r="Y3335" i="3" s="1"/>
  <c r="X3327" i="3"/>
  <c r="W3327" i="3"/>
  <c r="Y3327" i="3" s="1"/>
  <c r="W3319" i="3"/>
  <c r="Y3319" i="3" s="1"/>
  <c r="X3303" i="3"/>
  <c r="X3295" i="3"/>
  <c r="W3295" i="3"/>
  <c r="Y3295" i="3" s="1"/>
  <c r="X3287" i="3"/>
  <c r="X3279" i="3"/>
  <c r="W3279" i="3"/>
  <c r="Y3279" i="3" s="1"/>
  <c r="X3271" i="3"/>
  <c r="X3263" i="3"/>
  <c r="W3263" i="3"/>
  <c r="Y3263" i="3" s="1"/>
  <c r="X3255" i="3"/>
  <c r="X3247" i="3"/>
  <c r="W3247" i="3"/>
  <c r="Y3247" i="3" s="1"/>
  <c r="X3239" i="3"/>
  <c r="X3231" i="3"/>
  <c r="W3231" i="3"/>
  <c r="Y3231" i="3" s="1"/>
  <c r="X3223" i="3"/>
  <c r="X3215" i="3"/>
  <c r="W3215" i="3"/>
  <c r="Y3215" i="3" s="1"/>
  <c r="X3207" i="3"/>
  <c r="X3199" i="3"/>
  <c r="W3199" i="3"/>
  <c r="Y3199" i="3" s="1"/>
  <c r="X3191" i="3"/>
  <c r="W3175" i="3"/>
  <c r="Y3175" i="3" s="1"/>
  <c r="X3167" i="3"/>
  <c r="W3167" i="3"/>
  <c r="Y3167" i="3" s="1"/>
  <c r="W3159" i="3"/>
  <c r="Y3159" i="3" s="1"/>
  <c r="X3151" i="3"/>
  <c r="W3151" i="3"/>
  <c r="Y3151" i="3" s="1"/>
  <c r="W3143" i="3"/>
  <c r="Y3143" i="3" s="1"/>
  <c r="X3135" i="3"/>
  <c r="W3135" i="3"/>
  <c r="Y3135" i="3" s="1"/>
  <c r="W3127" i="3"/>
  <c r="Y3127" i="3" s="1"/>
  <c r="X3119" i="3"/>
  <c r="W3119" i="3"/>
  <c r="Y3119" i="3" s="1"/>
  <c r="W3111" i="3"/>
  <c r="Y3111" i="3" s="1"/>
  <c r="X3103" i="3"/>
  <c r="W3103" i="3"/>
  <c r="Y3103" i="3" s="1"/>
  <c r="W3095" i="3"/>
  <c r="Y3095" i="3" s="1"/>
  <c r="X3087" i="3"/>
  <c r="W3087" i="3"/>
  <c r="Y3087" i="3" s="1"/>
  <c r="W3079" i="3"/>
  <c r="Y3079" i="3" s="1"/>
  <c r="X3071" i="3"/>
  <c r="W3071" i="3"/>
  <c r="Y3071" i="3" s="1"/>
  <c r="W3063" i="3"/>
  <c r="Y3063" i="3" s="1"/>
  <c r="X3055" i="3"/>
  <c r="W3055" i="3"/>
  <c r="Y3055" i="3" s="1"/>
  <c r="W3047" i="3"/>
  <c r="Y3047" i="3" s="1"/>
  <c r="X3039" i="3"/>
  <c r="W3039" i="3"/>
  <c r="Y3039" i="3" s="1"/>
  <c r="W3031" i="3"/>
  <c r="Y3031" i="3" s="1"/>
  <c r="X3015" i="3"/>
  <c r="W2999" i="3"/>
  <c r="Y2999" i="3" s="1"/>
  <c r="X2991" i="3"/>
  <c r="W2991" i="3"/>
  <c r="Y2991" i="3" s="1"/>
  <c r="W2983" i="3"/>
  <c r="Y2983" i="3" s="1"/>
  <c r="X2975" i="3"/>
  <c r="W2975" i="3"/>
  <c r="Y2975" i="3" s="1"/>
  <c r="W2967" i="3"/>
  <c r="Y2967" i="3" s="1"/>
  <c r="X2959" i="3"/>
  <c r="W2959" i="3"/>
  <c r="Y2959" i="3" s="1"/>
  <c r="W2951" i="3"/>
  <c r="Y2951" i="3" s="1"/>
  <c r="X2943" i="3"/>
  <c r="W2943" i="3"/>
  <c r="Y2943" i="3" s="1"/>
  <c r="W2935" i="3"/>
  <c r="Y2935" i="3" s="1"/>
  <c r="X2927" i="3"/>
  <c r="W2927" i="3"/>
  <c r="Y2927" i="3" s="1"/>
  <c r="W2919" i="3"/>
  <c r="Y2919" i="3" s="1"/>
  <c r="X2911" i="3"/>
  <c r="W2911" i="3"/>
  <c r="Y2911" i="3" s="1"/>
  <c r="W2903" i="3"/>
  <c r="Y2903" i="3" s="1"/>
  <c r="X2887" i="3"/>
  <c r="X2879" i="3"/>
  <c r="W2879" i="3"/>
  <c r="Y2879" i="3" s="1"/>
  <c r="X2871" i="3"/>
  <c r="X2863" i="3"/>
  <c r="W2863" i="3"/>
  <c r="Y2863" i="3" s="1"/>
  <c r="X2855" i="3"/>
  <c r="X2847" i="3"/>
  <c r="W2847" i="3"/>
  <c r="Y2847" i="3" s="1"/>
  <c r="X2839" i="3"/>
  <c r="X2831" i="3"/>
  <c r="W2831" i="3"/>
  <c r="Y2831" i="3" s="1"/>
  <c r="X2823" i="3"/>
  <c r="X2815" i="3"/>
  <c r="W2815" i="3"/>
  <c r="Y2815" i="3" s="1"/>
  <c r="X2807" i="3"/>
  <c r="X2799" i="3"/>
  <c r="W2799" i="3"/>
  <c r="Y2799" i="3" s="1"/>
  <c r="X2791" i="3"/>
  <c r="X2783" i="3"/>
  <c r="W2783" i="3"/>
  <c r="Y2783" i="3" s="1"/>
  <c r="X2775" i="3"/>
  <c r="W2759" i="3"/>
  <c r="Y2759" i="3" s="1"/>
  <c r="X2743" i="3"/>
  <c r="X2735" i="3"/>
  <c r="W2735" i="3"/>
  <c r="Y2735" i="3" s="1"/>
  <c r="X2727" i="3"/>
  <c r="X2719" i="3"/>
  <c r="W2719" i="3"/>
  <c r="Y2719" i="3" s="1"/>
  <c r="X2711" i="3"/>
  <c r="X2703" i="3"/>
  <c r="W2703" i="3"/>
  <c r="Y2703" i="3" s="1"/>
  <c r="X2695" i="3"/>
  <c r="X2687" i="3"/>
  <c r="W2687" i="3"/>
  <c r="Y2687" i="3" s="1"/>
  <c r="X2679" i="3"/>
  <c r="X2671" i="3"/>
  <c r="W2671" i="3"/>
  <c r="Y2671" i="3" s="1"/>
  <c r="X2663" i="3"/>
  <c r="X2655" i="3"/>
  <c r="W2655" i="3"/>
  <c r="Y2655" i="3" s="1"/>
  <c r="X2647" i="3"/>
  <c r="W2631" i="3"/>
  <c r="Y2631" i="3" s="1"/>
  <c r="X2623" i="3"/>
  <c r="W2623" i="3"/>
  <c r="Y2623" i="3" s="1"/>
  <c r="W2615" i="3"/>
  <c r="Y2615" i="3" s="1"/>
  <c r="X2607" i="3"/>
  <c r="W2607" i="3"/>
  <c r="Y2607" i="3" s="1"/>
  <c r="W2599" i="3"/>
  <c r="Y2599" i="3" s="1"/>
  <c r="X2591" i="3"/>
  <c r="W2591" i="3"/>
  <c r="Y2591" i="3" s="1"/>
  <c r="W2583" i="3"/>
  <c r="Y2583" i="3" s="1"/>
  <c r="X2575" i="3"/>
  <c r="W2575" i="3"/>
  <c r="Y2575" i="3" s="1"/>
  <c r="W2567" i="3"/>
  <c r="Y2567" i="3" s="1"/>
  <c r="X2559" i="3"/>
  <c r="W2559" i="3"/>
  <c r="Y2559" i="3" s="1"/>
  <c r="W2551" i="3"/>
  <c r="Y2551" i="3" s="1"/>
  <c r="X2543" i="3"/>
  <c r="W2543" i="3"/>
  <c r="Y2543" i="3" s="1"/>
  <c r="W2535" i="3"/>
  <c r="Y2535" i="3" s="1"/>
  <c r="X2527" i="3"/>
  <c r="W2527" i="3"/>
  <c r="Y2527" i="3" s="1"/>
  <c r="W2519" i="3"/>
  <c r="Y2519" i="3" s="1"/>
  <c r="X2503" i="3"/>
  <c r="W2487" i="3"/>
  <c r="Y2487" i="3" s="1"/>
  <c r="X2479" i="3"/>
  <c r="W2479" i="3"/>
  <c r="Y2479" i="3" s="1"/>
  <c r="W2471" i="3"/>
  <c r="Y2471" i="3" s="1"/>
  <c r="X2463" i="3"/>
  <c r="W2463" i="3"/>
  <c r="Y2463" i="3" s="1"/>
  <c r="W2455" i="3"/>
  <c r="Y2455" i="3" s="1"/>
  <c r="X2447" i="3"/>
  <c r="W2447" i="3"/>
  <c r="Y2447" i="3" s="1"/>
  <c r="W2439" i="3"/>
  <c r="Y2439" i="3" s="1"/>
  <c r="X2431" i="3"/>
  <c r="W2431" i="3"/>
  <c r="Y2431" i="3" s="1"/>
  <c r="W2423" i="3"/>
  <c r="Y2423" i="3" s="1"/>
  <c r="X2415" i="3"/>
  <c r="W2415" i="3"/>
  <c r="Y2415" i="3" s="1"/>
  <c r="W2407" i="3"/>
  <c r="Y2407" i="3" s="1"/>
  <c r="X2399" i="3"/>
  <c r="W2399" i="3"/>
  <c r="Y2399" i="3" s="1"/>
  <c r="W2391" i="3"/>
  <c r="Y2391" i="3" s="1"/>
  <c r="X2383" i="3"/>
  <c r="W2383" i="3"/>
  <c r="Y2383" i="3" s="1"/>
  <c r="W2375" i="3"/>
  <c r="Y2375" i="3" s="1"/>
  <c r="X2367" i="3"/>
  <c r="W2367" i="3"/>
  <c r="Y2367" i="3" s="1"/>
  <c r="W2359" i="3"/>
  <c r="Y2359" i="3" s="1"/>
  <c r="X2351" i="3"/>
  <c r="W2351" i="3"/>
  <c r="Y2351" i="3" s="1"/>
  <c r="W2343" i="3"/>
  <c r="Y2343" i="3" s="1"/>
  <c r="X2335" i="3"/>
  <c r="W2335" i="3"/>
  <c r="Y2335" i="3" s="1"/>
  <c r="W2327" i="3"/>
  <c r="Y2327" i="3" s="1"/>
  <c r="X2319" i="3"/>
  <c r="W2319" i="3"/>
  <c r="Y2319" i="3" s="1"/>
  <c r="W2311" i="3"/>
  <c r="Y2311" i="3" s="1"/>
  <c r="X2303" i="3"/>
  <c r="W2303" i="3"/>
  <c r="Y2303" i="3" s="1"/>
  <c r="W2295" i="3"/>
  <c r="Y2295" i="3" s="1"/>
  <c r="X2287" i="3"/>
  <c r="W2287" i="3"/>
  <c r="Y2287" i="3" s="1"/>
  <c r="W2279" i="3"/>
  <c r="Y2279" i="3" s="1"/>
  <c r="X2271" i="3"/>
  <c r="W2271" i="3"/>
  <c r="Y2271" i="3" s="1"/>
  <c r="W2263" i="3"/>
  <c r="Y2263" i="3" s="1"/>
  <c r="X2255" i="3"/>
  <c r="W2255" i="3"/>
  <c r="Y2255" i="3" s="1"/>
  <c r="W2247" i="3"/>
  <c r="Y2247" i="3" s="1"/>
  <c r="X2231" i="3"/>
  <c r="X2223" i="3"/>
  <c r="W2223" i="3"/>
  <c r="Y2223" i="3" s="1"/>
  <c r="X2215" i="3"/>
  <c r="X2207" i="3"/>
  <c r="W2207" i="3"/>
  <c r="Y2207" i="3" s="1"/>
  <c r="X2199" i="3"/>
  <c r="X2191" i="3"/>
  <c r="W2191" i="3"/>
  <c r="Y2191" i="3" s="1"/>
  <c r="X2183" i="3"/>
  <c r="X2175" i="3"/>
  <c r="W2175" i="3"/>
  <c r="Y2175" i="3" s="1"/>
  <c r="X2167" i="3"/>
  <c r="X2159" i="3"/>
  <c r="W2159" i="3"/>
  <c r="Y2159" i="3" s="1"/>
  <c r="X2151" i="3"/>
  <c r="X2143" i="3"/>
  <c r="W2143" i="3"/>
  <c r="Y2143" i="3" s="1"/>
  <c r="X2135" i="3"/>
  <c r="X2127" i="3"/>
  <c r="W2127" i="3"/>
  <c r="Y2127" i="3" s="1"/>
  <c r="X2119" i="3"/>
  <c r="X2111" i="3"/>
  <c r="W2111" i="3"/>
  <c r="Y2111" i="3" s="1"/>
  <c r="X2103" i="3"/>
  <c r="X2095" i="3"/>
  <c r="W2095" i="3"/>
  <c r="Y2095" i="3" s="1"/>
  <c r="X2087" i="3"/>
  <c r="X2079" i="3"/>
  <c r="W2079" i="3"/>
  <c r="Y2079" i="3" s="1"/>
  <c r="X2071" i="3"/>
  <c r="X2063" i="3"/>
  <c r="W2063" i="3"/>
  <c r="Y2063" i="3" s="1"/>
  <c r="X2055" i="3"/>
  <c r="X2047" i="3"/>
  <c r="W2047" i="3"/>
  <c r="Y2047" i="3" s="1"/>
  <c r="X2039" i="3"/>
  <c r="X2031" i="3"/>
  <c r="W2031" i="3"/>
  <c r="Y2031" i="3" s="1"/>
  <c r="X2023" i="3"/>
  <c r="X2015" i="3"/>
  <c r="W2015" i="3"/>
  <c r="Y2015" i="3" s="1"/>
  <c r="X2007" i="3"/>
  <c r="X1999" i="3"/>
  <c r="W1999" i="3"/>
  <c r="Y1999" i="3" s="1"/>
  <c r="X1991" i="3"/>
  <c r="X1983" i="3"/>
  <c r="W1983" i="3"/>
  <c r="Y1983" i="3" s="1"/>
  <c r="X1975" i="3"/>
  <c r="X1967" i="3"/>
  <c r="W1967" i="3"/>
  <c r="Y1967" i="3" s="1"/>
  <c r="X1959" i="3"/>
  <c r="X1951" i="3"/>
  <c r="W1951" i="3"/>
  <c r="Y1951" i="3" s="1"/>
  <c r="X1943" i="3"/>
  <c r="X1935" i="3"/>
  <c r="W1935" i="3"/>
  <c r="Y1935" i="3" s="1"/>
  <c r="X1927" i="3"/>
  <c r="X1919" i="3"/>
  <c r="W1919" i="3"/>
  <c r="Y1919" i="3" s="1"/>
  <c r="X1911" i="3"/>
  <c r="X1903" i="3"/>
  <c r="W1903" i="3"/>
  <c r="Y1903" i="3" s="1"/>
  <c r="X1895" i="3"/>
  <c r="X1887" i="3"/>
  <c r="W1887" i="3"/>
  <c r="Y1887" i="3" s="1"/>
  <c r="X1879" i="3"/>
  <c r="X1871" i="3"/>
  <c r="W1871" i="3"/>
  <c r="Y1871" i="3" s="1"/>
  <c r="X1863" i="3"/>
  <c r="X1855" i="3"/>
  <c r="W1855" i="3"/>
  <c r="Y1855" i="3" s="1"/>
  <c r="X1847" i="3"/>
  <c r="X1839" i="3"/>
  <c r="W1839" i="3"/>
  <c r="Y1839" i="3" s="1"/>
  <c r="X1831" i="3"/>
  <c r="X1823" i="3"/>
  <c r="W1823" i="3"/>
  <c r="Y1823" i="3" s="1"/>
  <c r="X1815" i="3"/>
  <c r="X1807" i="3"/>
  <c r="W1807" i="3"/>
  <c r="Y1807" i="3" s="1"/>
  <c r="X1799" i="3"/>
  <c r="X1791" i="3"/>
  <c r="W1791" i="3"/>
  <c r="Y1791" i="3" s="1"/>
  <c r="X1783" i="3"/>
  <c r="X1775" i="3"/>
  <c r="W1775" i="3"/>
  <c r="Y1775" i="3" s="1"/>
  <c r="X1767" i="3"/>
  <c r="X1759" i="3"/>
  <c r="W1759" i="3"/>
  <c r="Y1759" i="3" s="1"/>
  <c r="X1751" i="3"/>
  <c r="X1743" i="3"/>
  <c r="W1743" i="3"/>
  <c r="Y1743" i="3" s="1"/>
  <c r="X1735" i="3"/>
  <c r="X1727" i="3"/>
  <c r="W1727" i="3"/>
  <c r="Y1727" i="3" s="1"/>
  <c r="X1719" i="3"/>
  <c r="X1711" i="3"/>
  <c r="W1711" i="3"/>
  <c r="Y1711" i="3" s="1"/>
  <c r="X1703" i="3"/>
  <c r="X1695" i="3"/>
  <c r="W1695" i="3"/>
  <c r="Y1695" i="3" s="1"/>
  <c r="X1687" i="3"/>
  <c r="X1679" i="3"/>
  <c r="W1679" i="3"/>
  <c r="Y1679" i="3" s="1"/>
  <c r="X1671" i="3"/>
  <c r="X1663" i="3"/>
  <c r="W1663" i="3"/>
  <c r="Y1663" i="3" s="1"/>
  <c r="X1655" i="3"/>
  <c r="X1647" i="3"/>
  <c r="W1647" i="3"/>
  <c r="Y1647" i="3" s="1"/>
  <c r="X1639" i="3"/>
  <c r="X1631" i="3"/>
  <c r="W1631" i="3"/>
  <c r="Y1631" i="3" s="1"/>
  <c r="X1623" i="3"/>
  <c r="X1615" i="3"/>
  <c r="W1615" i="3"/>
  <c r="Y1615" i="3" s="1"/>
  <c r="X1607" i="3"/>
  <c r="X1599" i="3"/>
  <c r="W1599" i="3"/>
  <c r="Y1599" i="3" s="1"/>
  <c r="X1591" i="3"/>
  <c r="X1583" i="3"/>
  <c r="W1583" i="3"/>
  <c r="Y1583" i="3" s="1"/>
  <c r="X1575" i="3"/>
  <c r="X1567" i="3"/>
  <c r="W1567" i="3"/>
  <c r="Y1567" i="3" s="1"/>
  <c r="X1559" i="3"/>
  <c r="X1551" i="3"/>
  <c r="W1551" i="3"/>
  <c r="Y1551" i="3" s="1"/>
  <c r="X1543" i="3"/>
  <c r="X1535" i="3"/>
  <c r="W1535" i="3"/>
  <c r="Y1535" i="3" s="1"/>
  <c r="X1527" i="3"/>
  <c r="X1519" i="3"/>
  <c r="W1519" i="3"/>
  <c r="Y1519" i="3" s="1"/>
  <c r="X1511" i="3"/>
  <c r="X1503" i="3"/>
  <c r="W1503" i="3"/>
  <c r="Y1503" i="3" s="1"/>
  <c r="X1495" i="3"/>
  <c r="X1487" i="3"/>
  <c r="W1487" i="3"/>
  <c r="Y1487" i="3" s="1"/>
  <c r="X1479" i="3"/>
  <c r="X1471" i="3"/>
  <c r="W1471" i="3"/>
  <c r="Y1471" i="3" s="1"/>
  <c r="X1463" i="3"/>
  <c r="X1455" i="3"/>
  <c r="W1455" i="3"/>
  <c r="Y1455" i="3" s="1"/>
  <c r="X1447" i="3"/>
  <c r="X1439" i="3"/>
  <c r="W1439" i="3"/>
  <c r="Y1439" i="3" s="1"/>
  <c r="X1431" i="3"/>
  <c r="X1423" i="3"/>
  <c r="W1423" i="3"/>
  <c r="Y1423" i="3" s="1"/>
  <c r="X1415" i="3"/>
  <c r="X1407" i="3"/>
  <c r="W1407" i="3"/>
  <c r="Y1407" i="3" s="1"/>
  <c r="X1399" i="3"/>
  <c r="X1391" i="3"/>
  <c r="W1391" i="3"/>
  <c r="Y1391" i="3" s="1"/>
  <c r="X1383" i="3"/>
  <c r="X1375" i="3"/>
  <c r="W1375" i="3"/>
  <c r="Y1375" i="3" s="1"/>
  <c r="X1367" i="3"/>
  <c r="X1359" i="3"/>
  <c r="W1359" i="3"/>
  <c r="Y1359" i="3" s="1"/>
  <c r="X1351" i="3"/>
  <c r="X1343" i="3"/>
  <c r="W1343" i="3"/>
  <c r="Y1343" i="3" s="1"/>
  <c r="X1335" i="3"/>
  <c r="X1327" i="3"/>
  <c r="W1327" i="3"/>
  <c r="Y1327" i="3" s="1"/>
  <c r="X1319" i="3"/>
  <c r="X1311" i="3"/>
  <c r="W1311" i="3"/>
  <c r="Y1311" i="3" s="1"/>
  <c r="X1303" i="3"/>
  <c r="X1295" i="3"/>
  <c r="W1295" i="3"/>
  <c r="Y1295" i="3" s="1"/>
  <c r="W1275" i="3"/>
  <c r="Y1275" i="3" s="1"/>
  <c r="X1263" i="3"/>
  <c r="W1263" i="3"/>
  <c r="Y1263" i="3" s="1"/>
  <c r="W1243" i="3"/>
  <c r="Y1243" i="3" s="1"/>
  <c r="X1231" i="3"/>
  <c r="W1231" i="3"/>
  <c r="Y1231" i="3" s="1"/>
  <c r="W1211" i="3"/>
  <c r="Y1211" i="3" s="1"/>
  <c r="X1199" i="3"/>
  <c r="W1199" i="3"/>
  <c r="Y1199" i="3" s="1"/>
  <c r="W1179" i="3"/>
  <c r="Y1179" i="3" s="1"/>
  <c r="X1167" i="3"/>
  <c r="W1167" i="3"/>
  <c r="Y1167" i="3" s="1"/>
  <c r="W1147" i="3"/>
  <c r="Y1147" i="3" s="1"/>
  <c r="X1135" i="3"/>
  <c r="W1135" i="3"/>
  <c r="Y1135" i="3" s="1"/>
  <c r="W1115" i="3"/>
  <c r="Y1115" i="3" s="1"/>
  <c r="X1103" i="3"/>
  <c r="W1103" i="3"/>
  <c r="Y1103" i="3" s="1"/>
  <c r="W1083" i="3"/>
  <c r="Y1083" i="3" s="1"/>
  <c r="X1071" i="3"/>
  <c r="W1071" i="3"/>
  <c r="Y1071" i="3" s="1"/>
  <c r="W1051" i="3"/>
  <c r="Y1051" i="3" s="1"/>
  <c r="X1039" i="3"/>
  <c r="W1039" i="3"/>
  <c r="Y1039" i="3" s="1"/>
  <c r="W1019" i="3"/>
  <c r="Y1019" i="3" s="1"/>
  <c r="X1007" i="3"/>
  <c r="W1007" i="3"/>
  <c r="Y1007" i="3" s="1"/>
  <c r="W987" i="3"/>
  <c r="Y987" i="3" s="1"/>
  <c r="X975" i="3"/>
  <c r="W975" i="3"/>
  <c r="Y975" i="3" s="1"/>
  <c r="W955" i="3"/>
  <c r="Y955" i="3" s="1"/>
  <c r="X943" i="3"/>
  <c r="W943" i="3"/>
  <c r="Y943" i="3" s="1"/>
  <c r="W923" i="3"/>
  <c r="Y923" i="3" s="1"/>
  <c r="X911" i="3"/>
  <c r="W911" i="3"/>
  <c r="Y911" i="3" s="1"/>
  <c r="W891" i="3"/>
  <c r="Y891" i="3" s="1"/>
  <c r="X879" i="3"/>
  <c r="W879" i="3"/>
  <c r="Y879" i="3" s="1"/>
  <c r="W859" i="3"/>
  <c r="Y859" i="3" s="1"/>
  <c r="X847" i="3"/>
  <c r="W847" i="3"/>
  <c r="Y847" i="3" s="1"/>
  <c r="W827" i="3"/>
  <c r="Y827" i="3" s="1"/>
  <c r="X815" i="3"/>
  <c r="W815" i="3"/>
  <c r="Y815" i="3" s="1"/>
  <c r="W795" i="3"/>
  <c r="Y795" i="3" s="1"/>
  <c r="X783" i="3"/>
  <c r="W783" i="3"/>
  <c r="Y783" i="3" s="1"/>
  <c r="W763" i="3"/>
  <c r="Y763" i="3" s="1"/>
  <c r="X751" i="3"/>
  <c r="W751" i="3"/>
  <c r="Y751" i="3" s="1"/>
  <c r="W731" i="3"/>
  <c r="Y731" i="3" s="1"/>
  <c r="X719" i="3"/>
  <c r="W719" i="3"/>
  <c r="Y719" i="3" s="1"/>
  <c r="W699" i="3"/>
  <c r="Y699" i="3" s="1"/>
  <c r="X687" i="3"/>
  <c r="W687" i="3"/>
  <c r="Y687" i="3" s="1"/>
  <c r="W667" i="3"/>
  <c r="Y667" i="3" s="1"/>
  <c r="X655" i="3"/>
  <c r="W655" i="3"/>
  <c r="Y655" i="3" s="1"/>
  <c r="W635" i="3"/>
  <c r="Y635" i="3" s="1"/>
  <c r="X623" i="3"/>
  <c r="W623" i="3"/>
  <c r="Y623" i="3" s="1"/>
  <c r="W603" i="3"/>
  <c r="Y603" i="3" s="1"/>
  <c r="X591" i="3"/>
  <c r="W591" i="3"/>
  <c r="Y591" i="3" s="1"/>
  <c r="W571" i="3"/>
  <c r="Y571" i="3" s="1"/>
  <c r="X539" i="3"/>
  <c r="W507" i="3"/>
  <c r="Y507" i="3" s="1"/>
  <c r="X475" i="3"/>
  <c r="W443" i="3"/>
  <c r="Y443" i="3" s="1"/>
  <c r="X411" i="3"/>
  <c r="W379" i="3"/>
  <c r="Y379" i="3" s="1"/>
  <c r="X347" i="3"/>
  <c r="W315" i="3"/>
  <c r="Y315" i="3" s="1"/>
  <c r="X283" i="3"/>
  <c r="W251" i="3"/>
  <c r="Y251" i="3" s="1"/>
  <c r="X219" i="3"/>
  <c r="W187" i="3"/>
  <c r="Y187" i="3" s="1"/>
  <c r="X155" i="3"/>
  <c r="W123" i="3"/>
  <c r="Y123" i="3" s="1"/>
  <c r="X91" i="3"/>
  <c r="W59" i="3"/>
  <c r="Y59" i="3" s="1"/>
  <c r="X27" i="3"/>
  <c r="W7036" i="3"/>
  <c r="Y7036" i="3" s="1"/>
  <c r="W6999" i="3"/>
  <c r="Y6999" i="3" s="1"/>
  <c r="W6972" i="3"/>
  <c r="Y6972" i="3" s="1"/>
  <c r="W6935" i="3"/>
  <c r="Y6935" i="3" s="1"/>
  <c r="W6908" i="3"/>
  <c r="Y6908" i="3" s="1"/>
  <c r="W6888" i="3"/>
  <c r="Y6888" i="3" s="1"/>
  <c r="W6844" i="3"/>
  <c r="Y6844" i="3" s="1"/>
  <c r="W6824" i="3"/>
  <c r="Y6824" i="3" s="1"/>
  <c r="W6615" i="3"/>
  <c r="Y6615" i="3" s="1"/>
  <c r="W6551" i="3"/>
  <c r="Y6551" i="3" s="1"/>
  <c r="W6487" i="3"/>
  <c r="Y6487" i="3" s="1"/>
  <c r="W6460" i="3"/>
  <c r="Y6460" i="3" s="1"/>
  <c r="W6396" i="3"/>
  <c r="Y6396" i="3" s="1"/>
  <c r="W6376" i="3"/>
  <c r="Y6376" i="3" s="1"/>
  <c r="W6292" i="3"/>
  <c r="Y6292" i="3" s="1"/>
  <c r="W6279" i="3"/>
  <c r="Y6279" i="3" s="1"/>
  <c r="W6252" i="3"/>
  <c r="Y6252" i="3" s="1"/>
  <c r="X7046" i="3"/>
  <c r="W7046" i="3"/>
  <c r="Y7046" i="3" s="1"/>
  <c r="X7038" i="3"/>
  <c r="W7038" i="3"/>
  <c r="Y7038" i="3" s="1"/>
  <c r="W7030" i="3"/>
  <c r="Y7030" i="3" s="1"/>
  <c r="X7026" i="3"/>
  <c r="W7026" i="3"/>
  <c r="Y7026" i="3" s="1"/>
  <c r="W7010" i="3"/>
  <c r="Y7010" i="3" s="1"/>
  <c r="X7006" i="3"/>
  <c r="W7006" i="3"/>
  <c r="Y7006" i="3" s="1"/>
  <c r="X7002" i="3"/>
  <c r="W7002" i="3"/>
  <c r="Y7002" i="3" s="1"/>
  <c r="X6982" i="3"/>
  <c r="W6982" i="3"/>
  <c r="Y6982" i="3" s="1"/>
  <c r="X6970" i="3"/>
  <c r="W6970" i="3"/>
  <c r="Y6970" i="3" s="1"/>
  <c r="X6962" i="3"/>
  <c r="W6962" i="3"/>
  <c r="Y6962" i="3" s="1"/>
  <c r="X6950" i="3"/>
  <c r="W6950" i="3"/>
  <c r="Y6950" i="3" s="1"/>
  <c r="X4294" i="3"/>
  <c r="W4294" i="3"/>
  <c r="Y4294" i="3" s="1"/>
  <c r="X4278" i="3"/>
  <c r="W4278" i="3"/>
  <c r="Y4278" i="3" s="1"/>
  <c r="X4262" i="3"/>
  <c r="W4262" i="3"/>
  <c r="Y4262" i="3" s="1"/>
  <c r="X4246" i="3"/>
  <c r="W4246" i="3"/>
  <c r="Y4246" i="3" s="1"/>
  <c r="X4198" i="3"/>
  <c r="W4198" i="3"/>
  <c r="Y4198" i="3" s="1"/>
  <c r="X4182" i="3"/>
  <c r="W4182" i="3"/>
  <c r="Y4182" i="3" s="1"/>
  <c r="X4134" i="3"/>
  <c r="W4134" i="3"/>
  <c r="Y4134" i="3" s="1"/>
  <c r="X4118" i="3"/>
  <c r="W4118" i="3"/>
  <c r="Y4118" i="3" s="1"/>
  <c r="X4070" i="3"/>
  <c r="W4070" i="3"/>
  <c r="Y4070" i="3" s="1"/>
  <c r="X4054" i="3"/>
  <c r="W4054" i="3"/>
  <c r="Y4054" i="3" s="1"/>
  <c r="W4034" i="3"/>
  <c r="Y4034" i="3" s="1"/>
  <c r="X4006" i="3"/>
  <c r="W4006" i="3"/>
  <c r="Y4006" i="3" s="1"/>
  <c r="X3990" i="3"/>
  <c r="W3990" i="3"/>
  <c r="Y3990" i="3" s="1"/>
  <c r="X3942" i="3"/>
  <c r="W3942" i="3"/>
  <c r="Y3942" i="3" s="1"/>
  <c r="W1254" i="3"/>
  <c r="Y1254" i="3" s="1"/>
  <c r="X1210" i="3"/>
  <c r="W1190" i="3"/>
  <c r="Y1190" i="3" s="1"/>
  <c r="X1178" i="3"/>
  <c r="W1178" i="3"/>
  <c r="Y1178" i="3" s="1"/>
  <c r="X1146" i="3"/>
  <c r="W1146" i="3"/>
  <c r="Y1146" i="3" s="1"/>
  <c r="X1126" i="3"/>
  <c r="X1082" i="3"/>
  <c r="X1050" i="3"/>
  <c r="W1018" i="3"/>
  <c r="Y1018" i="3" s="1"/>
  <c r="X922" i="3"/>
  <c r="W922" i="3"/>
  <c r="Y922" i="3" s="1"/>
  <c r="X890" i="3"/>
  <c r="W890" i="3"/>
  <c r="Y890" i="3" s="1"/>
  <c r="X870" i="3"/>
  <c r="W870" i="3"/>
  <c r="Y870" i="3" s="1"/>
  <c r="X806" i="3"/>
  <c r="W806" i="3"/>
  <c r="Y806" i="3" s="1"/>
  <c r="W794" i="3"/>
  <c r="Y794" i="3" s="1"/>
  <c r="X774" i="3"/>
  <c r="W774" i="3"/>
  <c r="Y774" i="3" s="1"/>
  <c r="W762" i="3"/>
  <c r="Y762" i="3" s="1"/>
  <c r="X742" i="3"/>
  <c r="W742" i="3"/>
  <c r="Y742" i="3" s="1"/>
  <c r="X730" i="3"/>
  <c r="W730" i="3"/>
  <c r="Y730" i="3" s="1"/>
  <c r="X698" i="3"/>
  <c r="W698" i="3"/>
  <c r="Y698" i="3" s="1"/>
  <c r="X678" i="3"/>
  <c r="W678" i="3"/>
  <c r="Y678" i="3" s="1"/>
  <c r="X666" i="3"/>
  <c r="X634" i="3"/>
  <c r="W634" i="3"/>
  <c r="Y634" i="3" s="1"/>
  <c r="X614" i="3"/>
  <c r="X602" i="3"/>
  <c r="W602" i="3"/>
  <c r="Y602" i="3" s="1"/>
  <c r="X474" i="3"/>
  <c r="W474" i="3"/>
  <c r="Y474" i="3" s="1"/>
  <c r="X410" i="3"/>
  <c r="X358" i="3"/>
  <c r="W358" i="3"/>
  <c r="Y358" i="3" s="1"/>
  <c r="X314" i="3"/>
  <c r="W314" i="3"/>
  <c r="Y314" i="3" s="1"/>
  <c r="W294" i="3"/>
  <c r="Y294" i="3" s="1"/>
  <c r="X282" i="3"/>
  <c r="W250" i="3"/>
  <c r="Y250" i="3" s="1"/>
  <c r="X230" i="3"/>
  <c r="W230" i="3"/>
  <c r="Y230" i="3" s="1"/>
  <c r="W186" i="3"/>
  <c r="Y186" i="3" s="1"/>
  <c r="X166" i="3"/>
  <c r="X102" i="3"/>
  <c r="X58" i="3"/>
  <c r="W58" i="3"/>
  <c r="Y58" i="3" s="1"/>
  <c r="W6988" i="3"/>
  <c r="Y6988" i="3" s="1"/>
  <c r="W6951" i="3"/>
  <c r="Y6951" i="3" s="1"/>
  <c r="W6924" i="3"/>
  <c r="Y6924" i="3" s="1"/>
  <c r="W6887" i="3"/>
  <c r="Y6887" i="3" s="1"/>
  <c r="W6860" i="3"/>
  <c r="Y6860" i="3" s="1"/>
  <c r="W6776" i="3"/>
  <c r="Y6776" i="3" s="1"/>
  <c r="W6732" i="3"/>
  <c r="Y6732" i="3" s="1"/>
  <c r="W6668" i="3"/>
  <c r="Y6668" i="3" s="1"/>
  <c r="W6659" i="3"/>
  <c r="Y6659" i="3" s="1"/>
  <c r="W6604" i="3"/>
  <c r="Y6604" i="3" s="1"/>
  <c r="W6540" i="3"/>
  <c r="Y6540" i="3" s="1"/>
  <c r="W6531" i="3"/>
  <c r="Y6531" i="3" s="1"/>
  <c r="W6439" i="3"/>
  <c r="Y6439" i="3" s="1"/>
  <c r="W6375" i="3"/>
  <c r="Y6375" i="3" s="1"/>
  <c r="W6348" i="3"/>
  <c r="Y6348" i="3" s="1"/>
  <c r="W6335" i="3"/>
  <c r="Y6335" i="3" s="1"/>
  <c r="W6308" i="3"/>
  <c r="Y6308" i="3" s="1"/>
  <c r="W6300" i="3"/>
  <c r="Y6300" i="3" s="1"/>
  <c r="W6287" i="3"/>
  <c r="Y6287" i="3" s="1"/>
  <c r="W4860" i="3"/>
  <c r="Y4860" i="3" s="1"/>
  <c r="W4796" i="3"/>
  <c r="Y4796" i="3" s="1"/>
  <c r="W4604" i="3"/>
  <c r="Y4604" i="3" s="1"/>
  <c r="W4540" i="3"/>
  <c r="Y4540" i="3" s="1"/>
  <c r="W4348" i="3"/>
  <c r="Y4348" i="3" s="1"/>
  <c r="W7004" i="3"/>
  <c r="Y7004" i="3" s="1"/>
  <c r="W6967" i="3"/>
  <c r="Y6967" i="3" s="1"/>
  <c r="W6940" i="3"/>
  <c r="Y6940" i="3" s="1"/>
  <c r="W6903" i="3"/>
  <c r="Y6903" i="3" s="1"/>
  <c r="W6876" i="3"/>
  <c r="Y6876" i="3" s="1"/>
  <c r="W6792" i="3"/>
  <c r="Y6792" i="3" s="1"/>
  <c r="W6748" i="3"/>
  <c r="Y6748" i="3" s="1"/>
  <c r="W6684" i="3"/>
  <c r="Y6684" i="3" s="1"/>
  <c r="W6675" i="3"/>
  <c r="Y6675" i="3" s="1"/>
  <c r="W6620" i="3"/>
  <c r="Y6620" i="3" s="1"/>
  <c r="W6556" i="3"/>
  <c r="Y6556" i="3" s="1"/>
  <c r="W6547" i="3"/>
  <c r="Y6547" i="3" s="1"/>
  <c r="W6492" i="3"/>
  <c r="Y6492" i="3" s="1"/>
  <c r="W6428" i="3"/>
  <c r="Y6428" i="3" s="1"/>
  <c r="W6419" i="3"/>
  <c r="Y6419" i="3" s="1"/>
  <c r="W6364" i="3"/>
  <c r="Y6364" i="3" s="1"/>
  <c r="X1189" i="3"/>
  <c r="W1189" i="3"/>
  <c r="Y1189" i="3" s="1"/>
  <c r="X1137" i="3"/>
  <c r="W1137" i="3"/>
  <c r="Y1137" i="3" s="1"/>
  <c r="X1105" i="3"/>
  <c r="W1105" i="3"/>
  <c r="Y1105" i="3" s="1"/>
  <c r="X997" i="3"/>
  <c r="W997" i="3"/>
  <c r="Y997" i="3" s="1"/>
  <c r="X933" i="3"/>
  <c r="W933" i="3"/>
  <c r="Y933" i="3" s="1"/>
  <c r="X869" i="3"/>
  <c r="W869" i="3"/>
  <c r="Y869" i="3" s="1"/>
  <c r="X805" i="3"/>
  <c r="W805" i="3"/>
  <c r="Y805" i="3" s="1"/>
  <c r="X741" i="3"/>
  <c r="W741" i="3"/>
  <c r="Y741" i="3" s="1"/>
  <c r="X677" i="3"/>
  <c r="W677" i="3"/>
  <c r="Y677" i="3" s="1"/>
  <c r="X613" i="3"/>
  <c r="W613" i="3"/>
  <c r="Y613" i="3" s="1"/>
  <c r="X549" i="3"/>
  <c r="W549" i="3"/>
  <c r="Y549" i="3" s="1"/>
  <c r="X485" i="3"/>
  <c r="W485" i="3"/>
  <c r="Y485" i="3" s="1"/>
  <c r="X453" i="3"/>
  <c r="W453" i="3"/>
  <c r="Y453" i="3" s="1"/>
  <c r="W337" i="3"/>
  <c r="Y337" i="3" s="1"/>
  <c r="X113" i="3"/>
  <c r="W113" i="3"/>
  <c r="Y113" i="3" s="1"/>
  <c r="W101" i="3"/>
  <c r="Y101" i="3" s="1"/>
  <c r="W81" i="3"/>
  <c r="Y81" i="3" s="1"/>
  <c r="X17" i="3"/>
  <c r="W7033" i="3"/>
  <c r="Y7033" i="3" s="1"/>
  <c r="W7017" i="3"/>
  <c r="Y7017" i="3" s="1"/>
  <c r="W7001" i="3"/>
  <c r="Y7001" i="3" s="1"/>
  <c r="W6969" i="3"/>
  <c r="Y6969" i="3" s="1"/>
  <c r="W6953" i="3"/>
  <c r="Y6953" i="3" s="1"/>
  <c r="W6937" i="3"/>
  <c r="Y6937" i="3" s="1"/>
  <c r="W6921" i="3"/>
  <c r="Y6921" i="3" s="1"/>
  <c r="W6905" i="3"/>
  <c r="Y6905" i="3" s="1"/>
  <c r="W6889" i="3"/>
  <c r="Y6889" i="3" s="1"/>
  <c r="W6873" i="3"/>
  <c r="Y6873" i="3" s="1"/>
  <c r="W6857" i="3"/>
  <c r="Y6857" i="3" s="1"/>
  <c r="W6841" i="3"/>
  <c r="Y6841" i="3" s="1"/>
  <c r="W6825" i="3"/>
  <c r="Y6825" i="3" s="1"/>
  <c r="W6809" i="3"/>
  <c r="Y6809" i="3" s="1"/>
  <c r="W6793" i="3"/>
  <c r="Y6793" i="3" s="1"/>
  <c r="W6777" i="3"/>
  <c r="Y6777" i="3" s="1"/>
  <c r="W6761" i="3"/>
  <c r="Y6761" i="3" s="1"/>
  <c r="W6745" i="3"/>
  <c r="Y6745" i="3" s="1"/>
  <c r="W6729" i="3"/>
  <c r="Y6729" i="3" s="1"/>
  <c r="W6713" i="3"/>
  <c r="Y6713" i="3" s="1"/>
  <c r="W6697" i="3"/>
  <c r="Y6697" i="3" s="1"/>
  <c r="W6681" i="3"/>
  <c r="Y6681" i="3" s="1"/>
  <c r="W6665" i="3"/>
  <c r="Y6665" i="3" s="1"/>
  <c r="W6649" i="3"/>
  <c r="Y6649" i="3" s="1"/>
  <c r="W6633" i="3"/>
  <c r="Y6633" i="3" s="1"/>
  <c r="W6617" i="3"/>
  <c r="Y6617" i="3" s="1"/>
  <c r="W6601" i="3"/>
  <c r="Y6601" i="3" s="1"/>
  <c r="W6585" i="3"/>
  <c r="Y6585" i="3" s="1"/>
  <c r="W6569" i="3"/>
  <c r="Y6569" i="3" s="1"/>
  <c r="W6553" i="3"/>
  <c r="Y6553" i="3" s="1"/>
  <c r="X6916" i="3"/>
  <c r="X6836" i="3"/>
  <c r="X6772" i="3"/>
  <c r="X6740" i="3"/>
  <c r="X6676" i="3"/>
  <c r="X6640" i="3"/>
  <c r="X6628" i="3"/>
  <c r="X6580" i="3"/>
  <c r="X6560" i="3"/>
  <c r="X6548" i="3"/>
  <c r="X6464" i="3"/>
  <c r="X6336" i="3"/>
  <c r="X6868" i="3"/>
  <c r="X6832" i="3"/>
  <c r="X6724" i="3"/>
  <c r="X6704" i="3"/>
  <c r="X6692" i="3"/>
  <c r="X6644" i="3"/>
  <c r="X6608" i="3"/>
  <c r="X6596" i="3"/>
  <c r="X6520" i="3"/>
  <c r="X6496" i="3"/>
  <c r="X6272" i="3"/>
  <c r="X6192" i="3"/>
  <c r="X6730" i="3"/>
  <c r="X6932" i="3"/>
  <c r="X6816" i="3"/>
  <c r="X6768" i="3"/>
  <c r="X6756" i="3"/>
  <c r="X6708" i="3"/>
  <c r="X6672" i="3"/>
  <c r="X6660" i="3"/>
  <c r="X6612" i="3"/>
  <c r="X6576" i="3"/>
  <c r="X6564" i="3"/>
  <c r="X6304" i="3"/>
  <c r="X6160" i="3"/>
  <c r="X6985" i="3"/>
  <c r="X6965" i="3"/>
  <c r="X6885" i="3"/>
  <c r="X6821" i="3"/>
  <c r="X6757" i="3"/>
  <c r="X6693" i="3"/>
  <c r="X6629" i="3"/>
  <c r="X6565" i="3"/>
  <c r="X6537" i="3"/>
  <c r="X6453" i="3"/>
  <c r="X6409" i="3"/>
  <c r="X6345" i="3"/>
  <c r="X6325" i="3"/>
  <c r="X6281" i="3"/>
  <c r="X6217" i="3"/>
  <c r="X6197" i="3"/>
  <c r="X6153" i="3"/>
  <c r="X6473" i="3"/>
  <c r="X4350" i="3"/>
  <c r="X4242" i="3"/>
  <c r="X4222" i="3"/>
  <c r="X4094" i="3"/>
  <c r="X4050" i="3"/>
  <c r="X3966" i="3"/>
  <c r="X3838" i="3"/>
  <c r="X3710" i="3"/>
  <c r="X3582" i="3"/>
  <c r="X3454" i="3"/>
  <c r="X3326" i="3"/>
  <c r="X1286" i="3"/>
  <c r="X1158" i="3"/>
  <c r="X1030" i="3"/>
  <c r="X902" i="3"/>
  <c r="X710" i="3"/>
  <c r="X582" i="3"/>
  <c r="X454" i="3"/>
  <c r="X390" i="3"/>
  <c r="X262" i="3"/>
  <c r="X198" i="3"/>
  <c r="X6" i="3"/>
  <c r="X6089" i="3"/>
  <c r="X6025" i="3"/>
  <c r="X6005" i="3"/>
  <c r="X5961" i="3"/>
  <c r="X5817" i="3"/>
  <c r="X5753" i="3"/>
  <c r="X5689" i="3"/>
  <c r="X5625" i="3"/>
  <c r="X5497" i="3"/>
  <c r="X5433" i="3"/>
  <c r="X5369" i="3"/>
  <c r="X5305" i="3"/>
  <c r="X5241" i="3"/>
  <c r="X5177" i="3"/>
  <c r="X5113" i="3"/>
  <c r="X5049" i="3"/>
  <c r="X4857" i="3"/>
  <c r="X4793" i="3"/>
  <c r="X4601" i="3"/>
  <c r="X4473" i="3"/>
  <c r="X2053" i="3"/>
  <c r="X1265" i="3"/>
  <c r="X1221" i="3"/>
  <c r="X1157" i="3"/>
  <c r="X1073" i="3"/>
  <c r="X965" i="3"/>
  <c r="X837" i="3"/>
  <c r="X709" i="3"/>
  <c r="X581" i="3"/>
  <c r="X389" i="3"/>
  <c r="X261" i="3"/>
  <c r="X49" i="3"/>
  <c r="X5561" i="3"/>
  <c r="X6088" i="3"/>
  <c r="X6064" i="3"/>
  <c r="X6000" i="3"/>
  <c r="X5992" i="3"/>
  <c r="X5968" i="3"/>
  <c r="X5960" i="3"/>
  <c r="X5944" i="3"/>
  <c r="X5936" i="3"/>
  <c r="X5912" i="3"/>
  <c r="X5904" i="3"/>
  <c r="X5872" i="3"/>
  <c r="X5864" i="3"/>
  <c r="X5840" i="3"/>
  <c r="X5832" i="3"/>
  <c r="X5816" i="3"/>
  <c r="X5808" i="3"/>
  <c r="X5784" i="3"/>
  <c r="X5776" i="3"/>
  <c r="X5720" i="3"/>
  <c r="X5712" i="3"/>
  <c r="X5680" i="3"/>
  <c r="X5672" i="3"/>
  <c r="X5648" i="3"/>
  <c r="X5640" i="3"/>
  <c r="X5624" i="3"/>
  <c r="X5616" i="3"/>
  <c r="X5592" i="3"/>
  <c r="X5584" i="3"/>
  <c r="X5552" i="3"/>
  <c r="X5512" i="3"/>
  <c r="X5496" i="3"/>
  <c r="X5456" i="3"/>
  <c r="X5448" i="3"/>
  <c r="X5432" i="3"/>
  <c r="X5384" i="3"/>
  <c r="X5336" i="3"/>
  <c r="X5328" i="3"/>
  <c r="X5224" i="3"/>
  <c r="X5208" i="3"/>
  <c r="X5200" i="3"/>
  <c r="X5144" i="3"/>
  <c r="X5136" i="3"/>
  <c r="X5000" i="3"/>
  <c r="X4984" i="3"/>
  <c r="X4976" i="3"/>
  <c r="X4968" i="3"/>
  <c r="X4952" i="3"/>
  <c r="X4944" i="3"/>
  <c r="X4936" i="3"/>
  <c r="X4912" i="3"/>
  <c r="X4904" i="3"/>
  <c r="X4880" i="3"/>
  <c r="X4824" i="3"/>
  <c r="X4744" i="3"/>
  <c r="X4728" i="3"/>
  <c r="X4720" i="3"/>
  <c r="X4712" i="3"/>
  <c r="X4688" i="3"/>
  <c r="X4680" i="3"/>
  <c r="X4656" i="3"/>
  <c r="X4648" i="3"/>
  <c r="X4632" i="3"/>
  <c r="X4624" i="3"/>
  <c r="X4616" i="3"/>
  <c r="X4504" i="3"/>
  <c r="X4496" i="3"/>
  <c r="X4488" i="3"/>
  <c r="X4432" i="3"/>
  <c r="X4424" i="3"/>
  <c r="X4400" i="3"/>
  <c r="X4312" i="3"/>
  <c r="X4252" i="3"/>
  <c r="X4176" i="3"/>
  <c r="X4156" i="3"/>
  <c r="X4028" i="3"/>
  <c r="X3996" i="3"/>
  <c r="X3952" i="3"/>
  <c r="X3912" i="3"/>
  <c r="X3896" i="3"/>
  <c r="X3880" i="3"/>
  <c r="X3704" i="3"/>
  <c r="X3688" i="3"/>
  <c r="X3656" i="3"/>
  <c r="X3640" i="3"/>
  <c r="X3624" i="3"/>
  <c r="X3608" i="3"/>
  <c r="X3448" i="3"/>
  <c r="X3400" i="3"/>
  <c r="X3384" i="3"/>
  <c r="X3176" i="3"/>
  <c r="X2904" i="3"/>
  <c r="X2632" i="3"/>
  <c r="X1880" i="3"/>
  <c r="X1528" i="3"/>
  <c r="X1512" i="3"/>
  <c r="X1496" i="3"/>
  <c r="X1480" i="3"/>
  <c r="X1384" i="3"/>
  <c r="X1368" i="3"/>
  <c r="X4255" i="3"/>
  <c r="X4239" i="3"/>
  <c r="X4191" i="3"/>
  <c r="X4175" i="3"/>
  <c r="X4159" i="3"/>
  <c r="X4111" i="3"/>
  <c r="X4095" i="3"/>
  <c r="X4063" i="3"/>
  <c r="X4047" i="3"/>
  <c r="X4031" i="3"/>
  <c r="X3971" i="3"/>
  <c r="X3819" i="3"/>
  <c r="X3771" i="3"/>
  <c r="X3699" i="3"/>
  <c r="X3435" i="3"/>
  <c r="X3387" i="3"/>
  <c r="X3195" i="3"/>
  <c r="X3171" i="3"/>
  <c r="X3147" i="3"/>
  <c r="X2971" i="3"/>
  <c r="X2891" i="3"/>
  <c r="X2843" i="3"/>
  <c r="X2803" i="3"/>
  <c r="X2795" i="3"/>
  <c r="X2731" i="3"/>
  <c r="X2603" i="3"/>
  <c r="X2555" i="3"/>
  <c r="X2475" i="3"/>
  <c r="X2451" i="3"/>
  <c r="X2283" i="3"/>
  <c r="X2219" i="3"/>
  <c r="X2011" i="3"/>
  <c r="X1883" i="3"/>
  <c r="X1819" i="3"/>
  <c r="X1771" i="3"/>
  <c r="X1691" i="3"/>
  <c r="X1627" i="3"/>
  <c r="X1547" i="3"/>
  <c r="X1483" i="3"/>
  <c r="X1435" i="3"/>
  <c r="X1267" i="3"/>
  <c r="X1215" i="3"/>
  <c r="X1207" i="3"/>
  <c r="X1183" i="3"/>
  <c r="X1175" i="3"/>
  <c r="X1159" i="3"/>
  <c r="X1151" i="3"/>
  <c r="X1127" i="3"/>
  <c r="X1119" i="3"/>
  <c r="X1087" i="3"/>
  <c r="X1079" i="3"/>
  <c r="X1067" i="3"/>
  <c r="X1031" i="3"/>
  <c r="X1023" i="3"/>
  <c r="X999" i="3"/>
  <c r="X991" i="3"/>
  <c r="X959" i="3"/>
  <c r="X951" i="3"/>
  <c r="X927" i="3"/>
  <c r="X919" i="3"/>
  <c r="X903" i="3"/>
  <c r="X895" i="3"/>
  <c r="X871" i="3"/>
  <c r="X863" i="3"/>
  <c r="X843" i="3"/>
  <c r="X767" i="3"/>
  <c r="X759" i="3"/>
  <c r="X735" i="3"/>
  <c r="X727" i="3"/>
  <c r="X711" i="3"/>
  <c r="X703" i="3"/>
  <c r="X679" i="3"/>
  <c r="X671" i="3"/>
  <c r="X639" i="3"/>
  <c r="X631" i="3"/>
  <c r="X607" i="3"/>
  <c r="X599" i="3"/>
  <c r="X587" i="3"/>
  <c r="X579" i="3"/>
  <c r="X563" i="3"/>
  <c r="X555" i="3"/>
  <c r="X547" i="3"/>
  <c r="X531" i="3"/>
  <c r="X523" i="3"/>
  <c r="X515" i="3"/>
  <c r="X499" i="3"/>
  <c r="X483" i="3"/>
  <c r="X467" i="3"/>
  <c r="X451" i="3"/>
  <c r="X435" i="3"/>
  <c r="X427" i="3"/>
  <c r="X419" i="3"/>
  <c r="X403" i="3"/>
  <c r="X395" i="3"/>
  <c r="X387" i="3"/>
  <c r="X371" i="3"/>
  <c r="X355" i="3"/>
  <c r="X339" i="3"/>
  <c r="X323" i="3"/>
  <c r="X307" i="3"/>
  <c r="X299" i="3"/>
  <c r="X291" i="3"/>
  <c r="X275" i="3"/>
  <c r="X267" i="3"/>
  <c r="X259" i="3"/>
  <c r="X243" i="3"/>
  <c r="X227" i="3"/>
  <c r="X211" i="3"/>
  <c r="X195" i="3"/>
  <c r="X179" i="3"/>
  <c r="X171" i="3"/>
  <c r="X163" i="3"/>
  <c r="X83" i="3"/>
  <c r="X75" i="3"/>
  <c r="X67" i="3"/>
  <c r="X51" i="3"/>
  <c r="X35" i="3"/>
  <c r="X19" i="3"/>
  <c r="X6879" i="3"/>
  <c r="X6751" i="3"/>
  <c r="X6687" i="3"/>
  <c r="X6495" i="3"/>
  <c r="X6367" i="3"/>
  <c r="X6239" i="3"/>
  <c r="X6175" i="3"/>
  <c r="X6047" i="3"/>
  <c r="X5919" i="3"/>
  <c r="X3023" i="3"/>
  <c r="X2511" i="3"/>
  <c r="X6918" i="3"/>
  <c r="X6886" i="3"/>
  <c r="X6870" i="3"/>
  <c r="X6850" i="3"/>
  <c r="X6818" i="3"/>
  <c r="X6786" i="3"/>
  <c r="X6778" i="3"/>
  <c r="X6738" i="3"/>
  <c r="X6722" i="3"/>
  <c r="X6574" i="3"/>
  <c r="X6566" i="3"/>
  <c r="X6550" i="3"/>
  <c r="X6542" i="3"/>
  <c r="X6518" i="3"/>
  <c r="X6510" i="3"/>
  <c r="X6478" i="3"/>
  <c r="X6470" i="3"/>
  <c r="X6422" i="3"/>
  <c r="X6414" i="3"/>
  <c r="X6226" i="3"/>
  <c r="X5970" i="3"/>
  <c r="X5934" i="3"/>
  <c r="X5902" i="3"/>
  <c r="X5894" i="3"/>
  <c r="X5886" i="3"/>
  <c r="X5854" i="3"/>
  <c r="X5814" i="3"/>
  <c r="X5806" i="3"/>
  <c r="X5790" i="3"/>
  <c r="X5742" i="3"/>
  <c r="X5734" i="3"/>
  <c r="X5726" i="3"/>
  <c r="X5678" i="3"/>
  <c r="X5670" i="3"/>
  <c r="X5662" i="3"/>
  <c r="X5622" i="3"/>
  <c r="X5614" i="3"/>
  <c r="X5598" i="3"/>
  <c r="X5590" i="3"/>
  <c r="X5582" i="3"/>
  <c r="X5566" i="3"/>
  <c r="X5534" i="3"/>
  <c r="X5518" i="3"/>
  <c r="X5510" i="3"/>
  <c r="X5502" i="3"/>
  <c r="X5454" i="3"/>
  <c r="X5446" i="3"/>
  <c r="X5438" i="3"/>
  <c r="X5422" i="3"/>
  <c r="X5414" i="3"/>
  <c r="X5406" i="3"/>
  <c r="X5386" i="3"/>
  <c r="X5366" i="3"/>
  <c r="X5358" i="3"/>
  <c r="X5342" i="3"/>
  <c r="X5294" i="3"/>
  <c r="X5286" i="3"/>
  <c r="X5278" i="3"/>
  <c r="X5262" i="3"/>
  <c r="X5246" i="3"/>
  <c r="X5166" i="3"/>
  <c r="X5102" i="3"/>
  <c r="X5094" i="3"/>
  <c r="X5086" i="3"/>
  <c r="X5046" i="3"/>
  <c r="X4974" i="3"/>
  <c r="X4966" i="3"/>
  <c r="X4958" i="3"/>
  <c r="X4918" i="3"/>
  <c r="X4910" i="3"/>
  <c r="X4894" i="3"/>
  <c r="X4854" i="3"/>
  <c r="X4846" i="3"/>
  <c r="X4830" i="3"/>
  <c r="X4822" i="3"/>
  <c r="X4814" i="3"/>
  <c r="X4798" i="3"/>
  <c r="X4790" i="3"/>
  <c r="X4782" i="3"/>
  <c r="X4766" i="3"/>
  <c r="X4742" i="3"/>
  <c r="X4734" i="3"/>
  <c r="X4694" i="3"/>
  <c r="X4686" i="3"/>
  <c r="X4650" i="3"/>
  <c r="X4630" i="3"/>
  <c r="X4622" i="3"/>
  <c r="X4606" i="3"/>
  <c r="X4538" i="3"/>
  <c r="X4482" i="3"/>
  <c r="X4406" i="3"/>
  <c r="X4398" i="3"/>
  <c r="X4382" i="3"/>
  <c r="X4374" i="3"/>
  <c r="X4366" i="3"/>
  <c r="X4270" i="3"/>
  <c r="X4254" i="3"/>
  <c r="X4238" i="3"/>
  <c r="X4206" i="3"/>
  <c r="X4190" i="3"/>
  <c r="X4174" i="3"/>
  <c r="X4142" i="3"/>
  <c r="X4126" i="3"/>
  <c r="X4110" i="3"/>
  <c r="X4078" i="3"/>
  <c r="X4062" i="3"/>
  <c r="X4046" i="3"/>
  <c r="X4014" i="3"/>
  <c r="X3998" i="3"/>
  <c r="X3982" i="3"/>
  <c r="X3934" i="3"/>
  <c r="X3926" i="3"/>
  <c r="X3918" i="3"/>
  <c r="X3886" i="3"/>
  <c r="X3878" i="3"/>
  <c r="X3870" i="3"/>
  <c r="X3854" i="3"/>
  <c r="X3846" i="3"/>
  <c r="X3822" i="3"/>
  <c r="X3814" i="3"/>
  <c r="X3806" i="3"/>
  <c r="X3790" i="3"/>
  <c r="X3782" i="3"/>
  <c r="X3766" i="3"/>
  <c r="X3758" i="3"/>
  <c r="X3742" i="3"/>
  <c r="X3734" i="3"/>
  <c r="X3726" i="3"/>
  <c r="X3702" i="3"/>
  <c r="X3638" i="3"/>
  <c r="X3630" i="3"/>
  <c r="X3614" i="3"/>
  <c r="X3606" i="3"/>
  <c r="X3598" i="3"/>
  <c r="X3574" i="3"/>
  <c r="X3566" i="3"/>
  <c r="X3550" i="3"/>
  <c r="X3542" i="3"/>
  <c r="X3534" i="3"/>
  <c r="X3426" i="3"/>
  <c r="X3298" i="3"/>
  <c r="X3282" i="3"/>
  <c r="X3274" i="3"/>
  <c r="X3254" i="3"/>
  <c r="X3238" i="3"/>
  <c r="X3230" i="3"/>
  <c r="X3214" i="3"/>
  <c r="X3206" i="3"/>
  <c r="X3194" i="3"/>
  <c r="X3186" i="3"/>
  <c r="X3170" i="3"/>
  <c r="X3130" i="3"/>
  <c r="X3122" i="3"/>
  <c r="X3106" i="3"/>
  <c r="X3098" i="3"/>
  <c r="X3066" i="3"/>
  <c r="X3058" i="3"/>
  <c r="X3034" i="3"/>
  <c r="X3010" i="3"/>
  <c r="X2978" i="3"/>
  <c r="X2970" i="3"/>
  <c r="X2906" i="3"/>
  <c r="X2882" i="3"/>
  <c r="X2874" i="3"/>
  <c r="X2850" i="3"/>
  <c r="X2842" i="3"/>
  <c r="X2834" i="3"/>
  <c r="X2818" i="3"/>
  <c r="X2778" i="3"/>
  <c r="X2770" i="3"/>
  <c r="X2754" i="3"/>
  <c r="X2746" i="3"/>
  <c r="X2726" i="3"/>
  <c r="X2710" i="3"/>
  <c r="X2702" i="3"/>
  <c r="X2686" i="3"/>
  <c r="X2678" i="3"/>
  <c r="X2662" i="3"/>
  <c r="X2614" i="3"/>
  <c r="X2594" i="3"/>
  <c r="X2586" i="3"/>
  <c r="X2578" i="3"/>
  <c r="X2546" i="3"/>
  <c r="X2522" i="3"/>
  <c r="X2490" i="3"/>
  <c r="X2458" i="3"/>
  <c r="X2450" i="3"/>
  <c r="X2434" i="3"/>
  <c r="X2430" i="3"/>
  <c r="X2394" i="3"/>
  <c r="X2338" i="3"/>
  <c r="X2330" i="3"/>
  <c r="X2322" i="3"/>
  <c r="X2306" i="3"/>
  <c r="X2290" i="3"/>
  <c r="X2266" i="3"/>
  <c r="X2234" i="3"/>
  <c r="X2218" i="3"/>
  <c r="X2202" i="3"/>
  <c r="X2194" i="3"/>
  <c r="X2174" i="3"/>
  <c r="X2138" i="3"/>
  <c r="X2118" i="3"/>
  <c r="X2086" i="3"/>
  <c r="X2070" i="3"/>
  <c r="X2062" i="3"/>
  <c r="X2010" i="3"/>
  <c r="X2002" i="3"/>
  <c r="X1978" i="3"/>
  <c r="X1970" i="3"/>
  <c r="X1946" i="3"/>
  <c r="X1922" i="3"/>
  <c r="X1882" i="3"/>
  <c r="X1874" i="3"/>
  <c r="X1826" i="3"/>
  <c r="X1710" i="3"/>
  <c r="X1694" i="3"/>
  <c r="X1662" i="3"/>
  <c r="X1638" i="3"/>
  <c r="X1622" i="3"/>
  <c r="X1614" i="3"/>
  <c r="X1606" i="3"/>
  <c r="X1590" i="3"/>
  <c r="X1582" i="3"/>
  <c r="X1566" i="3"/>
  <c r="X1542" i="3"/>
  <c r="X1518" i="3"/>
  <c r="X1470" i="3"/>
  <c r="X1462" i="3"/>
  <c r="X1454" i="3"/>
  <c r="X1438" i="3"/>
  <c r="X1422" i="3"/>
  <c r="X1414" i="3"/>
  <c r="X1374" i="3"/>
  <c r="X1318" i="3"/>
  <c r="X1282" i="3"/>
  <c r="X1250" i="3"/>
  <c r="X1234" i="3"/>
  <c r="X1226" i="3"/>
  <c r="X1218" i="3"/>
  <c r="X1194" i="3"/>
  <c r="X1138" i="3"/>
  <c r="X1122" i="3"/>
  <c r="X1098" i="3"/>
  <c r="X1066" i="3"/>
  <c r="X1034" i="3"/>
  <c r="X994" i="3"/>
  <c r="X938" i="3"/>
  <c r="X914" i="3"/>
  <c r="X866" i="3"/>
  <c r="X842" i="3"/>
  <c r="X834" i="3"/>
  <c r="X830" i="3"/>
  <c r="X818" i="3"/>
  <c r="X810" i="3"/>
  <c r="X770" i="3"/>
  <c r="X714" i="3"/>
  <c r="X658" i="3"/>
  <c r="X650" i="3"/>
  <c r="X626" i="3"/>
  <c r="X618" i="3"/>
  <c r="X610" i="3"/>
  <c r="X566" i="3"/>
  <c r="X558" i="3"/>
  <c r="X542" i="3"/>
  <c r="X526" i="3"/>
  <c r="X510" i="3"/>
  <c r="X478" i="3"/>
  <c r="X470" i="3"/>
  <c r="X438" i="3"/>
  <c r="X430" i="3"/>
  <c r="X398" i="3"/>
  <c r="X354" i="3"/>
  <c r="X330" i="3"/>
  <c r="X322" i="3"/>
  <c r="X306" i="3"/>
  <c r="X274" i="3"/>
  <c r="X266" i="3"/>
  <c r="X226" i="3"/>
  <c r="X194" i="3"/>
  <c r="X150" i="3"/>
  <c r="X118" i="3"/>
  <c r="X110" i="3"/>
  <c r="X86" i="3"/>
  <c r="X78" i="3"/>
  <c r="X54" i="3"/>
  <c r="X30" i="3"/>
  <c r="X22" i="3"/>
  <c r="X10" i="3"/>
  <c r="X6942" i="3"/>
  <c r="X6814" i="3"/>
  <c r="X6686" i="3"/>
  <c r="X6558" i="3"/>
  <c r="X6430" i="3"/>
  <c r="X6302" i="3"/>
  <c r="X6238" i="3"/>
  <c r="X6110" i="3"/>
  <c r="X6067" i="3"/>
  <c r="X5982" i="3"/>
  <c r="X4658" i="3"/>
  <c r="X4463" i="3"/>
  <c r="X4207" i="3"/>
  <c r="X3951" i="3"/>
  <c r="X3695" i="3"/>
  <c r="X3439" i="3"/>
  <c r="X3183" i="3"/>
  <c r="X2495" i="3"/>
  <c r="X6521" i="3"/>
  <c r="X6497" i="3"/>
  <c r="X6489" i="3"/>
  <c r="X6465" i="3"/>
  <c r="X6457" i="3"/>
  <c r="X6449" i="3"/>
  <c r="X6425" i="3"/>
  <c r="X6417" i="3"/>
  <c r="X6393" i="3"/>
  <c r="X6369" i="3"/>
  <c r="X6365" i="3"/>
  <c r="X6361" i="3"/>
  <c r="X6337" i="3"/>
  <c r="X6329" i="3"/>
  <c r="X6321" i="3"/>
  <c r="X6297" i="3"/>
  <c r="X6289" i="3"/>
  <c r="X6265" i="3"/>
  <c r="X6241" i="3"/>
  <c r="X6233" i="3"/>
  <c r="X6209" i="3"/>
  <c r="X6201" i="3"/>
  <c r="X6193" i="3"/>
  <c r="X6169" i="3"/>
  <c r="X6161" i="3"/>
  <c r="X6137" i="3"/>
  <c r="X6113" i="3"/>
  <c r="X6109" i="3"/>
  <c r="X6105" i="3"/>
  <c r="X6081" i="3"/>
  <c r="X6073" i="3"/>
  <c r="X6065" i="3"/>
  <c r="X6041" i="3"/>
  <c r="X6033" i="3"/>
  <c r="X6009" i="3"/>
  <c r="X5985" i="3"/>
  <c r="X5977" i="3"/>
  <c r="X5953" i="3"/>
  <c r="X5945" i="3"/>
  <c r="X5937" i="3"/>
  <c r="X5913" i="3"/>
  <c r="X5905" i="3"/>
  <c r="X5897" i="3"/>
  <c r="X5889" i="3"/>
  <c r="X5885" i="3"/>
  <c r="X5881" i="3"/>
  <c r="X5865" i="3"/>
  <c r="X5849" i="3"/>
  <c r="X5841" i="3"/>
  <c r="X5833" i="3"/>
  <c r="X5825" i="3"/>
  <c r="X5801" i="3"/>
  <c r="X5793" i="3"/>
  <c r="X5769" i="3"/>
  <c r="X5749" i="3"/>
  <c r="X5745" i="3"/>
  <c r="X5737" i="3"/>
  <c r="X5733" i="3"/>
  <c r="X5729" i="3"/>
  <c r="X5705" i="3"/>
  <c r="X5681" i="3"/>
  <c r="X5673" i="3"/>
  <c r="X5649" i="3"/>
  <c r="X5641" i="3"/>
  <c r="X5633" i="3"/>
  <c r="X5621" i="3"/>
  <c r="X5609" i="3"/>
  <c r="X5605" i="3"/>
  <c r="X5585" i="3"/>
  <c r="X5577" i="3"/>
  <c r="X5569" i="3"/>
  <c r="X5545" i="3"/>
  <c r="X5537" i="3"/>
  <c r="X5513" i="3"/>
  <c r="X5493" i="3"/>
  <c r="X5489" i="3"/>
  <c r="X5481" i="3"/>
  <c r="X5477" i="3"/>
  <c r="X5473" i="3"/>
  <c r="X5449" i="3"/>
  <c r="X5425" i="3"/>
  <c r="X5417" i="3"/>
  <c r="X5393" i="3"/>
  <c r="X5385" i="3"/>
  <c r="X5377" i="3"/>
  <c r="X5365" i="3"/>
  <c r="X5353" i="3"/>
  <c r="X5349" i="3"/>
  <c r="X5329" i="3"/>
  <c r="X5321" i="3"/>
  <c r="X5313" i="3"/>
  <c r="X5289" i="3"/>
  <c r="X5281" i="3"/>
  <c r="X5257" i="3"/>
  <c r="X5237" i="3"/>
  <c r="X5233" i="3"/>
  <c r="X5225" i="3"/>
  <c r="X5221" i="3"/>
  <c r="X5217" i="3"/>
  <c r="X5193" i="3"/>
  <c r="X5169" i="3"/>
  <c r="X5165" i="3"/>
  <c r="X5161" i="3"/>
  <c r="X5137" i="3"/>
  <c r="X5129" i="3"/>
  <c r="X5121" i="3"/>
  <c r="X5109" i="3"/>
  <c r="X5097" i="3"/>
  <c r="X5093" i="3"/>
  <c r="X5073" i="3"/>
  <c r="X5065" i="3"/>
  <c r="X5057" i="3"/>
  <c r="X5053" i="3"/>
  <c r="X5033" i="3"/>
  <c r="X5025" i="3"/>
  <c r="X5001" i="3"/>
  <c r="X4993" i="3"/>
  <c r="X4977" i="3"/>
  <c r="X4961" i="3"/>
  <c r="X4945" i="3"/>
  <c r="X4929" i="3"/>
  <c r="X4913" i="3"/>
  <c r="X4909" i="3"/>
  <c r="X4905" i="3"/>
  <c r="X4897" i="3"/>
  <c r="X4893" i="3"/>
  <c r="X4881" i="3"/>
  <c r="X4865" i="3"/>
  <c r="X4849" i="3"/>
  <c r="X4841" i="3"/>
  <c r="X4837" i="3"/>
  <c r="X4833" i="3"/>
  <c r="X4817" i="3"/>
  <c r="X4809" i="3"/>
  <c r="X4801" i="3"/>
  <c r="X4785" i="3"/>
  <c r="X4781" i="3"/>
  <c r="X4769" i="3"/>
  <c r="X4765" i="3"/>
  <c r="X4753" i="3"/>
  <c r="X4745" i="3"/>
  <c r="X4737" i="3"/>
  <c r="X4721" i="3"/>
  <c r="X4705" i="3"/>
  <c r="X4689" i="3"/>
  <c r="X4673" i="3"/>
  <c r="X4657" i="3"/>
  <c r="X4653" i="3"/>
  <c r="X4649" i="3"/>
  <c r="X4641" i="3"/>
  <c r="X4637" i="3"/>
  <c r="X4625" i="3"/>
  <c r="X4609" i="3"/>
  <c r="X4593" i="3"/>
  <c r="X4585" i="3"/>
  <c r="X4577" i="3"/>
  <c r="X4561" i="3"/>
  <c r="X4553" i="3"/>
  <c r="X4545" i="3"/>
  <c r="X4529" i="3"/>
  <c r="X4525" i="3"/>
  <c r="X4513" i="3"/>
  <c r="X4509" i="3"/>
  <c r="X4497" i="3"/>
  <c r="X4489" i="3"/>
  <c r="X4481" i="3"/>
  <c r="X4465" i="3"/>
  <c r="X4449" i="3"/>
  <c r="X4441" i="3"/>
  <c r="X4433" i="3"/>
  <c r="X4425" i="3"/>
  <c r="X4421" i="3"/>
  <c r="X4417" i="3"/>
  <c r="X4401" i="3"/>
  <c r="X4385" i="3"/>
  <c r="X4377" i="3"/>
  <c r="X4369" i="3"/>
  <c r="X4361" i="3"/>
  <c r="X4353" i="3"/>
  <c r="X4337" i="3"/>
  <c r="X4321" i="3"/>
  <c r="X4313" i="3"/>
  <c r="X4305" i="3"/>
  <c r="X4297" i="3"/>
  <c r="X4289" i="3"/>
  <c r="X4273" i="3"/>
  <c r="X4257" i="3"/>
  <c r="X4249" i="3"/>
  <c r="X4241" i="3"/>
  <c r="X4233" i="3"/>
  <c r="X4225" i="3"/>
  <c r="X4209" i="3"/>
  <c r="X4193" i="3"/>
  <c r="X4185" i="3"/>
  <c r="X4177" i="3"/>
  <c r="X4169" i="3"/>
  <c r="X4165" i="3"/>
  <c r="X4161" i="3"/>
  <c r="X4145" i="3"/>
  <c r="X4129" i="3"/>
  <c r="X4121" i="3"/>
  <c r="X4113" i="3"/>
  <c r="X4105" i="3"/>
  <c r="X4097" i="3"/>
  <c r="X4081" i="3"/>
  <c r="X4065" i="3"/>
  <c r="X4057" i="3"/>
  <c r="X4049" i="3"/>
  <c r="X4041" i="3"/>
  <c r="X4033" i="3"/>
  <c r="X4017" i="3"/>
  <c r="X4001" i="3"/>
  <c r="X3993" i="3"/>
  <c r="X3985" i="3"/>
  <c r="X3977" i="3"/>
  <c r="X3969" i="3"/>
  <c r="X3953" i="3"/>
  <c r="X3937" i="3"/>
  <c r="X3929" i="3"/>
  <c r="X3921" i="3"/>
  <c r="X3913" i="3"/>
  <c r="X3909" i="3"/>
  <c r="X3905" i="3"/>
  <c r="X3889" i="3"/>
  <c r="X3873" i="3"/>
  <c r="X3865" i="3"/>
  <c r="X3857" i="3"/>
  <c r="X3849" i="3"/>
  <c r="X3841" i="3"/>
  <c r="X3825" i="3"/>
  <c r="X3809" i="3"/>
  <c r="X3801" i="3"/>
  <c r="X3793" i="3"/>
  <c r="X3785" i="3"/>
  <c r="X3777" i="3"/>
  <c r="X3761" i="3"/>
  <c r="X3745" i="3"/>
  <c r="X3737" i="3"/>
  <c r="X3729" i="3"/>
  <c r="X3721" i="3"/>
  <c r="X3717" i="3"/>
  <c r="X3709" i="3"/>
  <c r="X3701" i="3"/>
  <c r="X3697" i="3"/>
  <c r="X3693" i="3"/>
  <c r="X3677" i="3"/>
  <c r="X3661" i="3"/>
  <c r="X3653" i="3"/>
  <c r="X3645" i="3"/>
  <c r="X3637" i="3"/>
  <c r="X3629" i="3"/>
  <c r="X3613" i="3"/>
  <c r="X3597" i="3"/>
  <c r="X3589" i="3"/>
  <c r="X3581" i="3"/>
  <c r="X3573" i="3"/>
  <c r="X3565" i="3"/>
  <c r="X3549" i="3"/>
  <c r="X3533" i="3"/>
  <c r="X3525" i="3"/>
  <c r="X3517" i="3"/>
  <c r="X3509" i="3"/>
  <c r="X3501" i="3"/>
  <c r="X3485" i="3"/>
  <c r="X3481" i="3"/>
  <c r="X3477" i="3"/>
  <c r="X3473" i="3"/>
  <c r="X3465" i="3"/>
  <c r="X3461" i="3"/>
  <c r="X3457" i="3"/>
  <c r="X3449" i="3"/>
  <c r="X3445" i="3"/>
  <c r="X3441" i="3"/>
  <c r="X3433" i="3"/>
  <c r="X3429" i="3"/>
  <c r="X3425" i="3"/>
  <c r="X3417" i="3"/>
  <c r="X3413" i="3"/>
  <c r="X3409" i="3"/>
  <c r="X3401" i="3"/>
  <c r="X3397" i="3"/>
  <c r="X3393" i="3"/>
  <c r="X3385" i="3"/>
  <c r="X3381" i="3"/>
  <c r="X3377" i="3"/>
  <c r="X3369" i="3"/>
  <c r="X3365" i="3"/>
  <c r="X3361" i="3"/>
  <c r="X3353" i="3"/>
  <c r="X3349" i="3"/>
  <c r="X3345" i="3"/>
  <c r="X3337" i="3"/>
  <c r="X3333" i="3"/>
  <c r="X3329" i="3"/>
  <c r="X3321" i="3"/>
  <c r="X3317" i="3"/>
  <c r="X3313" i="3"/>
  <c r="X3305" i="3"/>
  <c r="X3301" i="3"/>
  <c r="X3297" i="3"/>
  <c r="X3289" i="3"/>
  <c r="X3285" i="3"/>
  <c r="X3281" i="3"/>
  <c r="X3273" i="3"/>
  <c r="X3269" i="3"/>
  <c r="X3265" i="3"/>
  <c r="X3257" i="3"/>
  <c r="X3253" i="3"/>
  <c r="X3249" i="3"/>
  <c r="X3241" i="3"/>
  <c r="X3237" i="3"/>
  <c r="X3233" i="3"/>
  <c r="X3225" i="3"/>
  <c r="X3221" i="3"/>
  <c r="X3217" i="3"/>
  <c r="X3209" i="3"/>
  <c r="X3205" i="3"/>
  <c r="X3201" i="3"/>
  <c r="X3193" i="3"/>
  <c r="X3189" i="3"/>
  <c r="X3185" i="3"/>
  <c r="X3177" i="3"/>
  <c r="X3173" i="3"/>
  <c r="X3169" i="3"/>
  <c r="X3161" i="3"/>
  <c r="X3157" i="3"/>
  <c r="X3153" i="3"/>
  <c r="X3145" i="3"/>
  <c r="X3141" i="3"/>
  <c r="X3137" i="3"/>
  <c r="X3129" i="3"/>
  <c r="X3125" i="3"/>
  <c r="X3121" i="3"/>
  <c r="X3113" i="3"/>
  <c r="X3109" i="3"/>
  <c r="X3105" i="3"/>
  <c r="X3097" i="3"/>
  <c r="X3093" i="3"/>
  <c r="X3089" i="3"/>
  <c r="X3081" i="3"/>
  <c r="X3077" i="3"/>
  <c r="X3073" i="3"/>
  <c r="X3065" i="3"/>
  <c r="X3061" i="3"/>
  <c r="X3057" i="3"/>
  <c r="X3049" i="3"/>
  <c r="X3045" i="3"/>
  <c r="X3041" i="3"/>
  <c r="X3033" i="3"/>
  <c r="X3029" i="3"/>
  <c r="X3025" i="3"/>
  <c r="X3017" i="3"/>
  <c r="X3013" i="3"/>
  <c r="X3009" i="3"/>
  <c r="X3001" i="3"/>
  <c r="X2997" i="3"/>
  <c r="X2993" i="3"/>
  <c r="X2985" i="3"/>
  <c r="X2981" i="3"/>
  <c r="X2977" i="3"/>
  <c r="X2969" i="3"/>
  <c r="X2965" i="3"/>
  <c r="X2961" i="3"/>
  <c r="X2953" i="3"/>
  <c r="X2949" i="3"/>
  <c r="X2945" i="3"/>
  <c r="X2937" i="3"/>
  <c r="X2933" i="3"/>
  <c r="X2929" i="3"/>
  <c r="X2921" i="3"/>
  <c r="X2917" i="3"/>
  <c r="X2913" i="3"/>
  <c r="X2905" i="3"/>
  <c r="X2901" i="3"/>
  <c r="X2897" i="3"/>
  <c r="X2889" i="3"/>
  <c r="X2885" i="3"/>
  <c r="X2881" i="3"/>
  <c r="X2873" i="3"/>
  <c r="X2869" i="3"/>
  <c r="X2865" i="3"/>
  <c r="X2857" i="3"/>
  <c r="X2853" i="3"/>
  <c r="X2849" i="3"/>
  <c r="X2841" i="3"/>
  <c r="X2837" i="3"/>
  <c r="X2833" i="3"/>
  <c r="X2825" i="3"/>
  <c r="X2821" i="3"/>
  <c r="X2817" i="3"/>
  <c r="X2809" i="3"/>
  <c r="X2805" i="3"/>
  <c r="X2801" i="3"/>
  <c r="X2793" i="3"/>
  <c r="X2789" i="3"/>
  <c r="X2785" i="3"/>
  <c r="X2777" i="3"/>
  <c r="X2773" i="3"/>
  <c r="X2769" i="3"/>
  <c r="X2761" i="3"/>
  <c r="X2757" i="3"/>
  <c r="X2753" i="3"/>
  <c r="X2745" i="3"/>
  <c r="X2741" i="3"/>
  <c r="X2737" i="3"/>
  <c r="X2729" i="3"/>
  <c r="X2725" i="3"/>
  <c r="X2721" i="3"/>
  <c r="X2713" i="3"/>
  <c r="X2709" i="3"/>
  <c r="X2705" i="3"/>
  <c r="X2697" i="3"/>
  <c r="X2693" i="3"/>
  <c r="X2689" i="3"/>
  <c r="X2681" i="3"/>
  <c r="X2677" i="3"/>
  <c r="X2673" i="3"/>
  <c r="X2665" i="3"/>
  <c r="X2661" i="3"/>
  <c r="X2657" i="3"/>
  <c r="X2649" i="3"/>
  <c r="X2645" i="3"/>
  <c r="X2641" i="3"/>
  <c r="X2633" i="3"/>
  <c r="X2629" i="3"/>
  <c r="X2625" i="3"/>
  <c r="X2617" i="3"/>
  <c r="X2613" i="3"/>
  <c r="X2609" i="3"/>
  <c r="X2601" i="3"/>
  <c r="X2597" i="3"/>
  <c r="X2593" i="3"/>
  <c r="X2585" i="3"/>
  <c r="X2581" i="3"/>
  <c r="X2577" i="3"/>
  <c r="X2569" i="3"/>
  <c r="X2565" i="3"/>
  <c r="X2557" i="3"/>
  <c r="X2541" i="3"/>
  <c r="X2533" i="3"/>
  <c r="X2525" i="3"/>
  <c r="X2517" i="3"/>
  <c r="X2509" i="3"/>
  <c r="X2493" i="3"/>
  <c r="X2477" i="3"/>
  <c r="X2469" i="3"/>
  <c r="X2457" i="3"/>
  <c r="X2449" i="3"/>
  <c r="X2441" i="3"/>
  <c r="X2433" i="3"/>
  <c r="X2429" i="3"/>
  <c r="X2425" i="3"/>
  <c r="X2409" i="3"/>
  <c r="X2393" i="3"/>
  <c r="X2385" i="3"/>
  <c r="X2377" i="3"/>
  <c r="X2365" i="3"/>
  <c r="X2357" i="3"/>
  <c r="X2349" i="3"/>
  <c r="X2325" i="3"/>
  <c r="X2317" i="3"/>
  <c r="X2305" i="3"/>
  <c r="X2297" i="3"/>
  <c r="X2289" i="3"/>
  <c r="X2273" i="3"/>
  <c r="X2265" i="3"/>
  <c r="X2253" i="3"/>
  <c r="X2237" i="3"/>
  <c r="X2229" i="3"/>
  <c r="X2221" i="3"/>
  <c r="X2213" i="3"/>
  <c r="X2205" i="3"/>
  <c r="X2189" i="3"/>
  <c r="X2173" i="3"/>
  <c r="X2165" i="3"/>
  <c r="X2157" i="3"/>
  <c r="X2149" i="3"/>
  <c r="X2141" i="3"/>
  <c r="X2125" i="3"/>
  <c r="X2105" i="3"/>
  <c r="X2089" i="3"/>
  <c r="X2081" i="3"/>
  <c r="X2073" i="3"/>
  <c r="X2061" i="3"/>
  <c r="X2037" i="3"/>
  <c r="X2029" i="3"/>
  <c r="X2021" i="3"/>
  <c r="X2013" i="3"/>
  <c r="X2005" i="3"/>
  <c r="X1997" i="3"/>
  <c r="X1989" i="3"/>
  <c r="X1981" i="3"/>
  <c r="X1965" i="3"/>
  <c r="X1949" i="3"/>
  <c r="X1941" i="3"/>
  <c r="X1933" i="3"/>
  <c r="X1925" i="3"/>
  <c r="X1917" i="3"/>
  <c r="X1905" i="3"/>
  <c r="X1901" i="3"/>
  <c r="X1897" i="3"/>
  <c r="X1881" i="3"/>
  <c r="X1865" i="3"/>
  <c r="X1857" i="3"/>
  <c r="X1849" i="3"/>
  <c r="X1841" i="3"/>
  <c r="X1833" i="3"/>
  <c r="X1817" i="3"/>
  <c r="X1789" i="3"/>
  <c r="X1781" i="3"/>
  <c r="X1773" i="3"/>
  <c r="X1765" i="3"/>
  <c r="X1749" i="3"/>
  <c r="X1741" i="3"/>
  <c r="X1733" i="3"/>
  <c r="X1725" i="3"/>
  <c r="X1709" i="3"/>
  <c r="X1705" i="3"/>
  <c r="X1689" i="3"/>
  <c r="X1673" i="3"/>
  <c r="X1665" i="3"/>
  <c r="X1657" i="3"/>
  <c r="X1653" i="3"/>
  <c r="X1645" i="3"/>
  <c r="X1637" i="3"/>
  <c r="X1629" i="3"/>
  <c r="X1621" i="3"/>
  <c r="X1601" i="3"/>
  <c r="X1585" i="3"/>
  <c r="X1577" i="3"/>
  <c r="X1569" i="3"/>
  <c r="X1553" i="3"/>
  <c r="X1537" i="3"/>
  <c r="X1529" i="3"/>
  <c r="X1521" i="3"/>
  <c r="X1505" i="3"/>
  <c r="X1489" i="3"/>
  <c r="X1481" i="3"/>
  <c r="X1469" i="3"/>
  <c r="X1461" i="3"/>
  <c r="X1453" i="3"/>
  <c r="X1445" i="3"/>
  <c r="X1441" i="3"/>
  <c r="X1437" i="3"/>
  <c r="X1421" i="3"/>
  <c r="X1405" i="3"/>
  <c r="X1397" i="3"/>
  <c r="X1389" i="3"/>
  <c r="X1381" i="3"/>
  <c r="X1373" i="3"/>
  <c r="X1357" i="3"/>
  <c r="X1341" i="3"/>
  <c r="X1321" i="3"/>
  <c r="X1313" i="3"/>
  <c r="X1305" i="3"/>
  <c r="X1297" i="3"/>
  <c r="X1293" i="3"/>
  <c r="X1289" i="3"/>
  <c r="X1273" i="3"/>
  <c r="X1257" i="3"/>
  <c r="X1245" i="3"/>
  <c r="X1237" i="3"/>
  <c r="X1213" i="3"/>
  <c r="X1205" i="3"/>
  <c r="X1197" i="3"/>
  <c r="X1173" i="3"/>
  <c r="X1165" i="3"/>
  <c r="X1149" i="3"/>
  <c r="X1145" i="3"/>
  <c r="X1121" i="3"/>
  <c r="X1113" i="3"/>
  <c r="X1089" i="3"/>
  <c r="X1081" i="3"/>
  <c r="X1057" i="3"/>
  <c r="X1049" i="3"/>
  <c r="X1045" i="3"/>
  <c r="X1037" i="3"/>
  <c r="X1021" i="3"/>
  <c r="X1013" i="3"/>
  <c r="X1005" i="3"/>
  <c r="X989" i="3"/>
  <c r="X981" i="3"/>
  <c r="X973" i="3"/>
  <c r="X957" i="3"/>
  <c r="X949" i="3"/>
  <c r="X941" i="3"/>
  <c r="X925" i="3"/>
  <c r="X917" i="3"/>
  <c r="X909" i="3"/>
  <c r="X893" i="3"/>
  <c r="X885" i="3"/>
  <c r="X877" i="3"/>
  <c r="X861" i="3"/>
  <c r="X857" i="3"/>
  <c r="X845" i="3"/>
  <c r="X829" i="3"/>
  <c r="X813" i="3"/>
  <c r="X797" i="3"/>
  <c r="X781" i="3"/>
  <c r="X765" i="3"/>
  <c r="X749" i="3"/>
  <c r="X733" i="3"/>
  <c r="X717" i="3"/>
  <c r="X701" i="3"/>
  <c r="X685" i="3"/>
  <c r="X669" i="3"/>
  <c r="X653" i="3"/>
  <c r="X637" i="3"/>
  <c r="X621" i="3"/>
  <c r="X605" i="3"/>
  <c r="X589" i="3"/>
  <c r="X573" i="3"/>
  <c r="X557" i="3"/>
  <c r="X541" i="3"/>
  <c r="X525" i="3"/>
  <c r="X509" i="3"/>
  <c r="X493" i="3"/>
  <c r="X477" i="3"/>
  <c r="X461" i="3"/>
  <c r="X445" i="3"/>
  <c r="X429" i="3"/>
  <c r="X413" i="3"/>
  <c r="X397" i="3"/>
  <c r="X381" i="3"/>
  <c r="X365" i="3"/>
  <c r="X349" i="3"/>
  <c r="X333" i="3"/>
  <c r="X317" i="3"/>
  <c r="X301" i="3"/>
  <c r="X285" i="3"/>
  <c r="X269" i="3"/>
  <c r="X253" i="3"/>
  <c r="X237" i="3"/>
  <c r="X221" i="3"/>
  <c r="X205" i="3"/>
  <c r="X189" i="3"/>
  <c r="X173" i="3"/>
  <c r="X161" i="3"/>
  <c r="X153" i="3"/>
  <c r="X137" i="3"/>
  <c r="X129" i="3"/>
  <c r="X121" i="3"/>
  <c r="X105" i="3"/>
  <c r="X89" i="3"/>
  <c r="X73" i="3"/>
  <c r="X57" i="3"/>
  <c r="X41" i="3"/>
  <c r="X33" i="3"/>
  <c r="X25" i="3"/>
  <c r="X9" i="3"/>
  <c r="X7018" i="3"/>
  <c r="X6975" i="3"/>
  <c r="X6911" i="3"/>
  <c r="X6826" i="3"/>
  <c r="X6783" i="3"/>
  <c r="X6762" i="3"/>
  <c r="X6719" i="3"/>
  <c r="X6591" i="3"/>
  <c r="X6463" i="3"/>
  <c r="X6421" i="3"/>
  <c r="X6293" i="3"/>
  <c r="X6271" i="3"/>
  <c r="X6207" i="3"/>
  <c r="X6143" i="3"/>
  <c r="X6015" i="3"/>
  <c r="X5951" i="3"/>
  <c r="X5785" i="3"/>
  <c r="X5721" i="3"/>
  <c r="X5657" i="3"/>
  <c r="X5593" i="3"/>
  <c r="X5529" i="3"/>
  <c r="X5465" i="3"/>
  <c r="X5401" i="3"/>
  <c r="X5337" i="3"/>
  <c r="X5273" i="3"/>
  <c r="X5209" i="3"/>
  <c r="X5145" i="3"/>
  <c r="X5081" i="3"/>
  <c r="X5017" i="3"/>
  <c r="X4953" i="3"/>
  <c r="X4761" i="3"/>
  <c r="X4697" i="3"/>
  <c r="X4505" i="3"/>
  <c r="X4414" i="3"/>
  <c r="X4286" i="3"/>
  <c r="X4158" i="3"/>
  <c r="X4030" i="3"/>
  <c r="X3902" i="3"/>
  <c r="X3774" i="3"/>
  <c r="X3646" i="3"/>
  <c r="X3518" i="3"/>
  <c r="X3390" i="3"/>
  <c r="X2895" i="3"/>
  <c r="X2639" i="3"/>
  <c r="X2341" i="3"/>
  <c r="X1240" i="3"/>
  <c r="X4287" i="3"/>
  <c r="X4223" i="3"/>
  <c r="X4211" i="3"/>
  <c r="X4127" i="3"/>
  <c r="X3999" i="3"/>
  <c r="X3983" i="3"/>
  <c r="X3967" i="3"/>
  <c r="X3835" i="3"/>
  <c r="X3795" i="3"/>
  <c r="X3755" i="3"/>
  <c r="X3451" i="3"/>
  <c r="X3371" i="3"/>
  <c r="X3339" i="3"/>
  <c r="X3267" i="3"/>
  <c r="X3163" i="3"/>
  <c r="X3099" i="3"/>
  <c r="X2995" i="3"/>
  <c r="X2907" i="3"/>
  <c r="X2827" i="3"/>
  <c r="X2619" i="3"/>
  <c r="X2491" i="3"/>
  <c r="X2291" i="3"/>
  <c r="X2251" i="3"/>
  <c r="X2139" i="3"/>
  <c r="X2083" i="3"/>
  <c r="X2075" i="3"/>
  <c r="X1947" i="3"/>
  <c r="X1811" i="3"/>
  <c r="X1739" i="3"/>
  <c r="X1675" i="3"/>
  <c r="X1611" i="3"/>
  <c r="X1563" i="3"/>
  <c r="X1499" i="3"/>
  <c r="X1427" i="3"/>
  <c r="X1287" i="3"/>
  <c r="X1279" i="3"/>
  <c r="X1255" i="3"/>
  <c r="X1247" i="3"/>
  <c r="X1163" i="3"/>
  <c r="X1091" i="3"/>
  <c r="X1055" i="3"/>
  <c r="X1047" i="3"/>
  <c r="X1035" i="3"/>
  <c r="X907" i="3"/>
  <c r="X883" i="3"/>
  <c r="X839" i="3"/>
  <c r="X831" i="3"/>
  <c r="X799" i="3"/>
  <c r="X791" i="3"/>
  <c r="X747" i="3"/>
  <c r="X619" i="3"/>
  <c r="X479" i="3"/>
  <c r="X455" i="3"/>
  <c r="X351" i="3"/>
  <c r="X279" i="3"/>
  <c r="X223" i="3"/>
  <c r="X147" i="3"/>
  <c r="X139" i="3"/>
  <c r="X131" i="3"/>
  <c r="X115" i="3"/>
  <c r="X99" i="3"/>
  <c r="X71" i="3"/>
  <c r="X6559" i="3"/>
  <c r="X6431" i="3"/>
  <c r="X5983" i="3"/>
  <c r="X2767" i="3"/>
  <c r="X6938" i="3"/>
  <c r="X6906" i="3"/>
  <c r="X6898" i="3"/>
  <c r="X6866" i="3"/>
  <c r="X6838" i="3"/>
  <c r="X6806" i="3"/>
  <c r="X6774" i="3"/>
  <c r="X6742" i="3"/>
  <c r="X6710" i="3"/>
  <c r="X6702" i="3"/>
  <c r="X6678" i="3"/>
  <c r="X6670" i="3"/>
  <c r="X6638" i="3"/>
  <c r="X6630" i="3"/>
  <c r="X6606" i="3"/>
  <c r="X6598" i="3"/>
  <c r="X6582" i="3"/>
  <c r="X6454" i="3"/>
  <c r="X6446" i="3"/>
  <c r="X6382" i="3"/>
  <c r="X6374" i="3"/>
  <c r="X6358" i="3"/>
  <c r="X6350" i="3"/>
  <c r="X6318" i="3"/>
  <c r="X6286" i="3"/>
  <c r="X6278" i="3"/>
  <c r="X6254" i="3"/>
  <c r="X6246" i="3"/>
  <c r="X6230" i="3"/>
  <c r="X6222" i="3"/>
  <c r="X6198" i="3"/>
  <c r="X6190" i="3"/>
  <c r="X6158" i="3"/>
  <c r="X6150" i="3"/>
  <c r="X6126" i="3"/>
  <c r="X6118" i="3"/>
  <c r="X6102" i="3"/>
  <c r="X6094" i="3"/>
  <c r="X6070" i="3"/>
  <c r="X6062" i="3"/>
  <c r="X6030" i="3"/>
  <c r="X6022" i="3"/>
  <c r="X5998" i="3"/>
  <c r="X5990" i="3"/>
  <c r="X5974" i="3"/>
  <c r="X5966" i="3"/>
  <c r="X5942" i="3"/>
  <c r="X5926" i="3"/>
  <c r="X5870" i="3"/>
  <c r="X5846" i="3"/>
  <c r="X5838" i="3"/>
  <c r="X5822" i="3"/>
  <c r="X5782" i="3"/>
  <c r="X5774" i="3"/>
  <c r="X5758" i="3"/>
  <c r="X5710" i="3"/>
  <c r="X5702" i="3"/>
  <c r="X5694" i="3"/>
  <c r="X5646" i="3"/>
  <c r="X5638" i="3"/>
  <c r="X5630" i="3"/>
  <c r="X5558" i="3"/>
  <c r="X5550" i="3"/>
  <c r="X5494" i="3"/>
  <c r="X5486" i="3"/>
  <c r="X5470" i="3"/>
  <c r="X5450" i="3"/>
  <c r="X5398" i="3"/>
  <c r="X5390" i="3"/>
  <c r="X5374" i="3"/>
  <c r="X5338" i="3"/>
  <c r="X5326" i="3"/>
  <c r="X5318" i="3"/>
  <c r="X5310" i="3"/>
  <c r="X5238" i="3"/>
  <c r="X5230" i="3"/>
  <c r="X5214" i="3"/>
  <c r="X5206" i="3"/>
  <c r="X5198" i="3"/>
  <c r="X5182" i="3"/>
  <c r="X5162" i="3"/>
  <c r="X5150" i="3"/>
  <c r="X5142" i="3"/>
  <c r="X5134" i="3"/>
  <c r="X5118" i="3"/>
  <c r="X5078" i="3"/>
  <c r="X5070" i="3"/>
  <c r="X5054" i="3"/>
  <c r="X5038" i="3"/>
  <c r="X5022" i="3"/>
  <c r="X5014" i="3"/>
  <c r="X5006" i="3"/>
  <c r="X4990" i="3"/>
  <c r="X4950" i="3"/>
  <c r="X4942" i="3"/>
  <c r="X4926" i="3"/>
  <c r="X4906" i="3"/>
  <c r="X4878" i="3"/>
  <c r="X4870" i="3"/>
  <c r="X4862" i="3"/>
  <c r="X4794" i="3"/>
  <c r="X4750" i="3"/>
  <c r="X4718" i="3"/>
  <c r="X4710" i="3"/>
  <c r="X4702" i="3"/>
  <c r="X4670" i="3"/>
  <c r="X4662" i="3"/>
  <c r="X4654" i="3"/>
  <c r="X4638" i="3"/>
  <c r="X4598" i="3"/>
  <c r="X4590" i="3"/>
  <c r="X4574" i="3"/>
  <c r="X4566" i="3"/>
  <c r="X4558" i="3"/>
  <c r="X4542" i="3"/>
  <c r="X4534" i="3"/>
  <c r="X4526" i="3"/>
  <c r="X4510" i="3"/>
  <c r="X4502" i="3"/>
  <c r="X4494" i="3"/>
  <c r="X4478" i="3"/>
  <c r="X4470" i="3"/>
  <c r="X4462" i="3"/>
  <c r="X4446" i="3"/>
  <c r="X4438" i="3"/>
  <c r="X4430" i="3"/>
  <c r="X4402" i="3"/>
  <c r="X4342" i="3"/>
  <c r="X4334" i="3"/>
  <c r="X4318" i="3"/>
  <c r="X4310" i="3"/>
  <c r="X4302" i="3"/>
  <c r="X3950" i="3"/>
  <c r="X3882" i="3"/>
  <c r="X3694" i="3"/>
  <c r="X3678" i="3"/>
  <c r="X3670" i="3"/>
  <c r="X3662" i="3"/>
  <c r="X3634" i="3"/>
  <c r="X3510" i="3"/>
  <c r="X3502" i="3"/>
  <c r="X3486" i="3"/>
  <c r="X3478" i="3"/>
  <c r="X3470" i="3"/>
  <c r="X3438" i="3"/>
  <c r="X3430" i="3"/>
  <c r="X3422" i="3"/>
  <c r="X3406" i="3"/>
  <c r="X3398" i="3"/>
  <c r="X3374" i="3"/>
  <c r="X3366" i="3"/>
  <c r="X3358" i="3"/>
  <c r="X3342" i="3"/>
  <c r="X3334" i="3"/>
  <c r="X3318" i="3"/>
  <c r="X3310" i="3"/>
  <c r="X3294" i="3"/>
  <c r="X3286" i="3"/>
  <c r="X3242" i="3"/>
  <c r="X3190" i="3"/>
  <c r="X3174" i="3"/>
  <c r="X3158" i="3"/>
  <c r="X3150" i="3"/>
  <c r="X3142" i="3"/>
  <c r="X3094" i="3"/>
  <c r="X3046" i="3"/>
  <c r="X3030" i="3"/>
  <c r="X3014" i="3"/>
  <c r="X2998" i="3"/>
  <c r="X2966" i="3"/>
  <c r="X2942" i="3"/>
  <c r="X2934" i="3"/>
  <c r="X2910" i="3"/>
  <c r="X2870" i="3"/>
  <c r="X2862" i="3"/>
  <c r="X2846" i="3"/>
  <c r="X2814" i="3"/>
  <c r="X2790" i="3"/>
  <c r="X2774" i="3"/>
  <c r="X2766" i="3"/>
  <c r="X2758" i="3"/>
  <c r="X2722" i="3"/>
  <c r="X2714" i="3"/>
  <c r="X2666" i="3"/>
  <c r="X2650" i="3"/>
  <c r="X2638" i="3"/>
  <c r="X2630" i="3"/>
  <c r="X2606" i="3"/>
  <c r="X2590" i="3"/>
  <c r="X2534" i="3"/>
  <c r="X2518" i="3"/>
  <c r="X2510" i="3"/>
  <c r="X2502" i="3"/>
  <c r="X2486" i="3"/>
  <c r="X2462" i="3"/>
  <c r="X2426" i="3"/>
  <c r="X2418" i="3"/>
  <c r="X2406" i="3"/>
  <c r="X2390" i="3"/>
  <c r="X2382" i="3"/>
  <c r="X2358" i="3"/>
  <c r="X2350" i="3"/>
  <c r="X2302" i="3"/>
  <c r="X2294" i="3"/>
  <c r="X2262" i="3"/>
  <c r="X2254" i="3"/>
  <c r="X2246" i="3"/>
  <c r="X2230" i="3"/>
  <c r="X2222" i="3"/>
  <c r="X2206" i="3"/>
  <c r="X2178" i="3"/>
  <c r="X2170" i="3"/>
  <c r="X2158" i="3"/>
  <c r="X2142" i="3"/>
  <c r="X2114" i="3"/>
  <c r="X2106" i="3"/>
  <c r="X2082" i="3"/>
  <c r="X2074" i="3"/>
  <c r="X2038" i="3"/>
  <c r="X2030" i="3"/>
  <c r="X1990" i="3"/>
  <c r="X1942" i="3"/>
  <c r="X1918" i="3"/>
  <c r="X1910" i="3"/>
  <c r="X1886" i="3"/>
  <c r="X1846" i="3"/>
  <c r="X1838" i="3"/>
  <c r="X1822" i="3"/>
  <c r="X1818" i="3"/>
  <c r="X1810" i="3"/>
  <c r="X1794" i="3"/>
  <c r="X1790" i="3"/>
  <c r="X1786" i="3"/>
  <c r="X1766" i="3"/>
  <c r="X1754" i="3"/>
  <c r="X1750" i="3"/>
  <c r="X1742" i="3"/>
  <c r="X1734" i="3"/>
  <c r="X1722" i="3"/>
  <c r="X1690" i="3"/>
  <c r="X1682" i="3"/>
  <c r="X1650" i="3"/>
  <c r="X1626" i="3"/>
  <c r="X1578" i="3"/>
  <c r="X1538" i="3"/>
  <c r="X1522" i="3"/>
  <c r="X1506" i="3"/>
  <c r="X1450" i="3"/>
  <c r="X1434" i="3"/>
  <c r="X1426" i="3"/>
  <c r="X1410" i="3"/>
  <c r="X1402" i="3"/>
  <c r="X1362" i="3"/>
  <c r="X1354" i="3"/>
  <c r="X1346" i="3"/>
  <c r="X1330" i="3"/>
  <c r="X1322" i="3"/>
  <c r="X1294" i="3"/>
  <c r="X1262" i="3"/>
  <c r="X1214" i="3"/>
  <c r="X1206" i="3"/>
  <c r="X1182" i="3"/>
  <c r="X1142" i="3"/>
  <c r="X1110" i="3"/>
  <c r="X1102" i="3"/>
  <c r="X1086" i="3"/>
  <c r="X1078" i="3"/>
  <c r="X1054" i="3"/>
  <c r="X1046" i="3"/>
  <c r="X1006" i="3"/>
  <c r="X982" i="3"/>
  <c r="X958" i="3"/>
  <c r="X950" i="3"/>
  <c r="X942" i="3"/>
  <c r="X910" i="3"/>
  <c r="X750" i="3"/>
  <c r="X734" i="3"/>
  <c r="X686" i="3"/>
  <c r="X662" i="3"/>
  <c r="X554" i="3"/>
  <c r="X546" i="3"/>
  <c r="X490" i="3"/>
  <c r="X450" i="3"/>
  <c r="X434" i="3"/>
  <c r="X426" i="3"/>
  <c r="X402" i="3"/>
  <c r="X374" i="3"/>
  <c r="X342" i="3"/>
  <c r="X334" i="3"/>
  <c r="X286" i="3"/>
  <c r="X278" i="3"/>
  <c r="X254" i="3"/>
  <c r="X222" i="3"/>
  <c r="X178" i="3"/>
  <c r="X146" i="3"/>
  <c r="X138" i="3"/>
  <c r="X130" i="3"/>
  <c r="X66" i="3"/>
  <c r="X42" i="3"/>
  <c r="X34" i="3"/>
  <c r="X6878" i="3"/>
  <c r="X6750" i="3"/>
  <c r="X6622" i="3"/>
  <c r="X6494" i="3"/>
  <c r="X6366" i="3"/>
  <c r="X6174" i="3"/>
  <c r="X6046" i="3"/>
  <c r="X5918" i="3"/>
  <c r="X5746" i="3"/>
  <c r="X4079" i="3"/>
  <c r="X3823" i="3"/>
  <c r="X3567" i="3"/>
  <c r="X3311" i="3"/>
  <c r="X3007" i="3"/>
  <c r="X2751" i="3"/>
  <c r="X4296" i="3"/>
  <c r="X4292" i="3"/>
  <c r="X4276" i="3"/>
  <c r="X4260" i="3"/>
  <c r="X4244" i="3"/>
  <c r="X4228" i="3"/>
  <c r="X4212" i="3"/>
  <c r="X4200" i="3"/>
  <c r="X4168" i="3"/>
  <c r="X4164" i="3"/>
  <c r="X4120" i="3"/>
  <c r="X4104" i="3"/>
  <c r="X4100" i="3"/>
  <c r="X4084" i="3"/>
  <c r="X4072" i="3"/>
  <c r="X4068" i="3"/>
  <c r="X4052" i="3"/>
  <c r="X4036" i="3"/>
  <c r="X4020" i="3"/>
  <c r="X4004" i="3"/>
  <c r="X3988" i="3"/>
  <c r="X3976" i="3"/>
  <c r="X3944" i="3"/>
  <c r="X3900" i="3"/>
  <c r="X3876" i="3"/>
  <c r="X3860" i="3"/>
  <c r="X3844" i="3"/>
  <c r="X3836" i="3"/>
  <c r="X3828" i="3"/>
  <c r="X3812" i="3"/>
  <c r="X3804" i="3"/>
  <c r="X3796" i="3"/>
  <c r="X3780" i="3"/>
  <c r="X3772" i="3"/>
  <c r="X3764" i="3"/>
  <c r="X3748" i="3"/>
  <c r="X3740" i="3"/>
  <c r="X3732" i="3"/>
  <c r="X3716" i="3"/>
  <c r="X3652" i="3"/>
  <c r="X3620" i="3"/>
  <c r="X3596" i="3"/>
  <c r="X3588" i="3"/>
  <c r="X3572" i="3"/>
  <c r="X3564" i="3"/>
  <c r="X3556" i="3"/>
  <c r="X3540" i="3"/>
  <c r="X3532" i="3"/>
  <c r="X3524" i="3"/>
  <c r="X3508" i="3"/>
  <c r="X3500" i="3"/>
  <c r="X3492" i="3"/>
  <c r="X3484" i="3"/>
  <c r="X3444" i="3"/>
  <c r="X3436" i="3"/>
  <c r="X3420" i="3"/>
  <c r="X3412" i="3"/>
  <c r="X3396" i="3"/>
  <c r="X3364" i="3"/>
  <c r="X3348" i="3"/>
  <c r="X3340" i="3"/>
  <c r="X3332" i="3"/>
  <c r="X3316" i="3"/>
  <c r="X3308" i="3"/>
  <c r="X3300" i="3"/>
  <c r="X3284" i="3"/>
  <c r="X3276" i="3"/>
  <c r="X3268" i="3"/>
  <c r="X3252" i="3"/>
  <c r="X3244" i="3"/>
  <c r="X3236" i="3"/>
  <c r="X3220" i="3"/>
  <c r="X3212" i="3"/>
  <c r="X3204" i="3"/>
  <c r="X3188" i="3"/>
  <c r="X3180" i="3"/>
  <c r="X3172" i="3"/>
  <c r="X3156" i="3"/>
  <c r="X3148" i="3"/>
  <c r="X3140" i="3"/>
  <c r="X3124" i="3"/>
  <c r="X3116" i="3"/>
  <c r="X3108" i="3"/>
  <c r="X3092" i="3"/>
  <c r="X3084" i="3"/>
  <c r="X3076" i="3"/>
  <c r="X3060" i="3"/>
  <c r="X3052" i="3"/>
  <c r="X3044" i="3"/>
  <c r="X3028" i="3"/>
  <c r="X3020" i="3"/>
  <c r="X3012" i="3"/>
  <c r="X2996" i="3"/>
  <c r="X2988" i="3"/>
  <c r="X2980" i="3"/>
  <c r="X2964" i="3"/>
  <c r="X2956" i="3"/>
  <c r="X2948" i="3"/>
  <c r="X2932" i="3"/>
  <c r="X2924" i="3"/>
  <c r="X2916" i="3"/>
  <c r="X2900" i="3"/>
  <c r="X2892" i="3"/>
  <c r="X2884" i="3"/>
  <c r="X2868" i="3"/>
  <c r="X2860" i="3"/>
  <c r="X2852" i="3"/>
  <c r="X2836" i="3"/>
  <c r="X2828" i="3"/>
  <c r="X2820" i="3"/>
  <c r="X2804" i="3"/>
  <c r="X2796" i="3"/>
  <c r="X2788" i="3"/>
  <c r="X2772" i="3"/>
  <c r="X2764" i="3"/>
  <c r="X2756" i="3"/>
  <c r="X2740" i="3"/>
  <c r="X2732" i="3"/>
  <c r="X2724" i="3"/>
  <c r="X2708" i="3"/>
  <c r="X2700" i="3"/>
  <c r="X2692" i="3"/>
  <c r="X2676" i="3"/>
  <c r="X2668" i="3"/>
  <c r="X2660" i="3"/>
  <c r="X2644" i="3"/>
  <c r="X2636" i="3"/>
  <c r="X2628" i="3"/>
  <c r="X2612" i="3"/>
  <c r="X2604" i="3"/>
  <c r="X2596" i="3"/>
  <c r="X2580" i="3"/>
  <c r="X2572" i="3"/>
  <c r="X2564" i="3"/>
  <c r="X2556" i="3"/>
  <c r="X2540" i="3"/>
  <c r="X2532" i="3"/>
  <c r="X2524" i="3"/>
  <c r="X2508" i="3"/>
  <c r="X2500" i="3"/>
  <c r="X2492" i="3"/>
  <c r="X2476" i="3"/>
  <c r="X2468" i="3"/>
  <c r="X2460" i="3"/>
  <c r="X2444" i="3"/>
  <c r="X2436" i="3"/>
  <c r="X2428" i="3"/>
  <c r="X2412" i="3"/>
  <c r="X2404" i="3"/>
  <c r="X2396" i="3"/>
  <c r="X2380" i="3"/>
  <c r="X2372" i="3"/>
  <c r="X2364" i="3"/>
  <c r="X2348" i="3"/>
  <c r="X2340" i="3"/>
  <c r="X2332" i="3"/>
  <c r="X2316" i="3"/>
  <c r="X2308" i="3"/>
  <c r="X2300" i="3"/>
  <c r="X2284" i="3"/>
  <c r="X2276" i="3"/>
  <c r="X2268" i="3"/>
  <c r="X2252" i="3"/>
  <c r="X2244" i="3"/>
  <c r="X2236" i="3"/>
  <c r="X2220" i="3"/>
  <c r="X2212" i="3"/>
  <c r="X2204" i="3"/>
  <c r="X2188" i="3"/>
  <c r="X2180" i="3"/>
  <c r="X2172" i="3"/>
  <c r="X2156" i="3"/>
  <c r="X2148" i="3"/>
  <c r="X2140" i="3"/>
  <c r="X2124" i="3"/>
  <c r="X2116" i="3"/>
  <c r="X2108" i="3"/>
  <c r="X2092" i="3"/>
  <c r="X2084" i="3"/>
  <c r="X2076" i="3"/>
  <c r="X2060" i="3"/>
  <c r="X2052" i="3"/>
  <c r="X2044" i="3"/>
  <c r="X2028" i="3"/>
  <c r="X2020" i="3"/>
  <c r="X2012" i="3"/>
  <c r="X1996" i="3"/>
  <c r="X1988" i="3"/>
  <c r="X1980" i="3"/>
  <c r="X1964" i="3"/>
  <c r="X1956" i="3"/>
  <c r="X1948" i="3"/>
  <c r="X1932" i="3"/>
  <c r="X1924" i="3"/>
  <c r="X1916" i="3"/>
  <c r="X1900" i="3"/>
  <c r="X1892" i="3"/>
  <c r="X1884" i="3"/>
  <c r="X1868" i="3"/>
  <c r="X1860" i="3"/>
  <c r="X1852" i="3"/>
  <c r="X1836" i="3"/>
  <c r="X1828" i="3"/>
  <c r="X1820" i="3"/>
  <c r="X1804" i="3"/>
  <c r="X1796" i="3"/>
  <c r="X1788" i="3"/>
  <c r="X1772" i="3"/>
  <c r="X1764" i="3"/>
  <c r="X1756" i="3"/>
  <c r="X1740" i="3"/>
  <c r="X1732" i="3"/>
  <c r="X1724" i="3"/>
  <c r="X1708" i="3"/>
  <c r="X1700" i="3"/>
  <c r="X1692" i="3"/>
  <c r="X1676" i="3"/>
  <c r="X1668" i="3"/>
  <c r="X1660" i="3"/>
  <c r="X1644" i="3"/>
  <c r="X1636" i="3"/>
  <c r="X1628" i="3"/>
  <c r="X1612" i="3"/>
  <c r="X1604" i="3"/>
  <c r="X1596" i="3"/>
  <c r="X1580" i="3"/>
  <c r="X1572" i="3"/>
  <c r="X1564" i="3"/>
  <c r="X1548" i="3"/>
  <c r="X1540" i="3"/>
  <c r="X1484" i="3"/>
  <c r="X1476" i="3"/>
  <c r="X1460" i="3"/>
  <c r="X1452" i="3"/>
  <c r="X1444" i="3"/>
  <c r="X1428" i="3"/>
  <c r="X1420" i="3"/>
  <c r="X1412" i="3"/>
  <c r="X1380" i="3"/>
  <c r="X1332" i="3"/>
  <c r="X1324" i="3"/>
  <c r="X1308" i="3"/>
  <c r="X1300" i="3"/>
  <c r="X1292" i="3"/>
  <c r="X1276" i="3"/>
  <c r="X1268" i="3"/>
  <c r="X1260" i="3"/>
  <c r="X1252" i="3"/>
  <c r="X1248" i="3"/>
  <c r="X1224" i="3"/>
  <c r="X1208" i="3"/>
  <c r="X1200" i="3"/>
  <c r="X1192" i="3"/>
  <c r="X1184" i="3"/>
  <c r="X1180" i="3"/>
  <c r="X1160" i="3"/>
  <c r="X1152" i="3"/>
  <c r="X1140" i="3"/>
  <c r="X1136" i="3"/>
  <c r="X1124" i="3"/>
  <c r="X1120" i="3"/>
  <c r="X1108" i="3"/>
  <c r="X1104" i="3"/>
  <c r="X1092" i="3"/>
  <c r="X1088" i="3"/>
  <c r="X1076" i="3"/>
  <c r="X1072" i="3"/>
  <c r="X1060" i="3"/>
  <c r="X1056" i="3"/>
  <c r="X1044" i="3"/>
  <c r="X1040" i="3"/>
  <c r="X1028" i="3"/>
  <c r="X1024" i="3"/>
  <c r="X1012" i="3"/>
  <c r="X1008" i="3"/>
  <c r="X996" i="3"/>
  <c r="X992" i="3"/>
  <c r="X980" i="3"/>
  <c r="X976" i="3"/>
  <c r="X964" i="3"/>
  <c r="X960" i="3"/>
  <c r="X944" i="3"/>
  <c r="X928" i="3"/>
  <c r="X920" i="3"/>
  <c r="X912" i="3"/>
  <c r="X904" i="3"/>
  <c r="X900" i="3"/>
  <c r="X896" i="3"/>
  <c r="X880" i="3"/>
  <c r="X864" i="3"/>
  <c r="X856" i="3"/>
  <c r="X848" i="3"/>
  <c r="X836" i="3"/>
  <c r="X828" i="3"/>
  <c r="X812" i="3"/>
  <c r="X796" i="3"/>
  <c r="X788" i="3"/>
  <c r="X780" i="3"/>
  <c r="X772" i="3"/>
  <c r="X764" i="3"/>
  <c r="X748" i="3"/>
  <c r="X744" i="3"/>
  <c r="X724" i="3"/>
  <c r="X708" i="3"/>
  <c r="X700" i="3"/>
  <c r="X692" i="3"/>
  <c r="X684" i="3"/>
  <c r="X676" i="3"/>
  <c r="X660" i="3"/>
  <c r="X644" i="3"/>
  <c r="X636" i="3"/>
  <c r="X628" i="3"/>
  <c r="X620" i="3"/>
  <c r="X612" i="3"/>
  <c r="X596" i="3"/>
  <c r="X580" i="3"/>
  <c r="X572" i="3"/>
  <c r="X564" i="3"/>
  <c r="X556" i="3"/>
  <c r="X548" i="3"/>
  <c r="X532" i="3"/>
  <c r="X516" i="3"/>
  <c r="X508" i="3"/>
  <c r="X500" i="3"/>
  <c r="X492" i="3"/>
  <c r="X484" i="3"/>
  <c r="X472" i="3"/>
  <c r="X464" i="3"/>
  <c r="X452" i="3"/>
  <c r="X448" i="3"/>
  <c r="X432" i="3"/>
  <c r="X424" i="3"/>
  <c r="X416" i="3"/>
  <c r="X408" i="3"/>
  <c r="X400" i="3"/>
  <c r="X388" i="3"/>
  <c r="X384" i="3"/>
  <c r="X368" i="3"/>
  <c r="X360" i="3"/>
  <c r="X352" i="3"/>
  <c r="X344" i="3"/>
  <c r="X336" i="3"/>
  <c r="X324" i="3"/>
  <c r="X320" i="3"/>
  <c r="X304" i="3"/>
  <c r="X296" i="3"/>
  <c r="X288" i="3"/>
  <c r="X280" i="3"/>
  <c r="X272" i="3"/>
  <c r="X260" i="3"/>
  <c r="X256" i="3"/>
  <c r="X240" i="3"/>
  <c r="X232" i="3"/>
  <c r="X224" i="3"/>
  <c r="X216" i="3"/>
  <c r="X208" i="3"/>
  <c r="X196" i="3"/>
  <c r="X192" i="3"/>
  <c r="X176" i="3"/>
  <c r="X168" i="3"/>
  <c r="X160" i="3"/>
  <c r="X152" i="3"/>
  <c r="X144" i="3"/>
  <c r="X132" i="3"/>
  <c r="X128" i="3"/>
  <c r="X112" i="3"/>
  <c r="X104" i="3"/>
  <c r="X96" i="3"/>
  <c r="X88" i="3"/>
  <c r="X80" i="3"/>
  <c r="X68" i="3"/>
  <c r="X64" i="3"/>
  <c r="X48" i="3"/>
  <c r="X40" i="3"/>
  <c r="X32" i="3"/>
  <c r="X24" i="3"/>
  <c r="X16" i="3"/>
  <c r="X4" i="3"/>
  <c r="X6910" i="3"/>
  <c r="X6718" i="3"/>
  <c r="X6654" i="3"/>
  <c r="X6590" i="3"/>
  <c r="X6526" i="3"/>
  <c r="X6505" i="3"/>
  <c r="X6462" i="3"/>
  <c r="X6441" i="3"/>
  <c r="X6398" i="3"/>
  <c r="X6377" i="3"/>
  <c r="X6334" i="3"/>
  <c r="X6313" i="3"/>
  <c r="X6270" i="3"/>
  <c r="X6249" i="3"/>
  <c r="X6206" i="3"/>
  <c r="X6185" i="3"/>
  <c r="X6142" i="3"/>
  <c r="X6121" i="3"/>
  <c r="X6078" i="3"/>
  <c r="X6057" i="3"/>
  <c r="X6014" i="3"/>
  <c r="X5993" i="3"/>
  <c r="X5950" i="3"/>
  <c r="X5929" i="3"/>
  <c r="X5394" i="3"/>
  <c r="X4882" i="3"/>
  <c r="X4271" i="3"/>
  <c r="X4143" i="3"/>
  <c r="X4015" i="3"/>
  <c r="X1797" i="3"/>
  <c r="X1176" i="3"/>
  <c r="W50" i="3" l="1"/>
  <c r="Y50" i="3" s="1"/>
  <c r="X50" i="3"/>
  <c r="X90" i="3"/>
  <c r="W90" i="3"/>
  <c r="Y90" i="3" s="1"/>
  <c r="W134" i="3"/>
  <c r="Y134" i="3" s="1"/>
  <c r="X134" i="3"/>
  <c r="W234" i="3"/>
  <c r="Y234" i="3" s="1"/>
  <c r="X234" i="3"/>
  <c r="W290" i="3"/>
  <c r="Y290" i="3" s="1"/>
  <c r="X290" i="3"/>
  <c r="W310" i="3"/>
  <c r="Y310" i="3" s="1"/>
  <c r="X310" i="3"/>
  <c r="W338" i="3"/>
  <c r="Y338" i="3" s="1"/>
  <c r="X338" i="3"/>
  <c r="W386" i="3"/>
  <c r="Y386" i="3" s="1"/>
  <c r="X386" i="3"/>
  <c r="W498" i="3"/>
  <c r="Y498" i="3" s="1"/>
  <c r="X498" i="3"/>
  <c r="W562" i="3"/>
  <c r="Y562" i="3" s="1"/>
  <c r="X562" i="3"/>
  <c r="W590" i="3"/>
  <c r="Y590" i="3" s="1"/>
  <c r="X590" i="3"/>
  <c r="W654" i="3"/>
  <c r="Y654" i="3" s="1"/>
  <c r="X654" i="3"/>
  <c r="W778" i="3"/>
  <c r="Y778" i="3" s="1"/>
  <c r="X778" i="3"/>
  <c r="W1002" i="3"/>
  <c r="Y1002" i="3" s="1"/>
  <c r="X1002" i="3"/>
  <c r="W1150" i="3"/>
  <c r="Y1150" i="3" s="1"/>
  <c r="X1150" i="3"/>
  <c r="W1222" i="3"/>
  <c r="Y1222" i="3" s="1"/>
  <c r="X1222" i="3"/>
  <c r="W1290" i="3"/>
  <c r="Y1290" i="3" s="1"/>
  <c r="X1290" i="3"/>
  <c r="W1442" i="3"/>
  <c r="Y1442" i="3" s="1"/>
  <c r="X1442" i="3"/>
  <c r="W1514" i="3"/>
  <c r="Y1514" i="3" s="1"/>
  <c r="X1514" i="3"/>
  <c r="W1594" i="3"/>
  <c r="Y1594" i="3" s="1"/>
  <c r="X1594" i="3"/>
  <c r="W1706" i="3"/>
  <c r="Y1706" i="3" s="1"/>
  <c r="X1706" i="3"/>
  <c r="W1834" i="3"/>
  <c r="Y1834" i="3" s="1"/>
  <c r="X1834" i="3"/>
  <c r="W1962" i="3"/>
  <c r="Y1962" i="3" s="1"/>
  <c r="X1962" i="3"/>
  <c r="W2026" i="3"/>
  <c r="Y2026" i="3" s="1"/>
  <c r="X2026" i="3"/>
  <c r="W2154" i="3"/>
  <c r="Y2154" i="3" s="1"/>
  <c r="X2154" i="3"/>
  <c r="W2282" i="3"/>
  <c r="Y2282" i="3" s="1"/>
  <c r="X2282" i="3"/>
  <c r="W2410" i="3"/>
  <c r="Y2410" i="3" s="1"/>
  <c r="X2410" i="3"/>
  <c r="W2474" i="3"/>
  <c r="Y2474" i="3" s="1"/>
  <c r="X2474" i="3"/>
  <c r="W2986" i="3"/>
  <c r="Y2986" i="3" s="1"/>
  <c r="X2986" i="3"/>
  <c r="W3114" i="3"/>
  <c r="Y3114" i="3" s="1"/>
  <c r="X3114" i="3"/>
  <c r="W466" i="3"/>
  <c r="Y466" i="3" s="1"/>
  <c r="X466" i="3"/>
  <c r="W1170" i="3"/>
  <c r="Y1170" i="3" s="1"/>
  <c r="X1170" i="3"/>
  <c r="W1398" i="3"/>
  <c r="Y1398" i="3" s="1"/>
  <c r="X1398" i="3"/>
  <c r="W1550" i="3"/>
  <c r="Y1550" i="3" s="1"/>
  <c r="X1550" i="3"/>
  <c r="W1762" i="3"/>
  <c r="Y1762" i="3" s="1"/>
  <c r="X1762" i="3"/>
  <c r="W1926" i="3"/>
  <c r="Y1926" i="3" s="1"/>
  <c r="X1926" i="3"/>
  <c r="W2018" i="3"/>
  <c r="Y2018" i="3" s="1"/>
  <c r="X2018" i="3"/>
  <c r="W2438" i="3"/>
  <c r="Y2438" i="3" s="1"/>
  <c r="X2438" i="3"/>
  <c r="W2622" i="3"/>
  <c r="Y2622" i="3" s="1"/>
  <c r="X2622" i="3"/>
  <c r="W2694" i="3"/>
  <c r="Y2694" i="3" s="1"/>
  <c r="X2694" i="3"/>
  <c r="W2878" i="3"/>
  <c r="Y2878" i="3" s="1"/>
  <c r="X2878" i="3"/>
  <c r="W3042" i="3"/>
  <c r="Y3042" i="3" s="1"/>
  <c r="X3042" i="3"/>
  <c r="W3178" i="3"/>
  <c r="Y3178" i="3" s="1"/>
  <c r="X3178" i="3"/>
  <c r="W3258" i="3"/>
  <c r="Y3258" i="3" s="1"/>
  <c r="X3258" i="3"/>
  <c r="W3314" i="3"/>
  <c r="Y3314" i="3" s="1"/>
  <c r="X3314" i="3"/>
  <c r="W3394" i="3"/>
  <c r="Y3394" i="3" s="1"/>
  <c r="X3394" i="3"/>
  <c r="W3410" i="3"/>
  <c r="Y3410" i="3" s="1"/>
  <c r="X3410" i="3"/>
  <c r="W3458" i="3"/>
  <c r="Y3458" i="3" s="1"/>
  <c r="X3458" i="3"/>
  <c r="W3522" i="3"/>
  <c r="Y3522" i="3" s="1"/>
  <c r="X3522" i="3"/>
  <c r="W3602" i="3"/>
  <c r="Y3602" i="3" s="1"/>
  <c r="X3602" i="3"/>
  <c r="W3618" i="3"/>
  <c r="Y3618" i="3" s="1"/>
  <c r="X3618" i="3"/>
  <c r="W3650" i="3"/>
  <c r="Y3650" i="3" s="1"/>
  <c r="X3650" i="3"/>
  <c r="W3682" i="3"/>
  <c r="Y3682" i="3" s="1"/>
  <c r="X3682" i="3"/>
  <c r="W3762" i="3"/>
  <c r="Y3762" i="3" s="1"/>
  <c r="X3762" i="3"/>
  <c r="W3778" i="3"/>
  <c r="Y3778" i="3" s="1"/>
  <c r="X3778" i="3"/>
  <c r="W3810" i="3"/>
  <c r="Y3810" i="3" s="1"/>
  <c r="X3810" i="3"/>
  <c r="W3842" i="3"/>
  <c r="Y3842" i="3" s="1"/>
  <c r="X3842" i="3"/>
  <c r="W3874" i="3"/>
  <c r="Y3874" i="3" s="1"/>
  <c r="X3874" i="3"/>
  <c r="W3938" i="3"/>
  <c r="Y3938" i="3" s="1"/>
  <c r="X3938" i="3"/>
  <c r="X4002" i="3"/>
  <c r="W4002" i="3"/>
  <c r="Y4002" i="3" s="1"/>
  <c r="X4066" i="3"/>
  <c r="W4066" i="3"/>
  <c r="Y4066" i="3" s="1"/>
  <c r="W4178" i="3"/>
  <c r="Y4178" i="3" s="1"/>
  <c r="X4178" i="3"/>
  <c r="W4210" i="3"/>
  <c r="Y4210" i="3" s="1"/>
  <c r="X4210" i="3"/>
  <c r="X4274" i="3"/>
  <c r="W4274" i="3"/>
  <c r="Y4274" i="3" s="1"/>
  <c r="W4306" i="3"/>
  <c r="Y4306" i="3" s="1"/>
  <c r="X4306" i="3"/>
  <c r="W4322" i="3"/>
  <c r="Y4322" i="3" s="1"/>
  <c r="X4322" i="3"/>
  <c r="W4354" i="3"/>
  <c r="Y4354" i="3" s="1"/>
  <c r="X4354" i="3"/>
  <c r="W4386" i="3"/>
  <c r="Y4386" i="3" s="1"/>
  <c r="X4386" i="3"/>
  <c r="W4418" i="3"/>
  <c r="Y4418" i="3" s="1"/>
  <c r="X4418" i="3"/>
  <c r="W4450" i="3"/>
  <c r="Y4450" i="3" s="1"/>
  <c r="X4450" i="3"/>
  <c r="W4466" i="3"/>
  <c r="Y4466" i="3" s="1"/>
  <c r="X4466" i="3"/>
  <c r="W4498" i="3"/>
  <c r="Y4498" i="3" s="1"/>
  <c r="X4498" i="3"/>
  <c r="W4530" i="3"/>
  <c r="Y4530" i="3" s="1"/>
  <c r="X4530" i="3"/>
  <c r="W4642" i="3"/>
  <c r="Y4642" i="3" s="1"/>
  <c r="X4642" i="3"/>
  <c r="W4674" i="3"/>
  <c r="Y4674" i="3" s="1"/>
  <c r="X4674" i="3"/>
  <c r="W4706" i="3"/>
  <c r="Y4706" i="3" s="1"/>
  <c r="X4706" i="3"/>
  <c r="W4770" i="3"/>
  <c r="Y4770" i="3" s="1"/>
  <c r="X4770" i="3"/>
  <c r="W4802" i="3"/>
  <c r="Y4802" i="3" s="1"/>
  <c r="X4802" i="3"/>
  <c r="W4834" i="3"/>
  <c r="Y4834" i="3" s="1"/>
  <c r="X4834" i="3"/>
  <c r="W4914" i="3"/>
  <c r="Y4914" i="3" s="1"/>
  <c r="X4914" i="3"/>
  <c r="W4978" i="3"/>
  <c r="Y4978" i="3" s="1"/>
  <c r="X4978" i="3"/>
  <c r="W5010" i="3"/>
  <c r="Y5010" i="3" s="1"/>
  <c r="X5010" i="3"/>
  <c r="W5042" i="3"/>
  <c r="Y5042" i="3" s="1"/>
  <c r="X5042" i="3"/>
  <c r="W5074" i="3"/>
  <c r="Y5074" i="3" s="1"/>
  <c r="X5074" i="3"/>
  <c r="W5106" i="3"/>
  <c r="Y5106" i="3" s="1"/>
  <c r="X5106" i="3"/>
  <c r="W5122" i="3"/>
  <c r="Y5122" i="3" s="1"/>
  <c r="X5122" i="3"/>
  <c r="W5186" i="3"/>
  <c r="Y5186" i="3" s="1"/>
  <c r="X5186" i="3"/>
  <c r="W5250" i="3"/>
  <c r="Y5250" i="3" s="1"/>
  <c r="X5250" i="3"/>
  <c r="W5282" i="3"/>
  <c r="Y5282" i="3" s="1"/>
  <c r="X5282" i="3"/>
  <c r="W5298" i="3"/>
  <c r="Y5298" i="3" s="1"/>
  <c r="X5298" i="3"/>
  <c r="W5330" i="3"/>
  <c r="Y5330" i="3" s="1"/>
  <c r="X5330" i="3"/>
  <c r="W5362" i="3"/>
  <c r="Y5362" i="3" s="1"/>
  <c r="X5362" i="3"/>
  <c r="W5378" i="3"/>
  <c r="Y5378" i="3" s="1"/>
  <c r="X5378" i="3"/>
  <c r="W5410" i="3"/>
  <c r="Y5410" i="3" s="1"/>
  <c r="X5410" i="3"/>
  <c r="W5442" i="3"/>
  <c r="Y5442" i="3" s="1"/>
  <c r="X5442" i="3"/>
  <c r="W5474" i="3"/>
  <c r="Y5474" i="3" s="1"/>
  <c r="X5474" i="3"/>
  <c r="W5490" i="3"/>
  <c r="Y5490" i="3" s="1"/>
  <c r="X5490" i="3"/>
  <c r="W5538" i="3"/>
  <c r="Y5538" i="3" s="1"/>
  <c r="X5538" i="3"/>
  <c r="W5570" i="3"/>
  <c r="Y5570" i="3" s="1"/>
  <c r="X5570" i="3"/>
  <c r="W5602" i="3"/>
  <c r="Y5602" i="3" s="1"/>
  <c r="X5602" i="3"/>
  <c r="W5778" i="3"/>
  <c r="Y5778" i="3" s="1"/>
  <c r="X5778" i="3"/>
  <c r="W5810" i="3"/>
  <c r="Y5810" i="3" s="1"/>
  <c r="X5810" i="3"/>
  <c r="W5842" i="3"/>
  <c r="Y5842" i="3" s="1"/>
  <c r="X5842" i="3"/>
  <c r="W5874" i="3"/>
  <c r="Y5874" i="3" s="1"/>
  <c r="X5874" i="3"/>
  <c r="W5938" i="3"/>
  <c r="Y5938" i="3" s="1"/>
  <c r="X5938" i="3"/>
  <c r="W6002" i="3"/>
  <c r="Y6002" i="3" s="1"/>
  <c r="X6002" i="3"/>
  <c r="W6018" i="3"/>
  <c r="Y6018" i="3" s="1"/>
  <c r="X6018" i="3"/>
  <c r="W6050" i="3"/>
  <c r="Y6050" i="3" s="1"/>
  <c r="X6050" i="3"/>
  <c r="W6082" i="3"/>
  <c r="Y6082" i="3" s="1"/>
  <c r="X6082" i="3"/>
  <c r="W6114" i="3"/>
  <c r="Y6114" i="3" s="1"/>
  <c r="X6114" i="3"/>
  <c r="W6194" i="3"/>
  <c r="Y6194" i="3" s="1"/>
  <c r="X6194" i="3"/>
  <c r="W6258" i="3"/>
  <c r="Y6258" i="3" s="1"/>
  <c r="X6258" i="3"/>
  <c r="W6274" i="3"/>
  <c r="Y6274" i="3" s="1"/>
  <c r="X6274" i="3"/>
  <c r="W6306" i="3"/>
  <c r="Y6306" i="3" s="1"/>
  <c r="X6306" i="3"/>
  <c r="W6338" i="3"/>
  <c r="Y6338" i="3" s="1"/>
  <c r="X6338" i="3"/>
  <c r="W6370" i="3"/>
  <c r="Y6370" i="3" s="1"/>
  <c r="X6370" i="3"/>
  <c r="W6434" i="3"/>
  <c r="Y6434" i="3" s="1"/>
  <c r="X6434" i="3"/>
  <c r="W6466" i="3"/>
  <c r="Y6466" i="3" s="1"/>
  <c r="X6466" i="3"/>
  <c r="W6498" i="3"/>
  <c r="Y6498" i="3" s="1"/>
  <c r="X6498" i="3"/>
  <c r="W6530" i="3"/>
  <c r="Y6530" i="3" s="1"/>
  <c r="X6530" i="3"/>
  <c r="W6562" i="3"/>
  <c r="Y6562" i="3" s="1"/>
  <c r="X6562" i="3"/>
  <c r="W6626" i="3"/>
  <c r="Y6626" i="3" s="1"/>
  <c r="X6626" i="3"/>
  <c r="W6642" i="3"/>
  <c r="Y6642" i="3" s="1"/>
  <c r="X6642" i="3"/>
  <c r="W6690" i="3"/>
  <c r="Y6690" i="3" s="1"/>
  <c r="X6690" i="3"/>
  <c r="W36" i="3"/>
  <c r="Y36" i="3" s="1"/>
  <c r="X36" i="3"/>
  <c r="W100" i="3"/>
  <c r="Y100" i="3" s="1"/>
  <c r="X100" i="3"/>
  <c r="W164" i="3"/>
  <c r="Y164" i="3" s="1"/>
  <c r="X164" i="3"/>
  <c r="W228" i="3"/>
  <c r="Y228" i="3" s="1"/>
  <c r="X228" i="3"/>
  <c r="W292" i="3"/>
  <c r="Y292" i="3" s="1"/>
  <c r="X292" i="3"/>
  <c r="W356" i="3"/>
  <c r="Y356" i="3" s="1"/>
  <c r="X356" i="3"/>
  <c r="W420" i="3"/>
  <c r="Y420" i="3" s="1"/>
  <c r="X420" i="3"/>
  <c r="W520" i="3"/>
  <c r="Y520" i="3" s="1"/>
  <c r="X520" i="3"/>
  <c r="W632" i="3"/>
  <c r="Y632" i="3" s="1"/>
  <c r="X632" i="3"/>
  <c r="W696" i="3"/>
  <c r="Y696" i="3" s="1"/>
  <c r="X696" i="3"/>
  <c r="W728" i="3"/>
  <c r="Y728" i="3" s="1"/>
  <c r="X728" i="3"/>
  <c r="W752" i="3"/>
  <c r="Y752" i="3" s="1"/>
  <c r="X752" i="3"/>
  <c r="W784" i="3"/>
  <c r="Y784" i="3" s="1"/>
  <c r="X784" i="3"/>
  <c r="W868" i="3"/>
  <c r="Y868" i="3" s="1"/>
  <c r="X868" i="3"/>
  <c r="W932" i="3"/>
  <c r="Y932" i="3" s="1"/>
  <c r="X932" i="3"/>
  <c r="W968" i="3"/>
  <c r="Y968" i="3" s="1"/>
  <c r="X968" i="3"/>
  <c r="W1000" i="3"/>
  <c r="Y1000" i="3" s="1"/>
  <c r="X1000" i="3"/>
  <c r="W1032" i="3"/>
  <c r="Y1032" i="3" s="1"/>
  <c r="X1032" i="3"/>
  <c r="W1064" i="3"/>
  <c r="Y1064" i="3" s="1"/>
  <c r="X1064" i="3"/>
  <c r="W1096" i="3"/>
  <c r="Y1096" i="3" s="1"/>
  <c r="X1096" i="3"/>
  <c r="W1128" i="3"/>
  <c r="Y1128" i="3" s="1"/>
  <c r="X1128" i="3"/>
  <c r="W1212" i="3"/>
  <c r="Y1212" i="3" s="1"/>
  <c r="X1212" i="3"/>
  <c r="W1244" i="3"/>
  <c r="Y1244" i="3" s="1"/>
  <c r="X1244" i="3"/>
  <c r="W1280" i="3"/>
  <c r="Y1280" i="3" s="1"/>
  <c r="X1280" i="3"/>
  <c r="W1296" i="3"/>
  <c r="Y1296" i="3" s="1"/>
  <c r="X1296" i="3"/>
  <c r="X1328" i="3"/>
  <c r="W1328" i="3"/>
  <c r="Y1328" i="3" s="1"/>
  <c r="W1396" i="3"/>
  <c r="Y1396" i="3" s="1"/>
  <c r="X1396" i="3"/>
  <c r="W1464" i="3"/>
  <c r="Y1464" i="3" s="1"/>
  <c r="X1464" i="3"/>
  <c r="W1500" i="3"/>
  <c r="Y1500" i="3" s="1"/>
  <c r="X1500" i="3"/>
  <c r="W1532" i="3"/>
  <c r="Y1532" i="3" s="1"/>
  <c r="X1532" i="3"/>
  <c r="W1552" i="3"/>
  <c r="Y1552" i="3" s="1"/>
  <c r="X1552" i="3"/>
  <c r="W1616" i="3"/>
  <c r="Y1616" i="3" s="1"/>
  <c r="X1616" i="3"/>
  <c r="X1648" i="3"/>
  <c r="W1648" i="3"/>
  <c r="Y1648" i="3" s="1"/>
  <c r="W1744" i="3"/>
  <c r="Y1744" i="3" s="1"/>
  <c r="X1744" i="3"/>
  <c r="X1776" i="3"/>
  <c r="W1776" i="3"/>
  <c r="Y1776" i="3" s="1"/>
  <c r="W1872" i="3"/>
  <c r="Y1872" i="3" s="1"/>
  <c r="X1872" i="3"/>
  <c r="W1936" i="3"/>
  <c r="Y1936" i="3" s="1"/>
  <c r="X1936" i="3"/>
  <c r="X1968" i="3"/>
  <c r="W1968" i="3"/>
  <c r="Y1968" i="3" s="1"/>
  <c r="X2032" i="3"/>
  <c r="W2032" i="3"/>
  <c r="Y2032" i="3" s="1"/>
  <c r="W2128" i="3"/>
  <c r="Y2128" i="3" s="1"/>
  <c r="X2128" i="3"/>
  <c r="X2160" i="3"/>
  <c r="W2160" i="3"/>
  <c r="Y2160" i="3" s="1"/>
  <c r="W2256" i="3"/>
  <c r="Y2256" i="3" s="1"/>
  <c r="X2256" i="3"/>
  <c r="X2288" i="3"/>
  <c r="W2288" i="3"/>
  <c r="Y2288" i="3" s="1"/>
  <c r="W2384" i="3"/>
  <c r="Y2384" i="3" s="1"/>
  <c r="X2384" i="3"/>
  <c r="W2448" i="3"/>
  <c r="Y2448" i="3" s="1"/>
  <c r="X2448" i="3"/>
  <c r="W2512" i="3"/>
  <c r="Y2512" i="3" s="1"/>
  <c r="X2512" i="3"/>
  <c r="W13" i="3"/>
  <c r="Y13" i="3" s="1"/>
  <c r="X13" i="3"/>
  <c r="W45" i="3"/>
  <c r="Y45" i="3" s="1"/>
  <c r="X45" i="3"/>
  <c r="W109" i="3"/>
  <c r="Y109" i="3" s="1"/>
  <c r="X109" i="3"/>
  <c r="W141" i="3"/>
  <c r="Y141" i="3" s="1"/>
  <c r="X141" i="3"/>
  <c r="W177" i="3"/>
  <c r="Y177" i="3" s="1"/>
  <c r="X177" i="3"/>
  <c r="W193" i="3"/>
  <c r="Y193" i="3" s="1"/>
  <c r="X193" i="3"/>
  <c r="W241" i="3"/>
  <c r="Y241" i="3" s="1"/>
  <c r="X241" i="3"/>
  <c r="W305" i="3"/>
  <c r="Y305" i="3" s="1"/>
  <c r="X305" i="3"/>
  <c r="W321" i="3"/>
  <c r="Y321" i="3" s="1"/>
  <c r="X321" i="3"/>
  <c r="W353" i="3"/>
  <c r="Y353" i="3" s="1"/>
  <c r="X353" i="3"/>
  <c r="W385" i="3"/>
  <c r="Y385" i="3" s="1"/>
  <c r="X385" i="3"/>
  <c r="W417" i="3"/>
  <c r="Y417" i="3" s="1"/>
  <c r="X417" i="3"/>
  <c r="W449" i="3"/>
  <c r="Y449" i="3" s="1"/>
  <c r="X449" i="3"/>
  <c r="W481" i="3"/>
  <c r="Y481" i="3" s="1"/>
  <c r="X481" i="3"/>
  <c r="W513" i="3"/>
  <c r="Y513" i="3" s="1"/>
  <c r="X513" i="3"/>
  <c r="X593" i="3"/>
  <c r="W593" i="3"/>
  <c r="Y593" i="3" s="1"/>
  <c r="W625" i="3"/>
  <c r="Y625" i="3" s="1"/>
  <c r="X625" i="3"/>
  <c r="X657" i="3"/>
  <c r="W657" i="3"/>
  <c r="Y657" i="3" s="1"/>
  <c r="W673" i="3"/>
  <c r="Y673" i="3" s="1"/>
  <c r="X673" i="3"/>
  <c r="W705" i="3"/>
  <c r="Y705" i="3" s="1"/>
  <c r="X705" i="3"/>
  <c r="W737" i="3"/>
  <c r="Y737" i="3" s="1"/>
  <c r="X737" i="3"/>
  <c r="W769" i="3"/>
  <c r="Y769" i="3" s="1"/>
  <c r="X769" i="3"/>
  <c r="W801" i="3"/>
  <c r="Y801" i="3" s="1"/>
  <c r="X801" i="3"/>
  <c r="W833" i="3"/>
  <c r="Y833" i="3" s="1"/>
  <c r="X833" i="3"/>
  <c r="W865" i="3"/>
  <c r="Y865" i="3" s="1"/>
  <c r="X865" i="3"/>
  <c r="W897" i="3"/>
  <c r="Y897" i="3" s="1"/>
  <c r="X897" i="3"/>
  <c r="X977" i="3"/>
  <c r="W977" i="3"/>
  <c r="Y977" i="3" s="1"/>
  <c r="W1009" i="3"/>
  <c r="Y1009" i="3" s="1"/>
  <c r="X1009" i="3"/>
  <c r="X1041" i="3"/>
  <c r="W1041" i="3"/>
  <c r="Y1041" i="3" s="1"/>
  <c r="W1177" i="3"/>
  <c r="Y1177" i="3" s="1"/>
  <c r="X1177" i="3"/>
  <c r="W1209" i="3"/>
  <c r="Y1209" i="3" s="1"/>
  <c r="X1209" i="3"/>
  <c r="W1277" i="3"/>
  <c r="Y1277" i="3" s="1"/>
  <c r="X1277" i="3"/>
  <c r="W1309" i="3"/>
  <c r="Y1309" i="3" s="1"/>
  <c r="X1309" i="3"/>
  <c r="W1345" i="3"/>
  <c r="Y1345" i="3" s="1"/>
  <c r="X1345" i="3"/>
  <c r="W1361" i="3"/>
  <c r="Y1361" i="3" s="1"/>
  <c r="X1361" i="3"/>
  <c r="W1393" i="3"/>
  <c r="Y1393" i="3" s="1"/>
  <c r="X1393" i="3"/>
  <c r="W1425" i="3"/>
  <c r="Y1425" i="3" s="1"/>
  <c r="X1425" i="3"/>
  <c r="W1457" i="3"/>
  <c r="Y1457" i="3" s="1"/>
  <c r="X1457" i="3"/>
  <c r="W1477" i="3"/>
  <c r="Y1477" i="3" s="1"/>
  <c r="X1477" i="3"/>
  <c r="W1509" i="3"/>
  <c r="Y1509" i="3" s="1"/>
  <c r="X1509" i="3"/>
  <c r="W1541" i="3"/>
  <c r="Y1541" i="3" s="1"/>
  <c r="X1541" i="3"/>
  <c r="W1573" i="3"/>
  <c r="Y1573" i="3" s="1"/>
  <c r="X1573" i="3"/>
  <c r="W1661" i="3"/>
  <c r="Y1661" i="3" s="1"/>
  <c r="X1661" i="3"/>
  <c r="W1693" i="3"/>
  <c r="Y1693" i="3" s="1"/>
  <c r="X1693" i="3"/>
  <c r="W1713" i="3"/>
  <c r="Y1713" i="3" s="1"/>
  <c r="X1713" i="3"/>
  <c r="W1801" i="3"/>
  <c r="Y1801" i="3" s="1"/>
  <c r="X1801" i="3"/>
  <c r="W1869" i="3"/>
  <c r="Y1869" i="3" s="1"/>
  <c r="X1869" i="3"/>
  <c r="W1937" i="3"/>
  <c r="Y1937" i="3" s="1"/>
  <c r="X1937" i="3"/>
  <c r="W2001" i="3"/>
  <c r="Y2001" i="3" s="1"/>
  <c r="X2001" i="3"/>
  <c r="W2041" i="3"/>
  <c r="Y2041" i="3" s="1"/>
  <c r="X2041" i="3"/>
  <c r="W2077" i="3"/>
  <c r="Y2077" i="3" s="1"/>
  <c r="X2077" i="3"/>
  <c r="W2109" i="3"/>
  <c r="Y2109" i="3" s="1"/>
  <c r="X2109" i="3"/>
  <c r="W2129" i="3"/>
  <c r="Y2129" i="3" s="1"/>
  <c r="X2129" i="3"/>
  <c r="W2161" i="3"/>
  <c r="Y2161" i="3" s="1"/>
  <c r="X2161" i="3"/>
  <c r="W2193" i="3"/>
  <c r="Y2193" i="3" s="1"/>
  <c r="X2193" i="3"/>
  <c r="W2225" i="3"/>
  <c r="Y2225" i="3" s="1"/>
  <c r="X2225" i="3"/>
  <c r="W2257" i="3"/>
  <c r="Y2257" i="3" s="1"/>
  <c r="X2257" i="3"/>
  <c r="W2329" i="3"/>
  <c r="Y2329" i="3" s="1"/>
  <c r="X2329" i="3"/>
  <c r="W2361" i="3"/>
  <c r="Y2361" i="3" s="1"/>
  <c r="X2361" i="3"/>
  <c r="W2397" i="3"/>
  <c r="Y2397" i="3" s="1"/>
  <c r="X2397" i="3"/>
  <c r="W2413" i="3"/>
  <c r="Y2413" i="3" s="1"/>
  <c r="X2413" i="3"/>
  <c r="W2445" i="3"/>
  <c r="Y2445" i="3" s="1"/>
  <c r="X2445" i="3"/>
  <c r="W2481" i="3"/>
  <c r="Y2481" i="3" s="1"/>
  <c r="X2481" i="3"/>
  <c r="W2497" i="3"/>
  <c r="Y2497" i="3" s="1"/>
  <c r="X2497" i="3"/>
  <c r="W2529" i="3"/>
  <c r="Y2529" i="3" s="1"/>
  <c r="X2529" i="3"/>
  <c r="W2561" i="3"/>
  <c r="Y2561" i="3" s="1"/>
  <c r="X2561" i="3"/>
  <c r="W154" i="3"/>
  <c r="Y154" i="3" s="1"/>
  <c r="X154" i="3"/>
  <c r="W238" i="3"/>
  <c r="Y238" i="3" s="1"/>
  <c r="X238" i="3"/>
  <c r="W482" i="3"/>
  <c r="Y482" i="3" s="1"/>
  <c r="X482" i="3"/>
  <c r="W702" i="3"/>
  <c r="Y702" i="3" s="1"/>
  <c r="X702" i="3"/>
  <c r="W878" i="3"/>
  <c r="Y878" i="3" s="1"/>
  <c r="X878" i="3"/>
  <c r="W974" i="3"/>
  <c r="Y974" i="3" s="1"/>
  <c r="X974" i="3"/>
  <c r="W1062" i="3"/>
  <c r="Y1062" i="3" s="1"/>
  <c r="X1062" i="3"/>
  <c r="W1118" i="3"/>
  <c r="Y1118" i="3" s="1"/>
  <c r="X1118" i="3"/>
  <c r="W1326" i="3"/>
  <c r="Y1326" i="3" s="1"/>
  <c r="X1326" i="3"/>
  <c r="W1382" i="3"/>
  <c r="Y1382" i="3" s="1"/>
  <c r="X1382" i="3"/>
  <c r="W1486" i="3"/>
  <c r="Y1486" i="3" s="1"/>
  <c r="X1486" i="3"/>
  <c r="W1602" i="3"/>
  <c r="Y1602" i="3" s="1"/>
  <c r="X1602" i="3"/>
  <c r="W1806" i="3"/>
  <c r="Y1806" i="3" s="1"/>
  <c r="X1806" i="3"/>
  <c r="W1830" i="3"/>
  <c r="Y1830" i="3" s="1"/>
  <c r="X1830" i="3"/>
  <c r="W1894" i="3"/>
  <c r="Y1894" i="3" s="1"/>
  <c r="X1894" i="3"/>
  <c r="W1950" i="3"/>
  <c r="Y1950" i="3" s="1"/>
  <c r="X1950" i="3"/>
  <c r="W2006" i="3"/>
  <c r="Y2006" i="3" s="1"/>
  <c r="X2006" i="3"/>
  <c r="W2066" i="3"/>
  <c r="Y2066" i="3" s="1"/>
  <c r="X2066" i="3"/>
  <c r="W2126" i="3"/>
  <c r="Y2126" i="3" s="1"/>
  <c r="X2126" i="3"/>
  <c r="W2242" i="3"/>
  <c r="Y2242" i="3" s="1"/>
  <c r="X2242" i="3"/>
  <c r="W2270" i="3"/>
  <c r="Y2270" i="3" s="1"/>
  <c r="X2270" i="3"/>
  <c r="W2326" i="3"/>
  <c r="Y2326" i="3" s="1"/>
  <c r="X2326" i="3"/>
  <c r="W2386" i="3"/>
  <c r="Y2386" i="3" s="1"/>
  <c r="X2386" i="3"/>
  <c r="W2446" i="3"/>
  <c r="Y2446" i="3" s="1"/>
  <c r="X2446" i="3"/>
  <c r="W2498" i="3"/>
  <c r="Y2498" i="3" s="1"/>
  <c r="X2498" i="3"/>
  <c r="W2550" i="3"/>
  <c r="Y2550" i="3" s="1"/>
  <c r="X2550" i="3"/>
  <c r="W2610" i="3"/>
  <c r="Y2610" i="3" s="1"/>
  <c r="X2610" i="3"/>
  <c r="W2674" i="3"/>
  <c r="Y2674" i="3" s="1"/>
  <c r="X2674" i="3"/>
  <c r="W2798" i="3"/>
  <c r="Y2798" i="3" s="1"/>
  <c r="X2798" i="3"/>
  <c r="W2854" i="3"/>
  <c r="Y2854" i="3" s="1"/>
  <c r="X2854" i="3"/>
  <c r="W2918" i="3"/>
  <c r="Y2918" i="3" s="1"/>
  <c r="X2918" i="3"/>
  <c r="W3062" i="3"/>
  <c r="Y3062" i="3" s="1"/>
  <c r="X3062" i="3"/>
  <c r="W3102" i="3"/>
  <c r="Y3102" i="3" s="1"/>
  <c r="X3102" i="3"/>
  <c r="W3166" i="3"/>
  <c r="Y3166" i="3" s="1"/>
  <c r="X3166" i="3"/>
  <c r="W3250" i="3"/>
  <c r="Y3250" i="3" s="1"/>
  <c r="X3250" i="3"/>
  <c r="W2600" i="3"/>
  <c r="Y2600" i="3" s="1"/>
  <c r="X2600" i="3"/>
  <c r="W2616" i="3"/>
  <c r="Y2616" i="3" s="1"/>
  <c r="X2616" i="3"/>
  <c r="W2648" i="3"/>
  <c r="Y2648" i="3" s="1"/>
  <c r="X2648" i="3"/>
  <c r="W2680" i="3"/>
  <c r="Y2680" i="3" s="1"/>
  <c r="X2680" i="3"/>
  <c r="X2696" i="3"/>
  <c r="W2696" i="3"/>
  <c r="Y2696" i="3" s="1"/>
  <c r="W2728" i="3"/>
  <c r="Y2728" i="3" s="1"/>
  <c r="X2728" i="3"/>
  <c r="W2760" i="3"/>
  <c r="Y2760" i="3" s="1"/>
  <c r="X2760" i="3"/>
  <c r="W2792" i="3"/>
  <c r="Y2792" i="3" s="1"/>
  <c r="X2792" i="3"/>
  <c r="W2872" i="3"/>
  <c r="Y2872" i="3" s="1"/>
  <c r="X2872" i="3"/>
  <c r="W2888" i="3"/>
  <c r="Y2888" i="3" s="1"/>
  <c r="X2888" i="3"/>
  <c r="W2920" i="3"/>
  <c r="Y2920" i="3" s="1"/>
  <c r="X2920" i="3"/>
  <c r="X2952" i="3"/>
  <c r="W2952" i="3"/>
  <c r="Y2952" i="3" s="1"/>
  <c r="W2968" i="3"/>
  <c r="Y2968" i="3" s="1"/>
  <c r="X2968" i="3"/>
  <c r="W3000" i="3"/>
  <c r="Y3000" i="3" s="1"/>
  <c r="X3000" i="3"/>
  <c r="W3080" i="3"/>
  <c r="Y3080" i="3" s="1"/>
  <c r="X3080" i="3"/>
  <c r="W3096" i="3"/>
  <c r="Y3096" i="3" s="1"/>
  <c r="X3096" i="3"/>
  <c r="W3128" i="3"/>
  <c r="Y3128" i="3" s="1"/>
  <c r="X3128" i="3"/>
  <c r="W3160" i="3"/>
  <c r="Y3160" i="3" s="1"/>
  <c r="X3160" i="3"/>
  <c r="W3192" i="3"/>
  <c r="Y3192" i="3" s="1"/>
  <c r="X3192" i="3"/>
  <c r="W3224" i="3"/>
  <c r="Y3224" i="3" s="1"/>
  <c r="X3224" i="3"/>
  <c r="W3240" i="3"/>
  <c r="Y3240" i="3" s="1"/>
  <c r="X3240" i="3"/>
  <c r="W3272" i="3"/>
  <c r="Y3272" i="3" s="1"/>
  <c r="X3272" i="3"/>
  <c r="W3304" i="3"/>
  <c r="Y3304" i="3" s="1"/>
  <c r="X3304" i="3"/>
  <c r="W3336" i="3"/>
  <c r="Y3336" i="3" s="1"/>
  <c r="X3336" i="3"/>
  <c r="W3368" i="3"/>
  <c r="Y3368" i="3" s="1"/>
  <c r="X3368" i="3"/>
  <c r="W3404" i="3"/>
  <c r="Y3404" i="3" s="1"/>
  <c r="X3404" i="3"/>
  <c r="X3424" i="3"/>
  <c r="W3424" i="3"/>
  <c r="Y3424" i="3" s="1"/>
  <c r="W3460" i="3"/>
  <c r="Y3460" i="3" s="1"/>
  <c r="X3460" i="3"/>
  <c r="W3476" i="3"/>
  <c r="Y3476" i="3" s="1"/>
  <c r="X3476" i="3"/>
  <c r="W3512" i="3"/>
  <c r="Y3512" i="3" s="1"/>
  <c r="X3512" i="3"/>
  <c r="W3592" i="3"/>
  <c r="Y3592" i="3" s="1"/>
  <c r="X3592" i="3"/>
  <c r="W3660" i="3"/>
  <c r="Y3660" i="3" s="1"/>
  <c r="X3660" i="3"/>
  <c r="W3700" i="3"/>
  <c r="Y3700" i="3" s="1"/>
  <c r="X3700" i="3"/>
  <c r="W3736" i="3"/>
  <c r="Y3736" i="3" s="1"/>
  <c r="X3736" i="3"/>
  <c r="W3752" i="3"/>
  <c r="Y3752" i="3" s="1"/>
  <c r="X3752" i="3"/>
  <c r="W3784" i="3"/>
  <c r="Y3784" i="3" s="1"/>
  <c r="X3784" i="3"/>
  <c r="W3816" i="3"/>
  <c r="Y3816" i="3" s="1"/>
  <c r="X3816" i="3"/>
  <c r="W3848" i="3"/>
  <c r="Y3848" i="3" s="1"/>
  <c r="X3848" i="3"/>
  <c r="W3884" i="3"/>
  <c r="Y3884" i="3" s="1"/>
  <c r="X3884" i="3"/>
  <c r="W3924" i="3"/>
  <c r="Y3924" i="3" s="1"/>
  <c r="X3924" i="3"/>
  <c r="W3956" i="3"/>
  <c r="Y3956" i="3" s="1"/>
  <c r="X3956" i="3"/>
  <c r="X4108" i="3"/>
  <c r="W4108" i="3"/>
  <c r="Y4108" i="3" s="1"/>
  <c r="W4232" i="3"/>
  <c r="Y4232" i="3" s="1"/>
  <c r="X4232" i="3"/>
  <c r="W4264" i="3"/>
  <c r="Y4264" i="3" s="1"/>
  <c r="X4264" i="3"/>
  <c r="X4300" i="3"/>
  <c r="W4300" i="3"/>
  <c r="Y4300" i="3" s="1"/>
  <c r="W4420" i="3"/>
  <c r="Y4420" i="3" s="1"/>
  <c r="X4420" i="3"/>
  <c r="W4456" i="3"/>
  <c r="Y4456" i="3" s="1"/>
  <c r="X4456" i="3"/>
  <c r="X4492" i="3"/>
  <c r="W4492" i="3"/>
  <c r="Y4492" i="3" s="1"/>
  <c r="W4528" i="3"/>
  <c r="Y4528" i="3" s="1"/>
  <c r="X4528" i="3"/>
  <c r="W4592" i="3"/>
  <c r="Y4592" i="3" s="1"/>
  <c r="X4592" i="3"/>
  <c r="X4628" i="3"/>
  <c r="W4628" i="3"/>
  <c r="Y4628" i="3" s="1"/>
  <c r="X4692" i="3"/>
  <c r="W4692" i="3"/>
  <c r="Y4692" i="3" s="1"/>
  <c r="W4816" i="3"/>
  <c r="Y4816" i="3" s="1"/>
  <c r="X4816" i="3"/>
  <c r="W4848" i="3"/>
  <c r="Y4848" i="3" s="1"/>
  <c r="X4848" i="3"/>
  <c r="X4988" i="3"/>
  <c r="W4988" i="3"/>
  <c r="Y4988" i="3" s="1"/>
  <c r="W5072" i="3"/>
  <c r="Y5072" i="3" s="1"/>
  <c r="X5072" i="3"/>
  <c r="X5088" i="3"/>
  <c r="W5088" i="3"/>
  <c r="Y5088" i="3" s="1"/>
  <c r="W5124" i="3"/>
  <c r="Y5124" i="3" s="1"/>
  <c r="X5124" i="3"/>
  <c r="W5160" i="3"/>
  <c r="Y5160" i="3" s="1"/>
  <c r="X5160" i="3"/>
  <c r="W5176" i="3"/>
  <c r="Y5176" i="3" s="1"/>
  <c r="X5176" i="3"/>
  <c r="W5212" i="3"/>
  <c r="Y5212" i="3" s="1"/>
  <c r="X5212" i="3"/>
  <c r="X5248" i="3"/>
  <c r="W5248" i="3"/>
  <c r="Y5248" i="3" s="1"/>
  <c r="X5280" i="3"/>
  <c r="W5280" i="3"/>
  <c r="Y5280" i="3" s="1"/>
  <c r="W5352" i="3"/>
  <c r="Y5352" i="3" s="1"/>
  <c r="X5352" i="3"/>
  <c r="W5368" i="3"/>
  <c r="Y5368" i="3" s="1"/>
  <c r="X5368" i="3"/>
  <c r="W5400" i="3"/>
  <c r="Y5400" i="3" s="1"/>
  <c r="X5400" i="3"/>
  <c r="X5436" i="3"/>
  <c r="W5436" i="3"/>
  <c r="Y5436" i="3" s="1"/>
  <c r="X5472" i="3"/>
  <c r="W5472" i="3"/>
  <c r="Y5472" i="3" s="1"/>
  <c r="X5508" i="3"/>
  <c r="W5508" i="3"/>
  <c r="Y5508" i="3" s="1"/>
  <c r="W5564" i="3"/>
  <c r="Y5564" i="3" s="1"/>
  <c r="X5564" i="3"/>
  <c r="W5604" i="3"/>
  <c r="Y5604" i="3" s="1"/>
  <c r="X5604" i="3"/>
  <c r="X5684" i="3"/>
  <c r="W5684" i="3"/>
  <c r="Y5684" i="3" s="1"/>
  <c r="X5760" i="3"/>
  <c r="W5760" i="3"/>
  <c r="Y5760" i="3" s="1"/>
  <c r="W846" i="3"/>
  <c r="Y846" i="3" s="1"/>
  <c r="X846" i="3"/>
  <c r="X3600" i="3"/>
  <c r="W3600" i="3"/>
  <c r="Y3600" i="3" s="1"/>
  <c r="W6810" i="3"/>
  <c r="Y6810" i="3" s="1"/>
  <c r="X6810" i="3"/>
  <c r="W6854" i="3"/>
  <c r="Y6854" i="3" s="1"/>
  <c r="X6854" i="3"/>
  <c r="X6966" i="3"/>
  <c r="W6966" i="3"/>
  <c r="Y6966" i="3" s="1"/>
  <c r="W39" i="3"/>
  <c r="Y39" i="3" s="1"/>
  <c r="X39" i="3"/>
  <c r="W55" i="3"/>
  <c r="Y55" i="3" s="1"/>
  <c r="X55" i="3"/>
  <c r="W135" i="3"/>
  <c r="Y135" i="3" s="1"/>
  <c r="X135" i="3"/>
  <c r="W151" i="3"/>
  <c r="Y151" i="3" s="1"/>
  <c r="X151" i="3"/>
  <c r="W183" i="3"/>
  <c r="Y183" i="3" s="1"/>
  <c r="X183" i="3"/>
  <c r="W215" i="3"/>
  <c r="Y215" i="3" s="1"/>
  <c r="X215" i="3"/>
  <c r="W247" i="3"/>
  <c r="Y247" i="3" s="1"/>
  <c r="X247" i="3"/>
  <c r="W263" i="3"/>
  <c r="Y263" i="3" s="1"/>
  <c r="X263" i="3"/>
  <c r="W295" i="3"/>
  <c r="Y295" i="3" s="1"/>
  <c r="X295" i="3"/>
  <c r="W327" i="3"/>
  <c r="Y327" i="3" s="1"/>
  <c r="X327" i="3"/>
  <c r="W359" i="3"/>
  <c r="Y359" i="3" s="1"/>
  <c r="X359" i="3"/>
  <c r="W375" i="3"/>
  <c r="Y375" i="3" s="1"/>
  <c r="X375" i="3"/>
  <c r="W407" i="3"/>
  <c r="Y407" i="3" s="1"/>
  <c r="X407" i="3"/>
  <c r="W439" i="3"/>
  <c r="Y439" i="3" s="1"/>
  <c r="X439" i="3"/>
  <c r="W471" i="3"/>
  <c r="Y471" i="3" s="1"/>
  <c r="X471" i="3"/>
  <c r="W535" i="3"/>
  <c r="Y535" i="3" s="1"/>
  <c r="X535" i="3"/>
  <c r="W551" i="3"/>
  <c r="Y551" i="3" s="1"/>
  <c r="X551" i="3"/>
  <c r="W583" i="3"/>
  <c r="Y583" i="3" s="1"/>
  <c r="X583" i="3"/>
  <c r="W5576" i="3"/>
  <c r="Y5576" i="3" s="1"/>
  <c r="X5576" i="3"/>
  <c r="W5876" i="3"/>
  <c r="Y5876" i="3" s="1"/>
  <c r="X5876" i="3"/>
  <c r="X5908" i="3"/>
  <c r="W5908" i="3"/>
  <c r="Y5908" i="3" s="1"/>
  <c r="X5940" i="3"/>
  <c r="W5940" i="3"/>
  <c r="Y5940" i="3" s="1"/>
  <c r="X5988" i="3"/>
  <c r="W5988" i="3"/>
  <c r="Y5988" i="3" s="1"/>
  <c r="W6024" i="3"/>
  <c r="Y6024" i="3" s="1"/>
  <c r="X6024" i="3"/>
  <c r="W6056" i="3"/>
  <c r="Y6056" i="3" s="1"/>
  <c r="X6056" i="3"/>
  <c r="W6072" i="3"/>
  <c r="Y6072" i="3" s="1"/>
  <c r="X6072" i="3"/>
  <c r="W6104" i="3"/>
  <c r="Y6104" i="3" s="1"/>
  <c r="X6104" i="3"/>
  <c r="W6152" i="3"/>
  <c r="Y6152" i="3" s="1"/>
  <c r="X6152" i="3"/>
  <c r="W6216" i="3"/>
  <c r="Y6216" i="3" s="1"/>
  <c r="X6216" i="3"/>
  <c r="W6248" i="3"/>
  <c r="Y6248" i="3" s="1"/>
  <c r="X6248" i="3"/>
  <c r="X6280" i="3"/>
  <c r="W6280" i="3"/>
  <c r="Y6280" i="3" s="1"/>
  <c r="W6392" i="3"/>
  <c r="Y6392" i="3" s="1"/>
  <c r="X6392" i="3"/>
  <c r="X6408" i="3"/>
  <c r="W6408" i="3"/>
  <c r="Y6408" i="3" s="1"/>
  <c r="X6440" i="3"/>
  <c r="W6440" i="3"/>
  <c r="Y6440" i="3" s="1"/>
  <c r="X6472" i="3"/>
  <c r="W6472" i="3"/>
  <c r="Y6472" i="3" s="1"/>
  <c r="X6552" i="3"/>
  <c r="W6552" i="3"/>
  <c r="Y6552" i="3" s="1"/>
  <c r="X6584" i="3"/>
  <c r="W6584" i="3"/>
  <c r="Y6584" i="3" s="1"/>
  <c r="X6616" i="3"/>
  <c r="W6616" i="3"/>
  <c r="Y6616" i="3" s="1"/>
  <c r="X6648" i="3"/>
  <c r="W6648" i="3"/>
  <c r="Y6648" i="3" s="1"/>
  <c r="X6680" i="3"/>
  <c r="W6680" i="3"/>
  <c r="Y6680" i="3" s="1"/>
  <c r="X6712" i="3"/>
  <c r="W6712" i="3"/>
  <c r="Y6712" i="3" s="1"/>
  <c r="X6744" i="3"/>
  <c r="W6744" i="3"/>
  <c r="Y6744" i="3" s="1"/>
  <c r="X6780" i="3"/>
  <c r="W6780" i="3"/>
  <c r="Y6780" i="3" s="1"/>
  <c r="X6812" i="3"/>
  <c r="W6812" i="3"/>
  <c r="Y6812" i="3" s="1"/>
  <c r="W3489" i="3"/>
  <c r="Y3489" i="3" s="1"/>
  <c r="X3489" i="3"/>
  <c r="W3521" i="3"/>
  <c r="Y3521" i="3" s="1"/>
  <c r="X3521" i="3"/>
  <c r="W3601" i="3"/>
  <c r="Y3601" i="3" s="1"/>
  <c r="X3601" i="3"/>
  <c r="W3617" i="3"/>
  <c r="Y3617" i="3" s="1"/>
  <c r="X3617" i="3"/>
  <c r="W3649" i="3"/>
  <c r="Y3649" i="3" s="1"/>
  <c r="X3649" i="3"/>
  <c r="W6766" i="3"/>
  <c r="Y6766" i="3" s="1"/>
  <c r="X6766" i="3"/>
  <c r="W6894" i="3"/>
  <c r="Y6894" i="3" s="1"/>
  <c r="X6894" i="3"/>
  <c r="W4696" i="3"/>
  <c r="Y4696" i="3" s="1"/>
  <c r="X4696" i="3"/>
  <c r="W611" i="3"/>
  <c r="Y611" i="3" s="1"/>
  <c r="X611" i="3"/>
  <c r="W643" i="3"/>
  <c r="Y643" i="3" s="1"/>
  <c r="X643" i="3"/>
  <c r="W723" i="3"/>
  <c r="Y723" i="3" s="1"/>
  <c r="X723" i="3"/>
  <c r="W755" i="3"/>
  <c r="Y755" i="3" s="1"/>
  <c r="X755" i="3"/>
  <c r="W787" i="3"/>
  <c r="Y787" i="3" s="1"/>
  <c r="X787" i="3"/>
  <c r="W803" i="3"/>
  <c r="Y803" i="3" s="1"/>
  <c r="X803" i="3"/>
  <c r="W835" i="3"/>
  <c r="Y835" i="3" s="1"/>
  <c r="X835" i="3"/>
  <c r="W947" i="3"/>
  <c r="Y947" i="3" s="1"/>
  <c r="X947" i="3"/>
  <c r="W979" i="3"/>
  <c r="Y979" i="3" s="1"/>
  <c r="X979" i="3"/>
  <c r="W1011" i="3"/>
  <c r="Y1011" i="3" s="1"/>
  <c r="X1011" i="3"/>
  <c r="W1123" i="3"/>
  <c r="Y1123" i="3" s="1"/>
  <c r="X1123" i="3"/>
  <c r="W1187" i="3"/>
  <c r="Y1187" i="3" s="1"/>
  <c r="X1187" i="3"/>
  <c r="W1219" i="3"/>
  <c r="Y1219" i="3" s="1"/>
  <c r="X1219" i="3"/>
  <c r="W1299" i="3"/>
  <c r="Y1299" i="3" s="1"/>
  <c r="X1299" i="3"/>
  <c r="W1315" i="3"/>
  <c r="Y1315" i="3" s="1"/>
  <c r="X1315" i="3"/>
  <c r="W1347" i="3"/>
  <c r="Y1347" i="3" s="1"/>
  <c r="X1347" i="3"/>
  <c r="W1379" i="3"/>
  <c r="Y1379" i="3" s="1"/>
  <c r="X1379" i="3"/>
  <c r="W1459" i="3"/>
  <c r="Y1459" i="3" s="1"/>
  <c r="X1459" i="3"/>
  <c r="W1491" i="3"/>
  <c r="Y1491" i="3" s="1"/>
  <c r="X1491" i="3"/>
  <c r="W1555" i="3"/>
  <c r="Y1555" i="3" s="1"/>
  <c r="X1555" i="3"/>
  <c r="W1587" i="3"/>
  <c r="Y1587" i="3" s="1"/>
  <c r="X1587" i="3"/>
  <c r="W1651" i="3"/>
  <c r="Y1651" i="3" s="1"/>
  <c r="X1651" i="3"/>
  <c r="W1715" i="3"/>
  <c r="Y1715" i="3" s="1"/>
  <c r="X1715" i="3"/>
  <c r="W1747" i="3"/>
  <c r="Y1747" i="3" s="1"/>
  <c r="X1747" i="3"/>
  <c r="W1779" i="3"/>
  <c r="Y1779" i="3" s="1"/>
  <c r="X1779" i="3"/>
  <c r="W1891" i="3"/>
  <c r="Y1891" i="3" s="1"/>
  <c r="X1891" i="3"/>
  <c r="W1955" i="3"/>
  <c r="Y1955" i="3" s="1"/>
  <c r="X1955" i="3"/>
  <c r="W1987" i="3"/>
  <c r="Y1987" i="3" s="1"/>
  <c r="X1987" i="3"/>
  <c r="W2019" i="3"/>
  <c r="Y2019" i="3" s="1"/>
  <c r="X2019" i="3"/>
  <c r="W2051" i="3"/>
  <c r="Y2051" i="3" s="1"/>
  <c r="X2051" i="3"/>
  <c r="W2067" i="3"/>
  <c r="Y2067" i="3" s="1"/>
  <c r="X2067" i="3"/>
  <c r="W2147" i="3"/>
  <c r="Y2147" i="3" s="1"/>
  <c r="X2147" i="3"/>
  <c r="W2227" i="3"/>
  <c r="Y2227" i="3" s="1"/>
  <c r="X2227" i="3"/>
  <c r="W2259" i="3"/>
  <c r="Y2259" i="3" s="1"/>
  <c r="X2259" i="3"/>
  <c r="W2275" i="3"/>
  <c r="Y2275" i="3" s="1"/>
  <c r="X2275" i="3"/>
  <c r="W2307" i="3"/>
  <c r="Y2307" i="3" s="1"/>
  <c r="X2307" i="3"/>
  <c r="W2339" i="3"/>
  <c r="Y2339" i="3" s="1"/>
  <c r="X2339" i="3"/>
  <c r="W2419" i="3"/>
  <c r="Y2419" i="3" s="1"/>
  <c r="X2419" i="3"/>
  <c r="W2483" i="3"/>
  <c r="Y2483" i="3" s="1"/>
  <c r="X2483" i="3"/>
  <c r="W2515" i="3"/>
  <c r="Y2515" i="3" s="1"/>
  <c r="X2515" i="3"/>
  <c r="W2547" i="3"/>
  <c r="Y2547" i="3" s="1"/>
  <c r="X2547" i="3"/>
  <c r="W2579" i="3"/>
  <c r="Y2579" i="3" s="1"/>
  <c r="X2579" i="3"/>
  <c r="W2643" i="3"/>
  <c r="Y2643" i="3" s="1"/>
  <c r="X2643" i="3"/>
  <c r="W2675" i="3"/>
  <c r="Y2675" i="3" s="1"/>
  <c r="X2675" i="3"/>
  <c r="W2739" i="3"/>
  <c r="Y2739" i="3" s="1"/>
  <c r="X2739" i="3"/>
  <c r="W2771" i="3"/>
  <c r="Y2771" i="3" s="1"/>
  <c r="X2771" i="3"/>
  <c r="W2835" i="3"/>
  <c r="Y2835" i="3" s="1"/>
  <c r="X2835" i="3"/>
  <c r="W2867" i="3"/>
  <c r="Y2867" i="3" s="1"/>
  <c r="X2867" i="3"/>
  <c r="W2899" i="3"/>
  <c r="Y2899" i="3" s="1"/>
  <c r="X2899" i="3"/>
  <c r="W2931" i="3"/>
  <c r="Y2931" i="3" s="1"/>
  <c r="X2931" i="3"/>
  <c r="W2963" i="3"/>
  <c r="Y2963" i="3" s="1"/>
  <c r="X2963" i="3"/>
  <c r="W3027" i="3"/>
  <c r="Y3027" i="3" s="1"/>
  <c r="X3027" i="3"/>
  <c r="W3059" i="3"/>
  <c r="Y3059" i="3" s="1"/>
  <c r="X3059" i="3"/>
  <c r="W3123" i="3"/>
  <c r="Y3123" i="3" s="1"/>
  <c r="X3123" i="3"/>
  <c r="W3155" i="3"/>
  <c r="Y3155" i="3" s="1"/>
  <c r="X3155" i="3"/>
  <c r="W3187" i="3"/>
  <c r="Y3187" i="3" s="1"/>
  <c r="X3187" i="3"/>
  <c r="W3251" i="3"/>
  <c r="Y3251" i="3" s="1"/>
  <c r="X3251" i="3"/>
  <c r="W3283" i="3"/>
  <c r="Y3283" i="3" s="1"/>
  <c r="X3283" i="3"/>
  <c r="W3443" i="3"/>
  <c r="Y3443" i="3" s="1"/>
  <c r="X3443" i="3"/>
  <c r="W3475" i="3"/>
  <c r="Y3475" i="3" s="1"/>
  <c r="X3475" i="3"/>
  <c r="W3507" i="3"/>
  <c r="Y3507" i="3" s="1"/>
  <c r="X3507" i="3"/>
  <c r="W3523" i="3"/>
  <c r="Y3523" i="3" s="1"/>
  <c r="X3523" i="3"/>
  <c r="W3603" i="3"/>
  <c r="Y3603" i="3" s="1"/>
  <c r="X3603" i="3"/>
  <c r="W3635" i="3"/>
  <c r="Y3635" i="3" s="1"/>
  <c r="X3635" i="3"/>
  <c r="W3651" i="3"/>
  <c r="Y3651" i="3" s="1"/>
  <c r="X3651" i="3"/>
  <c r="W3731" i="3"/>
  <c r="Y3731" i="3" s="1"/>
  <c r="X3731" i="3"/>
  <c r="W3763" i="3"/>
  <c r="Y3763" i="3" s="1"/>
  <c r="X3763" i="3"/>
  <c r="W3827" i="3"/>
  <c r="Y3827" i="3" s="1"/>
  <c r="X3827" i="3"/>
  <c r="W3843" i="3"/>
  <c r="Y3843" i="3" s="1"/>
  <c r="X3843" i="3"/>
  <c r="W3875" i="3"/>
  <c r="Y3875" i="3" s="1"/>
  <c r="X3875" i="3"/>
  <c r="W3907" i="3"/>
  <c r="Y3907" i="3" s="1"/>
  <c r="X3907" i="3"/>
  <c r="W3939" i="3"/>
  <c r="Y3939" i="3" s="1"/>
  <c r="X3939" i="3"/>
  <c r="W3955" i="3"/>
  <c r="Y3955" i="3" s="1"/>
  <c r="X3955" i="3"/>
  <c r="W3987" i="3"/>
  <c r="Y3987" i="3" s="1"/>
  <c r="X3987" i="3"/>
  <c r="W4019" i="3"/>
  <c r="Y4019" i="3" s="1"/>
  <c r="X4019" i="3"/>
  <c r="W4051" i="3"/>
  <c r="Y4051" i="3" s="1"/>
  <c r="X4051" i="3"/>
  <c r="W4083" i="3"/>
  <c r="Y4083" i="3" s="1"/>
  <c r="X4083" i="3"/>
  <c r="W4115" i="3"/>
  <c r="Y4115" i="3" s="1"/>
  <c r="X4115" i="3"/>
  <c r="W4147" i="3"/>
  <c r="Y4147" i="3" s="1"/>
  <c r="X4147" i="3"/>
  <c r="W4179" i="3"/>
  <c r="Y4179" i="3" s="1"/>
  <c r="X4179" i="3"/>
  <c r="W4195" i="3"/>
  <c r="Y4195" i="3" s="1"/>
  <c r="X4195" i="3"/>
  <c r="W4227" i="3"/>
  <c r="Y4227" i="3" s="1"/>
  <c r="X4227" i="3"/>
  <c r="W4259" i="3"/>
  <c r="Y4259" i="3" s="1"/>
  <c r="X4259" i="3"/>
  <c r="W4291" i="3"/>
  <c r="Y4291" i="3" s="1"/>
  <c r="X4291" i="3"/>
  <c r="X4339" i="3"/>
  <c r="W4339" i="3"/>
  <c r="Y4339" i="3" s="1"/>
  <c r="X4403" i="3"/>
  <c r="W4403" i="3"/>
  <c r="Y4403" i="3" s="1"/>
  <c r="X4483" i="3"/>
  <c r="W4483" i="3"/>
  <c r="Y4483" i="3" s="1"/>
  <c r="X4547" i="3"/>
  <c r="W4547" i="3"/>
  <c r="Y4547" i="3" s="1"/>
  <c r="X4611" i="3"/>
  <c r="W4611" i="3"/>
  <c r="Y4611" i="3" s="1"/>
  <c r="X4739" i="3"/>
  <c r="W4739" i="3"/>
  <c r="Y4739" i="3" s="1"/>
  <c r="X4771" i="3"/>
  <c r="W4771" i="3"/>
  <c r="Y4771" i="3" s="1"/>
  <c r="X4899" i="3"/>
  <c r="W4899" i="3"/>
  <c r="Y4899" i="3" s="1"/>
  <c r="X4931" i="3"/>
  <c r="W4931" i="3"/>
  <c r="Y4931" i="3" s="1"/>
  <c r="X5027" i="3"/>
  <c r="W5027" i="3"/>
  <c r="Y5027" i="3" s="1"/>
  <c r="X5059" i="3"/>
  <c r="W5059" i="3"/>
  <c r="Y5059" i="3" s="1"/>
  <c r="X5155" i="3"/>
  <c r="W5155" i="3"/>
  <c r="Y5155" i="3" s="1"/>
  <c r="X5187" i="3"/>
  <c r="W5187" i="3"/>
  <c r="Y5187" i="3" s="1"/>
  <c r="X5219" i="3"/>
  <c r="W5219" i="3"/>
  <c r="Y5219" i="3" s="1"/>
  <c r="X5315" i="3"/>
  <c r="W5315" i="3"/>
  <c r="Y5315" i="3" s="1"/>
  <c r="X5347" i="3"/>
  <c r="W5347" i="3"/>
  <c r="Y5347" i="3" s="1"/>
  <c r="X5443" i="3"/>
  <c r="W5443" i="3"/>
  <c r="Y5443" i="3" s="1"/>
  <c r="X5475" i="3"/>
  <c r="W5475" i="3"/>
  <c r="Y5475" i="3" s="1"/>
  <c r="X5539" i="3"/>
  <c r="W5539" i="3"/>
  <c r="Y5539" i="3" s="1"/>
  <c r="X5571" i="3"/>
  <c r="W5571" i="3"/>
  <c r="Y5571" i="3" s="1"/>
  <c r="X5635" i="3"/>
  <c r="W5635" i="3"/>
  <c r="Y5635" i="3" s="1"/>
  <c r="X5667" i="3"/>
  <c r="W5667" i="3"/>
  <c r="Y5667" i="3" s="1"/>
  <c r="W5939" i="3"/>
  <c r="Y5939" i="3" s="1"/>
  <c r="X5939" i="3"/>
  <c r="W6003" i="3"/>
  <c r="Y6003" i="3" s="1"/>
  <c r="X6003" i="3"/>
  <c r="X6179" i="3"/>
  <c r="W6179" i="3"/>
  <c r="Y6179" i="3" s="1"/>
  <c r="W6323" i="3"/>
  <c r="Y6323" i="3" s="1"/>
  <c r="X6323" i="3"/>
  <c r="W6387" i="3"/>
  <c r="Y6387" i="3" s="1"/>
  <c r="X6387" i="3"/>
  <c r="W6435" i="3"/>
  <c r="Y6435" i="3" s="1"/>
  <c r="X6435" i="3"/>
  <c r="X6467" i="3"/>
  <c r="W6467" i="3"/>
  <c r="Y6467" i="3" s="1"/>
  <c r="X6579" i="3"/>
  <c r="W6579" i="3"/>
  <c r="Y6579" i="3" s="1"/>
  <c r="W6643" i="3"/>
  <c r="Y6643" i="3" s="1"/>
  <c r="X6643" i="3"/>
  <c r="X6707" i="3"/>
  <c r="W6707" i="3"/>
  <c r="Y6707" i="3" s="1"/>
  <c r="X6867" i="3"/>
  <c r="W6867" i="3"/>
  <c r="Y6867" i="3" s="1"/>
  <c r="W6899" i="3"/>
  <c r="Y6899" i="3" s="1"/>
  <c r="X6899" i="3"/>
  <c r="X6931" i="3"/>
  <c r="W6931" i="3"/>
  <c r="Y6931" i="3" s="1"/>
  <c r="X6963" i="3"/>
  <c r="W6963" i="3"/>
  <c r="Y6963" i="3" s="1"/>
  <c r="X6995" i="3"/>
  <c r="W6995" i="3"/>
  <c r="Y6995" i="3" s="1"/>
  <c r="X7027" i="3"/>
  <c r="W7027" i="3"/>
  <c r="Y7027" i="3" s="1"/>
  <c r="W1757" i="3"/>
  <c r="Y1757" i="3" s="1"/>
  <c r="X1757" i="3"/>
  <c r="W6864" i="3"/>
  <c r="Y6864" i="3" s="1"/>
  <c r="X6864" i="3"/>
  <c r="W6896" i="3"/>
  <c r="Y6896" i="3" s="1"/>
  <c r="X6896" i="3"/>
  <c r="W6928" i="3"/>
  <c r="Y6928" i="3" s="1"/>
  <c r="X6928" i="3"/>
  <c r="W3733" i="3"/>
  <c r="Y3733" i="3" s="1"/>
  <c r="X3733" i="3"/>
  <c r="W3813" i="3"/>
  <c r="Y3813" i="3" s="1"/>
  <c r="X3813" i="3"/>
  <c r="W3829" i="3"/>
  <c r="Y3829" i="3" s="1"/>
  <c r="X3829" i="3"/>
  <c r="W3861" i="3"/>
  <c r="Y3861" i="3" s="1"/>
  <c r="X3861" i="3"/>
  <c r="W3941" i="3"/>
  <c r="Y3941" i="3" s="1"/>
  <c r="X3941" i="3"/>
  <c r="W4005" i="3"/>
  <c r="Y4005" i="3" s="1"/>
  <c r="X4005" i="3"/>
  <c r="W4021" i="3"/>
  <c r="Y4021" i="3" s="1"/>
  <c r="X4021" i="3"/>
  <c r="W4053" i="3"/>
  <c r="Y4053" i="3" s="1"/>
  <c r="X4053" i="3"/>
  <c r="W4133" i="3"/>
  <c r="Y4133" i="3" s="1"/>
  <c r="X4133" i="3"/>
  <c r="W4149" i="3"/>
  <c r="Y4149" i="3" s="1"/>
  <c r="X4149" i="3"/>
  <c r="W4181" i="3"/>
  <c r="Y4181" i="3" s="1"/>
  <c r="X4181" i="3"/>
  <c r="W4261" i="3"/>
  <c r="Y4261" i="3" s="1"/>
  <c r="X4261" i="3"/>
  <c r="W4277" i="3"/>
  <c r="Y4277" i="3" s="1"/>
  <c r="X4277" i="3"/>
  <c r="W4325" i="3"/>
  <c r="Y4325" i="3" s="1"/>
  <c r="X4325" i="3"/>
  <c r="W4389" i="3"/>
  <c r="Y4389" i="3" s="1"/>
  <c r="X4389" i="3"/>
  <c r="W4405" i="3"/>
  <c r="Y4405" i="3" s="1"/>
  <c r="X4405" i="3"/>
  <c r="W4437" i="3"/>
  <c r="Y4437" i="3" s="1"/>
  <c r="X4437" i="3"/>
  <c r="W4469" i="3"/>
  <c r="Y4469" i="3" s="1"/>
  <c r="X4469" i="3"/>
  <c r="W4501" i="3"/>
  <c r="Y4501" i="3" s="1"/>
  <c r="X4501" i="3"/>
  <c r="W4533" i="3"/>
  <c r="Y4533" i="3" s="1"/>
  <c r="X4533" i="3"/>
  <c r="W4565" i="3"/>
  <c r="Y4565" i="3" s="1"/>
  <c r="X4565" i="3"/>
  <c r="W4597" i="3"/>
  <c r="Y4597" i="3" s="1"/>
  <c r="X4597" i="3"/>
  <c r="W4613" i="3"/>
  <c r="Y4613" i="3" s="1"/>
  <c r="X4613" i="3"/>
  <c r="W4645" i="3"/>
  <c r="Y4645" i="3" s="1"/>
  <c r="X4645" i="3"/>
  <c r="W4677" i="3"/>
  <c r="Y4677" i="3" s="1"/>
  <c r="X4677" i="3"/>
  <c r="W4709" i="3"/>
  <c r="Y4709" i="3" s="1"/>
  <c r="X4709" i="3"/>
  <c r="W4741" i="3"/>
  <c r="Y4741" i="3" s="1"/>
  <c r="X4741" i="3"/>
  <c r="W4773" i="3"/>
  <c r="Y4773" i="3" s="1"/>
  <c r="X4773" i="3"/>
  <c r="W4805" i="3"/>
  <c r="Y4805" i="3" s="1"/>
  <c r="X4805" i="3"/>
  <c r="W4917" i="3"/>
  <c r="Y4917" i="3" s="1"/>
  <c r="X4917" i="3"/>
  <c r="W4981" i="3"/>
  <c r="Y4981" i="3" s="1"/>
  <c r="X4981" i="3"/>
  <c r="W5021" i="3"/>
  <c r="Y5021" i="3" s="1"/>
  <c r="X5021" i="3"/>
  <c r="W5037" i="3"/>
  <c r="Y5037" i="3" s="1"/>
  <c r="X5037" i="3"/>
  <c r="W5069" i="3"/>
  <c r="Y5069" i="3" s="1"/>
  <c r="X5069" i="3"/>
  <c r="W5197" i="3"/>
  <c r="Y5197" i="3" s="1"/>
  <c r="X5197" i="3"/>
  <c r="W5229" i="3"/>
  <c r="Y5229" i="3" s="1"/>
  <c r="X5229" i="3"/>
  <c r="W5261" i="3"/>
  <c r="Y5261" i="3" s="1"/>
  <c r="X5261" i="3"/>
  <c r="W5341" i="3"/>
  <c r="Y5341" i="3" s="1"/>
  <c r="X5341" i="3"/>
  <c r="W5405" i="3"/>
  <c r="Y5405" i="3" s="1"/>
  <c r="X5405" i="3"/>
  <c r="W5437" i="3"/>
  <c r="Y5437" i="3" s="1"/>
  <c r="X5437" i="3"/>
  <c r="W5469" i="3"/>
  <c r="Y5469" i="3" s="1"/>
  <c r="X5469" i="3"/>
  <c r="W5501" i="3"/>
  <c r="Y5501" i="3" s="1"/>
  <c r="X5501" i="3"/>
  <c r="W5533" i="3"/>
  <c r="Y5533" i="3" s="1"/>
  <c r="X5533" i="3"/>
  <c r="W5549" i="3"/>
  <c r="Y5549" i="3" s="1"/>
  <c r="X5549" i="3"/>
  <c r="W5581" i="3"/>
  <c r="Y5581" i="3" s="1"/>
  <c r="X5581" i="3"/>
  <c r="W5613" i="3"/>
  <c r="Y5613" i="3" s="1"/>
  <c r="X5613" i="3"/>
  <c r="W5645" i="3"/>
  <c r="Y5645" i="3" s="1"/>
  <c r="X5645" i="3"/>
  <c r="W5709" i="3"/>
  <c r="Y5709" i="3" s="1"/>
  <c r="X5709" i="3"/>
  <c r="W5741" i="3"/>
  <c r="Y5741" i="3" s="1"/>
  <c r="X5741" i="3"/>
  <c r="W5773" i="3"/>
  <c r="Y5773" i="3" s="1"/>
  <c r="X5773" i="3"/>
  <c r="W5853" i="3"/>
  <c r="Y5853" i="3" s="1"/>
  <c r="X5853" i="3"/>
  <c r="W5869" i="3"/>
  <c r="Y5869" i="3" s="1"/>
  <c r="X5869" i="3"/>
  <c r="W5901" i="3"/>
  <c r="Y5901" i="3" s="1"/>
  <c r="X5901" i="3"/>
  <c r="W6013" i="3"/>
  <c r="Y6013" i="3" s="1"/>
  <c r="X6013" i="3"/>
  <c r="W6045" i="3"/>
  <c r="Y6045" i="3" s="1"/>
  <c r="X6045" i="3"/>
  <c r="W6077" i="3"/>
  <c r="Y6077" i="3" s="1"/>
  <c r="X6077" i="3"/>
  <c r="W6093" i="3"/>
  <c r="Y6093" i="3" s="1"/>
  <c r="X6093" i="3"/>
  <c r="W4997" i="3"/>
  <c r="Y4997" i="3" s="1"/>
  <c r="X4997" i="3"/>
  <c r="W6157" i="3"/>
  <c r="Y6157" i="3" s="1"/>
  <c r="X6157" i="3"/>
  <c r="W6221" i="3"/>
  <c r="Y6221" i="3" s="1"/>
  <c r="X6221" i="3"/>
  <c r="W6253" i="3"/>
  <c r="Y6253" i="3" s="1"/>
  <c r="X6253" i="3"/>
  <c r="W6285" i="3"/>
  <c r="Y6285" i="3" s="1"/>
  <c r="X6285" i="3"/>
  <c r="W6349" i="3"/>
  <c r="Y6349" i="3" s="1"/>
  <c r="X6349" i="3"/>
  <c r="W6381" i="3"/>
  <c r="Y6381" i="3" s="1"/>
  <c r="X6381" i="3"/>
  <c r="W6413" i="3"/>
  <c r="Y6413" i="3" s="1"/>
  <c r="X6413" i="3"/>
  <c r="W6525" i="3"/>
  <c r="Y6525" i="3" s="1"/>
  <c r="X6525" i="3"/>
  <c r="W6541" i="3"/>
  <c r="Y6541" i="3" s="1"/>
  <c r="X6541" i="3"/>
  <c r="X6701" i="3"/>
  <c r="W6701" i="3"/>
  <c r="Y6701" i="3" s="1"/>
  <c r="X6733" i="3"/>
  <c r="W6733" i="3"/>
  <c r="Y6733" i="3" s="1"/>
  <c r="X6765" i="3"/>
  <c r="W6765" i="3"/>
  <c r="Y6765" i="3" s="1"/>
  <c r="X6797" i="3"/>
  <c r="W6797" i="3"/>
  <c r="Y6797" i="3" s="1"/>
  <c r="X6829" i="3"/>
  <c r="W6829" i="3"/>
  <c r="Y6829" i="3" s="1"/>
  <c r="W6925" i="3"/>
  <c r="Y6925" i="3" s="1"/>
  <c r="X6925" i="3"/>
  <c r="X6941" i="3"/>
  <c r="W6941" i="3"/>
  <c r="Y6941" i="3" s="1"/>
  <c r="W6957" i="3"/>
  <c r="Y6957" i="3" s="1"/>
  <c r="X6957" i="3"/>
  <c r="X6973" i="3"/>
  <c r="W6973" i="3"/>
  <c r="Y6973" i="3" s="1"/>
  <c r="W6989" i="3"/>
  <c r="Y6989" i="3" s="1"/>
  <c r="X6989" i="3"/>
  <c r="X7005" i="3"/>
  <c r="W7005" i="3"/>
  <c r="Y7005" i="3" s="1"/>
  <c r="X7037" i="3"/>
  <c r="W7037" i="3"/>
  <c r="Y7037" i="3" s="1"/>
  <c r="X5458" i="3"/>
  <c r="X488" i="3"/>
  <c r="X552" i="3"/>
  <c r="X616" i="3"/>
  <c r="X832" i="3"/>
  <c r="X4040" i="3"/>
  <c r="X1642" i="3"/>
  <c r="X1746" i="3"/>
  <c r="X1870" i="3"/>
  <c r="X3730" i="3"/>
  <c r="X4738" i="3"/>
  <c r="X5730" i="3"/>
  <c r="X6514" i="3"/>
  <c r="X343" i="3"/>
  <c r="X3539" i="3"/>
  <c r="X29" i="3"/>
  <c r="X157" i="3"/>
  <c r="X1141" i="3"/>
  <c r="X1377" i="3"/>
  <c r="X1525" i="3"/>
  <c r="X1837" i="3"/>
  <c r="X2209" i="3"/>
  <c r="X2573" i="3"/>
  <c r="X2605" i="3"/>
  <c r="X2637" i="3"/>
  <c r="X2669" i="3"/>
  <c r="X2701" i="3"/>
  <c r="X2717" i="3"/>
  <c r="X2749" i="3"/>
  <c r="X2781" i="3"/>
  <c r="X2813" i="3"/>
  <c r="X2845" i="3"/>
  <c r="X2861" i="3"/>
  <c r="X2877" i="3"/>
  <c r="X2909" i="3"/>
  <c r="X2925" i="3"/>
  <c r="X2941" i="3"/>
  <c r="X2957" i="3"/>
  <c r="X2973" i="3"/>
  <c r="X2989" i="3"/>
  <c r="X3005" i="3"/>
  <c r="X3021" i="3"/>
  <c r="X3037" i="3"/>
  <c r="X3053" i="3"/>
  <c r="X3085" i="3"/>
  <c r="X3101" i="3"/>
  <c r="X3117" i="3"/>
  <c r="X3133" i="3"/>
  <c r="X3149" i="3"/>
  <c r="X3165" i="3"/>
  <c r="X3181" i="3"/>
  <c r="X3197" i="3"/>
  <c r="X3213" i="3"/>
  <c r="X3229" i="3"/>
  <c r="X3245" i="3"/>
  <c r="X3261" i="3"/>
  <c r="X3277" i="3"/>
  <c r="X3293" i="3"/>
  <c r="X3309" i="3"/>
  <c r="X3325" i="3"/>
  <c r="X3341" i="3"/>
  <c r="X3357" i="3"/>
  <c r="X3373" i="3"/>
  <c r="X3389" i="3"/>
  <c r="X3405" i="3"/>
  <c r="X3421" i="3"/>
  <c r="X3437" i="3"/>
  <c r="X3453" i="3"/>
  <c r="X3469" i="3"/>
  <c r="X3633" i="3"/>
  <c r="X3845" i="3"/>
  <c r="X4357" i="3"/>
  <c r="X4581" i="3"/>
  <c r="X4949" i="3"/>
  <c r="X5821" i="3"/>
  <c r="X5933" i="3"/>
  <c r="X6445" i="3"/>
  <c r="X6771" i="3"/>
  <c r="X930" i="3"/>
  <c r="X1478" i="3"/>
  <c r="X2190" i="3"/>
  <c r="X2346" i="3"/>
  <c r="X2786" i="3"/>
  <c r="X3490" i="3"/>
  <c r="X5218" i="3"/>
  <c r="X6034" i="3"/>
  <c r="X6770" i="3"/>
  <c r="X1331" i="3"/>
  <c r="X1683" i="3"/>
  <c r="X2115" i="3"/>
  <c r="X2979" i="3"/>
  <c r="X2712" i="3"/>
  <c r="X3256" i="3"/>
  <c r="X5232" i="3"/>
  <c r="X817" i="3"/>
  <c r="X6912" i="3"/>
  <c r="W401" i="3"/>
  <c r="Y401" i="3" s="1"/>
  <c r="W6787" i="3"/>
  <c r="Y6787" i="3" s="1"/>
  <c r="X934" i="3"/>
  <c r="W4098" i="3"/>
  <c r="Y4098" i="3" s="1"/>
  <c r="W7022" i="3"/>
  <c r="Y7022" i="3" s="1"/>
  <c r="W6835" i="3"/>
  <c r="Y6835" i="3" s="1"/>
  <c r="W4307" i="3"/>
  <c r="Y4307" i="3" s="1"/>
  <c r="X4451" i="3"/>
  <c r="W4691" i="3"/>
  <c r="Y4691" i="3" s="1"/>
  <c r="W4947" i="3"/>
  <c r="Y4947" i="3" s="1"/>
  <c r="W5203" i="3"/>
  <c r="Y5203" i="3" s="1"/>
  <c r="W5459" i="3"/>
  <c r="Y5459" i="3" s="1"/>
  <c r="W5715" i="3"/>
  <c r="Y5715" i="3" s="1"/>
  <c r="W5971" i="3"/>
  <c r="Y5971" i="3" s="1"/>
  <c r="W6147" i="3"/>
  <c r="Y6147" i="3" s="1"/>
  <c r="W6828" i="3"/>
  <c r="Y6828" i="3" s="1"/>
  <c r="X1600" i="3"/>
  <c r="X1856" i="3"/>
  <c r="X2112" i="3"/>
  <c r="X2240" i="3"/>
  <c r="X2496" i="3"/>
  <c r="X3712" i="3"/>
  <c r="X4160" i="3"/>
  <c r="X4956" i="3"/>
  <c r="W5812" i="3"/>
  <c r="Y5812" i="3" s="1"/>
  <c r="X6960" i="3"/>
  <c r="X6992" i="3"/>
  <c r="X6557" i="3"/>
  <c r="X6653" i="3"/>
  <c r="X5138" i="3"/>
  <c r="X148" i="3"/>
  <c r="X768" i="3"/>
  <c r="X4008" i="3"/>
  <c r="X4722" i="3"/>
  <c r="X6451" i="3"/>
  <c r="X814" i="3"/>
  <c r="X2214" i="3"/>
  <c r="X3794" i="3"/>
  <c r="X6402" i="3"/>
  <c r="X167" i="3"/>
  <c r="X503" i="3"/>
  <c r="X691" i="3"/>
  <c r="X931" i="3"/>
  <c r="X1523" i="3"/>
  <c r="X1731" i="3"/>
  <c r="X2003" i="3"/>
  <c r="X2195" i="3"/>
  <c r="X3107" i="3"/>
  <c r="X3363" i="3"/>
  <c r="X3667" i="3"/>
  <c r="X3891" i="3"/>
  <c r="X4067" i="3"/>
  <c r="X4275" i="3"/>
  <c r="X5906" i="3"/>
  <c r="X77" i="3"/>
  <c r="X1109" i="3"/>
  <c r="X1193" i="3"/>
  <c r="X1625" i="3"/>
  <c r="X1729" i="3"/>
  <c r="X1985" i="3"/>
  <c r="X2057" i="3"/>
  <c r="X2145" i="3"/>
  <c r="X2293" i="3"/>
  <c r="X3569" i="3"/>
  <c r="X3781" i="3"/>
  <c r="X4037" i="3"/>
  <c r="X4293" i="3"/>
  <c r="X4629" i="3"/>
  <c r="X4693" i="3"/>
  <c r="X5373" i="3"/>
  <c r="X5565" i="3"/>
  <c r="X5677" i="3"/>
  <c r="X5981" i="3"/>
  <c r="X6237" i="3"/>
  <c r="X6493" i="3"/>
  <c r="X5682" i="3"/>
  <c r="X6515" i="3"/>
  <c r="X850" i="3"/>
  <c r="X1406" i="3"/>
  <c r="X1574" i="3"/>
  <c r="X1686" i="3"/>
  <c r="X2858" i="3"/>
  <c r="X4338" i="3"/>
  <c r="X4578" i="3"/>
  <c r="X5026" i="3"/>
  <c r="X5762" i="3"/>
  <c r="X5922" i="3"/>
  <c r="X6098" i="3"/>
  <c r="X6354" i="3"/>
  <c r="X6658" i="3"/>
  <c r="X103" i="3"/>
  <c r="X595" i="3"/>
  <c r="X2531" i="3"/>
  <c r="X2883" i="3"/>
  <c r="X3091" i="3"/>
  <c r="X3219" i="3"/>
  <c r="X2776" i="3"/>
  <c r="X3048" i="3"/>
  <c r="X3320" i="3"/>
  <c r="X3496" i="3"/>
  <c r="X3768" i="3"/>
  <c r="X4144" i="3"/>
  <c r="X4560" i="3"/>
  <c r="X4784" i="3"/>
  <c r="X5040" i="3"/>
  <c r="X5544" i="3"/>
  <c r="X6040" i="3"/>
  <c r="X3954" i="3"/>
  <c r="X4146" i="3"/>
  <c r="X6296" i="3"/>
  <c r="W209" i="3"/>
  <c r="Y209" i="3" s="1"/>
  <c r="W1061" i="3"/>
  <c r="Y1061" i="3" s="1"/>
  <c r="W6355" i="3"/>
  <c r="Y6355" i="3" s="1"/>
  <c r="W6483" i="3"/>
  <c r="Y6483" i="3" s="1"/>
  <c r="W6611" i="3"/>
  <c r="Y6611" i="3" s="1"/>
  <c r="W6739" i="3"/>
  <c r="Y6739" i="3" s="1"/>
  <c r="W4732" i="3"/>
  <c r="Y4732" i="3" s="1"/>
  <c r="W6595" i="3"/>
  <c r="Y6595" i="3" s="1"/>
  <c r="W6723" i="3"/>
  <c r="Y6723" i="3" s="1"/>
  <c r="X858" i="3"/>
  <c r="W4162" i="3"/>
  <c r="Y4162" i="3" s="1"/>
  <c r="W6696" i="3"/>
  <c r="Y6696" i="3" s="1"/>
  <c r="W4531" i="3"/>
  <c r="Y4531" i="3" s="1"/>
  <c r="W4659" i="3"/>
  <c r="Y4659" i="3" s="1"/>
  <c r="W4787" i="3"/>
  <c r="Y4787" i="3" s="1"/>
  <c r="W4915" i="3"/>
  <c r="Y4915" i="3" s="1"/>
  <c r="W5043" i="3"/>
  <c r="Y5043" i="3" s="1"/>
  <c r="W5171" i="3"/>
  <c r="Y5171" i="3" s="1"/>
  <c r="W5299" i="3"/>
  <c r="Y5299" i="3" s="1"/>
  <c r="W5427" i="3"/>
  <c r="Y5427" i="3" s="1"/>
  <c r="W5555" i="3"/>
  <c r="Y5555" i="3" s="1"/>
  <c r="W5683" i="3"/>
  <c r="Y5683" i="3" s="1"/>
  <c r="W5811" i="3"/>
  <c r="Y5811" i="3" s="1"/>
  <c r="W6275" i="3"/>
  <c r="Y6275" i="3" s="1"/>
  <c r="X1312" i="3"/>
  <c r="X1632" i="3"/>
  <c r="X1760" i="3"/>
  <c r="X1888" i="3"/>
  <c r="X2016" i="3"/>
  <c r="X2144" i="3"/>
  <c r="X2272" i="3"/>
  <c r="X2400" i="3"/>
  <c r="X2528" i="3"/>
  <c r="X4128" i="3"/>
  <c r="W4716" i="3"/>
  <c r="Y4716" i="3" s="1"/>
  <c r="W5620" i="3"/>
  <c r="Y5620" i="3" s="1"/>
  <c r="W5924" i="3"/>
  <c r="Y5924" i="3" s="1"/>
  <c r="X6004" i="3"/>
  <c r="X6845" i="3"/>
  <c r="X6877" i="3"/>
  <c r="W26" i="3"/>
  <c r="Y26" i="3" s="1"/>
  <c r="X26" i="3"/>
  <c r="W70" i="3"/>
  <c r="Y70" i="3" s="1"/>
  <c r="X70" i="3"/>
  <c r="W114" i="3"/>
  <c r="Y114" i="3" s="1"/>
  <c r="X114" i="3"/>
  <c r="W158" i="3"/>
  <c r="Y158" i="3" s="1"/>
  <c r="X158" i="3"/>
  <c r="W202" i="3"/>
  <c r="Y202" i="3" s="1"/>
  <c r="X202" i="3"/>
  <c r="W406" i="3"/>
  <c r="Y406" i="3" s="1"/>
  <c r="X406" i="3"/>
  <c r="W462" i="3"/>
  <c r="Y462" i="3" s="1"/>
  <c r="X462" i="3"/>
  <c r="W534" i="3"/>
  <c r="Y534" i="3" s="1"/>
  <c r="X534" i="3"/>
  <c r="W630" i="3"/>
  <c r="Y630" i="3" s="1"/>
  <c r="X630" i="3"/>
  <c r="W682" i="3"/>
  <c r="Y682" i="3" s="1"/>
  <c r="X682" i="3"/>
  <c r="W746" i="3"/>
  <c r="Y746" i="3" s="1"/>
  <c r="X746" i="3"/>
  <c r="W826" i="3"/>
  <c r="Y826" i="3" s="1"/>
  <c r="X826" i="3"/>
  <c r="W966" i="3"/>
  <c r="Y966" i="3" s="1"/>
  <c r="X966" i="3"/>
  <c r="X1114" i="3"/>
  <c r="W1114" i="3"/>
  <c r="Y1114" i="3" s="1"/>
  <c r="W1258" i="3"/>
  <c r="Y1258" i="3" s="1"/>
  <c r="X1258" i="3"/>
  <c r="W1338" i="3"/>
  <c r="Y1338" i="3" s="1"/>
  <c r="X1338" i="3"/>
  <c r="W1370" i="3"/>
  <c r="Y1370" i="3" s="1"/>
  <c r="X1370" i="3"/>
  <c r="W1546" i="3"/>
  <c r="Y1546" i="3" s="1"/>
  <c r="X1546" i="3"/>
  <c r="W1770" i="3"/>
  <c r="Y1770" i="3" s="1"/>
  <c r="X1770" i="3"/>
  <c r="W1898" i="3"/>
  <c r="Y1898" i="3" s="1"/>
  <c r="X1898" i="3"/>
  <c r="W2090" i="3"/>
  <c r="Y2090" i="3" s="1"/>
  <c r="X2090" i="3"/>
  <c r="W2602" i="3"/>
  <c r="Y2602" i="3" s="1"/>
  <c r="X2602" i="3"/>
  <c r="W2730" i="3"/>
  <c r="Y2730" i="3" s="1"/>
  <c r="X2730" i="3"/>
  <c r="W2794" i="3"/>
  <c r="Y2794" i="3" s="1"/>
  <c r="X2794" i="3"/>
  <c r="W2922" i="3"/>
  <c r="Y2922" i="3" s="1"/>
  <c r="X2922" i="3"/>
  <c r="W3050" i="3"/>
  <c r="Y3050" i="3" s="1"/>
  <c r="X3050" i="3"/>
  <c r="W74" i="3"/>
  <c r="Y74" i="3" s="1"/>
  <c r="X74" i="3"/>
  <c r="W754" i="3"/>
  <c r="Y754" i="3" s="1"/>
  <c r="X754" i="3"/>
  <c r="W990" i="3"/>
  <c r="Y990" i="3" s="1"/>
  <c r="X990" i="3"/>
  <c r="W1238" i="3"/>
  <c r="Y1238" i="3" s="1"/>
  <c r="X1238" i="3"/>
  <c r="W1474" i="3"/>
  <c r="Y1474" i="3" s="1"/>
  <c r="X1474" i="3"/>
  <c r="W1670" i="3"/>
  <c r="Y1670" i="3" s="1"/>
  <c r="X1670" i="3"/>
  <c r="W1854" i="3"/>
  <c r="Y1854" i="3" s="1"/>
  <c r="X1854" i="3"/>
  <c r="W2182" i="3"/>
  <c r="Y2182" i="3" s="1"/>
  <c r="X2182" i="3"/>
  <c r="W2366" i="3"/>
  <c r="Y2366" i="3" s="1"/>
  <c r="X2366" i="3"/>
  <c r="W2530" i="3"/>
  <c r="Y2530" i="3" s="1"/>
  <c r="X2530" i="3"/>
  <c r="W2950" i="3"/>
  <c r="Y2950" i="3" s="1"/>
  <c r="X2950" i="3"/>
  <c r="W3134" i="3"/>
  <c r="Y3134" i="3" s="1"/>
  <c r="X3134" i="3"/>
  <c r="W3210" i="3"/>
  <c r="Y3210" i="3" s="1"/>
  <c r="X3210" i="3"/>
  <c r="W3290" i="3"/>
  <c r="Y3290" i="3" s="1"/>
  <c r="X3290" i="3"/>
  <c r="W3330" i="3"/>
  <c r="Y3330" i="3" s="1"/>
  <c r="X3330" i="3"/>
  <c r="W3346" i="3"/>
  <c r="Y3346" i="3" s="1"/>
  <c r="X3346" i="3"/>
  <c r="W3378" i="3"/>
  <c r="Y3378" i="3" s="1"/>
  <c r="X3378" i="3"/>
  <c r="W3442" i="3"/>
  <c r="Y3442" i="3" s="1"/>
  <c r="X3442" i="3"/>
  <c r="W3474" i="3"/>
  <c r="Y3474" i="3" s="1"/>
  <c r="X3474" i="3"/>
  <c r="W3506" i="3"/>
  <c r="Y3506" i="3" s="1"/>
  <c r="X3506" i="3"/>
  <c r="W3538" i="3"/>
  <c r="Y3538" i="3" s="1"/>
  <c r="X3538" i="3"/>
  <c r="W3554" i="3"/>
  <c r="Y3554" i="3" s="1"/>
  <c r="X3554" i="3"/>
  <c r="W3586" i="3"/>
  <c r="Y3586" i="3" s="1"/>
  <c r="X3586" i="3"/>
  <c r="W3666" i="3"/>
  <c r="Y3666" i="3" s="1"/>
  <c r="X3666" i="3"/>
  <c r="W3698" i="3"/>
  <c r="Y3698" i="3" s="1"/>
  <c r="X3698" i="3"/>
  <c r="W3714" i="3"/>
  <c r="Y3714" i="3" s="1"/>
  <c r="X3714" i="3"/>
  <c r="W3746" i="3"/>
  <c r="Y3746" i="3" s="1"/>
  <c r="X3746" i="3"/>
  <c r="W3826" i="3"/>
  <c r="Y3826" i="3" s="1"/>
  <c r="X3826" i="3"/>
  <c r="W3890" i="3"/>
  <c r="Y3890" i="3" s="1"/>
  <c r="X3890" i="3"/>
  <c r="W3922" i="3"/>
  <c r="Y3922" i="3" s="1"/>
  <c r="X3922" i="3"/>
  <c r="W3986" i="3"/>
  <c r="Y3986" i="3" s="1"/>
  <c r="X3986" i="3"/>
  <c r="W4018" i="3"/>
  <c r="Y4018" i="3" s="1"/>
  <c r="X4018" i="3"/>
  <c r="W4082" i="3"/>
  <c r="Y4082" i="3" s="1"/>
  <c r="X4082" i="3"/>
  <c r="W4114" i="3"/>
  <c r="Y4114" i="3" s="1"/>
  <c r="X4114" i="3"/>
  <c r="X4130" i="3"/>
  <c r="W4130" i="3"/>
  <c r="Y4130" i="3" s="1"/>
  <c r="X4194" i="3"/>
  <c r="W4194" i="3"/>
  <c r="Y4194" i="3" s="1"/>
  <c r="X4258" i="3"/>
  <c r="W4258" i="3"/>
  <c r="Y4258" i="3" s="1"/>
  <c r="X4290" i="3"/>
  <c r="W4290" i="3"/>
  <c r="Y4290" i="3" s="1"/>
  <c r="W4370" i="3"/>
  <c r="Y4370" i="3" s="1"/>
  <c r="X4370" i="3"/>
  <c r="W4434" i="3"/>
  <c r="Y4434" i="3" s="1"/>
  <c r="X4434" i="3"/>
  <c r="W4514" i="3"/>
  <c r="Y4514" i="3" s="1"/>
  <c r="X4514" i="3"/>
  <c r="W4546" i="3"/>
  <c r="Y4546" i="3" s="1"/>
  <c r="X4546" i="3"/>
  <c r="W4562" i="3"/>
  <c r="Y4562" i="3" s="1"/>
  <c r="X4562" i="3"/>
  <c r="W4594" i="3"/>
  <c r="Y4594" i="3" s="1"/>
  <c r="X4594" i="3"/>
  <c r="W4610" i="3"/>
  <c r="Y4610" i="3" s="1"/>
  <c r="X4610" i="3"/>
  <c r="W4754" i="3"/>
  <c r="Y4754" i="3" s="1"/>
  <c r="X4754" i="3"/>
  <c r="W4786" i="3"/>
  <c r="Y4786" i="3" s="1"/>
  <c r="X4786" i="3"/>
  <c r="W4818" i="3"/>
  <c r="Y4818" i="3" s="1"/>
  <c r="X4818" i="3"/>
  <c r="W4850" i="3"/>
  <c r="Y4850" i="3" s="1"/>
  <c r="X4850" i="3"/>
  <c r="W4866" i="3"/>
  <c r="Y4866" i="3" s="1"/>
  <c r="X4866" i="3"/>
  <c r="W4898" i="3"/>
  <c r="Y4898" i="3" s="1"/>
  <c r="X4898" i="3"/>
  <c r="W4930" i="3"/>
  <c r="Y4930" i="3" s="1"/>
  <c r="X4930" i="3"/>
  <c r="W4962" i="3"/>
  <c r="Y4962" i="3" s="1"/>
  <c r="X4962" i="3"/>
  <c r="W4994" i="3"/>
  <c r="Y4994" i="3" s="1"/>
  <c r="X4994" i="3"/>
  <c r="W5058" i="3"/>
  <c r="Y5058" i="3" s="1"/>
  <c r="X5058" i="3"/>
  <c r="W5090" i="3"/>
  <c r="Y5090" i="3" s="1"/>
  <c r="X5090" i="3"/>
  <c r="W5266" i="3"/>
  <c r="Y5266" i="3" s="1"/>
  <c r="X5266" i="3"/>
  <c r="W5346" i="3"/>
  <c r="Y5346" i="3" s="1"/>
  <c r="X5346" i="3"/>
  <c r="W5426" i="3"/>
  <c r="Y5426" i="3" s="1"/>
  <c r="X5426" i="3"/>
  <c r="W5506" i="3"/>
  <c r="Y5506" i="3" s="1"/>
  <c r="X5506" i="3"/>
  <c r="W5522" i="3"/>
  <c r="Y5522" i="3" s="1"/>
  <c r="X5522" i="3"/>
  <c r="W5554" i="3"/>
  <c r="Y5554" i="3" s="1"/>
  <c r="X5554" i="3"/>
  <c r="W5586" i="3"/>
  <c r="Y5586" i="3" s="1"/>
  <c r="X5586" i="3"/>
  <c r="W5618" i="3"/>
  <c r="Y5618" i="3" s="1"/>
  <c r="X5618" i="3"/>
  <c r="W5634" i="3"/>
  <c r="Y5634" i="3" s="1"/>
  <c r="X5634" i="3"/>
  <c r="W5666" i="3"/>
  <c r="Y5666" i="3" s="1"/>
  <c r="X5666" i="3"/>
  <c r="W5698" i="3"/>
  <c r="Y5698" i="3" s="1"/>
  <c r="X5698" i="3"/>
  <c r="W5794" i="3"/>
  <c r="Y5794" i="3" s="1"/>
  <c r="X5794" i="3"/>
  <c r="W5826" i="3"/>
  <c r="Y5826" i="3" s="1"/>
  <c r="X5826" i="3"/>
  <c r="W5858" i="3"/>
  <c r="Y5858" i="3" s="1"/>
  <c r="X5858" i="3"/>
  <c r="W5890" i="3"/>
  <c r="Y5890" i="3" s="1"/>
  <c r="X5890" i="3"/>
  <c r="W5954" i="3"/>
  <c r="Y5954" i="3" s="1"/>
  <c r="X5954" i="3"/>
  <c r="W5986" i="3"/>
  <c r="Y5986" i="3" s="1"/>
  <c r="X5986" i="3"/>
  <c r="W6066" i="3"/>
  <c r="Y6066" i="3" s="1"/>
  <c r="X6066" i="3"/>
  <c r="W6130" i="3"/>
  <c r="Y6130" i="3" s="1"/>
  <c r="X6130" i="3"/>
  <c r="W6146" i="3"/>
  <c r="Y6146" i="3" s="1"/>
  <c r="X6146" i="3"/>
  <c r="W6178" i="3"/>
  <c r="Y6178" i="3" s="1"/>
  <c r="X6178" i="3"/>
  <c r="W6210" i="3"/>
  <c r="Y6210" i="3" s="1"/>
  <c r="X6210" i="3"/>
  <c r="W6242" i="3"/>
  <c r="Y6242" i="3" s="1"/>
  <c r="X6242" i="3"/>
  <c r="W6322" i="3"/>
  <c r="Y6322" i="3" s="1"/>
  <c r="X6322" i="3"/>
  <c r="W6386" i="3"/>
  <c r="Y6386" i="3" s="1"/>
  <c r="X6386" i="3"/>
  <c r="W6418" i="3"/>
  <c r="Y6418" i="3" s="1"/>
  <c r="X6418" i="3"/>
  <c r="W6450" i="3"/>
  <c r="Y6450" i="3" s="1"/>
  <c r="X6450" i="3"/>
  <c r="W6482" i="3"/>
  <c r="Y6482" i="3" s="1"/>
  <c r="X6482" i="3"/>
  <c r="W6546" i="3"/>
  <c r="Y6546" i="3" s="1"/>
  <c r="X6546" i="3"/>
  <c r="W6578" i="3"/>
  <c r="Y6578" i="3" s="1"/>
  <c r="X6578" i="3"/>
  <c r="W6610" i="3"/>
  <c r="Y6610" i="3" s="1"/>
  <c r="X6610" i="3"/>
  <c r="W6674" i="3"/>
  <c r="Y6674" i="3" s="1"/>
  <c r="X6674" i="3"/>
  <c r="W6706" i="3"/>
  <c r="Y6706" i="3" s="1"/>
  <c r="X6706" i="3"/>
  <c r="W52" i="3"/>
  <c r="Y52" i="3" s="1"/>
  <c r="X52" i="3"/>
  <c r="W116" i="3"/>
  <c r="Y116" i="3" s="1"/>
  <c r="X116" i="3"/>
  <c r="W180" i="3"/>
  <c r="Y180" i="3" s="1"/>
  <c r="X180" i="3"/>
  <c r="W244" i="3"/>
  <c r="Y244" i="3" s="1"/>
  <c r="X244" i="3"/>
  <c r="W308" i="3"/>
  <c r="Y308" i="3" s="1"/>
  <c r="X308" i="3"/>
  <c r="W372" i="3"/>
  <c r="Y372" i="3" s="1"/>
  <c r="X372" i="3"/>
  <c r="W436" i="3"/>
  <c r="Y436" i="3" s="1"/>
  <c r="X436" i="3"/>
  <c r="W504" i="3"/>
  <c r="Y504" i="3" s="1"/>
  <c r="X504" i="3"/>
  <c r="W568" i="3"/>
  <c r="Y568" i="3" s="1"/>
  <c r="X568" i="3"/>
  <c r="W584" i="3"/>
  <c r="Y584" i="3" s="1"/>
  <c r="X584" i="3"/>
  <c r="W648" i="3"/>
  <c r="Y648" i="3" s="1"/>
  <c r="X648" i="3"/>
  <c r="W712" i="3"/>
  <c r="Y712" i="3" s="1"/>
  <c r="X712" i="3"/>
  <c r="W800" i="3"/>
  <c r="Y800" i="3" s="1"/>
  <c r="X800" i="3"/>
  <c r="W816" i="3"/>
  <c r="Y816" i="3" s="1"/>
  <c r="X816" i="3"/>
  <c r="W852" i="3"/>
  <c r="Y852" i="3" s="1"/>
  <c r="X852" i="3"/>
  <c r="W884" i="3"/>
  <c r="Y884" i="3" s="1"/>
  <c r="X884" i="3"/>
  <c r="W916" i="3"/>
  <c r="Y916" i="3" s="1"/>
  <c r="X916" i="3"/>
  <c r="W952" i="3"/>
  <c r="Y952" i="3" s="1"/>
  <c r="X952" i="3"/>
  <c r="W984" i="3"/>
  <c r="Y984" i="3" s="1"/>
  <c r="X984" i="3"/>
  <c r="W1016" i="3"/>
  <c r="Y1016" i="3" s="1"/>
  <c r="X1016" i="3"/>
  <c r="W1048" i="3"/>
  <c r="Y1048" i="3" s="1"/>
  <c r="X1048" i="3"/>
  <c r="W1080" i="3"/>
  <c r="Y1080" i="3" s="1"/>
  <c r="X1080" i="3"/>
  <c r="W1112" i="3"/>
  <c r="Y1112" i="3" s="1"/>
  <c r="X1112" i="3"/>
  <c r="W1144" i="3"/>
  <c r="Y1144" i="3" s="1"/>
  <c r="X1144" i="3"/>
  <c r="W1164" i="3"/>
  <c r="Y1164" i="3" s="1"/>
  <c r="X1164" i="3"/>
  <c r="W1196" i="3"/>
  <c r="Y1196" i="3" s="1"/>
  <c r="X1196" i="3"/>
  <c r="W1228" i="3"/>
  <c r="Y1228" i="3" s="1"/>
  <c r="X1228" i="3"/>
  <c r="W1264" i="3"/>
  <c r="Y1264" i="3" s="1"/>
  <c r="X1264" i="3"/>
  <c r="W1348" i="3"/>
  <c r="Y1348" i="3" s="1"/>
  <c r="X1348" i="3"/>
  <c r="W1364" i="3"/>
  <c r="Y1364" i="3" s="1"/>
  <c r="X1364" i="3"/>
  <c r="W1432" i="3"/>
  <c r="Y1432" i="3" s="1"/>
  <c r="X1432" i="3"/>
  <c r="W1516" i="3"/>
  <c r="Y1516" i="3" s="1"/>
  <c r="X1516" i="3"/>
  <c r="X1584" i="3"/>
  <c r="W1584" i="3"/>
  <c r="Y1584" i="3" s="1"/>
  <c r="W1680" i="3"/>
  <c r="Y1680" i="3" s="1"/>
  <c r="X1680" i="3"/>
  <c r="X1712" i="3"/>
  <c r="W1712" i="3"/>
  <c r="Y1712" i="3" s="1"/>
  <c r="W1808" i="3"/>
  <c r="Y1808" i="3" s="1"/>
  <c r="X1808" i="3"/>
  <c r="X1840" i="3"/>
  <c r="W1840" i="3"/>
  <c r="Y1840" i="3" s="1"/>
  <c r="X1904" i="3"/>
  <c r="W1904" i="3"/>
  <c r="Y1904" i="3" s="1"/>
  <c r="W2000" i="3"/>
  <c r="Y2000" i="3" s="1"/>
  <c r="X2000" i="3"/>
  <c r="W2064" i="3"/>
  <c r="Y2064" i="3" s="1"/>
  <c r="X2064" i="3"/>
  <c r="X2096" i="3"/>
  <c r="W2096" i="3"/>
  <c r="Y2096" i="3" s="1"/>
  <c r="W2192" i="3"/>
  <c r="Y2192" i="3" s="1"/>
  <c r="X2192" i="3"/>
  <c r="X2224" i="3"/>
  <c r="W2224" i="3"/>
  <c r="Y2224" i="3" s="1"/>
  <c r="W2320" i="3"/>
  <c r="Y2320" i="3" s="1"/>
  <c r="X2320" i="3"/>
  <c r="X2352" i="3"/>
  <c r="W2352" i="3"/>
  <c r="Y2352" i="3" s="1"/>
  <c r="X2416" i="3"/>
  <c r="W2416" i="3"/>
  <c r="Y2416" i="3" s="1"/>
  <c r="X2480" i="3"/>
  <c r="W2480" i="3"/>
  <c r="Y2480" i="3" s="1"/>
  <c r="X2544" i="3"/>
  <c r="W2544" i="3"/>
  <c r="Y2544" i="3" s="1"/>
  <c r="W61" i="3"/>
  <c r="Y61" i="3" s="1"/>
  <c r="X61" i="3"/>
  <c r="W93" i="3"/>
  <c r="Y93" i="3" s="1"/>
  <c r="X93" i="3"/>
  <c r="W125" i="3"/>
  <c r="Y125" i="3" s="1"/>
  <c r="X125" i="3"/>
  <c r="W225" i="3"/>
  <c r="Y225" i="3" s="1"/>
  <c r="X225" i="3"/>
  <c r="W257" i="3"/>
  <c r="Y257" i="3" s="1"/>
  <c r="X257" i="3"/>
  <c r="W289" i="3"/>
  <c r="Y289" i="3" s="1"/>
  <c r="X289" i="3"/>
  <c r="W369" i="3"/>
  <c r="Y369" i="3" s="1"/>
  <c r="X369" i="3"/>
  <c r="W433" i="3"/>
  <c r="Y433" i="3" s="1"/>
  <c r="X433" i="3"/>
  <c r="X465" i="3"/>
  <c r="W465" i="3"/>
  <c r="Y465" i="3" s="1"/>
  <c r="W497" i="3"/>
  <c r="Y497" i="3" s="1"/>
  <c r="X497" i="3"/>
  <c r="X529" i="3"/>
  <c r="W529" i="3"/>
  <c r="Y529" i="3" s="1"/>
  <c r="W545" i="3"/>
  <c r="Y545" i="3" s="1"/>
  <c r="X545" i="3"/>
  <c r="W577" i="3"/>
  <c r="Y577" i="3" s="1"/>
  <c r="X577" i="3"/>
  <c r="W609" i="3"/>
  <c r="Y609" i="3" s="1"/>
  <c r="X609" i="3"/>
  <c r="W641" i="3"/>
  <c r="Y641" i="3" s="1"/>
  <c r="X641" i="3"/>
  <c r="X721" i="3"/>
  <c r="W721" i="3"/>
  <c r="Y721" i="3" s="1"/>
  <c r="W753" i="3"/>
  <c r="Y753" i="3" s="1"/>
  <c r="X753" i="3"/>
  <c r="X785" i="3"/>
  <c r="W785" i="3"/>
  <c r="Y785" i="3" s="1"/>
  <c r="X849" i="3"/>
  <c r="W849" i="3"/>
  <c r="Y849" i="3" s="1"/>
  <c r="W881" i="3"/>
  <c r="Y881" i="3" s="1"/>
  <c r="X881" i="3"/>
  <c r="X913" i="3"/>
  <c r="W913" i="3"/>
  <c r="Y913" i="3" s="1"/>
  <c r="W929" i="3"/>
  <c r="Y929" i="3" s="1"/>
  <c r="X929" i="3"/>
  <c r="W961" i="3"/>
  <c r="Y961" i="3" s="1"/>
  <c r="X961" i="3"/>
  <c r="W993" i="3"/>
  <c r="Y993" i="3" s="1"/>
  <c r="X993" i="3"/>
  <c r="W1025" i="3"/>
  <c r="Y1025" i="3" s="1"/>
  <c r="X1025" i="3"/>
  <c r="W1093" i="3"/>
  <c r="Y1093" i="3" s="1"/>
  <c r="X1093" i="3"/>
  <c r="W1161" i="3"/>
  <c r="Y1161" i="3" s="1"/>
  <c r="X1161" i="3"/>
  <c r="W1225" i="3"/>
  <c r="Y1225" i="3" s="1"/>
  <c r="X1225" i="3"/>
  <c r="W1261" i="3"/>
  <c r="Y1261" i="3" s="1"/>
  <c r="X1261" i="3"/>
  <c r="W1325" i="3"/>
  <c r="Y1325" i="3" s="1"/>
  <c r="X1325" i="3"/>
  <c r="W1409" i="3"/>
  <c r="Y1409" i="3" s="1"/>
  <c r="X1409" i="3"/>
  <c r="W1493" i="3"/>
  <c r="Y1493" i="3" s="1"/>
  <c r="X1493" i="3"/>
  <c r="W1557" i="3"/>
  <c r="Y1557" i="3" s="1"/>
  <c r="X1557" i="3"/>
  <c r="W1589" i="3"/>
  <c r="Y1589" i="3" s="1"/>
  <c r="X1589" i="3"/>
  <c r="W1605" i="3"/>
  <c r="Y1605" i="3" s="1"/>
  <c r="X1605" i="3"/>
  <c r="W1641" i="3"/>
  <c r="Y1641" i="3" s="1"/>
  <c r="X1641" i="3"/>
  <c r="W1677" i="3"/>
  <c r="Y1677" i="3" s="1"/>
  <c r="X1677" i="3"/>
  <c r="W1745" i="3"/>
  <c r="Y1745" i="3" s="1"/>
  <c r="X1745" i="3"/>
  <c r="W1785" i="3"/>
  <c r="Y1785" i="3" s="1"/>
  <c r="X1785" i="3"/>
  <c r="W1821" i="3"/>
  <c r="Y1821" i="3" s="1"/>
  <c r="X1821" i="3"/>
  <c r="W1853" i="3"/>
  <c r="Y1853" i="3" s="1"/>
  <c r="X1853" i="3"/>
  <c r="W1885" i="3"/>
  <c r="Y1885" i="3" s="1"/>
  <c r="X1885" i="3"/>
  <c r="W1953" i="3"/>
  <c r="Y1953" i="3" s="1"/>
  <c r="X1953" i="3"/>
  <c r="W1969" i="3"/>
  <c r="Y1969" i="3" s="1"/>
  <c r="X1969" i="3"/>
  <c r="W2025" i="3"/>
  <c r="Y2025" i="3" s="1"/>
  <c r="X2025" i="3"/>
  <c r="W2093" i="3"/>
  <c r="Y2093" i="3" s="1"/>
  <c r="X2093" i="3"/>
  <c r="W2177" i="3"/>
  <c r="Y2177" i="3" s="1"/>
  <c r="X2177" i="3"/>
  <c r="W2241" i="3"/>
  <c r="Y2241" i="3" s="1"/>
  <c r="X2241" i="3"/>
  <c r="W2277" i="3"/>
  <c r="Y2277" i="3" s="1"/>
  <c r="X2277" i="3"/>
  <c r="W2309" i="3"/>
  <c r="Y2309" i="3" s="1"/>
  <c r="X2309" i="3"/>
  <c r="W2381" i="3"/>
  <c r="Y2381" i="3" s="1"/>
  <c r="X2381" i="3"/>
  <c r="W2461" i="3"/>
  <c r="Y2461" i="3" s="1"/>
  <c r="X2461" i="3"/>
  <c r="W2545" i="3"/>
  <c r="Y2545" i="3" s="1"/>
  <c r="X2545" i="3"/>
  <c r="W46" i="3"/>
  <c r="Y46" i="3" s="1"/>
  <c r="X46" i="3"/>
  <c r="W446" i="3"/>
  <c r="Y446" i="3" s="1"/>
  <c r="X446" i="3"/>
  <c r="W514" i="3"/>
  <c r="Y514" i="3" s="1"/>
  <c r="X514" i="3"/>
  <c r="W638" i="3"/>
  <c r="Y638" i="3" s="1"/>
  <c r="X638" i="3"/>
  <c r="W738" i="3"/>
  <c r="Y738" i="3" s="1"/>
  <c r="X738" i="3"/>
  <c r="W786" i="3"/>
  <c r="Y786" i="3" s="1"/>
  <c r="X786" i="3"/>
  <c r="W918" i="3"/>
  <c r="Y918" i="3" s="1"/>
  <c r="X918" i="3"/>
  <c r="W1014" i="3"/>
  <c r="Y1014" i="3" s="1"/>
  <c r="X1014" i="3"/>
  <c r="W1090" i="3"/>
  <c r="Y1090" i="3" s="1"/>
  <c r="X1090" i="3"/>
  <c r="W1154" i="3"/>
  <c r="Y1154" i="3" s="1"/>
  <c r="X1154" i="3"/>
  <c r="W1202" i="3"/>
  <c r="Y1202" i="3" s="1"/>
  <c r="X1202" i="3"/>
  <c r="W1298" i="3"/>
  <c r="Y1298" i="3" s="1"/>
  <c r="X1298" i="3"/>
  <c r="W1358" i="3"/>
  <c r="Y1358" i="3" s="1"/>
  <c r="X1358" i="3"/>
  <c r="W1430" i="3"/>
  <c r="Y1430" i="3" s="1"/>
  <c r="X1430" i="3"/>
  <c r="W1630" i="3"/>
  <c r="Y1630" i="3" s="1"/>
  <c r="X1630" i="3"/>
  <c r="W1654" i="3"/>
  <c r="Y1654" i="3" s="1"/>
  <c r="X1654" i="3"/>
  <c r="W1774" i="3"/>
  <c r="Y1774" i="3" s="1"/>
  <c r="X1774" i="3"/>
  <c r="W1974" i="3"/>
  <c r="Y1974" i="3" s="1"/>
  <c r="X1974" i="3"/>
  <c r="W2034" i="3"/>
  <c r="Y2034" i="3" s="1"/>
  <c r="X2034" i="3"/>
  <c r="W2094" i="3"/>
  <c r="Y2094" i="3" s="1"/>
  <c r="X2094" i="3"/>
  <c r="W2150" i="3"/>
  <c r="Y2150" i="3" s="1"/>
  <c r="X2150" i="3"/>
  <c r="W2354" i="3"/>
  <c r="Y2354" i="3" s="1"/>
  <c r="X2354" i="3"/>
  <c r="W2414" i="3"/>
  <c r="Y2414" i="3" s="1"/>
  <c r="X2414" i="3"/>
  <c r="W2470" i="3"/>
  <c r="Y2470" i="3" s="1"/>
  <c r="X2470" i="3"/>
  <c r="W2526" i="3"/>
  <c r="Y2526" i="3" s="1"/>
  <c r="X2526" i="3"/>
  <c r="W2582" i="3"/>
  <c r="Y2582" i="3" s="1"/>
  <c r="X2582" i="3"/>
  <c r="W2642" i="3"/>
  <c r="Y2642" i="3" s="1"/>
  <c r="X2642" i="3"/>
  <c r="W2706" i="3"/>
  <c r="Y2706" i="3" s="1"/>
  <c r="X2706" i="3"/>
  <c r="W2734" i="3"/>
  <c r="Y2734" i="3" s="1"/>
  <c r="X2734" i="3"/>
  <c r="W2830" i="3"/>
  <c r="Y2830" i="3" s="1"/>
  <c r="X2830" i="3"/>
  <c r="W2946" i="3"/>
  <c r="Y2946" i="3" s="1"/>
  <c r="X2946" i="3"/>
  <c r="W2982" i="3"/>
  <c r="Y2982" i="3" s="1"/>
  <c r="X2982" i="3"/>
  <c r="W3126" i="3"/>
  <c r="Y3126" i="3" s="1"/>
  <c r="X3126" i="3"/>
  <c r="W3202" i="3"/>
  <c r="Y3202" i="3" s="1"/>
  <c r="X3202" i="3"/>
  <c r="W3302" i="3"/>
  <c r="Y3302" i="3" s="1"/>
  <c r="X3302" i="3"/>
  <c r="W948" i="3"/>
  <c r="Y948" i="3" s="1"/>
  <c r="X948" i="3"/>
  <c r="W2584" i="3"/>
  <c r="Y2584" i="3" s="1"/>
  <c r="X2584" i="3"/>
  <c r="W2664" i="3"/>
  <c r="Y2664" i="3" s="1"/>
  <c r="X2664" i="3"/>
  <c r="W2744" i="3"/>
  <c r="Y2744" i="3" s="1"/>
  <c r="X2744" i="3"/>
  <c r="W2808" i="3"/>
  <c r="Y2808" i="3" s="1"/>
  <c r="X2808" i="3"/>
  <c r="W2824" i="3"/>
  <c r="Y2824" i="3" s="1"/>
  <c r="X2824" i="3"/>
  <c r="W2856" i="3"/>
  <c r="Y2856" i="3" s="1"/>
  <c r="X2856" i="3"/>
  <c r="W2936" i="3"/>
  <c r="Y2936" i="3" s="1"/>
  <c r="X2936" i="3"/>
  <c r="W3016" i="3"/>
  <c r="Y3016" i="3" s="1"/>
  <c r="X3016" i="3"/>
  <c r="W3032" i="3"/>
  <c r="Y3032" i="3" s="1"/>
  <c r="X3032" i="3"/>
  <c r="W3064" i="3"/>
  <c r="Y3064" i="3" s="1"/>
  <c r="X3064" i="3"/>
  <c r="W3144" i="3"/>
  <c r="Y3144" i="3" s="1"/>
  <c r="X3144" i="3"/>
  <c r="X3208" i="3"/>
  <c r="W3208" i="3"/>
  <c r="Y3208" i="3" s="1"/>
  <c r="W3288" i="3"/>
  <c r="Y3288" i="3" s="1"/>
  <c r="X3288" i="3"/>
  <c r="W3352" i="3"/>
  <c r="Y3352" i="3" s="1"/>
  <c r="X3352" i="3"/>
  <c r="W3388" i="3"/>
  <c r="Y3388" i="3" s="1"/>
  <c r="X3388" i="3"/>
  <c r="W3528" i="3"/>
  <c r="Y3528" i="3" s="1"/>
  <c r="X3528" i="3"/>
  <c r="W3544" i="3"/>
  <c r="Y3544" i="3" s="1"/>
  <c r="X3544" i="3"/>
  <c r="W3576" i="3"/>
  <c r="Y3576" i="3" s="1"/>
  <c r="X3576" i="3"/>
  <c r="W3612" i="3"/>
  <c r="Y3612" i="3" s="1"/>
  <c r="X3612" i="3"/>
  <c r="W3644" i="3"/>
  <c r="Y3644" i="3" s="1"/>
  <c r="X3644" i="3"/>
  <c r="X3720" i="3"/>
  <c r="W3720" i="3"/>
  <c r="Y3720" i="3" s="1"/>
  <c r="W3800" i="3"/>
  <c r="Y3800" i="3" s="1"/>
  <c r="X3800" i="3"/>
  <c r="W3868" i="3"/>
  <c r="Y3868" i="3" s="1"/>
  <c r="X3868" i="3"/>
  <c r="W3908" i="3"/>
  <c r="Y3908" i="3" s="1"/>
  <c r="X3908" i="3"/>
  <c r="W3940" i="3"/>
  <c r="Y3940" i="3" s="1"/>
  <c r="X3940" i="3"/>
  <c r="W3972" i="3"/>
  <c r="Y3972" i="3" s="1"/>
  <c r="X3972" i="3"/>
  <c r="W3992" i="3"/>
  <c r="Y3992" i="3" s="1"/>
  <c r="X3992" i="3"/>
  <c r="W4024" i="3"/>
  <c r="Y4024" i="3" s="1"/>
  <c r="X4024" i="3"/>
  <c r="W4056" i="3"/>
  <c r="Y4056" i="3" s="1"/>
  <c r="X4056" i="3"/>
  <c r="W4088" i="3"/>
  <c r="Y4088" i="3" s="1"/>
  <c r="X4088" i="3"/>
  <c r="W4124" i="3"/>
  <c r="Y4124" i="3" s="1"/>
  <c r="X4124" i="3"/>
  <c r="W4180" i="3"/>
  <c r="Y4180" i="3" s="1"/>
  <c r="X4180" i="3"/>
  <c r="W4216" i="3"/>
  <c r="Y4216" i="3" s="1"/>
  <c r="X4216" i="3"/>
  <c r="W4248" i="3"/>
  <c r="Y4248" i="3" s="1"/>
  <c r="X4248" i="3"/>
  <c r="W4284" i="3"/>
  <c r="Y4284" i="3" s="1"/>
  <c r="X4284" i="3"/>
  <c r="W4316" i="3"/>
  <c r="Y4316" i="3" s="1"/>
  <c r="X4316" i="3"/>
  <c r="W4368" i="3"/>
  <c r="Y4368" i="3" s="1"/>
  <c r="X4368" i="3"/>
  <c r="W4404" i="3"/>
  <c r="Y4404" i="3" s="1"/>
  <c r="X4404" i="3"/>
  <c r="W4440" i="3"/>
  <c r="Y4440" i="3" s="1"/>
  <c r="X4440" i="3"/>
  <c r="X4476" i="3"/>
  <c r="W4476" i="3"/>
  <c r="Y4476" i="3" s="1"/>
  <c r="W4512" i="3"/>
  <c r="Y4512" i="3" s="1"/>
  <c r="X4512" i="3"/>
  <c r="W4544" i="3"/>
  <c r="Y4544" i="3" s="1"/>
  <c r="X4544" i="3"/>
  <c r="W4576" i="3"/>
  <c r="Y4576" i="3" s="1"/>
  <c r="X4576" i="3"/>
  <c r="W4608" i="3"/>
  <c r="Y4608" i="3" s="1"/>
  <c r="X4608" i="3"/>
  <c r="W4644" i="3"/>
  <c r="Y4644" i="3" s="1"/>
  <c r="X4644" i="3"/>
  <c r="W4752" i="3"/>
  <c r="Y4752" i="3" s="1"/>
  <c r="X4752" i="3"/>
  <c r="X4768" i="3"/>
  <c r="W4768" i="3"/>
  <c r="Y4768" i="3" s="1"/>
  <c r="X4800" i="3"/>
  <c r="W4800" i="3"/>
  <c r="Y4800" i="3" s="1"/>
  <c r="X4832" i="3"/>
  <c r="W4832" i="3"/>
  <c r="Y4832" i="3" s="1"/>
  <c r="X4864" i="3"/>
  <c r="W4864" i="3"/>
  <c r="Y4864" i="3" s="1"/>
  <c r="X4900" i="3"/>
  <c r="W4900" i="3"/>
  <c r="Y4900" i="3" s="1"/>
  <c r="X4940" i="3"/>
  <c r="W4940" i="3"/>
  <c r="Y4940" i="3" s="1"/>
  <c r="W5008" i="3"/>
  <c r="Y5008" i="3" s="1"/>
  <c r="X5008" i="3"/>
  <c r="X5024" i="3"/>
  <c r="W5024" i="3"/>
  <c r="Y5024" i="3" s="1"/>
  <c r="W5104" i="3"/>
  <c r="Y5104" i="3" s="1"/>
  <c r="X5104" i="3"/>
  <c r="W5264" i="3"/>
  <c r="Y5264" i="3" s="1"/>
  <c r="X5264" i="3"/>
  <c r="W5296" i="3"/>
  <c r="Y5296" i="3" s="1"/>
  <c r="X5296" i="3"/>
  <c r="X5332" i="3"/>
  <c r="W5332" i="3"/>
  <c r="Y5332" i="3" s="1"/>
  <c r="W5416" i="3"/>
  <c r="Y5416" i="3" s="1"/>
  <c r="X5416" i="3"/>
  <c r="W5488" i="3"/>
  <c r="Y5488" i="3" s="1"/>
  <c r="X5488" i="3"/>
  <c r="W5528" i="3"/>
  <c r="Y5528" i="3" s="1"/>
  <c r="X5528" i="3"/>
  <c r="X5636" i="3"/>
  <c r="W5636" i="3"/>
  <c r="Y5636" i="3" s="1"/>
  <c r="X5668" i="3"/>
  <c r="W5668" i="3"/>
  <c r="Y5668" i="3" s="1"/>
  <c r="W5704" i="3"/>
  <c r="Y5704" i="3" s="1"/>
  <c r="X5704" i="3"/>
  <c r="W5744" i="3"/>
  <c r="Y5744" i="3" s="1"/>
  <c r="X5744" i="3"/>
  <c r="W3246" i="3"/>
  <c r="Y3246" i="3" s="1"/>
  <c r="X3246" i="3"/>
  <c r="W2974" i="3"/>
  <c r="Y2974" i="3" s="1"/>
  <c r="X2974" i="3"/>
  <c r="W6726" i="3"/>
  <c r="Y6726" i="3" s="1"/>
  <c r="X6726" i="3"/>
  <c r="W6746" i="3"/>
  <c r="Y6746" i="3" s="1"/>
  <c r="X6746" i="3"/>
  <c r="W6790" i="3"/>
  <c r="Y6790" i="3" s="1"/>
  <c r="X6790" i="3"/>
  <c r="W6834" i="3"/>
  <c r="Y6834" i="3" s="1"/>
  <c r="X6834" i="3"/>
  <c r="W6882" i="3"/>
  <c r="Y6882" i="3" s="1"/>
  <c r="X6882" i="3"/>
  <c r="W6902" i="3"/>
  <c r="Y6902" i="3" s="1"/>
  <c r="X6902" i="3"/>
  <c r="X6946" i="3"/>
  <c r="W6946" i="3"/>
  <c r="Y6946" i="3" s="1"/>
  <c r="W6986" i="3"/>
  <c r="Y6986" i="3" s="1"/>
  <c r="X6986" i="3"/>
  <c r="W23" i="3"/>
  <c r="Y23" i="3" s="1"/>
  <c r="X23" i="3"/>
  <c r="W87" i="3"/>
  <c r="Y87" i="3" s="1"/>
  <c r="X87" i="3"/>
  <c r="W119" i="3"/>
  <c r="Y119" i="3" s="1"/>
  <c r="X119" i="3"/>
  <c r="W199" i="3"/>
  <c r="Y199" i="3" s="1"/>
  <c r="X199" i="3"/>
  <c r="W231" i="3"/>
  <c r="Y231" i="3" s="1"/>
  <c r="X231" i="3"/>
  <c r="W311" i="3"/>
  <c r="Y311" i="3" s="1"/>
  <c r="X311" i="3"/>
  <c r="W423" i="3"/>
  <c r="Y423" i="3" s="1"/>
  <c r="X423" i="3"/>
  <c r="W487" i="3"/>
  <c r="Y487" i="3" s="1"/>
  <c r="X487" i="3"/>
  <c r="W519" i="3"/>
  <c r="Y519" i="3" s="1"/>
  <c r="X519" i="3"/>
  <c r="X5764" i="3"/>
  <c r="W5764" i="3"/>
  <c r="Y5764" i="3" s="1"/>
  <c r="X5796" i="3"/>
  <c r="W5796" i="3"/>
  <c r="Y5796" i="3" s="1"/>
  <c r="X5828" i="3"/>
  <c r="W5828" i="3"/>
  <c r="Y5828" i="3" s="1"/>
  <c r="W5844" i="3"/>
  <c r="Y5844" i="3" s="1"/>
  <c r="X5844" i="3"/>
  <c r="W6120" i="3"/>
  <c r="Y6120" i="3" s="1"/>
  <c r="X6120" i="3"/>
  <c r="W6136" i="3"/>
  <c r="Y6136" i="3" s="1"/>
  <c r="X6136" i="3"/>
  <c r="W6168" i="3"/>
  <c r="Y6168" i="3" s="1"/>
  <c r="X6168" i="3"/>
  <c r="W6200" i="3"/>
  <c r="Y6200" i="3" s="1"/>
  <c r="X6200" i="3"/>
  <c r="W6232" i="3"/>
  <c r="Y6232" i="3" s="1"/>
  <c r="X6232" i="3"/>
  <c r="W6264" i="3"/>
  <c r="Y6264" i="3" s="1"/>
  <c r="X6264" i="3"/>
  <c r="W6328" i="3"/>
  <c r="Y6328" i="3" s="1"/>
  <c r="X6328" i="3"/>
  <c r="X6344" i="3"/>
  <c r="W6344" i="3"/>
  <c r="Y6344" i="3" s="1"/>
  <c r="W6424" i="3"/>
  <c r="Y6424" i="3" s="1"/>
  <c r="X6424" i="3"/>
  <c r="W6488" i="3"/>
  <c r="Y6488" i="3" s="1"/>
  <c r="X6488" i="3"/>
  <c r="X6504" i="3"/>
  <c r="W6504" i="3"/>
  <c r="Y6504" i="3" s="1"/>
  <c r="X6536" i="3"/>
  <c r="W6536" i="3"/>
  <c r="Y6536" i="3" s="1"/>
  <c r="X6568" i="3"/>
  <c r="W6568" i="3"/>
  <c r="Y6568" i="3" s="1"/>
  <c r="X6600" i="3"/>
  <c r="W6600" i="3"/>
  <c r="Y6600" i="3" s="1"/>
  <c r="X6632" i="3"/>
  <c r="W6632" i="3"/>
  <c r="Y6632" i="3" s="1"/>
  <c r="X6664" i="3"/>
  <c r="W6664" i="3"/>
  <c r="Y6664" i="3" s="1"/>
  <c r="X6728" i="3"/>
  <c r="W6728" i="3"/>
  <c r="Y6728" i="3" s="1"/>
  <c r="X6764" i="3"/>
  <c r="W6764" i="3"/>
  <c r="Y6764" i="3" s="1"/>
  <c r="X6796" i="3"/>
  <c r="W6796" i="3"/>
  <c r="Y6796" i="3" s="1"/>
  <c r="W1809" i="3"/>
  <c r="Y1809" i="3" s="1"/>
  <c r="X1809" i="3"/>
  <c r="W2113" i="3"/>
  <c r="Y2113" i="3" s="1"/>
  <c r="X2113" i="3"/>
  <c r="W3537" i="3"/>
  <c r="Y3537" i="3" s="1"/>
  <c r="X3537" i="3"/>
  <c r="W3553" i="3"/>
  <c r="Y3553" i="3" s="1"/>
  <c r="X3553" i="3"/>
  <c r="W3585" i="3"/>
  <c r="Y3585" i="3" s="1"/>
  <c r="X3585" i="3"/>
  <c r="W3665" i="3"/>
  <c r="Y3665" i="3" s="1"/>
  <c r="X3665" i="3"/>
  <c r="W3681" i="3"/>
  <c r="Y3681" i="3" s="1"/>
  <c r="X3681" i="3"/>
  <c r="W3713" i="3"/>
  <c r="Y3713" i="3" s="1"/>
  <c r="X3713" i="3"/>
  <c r="W6830" i="3"/>
  <c r="Y6830" i="3" s="1"/>
  <c r="X6830" i="3"/>
  <c r="X6958" i="3"/>
  <c r="W6958" i="3"/>
  <c r="Y6958" i="3" s="1"/>
  <c r="W1404" i="3"/>
  <c r="Y1404" i="3" s="1"/>
  <c r="X1404" i="3"/>
  <c r="X5152" i="3"/>
  <c r="W5152" i="3"/>
  <c r="Y5152" i="3" s="1"/>
  <c r="W5520" i="3"/>
  <c r="Y5520" i="3" s="1"/>
  <c r="X5520" i="3"/>
  <c r="W659" i="3"/>
  <c r="Y659" i="3" s="1"/>
  <c r="X659" i="3"/>
  <c r="W675" i="3"/>
  <c r="Y675" i="3" s="1"/>
  <c r="X675" i="3"/>
  <c r="W707" i="3"/>
  <c r="Y707" i="3" s="1"/>
  <c r="X707" i="3"/>
  <c r="W739" i="3"/>
  <c r="Y739" i="3" s="1"/>
  <c r="X739" i="3"/>
  <c r="W771" i="3"/>
  <c r="Y771" i="3" s="1"/>
  <c r="X771" i="3"/>
  <c r="W851" i="3"/>
  <c r="Y851" i="3" s="1"/>
  <c r="X851" i="3"/>
  <c r="W867" i="3"/>
  <c r="Y867" i="3" s="1"/>
  <c r="X867" i="3"/>
  <c r="W899" i="3"/>
  <c r="Y899" i="3" s="1"/>
  <c r="X899" i="3"/>
  <c r="W915" i="3"/>
  <c r="Y915" i="3" s="1"/>
  <c r="X915" i="3"/>
  <c r="W963" i="3"/>
  <c r="Y963" i="3" s="1"/>
  <c r="X963" i="3"/>
  <c r="W1027" i="3"/>
  <c r="Y1027" i="3" s="1"/>
  <c r="X1027" i="3"/>
  <c r="W1059" i="3"/>
  <c r="Y1059" i="3" s="1"/>
  <c r="X1059" i="3"/>
  <c r="W1075" i="3"/>
  <c r="Y1075" i="3" s="1"/>
  <c r="X1075" i="3"/>
  <c r="W1107" i="3"/>
  <c r="Y1107" i="3" s="1"/>
  <c r="X1107" i="3"/>
  <c r="W1139" i="3"/>
  <c r="Y1139" i="3" s="1"/>
  <c r="X1139" i="3"/>
  <c r="W1171" i="3"/>
  <c r="Y1171" i="3" s="1"/>
  <c r="X1171" i="3"/>
  <c r="W1235" i="3"/>
  <c r="Y1235" i="3" s="1"/>
  <c r="X1235" i="3"/>
  <c r="W1251" i="3"/>
  <c r="Y1251" i="3" s="1"/>
  <c r="X1251" i="3"/>
  <c r="W1283" i="3"/>
  <c r="Y1283" i="3" s="1"/>
  <c r="X1283" i="3"/>
  <c r="W1363" i="3"/>
  <c r="Y1363" i="3" s="1"/>
  <c r="X1363" i="3"/>
  <c r="W1395" i="3"/>
  <c r="Y1395" i="3" s="1"/>
  <c r="X1395" i="3"/>
  <c r="W1411" i="3"/>
  <c r="Y1411" i="3" s="1"/>
  <c r="X1411" i="3"/>
  <c r="W1475" i="3"/>
  <c r="Y1475" i="3" s="1"/>
  <c r="X1475" i="3"/>
  <c r="W1507" i="3"/>
  <c r="Y1507" i="3" s="1"/>
  <c r="X1507" i="3"/>
  <c r="W1571" i="3"/>
  <c r="Y1571" i="3" s="1"/>
  <c r="X1571" i="3"/>
  <c r="W1603" i="3"/>
  <c r="Y1603" i="3" s="1"/>
  <c r="X1603" i="3"/>
  <c r="W1635" i="3"/>
  <c r="Y1635" i="3" s="1"/>
  <c r="X1635" i="3"/>
  <c r="W1667" i="3"/>
  <c r="Y1667" i="3" s="1"/>
  <c r="X1667" i="3"/>
  <c r="W1699" i="3"/>
  <c r="Y1699" i="3" s="1"/>
  <c r="X1699" i="3"/>
  <c r="W1763" i="3"/>
  <c r="Y1763" i="3" s="1"/>
  <c r="X1763" i="3"/>
  <c r="W1795" i="3"/>
  <c r="Y1795" i="3" s="1"/>
  <c r="X1795" i="3"/>
  <c r="W1827" i="3"/>
  <c r="Y1827" i="3" s="1"/>
  <c r="X1827" i="3"/>
  <c r="W1843" i="3"/>
  <c r="Y1843" i="3" s="1"/>
  <c r="X1843" i="3"/>
  <c r="W1875" i="3"/>
  <c r="Y1875" i="3" s="1"/>
  <c r="X1875" i="3"/>
  <c r="W1907" i="3"/>
  <c r="Y1907" i="3" s="1"/>
  <c r="X1907" i="3"/>
  <c r="W1923" i="3"/>
  <c r="Y1923" i="3" s="1"/>
  <c r="X1923" i="3"/>
  <c r="W1971" i="3"/>
  <c r="Y1971" i="3" s="1"/>
  <c r="X1971" i="3"/>
  <c r="W2035" i="3"/>
  <c r="Y2035" i="3" s="1"/>
  <c r="X2035" i="3"/>
  <c r="W2099" i="3"/>
  <c r="Y2099" i="3" s="1"/>
  <c r="X2099" i="3"/>
  <c r="W2131" i="3"/>
  <c r="Y2131" i="3" s="1"/>
  <c r="X2131" i="3"/>
  <c r="W2163" i="3"/>
  <c r="Y2163" i="3" s="1"/>
  <c r="X2163" i="3"/>
  <c r="W2179" i="3"/>
  <c r="Y2179" i="3" s="1"/>
  <c r="X2179" i="3"/>
  <c r="W2211" i="3"/>
  <c r="Y2211" i="3" s="1"/>
  <c r="X2211" i="3"/>
  <c r="W2243" i="3"/>
  <c r="Y2243" i="3" s="1"/>
  <c r="X2243" i="3"/>
  <c r="W2323" i="3"/>
  <c r="Y2323" i="3" s="1"/>
  <c r="X2323" i="3"/>
  <c r="W2355" i="3"/>
  <c r="Y2355" i="3" s="1"/>
  <c r="X2355" i="3"/>
  <c r="W2371" i="3"/>
  <c r="Y2371" i="3" s="1"/>
  <c r="X2371" i="3"/>
  <c r="W2403" i="3"/>
  <c r="Y2403" i="3" s="1"/>
  <c r="X2403" i="3"/>
  <c r="W2435" i="3"/>
  <c r="Y2435" i="3" s="1"/>
  <c r="X2435" i="3"/>
  <c r="W2467" i="3"/>
  <c r="Y2467" i="3" s="1"/>
  <c r="X2467" i="3"/>
  <c r="W2499" i="3"/>
  <c r="Y2499" i="3" s="1"/>
  <c r="X2499" i="3"/>
  <c r="W2563" i="3"/>
  <c r="Y2563" i="3" s="1"/>
  <c r="X2563" i="3"/>
  <c r="W2595" i="3"/>
  <c r="Y2595" i="3" s="1"/>
  <c r="X2595" i="3"/>
  <c r="W2627" i="3"/>
  <c r="Y2627" i="3" s="1"/>
  <c r="X2627" i="3"/>
  <c r="W2659" i="3"/>
  <c r="Y2659" i="3" s="1"/>
  <c r="X2659" i="3"/>
  <c r="W2691" i="3"/>
  <c r="Y2691" i="3" s="1"/>
  <c r="X2691" i="3"/>
  <c r="W2755" i="3"/>
  <c r="Y2755" i="3" s="1"/>
  <c r="X2755" i="3"/>
  <c r="W2787" i="3"/>
  <c r="Y2787" i="3" s="1"/>
  <c r="X2787" i="3"/>
  <c r="W2819" i="3"/>
  <c r="Y2819" i="3" s="1"/>
  <c r="X2819" i="3"/>
  <c r="W2851" i="3"/>
  <c r="Y2851" i="3" s="1"/>
  <c r="X2851" i="3"/>
  <c r="W2915" i="3"/>
  <c r="Y2915" i="3" s="1"/>
  <c r="X2915" i="3"/>
  <c r="W2947" i="3"/>
  <c r="Y2947" i="3" s="1"/>
  <c r="X2947" i="3"/>
  <c r="W3011" i="3"/>
  <c r="Y3011" i="3" s="1"/>
  <c r="X3011" i="3"/>
  <c r="W3043" i="3"/>
  <c r="Y3043" i="3" s="1"/>
  <c r="X3043" i="3"/>
  <c r="W3075" i="3"/>
  <c r="Y3075" i="3" s="1"/>
  <c r="X3075" i="3"/>
  <c r="W3139" i="3"/>
  <c r="Y3139" i="3" s="1"/>
  <c r="X3139" i="3"/>
  <c r="W3203" i="3"/>
  <c r="Y3203" i="3" s="1"/>
  <c r="X3203" i="3"/>
  <c r="W3235" i="3"/>
  <c r="Y3235" i="3" s="1"/>
  <c r="X3235" i="3"/>
  <c r="W3299" i="3"/>
  <c r="Y3299" i="3" s="1"/>
  <c r="X3299" i="3"/>
  <c r="W3315" i="3"/>
  <c r="Y3315" i="3" s="1"/>
  <c r="X3315" i="3"/>
  <c r="W3347" i="3"/>
  <c r="Y3347" i="3" s="1"/>
  <c r="X3347" i="3"/>
  <c r="W3379" i="3"/>
  <c r="Y3379" i="3" s="1"/>
  <c r="X3379" i="3"/>
  <c r="W3395" i="3"/>
  <c r="Y3395" i="3" s="1"/>
  <c r="X3395" i="3"/>
  <c r="W3427" i="3"/>
  <c r="Y3427" i="3" s="1"/>
  <c r="X3427" i="3"/>
  <c r="W3459" i="3"/>
  <c r="Y3459" i="3" s="1"/>
  <c r="X3459" i="3"/>
  <c r="W3491" i="3"/>
  <c r="Y3491" i="3" s="1"/>
  <c r="X3491" i="3"/>
  <c r="W3555" i="3"/>
  <c r="Y3555" i="3" s="1"/>
  <c r="X3555" i="3"/>
  <c r="W3587" i="3"/>
  <c r="Y3587" i="3" s="1"/>
  <c r="X3587" i="3"/>
  <c r="W3619" i="3"/>
  <c r="Y3619" i="3" s="1"/>
  <c r="X3619" i="3"/>
  <c r="W3683" i="3"/>
  <c r="Y3683" i="3" s="1"/>
  <c r="X3683" i="3"/>
  <c r="W3715" i="3"/>
  <c r="Y3715" i="3" s="1"/>
  <c r="X3715" i="3"/>
  <c r="W3747" i="3"/>
  <c r="Y3747" i="3" s="1"/>
  <c r="X3747" i="3"/>
  <c r="W3779" i="3"/>
  <c r="Y3779" i="3" s="1"/>
  <c r="X3779" i="3"/>
  <c r="W3811" i="3"/>
  <c r="Y3811" i="3" s="1"/>
  <c r="X3811" i="3"/>
  <c r="W3923" i="3"/>
  <c r="Y3923" i="3" s="1"/>
  <c r="X3923" i="3"/>
  <c r="W4003" i="3"/>
  <c r="Y4003" i="3" s="1"/>
  <c r="X4003" i="3"/>
  <c r="W4035" i="3"/>
  <c r="Y4035" i="3" s="1"/>
  <c r="X4035" i="3"/>
  <c r="W4099" i="3"/>
  <c r="Y4099" i="3" s="1"/>
  <c r="X4099" i="3"/>
  <c r="W4131" i="3"/>
  <c r="Y4131" i="3" s="1"/>
  <c r="X4131" i="3"/>
  <c r="W4163" i="3"/>
  <c r="Y4163" i="3" s="1"/>
  <c r="X4163" i="3"/>
  <c r="W4243" i="3"/>
  <c r="Y4243" i="3" s="1"/>
  <c r="X4243" i="3"/>
  <c r="W4355" i="3"/>
  <c r="Y4355" i="3" s="1"/>
  <c r="X4355" i="3"/>
  <c r="X4419" i="3"/>
  <c r="W4419" i="3"/>
  <c r="Y4419" i="3" s="1"/>
  <c r="X4515" i="3"/>
  <c r="W4515" i="3"/>
  <c r="Y4515" i="3" s="1"/>
  <c r="X4579" i="3"/>
  <c r="W4579" i="3"/>
  <c r="Y4579" i="3" s="1"/>
  <c r="X4643" i="3"/>
  <c r="W4643" i="3"/>
  <c r="Y4643" i="3" s="1"/>
  <c r="X4675" i="3"/>
  <c r="W4675" i="3"/>
  <c r="Y4675" i="3" s="1"/>
  <c r="X4707" i="3"/>
  <c r="W4707" i="3"/>
  <c r="Y4707" i="3" s="1"/>
  <c r="X4803" i="3"/>
  <c r="W4803" i="3"/>
  <c r="Y4803" i="3" s="1"/>
  <c r="X4835" i="3"/>
  <c r="W4835" i="3"/>
  <c r="Y4835" i="3" s="1"/>
  <c r="X4867" i="3"/>
  <c r="W4867" i="3"/>
  <c r="Y4867" i="3" s="1"/>
  <c r="X4963" i="3"/>
  <c r="W4963" i="3"/>
  <c r="Y4963" i="3" s="1"/>
  <c r="X4995" i="3"/>
  <c r="W4995" i="3"/>
  <c r="Y4995" i="3" s="1"/>
  <c r="X5091" i="3"/>
  <c r="W5091" i="3"/>
  <c r="Y5091" i="3" s="1"/>
  <c r="X5123" i="3"/>
  <c r="W5123" i="3"/>
  <c r="Y5123" i="3" s="1"/>
  <c r="X5251" i="3"/>
  <c r="W5251" i="3"/>
  <c r="Y5251" i="3" s="1"/>
  <c r="X5283" i="3"/>
  <c r="W5283" i="3"/>
  <c r="Y5283" i="3" s="1"/>
  <c r="X5379" i="3"/>
  <c r="W5379" i="3"/>
  <c r="Y5379" i="3" s="1"/>
  <c r="X5411" i="3"/>
  <c r="W5411" i="3"/>
  <c r="Y5411" i="3" s="1"/>
  <c r="X5507" i="3"/>
  <c r="W5507" i="3"/>
  <c r="Y5507" i="3" s="1"/>
  <c r="X5603" i="3"/>
  <c r="W5603" i="3"/>
  <c r="Y5603" i="3" s="1"/>
  <c r="X5699" i="3"/>
  <c r="W5699" i="3"/>
  <c r="Y5699" i="3" s="1"/>
  <c r="X5731" i="3"/>
  <c r="W5731" i="3"/>
  <c r="Y5731" i="3" s="1"/>
  <c r="X5763" i="3"/>
  <c r="W5763" i="3"/>
  <c r="Y5763" i="3" s="1"/>
  <c r="X5795" i="3"/>
  <c r="W5795" i="3"/>
  <c r="Y5795" i="3" s="1"/>
  <c r="X5827" i="3"/>
  <c r="W5827" i="3"/>
  <c r="Y5827" i="3" s="1"/>
  <c r="X5859" i="3"/>
  <c r="W5859" i="3"/>
  <c r="Y5859" i="3" s="1"/>
  <c r="X5891" i="3"/>
  <c r="W5891" i="3"/>
  <c r="Y5891" i="3" s="1"/>
  <c r="X5955" i="3"/>
  <c r="W5955" i="3"/>
  <c r="Y5955" i="3" s="1"/>
  <c r="W5987" i="3"/>
  <c r="Y5987" i="3" s="1"/>
  <c r="X5987" i="3"/>
  <c r="X6019" i="3"/>
  <c r="W6019" i="3"/>
  <c r="Y6019" i="3" s="1"/>
  <c r="W6099" i="3"/>
  <c r="Y6099" i="3" s="1"/>
  <c r="X6099" i="3"/>
  <c r="X6163" i="3"/>
  <c r="W6163" i="3"/>
  <c r="Y6163" i="3" s="1"/>
  <c r="W6195" i="3"/>
  <c r="Y6195" i="3" s="1"/>
  <c r="X6195" i="3"/>
  <c r="X6227" i="3"/>
  <c r="W6227" i="3"/>
  <c r="Y6227" i="3" s="1"/>
  <c r="X6307" i="3"/>
  <c r="W6307" i="3"/>
  <c r="Y6307" i="3" s="1"/>
  <c r="X6371" i="3"/>
  <c r="W6371" i="3"/>
  <c r="Y6371" i="3" s="1"/>
  <c r="X6403" i="3"/>
  <c r="W6403" i="3"/>
  <c r="Y6403" i="3" s="1"/>
  <c r="X6499" i="3"/>
  <c r="W6499" i="3"/>
  <c r="Y6499" i="3" s="1"/>
  <c r="W6563" i="3"/>
  <c r="Y6563" i="3" s="1"/>
  <c r="X6563" i="3"/>
  <c r="X6627" i="3"/>
  <c r="W6627" i="3"/>
  <c r="Y6627" i="3" s="1"/>
  <c r="W6691" i="3"/>
  <c r="Y6691" i="3" s="1"/>
  <c r="X6691" i="3"/>
  <c r="X6755" i="3"/>
  <c r="W6755" i="3"/>
  <c r="Y6755" i="3" s="1"/>
  <c r="W6819" i="3"/>
  <c r="Y6819" i="3" s="1"/>
  <c r="X6819" i="3"/>
  <c r="X6851" i="3"/>
  <c r="W6851" i="3"/>
  <c r="Y6851" i="3" s="1"/>
  <c r="X6883" i="3"/>
  <c r="W6883" i="3"/>
  <c r="Y6883" i="3" s="1"/>
  <c r="X6915" i="3"/>
  <c r="W6915" i="3"/>
  <c r="Y6915" i="3" s="1"/>
  <c r="W6947" i="3"/>
  <c r="Y6947" i="3" s="1"/>
  <c r="X6947" i="3"/>
  <c r="X6979" i="3"/>
  <c r="W6979" i="3"/>
  <c r="Y6979" i="3" s="1"/>
  <c r="X7011" i="3"/>
  <c r="W7011" i="3"/>
  <c r="Y7011" i="3" s="1"/>
  <c r="W2369" i="3"/>
  <c r="Y2369" i="3" s="1"/>
  <c r="X2369" i="3"/>
  <c r="W6848" i="3"/>
  <c r="Y6848" i="3" s="1"/>
  <c r="X6848" i="3"/>
  <c r="W6880" i="3"/>
  <c r="Y6880" i="3" s="1"/>
  <c r="X6880" i="3"/>
  <c r="W3138" i="3"/>
  <c r="Y3138" i="3" s="1"/>
  <c r="X3138" i="3"/>
  <c r="W3749" i="3"/>
  <c r="Y3749" i="3" s="1"/>
  <c r="X3749" i="3"/>
  <c r="W3765" i="3"/>
  <c r="Y3765" i="3" s="1"/>
  <c r="X3765" i="3"/>
  <c r="W3797" i="3"/>
  <c r="Y3797" i="3" s="1"/>
  <c r="X3797" i="3"/>
  <c r="W3877" i="3"/>
  <c r="Y3877" i="3" s="1"/>
  <c r="X3877" i="3"/>
  <c r="W3893" i="3"/>
  <c r="Y3893" i="3" s="1"/>
  <c r="X3893" i="3"/>
  <c r="W3925" i="3"/>
  <c r="Y3925" i="3" s="1"/>
  <c r="X3925" i="3"/>
  <c r="W3957" i="3"/>
  <c r="Y3957" i="3" s="1"/>
  <c r="X3957" i="3"/>
  <c r="W3989" i="3"/>
  <c r="Y3989" i="3" s="1"/>
  <c r="X3989" i="3"/>
  <c r="W4069" i="3"/>
  <c r="Y4069" i="3" s="1"/>
  <c r="X4069" i="3"/>
  <c r="W4085" i="3"/>
  <c r="Y4085" i="3" s="1"/>
  <c r="X4085" i="3"/>
  <c r="W4117" i="3"/>
  <c r="Y4117" i="3" s="1"/>
  <c r="X4117" i="3"/>
  <c r="W4197" i="3"/>
  <c r="Y4197" i="3" s="1"/>
  <c r="X4197" i="3"/>
  <c r="W4213" i="3"/>
  <c r="Y4213" i="3" s="1"/>
  <c r="X4213" i="3"/>
  <c r="W4245" i="3"/>
  <c r="Y4245" i="3" s="1"/>
  <c r="X4245" i="3"/>
  <c r="W4309" i="3"/>
  <c r="Y4309" i="3" s="1"/>
  <c r="X4309" i="3"/>
  <c r="W4341" i="3"/>
  <c r="Y4341" i="3" s="1"/>
  <c r="X4341" i="3"/>
  <c r="W4373" i="3"/>
  <c r="Y4373" i="3" s="1"/>
  <c r="X4373" i="3"/>
  <c r="W4453" i="3"/>
  <c r="Y4453" i="3" s="1"/>
  <c r="X4453" i="3"/>
  <c r="W4485" i="3"/>
  <c r="Y4485" i="3" s="1"/>
  <c r="X4485" i="3"/>
  <c r="W4517" i="3"/>
  <c r="Y4517" i="3" s="1"/>
  <c r="X4517" i="3"/>
  <c r="W4549" i="3"/>
  <c r="Y4549" i="3" s="1"/>
  <c r="X4549" i="3"/>
  <c r="W4661" i="3"/>
  <c r="Y4661" i="3" s="1"/>
  <c r="X4661" i="3"/>
  <c r="W4725" i="3"/>
  <c r="Y4725" i="3" s="1"/>
  <c r="X4725" i="3"/>
  <c r="W4757" i="3"/>
  <c r="Y4757" i="3" s="1"/>
  <c r="X4757" i="3"/>
  <c r="W4789" i="3"/>
  <c r="Y4789" i="3" s="1"/>
  <c r="X4789" i="3"/>
  <c r="W4821" i="3"/>
  <c r="Y4821" i="3" s="1"/>
  <c r="X4821" i="3"/>
  <c r="W4853" i="3"/>
  <c r="Y4853" i="3" s="1"/>
  <c r="X4853" i="3"/>
  <c r="W4869" i="3"/>
  <c r="Y4869" i="3" s="1"/>
  <c r="X4869" i="3"/>
  <c r="W4901" i="3"/>
  <c r="Y4901" i="3" s="1"/>
  <c r="X4901" i="3"/>
  <c r="W4933" i="3"/>
  <c r="Y4933" i="3" s="1"/>
  <c r="X4933" i="3"/>
  <c r="W4965" i="3"/>
  <c r="Y4965" i="3" s="1"/>
  <c r="X4965" i="3"/>
  <c r="W5005" i="3"/>
  <c r="Y5005" i="3" s="1"/>
  <c r="X5005" i="3"/>
  <c r="W5085" i="3"/>
  <c r="Y5085" i="3" s="1"/>
  <c r="X5085" i="3"/>
  <c r="W5101" i="3"/>
  <c r="Y5101" i="3" s="1"/>
  <c r="X5101" i="3"/>
  <c r="W5133" i="3"/>
  <c r="Y5133" i="3" s="1"/>
  <c r="X5133" i="3"/>
  <c r="W5149" i="3"/>
  <c r="Y5149" i="3" s="1"/>
  <c r="X5149" i="3"/>
  <c r="W5181" i="3"/>
  <c r="Y5181" i="3" s="1"/>
  <c r="X5181" i="3"/>
  <c r="W5213" i="3"/>
  <c r="Y5213" i="3" s="1"/>
  <c r="X5213" i="3"/>
  <c r="W5245" i="3"/>
  <c r="Y5245" i="3" s="1"/>
  <c r="X5245" i="3"/>
  <c r="W5277" i="3"/>
  <c r="Y5277" i="3" s="1"/>
  <c r="X5277" i="3"/>
  <c r="W5293" i="3"/>
  <c r="Y5293" i="3" s="1"/>
  <c r="X5293" i="3"/>
  <c r="W5325" i="3"/>
  <c r="Y5325" i="3" s="1"/>
  <c r="X5325" i="3"/>
  <c r="W5357" i="3"/>
  <c r="Y5357" i="3" s="1"/>
  <c r="X5357" i="3"/>
  <c r="W5389" i="3"/>
  <c r="Y5389" i="3" s="1"/>
  <c r="X5389" i="3"/>
  <c r="W5453" i="3"/>
  <c r="Y5453" i="3" s="1"/>
  <c r="X5453" i="3"/>
  <c r="W5485" i="3"/>
  <c r="Y5485" i="3" s="1"/>
  <c r="X5485" i="3"/>
  <c r="W5517" i="3"/>
  <c r="Y5517" i="3" s="1"/>
  <c r="X5517" i="3"/>
  <c r="W5597" i="3"/>
  <c r="Y5597" i="3" s="1"/>
  <c r="X5597" i="3"/>
  <c r="W5661" i="3"/>
  <c r="Y5661" i="3" s="1"/>
  <c r="X5661" i="3"/>
  <c r="W5693" i="3"/>
  <c r="Y5693" i="3" s="1"/>
  <c r="X5693" i="3"/>
  <c r="W5725" i="3"/>
  <c r="Y5725" i="3" s="1"/>
  <c r="X5725" i="3"/>
  <c r="W5757" i="3"/>
  <c r="Y5757" i="3" s="1"/>
  <c r="X5757" i="3"/>
  <c r="W5789" i="3"/>
  <c r="Y5789" i="3" s="1"/>
  <c r="X5789" i="3"/>
  <c r="W5805" i="3"/>
  <c r="Y5805" i="3" s="1"/>
  <c r="X5805" i="3"/>
  <c r="W5837" i="3"/>
  <c r="Y5837" i="3" s="1"/>
  <c r="X5837" i="3"/>
  <c r="W5917" i="3"/>
  <c r="Y5917" i="3" s="1"/>
  <c r="X5917" i="3"/>
  <c r="W5949" i="3"/>
  <c r="Y5949" i="3" s="1"/>
  <c r="X5949" i="3"/>
  <c r="W5965" i="3"/>
  <c r="Y5965" i="3" s="1"/>
  <c r="X5965" i="3"/>
  <c r="W5997" i="3"/>
  <c r="Y5997" i="3" s="1"/>
  <c r="X5997" i="3"/>
  <c r="W6029" i="3"/>
  <c r="Y6029" i="3" s="1"/>
  <c r="X6029" i="3"/>
  <c r="W6125" i="3"/>
  <c r="Y6125" i="3" s="1"/>
  <c r="X6125" i="3"/>
  <c r="W6141" i="3"/>
  <c r="Y6141" i="3" s="1"/>
  <c r="X6141" i="3"/>
  <c r="W6173" i="3"/>
  <c r="Y6173" i="3" s="1"/>
  <c r="X6173" i="3"/>
  <c r="W6205" i="3"/>
  <c r="Y6205" i="3" s="1"/>
  <c r="X6205" i="3"/>
  <c r="W6269" i="3"/>
  <c r="Y6269" i="3" s="1"/>
  <c r="X6269" i="3"/>
  <c r="W6301" i="3"/>
  <c r="Y6301" i="3" s="1"/>
  <c r="X6301" i="3"/>
  <c r="W6333" i="3"/>
  <c r="Y6333" i="3" s="1"/>
  <c r="X6333" i="3"/>
  <c r="W6397" i="3"/>
  <c r="Y6397" i="3" s="1"/>
  <c r="X6397" i="3"/>
  <c r="W6429" i="3"/>
  <c r="Y6429" i="3" s="1"/>
  <c r="X6429" i="3"/>
  <c r="W6461" i="3"/>
  <c r="Y6461" i="3" s="1"/>
  <c r="X6461" i="3"/>
  <c r="W6477" i="3"/>
  <c r="Y6477" i="3" s="1"/>
  <c r="X6477" i="3"/>
  <c r="W6509" i="3"/>
  <c r="Y6509" i="3" s="1"/>
  <c r="X6509" i="3"/>
  <c r="W6717" i="3"/>
  <c r="Y6717" i="3" s="1"/>
  <c r="X6717" i="3"/>
  <c r="W6749" i="3"/>
  <c r="Y6749" i="3" s="1"/>
  <c r="X6749" i="3"/>
  <c r="W6781" i="3"/>
  <c r="Y6781" i="3" s="1"/>
  <c r="X6781" i="3"/>
  <c r="W6813" i="3"/>
  <c r="Y6813" i="3" s="1"/>
  <c r="X6813" i="3"/>
  <c r="X7021" i="3"/>
  <c r="W7021" i="3"/>
  <c r="Y7021" i="3" s="1"/>
  <c r="X4946" i="3"/>
  <c r="X680" i="3"/>
  <c r="X3684" i="3"/>
  <c r="X382" i="3"/>
  <c r="X606" i="3"/>
  <c r="X1714" i="3"/>
  <c r="X3906" i="3"/>
  <c r="X627" i="3"/>
  <c r="X1043" i="3"/>
  <c r="X1155" i="3"/>
  <c r="X2387" i="3"/>
  <c r="X2723" i="3"/>
  <c r="X1337" i="3"/>
  <c r="X2513" i="3"/>
  <c r="X2589" i="3"/>
  <c r="X2621" i="3"/>
  <c r="X2653" i="3"/>
  <c r="X2685" i="3"/>
  <c r="X2733" i="3"/>
  <c r="X2765" i="3"/>
  <c r="X2797" i="3"/>
  <c r="X2829" i="3"/>
  <c r="X2893" i="3"/>
  <c r="X3069" i="3"/>
  <c r="X4101" i="3"/>
  <c r="X4885" i="3"/>
  <c r="X5629" i="3"/>
  <c r="X6189" i="3"/>
  <c r="X5170" i="3"/>
  <c r="X182" i="3"/>
  <c r="X1186" i="3"/>
  <c r="X2110" i="3"/>
  <c r="X2538" i="3"/>
  <c r="X6290" i="3"/>
  <c r="X6594" i="3"/>
  <c r="X1539" i="3"/>
  <c r="X1859" i="3"/>
  <c r="X2707" i="3"/>
  <c r="X3411" i="3"/>
  <c r="X1448" i="3"/>
  <c r="X2984" i="3"/>
  <c r="X5192" i="3"/>
  <c r="X561" i="3"/>
  <c r="X6184" i="3"/>
  <c r="W1125" i="3"/>
  <c r="Y1125" i="3" s="1"/>
  <c r="W6803" i="3"/>
  <c r="Y6803" i="3" s="1"/>
  <c r="X570" i="3"/>
  <c r="X4323" i="3"/>
  <c r="W4435" i="3"/>
  <c r="Y4435" i="3" s="1"/>
  <c r="W4563" i="3"/>
  <c r="Y4563" i="3" s="1"/>
  <c r="W4819" i="3"/>
  <c r="Y4819" i="3" s="1"/>
  <c r="W5075" i="3"/>
  <c r="Y5075" i="3" s="1"/>
  <c r="W5331" i="3"/>
  <c r="Y5331" i="3" s="1"/>
  <c r="W5587" i="3"/>
  <c r="Y5587" i="3" s="1"/>
  <c r="W5843" i="3"/>
  <c r="Y5843" i="3" s="1"/>
  <c r="W6051" i="3"/>
  <c r="Y6051" i="3" s="1"/>
  <c r="X1728" i="3"/>
  <c r="X1984" i="3"/>
  <c r="X2368" i="3"/>
  <c r="W3440" i="3"/>
  <c r="Y3440" i="3" s="1"/>
  <c r="X4384" i="3"/>
  <c r="X5972" i="3"/>
  <c r="X6312" i="3"/>
  <c r="X7024" i="3"/>
  <c r="X6589" i="3"/>
  <c r="X6621" i="3"/>
  <c r="X6685" i="3"/>
  <c r="X4626" i="3"/>
  <c r="X5650" i="3"/>
  <c r="X20" i="3"/>
  <c r="X84" i="3"/>
  <c r="X212" i="3"/>
  <c r="X276" i="3"/>
  <c r="X340" i="3"/>
  <c r="X404" i="3"/>
  <c r="X468" i="3"/>
  <c r="X4690" i="3"/>
  <c r="X5202" i="3"/>
  <c r="X5714" i="3"/>
  <c r="X536" i="3"/>
  <c r="X600" i="3"/>
  <c r="X664" i="3"/>
  <c r="X3628" i="3"/>
  <c r="X4196" i="3"/>
  <c r="X5234" i="3"/>
  <c r="X6131" i="3"/>
  <c r="X894" i="3"/>
  <c r="X2894" i="3"/>
  <c r="X3038" i="3"/>
  <c r="X3570" i="3"/>
  <c r="X3858" i="3"/>
  <c r="X7" i="3"/>
  <c r="X391" i="3"/>
  <c r="X567" i="3"/>
  <c r="X995" i="3"/>
  <c r="X1203" i="3"/>
  <c r="X2611" i="3"/>
  <c r="X1077" i="3"/>
  <c r="X1241" i="3"/>
  <c r="X1769" i="3"/>
  <c r="X1921" i="3"/>
  <c r="X2345" i="3"/>
  <c r="X3505" i="3"/>
  <c r="X3973" i="3"/>
  <c r="X4229" i="3"/>
  <c r="X5117" i="3"/>
  <c r="X5309" i="3"/>
  <c r="X5421" i="3"/>
  <c r="X6061" i="3"/>
  <c r="X6317" i="3"/>
  <c r="X6259" i="3"/>
  <c r="X210" i="3"/>
  <c r="X362" i="3"/>
  <c r="X1526" i="3"/>
  <c r="X2274" i="3"/>
  <c r="X3362" i="3"/>
  <c r="X5154" i="3"/>
  <c r="X5314" i="3"/>
  <c r="X6162" i="3"/>
  <c r="X819" i="3"/>
  <c r="X1443" i="3"/>
  <c r="X1619" i="3"/>
  <c r="X1939" i="3"/>
  <c r="X3331" i="3"/>
  <c r="X3571" i="3"/>
  <c r="X3859" i="3"/>
  <c r="X2568" i="3"/>
  <c r="X2840" i="3"/>
  <c r="X3112" i="3"/>
  <c r="X3560" i="3"/>
  <c r="X3832" i="3"/>
  <c r="X4336" i="3"/>
  <c r="X689" i="3"/>
  <c r="X945" i="3"/>
  <c r="X6456" i="3"/>
  <c r="X6922" i="3"/>
  <c r="X6360" i="3"/>
  <c r="W273" i="3"/>
  <c r="Y273" i="3" s="1"/>
  <c r="W7043" i="3"/>
  <c r="Y7043" i="3" s="1"/>
  <c r="W3970" i="3"/>
  <c r="Y3970" i="3" s="1"/>
  <c r="W4226" i="3"/>
  <c r="Y4226" i="3" s="1"/>
  <c r="W6760" i="3"/>
  <c r="Y6760" i="3" s="1"/>
  <c r="W4371" i="3"/>
  <c r="Y4371" i="3" s="1"/>
  <c r="X4387" i="3"/>
  <c r="W4499" i="3"/>
  <c r="Y4499" i="3" s="1"/>
  <c r="W4627" i="3"/>
  <c r="Y4627" i="3" s="1"/>
  <c r="W4755" i="3"/>
  <c r="Y4755" i="3" s="1"/>
  <c r="W4883" i="3"/>
  <c r="Y4883" i="3" s="1"/>
  <c r="W5011" i="3"/>
  <c r="Y5011" i="3" s="1"/>
  <c r="W5139" i="3"/>
  <c r="Y5139" i="3" s="1"/>
  <c r="W5267" i="3"/>
  <c r="Y5267" i="3" s="1"/>
  <c r="W5395" i="3"/>
  <c r="Y5395" i="3" s="1"/>
  <c r="W5523" i="3"/>
  <c r="Y5523" i="3" s="1"/>
  <c r="W5651" i="3"/>
  <c r="Y5651" i="3" s="1"/>
  <c r="W5779" i="3"/>
  <c r="Y5779" i="3" s="1"/>
  <c r="W5907" i="3"/>
  <c r="Y5907" i="3" s="1"/>
  <c r="X6115" i="3"/>
  <c r="X6339" i="3"/>
  <c r="X1416" i="3"/>
  <c r="X1664" i="3"/>
  <c r="X1792" i="3"/>
  <c r="X1920" i="3"/>
  <c r="X2048" i="3"/>
  <c r="X2176" i="3"/>
  <c r="X2304" i="3"/>
  <c r="X2432" i="3"/>
  <c r="X2560" i="3"/>
  <c r="X4320" i="3"/>
  <c r="X4508" i="3"/>
  <c r="W4676" i="3"/>
  <c r="Y4676" i="3" s="1"/>
  <c r="W4916" i="3"/>
  <c r="Y4916" i="3" s="1"/>
  <c r="X4972" i="3"/>
  <c r="X5140" i="3"/>
  <c r="W5452" i="3"/>
  <c r="Y5452" i="3" s="1"/>
  <c r="W5652" i="3"/>
  <c r="Y5652" i="3" s="1"/>
  <c r="X5860" i="3"/>
  <c r="W5956" i="3"/>
  <c r="Y5956" i="3" s="1"/>
  <c r="X6944" i="3"/>
  <c r="X6976" i="3"/>
  <c r="X7008" i="3"/>
  <c r="X7040" i="3"/>
  <c r="W6909" i="3"/>
  <c r="Y6909" i="3" s="1"/>
  <c r="X6573" i="3"/>
  <c r="X6605" i="3"/>
  <c r="X6637" i="3"/>
  <c r="X6669" i="3"/>
  <c r="X6782" i="3"/>
  <c r="X8" i="3"/>
  <c r="X72" i="3"/>
  <c r="X136" i="3"/>
  <c r="X200" i="3"/>
  <c r="X264" i="3"/>
  <c r="X328" i="3"/>
  <c r="X392" i="3"/>
  <c r="X456" i="3"/>
  <c r="X476" i="3"/>
  <c r="X540" i="3"/>
  <c r="X604" i="3"/>
  <c r="X668" i="3"/>
  <c r="X732" i="3"/>
  <c r="X756" i="3"/>
  <c r="X820" i="3"/>
  <c r="X888" i="3"/>
  <c r="X1232" i="3"/>
  <c r="X1436" i="3"/>
  <c r="X1468" i="3"/>
  <c r="X1556" i="3"/>
  <c r="X1588" i="3"/>
  <c r="X1620" i="3"/>
  <c r="X1652" i="3"/>
  <c r="X1684" i="3"/>
  <c r="X1716" i="3"/>
  <c r="X1748" i="3"/>
  <c r="X1780" i="3"/>
  <c r="X1812" i="3"/>
  <c r="X1844" i="3"/>
  <c r="X1876" i="3"/>
  <c r="X1908" i="3"/>
  <c r="X1940" i="3"/>
  <c r="X1972" i="3"/>
  <c r="X2004" i="3"/>
  <c r="X2036" i="3"/>
  <c r="X2068" i="3"/>
  <c r="X2100" i="3"/>
  <c r="X2132" i="3"/>
  <c r="X2164" i="3"/>
  <c r="X2196" i="3"/>
  <c r="X2228" i="3"/>
  <c r="X2260" i="3"/>
  <c r="X2292" i="3"/>
  <c r="X2324" i="3"/>
  <c r="X2356" i="3"/>
  <c r="X2388" i="3"/>
  <c r="X2420" i="3"/>
  <c r="X2452" i="3"/>
  <c r="X2484" i="3"/>
  <c r="X2516" i="3"/>
  <c r="X2548" i="3"/>
  <c r="X3428" i="3"/>
  <c r="X3960" i="3"/>
  <c r="X4132" i="3"/>
  <c r="X98" i="3"/>
  <c r="X366" i="3"/>
  <c r="X782" i="3"/>
  <c r="X854" i="3"/>
  <c r="X1070" i="3"/>
  <c r="X1166" i="3"/>
  <c r="X1302" i="3"/>
  <c r="X1378" i="3"/>
  <c r="X1482" i="3"/>
  <c r="X1554" i="3"/>
  <c r="X1658" i="3"/>
  <c r="X1698" i="3"/>
  <c r="X1958" i="3"/>
  <c r="X2014" i="3"/>
  <c r="X2042" i="3"/>
  <c r="X2478" i="3"/>
  <c r="X2558" i="3"/>
  <c r="X2682" i="3"/>
  <c r="X3022" i="3"/>
  <c r="X3110" i="3"/>
  <c r="X3414" i="3"/>
  <c r="X3446" i="3"/>
  <c r="X3654" i="3"/>
  <c r="X3686" i="3"/>
  <c r="X4422" i="3"/>
  <c r="X4454" i="3"/>
  <c r="X4486" i="3"/>
  <c r="X4518" i="3"/>
  <c r="X4550" i="3"/>
  <c r="X4582" i="3"/>
  <c r="X4758" i="3"/>
  <c r="X4886" i="3"/>
  <c r="X4934" i="3"/>
  <c r="X5062" i="3"/>
  <c r="X5190" i="3"/>
  <c r="X5222" i="3"/>
  <c r="X5270" i="3"/>
  <c r="X5478" i="3"/>
  <c r="X5542" i="3"/>
  <c r="X5654" i="3"/>
  <c r="X5766" i="3"/>
  <c r="X5958" i="3"/>
  <c r="X6038" i="3"/>
  <c r="X6086" i="3"/>
  <c r="X6166" i="3"/>
  <c r="X6214" i="3"/>
  <c r="X6294" i="3"/>
  <c r="X6342" i="3"/>
  <c r="X6438" i="3"/>
  <c r="X6646" i="3"/>
  <c r="X6694" i="3"/>
  <c r="X6930" i="3"/>
  <c r="X107" i="3"/>
  <c r="X807" i="3"/>
  <c r="X855" i="3"/>
  <c r="X1271" i="3"/>
  <c r="X4569" i="3"/>
  <c r="X4825" i="3"/>
  <c r="X65" i="3"/>
  <c r="X1229" i="3"/>
  <c r="X1281" i="3"/>
  <c r="X1365" i="3"/>
  <c r="X1429" i="3"/>
  <c r="X1473" i="3"/>
  <c r="X1513" i="3"/>
  <c r="X1561" i="3"/>
  <c r="X1613" i="3"/>
  <c r="X1697" i="3"/>
  <c r="X1717" i="3"/>
  <c r="X1761" i="3"/>
  <c r="X1805" i="3"/>
  <c r="X1825" i="3"/>
  <c r="X1889" i="3"/>
  <c r="X1913" i="3"/>
  <c r="X1973" i="3"/>
  <c r="X2133" i="3"/>
  <c r="X2197" i="3"/>
  <c r="X2261" i="3"/>
  <c r="X2281" i="3"/>
  <c r="X2417" i="3"/>
  <c r="X2501" i="3"/>
  <c r="X3493" i="3"/>
  <c r="X3557" i="3"/>
  <c r="X3621" i="3"/>
  <c r="X3685" i="3"/>
  <c r="X3769" i="3"/>
  <c r="X3833" i="3"/>
  <c r="X3897" i="3"/>
  <c r="X3961" i="3"/>
  <c r="X4025" i="3"/>
  <c r="X4089" i="3"/>
  <c r="X4153" i="3"/>
  <c r="X4217" i="3"/>
  <c r="X4281" i="3"/>
  <c r="X4345" i="3"/>
  <c r="X4409" i="3"/>
  <c r="X4521" i="3"/>
  <c r="X4617" i="3"/>
  <c r="X4681" i="3"/>
  <c r="X4777" i="3"/>
  <c r="X4873" i="3"/>
  <c r="X4937" i="3"/>
  <c r="X5009" i="3"/>
  <c r="X5089" i="3"/>
  <c r="X5105" i="3"/>
  <c r="X5153" i="3"/>
  <c r="X5201" i="3"/>
  <c r="X5265" i="3"/>
  <c r="X5345" i="3"/>
  <c r="X5361" i="3"/>
  <c r="X5409" i="3"/>
  <c r="X5457" i="3"/>
  <c r="X5521" i="3"/>
  <c r="X5601" i="3"/>
  <c r="X5617" i="3"/>
  <c r="X5665" i="3"/>
  <c r="X5713" i="3"/>
  <c r="X5777" i="3"/>
  <c r="X5873" i="3"/>
  <c r="X5969" i="3"/>
  <c r="X6017" i="3"/>
  <c r="X6097" i="3"/>
  <c r="X6145" i="3"/>
  <c r="X6225" i="3"/>
  <c r="X6273" i="3"/>
  <c r="X6353" i="3"/>
  <c r="X6401" i="3"/>
  <c r="X6481" i="3"/>
  <c r="X6529" i="3"/>
  <c r="X494" i="3"/>
  <c r="X578" i="3"/>
  <c r="X882" i="3"/>
  <c r="X970" i="3"/>
  <c r="X1010" i="3"/>
  <c r="X1342" i="3"/>
  <c r="X1390" i="3"/>
  <c r="X1494" i="3"/>
  <c r="X1850" i="3"/>
  <c r="X1954" i="3"/>
  <c r="X1986" i="3"/>
  <c r="X2362" i="3"/>
  <c r="X2466" i="3"/>
  <c r="X2554" i="3"/>
  <c r="X2646" i="3"/>
  <c r="X2802" i="3"/>
  <c r="X2938" i="3"/>
  <c r="X3074" i="3"/>
  <c r="X3590" i="3"/>
  <c r="X3622" i="3"/>
  <c r="X3718" i="3"/>
  <c r="X3750" i="3"/>
  <c r="X3862" i="3"/>
  <c r="X3894" i="3"/>
  <c r="X4358" i="3"/>
  <c r="X4390" i="3"/>
  <c r="X4614" i="3"/>
  <c r="X4774" i="3"/>
  <c r="X4806" i="3"/>
  <c r="X4838" i="3"/>
  <c r="X4982" i="3"/>
  <c r="X5110" i="3"/>
  <c r="X5174" i="3"/>
  <c r="X5254" i="3"/>
  <c r="X5350" i="3"/>
  <c r="X5430" i="3"/>
  <c r="X5462" i="3"/>
  <c r="X5686" i="3"/>
  <c r="X5798" i="3"/>
  <c r="X6326" i="3"/>
  <c r="X6486" i="3"/>
  <c r="X6534" i="3"/>
  <c r="X43" i="3"/>
  <c r="X235" i="3"/>
  <c r="X363" i="3"/>
  <c r="X491" i="3"/>
  <c r="X647" i="3"/>
  <c r="X695" i="3"/>
  <c r="X775" i="3"/>
  <c r="X887" i="3"/>
  <c r="X967" i="3"/>
  <c r="X1015" i="3"/>
  <c r="X1095" i="3"/>
  <c r="X1143" i="3"/>
  <c r="X1223" i="3"/>
  <c r="X4537" i="3"/>
  <c r="X1400" i="3"/>
  <c r="X1544" i="3"/>
  <c r="X3864" i="3"/>
  <c r="X3928" i="3"/>
  <c r="X4060" i="3"/>
  <c r="X4304" i="3"/>
  <c r="X5560" i="3"/>
  <c r="X5608" i="3"/>
  <c r="X5688" i="3"/>
  <c r="X5800" i="3"/>
  <c r="X5880" i="3"/>
  <c r="X5928" i="3"/>
  <c r="X6008" i="3"/>
  <c r="X197" i="3"/>
  <c r="X325" i="3"/>
  <c r="X4665" i="3"/>
  <c r="X4921" i="3"/>
  <c r="X6852" i="3"/>
  <c r="X6794" i="3"/>
  <c r="X6884" i="3"/>
  <c r="W145" i="3"/>
  <c r="Y145" i="3" s="1"/>
  <c r="W229" i="3"/>
  <c r="Y229" i="3" s="1"/>
  <c r="W293" i="3"/>
  <c r="Y293" i="3" s="1"/>
  <c r="W357" i="3"/>
  <c r="Y357" i="3" s="1"/>
  <c r="W421" i="3"/>
  <c r="Y421" i="3" s="1"/>
  <c r="W6391" i="3"/>
  <c r="Y6391" i="3" s="1"/>
  <c r="W6455" i="3"/>
  <c r="Y6455" i="3" s="1"/>
  <c r="W6519" i="3"/>
  <c r="Y6519" i="3" s="1"/>
  <c r="W6583" i="3"/>
  <c r="Y6583" i="3" s="1"/>
  <c r="W6647" i="3"/>
  <c r="Y6647" i="3" s="1"/>
  <c r="W6711" i="3"/>
  <c r="Y6711" i="3" s="1"/>
  <c r="W6775" i="3"/>
  <c r="Y6775" i="3" s="1"/>
  <c r="W6839" i="3"/>
  <c r="Y6839" i="3" s="1"/>
  <c r="W6476" i="3"/>
  <c r="Y6476" i="3" s="1"/>
  <c r="W6567" i="3"/>
  <c r="Y6567" i="3" s="1"/>
  <c r="W6631" i="3"/>
  <c r="Y6631" i="3" s="1"/>
  <c r="W6695" i="3"/>
  <c r="Y6695" i="3" s="1"/>
  <c r="W6759" i="3"/>
  <c r="Y6759" i="3" s="1"/>
  <c r="W6823" i="3"/>
  <c r="Y6823" i="3" s="1"/>
  <c r="W1274" i="3"/>
  <c r="Y1274" i="3" s="1"/>
  <c r="W3958" i="3"/>
  <c r="Y3958" i="3" s="1"/>
  <c r="W3974" i="3"/>
  <c r="Y3974" i="3" s="1"/>
  <c r="W4022" i="3"/>
  <c r="Y4022" i="3" s="1"/>
  <c r="W4038" i="3"/>
  <c r="Y4038" i="3" s="1"/>
  <c r="W4086" i="3"/>
  <c r="Y4086" i="3" s="1"/>
  <c r="W4102" i="3"/>
  <c r="Y4102" i="3" s="1"/>
  <c r="W4150" i="3"/>
  <c r="Y4150" i="3" s="1"/>
  <c r="W4166" i="3"/>
  <c r="Y4166" i="3" s="1"/>
  <c r="W4214" i="3"/>
  <c r="Y4214" i="3" s="1"/>
  <c r="W4230" i="3"/>
  <c r="Y4230" i="3" s="1"/>
  <c r="W6974" i="3"/>
  <c r="Y6974" i="3" s="1"/>
  <c r="W6994" i="3"/>
  <c r="Y6994" i="3" s="1"/>
  <c r="W7014" i="3"/>
  <c r="Y7014" i="3" s="1"/>
  <c r="W7034" i="3"/>
  <c r="Y7034" i="3" s="1"/>
  <c r="W6423" i="3"/>
  <c r="Y6423" i="3" s="1"/>
  <c r="W6652" i="3"/>
  <c r="Y6652" i="3" s="1"/>
  <c r="W6716" i="3"/>
  <c r="Y6716" i="3" s="1"/>
  <c r="W6807" i="3"/>
  <c r="Y6807" i="3" s="1"/>
  <c r="W6871" i="3"/>
  <c r="Y6871" i="3" s="1"/>
  <c r="W3991" i="3"/>
  <c r="Y3991" i="3" s="1"/>
  <c r="W4055" i="3"/>
  <c r="Y4055" i="3" s="1"/>
  <c r="W4119" i="3"/>
  <c r="Y4119" i="3" s="1"/>
  <c r="W4183" i="3"/>
  <c r="Y4183" i="3" s="1"/>
  <c r="W4247" i="3"/>
  <c r="Y4247" i="3" s="1"/>
  <c r="W4311" i="3"/>
  <c r="Y4311" i="3" s="1"/>
  <c r="W4375" i="3"/>
  <c r="Y4375" i="3" s="1"/>
  <c r="W4439" i="3"/>
  <c r="Y4439" i="3" s="1"/>
  <c r="W4471" i="3"/>
  <c r="Y4471" i="3" s="1"/>
  <c r="W4503" i="3"/>
  <c r="Y4503" i="3" s="1"/>
  <c r="W4535" i="3"/>
  <c r="Y4535" i="3" s="1"/>
  <c r="W4567" i="3"/>
  <c r="Y4567" i="3" s="1"/>
  <c r="W4599" i="3"/>
  <c r="Y4599" i="3" s="1"/>
  <c r="W4631" i="3"/>
  <c r="Y4631" i="3" s="1"/>
  <c r="W4663" i="3"/>
  <c r="Y4663" i="3" s="1"/>
  <c r="W4695" i="3"/>
  <c r="Y4695" i="3" s="1"/>
  <c r="W4727" i="3"/>
  <c r="Y4727" i="3" s="1"/>
  <c r="W4759" i="3"/>
  <c r="Y4759" i="3" s="1"/>
  <c r="W4791" i="3"/>
  <c r="Y4791" i="3" s="1"/>
  <c r="W4823" i="3"/>
  <c r="Y4823" i="3" s="1"/>
  <c r="W4855" i="3"/>
  <c r="Y4855" i="3" s="1"/>
  <c r="W4887" i="3"/>
  <c r="Y4887" i="3" s="1"/>
  <c r="W4919" i="3"/>
  <c r="Y4919" i="3" s="1"/>
  <c r="W4951" i="3"/>
  <c r="Y4951" i="3" s="1"/>
  <c r="W4983" i="3"/>
  <c r="Y4983" i="3" s="1"/>
  <c r="W5015" i="3"/>
  <c r="Y5015" i="3" s="1"/>
  <c r="W5047" i="3"/>
  <c r="Y5047" i="3" s="1"/>
  <c r="W5079" i="3"/>
  <c r="Y5079" i="3" s="1"/>
  <c r="W5111" i="3"/>
  <c r="Y5111" i="3" s="1"/>
  <c r="W5143" i="3"/>
  <c r="Y5143" i="3" s="1"/>
  <c r="W5175" i="3"/>
  <c r="Y5175" i="3" s="1"/>
  <c r="W5207" i="3"/>
  <c r="Y5207" i="3" s="1"/>
  <c r="W5239" i="3"/>
  <c r="Y5239" i="3" s="1"/>
  <c r="W5271" i="3"/>
  <c r="Y5271" i="3" s="1"/>
  <c r="W5303" i="3"/>
  <c r="Y5303" i="3" s="1"/>
  <c r="W5335" i="3"/>
  <c r="Y5335" i="3" s="1"/>
  <c r="W5367" i="3"/>
  <c r="Y5367" i="3" s="1"/>
  <c r="W5399" i="3"/>
  <c r="Y5399" i="3" s="1"/>
  <c r="W5431" i="3"/>
  <c r="Y5431" i="3" s="1"/>
  <c r="W5463" i="3"/>
  <c r="Y5463" i="3" s="1"/>
  <c r="W5495" i="3"/>
  <c r="Y5495" i="3" s="1"/>
  <c r="W5527" i="3"/>
  <c r="Y5527" i="3" s="1"/>
  <c r="W5559" i="3"/>
  <c r="Y5559" i="3" s="1"/>
  <c r="W5591" i="3"/>
  <c r="Y5591" i="3" s="1"/>
  <c r="W5623" i="3"/>
  <c r="Y5623" i="3" s="1"/>
  <c r="W5655" i="3"/>
  <c r="Y5655" i="3" s="1"/>
  <c r="W5687" i="3"/>
  <c r="Y5687" i="3" s="1"/>
  <c r="W5719" i="3"/>
  <c r="Y5719" i="3" s="1"/>
  <c r="W5751" i="3"/>
  <c r="Y5751" i="3" s="1"/>
  <c r="W5783" i="3"/>
  <c r="Y5783" i="3" s="1"/>
  <c r="W5815" i="3"/>
  <c r="Y5815" i="3" s="1"/>
  <c r="W5847" i="3"/>
  <c r="Y5847" i="3" s="1"/>
  <c r="W5879" i="3"/>
  <c r="Y5879" i="3" s="1"/>
  <c r="W5911" i="3"/>
  <c r="Y5911" i="3" s="1"/>
  <c r="W5927" i="3"/>
  <c r="Y5927" i="3" s="1"/>
  <c r="W5975" i="3"/>
  <c r="Y5975" i="3" s="1"/>
  <c r="W6039" i="3"/>
  <c r="Y6039" i="3" s="1"/>
  <c r="W6055" i="3"/>
  <c r="Y6055" i="3" s="1"/>
  <c r="W6151" i="3"/>
  <c r="Y6151" i="3" s="1"/>
  <c r="W4044" i="3"/>
  <c r="Y4044" i="3" s="1"/>
  <c r="W4992" i="3"/>
  <c r="Y4992" i="3" s="1"/>
  <c r="W6508" i="3"/>
  <c r="Y6508" i="3" s="1"/>
  <c r="W6636" i="3"/>
  <c r="Y6636" i="3" s="1"/>
  <c r="W3888" i="3"/>
  <c r="Y3888" i="3" s="1"/>
  <c r="W4012" i="3"/>
  <c r="Y4012" i="3" s="1"/>
  <c r="W4704" i="3"/>
  <c r="Y4704" i="3" s="1"/>
  <c r="W4736" i="3"/>
  <c r="Y4736" i="3" s="1"/>
  <c r="W4756" i="3"/>
  <c r="Y4756" i="3" s="1"/>
  <c r="W4820" i="3"/>
  <c r="Y4820" i="3" s="1"/>
  <c r="W4884" i="3"/>
  <c r="Y4884" i="3" s="1"/>
  <c r="W5356" i="3"/>
  <c r="Y5356" i="3" s="1"/>
  <c r="W5372" i="3"/>
  <c r="Y5372" i="3" s="1"/>
  <c r="W5388" i="3"/>
  <c r="Y5388" i="3" s="1"/>
  <c r="W5404" i="3"/>
  <c r="Y5404" i="3" s="1"/>
  <c r="W5460" i="3"/>
  <c r="Y5460" i="3" s="1"/>
  <c r="W5476" i="3"/>
  <c r="Y5476" i="3" s="1"/>
  <c r="W5492" i="3"/>
  <c r="Y5492" i="3" s="1"/>
  <c r="X6846" i="3"/>
  <c r="X56" i="3"/>
  <c r="X120" i="3"/>
  <c r="X184" i="3"/>
  <c r="X248" i="3"/>
  <c r="X312" i="3"/>
  <c r="X376" i="3"/>
  <c r="X440" i="3"/>
  <c r="X524" i="3"/>
  <c r="X588" i="3"/>
  <c r="X652" i="3"/>
  <c r="X716" i="3"/>
  <c r="X804" i="3"/>
  <c r="X872" i="3"/>
  <c r="X936" i="3"/>
  <c r="X956" i="3"/>
  <c r="X972" i="3"/>
  <c r="X988" i="3"/>
  <c r="X1004" i="3"/>
  <c r="X1020" i="3"/>
  <c r="X1036" i="3"/>
  <c r="X1052" i="3"/>
  <c r="X1068" i="3"/>
  <c r="X1084" i="3"/>
  <c r="X1100" i="3"/>
  <c r="X1116" i="3"/>
  <c r="X1132" i="3"/>
  <c r="X1148" i="3"/>
  <c r="X1168" i="3"/>
  <c r="X1216" i="3"/>
  <c r="X1284" i="3"/>
  <c r="X1316" i="3"/>
  <c r="X2588" i="3"/>
  <c r="X2620" i="3"/>
  <c r="X2652" i="3"/>
  <c r="X2684" i="3"/>
  <c r="X2716" i="3"/>
  <c r="X2748" i="3"/>
  <c r="X2780" i="3"/>
  <c r="X2812" i="3"/>
  <c r="X2844" i="3"/>
  <c r="X2876" i="3"/>
  <c r="X2908" i="3"/>
  <c r="X2940" i="3"/>
  <c r="X2972" i="3"/>
  <c r="X3004" i="3"/>
  <c r="X3036" i="3"/>
  <c r="X3068" i="3"/>
  <c r="X3100" i="3"/>
  <c r="X3132" i="3"/>
  <c r="X3164" i="3"/>
  <c r="X3196" i="3"/>
  <c r="X3228" i="3"/>
  <c r="X3260" i="3"/>
  <c r="X3292" i="3"/>
  <c r="X3324" i="3"/>
  <c r="X3356" i="3"/>
  <c r="X3516" i="3"/>
  <c r="X3548" i="3"/>
  <c r="X3580" i="3"/>
  <c r="X3724" i="3"/>
  <c r="X3756" i="3"/>
  <c r="X3788" i="3"/>
  <c r="X3820" i="3"/>
  <c r="X3852" i="3"/>
  <c r="X4148" i="3"/>
  <c r="X4184" i="3"/>
  <c r="X162" i="3"/>
  <c r="X318" i="3"/>
  <c r="X522" i="3"/>
  <c r="X718" i="3"/>
  <c r="X790" i="3"/>
  <c r="X926" i="3"/>
  <c r="X1246" i="3"/>
  <c r="X1490" i="3"/>
  <c r="X1530" i="3"/>
  <c r="X1562" i="3"/>
  <c r="X1666" i="3"/>
  <c r="X1778" i="3"/>
  <c r="X1862" i="3"/>
  <c r="X1902" i="3"/>
  <c r="X1934" i="3"/>
  <c r="X2098" i="3"/>
  <c r="X2278" i="3"/>
  <c r="X2334" i="3"/>
  <c r="X2374" i="3"/>
  <c r="X2618" i="3"/>
  <c r="X2886" i="3"/>
  <c r="X2926" i="3"/>
  <c r="X2958" i="3"/>
  <c r="X2990" i="3"/>
  <c r="X3070" i="3"/>
  <c r="X3226" i="3"/>
  <c r="X3266" i="3"/>
  <c r="X3350" i="3"/>
  <c r="X3382" i="3"/>
  <c r="X3462" i="3"/>
  <c r="X3494" i="3"/>
  <c r="X4326" i="3"/>
  <c r="X4646" i="3"/>
  <c r="X4726" i="3"/>
  <c r="X4998" i="3"/>
  <c r="X5030" i="3"/>
  <c r="X5126" i="3"/>
  <c r="X5158" i="3"/>
  <c r="X5334" i="3"/>
  <c r="X5382" i="3"/>
  <c r="X5718" i="3"/>
  <c r="X5830" i="3"/>
  <c r="X5878" i="3"/>
  <c r="X6006" i="3"/>
  <c r="X6054" i="3"/>
  <c r="X6134" i="3"/>
  <c r="X6182" i="3"/>
  <c r="X6262" i="3"/>
  <c r="X6310" i="3"/>
  <c r="X6390" i="3"/>
  <c r="X6614" i="3"/>
  <c r="X6662" i="3"/>
  <c r="X823" i="3"/>
  <c r="X1063" i="3"/>
  <c r="X1239" i="3"/>
  <c r="X3262" i="3"/>
  <c r="X4633" i="3"/>
  <c r="X4889" i="3"/>
  <c r="X97" i="3"/>
  <c r="X181" i="3"/>
  <c r="X213" i="3"/>
  <c r="X245" i="3"/>
  <c r="X277" i="3"/>
  <c r="X309" i="3"/>
  <c r="X341" i="3"/>
  <c r="X373" i="3"/>
  <c r="X405" i="3"/>
  <c r="X437" i="3"/>
  <c r="X469" i="3"/>
  <c r="X501" i="3"/>
  <c r="X533" i="3"/>
  <c r="X565" i="3"/>
  <c r="X597" i="3"/>
  <c r="X629" i="3"/>
  <c r="X661" i="3"/>
  <c r="X693" i="3"/>
  <c r="X725" i="3"/>
  <c r="X757" i="3"/>
  <c r="X789" i="3"/>
  <c r="X821" i="3"/>
  <c r="X853" i="3"/>
  <c r="X1065" i="3"/>
  <c r="X1097" i="3"/>
  <c r="X1129" i="3"/>
  <c r="X1181" i="3"/>
  <c r="X1329" i="3"/>
  <c r="X1349" i="3"/>
  <c r="X1413" i="3"/>
  <c r="X1497" i="3"/>
  <c r="X1545" i="3"/>
  <c r="X1593" i="3"/>
  <c r="X1681" i="3"/>
  <c r="X1873" i="3"/>
  <c r="X1957" i="3"/>
  <c r="X2045" i="3"/>
  <c r="X2097" i="3"/>
  <c r="X2117" i="3"/>
  <c r="X2181" i="3"/>
  <c r="X2245" i="3"/>
  <c r="X2313" i="3"/>
  <c r="X2333" i="3"/>
  <c r="X2401" i="3"/>
  <c r="X2465" i="3"/>
  <c r="X2485" i="3"/>
  <c r="X2549" i="3"/>
  <c r="X3541" i="3"/>
  <c r="X3605" i="3"/>
  <c r="X3669" i="3"/>
  <c r="X3753" i="3"/>
  <c r="X3817" i="3"/>
  <c r="X3881" i="3"/>
  <c r="X3945" i="3"/>
  <c r="X4009" i="3"/>
  <c r="X4073" i="3"/>
  <c r="X4137" i="3"/>
  <c r="X4201" i="3"/>
  <c r="X4265" i="3"/>
  <c r="X4329" i="3"/>
  <c r="X4393" i="3"/>
  <c r="X4457" i="3"/>
  <c r="X4713" i="3"/>
  <c r="X4969" i="3"/>
  <c r="X5041" i="3"/>
  <c r="X5185" i="3"/>
  <c r="X5249" i="3"/>
  <c r="X5297" i="3"/>
  <c r="X5441" i="3"/>
  <c r="X5505" i="3"/>
  <c r="X5553" i="3"/>
  <c r="X5697" i="3"/>
  <c r="X5761" i="3"/>
  <c r="X5809" i="3"/>
  <c r="X5857" i="3"/>
  <c r="X5921" i="3"/>
  <c r="X6001" i="3"/>
  <c r="X6049" i="3"/>
  <c r="X6129" i="3"/>
  <c r="X6177" i="3"/>
  <c r="X6257" i="3"/>
  <c r="X6305" i="3"/>
  <c r="X6385" i="3"/>
  <c r="X6433" i="3"/>
  <c r="X6513" i="3"/>
  <c r="X94" i="3"/>
  <c r="X206" i="3"/>
  <c r="X242" i="3"/>
  <c r="X414" i="3"/>
  <c r="X502" i="3"/>
  <c r="X594" i="3"/>
  <c r="X642" i="3"/>
  <c r="X690" i="3"/>
  <c r="X978" i="3"/>
  <c r="X1026" i="3"/>
  <c r="X1306" i="3"/>
  <c r="X1598" i="3"/>
  <c r="X1718" i="3"/>
  <c r="X1858" i="3"/>
  <c r="X1914" i="3"/>
  <c r="X2046" i="3"/>
  <c r="X2130" i="3"/>
  <c r="X2210" i="3"/>
  <c r="X2298" i="3"/>
  <c r="X2562" i="3"/>
  <c r="X2738" i="3"/>
  <c r="X2810" i="3"/>
  <c r="X2898" i="3"/>
  <c r="X3002" i="3"/>
  <c r="X3090" i="3"/>
  <c r="X3526" i="3"/>
  <c r="X3558" i="3"/>
  <c r="X3798" i="3"/>
  <c r="X3830" i="3"/>
  <c r="X3910" i="3"/>
  <c r="X4678" i="3"/>
  <c r="X4902" i="3"/>
  <c r="X5302" i="3"/>
  <c r="X5526" i="3"/>
  <c r="X5574" i="3"/>
  <c r="X5606" i="3"/>
  <c r="X5750" i="3"/>
  <c r="X5862" i="3"/>
  <c r="X5910" i="3"/>
  <c r="X6406" i="3"/>
  <c r="X6502" i="3"/>
  <c r="X6754" i="3"/>
  <c r="X11" i="3"/>
  <c r="X203" i="3"/>
  <c r="X331" i="3"/>
  <c r="X459" i="3"/>
  <c r="X615" i="3"/>
  <c r="X663" i="3"/>
  <c r="X743" i="3"/>
  <c r="X935" i="3"/>
  <c r="X983" i="3"/>
  <c r="X1111" i="3"/>
  <c r="X1191" i="3"/>
  <c r="X1352" i="3"/>
  <c r="X3480" i="3"/>
  <c r="X3672" i="3"/>
  <c r="X4112" i="3"/>
  <c r="X4220" i="3"/>
  <c r="X4408" i="3"/>
  <c r="X4664" i="3"/>
  <c r="X4920" i="3"/>
  <c r="X5128" i="3"/>
  <c r="X5320" i="3"/>
  <c r="X5424" i="3"/>
  <c r="X5656" i="3"/>
  <c r="X5768" i="3"/>
  <c r="X5848" i="3"/>
  <c r="X5896" i="3"/>
  <c r="X5976" i="3"/>
  <c r="X517" i="3"/>
  <c r="X645" i="3"/>
  <c r="X773" i="3"/>
  <c r="X901" i="3"/>
  <c r="X1029" i="3"/>
  <c r="X4729" i="3"/>
  <c r="X4985" i="3"/>
  <c r="X6858" i="3"/>
  <c r="X6800" i="3"/>
  <c r="X6900" i="3"/>
  <c r="X6784" i="3"/>
  <c r="W7031" i="3"/>
  <c r="Y7031" i="3" s="1"/>
  <c r="W4924" i="3"/>
  <c r="Y4924" i="3" s="1"/>
  <c r="W6412" i="3"/>
  <c r="Y6412" i="3" s="1"/>
  <c r="W6503" i="3"/>
  <c r="Y6503" i="3" s="1"/>
  <c r="W7015" i="3"/>
  <c r="Y7015" i="3" s="1"/>
  <c r="W6359" i="3"/>
  <c r="Y6359" i="3" s="1"/>
  <c r="W6524" i="3"/>
  <c r="Y6524" i="3" s="1"/>
  <c r="W6588" i="3"/>
  <c r="Y6588" i="3" s="1"/>
  <c r="W6679" i="3"/>
  <c r="Y6679" i="3" s="1"/>
  <c r="W6743" i="3"/>
  <c r="Y6743" i="3" s="1"/>
  <c r="W6316" i="3"/>
  <c r="Y6316" i="3" s="1"/>
  <c r="W6833" i="3"/>
  <c r="Y6833" i="3" s="1"/>
  <c r="W6689" i="3"/>
  <c r="Y6689" i="3" s="1"/>
  <c r="W38" i="3"/>
  <c r="Y38" i="3" s="1"/>
  <c r="X38" i="3"/>
  <c r="W170" i="3"/>
  <c r="Y170" i="3" s="1"/>
  <c r="X170" i="3"/>
  <c r="W346" i="3"/>
  <c r="Y346" i="3" s="1"/>
  <c r="X346" i="3"/>
  <c r="W422" i="3"/>
  <c r="Y422" i="3" s="1"/>
  <c r="X422" i="3"/>
  <c r="W518" i="3"/>
  <c r="Y518" i="3" s="1"/>
  <c r="X518" i="3"/>
  <c r="W1502" i="3"/>
  <c r="Y1502" i="3" s="1"/>
  <c r="X1502" i="3"/>
  <c r="W3162" i="3"/>
  <c r="Y3162" i="3" s="1"/>
  <c r="X3162" i="3"/>
  <c r="W3578" i="3"/>
  <c r="Y3578" i="3" s="1"/>
  <c r="X3578" i="3"/>
  <c r="W3610" i="3"/>
  <c r="Y3610" i="3" s="1"/>
  <c r="X3610" i="3"/>
  <c r="W3642" i="3"/>
  <c r="Y3642" i="3" s="1"/>
  <c r="X3642" i="3"/>
  <c r="W3786" i="3"/>
  <c r="Y3786" i="3" s="1"/>
  <c r="X3786" i="3"/>
  <c r="W3818" i="3"/>
  <c r="Y3818" i="3" s="1"/>
  <c r="X3818" i="3"/>
  <c r="W4458" i="3"/>
  <c r="Y4458" i="3" s="1"/>
  <c r="X4458" i="3"/>
  <c r="W4938" i="3"/>
  <c r="Y4938" i="3" s="1"/>
  <c r="X4938" i="3"/>
  <c r="W5562" i="3"/>
  <c r="Y5562" i="3" s="1"/>
  <c r="X5562" i="3"/>
  <c r="W6010" i="3"/>
  <c r="Y6010" i="3" s="1"/>
  <c r="X6010" i="3"/>
  <c r="W6122" i="3"/>
  <c r="Y6122" i="3" s="1"/>
  <c r="X6122" i="3"/>
  <c r="W6522" i="3"/>
  <c r="Y6522" i="3" s="1"/>
  <c r="X6522" i="3"/>
  <c r="W496" i="3"/>
  <c r="Y496" i="3" s="1"/>
  <c r="X496" i="3"/>
  <c r="W544" i="3"/>
  <c r="Y544" i="3" s="1"/>
  <c r="X544" i="3"/>
  <c r="W608" i="3"/>
  <c r="Y608" i="3" s="1"/>
  <c r="X608" i="3"/>
  <c r="W656" i="3"/>
  <c r="Y656" i="3" s="1"/>
  <c r="X656" i="3"/>
  <c r="W704" i="3"/>
  <c r="Y704" i="3" s="1"/>
  <c r="X704" i="3"/>
  <c r="W736" i="3"/>
  <c r="Y736" i="3" s="1"/>
  <c r="X736" i="3"/>
  <c r="W1220" i="3"/>
  <c r="Y1220" i="3" s="1"/>
  <c r="X1220" i="3"/>
  <c r="W1272" i="3"/>
  <c r="Y1272" i="3" s="1"/>
  <c r="X1272" i="3"/>
  <c r="W1288" i="3"/>
  <c r="Y1288" i="3" s="1"/>
  <c r="X1288" i="3"/>
  <c r="W1508" i="3"/>
  <c r="Y1508" i="3" s="1"/>
  <c r="X1508" i="3"/>
  <c r="W1752" i="3"/>
  <c r="Y1752" i="3" s="1"/>
  <c r="X1752" i="3"/>
  <c r="X1928" i="3"/>
  <c r="W1928" i="3"/>
  <c r="Y1928" i="3" s="1"/>
  <c r="W1960" i="3"/>
  <c r="Y1960" i="3" s="1"/>
  <c r="X1960" i="3"/>
  <c r="W2296" i="3"/>
  <c r="Y2296" i="3" s="1"/>
  <c r="X2296" i="3"/>
  <c r="W217" i="3"/>
  <c r="Y217" i="3" s="1"/>
  <c r="X217" i="3"/>
  <c r="W473" i="3"/>
  <c r="Y473" i="3" s="1"/>
  <c r="X473" i="3"/>
  <c r="W537" i="3"/>
  <c r="Y537" i="3" s="1"/>
  <c r="X537" i="3"/>
  <c r="W985" i="3"/>
  <c r="Y985" i="3" s="1"/>
  <c r="X985" i="3"/>
  <c r="W1153" i="3"/>
  <c r="Y1153" i="3" s="1"/>
  <c r="X1153" i="3"/>
  <c r="W1597" i="3"/>
  <c r="Y1597" i="3" s="1"/>
  <c r="X1597" i="3"/>
  <c r="W1845" i="3"/>
  <c r="Y1845" i="3" s="1"/>
  <c r="X1845" i="3"/>
  <c r="W1893" i="3"/>
  <c r="Y1893" i="3" s="1"/>
  <c r="X1893" i="3"/>
  <c r="W2389" i="3"/>
  <c r="Y2389" i="3" s="1"/>
  <c r="X2389" i="3"/>
  <c r="W122" i="3"/>
  <c r="Y122" i="3" s="1"/>
  <c r="X122" i="3"/>
  <c r="W1106" i="3"/>
  <c r="Y1106" i="3" s="1"/>
  <c r="X1106" i="3"/>
  <c r="W1270" i="3"/>
  <c r="Y1270" i="3" s="1"/>
  <c r="X1270" i="3"/>
  <c r="W2050" i="3"/>
  <c r="Y2050" i="3" s="1"/>
  <c r="X2050" i="3"/>
  <c r="X2624" i="3"/>
  <c r="W2624" i="3"/>
  <c r="Y2624" i="3" s="1"/>
  <c r="X2656" i="3"/>
  <c r="W2656" i="3"/>
  <c r="Y2656" i="3" s="1"/>
  <c r="X5786" i="3"/>
  <c r="X6394" i="3"/>
  <c r="X2152" i="3"/>
  <c r="X218" i="3"/>
  <c r="X954" i="3"/>
  <c r="W550" i="3"/>
  <c r="Y550" i="3" s="1"/>
  <c r="X550" i="3"/>
  <c r="W574" i="3"/>
  <c r="Y574" i="3" s="1"/>
  <c r="X574" i="3"/>
  <c r="W838" i="3"/>
  <c r="Y838" i="3" s="1"/>
  <c r="X838" i="3"/>
  <c r="W1314" i="3"/>
  <c r="Y1314" i="3" s="1"/>
  <c r="X1314" i="3"/>
  <c r="W1534" i="3"/>
  <c r="Y1534" i="3" s="1"/>
  <c r="X1534" i="3"/>
  <c r="W378" i="3"/>
  <c r="Y378" i="3" s="1"/>
  <c r="X378" i="3"/>
  <c r="W1634" i="3"/>
  <c r="Y1634" i="3" s="1"/>
  <c r="X1634" i="3"/>
  <c r="W2566" i="3"/>
  <c r="Y2566" i="3" s="1"/>
  <c r="X2566" i="3"/>
  <c r="W2822" i="3"/>
  <c r="Y2822" i="3" s="1"/>
  <c r="X2822" i="3"/>
  <c r="W3078" i="3"/>
  <c r="Y3078" i="3" s="1"/>
  <c r="X3078" i="3"/>
  <c r="W3198" i="3"/>
  <c r="Y3198" i="3" s="1"/>
  <c r="X3198" i="3"/>
  <c r="W3850" i="3"/>
  <c r="Y3850" i="3" s="1"/>
  <c r="X3850" i="3"/>
  <c r="W4154" i="3"/>
  <c r="Y4154" i="3" s="1"/>
  <c r="X4154" i="3"/>
  <c r="W4394" i="3"/>
  <c r="Y4394" i="3" s="1"/>
  <c r="X4394" i="3"/>
  <c r="W4490" i="3"/>
  <c r="Y4490" i="3" s="1"/>
  <c r="X4490" i="3"/>
  <c r="W4682" i="3"/>
  <c r="Y4682" i="3" s="1"/>
  <c r="X4682" i="3"/>
  <c r="W5018" i="3"/>
  <c r="Y5018" i="3" s="1"/>
  <c r="X5018" i="3"/>
  <c r="W5050" i="3"/>
  <c r="Y5050" i="3" s="1"/>
  <c r="X5050" i="3"/>
  <c r="W5530" i="3"/>
  <c r="Y5530" i="3" s="1"/>
  <c r="X5530" i="3"/>
  <c r="W6474" i="3"/>
  <c r="Y6474" i="3" s="1"/>
  <c r="X6474" i="3"/>
  <c r="W6506" i="3"/>
  <c r="Y6506" i="3" s="1"/>
  <c r="X6506" i="3"/>
  <c r="W6650" i="3"/>
  <c r="Y6650" i="3" s="1"/>
  <c r="X6650" i="3"/>
  <c r="W480" i="3"/>
  <c r="Y480" i="3" s="1"/>
  <c r="X480" i="3"/>
  <c r="W528" i="3"/>
  <c r="Y528" i="3" s="1"/>
  <c r="X528" i="3"/>
  <c r="W576" i="3"/>
  <c r="Y576" i="3" s="1"/>
  <c r="X576" i="3"/>
  <c r="W624" i="3"/>
  <c r="Y624" i="3" s="1"/>
  <c r="X624" i="3"/>
  <c r="W672" i="3"/>
  <c r="Y672" i="3" s="1"/>
  <c r="X672" i="3"/>
  <c r="W720" i="3"/>
  <c r="Y720" i="3" s="1"/>
  <c r="X720" i="3"/>
  <c r="W1188" i="3"/>
  <c r="Y1188" i="3" s="1"/>
  <c r="X1188" i="3"/>
  <c r="W1256" i="3"/>
  <c r="Y1256" i="3" s="1"/>
  <c r="X1256" i="3"/>
  <c r="W1816" i="3"/>
  <c r="Y1816" i="3" s="1"/>
  <c r="X1816" i="3"/>
  <c r="W2024" i="3"/>
  <c r="Y2024" i="3" s="1"/>
  <c r="X2024" i="3"/>
  <c r="W2360" i="3"/>
  <c r="Y2360" i="3" s="1"/>
  <c r="X2360" i="3"/>
  <c r="W5" i="3"/>
  <c r="Y5" i="3" s="1"/>
  <c r="X5" i="3"/>
  <c r="AA2" i="3"/>
  <c r="W281" i="3"/>
  <c r="Y281" i="3" s="1"/>
  <c r="X281" i="3"/>
  <c r="W409" i="3"/>
  <c r="Y409" i="3" s="1"/>
  <c r="X409" i="3"/>
  <c r="W665" i="3"/>
  <c r="Y665" i="3" s="1"/>
  <c r="X665" i="3"/>
  <c r="W793" i="3"/>
  <c r="Y793" i="3" s="1"/>
  <c r="X793" i="3"/>
  <c r="W921" i="3"/>
  <c r="Y921" i="3" s="1"/>
  <c r="X921" i="3"/>
  <c r="W1069" i="3"/>
  <c r="Y1069" i="3" s="1"/>
  <c r="X1069" i="3"/>
  <c r="X1169" i="3"/>
  <c r="W1169" i="3"/>
  <c r="Y1169" i="3" s="1"/>
  <c r="W1217" i="3"/>
  <c r="Y1217" i="3" s="1"/>
  <c r="X1217" i="3"/>
  <c r="W1581" i="3"/>
  <c r="Y1581" i="3" s="1"/>
  <c r="X1581" i="3"/>
  <c r="W1861" i="3"/>
  <c r="Y1861" i="3" s="1"/>
  <c r="X1861" i="3"/>
  <c r="W2373" i="3"/>
  <c r="Y2373" i="3" s="1"/>
  <c r="X2373" i="3"/>
  <c r="W2421" i="3"/>
  <c r="Y2421" i="3" s="1"/>
  <c r="X2421" i="3"/>
  <c r="W2453" i="3"/>
  <c r="Y2453" i="3" s="1"/>
  <c r="X2453" i="3"/>
  <c r="W2342" i="3"/>
  <c r="Y2342" i="3" s="1"/>
  <c r="X2342" i="3"/>
  <c r="W2654" i="3"/>
  <c r="Y2654" i="3" s="1"/>
  <c r="X2654" i="3"/>
  <c r="W2718" i="3"/>
  <c r="Y2718" i="3" s="1"/>
  <c r="X2718" i="3"/>
  <c r="W3222" i="3"/>
  <c r="Y3222" i="3" s="1"/>
  <c r="X3222" i="3"/>
  <c r="X394" i="3"/>
  <c r="X622" i="3"/>
  <c r="X886" i="3"/>
  <c r="X1730" i="3"/>
  <c r="X2598" i="3"/>
  <c r="X2658" i="3"/>
  <c r="X2690" i="3"/>
  <c r="X4026" i="3"/>
  <c r="X345" i="3"/>
  <c r="X1301" i="3"/>
  <c r="X1317" i="3"/>
  <c r="X1333" i="3"/>
  <c r="X2078" i="3"/>
  <c r="X4426" i="3"/>
  <c r="X6138" i="3"/>
  <c r="X2424" i="3"/>
  <c r="X506" i="3"/>
  <c r="W2440" i="3"/>
  <c r="Y2440" i="3" s="1"/>
  <c r="W82" i="3"/>
  <c r="Y82" i="3" s="1"/>
  <c r="X82" i="3"/>
  <c r="W1094" i="3"/>
  <c r="Y1094" i="3" s="1"/>
  <c r="X1094" i="3"/>
  <c r="W1726" i="3"/>
  <c r="Y1726" i="3" s="1"/>
  <c r="X1726" i="3"/>
  <c r="W2310" i="3"/>
  <c r="Y2310" i="3" s="1"/>
  <c r="X2310" i="3"/>
  <c r="W3722" i="3"/>
  <c r="Y3722" i="3" s="1"/>
  <c r="X3722" i="3"/>
  <c r="W3914" i="3"/>
  <c r="Y3914" i="3" s="1"/>
  <c r="X3914" i="3"/>
  <c r="W3946" i="3"/>
  <c r="Y3946" i="3" s="1"/>
  <c r="X3946" i="3"/>
  <c r="W4090" i="3"/>
  <c r="Y4090" i="3" s="1"/>
  <c r="X4090" i="3"/>
  <c r="W4218" i="3"/>
  <c r="Y4218" i="3" s="1"/>
  <c r="X4218" i="3"/>
  <c r="W4362" i="3"/>
  <c r="Y4362" i="3" s="1"/>
  <c r="X4362" i="3"/>
  <c r="W5194" i="3"/>
  <c r="Y5194" i="3" s="1"/>
  <c r="X5194" i="3"/>
  <c r="W5674" i="3"/>
  <c r="Y5674" i="3" s="1"/>
  <c r="X5674" i="3"/>
  <c r="W5706" i="3"/>
  <c r="Y5706" i="3" s="1"/>
  <c r="X5706" i="3"/>
  <c r="W5930" i="3"/>
  <c r="Y5930" i="3" s="1"/>
  <c r="X5930" i="3"/>
  <c r="W6218" i="3"/>
  <c r="Y6218" i="3" s="1"/>
  <c r="X6218" i="3"/>
  <c r="W6266" i="3"/>
  <c r="Y6266" i="3" s="1"/>
  <c r="X6266" i="3"/>
  <c r="W6698" i="3"/>
  <c r="Y6698" i="3" s="1"/>
  <c r="X6698" i="3"/>
  <c r="W512" i="3"/>
  <c r="Y512" i="3" s="1"/>
  <c r="X512" i="3"/>
  <c r="W560" i="3"/>
  <c r="Y560" i="3" s="1"/>
  <c r="X560" i="3"/>
  <c r="W592" i="3"/>
  <c r="Y592" i="3" s="1"/>
  <c r="X592" i="3"/>
  <c r="W640" i="3"/>
  <c r="Y640" i="3" s="1"/>
  <c r="X640" i="3"/>
  <c r="W688" i="3"/>
  <c r="Y688" i="3" s="1"/>
  <c r="X688" i="3"/>
  <c r="W1204" i="3"/>
  <c r="Y1204" i="3" s="1"/>
  <c r="X1204" i="3"/>
  <c r="W1236" i="3"/>
  <c r="Y1236" i="3" s="1"/>
  <c r="X1236" i="3"/>
  <c r="W1336" i="3"/>
  <c r="Y1336" i="3" s="1"/>
  <c r="X1336" i="3"/>
  <c r="X1440" i="3"/>
  <c r="W1440" i="3"/>
  <c r="Y1440" i="3" s="1"/>
  <c r="X1472" i="3"/>
  <c r="W1472" i="3"/>
  <c r="Y1472" i="3" s="1"/>
  <c r="W1688" i="3"/>
  <c r="Y1688" i="3" s="1"/>
  <c r="X1688" i="3"/>
  <c r="W2088" i="3"/>
  <c r="Y2088" i="3" s="1"/>
  <c r="X2088" i="3"/>
  <c r="W2232" i="3"/>
  <c r="Y2232" i="3" s="1"/>
  <c r="X2232" i="3"/>
  <c r="W2504" i="3"/>
  <c r="Y2504" i="3" s="1"/>
  <c r="X2504" i="3"/>
  <c r="X37" i="3"/>
  <c r="W37" i="3"/>
  <c r="Y37" i="3" s="1"/>
  <c r="W729" i="3"/>
  <c r="Y729" i="3" s="1"/>
  <c r="X729" i="3"/>
  <c r="W1133" i="3"/>
  <c r="Y1133" i="3" s="1"/>
  <c r="X1133" i="3"/>
  <c r="W1877" i="3"/>
  <c r="Y1877" i="3" s="1"/>
  <c r="X1877" i="3"/>
  <c r="W1909" i="3"/>
  <c r="Y1909" i="3" s="1"/>
  <c r="X1909" i="3"/>
  <c r="W2405" i="3"/>
  <c r="Y2405" i="3" s="1"/>
  <c r="X2405" i="3"/>
  <c r="W2437" i="3"/>
  <c r="Y2437" i="3" s="1"/>
  <c r="X2437" i="3"/>
  <c r="W898" i="3"/>
  <c r="Y898" i="3" s="1"/>
  <c r="X898" i="3"/>
  <c r="W998" i="3"/>
  <c r="Y998" i="3" s="1"/>
  <c r="X998" i="3"/>
  <c r="W1230" i="3"/>
  <c r="Y1230" i="3" s="1"/>
  <c r="X1230" i="3"/>
  <c r="W1310" i="3"/>
  <c r="Y1310" i="3" s="1"/>
  <c r="X1310" i="3"/>
  <c r="W3182" i="3"/>
  <c r="Y3182" i="3" s="1"/>
  <c r="X3182" i="3"/>
  <c r="X2592" i="3"/>
  <c r="W2592" i="3"/>
  <c r="Y2592" i="3" s="1"/>
  <c r="X1570" i="3"/>
  <c r="X3546" i="3"/>
  <c r="X3754" i="3"/>
  <c r="X4282" i="3"/>
  <c r="X601" i="3"/>
  <c r="X2269" i="3"/>
  <c r="X2285" i="3"/>
  <c r="X2301" i="3"/>
  <c r="X2321" i="3"/>
  <c r="X2337" i="3"/>
  <c r="X5818" i="3"/>
  <c r="X1608" i="3"/>
  <c r="X6090" i="3"/>
  <c r="W1233" i="3"/>
  <c r="Y1233" i="3" s="1"/>
  <c r="X4360" i="3"/>
  <c r="X5080" i="3"/>
  <c r="X5464" i="3"/>
  <c r="W5184" i="3"/>
  <c r="Y5184" i="3" s="1"/>
  <c r="W6080" i="3"/>
  <c r="Y6080" i="3" s="1"/>
  <c r="W2768" i="3"/>
  <c r="Y2768" i="3" s="1"/>
  <c r="W2896" i="3"/>
  <c r="Y2896" i="3" s="1"/>
  <c r="W2976" i="3"/>
  <c r="Y2976" i="3" s="1"/>
  <c r="W3104" i="3"/>
  <c r="Y3104" i="3" s="1"/>
  <c r="W3280" i="3"/>
  <c r="Y3280" i="3" s="1"/>
  <c r="W3552" i="3"/>
  <c r="Y3552" i="3" s="1"/>
  <c r="W3728" i="3"/>
  <c r="Y3728" i="3" s="1"/>
  <c r="W3856" i="3"/>
  <c r="Y3856" i="3" s="1"/>
  <c r="W4000" i="3"/>
  <c r="Y4000" i="3" s="1"/>
  <c r="W4188" i="3"/>
  <c r="Y4188" i="3" s="1"/>
  <c r="W4908" i="3"/>
  <c r="Y4908" i="3" s="1"/>
  <c r="W4948" i="3"/>
  <c r="Y4948" i="3" s="1"/>
  <c r="W5148" i="3"/>
  <c r="Y5148" i="3" s="1"/>
  <c r="W5420" i="3"/>
  <c r="Y5420" i="3" s="1"/>
  <c r="W5660" i="3"/>
  <c r="Y5660" i="3" s="1"/>
  <c r="W5820" i="3"/>
  <c r="Y5820" i="3" s="1"/>
  <c r="W5884" i="3"/>
  <c r="Y5884" i="3" s="1"/>
  <c r="W5948" i="3"/>
  <c r="Y5948" i="3" s="1"/>
  <c r="W6012" i="3"/>
  <c r="Y6012" i="3" s="1"/>
  <c r="X4080" i="3"/>
  <c r="X4568" i="3"/>
  <c r="X4872" i="3"/>
  <c r="X5256" i="3"/>
  <c r="W5696" i="3"/>
  <c r="Y5696" i="3" s="1"/>
  <c r="W2800" i="3"/>
  <c r="Y2800" i="3" s="1"/>
  <c r="W2928" i="3"/>
  <c r="Y2928" i="3" s="1"/>
  <c r="W3008" i="3"/>
  <c r="Y3008" i="3" s="1"/>
  <c r="W3136" i="3"/>
  <c r="Y3136" i="3" s="1"/>
  <c r="W3312" i="3"/>
  <c r="Y3312" i="3" s="1"/>
  <c r="W3584" i="3"/>
  <c r="Y3584" i="3" s="1"/>
  <c r="W3760" i="3"/>
  <c r="Y3760" i="3" s="1"/>
  <c r="W3948" i="3"/>
  <c r="Y3948" i="3" s="1"/>
  <c r="W4240" i="3"/>
  <c r="Y4240" i="3" s="1"/>
  <c r="W4448" i="3"/>
  <c r="Y4448" i="3" s="1"/>
  <c r="W5132" i="3"/>
  <c r="Y5132" i="3" s="1"/>
  <c r="W5340" i="3"/>
  <c r="Y5340" i="3" s="1"/>
  <c r="W5644" i="3"/>
  <c r="Y5644" i="3" s="1"/>
  <c r="W5804" i="3"/>
  <c r="Y5804" i="3" s="1"/>
  <c r="W5868" i="3"/>
  <c r="Y5868" i="3" s="1"/>
  <c r="W5932" i="3"/>
  <c r="Y5932" i="3" s="1"/>
  <c r="W5996" i="3"/>
  <c r="Y5996" i="3" s="1"/>
  <c r="X4016" i="3"/>
  <c r="X5168" i="3"/>
  <c r="W2704" i="3"/>
  <c r="Y2704" i="3" s="1"/>
  <c r="W2832" i="3"/>
  <c r="Y2832" i="3" s="1"/>
  <c r="W3040" i="3"/>
  <c r="Y3040" i="3" s="1"/>
  <c r="W3168" i="3"/>
  <c r="Y3168" i="3" s="1"/>
  <c r="W3216" i="3"/>
  <c r="Y3216" i="3" s="1"/>
  <c r="W3344" i="3"/>
  <c r="Y3344" i="3" s="1"/>
  <c r="W3488" i="3"/>
  <c r="Y3488" i="3" s="1"/>
  <c r="W3792" i="3"/>
  <c r="Y3792" i="3" s="1"/>
  <c r="W4308" i="3"/>
  <c r="Y4308" i="3" s="1"/>
  <c r="W4500" i="3"/>
  <c r="Y4500" i="3" s="1"/>
  <c r="W5324" i="3"/>
  <c r="Y5324" i="3" s="1"/>
  <c r="W5516" i="3"/>
  <c r="Y5516" i="3" s="1"/>
  <c r="W5628" i="3"/>
  <c r="Y5628" i="3" s="1"/>
  <c r="W5692" i="3"/>
  <c r="Y5692" i="3" s="1"/>
  <c r="W5788" i="3"/>
  <c r="Y5788" i="3" s="1"/>
  <c r="W5852" i="3"/>
  <c r="Y5852" i="3" s="1"/>
  <c r="W5916" i="3"/>
  <c r="Y5916" i="3" s="1"/>
  <c r="W5980" i="3"/>
  <c r="Y5980" i="3" s="1"/>
  <c r="X740" i="3"/>
  <c r="X1156" i="3"/>
  <c r="X1172" i="3"/>
  <c r="X1356" i="3"/>
  <c r="X1388" i="3"/>
  <c r="X3372" i="3"/>
  <c r="X3468" i="3"/>
  <c r="X3692" i="3"/>
  <c r="X3916" i="3"/>
  <c r="X4136" i="3"/>
  <c r="X246" i="3"/>
  <c r="X530" i="3"/>
  <c r="X670" i="3"/>
  <c r="X758" i="3"/>
  <c r="X798" i="3"/>
  <c r="X1022" i="3"/>
  <c r="X1198" i="3"/>
  <c r="X1278" i="3"/>
  <c r="X1386" i="3"/>
  <c r="X1418" i="3"/>
  <c r="X1610" i="3"/>
  <c r="X1674" i="3"/>
  <c r="X1782" i="3"/>
  <c r="X1798" i="3"/>
  <c r="X1814" i="3"/>
  <c r="X1966" i="3"/>
  <c r="X1998" i="3"/>
  <c r="X2058" i="3"/>
  <c r="X2122" i="3"/>
  <c r="X2186" i="3"/>
  <c r="X2286" i="3"/>
  <c r="X2318" i="3"/>
  <c r="X2542" i="3"/>
  <c r="X2574" i="3"/>
  <c r="X2698" i="3"/>
  <c r="X3054" i="3"/>
  <c r="X3086" i="3"/>
  <c r="X3118" i="3"/>
  <c r="X3234" i="3"/>
  <c r="X4042" i="3"/>
  <c r="X4106" i="3"/>
  <c r="X4170" i="3"/>
  <c r="X4234" i="3"/>
  <c r="X4298" i="3"/>
  <c r="X4618" i="3"/>
  <c r="X4730" i="3"/>
  <c r="X4762" i="3"/>
  <c r="X4842" i="3"/>
  <c r="X4954" i="3"/>
  <c r="X5098" i="3"/>
  <c r="X5242" i="3"/>
  <c r="X5274" i="3"/>
  <c r="X5418" i="3"/>
  <c r="X5498" i="3"/>
  <c r="X5610" i="3"/>
  <c r="X5722" i="3"/>
  <c r="X6490" i="3"/>
  <c r="X6758" i="3"/>
  <c r="X6798" i="3"/>
  <c r="X6874" i="3"/>
  <c r="X6914" i="3"/>
  <c r="X63" i="3"/>
  <c r="X191" i="3"/>
  <c r="X319" i="3"/>
  <c r="X447" i="3"/>
  <c r="X575" i="3"/>
  <c r="X715" i="3"/>
  <c r="X875" i="3"/>
  <c r="X1003" i="3"/>
  <c r="X1131" i="3"/>
  <c r="X1371" i="3"/>
  <c r="X1451" i="3"/>
  <c r="X1579" i="3"/>
  <c r="X1643" i="3"/>
  <c r="X1835" i="3"/>
  <c r="X2155" i="3"/>
  <c r="X2203" i="3"/>
  <c r="X2267" i="3"/>
  <c r="X2315" i="3"/>
  <c r="X2379" i="3"/>
  <c r="X2443" i="3"/>
  <c r="X2699" i="3"/>
  <c r="X2779" i="3"/>
  <c r="X2987" i="3"/>
  <c r="X3051" i="3"/>
  <c r="X3211" i="3"/>
  <c r="X3275" i="3"/>
  <c r="X3403" i="3"/>
  <c r="X3531" i="3"/>
  <c r="X3563" i="3"/>
  <c r="X3643" i="3"/>
  <c r="X3691" i="3"/>
  <c r="X3899" i="3"/>
  <c r="X1829" i="3"/>
  <c r="X6037" i="3"/>
  <c r="X6229" i="3"/>
  <c r="X6314" i="3"/>
  <c r="X6442" i="3"/>
  <c r="X6570" i="3"/>
  <c r="X6890" i="3"/>
  <c r="X53" i="3"/>
  <c r="X117" i="3"/>
  <c r="X201" i="3"/>
  <c r="X265" i="3"/>
  <c r="X329" i="3"/>
  <c r="X393" i="3"/>
  <c r="X457" i="3"/>
  <c r="X521" i="3"/>
  <c r="X585" i="3"/>
  <c r="X649" i="3"/>
  <c r="X713" i="3"/>
  <c r="X777" i="3"/>
  <c r="X841" i="3"/>
  <c r="X905" i="3"/>
  <c r="X969" i="3"/>
  <c r="X1033" i="3"/>
  <c r="X1053" i="3"/>
  <c r="X1117" i="3"/>
  <c r="X1269" i="3"/>
  <c r="X1353" i="3"/>
  <c r="X1369" i="3"/>
  <c r="X1385" i="3"/>
  <c r="X1401" i="3"/>
  <c r="X1417" i="3"/>
  <c r="X1433" i="3"/>
  <c r="X1449" i="3"/>
  <c r="X1465" i="3"/>
  <c r="X1549" i="3"/>
  <c r="X1565" i="3"/>
  <c r="X1617" i="3"/>
  <c r="X1633" i="3"/>
  <c r="X1649" i="3"/>
  <c r="X1777" i="3"/>
  <c r="X1793" i="3"/>
  <c r="X1813" i="3"/>
  <c r="X1929" i="3"/>
  <c r="X1945" i="3"/>
  <c r="X1961" i="3"/>
  <c r="X1977" i="3"/>
  <c r="X1993" i="3"/>
  <c r="X2009" i="3"/>
  <c r="X2473" i="3"/>
  <c r="X2489" i="3"/>
  <c r="X2505" i="3"/>
  <c r="X2521" i="3"/>
  <c r="X2537" i="3"/>
  <c r="X2553" i="3"/>
  <c r="X3497" i="3"/>
  <c r="X3513" i="3"/>
  <c r="X3529" i="3"/>
  <c r="X3545" i="3"/>
  <c r="X3561" i="3"/>
  <c r="X3577" i="3"/>
  <c r="X3593" i="3"/>
  <c r="X3609" i="3"/>
  <c r="X3625" i="3"/>
  <c r="X3641" i="3"/>
  <c r="X3657" i="3"/>
  <c r="X3673" i="3"/>
  <c r="X3689" i="3"/>
  <c r="X3705" i="3"/>
  <c r="X4477" i="3"/>
  <c r="X4493" i="3"/>
  <c r="X4605" i="3"/>
  <c r="X4621" i="3"/>
  <c r="X4733" i="3"/>
  <c r="X4749" i="3"/>
  <c r="X4861" i="3"/>
  <c r="X4877" i="3"/>
  <c r="X4989" i="3"/>
  <c r="X5061" i="3"/>
  <c r="X5077" i="3"/>
  <c r="X5189" i="3"/>
  <c r="X5205" i="3"/>
  <c r="X5317" i="3"/>
  <c r="X5333" i="3"/>
  <c r="X5445" i="3"/>
  <c r="X5461" i="3"/>
  <c r="X5573" i="3"/>
  <c r="X5589" i="3"/>
  <c r="X5701" i="3"/>
  <c r="X5717" i="3"/>
  <c r="X5829" i="3"/>
  <c r="X5845" i="3"/>
  <c r="X5861" i="3"/>
  <c r="X5877" i="3"/>
  <c r="X5893" i="3"/>
  <c r="X5909" i="3"/>
  <c r="X5925" i="3"/>
  <c r="X5989" i="3"/>
  <c r="X6053" i="3"/>
  <c r="X6117" i="3"/>
  <c r="X6181" i="3"/>
  <c r="X6245" i="3"/>
  <c r="X6309" i="3"/>
  <c r="X6373" i="3"/>
  <c r="X6437" i="3"/>
  <c r="X6501" i="3"/>
  <c r="X126" i="3"/>
  <c r="X174" i="3"/>
  <c r="X706" i="3"/>
  <c r="X906" i="3"/>
  <c r="X946" i="3"/>
  <c r="X1074" i="3"/>
  <c r="X1162" i="3"/>
  <c r="X1350" i="3"/>
  <c r="X1446" i="3"/>
  <c r="X1510" i="3"/>
  <c r="X1702" i="3"/>
  <c r="X1890" i="3"/>
  <c r="X2022" i="3"/>
  <c r="X2054" i="3"/>
  <c r="X2146" i="3"/>
  <c r="X2370" i="3"/>
  <c r="X2402" i="3"/>
  <c r="X2626" i="3"/>
  <c r="X2914" i="3"/>
  <c r="X3306" i="3"/>
  <c r="X3338" i="3"/>
  <c r="X3370" i="3"/>
  <c r="X3402" i="3"/>
  <c r="X3434" i="3"/>
  <c r="X3466" i="3"/>
  <c r="X3498" i="3"/>
  <c r="X3674" i="3"/>
  <c r="X3962" i="3"/>
  <c r="X4330" i="3"/>
  <c r="X4506" i="3"/>
  <c r="X4586" i="3"/>
  <c r="X4666" i="3"/>
  <c r="X4698" i="3"/>
  <c r="X4874" i="3"/>
  <c r="X4986" i="3"/>
  <c r="X5130" i="3"/>
  <c r="X5210" i="3"/>
  <c r="X5322" i="3"/>
  <c r="X5466" i="3"/>
  <c r="X5642" i="3"/>
  <c r="X5754" i="3"/>
  <c r="X5866" i="3"/>
  <c r="X5978" i="3"/>
  <c r="X6106" i="3"/>
  <c r="X6234" i="3"/>
  <c r="X6362" i="3"/>
  <c r="X6618" i="3"/>
  <c r="X6926" i="3"/>
  <c r="X811" i="3"/>
  <c r="X1291" i="3"/>
  <c r="X1323" i="3"/>
  <c r="X1387" i="3"/>
  <c r="X1899" i="3"/>
  <c r="X1963" i="3"/>
  <c r="X2027" i="3"/>
  <c r="X2091" i="3"/>
  <c r="X2299" i="3"/>
  <c r="X2363" i="3"/>
  <c r="X2427" i="3"/>
  <c r="X2683" i="3"/>
  <c r="X2747" i="3"/>
  <c r="X2859" i="3"/>
  <c r="X3035" i="3"/>
  <c r="X3243" i="3"/>
  <c r="X3323" i="3"/>
  <c r="X3467" i="3"/>
  <c r="X3515" i="3"/>
  <c r="X3595" i="3"/>
  <c r="X3659" i="3"/>
  <c r="X3723" i="3"/>
  <c r="X1560" i="3"/>
  <c r="X1624" i="3"/>
  <c r="X1704" i="3"/>
  <c r="X1768" i="3"/>
  <c r="X1832" i="3"/>
  <c r="X1896" i="3"/>
  <c r="X1976" i="3"/>
  <c r="X2040" i="3"/>
  <c r="X2104" i="3"/>
  <c r="X2168" i="3"/>
  <c r="X2248" i="3"/>
  <c r="X2312" i="3"/>
  <c r="X2376" i="3"/>
  <c r="X2456" i="3"/>
  <c r="X2520" i="3"/>
  <c r="X4092" i="3"/>
  <c r="X4272" i="3"/>
  <c r="X4328" i="3"/>
  <c r="X4536" i="3"/>
  <c r="X4584" i="3"/>
  <c r="X4792" i="3"/>
  <c r="X4840" i="3"/>
  <c r="X5048" i="3"/>
  <c r="X5096" i="3"/>
  <c r="X5304" i="3"/>
  <c r="X5392" i="3"/>
  <c r="X5480" i="3"/>
  <c r="X5736" i="3"/>
  <c r="X6032" i="3"/>
  <c r="X1285" i="3"/>
  <c r="X2085" i="3"/>
  <c r="X326" i="3"/>
  <c r="X6517" i="3"/>
  <c r="X6581" i="3"/>
  <c r="X6645" i="3"/>
  <c r="X6709" i="3"/>
  <c r="X6773" i="3"/>
  <c r="X6837" i="3"/>
  <c r="X6901" i="3"/>
  <c r="X6480" i="3"/>
  <c r="X6688" i="3"/>
  <c r="X6282" i="3"/>
  <c r="X6538" i="3"/>
  <c r="X6400" i="3"/>
  <c r="X6820" i="3"/>
  <c r="X6240" i="3"/>
  <c r="W6856" i="3"/>
  <c r="Y6856" i="3" s="1"/>
  <c r="W6920" i="3"/>
  <c r="Y6920" i="3" s="1"/>
  <c r="W6984" i="3"/>
  <c r="Y6984" i="3" s="1"/>
  <c r="W3964" i="3"/>
  <c r="Y3964" i="3" s="1"/>
  <c r="W442" i="3"/>
  <c r="Y442" i="3" s="1"/>
  <c r="W486" i="3"/>
  <c r="Y486" i="3" s="1"/>
  <c r="W538" i="3"/>
  <c r="Y538" i="3" s="1"/>
  <c r="W986" i="3"/>
  <c r="Y986" i="3" s="1"/>
  <c r="W1242" i="3"/>
  <c r="Y1242" i="3" s="1"/>
  <c r="W6954" i="3"/>
  <c r="Y6954" i="3" s="1"/>
  <c r="W6978" i="3"/>
  <c r="Y6978" i="3" s="1"/>
  <c r="W6990" i="3"/>
  <c r="Y6990" i="3" s="1"/>
  <c r="W6998" i="3"/>
  <c r="Y6998" i="3" s="1"/>
  <c r="W7042" i="3"/>
  <c r="Y7042" i="3" s="1"/>
  <c r="W4172" i="3"/>
  <c r="Y4172" i="3" s="1"/>
  <c r="W4428" i="3"/>
  <c r="Y4428" i="3" s="1"/>
  <c r="W4684" i="3"/>
  <c r="Y4684" i="3" s="1"/>
  <c r="W6112" i="3"/>
  <c r="Y6112" i="3" s="1"/>
  <c r="AA1" i="3"/>
  <c r="X792" i="3"/>
  <c r="X824" i="3"/>
  <c r="X1492" i="3"/>
  <c r="X1524" i="3"/>
  <c r="X3380" i="3"/>
  <c r="X3604" i="3"/>
  <c r="X3636" i="3"/>
  <c r="X3668" i="3"/>
  <c r="X3892" i="3"/>
  <c r="X4116" i="3"/>
  <c r="X18" i="3"/>
  <c r="X106" i="3"/>
  <c r="X214" i="3"/>
  <c r="X302" i="3"/>
  <c r="X418" i="3"/>
  <c r="X458" i="3"/>
  <c r="X598" i="3"/>
  <c r="X726" i="3"/>
  <c r="X766" i="3"/>
  <c r="X862" i="3"/>
  <c r="X1038" i="3"/>
  <c r="X1394" i="3"/>
  <c r="X1458" i="3"/>
  <c r="X1586" i="3"/>
  <c r="X1618" i="3"/>
  <c r="X1738" i="3"/>
  <c r="X1802" i="3"/>
  <c r="X1878" i="3"/>
  <c r="X2134" i="3"/>
  <c r="X2166" i="3"/>
  <c r="X2198" i="3"/>
  <c r="X2454" i="3"/>
  <c r="X2742" i="3"/>
  <c r="X2806" i="3"/>
  <c r="X2838" i="3"/>
  <c r="X2902" i="3"/>
  <c r="X3270" i="3"/>
  <c r="X3530" i="3"/>
  <c r="X3562" i="3"/>
  <c r="X3594" i="3"/>
  <c r="X3626" i="3"/>
  <c r="X3738" i="3"/>
  <c r="X3770" i="3"/>
  <c r="X3802" i="3"/>
  <c r="X3834" i="3"/>
  <c r="X3866" i="3"/>
  <c r="X3898" i="3"/>
  <c r="X3930" i="3"/>
  <c r="X3994" i="3"/>
  <c r="X4058" i="3"/>
  <c r="X4122" i="3"/>
  <c r="X4186" i="3"/>
  <c r="X4250" i="3"/>
  <c r="X4378" i="3"/>
  <c r="X4410" i="3"/>
  <c r="X4810" i="3"/>
  <c r="X4890" i="3"/>
  <c r="X5354" i="3"/>
  <c r="X5434" i="3"/>
  <c r="X5578" i="3"/>
  <c r="X5658" i="3"/>
  <c r="X5802" i="3"/>
  <c r="X5882" i="3"/>
  <c r="X6458" i="3"/>
  <c r="X31" i="3"/>
  <c r="X159" i="3"/>
  <c r="X287" i="3"/>
  <c r="X415" i="3"/>
  <c r="X543" i="3"/>
  <c r="X683" i="3"/>
  <c r="X971" i="3"/>
  <c r="X1099" i="3"/>
  <c r="X1227" i="3"/>
  <c r="X1339" i="3"/>
  <c r="X1531" i="3"/>
  <c r="X1595" i="3"/>
  <c r="X1659" i="3"/>
  <c r="X1707" i="3"/>
  <c r="X1755" i="3"/>
  <c r="X1915" i="3"/>
  <c r="X2043" i="3"/>
  <c r="X2171" i="3"/>
  <c r="X2459" i="3"/>
  <c r="X2523" i="3"/>
  <c r="X2587" i="3"/>
  <c r="X2651" i="3"/>
  <c r="X2939" i="3"/>
  <c r="X3115" i="3"/>
  <c r="X3355" i="3"/>
  <c r="X3803" i="3"/>
  <c r="X3851" i="3"/>
  <c r="X3915" i="3"/>
  <c r="X5973" i="3"/>
  <c r="X6058" i="3"/>
  <c r="X6165" i="3"/>
  <c r="X6250" i="3"/>
  <c r="X6357" i="3"/>
  <c r="X185" i="3"/>
  <c r="X249" i="3"/>
  <c r="X313" i="3"/>
  <c r="X377" i="3"/>
  <c r="X441" i="3"/>
  <c r="X505" i="3"/>
  <c r="X569" i="3"/>
  <c r="X633" i="3"/>
  <c r="X697" i="3"/>
  <c r="X761" i="3"/>
  <c r="X825" i="3"/>
  <c r="X889" i="3"/>
  <c r="X953" i="3"/>
  <c r="X1017" i="3"/>
  <c r="X1101" i="3"/>
  <c r="X1185" i="3"/>
  <c r="X1249" i="3"/>
  <c r="X1485" i="3"/>
  <c r="X1501" i="3"/>
  <c r="X1517" i="3"/>
  <c r="X1533" i="3"/>
  <c r="X1669" i="3"/>
  <c r="X1685" i="3"/>
  <c r="X1701" i="3"/>
  <c r="X2065" i="3"/>
  <c r="X2101" i="3"/>
  <c r="X3725" i="3"/>
  <c r="X3741" i="3"/>
  <c r="X3757" i="3"/>
  <c r="X3773" i="3"/>
  <c r="X3789" i="3"/>
  <c r="X3805" i="3"/>
  <c r="X3821" i="3"/>
  <c r="X3837" i="3"/>
  <c r="X3853" i="3"/>
  <c r="X3869" i="3"/>
  <c r="X3885" i="3"/>
  <c r="X3901" i="3"/>
  <c r="X3917" i="3"/>
  <c r="X3933" i="3"/>
  <c r="X3949" i="3"/>
  <c r="X3965" i="3"/>
  <c r="X3981" i="3"/>
  <c r="X3997" i="3"/>
  <c r="X4013" i="3"/>
  <c r="X4029" i="3"/>
  <c r="X4045" i="3"/>
  <c r="X4061" i="3"/>
  <c r="X4077" i="3"/>
  <c r="X4093" i="3"/>
  <c r="X4109" i="3"/>
  <c r="X4125" i="3"/>
  <c r="X4141" i="3"/>
  <c r="X4157" i="3"/>
  <c r="X4173" i="3"/>
  <c r="X4189" i="3"/>
  <c r="X4205" i="3"/>
  <c r="X4221" i="3"/>
  <c r="X4237" i="3"/>
  <c r="X4253" i="3"/>
  <c r="X4269" i="3"/>
  <c r="X4285" i="3"/>
  <c r="X4301" i="3"/>
  <c r="X4317" i="3"/>
  <c r="X4333" i="3"/>
  <c r="X4349" i="3"/>
  <c r="X4365" i="3"/>
  <c r="X4381" i="3"/>
  <c r="X4397" i="3"/>
  <c r="X4413" i="3"/>
  <c r="X4429" i="3"/>
  <c r="X4445" i="3"/>
  <c r="X4461" i="3"/>
  <c r="X4573" i="3"/>
  <c r="X4589" i="3"/>
  <c r="X4701" i="3"/>
  <c r="X4717" i="3"/>
  <c r="X4829" i="3"/>
  <c r="X4845" i="3"/>
  <c r="X4957" i="3"/>
  <c r="X4973" i="3"/>
  <c r="X5029" i="3"/>
  <c r="X5045" i="3"/>
  <c r="X5157" i="3"/>
  <c r="X5173" i="3"/>
  <c r="X5285" i="3"/>
  <c r="X5301" i="3"/>
  <c r="X5413" i="3"/>
  <c r="X5429" i="3"/>
  <c r="X5541" i="3"/>
  <c r="X5557" i="3"/>
  <c r="X5669" i="3"/>
  <c r="X5685" i="3"/>
  <c r="X5797" i="3"/>
  <c r="X5813" i="3"/>
  <c r="X14" i="3"/>
  <c r="X142" i="3"/>
  <c r="X370" i="3"/>
  <c r="X586" i="3"/>
  <c r="X674" i="3"/>
  <c r="X802" i="3"/>
  <c r="X874" i="3"/>
  <c r="X962" i="3"/>
  <c r="X1042" i="3"/>
  <c r="X1130" i="3"/>
  <c r="X1646" i="3"/>
  <c r="X1678" i="3"/>
  <c r="X1866" i="3"/>
  <c r="X1930" i="3"/>
  <c r="X1994" i="3"/>
  <c r="X2250" i="3"/>
  <c r="X2314" i="3"/>
  <c r="X2378" i="3"/>
  <c r="X2442" i="3"/>
  <c r="X2506" i="3"/>
  <c r="X2570" i="3"/>
  <c r="X2634" i="3"/>
  <c r="X2670" i="3"/>
  <c r="X2762" i="3"/>
  <c r="X2826" i="3"/>
  <c r="X2890" i="3"/>
  <c r="X2954" i="3"/>
  <c r="X3018" i="3"/>
  <c r="X3082" i="3"/>
  <c r="X3146" i="3"/>
  <c r="X3706" i="3"/>
  <c r="X3978" i="3"/>
  <c r="X4442" i="3"/>
  <c r="X4474" i="3"/>
  <c r="X4554" i="3"/>
  <c r="X4634" i="3"/>
  <c r="X4746" i="3"/>
  <c r="X4922" i="3"/>
  <c r="X5034" i="3"/>
  <c r="X5066" i="3"/>
  <c r="X5146" i="3"/>
  <c r="X5178" i="3"/>
  <c r="X5370" i="3"/>
  <c r="X5546" i="3"/>
  <c r="X5690" i="3"/>
  <c r="X5834" i="3"/>
  <c r="X5914" i="3"/>
  <c r="X5946" i="3"/>
  <c r="X6074" i="3"/>
  <c r="X6202" i="3"/>
  <c r="X6330" i="3"/>
  <c r="X6586" i="3"/>
  <c r="X6714" i="3"/>
  <c r="X6802" i="3"/>
  <c r="X6842" i="3"/>
  <c r="X6934" i="3"/>
  <c r="X127" i="3"/>
  <c r="X1259" i="3"/>
  <c r="X1467" i="3"/>
  <c r="X1515" i="3"/>
  <c r="X1723" i="3"/>
  <c r="X1787" i="3"/>
  <c r="X1851" i="3"/>
  <c r="X1979" i="3"/>
  <c r="X2107" i="3"/>
  <c r="X2395" i="3"/>
  <c r="X2507" i="3"/>
  <c r="X2571" i="3"/>
  <c r="X2635" i="3"/>
  <c r="X2875" i="3"/>
  <c r="X2923" i="3"/>
  <c r="X3131" i="3"/>
  <c r="X3179" i="3"/>
  <c r="X3483" i="3"/>
  <c r="X3787" i="3"/>
  <c r="X3867" i="3"/>
  <c r="X3931" i="3"/>
  <c r="X1304" i="3"/>
  <c r="X1576" i="3"/>
  <c r="X1640" i="3"/>
  <c r="X1720" i="3"/>
  <c r="X1784" i="3"/>
  <c r="X1848" i="3"/>
  <c r="X1912" i="3"/>
  <c r="X1992" i="3"/>
  <c r="X2056" i="3"/>
  <c r="X2120" i="3"/>
  <c r="X2200" i="3"/>
  <c r="X2264" i="3"/>
  <c r="X2328" i="3"/>
  <c r="X2392" i="3"/>
  <c r="X2472" i="3"/>
  <c r="X2536" i="3"/>
  <c r="X3416" i="3"/>
  <c r="X3984" i="3"/>
  <c r="X4048" i="3"/>
  <c r="X4208" i="3"/>
  <c r="X4376" i="3"/>
  <c r="X4464" i="3"/>
  <c r="X4552" i="3"/>
  <c r="X4760" i="3"/>
  <c r="X4808" i="3"/>
  <c r="X4888" i="3"/>
  <c r="X5016" i="3"/>
  <c r="X5064" i="3"/>
  <c r="X5272" i="3"/>
  <c r="X5360" i="3"/>
  <c r="X6128" i="3"/>
  <c r="X69" i="3"/>
  <c r="X1201" i="3"/>
  <c r="X5941" i="3"/>
  <c r="X6069" i="3"/>
  <c r="X646" i="3"/>
  <c r="X5962" i="3"/>
  <c r="X6133" i="3"/>
  <c r="X6261" i="3"/>
  <c r="X6389" i="3"/>
  <c r="X6597" i="3"/>
  <c r="X6661" i="3"/>
  <c r="X6725" i="3"/>
  <c r="X6789" i="3"/>
  <c r="X6853" i="3"/>
  <c r="X6917" i="3"/>
  <c r="X7029" i="3"/>
  <c r="X6384" i="3"/>
  <c r="X6528" i="3"/>
  <c r="X6624" i="3"/>
  <c r="X6804" i="3"/>
  <c r="X6346" i="3"/>
  <c r="X6602" i="3"/>
  <c r="X6144" i="3"/>
  <c r="X6224" i="3"/>
  <c r="X6320" i="3"/>
  <c r="X6544" i="3"/>
  <c r="X6656" i="3"/>
  <c r="X6736" i="3"/>
  <c r="X6368" i="3"/>
  <c r="X6512" i="3"/>
  <c r="X6592" i="3"/>
  <c r="W165" i="3"/>
  <c r="Y165" i="3" s="1"/>
  <c r="W1253" i="3"/>
  <c r="Y1253" i="3" s="1"/>
  <c r="W47" i="3"/>
  <c r="Y47" i="3" s="1"/>
  <c r="W79" i="3"/>
  <c r="Y79" i="3" s="1"/>
  <c r="W111" i="3"/>
  <c r="Y111" i="3" s="1"/>
  <c r="W143" i="3"/>
  <c r="Y143" i="3" s="1"/>
  <c r="W175" i="3"/>
  <c r="Y175" i="3" s="1"/>
  <c r="W207" i="3"/>
  <c r="Y207" i="3" s="1"/>
  <c r="W239" i="3"/>
  <c r="Y239" i="3" s="1"/>
  <c r="W271" i="3"/>
  <c r="Y271" i="3" s="1"/>
  <c r="W303" i="3"/>
  <c r="Y303" i="3" s="1"/>
  <c r="W335" i="3"/>
  <c r="Y335" i="3" s="1"/>
  <c r="W367" i="3"/>
  <c r="Y367" i="3" s="1"/>
  <c r="W399" i="3"/>
  <c r="Y399" i="3" s="1"/>
  <c r="W431" i="3"/>
  <c r="Y431" i="3" s="1"/>
  <c r="W463" i="3"/>
  <c r="Y463" i="3" s="1"/>
  <c r="W495" i="3"/>
  <c r="Y495" i="3" s="1"/>
  <c r="W527" i="3"/>
  <c r="Y527" i="3" s="1"/>
  <c r="W559" i="3"/>
  <c r="Y559" i="3" s="1"/>
  <c r="W4475" i="3"/>
  <c r="Y4475" i="3" s="1"/>
  <c r="W4491" i="3"/>
  <c r="Y4491" i="3" s="1"/>
  <c r="W4507" i="3"/>
  <c r="Y4507" i="3" s="1"/>
  <c r="W4523" i="3"/>
  <c r="Y4523" i="3" s="1"/>
  <c r="W4539" i="3"/>
  <c r="Y4539" i="3" s="1"/>
  <c r="W4555" i="3"/>
  <c r="Y4555" i="3" s="1"/>
  <c r="W4571" i="3"/>
  <c r="Y4571" i="3" s="1"/>
  <c r="W4587" i="3"/>
  <c r="Y4587" i="3" s="1"/>
  <c r="W4603" i="3"/>
  <c r="Y4603" i="3" s="1"/>
  <c r="W4619" i="3"/>
  <c r="Y4619" i="3" s="1"/>
  <c r="W4635" i="3"/>
  <c r="Y4635" i="3" s="1"/>
  <c r="W4651" i="3"/>
  <c r="Y4651" i="3" s="1"/>
  <c r="W4667" i="3"/>
  <c r="Y4667" i="3" s="1"/>
  <c r="W4683" i="3"/>
  <c r="Y4683" i="3" s="1"/>
  <c r="W4699" i="3"/>
  <c r="Y4699" i="3" s="1"/>
  <c r="W4715" i="3"/>
  <c r="Y4715" i="3" s="1"/>
  <c r="W4731" i="3"/>
  <c r="Y4731" i="3" s="1"/>
  <c r="W4747" i="3"/>
  <c r="Y4747" i="3" s="1"/>
  <c r="W4763" i="3"/>
  <c r="Y4763" i="3" s="1"/>
  <c r="W4779" i="3"/>
  <c r="Y4779" i="3" s="1"/>
  <c r="W4795" i="3"/>
  <c r="Y4795" i="3" s="1"/>
  <c r="W4811" i="3"/>
  <c r="Y4811" i="3" s="1"/>
  <c r="W4827" i="3"/>
  <c r="Y4827" i="3" s="1"/>
  <c r="W4843" i="3"/>
  <c r="Y4843" i="3" s="1"/>
  <c r="W4859" i="3"/>
  <c r="Y4859" i="3" s="1"/>
  <c r="W4875" i="3"/>
  <c r="Y4875" i="3" s="1"/>
  <c r="W4891" i="3"/>
  <c r="Y4891" i="3" s="1"/>
  <c r="W4907" i="3"/>
  <c r="Y4907" i="3" s="1"/>
  <c r="W4923" i="3"/>
  <c r="Y4923" i="3" s="1"/>
  <c r="W4939" i="3"/>
  <c r="Y4939" i="3" s="1"/>
  <c r="W4955" i="3"/>
  <c r="Y4955" i="3" s="1"/>
  <c r="W4971" i="3"/>
  <c r="Y4971" i="3" s="1"/>
  <c r="W4987" i="3"/>
  <c r="Y4987" i="3" s="1"/>
  <c r="W5003" i="3"/>
  <c r="Y5003" i="3" s="1"/>
  <c r="W5019" i="3"/>
  <c r="Y5019" i="3" s="1"/>
  <c r="W5035" i="3"/>
  <c r="Y5035" i="3" s="1"/>
  <c r="W5051" i="3"/>
  <c r="Y5051" i="3" s="1"/>
  <c r="W5067" i="3"/>
  <c r="Y5067" i="3" s="1"/>
  <c r="W5083" i="3"/>
  <c r="Y5083" i="3" s="1"/>
  <c r="W5099" i="3"/>
  <c r="Y5099" i="3" s="1"/>
  <c r="W5115" i="3"/>
  <c r="Y5115" i="3" s="1"/>
  <c r="W5131" i="3"/>
  <c r="Y5131" i="3" s="1"/>
  <c r="W5147" i="3"/>
  <c r="Y5147" i="3" s="1"/>
  <c r="W5163" i="3"/>
  <c r="Y5163" i="3" s="1"/>
  <c r="W5179" i="3"/>
  <c r="Y5179" i="3" s="1"/>
  <c r="W5195" i="3"/>
  <c r="Y5195" i="3" s="1"/>
  <c r="W5211" i="3"/>
  <c r="Y5211" i="3" s="1"/>
  <c r="W5227" i="3"/>
  <c r="Y5227" i="3" s="1"/>
  <c r="W5243" i="3"/>
  <c r="Y5243" i="3" s="1"/>
  <c r="W5259" i="3"/>
  <c r="Y5259" i="3" s="1"/>
  <c r="W5275" i="3"/>
  <c r="Y5275" i="3" s="1"/>
  <c r="W5291" i="3"/>
  <c r="Y5291" i="3" s="1"/>
  <c r="W5307" i="3"/>
  <c r="Y5307" i="3" s="1"/>
  <c r="W5323" i="3"/>
  <c r="Y5323" i="3" s="1"/>
  <c r="W5339" i="3"/>
  <c r="Y5339" i="3" s="1"/>
  <c r="W5355" i="3"/>
  <c r="Y5355" i="3" s="1"/>
  <c r="W5371" i="3"/>
  <c r="Y5371" i="3" s="1"/>
  <c r="W5387" i="3"/>
  <c r="Y5387" i="3" s="1"/>
  <c r="W5403" i="3"/>
  <c r="Y5403" i="3" s="1"/>
  <c r="W5419" i="3"/>
  <c r="Y5419" i="3" s="1"/>
  <c r="W5435" i="3"/>
  <c r="Y5435" i="3" s="1"/>
  <c r="W5451" i="3"/>
  <c r="Y5451" i="3" s="1"/>
  <c r="W5467" i="3"/>
  <c r="Y5467" i="3" s="1"/>
  <c r="W5483" i="3"/>
  <c r="Y5483" i="3" s="1"/>
  <c r="W5499" i="3"/>
  <c r="Y5499" i="3" s="1"/>
  <c r="W5515" i="3"/>
  <c r="Y5515" i="3" s="1"/>
  <c r="W5531" i="3"/>
  <c r="Y5531" i="3" s="1"/>
  <c r="W5547" i="3"/>
  <c r="Y5547" i="3" s="1"/>
  <c r="W5563" i="3"/>
  <c r="Y5563" i="3" s="1"/>
  <c r="W5579" i="3"/>
  <c r="Y5579" i="3" s="1"/>
  <c r="W5595" i="3"/>
  <c r="Y5595" i="3" s="1"/>
  <c r="W5611" i="3"/>
  <c r="Y5611" i="3" s="1"/>
  <c r="W5627" i="3"/>
  <c r="Y5627" i="3" s="1"/>
  <c r="W5643" i="3"/>
  <c r="Y5643" i="3" s="1"/>
  <c r="W5659" i="3"/>
  <c r="Y5659" i="3" s="1"/>
  <c r="W5675" i="3"/>
  <c r="Y5675" i="3" s="1"/>
  <c r="W5691" i="3"/>
  <c r="Y5691" i="3" s="1"/>
  <c r="W5707" i="3"/>
  <c r="Y5707" i="3" s="1"/>
  <c r="W5723" i="3"/>
  <c r="Y5723" i="3" s="1"/>
  <c r="W5739" i="3"/>
  <c r="Y5739" i="3" s="1"/>
  <c r="W5755" i="3"/>
  <c r="Y5755" i="3" s="1"/>
  <c r="W5771" i="3"/>
  <c r="Y5771" i="3" s="1"/>
  <c r="W5787" i="3"/>
  <c r="Y5787" i="3" s="1"/>
  <c r="W5803" i="3"/>
  <c r="Y5803" i="3" s="1"/>
  <c r="W5819" i="3"/>
  <c r="Y5819" i="3" s="1"/>
  <c r="W5835" i="3"/>
  <c r="Y5835" i="3" s="1"/>
  <c r="W5851" i="3"/>
  <c r="Y5851" i="3" s="1"/>
  <c r="W5867" i="3"/>
  <c r="Y5867" i="3" s="1"/>
  <c r="W5883" i="3"/>
  <c r="Y5883" i="3" s="1"/>
  <c r="W5899" i="3"/>
  <c r="Y5899" i="3" s="1"/>
  <c r="W5915" i="3"/>
  <c r="Y5915" i="3" s="1"/>
  <c r="W5947" i="3"/>
  <c r="Y5947" i="3" s="1"/>
  <c r="W5995" i="3"/>
  <c r="Y5995" i="3" s="1"/>
  <c r="W6027" i="3"/>
  <c r="Y6027" i="3" s="1"/>
  <c r="W6043" i="3"/>
  <c r="Y6043" i="3" s="1"/>
  <c r="W6075" i="3"/>
  <c r="Y6075" i="3" s="1"/>
  <c r="W6091" i="3"/>
  <c r="Y6091" i="3" s="1"/>
  <c r="W6107" i="3"/>
  <c r="Y6107" i="3" s="1"/>
  <c r="W6123" i="3"/>
  <c r="Y6123" i="3" s="1"/>
  <c r="W6155" i="3"/>
  <c r="Y6155" i="3" s="1"/>
  <c r="W6171" i="3"/>
  <c r="Y6171" i="3" s="1"/>
  <c r="W6203" i="3"/>
  <c r="Y6203" i="3" s="1"/>
  <c r="W6251" i="3"/>
  <c r="Y6251" i="3" s="1"/>
  <c r="W6315" i="3"/>
  <c r="Y6315" i="3" s="1"/>
  <c r="W6379" i="3"/>
  <c r="Y6379" i="3" s="1"/>
  <c r="W6395" i="3"/>
  <c r="Y6395" i="3" s="1"/>
  <c r="W6411" i="3"/>
  <c r="Y6411" i="3" s="1"/>
  <c r="W6427" i="3"/>
  <c r="Y6427" i="3" s="1"/>
  <c r="W6475" i="3"/>
  <c r="Y6475" i="3" s="1"/>
  <c r="W6491" i="3"/>
  <c r="Y6491" i="3" s="1"/>
  <c r="W6571" i="3"/>
  <c r="Y6571" i="3" s="1"/>
  <c r="W6587" i="3"/>
  <c r="Y6587" i="3" s="1"/>
  <c r="W6699" i="3"/>
  <c r="Y6699" i="3" s="1"/>
  <c r="W6715" i="3"/>
  <c r="Y6715" i="3" s="1"/>
  <c r="W6763" i="3"/>
  <c r="Y6763" i="3" s="1"/>
  <c r="W6779" i="3"/>
  <c r="Y6779" i="3" s="1"/>
  <c r="W6891" i="3"/>
  <c r="Y6891" i="3" s="1"/>
  <c r="W6907" i="3"/>
  <c r="Y6907" i="3" s="1"/>
  <c r="W6987" i="3"/>
  <c r="Y6987" i="3" s="1"/>
  <c r="W7003" i="3"/>
  <c r="Y7003" i="3" s="1"/>
  <c r="W7019" i="3"/>
  <c r="Y7019" i="3" s="1"/>
  <c r="W7035" i="3"/>
  <c r="Y7035" i="3" s="1"/>
  <c r="W5376" i="3"/>
  <c r="Y5376" i="3" s="1"/>
  <c r="W6208" i="3"/>
  <c r="Y6208" i="3" s="1"/>
  <c r="W6872" i="3"/>
  <c r="Y6872" i="3" s="1"/>
  <c r="W7000" i="3"/>
  <c r="Y7000" i="3" s="1"/>
  <c r="W1408" i="3"/>
  <c r="Y1408" i="3" s="1"/>
  <c r="W1424" i="3"/>
  <c r="Y1424" i="3" s="1"/>
  <c r="W1456" i="3"/>
  <c r="Y1456" i="3" s="1"/>
  <c r="W1672" i="3"/>
  <c r="Y1672" i="3" s="1"/>
  <c r="W2184" i="3"/>
  <c r="Y2184" i="3" s="1"/>
  <c r="W2576" i="3"/>
  <c r="Y2576" i="3" s="1"/>
  <c r="W2608" i="3"/>
  <c r="Y2608" i="3" s="1"/>
  <c r="W2640" i="3"/>
  <c r="Y2640" i="3" s="1"/>
  <c r="W2672" i="3"/>
  <c r="Y2672" i="3" s="1"/>
  <c r="W2720" i="3"/>
  <c r="Y2720" i="3" s="1"/>
  <c r="W2752" i="3"/>
  <c r="Y2752" i="3" s="1"/>
  <c r="W2784" i="3"/>
  <c r="Y2784" i="3" s="1"/>
  <c r="W2816" i="3"/>
  <c r="Y2816" i="3" s="1"/>
  <c r="W2848" i="3"/>
  <c r="Y2848" i="3" s="1"/>
  <c r="W2880" i="3"/>
  <c r="Y2880" i="3" s="1"/>
  <c r="W2912" i="3"/>
  <c r="Y2912" i="3" s="1"/>
  <c r="W2944" i="3"/>
  <c r="Y2944" i="3" s="1"/>
  <c r="W2960" i="3"/>
  <c r="Y2960" i="3" s="1"/>
  <c r="W2992" i="3"/>
  <c r="Y2992" i="3" s="1"/>
  <c r="W3024" i="3"/>
  <c r="Y3024" i="3" s="1"/>
  <c r="W3056" i="3"/>
  <c r="Y3056" i="3" s="1"/>
  <c r="W3088" i="3"/>
  <c r="Y3088" i="3" s="1"/>
  <c r="W3120" i="3"/>
  <c r="Y3120" i="3" s="1"/>
  <c r="W3152" i="3"/>
  <c r="Y3152" i="3" s="1"/>
  <c r="W3184" i="3"/>
  <c r="Y3184" i="3" s="1"/>
  <c r="W3232" i="3"/>
  <c r="Y3232" i="3" s="1"/>
  <c r="W3264" i="3"/>
  <c r="Y3264" i="3" s="1"/>
  <c r="W3296" i="3"/>
  <c r="Y3296" i="3" s="1"/>
  <c r="W3328" i="3"/>
  <c r="Y3328" i="3" s="1"/>
  <c r="W3360" i="3"/>
  <c r="Y3360" i="3" s="1"/>
  <c r="W3504" i="3"/>
  <c r="Y3504" i="3" s="1"/>
  <c r="W3536" i="3"/>
  <c r="Y3536" i="3" s="1"/>
  <c r="W3568" i="3"/>
  <c r="Y3568" i="3" s="1"/>
  <c r="W3744" i="3"/>
  <c r="Y3744" i="3" s="1"/>
  <c r="W3776" i="3"/>
  <c r="Y3776" i="3" s="1"/>
  <c r="W3808" i="3"/>
  <c r="Y3808" i="3" s="1"/>
  <c r="W3840" i="3"/>
  <c r="Y3840" i="3" s="1"/>
  <c r="W3904" i="3"/>
  <c r="Y3904" i="3" s="1"/>
  <c r="W4064" i="3"/>
  <c r="Y4064" i="3" s="1"/>
  <c r="W4224" i="3"/>
  <c r="Y4224" i="3" s="1"/>
  <c r="W4256" i="3"/>
  <c r="Y4256" i="3" s="1"/>
  <c r="W4484" i="3"/>
  <c r="Y4484" i="3" s="1"/>
  <c r="W4636" i="3"/>
  <c r="Y4636" i="3" s="1"/>
  <c r="W4708" i="3"/>
  <c r="Y4708" i="3" s="1"/>
  <c r="W4724" i="3"/>
  <c r="Y4724" i="3" s="1"/>
  <c r="W4892" i="3"/>
  <c r="Y4892" i="3" s="1"/>
  <c r="W4932" i="3"/>
  <c r="Y4932" i="3" s="1"/>
  <c r="W4964" i="3"/>
  <c r="Y4964" i="3" s="1"/>
  <c r="W4980" i="3"/>
  <c r="Y4980" i="3" s="1"/>
  <c r="W4996" i="3"/>
  <c r="Y4996" i="3" s="1"/>
  <c r="W5204" i="3"/>
  <c r="Y5204" i="3" s="1"/>
  <c r="W5220" i="3"/>
  <c r="Y5220" i="3" s="1"/>
  <c r="W5428" i="3"/>
  <c r="Y5428" i="3" s="1"/>
  <c r="W5444" i="3"/>
  <c r="Y5444" i="3" s="1"/>
  <c r="W5572" i="3"/>
  <c r="Y5572" i="3" s="1"/>
  <c r="W5716" i="3"/>
  <c r="Y5716" i="3" s="1"/>
  <c r="W6949" i="3"/>
  <c r="Y6949" i="3" s="1"/>
  <c r="W7013" i="3"/>
  <c r="Y7013" i="3" s="1"/>
  <c r="X760" i="3"/>
  <c r="X776" i="3"/>
  <c r="X808" i="3"/>
  <c r="X840" i="3"/>
  <c r="X12" i="3"/>
  <c r="X28" i="3"/>
  <c r="X44" i="3"/>
  <c r="X60" i="3"/>
  <c r="X76" i="3"/>
  <c r="X92" i="3"/>
  <c r="X108" i="3"/>
  <c r="X124" i="3"/>
  <c r="X140" i="3"/>
  <c r="X156" i="3"/>
  <c r="X172" i="3"/>
  <c r="X188" i="3"/>
  <c r="X204" i="3"/>
  <c r="X220" i="3"/>
  <c r="X236" i="3"/>
  <c r="X252" i="3"/>
  <c r="X268" i="3"/>
  <c r="X284" i="3"/>
  <c r="X300" i="3"/>
  <c r="X316" i="3"/>
  <c r="X332" i="3"/>
  <c r="X348" i="3"/>
  <c r="X364" i="3"/>
  <c r="X380" i="3"/>
  <c r="X396" i="3"/>
  <c r="X412" i="3"/>
  <c r="X428" i="3"/>
  <c r="X444" i="3"/>
  <c r="X460" i="3"/>
  <c r="X844" i="3"/>
  <c r="X860" i="3"/>
  <c r="X876" i="3"/>
  <c r="X892" i="3"/>
  <c r="X908" i="3"/>
  <c r="X924" i="3"/>
  <c r="X940" i="3"/>
  <c r="X1340" i="3"/>
  <c r="X1372" i="3"/>
  <c r="X3452" i="3"/>
  <c r="X3676" i="3"/>
  <c r="X3708" i="3"/>
  <c r="X3932" i="3"/>
  <c r="X4152" i="3"/>
  <c r="X4280" i="3"/>
  <c r="X270" i="3"/>
  <c r="X350" i="3"/>
  <c r="X694" i="3"/>
  <c r="X822" i="3"/>
  <c r="X1134" i="3"/>
  <c r="X1174" i="3"/>
  <c r="X1466" i="3"/>
  <c r="X1498" i="3"/>
  <c r="X1758" i="3"/>
  <c r="X1982" i="3"/>
  <c r="X2238" i="3"/>
  <c r="X2398" i="3"/>
  <c r="X2494" i="3"/>
  <c r="X2750" i="3"/>
  <c r="X2782" i="3"/>
  <c r="X3006" i="3"/>
  <c r="X3218" i="3"/>
  <c r="X3278" i="3"/>
  <c r="X4010" i="3"/>
  <c r="X4074" i="3"/>
  <c r="X4138" i="3"/>
  <c r="X4202" i="3"/>
  <c r="X4266" i="3"/>
  <c r="X4602" i="3"/>
  <c r="X4778" i="3"/>
  <c r="X4826" i="3"/>
  <c r="X4970" i="3"/>
  <c r="X5082" i="3"/>
  <c r="X5258" i="3"/>
  <c r="X5290" i="3"/>
  <c r="X5402" i="3"/>
  <c r="X5514" i="3"/>
  <c r="X5594" i="3"/>
  <c r="X5738" i="3"/>
  <c r="X5850" i="3"/>
  <c r="X5898" i="3"/>
  <c r="X6554" i="3"/>
  <c r="X6734" i="3"/>
  <c r="X6822" i="3"/>
  <c r="X6862" i="3"/>
  <c r="X255" i="3"/>
  <c r="X383" i="3"/>
  <c r="X511" i="3"/>
  <c r="X651" i="3"/>
  <c r="X779" i="3"/>
  <c r="X939" i="3"/>
  <c r="X1195" i="3"/>
  <c r="X1403" i="3"/>
  <c r="X1867" i="3"/>
  <c r="X1931" i="3"/>
  <c r="X2123" i="3"/>
  <c r="X2235" i="3"/>
  <c r="X2347" i="3"/>
  <c r="X2539" i="3"/>
  <c r="X2667" i="3"/>
  <c r="X2811" i="3"/>
  <c r="X3003" i="3"/>
  <c r="X3083" i="3"/>
  <c r="X3259" i="3"/>
  <c r="X3307" i="3"/>
  <c r="X3499" i="3"/>
  <c r="X3547" i="3"/>
  <c r="X3611" i="3"/>
  <c r="X3675" i="3"/>
  <c r="X3739" i="3"/>
  <c r="X3883" i="3"/>
  <c r="X5994" i="3"/>
  <c r="X6101" i="3"/>
  <c r="X6186" i="3"/>
  <c r="X6378" i="3"/>
  <c r="X6485" i="3"/>
  <c r="X6634" i="3"/>
  <c r="X21" i="3"/>
  <c r="X85" i="3"/>
  <c r="X149" i="3"/>
  <c r="X169" i="3"/>
  <c r="X233" i="3"/>
  <c r="X297" i="3"/>
  <c r="X361" i="3"/>
  <c r="X425" i="3"/>
  <c r="X489" i="3"/>
  <c r="X553" i="3"/>
  <c r="X617" i="3"/>
  <c r="X681" i="3"/>
  <c r="X745" i="3"/>
  <c r="X809" i="3"/>
  <c r="X873" i="3"/>
  <c r="X937" i="3"/>
  <c r="X1001" i="3"/>
  <c r="X1085" i="3"/>
  <c r="X1609" i="3"/>
  <c r="X1721" i="3"/>
  <c r="X1737" i="3"/>
  <c r="X1753" i="3"/>
  <c r="X2017" i="3"/>
  <c r="X2033" i="3"/>
  <c r="X2049" i="3"/>
  <c r="X2069" i="3"/>
  <c r="X2121" i="3"/>
  <c r="X2137" i="3"/>
  <c r="X2153" i="3"/>
  <c r="X2169" i="3"/>
  <c r="X2185" i="3"/>
  <c r="X2201" i="3"/>
  <c r="X2217" i="3"/>
  <c r="X2233" i="3"/>
  <c r="X2249" i="3"/>
  <c r="X2353" i="3"/>
  <c r="X4541" i="3"/>
  <c r="X4557" i="3"/>
  <c r="X4669" i="3"/>
  <c r="X4685" i="3"/>
  <c r="X4797" i="3"/>
  <c r="X4813" i="3"/>
  <c r="X4925" i="3"/>
  <c r="X4941" i="3"/>
  <c r="X5013" i="3"/>
  <c r="X5125" i="3"/>
  <c r="X5141" i="3"/>
  <c r="X5253" i="3"/>
  <c r="X5269" i="3"/>
  <c r="X5381" i="3"/>
  <c r="X5397" i="3"/>
  <c r="X5509" i="3"/>
  <c r="X5525" i="3"/>
  <c r="X5637" i="3"/>
  <c r="X5653" i="3"/>
  <c r="X5765" i="3"/>
  <c r="X5781" i="3"/>
  <c r="X5957" i="3"/>
  <c r="X6021" i="3"/>
  <c r="X6085" i="3"/>
  <c r="X6149" i="3"/>
  <c r="X6213" i="3"/>
  <c r="X6277" i="3"/>
  <c r="X6341" i="3"/>
  <c r="X6405" i="3"/>
  <c r="X6469" i="3"/>
  <c r="X6533" i="3"/>
  <c r="X62" i="3"/>
  <c r="X190" i="3"/>
  <c r="X258" i="3"/>
  <c r="X298" i="3"/>
  <c r="X722" i="3"/>
  <c r="X1058" i="3"/>
  <c r="X1266" i="3"/>
  <c r="X1334" i="3"/>
  <c r="X1366" i="3"/>
  <c r="X1558" i="3"/>
  <c r="X1842" i="3"/>
  <c r="X1906" i="3"/>
  <c r="X1938" i="3"/>
  <c r="X2102" i="3"/>
  <c r="X2162" i="3"/>
  <c r="X2226" i="3"/>
  <c r="X2258" i="3"/>
  <c r="X2422" i="3"/>
  <c r="X2482" i="3"/>
  <c r="X2514" i="3"/>
  <c r="X2866" i="3"/>
  <c r="X2930" i="3"/>
  <c r="X2962" i="3"/>
  <c r="X2994" i="3"/>
  <c r="X3026" i="3"/>
  <c r="X3154" i="3"/>
  <c r="X3322" i="3"/>
  <c r="X3354" i="3"/>
  <c r="X3386" i="3"/>
  <c r="X3418" i="3"/>
  <c r="X3450" i="3"/>
  <c r="X3482" i="3"/>
  <c r="X3514" i="3"/>
  <c r="X3658" i="3"/>
  <c r="X3690" i="3"/>
  <c r="X4314" i="3"/>
  <c r="X4346" i="3"/>
  <c r="X4522" i="3"/>
  <c r="X4570" i="3"/>
  <c r="X4714" i="3"/>
  <c r="X4858" i="3"/>
  <c r="X5002" i="3"/>
  <c r="X5114" i="3"/>
  <c r="X5226" i="3"/>
  <c r="X5306" i="3"/>
  <c r="X5482" i="3"/>
  <c r="X5626" i="3"/>
  <c r="X5770" i="3"/>
  <c r="X6042" i="3"/>
  <c r="X6170" i="3"/>
  <c r="X6298" i="3"/>
  <c r="X6426" i="3"/>
  <c r="X6682" i="3"/>
  <c r="X95" i="3"/>
  <c r="X1307" i="3"/>
  <c r="X1355" i="3"/>
  <c r="X1419" i="3"/>
  <c r="X1803" i="3"/>
  <c r="X1995" i="3"/>
  <c r="X2059" i="3"/>
  <c r="X2187" i="3"/>
  <c r="X2331" i="3"/>
  <c r="X2411" i="3"/>
  <c r="X2715" i="3"/>
  <c r="X2763" i="3"/>
  <c r="X2955" i="3"/>
  <c r="X3019" i="3"/>
  <c r="X3067" i="3"/>
  <c r="X3227" i="3"/>
  <c r="X3291" i="3"/>
  <c r="X3419" i="3"/>
  <c r="X3579" i="3"/>
  <c r="X3627" i="3"/>
  <c r="X3707" i="3"/>
  <c r="X1320" i="3"/>
  <c r="X1592" i="3"/>
  <c r="X1656" i="3"/>
  <c r="X1736" i="3"/>
  <c r="X1800" i="3"/>
  <c r="X1864" i="3"/>
  <c r="X1944" i="3"/>
  <c r="X2008" i="3"/>
  <c r="X2072" i="3"/>
  <c r="X2136" i="3"/>
  <c r="X2216" i="3"/>
  <c r="X2280" i="3"/>
  <c r="X2344" i="3"/>
  <c r="X2408" i="3"/>
  <c r="X2488" i="3"/>
  <c r="X2552" i="3"/>
  <c r="X3432" i="3"/>
  <c r="X4344" i="3"/>
  <c r="X4392" i="3"/>
  <c r="X4472" i="3"/>
  <c r="X4520" i="3"/>
  <c r="X4600" i="3"/>
  <c r="X4776" i="3"/>
  <c r="X4856" i="3"/>
  <c r="X5032" i="3"/>
  <c r="X5112" i="3"/>
  <c r="X5240" i="3"/>
  <c r="X5288" i="3"/>
  <c r="X5752" i="3"/>
  <c r="X6096" i="3"/>
  <c r="X133" i="3"/>
  <c r="X6026" i="3"/>
  <c r="X6549" i="3"/>
  <c r="X6613" i="3"/>
  <c r="X6677" i="3"/>
  <c r="X6741" i="3"/>
  <c r="X6805" i="3"/>
  <c r="X6869" i="3"/>
  <c r="X6933" i="3"/>
  <c r="X6256" i="3"/>
  <c r="X6432" i="3"/>
  <c r="X6720" i="3"/>
  <c r="X6154" i="3"/>
  <c r="X6410" i="3"/>
  <c r="X6666" i="3"/>
  <c r="X6352" i="3"/>
  <c r="X6448" i="3"/>
  <c r="X6788" i="3"/>
  <c r="X6176" i="3"/>
  <c r="X6288" i="3"/>
  <c r="X6416" i="3"/>
  <c r="X6752" i="3"/>
  <c r="W4412" i="3"/>
  <c r="Y4412" i="3" s="1"/>
  <c r="W4668" i="3"/>
  <c r="Y4668" i="3" s="1"/>
  <c r="W6840" i="3"/>
  <c r="Y6840" i="3" s="1"/>
  <c r="W6904" i="3"/>
  <c r="Y6904" i="3" s="1"/>
  <c r="W6968" i="3"/>
  <c r="Y6968" i="3" s="1"/>
  <c r="W7032" i="3"/>
  <c r="Y7032" i="3" s="1"/>
  <c r="W6952" i="3"/>
  <c r="Y6952" i="3" s="1"/>
  <c r="W7016" i="3"/>
  <c r="Y7016" i="3" s="1"/>
  <c r="X15" i="3"/>
  <c r="W5408" i="3"/>
  <c r="Y5408" i="3" s="1"/>
  <c r="W5536" i="3"/>
  <c r="Y5536" i="3" s="1"/>
  <c r="W6048" i="3"/>
  <c r="Y6048" i="3" s="1"/>
  <c r="W6981" i="3"/>
  <c r="Y6981" i="3" s="1"/>
  <c r="AE17" i="3" l="1"/>
  <c r="AF18" i="3"/>
  <c r="AB9" i="3"/>
  <c r="AB6" i="3"/>
  <c r="AF17" i="3"/>
  <c r="AB13" i="3"/>
  <c r="AB15" i="3"/>
  <c r="AB5" i="3"/>
  <c r="AB14" i="3"/>
  <c r="AB16" i="3"/>
  <c r="AH17" i="3" l="1"/>
  <c r="AK17" i="3" s="1"/>
  <c r="AF19" i="3"/>
  <c r="AE19" i="3"/>
  <c r="AJ17" i="3"/>
  <c r="AH18" i="3"/>
  <c r="AJ18" i="3" s="1"/>
  <c r="AB22" i="3"/>
  <c r="AB21" i="3"/>
  <c r="AB20" i="3"/>
  <c r="AH19" i="3" l="1"/>
  <c r="AK18" i="3"/>
  <c r="AB2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438C79-49AD-4E46-B713-3730CACF5ABD}" keepAlive="1" name="Query - cleaned_customer_churn" description="Connection to the 'cleaned_customer_churn' query in the workbook." type="5" refreshedVersion="8" background="1" saveData="1">
    <dbPr connection="Provider=Microsoft.Mashup.OleDb.1;Data Source=$Workbook$;Location=cleaned_customer_churn;Extended Properties=&quot;&quot;" command="SELECT * FROM [cleaned_customer_churn]"/>
  </connection>
</connections>
</file>

<file path=xl/sharedStrings.xml><?xml version="1.0" encoding="utf-8"?>
<sst xmlns="http://schemas.openxmlformats.org/spreadsheetml/2006/main" count="105747" uniqueCount="7140">
  <si>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</si>
  <si>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</si>
  <si>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</si>
  <si>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</si>
  <si>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</si>
  <si>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</si>
  <si>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</si>
  <si>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</si>
  <si>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</si>
  <si>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</si>
  <si>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</si>
  <si>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</si>
  <si>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</si>
  <si>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</si>
  <si>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</si>
  <si>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</si>
  <si>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</si>
  <si>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</si>
  <si>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</si>
  <si>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</si>
  <si>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</si>
  <si>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</si>
  <si>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</si>
  <si>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</si>
  <si>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</si>
  <si>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</si>
  <si>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</si>
  <si>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</si>
  <si>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</si>
  <si>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</si>
  <si>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</si>
  <si>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</si>
  <si>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</si>
  <si>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</si>
  <si>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</si>
  <si>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</si>
  <si>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</si>
  <si>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</si>
  <si>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</si>
  <si>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</si>
  <si>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</si>
  <si>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</si>
  <si>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</si>
  <si>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</si>
  <si>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</si>
  <si>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</si>
  <si>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</si>
  <si>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</si>
  <si>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</si>
  <si>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</si>
  <si>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</si>
  <si>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</si>
  <si>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</si>
  <si>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</si>
  <si>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</si>
  <si>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</si>
  <si>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</si>
  <si>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</si>
  <si>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</si>
  <si>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</si>
  <si>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</si>
  <si>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</si>
  <si>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</si>
  <si>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</si>
  <si>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</si>
  <si>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</si>
  <si>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</si>
  <si>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</si>
  <si>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</si>
  <si>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</si>
  <si>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</si>
  <si>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</si>
  <si>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</si>
  <si>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</si>
  <si>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</si>
  <si>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</si>
  <si>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</si>
  <si>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</si>
  <si>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</si>
  <si>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</si>
  <si>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</si>
  <si>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</si>
  <si>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</si>
  <si>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</si>
  <si>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</si>
  <si>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</si>
  <si>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</si>
  <si>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</si>
  <si>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</si>
  <si>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</si>
  <si>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</si>
  <si>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</si>
  <si>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</si>
  <si>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</si>
  <si>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</si>
  <si>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</si>
  <si>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</si>
  <si>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</si>
  <si>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</si>
  <si>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</si>
  <si>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</si>
  <si>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</si>
  <si>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</si>
  <si>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</si>
  <si>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</si>
  <si>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</si>
  <si>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</si>
  <si>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</si>
  <si>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</si>
  <si>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</si>
  <si>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</si>
  <si>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</si>
  <si>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</si>
  <si>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</si>
  <si>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</si>
  <si>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</si>
  <si>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</si>
  <si>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</si>
  <si>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</si>
  <si>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</si>
  <si>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</si>
  <si>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</si>
  <si>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</si>
  <si>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</si>
  <si>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</si>
  <si>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</si>
  <si>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</si>
  <si>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</si>
  <si>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</si>
  <si>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</si>
  <si>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</si>
  <si>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</si>
  <si>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</si>
  <si>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</si>
  <si>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</si>
  <si>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</si>
  <si>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</si>
  <si>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</si>
  <si>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</si>
  <si>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</si>
  <si>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</si>
  <si>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</si>
  <si>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</si>
  <si>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</si>
  <si>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</si>
  <si>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</si>
  <si>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</si>
  <si>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</si>
  <si>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</si>
  <si>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</si>
  <si>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</si>
  <si>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</si>
  <si>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</si>
  <si>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</si>
  <si>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</si>
  <si>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</si>
  <si>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</si>
  <si>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</si>
  <si>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</si>
  <si>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</si>
  <si>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</si>
  <si>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</si>
  <si>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</si>
  <si>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</si>
  <si>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</si>
  <si>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</si>
  <si>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</si>
  <si>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</si>
  <si>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</si>
  <si>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</si>
  <si>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</si>
  <si>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</si>
  <si>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</si>
  <si>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</si>
  <si>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</si>
  <si>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</si>
  <si>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</si>
  <si>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</si>
  <si>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</si>
  <si>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</si>
  <si>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</si>
  <si>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</si>
  <si>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</si>
  <si>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</si>
  <si>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</si>
  <si>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</si>
  <si>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</si>
  <si>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</si>
  <si>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</si>
  <si>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</si>
  <si>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</si>
  <si>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</si>
  <si>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</si>
  <si>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</si>
  <si>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</si>
  <si>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</si>
  <si>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</si>
  <si>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</si>
  <si>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</si>
  <si>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</si>
  <si>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</si>
  <si>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</si>
  <si>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</si>
  <si>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</si>
  <si>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</si>
  <si>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</si>
  <si>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</si>
  <si>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</si>
  <si>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</si>
  <si>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</si>
  <si>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</si>
  <si>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</si>
  <si>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</si>
  <si>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</si>
  <si>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</si>
  <si>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</si>
  <si>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</si>
  <si>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</si>
  <si>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</si>
  <si>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</si>
  <si>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</si>
  <si>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</si>
  <si>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</si>
  <si>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</si>
  <si>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</si>
  <si>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</si>
  <si>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</si>
  <si>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</si>
  <si>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</si>
  <si>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</si>
  <si>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</si>
  <si>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</si>
  <si>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</si>
  <si>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</si>
  <si>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</si>
  <si>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</si>
  <si>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</si>
  <si>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</si>
  <si>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</si>
  <si>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</si>
  <si>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</si>
  <si>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</si>
  <si>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</si>
  <si>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</si>
  <si>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</si>
  <si>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</si>
  <si>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</si>
  <si>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</si>
  <si>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</si>
  <si>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</si>
  <si>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</si>
  <si>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</si>
  <si>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</si>
  <si>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</si>
  <si>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</si>
  <si>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</si>
  <si>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</si>
  <si>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</si>
  <si>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</si>
  <si>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</si>
  <si>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</si>
  <si>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</si>
  <si>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</si>
  <si>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</si>
  <si>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</si>
  <si>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</si>
  <si>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</si>
  <si>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</si>
  <si>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</si>
  <si>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</si>
  <si>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</si>
  <si>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</si>
  <si>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</si>
  <si>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</si>
  <si>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</si>
  <si>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</si>
  <si>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</si>
  <si>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</si>
  <si>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</si>
  <si>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</si>
  <si>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</si>
  <si>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</si>
  <si>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</si>
  <si>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</si>
  <si>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</si>
  <si>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</si>
  <si>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</si>
  <si>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</si>
  <si>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</si>
  <si>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</si>
  <si>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</si>
  <si>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</si>
  <si>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</si>
  <si>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</si>
  <si>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</si>
  <si>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</si>
  <si>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</si>
  <si>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</si>
  <si>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</si>
  <si>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</si>
  <si>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</si>
  <si>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</si>
  <si>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</si>
  <si>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</si>
  <si>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</si>
  <si>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</si>
  <si>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</si>
  <si>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</si>
  <si>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</si>
  <si>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</si>
  <si>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</si>
  <si>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</si>
  <si>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</si>
  <si>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</si>
  <si>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</si>
  <si>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</si>
  <si>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</si>
  <si>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</si>
  <si>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</si>
  <si>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</si>
  <si>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</si>
  <si>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</si>
  <si>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</si>
  <si>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</si>
  <si>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</si>
  <si>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</si>
  <si>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</si>
  <si>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</si>
  <si>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</si>
  <si>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</si>
  <si>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</si>
  <si>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</si>
  <si>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</si>
  <si>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</si>
  <si>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</si>
  <si>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</si>
  <si>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</si>
  <si>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</si>
  <si>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</si>
  <si>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</si>
  <si>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</si>
  <si>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</si>
  <si>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</si>
  <si>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</si>
  <si>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</si>
  <si>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</si>
  <si>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</si>
  <si>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</si>
  <si>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</si>
  <si>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</si>
  <si>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</si>
  <si>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</si>
  <si>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</si>
  <si>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</si>
  <si>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</si>
  <si>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</si>
  <si>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</si>
  <si>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</si>
  <si>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</si>
  <si>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</si>
  <si>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</si>
  <si>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</si>
  <si>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</si>
  <si>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</si>
  <si>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</si>
  <si>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</si>
  <si>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</si>
  <si>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</si>
  <si>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</si>
  <si>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</si>
  <si>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</si>
  <si>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</si>
  <si>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</si>
  <si>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</si>
  <si>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</si>
  <si>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</si>
  <si>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</si>
  <si>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</si>
  <si>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</si>
  <si>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</si>
  <si>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</si>
  <si>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</si>
  <si>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</si>
  <si>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</si>
  <si>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</si>
  <si>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</si>
  <si>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</si>
  <si>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</si>
  <si>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</si>
  <si>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</si>
  <si>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</si>
  <si>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</si>
  <si>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</si>
  <si>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</si>
  <si>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</si>
  <si>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</si>
  <si>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</si>
  <si>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</si>
  <si>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</si>
  <si>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</si>
  <si>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</si>
  <si>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</si>
  <si>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</si>
  <si>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</si>
  <si>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</si>
  <si>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</si>
  <si>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</si>
  <si>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</si>
  <si>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</si>
  <si>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</si>
  <si>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</si>
  <si>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</si>
  <si>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</si>
  <si>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</si>
  <si>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</si>
  <si>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</si>
  <si>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</si>
  <si>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</si>
  <si>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</si>
  <si>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</si>
  <si>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</si>
  <si>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</si>
  <si>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</si>
  <si>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</si>
  <si>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</si>
  <si>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</si>
  <si>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</si>
  <si>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</si>
  <si>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</si>
  <si>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</si>
  <si>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</si>
  <si>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</si>
  <si>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</si>
  <si>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</si>
  <si>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</si>
  <si>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</si>
  <si>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</si>
  <si>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</si>
  <si>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</si>
  <si>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</si>
  <si>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</si>
  <si>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</si>
  <si>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</si>
  <si>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</si>
  <si>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</si>
  <si>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</si>
  <si>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</si>
  <si>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</si>
  <si>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</si>
  <si>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</si>
  <si>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</si>
  <si>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</si>
  <si>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</si>
  <si>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</si>
  <si>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</si>
  <si>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</si>
  <si>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</si>
  <si>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</si>
  <si>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</si>
  <si>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</si>
  <si>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</si>
  <si>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</si>
  <si>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</si>
  <si>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</si>
  <si>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</si>
  <si>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</si>
  <si>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</si>
  <si>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</si>
  <si>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</si>
  <si>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</si>
  <si>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</si>
  <si>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</si>
  <si>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</si>
  <si>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</si>
  <si>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</si>
  <si>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</si>
  <si>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</si>
  <si>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</si>
  <si>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</si>
  <si>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</si>
  <si>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</si>
  <si>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</si>
  <si>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</si>
  <si>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</si>
  <si>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</si>
  <si>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</si>
  <si>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</si>
  <si>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</si>
  <si>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</si>
  <si>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</si>
  <si>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</si>
  <si>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</si>
  <si>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</si>
  <si>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</si>
  <si>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</si>
  <si>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</si>
  <si>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</si>
  <si>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</si>
  <si>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</si>
  <si>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</si>
  <si>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</si>
  <si>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</si>
  <si>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</si>
  <si>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</si>
  <si>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</si>
  <si>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</si>
  <si>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</si>
  <si>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</si>
  <si>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</si>
  <si>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</si>
  <si>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</si>
  <si>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</si>
  <si>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</si>
  <si>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</si>
  <si>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</si>
  <si>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</si>
  <si>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</si>
  <si>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</si>
  <si>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</si>
  <si>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</si>
  <si>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</si>
  <si>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</si>
  <si>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</si>
  <si>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</si>
  <si>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</si>
  <si>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</si>
  <si>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</si>
  <si>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</si>
  <si>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</si>
  <si>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</si>
  <si>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</si>
  <si>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</si>
  <si>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</si>
  <si>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</si>
  <si>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</si>
  <si>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</si>
  <si>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</si>
  <si>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</si>
  <si>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</si>
  <si>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</si>
  <si>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</si>
  <si>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</si>
  <si>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</si>
  <si>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</si>
  <si>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</si>
  <si>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</si>
  <si>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</si>
  <si>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</si>
  <si>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</si>
  <si>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</si>
  <si>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</si>
  <si>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</si>
  <si>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</si>
  <si>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</si>
  <si>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</si>
  <si>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</si>
  <si>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</si>
  <si>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</si>
  <si>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</si>
  <si>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</si>
  <si>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</si>
  <si>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</si>
  <si>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</si>
  <si>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</si>
  <si>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</si>
  <si>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</si>
  <si>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</si>
  <si>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</si>
  <si>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</si>
  <si>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</si>
  <si>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</si>
  <si>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</si>
  <si>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</si>
  <si>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</si>
  <si>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</si>
  <si>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</si>
  <si>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</si>
  <si>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</si>
  <si>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</si>
  <si>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</si>
  <si>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</si>
  <si>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</si>
  <si>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</si>
  <si>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</si>
  <si>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</si>
  <si>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</si>
  <si>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</si>
  <si>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</si>
  <si>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</si>
  <si>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</si>
  <si>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</si>
  <si>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</si>
  <si>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</si>
  <si>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</si>
  <si>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</si>
  <si>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</si>
  <si>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</si>
  <si>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</si>
  <si>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</si>
  <si>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</si>
  <si>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</si>
  <si>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</si>
  <si>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</si>
  <si>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</si>
  <si>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</si>
  <si>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</si>
  <si>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</si>
  <si>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</si>
  <si>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</si>
  <si>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</si>
  <si>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</si>
  <si>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</si>
  <si>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</si>
  <si>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</si>
  <si>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</si>
  <si>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</si>
  <si>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</si>
  <si>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</si>
  <si>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</si>
  <si>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</si>
  <si>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</si>
  <si>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</si>
  <si>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</si>
  <si>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</si>
  <si>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</si>
  <si>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</si>
  <si>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</si>
  <si>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</si>
  <si>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</si>
  <si>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</si>
  <si>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</si>
  <si>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</si>
  <si>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</si>
  <si>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</si>
  <si>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</si>
  <si>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</si>
  <si>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</si>
  <si>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</si>
  <si>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</si>
  <si>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</si>
  <si>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</si>
  <si>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</si>
  <si>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</si>
  <si>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</si>
  <si>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</si>
  <si>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</si>
  <si>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</si>
  <si>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</si>
  <si>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</si>
  <si>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</si>
  <si>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</si>
  <si>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</si>
  <si>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</si>
  <si>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</si>
  <si>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</si>
  <si>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</si>
  <si>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</si>
  <si>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</si>
  <si>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</si>
  <si>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</si>
  <si>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</si>
  <si>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</si>
  <si>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</si>
  <si>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</si>
  <si>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</si>
  <si>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</si>
  <si>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</si>
  <si>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</si>
  <si>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</si>
  <si>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</si>
  <si>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</si>
  <si>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</si>
  <si>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</si>
  <si>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</si>
  <si>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</si>
  <si>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</si>
  <si>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</si>
  <si>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</si>
  <si>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</si>
  <si>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</si>
  <si>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</si>
  <si>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</si>
  <si>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</si>
  <si>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</si>
  <si>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</si>
  <si>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</si>
  <si>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</si>
  <si>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</si>
  <si>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</si>
  <si>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</si>
  <si>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</si>
  <si>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</si>
  <si>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</si>
  <si>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</si>
  <si>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</si>
  <si>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</si>
  <si>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</si>
  <si>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</si>
  <si>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</si>
  <si>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</si>
  <si>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</si>
  <si>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</si>
  <si>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</si>
  <si>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</si>
  <si>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</si>
  <si>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</si>
  <si>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</si>
  <si>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</si>
  <si>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</si>
  <si>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</si>
  <si>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</si>
  <si>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</si>
  <si>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</si>
  <si>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</si>
  <si>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</si>
  <si>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</si>
  <si>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</si>
  <si>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</si>
  <si>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</si>
  <si>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</si>
  <si>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</si>
  <si>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</si>
  <si>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</si>
  <si>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</si>
  <si>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</si>
  <si>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</si>
  <si>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</si>
  <si>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</si>
  <si>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</si>
  <si>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</si>
  <si>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</si>
  <si>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</si>
  <si>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</si>
  <si>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</si>
  <si>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</si>
  <si>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</si>
  <si>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</si>
  <si>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</si>
  <si>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</si>
  <si>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</si>
  <si>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</si>
  <si>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</si>
  <si>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</si>
  <si>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</si>
  <si>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</si>
  <si>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</si>
  <si>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</si>
  <si>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</si>
  <si>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</si>
  <si>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</si>
  <si>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</si>
  <si>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</si>
  <si>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</si>
  <si>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</si>
  <si>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</si>
  <si>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</si>
  <si>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</si>
  <si>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</si>
  <si>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</si>
  <si>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</si>
  <si>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</si>
  <si>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</si>
  <si>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</si>
  <si>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</si>
  <si>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</si>
  <si>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</si>
  <si>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</si>
  <si>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</si>
  <si>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</si>
  <si>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</si>
  <si>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</si>
  <si>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</si>
  <si>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</si>
  <si>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</si>
  <si>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</si>
  <si>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</si>
  <si>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</si>
  <si>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</si>
  <si>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</si>
  <si>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</si>
  <si>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</si>
  <si>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</si>
  <si>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</si>
  <si>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</si>
  <si>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</si>
  <si>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</si>
  <si>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</si>
  <si>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</si>
  <si>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</si>
  <si>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</si>
  <si>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</si>
  <si>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</si>
  <si>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</si>
  <si>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</si>
  <si>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</si>
  <si>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</si>
  <si>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</si>
  <si>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</si>
  <si>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</si>
  <si>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</si>
  <si>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</si>
  <si>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</si>
  <si>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</si>
  <si>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</si>
  <si>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</si>
  <si>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</si>
  <si>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</si>
  <si>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</si>
  <si>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</si>
  <si>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</si>
  <si>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</si>
  <si>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</si>
  <si>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</si>
  <si>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</si>
  <si>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</si>
  <si>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</si>
  <si>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</si>
  <si>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</si>
  <si>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</si>
  <si>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</si>
  <si>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</si>
  <si>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</si>
  <si>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</si>
  <si>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</si>
  <si>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</si>
  <si>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</si>
  <si>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</si>
  <si>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</si>
  <si>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</si>
  <si>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</si>
  <si>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</si>
  <si>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</si>
  <si>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</si>
  <si>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</si>
  <si>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</si>
  <si>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</si>
  <si>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</si>
  <si>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</si>
  <si>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</si>
  <si>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</si>
  <si>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</si>
  <si>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</si>
  <si>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</si>
  <si>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</si>
  <si>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</si>
  <si>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</si>
  <si>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</si>
  <si>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</si>
  <si>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</si>
  <si>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</si>
  <si>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</si>
  <si>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</si>
  <si>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</si>
  <si>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</si>
  <si>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</si>
  <si>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</si>
  <si>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</si>
  <si>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</si>
  <si>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</si>
  <si>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</si>
  <si>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</si>
  <si>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</si>
  <si>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</si>
  <si>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</si>
  <si>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</si>
  <si>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</si>
  <si>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</si>
  <si>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</si>
  <si>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</si>
  <si>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</si>
  <si>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</si>
  <si>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</si>
  <si>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</si>
  <si>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</si>
  <si>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</si>
  <si>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</si>
  <si>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</si>
  <si>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</si>
  <si>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</si>
  <si>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</si>
  <si>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</si>
  <si>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</si>
  <si>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</si>
  <si>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</si>
  <si>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</si>
  <si>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</si>
  <si>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</si>
  <si>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</si>
  <si>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</si>
  <si>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</si>
  <si>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</si>
  <si>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</si>
  <si>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</si>
  <si>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</si>
  <si>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</si>
  <si>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</si>
  <si>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</si>
  <si>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</si>
  <si>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</si>
  <si>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</si>
  <si>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</si>
  <si>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</si>
  <si>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</si>
  <si>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</si>
  <si>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</si>
  <si>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</si>
  <si>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</si>
  <si>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</si>
  <si>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</si>
  <si>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</si>
  <si>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</si>
  <si>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</si>
  <si>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</si>
  <si>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</si>
  <si>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</si>
  <si>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</si>
  <si>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</si>
  <si>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</si>
  <si>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</si>
  <si>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</si>
  <si>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</si>
  <si>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</si>
  <si>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</si>
  <si>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</si>
  <si>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</si>
  <si>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</si>
  <si>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</si>
  <si>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</si>
  <si>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</si>
  <si>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</si>
  <si>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</si>
  <si>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</si>
  <si>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</si>
  <si>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</si>
  <si>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</si>
  <si>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</si>
  <si>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</si>
  <si>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</si>
  <si>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</si>
  <si>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</si>
  <si>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</si>
  <si>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</si>
  <si>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</si>
  <si>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</si>
  <si>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</si>
  <si>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</si>
  <si>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</si>
  <si>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</si>
  <si>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</si>
  <si>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</si>
  <si>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</si>
  <si>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</si>
  <si>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</si>
  <si>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</si>
  <si>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</si>
  <si>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</si>
  <si>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</si>
  <si>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</si>
  <si>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</si>
  <si>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</si>
  <si>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</si>
  <si>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</si>
  <si>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</si>
  <si>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</si>
  <si>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</si>
  <si>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</si>
  <si>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</si>
  <si>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</si>
  <si>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</si>
  <si>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</si>
  <si>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</si>
  <si>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</si>
  <si>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</si>
  <si>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</si>
  <si>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</si>
  <si>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</si>
  <si>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</si>
  <si>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</si>
  <si>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</si>
  <si>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</si>
  <si>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</si>
  <si>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</si>
  <si>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</si>
  <si>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</si>
  <si>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</si>
  <si>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</si>
  <si>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</si>
  <si>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</si>
  <si>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</si>
  <si>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</si>
  <si>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</si>
  <si>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</si>
  <si>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</si>
  <si>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</si>
  <si>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</si>
  <si>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</si>
  <si>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</si>
  <si>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</si>
  <si>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</si>
  <si>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</si>
  <si>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</si>
  <si>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</si>
  <si>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</si>
  <si>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</si>
  <si>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</si>
  <si>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</si>
  <si>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</si>
  <si>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</si>
  <si>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</si>
  <si>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</si>
  <si>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</si>
  <si>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</si>
  <si>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</si>
  <si>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</si>
  <si>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</si>
  <si>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</si>
  <si>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</si>
  <si>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</si>
  <si>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</si>
  <si>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</si>
  <si>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</si>
  <si>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</si>
  <si>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</si>
  <si>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</si>
  <si>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</si>
  <si>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</si>
  <si>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</si>
  <si>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</si>
  <si>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</si>
  <si>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</si>
  <si>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</si>
  <si>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</si>
  <si>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</si>
  <si>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</si>
  <si>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</si>
  <si>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</si>
  <si>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</si>
  <si>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</si>
  <si>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</si>
  <si>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</si>
  <si>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</si>
  <si>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</si>
  <si>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</si>
  <si>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</si>
  <si>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</si>
  <si>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</si>
  <si>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</si>
  <si>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</si>
  <si>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</si>
  <si>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</si>
  <si>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</si>
  <si>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</si>
  <si>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</si>
  <si>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</si>
  <si>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</si>
  <si>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</si>
  <si>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</si>
  <si>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</si>
  <si>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</si>
  <si>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</si>
  <si>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</si>
  <si>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</si>
  <si>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</si>
  <si>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</si>
  <si>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</si>
  <si>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</si>
  <si>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</si>
  <si>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</si>
  <si>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</si>
  <si>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</si>
  <si>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</si>
  <si>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</si>
  <si>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</si>
  <si>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</si>
  <si>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</si>
  <si>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</si>
  <si>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</si>
  <si>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</si>
  <si>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</si>
  <si>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</si>
  <si>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</si>
  <si>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</si>
  <si>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</si>
  <si>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</si>
  <si>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</si>
  <si>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</si>
  <si>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</si>
  <si>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</si>
  <si>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</si>
  <si>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</si>
  <si>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</si>
  <si>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</si>
  <si>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</si>
  <si>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</si>
  <si>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</si>
  <si>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</si>
  <si>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</si>
  <si>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</si>
  <si>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</si>
  <si>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</si>
  <si>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</si>
  <si>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</si>
  <si>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</si>
  <si>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</si>
  <si>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</si>
  <si>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</si>
  <si>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</si>
  <si>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</si>
  <si>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</si>
  <si>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</si>
  <si>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</si>
  <si>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</si>
  <si>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</si>
  <si>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</si>
  <si>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</si>
  <si>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</si>
  <si>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</si>
  <si>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</si>
  <si>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</si>
  <si>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</si>
  <si>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</si>
  <si>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</si>
  <si>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</si>
  <si>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</si>
  <si>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</si>
  <si>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</si>
  <si>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</si>
  <si>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</si>
  <si>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</si>
  <si>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</si>
  <si>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</si>
  <si>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</si>
  <si>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</si>
  <si>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</si>
  <si>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</si>
  <si>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</si>
  <si>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</si>
  <si>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</si>
  <si>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</si>
  <si>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</si>
  <si>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</si>
  <si>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</si>
  <si>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</si>
  <si>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</si>
  <si>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</si>
  <si>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</si>
  <si>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</si>
  <si>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</si>
  <si>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</si>
  <si>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</si>
  <si>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</si>
  <si>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</si>
  <si>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</si>
  <si>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</si>
  <si>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</si>
  <si>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</si>
  <si>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</si>
  <si>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</si>
  <si>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</si>
  <si>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</si>
  <si>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</si>
  <si>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</si>
  <si>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</si>
  <si>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</si>
  <si>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</si>
  <si>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</si>
  <si>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</si>
  <si>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</si>
  <si>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</si>
  <si>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</si>
  <si>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</si>
  <si>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</si>
  <si>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</si>
  <si>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</si>
  <si>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</si>
  <si>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</si>
  <si>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</si>
  <si>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</si>
  <si>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</si>
  <si>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</si>
  <si>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</si>
  <si>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</si>
  <si>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</si>
  <si>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</si>
  <si>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</si>
  <si>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</si>
  <si>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</si>
  <si>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</si>
  <si>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</si>
  <si>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</si>
  <si>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</si>
  <si>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</si>
  <si>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</si>
  <si>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</si>
  <si>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</si>
  <si>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</si>
  <si>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</si>
  <si>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</si>
  <si>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</si>
  <si>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</si>
  <si>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</si>
  <si>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</si>
  <si>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</si>
  <si>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</si>
  <si>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</si>
  <si>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</si>
  <si>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</si>
  <si>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</si>
  <si>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</si>
  <si>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</si>
  <si>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</si>
  <si>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</si>
  <si>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</si>
  <si>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</si>
  <si>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</si>
  <si>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</si>
  <si>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</si>
  <si>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</si>
  <si>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</si>
  <si>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</si>
  <si>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</si>
  <si>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</si>
  <si>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</si>
  <si>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</si>
  <si>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</si>
  <si>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</si>
  <si>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</si>
  <si>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</si>
  <si>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</si>
  <si>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</si>
  <si>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</si>
  <si>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</si>
  <si>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</si>
  <si>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</si>
  <si>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</si>
  <si>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</si>
  <si>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</si>
  <si>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</si>
  <si>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</si>
  <si>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</si>
  <si>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</si>
  <si>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</si>
  <si>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</si>
  <si>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</si>
  <si>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</si>
  <si>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</si>
  <si>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</si>
  <si>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</si>
  <si>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</si>
  <si>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</si>
  <si>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</si>
  <si>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</si>
  <si>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</si>
  <si>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</si>
  <si>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</si>
  <si>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</si>
  <si>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</si>
  <si>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</si>
  <si>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</si>
  <si>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</si>
  <si>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</si>
  <si>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</si>
  <si>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</si>
  <si>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</si>
  <si>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</si>
  <si>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</si>
  <si>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</si>
  <si>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</si>
  <si>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</si>
  <si>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</si>
  <si>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</si>
  <si>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</si>
  <si>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</si>
  <si>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</si>
  <si>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</si>
  <si>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</si>
  <si>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</si>
  <si>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</si>
  <si>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</si>
  <si>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</si>
  <si>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</si>
  <si>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</si>
  <si>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</si>
  <si>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</si>
  <si>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</si>
  <si>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</si>
  <si>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</si>
  <si>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</si>
  <si>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</si>
  <si>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</si>
  <si>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</si>
  <si>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</si>
  <si>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</si>
  <si>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</si>
  <si>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</si>
  <si>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</si>
  <si>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</si>
  <si>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</si>
  <si>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</si>
  <si>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</si>
  <si>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</si>
  <si>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</si>
  <si>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</si>
  <si>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</si>
  <si>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</si>
  <si>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</si>
  <si>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</si>
  <si>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</si>
  <si>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</si>
  <si>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</si>
  <si>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</si>
  <si>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</si>
  <si>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</si>
  <si>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</si>
  <si>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</si>
  <si>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</si>
  <si>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</si>
  <si>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</si>
  <si>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</si>
  <si>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</si>
  <si>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</si>
  <si>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</si>
  <si>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</si>
  <si>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</si>
  <si>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</si>
  <si>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</si>
  <si>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</si>
  <si>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</si>
  <si>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</si>
  <si>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</si>
  <si>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</si>
  <si>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</si>
  <si>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</si>
  <si>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</si>
  <si>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</si>
  <si>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</si>
  <si>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</si>
  <si>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</si>
  <si>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</si>
  <si>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</si>
  <si>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</si>
  <si>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</si>
  <si>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</si>
  <si>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</si>
  <si>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</si>
  <si>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</si>
  <si>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</si>
  <si>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</si>
  <si>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</si>
  <si>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</si>
  <si>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</si>
  <si>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</si>
  <si>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</si>
  <si>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</si>
  <si>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</si>
  <si>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</si>
  <si>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</si>
  <si>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</si>
  <si>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</si>
  <si>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</si>
  <si>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</si>
  <si>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</si>
  <si>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</si>
  <si>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</si>
  <si>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</si>
  <si>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</si>
  <si>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</si>
  <si>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</si>
  <si>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</si>
  <si>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</si>
  <si>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</si>
  <si>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</si>
  <si>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</si>
  <si>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</si>
  <si>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</si>
  <si>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</si>
  <si>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</si>
  <si>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</si>
  <si>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</si>
  <si>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</si>
  <si>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</si>
  <si>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</si>
  <si>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</si>
  <si>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</si>
  <si>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</si>
  <si>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</si>
  <si>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</si>
  <si>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</si>
  <si>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</si>
  <si>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</si>
  <si>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</si>
  <si>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</si>
  <si>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</si>
  <si>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</si>
  <si>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</si>
  <si>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</si>
  <si>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</si>
  <si>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</si>
  <si>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</si>
  <si>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</si>
  <si>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</si>
  <si>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</si>
  <si>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</si>
  <si>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</si>
  <si>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</si>
  <si>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</si>
  <si>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</si>
  <si>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</si>
  <si>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</si>
  <si>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</si>
  <si>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</si>
  <si>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</si>
  <si>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</si>
  <si>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</si>
  <si>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</si>
  <si>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</si>
  <si>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</si>
  <si>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</si>
  <si>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</si>
  <si>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</si>
  <si>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</si>
  <si>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</si>
  <si>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</si>
  <si>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</si>
  <si>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</si>
  <si>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</si>
  <si>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</si>
  <si>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</si>
  <si>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</si>
  <si>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</si>
  <si>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</si>
  <si>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</si>
  <si>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</si>
  <si>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</si>
  <si>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</si>
  <si>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</si>
  <si>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</si>
  <si>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</si>
  <si>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</si>
  <si>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</si>
  <si>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</si>
  <si>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</si>
  <si>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</si>
  <si>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</si>
  <si>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</si>
  <si>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</si>
  <si>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</si>
  <si>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</si>
  <si>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</si>
  <si>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</si>
  <si>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</si>
  <si>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</si>
  <si>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</si>
  <si>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</si>
  <si>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</si>
  <si>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</si>
  <si>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</si>
  <si>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</si>
  <si>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</si>
  <si>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</si>
  <si>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</si>
  <si>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</si>
  <si>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</si>
  <si>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</si>
  <si>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</si>
  <si>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</si>
  <si>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</si>
  <si>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</si>
  <si>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</si>
  <si>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</si>
  <si>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</si>
  <si>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</si>
  <si>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</si>
  <si>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</si>
  <si>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</si>
  <si>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</si>
  <si>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</si>
  <si>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</si>
  <si>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</si>
  <si>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</si>
  <si>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</si>
  <si>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</si>
  <si>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</si>
  <si>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</si>
  <si>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</si>
  <si>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</si>
  <si>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</si>
  <si>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</si>
  <si>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</si>
  <si>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</si>
  <si>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</si>
  <si>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</si>
  <si>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</si>
  <si>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</si>
  <si>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</si>
  <si>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</si>
  <si>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</si>
  <si>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</si>
  <si>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</si>
  <si>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</si>
  <si>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</si>
  <si>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</si>
  <si>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</si>
  <si>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</si>
  <si>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</si>
  <si>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</si>
  <si>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</si>
  <si>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</si>
  <si>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</si>
  <si>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</si>
  <si>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</si>
  <si>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</si>
  <si>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</si>
  <si>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</si>
  <si>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</si>
  <si>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</si>
  <si>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</si>
  <si>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</si>
  <si>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</si>
  <si>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</si>
  <si>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</si>
  <si>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</si>
  <si>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</si>
  <si>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</si>
  <si>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</si>
  <si>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</si>
  <si>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</si>
  <si>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</si>
  <si>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</si>
  <si>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</si>
  <si>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</si>
  <si>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</si>
  <si>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</si>
  <si>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</si>
  <si>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</si>
  <si>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</si>
  <si>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</si>
  <si>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</si>
  <si>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</si>
  <si>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</si>
  <si>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</si>
  <si>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</si>
  <si>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</si>
  <si>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</si>
  <si>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</si>
  <si>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</si>
  <si>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</si>
  <si>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</si>
  <si>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</si>
  <si>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</si>
  <si>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</si>
  <si>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</si>
  <si>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</si>
  <si>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</si>
  <si>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</si>
  <si>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</si>
  <si>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</si>
  <si>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</si>
  <si>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</si>
  <si>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</si>
  <si>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</si>
  <si>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</si>
  <si>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</si>
  <si>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</si>
  <si>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</si>
  <si>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</si>
  <si>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</si>
  <si>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</si>
  <si>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</si>
  <si>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</si>
  <si>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</si>
  <si>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</si>
  <si>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</si>
  <si>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</si>
  <si>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</si>
  <si>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</si>
  <si>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</si>
  <si>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</si>
  <si>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</si>
  <si>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</si>
  <si>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</si>
  <si>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</si>
  <si>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</si>
  <si>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</si>
  <si>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</si>
  <si>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</si>
  <si>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</si>
  <si>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</si>
  <si>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</si>
  <si>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</si>
  <si>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</si>
  <si>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</si>
  <si>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</si>
  <si>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</si>
  <si>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</si>
  <si>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</si>
  <si>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</si>
  <si>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</si>
  <si>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</si>
  <si>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</si>
  <si>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</si>
  <si>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</si>
  <si>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</si>
  <si>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</si>
  <si>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</si>
  <si>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</si>
  <si>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</si>
  <si>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</si>
  <si>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</si>
  <si>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</si>
  <si>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</si>
  <si>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</si>
  <si>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</si>
  <si>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</si>
  <si>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</si>
  <si>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</si>
  <si>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</si>
  <si>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</si>
  <si>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</si>
  <si>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</si>
  <si>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</si>
  <si>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</si>
  <si>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</si>
  <si>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</si>
  <si>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</si>
  <si>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</si>
  <si>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</si>
  <si>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</si>
  <si>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</si>
  <si>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</si>
  <si>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</si>
  <si>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</si>
  <si>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</si>
  <si>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</si>
  <si>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</si>
  <si>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</si>
  <si>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</si>
  <si>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</si>
  <si>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</si>
  <si>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</si>
  <si>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</si>
  <si>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</si>
  <si>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</si>
  <si>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</si>
  <si>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</si>
  <si>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</si>
  <si>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</si>
  <si>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</si>
  <si>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</si>
  <si>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</si>
  <si>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</si>
  <si>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</si>
  <si>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</si>
  <si>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</si>
  <si>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</si>
  <si>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</si>
  <si>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</si>
  <si>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</si>
  <si>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</si>
  <si>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</si>
  <si>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</si>
  <si>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</si>
  <si>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</si>
  <si>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</si>
  <si>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</si>
  <si>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</si>
  <si>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</si>
  <si>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</si>
  <si>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</si>
  <si>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</si>
  <si>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</si>
  <si>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</si>
  <si>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</si>
  <si>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</si>
  <si>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</si>
  <si>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</si>
  <si>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</si>
  <si>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</si>
  <si>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</si>
  <si>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</si>
  <si>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</si>
  <si>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</si>
  <si>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</si>
  <si>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</si>
  <si>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</si>
  <si>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</si>
  <si>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</si>
  <si>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</si>
  <si>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</si>
  <si>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</si>
  <si>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</si>
  <si>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</si>
  <si>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</si>
  <si>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</si>
  <si>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</si>
  <si>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</si>
  <si>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</si>
  <si>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</si>
  <si>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</si>
  <si>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</si>
  <si>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</si>
  <si>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</si>
  <si>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</si>
  <si>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</si>
  <si>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</si>
  <si>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</si>
  <si>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</si>
  <si>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</si>
  <si>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</si>
  <si>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</si>
  <si>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</si>
  <si>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</si>
  <si>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</si>
  <si>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</si>
  <si>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</si>
  <si>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</si>
  <si>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</si>
  <si>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</si>
  <si>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</si>
  <si>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</si>
  <si>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</si>
  <si>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</si>
  <si>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</si>
  <si>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</si>
  <si>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</si>
  <si>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</si>
  <si>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</si>
  <si>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</si>
  <si>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</si>
  <si>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</si>
  <si>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</si>
  <si>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</si>
  <si>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</si>
  <si>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</si>
  <si>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</si>
  <si>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</si>
  <si>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</si>
  <si>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</si>
  <si>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</si>
  <si>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</si>
  <si>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</si>
  <si>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</si>
  <si>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</si>
  <si>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</si>
  <si>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</si>
  <si>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</si>
  <si>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</si>
  <si>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</si>
  <si>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</si>
  <si>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</si>
  <si>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</si>
  <si>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</si>
  <si>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</si>
  <si>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</si>
  <si>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</si>
  <si>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</si>
  <si>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</si>
  <si>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</si>
  <si>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</si>
  <si>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</si>
  <si>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</si>
  <si>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</si>
  <si>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</si>
  <si>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</si>
  <si>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</si>
  <si>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</si>
  <si>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</si>
  <si>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</si>
  <si>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</si>
  <si>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</si>
  <si>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</si>
  <si>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</si>
  <si>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</si>
  <si>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</si>
  <si>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</si>
  <si>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</si>
  <si>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</si>
  <si>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</si>
  <si>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</si>
  <si>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</si>
  <si>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</si>
  <si>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</si>
  <si>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</si>
  <si>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</si>
  <si>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</si>
  <si>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</si>
  <si>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</si>
  <si>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</si>
  <si>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</si>
  <si>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</si>
  <si>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</si>
  <si>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</si>
  <si>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</si>
  <si>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</si>
  <si>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</si>
  <si>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</si>
  <si>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</si>
  <si>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</si>
  <si>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</si>
  <si>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</si>
  <si>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</si>
  <si>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</si>
  <si>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</si>
  <si>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</si>
  <si>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</si>
  <si>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</si>
  <si>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</si>
  <si>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</si>
  <si>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</si>
  <si>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</si>
  <si>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</si>
  <si>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</si>
  <si>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</si>
  <si>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</si>
  <si>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</si>
  <si>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</si>
  <si>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</si>
  <si>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</si>
  <si>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</si>
  <si>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</si>
  <si>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</si>
  <si>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</si>
  <si>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</si>
  <si>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</si>
  <si>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</si>
  <si>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</si>
  <si>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</si>
  <si>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</si>
  <si>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</si>
  <si>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</si>
  <si>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</si>
  <si>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</si>
  <si>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</si>
  <si>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</si>
  <si>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</si>
  <si>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</si>
  <si>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</si>
  <si>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</si>
  <si>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</si>
  <si>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</si>
  <si>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</si>
  <si>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</si>
  <si>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</si>
  <si>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</si>
  <si>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</si>
  <si>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</si>
  <si>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</si>
  <si>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</si>
  <si>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</si>
  <si>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</si>
  <si>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</si>
  <si>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</si>
  <si>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</si>
  <si>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</si>
  <si>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</si>
  <si>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</si>
  <si>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</si>
  <si>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</si>
  <si>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</si>
  <si>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</si>
  <si>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</si>
  <si>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</si>
  <si>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</si>
  <si>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</si>
  <si>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</si>
  <si>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</si>
  <si>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</si>
  <si>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</si>
  <si>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</si>
  <si>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</si>
  <si>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</si>
  <si>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</si>
  <si>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</si>
  <si>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</si>
  <si>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</si>
  <si>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</si>
  <si>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</si>
  <si>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</si>
  <si>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</si>
  <si>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</si>
  <si>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</si>
  <si>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</si>
  <si>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</si>
  <si>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</si>
  <si>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</si>
  <si>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</si>
  <si>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</si>
  <si>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</si>
  <si>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</si>
  <si>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</si>
  <si>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</si>
  <si>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</si>
  <si>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</si>
  <si>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</si>
  <si>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</si>
  <si>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</si>
  <si>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</si>
  <si>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</si>
  <si>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</si>
  <si>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</si>
  <si>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</si>
  <si>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</si>
  <si>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</si>
  <si>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</si>
  <si>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</si>
  <si>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</si>
  <si>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</si>
  <si>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</si>
  <si>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</si>
  <si>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</si>
  <si>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</si>
  <si>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</si>
  <si>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</si>
  <si>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</si>
  <si>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</si>
  <si>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</si>
  <si>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</si>
  <si>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</si>
  <si>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</si>
  <si>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</si>
  <si>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</si>
  <si>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</si>
  <si>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</si>
  <si>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</si>
  <si>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</si>
  <si>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</si>
  <si>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</si>
  <si>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</si>
  <si>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</si>
  <si>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</si>
  <si>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</si>
  <si>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</si>
  <si>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</si>
  <si>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</si>
  <si>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</si>
  <si>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</si>
  <si>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</si>
  <si>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</si>
  <si>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</si>
  <si>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</si>
  <si>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</si>
  <si>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</si>
  <si>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</si>
  <si>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</si>
  <si>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</si>
  <si>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</si>
  <si>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</si>
  <si>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</si>
  <si>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</si>
  <si>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</si>
  <si>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</si>
  <si>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</si>
  <si>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</si>
  <si>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</si>
  <si>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</si>
  <si>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</si>
  <si>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</si>
  <si>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</si>
  <si>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</si>
  <si>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</si>
  <si>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</si>
  <si>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</si>
  <si>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</si>
  <si>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</si>
  <si>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</si>
  <si>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</si>
  <si>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</si>
  <si>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</si>
  <si>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</si>
  <si>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</si>
  <si>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</si>
  <si>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</si>
  <si>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</si>
  <si>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</si>
  <si>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</si>
  <si>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</si>
  <si>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</si>
  <si>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</si>
  <si>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</si>
  <si>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</si>
  <si>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</si>
  <si>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</si>
  <si>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</si>
  <si>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</si>
  <si>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</si>
  <si>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</si>
  <si>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</si>
  <si>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</si>
  <si>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</si>
  <si>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</si>
  <si>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</si>
  <si>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</si>
  <si>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</si>
  <si>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</si>
  <si>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</si>
  <si>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</si>
  <si>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</si>
  <si>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</si>
  <si>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</si>
  <si>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</si>
  <si>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</si>
  <si>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</si>
  <si>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</si>
  <si>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</si>
  <si>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</si>
  <si>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</si>
  <si>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</si>
  <si>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</si>
  <si>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</si>
  <si>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</si>
  <si>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</si>
  <si>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</si>
  <si>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</si>
  <si>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</si>
  <si>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</si>
  <si>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</si>
  <si>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</si>
  <si>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</si>
  <si>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</si>
  <si>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</si>
  <si>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</si>
  <si>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</si>
  <si>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</si>
  <si>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</si>
  <si>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</si>
  <si>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</si>
  <si>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</si>
  <si>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</si>
  <si>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</si>
  <si>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</si>
  <si>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</si>
  <si>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</si>
  <si>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</si>
  <si>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</si>
  <si>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</si>
  <si>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</si>
  <si>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</si>
  <si>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</si>
  <si>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</si>
  <si>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</si>
  <si>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</si>
  <si>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</si>
  <si>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</si>
  <si>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</si>
  <si>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</si>
  <si>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</si>
  <si>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</si>
  <si>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</si>
  <si>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</si>
  <si>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</si>
  <si>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</si>
  <si>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</si>
  <si>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</si>
  <si>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</si>
  <si>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</si>
  <si>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</si>
  <si>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</si>
  <si>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</si>
  <si>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</si>
  <si>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</si>
  <si>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</si>
  <si>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</si>
  <si>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</si>
  <si>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</si>
  <si>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</si>
  <si>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</si>
  <si>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</si>
  <si>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</si>
  <si>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</si>
  <si>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</si>
  <si>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</si>
  <si>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</si>
  <si>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</si>
  <si>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</si>
  <si>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</si>
  <si>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</si>
  <si>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</si>
  <si>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</si>
  <si>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</si>
  <si>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</si>
  <si>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</si>
  <si>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</si>
  <si>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</si>
  <si>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</si>
  <si>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</si>
  <si>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</si>
  <si>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</si>
  <si>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</si>
  <si>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</si>
  <si>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</si>
  <si>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</si>
  <si>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</si>
  <si>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</si>
  <si>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</si>
  <si>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</si>
  <si>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</si>
  <si>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</si>
  <si>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</si>
  <si>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</si>
  <si>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</si>
  <si>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</si>
  <si>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</si>
  <si>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</si>
  <si>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</si>
  <si>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</si>
  <si>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</si>
  <si>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</si>
  <si>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</si>
  <si>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</si>
  <si>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</si>
  <si>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</si>
  <si>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</si>
  <si>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</si>
  <si>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</si>
  <si>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</si>
  <si>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</si>
  <si>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</si>
  <si>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</si>
  <si>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</si>
  <si>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</si>
  <si>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</si>
  <si>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</si>
  <si>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</si>
  <si>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</si>
  <si>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</si>
  <si>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</si>
  <si>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</si>
  <si>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</si>
  <si>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</si>
  <si>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</si>
  <si>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</si>
  <si>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</si>
  <si>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</si>
  <si>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</si>
  <si>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</si>
  <si>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</si>
  <si>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</si>
  <si>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</si>
  <si>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</si>
  <si>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</si>
  <si>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</si>
  <si>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</si>
  <si>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</si>
  <si>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</si>
  <si>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</si>
  <si>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</si>
  <si>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</si>
  <si>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</si>
  <si>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</si>
  <si>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</si>
  <si>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</si>
  <si>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</si>
  <si>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</si>
  <si>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</si>
  <si>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</si>
  <si>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</si>
  <si>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</si>
  <si>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</si>
  <si>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</si>
  <si>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</si>
  <si>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</si>
  <si>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</si>
  <si>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</si>
  <si>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</si>
  <si>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</si>
  <si>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</si>
  <si>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</si>
  <si>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</si>
  <si>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</si>
  <si>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</si>
  <si>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</si>
  <si>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</si>
  <si>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</si>
  <si>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</si>
  <si>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</si>
  <si>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</si>
  <si>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</si>
  <si>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</si>
  <si>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</si>
  <si>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</si>
  <si>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</si>
  <si>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</si>
  <si>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</si>
  <si>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</si>
  <si>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</si>
  <si>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</si>
  <si>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</si>
  <si>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</si>
  <si>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</si>
  <si>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</si>
  <si>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</si>
  <si>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</si>
  <si>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</si>
  <si>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</si>
  <si>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</si>
  <si>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</si>
  <si>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</si>
  <si>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</si>
  <si>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</si>
  <si>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</si>
  <si>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</si>
  <si>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</si>
  <si>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</si>
  <si>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</si>
  <si>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</si>
  <si>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</si>
  <si>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</si>
  <si>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</si>
  <si>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</si>
  <si>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</si>
  <si>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</si>
  <si>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</si>
  <si>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</si>
  <si>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</si>
  <si>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</si>
  <si>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</si>
  <si>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</si>
  <si>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</si>
  <si>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</si>
  <si>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</si>
  <si>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</si>
  <si>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</si>
  <si>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</si>
  <si>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</si>
  <si>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</si>
  <si>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</si>
  <si>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</si>
  <si>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</si>
  <si>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</si>
  <si>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</si>
  <si>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</si>
  <si>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</si>
  <si>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</si>
  <si>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</si>
  <si>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</si>
  <si>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</si>
  <si>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</si>
  <si>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</si>
  <si>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</si>
  <si>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</si>
  <si>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</si>
  <si>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</si>
  <si>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</si>
  <si>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</si>
  <si>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</si>
  <si>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</si>
  <si>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</si>
  <si>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</si>
  <si>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</si>
  <si>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</si>
  <si>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</si>
  <si>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</si>
  <si>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</si>
  <si>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</si>
  <si>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</si>
  <si>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</si>
  <si>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</si>
  <si>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</si>
  <si>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</si>
  <si>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</si>
  <si>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</si>
  <si>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</si>
  <si>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</si>
  <si>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</si>
  <si>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</si>
  <si>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</si>
  <si>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</si>
  <si>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</si>
  <si>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</si>
  <si>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</si>
  <si>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</si>
  <si>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</si>
  <si>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</si>
  <si>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</si>
  <si>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</si>
  <si>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</si>
  <si>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</si>
  <si>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</si>
  <si>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</si>
  <si>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</si>
  <si>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</si>
  <si>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</si>
  <si>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</si>
  <si>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</si>
  <si>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</si>
  <si>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</si>
  <si>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</si>
  <si>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</si>
  <si>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</si>
  <si>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</si>
  <si>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</si>
  <si>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</si>
  <si>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</si>
  <si>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</si>
  <si>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</si>
  <si>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</si>
  <si>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</si>
  <si>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</si>
  <si>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</si>
  <si>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</si>
  <si>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</si>
  <si>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</si>
  <si>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</si>
  <si>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</si>
  <si>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</si>
  <si>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</si>
  <si>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</si>
  <si>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</si>
  <si>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</si>
  <si>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</si>
  <si>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</si>
  <si>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</si>
  <si>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</si>
  <si>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</si>
  <si>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</si>
  <si>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</si>
  <si>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</si>
  <si>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</si>
  <si>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</si>
  <si>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</si>
  <si>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</si>
  <si>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</si>
  <si>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</si>
  <si>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</si>
  <si>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</si>
  <si>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</si>
  <si>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</si>
  <si>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</si>
  <si>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</si>
  <si>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</si>
  <si>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</si>
  <si>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</si>
  <si>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</si>
  <si>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</si>
  <si>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</si>
  <si>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</si>
  <si>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</si>
  <si>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</si>
  <si>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</si>
  <si>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</si>
  <si>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</si>
  <si>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</si>
  <si>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</si>
  <si>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</si>
  <si>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</si>
  <si>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</si>
  <si>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</si>
  <si>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</si>
  <si>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</si>
  <si>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</si>
  <si>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</si>
  <si>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</si>
  <si>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</si>
  <si>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</si>
  <si>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</si>
  <si>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</si>
  <si>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</si>
  <si>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</si>
  <si>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</si>
  <si>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</si>
  <si>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</si>
  <si>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</si>
  <si>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</si>
  <si>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</si>
  <si>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</si>
  <si>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</si>
  <si>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</si>
  <si>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</si>
  <si>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</si>
  <si>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</si>
  <si>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</si>
  <si>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</si>
  <si>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</si>
  <si>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</si>
  <si>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</si>
  <si>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</si>
  <si>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</si>
  <si>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</si>
  <si>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</si>
  <si>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</si>
  <si>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</si>
  <si>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</si>
  <si>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</si>
  <si>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</si>
  <si>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</si>
  <si>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</si>
  <si>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</si>
  <si>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</si>
  <si>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</si>
  <si>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</si>
  <si>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</si>
  <si>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</si>
  <si>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</si>
  <si>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</si>
  <si>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</si>
  <si>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</si>
  <si>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</si>
  <si>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</si>
  <si>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</si>
  <si>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</si>
  <si>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</si>
  <si>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</si>
  <si>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</si>
  <si>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</si>
  <si>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</si>
  <si>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</si>
  <si>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</si>
  <si>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</si>
  <si>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</si>
  <si>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</si>
  <si>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</si>
  <si>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</si>
  <si>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</si>
  <si>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</si>
  <si>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</si>
  <si>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</si>
  <si>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</si>
  <si>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</si>
  <si>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</si>
  <si>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</si>
  <si>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</si>
  <si>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</si>
  <si>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</si>
  <si>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</si>
  <si>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</si>
  <si>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</si>
  <si>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</si>
  <si>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</si>
  <si>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</si>
  <si>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</si>
  <si>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</si>
  <si>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</si>
  <si>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</si>
  <si>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</si>
  <si>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</si>
  <si>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</si>
  <si>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</si>
  <si>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</si>
  <si>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</si>
  <si>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</si>
  <si>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</si>
  <si>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</si>
  <si>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</si>
  <si>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</si>
  <si>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</si>
  <si>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</si>
  <si>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</si>
  <si>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</si>
  <si>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</si>
  <si>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</si>
  <si>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</si>
  <si>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</si>
  <si>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</si>
  <si>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</si>
  <si>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</si>
  <si>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</si>
  <si>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</si>
  <si>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</si>
  <si>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</si>
  <si>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</si>
  <si>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</si>
  <si>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</si>
  <si>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</si>
  <si>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</si>
  <si>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</si>
  <si>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</si>
  <si>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</si>
  <si>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</si>
  <si>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</si>
  <si>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</si>
  <si>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</si>
  <si>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</si>
  <si>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</si>
  <si>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</si>
  <si>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</si>
  <si>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</si>
  <si>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</si>
  <si>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</si>
  <si>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</si>
  <si>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</si>
  <si>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</si>
  <si>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</si>
  <si>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</si>
  <si>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</si>
  <si>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</si>
  <si>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</si>
  <si>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</si>
  <si>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</si>
  <si>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</si>
  <si>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</si>
  <si>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</si>
  <si>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</si>
  <si>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</si>
  <si>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</si>
  <si>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</si>
  <si>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</si>
  <si>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</si>
  <si>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</si>
  <si>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</si>
  <si>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</si>
  <si>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</si>
  <si>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</si>
  <si>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</si>
  <si>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</si>
  <si>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</si>
  <si>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</si>
  <si>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</si>
  <si>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</si>
  <si>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</si>
  <si>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</si>
  <si>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</si>
  <si>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</si>
  <si>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</si>
  <si>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</si>
  <si>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</si>
  <si>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</si>
  <si>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</si>
  <si>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</si>
  <si>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</si>
  <si>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</si>
  <si>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</si>
  <si>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</si>
  <si>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</si>
  <si>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</si>
  <si>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</si>
  <si>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</si>
  <si>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</si>
  <si>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</si>
  <si>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</si>
  <si>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</si>
  <si>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</si>
  <si>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</si>
  <si>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</si>
  <si>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</si>
  <si>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</si>
  <si>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</si>
  <si>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</si>
  <si>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</si>
  <si>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</si>
  <si>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</si>
  <si>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</si>
  <si>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</si>
  <si>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</si>
  <si>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</si>
  <si>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</si>
  <si>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</si>
  <si>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</si>
  <si>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</si>
  <si>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</si>
  <si>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</si>
  <si>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</si>
  <si>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</si>
  <si>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</si>
  <si>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</si>
  <si>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</si>
  <si>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</si>
  <si>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</si>
  <si>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</si>
  <si>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</si>
  <si>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</si>
  <si>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</si>
  <si>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</si>
  <si>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</si>
  <si>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</si>
  <si>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</si>
  <si>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</si>
  <si>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</si>
  <si>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</si>
  <si>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</si>
  <si>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</si>
  <si>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</si>
  <si>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</si>
  <si>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</si>
  <si>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</si>
  <si>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</si>
  <si>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</si>
  <si>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</si>
  <si>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</si>
  <si>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</si>
  <si>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</si>
  <si>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</si>
  <si>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</si>
  <si>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</si>
  <si>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</si>
  <si>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</si>
  <si>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</si>
  <si>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</si>
  <si>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</si>
  <si>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</si>
  <si>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</si>
  <si>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</si>
  <si>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</si>
  <si>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</si>
  <si>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</si>
  <si>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</si>
  <si>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</si>
  <si>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</si>
  <si>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</si>
  <si>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</si>
  <si>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</si>
  <si>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</si>
  <si>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</si>
  <si>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</si>
  <si>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</si>
  <si>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</si>
  <si>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</si>
  <si>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</si>
  <si>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</si>
  <si>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</si>
  <si>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</si>
  <si>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</si>
  <si>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</si>
  <si>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</si>
  <si>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</si>
  <si>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</si>
  <si>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</si>
  <si>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</si>
  <si>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</si>
  <si>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</si>
  <si>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</si>
  <si>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</si>
  <si>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</si>
  <si>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</si>
  <si>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</si>
  <si>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</si>
  <si>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</si>
  <si>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</si>
  <si>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</si>
  <si>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</si>
  <si>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</si>
  <si>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</si>
  <si>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</si>
  <si>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</si>
  <si>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</si>
  <si>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</si>
  <si>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</si>
  <si>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</si>
  <si>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</si>
  <si>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</si>
  <si>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</si>
  <si>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</si>
  <si>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</si>
  <si>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</si>
  <si>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</si>
  <si>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</si>
  <si>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</si>
  <si>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</si>
  <si>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</si>
  <si>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</si>
  <si>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</si>
  <si>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</si>
  <si>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</si>
  <si>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</si>
  <si>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</si>
  <si>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</si>
  <si>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</si>
  <si>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</si>
  <si>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</si>
  <si>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</si>
  <si>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</si>
  <si>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</si>
  <si>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</si>
  <si>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</si>
  <si>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</si>
  <si>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</si>
  <si>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</si>
  <si>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</si>
  <si>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</si>
  <si>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</si>
  <si>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</si>
  <si>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</si>
  <si>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</si>
  <si>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</si>
  <si>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</si>
  <si>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</si>
  <si>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</si>
  <si>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</si>
  <si>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</si>
  <si>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</si>
  <si>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</si>
  <si>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</si>
  <si>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</si>
  <si>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</si>
  <si>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</si>
  <si>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</si>
  <si>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</si>
  <si>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</si>
  <si>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</si>
  <si>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</si>
  <si>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</si>
  <si>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</si>
  <si>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</si>
  <si>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</si>
  <si>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</si>
  <si>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</si>
  <si>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</si>
  <si>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</si>
  <si>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</si>
  <si>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</si>
  <si>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</si>
  <si>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</si>
  <si>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</si>
  <si>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</si>
  <si>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</si>
  <si>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</si>
  <si>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</si>
  <si>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</si>
  <si>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</si>
  <si>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</si>
  <si>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</si>
  <si>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</si>
  <si>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</si>
  <si>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</si>
  <si>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</si>
  <si>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</si>
  <si>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</si>
  <si>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</si>
  <si>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</si>
  <si>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</si>
  <si>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</si>
  <si>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</si>
  <si>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</si>
  <si>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</si>
  <si>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</si>
  <si>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</si>
  <si>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</si>
  <si>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</si>
  <si>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</si>
  <si>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</si>
  <si>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</si>
  <si>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</si>
  <si>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</si>
  <si>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</si>
  <si>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</si>
  <si>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</si>
  <si>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</si>
  <si>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</si>
  <si>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</si>
  <si>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</si>
  <si>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</si>
  <si>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</si>
  <si>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</si>
  <si>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</si>
  <si>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</si>
  <si>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</si>
  <si>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</si>
  <si>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</si>
  <si>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</si>
  <si>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</si>
  <si>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</si>
  <si>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</si>
  <si>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</si>
  <si>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</si>
  <si>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</si>
  <si>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</si>
  <si>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</si>
  <si>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</si>
  <si>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</si>
  <si>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</si>
  <si>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</si>
  <si>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</si>
  <si>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</si>
  <si>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</si>
  <si>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</si>
  <si>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</si>
  <si>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</si>
  <si>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</si>
  <si>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</si>
  <si>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</si>
  <si>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</si>
  <si>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</si>
  <si>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</si>
  <si>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</si>
  <si>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</si>
  <si>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</si>
  <si>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</si>
  <si>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</si>
  <si>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</si>
  <si>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</si>
  <si>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</si>
  <si>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</si>
  <si>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</si>
  <si>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</si>
  <si>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</si>
  <si>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</si>
  <si>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</si>
  <si>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</si>
  <si>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</si>
  <si>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</si>
  <si>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</si>
  <si>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</si>
  <si>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</si>
  <si>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</si>
  <si>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</si>
  <si>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</si>
  <si>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</si>
  <si>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</si>
  <si>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</si>
  <si>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</si>
  <si>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</si>
  <si>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</si>
  <si>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</si>
  <si>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</si>
  <si>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</si>
  <si>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</si>
  <si>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</si>
  <si>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</si>
  <si>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</si>
  <si>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</si>
  <si>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</si>
  <si>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</si>
  <si>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</si>
  <si>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</si>
  <si>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</si>
  <si>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</si>
  <si>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</si>
  <si>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</si>
  <si>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</si>
  <si>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</si>
  <si>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</si>
  <si>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</si>
  <si>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</si>
  <si>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</si>
  <si>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</si>
  <si>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</si>
  <si>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</si>
  <si>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</si>
  <si>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</si>
  <si>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</si>
  <si>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</si>
  <si>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</si>
  <si>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</si>
  <si>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</si>
  <si>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</si>
  <si>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</si>
  <si>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</si>
  <si>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</si>
  <si>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</si>
  <si>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</si>
  <si>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</si>
  <si>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</si>
  <si>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</si>
  <si>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</si>
  <si>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</si>
  <si>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</si>
  <si>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</si>
  <si>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</si>
  <si>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</si>
  <si>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</si>
  <si>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</si>
  <si>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</si>
  <si>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</si>
  <si>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</si>
  <si>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</si>
  <si>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</si>
  <si>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</si>
  <si>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</si>
  <si>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</si>
  <si>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</si>
  <si>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</si>
  <si>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</si>
  <si>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</si>
  <si>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</si>
  <si>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</si>
  <si>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</si>
  <si>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</si>
  <si>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</si>
  <si>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</si>
  <si>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</si>
  <si>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</si>
  <si>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</si>
  <si>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</si>
  <si>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</si>
  <si>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</si>
  <si>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</si>
  <si>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</si>
  <si>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</si>
  <si>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</si>
  <si>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</si>
  <si>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</si>
  <si>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</si>
  <si>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</si>
  <si>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</si>
  <si>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</si>
  <si>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</si>
  <si>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</si>
  <si>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</si>
  <si>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</si>
  <si>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</si>
  <si>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</si>
  <si>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</si>
  <si>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</si>
  <si>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</si>
  <si>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</si>
  <si>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</si>
  <si>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</si>
  <si>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</si>
  <si>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</si>
  <si>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</si>
  <si>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</si>
  <si>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</si>
  <si>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</si>
  <si>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</si>
  <si>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</si>
  <si>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</si>
  <si>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</si>
  <si>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</si>
  <si>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</si>
  <si>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</si>
  <si>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</si>
  <si>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</si>
  <si>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</si>
  <si>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</si>
  <si>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</si>
  <si>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</si>
  <si>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</si>
  <si>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</si>
  <si>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</si>
  <si>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</si>
  <si>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</si>
  <si>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</si>
  <si>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</si>
  <si>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</si>
  <si>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</si>
  <si>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</si>
  <si>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</si>
  <si>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</si>
  <si>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</si>
  <si>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</si>
  <si>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</si>
  <si>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</si>
  <si>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</si>
  <si>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</si>
  <si>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</si>
  <si>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</si>
  <si>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</si>
  <si>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</si>
  <si>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</si>
  <si>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</si>
  <si>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</si>
  <si>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</si>
  <si>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</si>
  <si>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</si>
  <si>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</si>
  <si>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</si>
  <si>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</si>
  <si>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</si>
  <si>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</si>
  <si>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</si>
  <si>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</si>
  <si>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</si>
  <si>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</si>
  <si>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</si>
  <si>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</si>
  <si>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</si>
  <si>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</si>
  <si>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</si>
  <si>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</si>
  <si>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</si>
  <si>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</si>
  <si>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</si>
  <si>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</si>
  <si>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</si>
  <si>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</si>
  <si>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</si>
  <si>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</si>
  <si>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</si>
  <si>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</si>
  <si>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</si>
  <si>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</si>
  <si>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</si>
  <si>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</si>
  <si>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</si>
  <si>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</si>
  <si>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</si>
  <si>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</si>
  <si>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</si>
  <si>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</si>
  <si>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</si>
  <si>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</si>
  <si>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</si>
  <si>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</si>
  <si>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</si>
  <si>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</si>
  <si>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</si>
  <si>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</si>
  <si>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</si>
  <si>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</si>
  <si>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</si>
  <si>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</si>
  <si>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</si>
  <si>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</si>
  <si>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</si>
  <si>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</si>
  <si>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</si>
  <si>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</si>
  <si>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</si>
  <si>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</si>
  <si>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</si>
  <si>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</si>
  <si>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</si>
  <si>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</si>
  <si>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</si>
  <si>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</si>
  <si>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</si>
  <si>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</si>
  <si>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</si>
  <si>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</si>
  <si>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</si>
  <si>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</si>
  <si>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</si>
  <si>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</si>
  <si>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</si>
  <si>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</si>
  <si>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</si>
  <si>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</si>
  <si>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</si>
  <si>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</si>
  <si>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</si>
  <si>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</si>
  <si>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</si>
  <si>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</si>
  <si>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</si>
  <si>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</si>
  <si>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</si>
  <si>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</si>
  <si>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</si>
  <si>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</si>
  <si>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</si>
  <si>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</si>
  <si>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</si>
  <si>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</si>
  <si>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</si>
  <si>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</si>
  <si>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</si>
  <si>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</si>
  <si>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</si>
  <si>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</si>
  <si>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</si>
  <si>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</si>
  <si>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</si>
  <si>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</si>
  <si>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</si>
  <si>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</si>
  <si>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</si>
  <si>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</si>
  <si>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</si>
  <si>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</si>
  <si>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</si>
  <si>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</si>
  <si>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</si>
  <si>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</si>
  <si>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</si>
  <si>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</si>
  <si>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</si>
  <si>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</si>
  <si>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</si>
  <si>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</si>
  <si>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</si>
  <si>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</si>
  <si>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</si>
  <si>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</si>
  <si>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</si>
  <si>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</si>
  <si>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</si>
  <si>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</si>
  <si>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</si>
  <si>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</si>
  <si>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</si>
  <si>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</si>
  <si>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</si>
  <si>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</si>
  <si>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</si>
  <si>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</si>
  <si>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</si>
  <si>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</si>
  <si>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</si>
  <si>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</si>
  <si>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</si>
  <si>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</si>
  <si>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</si>
  <si>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</si>
  <si>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</si>
  <si>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</si>
  <si>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</si>
  <si>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</si>
  <si>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</si>
  <si>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</si>
  <si>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</si>
  <si>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</si>
  <si>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</si>
  <si>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</si>
  <si>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</si>
  <si>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</si>
  <si>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</si>
  <si>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</si>
  <si>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</si>
  <si>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</si>
  <si>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</si>
  <si>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</si>
  <si>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</si>
  <si>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</si>
  <si>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</si>
  <si>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</si>
  <si>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</si>
  <si>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</si>
  <si>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</si>
  <si>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</si>
  <si>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</si>
  <si>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</si>
  <si>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</si>
  <si>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</si>
  <si>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</si>
  <si>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</si>
  <si>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</si>
  <si>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</si>
  <si>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</si>
  <si>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</si>
  <si>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</si>
  <si>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</si>
  <si>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</si>
  <si>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</si>
  <si>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</si>
  <si>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</si>
  <si>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</si>
  <si>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</si>
  <si>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</si>
  <si>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</si>
  <si>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</si>
  <si>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</si>
  <si>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</si>
  <si>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</si>
  <si>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</si>
  <si>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</si>
  <si>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</si>
  <si>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</si>
  <si>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</si>
  <si>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</si>
  <si>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</si>
  <si>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</si>
  <si>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</si>
  <si>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</si>
  <si>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</si>
  <si>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</si>
  <si>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</si>
  <si>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</si>
  <si>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</si>
  <si>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</si>
  <si>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</si>
  <si>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</si>
  <si>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</si>
  <si>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</si>
  <si>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</si>
  <si>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</si>
  <si>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</si>
  <si>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</si>
  <si>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</si>
  <si>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</si>
  <si>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</si>
  <si>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</si>
  <si>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</si>
  <si>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</si>
  <si>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</si>
  <si>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</si>
  <si>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</si>
  <si>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</si>
  <si>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</si>
  <si>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</si>
  <si>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</si>
  <si>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</si>
  <si>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</si>
  <si>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</si>
  <si>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</si>
  <si>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</si>
  <si>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</si>
  <si>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</si>
  <si>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</si>
  <si>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</si>
  <si>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</si>
  <si>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</si>
  <si>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</si>
  <si>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</si>
  <si>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</si>
  <si>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</si>
  <si>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</si>
  <si>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</si>
  <si>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</si>
  <si>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</si>
  <si>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</si>
  <si>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</si>
  <si>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</si>
  <si>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</si>
  <si>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</si>
  <si>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</si>
  <si>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</si>
  <si>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</si>
  <si>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</si>
  <si>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</si>
  <si>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</si>
  <si>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</si>
  <si>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</si>
  <si>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</si>
  <si>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</si>
  <si>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</si>
  <si>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</si>
  <si>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</si>
  <si>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</si>
  <si>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</si>
  <si>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</si>
  <si>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</si>
  <si>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</si>
  <si>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</si>
  <si>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</si>
  <si>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</si>
  <si>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</si>
  <si>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</si>
  <si>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</si>
  <si>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</si>
  <si>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</si>
  <si>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</si>
  <si>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</si>
  <si>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</si>
  <si>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</si>
  <si>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</si>
  <si>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</si>
  <si>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</si>
  <si>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</si>
  <si>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</si>
  <si>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</si>
  <si>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</si>
  <si>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</si>
  <si>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</si>
  <si>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</si>
  <si>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</si>
  <si>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</si>
  <si>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</si>
  <si>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</si>
  <si>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</si>
  <si>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</si>
  <si>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</si>
  <si>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</si>
  <si>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</si>
  <si>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</si>
  <si>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</si>
  <si>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</si>
  <si>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</si>
  <si>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</si>
  <si>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</si>
  <si>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</si>
  <si>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</si>
  <si>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</si>
  <si>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</si>
  <si>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</si>
  <si>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</si>
  <si>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</si>
  <si>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</si>
  <si>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</si>
  <si>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</si>
  <si>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</si>
  <si>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</si>
  <si>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</si>
  <si>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</si>
  <si>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</si>
  <si>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</si>
  <si>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</si>
  <si>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</si>
  <si>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</si>
  <si>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</si>
  <si>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</si>
  <si>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</si>
  <si>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</si>
  <si>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</si>
  <si>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</si>
  <si>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</si>
  <si>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</si>
  <si>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</si>
  <si>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</si>
  <si>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</si>
  <si>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</si>
  <si>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</si>
  <si>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</si>
  <si>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</si>
  <si>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</si>
  <si>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</si>
  <si>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</si>
  <si>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</si>
  <si>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</si>
  <si>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</si>
  <si>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</si>
  <si>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</si>
  <si>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</si>
  <si>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</si>
  <si>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</si>
  <si>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</si>
  <si>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</si>
  <si>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</si>
  <si>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</si>
  <si>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</si>
  <si>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</si>
  <si>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</si>
  <si>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</si>
  <si>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</si>
  <si>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</si>
  <si>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</si>
  <si>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</si>
  <si>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</si>
  <si>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</si>
  <si>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</si>
  <si>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</si>
  <si>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</si>
  <si>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</si>
  <si>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</si>
  <si>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</si>
  <si>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</si>
  <si>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</si>
  <si>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</si>
  <si>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</si>
  <si>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</si>
  <si>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</si>
  <si>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</si>
  <si>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</si>
  <si>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</si>
  <si>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</si>
  <si>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</si>
  <si>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</si>
  <si>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</si>
  <si>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</si>
  <si>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</si>
  <si>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</si>
  <si>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</si>
  <si>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</si>
  <si>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</si>
  <si>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</si>
  <si>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</si>
  <si>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</si>
  <si>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</si>
  <si>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</si>
  <si>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</si>
  <si>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</si>
  <si>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</si>
  <si>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</si>
  <si>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</si>
  <si>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</si>
  <si>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</si>
  <si>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</si>
  <si>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</si>
  <si>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</si>
  <si>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</si>
  <si>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</si>
  <si>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</si>
  <si>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</si>
  <si>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</si>
  <si>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</si>
  <si>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</si>
  <si>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</si>
  <si>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</si>
  <si>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</si>
  <si>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</si>
  <si>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</si>
  <si>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</si>
  <si>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</si>
  <si>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</si>
  <si>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</si>
  <si>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</si>
  <si>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</si>
  <si>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</si>
  <si>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</si>
  <si>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</si>
  <si>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</si>
  <si>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</si>
  <si>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</si>
  <si>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</si>
  <si>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</si>
  <si>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</si>
  <si>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</si>
  <si>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</si>
  <si>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</si>
  <si>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</si>
  <si>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</si>
  <si>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</si>
  <si>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</si>
  <si>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</si>
  <si>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</si>
  <si>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</si>
  <si>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</si>
  <si>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</si>
  <si>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</si>
  <si>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</si>
  <si>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</si>
  <si>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</si>
  <si>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</si>
  <si>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</si>
  <si>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</si>
  <si>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</si>
  <si>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</si>
  <si>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</si>
  <si>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</si>
  <si>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</si>
  <si>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</si>
  <si>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</si>
  <si>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</si>
  <si>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</si>
  <si>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</si>
  <si>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</si>
  <si>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</si>
  <si>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</si>
  <si>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</si>
  <si>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</si>
  <si>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</si>
  <si>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</si>
  <si>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</si>
  <si>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</si>
  <si>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</si>
  <si>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</si>
  <si>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</si>
  <si>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</si>
  <si>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</si>
  <si>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</si>
  <si>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</si>
  <si>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</si>
  <si>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</si>
  <si>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</si>
  <si>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</si>
  <si>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</si>
  <si>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</si>
  <si>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</si>
  <si>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</si>
  <si>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</si>
  <si>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</si>
  <si>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</si>
  <si>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</si>
  <si>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</si>
  <si>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</si>
  <si>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</si>
  <si>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</si>
  <si>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</si>
  <si>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</si>
  <si>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</si>
  <si>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</si>
  <si>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</si>
  <si>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</si>
  <si>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</si>
  <si>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</si>
  <si>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</si>
  <si>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</si>
  <si>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</si>
  <si>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</si>
  <si>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</si>
  <si>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</si>
  <si>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</si>
  <si>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</si>
  <si>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</si>
  <si>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</si>
  <si>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</si>
  <si>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</si>
  <si>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</si>
  <si>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</si>
  <si>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</si>
  <si>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</si>
  <si>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</si>
  <si>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</si>
  <si>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</si>
  <si>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</si>
  <si>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</si>
  <si>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</si>
  <si>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</si>
  <si>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</si>
  <si>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</si>
  <si>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</si>
  <si>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</si>
  <si>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</si>
  <si>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</si>
  <si>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</si>
  <si>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</si>
  <si>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</si>
  <si>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</si>
  <si>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</si>
  <si>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</si>
  <si>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</si>
  <si>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</si>
  <si>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</si>
  <si>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</si>
  <si>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</si>
  <si>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</si>
  <si>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</si>
  <si>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</si>
  <si>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</si>
  <si>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</si>
  <si>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</si>
  <si>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</si>
  <si>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</si>
  <si>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</si>
  <si>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</si>
  <si>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</si>
  <si>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</si>
  <si>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</si>
  <si>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</si>
  <si>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</si>
  <si>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</si>
  <si>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</si>
  <si>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</si>
  <si>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</si>
  <si>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</si>
  <si>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</si>
  <si>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</si>
  <si>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</si>
  <si>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</si>
  <si>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</si>
  <si>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</si>
  <si>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</si>
  <si>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</si>
  <si>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</si>
  <si>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</si>
  <si>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</si>
  <si>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</si>
  <si>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</si>
  <si>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</si>
  <si>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</si>
  <si>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</si>
  <si>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</si>
  <si>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</si>
  <si>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</si>
  <si>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</si>
  <si>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</si>
  <si>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</si>
  <si>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</si>
  <si>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</si>
  <si>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</si>
  <si>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</si>
  <si>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</si>
  <si>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</si>
  <si>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</si>
  <si>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</si>
  <si>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</si>
  <si>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</si>
  <si>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</si>
  <si>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</si>
  <si>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</si>
  <si>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</si>
  <si>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</si>
  <si>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</si>
  <si>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</si>
  <si>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</si>
  <si>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</si>
  <si>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</si>
  <si>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</si>
  <si>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</si>
  <si>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</si>
  <si>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</si>
  <si>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</si>
  <si>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</si>
  <si>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</si>
  <si>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</si>
  <si>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</si>
  <si>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</si>
  <si>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</si>
  <si>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</si>
  <si>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</si>
  <si>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</si>
  <si>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</si>
  <si>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</si>
  <si>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</si>
  <si>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</si>
  <si>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</si>
  <si>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</si>
  <si>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</si>
  <si>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</si>
  <si>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</si>
  <si>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</si>
  <si>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</si>
  <si>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</si>
  <si>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</si>
  <si>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</si>
  <si>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</si>
  <si>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</si>
  <si>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</si>
  <si>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</si>
  <si>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</si>
  <si>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</si>
  <si>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</si>
  <si>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</si>
  <si>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</si>
  <si>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</si>
  <si>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</si>
  <si>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</si>
  <si>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</si>
  <si>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</si>
  <si>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</si>
  <si>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</si>
  <si>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</si>
  <si>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</si>
  <si>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</si>
  <si>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</si>
  <si>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</si>
  <si>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</si>
  <si>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</si>
  <si>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</si>
  <si>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</si>
  <si>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</si>
  <si>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</si>
  <si>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</si>
  <si>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</si>
  <si>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</si>
  <si>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</si>
  <si>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</si>
  <si>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</si>
  <si>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</si>
  <si>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</si>
  <si>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</si>
  <si>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</si>
  <si>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</si>
  <si>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</si>
  <si>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</si>
  <si>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</si>
  <si>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</si>
  <si>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</si>
  <si>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</si>
  <si>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</si>
  <si>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</si>
  <si>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</si>
  <si>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</si>
  <si>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</si>
  <si>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</si>
  <si>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</si>
  <si>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</si>
  <si>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</si>
  <si>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</si>
  <si>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</si>
  <si>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</si>
  <si>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</si>
  <si>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</si>
  <si>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</si>
  <si>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</si>
  <si>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</si>
  <si>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</si>
  <si>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</si>
  <si>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</si>
  <si>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</si>
  <si>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</si>
  <si>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</si>
  <si>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</si>
  <si>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</si>
  <si>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</si>
  <si>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</si>
  <si>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</si>
  <si>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</si>
  <si>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</si>
  <si>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</si>
  <si>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</si>
  <si>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</si>
  <si>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</si>
  <si>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</si>
  <si>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</si>
  <si>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</si>
  <si>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</si>
  <si>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</si>
  <si>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</si>
  <si>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</si>
  <si>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</si>
  <si>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</si>
  <si>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</si>
  <si>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</si>
  <si>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</si>
  <si>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</si>
  <si>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</si>
  <si>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</si>
  <si>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</si>
  <si>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</si>
  <si>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</si>
  <si>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</si>
  <si>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</si>
  <si>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</si>
  <si>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</si>
  <si>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</si>
  <si>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</si>
  <si>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</si>
  <si>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</si>
  <si>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</si>
  <si>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</si>
  <si>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</si>
  <si>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</si>
  <si>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</si>
  <si>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</si>
  <si>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</si>
  <si>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</si>
  <si>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</si>
  <si>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</si>
  <si>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</si>
  <si>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</si>
  <si>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</si>
  <si>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</si>
  <si>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</si>
  <si>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</si>
  <si>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</si>
  <si>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</si>
  <si>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</si>
  <si>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</si>
  <si>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</si>
  <si>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</si>
  <si>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</si>
  <si>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</si>
  <si>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</si>
  <si>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</si>
  <si>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</si>
  <si>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</si>
  <si>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</si>
  <si>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</si>
  <si>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</si>
  <si>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</si>
  <si>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</si>
  <si>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</si>
  <si>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</si>
  <si>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</si>
  <si>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</si>
  <si>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</si>
  <si>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</si>
  <si>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</si>
  <si>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</si>
  <si>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</si>
  <si>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</si>
  <si>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</si>
  <si>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</si>
  <si>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</si>
  <si>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</si>
  <si>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</si>
  <si>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</si>
  <si>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</si>
  <si>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</si>
  <si>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</si>
  <si>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</si>
  <si>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</si>
  <si>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</si>
  <si>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</si>
  <si>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</si>
  <si>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</si>
  <si>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</si>
  <si>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</si>
  <si>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</si>
  <si>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</si>
  <si>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</si>
  <si>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</si>
  <si>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</si>
  <si>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</si>
  <si>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</si>
  <si>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</si>
  <si>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</si>
  <si>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</si>
  <si>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</si>
  <si>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</si>
  <si>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</si>
  <si>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</si>
  <si>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</si>
  <si>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</si>
  <si>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</si>
  <si>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</si>
  <si>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</si>
  <si>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</si>
  <si>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</si>
  <si>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</si>
  <si>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</si>
  <si>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</si>
  <si>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</si>
  <si>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</si>
  <si>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</si>
  <si>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</si>
  <si>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</si>
  <si>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</si>
  <si>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</si>
  <si>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</si>
  <si>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</si>
  <si>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</si>
  <si>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</si>
  <si>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</si>
  <si>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</si>
  <si>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</si>
  <si>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</si>
  <si>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</si>
  <si>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</si>
  <si>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</si>
  <si>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</si>
  <si>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</si>
  <si>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</si>
  <si>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</si>
  <si>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</si>
  <si>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</si>
  <si>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</si>
  <si>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</si>
  <si>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</si>
  <si>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</si>
  <si>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</si>
  <si>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</si>
  <si>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</si>
  <si>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</si>
  <si>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</si>
  <si>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</si>
  <si>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</si>
  <si>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</si>
  <si>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</si>
  <si>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</si>
  <si>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</si>
  <si>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</si>
  <si>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</si>
  <si>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</si>
  <si>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</si>
  <si>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</si>
  <si>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</si>
  <si>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</si>
  <si>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</si>
  <si>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</si>
  <si>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</si>
  <si>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</si>
  <si>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</si>
  <si>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</si>
  <si>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</si>
  <si>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</si>
  <si>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</si>
  <si>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</si>
  <si>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</si>
  <si>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</si>
  <si>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</si>
  <si>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</si>
  <si>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</si>
  <si>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</si>
  <si>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</si>
  <si>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</si>
  <si>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</si>
  <si>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</si>
  <si>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</si>
  <si>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</si>
  <si>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</si>
  <si>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</si>
  <si>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</si>
  <si>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</si>
  <si>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</si>
  <si>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</si>
  <si>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</si>
  <si>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</si>
  <si>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</si>
  <si>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</si>
  <si>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</si>
  <si>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</si>
  <si>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</si>
  <si>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</si>
  <si>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</si>
  <si>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</si>
  <si>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</si>
  <si>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</si>
  <si>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</si>
  <si>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</si>
  <si>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</si>
  <si>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</si>
  <si>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</si>
  <si>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</si>
  <si>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</si>
  <si>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</si>
  <si>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</si>
  <si>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</si>
  <si>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</si>
  <si>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</si>
  <si>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</si>
  <si>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</si>
  <si>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</si>
  <si>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</si>
  <si>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</si>
  <si>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</si>
  <si>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</si>
  <si>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</si>
  <si>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</si>
  <si>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</si>
  <si>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</si>
  <si>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</si>
  <si>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</si>
  <si>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</si>
  <si>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</si>
  <si>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</si>
  <si>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</si>
  <si>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</si>
  <si>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</si>
  <si>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</si>
  <si>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</si>
  <si>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</si>
  <si>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</si>
  <si>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</si>
  <si>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</si>
  <si>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</si>
  <si>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</si>
  <si>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</si>
  <si>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</si>
  <si>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</si>
  <si>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</si>
  <si>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</si>
  <si>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</si>
  <si>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</si>
  <si>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</si>
  <si>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</si>
  <si>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</si>
  <si>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</si>
  <si>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</si>
  <si>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</si>
  <si>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</si>
  <si>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</si>
  <si>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</si>
  <si>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</si>
  <si>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</si>
  <si>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</si>
  <si>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</si>
  <si>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</si>
  <si>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</si>
  <si>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</si>
  <si>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</si>
  <si>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</si>
  <si>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</si>
  <si>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</si>
  <si>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</si>
  <si>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</si>
  <si>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</si>
  <si>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</si>
  <si>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</si>
  <si>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</si>
  <si>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</si>
  <si>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</si>
  <si>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</si>
  <si>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</si>
  <si>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</si>
  <si>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</si>
  <si>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</si>
  <si>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</si>
  <si>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</si>
  <si>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</si>
  <si>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</si>
  <si>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</si>
  <si>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</si>
  <si>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</si>
  <si>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</si>
  <si>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</si>
  <si>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</si>
  <si>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</si>
  <si>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</si>
  <si>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</si>
  <si>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</si>
  <si>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</si>
  <si>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</si>
  <si>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</si>
  <si>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</si>
  <si>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</si>
  <si>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</si>
  <si>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</si>
  <si>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</si>
  <si>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</si>
  <si>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</si>
  <si>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</si>
  <si>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</si>
  <si>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</si>
  <si>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</si>
  <si>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</si>
  <si>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</si>
  <si>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</si>
  <si>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</si>
  <si>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</si>
  <si>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</si>
  <si>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</si>
  <si>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</si>
  <si>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</si>
  <si>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</si>
  <si>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</si>
  <si>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</si>
  <si>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</si>
  <si>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</si>
  <si>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</si>
  <si>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</si>
  <si>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</si>
  <si>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</si>
  <si>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</si>
  <si>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</si>
  <si>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</si>
  <si>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</si>
  <si>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</si>
  <si>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</si>
  <si>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</si>
  <si>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</si>
  <si>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</si>
  <si>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</si>
  <si>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</si>
  <si>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</si>
  <si>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</si>
  <si>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</si>
  <si>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</si>
  <si>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</si>
  <si>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</si>
  <si>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</si>
  <si>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</si>
  <si>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</si>
  <si>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</si>
  <si>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</si>
  <si>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</si>
  <si>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</si>
  <si>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</si>
  <si>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</si>
  <si>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</si>
  <si>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</si>
  <si>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</si>
  <si>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</si>
  <si>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</si>
  <si>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</si>
  <si>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</si>
  <si>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</si>
  <si>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</si>
  <si>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</si>
  <si>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</si>
  <si>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</si>
  <si>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</si>
  <si>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</si>
  <si>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</si>
  <si>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</si>
  <si>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</si>
  <si>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</si>
  <si>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</si>
  <si>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</si>
  <si>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</si>
  <si>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</si>
  <si>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</si>
  <si>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</si>
  <si>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</si>
  <si>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</si>
  <si>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</si>
  <si>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</si>
  <si>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</si>
  <si>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</si>
  <si>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</si>
  <si>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</si>
  <si>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</si>
  <si>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</si>
  <si>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</si>
  <si>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</si>
  <si>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</si>
  <si>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</si>
  <si>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</si>
  <si>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</si>
  <si>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</si>
  <si>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</si>
  <si>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</si>
  <si>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</si>
  <si>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</si>
  <si>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</si>
  <si>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</si>
  <si>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</si>
  <si>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</si>
  <si>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</si>
  <si>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</si>
  <si>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</si>
  <si>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</si>
  <si>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</si>
  <si>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</si>
  <si>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</si>
  <si>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</si>
  <si>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</si>
  <si>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</si>
  <si>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</si>
  <si>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</si>
  <si>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</si>
  <si>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</si>
  <si>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</si>
  <si>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</si>
  <si>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</si>
  <si>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</si>
  <si>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</si>
  <si>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</si>
  <si>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</si>
  <si>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</si>
  <si>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</si>
  <si>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</si>
  <si>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</si>
  <si>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</si>
  <si>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</si>
  <si>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</si>
  <si>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</si>
  <si>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</si>
  <si>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</si>
  <si>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</si>
  <si>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</si>
  <si>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</si>
  <si>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</si>
  <si>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</si>
  <si>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</si>
  <si>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</si>
  <si>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</si>
  <si>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</si>
  <si>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</si>
  <si>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</si>
  <si>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</si>
  <si>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</si>
  <si>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</si>
  <si>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</si>
  <si>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</si>
  <si>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</si>
  <si>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</si>
  <si>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</si>
  <si>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</si>
  <si>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</si>
  <si>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</si>
  <si>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</si>
  <si>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</si>
  <si>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</si>
  <si>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</si>
  <si>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</si>
  <si>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</si>
  <si>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</si>
  <si>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</si>
  <si>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</si>
  <si>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</si>
  <si>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</si>
  <si>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</si>
  <si>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</si>
  <si>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</si>
  <si>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</si>
  <si>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</si>
  <si>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</si>
  <si>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</si>
  <si>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</si>
  <si>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</si>
  <si>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</si>
  <si>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</si>
  <si>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</si>
  <si>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</si>
  <si>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</si>
  <si>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</si>
  <si>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</si>
  <si>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</si>
  <si>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</si>
  <si>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</si>
  <si>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</si>
  <si>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</si>
  <si>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</si>
  <si>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</si>
  <si>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</si>
  <si>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</si>
  <si>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</si>
  <si>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</si>
  <si>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</si>
  <si>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</si>
  <si>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</si>
  <si>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</si>
  <si>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</si>
  <si>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</si>
  <si>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</si>
  <si>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</si>
  <si>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</si>
  <si>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</si>
  <si>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</si>
  <si>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</si>
  <si>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</si>
  <si>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</si>
  <si>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</si>
  <si>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</si>
  <si>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</si>
  <si>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</si>
  <si>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</si>
  <si>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</si>
  <si>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</si>
  <si>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</si>
  <si>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</si>
  <si>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</si>
  <si>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</si>
  <si>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</si>
  <si>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</si>
  <si>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</si>
  <si>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</si>
  <si>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</si>
  <si>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</si>
  <si>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</si>
  <si>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</si>
  <si>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</si>
  <si>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</si>
  <si>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</si>
  <si>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</si>
  <si>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</si>
  <si>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</si>
  <si>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</si>
  <si>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</si>
  <si>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</si>
  <si>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</si>
  <si>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</si>
  <si>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</si>
  <si>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</si>
  <si>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</si>
  <si>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</si>
  <si>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</si>
  <si>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</si>
  <si>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</si>
  <si>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</si>
  <si>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</si>
  <si>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</si>
  <si>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</si>
  <si>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</si>
  <si>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</si>
  <si>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</si>
  <si>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</si>
  <si>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</si>
  <si>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</si>
  <si>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</si>
  <si>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</si>
  <si>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</si>
  <si>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</si>
  <si>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</si>
  <si>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</si>
  <si>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</si>
  <si>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</si>
  <si>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</si>
  <si>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</si>
  <si>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</si>
  <si>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</si>
  <si>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</si>
  <si>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</si>
  <si>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</si>
  <si>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</si>
  <si>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</si>
  <si>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</si>
  <si>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</si>
  <si>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</si>
  <si>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</si>
  <si>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</si>
  <si>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</si>
  <si>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</si>
  <si>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</si>
  <si>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</si>
  <si>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</si>
  <si>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</si>
  <si>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</si>
  <si>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</si>
  <si>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</si>
  <si>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</si>
  <si>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</si>
  <si>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</si>
  <si>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</si>
  <si>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</si>
  <si>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</si>
  <si>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</si>
  <si>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</si>
  <si>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</si>
  <si>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</si>
  <si>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</si>
  <si>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</si>
  <si>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</si>
  <si>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</si>
  <si>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</si>
  <si>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</si>
  <si>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</si>
  <si>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</si>
  <si>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</si>
  <si>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</si>
  <si>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</si>
  <si>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</si>
  <si>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</si>
  <si>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</si>
  <si>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</si>
  <si>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</si>
  <si>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</si>
  <si>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</si>
  <si>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</si>
  <si>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</si>
  <si>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</si>
  <si>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</si>
  <si>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</si>
  <si>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</si>
  <si>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</si>
  <si>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</si>
  <si>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</si>
  <si>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</si>
  <si>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</si>
  <si>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</si>
  <si>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</si>
  <si>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</si>
  <si>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</si>
  <si>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</si>
  <si>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</si>
  <si>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</si>
  <si>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</si>
  <si>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</si>
  <si>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</si>
  <si>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</si>
  <si>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</si>
  <si>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</si>
  <si>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</si>
  <si>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</si>
  <si>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</si>
  <si>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</si>
  <si>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</si>
  <si>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</si>
  <si>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</si>
  <si>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</si>
  <si>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</si>
  <si>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</si>
  <si>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</si>
  <si>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</si>
  <si>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</si>
  <si>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</si>
  <si>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</si>
  <si>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</si>
  <si>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</si>
  <si>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</si>
  <si>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</si>
  <si>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</si>
  <si>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</si>
  <si>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</si>
  <si>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</si>
  <si>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</si>
  <si>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</si>
  <si>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</si>
  <si>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</si>
  <si>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</si>
  <si>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</si>
  <si>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</si>
  <si>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</si>
  <si>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</si>
  <si>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</si>
  <si>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</si>
  <si>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</si>
  <si>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</si>
  <si>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</si>
  <si>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</si>
  <si>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</si>
  <si>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</si>
  <si>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</si>
  <si>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</si>
  <si>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</si>
  <si>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</si>
  <si>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</si>
  <si>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</si>
  <si>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</si>
  <si>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</si>
  <si>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</si>
  <si>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</si>
  <si>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</si>
  <si>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</si>
  <si>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</si>
  <si>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</si>
  <si>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</si>
  <si>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</si>
  <si>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</si>
  <si>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</si>
  <si>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</si>
  <si>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</si>
  <si>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</si>
  <si>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</si>
  <si>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</si>
  <si>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</si>
  <si>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</si>
  <si>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</si>
  <si>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</si>
  <si>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</si>
  <si>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</si>
  <si>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</si>
  <si>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</si>
  <si>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</si>
  <si>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</si>
  <si>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</si>
  <si>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</si>
  <si>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</si>
  <si>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</si>
  <si>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</si>
  <si>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</si>
  <si>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</si>
  <si>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</si>
  <si>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</si>
  <si>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</si>
  <si>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</si>
  <si>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</si>
  <si>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</si>
  <si>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</si>
  <si>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</si>
  <si>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</si>
  <si>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</si>
  <si>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</si>
  <si>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</si>
  <si>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</si>
  <si>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</si>
  <si>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</si>
  <si>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</si>
  <si>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</si>
  <si>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</si>
  <si>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</si>
  <si>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</si>
  <si>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</si>
  <si>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</si>
  <si>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</si>
  <si>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</si>
  <si>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</si>
  <si>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</si>
  <si>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</si>
  <si>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</si>
  <si>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</si>
  <si>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</si>
  <si>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</si>
  <si>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</si>
  <si>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</si>
  <si>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</si>
  <si>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</si>
  <si>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</si>
  <si>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</si>
  <si>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</si>
  <si>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</si>
  <si>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</si>
  <si>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</si>
  <si>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</si>
  <si>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</si>
  <si>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</si>
  <si>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</si>
  <si>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</si>
  <si>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</si>
  <si>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</si>
  <si>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</si>
  <si>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</si>
  <si>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</si>
  <si>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</si>
  <si>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</si>
  <si>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</si>
  <si>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</si>
  <si>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</si>
  <si>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</si>
  <si>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</si>
  <si>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</si>
  <si>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</si>
  <si>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</si>
  <si>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</si>
  <si>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</si>
  <si>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</si>
  <si>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</si>
  <si>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</si>
  <si>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</si>
  <si>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</si>
  <si>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</si>
  <si>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</si>
  <si>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</si>
  <si>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</si>
  <si>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</si>
  <si>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</si>
  <si>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</si>
  <si>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</si>
  <si>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</si>
  <si>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</si>
  <si>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</si>
  <si>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</si>
  <si>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</si>
  <si>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</si>
  <si>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</si>
  <si>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</si>
  <si>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</si>
  <si>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</si>
  <si>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</si>
  <si>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</si>
  <si>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</si>
  <si>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</si>
  <si>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</si>
  <si>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</si>
  <si>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</si>
  <si>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</si>
  <si>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</si>
  <si>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</si>
  <si>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</si>
  <si>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</si>
  <si>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</si>
  <si>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</si>
  <si>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</si>
  <si>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</si>
  <si>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</si>
  <si>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</si>
  <si>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</si>
  <si>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</si>
  <si>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</si>
  <si>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</si>
  <si>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</si>
  <si>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</si>
  <si>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</si>
  <si>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</si>
  <si>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</si>
  <si>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</si>
  <si>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</si>
  <si>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</si>
  <si>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</si>
  <si>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</si>
  <si>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</si>
  <si>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</si>
  <si>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</si>
  <si>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</si>
  <si>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</si>
  <si>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</si>
  <si>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</si>
  <si>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</si>
  <si>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</si>
  <si>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</si>
  <si>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</si>
  <si>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</si>
  <si>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</si>
  <si>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</si>
  <si>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</si>
  <si>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</si>
  <si>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</si>
  <si>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</si>
  <si>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</si>
  <si>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</si>
  <si>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</si>
  <si>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</si>
  <si>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</si>
  <si>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</si>
  <si>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</si>
  <si>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</si>
  <si>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</si>
  <si>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</si>
  <si>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</si>
  <si>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</si>
  <si>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</si>
  <si>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</si>
  <si>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</si>
  <si>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</si>
  <si>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</si>
  <si>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</si>
  <si>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</si>
  <si>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</si>
  <si>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</si>
  <si>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</si>
  <si>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</si>
  <si>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</si>
  <si>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</si>
  <si>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</si>
  <si>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</si>
  <si>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</si>
  <si>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</si>
  <si>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</si>
  <si>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</si>
  <si>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</si>
  <si>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</si>
  <si>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</si>
  <si>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</si>
  <si>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</si>
  <si>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</si>
  <si>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</si>
  <si>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</si>
  <si>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</si>
  <si>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</si>
  <si>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</si>
  <si>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</si>
  <si>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</si>
  <si>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</si>
  <si>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</si>
  <si>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</si>
  <si>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</si>
  <si>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</si>
  <si>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</si>
  <si>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</si>
  <si>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</si>
  <si>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</si>
  <si>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</si>
  <si>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</si>
  <si>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</si>
  <si>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</si>
  <si>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</si>
  <si>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</si>
  <si>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</si>
  <si>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</si>
  <si>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</si>
  <si>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</si>
  <si>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</si>
  <si>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</si>
  <si>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</si>
  <si>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</si>
  <si>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</si>
  <si>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</si>
  <si>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</si>
  <si>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</si>
  <si>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</si>
  <si>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</si>
  <si>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</si>
  <si>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</si>
  <si>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</si>
  <si>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</si>
  <si>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</si>
  <si>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</si>
  <si>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</si>
  <si>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</si>
  <si>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</si>
  <si>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</si>
  <si>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</si>
  <si>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</si>
  <si>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</si>
  <si>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</si>
  <si>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</si>
  <si>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</si>
  <si>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</si>
  <si>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</si>
  <si>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</si>
  <si>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</si>
  <si>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</si>
  <si>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</si>
  <si>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</si>
  <si>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</si>
  <si>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</si>
  <si>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</si>
  <si>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</si>
  <si>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</si>
  <si>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</si>
  <si>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</si>
  <si>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</si>
  <si>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</si>
  <si>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</si>
  <si>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</si>
  <si>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</si>
  <si>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</si>
  <si>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</si>
  <si>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</si>
  <si>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</si>
  <si>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</si>
  <si>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</si>
  <si>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</si>
  <si>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</si>
  <si>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</si>
  <si>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</si>
  <si>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</si>
  <si>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</si>
  <si>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</si>
  <si>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</si>
  <si>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</si>
  <si>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</si>
  <si>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</si>
  <si>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</si>
  <si>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</si>
  <si>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</si>
  <si>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</si>
  <si>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</si>
  <si>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</si>
  <si>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</si>
  <si>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</si>
  <si>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</si>
  <si>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</si>
  <si>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</si>
  <si>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</si>
  <si>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</si>
  <si>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</si>
  <si>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</si>
  <si>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</si>
  <si>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</si>
  <si>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</si>
  <si>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</si>
  <si>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</si>
  <si>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</si>
  <si>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</si>
  <si>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</si>
  <si>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</si>
  <si>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</si>
  <si>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</si>
  <si>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</si>
  <si>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</si>
  <si>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</si>
  <si>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</si>
  <si>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</si>
  <si>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</si>
  <si>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</si>
  <si>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</si>
  <si>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</si>
  <si>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</si>
  <si>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</si>
  <si>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</si>
  <si>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</si>
  <si>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</si>
  <si>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</si>
  <si>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</si>
  <si>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</si>
  <si>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</si>
  <si>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</si>
  <si>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</si>
  <si>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</si>
  <si>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</si>
  <si>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</si>
  <si>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</si>
  <si>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</si>
  <si>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</si>
  <si>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</si>
  <si>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</si>
  <si>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</si>
  <si>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</si>
  <si>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</si>
  <si>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</si>
  <si>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</si>
  <si>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</si>
  <si>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</si>
  <si>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</si>
  <si>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</si>
  <si>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</si>
  <si>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</si>
  <si>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</si>
  <si>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</si>
  <si>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</si>
  <si>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</si>
  <si>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</si>
  <si>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</si>
  <si>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</si>
  <si>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</si>
  <si>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</si>
  <si>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</si>
  <si>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</si>
  <si>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</si>
  <si>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</si>
  <si>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</si>
  <si>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</si>
  <si>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</si>
  <si>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</si>
  <si>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</si>
  <si>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</si>
  <si>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</si>
  <si>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</si>
  <si>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</si>
  <si>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</si>
  <si>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</si>
  <si>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</si>
  <si>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</si>
  <si>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</si>
  <si>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</si>
  <si>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</si>
  <si>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</si>
  <si>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</si>
  <si>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</si>
  <si>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</si>
  <si>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</si>
  <si>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</si>
  <si>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</si>
  <si>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</si>
  <si>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</si>
  <si>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</si>
  <si>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</si>
  <si>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</si>
  <si>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</si>
  <si>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</si>
  <si>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</si>
  <si>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</si>
  <si>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</si>
  <si>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</si>
  <si>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</si>
  <si>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</si>
  <si>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</si>
  <si>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</si>
  <si>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</si>
  <si>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</si>
  <si>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</si>
  <si>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</si>
  <si>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</si>
  <si>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</si>
  <si>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</si>
  <si>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</si>
  <si>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</si>
  <si>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</si>
  <si>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</si>
  <si>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</si>
  <si>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</si>
  <si>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</si>
  <si>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</si>
  <si>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</si>
  <si>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</si>
  <si>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</si>
  <si>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</si>
  <si>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</si>
  <si>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</si>
  <si>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</si>
  <si>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</si>
  <si>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</si>
  <si>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</si>
  <si>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</si>
  <si>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</si>
  <si>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</si>
  <si>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</si>
  <si>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</si>
  <si>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</si>
  <si>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</si>
  <si>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</si>
  <si>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</si>
  <si>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</si>
  <si>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</si>
  <si>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</si>
  <si>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</si>
  <si>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</si>
  <si>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</si>
  <si>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</si>
  <si>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</si>
  <si>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</si>
  <si>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</si>
  <si>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</si>
  <si>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</si>
  <si>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</si>
  <si>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</si>
  <si>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</si>
  <si>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</si>
  <si>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</si>
  <si>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</si>
  <si>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</si>
  <si>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</si>
  <si>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</si>
  <si>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</si>
  <si>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</si>
  <si>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</si>
  <si>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</si>
  <si>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</si>
  <si>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</si>
  <si>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</si>
  <si>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</si>
  <si>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</si>
  <si>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</si>
  <si>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</si>
  <si>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</si>
  <si>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</si>
  <si>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</si>
  <si>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</si>
  <si>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</si>
  <si>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</si>
  <si>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</si>
  <si>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</si>
  <si>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</si>
  <si>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</si>
  <si>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</si>
  <si>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</si>
  <si>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</si>
  <si>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</si>
  <si>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</si>
  <si>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</si>
  <si>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</si>
  <si>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</si>
  <si>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</si>
  <si>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</si>
  <si>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</si>
  <si>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</si>
  <si>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</si>
  <si>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</si>
  <si>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</si>
  <si>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</si>
  <si>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</si>
  <si>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</si>
  <si>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</si>
  <si>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</si>
  <si>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</si>
  <si>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</si>
  <si>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</si>
  <si>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</si>
  <si>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</si>
  <si>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</si>
  <si>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</si>
  <si>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</si>
  <si>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</si>
  <si>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</si>
  <si>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</si>
  <si>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</si>
  <si>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</si>
  <si>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</si>
  <si>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</si>
  <si>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</si>
  <si>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</si>
  <si>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</si>
  <si>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</si>
  <si>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</si>
  <si>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</si>
  <si>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</si>
  <si>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</si>
  <si>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</si>
  <si>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</si>
  <si>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</si>
  <si>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</si>
  <si>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</si>
  <si>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</si>
  <si>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</si>
  <si>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</si>
  <si>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</si>
  <si>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</si>
  <si>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</si>
  <si>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</si>
  <si>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</si>
  <si>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</si>
  <si>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</si>
  <si>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</si>
  <si>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</si>
  <si>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</si>
  <si>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</si>
  <si>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</si>
  <si>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</si>
  <si>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</si>
  <si>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</si>
  <si>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</si>
  <si>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</si>
  <si>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</si>
  <si>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</si>
  <si>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</si>
  <si>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</si>
  <si>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</si>
  <si>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</si>
  <si>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</si>
  <si>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</si>
  <si>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</si>
  <si>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</si>
  <si>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</si>
  <si>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</si>
  <si>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</si>
  <si>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</si>
  <si>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</si>
  <si>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</si>
  <si>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</si>
  <si>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</si>
  <si>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</si>
  <si>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</si>
  <si>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</si>
  <si>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</si>
  <si>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</si>
  <si>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</si>
  <si>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</si>
  <si>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</si>
  <si>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</si>
  <si>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</si>
  <si>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</si>
  <si>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</si>
  <si>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</si>
  <si>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</si>
  <si>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</si>
  <si>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</si>
  <si>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</si>
  <si>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</si>
  <si>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</si>
  <si>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</si>
  <si>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</si>
  <si>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</si>
  <si>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</si>
  <si>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</si>
  <si>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</si>
  <si>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</si>
  <si>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</si>
  <si>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</si>
  <si>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</si>
  <si>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</si>
  <si>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</si>
  <si>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</si>
  <si>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</si>
  <si>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</si>
  <si>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</si>
  <si>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</si>
  <si>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</si>
  <si>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</si>
  <si>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</si>
  <si>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</si>
  <si>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</si>
  <si>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</si>
  <si>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</si>
  <si>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</si>
  <si>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</si>
  <si>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</si>
  <si>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</si>
  <si>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</si>
  <si>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</si>
  <si>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</si>
  <si>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</si>
  <si>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</si>
  <si>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</si>
  <si>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</si>
  <si>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</si>
  <si>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</si>
  <si>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</si>
  <si>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</si>
  <si>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</si>
  <si>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</si>
  <si>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</si>
  <si>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</si>
  <si>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</si>
  <si>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</si>
  <si>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</si>
  <si>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</si>
  <si>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</si>
  <si>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</si>
  <si>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</si>
  <si>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</si>
  <si>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</si>
  <si>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</si>
  <si>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</si>
  <si>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</si>
  <si>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</si>
  <si>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</si>
  <si>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</si>
  <si>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</si>
  <si>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</si>
  <si>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</si>
  <si>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</si>
  <si>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</si>
  <si>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</si>
  <si>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</si>
  <si>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</si>
  <si>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</si>
  <si>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</si>
  <si>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</si>
  <si>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</si>
  <si>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</si>
  <si>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</si>
  <si>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</si>
  <si>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</si>
  <si>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</si>
  <si>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</si>
  <si>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</si>
  <si>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</si>
  <si>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</si>
  <si>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</si>
  <si>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</si>
  <si>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</si>
  <si>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</si>
  <si>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</si>
  <si>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</si>
  <si>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</si>
  <si>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</si>
  <si>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</si>
  <si>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</si>
  <si>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</si>
  <si>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</si>
  <si>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</si>
  <si>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</si>
  <si>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</si>
  <si>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</si>
  <si>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</si>
  <si>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</si>
  <si>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</si>
  <si>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</si>
  <si>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</si>
  <si>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</si>
  <si>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</si>
  <si>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</si>
  <si>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</si>
  <si>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</si>
  <si>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</si>
  <si>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</si>
  <si>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</si>
  <si>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</si>
  <si>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</si>
  <si>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</si>
  <si>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</si>
  <si>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</si>
  <si>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</si>
  <si>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</si>
  <si>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</si>
  <si>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</si>
  <si>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</si>
  <si>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</si>
  <si>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</si>
  <si>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</si>
  <si>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</si>
  <si>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</si>
  <si>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</si>
  <si>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</si>
  <si>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</si>
  <si>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</si>
  <si>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</si>
  <si>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</si>
  <si>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</si>
  <si>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</si>
  <si>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</si>
  <si>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</si>
  <si>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</si>
  <si>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</si>
  <si>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</si>
  <si>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</si>
  <si>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</si>
  <si>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</si>
  <si>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</si>
  <si>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</si>
  <si>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</si>
  <si>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</si>
  <si>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</si>
  <si>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</si>
  <si>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</si>
  <si>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</si>
  <si>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</si>
  <si>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</si>
  <si>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</si>
  <si>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</si>
  <si>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</si>
  <si>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</si>
  <si>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</si>
  <si>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</si>
  <si>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</si>
  <si>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</si>
  <si>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</si>
  <si>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</si>
  <si>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</si>
  <si>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</si>
  <si>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</si>
  <si>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</si>
  <si>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</si>
  <si>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</si>
  <si>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</si>
  <si>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</si>
  <si>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</si>
  <si>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</si>
  <si>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</si>
  <si>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</si>
  <si>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</si>
  <si>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</si>
  <si>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</si>
  <si>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</si>
  <si>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</si>
  <si>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</si>
  <si>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</si>
  <si>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</si>
  <si>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</si>
  <si>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</si>
  <si>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</si>
  <si>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</si>
  <si>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</si>
  <si>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</si>
  <si>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</si>
  <si>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</si>
  <si>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</si>
  <si>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</si>
  <si>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</si>
  <si>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</si>
  <si>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</si>
  <si>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</si>
  <si>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</si>
  <si>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</si>
  <si>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</si>
  <si>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</si>
  <si>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</si>
  <si>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</si>
  <si>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</si>
  <si>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</si>
  <si>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</si>
  <si>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</si>
  <si>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</si>
  <si>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</si>
  <si>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</si>
  <si>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</si>
  <si>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</si>
  <si>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</si>
  <si>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</si>
  <si>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</si>
  <si>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</si>
  <si>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</si>
  <si>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</si>
  <si>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</si>
  <si>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</si>
  <si>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</si>
  <si>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</si>
  <si>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</si>
  <si>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</si>
  <si>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</si>
  <si>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</si>
  <si>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</si>
  <si>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</si>
  <si>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</si>
  <si>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</si>
  <si>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</si>
  <si>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</si>
  <si>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</si>
  <si>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</si>
  <si>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</si>
  <si>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</si>
  <si>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</si>
  <si>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</si>
  <si>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</si>
  <si>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</si>
  <si>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</si>
  <si>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</si>
  <si>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</si>
  <si>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</si>
  <si>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</si>
  <si>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</si>
  <si>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</si>
  <si>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</si>
  <si>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</si>
  <si>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</si>
  <si>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</si>
  <si>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</si>
  <si>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</si>
  <si>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</si>
  <si>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</si>
  <si>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</si>
  <si>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</si>
  <si>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</si>
  <si>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</si>
  <si>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</si>
  <si>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</si>
  <si>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</si>
  <si>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</si>
  <si>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</si>
  <si>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</si>
  <si>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</si>
  <si>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</si>
  <si>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</si>
  <si>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</si>
  <si>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</si>
  <si>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</si>
  <si>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</si>
  <si>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</si>
  <si>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</si>
  <si>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</si>
  <si>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</si>
  <si>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</si>
  <si>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</si>
  <si>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</si>
  <si>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</si>
  <si>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</si>
  <si>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</si>
  <si>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</si>
  <si>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</si>
  <si>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</si>
  <si>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</si>
  <si>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</si>
  <si>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</si>
  <si>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</si>
  <si>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</si>
  <si>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</si>
  <si>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</si>
  <si>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</si>
  <si>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</si>
  <si>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</si>
  <si>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</si>
  <si>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</si>
  <si>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</si>
  <si>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</si>
  <si>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</si>
  <si>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</si>
  <si>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</si>
  <si>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</si>
  <si>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</si>
  <si>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</si>
  <si>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</si>
  <si>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</si>
  <si>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</si>
  <si>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</si>
  <si>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</si>
  <si>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</si>
  <si>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</si>
  <si>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</si>
  <si>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</si>
  <si>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</si>
  <si>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</si>
  <si>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</si>
  <si>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</si>
  <si>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</si>
  <si>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</si>
  <si>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</si>
  <si>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</si>
  <si>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</si>
  <si>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</si>
  <si>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</si>
  <si>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</si>
  <si>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</si>
  <si>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</si>
  <si>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</si>
  <si>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</si>
  <si>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</si>
  <si>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</si>
  <si>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</si>
  <si>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</si>
  <si>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</si>
  <si>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</si>
  <si>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</si>
  <si>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</si>
  <si>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</si>
  <si>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</si>
  <si>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</si>
  <si>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</si>
  <si>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</si>
  <si>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</si>
  <si>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</si>
  <si>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</si>
  <si>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</si>
  <si>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</si>
  <si>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</si>
  <si>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</si>
  <si>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</si>
  <si>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</si>
  <si>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</si>
  <si>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</si>
  <si>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</si>
  <si>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</si>
  <si>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</si>
  <si>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</si>
  <si>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</si>
  <si>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</si>
  <si>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</si>
  <si>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</si>
  <si>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</si>
  <si>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</si>
  <si>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</si>
  <si>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</si>
  <si>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</si>
  <si>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</si>
  <si>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</si>
  <si>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</si>
  <si>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</si>
  <si>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</si>
  <si>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</si>
  <si>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</si>
  <si>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</si>
  <si>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</si>
  <si>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</si>
  <si>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</si>
  <si>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</si>
  <si>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</si>
  <si>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</si>
  <si>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</si>
  <si>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</si>
  <si>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</si>
  <si>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</si>
  <si>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</si>
  <si>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</si>
  <si>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</si>
  <si>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</si>
  <si>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</si>
  <si>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</si>
  <si>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</si>
  <si>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</si>
  <si>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</si>
  <si>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</si>
  <si>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</si>
  <si>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</si>
  <si>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</si>
  <si>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</si>
  <si>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</si>
  <si>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</si>
  <si>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</si>
  <si>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</si>
  <si>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</si>
  <si>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</si>
  <si>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</si>
  <si>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</si>
  <si>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</si>
  <si>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</si>
  <si>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</si>
  <si>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</si>
  <si>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</si>
  <si>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</si>
  <si>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</si>
  <si>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</si>
  <si>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</si>
  <si>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</si>
  <si>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</si>
  <si>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</si>
  <si>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</si>
  <si>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</si>
  <si>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</si>
  <si>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</si>
  <si>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</si>
  <si>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</si>
  <si>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</si>
  <si>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</si>
  <si>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</si>
  <si>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</si>
  <si>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</si>
  <si>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</si>
  <si>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</si>
  <si>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</si>
  <si>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</si>
  <si>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</si>
  <si>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</si>
  <si>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</si>
  <si>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</si>
  <si>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</si>
  <si>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</si>
  <si>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</si>
  <si>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</si>
  <si>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</si>
  <si>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</si>
  <si>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</si>
  <si>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</si>
  <si>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</si>
  <si>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</si>
  <si>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</si>
  <si>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</si>
  <si>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</si>
  <si>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</si>
  <si>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</si>
  <si>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</si>
  <si>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</si>
  <si>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</si>
  <si>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</si>
  <si>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</si>
  <si>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</si>
  <si>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</si>
  <si>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</si>
  <si>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</si>
  <si>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</si>
  <si>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</si>
  <si>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</si>
  <si>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</si>
  <si>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</si>
  <si>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</si>
  <si>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</si>
  <si>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</si>
  <si>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</si>
  <si>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</si>
  <si>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</si>
  <si>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</si>
  <si>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</si>
  <si>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</si>
  <si>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</si>
  <si>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</si>
  <si>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</si>
  <si>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</si>
  <si>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</si>
  <si>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</si>
  <si>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</si>
  <si>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</si>
  <si>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</si>
  <si>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</si>
  <si>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</si>
  <si>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</si>
  <si>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</si>
  <si>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</si>
  <si>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</si>
  <si>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</si>
  <si>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</si>
  <si>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</si>
  <si>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</si>
  <si>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</si>
  <si>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</si>
  <si>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</si>
  <si>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</si>
  <si>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</si>
  <si>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</si>
  <si>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</si>
  <si>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</si>
  <si>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</si>
  <si>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</si>
  <si>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</si>
  <si>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</si>
  <si>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</si>
  <si>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</si>
  <si>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</si>
  <si>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</si>
  <si>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</si>
  <si>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</si>
  <si>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</si>
  <si>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</si>
  <si>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</si>
  <si>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</si>
  <si>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</si>
  <si>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</si>
  <si>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</si>
  <si>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</si>
  <si>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</si>
  <si>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</si>
  <si>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</si>
  <si>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</si>
  <si>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</si>
  <si>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</si>
  <si>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</si>
  <si>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</si>
  <si>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</si>
  <si>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</si>
  <si>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</si>
  <si>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</si>
  <si>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</si>
  <si>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</si>
  <si>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</si>
  <si>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</si>
  <si>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</si>
  <si>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</si>
  <si>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</si>
  <si>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</si>
  <si>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</si>
  <si>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</si>
  <si>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</si>
  <si>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</si>
  <si>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</si>
  <si>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</si>
  <si>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</si>
  <si>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</si>
  <si>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</si>
  <si>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</si>
  <si>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</si>
  <si>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</si>
  <si>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</si>
  <si>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</si>
  <si>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</si>
  <si>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</si>
  <si>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</si>
  <si>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</si>
  <si>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</si>
  <si>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</si>
  <si>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</si>
  <si>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</si>
  <si>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</si>
  <si>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</si>
  <si>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</si>
  <si>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</si>
  <si>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</si>
  <si>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</si>
  <si>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</si>
  <si>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</si>
  <si>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</si>
  <si>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</si>
  <si>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</si>
  <si>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</si>
  <si>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</si>
  <si>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</si>
  <si>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</si>
  <si>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</si>
  <si>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</si>
  <si>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</si>
  <si>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</si>
  <si>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</si>
  <si>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</si>
  <si>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</si>
  <si>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</si>
  <si>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</si>
  <si>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</si>
  <si>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</si>
  <si>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</si>
  <si>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</si>
  <si>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</si>
  <si>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</si>
  <si>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</si>
  <si>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</si>
  <si>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</si>
  <si>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</si>
  <si>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</si>
  <si>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</si>
  <si>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</si>
  <si>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</si>
  <si>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</si>
  <si>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</si>
  <si>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</si>
  <si>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</si>
  <si>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</si>
  <si>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</si>
  <si>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</si>
  <si>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</si>
  <si>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</si>
  <si>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</si>
  <si>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</si>
  <si>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</si>
  <si>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</si>
  <si>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</si>
  <si>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</si>
  <si>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</si>
  <si>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</si>
  <si>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</si>
  <si>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</si>
  <si>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</si>
  <si>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</si>
  <si>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</si>
  <si>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</si>
  <si>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</si>
  <si>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</si>
  <si>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</si>
  <si>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</si>
  <si>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</si>
  <si>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</si>
  <si>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</si>
  <si>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</si>
  <si>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</si>
  <si>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</si>
  <si>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</si>
  <si>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</si>
  <si>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</si>
  <si>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</si>
  <si>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</si>
  <si>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</si>
  <si>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</si>
  <si>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</si>
  <si>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</si>
  <si>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</si>
  <si>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</si>
  <si>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</si>
  <si>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</si>
  <si>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</si>
  <si>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</si>
  <si>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</si>
  <si>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</si>
  <si>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</si>
  <si>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</si>
  <si>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</si>
  <si>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</si>
  <si>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</si>
  <si>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</si>
  <si>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</si>
  <si>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</si>
  <si>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</si>
  <si>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</si>
  <si>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</si>
  <si>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</si>
  <si>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</si>
  <si>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</si>
  <si>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</si>
  <si>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</si>
  <si>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</si>
  <si>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</si>
  <si>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</si>
  <si>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</si>
  <si>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</si>
  <si>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</si>
  <si>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</si>
  <si>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</si>
  <si>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</si>
  <si>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</si>
  <si>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</si>
  <si>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</si>
  <si>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</si>
  <si>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</si>
  <si>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</si>
  <si>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</si>
  <si>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</si>
  <si>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</si>
  <si>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</si>
  <si>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</si>
  <si>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</si>
  <si>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</si>
  <si>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</si>
  <si>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</si>
  <si>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</si>
  <si>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</si>
  <si>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</si>
  <si>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</si>
  <si>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</si>
  <si>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</si>
  <si>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</si>
  <si>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</si>
  <si>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</si>
  <si>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</si>
  <si>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</si>
  <si>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</si>
  <si>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</si>
  <si>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</si>
  <si>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</si>
  <si>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</si>
  <si>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</si>
  <si>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</si>
  <si>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</si>
  <si>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</si>
  <si>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</si>
  <si>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</si>
  <si>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</si>
  <si>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</si>
  <si>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</si>
  <si>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</si>
  <si>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</si>
  <si>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</si>
  <si>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</si>
  <si>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</si>
  <si>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</si>
  <si>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</si>
  <si>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</si>
  <si>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</si>
  <si>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</si>
  <si>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</si>
  <si>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</si>
  <si>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</si>
  <si>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</si>
  <si>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</si>
  <si>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</si>
  <si>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</si>
  <si>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</si>
  <si>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</si>
  <si>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</si>
  <si>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</si>
  <si>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</si>
  <si>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</si>
  <si>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</si>
  <si>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</si>
  <si>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</si>
  <si>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</si>
  <si>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</si>
  <si>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</si>
  <si>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</si>
  <si>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</si>
  <si>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</si>
  <si>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</si>
  <si>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</si>
  <si>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</si>
  <si>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</si>
  <si>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</si>
  <si>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</si>
  <si>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</si>
  <si>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</si>
  <si>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</si>
  <si>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</si>
  <si>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</si>
  <si>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</si>
  <si>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</si>
  <si>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</si>
  <si>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</si>
  <si>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</si>
  <si>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</si>
  <si>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</si>
  <si>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</si>
  <si>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</si>
  <si>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</si>
  <si>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</si>
  <si>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</si>
  <si>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</si>
  <si>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</si>
  <si>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</si>
  <si>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</si>
  <si>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</si>
  <si>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</si>
  <si>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</si>
  <si>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</si>
  <si>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</si>
  <si>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</si>
  <si>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</si>
  <si>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</si>
  <si>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</si>
  <si>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</si>
  <si>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</si>
  <si>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</si>
  <si>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</si>
  <si>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</si>
  <si>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</si>
  <si>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</si>
  <si>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</si>
  <si>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</si>
  <si>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</si>
  <si>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</si>
  <si>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</si>
  <si>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</si>
  <si>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</si>
  <si>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</si>
  <si>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</si>
  <si>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</si>
  <si>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</si>
  <si>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</si>
  <si>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</si>
  <si>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</si>
  <si>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</si>
  <si>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</si>
  <si>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</si>
  <si>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</si>
  <si>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</si>
  <si>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</si>
  <si>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</si>
  <si>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</si>
  <si>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</si>
  <si>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</si>
  <si>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</si>
  <si>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</si>
  <si>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</si>
  <si>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</si>
  <si>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</si>
  <si>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</si>
  <si>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</si>
  <si>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</si>
  <si>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</si>
  <si>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</si>
  <si>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</si>
  <si>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</si>
  <si>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</si>
  <si>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</si>
  <si>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</si>
  <si>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</si>
  <si>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</si>
  <si>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</si>
  <si>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</si>
  <si>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</si>
  <si>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</si>
  <si>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</si>
  <si>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</si>
  <si>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</si>
  <si>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</si>
  <si>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</si>
  <si>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</si>
  <si>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</si>
  <si>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</si>
  <si>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</si>
  <si>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</si>
  <si>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</si>
  <si>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</si>
  <si>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</si>
  <si>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</si>
  <si>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</si>
  <si>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</si>
  <si>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</si>
  <si>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</si>
  <si>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</si>
  <si>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</si>
  <si>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</si>
  <si>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</si>
  <si>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</si>
  <si>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</si>
  <si>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</si>
  <si>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</si>
  <si>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</si>
  <si>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</si>
  <si>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</si>
  <si>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</si>
  <si>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</si>
  <si>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</si>
  <si>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</si>
  <si>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</si>
  <si>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</si>
  <si>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</si>
  <si>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</si>
  <si>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</si>
  <si>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</si>
  <si>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</si>
  <si>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</si>
  <si>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</si>
  <si>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</si>
  <si>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</si>
  <si>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</si>
  <si>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</si>
  <si>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</si>
  <si>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</si>
  <si>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</si>
  <si>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</si>
  <si>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</si>
  <si>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</si>
  <si>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</si>
  <si>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</si>
  <si>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</si>
  <si>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</si>
  <si>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</si>
  <si>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</si>
  <si>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</si>
  <si>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</si>
  <si>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</si>
  <si>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</si>
  <si>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</si>
  <si>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</si>
  <si>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</si>
  <si>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</si>
  <si>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</si>
  <si>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</si>
  <si>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</si>
  <si>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</si>
  <si>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</si>
  <si>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</si>
  <si>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</si>
  <si>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</si>
  <si>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</si>
  <si>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</si>
  <si>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</si>
  <si>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</si>
  <si>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</si>
  <si>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</si>
  <si>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</si>
  <si>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</si>
  <si>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</si>
  <si>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</si>
  <si>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</si>
  <si>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</si>
  <si>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</si>
  <si>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</si>
  <si>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</si>
  <si>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</si>
  <si>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</si>
  <si>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</si>
  <si>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</si>
  <si>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</si>
  <si>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</si>
  <si>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</si>
  <si>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</si>
  <si>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</si>
  <si>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</si>
  <si>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</si>
  <si>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</si>
  <si>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</si>
  <si>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</si>
  <si>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</si>
  <si>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</si>
  <si>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</si>
  <si>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</si>
  <si>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</si>
  <si>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</si>
  <si>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</si>
  <si>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</si>
  <si>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</si>
  <si>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</si>
  <si>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</si>
  <si>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</si>
  <si>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</si>
  <si>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</si>
  <si>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</si>
  <si>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</si>
  <si>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</si>
  <si>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</si>
  <si>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</si>
  <si>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</si>
  <si>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</si>
  <si>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</si>
  <si>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</si>
  <si>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</si>
  <si>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</si>
  <si>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</si>
  <si>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</si>
  <si>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</si>
  <si>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</si>
  <si>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</si>
  <si>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</si>
  <si>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</si>
  <si>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</si>
  <si>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</si>
  <si>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</si>
  <si>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</si>
  <si>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</si>
  <si>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</si>
  <si>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</si>
  <si>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</si>
  <si>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</si>
  <si>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</si>
  <si>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</si>
  <si>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</si>
  <si>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</si>
  <si>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</si>
  <si>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</si>
  <si>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</si>
  <si>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</si>
  <si>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</si>
  <si>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</si>
  <si>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</si>
  <si>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</si>
  <si>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</si>
  <si>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</si>
  <si>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</si>
  <si>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</si>
  <si>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</si>
  <si>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</si>
  <si>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</si>
  <si>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</si>
  <si>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</si>
  <si>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</si>
  <si>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</si>
  <si>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</si>
  <si>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</si>
  <si>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</si>
  <si>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</si>
  <si>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</si>
  <si>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</si>
  <si>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</si>
  <si>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</si>
  <si>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</si>
  <si>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</si>
  <si>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</si>
  <si>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</si>
  <si>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</si>
  <si>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</si>
  <si>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</si>
  <si>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</si>
  <si>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</si>
  <si>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</si>
  <si>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</si>
  <si>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</si>
  <si>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</si>
  <si>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</si>
  <si>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</si>
  <si>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</si>
  <si>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</si>
  <si>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</si>
  <si>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</si>
  <si>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</si>
  <si>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</si>
  <si>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</si>
  <si>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</si>
  <si>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</si>
  <si>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</si>
  <si>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</si>
  <si>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</si>
  <si>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</si>
  <si>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</si>
  <si>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</si>
  <si>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</si>
  <si>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</si>
  <si>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</si>
  <si>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</si>
  <si>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</si>
  <si>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</si>
  <si>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</si>
  <si>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</si>
  <si>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</si>
  <si>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</si>
  <si>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</si>
  <si>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</si>
  <si>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</si>
  <si>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</si>
  <si>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</si>
  <si>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</si>
  <si>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</si>
  <si>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</si>
  <si>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</si>
  <si>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</si>
  <si>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</si>
  <si>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</si>
  <si>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</si>
  <si>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</si>
  <si>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</si>
  <si>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</si>
  <si>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</si>
  <si>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</si>
  <si>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</si>
  <si>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</si>
  <si>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</si>
  <si>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</si>
  <si>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</si>
  <si>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</si>
  <si>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</si>
  <si>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</si>
  <si>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</si>
  <si>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</si>
  <si>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</si>
  <si>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</si>
  <si>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</si>
  <si>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</si>
  <si>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</si>
  <si>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</si>
  <si>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</si>
  <si>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</si>
  <si>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</si>
  <si>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</si>
  <si>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</si>
  <si>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</si>
  <si>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</si>
  <si>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</si>
  <si>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</si>
  <si>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</si>
  <si>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</si>
  <si>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</si>
  <si>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</si>
  <si>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</si>
  <si>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</si>
  <si>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</si>
  <si>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</si>
  <si>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</si>
  <si>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</si>
  <si>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</si>
  <si>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</si>
  <si>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</si>
  <si>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</si>
  <si>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</si>
  <si>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</si>
  <si>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</si>
  <si>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</si>
  <si>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</si>
  <si>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</si>
  <si>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</si>
  <si>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</si>
  <si>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</si>
  <si>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</si>
  <si>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</si>
  <si>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</si>
  <si>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</si>
  <si>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</si>
  <si>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</si>
  <si>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</si>
  <si>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</si>
  <si>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</si>
  <si>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</si>
  <si>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</si>
  <si>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</si>
  <si>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</si>
  <si>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</si>
  <si>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</si>
  <si>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</si>
  <si>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</si>
  <si>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</si>
  <si>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</si>
  <si>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</si>
  <si>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</si>
  <si>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</si>
  <si>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</si>
  <si>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</si>
  <si>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</si>
  <si>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</si>
  <si>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</si>
  <si>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</si>
  <si>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</si>
  <si>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</si>
  <si>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</si>
  <si>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</si>
  <si>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</si>
  <si>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</si>
  <si>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</si>
  <si>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</si>
  <si>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</si>
  <si>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</si>
  <si>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</si>
  <si>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</si>
  <si>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</si>
  <si>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</si>
  <si>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</si>
  <si>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</si>
  <si>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</si>
  <si>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</si>
  <si>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</si>
  <si>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</si>
  <si>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</si>
  <si>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</si>
  <si>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</si>
  <si>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</si>
  <si>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</si>
  <si>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</si>
  <si>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</si>
  <si>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</si>
  <si>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</si>
  <si>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</si>
  <si>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</si>
  <si>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</si>
  <si>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</si>
  <si>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</si>
  <si>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</si>
  <si>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</si>
  <si>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</si>
  <si>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</si>
  <si>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</si>
  <si>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</si>
  <si>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</si>
  <si>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</si>
  <si>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</si>
  <si>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</si>
  <si>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</si>
  <si>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</si>
  <si>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</si>
  <si>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</si>
  <si>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</si>
  <si>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</si>
  <si>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</si>
  <si>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</si>
  <si>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</si>
  <si>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</si>
  <si>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</si>
  <si>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</si>
  <si>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</si>
  <si>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</si>
  <si>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</si>
  <si>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</si>
  <si>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</si>
  <si>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</si>
  <si>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</si>
  <si>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</si>
  <si>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</si>
  <si>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</si>
  <si>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</si>
  <si>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</si>
  <si>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</si>
  <si>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</si>
  <si>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</si>
  <si>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</si>
  <si>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</si>
  <si>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</si>
  <si>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</si>
  <si>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</si>
  <si>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</si>
  <si>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</si>
  <si>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</si>
  <si>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</si>
  <si>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</si>
  <si>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</si>
  <si>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</si>
  <si>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</si>
  <si>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</si>
  <si>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</si>
  <si>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</si>
  <si>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</si>
  <si>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</si>
  <si>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</si>
  <si>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</si>
  <si>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</si>
  <si>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</si>
  <si>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</si>
  <si>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</si>
  <si>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</si>
  <si>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</si>
  <si>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</si>
  <si>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</si>
  <si>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</si>
  <si>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</si>
  <si>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</si>
  <si>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</si>
  <si>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</si>
  <si>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</si>
  <si>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</si>
  <si>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</si>
  <si>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</si>
  <si>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</si>
  <si>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</si>
  <si>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</si>
  <si>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</si>
  <si>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</si>
  <si>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</si>
  <si>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</si>
  <si>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</si>
  <si>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</si>
  <si>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</si>
  <si>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</si>
  <si>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</si>
  <si>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</si>
  <si>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</si>
  <si>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</si>
  <si>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</si>
  <si>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</si>
  <si>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</si>
  <si>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</si>
  <si>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</si>
  <si>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</si>
  <si>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</si>
  <si>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</si>
  <si>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</si>
  <si>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</si>
  <si>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</si>
  <si>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</si>
  <si>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</si>
  <si>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</si>
  <si>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</si>
  <si>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</si>
  <si>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</si>
  <si>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</si>
  <si>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</si>
  <si>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</si>
  <si>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</si>
  <si>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</si>
  <si>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</si>
  <si>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</si>
  <si>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</si>
  <si>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</si>
  <si>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</si>
  <si>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</si>
  <si>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</si>
  <si>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</si>
  <si>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</si>
  <si>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</si>
  <si>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</si>
  <si>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</si>
  <si>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</si>
  <si>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</si>
  <si>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</si>
  <si>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</si>
  <si>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</si>
  <si>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</si>
  <si>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</si>
  <si>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</si>
  <si>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</si>
  <si>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</si>
  <si>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</si>
  <si>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</si>
  <si>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</si>
  <si>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</si>
  <si>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</si>
  <si>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</si>
  <si>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</si>
  <si>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</si>
  <si>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</si>
  <si>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</si>
  <si>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</si>
  <si>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</si>
  <si>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</si>
  <si>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</si>
  <si>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</si>
  <si>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</si>
  <si>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</si>
  <si>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</si>
  <si>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</si>
  <si>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</si>
  <si>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</si>
  <si>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</si>
  <si>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</si>
  <si>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</si>
  <si>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</si>
  <si>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</si>
  <si>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</si>
  <si>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</si>
  <si>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</si>
  <si>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</si>
  <si>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</si>
  <si>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</si>
  <si>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</si>
  <si>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</si>
  <si>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</si>
  <si>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</si>
  <si>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</si>
  <si>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</si>
  <si>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</si>
  <si>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</si>
  <si>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</si>
  <si>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</si>
  <si>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</si>
  <si>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</si>
  <si>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</si>
  <si>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</si>
  <si>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</si>
  <si>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</si>
  <si>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</si>
  <si>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</si>
  <si>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</si>
  <si>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</si>
  <si>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</si>
  <si>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</si>
  <si>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</si>
  <si>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</si>
  <si>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</si>
  <si>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</si>
  <si>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</si>
  <si>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</si>
  <si>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</si>
  <si>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</si>
  <si>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</si>
  <si>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</si>
  <si>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</si>
  <si>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</si>
  <si>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</si>
  <si>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</si>
  <si>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</si>
  <si>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</si>
  <si>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</si>
  <si>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</si>
  <si>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</si>
  <si>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</si>
  <si>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</si>
  <si>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</si>
  <si>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</si>
  <si>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</si>
  <si>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</si>
  <si>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</si>
  <si>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</si>
  <si>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</si>
  <si>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</si>
  <si>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</si>
  <si>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</si>
  <si>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</si>
  <si>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</si>
  <si>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</si>
  <si>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</si>
  <si>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</si>
  <si>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</si>
  <si>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</si>
  <si>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</si>
  <si>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</si>
  <si>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</si>
  <si>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</si>
  <si>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</si>
  <si>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</si>
  <si>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</si>
  <si>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</si>
  <si>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</si>
  <si>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</si>
  <si>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</si>
  <si>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</si>
  <si>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</si>
  <si>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</si>
  <si>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</si>
  <si>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</si>
  <si>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</si>
  <si>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</si>
  <si>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</si>
  <si>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</si>
  <si>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</si>
  <si>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</si>
  <si>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</si>
  <si>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</si>
  <si>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</si>
  <si>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</si>
  <si>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</si>
  <si>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</si>
  <si>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</si>
  <si>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</si>
  <si>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</si>
  <si>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</si>
  <si>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</si>
  <si>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</si>
  <si>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</si>
  <si>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</si>
  <si>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</si>
  <si>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</si>
  <si>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</si>
  <si>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</si>
  <si>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</si>
  <si>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</si>
  <si>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</si>
  <si>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</si>
  <si>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</si>
  <si>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</si>
  <si>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</si>
  <si>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</si>
  <si>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</si>
  <si>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</si>
  <si>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</si>
  <si>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</si>
  <si>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</si>
  <si>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</si>
  <si>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</si>
  <si>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</si>
  <si>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</si>
  <si>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</si>
  <si>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</si>
  <si>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</si>
  <si>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</si>
  <si>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</si>
  <si>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</si>
  <si>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</si>
  <si>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</si>
  <si>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</si>
  <si>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</si>
  <si>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</si>
  <si>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</si>
  <si>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</si>
  <si>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</si>
  <si>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</si>
  <si>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</si>
  <si>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</si>
  <si>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</si>
  <si>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</si>
  <si>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</si>
  <si>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</si>
  <si>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</si>
  <si>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</si>
  <si>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</si>
  <si>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</si>
  <si>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</si>
  <si>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</si>
  <si>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</si>
  <si>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</si>
  <si>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</si>
  <si>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</si>
  <si>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</si>
  <si>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</si>
  <si>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</si>
  <si>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</si>
  <si>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</si>
  <si>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</si>
  <si>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</si>
  <si>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</si>
  <si>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</si>
  <si>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</si>
  <si>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</si>
  <si>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</si>
  <si>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</si>
  <si>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</si>
  <si>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</si>
  <si>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</si>
  <si>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</si>
  <si>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</si>
  <si>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</si>
  <si>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</si>
  <si>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</si>
  <si>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</si>
  <si>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</si>
  <si>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</si>
  <si>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</si>
  <si>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</si>
  <si>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</si>
  <si>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</si>
  <si>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</si>
  <si>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</si>
  <si>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</si>
  <si>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</si>
  <si>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</si>
  <si>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</si>
  <si>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</si>
  <si>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</si>
  <si>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</si>
  <si>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</si>
  <si>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</si>
  <si>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</si>
  <si>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</si>
  <si>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</si>
  <si>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</si>
  <si>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</si>
  <si>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</si>
  <si>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</si>
  <si>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</si>
  <si>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</si>
  <si>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</si>
  <si>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</si>
  <si>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</si>
  <si>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</si>
  <si>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</si>
  <si>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</si>
  <si>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</si>
  <si>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</si>
  <si>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</si>
  <si>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</si>
  <si>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</si>
  <si>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</si>
  <si>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</si>
  <si>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</si>
  <si>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</si>
  <si>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</si>
  <si>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</si>
  <si>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</si>
  <si>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</si>
  <si>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</si>
  <si>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</si>
  <si>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</si>
  <si>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</si>
  <si>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</si>
  <si>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</si>
  <si>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</si>
  <si>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</si>
  <si>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</si>
  <si>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</si>
  <si>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</si>
  <si>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</si>
  <si>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</si>
  <si>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</si>
  <si>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</si>
  <si>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</si>
  <si>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</si>
  <si>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</si>
  <si>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</si>
  <si>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</si>
  <si>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</si>
  <si>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</si>
  <si>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</si>
  <si>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</si>
  <si>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</si>
  <si>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</si>
  <si>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</si>
  <si>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</si>
  <si>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</si>
  <si>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</si>
  <si>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</si>
  <si>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</si>
  <si>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</si>
  <si>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</si>
  <si>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</si>
  <si>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</si>
  <si>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</si>
  <si>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</si>
  <si>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</si>
  <si>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</si>
  <si>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</si>
  <si>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</si>
  <si>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</si>
  <si>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</si>
  <si>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</si>
  <si>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</si>
  <si>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</si>
  <si>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</si>
  <si>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</si>
  <si>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</si>
  <si>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</si>
  <si>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</si>
  <si>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</si>
  <si>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</si>
  <si>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</si>
  <si>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</si>
  <si>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</si>
  <si>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</si>
  <si>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</si>
  <si>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</si>
  <si>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</si>
  <si>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</si>
  <si>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</si>
  <si>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</si>
  <si>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</si>
  <si>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</si>
  <si>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</si>
  <si>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</si>
  <si>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</si>
  <si>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</si>
  <si>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</si>
  <si>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</si>
  <si>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</si>
  <si>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</si>
  <si>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</si>
  <si>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</si>
  <si>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</si>
  <si>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</si>
  <si>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</si>
  <si>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</si>
  <si>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</si>
  <si>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</si>
  <si>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</si>
  <si>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</si>
  <si>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</si>
  <si>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</si>
  <si>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</si>
  <si>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</si>
  <si>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</si>
  <si>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</si>
  <si>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</si>
  <si>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</si>
  <si>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</si>
  <si>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</si>
  <si>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</si>
  <si>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</si>
  <si>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</si>
  <si>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</si>
  <si>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</si>
  <si>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</si>
  <si>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</si>
  <si>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</si>
  <si>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</si>
  <si>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</si>
  <si>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</si>
  <si>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</si>
  <si>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</si>
  <si>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</si>
  <si>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</si>
  <si>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</si>
  <si>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</si>
  <si>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</si>
  <si>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</si>
  <si>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</si>
  <si>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</si>
  <si>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</si>
  <si>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</si>
  <si>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</si>
  <si>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</si>
  <si>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</si>
  <si>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</si>
  <si>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</si>
  <si>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</si>
  <si>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</si>
  <si>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</si>
  <si>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</si>
  <si>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</si>
  <si>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</si>
  <si>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</si>
  <si>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</si>
  <si>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</si>
  <si>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</si>
  <si>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</si>
  <si>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</si>
  <si>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</si>
  <si>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</si>
  <si>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</si>
  <si>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</si>
  <si>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</si>
  <si>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</si>
  <si>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</si>
  <si>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</si>
  <si>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</si>
  <si>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</si>
  <si>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</si>
  <si>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</si>
  <si>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</si>
  <si>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</si>
  <si>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</si>
  <si>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</si>
  <si>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</si>
  <si>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</si>
  <si>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</si>
  <si>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</si>
  <si>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</si>
  <si>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</si>
  <si>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</si>
  <si>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</si>
  <si>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</si>
  <si>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</si>
  <si>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</si>
  <si>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</si>
  <si>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</si>
  <si>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</si>
  <si>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</si>
  <si>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</si>
  <si>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</si>
  <si>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</si>
  <si>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</si>
  <si>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</si>
  <si>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</si>
  <si>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</si>
  <si>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</si>
  <si>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</si>
  <si>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</si>
  <si>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</si>
  <si>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</si>
  <si>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</si>
  <si>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</si>
  <si>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</si>
  <si>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</si>
  <si>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</si>
  <si>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</si>
  <si>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</si>
  <si>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</si>
  <si>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</si>
  <si>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</si>
  <si>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</si>
  <si>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</si>
  <si>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</si>
  <si>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</si>
  <si>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</si>
  <si>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</si>
  <si>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</si>
  <si>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</si>
  <si>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</si>
  <si>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</si>
  <si>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</si>
  <si>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</si>
  <si>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</si>
  <si>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</si>
  <si>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</si>
  <si>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</si>
  <si>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</si>
  <si>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</si>
  <si>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</si>
  <si>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</si>
  <si>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</si>
  <si>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</si>
  <si>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</si>
  <si>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</si>
  <si>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</si>
  <si>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</si>
  <si>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</si>
  <si>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</si>
  <si>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</si>
  <si>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</si>
  <si>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</si>
  <si>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</si>
  <si>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</si>
  <si>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</si>
  <si>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</si>
  <si>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</si>
  <si>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</si>
  <si>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</si>
  <si>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</si>
  <si>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</si>
  <si>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</si>
  <si>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</si>
  <si>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</si>
  <si>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</si>
  <si>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</si>
  <si>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</si>
  <si>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</si>
  <si>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</si>
  <si>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</si>
  <si>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</si>
  <si>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</si>
  <si>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</si>
  <si>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</si>
  <si>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</si>
  <si>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</si>
  <si>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</si>
  <si>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</si>
  <si>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</si>
  <si>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</si>
  <si>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</si>
  <si>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</si>
  <si>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</si>
  <si>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</si>
  <si>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</si>
  <si>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</si>
  <si>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</si>
  <si>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</si>
  <si>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</si>
  <si>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</si>
  <si>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</si>
  <si>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</si>
  <si>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</si>
  <si>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</si>
  <si>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</si>
  <si>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</si>
  <si>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</si>
  <si>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</si>
  <si>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</si>
  <si>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</si>
  <si>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</si>
  <si>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</si>
  <si>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</si>
  <si>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</si>
  <si>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</si>
  <si>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</si>
  <si>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</si>
  <si>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</si>
  <si>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</si>
  <si>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</si>
  <si>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</si>
  <si>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</si>
  <si>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</si>
  <si>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</si>
  <si>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</si>
  <si>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</si>
  <si>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</si>
  <si>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</si>
  <si>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</si>
  <si>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</si>
  <si>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</si>
  <si>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</si>
  <si>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</si>
  <si>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</si>
  <si>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</si>
  <si>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</si>
  <si>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</si>
  <si>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</si>
  <si>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</si>
  <si>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</si>
  <si>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</si>
  <si>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</si>
  <si>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</si>
  <si>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</si>
  <si>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</si>
  <si>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</si>
  <si>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</si>
  <si>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</si>
  <si>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</si>
  <si>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</si>
  <si>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</si>
  <si>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</si>
  <si>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</si>
  <si>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</si>
  <si>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</si>
  <si>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</si>
  <si>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</si>
  <si>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</si>
  <si>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</si>
  <si>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</si>
  <si>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</si>
  <si>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</si>
  <si>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</si>
  <si>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</si>
  <si>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</si>
  <si>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</si>
  <si>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</si>
  <si>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</si>
  <si>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</si>
  <si>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</si>
  <si>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</si>
  <si>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</si>
  <si>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</si>
  <si>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</si>
  <si>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</si>
  <si>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</si>
  <si>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</si>
  <si>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</si>
  <si>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</si>
  <si>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</si>
  <si>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</si>
  <si>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</si>
  <si>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</si>
  <si>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</si>
  <si>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</si>
  <si>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</si>
  <si>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</si>
  <si>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</si>
  <si>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</si>
  <si>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</si>
  <si>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</si>
  <si>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</si>
  <si>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</si>
  <si>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</si>
  <si>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</si>
  <si>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</si>
  <si>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</si>
  <si>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</si>
  <si>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</si>
  <si>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</si>
  <si>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</si>
  <si>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</si>
  <si>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</si>
  <si>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</si>
  <si>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</si>
  <si>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</si>
  <si>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</si>
  <si>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</si>
  <si>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</si>
  <si>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</si>
  <si>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</si>
  <si>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</si>
  <si>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</si>
  <si>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</si>
  <si>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</si>
  <si>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</si>
  <si>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</si>
  <si>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</si>
  <si>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</si>
  <si>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</si>
  <si>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</si>
  <si>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</si>
  <si>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</si>
  <si>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</si>
  <si>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</si>
  <si>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</si>
  <si>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</si>
  <si>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</si>
  <si>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</si>
  <si>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</si>
  <si>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</si>
  <si>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</si>
  <si>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</si>
  <si>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</si>
  <si>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</si>
  <si>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</si>
  <si>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</si>
  <si>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</si>
  <si>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</si>
  <si>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</si>
  <si>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</si>
  <si>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</si>
  <si>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</si>
  <si>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</si>
  <si>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</si>
  <si>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</si>
  <si>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</si>
  <si>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</si>
  <si>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</si>
  <si>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</si>
  <si>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</si>
  <si>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</si>
  <si>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</si>
  <si>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</si>
  <si>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</si>
  <si>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</si>
  <si>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</si>
  <si>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</si>
  <si>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</si>
  <si>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</si>
  <si>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</si>
  <si>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</si>
  <si>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</si>
  <si>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</si>
  <si>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</si>
  <si>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</si>
  <si>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</si>
  <si>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</si>
  <si>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</si>
  <si>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</si>
  <si>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</si>
  <si>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</si>
  <si>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</si>
  <si>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</si>
  <si>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</si>
  <si>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</si>
  <si>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</si>
  <si>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</si>
  <si>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</si>
  <si>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</si>
  <si>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</si>
  <si>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</si>
  <si>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</si>
  <si>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</si>
  <si>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</si>
  <si>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</si>
  <si>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</si>
  <si>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</si>
  <si>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</si>
  <si>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</si>
  <si>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</si>
  <si>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</si>
  <si>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</si>
  <si>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</si>
  <si>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</si>
  <si>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</si>
  <si>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</si>
  <si>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</si>
  <si>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</si>
  <si>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</si>
  <si>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</si>
  <si>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</si>
  <si>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</si>
  <si>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</si>
  <si>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</si>
  <si>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</si>
  <si>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</si>
  <si>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</si>
  <si>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</si>
  <si>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</si>
  <si>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</si>
  <si>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</si>
  <si>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</si>
  <si>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</si>
  <si>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</si>
  <si>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</si>
  <si>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</si>
  <si>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</si>
  <si>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</si>
  <si>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</si>
  <si>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</si>
  <si>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</si>
  <si>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</si>
  <si>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</si>
  <si>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</si>
  <si>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</si>
  <si>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</si>
  <si>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</si>
  <si>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</si>
  <si>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</si>
  <si>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</si>
  <si>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</si>
  <si>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</si>
  <si>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</si>
  <si>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</si>
  <si>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</si>
  <si>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</si>
  <si>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</si>
  <si>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</si>
  <si>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</si>
  <si>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</si>
  <si>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</si>
  <si>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</si>
  <si>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</si>
  <si>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</si>
  <si>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</si>
  <si>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</si>
  <si>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</si>
  <si>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</si>
  <si>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</si>
  <si>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</si>
  <si>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</si>
  <si>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</si>
  <si>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</si>
  <si>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</si>
  <si>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</si>
  <si>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</si>
  <si>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</si>
  <si>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</si>
  <si>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</si>
  <si>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</si>
  <si>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</si>
  <si>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</si>
  <si>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</si>
  <si>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</si>
  <si>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</si>
  <si>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</si>
  <si>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</si>
  <si>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</si>
  <si>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</si>
  <si>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</si>
  <si>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</si>
  <si>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</si>
  <si>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</si>
  <si>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</si>
  <si>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</si>
  <si>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</si>
  <si>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</si>
  <si>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</si>
  <si>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</si>
  <si>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</si>
  <si>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</si>
  <si>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</si>
  <si>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</si>
  <si>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</si>
  <si>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</si>
  <si>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</si>
  <si>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</si>
  <si>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</si>
  <si>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</si>
  <si>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</si>
  <si>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</si>
  <si>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</si>
  <si>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</si>
  <si>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</si>
  <si>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</si>
  <si>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</si>
  <si>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</si>
  <si>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</si>
  <si>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</si>
  <si>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</si>
  <si>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</si>
  <si>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</si>
  <si>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</si>
  <si>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</si>
  <si>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</si>
  <si>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</si>
  <si>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</si>
  <si>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</si>
  <si>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</si>
  <si>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</si>
  <si>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</si>
  <si>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</si>
  <si>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</si>
  <si>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</si>
  <si>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</si>
  <si>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</si>
  <si>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</si>
  <si>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</si>
  <si>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</si>
  <si>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</si>
  <si>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</si>
  <si>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</si>
  <si>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</si>
  <si>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</si>
  <si>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</si>
  <si>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</si>
  <si>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</si>
  <si>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</si>
  <si>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</si>
  <si>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</si>
  <si>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</si>
  <si>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</si>
  <si>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</si>
  <si>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</si>
  <si>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</si>
  <si>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</si>
  <si>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</si>
  <si>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</si>
  <si>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</si>
  <si>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</si>
  <si>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</si>
  <si>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</si>
  <si>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</si>
  <si>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</si>
  <si>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</si>
  <si>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Average</t>
  </si>
  <si>
    <t>median</t>
  </si>
  <si>
    <t>min</t>
  </si>
  <si>
    <t>max</t>
  </si>
  <si>
    <t>std dev</t>
  </si>
  <si>
    <t>totalcharges</t>
  </si>
  <si>
    <t>monthlycharges</t>
  </si>
  <si>
    <t>churn rate</t>
  </si>
  <si>
    <t>churn percentage</t>
  </si>
  <si>
    <t>one year</t>
  </si>
  <si>
    <t>two year</t>
  </si>
  <si>
    <t>total customers</t>
  </si>
  <si>
    <t>churned</t>
  </si>
  <si>
    <t>internet service(DSL)</t>
  </si>
  <si>
    <t>internet service(OPTIC FIBER)</t>
  </si>
  <si>
    <t>internet service(no)</t>
  </si>
  <si>
    <t>gender("male")</t>
  </si>
  <si>
    <t>female</t>
  </si>
  <si>
    <t>senior citizen(1)</t>
  </si>
  <si>
    <t>senior citixen(0)</t>
  </si>
  <si>
    <t>payment method(mailed check</t>
  </si>
  <si>
    <t>credit card</t>
  </si>
  <si>
    <t>Bank transfer</t>
  </si>
  <si>
    <t>product category(month-to_month)</t>
  </si>
  <si>
    <t>columns</t>
  </si>
  <si>
    <t>percentage</t>
  </si>
  <si>
    <t>one month</t>
  </si>
  <si>
    <t>payment-electronic check</t>
  </si>
  <si>
    <t>pay-Mailed check</t>
  </si>
  <si>
    <t>FIBER OPTIC</t>
  </si>
  <si>
    <t>no internet</t>
  </si>
  <si>
    <t>senior citizen (no)</t>
  </si>
  <si>
    <t>senior citizen(yes)</t>
  </si>
  <si>
    <t>intercept</t>
  </si>
  <si>
    <t>probability</t>
  </si>
  <si>
    <t>weights</t>
  </si>
  <si>
    <t>error</t>
  </si>
  <si>
    <t>total error</t>
  </si>
  <si>
    <t>predictions</t>
  </si>
  <si>
    <t>TP</t>
  </si>
  <si>
    <t>TN</t>
  </si>
  <si>
    <t>FP</t>
  </si>
  <si>
    <t>FN</t>
  </si>
  <si>
    <t>precision</t>
  </si>
  <si>
    <t>recall</t>
  </si>
  <si>
    <t>f1 score</t>
  </si>
  <si>
    <t>Acuraccy</t>
  </si>
  <si>
    <t>sigmoid</t>
  </si>
  <si>
    <t>Actual Churn</t>
  </si>
  <si>
    <t>pred churn retained</t>
  </si>
  <si>
    <t>chun pred</t>
  </si>
  <si>
    <t>CHURN Actual</t>
  </si>
  <si>
    <t>RETAINED ACTUAL</t>
  </si>
  <si>
    <t>Actual YES</t>
  </si>
  <si>
    <t>Actual no</t>
  </si>
  <si>
    <t>total</t>
  </si>
  <si>
    <t>predicted no</t>
  </si>
  <si>
    <t>predicted yes</t>
  </si>
  <si>
    <t>Actual yes</t>
  </si>
  <si>
    <t>prediction yes</t>
  </si>
  <si>
    <t xml:space="preserve">prediction no </t>
  </si>
  <si>
    <t>churned/retained</t>
  </si>
  <si>
    <t>Retained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</si>
</sst>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0" xfId="0" applyFont="1" applyFill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3300"/>
      <color rgb="FF33CC33"/>
      <color rgb="FFFF0000"/>
      <color rgb="FFB02008"/>
      <color rgb="FFF103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confusion Matrix</a:t>
            </a:r>
          </a:p>
          <a:p>
            <a:pPr>
              <a:defRPr/>
            </a:pPr>
            <a:r>
              <a:rPr lang="en-US"/>
              <a:t>                Actual</a:t>
            </a:r>
            <a:r>
              <a:rPr lang="en-US" baseline="0"/>
              <a:t> vs predicted</a:t>
            </a:r>
            <a:r>
              <a:rPr lang="en-US"/>
              <a:t>                 </a:t>
            </a:r>
          </a:p>
        </c:rich>
      </c:tx>
      <c:layout>
        <c:manualLayout>
          <c:xMode val="edge"/>
          <c:yMode val="edge"/>
          <c:x val="9.5979112271540476E-2"/>
          <c:y val="4.21052631578947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model!$AJ$16</c:f>
              <c:strCache>
                <c:ptCount val="1"/>
                <c:pt idx="0">
                  <c:v>prediction yes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900-42C3-8BE8-83C26289924D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900-42C3-8BE8-83C26289924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model!$AI$17:$AI$18</c:f>
              <c:strCache>
                <c:ptCount val="2"/>
                <c:pt idx="0">
                  <c:v>Actual yes</c:v>
                </c:pt>
                <c:pt idx="1">
                  <c:v>Actual no</c:v>
                </c:pt>
              </c:strCache>
            </c:strRef>
          </c:cat>
          <c:val>
            <c:numRef>
              <c:f>model!$AJ$17:$AJ$18</c:f>
              <c:numCache>
                <c:formatCode>General</c:formatCode>
                <c:ptCount val="2"/>
                <c:pt idx="0">
                  <c:v>81.818181818181827</c:v>
                </c:pt>
                <c:pt idx="1">
                  <c:v>34.016235021260151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00-42C3-8BE8-83C26289924D}"/>
            </c:ext>
          </c:extLst>
        </c:ser>
        <c:ser>
          <c:idx val="1"/>
          <c:order val="1"/>
          <c:tx>
            <c:strRef>
              <c:f>model!$AK$16</c:f>
              <c:strCache>
                <c:ptCount val="1"/>
                <c:pt idx="0">
                  <c:v>prediction no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9900-42C3-8BE8-83C26289924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model!$AI$17:$AI$18</c:f>
              <c:strCache>
                <c:ptCount val="2"/>
                <c:pt idx="0">
                  <c:v>Actual yes</c:v>
                </c:pt>
                <c:pt idx="1">
                  <c:v>Actual no</c:v>
                </c:pt>
              </c:strCache>
            </c:strRef>
          </c:cat>
          <c:val>
            <c:numRef>
              <c:f>model!$AK$17:$AK$18</c:f>
              <c:numCache>
                <c:formatCode>General</c:formatCode>
                <c:ptCount val="2"/>
                <c:pt idx="0">
                  <c:v>18.181818181818183</c:v>
                </c:pt>
                <c:pt idx="1">
                  <c:v>65.983764978739856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900-42C3-8BE8-83C2628992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44598336"/>
        <c:axId val="544596536"/>
      </c:barChart>
      <c:catAx>
        <c:axId val="54459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96536"/>
        <c:crosses val="autoZero"/>
        <c:auto val="1"/>
        <c:lblAlgn val="ctr"/>
        <c:lblOffset val="100"/>
        <c:noMultiLvlLbl val="0"/>
      </c:catAx>
      <c:valAx>
        <c:axId val="54459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98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Actual</a:t>
            </a:r>
            <a:r>
              <a:rPr lang="en-US" baseline="0"/>
              <a:t> churn and</a:t>
            </a:r>
          </a:p>
          <a:p>
            <a:pPr>
              <a:defRPr/>
            </a:pPr>
            <a:r>
              <a:rPr lang="en-US" baseline="0"/>
              <a:t> Retained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rgbClr val="FF0000"/>
            </a:solidFill>
          </c:spPr>
          <c:dPt>
            <c:idx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504-4676-82A0-A626D42AC4E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504-4676-82A0-A626D42AC4E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504-4676-82A0-A626D42AC4E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504-4676-82A0-A626D42AC4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model!$AG$17:$AG$18</c:f>
              <c:strCache>
                <c:ptCount val="2"/>
                <c:pt idx="0">
                  <c:v>churned</c:v>
                </c:pt>
                <c:pt idx="1">
                  <c:v>Retained</c:v>
                </c:pt>
              </c:strCache>
            </c:strRef>
          </c:cat>
          <c:val>
            <c:numRef>
              <c:f>model!$AH$17:$AH$18</c:f>
              <c:numCache>
                <c:formatCode>General</c:formatCode>
                <c:ptCount val="2"/>
                <c:pt idx="0">
                  <c:v>1870</c:v>
                </c:pt>
                <c:pt idx="1">
                  <c:v>5174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04-4676-82A0-A626D42AC4E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CHURNED VS </a:t>
            </a:r>
            <a:r>
              <a:rPr lang="en-IN" baseline="0"/>
              <a:t> RETAINED</a:t>
            </a:r>
            <a:endParaRPr lang="en-IN"/>
          </a:p>
        </c:rich>
      </c:tx>
      <c:layout>
        <c:manualLayout>
          <c:xMode val="edge"/>
          <c:yMode val="edge"/>
          <c:x val="0.13284533776931473"/>
          <c:y val="5.55553805774278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33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723-4819-8DB3-402256162F5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723-4819-8DB3-402256162F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model!$AG$17:$AG$18</c:f>
              <c:strCache>
                <c:ptCount val="2"/>
                <c:pt idx="0">
                  <c:v>churned</c:v>
                </c:pt>
                <c:pt idx="1">
                  <c:v>Retained</c:v>
                </c:pt>
              </c:strCache>
            </c:strRef>
          </c:cat>
          <c:val>
            <c:numRef>
              <c:f>model!$AH$17:$AH$18</c:f>
              <c:numCache>
                <c:formatCode>General</c:formatCode>
                <c:ptCount val="2"/>
                <c:pt idx="0">
                  <c:v>1870</c:v>
                </c:pt>
                <c:pt idx="1">
                  <c:v>5174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23-4819-8DB3-402256162F5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9574976"/>
        <c:axId val="929578216"/>
      </c:barChart>
      <c:catAx>
        <c:axId val="92957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578216"/>
        <c:crosses val="autoZero"/>
        <c:auto val="1"/>
        <c:lblAlgn val="ctr"/>
        <c:lblOffset val="100"/>
        <c:noMultiLvlLbl val="0"/>
      </c:catAx>
      <c:valAx>
        <c:axId val="92957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57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1</xdr:row>
      <xdr:rowOff>123825</xdr:rowOff>
    </xdr:from>
    <xdr:ext cx="1046018" cy="468077"/>
    <xdr:sp macro="" textlink="model!AB20">
      <xdr:nvSpPr>
        <xdr:cNvPr id="6" name="TextBox 5">
          <a:extLst>
            <a:ext uri="{FF2B5EF4-FFF2-40B4-BE49-F238E27FC236}">
              <a16:creationId xmlns:a16="http://schemas.microsoft.com/office/drawing/2014/main" id="{62817ABA-8EA4-5938-E15E-DB8AE62B90BA}"/>
            </a:ext>
          </a:extLst>
        </xdr:cNvPr>
        <xdr:cNvSpPr txBox="1"/>
      </xdr:nvSpPr>
      <xdr:spPr>
        <a:xfrm>
          <a:off x="28575" y="314325"/>
          <a:ext cx="1046018" cy="4680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 b="1" i="0" u="none" strike="noStrike">
              <a:solidFill>
                <a:schemeClr val="accent2"/>
              </a:solidFill>
              <a:latin typeface="Calibri"/>
              <a:cs typeface="Calibri"/>
            </a:rPr>
            <a:t>  Accuracy</a:t>
          </a:r>
        </a:p>
        <a:p>
          <a:fld id="{4979FC1F-A411-444E-B488-3AB703E5FD92}" type="TxLink">
            <a:rPr lang="en-US" sz="1200" b="1" i="0" u="none" strike="noStrike">
              <a:solidFill>
                <a:schemeClr val="accent2"/>
              </a:solidFill>
              <a:latin typeface="Calibri"/>
              <a:cs typeface="Calibri"/>
            </a:rPr>
            <a:pPr/>
            <a:t>0.701873935</a:t>
          </a:fld>
          <a:endParaRPr lang="en-IN" sz="1200" b="1">
            <a:solidFill>
              <a:schemeClr val="accent2"/>
            </a:solidFill>
          </a:endParaRPr>
        </a:p>
      </xdr:txBody>
    </xdr:sp>
    <xdr:clientData/>
  </xdr:oneCellAnchor>
  <xdr:twoCellAnchor>
    <xdr:from>
      <xdr:col>0</xdr:col>
      <xdr:colOff>28575</xdr:colOff>
      <xdr:row>1</xdr:row>
      <xdr:rowOff>152400</xdr:rowOff>
    </xdr:from>
    <xdr:to>
      <xdr:col>0</xdr:col>
      <xdr:colOff>1123950</xdr:colOff>
      <xdr:row>4</xdr:row>
      <xdr:rowOff>38100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ECCEBADA-ADE4-7122-B159-AEF6198D25D0}"/>
            </a:ext>
          </a:extLst>
        </xdr:cNvPr>
        <xdr:cNvSpPr/>
      </xdr:nvSpPr>
      <xdr:spPr>
        <a:xfrm>
          <a:off x="28575" y="342900"/>
          <a:ext cx="1095375" cy="457200"/>
        </a:xfrm>
        <a:prstGeom prst="roundRect">
          <a:avLst/>
        </a:prstGeom>
        <a:noFill/>
        <a:ln w="19050"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oneCellAnchor>
    <xdr:from>
      <xdr:col>0</xdr:col>
      <xdr:colOff>38100</xdr:colOff>
      <xdr:row>4</xdr:row>
      <xdr:rowOff>66676</xdr:rowOff>
    </xdr:from>
    <xdr:ext cx="1009651" cy="466723"/>
    <xdr:sp macro="" textlink="model!AB21">
      <xdr:nvSpPr>
        <xdr:cNvPr id="8" name="TextBox 7">
          <a:extLst>
            <a:ext uri="{FF2B5EF4-FFF2-40B4-BE49-F238E27FC236}">
              <a16:creationId xmlns:a16="http://schemas.microsoft.com/office/drawing/2014/main" id="{365518C8-0A27-50B9-956D-6703CEBA8112}"/>
            </a:ext>
          </a:extLst>
        </xdr:cNvPr>
        <xdr:cNvSpPr txBox="1"/>
      </xdr:nvSpPr>
      <xdr:spPr>
        <a:xfrm>
          <a:off x="38100" y="828676"/>
          <a:ext cx="1009651" cy="466723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200" b="1" i="0" u="none" strike="noStrike">
              <a:solidFill>
                <a:schemeClr val="accent2"/>
              </a:solidFill>
              <a:latin typeface="Calibri"/>
              <a:cs typeface="Calibri"/>
            </a:rPr>
            <a:t>   Precision</a:t>
          </a:r>
        </a:p>
        <a:p>
          <a:fld id="{67BC96FC-0074-4B10-B9D4-F80533714F48}" type="TxLink">
            <a:rPr lang="en-US" sz="1200" b="1" i="0" u="none" strike="noStrike">
              <a:solidFill>
                <a:schemeClr val="accent2"/>
              </a:solidFill>
              <a:latin typeface="Calibri"/>
              <a:cs typeface="Calibri"/>
            </a:rPr>
            <a:pPr/>
            <a:t>0.465045593</a:t>
          </a:fld>
          <a:endParaRPr lang="en-IN" sz="1200" b="1">
            <a:solidFill>
              <a:schemeClr val="accent2"/>
            </a:solidFill>
          </a:endParaRPr>
        </a:p>
      </xdr:txBody>
    </xdr:sp>
    <xdr:clientData/>
  </xdr:oneCellAnchor>
  <xdr:oneCellAnchor>
    <xdr:from>
      <xdr:col>0</xdr:col>
      <xdr:colOff>0</xdr:colOff>
      <xdr:row>7</xdr:row>
      <xdr:rowOff>0</xdr:rowOff>
    </xdr:from>
    <xdr:ext cx="1133475" cy="468077"/>
    <xdr:sp macro="" textlink="model!AB22">
      <xdr:nvSpPr>
        <xdr:cNvPr id="10" name="TextBox 9">
          <a:extLst>
            <a:ext uri="{FF2B5EF4-FFF2-40B4-BE49-F238E27FC236}">
              <a16:creationId xmlns:a16="http://schemas.microsoft.com/office/drawing/2014/main" id="{AC69D272-D690-5258-6AE4-1959235D1BF8}"/>
            </a:ext>
          </a:extLst>
        </xdr:cNvPr>
        <xdr:cNvSpPr txBox="1"/>
      </xdr:nvSpPr>
      <xdr:spPr>
        <a:xfrm>
          <a:off x="0" y="1333500"/>
          <a:ext cx="1133475" cy="4680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 b="1" i="0" u="none" strike="noStrike">
              <a:solidFill>
                <a:schemeClr val="accent2"/>
              </a:solidFill>
              <a:latin typeface="Calibri"/>
              <a:cs typeface="Calibri"/>
            </a:rPr>
            <a:t>      Recall</a:t>
          </a:r>
        </a:p>
        <a:p>
          <a:r>
            <a:rPr lang="en-US" sz="1200" b="1" i="0" u="none" strike="noStrike" baseline="0">
              <a:solidFill>
                <a:schemeClr val="accent2"/>
              </a:solidFill>
              <a:latin typeface="Calibri"/>
              <a:cs typeface="Calibri"/>
            </a:rPr>
            <a:t> </a:t>
          </a:r>
          <a:fld id="{00989A1B-FD3F-454A-92CB-7053659C56EB}" type="TxLink">
            <a:rPr lang="en-US" sz="1200" b="1" i="0" u="none" strike="noStrike">
              <a:solidFill>
                <a:schemeClr val="accent2"/>
              </a:solidFill>
              <a:latin typeface="Calibri"/>
              <a:cs typeface="Calibri"/>
            </a:rPr>
            <a:pPr/>
            <a:t>0.818181818</a:t>
          </a:fld>
          <a:endParaRPr lang="en-IN" sz="1200" b="1">
            <a:solidFill>
              <a:schemeClr val="accent2"/>
            </a:solidFill>
          </a:endParaRPr>
        </a:p>
      </xdr:txBody>
    </xdr:sp>
    <xdr:clientData/>
  </xdr:oneCellAnchor>
  <xdr:oneCellAnchor>
    <xdr:from>
      <xdr:col>0</xdr:col>
      <xdr:colOff>95250</xdr:colOff>
      <xdr:row>9</xdr:row>
      <xdr:rowOff>171450</xdr:rowOff>
    </xdr:from>
    <xdr:ext cx="1005468" cy="468077"/>
    <xdr:sp macro="" textlink="model!AB23">
      <xdr:nvSpPr>
        <xdr:cNvPr id="12" name="TextBox 11">
          <a:extLst>
            <a:ext uri="{FF2B5EF4-FFF2-40B4-BE49-F238E27FC236}">
              <a16:creationId xmlns:a16="http://schemas.microsoft.com/office/drawing/2014/main" id="{27FDF1B4-7949-C50C-414A-BBA4FA95606C}"/>
            </a:ext>
          </a:extLst>
        </xdr:cNvPr>
        <xdr:cNvSpPr txBox="1"/>
      </xdr:nvSpPr>
      <xdr:spPr>
        <a:xfrm>
          <a:off x="95250" y="1885950"/>
          <a:ext cx="1005468" cy="4680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 i="0" u="none" strike="noStrike">
              <a:solidFill>
                <a:schemeClr val="accent2"/>
              </a:solidFill>
              <a:latin typeface="Calibri"/>
              <a:cs typeface="Calibri"/>
            </a:rPr>
            <a:t>   F1 Score</a:t>
          </a:r>
        </a:p>
        <a:p>
          <a:fld id="{8AF65E6F-2BBA-4EF2-9407-99B8E01B9DFE}" type="TxLink">
            <a:rPr lang="en-US" sz="1200" b="1" i="0" u="none" strike="noStrike">
              <a:solidFill>
                <a:schemeClr val="accent2"/>
              </a:solidFill>
              <a:latin typeface="Calibri"/>
              <a:cs typeface="Calibri"/>
            </a:rPr>
            <a:pPr/>
            <a:t>0.593023256</a:t>
          </a:fld>
          <a:endParaRPr lang="en-IN" sz="1200" b="1">
            <a:solidFill>
              <a:schemeClr val="accent2"/>
            </a:solidFill>
          </a:endParaRPr>
        </a:p>
      </xdr:txBody>
    </xdr:sp>
    <xdr:clientData/>
  </xdr:oneCellAnchor>
  <xdr:oneCellAnchor>
    <xdr:from>
      <xdr:col>0</xdr:col>
      <xdr:colOff>1189759</xdr:colOff>
      <xdr:row>4</xdr:row>
      <xdr:rowOff>85725</xdr:rowOff>
    </xdr:from>
    <xdr:ext cx="1696362" cy="492323"/>
    <xdr:sp macro="" textlink="model!AB3">
      <xdr:nvSpPr>
        <xdr:cNvPr id="4" name="TextBox 3">
          <a:extLst>
            <a:ext uri="{FF2B5EF4-FFF2-40B4-BE49-F238E27FC236}">
              <a16:creationId xmlns:a16="http://schemas.microsoft.com/office/drawing/2014/main" id="{70122FD7-B787-FBDB-9A5D-99B444353C2C}"/>
            </a:ext>
          </a:extLst>
        </xdr:cNvPr>
        <xdr:cNvSpPr txBox="1"/>
      </xdr:nvSpPr>
      <xdr:spPr>
        <a:xfrm>
          <a:off x="1189759" y="847725"/>
          <a:ext cx="1696362" cy="492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200" b="1" i="0" u="none" strike="noStrike">
              <a:solidFill>
                <a:schemeClr val="accent2"/>
              </a:solidFill>
              <a:latin typeface="Calibri"/>
              <a:cs typeface="Calibri"/>
            </a:rPr>
            <a:t>COUNT OF CUSTOMERS</a:t>
          </a:r>
        </a:p>
        <a:p>
          <a:r>
            <a:rPr lang="en-US" sz="1200" b="1" i="0" u="none" strike="noStrike">
              <a:solidFill>
                <a:schemeClr val="accent2"/>
              </a:solidFill>
              <a:latin typeface="Calibri"/>
              <a:cs typeface="Calibri"/>
            </a:rPr>
            <a:t>                </a:t>
          </a:r>
          <a:fld id="{4AF19054-D79A-40A9-8394-9647A19F5F53}" type="TxLink">
            <a:rPr lang="en-US" sz="1200" b="1" i="0" u="none" strike="noStrike">
              <a:solidFill>
                <a:schemeClr val="accent2"/>
              </a:solidFill>
              <a:latin typeface="Calibri"/>
              <a:cs typeface="Calibri"/>
            </a:rPr>
            <a:t>7042</a:t>
          </a:fld>
          <a:endParaRPr lang="en-IN" sz="1200" b="1">
            <a:solidFill>
              <a:schemeClr val="accent2"/>
            </a:solidFill>
          </a:endParaRPr>
        </a:p>
      </xdr:txBody>
    </xdr:sp>
    <xdr:clientData/>
  </xdr:oneCellAnchor>
  <xdr:twoCellAnchor>
    <xdr:from>
      <xdr:col>0</xdr:col>
      <xdr:colOff>1139536</xdr:colOff>
      <xdr:row>4</xdr:row>
      <xdr:rowOff>63212</xdr:rowOff>
    </xdr:from>
    <xdr:to>
      <xdr:col>2</xdr:col>
      <xdr:colOff>352425</xdr:colOff>
      <xdr:row>6</xdr:row>
      <xdr:rowOff>187036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E6457E87-285B-85F4-1C99-A430DDAD99DE}"/>
            </a:ext>
          </a:extLst>
        </xdr:cNvPr>
        <xdr:cNvSpPr/>
      </xdr:nvSpPr>
      <xdr:spPr>
        <a:xfrm>
          <a:off x="1139536" y="825212"/>
          <a:ext cx="1698914" cy="504824"/>
        </a:xfrm>
        <a:prstGeom prst="roundRect">
          <a:avLst/>
        </a:prstGeom>
        <a:noFill/>
        <a:ln w="19050"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oneCellAnchor>
    <xdr:from>
      <xdr:col>2</xdr:col>
      <xdr:colOff>285750</xdr:colOff>
      <xdr:row>6</xdr:row>
      <xdr:rowOff>123825</xdr:rowOff>
    </xdr:from>
    <xdr:ext cx="954919" cy="781240"/>
    <xdr:sp macro="" textlink="model!AB7">
      <xdr:nvSpPr>
        <xdr:cNvPr id="15" name="TextBox 14">
          <a:extLst>
            <a:ext uri="{FF2B5EF4-FFF2-40B4-BE49-F238E27FC236}">
              <a16:creationId xmlns:a16="http://schemas.microsoft.com/office/drawing/2014/main" id="{7B485265-77B8-52E9-1DB8-70ED691DA209}"/>
            </a:ext>
          </a:extLst>
        </xdr:cNvPr>
        <xdr:cNvSpPr txBox="1"/>
      </xdr:nvSpPr>
      <xdr:spPr>
        <a:xfrm>
          <a:off x="2771775" y="1266825"/>
          <a:ext cx="954919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 b="1" i="0" u="none" strike="noStrike">
            <a:solidFill>
              <a:schemeClr val="accent2"/>
            </a:solidFill>
            <a:latin typeface="Calibri"/>
            <a:cs typeface="Calibri"/>
          </a:endParaRPr>
        </a:p>
        <a:p>
          <a:r>
            <a:rPr lang="en-US" sz="1100" b="1" i="0" u="none" strike="noStrike">
              <a:solidFill>
                <a:schemeClr val="accent2"/>
              </a:solidFill>
              <a:latin typeface="Calibri"/>
              <a:cs typeface="Calibri"/>
            </a:rPr>
            <a:t>Actual</a:t>
          </a:r>
          <a:r>
            <a:rPr lang="en-US" sz="1100" b="1" i="0" u="none" strike="noStrike" baseline="0">
              <a:solidFill>
                <a:schemeClr val="accent2"/>
              </a:solidFill>
              <a:latin typeface="Calibri"/>
              <a:cs typeface="Calibri"/>
            </a:rPr>
            <a:t> churn</a:t>
          </a:r>
        </a:p>
        <a:p>
          <a:r>
            <a:rPr lang="en-US" sz="1100" b="1" i="0" u="none" strike="noStrike" baseline="0">
              <a:solidFill>
                <a:schemeClr val="accent2"/>
              </a:solidFill>
              <a:latin typeface="Calibri"/>
              <a:cs typeface="Calibri"/>
            </a:rPr>
            <a:t>         </a:t>
          </a:r>
          <a:fld id="{0658FFA1-B329-4805-9A8D-705823FD1E4A}" type="TxLink">
            <a:rPr lang="en-US" sz="1100" b="1" i="0" u="none" strike="noStrike">
              <a:solidFill>
                <a:schemeClr val="accent2"/>
              </a:solidFill>
              <a:latin typeface="Calibri"/>
              <a:cs typeface="Calibri"/>
            </a:rPr>
            <a:t>27</a:t>
          </a:fld>
          <a:r>
            <a:rPr lang="en-US" sz="1100" b="1" i="0" u="none" strike="noStrike">
              <a:solidFill>
                <a:schemeClr val="accent2"/>
              </a:solidFill>
              <a:latin typeface="Calibri"/>
              <a:cs typeface="Calibri"/>
            </a:rPr>
            <a:t>%</a:t>
          </a:r>
        </a:p>
        <a:p>
          <a:endParaRPr lang="en-IN" sz="1100" b="1">
            <a:solidFill>
              <a:schemeClr val="accent2"/>
            </a:solidFill>
          </a:endParaRPr>
        </a:p>
      </xdr:txBody>
    </xdr:sp>
    <xdr:clientData/>
  </xdr:oneCellAnchor>
  <xdr:twoCellAnchor>
    <xdr:from>
      <xdr:col>2</xdr:col>
      <xdr:colOff>95250</xdr:colOff>
      <xdr:row>7</xdr:row>
      <xdr:rowOff>19051</xdr:rowOff>
    </xdr:from>
    <xdr:to>
      <xdr:col>4</xdr:col>
      <xdr:colOff>114299</xdr:colOff>
      <xdr:row>9</xdr:row>
      <xdr:rowOff>161925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02656694-0B27-A81B-154D-7EE6BCE2A38A}"/>
            </a:ext>
          </a:extLst>
        </xdr:cNvPr>
        <xdr:cNvSpPr/>
      </xdr:nvSpPr>
      <xdr:spPr>
        <a:xfrm>
          <a:off x="2581275" y="1352551"/>
          <a:ext cx="1238249" cy="523874"/>
        </a:xfrm>
        <a:prstGeom prst="roundRect">
          <a:avLst/>
        </a:prstGeom>
        <a:noFill/>
        <a:ln w="19050"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oneCellAnchor>
    <xdr:from>
      <xdr:col>0</xdr:col>
      <xdr:colOff>1266825</xdr:colOff>
      <xdr:row>10</xdr:row>
      <xdr:rowOff>0</xdr:rowOff>
    </xdr:from>
    <xdr:ext cx="1285876" cy="990600"/>
    <xdr:sp macro="" textlink="model!AB6">
      <xdr:nvSpPr>
        <xdr:cNvPr id="17" name="TextBox 16">
          <a:extLst>
            <a:ext uri="{FF2B5EF4-FFF2-40B4-BE49-F238E27FC236}">
              <a16:creationId xmlns:a16="http://schemas.microsoft.com/office/drawing/2014/main" id="{7E06813E-DEDD-8156-36B1-7F3D443C667F}"/>
            </a:ext>
          </a:extLst>
        </xdr:cNvPr>
        <xdr:cNvSpPr txBox="1"/>
      </xdr:nvSpPr>
      <xdr:spPr>
        <a:xfrm>
          <a:off x="1266825" y="1905000"/>
          <a:ext cx="1285876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1" i="0" u="none" strike="noStrike">
              <a:solidFill>
                <a:schemeClr val="accent2"/>
              </a:solidFill>
              <a:latin typeface="Calibri"/>
              <a:cs typeface="Calibri"/>
            </a:rPr>
            <a:t>CHURN PREDICTED</a:t>
          </a:r>
        </a:p>
        <a:p>
          <a:r>
            <a:rPr lang="en-US" sz="1100" b="1" i="0" u="none" strike="noStrike">
              <a:solidFill>
                <a:schemeClr val="accent2"/>
              </a:solidFill>
              <a:latin typeface="Calibri"/>
              <a:cs typeface="Calibri"/>
            </a:rPr>
            <a:t>     </a:t>
          </a:r>
          <a:fld id="{2DBAD95A-2CAF-48BB-B21B-BD5012BB2D09}" type="TxLink">
            <a:rPr lang="en-US" sz="1100" b="1" i="0" u="none" strike="noStrike">
              <a:solidFill>
                <a:schemeClr val="accent2"/>
              </a:solidFill>
              <a:latin typeface="Calibri"/>
              <a:cs typeface="Calibri"/>
            </a:rPr>
            <a:t>0.467064168</a:t>
          </a:fld>
          <a:r>
            <a:rPr lang="en-US" sz="1100" b="1" i="0" u="none" strike="noStrike">
              <a:solidFill>
                <a:schemeClr val="accent2"/>
              </a:solidFill>
              <a:latin typeface="Calibri"/>
              <a:cs typeface="Calibri"/>
            </a:rPr>
            <a:t>%</a:t>
          </a:r>
          <a:endParaRPr lang="en-IN" sz="1100" b="1">
            <a:solidFill>
              <a:schemeClr val="accent2"/>
            </a:solidFill>
          </a:endParaRPr>
        </a:p>
      </xdr:txBody>
    </xdr:sp>
    <xdr:clientData/>
  </xdr:oneCellAnchor>
  <xdr:twoCellAnchor>
    <xdr:from>
      <xdr:col>0</xdr:col>
      <xdr:colOff>1133475</xdr:colOff>
      <xdr:row>10</xdr:row>
      <xdr:rowOff>1</xdr:rowOff>
    </xdr:from>
    <xdr:to>
      <xdr:col>2</xdr:col>
      <xdr:colOff>228600</xdr:colOff>
      <xdr:row>12</xdr:row>
      <xdr:rowOff>114301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B7D09631-E042-CAAB-9C50-F4894BDF4A8C}"/>
            </a:ext>
          </a:extLst>
        </xdr:cNvPr>
        <xdr:cNvSpPr/>
      </xdr:nvSpPr>
      <xdr:spPr>
        <a:xfrm>
          <a:off x="1133475" y="1905001"/>
          <a:ext cx="1581150" cy="495300"/>
        </a:xfrm>
        <a:prstGeom prst="roundRect">
          <a:avLst/>
        </a:prstGeom>
        <a:noFill/>
        <a:ln w="19050"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170586</xdr:colOff>
      <xdr:row>11</xdr:row>
      <xdr:rowOff>95250</xdr:rowOff>
    </xdr:from>
    <xdr:to>
      <xdr:col>9</xdr:col>
      <xdr:colOff>857250</xdr:colOff>
      <xdr:row>25</xdr:row>
      <xdr:rowOff>38100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81E75934-B06B-4DCE-A0E9-56F3C02D9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12</xdr:row>
      <xdr:rowOff>152399</xdr:rowOff>
    </xdr:from>
    <xdr:to>
      <xdr:col>4</xdr:col>
      <xdr:colOff>123826</xdr:colOff>
      <xdr:row>24</xdr:row>
      <xdr:rowOff>85725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995C328-D0F7-42F7-BAA4-C4FC88F241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19050</xdr:rowOff>
    </xdr:from>
    <xdr:to>
      <xdr:col>9</xdr:col>
      <xdr:colOff>857250</xdr:colOff>
      <xdr:row>11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B718834B-7CFF-49D6-AA76-D19D722F5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4</xdr:row>
      <xdr:rowOff>85725</xdr:rowOff>
    </xdr:from>
    <xdr:to>
      <xdr:col>0</xdr:col>
      <xdr:colOff>1104900</xdr:colOff>
      <xdr:row>6</xdr:row>
      <xdr:rowOff>171450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554A1D5E-4D53-0A85-6754-750CEDE655F6}"/>
            </a:ext>
          </a:extLst>
        </xdr:cNvPr>
        <xdr:cNvSpPr/>
      </xdr:nvSpPr>
      <xdr:spPr>
        <a:xfrm>
          <a:off x="9525" y="847725"/>
          <a:ext cx="1095375" cy="466725"/>
        </a:xfrm>
        <a:prstGeom prst="roundRect">
          <a:avLst/>
        </a:prstGeom>
        <a:noFill/>
        <a:ln w="19050"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28575</xdr:colOff>
      <xdr:row>7</xdr:row>
      <xdr:rowOff>28575</xdr:rowOff>
    </xdr:from>
    <xdr:to>
      <xdr:col>0</xdr:col>
      <xdr:colOff>1123950</xdr:colOff>
      <xdr:row>9</xdr:row>
      <xdr:rowOff>180975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E574DC92-AD7B-16CA-ADAE-50E2D81D9672}"/>
            </a:ext>
          </a:extLst>
        </xdr:cNvPr>
        <xdr:cNvSpPr/>
      </xdr:nvSpPr>
      <xdr:spPr>
        <a:xfrm>
          <a:off x="28575" y="1362075"/>
          <a:ext cx="1095375" cy="533400"/>
        </a:xfrm>
        <a:prstGeom prst="roundRect">
          <a:avLst/>
        </a:prstGeom>
        <a:noFill/>
        <a:ln w="19050"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38101</xdr:colOff>
      <xdr:row>10</xdr:row>
      <xdr:rowOff>19050</xdr:rowOff>
    </xdr:from>
    <xdr:to>
      <xdr:col>0</xdr:col>
      <xdr:colOff>1095375</xdr:colOff>
      <xdr:row>12</xdr:row>
      <xdr:rowOff>133350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DFA15AD1-F7FB-97EE-EAA8-A1D1EE1EACE3}"/>
            </a:ext>
          </a:extLst>
        </xdr:cNvPr>
        <xdr:cNvSpPr/>
      </xdr:nvSpPr>
      <xdr:spPr>
        <a:xfrm>
          <a:off x="38101" y="1924050"/>
          <a:ext cx="1057274" cy="495300"/>
        </a:xfrm>
        <a:prstGeom prst="roundRect">
          <a:avLst/>
        </a:prstGeom>
        <a:noFill/>
        <a:ln w="19050"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oneCellAnchor>
    <xdr:from>
      <xdr:col>0</xdr:col>
      <xdr:colOff>1162049</xdr:colOff>
      <xdr:row>0</xdr:row>
      <xdr:rowOff>95250</xdr:rowOff>
    </xdr:from>
    <xdr:ext cx="2409825" cy="47625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FBA2D849-CDD9-F46B-6129-9C307CA2F375}"/>
            </a:ext>
          </a:extLst>
        </xdr:cNvPr>
        <xdr:cNvSpPr txBox="1"/>
      </xdr:nvSpPr>
      <xdr:spPr>
        <a:xfrm>
          <a:off x="1162049" y="95250"/>
          <a:ext cx="2409825" cy="4762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200" b="1"/>
            <a:t>   CUSTOMER CHURN PREDICTION</a:t>
          </a:r>
          <a:r>
            <a:rPr lang="en-IN" sz="1200" b="1" baseline="0"/>
            <a:t> &amp; RETENTION ANALYSIS</a:t>
          </a:r>
          <a:endParaRPr lang="en-IN" sz="1200" b="1"/>
        </a:p>
      </xdr:txBody>
    </xdr:sp>
    <xdr:clientData/>
  </xdr:oneCellAnchor>
  <xdr:twoCellAnchor>
    <xdr:from>
      <xdr:col>0</xdr:col>
      <xdr:colOff>1181099</xdr:colOff>
      <xdr:row>0</xdr:row>
      <xdr:rowOff>66675</xdr:rowOff>
    </xdr:from>
    <xdr:to>
      <xdr:col>4</xdr:col>
      <xdr:colOff>114299</xdr:colOff>
      <xdr:row>3</xdr:row>
      <xdr:rowOff>95250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F8AFD729-0F78-9E07-4E3F-DC51B215FDF9}"/>
            </a:ext>
          </a:extLst>
        </xdr:cNvPr>
        <xdr:cNvSpPr/>
      </xdr:nvSpPr>
      <xdr:spPr>
        <a:xfrm>
          <a:off x="1181099" y="66675"/>
          <a:ext cx="2638425" cy="600075"/>
        </a:xfrm>
        <a:prstGeom prst="roundRect">
          <a:avLst/>
        </a:prstGeom>
        <a:noFill/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DA84B53-CAFA-4571-833B-025AA8546FEC}" autoFormatId="16" applyNumberFormats="0" applyBorderFormats="0" applyFontFormats="0" applyPatternFormats="0" applyAlignmentFormats="0" applyWidthHeightFormats="0">
  <queryTableRefresh nextId="22">
    <queryTableFields count="21">
      <queryTableField id="1" name="customerID" tableColumnId="22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8" name="MultipleLines" tableColumnId="8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MonthlyCharges" tableColumnId="19"/>
      <queryTableField id="20" name="TotalCharges" tableColumnId="20"/>
      <queryTableField id="21" name="Churn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85B8AD-435B-424B-B99C-8DF7DC9CF5F1}" name="cleaned_customer_churn" displayName="cleaned_customer_churn" ref="A1:U7044" tableType="queryTable" totalsRowShown="0">
  <autoFilter ref="A1:U7044" xr:uid="{2B85B8AD-435B-424B-B99C-8DF7DC9CF5F1}"/>
  <tableColumns count="21">
    <tableColumn id="22" xr3:uid="{7BE06945-35EF-4C6B-8A84-9CC1654FB7E8}" uniqueName="22" name="customerID" queryTableFieldId="1" dataDxfId="16"/>
    <tableColumn id="2" xr3:uid="{0446194D-1E08-4AE9-BD47-0FE1F90DA2A6}" uniqueName="2" name="gender" queryTableFieldId="2" dataDxfId="15"/>
    <tableColumn id="3" xr3:uid="{AAF79F51-56AA-48A2-8C82-C7743F88C49A}" uniqueName="3" name="SeniorCitizen" queryTableFieldId="3"/>
    <tableColumn id="4" xr3:uid="{2AA1BC43-A89D-4ECC-8D85-51DBECD0D15F}" uniqueName="4" name="Partner" queryTableFieldId="4" dataDxfId="14"/>
    <tableColumn id="5" xr3:uid="{31B2A820-B337-48CA-B1EC-02F6231C7FCD}" uniqueName="5" name="Dependents" queryTableFieldId="5" dataDxfId="13"/>
    <tableColumn id="6" xr3:uid="{82402B7F-5A72-47B3-BA0B-8F7EAB5A5DC0}" uniqueName="6" name="tenure" queryTableFieldId="6"/>
    <tableColumn id="7" xr3:uid="{65FEDC9B-C4C5-4076-B807-7A4EC833241A}" uniqueName="7" name="PhoneService" queryTableFieldId="7" dataDxfId="12"/>
    <tableColumn id="8" xr3:uid="{C58A2595-81A8-4620-8653-68D42A01B944}" uniqueName="8" name="MultipleLines" queryTableFieldId="8" dataDxfId="11"/>
    <tableColumn id="9" xr3:uid="{ECE3C9CD-30A4-41D0-9213-BF1D8B8EC002}" uniqueName="9" name="InternetService" queryTableFieldId="9" dataDxfId="10"/>
    <tableColumn id="10" xr3:uid="{CBA3B197-4DC5-4AAC-89E9-46D7D1BA7DD7}" uniqueName="10" name="OnlineSecurity" queryTableFieldId="10" dataDxfId="9"/>
    <tableColumn id="11" xr3:uid="{C3C3D65A-06C4-4445-AC8C-FBD992CAC595}" uniqueName="11" name="OnlineBackup" queryTableFieldId="11" dataDxfId="8"/>
    <tableColumn id="12" xr3:uid="{B4817B97-3815-4FFB-94CB-D7AC443D9A93}" uniqueName="12" name="DeviceProtection" queryTableFieldId="12" dataDxfId="7"/>
    <tableColumn id="13" xr3:uid="{ABB72F44-0195-422F-A03A-9777678D82B8}" uniqueName="13" name="TechSupport" queryTableFieldId="13" dataDxfId="6"/>
    <tableColumn id="14" xr3:uid="{84CBE930-CB7E-4E08-9705-4190B45B8096}" uniqueName="14" name="StreamingTV" queryTableFieldId="14" dataDxfId="5"/>
    <tableColumn id="15" xr3:uid="{B5A1FC77-5B2C-4B56-BB3F-CE7FC75D31DC}" uniqueName="15" name="StreamingMovies" queryTableFieldId="15" dataDxfId="4"/>
    <tableColumn id="16" xr3:uid="{D8806A01-A675-4F0C-B09C-1204DDDE7E63}" uniqueName="16" name="Contract" queryTableFieldId="16" dataDxfId="3"/>
    <tableColumn id="17" xr3:uid="{6F944FDE-E88F-41BD-9321-D3B3BAD90972}" uniqueName="17" name="PaperlessBilling" queryTableFieldId="17" dataDxfId="2"/>
    <tableColumn id="18" xr3:uid="{3FB82F0F-2ED9-4AF3-90B2-F106AB1A5CA5}" uniqueName="18" name="PaymentMethod" queryTableFieldId="18" dataDxfId="1"/>
    <tableColumn id="19" xr3:uid="{D74153E7-3A46-4249-B059-5A7A67B455AC}" uniqueName="19" name="MonthlyCharges" queryTableFieldId="19"/>
    <tableColumn id="20" xr3:uid="{29F39DC3-82E5-46A7-82CF-340FE41BBDE5}" uniqueName="20" name="TotalCharges" queryTableFieldId="20"/>
    <tableColumn id="21" xr3:uid="{75966EFE-2DB3-4974-ABF2-85EF48C90C1E}" uniqueName="21" name="Churn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0C9D4-D0AE-4CB0-BCE2-59CD2D79364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AB409-DAD5-48FD-AA2D-AE2D49193E16}">
  <dimension ref="A1:AB7044"/>
  <sheetViews>
    <sheetView zoomScale="80" zoomScaleNormal="80" workbookViewId="0">
      <selection sqref="A1:A1048576"/>
    </sheetView>
  </sheetViews>
  <sheetFormatPr defaultRowHeight="15" x14ac:dyDescent="0.25"/>
  <cols>
    <col min="1" max="1" width="14" bestFit="1" customWidth="1"/>
    <col min="2" max="2" width="15.42578125" customWidth="1"/>
    <col min="3" max="3" width="15.140625" bestFit="1" customWidth="1"/>
    <col min="4" max="4" width="19.140625" customWidth="1"/>
    <col min="5" max="5" width="14.140625" bestFit="1" customWidth="1"/>
    <col min="6" max="6" width="9.28515625" bestFit="1" customWidth="1"/>
    <col min="7" max="7" width="15.5703125" bestFit="1" customWidth="1"/>
    <col min="8" max="8" width="16.5703125" bestFit="1" customWidth="1"/>
    <col min="9" max="9" width="17.140625" bestFit="1" customWidth="1"/>
    <col min="10" max="11" width="18.28515625" bestFit="1" customWidth="1"/>
    <col min="12" max="12" width="18.7109375" bestFit="1" customWidth="1"/>
    <col min="13" max="14" width="18.28515625" bestFit="1" customWidth="1"/>
    <col min="15" max="15" width="19" bestFit="1" customWidth="1"/>
    <col min="16" max="16" width="16.140625" bestFit="1" customWidth="1"/>
    <col min="17" max="17" width="17.5703125" bestFit="1" customWidth="1"/>
    <col min="18" max="18" width="23.85546875" bestFit="1" customWidth="1"/>
    <col min="19" max="19" width="18" bestFit="1" customWidth="1"/>
    <col min="20" max="20" width="14.7109375" bestFit="1" customWidth="1"/>
    <col min="21" max="21" width="8.5703125" bestFit="1" customWidth="1"/>
    <col min="23" max="23" width="26.85546875" customWidth="1"/>
    <col min="24" max="24" width="14.42578125" customWidth="1"/>
    <col min="26" max="26" width="13.42578125" customWidth="1"/>
    <col min="27" max="27" width="12.425781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8" x14ac:dyDescent="0.25">
      <c r="A2" t="s">
        <v>21</v>
      </c>
      <c r="B2">
        <v>0</v>
      </c>
      <c r="C2">
        <v>0</v>
      </c>
      <c r="D2">
        <v>1</v>
      </c>
      <c r="E2">
        <v>0</v>
      </c>
      <c r="F2">
        <v>1</v>
      </c>
      <c r="G2">
        <v>0</v>
      </c>
      <c r="H2" t="s">
        <v>24</v>
      </c>
      <c r="I2" t="s">
        <v>25</v>
      </c>
      <c r="J2" t="s">
        <v>23</v>
      </c>
      <c r="K2" t="s">
        <v>22</v>
      </c>
      <c r="L2" t="s">
        <v>23</v>
      </c>
      <c r="M2" t="s">
        <v>23</v>
      </c>
      <c r="N2" t="s">
        <v>23</v>
      </c>
      <c r="O2" t="s">
        <v>23</v>
      </c>
      <c r="P2" t="s">
        <v>26</v>
      </c>
      <c r="Q2">
        <v>1</v>
      </c>
      <c r="R2" t="s">
        <v>27</v>
      </c>
      <c r="S2">
        <v>29.85</v>
      </c>
      <c r="T2">
        <v>29.85</v>
      </c>
      <c r="U2">
        <v>0</v>
      </c>
    </row>
    <row r="3" spans="1:28" x14ac:dyDescent="0.25">
      <c r="A3" t="s">
        <v>28</v>
      </c>
      <c r="B3">
        <v>1</v>
      </c>
      <c r="C3">
        <v>0</v>
      </c>
      <c r="D3">
        <v>0</v>
      </c>
      <c r="E3">
        <v>0</v>
      </c>
      <c r="F3">
        <v>34</v>
      </c>
      <c r="G3">
        <v>1</v>
      </c>
      <c r="H3" t="s">
        <v>23</v>
      </c>
      <c r="I3" t="s">
        <v>25</v>
      </c>
      <c r="J3" t="s">
        <v>22</v>
      </c>
      <c r="K3" t="s">
        <v>23</v>
      </c>
      <c r="L3" t="s">
        <v>22</v>
      </c>
      <c r="M3" t="s">
        <v>23</v>
      </c>
      <c r="N3" t="s">
        <v>23</v>
      </c>
      <c r="O3" t="s">
        <v>23</v>
      </c>
      <c r="P3" t="s">
        <v>29</v>
      </c>
      <c r="Q3">
        <v>0</v>
      </c>
      <c r="R3" t="s">
        <v>30</v>
      </c>
      <c r="S3">
        <v>56.95</v>
      </c>
      <c r="T3">
        <v>1889.5</v>
      </c>
      <c r="U3">
        <v>0</v>
      </c>
      <c r="X3" t="s">
        <v>7078</v>
      </c>
      <c r="Y3" t="s">
        <v>7079</v>
      </c>
      <c r="Z3" t="s">
        <v>7080</v>
      </c>
      <c r="AA3" t="s">
        <v>7081</v>
      </c>
      <c r="AB3" t="s">
        <v>7077</v>
      </c>
    </row>
    <row r="4" spans="1:28" x14ac:dyDescent="0.25">
      <c r="A4" t="s">
        <v>31</v>
      </c>
      <c r="B4">
        <v>1</v>
      </c>
      <c r="C4">
        <v>0</v>
      </c>
      <c r="D4">
        <v>0</v>
      </c>
      <c r="E4">
        <v>0</v>
      </c>
      <c r="F4">
        <v>2</v>
      </c>
      <c r="G4">
        <v>1</v>
      </c>
      <c r="H4" t="s">
        <v>23</v>
      </c>
      <c r="I4" t="s">
        <v>25</v>
      </c>
      <c r="J4" t="s">
        <v>22</v>
      </c>
      <c r="K4" t="s">
        <v>22</v>
      </c>
      <c r="L4" t="s">
        <v>23</v>
      </c>
      <c r="M4" t="s">
        <v>23</v>
      </c>
      <c r="N4" t="s">
        <v>23</v>
      </c>
      <c r="O4" t="s">
        <v>23</v>
      </c>
      <c r="P4" t="s">
        <v>26</v>
      </c>
      <c r="Q4">
        <v>1</v>
      </c>
      <c r="R4" t="s">
        <v>30</v>
      </c>
      <c r="S4">
        <v>53.85</v>
      </c>
      <c r="T4">
        <v>108.15</v>
      </c>
      <c r="U4">
        <v>1</v>
      </c>
      <c r="W4" t="s">
        <v>5</v>
      </c>
      <c r="X4">
        <f>AVERAGE(cleaned_customer_churn[tenure])</f>
        <v>32.371148658242227</v>
      </c>
      <c r="Y4">
        <f>MIN(cleaned_customer_churn[tenure])</f>
        <v>0</v>
      </c>
      <c r="Z4">
        <f>MAX(cleaned_customer_churn[tenure])</f>
        <v>72</v>
      </c>
      <c r="AA4">
        <f>_xlfn.STDEV.P(cleaned_customer_churn[tenure])</f>
        <v>24.55773742286344</v>
      </c>
      <c r="AB4">
        <f>AVERAGE(cleaned_customer_churn[tenure])</f>
        <v>32.371148658242227</v>
      </c>
    </row>
    <row r="5" spans="1:28" x14ac:dyDescent="0.25">
      <c r="A5" t="s">
        <v>32</v>
      </c>
      <c r="B5">
        <v>1</v>
      </c>
      <c r="C5">
        <v>0</v>
      </c>
      <c r="D5">
        <v>0</v>
      </c>
      <c r="E5">
        <v>0</v>
      </c>
      <c r="F5">
        <v>45</v>
      </c>
      <c r="G5">
        <v>0</v>
      </c>
      <c r="H5" t="s">
        <v>24</v>
      </c>
      <c r="I5" t="s">
        <v>25</v>
      </c>
      <c r="J5" t="s">
        <v>22</v>
      </c>
      <c r="K5" t="s">
        <v>23</v>
      </c>
      <c r="L5" t="s">
        <v>22</v>
      </c>
      <c r="M5" t="s">
        <v>22</v>
      </c>
      <c r="N5" t="s">
        <v>23</v>
      </c>
      <c r="O5" t="s">
        <v>23</v>
      </c>
      <c r="P5" t="s">
        <v>29</v>
      </c>
      <c r="Q5">
        <v>0</v>
      </c>
      <c r="R5" t="s">
        <v>33</v>
      </c>
      <c r="S5">
        <v>42.3</v>
      </c>
      <c r="T5">
        <v>1840.75</v>
      </c>
      <c r="U5">
        <v>0</v>
      </c>
      <c r="W5" t="s">
        <v>7082</v>
      </c>
      <c r="X5">
        <f>MEDIAN(T2:T489)</f>
        <v>1374.2249999999999</v>
      </c>
      <c r="Y5">
        <f>MIN(T2:T489)</f>
        <v>19.149999999999999</v>
      </c>
      <c r="Z5">
        <f>MAX(T2:T489)</f>
        <v>8468.2000000000007</v>
      </c>
      <c r="AA5">
        <f>_xlfn.STDEV.P(T2:T489)</f>
        <v>2198.7716483326485</v>
      </c>
      <c r="AB5">
        <f>AVERAGE(T2:T489)</f>
        <v>2240.1211065573802</v>
      </c>
    </row>
    <row r="6" spans="1:28" x14ac:dyDescent="0.25">
      <c r="A6" t="s">
        <v>34</v>
      </c>
      <c r="B6">
        <v>0</v>
      </c>
      <c r="C6">
        <v>0</v>
      </c>
      <c r="D6">
        <v>0</v>
      </c>
      <c r="E6">
        <v>0</v>
      </c>
      <c r="F6">
        <v>2</v>
      </c>
      <c r="G6">
        <v>1</v>
      </c>
      <c r="H6" t="s">
        <v>23</v>
      </c>
      <c r="I6" t="s">
        <v>35</v>
      </c>
      <c r="J6" t="s">
        <v>23</v>
      </c>
      <c r="K6" t="s">
        <v>23</v>
      </c>
      <c r="L6" t="s">
        <v>23</v>
      </c>
      <c r="M6" t="s">
        <v>23</v>
      </c>
      <c r="N6" t="s">
        <v>23</v>
      </c>
      <c r="O6" t="s">
        <v>23</v>
      </c>
      <c r="P6" t="s">
        <v>26</v>
      </c>
      <c r="Q6">
        <v>1</v>
      </c>
      <c r="R6" t="s">
        <v>27</v>
      </c>
      <c r="S6">
        <v>70.7</v>
      </c>
      <c r="T6">
        <v>151.65</v>
      </c>
      <c r="U6">
        <v>1</v>
      </c>
      <c r="W6" t="s">
        <v>7083</v>
      </c>
      <c r="X6">
        <f>MEDIAN(cleaned_customer_churn[MonthlyCharges])</f>
        <v>70.349999999999994</v>
      </c>
      <c r="Y6">
        <f>MIN(cleaned_customer_churn[MonthlyCharges])</f>
        <v>18.25</v>
      </c>
      <c r="Z6">
        <f>MAX(cleaned_customer_churn[MonthlyCharges])</f>
        <v>118.75</v>
      </c>
      <c r="AA6">
        <f>_xlfn.STDEV.P(cleaned_customer_churn[MonthlyCharges])</f>
        <v>30.087910854936961</v>
      </c>
      <c r="AB6">
        <f>AVERAGE(cleaned_customer_churn[MonthlyCharges])</f>
        <v>64.761692460599221</v>
      </c>
    </row>
    <row r="7" spans="1:28" x14ac:dyDescent="0.25">
      <c r="A7" t="s">
        <v>36</v>
      </c>
      <c r="B7">
        <v>0</v>
      </c>
      <c r="C7">
        <v>0</v>
      </c>
      <c r="D7">
        <v>0</v>
      </c>
      <c r="E7">
        <v>0</v>
      </c>
      <c r="F7">
        <v>8</v>
      </c>
      <c r="G7">
        <v>1</v>
      </c>
      <c r="H7" t="s">
        <v>22</v>
      </c>
      <c r="I7" t="s">
        <v>35</v>
      </c>
      <c r="J7" t="s">
        <v>23</v>
      </c>
      <c r="K7" t="s">
        <v>23</v>
      </c>
      <c r="L7" t="s">
        <v>22</v>
      </c>
      <c r="M7" t="s">
        <v>23</v>
      </c>
      <c r="N7" t="s">
        <v>22</v>
      </c>
      <c r="O7" t="s">
        <v>22</v>
      </c>
      <c r="P7" t="s">
        <v>26</v>
      </c>
      <c r="Q7">
        <v>1</v>
      </c>
      <c r="R7" t="s">
        <v>27</v>
      </c>
      <c r="S7">
        <v>99.65</v>
      </c>
      <c r="T7">
        <v>820.5</v>
      </c>
      <c r="U7">
        <v>1</v>
      </c>
    </row>
    <row r="8" spans="1:28" x14ac:dyDescent="0.25">
      <c r="A8" t="s">
        <v>37</v>
      </c>
      <c r="B8">
        <v>1</v>
      </c>
      <c r="C8">
        <v>0</v>
      </c>
      <c r="D8">
        <v>0</v>
      </c>
      <c r="E8">
        <v>1</v>
      </c>
      <c r="F8">
        <v>22</v>
      </c>
      <c r="G8">
        <v>1</v>
      </c>
      <c r="H8" t="s">
        <v>22</v>
      </c>
      <c r="I8" t="s">
        <v>35</v>
      </c>
      <c r="J8" t="s">
        <v>23</v>
      </c>
      <c r="K8" t="s">
        <v>22</v>
      </c>
      <c r="L8" t="s">
        <v>23</v>
      </c>
      <c r="M8" t="s">
        <v>23</v>
      </c>
      <c r="N8" t="s">
        <v>22</v>
      </c>
      <c r="O8" t="s">
        <v>23</v>
      </c>
      <c r="P8" t="s">
        <v>26</v>
      </c>
      <c r="Q8">
        <v>1</v>
      </c>
      <c r="R8" t="s">
        <v>38</v>
      </c>
      <c r="S8">
        <v>89.1</v>
      </c>
      <c r="T8">
        <v>1949.4</v>
      </c>
      <c r="U8">
        <v>0</v>
      </c>
      <c r="W8" t="s">
        <v>7084</v>
      </c>
      <c r="X8">
        <f>COUNTIFS(cleaned_customer_churn[Churn],1)/COUNTA(cleaned_customer_churn[Churn])</f>
        <v>0.26536987079369589</v>
      </c>
    </row>
    <row r="9" spans="1:28" x14ac:dyDescent="0.25">
      <c r="A9" t="s">
        <v>39</v>
      </c>
      <c r="B9">
        <v>0</v>
      </c>
      <c r="C9">
        <v>0</v>
      </c>
      <c r="D9">
        <v>0</v>
      </c>
      <c r="E9">
        <v>0</v>
      </c>
      <c r="F9">
        <v>10</v>
      </c>
      <c r="G9">
        <v>0</v>
      </c>
      <c r="H9" t="s">
        <v>24</v>
      </c>
      <c r="I9" t="s">
        <v>25</v>
      </c>
      <c r="J9" t="s">
        <v>22</v>
      </c>
      <c r="K9" t="s">
        <v>23</v>
      </c>
      <c r="L9" t="s">
        <v>23</v>
      </c>
      <c r="M9" t="s">
        <v>23</v>
      </c>
      <c r="N9" t="s">
        <v>23</v>
      </c>
      <c r="O9" t="s">
        <v>23</v>
      </c>
      <c r="P9" t="s">
        <v>26</v>
      </c>
      <c r="Q9">
        <v>0</v>
      </c>
      <c r="R9" t="s">
        <v>30</v>
      </c>
      <c r="S9">
        <v>29.75</v>
      </c>
      <c r="T9">
        <v>301.89999999999998</v>
      </c>
      <c r="U9">
        <v>0</v>
      </c>
      <c r="W9" t="s">
        <v>7085</v>
      </c>
      <c r="X9">
        <f>X8*100</f>
        <v>26.536987079369588</v>
      </c>
    </row>
    <row r="10" spans="1:28" x14ac:dyDescent="0.25">
      <c r="A10" t="s">
        <v>40</v>
      </c>
      <c r="B10">
        <v>0</v>
      </c>
      <c r="C10">
        <v>0</v>
      </c>
      <c r="D10">
        <v>1</v>
      </c>
      <c r="E10">
        <v>0</v>
      </c>
      <c r="F10">
        <v>28</v>
      </c>
      <c r="G10">
        <v>1</v>
      </c>
      <c r="H10" t="s">
        <v>22</v>
      </c>
      <c r="I10" t="s">
        <v>35</v>
      </c>
      <c r="J10" t="s">
        <v>23</v>
      </c>
      <c r="K10" t="s">
        <v>23</v>
      </c>
      <c r="L10" t="s">
        <v>22</v>
      </c>
      <c r="M10" t="s">
        <v>22</v>
      </c>
      <c r="N10" t="s">
        <v>22</v>
      </c>
      <c r="O10" t="s">
        <v>22</v>
      </c>
      <c r="P10" t="s">
        <v>26</v>
      </c>
      <c r="Q10">
        <v>1</v>
      </c>
      <c r="R10" t="s">
        <v>27</v>
      </c>
      <c r="S10">
        <v>104.8</v>
      </c>
      <c r="T10">
        <v>3046.05</v>
      </c>
      <c r="U10">
        <v>1</v>
      </c>
    </row>
    <row r="11" spans="1:28" x14ac:dyDescent="0.25">
      <c r="A11" t="s">
        <v>41</v>
      </c>
      <c r="B11">
        <v>1</v>
      </c>
      <c r="C11">
        <v>0</v>
      </c>
      <c r="D11">
        <v>0</v>
      </c>
      <c r="E11">
        <v>1</v>
      </c>
      <c r="F11">
        <v>62</v>
      </c>
      <c r="G11">
        <v>1</v>
      </c>
      <c r="H11" t="s">
        <v>23</v>
      </c>
      <c r="I11" t="s">
        <v>25</v>
      </c>
      <c r="J11" t="s">
        <v>22</v>
      </c>
      <c r="K11" t="s">
        <v>22</v>
      </c>
      <c r="L11" t="s">
        <v>23</v>
      </c>
      <c r="M11" t="s">
        <v>23</v>
      </c>
      <c r="N11" t="s">
        <v>23</v>
      </c>
      <c r="O11" t="s">
        <v>23</v>
      </c>
      <c r="P11" t="s">
        <v>29</v>
      </c>
      <c r="Q11">
        <v>0</v>
      </c>
      <c r="R11" t="s">
        <v>33</v>
      </c>
      <c r="S11">
        <v>56.15</v>
      </c>
      <c r="T11">
        <v>3487.95</v>
      </c>
      <c r="U11">
        <v>0</v>
      </c>
      <c r="W11" t="s">
        <v>7101</v>
      </c>
      <c r="X11" t="s">
        <v>7088</v>
      </c>
      <c r="Y11" t="s">
        <v>7089</v>
      </c>
      <c r="Z11" t="s">
        <v>7084</v>
      </c>
      <c r="AA11" t="s">
        <v>7102</v>
      </c>
    </row>
    <row r="12" spans="1:28" x14ac:dyDescent="0.25">
      <c r="A12" t="s">
        <v>42</v>
      </c>
      <c r="B12">
        <v>1</v>
      </c>
      <c r="C12">
        <v>0</v>
      </c>
      <c r="D12">
        <v>1</v>
      </c>
      <c r="E12">
        <v>1</v>
      </c>
      <c r="F12">
        <v>13</v>
      </c>
      <c r="G12">
        <v>1</v>
      </c>
      <c r="H12" t="s">
        <v>23</v>
      </c>
      <c r="I12" t="s">
        <v>25</v>
      </c>
      <c r="J12" t="s">
        <v>22</v>
      </c>
      <c r="K12" t="s">
        <v>23</v>
      </c>
      <c r="L12" t="s">
        <v>23</v>
      </c>
      <c r="M12" t="s">
        <v>23</v>
      </c>
      <c r="N12" t="s">
        <v>23</v>
      </c>
      <c r="O12" t="s">
        <v>23</v>
      </c>
      <c r="P12" t="s">
        <v>26</v>
      </c>
      <c r="Q12">
        <v>1</v>
      </c>
      <c r="R12" t="s">
        <v>30</v>
      </c>
      <c r="S12">
        <v>49.95</v>
      </c>
      <c r="T12">
        <v>587.45000000000005</v>
      </c>
      <c r="U12">
        <v>0</v>
      </c>
    </row>
    <row r="13" spans="1:28" x14ac:dyDescent="0.25">
      <c r="A13" t="s">
        <v>43</v>
      </c>
      <c r="B13">
        <v>1</v>
      </c>
      <c r="C13">
        <v>0</v>
      </c>
      <c r="D13">
        <v>0</v>
      </c>
      <c r="E13">
        <v>0</v>
      </c>
      <c r="F13">
        <v>16</v>
      </c>
      <c r="G13">
        <v>1</v>
      </c>
      <c r="H13" t="s">
        <v>23</v>
      </c>
      <c r="I13" t="s">
        <v>23</v>
      </c>
      <c r="J13" t="s">
        <v>44</v>
      </c>
      <c r="K13" t="s">
        <v>44</v>
      </c>
      <c r="L13" t="s">
        <v>44</v>
      </c>
      <c r="M13" t="s">
        <v>44</v>
      </c>
      <c r="N13" t="s">
        <v>44</v>
      </c>
      <c r="O13" t="s">
        <v>44</v>
      </c>
      <c r="P13" t="s">
        <v>45</v>
      </c>
      <c r="Q13">
        <v>0</v>
      </c>
      <c r="R13" t="s">
        <v>38</v>
      </c>
      <c r="S13">
        <v>18.95</v>
      </c>
      <c r="T13">
        <v>326.8</v>
      </c>
      <c r="U13">
        <v>0</v>
      </c>
      <c r="W13" t="s">
        <v>7090</v>
      </c>
      <c r="X13">
        <f>COUNTIFS(cleaned_customer_churn[InternetService],"DSL")</f>
        <v>2421</v>
      </c>
      <c r="Y13">
        <f>COUNTIFS(cleaned_customer_churn[InternetService],"DSL",cleaned_customer_churn[Churn],1)</f>
        <v>459</v>
      </c>
      <c r="Z13">
        <f>Y13/X13</f>
        <v>0.1895910780669145</v>
      </c>
      <c r="AA13">
        <f>Z13*100</f>
        <v>18.959107806691449</v>
      </c>
    </row>
    <row r="14" spans="1:28" x14ac:dyDescent="0.25">
      <c r="A14" t="s">
        <v>46</v>
      </c>
      <c r="B14">
        <v>1</v>
      </c>
      <c r="C14">
        <v>0</v>
      </c>
      <c r="D14">
        <v>1</v>
      </c>
      <c r="E14">
        <v>0</v>
      </c>
      <c r="F14">
        <v>58</v>
      </c>
      <c r="G14">
        <v>1</v>
      </c>
      <c r="H14" t="s">
        <v>22</v>
      </c>
      <c r="I14" t="s">
        <v>35</v>
      </c>
      <c r="J14" t="s">
        <v>23</v>
      </c>
      <c r="K14" t="s">
        <v>23</v>
      </c>
      <c r="L14" t="s">
        <v>22</v>
      </c>
      <c r="M14" t="s">
        <v>23</v>
      </c>
      <c r="N14" t="s">
        <v>22</v>
      </c>
      <c r="O14" t="s">
        <v>22</v>
      </c>
      <c r="P14" t="s">
        <v>29</v>
      </c>
      <c r="Q14">
        <v>0</v>
      </c>
      <c r="R14" t="s">
        <v>38</v>
      </c>
      <c r="S14">
        <v>100.35</v>
      </c>
      <c r="T14">
        <v>5681.1</v>
      </c>
      <c r="U14">
        <v>0</v>
      </c>
      <c r="W14" t="s">
        <v>7091</v>
      </c>
      <c r="X14">
        <f>COUNTIFS(cleaned_customer_churn[InternetService],"Fiber optic")</f>
        <v>3096</v>
      </c>
      <c r="Y14">
        <f>COUNTIFS(cleaned_customer_churn[InternetService],"Fiber optic",cleaned_customer_churn[Churn],1)</f>
        <v>1297</v>
      </c>
      <c r="Z14">
        <f>Y14/X14</f>
        <v>0.41892764857881137</v>
      </c>
      <c r="AA14">
        <f t="shared" ref="AA14:AA32" si="0">Z14*100</f>
        <v>41.89276485788114</v>
      </c>
    </row>
    <row r="15" spans="1:28" x14ac:dyDescent="0.25">
      <c r="A15" t="s">
        <v>47</v>
      </c>
      <c r="B15">
        <v>1</v>
      </c>
      <c r="C15">
        <v>0</v>
      </c>
      <c r="D15">
        <v>0</v>
      </c>
      <c r="E15">
        <v>0</v>
      </c>
      <c r="F15">
        <v>49</v>
      </c>
      <c r="G15">
        <v>1</v>
      </c>
      <c r="H15" t="s">
        <v>22</v>
      </c>
      <c r="I15" t="s">
        <v>35</v>
      </c>
      <c r="J15" t="s">
        <v>23</v>
      </c>
      <c r="K15" t="s">
        <v>22</v>
      </c>
      <c r="L15" t="s">
        <v>22</v>
      </c>
      <c r="M15" t="s">
        <v>23</v>
      </c>
      <c r="N15" t="s">
        <v>22</v>
      </c>
      <c r="O15" t="s">
        <v>22</v>
      </c>
      <c r="P15" t="s">
        <v>26</v>
      </c>
      <c r="Q15">
        <v>1</v>
      </c>
      <c r="R15" t="s">
        <v>33</v>
      </c>
      <c r="S15">
        <v>103.7</v>
      </c>
      <c r="T15">
        <v>5036.3</v>
      </c>
      <c r="U15">
        <v>1</v>
      </c>
      <c r="W15" t="s">
        <v>7092</v>
      </c>
      <c r="X15">
        <f>COUNTIFS(cleaned_customer_churn[InternetService],"No")</f>
        <v>1526</v>
      </c>
      <c r="Y15">
        <f>COUNTIFS(cleaned_customer_churn[InternetService],"No",cleaned_customer_churn[Churn],1)</f>
        <v>113</v>
      </c>
      <c r="Z15">
        <f>Y15/X15</f>
        <v>7.4049803407601575E-2</v>
      </c>
      <c r="AA15">
        <f t="shared" si="0"/>
        <v>7.4049803407601571</v>
      </c>
    </row>
    <row r="16" spans="1:28" x14ac:dyDescent="0.25">
      <c r="A16" t="s">
        <v>48</v>
      </c>
      <c r="B16">
        <v>1</v>
      </c>
      <c r="C16">
        <v>0</v>
      </c>
      <c r="D16">
        <v>0</v>
      </c>
      <c r="E16">
        <v>0</v>
      </c>
      <c r="F16">
        <v>25</v>
      </c>
      <c r="G16">
        <v>1</v>
      </c>
      <c r="H16" t="s">
        <v>23</v>
      </c>
      <c r="I16" t="s">
        <v>35</v>
      </c>
      <c r="J16" t="s">
        <v>22</v>
      </c>
      <c r="K16" t="s">
        <v>23</v>
      </c>
      <c r="L16" t="s">
        <v>22</v>
      </c>
      <c r="M16" t="s">
        <v>22</v>
      </c>
      <c r="N16" t="s">
        <v>22</v>
      </c>
      <c r="O16" t="s">
        <v>22</v>
      </c>
      <c r="P16" t="s">
        <v>26</v>
      </c>
      <c r="Q16">
        <v>1</v>
      </c>
      <c r="R16" t="s">
        <v>27</v>
      </c>
      <c r="S16">
        <v>105.5</v>
      </c>
      <c r="T16">
        <v>2686.05</v>
      </c>
      <c r="U16">
        <v>0</v>
      </c>
    </row>
    <row r="17" spans="1:27" x14ac:dyDescent="0.25">
      <c r="A17" t="s">
        <v>49</v>
      </c>
      <c r="B17">
        <v>0</v>
      </c>
      <c r="C17">
        <v>0</v>
      </c>
      <c r="D17">
        <v>1</v>
      </c>
      <c r="E17">
        <v>1</v>
      </c>
      <c r="F17">
        <v>69</v>
      </c>
      <c r="G17">
        <v>1</v>
      </c>
      <c r="H17" t="s">
        <v>22</v>
      </c>
      <c r="I17" t="s">
        <v>35</v>
      </c>
      <c r="J17" t="s">
        <v>22</v>
      </c>
      <c r="K17" t="s">
        <v>22</v>
      </c>
      <c r="L17" t="s">
        <v>22</v>
      </c>
      <c r="M17" t="s">
        <v>22</v>
      </c>
      <c r="N17" t="s">
        <v>22</v>
      </c>
      <c r="O17" t="s">
        <v>22</v>
      </c>
      <c r="P17" t="s">
        <v>45</v>
      </c>
      <c r="Q17">
        <v>0</v>
      </c>
      <c r="R17" t="s">
        <v>38</v>
      </c>
      <c r="S17">
        <v>113.25</v>
      </c>
      <c r="T17">
        <v>7895.15</v>
      </c>
      <c r="U17">
        <v>0</v>
      </c>
    </row>
    <row r="18" spans="1:27" x14ac:dyDescent="0.25">
      <c r="A18" t="s">
        <v>50</v>
      </c>
      <c r="B18">
        <v>0</v>
      </c>
      <c r="C18">
        <v>0</v>
      </c>
      <c r="D18">
        <v>0</v>
      </c>
      <c r="E18">
        <v>0</v>
      </c>
      <c r="F18">
        <v>52</v>
      </c>
      <c r="G18">
        <v>1</v>
      </c>
      <c r="H18" t="s">
        <v>23</v>
      </c>
      <c r="I18" t="s">
        <v>23</v>
      </c>
      <c r="J18" t="s">
        <v>44</v>
      </c>
      <c r="K18" t="s">
        <v>44</v>
      </c>
      <c r="L18" t="s">
        <v>44</v>
      </c>
      <c r="M18" t="s">
        <v>44</v>
      </c>
      <c r="N18" t="s">
        <v>44</v>
      </c>
      <c r="O18" t="s">
        <v>44</v>
      </c>
      <c r="P18" t="s">
        <v>29</v>
      </c>
      <c r="Q18">
        <v>0</v>
      </c>
      <c r="R18" t="s">
        <v>30</v>
      </c>
      <c r="S18">
        <v>20.65</v>
      </c>
      <c r="T18">
        <v>1022.95</v>
      </c>
      <c r="U18">
        <v>0</v>
      </c>
      <c r="W18" t="s">
        <v>7093</v>
      </c>
      <c r="X18">
        <f>COUNTIFS(cleaned_customer_churn[gender],1)</f>
        <v>3555</v>
      </c>
      <c r="Y18">
        <f>COUNTIFS(cleaned_customer_churn[gender],1,cleaned_customer_churn[Churn],1)</f>
        <v>930</v>
      </c>
      <c r="Z18">
        <f>Y18/X18</f>
        <v>0.26160337552742619</v>
      </c>
      <c r="AA18">
        <f t="shared" si="0"/>
        <v>26.160337552742618</v>
      </c>
    </row>
    <row r="19" spans="1:27" x14ac:dyDescent="0.25">
      <c r="A19" t="s">
        <v>51</v>
      </c>
      <c r="B19">
        <v>1</v>
      </c>
      <c r="C19">
        <v>0</v>
      </c>
      <c r="D19">
        <v>0</v>
      </c>
      <c r="E19">
        <v>1</v>
      </c>
      <c r="F19">
        <v>71</v>
      </c>
      <c r="G19">
        <v>1</v>
      </c>
      <c r="H19" t="s">
        <v>22</v>
      </c>
      <c r="I19" t="s">
        <v>35</v>
      </c>
      <c r="J19" t="s">
        <v>22</v>
      </c>
      <c r="K19" t="s">
        <v>23</v>
      </c>
      <c r="L19" t="s">
        <v>22</v>
      </c>
      <c r="M19" t="s">
        <v>23</v>
      </c>
      <c r="N19" t="s">
        <v>22</v>
      </c>
      <c r="O19" t="s">
        <v>22</v>
      </c>
      <c r="P19" t="s">
        <v>45</v>
      </c>
      <c r="Q19">
        <v>0</v>
      </c>
      <c r="R19" t="s">
        <v>33</v>
      </c>
      <c r="S19">
        <v>106.7</v>
      </c>
      <c r="T19">
        <v>7382.25</v>
      </c>
      <c r="U19">
        <v>0</v>
      </c>
      <c r="W19" t="s">
        <v>7094</v>
      </c>
      <c r="X19">
        <f>COUNTIFS(cleaned_customer_churn[gender],0)</f>
        <v>3488</v>
      </c>
      <c r="Y19">
        <f>COUNTIFS(cleaned_customer_churn[gender],0,cleaned_customer_churn[Churn],1)</f>
        <v>939</v>
      </c>
      <c r="Z19">
        <f>Y19/X19</f>
        <v>0.26920871559633025</v>
      </c>
      <c r="AA19">
        <f t="shared" si="0"/>
        <v>26.920871559633024</v>
      </c>
    </row>
    <row r="20" spans="1:27" x14ac:dyDescent="0.25">
      <c r="A20" t="s">
        <v>52</v>
      </c>
      <c r="B20">
        <v>0</v>
      </c>
      <c r="C20">
        <v>0</v>
      </c>
      <c r="D20">
        <v>1</v>
      </c>
      <c r="E20">
        <v>1</v>
      </c>
      <c r="F20">
        <v>10</v>
      </c>
      <c r="G20">
        <v>1</v>
      </c>
      <c r="H20" t="s">
        <v>23</v>
      </c>
      <c r="I20" t="s">
        <v>25</v>
      </c>
      <c r="J20" t="s">
        <v>23</v>
      </c>
      <c r="K20" t="s">
        <v>23</v>
      </c>
      <c r="L20" t="s">
        <v>22</v>
      </c>
      <c r="M20" t="s">
        <v>22</v>
      </c>
      <c r="N20" t="s">
        <v>23</v>
      </c>
      <c r="O20" t="s">
        <v>23</v>
      </c>
      <c r="P20" t="s">
        <v>26</v>
      </c>
      <c r="Q20">
        <v>0</v>
      </c>
      <c r="R20" t="s">
        <v>38</v>
      </c>
      <c r="S20">
        <v>55.2</v>
      </c>
      <c r="T20">
        <v>528.35</v>
      </c>
      <c r="U20">
        <v>1</v>
      </c>
    </row>
    <row r="21" spans="1:27" x14ac:dyDescent="0.25">
      <c r="A21" t="s">
        <v>53</v>
      </c>
      <c r="B21">
        <v>0</v>
      </c>
      <c r="C21">
        <v>0</v>
      </c>
      <c r="D21">
        <v>0</v>
      </c>
      <c r="E21">
        <v>0</v>
      </c>
      <c r="F21">
        <v>21</v>
      </c>
      <c r="G21">
        <v>1</v>
      </c>
      <c r="H21" t="s">
        <v>23</v>
      </c>
      <c r="I21" t="s">
        <v>35</v>
      </c>
      <c r="J21" t="s">
        <v>23</v>
      </c>
      <c r="K21" t="s">
        <v>22</v>
      </c>
      <c r="L21" t="s">
        <v>22</v>
      </c>
      <c r="M21" t="s">
        <v>23</v>
      </c>
      <c r="N21" t="s">
        <v>23</v>
      </c>
      <c r="O21" t="s">
        <v>22</v>
      </c>
      <c r="P21" t="s">
        <v>26</v>
      </c>
      <c r="Q21">
        <v>1</v>
      </c>
      <c r="R21" t="s">
        <v>27</v>
      </c>
      <c r="S21">
        <v>90.05</v>
      </c>
      <c r="T21">
        <v>1862.9</v>
      </c>
      <c r="U21">
        <v>0</v>
      </c>
    </row>
    <row r="22" spans="1:27" x14ac:dyDescent="0.25">
      <c r="A22" t="s">
        <v>54</v>
      </c>
      <c r="B22">
        <v>1</v>
      </c>
      <c r="C22">
        <v>1</v>
      </c>
      <c r="D22">
        <v>0</v>
      </c>
      <c r="E22">
        <v>0</v>
      </c>
      <c r="F22">
        <v>1</v>
      </c>
      <c r="G22">
        <v>0</v>
      </c>
      <c r="H22" t="s">
        <v>24</v>
      </c>
      <c r="I22" t="s">
        <v>25</v>
      </c>
      <c r="J22" t="s">
        <v>23</v>
      </c>
      <c r="K22" t="s">
        <v>23</v>
      </c>
      <c r="L22" t="s">
        <v>22</v>
      </c>
      <c r="M22" t="s">
        <v>23</v>
      </c>
      <c r="N22" t="s">
        <v>23</v>
      </c>
      <c r="O22" t="s">
        <v>22</v>
      </c>
      <c r="P22" t="s">
        <v>26</v>
      </c>
      <c r="Q22">
        <v>1</v>
      </c>
      <c r="R22" t="s">
        <v>27</v>
      </c>
      <c r="S22">
        <v>39.65</v>
      </c>
      <c r="T22">
        <v>39.65</v>
      </c>
      <c r="U22">
        <v>1</v>
      </c>
      <c r="W22" t="s">
        <v>7095</v>
      </c>
      <c r="X22">
        <f>COUNTIFS(cleaned_customer_churn[SeniorCitizen],1)</f>
        <v>1142</v>
      </c>
      <c r="Y22">
        <f>COUNTIFS(cleaned_customer_churn[SeniorCitizen],1,cleaned_customer_churn[Churn],1)</f>
        <v>476</v>
      </c>
      <c r="Z22">
        <f>Y22/X22</f>
        <v>0.41681260945709281</v>
      </c>
      <c r="AA22">
        <f t="shared" si="0"/>
        <v>41.681260945709283</v>
      </c>
    </row>
    <row r="23" spans="1:27" x14ac:dyDescent="0.25">
      <c r="A23" t="s">
        <v>55</v>
      </c>
      <c r="B23">
        <v>1</v>
      </c>
      <c r="C23">
        <v>0</v>
      </c>
      <c r="D23">
        <v>1</v>
      </c>
      <c r="E23">
        <v>0</v>
      </c>
      <c r="F23">
        <v>12</v>
      </c>
      <c r="G23">
        <v>1</v>
      </c>
      <c r="H23" t="s">
        <v>23</v>
      </c>
      <c r="I23" t="s">
        <v>23</v>
      </c>
      <c r="J23" t="s">
        <v>44</v>
      </c>
      <c r="K23" t="s">
        <v>44</v>
      </c>
      <c r="L23" t="s">
        <v>44</v>
      </c>
      <c r="M23" t="s">
        <v>44</v>
      </c>
      <c r="N23" t="s">
        <v>44</v>
      </c>
      <c r="O23" t="s">
        <v>44</v>
      </c>
      <c r="P23" t="s">
        <v>29</v>
      </c>
      <c r="Q23">
        <v>0</v>
      </c>
      <c r="R23" t="s">
        <v>33</v>
      </c>
      <c r="S23">
        <v>19.8</v>
      </c>
      <c r="T23">
        <v>202.25</v>
      </c>
      <c r="U23">
        <v>0</v>
      </c>
      <c r="W23" t="s">
        <v>7096</v>
      </c>
      <c r="X23">
        <f>COUNTIFS(cleaned_customer_churn[SeniorCitizen],0)</f>
        <v>5901</v>
      </c>
      <c r="Y23">
        <f>COUNTIFS(cleaned_customer_churn[SeniorCitizen],1,cleaned_customer_churn[Churn],0)</f>
        <v>666</v>
      </c>
      <c r="Z23">
        <f>Y23/X23</f>
        <v>0.1128622267412303</v>
      </c>
      <c r="AA23">
        <f t="shared" si="0"/>
        <v>11.28622267412303</v>
      </c>
    </row>
    <row r="24" spans="1:27" x14ac:dyDescent="0.25">
      <c r="A24" t="s">
        <v>56</v>
      </c>
      <c r="B24">
        <v>1</v>
      </c>
      <c r="C24">
        <v>0</v>
      </c>
      <c r="D24">
        <v>0</v>
      </c>
      <c r="E24">
        <v>0</v>
      </c>
      <c r="F24">
        <v>1</v>
      </c>
      <c r="G24">
        <v>1</v>
      </c>
      <c r="H24" t="s">
        <v>23</v>
      </c>
      <c r="I24" t="s">
        <v>23</v>
      </c>
      <c r="J24" t="s">
        <v>44</v>
      </c>
      <c r="K24" t="s">
        <v>44</v>
      </c>
      <c r="L24" t="s">
        <v>44</v>
      </c>
      <c r="M24" t="s">
        <v>44</v>
      </c>
      <c r="N24" t="s">
        <v>44</v>
      </c>
      <c r="O24" t="s">
        <v>44</v>
      </c>
      <c r="P24" t="s">
        <v>26</v>
      </c>
      <c r="Q24">
        <v>0</v>
      </c>
      <c r="R24" t="s">
        <v>30</v>
      </c>
      <c r="S24">
        <v>20.149999999999999</v>
      </c>
      <c r="T24">
        <v>20.149999999999999</v>
      </c>
      <c r="U24">
        <v>1</v>
      </c>
    </row>
    <row r="25" spans="1:27" x14ac:dyDescent="0.25">
      <c r="A25" t="s">
        <v>57</v>
      </c>
      <c r="B25">
        <v>0</v>
      </c>
      <c r="C25">
        <v>0</v>
      </c>
      <c r="D25">
        <v>1</v>
      </c>
      <c r="E25">
        <v>0</v>
      </c>
      <c r="F25">
        <v>58</v>
      </c>
      <c r="G25">
        <v>1</v>
      </c>
      <c r="H25" t="s">
        <v>22</v>
      </c>
      <c r="I25" t="s">
        <v>25</v>
      </c>
      <c r="J25" t="s">
        <v>23</v>
      </c>
      <c r="K25" t="s">
        <v>22</v>
      </c>
      <c r="L25" t="s">
        <v>23</v>
      </c>
      <c r="M25" t="s">
        <v>22</v>
      </c>
      <c r="N25" t="s">
        <v>23</v>
      </c>
      <c r="O25" t="s">
        <v>23</v>
      </c>
      <c r="P25" t="s">
        <v>45</v>
      </c>
      <c r="Q25">
        <v>1</v>
      </c>
      <c r="R25" t="s">
        <v>38</v>
      </c>
      <c r="S25">
        <v>59.9</v>
      </c>
      <c r="T25">
        <v>3505.1</v>
      </c>
      <c r="U25">
        <v>0</v>
      </c>
      <c r="W25" t="s">
        <v>7097</v>
      </c>
      <c r="X25">
        <f>COUNTIFS(cleaned_customer_churn[PaymentMethod],"Mailed check")</f>
        <v>1612</v>
      </c>
      <c r="Y25">
        <f>COUNTIFS(cleaned_customer_churn[PaymentMethod],"Mailed check",cleaned_customer_churn[Churn],1)</f>
        <v>308</v>
      </c>
      <c r="Z25">
        <f>Y25/X25</f>
        <v>0.19106699751861042</v>
      </c>
      <c r="AA25">
        <f t="shared" si="0"/>
        <v>19.106699751861044</v>
      </c>
    </row>
    <row r="26" spans="1:27" x14ac:dyDescent="0.25">
      <c r="A26" t="s">
        <v>58</v>
      </c>
      <c r="B26">
        <v>1</v>
      </c>
      <c r="C26">
        <v>0</v>
      </c>
      <c r="D26">
        <v>1</v>
      </c>
      <c r="E26">
        <v>1</v>
      </c>
      <c r="F26">
        <v>49</v>
      </c>
      <c r="G26">
        <v>1</v>
      </c>
      <c r="H26" t="s">
        <v>23</v>
      </c>
      <c r="I26" t="s">
        <v>25</v>
      </c>
      <c r="J26" t="s">
        <v>22</v>
      </c>
      <c r="K26" t="s">
        <v>22</v>
      </c>
      <c r="L26" t="s">
        <v>23</v>
      </c>
      <c r="M26" t="s">
        <v>22</v>
      </c>
      <c r="N26" t="s">
        <v>23</v>
      </c>
      <c r="O26" t="s">
        <v>23</v>
      </c>
      <c r="P26" t="s">
        <v>26</v>
      </c>
      <c r="Q26">
        <v>0</v>
      </c>
      <c r="R26" t="s">
        <v>38</v>
      </c>
      <c r="S26">
        <v>59.6</v>
      </c>
      <c r="T26">
        <v>2970.3</v>
      </c>
      <c r="U26">
        <v>0</v>
      </c>
      <c r="W26" t="s">
        <v>7098</v>
      </c>
      <c r="X26">
        <f>COUNTIFS(cleaned_customer_churn[PaymentMethod],"Credit card (automatic)")</f>
        <v>1522</v>
      </c>
      <c r="Y26">
        <f>COUNTIFS(cleaned_customer_churn[PaymentMethod],"Credit card (automatic)",cleaned_customer_churn[Churn],1)</f>
        <v>232</v>
      </c>
      <c r="Z26">
        <f>Y26/X26</f>
        <v>0.15243101182654403</v>
      </c>
      <c r="AA26">
        <f t="shared" si="0"/>
        <v>15.243101182654403</v>
      </c>
    </row>
    <row r="27" spans="1:27" x14ac:dyDescent="0.25">
      <c r="A27" t="s">
        <v>59</v>
      </c>
      <c r="B27">
        <v>0</v>
      </c>
      <c r="C27">
        <v>0</v>
      </c>
      <c r="D27">
        <v>0</v>
      </c>
      <c r="E27">
        <v>0</v>
      </c>
      <c r="F27">
        <v>30</v>
      </c>
      <c r="G27">
        <v>1</v>
      </c>
      <c r="H27" t="s">
        <v>23</v>
      </c>
      <c r="I27" t="s">
        <v>25</v>
      </c>
      <c r="J27" t="s">
        <v>22</v>
      </c>
      <c r="K27" t="s">
        <v>22</v>
      </c>
      <c r="L27" t="s">
        <v>23</v>
      </c>
      <c r="M27" t="s">
        <v>23</v>
      </c>
      <c r="N27" t="s">
        <v>23</v>
      </c>
      <c r="O27" t="s">
        <v>23</v>
      </c>
      <c r="P27" t="s">
        <v>26</v>
      </c>
      <c r="Q27">
        <v>1</v>
      </c>
      <c r="R27" t="s">
        <v>33</v>
      </c>
      <c r="S27">
        <v>55.3</v>
      </c>
      <c r="T27">
        <v>1530.6</v>
      </c>
      <c r="U27">
        <v>0</v>
      </c>
      <c r="W27" t="s">
        <v>7099</v>
      </c>
      <c r="X27">
        <f>COUNTIFS(cleaned_customer_churn[PaymentMethod],"Bank transfer (automatic)")</f>
        <v>1544</v>
      </c>
      <c r="Y27">
        <f>COUNTIFS(cleaned_customer_churn[PaymentMethod],"Bank transfer (automatic)",cleaned_customer_churn[Churn],1)</f>
        <v>258</v>
      </c>
      <c r="Z27">
        <f>Y27/X27</f>
        <v>0.16709844559585493</v>
      </c>
      <c r="AA27">
        <f t="shared" si="0"/>
        <v>16.709844559585495</v>
      </c>
    </row>
    <row r="28" spans="1:27" x14ac:dyDescent="0.25">
      <c r="A28" t="s">
        <v>60</v>
      </c>
      <c r="B28">
        <v>1</v>
      </c>
      <c r="C28">
        <v>0</v>
      </c>
      <c r="D28">
        <v>1</v>
      </c>
      <c r="E28">
        <v>1</v>
      </c>
      <c r="F28">
        <v>47</v>
      </c>
      <c r="G28">
        <v>1</v>
      </c>
      <c r="H28" t="s">
        <v>22</v>
      </c>
      <c r="I28" t="s">
        <v>35</v>
      </c>
      <c r="J28" t="s">
        <v>23</v>
      </c>
      <c r="K28" t="s">
        <v>22</v>
      </c>
      <c r="L28" t="s">
        <v>23</v>
      </c>
      <c r="M28" t="s">
        <v>23</v>
      </c>
      <c r="N28" t="s">
        <v>22</v>
      </c>
      <c r="O28" t="s">
        <v>22</v>
      </c>
      <c r="P28" t="s">
        <v>26</v>
      </c>
      <c r="Q28">
        <v>1</v>
      </c>
      <c r="R28" t="s">
        <v>27</v>
      </c>
      <c r="S28">
        <v>99.35</v>
      </c>
      <c r="T28">
        <v>4749.1499999999996</v>
      </c>
      <c r="U28">
        <v>1</v>
      </c>
      <c r="W28" t="s">
        <v>27</v>
      </c>
      <c r="X28">
        <f>COUNTIFS(cleaned_customer_churn[PaymentMethod],"Electronic check")</f>
        <v>2365</v>
      </c>
      <c r="Y28">
        <f>COUNTIFS(cleaned_customer_churn[PaymentMethod],"Electronic check",cleaned_customer_churn[Churn],1)</f>
        <v>1071</v>
      </c>
      <c r="Z28">
        <f>Y28/X28</f>
        <v>0.45285412262156449</v>
      </c>
      <c r="AA28">
        <f t="shared" si="0"/>
        <v>45.285412262156449</v>
      </c>
    </row>
    <row r="29" spans="1:27" x14ac:dyDescent="0.25">
      <c r="A29" t="s">
        <v>61</v>
      </c>
      <c r="B29">
        <v>1</v>
      </c>
      <c r="C29">
        <v>0</v>
      </c>
      <c r="D29">
        <v>1</v>
      </c>
      <c r="E29">
        <v>1</v>
      </c>
      <c r="F29">
        <v>1</v>
      </c>
      <c r="G29">
        <v>0</v>
      </c>
      <c r="H29" t="s">
        <v>24</v>
      </c>
      <c r="I29" t="s">
        <v>25</v>
      </c>
      <c r="J29" t="s">
        <v>23</v>
      </c>
      <c r="K29" t="s">
        <v>22</v>
      </c>
      <c r="L29" t="s">
        <v>23</v>
      </c>
      <c r="M29" t="s">
        <v>23</v>
      </c>
      <c r="N29" t="s">
        <v>23</v>
      </c>
      <c r="O29" t="s">
        <v>23</v>
      </c>
      <c r="P29" t="s">
        <v>26</v>
      </c>
      <c r="Q29">
        <v>0</v>
      </c>
      <c r="R29" t="s">
        <v>27</v>
      </c>
      <c r="S29">
        <v>30.2</v>
      </c>
      <c r="T29">
        <v>30.2</v>
      </c>
      <c r="U29">
        <v>1</v>
      </c>
    </row>
    <row r="30" spans="1:27" x14ac:dyDescent="0.25">
      <c r="A30" t="s">
        <v>62</v>
      </c>
      <c r="B30">
        <v>1</v>
      </c>
      <c r="C30">
        <v>0</v>
      </c>
      <c r="D30">
        <v>1</v>
      </c>
      <c r="E30">
        <v>0</v>
      </c>
      <c r="F30">
        <v>72</v>
      </c>
      <c r="G30">
        <v>1</v>
      </c>
      <c r="H30" t="s">
        <v>22</v>
      </c>
      <c r="I30" t="s">
        <v>25</v>
      </c>
      <c r="J30" t="s">
        <v>22</v>
      </c>
      <c r="K30" t="s">
        <v>22</v>
      </c>
      <c r="L30" t="s">
        <v>22</v>
      </c>
      <c r="M30" t="s">
        <v>22</v>
      </c>
      <c r="N30" t="s">
        <v>22</v>
      </c>
      <c r="O30" t="s">
        <v>22</v>
      </c>
      <c r="P30" t="s">
        <v>45</v>
      </c>
      <c r="Q30">
        <v>1</v>
      </c>
      <c r="R30" t="s">
        <v>38</v>
      </c>
      <c r="S30">
        <v>90.25</v>
      </c>
      <c r="T30">
        <v>6369.45</v>
      </c>
      <c r="U30">
        <v>0</v>
      </c>
      <c r="W30" t="s">
        <v>7100</v>
      </c>
      <c r="X30">
        <f>COUNTIFS(cleaned_customer_churn[Contract],"Month-to-month")</f>
        <v>3875</v>
      </c>
      <c r="Y30">
        <f>COUNTIFS(cleaned_customer_churn[Contract],"Month-to-month",cleaned_customer_churn[Churn],1)</f>
        <v>1655</v>
      </c>
      <c r="Z30">
        <f>Y30/X30</f>
        <v>0.42709677419354841</v>
      </c>
      <c r="AA30">
        <f t="shared" si="0"/>
        <v>42.70967741935484</v>
      </c>
    </row>
    <row r="31" spans="1:27" x14ac:dyDescent="0.25">
      <c r="A31" t="s">
        <v>63</v>
      </c>
      <c r="B31">
        <v>0</v>
      </c>
      <c r="C31">
        <v>0</v>
      </c>
      <c r="D31">
        <v>0</v>
      </c>
      <c r="E31">
        <v>1</v>
      </c>
      <c r="F31">
        <v>17</v>
      </c>
      <c r="G31">
        <v>1</v>
      </c>
      <c r="H31" t="s">
        <v>23</v>
      </c>
      <c r="I31" t="s">
        <v>25</v>
      </c>
      <c r="J31" t="s">
        <v>23</v>
      </c>
      <c r="K31" t="s">
        <v>23</v>
      </c>
      <c r="L31" t="s">
        <v>23</v>
      </c>
      <c r="M31" t="s">
        <v>23</v>
      </c>
      <c r="N31" t="s">
        <v>22</v>
      </c>
      <c r="O31" t="s">
        <v>22</v>
      </c>
      <c r="P31" t="s">
        <v>26</v>
      </c>
      <c r="Q31">
        <v>1</v>
      </c>
      <c r="R31" t="s">
        <v>30</v>
      </c>
      <c r="S31">
        <v>64.7</v>
      </c>
      <c r="T31">
        <v>1093.0999999999999</v>
      </c>
      <c r="U31">
        <v>1</v>
      </c>
      <c r="W31" t="s">
        <v>7086</v>
      </c>
      <c r="X31">
        <f>COUNTIFS(cleaned_customer_churn[Contract],"one year")</f>
        <v>1473</v>
      </c>
      <c r="Y31">
        <f>COUNTIFS(cleaned_customer_churn[Contract],"one year",cleaned_customer_churn[Churn],1)</f>
        <v>166</v>
      </c>
      <c r="Z31">
        <f>Y31/X31</f>
        <v>0.11269517990495587</v>
      </c>
      <c r="AA31">
        <f t="shared" si="0"/>
        <v>11.269517990495586</v>
      </c>
    </row>
    <row r="32" spans="1:27" x14ac:dyDescent="0.25">
      <c r="A32" t="s">
        <v>64</v>
      </c>
      <c r="B32">
        <v>0</v>
      </c>
      <c r="C32">
        <v>1</v>
      </c>
      <c r="D32">
        <v>1</v>
      </c>
      <c r="E32">
        <v>0</v>
      </c>
      <c r="F32">
        <v>71</v>
      </c>
      <c r="G32">
        <v>1</v>
      </c>
      <c r="H32" t="s">
        <v>22</v>
      </c>
      <c r="I32" t="s">
        <v>35</v>
      </c>
      <c r="J32" t="s">
        <v>22</v>
      </c>
      <c r="K32" t="s">
        <v>22</v>
      </c>
      <c r="L32" t="s">
        <v>22</v>
      </c>
      <c r="M32" t="s">
        <v>22</v>
      </c>
      <c r="N32" t="s">
        <v>23</v>
      </c>
      <c r="O32" t="s">
        <v>23</v>
      </c>
      <c r="P32" t="s">
        <v>45</v>
      </c>
      <c r="Q32">
        <v>1</v>
      </c>
      <c r="R32" t="s">
        <v>38</v>
      </c>
      <c r="S32">
        <v>96.35</v>
      </c>
      <c r="T32">
        <v>6766.95</v>
      </c>
      <c r="U32">
        <v>0</v>
      </c>
      <c r="W32" t="s">
        <v>45</v>
      </c>
      <c r="X32">
        <f>COUNTIFS(cleaned_customer_churn[Contract],"Two year")</f>
        <v>1695</v>
      </c>
      <c r="Y32">
        <f>COUNTIFS(cleaned_customer_churn[Contract],"Two year",cleaned_customer_churn[Churn],1)</f>
        <v>48</v>
      </c>
      <c r="Z32">
        <f>Y32/X32</f>
        <v>2.831858407079646E-2</v>
      </c>
      <c r="AA32">
        <f t="shared" si="0"/>
        <v>2.831858407079646</v>
      </c>
    </row>
    <row r="33" spans="1:21" x14ac:dyDescent="0.25">
      <c r="A33" t="s">
        <v>65</v>
      </c>
      <c r="B33">
        <v>1</v>
      </c>
      <c r="C33">
        <v>1</v>
      </c>
      <c r="D33">
        <v>1</v>
      </c>
      <c r="E33">
        <v>0</v>
      </c>
      <c r="F33">
        <v>2</v>
      </c>
      <c r="G33">
        <v>1</v>
      </c>
      <c r="H33" t="s">
        <v>23</v>
      </c>
      <c r="I33" t="s">
        <v>35</v>
      </c>
      <c r="J33" t="s">
        <v>23</v>
      </c>
      <c r="K33" t="s">
        <v>23</v>
      </c>
      <c r="L33" t="s">
        <v>22</v>
      </c>
      <c r="M33" t="s">
        <v>23</v>
      </c>
      <c r="N33" t="s">
        <v>22</v>
      </c>
      <c r="O33" t="s">
        <v>22</v>
      </c>
      <c r="P33" t="s">
        <v>26</v>
      </c>
      <c r="Q33">
        <v>1</v>
      </c>
      <c r="R33" t="s">
        <v>38</v>
      </c>
      <c r="S33">
        <v>95.5</v>
      </c>
      <c r="T33">
        <v>181.65</v>
      </c>
      <c r="U33">
        <v>0</v>
      </c>
    </row>
    <row r="34" spans="1:21" x14ac:dyDescent="0.25">
      <c r="A34" t="s">
        <v>66</v>
      </c>
      <c r="B34">
        <v>0</v>
      </c>
      <c r="C34">
        <v>0</v>
      </c>
      <c r="D34">
        <v>1</v>
      </c>
      <c r="E34">
        <v>1</v>
      </c>
      <c r="F34">
        <v>27</v>
      </c>
      <c r="G34">
        <v>1</v>
      </c>
      <c r="H34" t="s">
        <v>23</v>
      </c>
      <c r="I34" t="s">
        <v>25</v>
      </c>
      <c r="J34" t="s">
        <v>22</v>
      </c>
      <c r="K34" t="s">
        <v>22</v>
      </c>
      <c r="L34" t="s">
        <v>22</v>
      </c>
      <c r="M34" t="s">
        <v>22</v>
      </c>
      <c r="N34" t="s">
        <v>23</v>
      </c>
      <c r="O34" t="s">
        <v>23</v>
      </c>
      <c r="P34" t="s">
        <v>29</v>
      </c>
      <c r="Q34">
        <v>0</v>
      </c>
      <c r="R34" t="s">
        <v>30</v>
      </c>
      <c r="S34">
        <v>66.150000000000006</v>
      </c>
      <c r="T34">
        <v>1874.45</v>
      </c>
      <c r="U34">
        <v>0</v>
      </c>
    </row>
    <row r="35" spans="1:21" x14ac:dyDescent="0.25">
      <c r="A35" t="s">
        <v>67</v>
      </c>
      <c r="B35">
        <v>1</v>
      </c>
      <c r="C35">
        <v>0</v>
      </c>
      <c r="D35">
        <v>0</v>
      </c>
      <c r="E35">
        <v>0</v>
      </c>
      <c r="F35">
        <v>1</v>
      </c>
      <c r="G35">
        <v>1</v>
      </c>
      <c r="H35" t="s">
        <v>23</v>
      </c>
      <c r="I35" t="s">
        <v>23</v>
      </c>
      <c r="J35" t="s">
        <v>44</v>
      </c>
      <c r="K35" t="s">
        <v>44</v>
      </c>
      <c r="L35" t="s">
        <v>44</v>
      </c>
      <c r="M35" t="s">
        <v>44</v>
      </c>
      <c r="N35" t="s">
        <v>44</v>
      </c>
      <c r="O35" t="s">
        <v>44</v>
      </c>
      <c r="P35" t="s">
        <v>26</v>
      </c>
      <c r="Q35">
        <v>0</v>
      </c>
      <c r="R35" t="s">
        <v>33</v>
      </c>
      <c r="S35">
        <v>20.2</v>
      </c>
      <c r="T35">
        <v>20.2</v>
      </c>
      <c r="U35">
        <v>0</v>
      </c>
    </row>
    <row r="36" spans="1:21" x14ac:dyDescent="0.25">
      <c r="A36" t="s">
        <v>68</v>
      </c>
      <c r="B36">
        <v>1</v>
      </c>
      <c r="C36">
        <v>1</v>
      </c>
      <c r="D36">
        <v>0</v>
      </c>
      <c r="E36">
        <v>0</v>
      </c>
      <c r="F36">
        <v>1</v>
      </c>
      <c r="G36">
        <v>1</v>
      </c>
      <c r="H36" t="s">
        <v>23</v>
      </c>
      <c r="I36" t="s">
        <v>25</v>
      </c>
      <c r="J36" t="s">
        <v>23</v>
      </c>
      <c r="K36" t="s">
        <v>23</v>
      </c>
      <c r="L36" t="s">
        <v>23</v>
      </c>
      <c r="M36" t="s">
        <v>23</v>
      </c>
      <c r="N36" t="s">
        <v>23</v>
      </c>
      <c r="O36" t="s">
        <v>23</v>
      </c>
      <c r="P36" t="s">
        <v>26</v>
      </c>
      <c r="Q36">
        <v>0</v>
      </c>
      <c r="R36" t="s">
        <v>33</v>
      </c>
      <c r="S36">
        <v>45.25</v>
      </c>
      <c r="T36">
        <v>45.25</v>
      </c>
      <c r="U36">
        <v>0</v>
      </c>
    </row>
    <row r="37" spans="1:21" x14ac:dyDescent="0.25">
      <c r="A37" t="s">
        <v>69</v>
      </c>
      <c r="B37">
        <v>0</v>
      </c>
      <c r="C37">
        <v>0</v>
      </c>
      <c r="D37">
        <v>1</v>
      </c>
      <c r="E37">
        <v>1</v>
      </c>
      <c r="F37">
        <v>72</v>
      </c>
      <c r="G37">
        <v>1</v>
      </c>
      <c r="H37" t="s">
        <v>22</v>
      </c>
      <c r="I37" t="s">
        <v>35</v>
      </c>
      <c r="J37" t="s">
        <v>22</v>
      </c>
      <c r="K37" t="s">
        <v>22</v>
      </c>
      <c r="L37" t="s">
        <v>23</v>
      </c>
      <c r="M37" t="s">
        <v>22</v>
      </c>
      <c r="N37" t="s">
        <v>22</v>
      </c>
      <c r="O37" t="s">
        <v>23</v>
      </c>
      <c r="P37" t="s">
        <v>45</v>
      </c>
      <c r="Q37">
        <v>0</v>
      </c>
      <c r="R37" t="s">
        <v>33</v>
      </c>
      <c r="S37">
        <v>99.9</v>
      </c>
      <c r="T37">
        <v>7251.7</v>
      </c>
      <c r="U37">
        <v>0</v>
      </c>
    </row>
    <row r="38" spans="1:21" x14ac:dyDescent="0.25">
      <c r="A38" t="s">
        <v>70</v>
      </c>
      <c r="B38">
        <v>1</v>
      </c>
      <c r="C38">
        <v>0</v>
      </c>
      <c r="D38">
        <v>0</v>
      </c>
      <c r="E38">
        <v>0</v>
      </c>
      <c r="F38">
        <v>5</v>
      </c>
      <c r="G38">
        <v>1</v>
      </c>
      <c r="H38" t="s">
        <v>23</v>
      </c>
      <c r="I38" t="s">
        <v>35</v>
      </c>
      <c r="J38" t="s">
        <v>23</v>
      </c>
      <c r="K38" t="s">
        <v>23</v>
      </c>
      <c r="L38" t="s">
        <v>23</v>
      </c>
      <c r="M38" t="s">
        <v>23</v>
      </c>
      <c r="N38" t="s">
        <v>23</v>
      </c>
      <c r="O38" t="s">
        <v>23</v>
      </c>
      <c r="P38" t="s">
        <v>26</v>
      </c>
      <c r="Q38">
        <v>1</v>
      </c>
      <c r="R38" t="s">
        <v>27</v>
      </c>
      <c r="S38">
        <v>69.7</v>
      </c>
      <c r="T38">
        <v>316.89999999999998</v>
      </c>
      <c r="U38">
        <v>1</v>
      </c>
    </row>
    <row r="39" spans="1:21" x14ac:dyDescent="0.25">
      <c r="A39" t="s">
        <v>71</v>
      </c>
      <c r="B39">
        <v>0</v>
      </c>
      <c r="C39">
        <v>0</v>
      </c>
      <c r="D39">
        <v>0</v>
      </c>
      <c r="E39">
        <v>0</v>
      </c>
      <c r="F39">
        <v>46</v>
      </c>
      <c r="G39">
        <v>1</v>
      </c>
      <c r="H39" t="s">
        <v>23</v>
      </c>
      <c r="I39" t="s">
        <v>35</v>
      </c>
      <c r="J39" t="s">
        <v>23</v>
      </c>
      <c r="K39" t="s">
        <v>23</v>
      </c>
      <c r="L39" t="s">
        <v>22</v>
      </c>
      <c r="M39" t="s">
        <v>23</v>
      </c>
      <c r="N39" t="s">
        <v>23</v>
      </c>
      <c r="O39" t="s">
        <v>23</v>
      </c>
      <c r="P39" t="s">
        <v>26</v>
      </c>
      <c r="Q39">
        <v>1</v>
      </c>
      <c r="R39" t="s">
        <v>38</v>
      </c>
      <c r="S39">
        <v>74.8</v>
      </c>
      <c r="T39">
        <v>3548.3</v>
      </c>
      <c r="U39">
        <v>0</v>
      </c>
    </row>
    <row r="40" spans="1:21" x14ac:dyDescent="0.25">
      <c r="A40" t="s">
        <v>72</v>
      </c>
      <c r="B40">
        <v>1</v>
      </c>
      <c r="C40">
        <v>0</v>
      </c>
      <c r="D40">
        <v>0</v>
      </c>
      <c r="E40">
        <v>0</v>
      </c>
      <c r="F40">
        <v>34</v>
      </c>
      <c r="G40">
        <v>1</v>
      </c>
      <c r="H40" t="s">
        <v>22</v>
      </c>
      <c r="I40" t="s">
        <v>35</v>
      </c>
      <c r="J40" t="s">
        <v>23</v>
      </c>
      <c r="K40" t="s">
        <v>22</v>
      </c>
      <c r="L40" t="s">
        <v>22</v>
      </c>
      <c r="M40" t="s">
        <v>23</v>
      </c>
      <c r="N40" t="s">
        <v>22</v>
      </c>
      <c r="O40" t="s">
        <v>22</v>
      </c>
      <c r="P40" t="s">
        <v>26</v>
      </c>
      <c r="Q40">
        <v>1</v>
      </c>
      <c r="R40" t="s">
        <v>27</v>
      </c>
      <c r="S40">
        <v>106.35</v>
      </c>
      <c r="T40">
        <v>3549.25</v>
      </c>
      <c r="U40">
        <v>1</v>
      </c>
    </row>
    <row r="41" spans="1:21" x14ac:dyDescent="0.25">
      <c r="A41" t="s">
        <v>73</v>
      </c>
      <c r="B41">
        <v>0</v>
      </c>
      <c r="C41">
        <v>0</v>
      </c>
      <c r="D41">
        <v>0</v>
      </c>
      <c r="E41">
        <v>0</v>
      </c>
      <c r="F41">
        <v>11</v>
      </c>
      <c r="G41">
        <v>1</v>
      </c>
      <c r="H41" t="s">
        <v>22</v>
      </c>
      <c r="I41" t="s">
        <v>35</v>
      </c>
      <c r="J41" t="s">
        <v>23</v>
      </c>
      <c r="K41" t="s">
        <v>23</v>
      </c>
      <c r="L41" t="s">
        <v>22</v>
      </c>
      <c r="M41" t="s">
        <v>23</v>
      </c>
      <c r="N41" t="s">
        <v>22</v>
      </c>
      <c r="O41" t="s">
        <v>22</v>
      </c>
      <c r="P41" t="s">
        <v>26</v>
      </c>
      <c r="Q41">
        <v>1</v>
      </c>
      <c r="R41" t="s">
        <v>33</v>
      </c>
      <c r="S41">
        <v>97.85</v>
      </c>
      <c r="T41">
        <v>1105.4000000000001</v>
      </c>
      <c r="U41">
        <v>1</v>
      </c>
    </row>
    <row r="42" spans="1:21" x14ac:dyDescent="0.25">
      <c r="A42" t="s">
        <v>74</v>
      </c>
      <c r="B42">
        <v>1</v>
      </c>
      <c r="C42">
        <v>0</v>
      </c>
      <c r="D42">
        <v>1</v>
      </c>
      <c r="E42">
        <v>1</v>
      </c>
      <c r="F42">
        <v>10</v>
      </c>
      <c r="G42">
        <v>1</v>
      </c>
      <c r="H42" t="s">
        <v>23</v>
      </c>
      <c r="I42" t="s">
        <v>25</v>
      </c>
      <c r="J42" t="s">
        <v>23</v>
      </c>
      <c r="K42" t="s">
        <v>22</v>
      </c>
      <c r="L42" t="s">
        <v>23</v>
      </c>
      <c r="M42" t="s">
        <v>23</v>
      </c>
      <c r="N42" t="s">
        <v>23</v>
      </c>
      <c r="O42" t="s">
        <v>23</v>
      </c>
      <c r="P42" t="s">
        <v>29</v>
      </c>
      <c r="Q42">
        <v>0</v>
      </c>
      <c r="R42" t="s">
        <v>30</v>
      </c>
      <c r="S42">
        <v>49.55</v>
      </c>
      <c r="T42">
        <v>475.7</v>
      </c>
      <c r="U42">
        <v>0</v>
      </c>
    </row>
    <row r="43" spans="1:21" x14ac:dyDescent="0.25">
      <c r="A43" t="s">
        <v>75</v>
      </c>
      <c r="B43">
        <v>0</v>
      </c>
      <c r="C43">
        <v>0</v>
      </c>
      <c r="D43">
        <v>1</v>
      </c>
      <c r="E43">
        <v>1</v>
      </c>
      <c r="F43">
        <v>70</v>
      </c>
      <c r="G43">
        <v>1</v>
      </c>
      <c r="H43" t="s">
        <v>22</v>
      </c>
      <c r="I43" t="s">
        <v>25</v>
      </c>
      <c r="J43" t="s">
        <v>22</v>
      </c>
      <c r="K43" t="s">
        <v>22</v>
      </c>
      <c r="L43" t="s">
        <v>23</v>
      </c>
      <c r="M43" t="s">
        <v>23</v>
      </c>
      <c r="N43" t="s">
        <v>22</v>
      </c>
      <c r="O43" t="s">
        <v>23</v>
      </c>
      <c r="P43" t="s">
        <v>45</v>
      </c>
      <c r="Q43">
        <v>1</v>
      </c>
      <c r="R43" t="s">
        <v>38</v>
      </c>
      <c r="S43">
        <v>69.2</v>
      </c>
      <c r="T43">
        <v>4872.3500000000004</v>
      </c>
      <c r="U43">
        <v>0</v>
      </c>
    </row>
    <row r="44" spans="1:21" x14ac:dyDescent="0.25">
      <c r="A44" t="s">
        <v>76</v>
      </c>
      <c r="B44">
        <v>0</v>
      </c>
      <c r="C44">
        <v>0</v>
      </c>
      <c r="D44">
        <v>1</v>
      </c>
      <c r="E44">
        <v>1</v>
      </c>
      <c r="F44">
        <v>17</v>
      </c>
      <c r="G44">
        <v>1</v>
      </c>
      <c r="H44" t="s">
        <v>23</v>
      </c>
      <c r="I44" t="s">
        <v>23</v>
      </c>
      <c r="J44" t="s">
        <v>44</v>
      </c>
      <c r="K44" t="s">
        <v>44</v>
      </c>
      <c r="L44" t="s">
        <v>44</v>
      </c>
      <c r="M44" t="s">
        <v>44</v>
      </c>
      <c r="N44" t="s">
        <v>44</v>
      </c>
      <c r="O44" t="s">
        <v>44</v>
      </c>
      <c r="P44" t="s">
        <v>29</v>
      </c>
      <c r="Q44">
        <v>0</v>
      </c>
      <c r="R44" t="s">
        <v>30</v>
      </c>
      <c r="S44">
        <v>20.75</v>
      </c>
      <c r="T44">
        <v>418.25</v>
      </c>
      <c r="U44">
        <v>0</v>
      </c>
    </row>
    <row r="45" spans="1:21" x14ac:dyDescent="0.25">
      <c r="A45" t="s">
        <v>77</v>
      </c>
      <c r="B45">
        <v>0</v>
      </c>
      <c r="C45">
        <v>0</v>
      </c>
      <c r="D45">
        <v>0</v>
      </c>
      <c r="E45">
        <v>0</v>
      </c>
      <c r="F45">
        <v>63</v>
      </c>
      <c r="G45">
        <v>1</v>
      </c>
      <c r="H45" t="s">
        <v>22</v>
      </c>
      <c r="I45" t="s">
        <v>25</v>
      </c>
      <c r="J45" t="s">
        <v>22</v>
      </c>
      <c r="K45" t="s">
        <v>22</v>
      </c>
      <c r="L45" t="s">
        <v>22</v>
      </c>
      <c r="M45" t="s">
        <v>22</v>
      </c>
      <c r="N45" t="s">
        <v>22</v>
      </c>
      <c r="O45" t="s">
        <v>23</v>
      </c>
      <c r="P45" t="s">
        <v>45</v>
      </c>
      <c r="Q45">
        <v>1</v>
      </c>
      <c r="R45" t="s">
        <v>38</v>
      </c>
      <c r="S45">
        <v>79.849999999999994</v>
      </c>
      <c r="T45">
        <v>4861.45</v>
      </c>
      <c r="U45">
        <v>0</v>
      </c>
    </row>
    <row r="46" spans="1:21" x14ac:dyDescent="0.25">
      <c r="A46" t="s">
        <v>78</v>
      </c>
      <c r="B46">
        <v>0</v>
      </c>
      <c r="C46">
        <v>0</v>
      </c>
      <c r="D46">
        <v>1</v>
      </c>
      <c r="E46">
        <v>0</v>
      </c>
      <c r="F46">
        <v>13</v>
      </c>
      <c r="G46">
        <v>1</v>
      </c>
      <c r="H46" t="s">
        <v>22</v>
      </c>
      <c r="I46" t="s">
        <v>25</v>
      </c>
      <c r="J46" t="s">
        <v>22</v>
      </c>
      <c r="K46" t="s">
        <v>22</v>
      </c>
      <c r="L46" t="s">
        <v>23</v>
      </c>
      <c r="M46" t="s">
        <v>22</v>
      </c>
      <c r="N46" t="s">
        <v>22</v>
      </c>
      <c r="O46" t="s">
        <v>23</v>
      </c>
      <c r="P46" t="s">
        <v>26</v>
      </c>
      <c r="Q46">
        <v>1</v>
      </c>
      <c r="R46" t="s">
        <v>27</v>
      </c>
      <c r="S46">
        <v>76.2</v>
      </c>
      <c r="T46">
        <v>981.45</v>
      </c>
      <c r="U46">
        <v>0</v>
      </c>
    </row>
    <row r="47" spans="1:21" x14ac:dyDescent="0.25">
      <c r="A47" t="s">
        <v>79</v>
      </c>
      <c r="B47">
        <v>0</v>
      </c>
      <c r="C47">
        <v>0</v>
      </c>
      <c r="D47">
        <v>0</v>
      </c>
      <c r="E47">
        <v>0</v>
      </c>
      <c r="F47">
        <v>49</v>
      </c>
      <c r="G47">
        <v>1</v>
      </c>
      <c r="H47" t="s">
        <v>22</v>
      </c>
      <c r="I47" t="s">
        <v>35</v>
      </c>
      <c r="J47" t="s">
        <v>23</v>
      </c>
      <c r="K47" t="s">
        <v>23</v>
      </c>
      <c r="L47" t="s">
        <v>23</v>
      </c>
      <c r="M47" t="s">
        <v>23</v>
      </c>
      <c r="N47" t="s">
        <v>23</v>
      </c>
      <c r="O47" t="s">
        <v>22</v>
      </c>
      <c r="P47" t="s">
        <v>26</v>
      </c>
      <c r="Q47">
        <v>1</v>
      </c>
      <c r="R47" t="s">
        <v>27</v>
      </c>
      <c r="S47">
        <v>84.5</v>
      </c>
      <c r="T47">
        <v>3906.7</v>
      </c>
      <c r="U47">
        <v>0</v>
      </c>
    </row>
    <row r="48" spans="1:21" x14ac:dyDescent="0.25">
      <c r="A48" t="s">
        <v>80</v>
      </c>
      <c r="B48">
        <v>1</v>
      </c>
      <c r="C48">
        <v>0</v>
      </c>
      <c r="D48">
        <v>0</v>
      </c>
      <c r="E48">
        <v>0</v>
      </c>
      <c r="F48">
        <v>2</v>
      </c>
      <c r="G48">
        <v>1</v>
      </c>
      <c r="H48" t="s">
        <v>23</v>
      </c>
      <c r="I48" t="s">
        <v>25</v>
      </c>
      <c r="J48" t="s">
        <v>23</v>
      </c>
      <c r="K48" t="s">
        <v>22</v>
      </c>
      <c r="L48" t="s">
        <v>23</v>
      </c>
      <c r="M48" t="s">
        <v>23</v>
      </c>
      <c r="N48" t="s">
        <v>23</v>
      </c>
      <c r="O48" t="s">
        <v>23</v>
      </c>
      <c r="P48" t="s">
        <v>26</v>
      </c>
      <c r="Q48">
        <v>0</v>
      </c>
      <c r="R48" t="s">
        <v>30</v>
      </c>
      <c r="S48">
        <v>49.25</v>
      </c>
      <c r="T48">
        <v>97</v>
      </c>
      <c r="U48">
        <v>0</v>
      </c>
    </row>
    <row r="49" spans="1:21" x14ac:dyDescent="0.25">
      <c r="A49" t="s">
        <v>81</v>
      </c>
      <c r="B49">
        <v>0</v>
      </c>
      <c r="C49">
        <v>0</v>
      </c>
      <c r="D49">
        <v>0</v>
      </c>
      <c r="E49">
        <v>0</v>
      </c>
      <c r="F49">
        <v>2</v>
      </c>
      <c r="G49">
        <v>1</v>
      </c>
      <c r="H49" t="s">
        <v>23</v>
      </c>
      <c r="I49" t="s">
        <v>35</v>
      </c>
      <c r="J49" t="s">
        <v>23</v>
      </c>
      <c r="K49" t="s">
        <v>23</v>
      </c>
      <c r="L49" t="s">
        <v>23</v>
      </c>
      <c r="M49" t="s">
        <v>23</v>
      </c>
      <c r="N49" t="s">
        <v>22</v>
      </c>
      <c r="O49" t="s">
        <v>23</v>
      </c>
      <c r="P49" t="s">
        <v>26</v>
      </c>
      <c r="Q49">
        <v>1</v>
      </c>
      <c r="R49" t="s">
        <v>27</v>
      </c>
      <c r="S49">
        <v>80.650000000000006</v>
      </c>
      <c r="T49">
        <v>144.15</v>
      </c>
      <c r="U49">
        <v>1</v>
      </c>
    </row>
    <row r="50" spans="1:21" x14ac:dyDescent="0.25">
      <c r="A50" t="s">
        <v>82</v>
      </c>
      <c r="B50">
        <v>1</v>
      </c>
      <c r="C50">
        <v>0</v>
      </c>
      <c r="D50">
        <v>0</v>
      </c>
      <c r="E50">
        <v>0</v>
      </c>
      <c r="F50">
        <v>52</v>
      </c>
      <c r="G50">
        <v>1</v>
      </c>
      <c r="H50" t="s">
        <v>22</v>
      </c>
      <c r="I50" t="s">
        <v>25</v>
      </c>
      <c r="J50" t="s">
        <v>22</v>
      </c>
      <c r="K50" t="s">
        <v>23</v>
      </c>
      <c r="L50" t="s">
        <v>23</v>
      </c>
      <c r="M50" t="s">
        <v>22</v>
      </c>
      <c r="N50" t="s">
        <v>22</v>
      </c>
      <c r="O50" t="s">
        <v>22</v>
      </c>
      <c r="P50" t="s">
        <v>45</v>
      </c>
      <c r="Q50">
        <v>1</v>
      </c>
      <c r="R50" t="s">
        <v>38</v>
      </c>
      <c r="S50">
        <v>79.75</v>
      </c>
      <c r="T50">
        <v>4217.8</v>
      </c>
      <c r="U50">
        <v>0</v>
      </c>
    </row>
    <row r="51" spans="1:21" x14ac:dyDescent="0.25">
      <c r="A51" t="s">
        <v>83</v>
      </c>
      <c r="B51">
        <v>0</v>
      </c>
      <c r="C51">
        <v>0</v>
      </c>
      <c r="D51">
        <v>1</v>
      </c>
      <c r="E51">
        <v>1</v>
      </c>
      <c r="F51">
        <v>69</v>
      </c>
      <c r="G51">
        <v>1</v>
      </c>
      <c r="H51" t="s">
        <v>22</v>
      </c>
      <c r="I51" t="s">
        <v>25</v>
      </c>
      <c r="J51" t="s">
        <v>22</v>
      </c>
      <c r="K51" t="s">
        <v>23</v>
      </c>
      <c r="L51" t="s">
        <v>22</v>
      </c>
      <c r="M51" t="s">
        <v>22</v>
      </c>
      <c r="N51" t="s">
        <v>23</v>
      </c>
      <c r="O51" t="s">
        <v>23</v>
      </c>
      <c r="P51" t="s">
        <v>45</v>
      </c>
      <c r="Q51">
        <v>1</v>
      </c>
      <c r="R51" t="s">
        <v>38</v>
      </c>
      <c r="S51">
        <v>64.150000000000006</v>
      </c>
      <c r="T51">
        <v>4254.1000000000004</v>
      </c>
      <c r="U51">
        <v>0</v>
      </c>
    </row>
    <row r="52" spans="1:21" x14ac:dyDescent="0.25">
      <c r="A52" t="s">
        <v>84</v>
      </c>
      <c r="B52">
        <v>0</v>
      </c>
      <c r="C52">
        <v>1</v>
      </c>
      <c r="D52">
        <v>0</v>
      </c>
      <c r="E52">
        <v>0</v>
      </c>
      <c r="F52">
        <v>43</v>
      </c>
      <c r="G52">
        <v>1</v>
      </c>
      <c r="H52" t="s">
        <v>22</v>
      </c>
      <c r="I52" t="s">
        <v>35</v>
      </c>
      <c r="J52" t="s">
        <v>23</v>
      </c>
      <c r="K52" t="s">
        <v>22</v>
      </c>
      <c r="L52" t="s">
        <v>23</v>
      </c>
      <c r="M52" t="s">
        <v>23</v>
      </c>
      <c r="N52" t="s">
        <v>22</v>
      </c>
      <c r="O52" t="s">
        <v>23</v>
      </c>
      <c r="P52" t="s">
        <v>26</v>
      </c>
      <c r="Q52">
        <v>1</v>
      </c>
      <c r="R52" t="s">
        <v>27</v>
      </c>
      <c r="S52">
        <v>90.25</v>
      </c>
      <c r="T52">
        <v>3838.75</v>
      </c>
      <c r="U52">
        <v>0</v>
      </c>
    </row>
    <row r="53" spans="1:21" x14ac:dyDescent="0.25">
      <c r="A53" t="s">
        <v>85</v>
      </c>
      <c r="B53">
        <v>0</v>
      </c>
      <c r="C53">
        <v>0</v>
      </c>
      <c r="D53">
        <v>0</v>
      </c>
      <c r="E53">
        <v>0</v>
      </c>
      <c r="F53">
        <v>15</v>
      </c>
      <c r="G53">
        <v>1</v>
      </c>
      <c r="H53" t="s">
        <v>23</v>
      </c>
      <c r="I53" t="s">
        <v>35</v>
      </c>
      <c r="J53" t="s">
        <v>22</v>
      </c>
      <c r="K53" t="s">
        <v>22</v>
      </c>
      <c r="L53" t="s">
        <v>23</v>
      </c>
      <c r="M53" t="s">
        <v>23</v>
      </c>
      <c r="N53" t="s">
        <v>22</v>
      </c>
      <c r="O53" t="s">
        <v>22</v>
      </c>
      <c r="P53" t="s">
        <v>26</v>
      </c>
      <c r="Q53">
        <v>1</v>
      </c>
      <c r="R53" t="s">
        <v>38</v>
      </c>
      <c r="S53">
        <v>99.1</v>
      </c>
      <c r="T53">
        <v>1426.4</v>
      </c>
      <c r="U53">
        <v>1</v>
      </c>
    </row>
    <row r="54" spans="1:21" x14ac:dyDescent="0.25">
      <c r="A54" t="s">
        <v>86</v>
      </c>
      <c r="B54">
        <v>0</v>
      </c>
      <c r="C54">
        <v>1</v>
      </c>
      <c r="D54">
        <v>1</v>
      </c>
      <c r="E54">
        <v>0</v>
      </c>
      <c r="F54">
        <v>25</v>
      </c>
      <c r="G54">
        <v>1</v>
      </c>
      <c r="H54" t="s">
        <v>22</v>
      </c>
      <c r="I54" t="s">
        <v>25</v>
      </c>
      <c r="J54" t="s">
        <v>22</v>
      </c>
      <c r="K54" t="s">
        <v>23</v>
      </c>
      <c r="L54" t="s">
        <v>23</v>
      </c>
      <c r="M54" t="s">
        <v>22</v>
      </c>
      <c r="N54" t="s">
        <v>22</v>
      </c>
      <c r="O54" t="s">
        <v>23</v>
      </c>
      <c r="P54" t="s">
        <v>26</v>
      </c>
      <c r="Q54">
        <v>1</v>
      </c>
      <c r="R54" t="s">
        <v>38</v>
      </c>
      <c r="S54">
        <v>69.5</v>
      </c>
      <c r="T54">
        <v>1752.65</v>
      </c>
      <c r="U54">
        <v>0</v>
      </c>
    </row>
    <row r="55" spans="1:21" x14ac:dyDescent="0.25">
      <c r="A55" t="s">
        <v>87</v>
      </c>
      <c r="B55">
        <v>0</v>
      </c>
      <c r="C55">
        <v>1</v>
      </c>
      <c r="D55">
        <v>1</v>
      </c>
      <c r="E55">
        <v>0</v>
      </c>
      <c r="F55">
        <v>8</v>
      </c>
      <c r="G55">
        <v>1</v>
      </c>
      <c r="H55" t="s">
        <v>22</v>
      </c>
      <c r="I55" t="s">
        <v>35</v>
      </c>
      <c r="J55" t="s">
        <v>23</v>
      </c>
      <c r="K55" t="s">
        <v>22</v>
      </c>
      <c r="L55" t="s">
        <v>23</v>
      </c>
      <c r="M55" t="s">
        <v>23</v>
      </c>
      <c r="N55" t="s">
        <v>23</v>
      </c>
      <c r="O55" t="s">
        <v>23</v>
      </c>
      <c r="P55" t="s">
        <v>26</v>
      </c>
      <c r="Q55">
        <v>1</v>
      </c>
      <c r="R55" t="s">
        <v>38</v>
      </c>
      <c r="S55">
        <v>80.650000000000006</v>
      </c>
      <c r="T55">
        <v>633.29999999999995</v>
      </c>
      <c r="U55">
        <v>1</v>
      </c>
    </row>
    <row r="56" spans="1:21" x14ac:dyDescent="0.25">
      <c r="A56" t="s">
        <v>88</v>
      </c>
      <c r="B56">
        <v>0</v>
      </c>
      <c r="C56">
        <v>1</v>
      </c>
      <c r="D56">
        <v>1</v>
      </c>
      <c r="E56">
        <v>1</v>
      </c>
      <c r="F56">
        <v>60</v>
      </c>
      <c r="G56">
        <v>1</v>
      </c>
      <c r="H56" t="s">
        <v>23</v>
      </c>
      <c r="I56" t="s">
        <v>25</v>
      </c>
      <c r="J56" t="s">
        <v>22</v>
      </c>
      <c r="K56" t="s">
        <v>22</v>
      </c>
      <c r="L56" t="s">
        <v>22</v>
      </c>
      <c r="M56" t="s">
        <v>22</v>
      </c>
      <c r="N56" t="s">
        <v>23</v>
      </c>
      <c r="O56" t="s">
        <v>22</v>
      </c>
      <c r="P56" t="s">
        <v>29</v>
      </c>
      <c r="Q56">
        <v>1</v>
      </c>
      <c r="R56" t="s">
        <v>38</v>
      </c>
      <c r="S56">
        <v>74.849999999999994</v>
      </c>
      <c r="T56">
        <v>4456.3500000000004</v>
      </c>
      <c r="U56">
        <v>0</v>
      </c>
    </row>
    <row r="57" spans="1:21" x14ac:dyDescent="0.25">
      <c r="A57" t="s">
        <v>89</v>
      </c>
      <c r="B57">
        <v>1</v>
      </c>
      <c r="C57">
        <v>1</v>
      </c>
      <c r="D57">
        <v>0</v>
      </c>
      <c r="E57">
        <v>0</v>
      </c>
      <c r="F57">
        <v>18</v>
      </c>
      <c r="G57">
        <v>1</v>
      </c>
      <c r="H57" t="s">
        <v>22</v>
      </c>
      <c r="I57" t="s">
        <v>35</v>
      </c>
      <c r="J57" t="s">
        <v>23</v>
      </c>
      <c r="K57" t="s">
        <v>23</v>
      </c>
      <c r="L57" t="s">
        <v>23</v>
      </c>
      <c r="M57" t="s">
        <v>23</v>
      </c>
      <c r="N57" t="s">
        <v>22</v>
      </c>
      <c r="O57" t="s">
        <v>22</v>
      </c>
      <c r="P57" t="s">
        <v>26</v>
      </c>
      <c r="Q57">
        <v>1</v>
      </c>
      <c r="R57" t="s">
        <v>27</v>
      </c>
      <c r="S57">
        <v>95.45</v>
      </c>
      <c r="T57">
        <v>1752.55</v>
      </c>
      <c r="U57">
        <v>1</v>
      </c>
    </row>
    <row r="58" spans="1:21" x14ac:dyDescent="0.25">
      <c r="A58" t="s">
        <v>90</v>
      </c>
      <c r="B58">
        <v>0</v>
      </c>
      <c r="C58">
        <v>0</v>
      </c>
      <c r="D58">
        <v>1</v>
      </c>
      <c r="E58">
        <v>1</v>
      </c>
      <c r="F58">
        <v>63</v>
      </c>
      <c r="G58">
        <v>1</v>
      </c>
      <c r="H58" t="s">
        <v>22</v>
      </c>
      <c r="I58" t="s">
        <v>35</v>
      </c>
      <c r="J58" t="s">
        <v>22</v>
      </c>
      <c r="K58" t="s">
        <v>23</v>
      </c>
      <c r="L58" t="s">
        <v>23</v>
      </c>
      <c r="M58" t="s">
        <v>23</v>
      </c>
      <c r="N58" t="s">
        <v>22</v>
      </c>
      <c r="O58" t="s">
        <v>22</v>
      </c>
      <c r="P58" t="s">
        <v>29</v>
      </c>
      <c r="Q58">
        <v>1</v>
      </c>
      <c r="R58" t="s">
        <v>38</v>
      </c>
      <c r="S58">
        <v>99.65</v>
      </c>
      <c r="T58">
        <v>6311.2</v>
      </c>
      <c r="U58">
        <v>0</v>
      </c>
    </row>
    <row r="59" spans="1:21" x14ac:dyDescent="0.25">
      <c r="A59" t="s">
        <v>91</v>
      </c>
      <c r="B59">
        <v>1</v>
      </c>
      <c r="C59">
        <v>1</v>
      </c>
      <c r="D59">
        <v>1</v>
      </c>
      <c r="E59">
        <v>1</v>
      </c>
      <c r="F59">
        <v>66</v>
      </c>
      <c r="G59">
        <v>1</v>
      </c>
      <c r="H59" t="s">
        <v>22</v>
      </c>
      <c r="I59" t="s">
        <v>35</v>
      </c>
      <c r="J59" t="s">
        <v>23</v>
      </c>
      <c r="K59" t="s">
        <v>22</v>
      </c>
      <c r="L59" t="s">
        <v>22</v>
      </c>
      <c r="M59" t="s">
        <v>22</v>
      </c>
      <c r="N59" t="s">
        <v>22</v>
      </c>
      <c r="O59" t="s">
        <v>22</v>
      </c>
      <c r="P59" t="s">
        <v>29</v>
      </c>
      <c r="Q59">
        <v>1</v>
      </c>
      <c r="R59" t="s">
        <v>27</v>
      </c>
      <c r="S59">
        <v>108.45</v>
      </c>
      <c r="T59">
        <v>7076.35</v>
      </c>
      <c r="U59">
        <v>0</v>
      </c>
    </row>
    <row r="60" spans="1:21" x14ac:dyDescent="0.25">
      <c r="A60" t="s">
        <v>92</v>
      </c>
      <c r="B60">
        <v>0</v>
      </c>
      <c r="C60">
        <v>0</v>
      </c>
      <c r="D60">
        <v>1</v>
      </c>
      <c r="E60">
        <v>1</v>
      </c>
      <c r="F60">
        <v>34</v>
      </c>
      <c r="G60">
        <v>1</v>
      </c>
      <c r="H60" t="s">
        <v>22</v>
      </c>
      <c r="I60" t="s">
        <v>23</v>
      </c>
      <c r="J60" t="s">
        <v>44</v>
      </c>
      <c r="K60" t="s">
        <v>44</v>
      </c>
      <c r="L60" t="s">
        <v>44</v>
      </c>
      <c r="M60" t="s">
        <v>44</v>
      </c>
      <c r="N60" t="s">
        <v>44</v>
      </c>
      <c r="O60" t="s">
        <v>44</v>
      </c>
      <c r="P60" t="s">
        <v>45</v>
      </c>
      <c r="Q60">
        <v>0</v>
      </c>
      <c r="R60" t="s">
        <v>38</v>
      </c>
      <c r="S60">
        <v>24.95</v>
      </c>
      <c r="T60">
        <v>894.3</v>
      </c>
      <c r="U60">
        <v>0</v>
      </c>
    </row>
    <row r="61" spans="1:21" x14ac:dyDescent="0.25">
      <c r="A61" t="s">
        <v>93</v>
      </c>
      <c r="B61">
        <v>0</v>
      </c>
      <c r="C61">
        <v>0</v>
      </c>
      <c r="D61">
        <v>0</v>
      </c>
      <c r="E61">
        <v>0</v>
      </c>
      <c r="F61">
        <v>72</v>
      </c>
      <c r="G61">
        <v>1</v>
      </c>
      <c r="H61" t="s">
        <v>22</v>
      </c>
      <c r="I61" t="s">
        <v>35</v>
      </c>
      <c r="J61" t="s">
        <v>23</v>
      </c>
      <c r="K61" t="s">
        <v>23</v>
      </c>
      <c r="L61" t="s">
        <v>22</v>
      </c>
      <c r="M61" t="s">
        <v>22</v>
      </c>
      <c r="N61" t="s">
        <v>22</v>
      </c>
      <c r="O61" t="s">
        <v>22</v>
      </c>
      <c r="P61" t="s">
        <v>45</v>
      </c>
      <c r="Q61">
        <v>1</v>
      </c>
      <c r="R61" t="s">
        <v>38</v>
      </c>
      <c r="S61">
        <v>107.5</v>
      </c>
      <c r="T61">
        <v>7853.7</v>
      </c>
      <c r="U61">
        <v>0</v>
      </c>
    </row>
    <row r="62" spans="1:21" x14ac:dyDescent="0.25">
      <c r="A62" t="s">
        <v>94</v>
      </c>
      <c r="B62">
        <v>0</v>
      </c>
      <c r="C62">
        <v>0</v>
      </c>
      <c r="D62">
        <v>1</v>
      </c>
      <c r="E62">
        <v>0</v>
      </c>
      <c r="F62">
        <v>47</v>
      </c>
      <c r="G62">
        <v>1</v>
      </c>
      <c r="H62" t="s">
        <v>22</v>
      </c>
      <c r="I62" t="s">
        <v>35</v>
      </c>
      <c r="J62" t="s">
        <v>23</v>
      </c>
      <c r="K62" t="s">
        <v>23</v>
      </c>
      <c r="L62" t="s">
        <v>22</v>
      </c>
      <c r="M62" t="s">
        <v>23</v>
      </c>
      <c r="N62" t="s">
        <v>22</v>
      </c>
      <c r="O62" t="s">
        <v>22</v>
      </c>
      <c r="P62" t="s">
        <v>26</v>
      </c>
      <c r="Q62">
        <v>1</v>
      </c>
      <c r="R62" t="s">
        <v>27</v>
      </c>
      <c r="S62">
        <v>100.5</v>
      </c>
      <c r="T62">
        <v>4707.1000000000004</v>
      </c>
      <c r="U62">
        <v>0</v>
      </c>
    </row>
    <row r="63" spans="1:21" x14ac:dyDescent="0.25">
      <c r="A63" t="s">
        <v>95</v>
      </c>
      <c r="B63">
        <v>1</v>
      </c>
      <c r="C63">
        <v>0</v>
      </c>
      <c r="D63">
        <v>0</v>
      </c>
      <c r="E63">
        <v>0</v>
      </c>
      <c r="F63">
        <v>60</v>
      </c>
      <c r="G63">
        <v>1</v>
      </c>
      <c r="H63" t="s">
        <v>22</v>
      </c>
      <c r="I63" t="s">
        <v>35</v>
      </c>
      <c r="J63" t="s">
        <v>23</v>
      </c>
      <c r="K63" t="s">
        <v>22</v>
      </c>
      <c r="L63" t="s">
        <v>23</v>
      </c>
      <c r="M63" t="s">
        <v>23</v>
      </c>
      <c r="N63" t="s">
        <v>22</v>
      </c>
      <c r="O63" t="s">
        <v>23</v>
      </c>
      <c r="P63" t="s">
        <v>26</v>
      </c>
      <c r="Q63">
        <v>1</v>
      </c>
      <c r="R63" t="s">
        <v>33</v>
      </c>
      <c r="S63">
        <v>89.9</v>
      </c>
      <c r="T63">
        <v>5450.7</v>
      </c>
      <c r="U63">
        <v>0</v>
      </c>
    </row>
    <row r="64" spans="1:21" x14ac:dyDescent="0.25">
      <c r="A64" t="s">
        <v>96</v>
      </c>
      <c r="B64">
        <v>1</v>
      </c>
      <c r="C64">
        <v>0</v>
      </c>
      <c r="D64">
        <v>1</v>
      </c>
      <c r="E64">
        <v>0</v>
      </c>
      <c r="F64">
        <v>72</v>
      </c>
      <c r="G64">
        <v>0</v>
      </c>
      <c r="H64" t="s">
        <v>24</v>
      </c>
      <c r="I64" t="s">
        <v>25</v>
      </c>
      <c r="J64" t="s">
        <v>22</v>
      </c>
      <c r="K64" t="s">
        <v>22</v>
      </c>
      <c r="L64" t="s">
        <v>22</v>
      </c>
      <c r="M64" t="s">
        <v>23</v>
      </c>
      <c r="N64" t="s">
        <v>23</v>
      </c>
      <c r="O64" t="s">
        <v>23</v>
      </c>
      <c r="P64" t="s">
        <v>45</v>
      </c>
      <c r="Q64">
        <v>0</v>
      </c>
      <c r="R64" t="s">
        <v>33</v>
      </c>
      <c r="S64">
        <v>42.1</v>
      </c>
      <c r="T64">
        <v>2962</v>
      </c>
      <c r="U64">
        <v>0</v>
      </c>
    </row>
    <row r="65" spans="1:21" x14ac:dyDescent="0.25">
      <c r="A65" t="s">
        <v>97</v>
      </c>
      <c r="B65">
        <v>0</v>
      </c>
      <c r="C65">
        <v>0</v>
      </c>
      <c r="D65">
        <v>1</v>
      </c>
      <c r="E65">
        <v>1</v>
      </c>
      <c r="F65">
        <v>18</v>
      </c>
      <c r="G65">
        <v>1</v>
      </c>
      <c r="H65" t="s">
        <v>23</v>
      </c>
      <c r="I65" t="s">
        <v>25</v>
      </c>
      <c r="J65" t="s">
        <v>23</v>
      </c>
      <c r="K65" t="s">
        <v>23</v>
      </c>
      <c r="L65" t="s">
        <v>22</v>
      </c>
      <c r="M65" t="s">
        <v>22</v>
      </c>
      <c r="N65" t="s">
        <v>23</v>
      </c>
      <c r="O65" t="s">
        <v>23</v>
      </c>
      <c r="P65" t="s">
        <v>29</v>
      </c>
      <c r="Q65">
        <v>1</v>
      </c>
      <c r="R65" t="s">
        <v>38</v>
      </c>
      <c r="S65">
        <v>54.4</v>
      </c>
      <c r="T65">
        <v>957.1</v>
      </c>
      <c r="U65">
        <v>0</v>
      </c>
    </row>
    <row r="66" spans="1:21" x14ac:dyDescent="0.25">
      <c r="A66" t="s">
        <v>98</v>
      </c>
      <c r="B66">
        <v>0</v>
      </c>
      <c r="C66">
        <v>0</v>
      </c>
      <c r="D66">
        <v>0</v>
      </c>
      <c r="E66">
        <v>0</v>
      </c>
      <c r="F66">
        <v>9</v>
      </c>
      <c r="G66">
        <v>1</v>
      </c>
      <c r="H66" t="s">
        <v>22</v>
      </c>
      <c r="I66" t="s">
        <v>35</v>
      </c>
      <c r="J66" t="s">
        <v>23</v>
      </c>
      <c r="K66" t="s">
        <v>23</v>
      </c>
      <c r="L66" t="s">
        <v>23</v>
      </c>
      <c r="M66" t="s">
        <v>23</v>
      </c>
      <c r="N66" t="s">
        <v>22</v>
      </c>
      <c r="O66" t="s">
        <v>22</v>
      </c>
      <c r="P66" t="s">
        <v>26</v>
      </c>
      <c r="Q66">
        <v>0</v>
      </c>
      <c r="R66" t="s">
        <v>27</v>
      </c>
      <c r="S66">
        <v>94.4</v>
      </c>
      <c r="T66">
        <v>857.25</v>
      </c>
      <c r="U66">
        <v>1</v>
      </c>
    </row>
    <row r="67" spans="1:21" x14ac:dyDescent="0.25">
      <c r="A67" t="s">
        <v>99</v>
      </c>
      <c r="B67">
        <v>0</v>
      </c>
      <c r="C67">
        <v>0</v>
      </c>
      <c r="D67">
        <v>0</v>
      </c>
      <c r="E67">
        <v>0</v>
      </c>
      <c r="F67">
        <v>3</v>
      </c>
      <c r="G67">
        <v>1</v>
      </c>
      <c r="H67" t="s">
        <v>23</v>
      </c>
      <c r="I67" t="s">
        <v>25</v>
      </c>
      <c r="J67" t="s">
        <v>23</v>
      </c>
      <c r="K67" t="s">
        <v>22</v>
      </c>
      <c r="L67" t="s">
        <v>23</v>
      </c>
      <c r="M67" t="s">
        <v>22</v>
      </c>
      <c r="N67" t="s">
        <v>22</v>
      </c>
      <c r="O67" t="s">
        <v>22</v>
      </c>
      <c r="P67" t="s">
        <v>26</v>
      </c>
      <c r="Q67">
        <v>1</v>
      </c>
      <c r="R67" t="s">
        <v>27</v>
      </c>
      <c r="S67">
        <v>75.3</v>
      </c>
      <c r="T67">
        <v>244.1</v>
      </c>
      <c r="U67">
        <v>0</v>
      </c>
    </row>
    <row r="68" spans="1:21" x14ac:dyDescent="0.25">
      <c r="A68" t="s">
        <v>100</v>
      </c>
      <c r="B68">
        <v>1</v>
      </c>
      <c r="C68">
        <v>0</v>
      </c>
      <c r="D68">
        <v>1</v>
      </c>
      <c r="E68">
        <v>0</v>
      </c>
      <c r="F68">
        <v>47</v>
      </c>
      <c r="G68">
        <v>1</v>
      </c>
      <c r="H68" t="s">
        <v>22</v>
      </c>
      <c r="I68" t="s">
        <v>35</v>
      </c>
      <c r="J68" t="s">
        <v>23</v>
      </c>
      <c r="K68" t="s">
        <v>22</v>
      </c>
      <c r="L68" t="s">
        <v>23</v>
      </c>
      <c r="M68" t="s">
        <v>23</v>
      </c>
      <c r="N68" t="s">
        <v>23</v>
      </c>
      <c r="O68" t="s">
        <v>23</v>
      </c>
      <c r="P68" t="s">
        <v>29</v>
      </c>
      <c r="Q68">
        <v>1</v>
      </c>
      <c r="R68" t="s">
        <v>27</v>
      </c>
      <c r="S68">
        <v>78.900000000000006</v>
      </c>
      <c r="T68">
        <v>3650.35</v>
      </c>
      <c r="U68">
        <v>0</v>
      </c>
    </row>
    <row r="69" spans="1:21" x14ac:dyDescent="0.25">
      <c r="A69" t="s">
        <v>101</v>
      </c>
      <c r="B69">
        <v>0</v>
      </c>
      <c r="C69">
        <v>0</v>
      </c>
      <c r="D69">
        <v>0</v>
      </c>
      <c r="E69">
        <v>0</v>
      </c>
      <c r="F69">
        <v>31</v>
      </c>
      <c r="G69">
        <v>1</v>
      </c>
      <c r="H69" t="s">
        <v>23</v>
      </c>
      <c r="I69" t="s">
        <v>25</v>
      </c>
      <c r="J69" t="s">
        <v>23</v>
      </c>
      <c r="K69" t="s">
        <v>22</v>
      </c>
      <c r="L69" t="s">
        <v>22</v>
      </c>
      <c r="M69" t="s">
        <v>22</v>
      </c>
      <c r="N69" t="s">
        <v>22</v>
      </c>
      <c r="O69" t="s">
        <v>22</v>
      </c>
      <c r="P69" t="s">
        <v>45</v>
      </c>
      <c r="Q69">
        <v>0</v>
      </c>
      <c r="R69" t="s">
        <v>30</v>
      </c>
      <c r="S69">
        <v>79.2</v>
      </c>
      <c r="T69">
        <v>2497.1999999999998</v>
      </c>
      <c r="U69">
        <v>0</v>
      </c>
    </row>
    <row r="70" spans="1:21" x14ac:dyDescent="0.25">
      <c r="A70" t="s">
        <v>102</v>
      </c>
      <c r="B70">
        <v>0</v>
      </c>
      <c r="C70">
        <v>0</v>
      </c>
      <c r="D70">
        <v>1</v>
      </c>
      <c r="E70">
        <v>1</v>
      </c>
      <c r="F70">
        <v>50</v>
      </c>
      <c r="G70">
        <v>1</v>
      </c>
      <c r="H70" t="s">
        <v>23</v>
      </c>
      <c r="I70" t="s">
        <v>23</v>
      </c>
      <c r="J70" t="s">
        <v>44</v>
      </c>
      <c r="K70" t="s">
        <v>44</v>
      </c>
      <c r="L70" t="s">
        <v>44</v>
      </c>
      <c r="M70" t="s">
        <v>44</v>
      </c>
      <c r="N70" t="s">
        <v>44</v>
      </c>
      <c r="O70" t="s">
        <v>44</v>
      </c>
      <c r="P70" t="s">
        <v>45</v>
      </c>
      <c r="Q70">
        <v>0</v>
      </c>
      <c r="R70" t="s">
        <v>33</v>
      </c>
      <c r="S70">
        <v>20.149999999999999</v>
      </c>
      <c r="T70">
        <v>930.9</v>
      </c>
      <c r="U70">
        <v>0</v>
      </c>
    </row>
    <row r="71" spans="1:21" x14ac:dyDescent="0.25">
      <c r="A71" t="s">
        <v>103</v>
      </c>
      <c r="B71">
        <v>1</v>
      </c>
      <c r="C71">
        <v>0</v>
      </c>
      <c r="D71">
        <v>0</v>
      </c>
      <c r="E71">
        <v>0</v>
      </c>
      <c r="F71">
        <v>10</v>
      </c>
      <c r="G71">
        <v>1</v>
      </c>
      <c r="H71" t="s">
        <v>23</v>
      </c>
      <c r="I71" t="s">
        <v>35</v>
      </c>
      <c r="J71" t="s">
        <v>22</v>
      </c>
      <c r="K71" t="s">
        <v>23</v>
      </c>
      <c r="L71" t="s">
        <v>22</v>
      </c>
      <c r="M71" t="s">
        <v>23</v>
      </c>
      <c r="N71" t="s">
        <v>23</v>
      </c>
      <c r="O71" t="s">
        <v>23</v>
      </c>
      <c r="P71" t="s">
        <v>26</v>
      </c>
      <c r="Q71">
        <v>1</v>
      </c>
      <c r="R71" t="s">
        <v>30</v>
      </c>
      <c r="S71">
        <v>79.849999999999994</v>
      </c>
      <c r="T71">
        <v>887.35</v>
      </c>
      <c r="U71">
        <v>0</v>
      </c>
    </row>
    <row r="72" spans="1:21" x14ac:dyDescent="0.25">
      <c r="A72" t="s">
        <v>104</v>
      </c>
      <c r="B72">
        <v>1</v>
      </c>
      <c r="C72">
        <v>0</v>
      </c>
      <c r="D72">
        <v>0</v>
      </c>
      <c r="E72">
        <v>0</v>
      </c>
      <c r="F72">
        <v>1</v>
      </c>
      <c r="G72">
        <v>1</v>
      </c>
      <c r="H72" t="s">
        <v>23</v>
      </c>
      <c r="I72" t="s">
        <v>25</v>
      </c>
      <c r="J72" t="s">
        <v>23</v>
      </c>
      <c r="K72" t="s">
        <v>23</v>
      </c>
      <c r="L72" t="s">
        <v>23</v>
      </c>
      <c r="M72" t="s">
        <v>22</v>
      </c>
      <c r="N72" t="s">
        <v>23</v>
      </c>
      <c r="O72" t="s">
        <v>23</v>
      </c>
      <c r="P72" t="s">
        <v>26</v>
      </c>
      <c r="Q72">
        <v>0</v>
      </c>
      <c r="R72" t="s">
        <v>30</v>
      </c>
      <c r="S72">
        <v>49.05</v>
      </c>
      <c r="T72">
        <v>49.05</v>
      </c>
      <c r="U72">
        <v>0</v>
      </c>
    </row>
    <row r="73" spans="1:21" x14ac:dyDescent="0.25">
      <c r="A73" t="s">
        <v>105</v>
      </c>
      <c r="B73">
        <v>0</v>
      </c>
      <c r="C73">
        <v>0</v>
      </c>
      <c r="D73">
        <v>1</v>
      </c>
      <c r="E73">
        <v>1</v>
      </c>
      <c r="F73">
        <v>52</v>
      </c>
      <c r="G73">
        <v>1</v>
      </c>
      <c r="H73" t="s">
        <v>23</v>
      </c>
      <c r="I73" t="s">
        <v>23</v>
      </c>
      <c r="J73" t="s">
        <v>44</v>
      </c>
      <c r="K73" t="s">
        <v>44</v>
      </c>
      <c r="L73" t="s">
        <v>44</v>
      </c>
      <c r="M73" t="s">
        <v>44</v>
      </c>
      <c r="N73" t="s">
        <v>44</v>
      </c>
      <c r="O73" t="s">
        <v>44</v>
      </c>
      <c r="P73" t="s">
        <v>29</v>
      </c>
      <c r="Q73">
        <v>1</v>
      </c>
      <c r="R73" t="s">
        <v>27</v>
      </c>
      <c r="S73">
        <v>20.399999999999999</v>
      </c>
      <c r="T73">
        <v>1090.6500000000001</v>
      </c>
      <c r="U73">
        <v>0</v>
      </c>
    </row>
    <row r="74" spans="1:21" x14ac:dyDescent="0.25">
      <c r="A74" t="s">
        <v>106</v>
      </c>
      <c r="B74">
        <v>1</v>
      </c>
      <c r="C74">
        <v>1</v>
      </c>
      <c r="D74">
        <v>1</v>
      </c>
      <c r="E74">
        <v>1</v>
      </c>
      <c r="F74">
        <v>64</v>
      </c>
      <c r="G74">
        <v>1</v>
      </c>
      <c r="H74" t="s">
        <v>22</v>
      </c>
      <c r="I74" t="s">
        <v>35</v>
      </c>
      <c r="J74" t="s">
        <v>22</v>
      </c>
      <c r="K74" t="s">
        <v>23</v>
      </c>
      <c r="L74" t="s">
        <v>22</v>
      </c>
      <c r="M74" t="s">
        <v>22</v>
      </c>
      <c r="N74" t="s">
        <v>22</v>
      </c>
      <c r="O74" t="s">
        <v>22</v>
      </c>
      <c r="P74" t="s">
        <v>45</v>
      </c>
      <c r="Q74">
        <v>1</v>
      </c>
      <c r="R74" t="s">
        <v>33</v>
      </c>
      <c r="S74">
        <v>111.6</v>
      </c>
      <c r="T74">
        <v>7099</v>
      </c>
      <c r="U74">
        <v>0</v>
      </c>
    </row>
    <row r="75" spans="1:21" x14ac:dyDescent="0.25">
      <c r="A75" t="s">
        <v>107</v>
      </c>
      <c r="B75">
        <v>1</v>
      </c>
      <c r="C75">
        <v>0</v>
      </c>
      <c r="D75">
        <v>1</v>
      </c>
      <c r="E75">
        <v>1</v>
      </c>
      <c r="F75">
        <v>62</v>
      </c>
      <c r="G75">
        <v>1</v>
      </c>
      <c r="H75" t="s">
        <v>22</v>
      </c>
      <c r="I75" t="s">
        <v>23</v>
      </c>
      <c r="J75" t="s">
        <v>44</v>
      </c>
      <c r="K75" t="s">
        <v>44</v>
      </c>
      <c r="L75" t="s">
        <v>44</v>
      </c>
      <c r="M75" t="s">
        <v>44</v>
      </c>
      <c r="N75" t="s">
        <v>44</v>
      </c>
      <c r="O75" t="s">
        <v>44</v>
      </c>
      <c r="P75" t="s">
        <v>45</v>
      </c>
      <c r="Q75">
        <v>1</v>
      </c>
      <c r="R75" t="s">
        <v>33</v>
      </c>
      <c r="S75">
        <v>24.25</v>
      </c>
      <c r="T75">
        <v>1424.6</v>
      </c>
      <c r="U75">
        <v>0</v>
      </c>
    </row>
    <row r="76" spans="1:21" x14ac:dyDescent="0.25">
      <c r="A76" t="s">
        <v>108</v>
      </c>
      <c r="B76">
        <v>0</v>
      </c>
      <c r="C76">
        <v>0</v>
      </c>
      <c r="D76">
        <v>0</v>
      </c>
      <c r="E76">
        <v>1</v>
      </c>
      <c r="F76">
        <v>3</v>
      </c>
      <c r="G76">
        <v>1</v>
      </c>
      <c r="H76" t="s">
        <v>23</v>
      </c>
      <c r="I76" t="s">
        <v>25</v>
      </c>
      <c r="J76" t="s">
        <v>22</v>
      </c>
      <c r="K76" t="s">
        <v>23</v>
      </c>
      <c r="L76" t="s">
        <v>23</v>
      </c>
      <c r="M76" t="s">
        <v>22</v>
      </c>
      <c r="N76" t="s">
        <v>23</v>
      </c>
      <c r="O76" t="s">
        <v>22</v>
      </c>
      <c r="P76" t="s">
        <v>26</v>
      </c>
      <c r="Q76">
        <v>1</v>
      </c>
      <c r="R76" t="s">
        <v>33</v>
      </c>
      <c r="S76">
        <v>64.5</v>
      </c>
      <c r="T76">
        <v>177.4</v>
      </c>
      <c r="U76">
        <v>0</v>
      </c>
    </row>
    <row r="77" spans="1:21" x14ac:dyDescent="0.25">
      <c r="A77" t="s">
        <v>109</v>
      </c>
      <c r="B77">
        <v>0</v>
      </c>
      <c r="C77">
        <v>1</v>
      </c>
      <c r="D77">
        <v>0</v>
      </c>
      <c r="E77">
        <v>0</v>
      </c>
      <c r="F77">
        <v>56</v>
      </c>
      <c r="G77">
        <v>1</v>
      </c>
      <c r="H77" t="s">
        <v>22</v>
      </c>
      <c r="I77" t="s">
        <v>35</v>
      </c>
      <c r="J77" t="s">
        <v>22</v>
      </c>
      <c r="K77" t="s">
        <v>22</v>
      </c>
      <c r="L77" t="s">
        <v>22</v>
      </c>
      <c r="M77" t="s">
        <v>23</v>
      </c>
      <c r="N77" t="s">
        <v>22</v>
      </c>
      <c r="O77" t="s">
        <v>22</v>
      </c>
      <c r="P77" t="s">
        <v>29</v>
      </c>
      <c r="Q77">
        <v>0</v>
      </c>
      <c r="R77" t="s">
        <v>27</v>
      </c>
      <c r="S77">
        <v>110.5</v>
      </c>
      <c r="T77">
        <v>6139.5</v>
      </c>
      <c r="U77">
        <v>0</v>
      </c>
    </row>
    <row r="78" spans="1:21" x14ac:dyDescent="0.25">
      <c r="A78" t="s">
        <v>110</v>
      </c>
      <c r="B78">
        <v>0</v>
      </c>
      <c r="C78">
        <v>0</v>
      </c>
      <c r="D78">
        <v>0</v>
      </c>
      <c r="E78">
        <v>0</v>
      </c>
      <c r="F78">
        <v>46</v>
      </c>
      <c r="G78">
        <v>1</v>
      </c>
      <c r="H78" t="s">
        <v>23</v>
      </c>
      <c r="I78" t="s">
        <v>25</v>
      </c>
      <c r="J78" t="s">
        <v>23</v>
      </c>
      <c r="K78" t="s">
        <v>23</v>
      </c>
      <c r="L78" t="s">
        <v>23</v>
      </c>
      <c r="M78" t="s">
        <v>23</v>
      </c>
      <c r="N78" t="s">
        <v>23</v>
      </c>
      <c r="O78" t="s">
        <v>22</v>
      </c>
      <c r="P78" t="s">
        <v>29</v>
      </c>
      <c r="Q78">
        <v>0</v>
      </c>
      <c r="R78" t="s">
        <v>38</v>
      </c>
      <c r="S78">
        <v>55.65</v>
      </c>
      <c r="T78">
        <v>2688.85</v>
      </c>
      <c r="U78">
        <v>0</v>
      </c>
    </row>
    <row r="79" spans="1:21" x14ac:dyDescent="0.25">
      <c r="A79" t="s">
        <v>111</v>
      </c>
      <c r="B79">
        <v>0</v>
      </c>
      <c r="C79">
        <v>0</v>
      </c>
      <c r="D79">
        <v>1</v>
      </c>
      <c r="E79">
        <v>1</v>
      </c>
      <c r="F79">
        <v>8</v>
      </c>
      <c r="G79">
        <v>1</v>
      </c>
      <c r="H79" t="s">
        <v>23</v>
      </c>
      <c r="I79" t="s">
        <v>25</v>
      </c>
      <c r="J79" t="s">
        <v>22</v>
      </c>
      <c r="K79" t="s">
        <v>22</v>
      </c>
      <c r="L79" t="s">
        <v>23</v>
      </c>
      <c r="M79" t="s">
        <v>23</v>
      </c>
      <c r="N79" t="s">
        <v>23</v>
      </c>
      <c r="O79" t="s">
        <v>23</v>
      </c>
      <c r="P79" t="s">
        <v>26</v>
      </c>
      <c r="Q79">
        <v>0</v>
      </c>
      <c r="R79" t="s">
        <v>30</v>
      </c>
      <c r="S79">
        <v>54.65</v>
      </c>
      <c r="T79">
        <v>482.25</v>
      </c>
      <c r="U79">
        <v>0</v>
      </c>
    </row>
    <row r="80" spans="1:21" x14ac:dyDescent="0.25">
      <c r="A80" t="s">
        <v>112</v>
      </c>
      <c r="B80">
        <v>1</v>
      </c>
      <c r="C80">
        <v>1</v>
      </c>
      <c r="D80">
        <v>0</v>
      </c>
      <c r="E80">
        <v>0</v>
      </c>
      <c r="F80">
        <v>30</v>
      </c>
      <c r="G80">
        <v>1</v>
      </c>
      <c r="H80" t="s">
        <v>23</v>
      </c>
      <c r="I80" t="s">
        <v>25</v>
      </c>
      <c r="J80" t="s">
        <v>22</v>
      </c>
      <c r="K80" t="s">
        <v>22</v>
      </c>
      <c r="L80" t="s">
        <v>23</v>
      </c>
      <c r="M80" t="s">
        <v>23</v>
      </c>
      <c r="N80" t="s">
        <v>22</v>
      </c>
      <c r="O80" t="s">
        <v>22</v>
      </c>
      <c r="P80" t="s">
        <v>26</v>
      </c>
      <c r="Q80">
        <v>1</v>
      </c>
      <c r="R80" t="s">
        <v>27</v>
      </c>
      <c r="S80">
        <v>74.75</v>
      </c>
      <c r="T80">
        <v>2111.3000000000002</v>
      </c>
      <c r="U80">
        <v>0</v>
      </c>
    </row>
    <row r="81" spans="1:21" x14ac:dyDescent="0.25">
      <c r="A81" t="s">
        <v>113</v>
      </c>
      <c r="B81">
        <v>0</v>
      </c>
      <c r="C81">
        <v>0</v>
      </c>
      <c r="D81">
        <v>1</v>
      </c>
      <c r="E81">
        <v>1</v>
      </c>
      <c r="F81">
        <v>45</v>
      </c>
      <c r="G81">
        <v>1</v>
      </c>
      <c r="H81" t="s">
        <v>22</v>
      </c>
      <c r="I81" t="s">
        <v>23</v>
      </c>
      <c r="J81" t="s">
        <v>44</v>
      </c>
      <c r="K81" t="s">
        <v>44</v>
      </c>
      <c r="L81" t="s">
        <v>44</v>
      </c>
      <c r="M81" t="s">
        <v>44</v>
      </c>
      <c r="N81" t="s">
        <v>44</v>
      </c>
      <c r="O81" t="s">
        <v>44</v>
      </c>
      <c r="P81" t="s">
        <v>29</v>
      </c>
      <c r="Q81">
        <v>1</v>
      </c>
      <c r="R81" t="s">
        <v>38</v>
      </c>
      <c r="S81">
        <v>25.9</v>
      </c>
      <c r="T81">
        <v>1216.5999999999999</v>
      </c>
      <c r="U81">
        <v>0</v>
      </c>
    </row>
    <row r="82" spans="1:21" x14ac:dyDescent="0.25">
      <c r="A82" t="s">
        <v>114</v>
      </c>
      <c r="B82">
        <v>0</v>
      </c>
      <c r="C82">
        <v>0</v>
      </c>
      <c r="D82">
        <v>0</v>
      </c>
      <c r="E82">
        <v>1</v>
      </c>
      <c r="F82">
        <v>1</v>
      </c>
      <c r="G82">
        <v>1</v>
      </c>
      <c r="H82" t="s">
        <v>23</v>
      </c>
      <c r="I82" t="s">
        <v>35</v>
      </c>
      <c r="J82" t="s">
        <v>23</v>
      </c>
      <c r="K82" t="s">
        <v>23</v>
      </c>
      <c r="L82" t="s">
        <v>23</v>
      </c>
      <c r="M82" t="s">
        <v>23</v>
      </c>
      <c r="N82" t="s">
        <v>22</v>
      </c>
      <c r="O82" t="s">
        <v>23</v>
      </c>
      <c r="P82" t="s">
        <v>26</v>
      </c>
      <c r="Q82">
        <v>1</v>
      </c>
      <c r="R82" t="s">
        <v>27</v>
      </c>
      <c r="S82">
        <v>79.349999999999994</v>
      </c>
      <c r="T82">
        <v>79.349999999999994</v>
      </c>
      <c r="U82">
        <v>1</v>
      </c>
    </row>
    <row r="83" spans="1:21" x14ac:dyDescent="0.25">
      <c r="A83" t="s">
        <v>115</v>
      </c>
      <c r="B83">
        <v>0</v>
      </c>
      <c r="C83">
        <v>0</v>
      </c>
      <c r="D83">
        <v>1</v>
      </c>
      <c r="E83">
        <v>1</v>
      </c>
      <c r="F83">
        <v>11</v>
      </c>
      <c r="G83">
        <v>0</v>
      </c>
      <c r="H83" t="s">
        <v>24</v>
      </c>
      <c r="I83" t="s">
        <v>25</v>
      </c>
      <c r="J83" t="s">
        <v>22</v>
      </c>
      <c r="K83" t="s">
        <v>23</v>
      </c>
      <c r="L83" t="s">
        <v>23</v>
      </c>
      <c r="M83" t="s">
        <v>23</v>
      </c>
      <c r="N83" t="s">
        <v>22</v>
      </c>
      <c r="O83" t="s">
        <v>22</v>
      </c>
      <c r="P83" t="s">
        <v>26</v>
      </c>
      <c r="Q83">
        <v>0</v>
      </c>
      <c r="R83" t="s">
        <v>27</v>
      </c>
      <c r="S83">
        <v>50.55</v>
      </c>
      <c r="T83">
        <v>565.35</v>
      </c>
      <c r="U83">
        <v>0</v>
      </c>
    </row>
    <row r="84" spans="1:21" x14ac:dyDescent="0.25">
      <c r="A84" t="s">
        <v>116</v>
      </c>
      <c r="B84">
        <v>0</v>
      </c>
      <c r="C84">
        <v>0</v>
      </c>
      <c r="D84">
        <v>1</v>
      </c>
      <c r="E84">
        <v>0</v>
      </c>
      <c r="F84">
        <v>7</v>
      </c>
      <c r="G84">
        <v>1</v>
      </c>
      <c r="H84" t="s">
        <v>23</v>
      </c>
      <c r="I84" t="s">
        <v>35</v>
      </c>
      <c r="J84" t="s">
        <v>23</v>
      </c>
      <c r="K84" t="s">
        <v>23</v>
      </c>
      <c r="L84" t="s">
        <v>22</v>
      </c>
      <c r="M84" t="s">
        <v>23</v>
      </c>
      <c r="N84" t="s">
        <v>23</v>
      </c>
      <c r="O84" t="s">
        <v>23</v>
      </c>
      <c r="P84" t="s">
        <v>26</v>
      </c>
      <c r="Q84">
        <v>1</v>
      </c>
      <c r="R84" t="s">
        <v>33</v>
      </c>
      <c r="S84">
        <v>75.150000000000006</v>
      </c>
      <c r="T84">
        <v>496.9</v>
      </c>
      <c r="U84">
        <v>1</v>
      </c>
    </row>
    <row r="85" spans="1:21" x14ac:dyDescent="0.25">
      <c r="A85" t="s">
        <v>117</v>
      </c>
      <c r="B85">
        <v>0</v>
      </c>
      <c r="C85">
        <v>0</v>
      </c>
      <c r="D85">
        <v>0</v>
      </c>
      <c r="E85">
        <v>0</v>
      </c>
      <c r="F85">
        <v>42</v>
      </c>
      <c r="G85">
        <v>1</v>
      </c>
      <c r="H85" t="s">
        <v>23</v>
      </c>
      <c r="I85" t="s">
        <v>35</v>
      </c>
      <c r="J85" t="s">
        <v>23</v>
      </c>
      <c r="K85" t="s">
        <v>22</v>
      </c>
      <c r="L85" t="s">
        <v>22</v>
      </c>
      <c r="M85" t="s">
        <v>22</v>
      </c>
      <c r="N85" t="s">
        <v>22</v>
      </c>
      <c r="O85" t="s">
        <v>22</v>
      </c>
      <c r="P85" t="s">
        <v>26</v>
      </c>
      <c r="Q85">
        <v>1</v>
      </c>
      <c r="R85" t="s">
        <v>33</v>
      </c>
      <c r="S85">
        <v>103.8</v>
      </c>
      <c r="T85">
        <v>4327.5</v>
      </c>
      <c r="U85">
        <v>0</v>
      </c>
    </row>
    <row r="86" spans="1:21" x14ac:dyDescent="0.25">
      <c r="A86" t="s">
        <v>118</v>
      </c>
      <c r="B86">
        <v>0</v>
      </c>
      <c r="C86">
        <v>0</v>
      </c>
      <c r="D86">
        <v>1</v>
      </c>
      <c r="E86">
        <v>0</v>
      </c>
      <c r="F86">
        <v>49</v>
      </c>
      <c r="G86">
        <v>1</v>
      </c>
      <c r="H86" t="s">
        <v>23</v>
      </c>
      <c r="I86" t="s">
        <v>23</v>
      </c>
      <c r="J86" t="s">
        <v>44</v>
      </c>
      <c r="K86" t="s">
        <v>44</v>
      </c>
      <c r="L86" t="s">
        <v>44</v>
      </c>
      <c r="M86" t="s">
        <v>44</v>
      </c>
      <c r="N86" t="s">
        <v>44</v>
      </c>
      <c r="O86" t="s">
        <v>44</v>
      </c>
      <c r="P86" t="s">
        <v>45</v>
      </c>
      <c r="Q86">
        <v>1</v>
      </c>
      <c r="R86" t="s">
        <v>33</v>
      </c>
      <c r="S86">
        <v>20.149999999999999</v>
      </c>
      <c r="T86">
        <v>973.35</v>
      </c>
      <c r="U86">
        <v>0</v>
      </c>
    </row>
    <row r="87" spans="1:21" x14ac:dyDescent="0.25">
      <c r="A87" t="s">
        <v>119</v>
      </c>
      <c r="B87">
        <v>1</v>
      </c>
      <c r="C87">
        <v>0</v>
      </c>
      <c r="D87">
        <v>0</v>
      </c>
      <c r="E87">
        <v>0</v>
      </c>
      <c r="F87">
        <v>9</v>
      </c>
      <c r="G87">
        <v>1</v>
      </c>
      <c r="H87" t="s">
        <v>22</v>
      </c>
      <c r="I87" t="s">
        <v>35</v>
      </c>
      <c r="J87" t="s">
        <v>23</v>
      </c>
      <c r="K87" t="s">
        <v>22</v>
      </c>
      <c r="L87" t="s">
        <v>23</v>
      </c>
      <c r="M87" t="s">
        <v>23</v>
      </c>
      <c r="N87" t="s">
        <v>22</v>
      </c>
      <c r="O87" t="s">
        <v>22</v>
      </c>
      <c r="P87" t="s">
        <v>26</v>
      </c>
      <c r="Q87">
        <v>1</v>
      </c>
      <c r="R87" t="s">
        <v>38</v>
      </c>
      <c r="S87">
        <v>99.3</v>
      </c>
      <c r="T87">
        <v>918.75</v>
      </c>
      <c r="U87">
        <v>0</v>
      </c>
    </row>
    <row r="88" spans="1:21" x14ac:dyDescent="0.25">
      <c r="A88" t="s">
        <v>120</v>
      </c>
      <c r="B88">
        <v>0</v>
      </c>
      <c r="C88">
        <v>0</v>
      </c>
      <c r="D88">
        <v>1</v>
      </c>
      <c r="E88">
        <v>0</v>
      </c>
      <c r="F88">
        <v>35</v>
      </c>
      <c r="G88">
        <v>1</v>
      </c>
      <c r="H88" t="s">
        <v>23</v>
      </c>
      <c r="I88" t="s">
        <v>25</v>
      </c>
      <c r="J88" t="s">
        <v>22</v>
      </c>
      <c r="K88" t="s">
        <v>23</v>
      </c>
      <c r="L88" t="s">
        <v>23</v>
      </c>
      <c r="M88" t="s">
        <v>23</v>
      </c>
      <c r="N88" t="s">
        <v>22</v>
      </c>
      <c r="O88" t="s">
        <v>23</v>
      </c>
      <c r="P88" t="s">
        <v>29</v>
      </c>
      <c r="Q88">
        <v>1</v>
      </c>
      <c r="R88" t="s">
        <v>33</v>
      </c>
      <c r="S88">
        <v>62.15</v>
      </c>
      <c r="T88">
        <v>2215.4499999999998</v>
      </c>
      <c r="U88">
        <v>0</v>
      </c>
    </row>
    <row r="89" spans="1:21" x14ac:dyDescent="0.25">
      <c r="A89" t="s">
        <v>121</v>
      </c>
      <c r="B89">
        <v>0</v>
      </c>
      <c r="C89">
        <v>0</v>
      </c>
      <c r="D89">
        <v>1</v>
      </c>
      <c r="E89">
        <v>1</v>
      </c>
      <c r="F89">
        <v>48</v>
      </c>
      <c r="G89">
        <v>1</v>
      </c>
      <c r="H89" t="s">
        <v>23</v>
      </c>
      <c r="I89" t="s">
        <v>23</v>
      </c>
      <c r="J89" t="s">
        <v>44</v>
      </c>
      <c r="K89" t="s">
        <v>44</v>
      </c>
      <c r="L89" t="s">
        <v>44</v>
      </c>
      <c r="M89" t="s">
        <v>44</v>
      </c>
      <c r="N89" t="s">
        <v>44</v>
      </c>
      <c r="O89" t="s">
        <v>44</v>
      </c>
      <c r="P89" t="s">
        <v>45</v>
      </c>
      <c r="Q89">
        <v>0</v>
      </c>
      <c r="R89" t="s">
        <v>33</v>
      </c>
      <c r="S89">
        <v>20.65</v>
      </c>
      <c r="T89">
        <v>1057</v>
      </c>
      <c r="U89">
        <v>0</v>
      </c>
    </row>
    <row r="90" spans="1:21" x14ac:dyDescent="0.25">
      <c r="A90" t="s">
        <v>122</v>
      </c>
      <c r="B90">
        <v>0</v>
      </c>
      <c r="C90">
        <v>0</v>
      </c>
      <c r="D90">
        <v>1</v>
      </c>
      <c r="E90">
        <v>1</v>
      </c>
      <c r="F90">
        <v>46</v>
      </c>
      <c r="G90">
        <v>1</v>
      </c>
      <c r="H90" t="s">
        <v>23</v>
      </c>
      <c r="I90" t="s">
        <v>23</v>
      </c>
      <c r="J90" t="s">
        <v>44</v>
      </c>
      <c r="K90" t="s">
        <v>44</v>
      </c>
      <c r="L90" t="s">
        <v>44</v>
      </c>
      <c r="M90" t="s">
        <v>44</v>
      </c>
      <c r="N90" t="s">
        <v>44</v>
      </c>
      <c r="O90" t="s">
        <v>44</v>
      </c>
      <c r="P90" t="s">
        <v>45</v>
      </c>
      <c r="Q90">
        <v>1</v>
      </c>
      <c r="R90" t="s">
        <v>30</v>
      </c>
      <c r="S90">
        <v>19.95</v>
      </c>
      <c r="T90">
        <v>927.1</v>
      </c>
      <c r="U90">
        <v>0</v>
      </c>
    </row>
    <row r="91" spans="1:21" x14ac:dyDescent="0.25">
      <c r="A91" t="s">
        <v>123</v>
      </c>
      <c r="B91">
        <v>1</v>
      </c>
      <c r="C91">
        <v>0</v>
      </c>
      <c r="D91">
        <v>1</v>
      </c>
      <c r="E91">
        <v>0</v>
      </c>
      <c r="F91">
        <v>29</v>
      </c>
      <c r="G91">
        <v>0</v>
      </c>
      <c r="H91" t="s">
        <v>24</v>
      </c>
      <c r="I91" t="s">
        <v>25</v>
      </c>
      <c r="J91" t="s">
        <v>23</v>
      </c>
      <c r="K91" t="s">
        <v>23</v>
      </c>
      <c r="L91" t="s">
        <v>23</v>
      </c>
      <c r="M91" t="s">
        <v>23</v>
      </c>
      <c r="N91" t="s">
        <v>22</v>
      </c>
      <c r="O91" t="s">
        <v>23</v>
      </c>
      <c r="P91" t="s">
        <v>26</v>
      </c>
      <c r="Q91">
        <v>0</v>
      </c>
      <c r="R91" t="s">
        <v>30</v>
      </c>
      <c r="S91">
        <v>33.75</v>
      </c>
      <c r="T91">
        <v>1009.25</v>
      </c>
      <c r="U91">
        <v>0</v>
      </c>
    </row>
    <row r="92" spans="1:21" x14ac:dyDescent="0.25">
      <c r="A92" t="s">
        <v>124</v>
      </c>
      <c r="B92">
        <v>1</v>
      </c>
      <c r="C92">
        <v>0</v>
      </c>
      <c r="D92">
        <v>1</v>
      </c>
      <c r="E92">
        <v>1</v>
      </c>
      <c r="F92">
        <v>30</v>
      </c>
      <c r="G92">
        <v>1</v>
      </c>
      <c r="H92" t="s">
        <v>23</v>
      </c>
      <c r="I92" t="s">
        <v>35</v>
      </c>
      <c r="J92" t="s">
        <v>23</v>
      </c>
      <c r="K92" t="s">
        <v>22</v>
      </c>
      <c r="L92" t="s">
        <v>22</v>
      </c>
      <c r="M92" t="s">
        <v>23</v>
      </c>
      <c r="N92" t="s">
        <v>23</v>
      </c>
      <c r="O92" t="s">
        <v>23</v>
      </c>
      <c r="P92" t="s">
        <v>26</v>
      </c>
      <c r="Q92">
        <v>0</v>
      </c>
      <c r="R92" t="s">
        <v>33</v>
      </c>
      <c r="S92">
        <v>82.05</v>
      </c>
      <c r="T92">
        <v>2570.1999999999998</v>
      </c>
      <c r="U92">
        <v>0</v>
      </c>
    </row>
    <row r="93" spans="1:21" x14ac:dyDescent="0.25">
      <c r="A93" t="s">
        <v>125</v>
      </c>
      <c r="B93">
        <v>1</v>
      </c>
      <c r="C93">
        <v>1</v>
      </c>
      <c r="D93">
        <v>0</v>
      </c>
      <c r="E93">
        <v>0</v>
      </c>
      <c r="F93">
        <v>1</v>
      </c>
      <c r="G93">
        <v>1</v>
      </c>
      <c r="H93" t="s">
        <v>23</v>
      </c>
      <c r="I93" t="s">
        <v>35</v>
      </c>
      <c r="J93" t="s">
        <v>23</v>
      </c>
      <c r="K93" t="s">
        <v>23</v>
      </c>
      <c r="L93" t="s">
        <v>23</v>
      </c>
      <c r="M93" t="s">
        <v>22</v>
      </c>
      <c r="N93" t="s">
        <v>23</v>
      </c>
      <c r="O93" t="s">
        <v>23</v>
      </c>
      <c r="P93" t="s">
        <v>26</v>
      </c>
      <c r="Q93">
        <v>0</v>
      </c>
      <c r="R93" t="s">
        <v>27</v>
      </c>
      <c r="S93">
        <v>74.7</v>
      </c>
      <c r="T93">
        <v>74.7</v>
      </c>
      <c r="U93">
        <v>0</v>
      </c>
    </row>
    <row r="94" spans="1:21" x14ac:dyDescent="0.25">
      <c r="A94" t="s">
        <v>126</v>
      </c>
      <c r="B94">
        <v>1</v>
      </c>
      <c r="C94">
        <v>0</v>
      </c>
      <c r="D94">
        <v>1</v>
      </c>
      <c r="E94">
        <v>1</v>
      </c>
      <c r="F94">
        <v>66</v>
      </c>
      <c r="G94">
        <v>1</v>
      </c>
      <c r="H94" t="s">
        <v>22</v>
      </c>
      <c r="I94" t="s">
        <v>25</v>
      </c>
      <c r="J94" t="s">
        <v>22</v>
      </c>
      <c r="K94" t="s">
        <v>23</v>
      </c>
      <c r="L94" t="s">
        <v>22</v>
      </c>
      <c r="M94" t="s">
        <v>22</v>
      </c>
      <c r="N94" t="s">
        <v>22</v>
      </c>
      <c r="O94" t="s">
        <v>22</v>
      </c>
      <c r="P94" t="s">
        <v>45</v>
      </c>
      <c r="Q94">
        <v>1</v>
      </c>
      <c r="R94" t="s">
        <v>30</v>
      </c>
      <c r="S94">
        <v>84</v>
      </c>
      <c r="T94">
        <v>5714.25</v>
      </c>
      <c r="U94">
        <v>0</v>
      </c>
    </row>
    <row r="95" spans="1:21" x14ac:dyDescent="0.25">
      <c r="A95" t="s">
        <v>127</v>
      </c>
      <c r="B95">
        <v>0</v>
      </c>
      <c r="C95">
        <v>0</v>
      </c>
      <c r="D95">
        <v>0</v>
      </c>
      <c r="E95">
        <v>0</v>
      </c>
      <c r="F95">
        <v>65</v>
      </c>
      <c r="G95">
        <v>1</v>
      </c>
      <c r="H95" t="s">
        <v>22</v>
      </c>
      <c r="I95" t="s">
        <v>35</v>
      </c>
      <c r="J95" t="s">
        <v>22</v>
      </c>
      <c r="K95" t="s">
        <v>22</v>
      </c>
      <c r="L95" t="s">
        <v>22</v>
      </c>
      <c r="M95" t="s">
        <v>23</v>
      </c>
      <c r="N95" t="s">
        <v>22</v>
      </c>
      <c r="O95" t="s">
        <v>22</v>
      </c>
      <c r="P95" t="s">
        <v>26</v>
      </c>
      <c r="Q95">
        <v>1</v>
      </c>
      <c r="R95" t="s">
        <v>38</v>
      </c>
      <c r="S95">
        <v>111.05</v>
      </c>
      <c r="T95">
        <v>7107</v>
      </c>
      <c r="U95">
        <v>0</v>
      </c>
    </row>
    <row r="96" spans="1:21" x14ac:dyDescent="0.25">
      <c r="A96" t="s">
        <v>128</v>
      </c>
      <c r="B96">
        <v>1</v>
      </c>
      <c r="C96">
        <v>0</v>
      </c>
      <c r="D96">
        <v>0</v>
      </c>
      <c r="E96">
        <v>0</v>
      </c>
      <c r="F96">
        <v>72</v>
      </c>
      <c r="G96">
        <v>1</v>
      </c>
      <c r="H96" t="s">
        <v>22</v>
      </c>
      <c r="I96" t="s">
        <v>35</v>
      </c>
      <c r="J96" t="s">
        <v>23</v>
      </c>
      <c r="K96" t="s">
        <v>22</v>
      </c>
      <c r="L96" t="s">
        <v>22</v>
      </c>
      <c r="M96" t="s">
        <v>23</v>
      </c>
      <c r="N96" t="s">
        <v>22</v>
      </c>
      <c r="O96" t="s">
        <v>22</v>
      </c>
      <c r="P96" t="s">
        <v>45</v>
      </c>
      <c r="Q96">
        <v>1</v>
      </c>
      <c r="R96" t="s">
        <v>33</v>
      </c>
      <c r="S96">
        <v>100.9</v>
      </c>
      <c r="T96">
        <v>7459.05</v>
      </c>
      <c r="U96">
        <v>0</v>
      </c>
    </row>
    <row r="97" spans="1:21" x14ac:dyDescent="0.25">
      <c r="A97" t="s">
        <v>129</v>
      </c>
      <c r="B97">
        <v>0</v>
      </c>
      <c r="C97">
        <v>0</v>
      </c>
      <c r="D97">
        <v>0</v>
      </c>
      <c r="E97">
        <v>0</v>
      </c>
      <c r="F97">
        <v>12</v>
      </c>
      <c r="G97">
        <v>1</v>
      </c>
      <c r="H97" t="s">
        <v>22</v>
      </c>
      <c r="I97" t="s">
        <v>35</v>
      </c>
      <c r="J97" t="s">
        <v>22</v>
      </c>
      <c r="K97" t="s">
        <v>23</v>
      </c>
      <c r="L97" t="s">
        <v>23</v>
      </c>
      <c r="M97" t="s">
        <v>23</v>
      </c>
      <c r="N97" t="s">
        <v>23</v>
      </c>
      <c r="O97" t="s">
        <v>23</v>
      </c>
      <c r="P97" t="s">
        <v>26</v>
      </c>
      <c r="Q97">
        <v>1</v>
      </c>
      <c r="R97" t="s">
        <v>27</v>
      </c>
      <c r="S97">
        <v>78.95</v>
      </c>
      <c r="T97">
        <v>927.35</v>
      </c>
      <c r="U97">
        <v>1</v>
      </c>
    </row>
    <row r="98" spans="1:21" x14ac:dyDescent="0.25">
      <c r="A98" t="s">
        <v>130</v>
      </c>
      <c r="B98">
        <v>1</v>
      </c>
      <c r="C98">
        <v>0</v>
      </c>
      <c r="D98">
        <v>1</v>
      </c>
      <c r="E98">
        <v>1</v>
      </c>
      <c r="F98">
        <v>71</v>
      </c>
      <c r="G98">
        <v>1</v>
      </c>
      <c r="H98" t="s">
        <v>22</v>
      </c>
      <c r="I98" t="s">
        <v>25</v>
      </c>
      <c r="J98" t="s">
        <v>22</v>
      </c>
      <c r="K98" t="s">
        <v>22</v>
      </c>
      <c r="L98" t="s">
        <v>23</v>
      </c>
      <c r="M98" t="s">
        <v>22</v>
      </c>
      <c r="N98" t="s">
        <v>23</v>
      </c>
      <c r="O98" t="s">
        <v>23</v>
      </c>
      <c r="P98" t="s">
        <v>29</v>
      </c>
      <c r="Q98">
        <v>1</v>
      </c>
      <c r="R98" t="s">
        <v>38</v>
      </c>
      <c r="S98">
        <v>66.849999999999994</v>
      </c>
      <c r="T98">
        <v>4748.7</v>
      </c>
      <c r="U98">
        <v>0</v>
      </c>
    </row>
    <row r="99" spans="1:21" x14ac:dyDescent="0.25">
      <c r="A99" t="s">
        <v>131</v>
      </c>
      <c r="B99">
        <v>1</v>
      </c>
      <c r="C99">
        <v>0</v>
      </c>
      <c r="D99">
        <v>0</v>
      </c>
      <c r="E99">
        <v>0</v>
      </c>
      <c r="F99">
        <v>5</v>
      </c>
      <c r="G99">
        <v>1</v>
      </c>
      <c r="H99" t="s">
        <v>23</v>
      </c>
      <c r="I99" t="s">
        <v>23</v>
      </c>
      <c r="J99" t="s">
        <v>44</v>
      </c>
      <c r="K99" t="s">
        <v>44</v>
      </c>
      <c r="L99" t="s">
        <v>44</v>
      </c>
      <c r="M99" t="s">
        <v>44</v>
      </c>
      <c r="N99" t="s">
        <v>44</v>
      </c>
      <c r="O99" t="s">
        <v>44</v>
      </c>
      <c r="P99" t="s">
        <v>26</v>
      </c>
      <c r="Q99">
        <v>0</v>
      </c>
      <c r="R99" t="s">
        <v>30</v>
      </c>
      <c r="S99">
        <v>21.05</v>
      </c>
      <c r="T99">
        <v>113.85</v>
      </c>
      <c r="U99">
        <v>1</v>
      </c>
    </row>
    <row r="100" spans="1:21" x14ac:dyDescent="0.25">
      <c r="A100" t="s">
        <v>132</v>
      </c>
      <c r="B100">
        <v>1</v>
      </c>
      <c r="C100">
        <v>0</v>
      </c>
      <c r="D100">
        <v>0</v>
      </c>
      <c r="E100">
        <v>0</v>
      </c>
      <c r="F100">
        <v>52</v>
      </c>
      <c r="G100">
        <v>1</v>
      </c>
      <c r="H100" t="s">
        <v>23</v>
      </c>
      <c r="I100" t="s">
        <v>23</v>
      </c>
      <c r="J100" t="s">
        <v>44</v>
      </c>
      <c r="K100" t="s">
        <v>44</v>
      </c>
      <c r="L100" t="s">
        <v>44</v>
      </c>
      <c r="M100" t="s">
        <v>44</v>
      </c>
      <c r="N100" t="s">
        <v>44</v>
      </c>
      <c r="O100" t="s">
        <v>44</v>
      </c>
      <c r="P100" t="s">
        <v>45</v>
      </c>
      <c r="Q100">
        <v>0</v>
      </c>
      <c r="R100" t="s">
        <v>33</v>
      </c>
      <c r="S100">
        <v>21</v>
      </c>
      <c r="T100">
        <v>1107.2</v>
      </c>
      <c r="U100">
        <v>0</v>
      </c>
    </row>
    <row r="101" spans="1:21" x14ac:dyDescent="0.25">
      <c r="A101" t="s">
        <v>133</v>
      </c>
      <c r="B101">
        <v>0</v>
      </c>
      <c r="C101">
        <v>1</v>
      </c>
      <c r="D101">
        <v>1</v>
      </c>
      <c r="E101">
        <v>0</v>
      </c>
      <c r="F101">
        <v>25</v>
      </c>
      <c r="G101">
        <v>1</v>
      </c>
      <c r="H101" t="s">
        <v>23</v>
      </c>
      <c r="I101" t="s">
        <v>35</v>
      </c>
      <c r="J101" t="s">
        <v>23</v>
      </c>
      <c r="K101" t="s">
        <v>22</v>
      </c>
      <c r="L101" t="s">
        <v>22</v>
      </c>
      <c r="M101" t="s">
        <v>23</v>
      </c>
      <c r="N101" t="s">
        <v>22</v>
      </c>
      <c r="O101" t="s">
        <v>22</v>
      </c>
      <c r="P101" t="s">
        <v>26</v>
      </c>
      <c r="Q101">
        <v>1</v>
      </c>
      <c r="R101" t="s">
        <v>27</v>
      </c>
      <c r="S101">
        <v>98.5</v>
      </c>
      <c r="T101">
        <v>2514.5</v>
      </c>
      <c r="U101">
        <v>1</v>
      </c>
    </row>
    <row r="102" spans="1:21" x14ac:dyDescent="0.25">
      <c r="A102" t="s">
        <v>134</v>
      </c>
      <c r="B102">
        <v>1</v>
      </c>
      <c r="C102">
        <v>0</v>
      </c>
      <c r="D102">
        <v>0</v>
      </c>
      <c r="E102">
        <v>0</v>
      </c>
      <c r="F102">
        <v>1</v>
      </c>
      <c r="G102">
        <v>1</v>
      </c>
      <c r="H102" t="s">
        <v>23</v>
      </c>
      <c r="I102" t="s">
        <v>23</v>
      </c>
      <c r="J102" t="s">
        <v>44</v>
      </c>
      <c r="K102" t="s">
        <v>44</v>
      </c>
      <c r="L102" t="s">
        <v>44</v>
      </c>
      <c r="M102" t="s">
        <v>44</v>
      </c>
      <c r="N102" t="s">
        <v>44</v>
      </c>
      <c r="O102" t="s">
        <v>44</v>
      </c>
      <c r="P102" t="s">
        <v>26</v>
      </c>
      <c r="Q102">
        <v>0</v>
      </c>
      <c r="R102" t="s">
        <v>30</v>
      </c>
      <c r="S102">
        <v>20.2</v>
      </c>
      <c r="T102">
        <v>20.2</v>
      </c>
      <c r="U102">
        <v>0</v>
      </c>
    </row>
    <row r="103" spans="1:21" x14ac:dyDescent="0.25">
      <c r="A103" t="s">
        <v>135</v>
      </c>
      <c r="B103">
        <v>0</v>
      </c>
      <c r="C103">
        <v>0</v>
      </c>
      <c r="D103">
        <v>1</v>
      </c>
      <c r="E103">
        <v>1</v>
      </c>
      <c r="F103">
        <v>1</v>
      </c>
      <c r="G103">
        <v>1</v>
      </c>
      <c r="H103" t="s">
        <v>23</v>
      </c>
      <c r="I103" t="s">
        <v>23</v>
      </c>
      <c r="J103" t="s">
        <v>44</v>
      </c>
      <c r="K103" t="s">
        <v>44</v>
      </c>
      <c r="L103" t="s">
        <v>44</v>
      </c>
      <c r="M103" t="s">
        <v>44</v>
      </c>
      <c r="N103" t="s">
        <v>44</v>
      </c>
      <c r="O103" t="s">
        <v>44</v>
      </c>
      <c r="P103" t="s">
        <v>26</v>
      </c>
      <c r="Q103">
        <v>0</v>
      </c>
      <c r="R103" t="s">
        <v>27</v>
      </c>
      <c r="S103">
        <v>19.45</v>
      </c>
      <c r="T103">
        <v>19.45</v>
      </c>
      <c r="U103">
        <v>0</v>
      </c>
    </row>
    <row r="104" spans="1:21" x14ac:dyDescent="0.25">
      <c r="A104" t="s">
        <v>136</v>
      </c>
      <c r="B104">
        <v>1</v>
      </c>
      <c r="C104">
        <v>0</v>
      </c>
      <c r="D104">
        <v>0</v>
      </c>
      <c r="E104">
        <v>0</v>
      </c>
      <c r="F104">
        <v>38</v>
      </c>
      <c r="G104">
        <v>1</v>
      </c>
      <c r="H104" t="s">
        <v>22</v>
      </c>
      <c r="I104" t="s">
        <v>35</v>
      </c>
      <c r="J104" t="s">
        <v>23</v>
      </c>
      <c r="K104" t="s">
        <v>23</v>
      </c>
      <c r="L104" t="s">
        <v>22</v>
      </c>
      <c r="M104" t="s">
        <v>22</v>
      </c>
      <c r="N104" t="s">
        <v>22</v>
      </c>
      <c r="O104" t="s">
        <v>23</v>
      </c>
      <c r="P104" t="s">
        <v>29</v>
      </c>
      <c r="Q104">
        <v>0</v>
      </c>
      <c r="R104" t="s">
        <v>33</v>
      </c>
      <c r="S104">
        <v>95</v>
      </c>
      <c r="T104">
        <v>3605.6</v>
      </c>
      <c r="U104">
        <v>0</v>
      </c>
    </row>
    <row r="105" spans="1:21" x14ac:dyDescent="0.25">
      <c r="A105" t="s">
        <v>137</v>
      </c>
      <c r="B105">
        <v>0</v>
      </c>
      <c r="C105">
        <v>1</v>
      </c>
      <c r="D105">
        <v>1</v>
      </c>
      <c r="E105">
        <v>0</v>
      </c>
      <c r="F105">
        <v>66</v>
      </c>
      <c r="G105">
        <v>0</v>
      </c>
      <c r="H105" t="s">
        <v>24</v>
      </c>
      <c r="I105" t="s">
        <v>25</v>
      </c>
      <c r="J105" t="s">
        <v>23</v>
      </c>
      <c r="K105" t="s">
        <v>22</v>
      </c>
      <c r="L105" t="s">
        <v>22</v>
      </c>
      <c r="M105" t="s">
        <v>23</v>
      </c>
      <c r="N105" t="s">
        <v>22</v>
      </c>
      <c r="O105" t="s">
        <v>23</v>
      </c>
      <c r="P105" t="s">
        <v>29</v>
      </c>
      <c r="Q105">
        <v>0</v>
      </c>
      <c r="R105" t="s">
        <v>33</v>
      </c>
      <c r="S105">
        <v>45.55</v>
      </c>
      <c r="T105">
        <v>3027.25</v>
      </c>
      <c r="U105">
        <v>0</v>
      </c>
    </row>
    <row r="106" spans="1:21" x14ac:dyDescent="0.25">
      <c r="A106" t="s">
        <v>138</v>
      </c>
      <c r="B106">
        <v>1</v>
      </c>
      <c r="C106">
        <v>0</v>
      </c>
      <c r="D106">
        <v>1</v>
      </c>
      <c r="E106">
        <v>0</v>
      </c>
      <c r="F106">
        <v>68</v>
      </c>
      <c r="G106">
        <v>1</v>
      </c>
      <c r="H106" t="s">
        <v>22</v>
      </c>
      <c r="I106" t="s">
        <v>35</v>
      </c>
      <c r="J106" t="s">
        <v>23</v>
      </c>
      <c r="K106" t="s">
        <v>22</v>
      </c>
      <c r="L106" t="s">
        <v>22</v>
      </c>
      <c r="M106" t="s">
        <v>22</v>
      </c>
      <c r="N106" t="s">
        <v>22</v>
      </c>
      <c r="O106" t="s">
        <v>22</v>
      </c>
      <c r="P106" t="s">
        <v>45</v>
      </c>
      <c r="Q106">
        <v>1</v>
      </c>
      <c r="R106" t="s">
        <v>33</v>
      </c>
      <c r="S106">
        <v>110</v>
      </c>
      <c r="T106">
        <v>7611.85</v>
      </c>
      <c r="U106">
        <v>1</v>
      </c>
    </row>
    <row r="107" spans="1:21" x14ac:dyDescent="0.25">
      <c r="A107" t="s">
        <v>139</v>
      </c>
      <c r="B107">
        <v>1</v>
      </c>
      <c r="C107">
        <v>0</v>
      </c>
      <c r="D107">
        <v>0</v>
      </c>
      <c r="E107">
        <v>0</v>
      </c>
      <c r="F107">
        <v>5</v>
      </c>
      <c r="G107">
        <v>0</v>
      </c>
      <c r="H107" t="s">
        <v>24</v>
      </c>
      <c r="I107" t="s">
        <v>25</v>
      </c>
      <c r="J107" t="s">
        <v>23</v>
      </c>
      <c r="K107" t="s">
        <v>23</v>
      </c>
      <c r="L107" t="s">
        <v>23</v>
      </c>
      <c r="M107" t="s">
        <v>23</v>
      </c>
      <c r="N107" t="s">
        <v>23</v>
      </c>
      <c r="O107" t="s">
        <v>23</v>
      </c>
      <c r="P107" t="s">
        <v>26</v>
      </c>
      <c r="Q107">
        <v>0</v>
      </c>
      <c r="R107" t="s">
        <v>30</v>
      </c>
      <c r="S107">
        <v>24.3</v>
      </c>
      <c r="T107">
        <v>100.2</v>
      </c>
      <c r="U107">
        <v>0</v>
      </c>
    </row>
    <row r="108" spans="1:21" x14ac:dyDescent="0.25">
      <c r="A108" t="s">
        <v>140</v>
      </c>
      <c r="B108">
        <v>0</v>
      </c>
      <c r="C108">
        <v>0</v>
      </c>
      <c r="D108">
        <v>1</v>
      </c>
      <c r="E108">
        <v>1</v>
      </c>
      <c r="F108">
        <v>72</v>
      </c>
      <c r="G108">
        <v>1</v>
      </c>
      <c r="H108" t="s">
        <v>22</v>
      </c>
      <c r="I108" t="s">
        <v>35</v>
      </c>
      <c r="J108" t="s">
        <v>22</v>
      </c>
      <c r="K108" t="s">
        <v>22</v>
      </c>
      <c r="L108" t="s">
        <v>23</v>
      </c>
      <c r="M108" t="s">
        <v>23</v>
      </c>
      <c r="N108" t="s">
        <v>22</v>
      </c>
      <c r="O108" t="s">
        <v>22</v>
      </c>
      <c r="P108" t="s">
        <v>29</v>
      </c>
      <c r="Q108">
        <v>1</v>
      </c>
      <c r="R108" t="s">
        <v>27</v>
      </c>
      <c r="S108">
        <v>104.15</v>
      </c>
      <c r="T108">
        <v>7303.05</v>
      </c>
      <c r="U108">
        <v>0</v>
      </c>
    </row>
    <row r="109" spans="1:21" x14ac:dyDescent="0.25">
      <c r="A109" t="s">
        <v>141</v>
      </c>
      <c r="B109">
        <v>0</v>
      </c>
      <c r="C109">
        <v>0</v>
      </c>
      <c r="D109">
        <v>0</v>
      </c>
      <c r="E109">
        <v>0</v>
      </c>
      <c r="F109">
        <v>32</v>
      </c>
      <c r="G109">
        <v>0</v>
      </c>
      <c r="H109" t="s">
        <v>24</v>
      </c>
      <c r="I109" t="s">
        <v>25</v>
      </c>
      <c r="J109" t="s">
        <v>22</v>
      </c>
      <c r="K109" t="s">
        <v>23</v>
      </c>
      <c r="L109" t="s">
        <v>23</v>
      </c>
      <c r="M109" t="s">
        <v>23</v>
      </c>
      <c r="N109" t="s">
        <v>23</v>
      </c>
      <c r="O109" t="s">
        <v>23</v>
      </c>
      <c r="P109" t="s">
        <v>29</v>
      </c>
      <c r="Q109">
        <v>0</v>
      </c>
      <c r="R109" t="s">
        <v>30</v>
      </c>
      <c r="S109">
        <v>30.15</v>
      </c>
      <c r="T109">
        <v>927.65</v>
      </c>
      <c r="U109">
        <v>0</v>
      </c>
    </row>
    <row r="110" spans="1:21" x14ac:dyDescent="0.25">
      <c r="A110" t="s">
        <v>142</v>
      </c>
      <c r="B110">
        <v>1</v>
      </c>
      <c r="C110">
        <v>0</v>
      </c>
      <c r="D110">
        <v>0</v>
      </c>
      <c r="E110">
        <v>0</v>
      </c>
      <c r="F110">
        <v>43</v>
      </c>
      <c r="G110">
        <v>1</v>
      </c>
      <c r="H110" t="s">
        <v>22</v>
      </c>
      <c r="I110" t="s">
        <v>35</v>
      </c>
      <c r="J110" t="s">
        <v>23</v>
      </c>
      <c r="K110" t="s">
        <v>23</v>
      </c>
      <c r="L110" t="s">
        <v>23</v>
      </c>
      <c r="M110" t="s">
        <v>23</v>
      </c>
      <c r="N110" t="s">
        <v>22</v>
      </c>
      <c r="O110" t="s">
        <v>22</v>
      </c>
      <c r="P110" t="s">
        <v>29</v>
      </c>
      <c r="Q110">
        <v>0</v>
      </c>
      <c r="R110" t="s">
        <v>30</v>
      </c>
      <c r="S110">
        <v>94.35</v>
      </c>
      <c r="T110">
        <v>3921.3</v>
      </c>
      <c r="U110">
        <v>0</v>
      </c>
    </row>
    <row r="111" spans="1:21" x14ac:dyDescent="0.25">
      <c r="A111" t="s">
        <v>143</v>
      </c>
      <c r="B111">
        <v>1</v>
      </c>
      <c r="C111">
        <v>0</v>
      </c>
      <c r="D111">
        <v>1</v>
      </c>
      <c r="E111">
        <v>1</v>
      </c>
      <c r="F111">
        <v>72</v>
      </c>
      <c r="G111">
        <v>1</v>
      </c>
      <c r="H111" t="s">
        <v>23</v>
      </c>
      <c r="I111" t="s">
        <v>23</v>
      </c>
      <c r="J111" t="s">
        <v>44</v>
      </c>
      <c r="K111" t="s">
        <v>44</v>
      </c>
      <c r="L111" t="s">
        <v>44</v>
      </c>
      <c r="M111" t="s">
        <v>44</v>
      </c>
      <c r="N111" t="s">
        <v>44</v>
      </c>
      <c r="O111" t="s">
        <v>44</v>
      </c>
      <c r="P111" t="s">
        <v>45</v>
      </c>
      <c r="Q111">
        <v>0</v>
      </c>
      <c r="R111" t="s">
        <v>38</v>
      </c>
      <c r="S111">
        <v>19.399999999999999</v>
      </c>
      <c r="T111">
        <v>1363.25</v>
      </c>
      <c r="U111">
        <v>0</v>
      </c>
    </row>
    <row r="112" spans="1:21" x14ac:dyDescent="0.25">
      <c r="A112" t="s">
        <v>144</v>
      </c>
      <c r="B112">
        <v>1</v>
      </c>
      <c r="C112">
        <v>0</v>
      </c>
      <c r="D112">
        <v>1</v>
      </c>
      <c r="E112">
        <v>0</v>
      </c>
      <c r="F112">
        <v>55</v>
      </c>
      <c r="G112">
        <v>1</v>
      </c>
      <c r="H112" t="s">
        <v>22</v>
      </c>
      <c r="I112" t="s">
        <v>35</v>
      </c>
      <c r="J112" t="s">
        <v>22</v>
      </c>
      <c r="K112" t="s">
        <v>22</v>
      </c>
      <c r="L112" t="s">
        <v>23</v>
      </c>
      <c r="M112" t="s">
        <v>23</v>
      </c>
      <c r="N112" t="s">
        <v>22</v>
      </c>
      <c r="O112" t="s">
        <v>23</v>
      </c>
      <c r="P112" t="s">
        <v>26</v>
      </c>
      <c r="Q112">
        <v>1</v>
      </c>
      <c r="R112" t="s">
        <v>27</v>
      </c>
      <c r="S112">
        <v>96.75</v>
      </c>
      <c r="T112">
        <v>5238.8999999999996</v>
      </c>
      <c r="U112">
        <v>1</v>
      </c>
    </row>
    <row r="113" spans="1:21" x14ac:dyDescent="0.25">
      <c r="A113" t="s">
        <v>145</v>
      </c>
      <c r="B113">
        <v>0</v>
      </c>
      <c r="C113">
        <v>0</v>
      </c>
      <c r="D113">
        <v>0</v>
      </c>
      <c r="E113">
        <v>0</v>
      </c>
      <c r="F113">
        <v>52</v>
      </c>
      <c r="G113">
        <v>1</v>
      </c>
      <c r="H113" t="s">
        <v>23</v>
      </c>
      <c r="I113" t="s">
        <v>25</v>
      </c>
      <c r="J113" t="s">
        <v>22</v>
      </c>
      <c r="K113" t="s">
        <v>23</v>
      </c>
      <c r="L113" t="s">
        <v>22</v>
      </c>
      <c r="M113" t="s">
        <v>22</v>
      </c>
      <c r="N113" t="s">
        <v>23</v>
      </c>
      <c r="O113" t="s">
        <v>23</v>
      </c>
      <c r="P113" t="s">
        <v>29</v>
      </c>
      <c r="Q113">
        <v>0</v>
      </c>
      <c r="R113" t="s">
        <v>38</v>
      </c>
      <c r="S113">
        <v>57.95</v>
      </c>
      <c r="T113">
        <v>3042.25</v>
      </c>
      <c r="U113">
        <v>0</v>
      </c>
    </row>
    <row r="114" spans="1:21" x14ac:dyDescent="0.25">
      <c r="A114" t="s">
        <v>146</v>
      </c>
      <c r="B114">
        <v>0</v>
      </c>
      <c r="C114">
        <v>0</v>
      </c>
      <c r="D114">
        <v>0</v>
      </c>
      <c r="E114">
        <v>0</v>
      </c>
      <c r="F114">
        <v>43</v>
      </c>
      <c r="G114">
        <v>1</v>
      </c>
      <c r="H114" t="s">
        <v>23</v>
      </c>
      <c r="I114" t="s">
        <v>35</v>
      </c>
      <c r="J114" t="s">
        <v>23</v>
      </c>
      <c r="K114" t="s">
        <v>22</v>
      </c>
      <c r="L114" t="s">
        <v>22</v>
      </c>
      <c r="M114" t="s">
        <v>23</v>
      </c>
      <c r="N114" t="s">
        <v>22</v>
      </c>
      <c r="O114" t="s">
        <v>23</v>
      </c>
      <c r="P114" t="s">
        <v>26</v>
      </c>
      <c r="Q114">
        <v>1</v>
      </c>
      <c r="R114" t="s">
        <v>27</v>
      </c>
      <c r="S114">
        <v>91.65</v>
      </c>
      <c r="T114">
        <v>3954.1</v>
      </c>
      <c r="U114">
        <v>0</v>
      </c>
    </row>
    <row r="115" spans="1:21" x14ac:dyDescent="0.25">
      <c r="A115" t="s">
        <v>147</v>
      </c>
      <c r="B115">
        <v>0</v>
      </c>
      <c r="C115">
        <v>1</v>
      </c>
      <c r="D115">
        <v>1</v>
      </c>
      <c r="E115">
        <v>0</v>
      </c>
      <c r="F115">
        <v>37</v>
      </c>
      <c r="G115">
        <v>1</v>
      </c>
      <c r="H115" t="s">
        <v>22</v>
      </c>
      <c r="I115" t="s">
        <v>35</v>
      </c>
      <c r="J115" t="s">
        <v>23</v>
      </c>
      <c r="K115" t="s">
        <v>23</v>
      </c>
      <c r="L115" t="s">
        <v>23</v>
      </c>
      <c r="M115" t="s">
        <v>23</v>
      </c>
      <c r="N115" t="s">
        <v>23</v>
      </c>
      <c r="O115" t="s">
        <v>23</v>
      </c>
      <c r="P115" t="s">
        <v>26</v>
      </c>
      <c r="Q115">
        <v>1</v>
      </c>
      <c r="R115" t="s">
        <v>27</v>
      </c>
      <c r="S115">
        <v>76.5</v>
      </c>
      <c r="T115">
        <v>2868.15</v>
      </c>
      <c r="U115">
        <v>1</v>
      </c>
    </row>
    <row r="116" spans="1:21" x14ac:dyDescent="0.25">
      <c r="A116" t="s">
        <v>148</v>
      </c>
      <c r="B116">
        <v>0</v>
      </c>
      <c r="C116">
        <v>0</v>
      </c>
      <c r="D116">
        <v>1</v>
      </c>
      <c r="E116">
        <v>1</v>
      </c>
      <c r="F116">
        <v>64</v>
      </c>
      <c r="G116">
        <v>0</v>
      </c>
      <c r="H116" t="s">
        <v>24</v>
      </c>
      <c r="I116" t="s">
        <v>25</v>
      </c>
      <c r="J116" t="s">
        <v>23</v>
      </c>
      <c r="K116" t="s">
        <v>22</v>
      </c>
      <c r="L116" t="s">
        <v>23</v>
      </c>
      <c r="M116" t="s">
        <v>22</v>
      </c>
      <c r="N116" t="s">
        <v>22</v>
      </c>
      <c r="O116" t="s">
        <v>22</v>
      </c>
      <c r="P116" t="s">
        <v>45</v>
      </c>
      <c r="Q116">
        <v>1</v>
      </c>
      <c r="R116" t="s">
        <v>27</v>
      </c>
      <c r="S116">
        <v>54.6</v>
      </c>
      <c r="T116">
        <v>3423.5</v>
      </c>
      <c r="U116">
        <v>0</v>
      </c>
    </row>
    <row r="117" spans="1:21" x14ac:dyDescent="0.25">
      <c r="A117" t="s">
        <v>149</v>
      </c>
      <c r="B117">
        <v>1</v>
      </c>
      <c r="C117">
        <v>0</v>
      </c>
      <c r="D117">
        <v>1</v>
      </c>
      <c r="E117">
        <v>1</v>
      </c>
      <c r="F117">
        <v>3</v>
      </c>
      <c r="G117">
        <v>1</v>
      </c>
      <c r="H117" t="s">
        <v>23</v>
      </c>
      <c r="I117" t="s">
        <v>35</v>
      </c>
      <c r="J117" t="s">
        <v>22</v>
      </c>
      <c r="K117" t="s">
        <v>22</v>
      </c>
      <c r="L117" t="s">
        <v>23</v>
      </c>
      <c r="M117" t="s">
        <v>23</v>
      </c>
      <c r="N117" t="s">
        <v>22</v>
      </c>
      <c r="O117" t="s">
        <v>23</v>
      </c>
      <c r="P117" t="s">
        <v>26</v>
      </c>
      <c r="Q117">
        <v>0</v>
      </c>
      <c r="R117" t="s">
        <v>27</v>
      </c>
      <c r="S117">
        <v>89.85</v>
      </c>
      <c r="T117">
        <v>248.4</v>
      </c>
      <c r="U117">
        <v>0</v>
      </c>
    </row>
    <row r="118" spans="1:21" x14ac:dyDescent="0.25">
      <c r="A118" t="s">
        <v>150</v>
      </c>
      <c r="B118">
        <v>0</v>
      </c>
      <c r="C118">
        <v>0</v>
      </c>
      <c r="D118">
        <v>0</v>
      </c>
      <c r="E118">
        <v>0</v>
      </c>
      <c r="F118">
        <v>36</v>
      </c>
      <c r="G118">
        <v>0</v>
      </c>
      <c r="H118" t="s">
        <v>24</v>
      </c>
      <c r="I118" t="s">
        <v>25</v>
      </c>
      <c r="J118" t="s">
        <v>22</v>
      </c>
      <c r="K118" t="s">
        <v>23</v>
      </c>
      <c r="L118" t="s">
        <v>23</v>
      </c>
      <c r="M118" t="s">
        <v>23</v>
      </c>
      <c r="N118" t="s">
        <v>23</v>
      </c>
      <c r="O118" t="s">
        <v>23</v>
      </c>
      <c r="P118" t="s">
        <v>45</v>
      </c>
      <c r="Q118">
        <v>0</v>
      </c>
      <c r="R118" t="s">
        <v>33</v>
      </c>
      <c r="S118">
        <v>31.05</v>
      </c>
      <c r="T118">
        <v>1126.3499999999999</v>
      </c>
      <c r="U118">
        <v>0</v>
      </c>
    </row>
    <row r="119" spans="1:21" x14ac:dyDescent="0.25">
      <c r="A119" t="s">
        <v>151</v>
      </c>
      <c r="B119">
        <v>0</v>
      </c>
      <c r="C119">
        <v>0</v>
      </c>
      <c r="D119">
        <v>1</v>
      </c>
      <c r="E119">
        <v>1</v>
      </c>
      <c r="F119">
        <v>10</v>
      </c>
      <c r="G119">
        <v>1</v>
      </c>
      <c r="H119" t="s">
        <v>22</v>
      </c>
      <c r="I119" t="s">
        <v>35</v>
      </c>
      <c r="J119" t="s">
        <v>22</v>
      </c>
      <c r="K119" t="s">
        <v>23</v>
      </c>
      <c r="L119" t="s">
        <v>23</v>
      </c>
      <c r="M119" t="s">
        <v>23</v>
      </c>
      <c r="N119" t="s">
        <v>22</v>
      </c>
      <c r="O119" t="s">
        <v>22</v>
      </c>
      <c r="P119" t="s">
        <v>26</v>
      </c>
      <c r="Q119">
        <v>1</v>
      </c>
      <c r="R119" t="s">
        <v>27</v>
      </c>
      <c r="S119">
        <v>100.25</v>
      </c>
      <c r="T119">
        <v>1064.6500000000001</v>
      </c>
      <c r="U119">
        <v>1</v>
      </c>
    </row>
    <row r="120" spans="1:21" x14ac:dyDescent="0.25">
      <c r="A120" t="s">
        <v>152</v>
      </c>
      <c r="B120">
        <v>0</v>
      </c>
      <c r="C120">
        <v>0</v>
      </c>
      <c r="D120">
        <v>0</v>
      </c>
      <c r="E120">
        <v>0</v>
      </c>
      <c r="F120">
        <v>41</v>
      </c>
      <c r="G120">
        <v>1</v>
      </c>
      <c r="H120" t="s">
        <v>23</v>
      </c>
      <c r="I120" t="s">
        <v>23</v>
      </c>
      <c r="J120" t="s">
        <v>44</v>
      </c>
      <c r="K120" t="s">
        <v>44</v>
      </c>
      <c r="L120" t="s">
        <v>44</v>
      </c>
      <c r="M120" t="s">
        <v>44</v>
      </c>
      <c r="N120" t="s">
        <v>44</v>
      </c>
      <c r="O120" t="s">
        <v>44</v>
      </c>
      <c r="P120" t="s">
        <v>45</v>
      </c>
      <c r="Q120">
        <v>0</v>
      </c>
      <c r="R120" t="s">
        <v>30</v>
      </c>
      <c r="S120">
        <v>20.65</v>
      </c>
      <c r="T120">
        <v>835.15</v>
      </c>
      <c r="U120">
        <v>0</v>
      </c>
    </row>
    <row r="121" spans="1:21" x14ac:dyDescent="0.25">
      <c r="A121" t="s">
        <v>153</v>
      </c>
      <c r="B121">
        <v>1</v>
      </c>
      <c r="C121">
        <v>0</v>
      </c>
      <c r="D121">
        <v>1</v>
      </c>
      <c r="E121">
        <v>1</v>
      </c>
      <c r="F121">
        <v>27</v>
      </c>
      <c r="G121">
        <v>1</v>
      </c>
      <c r="H121" t="s">
        <v>22</v>
      </c>
      <c r="I121" t="s">
        <v>35</v>
      </c>
      <c r="J121" t="s">
        <v>23</v>
      </c>
      <c r="K121" t="s">
        <v>22</v>
      </c>
      <c r="L121" t="s">
        <v>23</v>
      </c>
      <c r="M121" t="s">
        <v>22</v>
      </c>
      <c r="N121" t="s">
        <v>23</v>
      </c>
      <c r="O121" t="s">
        <v>23</v>
      </c>
      <c r="P121" t="s">
        <v>26</v>
      </c>
      <c r="Q121">
        <v>1</v>
      </c>
      <c r="R121" t="s">
        <v>38</v>
      </c>
      <c r="S121">
        <v>85.2</v>
      </c>
      <c r="T121">
        <v>2151.6</v>
      </c>
      <c r="U121">
        <v>0</v>
      </c>
    </row>
    <row r="122" spans="1:21" x14ac:dyDescent="0.25">
      <c r="A122" t="s">
        <v>154</v>
      </c>
      <c r="B122">
        <v>0</v>
      </c>
      <c r="C122">
        <v>0</v>
      </c>
      <c r="D122">
        <v>1</v>
      </c>
      <c r="E122">
        <v>1</v>
      </c>
      <c r="F122">
        <v>56</v>
      </c>
      <c r="G122">
        <v>1</v>
      </c>
      <c r="H122" t="s">
        <v>22</v>
      </c>
      <c r="I122" t="s">
        <v>35</v>
      </c>
      <c r="J122" t="s">
        <v>23</v>
      </c>
      <c r="K122" t="s">
        <v>23</v>
      </c>
      <c r="L122" t="s">
        <v>22</v>
      </c>
      <c r="M122" t="s">
        <v>23</v>
      </c>
      <c r="N122" t="s">
        <v>22</v>
      </c>
      <c r="O122" t="s">
        <v>22</v>
      </c>
      <c r="P122" t="s">
        <v>29</v>
      </c>
      <c r="Q122">
        <v>1</v>
      </c>
      <c r="R122" t="s">
        <v>38</v>
      </c>
      <c r="S122">
        <v>99.8</v>
      </c>
      <c r="T122">
        <v>5515.45</v>
      </c>
      <c r="U122">
        <v>0</v>
      </c>
    </row>
    <row r="123" spans="1:21" x14ac:dyDescent="0.25">
      <c r="A123" t="s">
        <v>155</v>
      </c>
      <c r="B123">
        <v>0</v>
      </c>
      <c r="C123">
        <v>0</v>
      </c>
      <c r="D123">
        <v>0</v>
      </c>
      <c r="E123">
        <v>0</v>
      </c>
      <c r="F123">
        <v>6</v>
      </c>
      <c r="G123">
        <v>1</v>
      </c>
      <c r="H123" t="s">
        <v>23</v>
      </c>
      <c r="I123" t="s">
        <v>23</v>
      </c>
      <c r="J123" t="s">
        <v>44</v>
      </c>
      <c r="K123" t="s">
        <v>44</v>
      </c>
      <c r="L123" t="s">
        <v>44</v>
      </c>
      <c r="M123" t="s">
        <v>44</v>
      </c>
      <c r="N123" t="s">
        <v>44</v>
      </c>
      <c r="O123" t="s">
        <v>44</v>
      </c>
      <c r="P123" t="s">
        <v>26</v>
      </c>
      <c r="Q123">
        <v>0</v>
      </c>
      <c r="R123" t="s">
        <v>30</v>
      </c>
      <c r="S123">
        <v>20.7</v>
      </c>
      <c r="T123">
        <v>112.75</v>
      </c>
      <c r="U123">
        <v>0</v>
      </c>
    </row>
    <row r="124" spans="1:21" x14ac:dyDescent="0.25">
      <c r="A124" t="s">
        <v>156</v>
      </c>
      <c r="B124">
        <v>1</v>
      </c>
      <c r="C124">
        <v>0</v>
      </c>
      <c r="D124">
        <v>0</v>
      </c>
      <c r="E124">
        <v>0</v>
      </c>
      <c r="F124">
        <v>3</v>
      </c>
      <c r="G124">
        <v>1</v>
      </c>
      <c r="H124" t="s">
        <v>22</v>
      </c>
      <c r="I124" t="s">
        <v>35</v>
      </c>
      <c r="J124" t="s">
        <v>23</v>
      </c>
      <c r="K124" t="s">
        <v>23</v>
      </c>
      <c r="L124" t="s">
        <v>23</v>
      </c>
      <c r="M124" t="s">
        <v>23</v>
      </c>
      <c r="N124" t="s">
        <v>23</v>
      </c>
      <c r="O124" t="s">
        <v>23</v>
      </c>
      <c r="P124" t="s">
        <v>26</v>
      </c>
      <c r="Q124">
        <v>1</v>
      </c>
      <c r="R124" t="s">
        <v>27</v>
      </c>
      <c r="S124">
        <v>74.400000000000006</v>
      </c>
      <c r="T124">
        <v>229.55</v>
      </c>
      <c r="U124">
        <v>1</v>
      </c>
    </row>
    <row r="125" spans="1:21" x14ac:dyDescent="0.25">
      <c r="A125" t="s">
        <v>157</v>
      </c>
      <c r="B125">
        <v>0</v>
      </c>
      <c r="C125">
        <v>0</v>
      </c>
      <c r="D125">
        <v>1</v>
      </c>
      <c r="E125">
        <v>1</v>
      </c>
      <c r="F125">
        <v>7</v>
      </c>
      <c r="G125">
        <v>1</v>
      </c>
      <c r="H125" t="s">
        <v>23</v>
      </c>
      <c r="I125" t="s">
        <v>25</v>
      </c>
      <c r="J125" t="s">
        <v>22</v>
      </c>
      <c r="K125" t="s">
        <v>23</v>
      </c>
      <c r="L125" t="s">
        <v>23</v>
      </c>
      <c r="M125" t="s">
        <v>23</v>
      </c>
      <c r="N125" t="s">
        <v>23</v>
      </c>
      <c r="O125" t="s">
        <v>23</v>
      </c>
      <c r="P125" t="s">
        <v>26</v>
      </c>
      <c r="Q125">
        <v>0</v>
      </c>
      <c r="R125" t="s">
        <v>30</v>
      </c>
      <c r="S125">
        <v>50.7</v>
      </c>
      <c r="T125">
        <v>350.35</v>
      </c>
      <c r="U125">
        <v>0</v>
      </c>
    </row>
    <row r="126" spans="1:21" x14ac:dyDescent="0.25">
      <c r="A126" t="s">
        <v>158</v>
      </c>
      <c r="B126">
        <v>0</v>
      </c>
      <c r="C126">
        <v>0</v>
      </c>
      <c r="D126">
        <v>1</v>
      </c>
      <c r="E126">
        <v>1</v>
      </c>
      <c r="F126">
        <v>4</v>
      </c>
      <c r="G126">
        <v>1</v>
      </c>
      <c r="H126" t="s">
        <v>23</v>
      </c>
      <c r="I126" t="s">
        <v>23</v>
      </c>
      <c r="J126" t="s">
        <v>44</v>
      </c>
      <c r="K126" t="s">
        <v>44</v>
      </c>
      <c r="L126" t="s">
        <v>44</v>
      </c>
      <c r="M126" t="s">
        <v>44</v>
      </c>
      <c r="N126" t="s">
        <v>44</v>
      </c>
      <c r="O126" t="s">
        <v>44</v>
      </c>
      <c r="P126" t="s">
        <v>26</v>
      </c>
      <c r="Q126">
        <v>0</v>
      </c>
      <c r="R126" t="s">
        <v>30</v>
      </c>
      <c r="S126">
        <v>20.85</v>
      </c>
      <c r="T126">
        <v>62.9</v>
      </c>
      <c r="U126">
        <v>0</v>
      </c>
    </row>
    <row r="127" spans="1:21" x14ac:dyDescent="0.25">
      <c r="A127" t="s">
        <v>159</v>
      </c>
      <c r="B127">
        <v>1</v>
      </c>
      <c r="C127">
        <v>0</v>
      </c>
      <c r="D127">
        <v>0</v>
      </c>
      <c r="E127">
        <v>0</v>
      </c>
      <c r="F127">
        <v>33</v>
      </c>
      <c r="G127">
        <v>1</v>
      </c>
      <c r="H127" t="s">
        <v>23</v>
      </c>
      <c r="I127" t="s">
        <v>35</v>
      </c>
      <c r="J127" t="s">
        <v>22</v>
      </c>
      <c r="K127" t="s">
        <v>23</v>
      </c>
      <c r="L127" t="s">
        <v>23</v>
      </c>
      <c r="M127" t="s">
        <v>22</v>
      </c>
      <c r="N127" t="s">
        <v>22</v>
      </c>
      <c r="O127" t="s">
        <v>23</v>
      </c>
      <c r="P127" t="s">
        <v>45</v>
      </c>
      <c r="Q127">
        <v>1</v>
      </c>
      <c r="R127" t="s">
        <v>27</v>
      </c>
      <c r="S127">
        <v>88.95</v>
      </c>
      <c r="T127">
        <v>3027.65</v>
      </c>
      <c r="U127">
        <v>0</v>
      </c>
    </row>
    <row r="128" spans="1:21" x14ac:dyDescent="0.25">
      <c r="A128" t="s">
        <v>160</v>
      </c>
      <c r="B128">
        <v>0</v>
      </c>
      <c r="C128">
        <v>1</v>
      </c>
      <c r="D128">
        <v>0</v>
      </c>
      <c r="E128">
        <v>0</v>
      </c>
      <c r="F128">
        <v>27</v>
      </c>
      <c r="G128">
        <v>1</v>
      </c>
      <c r="H128" t="s">
        <v>22</v>
      </c>
      <c r="I128" t="s">
        <v>35</v>
      </c>
      <c r="J128" t="s">
        <v>23</v>
      </c>
      <c r="K128" t="s">
        <v>23</v>
      </c>
      <c r="L128" t="s">
        <v>22</v>
      </c>
      <c r="M128" t="s">
        <v>23</v>
      </c>
      <c r="N128" t="s">
        <v>23</v>
      </c>
      <c r="O128" t="s">
        <v>23</v>
      </c>
      <c r="P128" t="s">
        <v>26</v>
      </c>
      <c r="Q128">
        <v>1</v>
      </c>
      <c r="R128" t="s">
        <v>27</v>
      </c>
      <c r="S128">
        <v>78.05</v>
      </c>
      <c r="T128">
        <v>2135.5</v>
      </c>
      <c r="U128">
        <v>1</v>
      </c>
    </row>
    <row r="129" spans="1:21" x14ac:dyDescent="0.25">
      <c r="A129" t="s">
        <v>161</v>
      </c>
      <c r="B129">
        <v>1</v>
      </c>
      <c r="C129">
        <v>0</v>
      </c>
      <c r="D129">
        <v>1</v>
      </c>
      <c r="E129">
        <v>0</v>
      </c>
      <c r="F129">
        <v>72</v>
      </c>
      <c r="G129">
        <v>1</v>
      </c>
      <c r="H129" t="s">
        <v>22</v>
      </c>
      <c r="I129" t="s">
        <v>23</v>
      </c>
      <c r="J129" t="s">
        <v>44</v>
      </c>
      <c r="K129" t="s">
        <v>44</v>
      </c>
      <c r="L129" t="s">
        <v>44</v>
      </c>
      <c r="M129" t="s">
        <v>44</v>
      </c>
      <c r="N129" t="s">
        <v>44</v>
      </c>
      <c r="O129" t="s">
        <v>44</v>
      </c>
      <c r="P129" t="s">
        <v>45</v>
      </c>
      <c r="Q129">
        <v>1</v>
      </c>
      <c r="R129" t="s">
        <v>33</v>
      </c>
      <c r="S129">
        <v>23.55</v>
      </c>
      <c r="T129">
        <v>1723.95</v>
      </c>
      <c r="U129">
        <v>0</v>
      </c>
    </row>
    <row r="130" spans="1:21" x14ac:dyDescent="0.25">
      <c r="A130" t="s">
        <v>162</v>
      </c>
      <c r="B130">
        <v>1</v>
      </c>
      <c r="C130">
        <v>0</v>
      </c>
      <c r="D130">
        <v>0</v>
      </c>
      <c r="E130">
        <v>0</v>
      </c>
      <c r="F130">
        <v>1</v>
      </c>
      <c r="G130">
        <v>1</v>
      </c>
      <c r="H130" t="s">
        <v>23</v>
      </c>
      <c r="I130" t="s">
        <v>23</v>
      </c>
      <c r="J130" t="s">
        <v>44</v>
      </c>
      <c r="K130" t="s">
        <v>44</v>
      </c>
      <c r="L130" t="s">
        <v>44</v>
      </c>
      <c r="M130" t="s">
        <v>44</v>
      </c>
      <c r="N130" t="s">
        <v>44</v>
      </c>
      <c r="O130" t="s">
        <v>44</v>
      </c>
      <c r="P130" t="s">
        <v>26</v>
      </c>
      <c r="Q130">
        <v>0</v>
      </c>
      <c r="R130" t="s">
        <v>30</v>
      </c>
      <c r="S130">
        <v>19.75</v>
      </c>
      <c r="T130">
        <v>19.75</v>
      </c>
      <c r="U130">
        <v>0</v>
      </c>
    </row>
    <row r="131" spans="1:21" x14ac:dyDescent="0.25">
      <c r="A131" t="s">
        <v>163</v>
      </c>
      <c r="B131">
        <v>1</v>
      </c>
      <c r="C131">
        <v>1</v>
      </c>
      <c r="D131">
        <v>0</v>
      </c>
      <c r="E131">
        <v>0</v>
      </c>
      <c r="F131">
        <v>71</v>
      </c>
      <c r="G131">
        <v>0</v>
      </c>
      <c r="H131" t="s">
        <v>24</v>
      </c>
      <c r="I131" t="s">
        <v>25</v>
      </c>
      <c r="J131" t="s">
        <v>22</v>
      </c>
      <c r="K131" t="s">
        <v>22</v>
      </c>
      <c r="L131" t="s">
        <v>23</v>
      </c>
      <c r="M131" t="s">
        <v>23</v>
      </c>
      <c r="N131" t="s">
        <v>22</v>
      </c>
      <c r="O131" t="s">
        <v>22</v>
      </c>
      <c r="P131" t="s">
        <v>29</v>
      </c>
      <c r="Q131">
        <v>1</v>
      </c>
      <c r="R131" t="s">
        <v>27</v>
      </c>
      <c r="S131">
        <v>56.45</v>
      </c>
      <c r="T131">
        <v>3985.35</v>
      </c>
      <c r="U131">
        <v>0</v>
      </c>
    </row>
    <row r="132" spans="1:21" x14ac:dyDescent="0.25">
      <c r="A132" t="s">
        <v>164</v>
      </c>
      <c r="B132">
        <v>0</v>
      </c>
      <c r="C132">
        <v>0</v>
      </c>
      <c r="D132">
        <v>0</v>
      </c>
      <c r="E132">
        <v>0</v>
      </c>
      <c r="F132">
        <v>13</v>
      </c>
      <c r="G132">
        <v>1</v>
      </c>
      <c r="H132" t="s">
        <v>22</v>
      </c>
      <c r="I132" t="s">
        <v>35</v>
      </c>
      <c r="J132" t="s">
        <v>23</v>
      </c>
      <c r="K132" t="s">
        <v>23</v>
      </c>
      <c r="L132" t="s">
        <v>23</v>
      </c>
      <c r="M132" t="s">
        <v>23</v>
      </c>
      <c r="N132" t="s">
        <v>23</v>
      </c>
      <c r="O132" t="s">
        <v>22</v>
      </c>
      <c r="P132" t="s">
        <v>26</v>
      </c>
      <c r="Q132">
        <v>1</v>
      </c>
      <c r="R132" t="s">
        <v>27</v>
      </c>
      <c r="S132">
        <v>85.95</v>
      </c>
      <c r="T132">
        <v>1215.6500000000001</v>
      </c>
      <c r="U132">
        <v>0</v>
      </c>
    </row>
    <row r="133" spans="1:21" x14ac:dyDescent="0.25">
      <c r="A133" t="s">
        <v>165</v>
      </c>
      <c r="B133">
        <v>0</v>
      </c>
      <c r="C133">
        <v>0</v>
      </c>
      <c r="D133">
        <v>1</v>
      </c>
      <c r="E133">
        <v>1</v>
      </c>
      <c r="F133">
        <v>25</v>
      </c>
      <c r="G133">
        <v>0</v>
      </c>
      <c r="H133" t="s">
        <v>24</v>
      </c>
      <c r="I133" t="s">
        <v>25</v>
      </c>
      <c r="J133" t="s">
        <v>22</v>
      </c>
      <c r="K133" t="s">
        <v>22</v>
      </c>
      <c r="L133" t="s">
        <v>22</v>
      </c>
      <c r="M133" t="s">
        <v>23</v>
      </c>
      <c r="N133" t="s">
        <v>22</v>
      </c>
      <c r="O133" t="s">
        <v>22</v>
      </c>
      <c r="P133" t="s">
        <v>26</v>
      </c>
      <c r="Q133">
        <v>1</v>
      </c>
      <c r="R133" t="s">
        <v>38</v>
      </c>
      <c r="S133">
        <v>58.6</v>
      </c>
      <c r="T133">
        <v>1502.65</v>
      </c>
      <c r="U133">
        <v>1</v>
      </c>
    </row>
    <row r="134" spans="1:21" x14ac:dyDescent="0.25">
      <c r="A134" t="s">
        <v>166</v>
      </c>
      <c r="B134">
        <v>1</v>
      </c>
      <c r="C134">
        <v>0</v>
      </c>
      <c r="D134">
        <v>0</v>
      </c>
      <c r="E134">
        <v>0</v>
      </c>
      <c r="F134">
        <v>67</v>
      </c>
      <c r="G134">
        <v>1</v>
      </c>
      <c r="H134" t="s">
        <v>23</v>
      </c>
      <c r="I134" t="s">
        <v>25</v>
      </c>
      <c r="J134" t="s">
        <v>23</v>
      </c>
      <c r="K134" t="s">
        <v>23</v>
      </c>
      <c r="L134" t="s">
        <v>23</v>
      </c>
      <c r="M134" t="s">
        <v>22</v>
      </c>
      <c r="N134" t="s">
        <v>23</v>
      </c>
      <c r="O134" t="s">
        <v>23</v>
      </c>
      <c r="P134" t="s">
        <v>45</v>
      </c>
      <c r="Q134">
        <v>0</v>
      </c>
      <c r="R134" t="s">
        <v>33</v>
      </c>
      <c r="S134">
        <v>50.55</v>
      </c>
      <c r="T134">
        <v>3260.1</v>
      </c>
      <c r="U134">
        <v>0</v>
      </c>
    </row>
    <row r="135" spans="1:21" x14ac:dyDescent="0.25">
      <c r="A135" t="s">
        <v>167</v>
      </c>
      <c r="B135">
        <v>1</v>
      </c>
      <c r="C135">
        <v>0</v>
      </c>
      <c r="D135">
        <v>0</v>
      </c>
      <c r="E135">
        <v>0</v>
      </c>
      <c r="F135">
        <v>1</v>
      </c>
      <c r="G135">
        <v>0</v>
      </c>
      <c r="H135" t="s">
        <v>24</v>
      </c>
      <c r="I135" t="s">
        <v>25</v>
      </c>
      <c r="J135" t="s">
        <v>23</v>
      </c>
      <c r="K135" t="s">
        <v>23</v>
      </c>
      <c r="L135" t="s">
        <v>23</v>
      </c>
      <c r="M135" t="s">
        <v>23</v>
      </c>
      <c r="N135" t="s">
        <v>23</v>
      </c>
      <c r="O135" t="s">
        <v>22</v>
      </c>
      <c r="P135" t="s">
        <v>26</v>
      </c>
      <c r="Q135">
        <v>1</v>
      </c>
      <c r="R135" t="s">
        <v>27</v>
      </c>
      <c r="S135">
        <v>35.450000000000003</v>
      </c>
      <c r="T135">
        <v>35.450000000000003</v>
      </c>
      <c r="U135">
        <v>1</v>
      </c>
    </row>
    <row r="136" spans="1:21" x14ac:dyDescent="0.25">
      <c r="A136" t="s">
        <v>168</v>
      </c>
      <c r="B136">
        <v>1</v>
      </c>
      <c r="C136">
        <v>0</v>
      </c>
      <c r="D136">
        <v>0</v>
      </c>
      <c r="E136">
        <v>0</v>
      </c>
      <c r="F136">
        <v>2</v>
      </c>
      <c r="G136">
        <v>1</v>
      </c>
      <c r="H136" t="s">
        <v>23</v>
      </c>
      <c r="I136" t="s">
        <v>25</v>
      </c>
      <c r="J136" t="s">
        <v>23</v>
      </c>
      <c r="K136" t="s">
        <v>23</v>
      </c>
      <c r="L136" t="s">
        <v>23</v>
      </c>
      <c r="M136" t="s">
        <v>23</v>
      </c>
      <c r="N136" t="s">
        <v>23</v>
      </c>
      <c r="O136" t="s">
        <v>23</v>
      </c>
      <c r="P136" t="s">
        <v>26</v>
      </c>
      <c r="Q136">
        <v>0</v>
      </c>
      <c r="R136" t="s">
        <v>27</v>
      </c>
      <c r="S136">
        <v>44.35</v>
      </c>
      <c r="T136">
        <v>81.25</v>
      </c>
      <c r="U136">
        <v>1</v>
      </c>
    </row>
    <row r="137" spans="1:21" x14ac:dyDescent="0.25">
      <c r="A137" t="s">
        <v>169</v>
      </c>
      <c r="B137">
        <v>0</v>
      </c>
      <c r="C137">
        <v>0</v>
      </c>
      <c r="D137">
        <v>0</v>
      </c>
      <c r="E137">
        <v>0</v>
      </c>
      <c r="F137">
        <v>43</v>
      </c>
      <c r="G137">
        <v>1</v>
      </c>
      <c r="H137" t="s">
        <v>22</v>
      </c>
      <c r="I137" t="s">
        <v>23</v>
      </c>
      <c r="J137" t="s">
        <v>44</v>
      </c>
      <c r="K137" t="s">
        <v>44</v>
      </c>
      <c r="L137" t="s">
        <v>44</v>
      </c>
      <c r="M137" t="s">
        <v>44</v>
      </c>
      <c r="N137" t="s">
        <v>44</v>
      </c>
      <c r="O137" t="s">
        <v>44</v>
      </c>
      <c r="P137" t="s">
        <v>45</v>
      </c>
      <c r="Q137">
        <v>1</v>
      </c>
      <c r="R137" t="s">
        <v>38</v>
      </c>
      <c r="S137">
        <v>25.7</v>
      </c>
      <c r="T137">
        <v>1188.2</v>
      </c>
      <c r="U137">
        <v>0</v>
      </c>
    </row>
    <row r="138" spans="1:21" x14ac:dyDescent="0.25">
      <c r="A138" t="s">
        <v>170</v>
      </c>
      <c r="B138">
        <v>0</v>
      </c>
      <c r="C138">
        <v>0</v>
      </c>
      <c r="D138">
        <v>0</v>
      </c>
      <c r="E138">
        <v>0</v>
      </c>
      <c r="F138">
        <v>23</v>
      </c>
      <c r="G138">
        <v>1</v>
      </c>
      <c r="H138" t="s">
        <v>23</v>
      </c>
      <c r="I138" t="s">
        <v>35</v>
      </c>
      <c r="J138" t="s">
        <v>22</v>
      </c>
      <c r="K138" t="s">
        <v>23</v>
      </c>
      <c r="L138" t="s">
        <v>23</v>
      </c>
      <c r="M138" t="s">
        <v>23</v>
      </c>
      <c r="N138" t="s">
        <v>23</v>
      </c>
      <c r="O138" t="s">
        <v>23</v>
      </c>
      <c r="P138" t="s">
        <v>26</v>
      </c>
      <c r="Q138">
        <v>1</v>
      </c>
      <c r="R138" t="s">
        <v>33</v>
      </c>
      <c r="S138">
        <v>75</v>
      </c>
      <c r="T138">
        <v>1778.5</v>
      </c>
      <c r="U138">
        <v>0</v>
      </c>
    </row>
    <row r="139" spans="1:21" x14ac:dyDescent="0.25">
      <c r="A139" t="s">
        <v>171</v>
      </c>
      <c r="B139">
        <v>0</v>
      </c>
      <c r="C139">
        <v>0</v>
      </c>
      <c r="D139">
        <v>1</v>
      </c>
      <c r="E139">
        <v>1</v>
      </c>
      <c r="F139">
        <v>64</v>
      </c>
      <c r="G139">
        <v>1</v>
      </c>
      <c r="H139" t="s">
        <v>23</v>
      </c>
      <c r="I139" t="s">
        <v>23</v>
      </c>
      <c r="J139" t="s">
        <v>44</v>
      </c>
      <c r="K139" t="s">
        <v>44</v>
      </c>
      <c r="L139" t="s">
        <v>44</v>
      </c>
      <c r="M139" t="s">
        <v>44</v>
      </c>
      <c r="N139" t="s">
        <v>44</v>
      </c>
      <c r="O139" t="s">
        <v>44</v>
      </c>
      <c r="P139" t="s">
        <v>45</v>
      </c>
      <c r="Q139">
        <v>0</v>
      </c>
      <c r="R139" t="s">
        <v>30</v>
      </c>
      <c r="S139">
        <v>20.2</v>
      </c>
      <c r="T139">
        <v>1277.75</v>
      </c>
      <c r="U139">
        <v>0</v>
      </c>
    </row>
    <row r="140" spans="1:21" x14ac:dyDescent="0.25">
      <c r="A140" t="s">
        <v>172</v>
      </c>
      <c r="B140">
        <v>1</v>
      </c>
      <c r="C140">
        <v>0</v>
      </c>
      <c r="D140">
        <v>0</v>
      </c>
      <c r="E140">
        <v>1</v>
      </c>
      <c r="F140">
        <v>57</v>
      </c>
      <c r="G140">
        <v>1</v>
      </c>
      <c r="H140" t="s">
        <v>23</v>
      </c>
      <c r="I140" t="s">
        <v>23</v>
      </c>
      <c r="J140" t="s">
        <v>44</v>
      </c>
      <c r="K140" t="s">
        <v>44</v>
      </c>
      <c r="L140" t="s">
        <v>44</v>
      </c>
      <c r="M140" t="s">
        <v>44</v>
      </c>
      <c r="N140" t="s">
        <v>44</v>
      </c>
      <c r="O140" t="s">
        <v>44</v>
      </c>
      <c r="P140" t="s">
        <v>45</v>
      </c>
      <c r="Q140">
        <v>1</v>
      </c>
      <c r="R140" t="s">
        <v>30</v>
      </c>
      <c r="S140">
        <v>19.600000000000001</v>
      </c>
      <c r="T140">
        <v>1170.55</v>
      </c>
      <c r="U140">
        <v>0</v>
      </c>
    </row>
    <row r="141" spans="1:21" x14ac:dyDescent="0.25">
      <c r="A141" t="s">
        <v>173</v>
      </c>
      <c r="B141">
        <v>0</v>
      </c>
      <c r="C141">
        <v>1</v>
      </c>
      <c r="D141">
        <v>1</v>
      </c>
      <c r="E141">
        <v>0</v>
      </c>
      <c r="F141">
        <v>1</v>
      </c>
      <c r="G141">
        <v>1</v>
      </c>
      <c r="H141" t="s">
        <v>23</v>
      </c>
      <c r="I141" t="s">
        <v>35</v>
      </c>
      <c r="J141" t="s">
        <v>23</v>
      </c>
      <c r="K141" t="s">
        <v>23</v>
      </c>
      <c r="L141" t="s">
        <v>23</v>
      </c>
      <c r="M141" t="s">
        <v>23</v>
      </c>
      <c r="N141" t="s">
        <v>23</v>
      </c>
      <c r="O141" t="s">
        <v>23</v>
      </c>
      <c r="P141" t="s">
        <v>26</v>
      </c>
      <c r="Q141">
        <v>1</v>
      </c>
      <c r="R141" t="s">
        <v>30</v>
      </c>
      <c r="S141">
        <v>70.45</v>
      </c>
      <c r="T141">
        <v>70.45</v>
      </c>
      <c r="U141">
        <v>1</v>
      </c>
    </row>
    <row r="142" spans="1:21" x14ac:dyDescent="0.25">
      <c r="A142" t="s">
        <v>174</v>
      </c>
      <c r="B142">
        <v>0</v>
      </c>
      <c r="C142">
        <v>1</v>
      </c>
      <c r="D142">
        <v>1</v>
      </c>
      <c r="E142">
        <v>1</v>
      </c>
      <c r="F142">
        <v>72</v>
      </c>
      <c r="G142">
        <v>1</v>
      </c>
      <c r="H142" t="s">
        <v>22</v>
      </c>
      <c r="I142" t="s">
        <v>25</v>
      </c>
      <c r="J142" t="s">
        <v>22</v>
      </c>
      <c r="K142" t="s">
        <v>22</v>
      </c>
      <c r="L142" t="s">
        <v>22</v>
      </c>
      <c r="M142" t="s">
        <v>22</v>
      </c>
      <c r="N142" t="s">
        <v>22</v>
      </c>
      <c r="O142" t="s">
        <v>22</v>
      </c>
      <c r="P142" t="s">
        <v>45</v>
      </c>
      <c r="Q142">
        <v>1</v>
      </c>
      <c r="R142" t="s">
        <v>38</v>
      </c>
      <c r="S142">
        <v>88.05</v>
      </c>
      <c r="T142">
        <v>6425.65</v>
      </c>
      <c r="U142">
        <v>0</v>
      </c>
    </row>
    <row r="143" spans="1:21" x14ac:dyDescent="0.25">
      <c r="A143" t="s">
        <v>175</v>
      </c>
      <c r="B143">
        <v>0</v>
      </c>
      <c r="C143">
        <v>0</v>
      </c>
      <c r="D143">
        <v>0</v>
      </c>
      <c r="E143">
        <v>0</v>
      </c>
      <c r="F143">
        <v>8</v>
      </c>
      <c r="G143">
        <v>1</v>
      </c>
      <c r="H143" t="s">
        <v>22</v>
      </c>
      <c r="I143" t="s">
        <v>25</v>
      </c>
      <c r="J143" t="s">
        <v>22</v>
      </c>
      <c r="K143" t="s">
        <v>23</v>
      </c>
      <c r="L143" t="s">
        <v>23</v>
      </c>
      <c r="M143" t="s">
        <v>22</v>
      </c>
      <c r="N143" t="s">
        <v>23</v>
      </c>
      <c r="O143" t="s">
        <v>22</v>
      </c>
      <c r="P143" t="s">
        <v>26</v>
      </c>
      <c r="Q143">
        <v>0</v>
      </c>
      <c r="R143" t="s">
        <v>27</v>
      </c>
      <c r="S143">
        <v>71.150000000000006</v>
      </c>
      <c r="T143">
        <v>563.65</v>
      </c>
      <c r="U143">
        <v>1</v>
      </c>
    </row>
    <row r="144" spans="1:21" x14ac:dyDescent="0.25">
      <c r="A144" t="s">
        <v>176</v>
      </c>
      <c r="B144">
        <v>0</v>
      </c>
      <c r="C144">
        <v>0</v>
      </c>
      <c r="D144">
        <v>1</v>
      </c>
      <c r="E144">
        <v>0</v>
      </c>
      <c r="F144">
        <v>61</v>
      </c>
      <c r="G144">
        <v>1</v>
      </c>
      <c r="H144" t="s">
        <v>22</v>
      </c>
      <c r="I144" t="s">
        <v>35</v>
      </c>
      <c r="J144" t="s">
        <v>23</v>
      </c>
      <c r="K144" t="s">
        <v>22</v>
      </c>
      <c r="L144" t="s">
        <v>23</v>
      </c>
      <c r="M144" t="s">
        <v>23</v>
      </c>
      <c r="N144" t="s">
        <v>22</v>
      </c>
      <c r="O144" t="s">
        <v>22</v>
      </c>
      <c r="P144" t="s">
        <v>45</v>
      </c>
      <c r="Q144">
        <v>1</v>
      </c>
      <c r="R144" t="s">
        <v>33</v>
      </c>
      <c r="S144">
        <v>101.05</v>
      </c>
      <c r="T144">
        <v>5971.25</v>
      </c>
      <c r="U144">
        <v>0</v>
      </c>
    </row>
    <row r="145" spans="1:21" x14ac:dyDescent="0.25">
      <c r="A145" t="s">
        <v>177</v>
      </c>
      <c r="B145">
        <v>1</v>
      </c>
      <c r="C145">
        <v>0</v>
      </c>
      <c r="D145">
        <v>0</v>
      </c>
      <c r="E145">
        <v>0</v>
      </c>
      <c r="F145">
        <v>64</v>
      </c>
      <c r="G145">
        <v>1</v>
      </c>
      <c r="H145" t="s">
        <v>22</v>
      </c>
      <c r="I145" t="s">
        <v>35</v>
      </c>
      <c r="J145" t="s">
        <v>22</v>
      </c>
      <c r="K145" t="s">
        <v>22</v>
      </c>
      <c r="L145" t="s">
        <v>23</v>
      </c>
      <c r="M145" t="s">
        <v>23</v>
      </c>
      <c r="N145" t="s">
        <v>23</v>
      </c>
      <c r="O145" t="s">
        <v>23</v>
      </c>
      <c r="P145" t="s">
        <v>29</v>
      </c>
      <c r="Q145">
        <v>1</v>
      </c>
      <c r="R145" t="s">
        <v>38</v>
      </c>
      <c r="S145">
        <v>84.3</v>
      </c>
      <c r="T145">
        <v>5289.05</v>
      </c>
      <c r="U145">
        <v>0</v>
      </c>
    </row>
    <row r="146" spans="1:21" x14ac:dyDescent="0.25">
      <c r="A146" t="s">
        <v>178</v>
      </c>
      <c r="B146">
        <v>1</v>
      </c>
      <c r="C146">
        <v>1</v>
      </c>
      <c r="D146">
        <v>1</v>
      </c>
      <c r="E146">
        <v>0</v>
      </c>
      <c r="F146">
        <v>71</v>
      </c>
      <c r="G146">
        <v>1</v>
      </c>
      <c r="H146" t="s">
        <v>22</v>
      </c>
      <c r="I146" t="s">
        <v>23</v>
      </c>
      <c r="J146" t="s">
        <v>44</v>
      </c>
      <c r="K146" t="s">
        <v>44</v>
      </c>
      <c r="L146" t="s">
        <v>44</v>
      </c>
      <c r="M146" t="s">
        <v>44</v>
      </c>
      <c r="N146" t="s">
        <v>44</v>
      </c>
      <c r="O146" t="s">
        <v>44</v>
      </c>
      <c r="P146" t="s">
        <v>45</v>
      </c>
      <c r="Q146">
        <v>0</v>
      </c>
      <c r="R146" t="s">
        <v>33</v>
      </c>
      <c r="S146">
        <v>23.95</v>
      </c>
      <c r="T146">
        <v>1756.2</v>
      </c>
      <c r="U146">
        <v>0</v>
      </c>
    </row>
    <row r="147" spans="1:21" x14ac:dyDescent="0.25">
      <c r="A147" t="s">
        <v>179</v>
      </c>
      <c r="B147">
        <v>0</v>
      </c>
      <c r="C147">
        <v>0</v>
      </c>
      <c r="D147">
        <v>1</v>
      </c>
      <c r="E147">
        <v>1</v>
      </c>
      <c r="F147">
        <v>65</v>
      </c>
      <c r="G147">
        <v>1</v>
      </c>
      <c r="H147" t="s">
        <v>22</v>
      </c>
      <c r="I147" t="s">
        <v>35</v>
      </c>
      <c r="J147" t="s">
        <v>22</v>
      </c>
      <c r="K147" t="s">
        <v>22</v>
      </c>
      <c r="L147" t="s">
        <v>23</v>
      </c>
      <c r="M147" t="s">
        <v>22</v>
      </c>
      <c r="N147" t="s">
        <v>22</v>
      </c>
      <c r="O147" t="s">
        <v>23</v>
      </c>
      <c r="P147" t="s">
        <v>45</v>
      </c>
      <c r="Q147">
        <v>1</v>
      </c>
      <c r="R147" t="s">
        <v>38</v>
      </c>
      <c r="S147">
        <v>99.05</v>
      </c>
      <c r="T147">
        <v>6416.7</v>
      </c>
      <c r="U147">
        <v>0</v>
      </c>
    </row>
    <row r="148" spans="1:21" x14ac:dyDescent="0.25">
      <c r="A148" t="s">
        <v>180</v>
      </c>
      <c r="B148">
        <v>1</v>
      </c>
      <c r="C148">
        <v>0</v>
      </c>
      <c r="D148">
        <v>0</v>
      </c>
      <c r="E148">
        <v>0</v>
      </c>
      <c r="F148">
        <v>3</v>
      </c>
      <c r="G148">
        <v>1</v>
      </c>
      <c r="H148" t="s">
        <v>23</v>
      </c>
      <c r="I148" t="s">
        <v>23</v>
      </c>
      <c r="J148" t="s">
        <v>44</v>
      </c>
      <c r="K148" t="s">
        <v>44</v>
      </c>
      <c r="L148" t="s">
        <v>44</v>
      </c>
      <c r="M148" t="s">
        <v>44</v>
      </c>
      <c r="N148" t="s">
        <v>44</v>
      </c>
      <c r="O148" t="s">
        <v>44</v>
      </c>
      <c r="P148" t="s">
        <v>29</v>
      </c>
      <c r="Q148">
        <v>0</v>
      </c>
      <c r="R148" t="s">
        <v>30</v>
      </c>
      <c r="S148">
        <v>19.600000000000001</v>
      </c>
      <c r="T148">
        <v>61.35</v>
      </c>
      <c r="U148">
        <v>0</v>
      </c>
    </row>
    <row r="149" spans="1:21" x14ac:dyDescent="0.25">
      <c r="A149" t="s">
        <v>181</v>
      </c>
      <c r="B149">
        <v>1</v>
      </c>
      <c r="C149">
        <v>0</v>
      </c>
      <c r="D149">
        <v>0</v>
      </c>
      <c r="E149">
        <v>0</v>
      </c>
      <c r="F149">
        <v>1</v>
      </c>
      <c r="G149">
        <v>1</v>
      </c>
      <c r="H149" t="s">
        <v>23</v>
      </c>
      <c r="I149" t="s">
        <v>25</v>
      </c>
      <c r="J149" t="s">
        <v>23</v>
      </c>
      <c r="K149" t="s">
        <v>23</v>
      </c>
      <c r="L149" t="s">
        <v>23</v>
      </c>
      <c r="M149" t="s">
        <v>23</v>
      </c>
      <c r="N149" t="s">
        <v>23</v>
      </c>
      <c r="O149" t="s">
        <v>23</v>
      </c>
      <c r="P149" t="s">
        <v>26</v>
      </c>
      <c r="Q149">
        <v>1</v>
      </c>
      <c r="R149" t="s">
        <v>27</v>
      </c>
      <c r="S149">
        <v>45.65</v>
      </c>
      <c r="T149">
        <v>45.65</v>
      </c>
      <c r="U149">
        <v>1</v>
      </c>
    </row>
    <row r="150" spans="1:21" x14ac:dyDescent="0.25">
      <c r="A150" t="s">
        <v>182</v>
      </c>
      <c r="B150">
        <v>1</v>
      </c>
      <c r="C150">
        <v>0</v>
      </c>
      <c r="D150">
        <v>0</v>
      </c>
      <c r="E150">
        <v>1</v>
      </c>
      <c r="F150">
        <v>30</v>
      </c>
      <c r="G150">
        <v>1</v>
      </c>
      <c r="H150" t="s">
        <v>23</v>
      </c>
      <c r="I150" t="s">
        <v>25</v>
      </c>
      <c r="J150" t="s">
        <v>23</v>
      </c>
      <c r="K150" t="s">
        <v>22</v>
      </c>
      <c r="L150" t="s">
        <v>22</v>
      </c>
      <c r="M150" t="s">
        <v>23</v>
      </c>
      <c r="N150" t="s">
        <v>22</v>
      </c>
      <c r="O150" t="s">
        <v>23</v>
      </c>
      <c r="P150" t="s">
        <v>29</v>
      </c>
      <c r="Q150">
        <v>0</v>
      </c>
      <c r="R150" t="s">
        <v>38</v>
      </c>
      <c r="S150">
        <v>64.5</v>
      </c>
      <c r="T150">
        <v>1929.95</v>
      </c>
      <c r="U150">
        <v>0</v>
      </c>
    </row>
    <row r="151" spans="1:21" x14ac:dyDescent="0.25">
      <c r="A151" t="s">
        <v>183</v>
      </c>
      <c r="B151">
        <v>1</v>
      </c>
      <c r="C151">
        <v>0</v>
      </c>
      <c r="D151">
        <v>1</v>
      </c>
      <c r="E151">
        <v>1</v>
      </c>
      <c r="F151">
        <v>15</v>
      </c>
      <c r="G151">
        <v>1</v>
      </c>
      <c r="H151" t="s">
        <v>23</v>
      </c>
      <c r="I151" t="s">
        <v>25</v>
      </c>
      <c r="J151" t="s">
        <v>23</v>
      </c>
      <c r="K151" t="s">
        <v>22</v>
      </c>
      <c r="L151" t="s">
        <v>22</v>
      </c>
      <c r="M151" t="s">
        <v>22</v>
      </c>
      <c r="N151" t="s">
        <v>23</v>
      </c>
      <c r="O151" t="s">
        <v>22</v>
      </c>
      <c r="P151" t="s">
        <v>26</v>
      </c>
      <c r="Q151">
        <v>1</v>
      </c>
      <c r="R151" t="s">
        <v>30</v>
      </c>
      <c r="S151">
        <v>69.5</v>
      </c>
      <c r="T151">
        <v>1071.4000000000001</v>
      </c>
      <c r="U151">
        <v>0</v>
      </c>
    </row>
    <row r="152" spans="1:21" x14ac:dyDescent="0.25">
      <c r="A152" t="s">
        <v>184</v>
      </c>
      <c r="B152">
        <v>0</v>
      </c>
      <c r="C152">
        <v>0</v>
      </c>
      <c r="D152">
        <v>1</v>
      </c>
      <c r="E152">
        <v>1</v>
      </c>
      <c r="F152">
        <v>8</v>
      </c>
      <c r="G152">
        <v>1</v>
      </c>
      <c r="H152" t="s">
        <v>23</v>
      </c>
      <c r="I152" t="s">
        <v>25</v>
      </c>
      <c r="J152" t="s">
        <v>23</v>
      </c>
      <c r="K152" t="s">
        <v>23</v>
      </c>
      <c r="L152" t="s">
        <v>23</v>
      </c>
      <c r="M152" t="s">
        <v>22</v>
      </c>
      <c r="N152" t="s">
        <v>22</v>
      </c>
      <c r="O152" t="s">
        <v>22</v>
      </c>
      <c r="P152" t="s">
        <v>26</v>
      </c>
      <c r="Q152">
        <v>1</v>
      </c>
      <c r="R152" t="s">
        <v>27</v>
      </c>
      <c r="S152">
        <v>68.55</v>
      </c>
      <c r="T152">
        <v>564.35</v>
      </c>
      <c r="U152">
        <v>0</v>
      </c>
    </row>
    <row r="153" spans="1:21" x14ac:dyDescent="0.25">
      <c r="A153" t="s">
        <v>185</v>
      </c>
      <c r="B153">
        <v>1</v>
      </c>
      <c r="C153">
        <v>0</v>
      </c>
      <c r="D153">
        <v>0</v>
      </c>
      <c r="E153">
        <v>0</v>
      </c>
      <c r="F153">
        <v>7</v>
      </c>
      <c r="G153">
        <v>1</v>
      </c>
      <c r="H153" t="s">
        <v>22</v>
      </c>
      <c r="I153" t="s">
        <v>35</v>
      </c>
      <c r="J153" t="s">
        <v>23</v>
      </c>
      <c r="K153" t="s">
        <v>23</v>
      </c>
      <c r="L153" t="s">
        <v>23</v>
      </c>
      <c r="M153" t="s">
        <v>23</v>
      </c>
      <c r="N153" t="s">
        <v>22</v>
      </c>
      <c r="O153" t="s">
        <v>22</v>
      </c>
      <c r="P153" t="s">
        <v>26</v>
      </c>
      <c r="Q153">
        <v>0</v>
      </c>
      <c r="R153" t="s">
        <v>30</v>
      </c>
      <c r="S153">
        <v>95</v>
      </c>
      <c r="T153">
        <v>655.5</v>
      </c>
      <c r="U153">
        <v>1</v>
      </c>
    </row>
    <row r="154" spans="1:21" x14ac:dyDescent="0.25">
      <c r="A154" t="s">
        <v>186</v>
      </c>
      <c r="B154">
        <v>0</v>
      </c>
      <c r="C154">
        <v>0</v>
      </c>
      <c r="D154">
        <v>1</v>
      </c>
      <c r="E154">
        <v>1</v>
      </c>
      <c r="F154">
        <v>70</v>
      </c>
      <c r="G154">
        <v>1</v>
      </c>
      <c r="H154" t="s">
        <v>22</v>
      </c>
      <c r="I154" t="s">
        <v>35</v>
      </c>
      <c r="J154" t="s">
        <v>22</v>
      </c>
      <c r="K154" t="s">
        <v>22</v>
      </c>
      <c r="L154" t="s">
        <v>22</v>
      </c>
      <c r="M154" t="s">
        <v>23</v>
      </c>
      <c r="N154" t="s">
        <v>22</v>
      </c>
      <c r="O154" t="s">
        <v>22</v>
      </c>
      <c r="P154" t="s">
        <v>29</v>
      </c>
      <c r="Q154">
        <v>1</v>
      </c>
      <c r="R154" t="s">
        <v>38</v>
      </c>
      <c r="S154">
        <v>108.15</v>
      </c>
      <c r="T154">
        <v>7930.55</v>
      </c>
      <c r="U154">
        <v>0</v>
      </c>
    </row>
    <row r="155" spans="1:21" x14ac:dyDescent="0.25">
      <c r="A155" t="s">
        <v>187</v>
      </c>
      <c r="B155">
        <v>1</v>
      </c>
      <c r="C155">
        <v>0</v>
      </c>
      <c r="D155">
        <v>1</v>
      </c>
      <c r="E155">
        <v>1</v>
      </c>
      <c r="F155">
        <v>62</v>
      </c>
      <c r="G155">
        <v>1</v>
      </c>
      <c r="H155" t="s">
        <v>23</v>
      </c>
      <c r="I155" t="s">
        <v>25</v>
      </c>
      <c r="J155" t="s">
        <v>22</v>
      </c>
      <c r="K155" t="s">
        <v>22</v>
      </c>
      <c r="L155" t="s">
        <v>22</v>
      </c>
      <c r="M155" t="s">
        <v>22</v>
      </c>
      <c r="N155" t="s">
        <v>22</v>
      </c>
      <c r="O155" t="s">
        <v>22</v>
      </c>
      <c r="P155" t="s">
        <v>45</v>
      </c>
      <c r="Q155">
        <v>0</v>
      </c>
      <c r="R155" t="s">
        <v>27</v>
      </c>
      <c r="S155">
        <v>86.1</v>
      </c>
      <c r="T155">
        <v>5215.25</v>
      </c>
      <c r="U155">
        <v>0</v>
      </c>
    </row>
    <row r="156" spans="1:21" x14ac:dyDescent="0.25">
      <c r="A156" t="s">
        <v>188</v>
      </c>
      <c r="B156">
        <v>0</v>
      </c>
      <c r="C156">
        <v>0</v>
      </c>
      <c r="D156">
        <v>1</v>
      </c>
      <c r="E156">
        <v>1</v>
      </c>
      <c r="F156">
        <v>6</v>
      </c>
      <c r="G156">
        <v>1</v>
      </c>
      <c r="H156" t="s">
        <v>23</v>
      </c>
      <c r="I156" t="s">
        <v>23</v>
      </c>
      <c r="J156" t="s">
        <v>44</v>
      </c>
      <c r="K156" t="s">
        <v>44</v>
      </c>
      <c r="L156" t="s">
        <v>44</v>
      </c>
      <c r="M156" t="s">
        <v>44</v>
      </c>
      <c r="N156" t="s">
        <v>44</v>
      </c>
      <c r="O156" t="s">
        <v>44</v>
      </c>
      <c r="P156" t="s">
        <v>26</v>
      </c>
      <c r="Q156">
        <v>0</v>
      </c>
      <c r="R156" t="s">
        <v>30</v>
      </c>
      <c r="S156">
        <v>19.7</v>
      </c>
      <c r="T156">
        <v>113.5</v>
      </c>
      <c r="U156">
        <v>0</v>
      </c>
    </row>
    <row r="157" spans="1:21" x14ac:dyDescent="0.25">
      <c r="A157" t="s">
        <v>189</v>
      </c>
      <c r="B157">
        <v>0</v>
      </c>
      <c r="C157">
        <v>0</v>
      </c>
      <c r="D157">
        <v>1</v>
      </c>
      <c r="E157">
        <v>1</v>
      </c>
      <c r="F157">
        <v>14</v>
      </c>
      <c r="G157">
        <v>1</v>
      </c>
      <c r="H157" t="s">
        <v>23</v>
      </c>
      <c r="I157" t="s">
        <v>35</v>
      </c>
      <c r="J157" t="s">
        <v>23</v>
      </c>
      <c r="K157" t="s">
        <v>23</v>
      </c>
      <c r="L157" t="s">
        <v>23</v>
      </c>
      <c r="M157" t="s">
        <v>23</v>
      </c>
      <c r="N157" t="s">
        <v>23</v>
      </c>
      <c r="O157" t="s">
        <v>22</v>
      </c>
      <c r="P157" t="s">
        <v>26</v>
      </c>
      <c r="Q157">
        <v>1</v>
      </c>
      <c r="R157" t="s">
        <v>33</v>
      </c>
      <c r="S157">
        <v>80.900000000000006</v>
      </c>
      <c r="T157">
        <v>1152.8</v>
      </c>
      <c r="U157">
        <v>0</v>
      </c>
    </row>
    <row r="158" spans="1:21" x14ac:dyDescent="0.25">
      <c r="A158" t="s">
        <v>190</v>
      </c>
      <c r="B158">
        <v>0</v>
      </c>
      <c r="C158">
        <v>0</v>
      </c>
      <c r="D158">
        <v>0</v>
      </c>
      <c r="E158">
        <v>0</v>
      </c>
      <c r="F158">
        <v>22</v>
      </c>
      <c r="G158">
        <v>1</v>
      </c>
      <c r="H158" t="s">
        <v>22</v>
      </c>
      <c r="I158" t="s">
        <v>35</v>
      </c>
      <c r="J158" t="s">
        <v>23</v>
      </c>
      <c r="K158" t="s">
        <v>23</v>
      </c>
      <c r="L158" t="s">
        <v>23</v>
      </c>
      <c r="M158" t="s">
        <v>23</v>
      </c>
      <c r="N158" t="s">
        <v>22</v>
      </c>
      <c r="O158" t="s">
        <v>23</v>
      </c>
      <c r="P158" t="s">
        <v>26</v>
      </c>
      <c r="Q158">
        <v>1</v>
      </c>
      <c r="R158" t="s">
        <v>33</v>
      </c>
      <c r="S158">
        <v>84.15</v>
      </c>
      <c r="T158">
        <v>1821.95</v>
      </c>
      <c r="U158">
        <v>0</v>
      </c>
    </row>
    <row r="159" spans="1:21" x14ac:dyDescent="0.25">
      <c r="A159" t="s">
        <v>191</v>
      </c>
      <c r="B159">
        <v>1</v>
      </c>
      <c r="C159">
        <v>0</v>
      </c>
      <c r="D159">
        <v>1</v>
      </c>
      <c r="E159">
        <v>1</v>
      </c>
      <c r="F159">
        <v>22</v>
      </c>
      <c r="G159">
        <v>1</v>
      </c>
      <c r="H159" t="s">
        <v>23</v>
      </c>
      <c r="I159" t="s">
        <v>23</v>
      </c>
      <c r="J159" t="s">
        <v>44</v>
      </c>
      <c r="K159" t="s">
        <v>44</v>
      </c>
      <c r="L159" t="s">
        <v>44</v>
      </c>
      <c r="M159" t="s">
        <v>44</v>
      </c>
      <c r="N159" t="s">
        <v>44</v>
      </c>
      <c r="O159" t="s">
        <v>44</v>
      </c>
      <c r="P159" t="s">
        <v>29</v>
      </c>
      <c r="Q159">
        <v>0</v>
      </c>
      <c r="R159" t="s">
        <v>30</v>
      </c>
      <c r="S159">
        <v>20.149999999999999</v>
      </c>
      <c r="T159">
        <v>419.9</v>
      </c>
      <c r="U159">
        <v>0</v>
      </c>
    </row>
    <row r="160" spans="1:21" x14ac:dyDescent="0.25">
      <c r="A160" t="s">
        <v>192</v>
      </c>
      <c r="B160">
        <v>1</v>
      </c>
      <c r="C160">
        <v>0</v>
      </c>
      <c r="D160">
        <v>1</v>
      </c>
      <c r="E160">
        <v>1</v>
      </c>
      <c r="F160">
        <v>16</v>
      </c>
      <c r="G160">
        <v>1</v>
      </c>
      <c r="H160" t="s">
        <v>23</v>
      </c>
      <c r="I160" t="s">
        <v>25</v>
      </c>
      <c r="J160" t="s">
        <v>22</v>
      </c>
      <c r="K160" t="s">
        <v>23</v>
      </c>
      <c r="L160" t="s">
        <v>22</v>
      </c>
      <c r="M160" t="s">
        <v>23</v>
      </c>
      <c r="N160" t="s">
        <v>22</v>
      </c>
      <c r="O160" t="s">
        <v>23</v>
      </c>
      <c r="P160" t="s">
        <v>45</v>
      </c>
      <c r="Q160">
        <v>0</v>
      </c>
      <c r="R160" t="s">
        <v>30</v>
      </c>
      <c r="S160">
        <v>64.25</v>
      </c>
      <c r="T160">
        <v>1024</v>
      </c>
      <c r="U160">
        <v>0</v>
      </c>
    </row>
    <row r="161" spans="1:21" x14ac:dyDescent="0.25">
      <c r="A161" t="s">
        <v>193</v>
      </c>
      <c r="B161">
        <v>1</v>
      </c>
      <c r="C161">
        <v>0</v>
      </c>
      <c r="D161">
        <v>0</v>
      </c>
      <c r="E161">
        <v>0</v>
      </c>
      <c r="F161">
        <v>10</v>
      </c>
      <c r="G161">
        <v>1</v>
      </c>
      <c r="H161" t="s">
        <v>22</v>
      </c>
      <c r="I161" t="s">
        <v>23</v>
      </c>
      <c r="J161" t="s">
        <v>44</v>
      </c>
      <c r="K161" t="s">
        <v>44</v>
      </c>
      <c r="L161" t="s">
        <v>44</v>
      </c>
      <c r="M161" t="s">
        <v>44</v>
      </c>
      <c r="N161" t="s">
        <v>44</v>
      </c>
      <c r="O161" t="s">
        <v>44</v>
      </c>
      <c r="P161" t="s">
        <v>45</v>
      </c>
      <c r="Q161">
        <v>0</v>
      </c>
      <c r="R161" t="s">
        <v>33</v>
      </c>
      <c r="S161">
        <v>25.7</v>
      </c>
      <c r="T161">
        <v>251.6</v>
      </c>
      <c r="U161">
        <v>0</v>
      </c>
    </row>
    <row r="162" spans="1:21" x14ac:dyDescent="0.25">
      <c r="A162" t="s">
        <v>194</v>
      </c>
      <c r="B162">
        <v>0</v>
      </c>
      <c r="C162">
        <v>0</v>
      </c>
      <c r="D162">
        <v>0</v>
      </c>
      <c r="E162">
        <v>1</v>
      </c>
      <c r="F162">
        <v>13</v>
      </c>
      <c r="G162">
        <v>1</v>
      </c>
      <c r="H162" t="s">
        <v>23</v>
      </c>
      <c r="I162" t="s">
        <v>25</v>
      </c>
      <c r="J162" t="s">
        <v>22</v>
      </c>
      <c r="K162" t="s">
        <v>22</v>
      </c>
      <c r="L162" t="s">
        <v>23</v>
      </c>
      <c r="M162" t="s">
        <v>23</v>
      </c>
      <c r="N162" t="s">
        <v>23</v>
      </c>
      <c r="O162" t="s">
        <v>23</v>
      </c>
      <c r="P162" t="s">
        <v>26</v>
      </c>
      <c r="Q162">
        <v>1</v>
      </c>
      <c r="R162" t="s">
        <v>27</v>
      </c>
      <c r="S162">
        <v>56</v>
      </c>
      <c r="T162">
        <v>764.55</v>
      </c>
      <c r="U162">
        <v>0</v>
      </c>
    </row>
    <row r="163" spans="1:21" x14ac:dyDescent="0.25">
      <c r="A163" t="s">
        <v>195</v>
      </c>
      <c r="B163">
        <v>0</v>
      </c>
      <c r="C163">
        <v>0</v>
      </c>
      <c r="D163">
        <v>1</v>
      </c>
      <c r="E163">
        <v>0</v>
      </c>
      <c r="F163">
        <v>20</v>
      </c>
      <c r="G163">
        <v>1</v>
      </c>
      <c r="H163" t="s">
        <v>22</v>
      </c>
      <c r="I163" t="s">
        <v>35</v>
      </c>
      <c r="J163" t="s">
        <v>22</v>
      </c>
      <c r="K163" t="s">
        <v>23</v>
      </c>
      <c r="L163" t="s">
        <v>23</v>
      </c>
      <c r="M163" t="s">
        <v>23</v>
      </c>
      <c r="N163" t="s">
        <v>23</v>
      </c>
      <c r="O163" t="s">
        <v>23</v>
      </c>
      <c r="P163" t="s">
        <v>26</v>
      </c>
      <c r="Q163">
        <v>0</v>
      </c>
      <c r="R163" t="s">
        <v>27</v>
      </c>
      <c r="S163">
        <v>82.4</v>
      </c>
      <c r="T163">
        <v>1592.35</v>
      </c>
      <c r="U163">
        <v>1</v>
      </c>
    </row>
    <row r="164" spans="1:21" x14ac:dyDescent="0.25">
      <c r="A164" t="s">
        <v>196</v>
      </c>
      <c r="B164">
        <v>0</v>
      </c>
      <c r="C164">
        <v>0</v>
      </c>
      <c r="D164">
        <v>0</v>
      </c>
      <c r="E164">
        <v>0</v>
      </c>
      <c r="F164">
        <v>2</v>
      </c>
      <c r="G164">
        <v>1</v>
      </c>
      <c r="H164" t="s">
        <v>23</v>
      </c>
      <c r="I164" t="s">
        <v>35</v>
      </c>
      <c r="J164" t="s">
        <v>23</v>
      </c>
      <c r="K164" t="s">
        <v>23</v>
      </c>
      <c r="L164" t="s">
        <v>23</v>
      </c>
      <c r="M164" t="s">
        <v>23</v>
      </c>
      <c r="N164" t="s">
        <v>23</v>
      </c>
      <c r="O164" t="s">
        <v>23</v>
      </c>
      <c r="P164" t="s">
        <v>26</v>
      </c>
      <c r="Q164">
        <v>1</v>
      </c>
      <c r="R164" t="s">
        <v>27</v>
      </c>
      <c r="S164">
        <v>69.7</v>
      </c>
      <c r="T164">
        <v>135.19999999999999</v>
      </c>
      <c r="U164">
        <v>0</v>
      </c>
    </row>
    <row r="165" spans="1:21" x14ac:dyDescent="0.25">
      <c r="A165" t="s">
        <v>197</v>
      </c>
      <c r="B165">
        <v>1</v>
      </c>
      <c r="C165">
        <v>0</v>
      </c>
      <c r="D165">
        <v>0</v>
      </c>
      <c r="E165">
        <v>0</v>
      </c>
      <c r="F165">
        <v>53</v>
      </c>
      <c r="G165">
        <v>1</v>
      </c>
      <c r="H165" t="s">
        <v>22</v>
      </c>
      <c r="I165" t="s">
        <v>25</v>
      </c>
      <c r="J165" t="s">
        <v>23</v>
      </c>
      <c r="K165" t="s">
        <v>22</v>
      </c>
      <c r="L165" t="s">
        <v>22</v>
      </c>
      <c r="M165" t="s">
        <v>22</v>
      </c>
      <c r="N165" t="s">
        <v>23</v>
      </c>
      <c r="O165" t="s">
        <v>22</v>
      </c>
      <c r="P165" t="s">
        <v>45</v>
      </c>
      <c r="Q165">
        <v>1</v>
      </c>
      <c r="R165" t="s">
        <v>33</v>
      </c>
      <c r="S165">
        <v>73.900000000000006</v>
      </c>
      <c r="T165">
        <v>3958.25</v>
      </c>
      <c r="U165">
        <v>0</v>
      </c>
    </row>
    <row r="166" spans="1:21" x14ac:dyDescent="0.25">
      <c r="A166" t="s">
        <v>198</v>
      </c>
      <c r="B166">
        <v>0</v>
      </c>
      <c r="C166">
        <v>0</v>
      </c>
      <c r="D166">
        <v>1</v>
      </c>
      <c r="E166">
        <v>1</v>
      </c>
      <c r="F166">
        <v>11</v>
      </c>
      <c r="G166">
        <v>1</v>
      </c>
      <c r="H166" t="s">
        <v>23</v>
      </c>
      <c r="I166" t="s">
        <v>23</v>
      </c>
      <c r="J166" t="s">
        <v>44</v>
      </c>
      <c r="K166" t="s">
        <v>44</v>
      </c>
      <c r="L166" t="s">
        <v>44</v>
      </c>
      <c r="M166" t="s">
        <v>44</v>
      </c>
      <c r="N166" t="s">
        <v>44</v>
      </c>
      <c r="O166" t="s">
        <v>44</v>
      </c>
      <c r="P166" t="s">
        <v>29</v>
      </c>
      <c r="Q166">
        <v>0</v>
      </c>
      <c r="R166" t="s">
        <v>30</v>
      </c>
      <c r="S166">
        <v>20.6</v>
      </c>
      <c r="T166">
        <v>233.9</v>
      </c>
      <c r="U166">
        <v>0</v>
      </c>
    </row>
    <row r="167" spans="1:21" x14ac:dyDescent="0.25">
      <c r="A167" t="s">
        <v>199</v>
      </c>
      <c r="B167">
        <v>1</v>
      </c>
      <c r="C167">
        <v>0</v>
      </c>
      <c r="D167">
        <v>1</v>
      </c>
      <c r="E167">
        <v>0</v>
      </c>
      <c r="F167">
        <v>69</v>
      </c>
      <c r="G167">
        <v>1</v>
      </c>
      <c r="H167" t="s">
        <v>23</v>
      </c>
      <c r="I167" t="s">
        <v>23</v>
      </c>
      <c r="J167" t="s">
        <v>44</v>
      </c>
      <c r="K167" t="s">
        <v>44</v>
      </c>
      <c r="L167" t="s">
        <v>44</v>
      </c>
      <c r="M167" t="s">
        <v>44</v>
      </c>
      <c r="N167" t="s">
        <v>44</v>
      </c>
      <c r="O167" t="s">
        <v>44</v>
      </c>
      <c r="P167" t="s">
        <v>45</v>
      </c>
      <c r="Q167">
        <v>0</v>
      </c>
      <c r="R167" t="s">
        <v>30</v>
      </c>
      <c r="S167">
        <v>19.899999999999999</v>
      </c>
      <c r="T167">
        <v>1363.45</v>
      </c>
      <c r="U167">
        <v>0</v>
      </c>
    </row>
    <row r="168" spans="1:21" x14ac:dyDescent="0.25">
      <c r="A168" t="s">
        <v>200</v>
      </c>
      <c r="B168">
        <v>0</v>
      </c>
      <c r="C168">
        <v>0</v>
      </c>
      <c r="D168">
        <v>0</v>
      </c>
      <c r="E168">
        <v>0</v>
      </c>
      <c r="F168">
        <v>4</v>
      </c>
      <c r="G168">
        <v>1</v>
      </c>
      <c r="H168" t="s">
        <v>23</v>
      </c>
      <c r="I168" t="s">
        <v>35</v>
      </c>
      <c r="J168" t="s">
        <v>23</v>
      </c>
      <c r="K168" t="s">
        <v>23</v>
      </c>
      <c r="L168" t="s">
        <v>23</v>
      </c>
      <c r="M168" t="s">
        <v>23</v>
      </c>
      <c r="N168" t="s">
        <v>23</v>
      </c>
      <c r="O168" t="s">
        <v>23</v>
      </c>
      <c r="P168" t="s">
        <v>26</v>
      </c>
      <c r="Q168">
        <v>1</v>
      </c>
      <c r="R168" t="s">
        <v>33</v>
      </c>
      <c r="S168">
        <v>70.900000000000006</v>
      </c>
      <c r="T168">
        <v>273</v>
      </c>
      <c r="U168">
        <v>1</v>
      </c>
    </row>
    <row r="169" spans="1:21" x14ac:dyDescent="0.25">
      <c r="A169" t="s">
        <v>201</v>
      </c>
      <c r="B169">
        <v>1</v>
      </c>
      <c r="C169">
        <v>0</v>
      </c>
      <c r="D169">
        <v>1</v>
      </c>
      <c r="E169">
        <v>0</v>
      </c>
      <c r="F169">
        <v>72</v>
      </c>
      <c r="G169">
        <v>1</v>
      </c>
      <c r="H169" t="s">
        <v>22</v>
      </c>
      <c r="I169" t="s">
        <v>25</v>
      </c>
      <c r="J169" t="s">
        <v>22</v>
      </c>
      <c r="K169" t="s">
        <v>22</v>
      </c>
      <c r="L169" t="s">
        <v>22</v>
      </c>
      <c r="M169" t="s">
        <v>22</v>
      </c>
      <c r="N169" t="s">
        <v>22</v>
      </c>
      <c r="O169" t="s">
        <v>22</v>
      </c>
      <c r="P169" t="s">
        <v>45</v>
      </c>
      <c r="Q169">
        <v>1</v>
      </c>
      <c r="R169" t="s">
        <v>33</v>
      </c>
      <c r="S169">
        <v>89.05</v>
      </c>
      <c r="T169">
        <v>6254.45</v>
      </c>
      <c r="U169">
        <v>0</v>
      </c>
    </row>
    <row r="170" spans="1:21" x14ac:dyDescent="0.25">
      <c r="A170" t="s">
        <v>202</v>
      </c>
      <c r="B170">
        <v>1</v>
      </c>
      <c r="C170">
        <v>1</v>
      </c>
      <c r="D170">
        <v>1</v>
      </c>
      <c r="E170">
        <v>0</v>
      </c>
      <c r="F170">
        <v>58</v>
      </c>
      <c r="G170">
        <v>0</v>
      </c>
      <c r="H170" t="s">
        <v>24</v>
      </c>
      <c r="I170" t="s">
        <v>25</v>
      </c>
      <c r="J170" t="s">
        <v>23</v>
      </c>
      <c r="K170" t="s">
        <v>22</v>
      </c>
      <c r="L170" t="s">
        <v>22</v>
      </c>
      <c r="M170" t="s">
        <v>23</v>
      </c>
      <c r="N170" t="s">
        <v>23</v>
      </c>
      <c r="O170" t="s">
        <v>22</v>
      </c>
      <c r="P170" t="s">
        <v>26</v>
      </c>
      <c r="Q170">
        <v>1</v>
      </c>
      <c r="R170" t="s">
        <v>27</v>
      </c>
      <c r="S170">
        <v>45.3</v>
      </c>
      <c r="T170">
        <v>2651.2</v>
      </c>
      <c r="U170">
        <v>1</v>
      </c>
    </row>
    <row r="171" spans="1:21" x14ac:dyDescent="0.25">
      <c r="A171" t="s">
        <v>203</v>
      </c>
      <c r="B171">
        <v>0</v>
      </c>
      <c r="C171">
        <v>0</v>
      </c>
      <c r="D171">
        <v>1</v>
      </c>
      <c r="E171">
        <v>1</v>
      </c>
      <c r="F171">
        <v>16</v>
      </c>
      <c r="G171">
        <v>1</v>
      </c>
      <c r="H171" t="s">
        <v>23</v>
      </c>
      <c r="I171" t="s">
        <v>23</v>
      </c>
      <c r="J171" t="s">
        <v>44</v>
      </c>
      <c r="K171" t="s">
        <v>44</v>
      </c>
      <c r="L171" t="s">
        <v>44</v>
      </c>
      <c r="M171" t="s">
        <v>44</v>
      </c>
      <c r="N171" t="s">
        <v>44</v>
      </c>
      <c r="O171" t="s">
        <v>44</v>
      </c>
      <c r="P171" t="s">
        <v>26</v>
      </c>
      <c r="Q171">
        <v>0</v>
      </c>
      <c r="R171" t="s">
        <v>27</v>
      </c>
      <c r="S171">
        <v>20.399999999999999</v>
      </c>
      <c r="T171">
        <v>321.39999999999998</v>
      </c>
      <c r="U171">
        <v>0</v>
      </c>
    </row>
    <row r="172" spans="1:21" x14ac:dyDescent="0.25">
      <c r="A172" t="s">
        <v>204</v>
      </c>
      <c r="B172">
        <v>1</v>
      </c>
      <c r="C172">
        <v>0</v>
      </c>
      <c r="D172">
        <v>1</v>
      </c>
      <c r="E172">
        <v>0</v>
      </c>
      <c r="F172">
        <v>43</v>
      </c>
      <c r="G172">
        <v>1</v>
      </c>
      <c r="H172" t="s">
        <v>23</v>
      </c>
      <c r="I172" t="s">
        <v>35</v>
      </c>
      <c r="J172" t="s">
        <v>22</v>
      </c>
      <c r="K172" t="s">
        <v>23</v>
      </c>
      <c r="L172" t="s">
        <v>22</v>
      </c>
      <c r="M172" t="s">
        <v>22</v>
      </c>
      <c r="N172" t="s">
        <v>23</v>
      </c>
      <c r="O172" t="s">
        <v>23</v>
      </c>
      <c r="P172" t="s">
        <v>29</v>
      </c>
      <c r="Q172">
        <v>1</v>
      </c>
      <c r="R172" t="s">
        <v>33</v>
      </c>
      <c r="S172">
        <v>84.25</v>
      </c>
      <c r="T172">
        <v>3539.25</v>
      </c>
      <c r="U172">
        <v>0</v>
      </c>
    </row>
    <row r="173" spans="1:21" x14ac:dyDescent="0.25">
      <c r="A173" t="s">
        <v>205</v>
      </c>
      <c r="B173">
        <v>0</v>
      </c>
      <c r="C173">
        <v>0</v>
      </c>
      <c r="D173">
        <v>1</v>
      </c>
      <c r="E173">
        <v>0</v>
      </c>
      <c r="F173">
        <v>2</v>
      </c>
      <c r="G173">
        <v>1</v>
      </c>
      <c r="H173" t="s">
        <v>22</v>
      </c>
      <c r="I173" t="s">
        <v>35</v>
      </c>
      <c r="J173" t="s">
        <v>23</v>
      </c>
      <c r="K173" t="s">
        <v>23</v>
      </c>
      <c r="L173" t="s">
        <v>22</v>
      </c>
      <c r="M173" t="s">
        <v>22</v>
      </c>
      <c r="N173" t="s">
        <v>22</v>
      </c>
      <c r="O173" t="s">
        <v>22</v>
      </c>
      <c r="P173" t="s">
        <v>26</v>
      </c>
      <c r="Q173">
        <v>1</v>
      </c>
      <c r="R173" t="s">
        <v>27</v>
      </c>
      <c r="S173">
        <v>104.4</v>
      </c>
      <c r="T173">
        <v>242.8</v>
      </c>
      <c r="U173">
        <v>1</v>
      </c>
    </row>
    <row r="174" spans="1:21" x14ac:dyDescent="0.25">
      <c r="A174" t="s">
        <v>206</v>
      </c>
      <c r="B174">
        <v>1</v>
      </c>
      <c r="C174">
        <v>0</v>
      </c>
      <c r="D174">
        <v>1</v>
      </c>
      <c r="E174">
        <v>0</v>
      </c>
      <c r="F174">
        <v>14</v>
      </c>
      <c r="G174">
        <v>1</v>
      </c>
      <c r="H174" t="s">
        <v>23</v>
      </c>
      <c r="I174" t="s">
        <v>25</v>
      </c>
      <c r="J174" t="s">
        <v>23</v>
      </c>
      <c r="K174" t="s">
        <v>22</v>
      </c>
      <c r="L174" t="s">
        <v>22</v>
      </c>
      <c r="M174" t="s">
        <v>22</v>
      </c>
      <c r="N174" t="s">
        <v>22</v>
      </c>
      <c r="O174" t="s">
        <v>22</v>
      </c>
      <c r="P174" t="s">
        <v>45</v>
      </c>
      <c r="Q174">
        <v>0</v>
      </c>
      <c r="R174" t="s">
        <v>30</v>
      </c>
      <c r="S174">
        <v>81.95</v>
      </c>
      <c r="T174">
        <v>1181.75</v>
      </c>
      <c r="U174">
        <v>0</v>
      </c>
    </row>
    <row r="175" spans="1:21" x14ac:dyDescent="0.25">
      <c r="A175" t="s">
        <v>207</v>
      </c>
      <c r="B175">
        <v>0</v>
      </c>
      <c r="C175">
        <v>0</v>
      </c>
      <c r="D175">
        <v>1</v>
      </c>
      <c r="E175">
        <v>0</v>
      </c>
      <c r="F175">
        <v>53</v>
      </c>
      <c r="G175">
        <v>1</v>
      </c>
      <c r="H175" t="s">
        <v>23</v>
      </c>
      <c r="I175" t="s">
        <v>35</v>
      </c>
      <c r="J175" t="s">
        <v>23</v>
      </c>
      <c r="K175" t="s">
        <v>23</v>
      </c>
      <c r="L175" t="s">
        <v>22</v>
      </c>
      <c r="M175" t="s">
        <v>23</v>
      </c>
      <c r="N175" t="s">
        <v>22</v>
      </c>
      <c r="O175" t="s">
        <v>22</v>
      </c>
      <c r="P175" t="s">
        <v>29</v>
      </c>
      <c r="Q175">
        <v>1</v>
      </c>
      <c r="R175" t="s">
        <v>33</v>
      </c>
      <c r="S175">
        <v>94.85</v>
      </c>
      <c r="T175">
        <v>5000.2</v>
      </c>
      <c r="U175">
        <v>1</v>
      </c>
    </row>
    <row r="176" spans="1:21" x14ac:dyDescent="0.25">
      <c r="A176" t="s">
        <v>208</v>
      </c>
      <c r="B176">
        <v>0</v>
      </c>
      <c r="C176">
        <v>0</v>
      </c>
      <c r="D176">
        <v>0</v>
      </c>
      <c r="E176">
        <v>0</v>
      </c>
      <c r="F176">
        <v>32</v>
      </c>
      <c r="G176">
        <v>1</v>
      </c>
      <c r="H176" t="s">
        <v>23</v>
      </c>
      <c r="I176" t="s">
        <v>23</v>
      </c>
      <c r="J176" t="s">
        <v>44</v>
      </c>
      <c r="K176" t="s">
        <v>44</v>
      </c>
      <c r="L176" t="s">
        <v>44</v>
      </c>
      <c r="M176" t="s">
        <v>44</v>
      </c>
      <c r="N176" t="s">
        <v>44</v>
      </c>
      <c r="O176" t="s">
        <v>44</v>
      </c>
      <c r="P176" t="s">
        <v>29</v>
      </c>
      <c r="Q176">
        <v>0</v>
      </c>
      <c r="R176" t="s">
        <v>33</v>
      </c>
      <c r="S176">
        <v>20.55</v>
      </c>
      <c r="T176">
        <v>654.54999999999995</v>
      </c>
      <c r="U176">
        <v>0</v>
      </c>
    </row>
    <row r="177" spans="1:21" x14ac:dyDescent="0.25">
      <c r="A177" t="s">
        <v>209</v>
      </c>
      <c r="B177">
        <v>0</v>
      </c>
      <c r="C177">
        <v>0</v>
      </c>
      <c r="D177">
        <v>1</v>
      </c>
      <c r="E177">
        <v>0</v>
      </c>
      <c r="F177">
        <v>34</v>
      </c>
      <c r="G177">
        <v>1</v>
      </c>
      <c r="H177" t="s">
        <v>22</v>
      </c>
      <c r="I177" t="s">
        <v>23</v>
      </c>
      <c r="J177" t="s">
        <v>44</v>
      </c>
      <c r="K177" t="s">
        <v>44</v>
      </c>
      <c r="L177" t="s">
        <v>44</v>
      </c>
      <c r="M177" t="s">
        <v>44</v>
      </c>
      <c r="N177" t="s">
        <v>44</v>
      </c>
      <c r="O177" t="s">
        <v>44</v>
      </c>
      <c r="P177" t="s">
        <v>26</v>
      </c>
      <c r="Q177">
        <v>0</v>
      </c>
      <c r="R177" t="s">
        <v>27</v>
      </c>
      <c r="S177">
        <v>24.7</v>
      </c>
      <c r="T177">
        <v>780.2</v>
      </c>
      <c r="U177">
        <v>0</v>
      </c>
    </row>
    <row r="178" spans="1:21" x14ac:dyDescent="0.25">
      <c r="A178" t="s">
        <v>210</v>
      </c>
      <c r="B178">
        <v>0</v>
      </c>
      <c r="C178">
        <v>1</v>
      </c>
      <c r="D178">
        <v>0</v>
      </c>
      <c r="E178">
        <v>0</v>
      </c>
      <c r="F178">
        <v>15</v>
      </c>
      <c r="G178">
        <v>1</v>
      </c>
      <c r="H178" t="s">
        <v>22</v>
      </c>
      <c r="I178" t="s">
        <v>35</v>
      </c>
      <c r="J178" t="s">
        <v>23</v>
      </c>
      <c r="K178" t="s">
        <v>23</v>
      </c>
      <c r="L178" t="s">
        <v>23</v>
      </c>
      <c r="M178" t="s">
        <v>23</v>
      </c>
      <c r="N178" t="s">
        <v>23</v>
      </c>
      <c r="O178" t="s">
        <v>23</v>
      </c>
      <c r="P178" t="s">
        <v>26</v>
      </c>
      <c r="Q178">
        <v>1</v>
      </c>
      <c r="R178" t="s">
        <v>30</v>
      </c>
      <c r="S178">
        <v>74.45</v>
      </c>
      <c r="T178">
        <v>1145.7</v>
      </c>
      <c r="U178">
        <v>1</v>
      </c>
    </row>
    <row r="179" spans="1:21" x14ac:dyDescent="0.25">
      <c r="A179" t="s">
        <v>211</v>
      </c>
      <c r="B179">
        <v>0</v>
      </c>
      <c r="C179">
        <v>1</v>
      </c>
      <c r="D179">
        <v>0</v>
      </c>
      <c r="E179">
        <v>0</v>
      </c>
      <c r="F179">
        <v>7</v>
      </c>
      <c r="G179">
        <v>1</v>
      </c>
      <c r="H179" t="s">
        <v>23</v>
      </c>
      <c r="I179" t="s">
        <v>35</v>
      </c>
      <c r="J179" t="s">
        <v>22</v>
      </c>
      <c r="K179" t="s">
        <v>23</v>
      </c>
      <c r="L179" t="s">
        <v>23</v>
      </c>
      <c r="M179" t="s">
        <v>23</v>
      </c>
      <c r="N179" t="s">
        <v>23</v>
      </c>
      <c r="O179" t="s">
        <v>23</v>
      </c>
      <c r="P179" t="s">
        <v>26</v>
      </c>
      <c r="Q179">
        <v>0</v>
      </c>
      <c r="R179" t="s">
        <v>33</v>
      </c>
      <c r="S179">
        <v>76.45</v>
      </c>
      <c r="T179">
        <v>503.6</v>
      </c>
      <c r="U179">
        <v>1</v>
      </c>
    </row>
    <row r="180" spans="1:21" x14ac:dyDescent="0.25">
      <c r="A180" t="s">
        <v>212</v>
      </c>
      <c r="B180">
        <v>0</v>
      </c>
      <c r="C180">
        <v>0</v>
      </c>
      <c r="D180">
        <v>1</v>
      </c>
      <c r="E180">
        <v>1</v>
      </c>
      <c r="F180">
        <v>15</v>
      </c>
      <c r="G180">
        <v>1</v>
      </c>
      <c r="H180" t="s">
        <v>22</v>
      </c>
      <c r="I180" t="s">
        <v>35</v>
      </c>
      <c r="J180" t="s">
        <v>23</v>
      </c>
      <c r="K180" t="s">
        <v>22</v>
      </c>
      <c r="L180" t="s">
        <v>22</v>
      </c>
      <c r="M180" t="s">
        <v>23</v>
      </c>
      <c r="N180" t="s">
        <v>22</v>
      </c>
      <c r="O180" t="s">
        <v>22</v>
      </c>
      <c r="P180" t="s">
        <v>26</v>
      </c>
      <c r="Q180">
        <v>1</v>
      </c>
      <c r="R180" t="s">
        <v>33</v>
      </c>
      <c r="S180">
        <v>105.35</v>
      </c>
      <c r="T180">
        <v>1559.25</v>
      </c>
      <c r="U180">
        <v>0</v>
      </c>
    </row>
    <row r="181" spans="1:21" x14ac:dyDescent="0.25">
      <c r="A181" t="s">
        <v>213</v>
      </c>
      <c r="B181">
        <v>1</v>
      </c>
      <c r="C181">
        <v>0</v>
      </c>
      <c r="D181">
        <v>1</v>
      </c>
      <c r="E181">
        <v>0</v>
      </c>
      <c r="F181">
        <v>61</v>
      </c>
      <c r="G181">
        <v>1</v>
      </c>
      <c r="H181" t="s">
        <v>23</v>
      </c>
      <c r="I181" t="s">
        <v>23</v>
      </c>
      <c r="J181" t="s">
        <v>44</v>
      </c>
      <c r="K181" t="s">
        <v>44</v>
      </c>
      <c r="L181" t="s">
        <v>44</v>
      </c>
      <c r="M181" t="s">
        <v>44</v>
      </c>
      <c r="N181" t="s">
        <v>44</v>
      </c>
      <c r="O181" t="s">
        <v>44</v>
      </c>
      <c r="P181" t="s">
        <v>29</v>
      </c>
      <c r="Q181">
        <v>1</v>
      </c>
      <c r="R181" t="s">
        <v>38</v>
      </c>
      <c r="S181">
        <v>20.55</v>
      </c>
      <c r="T181">
        <v>1252</v>
      </c>
      <c r="U181">
        <v>0</v>
      </c>
    </row>
    <row r="182" spans="1:21" x14ac:dyDescent="0.25">
      <c r="A182" t="s">
        <v>214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 t="s">
        <v>24</v>
      </c>
      <c r="I182" t="s">
        <v>25</v>
      </c>
      <c r="J182" t="s">
        <v>23</v>
      </c>
      <c r="K182" t="s">
        <v>22</v>
      </c>
      <c r="L182" t="s">
        <v>23</v>
      </c>
      <c r="M182" t="s">
        <v>23</v>
      </c>
      <c r="N182" t="s">
        <v>23</v>
      </c>
      <c r="O182" t="s">
        <v>23</v>
      </c>
      <c r="P182" t="s">
        <v>26</v>
      </c>
      <c r="Q182">
        <v>0</v>
      </c>
      <c r="R182" t="s">
        <v>33</v>
      </c>
      <c r="S182">
        <v>29.95</v>
      </c>
      <c r="T182">
        <v>29.95</v>
      </c>
      <c r="U182">
        <v>1</v>
      </c>
    </row>
    <row r="183" spans="1:21" x14ac:dyDescent="0.25">
      <c r="A183" t="s">
        <v>215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1</v>
      </c>
      <c r="H183" t="s">
        <v>23</v>
      </c>
      <c r="I183" t="s">
        <v>25</v>
      </c>
      <c r="J183" t="s">
        <v>23</v>
      </c>
      <c r="K183" t="s">
        <v>23</v>
      </c>
      <c r="L183" t="s">
        <v>23</v>
      </c>
      <c r="M183" t="s">
        <v>23</v>
      </c>
      <c r="N183" t="s">
        <v>23</v>
      </c>
      <c r="O183" t="s">
        <v>23</v>
      </c>
      <c r="P183" t="s">
        <v>26</v>
      </c>
      <c r="Q183">
        <v>0</v>
      </c>
      <c r="R183" t="s">
        <v>30</v>
      </c>
      <c r="S183">
        <v>45.3</v>
      </c>
      <c r="T183">
        <v>45.3</v>
      </c>
      <c r="U183">
        <v>0</v>
      </c>
    </row>
    <row r="184" spans="1:21" x14ac:dyDescent="0.25">
      <c r="A184" t="s">
        <v>216</v>
      </c>
      <c r="B184">
        <v>1</v>
      </c>
      <c r="C184">
        <v>0</v>
      </c>
      <c r="D184">
        <v>0</v>
      </c>
      <c r="E184">
        <v>0</v>
      </c>
      <c r="F184">
        <v>8</v>
      </c>
      <c r="G184">
        <v>1</v>
      </c>
      <c r="H184" t="s">
        <v>22</v>
      </c>
      <c r="I184" t="s">
        <v>35</v>
      </c>
      <c r="J184" t="s">
        <v>23</v>
      </c>
      <c r="K184" t="s">
        <v>23</v>
      </c>
      <c r="L184" t="s">
        <v>23</v>
      </c>
      <c r="M184" t="s">
        <v>23</v>
      </c>
      <c r="N184" t="s">
        <v>23</v>
      </c>
      <c r="O184" t="s">
        <v>22</v>
      </c>
      <c r="P184" t="s">
        <v>26</v>
      </c>
      <c r="Q184">
        <v>0</v>
      </c>
      <c r="R184" t="s">
        <v>33</v>
      </c>
      <c r="S184">
        <v>84.5</v>
      </c>
      <c r="T184">
        <v>662.65</v>
      </c>
      <c r="U184">
        <v>1</v>
      </c>
    </row>
    <row r="185" spans="1:21" x14ac:dyDescent="0.25">
      <c r="A185" t="s">
        <v>217</v>
      </c>
      <c r="B185">
        <v>1</v>
      </c>
      <c r="C185">
        <v>0</v>
      </c>
      <c r="D185">
        <v>1</v>
      </c>
      <c r="E185">
        <v>1</v>
      </c>
      <c r="F185">
        <v>33</v>
      </c>
      <c r="G185">
        <v>1</v>
      </c>
      <c r="H185" t="s">
        <v>23</v>
      </c>
      <c r="I185" t="s">
        <v>25</v>
      </c>
      <c r="J185" t="s">
        <v>22</v>
      </c>
      <c r="K185" t="s">
        <v>23</v>
      </c>
      <c r="L185" t="s">
        <v>22</v>
      </c>
      <c r="M185" t="s">
        <v>23</v>
      </c>
      <c r="N185" t="s">
        <v>22</v>
      </c>
      <c r="O185" t="s">
        <v>22</v>
      </c>
      <c r="P185" t="s">
        <v>29</v>
      </c>
      <c r="Q185">
        <v>0</v>
      </c>
      <c r="R185" t="s">
        <v>38</v>
      </c>
      <c r="S185">
        <v>74.75</v>
      </c>
      <c r="T185">
        <v>2453.3000000000002</v>
      </c>
      <c r="U185">
        <v>0</v>
      </c>
    </row>
    <row r="186" spans="1:21" x14ac:dyDescent="0.25">
      <c r="A186" t="s">
        <v>218</v>
      </c>
      <c r="B186">
        <v>0</v>
      </c>
      <c r="C186">
        <v>0</v>
      </c>
      <c r="D186">
        <v>0</v>
      </c>
      <c r="E186">
        <v>0</v>
      </c>
      <c r="F186">
        <v>13</v>
      </c>
      <c r="G186">
        <v>1</v>
      </c>
      <c r="H186" t="s">
        <v>23</v>
      </c>
      <c r="I186" t="s">
        <v>35</v>
      </c>
      <c r="J186" t="s">
        <v>23</v>
      </c>
      <c r="K186" t="s">
        <v>22</v>
      </c>
      <c r="L186" t="s">
        <v>22</v>
      </c>
      <c r="M186" t="s">
        <v>23</v>
      </c>
      <c r="N186" t="s">
        <v>23</v>
      </c>
      <c r="O186" t="s">
        <v>23</v>
      </c>
      <c r="P186" t="s">
        <v>26</v>
      </c>
      <c r="Q186">
        <v>1</v>
      </c>
      <c r="R186" t="s">
        <v>27</v>
      </c>
      <c r="S186">
        <v>79.25</v>
      </c>
      <c r="T186">
        <v>1111.6500000000001</v>
      </c>
      <c r="U186">
        <v>1</v>
      </c>
    </row>
    <row r="187" spans="1:21" x14ac:dyDescent="0.25">
      <c r="A187" t="s">
        <v>219</v>
      </c>
      <c r="B187">
        <v>0</v>
      </c>
      <c r="C187">
        <v>0</v>
      </c>
      <c r="D187">
        <v>1</v>
      </c>
      <c r="E187">
        <v>0</v>
      </c>
      <c r="F187">
        <v>1</v>
      </c>
      <c r="G187">
        <v>0</v>
      </c>
      <c r="H187" t="s">
        <v>24</v>
      </c>
      <c r="I187" t="s">
        <v>25</v>
      </c>
      <c r="J187" t="s">
        <v>23</v>
      </c>
      <c r="K187" t="s">
        <v>23</v>
      </c>
      <c r="L187" t="s">
        <v>23</v>
      </c>
      <c r="M187" t="s">
        <v>23</v>
      </c>
      <c r="N187" t="s">
        <v>23</v>
      </c>
      <c r="O187" t="s">
        <v>23</v>
      </c>
      <c r="P187" t="s">
        <v>26</v>
      </c>
      <c r="Q187">
        <v>1</v>
      </c>
      <c r="R187" t="s">
        <v>27</v>
      </c>
      <c r="S187">
        <v>24.8</v>
      </c>
      <c r="T187">
        <v>24.8</v>
      </c>
      <c r="U187">
        <v>1</v>
      </c>
    </row>
    <row r="188" spans="1:21" x14ac:dyDescent="0.25">
      <c r="A188" t="s">
        <v>220</v>
      </c>
      <c r="B188">
        <v>1</v>
      </c>
      <c r="C188">
        <v>0</v>
      </c>
      <c r="D188">
        <v>0</v>
      </c>
      <c r="E188">
        <v>0</v>
      </c>
      <c r="F188">
        <v>20</v>
      </c>
      <c r="G188">
        <v>1</v>
      </c>
      <c r="H188" t="s">
        <v>23</v>
      </c>
      <c r="I188" t="s">
        <v>25</v>
      </c>
      <c r="J188" t="s">
        <v>23</v>
      </c>
      <c r="K188" t="s">
        <v>22</v>
      </c>
      <c r="L188" t="s">
        <v>23</v>
      </c>
      <c r="M188" t="s">
        <v>23</v>
      </c>
      <c r="N188" t="s">
        <v>23</v>
      </c>
      <c r="O188" t="s">
        <v>23</v>
      </c>
      <c r="P188" t="s">
        <v>26</v>
      </c>
      <c r="Q188">
        <v>1</v>
      </c>
      <c r="R188" t="s">
        <v>30</v>
      </c>
      <c r="S188">
        <v>51.8</v>
      </c>
      <c r="T188">
        <v>1023.85</v>
      </c>
      <c r="U188">
        <v>0</v>
      </c>
    </row>
    <row r="189" spans="1:21" x14ac:dyDescent="0.25">
      <c r="A189" t="s">
        <v>221</v>
      </c>
      <c r="B189">
        <v>1</v>
      </c>
      <c r="C189">
        <v>0</v>
      </c>
      <c r="D189">
        <v>0</v>
      </c>
      <c r="E189">
        <v>0</v>
      </c>
      <c r="F189">
        <v>3</v>
      </c>
      <c r="G189">
        <v>0</v>
      </c>
      <c r="H189" t="s">
        <v>24</v>
      </c>
      <c r="I189" t="s">
        <v>25</v>
      </c>
      <c r="J189" t="s">
        <v>23</v>
      </c>
      <c r="K189" t="s">
        <v>23</v>
      </c>
      <c r="L189" t="s">
        <v>23</v>
      </c>
      <c r="M189" t="s">
        <v>22</v>
      </c>
      <c r="N189" t="s">
        <v>23</v>
      </c>
      <c r="O189" t="s">
        <v>23</v>
      </c>
      <c r="P189" t="s">
        <v>26</v>
      </c>
      <c r="Q189">
        <v>0</v>
      </c>
      <c r="R189" t="s">
        <v>27</v>
      </c>
      <c r="S189">
        <v>30.4</v>
      </c>
      <c r="T189">
        <v>82.15</v>
      </c>
      <c r="U189">
        <v>0</v>
      </c>
    </row>
    <row r="190" spans="1:21" x14ac:dyDescent="0.25">
      <c r="A190" t="s">
        <v>222</v>
      </c>
      <c r="B190">
        <v>0</v>
      </c>
      <c r="C190">
        <v>0</v>
      </c>
      <c r="D190">
        <v>0</v>
      </c>
      <c r="E190">
        <v>0</v>
      </c>
      <c r="F190">
        <v>13</v>
      </c>
      <c r="G190">
        <v>1</v>
      </c>
      <c r="H190" t="s">
        <v>23</v>
      </c>
      <c r="I190" t="s">
        <v>23</v>
      </c>
      <c r="J190" t="s">
        <v>44</v>
      </c>
      <c r="K190" t="s">
        <v>44</v>
      </c>
      <c r="L190" t="s">
        <v>44</v>
      </c>
      <c r="M190" t="s">
        <v>44</v>
      </c>
      <c r="N190" t="s">
        <v>44</v>
      </c>
      <c r="O190" t="s">
        <v>44</v>
      </c>
      <c r="P190" t="s">
        <v>29</v>
      </c>
      <c r="Q190">
        <v>0</v>
      </c>
      <c r="R190" t="s">
        <v>27</v>
      </c>
      <c r="S190">
        <v>19.649999999999999</v>
      </c>
      <c r="T190">
        <v>244.8</v>
      </c>
      <c r="U190">
        <v>0</v>
      </c>
    </row>
    <row r="191" spans="1:21" x14ac:dyDescent="0.25">
      <c r="A191" t="s">
        <v>223</v>
      </c>
      <c r="B191">
        <v>0</v>
      </c>
      <c r="C191">
        <v>0</v>
      </c>
      <c r="D191">
        <v>1</v>
      </c>
      <c r="E191">
        <v>0</v>
      </c>
      <c r="F191">
        <v>40</v>
      </c>
      <c r="G191">
        <v>1</v>
      </c>
      <c r="H191" t="s">
        <v>22</v>
      </c>
      <c r="I191" t="s">
        <v>25</v>
      </c>
      <c r="J191" t="s">
        <v>23</v>
      </c>
      <c r="K191" t="s">
        <v>22</v>
      </c>
      <c r="L191" t="s">
        <v>23</v>
      </c>
      <c r="M191" t="s">
        <v>23</v>
      </c>
      <c r="N191" t="s">
        <v>23</v>
      </c>
      <c r="O191" t="s">
        <v>23</v>
      </c>
      <c r="P191" t="s">
        <v>26</v>
      </c>
      <c r="Q191">
        <v>0</v>
      </c>
      <c r="R191" t="s">
        <v>38</v>
      </c>
      <c r="S191">
        <v>56.6</v>
      </c>
      <c r="T191">
        <v>2379.1</v>
      </c>
      <c r="U191">
        <v>0</v>
      </c>
    </row>
    <row r="192" spans="1:21" x14ac:dyDescent="0.25">
      <c r="A192" t="s">
        <v>224</v>
      </c>
      <c r="B192">
        <v>1</v>
      </c>
      <c r="C192">
        <v>0</v>
      </c>
      <c r="D192">
        <v>1</v>
      </c>
      <c r="E192">
        <v>1</v>
      </c>
      <c r="F192">
        <v>43</v>
      </c>
      <c r="G192">
        <v>1</v>
      </c>
      <c r="H192" t="s">
        <v>22</v>
      </c>
      <c r="I192" t="s">
        <v>25</v>
      </c>
      <c r="J192" t="s">
        <v>22</v>
      </c>
      <c r="K192" t="s">
        <v>23</v>
      </c>
      <c r="L192" t="s">
        <v>23</v>
      </c>
      <c r="M192" t="s">
        <v>22</v>
      </c>
      <c r="N192" t="s">
        <v>23</v>
      </c>
      <c r="O192" t="s">
        <v>22</v>
      </c>
      <c r="P192" t="s">
        <v>29</v>
      </c>
      <c r="Q192">
        <v>1</v>
      </c>
      <c r="R192" t="s">
        <v>38</v>
      </c>
      <c r="S192">
        <v>71.900000000000006</v>
      </c>
      <c r="T192">
        <v>3173.35</v>
      </c>
      <c r="U192">
        <v>0</v>
      </c>
    </row>
    <row r="193" spans="1:21" x14ac:dyDescent="0.25">
      <c r="A193" t="s">
        <v>225</v>
      </c>
      <c r="B193">
        <v>1</v>
      </c>
      <c r="C193">
        <v>0</v>
      </c>
      <c r="D193">
        <v>1</v>
      </c>
      <c r="E193">
        <v>0</v>
      </c>
      <c r="F193">
        <v>6</v>
      </c>
      <c r="G193">
        <v>1</v>
      </c>
      <c r="H193" t="s">
        <v>23</v>
      </c>
      <c r="I193" t="s">
        <v>35</v>
      </c>
      <c r="J193" t="s">
        <v>23</v>
      </c>
      <c r="K193" t="s">
        <v>22</v>
      </c>
      <c r="L193" t="s">
        <v>22</v>
      </c>
      <c r="M193" t="s">
        <v>23</v>
      </c>
      <c r="N193" t="s">
        <v>23</v>
      </c>
      <c r="O193" t="s">
        <v>22</v>
      </c>
      <c r="P193" t="s">
        <v>26</v>
      </c>
      <c r="Q193">
        <v>1</v>
      </c>
      <c r="R193" t="s">
        <v>27</v>
      </c>
      <c r="S193">
        <v>91</v>
      </c>
      <c r="T193">
        <v>531</v>
      </c>
      <c r="U193">
        <v>1</v>
      </c>
    </row>
    <row r="194" spans="1:21" x14ac:dyDescent="0.25">
      <c r="A194" t="s">
        <v>226</v>
      </c>
      <c r="B194">
        <v>0</v>
      </c>
      <c r="C194">
        <v>0</v>
      </c>
      <c r="D194">
        <v>1</v>
      </c>
      <c r="E194">
        <v>1</v>
      </c>
      <c r="F194">
        <v>69</v>
      </c>
      <c r="G194">
        <v>1</v>
      </c>
      <c r="H194" t="s">
        <v>23</v>
      </c>
      <c r="I194" t="s">
        <v>23</v>
      </c>
      <c r="J194" t="s">
        <v>44</v>
      </c>
      <c r="K194" t="s">
        <v>44</v>
      </c>
      <c r="L194" t="s">
        <v>44</v>
      </c>
      <c r="M194" t="s">
        <v>44</v>
      </c>
      <c r="N194" t="s">
        <v>44</v>
      </c>
      <c r="O194" t="s">
        <v>44</v>
      </c>
      <c r="P194" t="s">
        <v>45</v>
      </c>
      <c r="Q194">
        <v>0</v>
      </c>
      <c r="R194" t="s">
        <v>33</v>
      </c>
      <c r="S194">
        <v>19.75</v>
      </c>
      <c r="T194">
        <v>1375.4</v>
      </c>
      <c r="U194">
        <v>0</v>
      </c>
    </row>
    <row r="195" spans="1:21" x14ac:dyDescent="0.25">
      <c r="A195" t="s">
        <v>227</v>
      </c>
      <c r="B195">
        <v>0</v>
      </c>
      <c r="C195">
        <v>0</v>
      </c>
      <c r="D195">
        <v>1</v>
      </c>
      <c r="E195">
        <v>1</v>
      </c>
      <c r="F195">
        <v>72</v>
      </c>
      <c r="G195">
        <v>1</v>
      </c>
      <c r="H195" t="s">
        <v>22</v>
      </c>
      <c r="I195" t="s">
        <v>35</v>
      </c>
      <c r="J195" t="s">
        <v>22</v>
      </c>
      <c r="K195" t="s">
        <v>22</v>
      </c>
      <c r="L195" t="s">
        <v>22</v>
      </c>
      <c r="M195" t="s">
        <v>23</v>
      </c>
      <c r="N195" t="s">
        <v>22</v>
      </c>
      <c r="O195" t="s">
        <v>22</v>
      </c>
      <c r="P195" t="s">
        <v>45</v>
      </c>
      <c r="Q195">
        <v>0</v>
      </c>
      <c r="R195" t="s">
        <v>38</v>
      </c>
      <c r="S195">
        <v>109.7</v>
      </c>
      <c r="T195">
        <v>8129.3</v>
      </c>
      <c r="U195">
        <v>0</v>
      </c>
    </row>
    <row r="196" spans="1:21" x14ac:dyDescent="0.25">
      <c r="A196" t="s">
        <v>228</v>
      </c>
      <c r="B196">
        <v>1</v>
      </c>
      <c r="C196">
        <v>0</v>
      </c>
      <c r="D196">
        <v>1</v>
      </c>
      <c r="E196">
        <v>1</v>
      </c>
      <c r="F196">
        <v>59</v>
      </c>
      <c r="G196">
        <v>1</v>
      </c>
      <c r="H196" t="s">
        <v>23</v>
      </c>
      <c r="I196" t="s">
        <v>23</v>
      </c>
      <c r="J196" t="s">
        <v>44</v>
      </c>
      <c r="K196" t="s">
        <v>44</v>
      </c>
      <c r="L196" t="s">
        <v>44</v>
      </c>
      <c r="M196" t="s">
        <v>44</v>
      </c>
      <c r="N196" t="s">
        <v>44</v>
      </c>
      <c r="O196" t="s">
        <v>44</v>
      </c>
      <c r="P196" t="s">
        <v>45</v>
      </c>
      <c r="Q196">
        <v>0</v>
      </c>
      <c r="R196" t="s">
        <v>38</v>
      </c>
      <c r="S196">
        <v>19.3</v>
      </c>
      <c r="T196">
        <v>1192.7</v>
      </c>
      <c r="U196">
        <v>0</v>
      </c>
    </row>
    <row r="197" spans="1:21" x14ac:dyDescent="0.25">
      <c r="A197" t="s">
        <v>229</v>
      </c>
      <c r="B197">
        <v>0</v>
      </c>
      <c r="C197">
        <v>0</v>
      </c>
      <c r="D197">
        <v>1</v>
      </c>
      <c r="E197">
        <v>0</v>
      </c>
      <c r="F197">
        <v>20</v>
      </c>
      <c r="G197">
        <v>1</v>
      </c>
      <c r="H197" t="s">
        <v>23</v>
      </c>
      <c r="I197" t="s">
        <v>35</v>
      </c>
      <c r="J197" t="s">
        <v>22</v>
      </c>
      <c r="K197" t="s">
        <v>22</v>
      </c>
      <c r="L197" t="s">
        <v>23</v>
      </c>
      <c r="M197" t="s">
        <v>22</v>
      </c>
      <c r="N197" t="s">
        <v>22</v>
      </c>
      <c r="O197" t="s">
        <v>23</v>
      </c>
      <c r="P197" t="s">
        <v>26</v>
      </c>
      <c r="Q197">
        <v>1</v>
      </c>
      <c r="R197" t="s">
        <v>27</v>
      </c>
      <c r="S197">
        <v>96.55</v>
      </c>
      <c r="T197">
        <v>1901.65</v>
      </c>
      <c r="U197">
        <v>0</v>
      </c>
    </row>
    <row r="198" spans="1:21" x14ac:dyDescent="0.25">
      <c r="A198" t="s">
        <v>230</v>
      </c>
      <c r="B198">
        <v>1</v>
      </c>
      <c r="C198">
        <v>0</v>
      </c>
      <c r="D198">
        <v>1</v>
      </c>
      <c r="E198">
        <v>1</v>
      </c>
      <c r="F198">
        <v>24</v>
      </c>
      <c r="G198">
        <v>1</v>
      </c>
      <c r="H198" t="s">
        <v>22</v>
      </c>
      <c r="I198" t="s">
        <v>23</v>
      </c>
      <c r="J198" t="s">
        <v>44</v>
      </c>
      <c r="K198" t="s">
        <v>44</v>
      </c>
      <c r="L198" t="s">
        <v>44</v>
      </c>
      <c r="M198" t="s">
        <v>44</v>
      </c>
      <c r="N198" t="s">
        <v>44</v>
      </c>
      <c r="O198" t="s">
        <v>44</v>
      </c>
      <c r="P198" t="s">
        <v>45</v>
      </c>
      <c r="Q198">
        <v>1</v>
      </c>
      <c r="R198" t="s">
        <v>33</v>
      </c>
      <c r="S198">
        <v>24.1</v>
      </c>
      <c r="T198">
        <v>587.4</v>
      </c>
      <c r="U198">
        <v>0</v>
      </c>
    </row>
    <row r="199" spans="1:21" x14ac:dyDescent="0.25">
      <c r="A199" t="s">
        <v>231</v>
      </c>
      <c r="B199">
        <v>1</v>
      </c>
      <c r="C199">
        <v>0</v>
      </c>
      <c r="D199">
        <v>0</v>
      </c>
      <c r="E199">
        <v>0</v>
      </c>
      <c r="F199">
        <v>59</v>
      </c>
      <c r="G199">
        <v>1</v>
      </c>
      <c r="H199" t="s">
        <v>22</v>
      </c>
      <c r="I199" t="s">
        <v>35</v>
      </c>
      <c r="J199" t="s">
        <v>23</v>
      </c>
      <c r="K199" t="s">
        <v>22</v>
      </c>
      <c r="L199" t="s">
        <v>22</v>
      </c>
      <c r="M199" t="s">
        <v>22</v>
      </c>
      <c r="N199" t="s">
        <v>22</v>
      </c>
      <c r="O199" t="s">
        <v>22</v>
      </c>
      <c r="P199" t="s">
        <v>26</v>
      </c>
      <c r="Q199">
        <v>1</v>
      </c>
      <c r="R199" t="s">
        <v>27</v>
      </c>
      <c r="S199">
        <v>111.35</v>
      </c>
      <c r="T199">
        <v>6519.75</v>
      </c>
      <c r="U199">
        <v>0</v>
      </c>
    </row>
    <row r="200" spans="1:21" x14ac:dyDescent="0.25">
      <c r="A200" t="s">
        <v>232</v>
      </c>
      <c r="B200">
        <v>1</v>
      </c>
      <c r="C200">
        <v>0</v>
      </c>
      <c r="D200">
        <v>1</v>
      </c>
      <c r="E200">
        <v>1</v>
      </c>
      <c r="F200">
        <v>72</v>
      </c>
      <c r="G200">
        <v>1</v>
      </c>
      <c r="H200" t="s">
        <v>22</v>
      </c>
      <c r="I200" t="s">
        <v>35</v>
      </c>
      <c r="J200" t="s">
        <v>23</v>
      </c>
      <c r="K200" t="s">
        <v>22</v>
      </c>
      <c r="L200" t="s">
        <v>22</v>
      </c>
      <c r="M200" t="s">
        <v>22</v>
      </c>
      <c r="N200" t="s">
        <v>22</v>
      </c>
      <c r="O200" t="s">
        <v>22</v>
      </c>
      <c r="P200" t="s">
        <v>45</v>
      </c>
      <c r="Q200">
        <v>1</v>
      </c>
      <c r="R200" t="s">
        <v>33</v>
      </c>
      <c r="S200">
        <v>112.25</v>
      </c>
      <c r="T200">
        <v>8041.65</v>
      </c>
      <c r="U200">
        <v>0</v>
      </c>
    </row>
    <row r="201" spans="1:21" x14ac:dyDescent="0.25">
      <c r="A201" t="s">
        <v>233</v>
      </c>
      <c r="B201">
        <v>1</v>
      </c>
      <c r="C201">
        <v>0</v>
      </c>
      <c r="D201">
        <v>0</v>
      </c>
      <c r="E201">
        <v>1</v>
      </c>
      <c r="F201">
        <v>1</v>
      </c>
      <c r="G201">
        <v>1</v>
      </c>
      <c r="H201" t="s">
        <v>23</v>
      </c>
      <c r="I201" t="s">
        <v>23</v>
      </c>
      <c r="J201" t="s">
        <v>44</v>
      </c>
      <c r="K201" t="s">
        <v>44</v>
      </c>
      <c r="L201" t="s">
        <v>44</v>
      </c>
      <c r="M201" t="s">
        <v>44</v>
      </c>
      <c r="N201" t="s">
        <v>44</v>
      </c>
      <c r="O201" t="s">
        <v>44</v>
      </c>
      <c r="P201" t="s">
        <v>26</v>
      </c>
      <c r="Q201">
        <v>0</v>
      </c>
      <c r="R201" t="s">
        <v>30</v>
      </c>
      <c r="S201">
        <v>20.75</v>
      </c>
      <c r="T201">
        <v>20.75</v>
      </c>
      <c r="U201">
        <v>0</v>
      </c>
    </row>
    <row r="202" spans="1:21" x14ac:dyDescent="0.25">
      <c r="A202" t="s">
        <v>234</v>
      </c>
      <c r="B202">
        <v>0</v>
      </c>
      <c r="C202">
        <v>0</v>
      </c>
      <c r="D202">
        <v>1</v>
      </c>
      <c r="E202">
        <v>0</v>
      </c>
      <c r="F202">
        <v>27</v>
      </c>
      <c r="G202">
        <v>1</v>
      </c>
      <c r="H202" t="s">
        <v>23</v>
      </c>
      <c r="I202" t="s">
        <v>35</v>
      </c>
      <c r="J202" t="s">
        <v>22</v>
      </c>
      <c r="K202" t="s">
        <v>23</v>
      </c>
      <c r="L202" t="s">
        <v>23</v>
      </c>
      <c r="M202" t="s">
        <v>22</v>
      </c>
      <c r="N202" t="s">
        <v>22</v>
      </c>
      <c r="O202" t="s">
        <v>22</v>
      </c>
      <c r="P202" t="s">
        <v>29</v>
      </c>
      <c r="Q202">
        <v>1</v>
      </c>
      <c r="R202" t="s">
        <v>38</v>
      </c>
      <c r="S202">
        <v>101.9</v>
      </c>
      <c r="T202">
        <v>2681.15</v>
      </c>
      <c r="U202">
        <v>0</v>
      </c>
    </row>
    <row r="203" spans="1:21" x14ac:dyDescent="0.25">
      <c r="A203" t="s">
        <v>235</v>
      </c>
      <c r="B203">
        <v>0</v>
      </c>
      <c r="C203">
        <v>0</v>
      </c>
      <c r="D203">
        <v>0</v>
      </c>
      <c r="E203">
        <v>0</v>
      </c>
      <c r="F203">
        <v>14</v>
      </c>
      <c r="G203">
        <v>1</v>
      </c>
      <c r="H203" t="s">
        <v>23</v>
      </c>
      <c r="I203" t="s">
        <v>35</v>
      </c>
      <c r="J203" t="s">
        <v>23</v>
      </c>
      <c r="K203" t="s">
        <v>22</v>
      </c>
      <c r="L203" t="s">
        <v>23</v>
      </c>
      <c r="M203" t="s">
        <v>22</v>
      </c>
      <c r="N203" t="s">
        <v>23</v>
      </c>
      <c r="O203" t="s">
        <v>23</v>
      </c>
      <c r="P203" t="s">
        <v>26</v>
      </c>
      <c r="Q203">
        <v>1</v>
      </c>
      <c r="R203" t="s">
        <v>38</v>
      </c>
      <c r="S203">
        <v>80.05</v>
      </c>
      <c r="T203">
        <v>1112.3</v>
      </c>
      <c r="U203">
        <v>0</v>
      </c>
    </row>
    <row r="204" spans="1:21" x14ac:dyDescent="0.25">
      <c r="A204" t="s">
        <v>236</v>
      </c>
      <c r="B204">
        <v>1</v>
      </c>
      <c r="C204">
        <v>0</v>
      </c>
      <c r="D204">
        <v>1</v>
      </c>
      <c r="E204">
        <v>1</v>
      </c>
      <c r="F204">
        <v>71</v>
      </c>
      <c r="G204">
        <v>1</v>
      </c>
      <c r="H204" t="s">
        <v>22</v>
      </c>
      <c r="I204" t="s">
        <v>35</v>
      </c>
      <c r="J204" t="s">
        <v>22</v>
      </c>
      <c r="K204" t="s">
        <v>23</v>
      </c>
      <c r="L204" t="s">
        <v>22</v>
      </c>
      <c r="M204" t="s">
        <v>23</v>
      </c>
      <c r="N204" t="s">
        <v>22</v>
      </c>
      <c r="O204" t="s">
        <v>22</v>
      </c>
      <c r="P204" t="s">
        <v>45</v>
      </c>
      <c r="Q204">
        <v>0</v>
      </c>
      <c r="R204" t="s">
        <v>27</v>
      </c>
      <c r="S204">
        <v>105.55</v>
      </c>
      <c r="T204">
        <v>7405.5</v>
      </c>
      <c r="U204">
        <v>0</v>
      </c>
    </row>
    <row r="205" spans="1:21" x14ac:dyDescent="0.25">
      <c r="A205" t="s">
        <v>237</v>
      </c>
      <c r="B205">
        <v>1</v>
      </c>
      <c r="C205">
        <v>0</v>
      </c>
      <c r="D205">
        <v>0</v>
      </c>
      <c r="E205">
        <v>1</v>
      </c>
      <c r="F205">
        <v>13</v>
      </c>
      <c r="G205">
        <v>1</v>
      </c>
      <c r="H205" t="s">
        <v>23</v>
      </c>
      <c r="I205" t="s">
        <v>35</v>
      </c>
      <c r="J205" t="s">
        <v>23</v>
      </c>
      <c r="K205" t="s">
        <v>23</v>
      </c>
      <c r="L205" t="s">
        <v>23</v>
      </c>
      <c r="M205" t="s">
        <v>23</v>
      </c>
      <c r="N205" t="s">
        <v>22</v>
      </c>
      <c r="O205" t="s">
        <v>23</v>
      </c>
      <c r="P205" t="s">
        <v>26</v>
      </c>
      <c r="Q205">
        <v>1</v>
      </c>
      <c r="R205" t="s">
        <v>38</v>
      </c>
      <c r="S205">
        <v>78.3</v>
      </c>
      <c r="T205">
        <v>1033.95</v>
      </c>
      <c r="U205">
        <v>0</v>
      </c>
    </row>
    <row r="206" spans="1:21" x14ac:dyDescent="0.25">
      <c r="A206" t="s">
        <v>238</v>
      </c>
      <c r="B206">
        <v>1</v>
      </c>
      <c r="C206">
        <v>0</v>
      </c>
      <c r="D206">
        <v>0</v>
      </c>
      <c r="E206">
        <v>0</v>
      </c>
      <c r="F206">
        <v>44</v>
      </c>
      <c r="G206">
        <v>1</v>
      </c>
      <c r="H206" t="s">
        <v>23</v>
      </c>
      <c r="I206" t="s">
        <v>35</v>
      </c>
      <c r="J206" t="s">
        <v>23</v>
      </c>
      <c r="K206" t="s">
        <v>23</v>
      </c>
      <c r="L206" t="s">
        <v>23</v>
      </c>
      <c r="M206" t="s">
        <v>23</v>
      </c>
      <c r="N206" t="s">
        <v>23</v>
      </c>
      <c r="O206" t="s">
        <v>23</v>
      </c>
      <c r="P206" t="s">
        <v>26</v>
      </c>
      <c r="Q206">
        <v>0</v>
      </c>
      <c r="R206" t="s">
        <v>38</v>
      </c>
      <c r="S206">
        <v>68.849999999999994</v>
      </c>
      <c r="T206">
        <v>2958.95</v>
      </c>
      <c r="U206">
        <v>0</v>
      </c>
    </row>
    <row r="207" spans="1:21" x14ac:dyDescent="0.25">
      <c r="A207" t="s">
        <v>239</v>
      </c>
      <c r="B207">
        <v>0</v>
      </c>
      <c r="C207">
        <v>0</v>
      </c>
      <c r="D207">
        <v>0</v>
      </c>
      <c r="E207">
        <v>0</v>
      </c>
      <c r="F207">
        <v>33</v>
      </c>
      <c r="G207">
        <v>1</v>
      </c>
      <c r="H207" t="s">
        <v>23</v>
      </c>
      <c r="I207" t="s">
        <v>35</v>
      </c>
      <c r="J207" t="s">
        <v>23</v>
      </c>
      <c r="K207" t="s">
        <v>22</v>
      </c>
      <c r="L207" t="s">
        <v>23</v>
      </c>
      <c r="M207" t="s">
        <v>22</v>
      </c>
      <c r="N207" t="s">
        <v>23</v>
      </c>
      <c r="O207" t="s">
        <v>23</v>
      </c>
      <c r="P207" t="s">
        <v>29</v>
      </c>
      <c r="Q207">
        <v>1</v>
      </c>
      <c r="R207" t="s">
        <v>33</v>
      </c>
      <c r="S207">
        <v>79.95</v>
      </c>
      <c r="T207">
        <v>2684.85</v>
      </c>
      <c r="U207">
        <v>0</v>
      </c>
    </row>
    <row r="208" spans="1:21" x14ac:dyDescent="0.25">
      <c r="A208" t="s">
        <v>240</v>
      </c>
      <c r="B208">
        <v>1</v>
      </c>
      <c r="C208">
        <v>0</v>
      </c>
      <c r="D208">
        <v>1</v>
      </c>
      <c r="E208">
        <v>1</v>
      </c>
      <c r="F208">
        <v>72</v>
      </c>
      <c r="G208">
        <v>0</v>
      </c>
      <c r="H208" t="s">
        <v>24</v>
      </c>
      <c r="I208" t="s">
        <v>25</v>
      </c>
      <c r="J208" t="s">
        <v>22</v>
      </c>
      <c r="K208" t="s">
        <v>22</v>
      </c>
      <c r="L208" t="s">
        <v>22</v>
      </c>
      <c r="M208" t="s">
        <v>22</v>
      </c>
      <c r="N208" t="s">
        <v>23</v>
      </c>
      <c r="O208" t="s">
        <v>22</v>
      </c>
      <c r="P208" t="s">
        <v>45</v>
      </c>
      <c r="Q208">
        <v>1</v>
      </c>
      <c r="R208" t="s">
        <v>38</v>
      </c>
      <c r="S208">
        <v>55.45</v>
      </c>
      <c r="T208">
        <v>4179.2</v>
      </c>
      <c r="U208">
        <v>0</v>
      </c>
    </row>
    <row r="209" spans="1:21" x14ac:dyDescent="0.25">
      <c r="A209" t="s">
        <v>241</v>
      </c>
      <c r="B209">
        <v>1</v>
      </c>
      <c r="C209">
        <v>0</v>
      </c>
      <c r="D209">
        <v>0</v>
      </c>
      <c r="E209">
        <v>0</v>
      </c>
      <c r="F209">
        <v>1</v>
      </c>
      <c r="G209">
        <v>1</v>
      </c>
      <c r="H209" t="s">
        <v>23</v>
      </c>
      <c r="I209" t="s">
        <v>35</v>
      </c>
      <c r="J209" t="s">
        <v>23</v>
      </c>
      <c r="K209" t="s">
        <v>23</v>
      </c>
      <c r="L209" t="s">
        <v>23</v>
      </c>
      <c r="M209" t="s">
        <v>23</v>
      </c>
      <c r="N209" t="s">
        <v>23</v>
      </c>
      <c r="O209" t="s">
        <v>22</v>
      </c>
      <c r="P209" t="s">
        <v>26</v>
      </c>
      <c r="Q209">
        <v>0</v>
      </c>
      <c r="R209" t="s">
        <v>27</v>
      </c>
      <c r="S209">
        <v>79.900000000000006</v>
      </c>
      <c r="T209">
        <v>79.900000000000006</v>
      </c>
      <c r="U209">
        <v>1</v>
      </c>
    </row>
    <row r="210" spans="1:21" x14ac:dyDescent="0.25">
      <c r="A210" t="s">
        <v>242</v>
      </c>
      <c r="B210">
        <v>0</v>
      </c>
      <c r="C210">
        <v>0</v>
      </c>
      <c r="D210">
        <v>0</v>
      </c>
      <c r="E210">
        <v>0</v>
      </c>
      <c r="F210">
        <v>19</v>
      </c>
      <c r="G210">
        <v>1</v>
      </c>
      <c r="H210" t="s">
        <v>23</v>
      </c>
      <c r="I210" t="s">
        <v>35</v>
      </c>
      <c r="J210" t="s">
        <v>22</v>
      </c>
      <c r="K210" t="s">
        <v>23</v>
      </c>
      <c r="L210" t="s">
        <v>22</v>
      </c>
      <c r="M210" t="s">
        <v>22</v>
      </c>
      <c r="N210" t="s">
        <v>22</v>
      </c>
      <c r="O210" t="s">
        <v>22</v>
      </c>
      <c r="P210" t="s">
        <v>26</v>
      </c>
      <c r="Q210">
        <v>1</v>
      </c>
      <c r="R210" t="s">
        <v>27</v>
      </c>
      <c r="S210">
        <v>106.6</v>
      </c>
      <c r="T210">
        <v>1934.45</v>
      </c>
      <c r="U210">
        <v>1</v>
      </c>
    </row>
    <row r="211" spans="1:21" x14ac:dyDescent="0.25">
      <c r="A211" t="s">
        <v>243</v>
      </c>
      <c r="B211">
        <v>1</v>
      </c>
      <c r="C211">
        <v>0</v>
      </c>
      <c r="D211">
        <v>1</v>
      </c>
      <c r="E211">
        <v>0</v>
      </c>
      <c r="F211">
        <v>64</v>
      </c>
      <c r="G211">
        <v>1</v>
      </c>
      <c r="H211" t="s">
        <v>23</v>
      </c>
      <c r="I211" t="s">
        <v>35</v>
      </c>
      <c r="J211" t="s">
        <v>23</v>
      </c>
      <c r="K211" t="s">
        <v>22</v>
      </c>
      <c r="L211" t="s">
        <v>22</v>
      </c>
      <c r="M211" t="s">
        <v>22</v>
      </c>
      <c r="N211" t="s">
        <v>22</v>
      </c>
      <c r="O211" t="s">
        <v>22</v>
      </c>
      <c r="P211" t="s">
        <v>29</v>
      </c>
      <c r="Q211">
        <v>1</v>
      </c>
      <c r="R211" t="s">
        <v>38</v>
      </c>
      <c r="S211">
        <v>102.45</v>
      </c>
      <c r="T211">
        <v>6654.1</v>
      </c>
      <c r="U211">
        <v>0</v>
      </c>
    </row>
    <row r="212" spans="1:21" x14ac:dyDescent="0.25">
      <c r="A212" t="s">
        <v>244</v>
      </c>
      <c r="B212">
        <v>1</v>
      </c>
      <c r="C212">
        <v>0</v>
      </c>
      <c r="D212">
        <v>0</v>
      </c>
      <c r="E212">
        <v>0</v>
      </c>
      <c r="F212">
        <v>2</v>
      </c>
      <c r="G212">
        <v>1</v>
      </c>
      <c r="H212" t="s">
        <v>23</v>
      </c>
      <c r="I212" t="s">
        <v>25</v>
      </c>
      <c r="J212" t="s">
        <v>23</v>
      </c>
      <c r="K212" t="s">
        <v>23</v>
      </c>
      <c r="L212" t="s">
        <v>23</v>
      </c>
      <c r="M212" t="s">
        <v>23</v>
      </c>
      <c r="N212" t="s">
        <v>23</v>
      </c>
      <c r="O212" t="s">
        <v>23</v>
      </c>
      <c r="P212" t="s">
        <v>26</v>
      </c>
      <c r="Q212">
        <v>1</v>
      </c>
      <c r="R212" t="s">
        <v>38</v>
      </c>
      <c r="S212">
        <v>46</v>
      </c>
      <c r="T212">
        <v>84.5</v>
      </c>
      <c r="U212">
        <v>1</v>
      </c>
    </row>
    <row r="213" spans="1:21" x14ac:dyDescent="0.25">
      <c r="A213" t="s">
        <v>245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 t="s">
        <v>24</v>
      </c>
      <c r="I213" t="s">
        <v>25</v>
      </c>
      <c r="J213" t="s">
        <v>23</v>
      </c>
      <c r="K213" t="s">
        <v>23</v>
      </c>
      <c r="L213" t="s">
        <v>23</v>
      </c>
      <c r="M213" t="s">
        <v>23</v>
      </c>
      <c r="N213" t="s">
        <v>23</v>
      </c>
      <c r="O213" t="s">
        <v>23</v>
      </c>
      <c r="P213" t="s">
        <v>26</v>
      </c>
      <c r="Q213">
        <v>0</v>
      </c>
      <c r="R213" t="s">
        <v>27</v>
      </c>
      <c r="S213">
        <v>25.25</v>
      </c>
      <c r="T213">
        <v>25.25</v>
      </c>
      <c r="U213">
        <v>0</v>
      </c>
    </row>
    <row r="214" spans="1:21" x14ac:dyDescent="0.25">
      <c r="A214" t="s">
        <v>246</v>
      </c>
      <c r="B214">
        <v>1</v>
      </c>
      <c r="C214">
        <v>0</v>
      </c>
      <c r="D214">
        <v>0</v>
      </c>
      <c r="E214">
        <v>1</v>
      </c>
      <c r="F214">
        <v>61</v>
      </c>
      <c r="G214">
        <v>1</v>
      </c>
      <c r="H214" t="s">
        <v>23</v>
      </c>
      <c r="I214" t="s">
        <v>23</v>
      </c>
      <c r="J214" t="s">
        <v>44</v>
      </c>
      <c r="K214" t="s">
        <v>44</v>
      </c>
      <c r="L214" t="s">
        <v>44</v>
      </c>
      <c r="M214" t="s">
        <v>44</v>
      </c>
      <c r="N214" t="s">
        <v>44</v>
      </c>
      <c r="O214" t="s">
        <v>44</v>
      </c>
      <c r="P214" t="s">
        <v>45</v>
      </c>
      <c r="Q214">
        <v>0</v>
      </c>
      <c r="R214" t="s">
        <v>30</v>
      </c>
      <c r="S214">
        <v>19.75</v>
      </c>
      <c r="T214">
        <v>1124.2</v>
      </c>
      <c r="U214">
        <v>0</v>
      </c>
    </row>
    <row r="215" spans="1:21" x14ac:dyDescent="0.25">
      <c r="A215" t="s">
        <v>247</v>
      </c>
      <c r="B215">
        <v>0</v>
      </c>
      <c r="C215">
        <v>0</v>
      </c>
      <c r="D215">
        <v>1</v>
      </c>
      <c r="E215">
        <v>1</v>
      </c>
      <c r="F215">
        <v>29</v>
      </c>
      <c r="G215">
        <v>1</v>
      </c>
      <c r="H215" t="s">
        <v>23</v>
      </c>
      <c r="I215" t="s">
        <v>23</v>
      </c>
      <c r="J215" t="s">
        <v>44</v>
      </c>
      <c r="K215" t="s">
        <v>44</v>
      </c>
      <c r="L215" t="s">
        <v>44</v>
      </c>
      <c r="M215" t="s">
        <v>44</v>
      </c>
      <c r="N215" t="s">
        <v>44</v>
      </c>
      <c r="O215" t="s">
        <v>44</v>
      </c>
      <c r="P215" t="s">
        <v>29</v>
      </c>
      <c r="Q215">
        <v>0</v>
      </c>
      <c r="R215" t="s">
        <v>27</v>
      </c>
      <c r="S215">
        <v>20</v>
      </c>
      <c r="T215">
        <v>540.04999999999995</v>
      </c>
      <c r="U215">
        <v>0</v>
      </c>
    </row>
    <row r="216" spans="1:21" x14ac:dyDescent="0.25">
      <c r="A216" t="s">
        <v>248</v>
      </c>
      <c r="B216">
        <v>1</v>
      </c>
      <c r="C216">
        <v>1</v>
      </c>
      <c r="D216">
        <v>1</v>
      </c>
      <c r="E216">
        <v>0</v>
      </c>
      <c r="F216">
        <v>23</v>
      </c>
      <c r="G216">
        <v>1</v>
      </c>
      <c r="H216" t="s">
        <v>22</v>
      </c>
      <c r="I216" t="s">
        <v>35</v>
      </c>
      <c r="J216" t="s">
        <v>23</v>
      </c>
      <c r="K216" t="s">
        <v>23</v>
      </c>
      <c r="L216" t="s">
        <v>23</v>
      </c>
      <c r="M216" t="s">
        <v>23</v>
      </c>
      <c r="N216" t="s">
        <v>23</v>
      </c>
      <c r="O216" t="s">
        <v>22</v>
      </c>
      <c r="P216" t="s">
        <v>26</v>
      </c>
      <c r="Q216">
        <v>0</v>
      </c>
      <c r="R216" t="s">
        <v>27</v>
      </c>
      <c r="S216">
        <v>86.8</v>
      </c>
      <c r="T216">
        <v>1975.85</v>
      </c>
      <c r="U216">
        <v>0</v>
      </c>
    </row>
    <row r="217" spans="1:21" x14ac:dyDescent="0.25">
      <c r="A217" t="s">
        <v>249</v>
      </c>
      <c r="B217">
        <v>0</v>
      </c>
      <c r="C217">
        <v>0</v>
      </c>
      <c r="D217">
        <v>1</v>
      </c>
      <c r="E217">
        <v>0</v>
      </c>
      <c r="F217">
        <v>57</v>
      </c>
      <c r="G217">
        <v>0</v>
      </c>
      <c r="H217" t="s">
        <v>24</v>
      </c>
      <c r="I217" t="s">
        <v>25</v>
      </c>
      <c r="J217" t="s">
        <v>22</v>
      </c>
      <c r="K217" t="s">
        <v>22</v>
      </c>
      <c r="L217" t="s">
        <v>22</v>
      </c>
      <c r="M217" t="s">
        <v>23</v>
      </c>
      <c r="N217" t="s">
        <v>22</v>
      </c>
      <c r="O217" t="s">
        <v>22</v>
      </c>
      <c r="P217" t="s">
        <v>26</v>
      </c>
      <c r="Q217">
        <v>1</v>
      </c>
      <c r="R217" t="s">
        <v>33</v>
      </c>
      <c r="S217">
        <v>58.75</v>
      </c>
      <c r="T217">
        <v>3437.45</v>
      </c>
      <c r="U217">
        <v>0</v>
      </c>
    </row>
    <row r="218" spans="1:21" x14ac:dyDescent="0.25">
      <c r="A218" t="s">
        <v>250</v>
      </c>
      <c r="B218">
        <v>1</v>
      </c>
      <c r="C218">
        <v>0</v>
      </c>
      <c r="D218">
        <v>1</v>
      </c>
      <c r="E218">
        <v>1</v>
      </c>
      <c r="F218">
        <v>72</v>
      </c>
      <c r="G218">
        <v>0</v>
      </c>
      <c r="H218" t="s">
        <v>24</v>
      </c>
      <c r="I218" t="s">
        <v>25</v>
      </c>
      <c r="J218" t="s">
        <v>22</v>
      </c>
      <c r="K218" t="s">
        <v>22</v>
      </c>
      <c r="L218" t="s">
        <v>22</v>
      </c>
      <c r="M218" t="s">
        <v>22</v>
      </c>
      <c r="N218" t="s">
        <v>23</v>
      </c>
      <c r="O218" t="s">
        <v>23</v>
      </c>
      <c r="P218" t="s">
        <v>45</v>
      </c>
      <c r="Q218">
        <v>0</v>
      </c>
      <c r="R218" t="s">
        <v>38</v>
      </c>
      <c r="S218">
        <v>45.25</v>
      </c>
      <c r="T218">
        <v>3139.8</v>
      </c>
      <c r="U218">
        <v>0</v>
      </c>
    </row>
    <row r="219" spans="1:21" x14ac:dyDescent="0.25">
      <c r="A219" t="s">
        <v>251</v>
      </c>
      <c r="B219">
        <v>1</v>
      </c>
      <c r="C219">
        <v>0</v>
      </c>
      <c r="D219">
        <v>1</v>
      </c>
      <c r="E219">
        <v>0</v>
      </c>
      <c r="F219">
        <v>66</v>
      </c>
      <c r="G219">
        <v>0</v>
      </c>
      <c r="H219" t="s">
        <v>24</v>
      </c>
      <c r="I219" t="s">
        <v>25</v>
      </c>
      <c r="J219" t="s">
        <v>22</v>
      </c>
      <c r="K219" t="s">
        <v>22</v>
      </c>
      <c r="L219" t="s">
        <v>22</v>
      </c>
      <c r="M219" t="s">
        <v>22</v>
      </c>
      <c r="N219" t="s">
        <v>22</v>
      </c>
      <c r="O219" t="s">
        <v>23</v>
      </c>
      <c r="P219" t="s">
        <v>45</v>
      </c>
      <c r="Q219">
        <v>1</v>
      </c>
      <c r="R219" t="s">
        <v>33</v>
      </c>
      <c r="S219">
        <v>56.6</v>
      </c>
      <c r="T219">
        <v>3789.2</v>
      </c>
      <c r="U219">
        <v>0</v>
      </c>
    </row>
    <row r="220" spans="1:21" x14ac:dyDescent="0.25">
      <c r="A220" t="s">
        <v>252</v>
      </c>
      <c r="B220">
        <v>1</v>
      </c>
      <c r="C220">
        <v>0</v>
      </c>
      <c r="D220">
        <v>1</v>
      </c>
      <c r="E220">
        <v>1</v>
      </c>
      <c r="F220">
        <v>65</v>
      </c>
      <c r="G220">
        <v>1</v>
      </c>
      <c r="H220" t="s">
        <v>22</v>
      </c>
      <c r="I220" t="s">
        <v>25</v>
      </c>
      <c r="J220" t="s">
        <v>23</v>
      </c>
      <c r="K220" t="s">
        <v>22</v>
      </c>
      <c r="L220" t="s">
        <v>22</v>
      </c>
      <c r="M220" t="s">
        <v>22</v>
      </c>
      <c r="N220" t="s">
        <v>22</v>
      </c>
      <c r="O220" t="s">
        <v>22</v>
      </c>
      <c r="P220" t="s">
        <v>45</v>
      </c>
      <c r="Q220">
        <v>1</v>
      </c>
      <c r="R220" t="s">
        <v>33</v>
      </c>
      <c r="S220">
        <v>84.2</v>
      </c>
      <c r="T220">
        <v>5324.5</v>
      </c>
      <c r="U220">
        <v>0</v>
      </c>
    </row>
    <row r="221" spans="1:21" x14ac:dyDescent="0.25">
      <c r="A221" t="s">
        <v>253</v>
      </c>
      <c r="B221">
        <v>0</v>
      </c>
      <c r="C221">
        <v>0</v>
      </c>
      <c r="D221">
        <v>0</v>
      </c>
      <c r="E221">
        <v>0</v>
      </c>
      <c r="F221">
        <v>8</v>
      </c>
      <c r="G221">
        <v>1</v>
      </c>
      <c r="H221" t="s">
        <v>23</v>
      </c>
      <c r="I221" t="s">
        <v>35</v>
      </c>
      <c r="J221" t="s">
        <v>23</v>
      </c>
      <c r="K221" t="s">
        <v>23</v>
      </c>
      <c r="L221" t="s">
        <v>23</v>
      </c>
      <c r="M221" t="s">
        <v>23</v>
      </c>
      <c r="N221" t="s">
        <v>22</v>
      </c>
      <c r="O221" t="s">
        <v>23</v>
      </c>
      <c r="P221" t="s">
        <v>26</v>
      </c>
      <c r="Q221">
        <v>1</v>
      </c>
      <c r="R221" t="s">
        <v>33</v>
      </c>
      <c r="S221">
        <v>80</v>
      </c>
      <c r="T221">
        <v>624.6</v>
      </c>
      <c r="U221">
        <v>0</v>
      </c>
    </row>
    <row r="222" spans="1:21" x14ac:dyDescent="0.25">
      <c r="A222" t="s">
        <v>254</v>
      </c>
      <c r="B222">
        <v>0</v>
      </c>
      <c r="C222">
        <v>0</v>
      </c>
      <c r="D222">
        <v>0</v>
      </c>
      <c r="E222">
        <v>0</v>
      </c>
      <c r="F222">
        <v>4</v>
      </c>
      <c r="G222">
        <v>1</v>
      </c>
      <c r="H222" t="s">
        <v>23</v>
      </c>
      <c r="I222" t="s">
        <v>35</v>
      </c>
      <c r="J222" t="s">
        <v>23</v>
      </c>
      <c r="K222" t="s">
        <v>23</v>
      </c>
      <c r="L222" t="s">
        <v>23</v>
      </c>
      <c r="M222" t="s">
        <v>23</v>
      </c>
      <c r="N222" t="s">
        <v>23</v>
      </c>
      <c r="O222" t="s">
        <v>23</v>
      </c>
      <c r="P222" t="s">
        <v>26</v>
      </c>
      <c r="Q222">
        <v>1</v>
      </c>
      <c r="R222" t="s">
        <v>27</v>
      </c>
      <c r="S222">
        <v>70.150000000000006</v>
      </c>
      <c r="T222">
        <v>268.35000000000002</v>
      </c>
      <c r="U222">
        <v>1</v>
      </c>
    </row>
    <row r="223" spans="1:21" x14ac:dyDescent="0.25">
      <c r="A223" t="s">
        <v>255</v>
      </c>
      <c r="B223">
        <v>0</v>
      </c>
      <c r="C223">
        <v>0</v>
      </c>
      <c r="D223">
        <v>1</v>
      </c>
      <c r="E223">
        <v>0</v>
      </c>
      <c r="F223">
        <v>71</v>
      </c>
      <c r="G223">
        <v>1</v>
      </c>
      <c r="H223" t="s">
        <v>22</v>
      </c>
      <c r="I223" t="s">
        <v>23</v>
      </c>
      <c r="J223" t="s">
        <v>44</v>
      </c>
      <c r="K223" t="s">
        <v>44</v>
      </c>
      <c r="L223" t="s">
        <v>44</v>
      </c>
      <c r="M223" t="s">
        <v>44</v>
      </c>
      <c r="N223" t="s">
        <v>44</v>
      </c>
      <c r="O223" t="s">
        <v>44</v>
      </c>
      <c r="P223" t="s">
        <v>45</v>
      </c>
      <c r="Q223">
        <v>0</v>
      </c>
      <c r="R223" t="s">
        <v>33</v>
      </c>
      <c r="S223">
        <v>24.75</v>
      </c>
      <c r="T223">
        <v>1836.9</v>
      </c>
      <c r="U223">
        <v>0</v>
      </c>
    </row>
    <row r="224" spans="1:21" x14ac:dyDescent="0.25">
      <c r="A224" t="s">
        <v>256</v>
      </c>
      <c r="B224">
        <v>1</v>
      </c>
      <c r="C224">
        <v>0</v>
      </c>
      <c r="D224">
        <v>1</v>
      </c>
      <c r="E224">
        <v>1</v>
      </c>
      <c r="F224">
        <v>1</v>
      </c>
      <c r="G224">
        <v>1</v>
      </c>
      <c r="H224" t="s">
        <v>23</v>
      </c>
      <c r="I224" t="s">
        <v>23</v>
      </c>
      <c r="J224" t="s">
        <v>44</v>
      </c>
      <c r="K224" t="s">
        <v>44</v>
      </c>
      <c r="L224" t="s">
        <v>44</v>
      </c>
      <c r="M224" t="s">
        <v>44</v>
      </c>
      <c r="N224" t="s">
        <v>44</v>
      </c>
      <c r="O224" t="s">
        <v>44</v>
      </c>
      <c r="P224" t="s">
        <v>29</v>
      </c>
      <c r="Q224">
        <v>1</v>
      </c>
      <c r="R224" t="s">
        <v>27</v>
      </c>
      <c r="S224">
        <v>20.2</v>
      </c>
      <c r="T224">
        <v>20.2</v>
      </c>
      <c r="U224">
        <v>0</v>
      </c>
    </row>
    <row r="225" spans="1:21" x14ac:dyDescent="0.25">
      <c r="A225" t="s">
        <v>257</v>
      </c>
      <c r="B225">
        <v>1</v>
      </c>
      <c r="C225">
        <v>0</v>
      </c>
      <c r="D225">
        <v>1</v>
      </c>
      <c r="E225">
        <v>0</v>
      </c>
      <c r="F225">
        <v>4</v>
      </c>
      <c r="G225">
        <v>1</v>
      </c>
      <c r="H225" t="s">
        <v>23</v>
      </c>
      <c r="I225" t="s">
        <v>25</v>
      </c>
      <c r="J225" t="s">
        <v>23</v>
      </c>
      <c r="K225" t="s">
        <v>23</v>
      </c>
      <c r="L225" t="s">
        <v>23</v>
      </c>
      <c r="M225" t="s">
        <v>22</v>
      </c>
      <c r="N225" t="s">
        <v>23</v>
      </c>
      <c r="O225" t="s">
        <v>23</v>
      </c>
      <c r="P225" t="s">
        <v>26</v>
      </c>
      <c r="Q225">
        <v>0</v>
      </c>
      <c r="R225" t="s">
        <v>30</v>
      </c>
      <c r="S225">
        <v>50.05</v>
      </c>
      <c r="T225">
        <v>179.35</v>
      </c>
      <c r="U225">
        <v>1</v>
      </c>
    </row>
    <row r="226" spans="1:21" x14ac:dyDescent="0.25">
      <c r="A226" t="s">
        <v>258</v>
      </c>
      <c r="B226">
        <v>0</v>
      </c>
      <c r="C226">
        <v>0</v>
      </c>
      <c r="D226">
        <v>0</v>
      </c>
      <c r="E226">
        <v>0</v>
      </c>
      <c r="F226">
        <v>12</v>
      </c>
      <c r="G226">
        <v>1</v>
      </c>
      <c r="H226" t="s">
        <v>23</v>
      </c>
      <c r="I226" t="s">
        <v>23</v>
      </c>
      <c r="J226" t="s">
        <v>44</v>
      </c>
      <c r="K226" t="s">
        <v>44</v>
      </c>
      <c r="L226" t="s">
        <v>44</v>
      </c>
      <c r="M226" t="s">
        <v>44</v>
      </c>
      <c r="N226" t="s">
        <v>44</v>
      </c>
      <c r="O226" t="s">
        <v>44</v>
      </c>
      <c r="P226" t="s">
        <v>29</v>
      </c>
      <c r="Q226">
        <v>1</v>
      </c>
      <c r="R226" t="s">
        <v>33</v>
      </c>
      <c r="S226">
        <v>19.350000000000001</v>
      </c>
      <c r="T226">
        <v>219.35</v>
      </c>
      <c r="U226">
        <v>0</v>
      </c>
    </row>
    <row r="227" spans="1:21" x14ac:dyDescent="0.25">
      <c r="A227" t="s">
        <v>259</v>
      </c>
      <c r="B227">
        <v>1</v>
      </c>
      <c r="C227">
        <v>0</v>
      </c>
      <c r="D227">
        <v>0</v>
      </c>
      <c r="E227">
        <v>0</v>
      </c>
      <c r="F227">
        <v>24</v>
      </c>
      <c r="G227">
        <v>0</v>
      </c>
      <c r="H227" t="s">
        <v>24</v>
      </c>
      <c r="I227" t="s">
        <v>25</v>
      </c>
      <c r="J227" t="s">
        <v>22</v>
      </c>
      <c r="K227" t="s">
        <v>23</v>
      </c>
      <c r="L227" t="s">
        <v>23</v>
      </c>
      <c r="M227" t="s">
        <v>23</v>
      </c>
      <c r="N227" t="s">
        <v>22</v>
      </c>
      <c r="O227" t="s">
        <v>22</v>
      </c>
      <c r="P227" t="s">
        <v>29</v>
      </c>
      <c r="Q227">
        <v>1</v>
      </c>
      <c r="R227" t="s">
        <v>30</v>
      </c>
      <c r="S227">
        <v>50.6</v>
      </c>
      <c r="T227">
        <v>1288.75</v>
      </c>
      <c r="U227">
        <v>0</v>
      </c>
    </row>
    <row r="228" spans="1:21" x14ac:dyDescent="0.25">
      <c r="A228" t="s">
        <v>260</v>
      </c>
      <c r="B228">
        <v>0</v>
      </c>
      <c r="C228">
        <v>0</v>
      </c>
      <c r="D228">
        <v>1</v>
      </c>
      <c r="E228">
        <v>1</v>
      </c>
      <c r="F228">
        <v>31</v>
      </c>
      <c r="G228">
        <v>1</v>
      </c>
      <c r="H228" t="s">
        <v>23</v>
      </c>
      <c r="I228" t="s">
        <v>25</v>
      </c>
      <c r="J228" t="s">
        <v>22</v>
      </c>
      <c r="K228" t="s">
        <v>23</v>
      </c>
      <c r="L228" t="s">
        <v>22</v>
      </c>
      <c r="M228" t="s">
        <v>22</v>
      </c>
      <c r="N228" t="s">
        <v>22</v>
      </c>
      <c r="O228" t="s">
        <v>22</v>
      </c>
      <c r="P228" t="s">
        <v>29</v>
      </c>
      <c r="Q228">
        <v>1</v>
      </c>
      <c r="R228" t="s">
        <v>30</v>
      </c>
      <c r="S228">
        <v>81.150000000000006</v>
      </c>
      <c r="T228">
        <v>2545.75</v>
      </c>
      <c r="U228">
        <v>0</v>
      </c>
    </row>
    <row r="229" spans="1:21" x14ac:dyDescent="0.25">
      <c r="A229" t="s">
        <v>261</v>
      </c>
      <c r="B229">
        <v>0</v>
      </c>
      <c r="C229">
        <v>0</v>
      </c>
      <c r="D229">
        <v>1</v>
      </c>
      <c r="E229">
        <v>0</v>
      </c>
      <c r="F229">
        <v>1</v>
      </c>
      <c r="G229">
        <v>1</v>
      </c>
      <c r="H229" t="s">
        <v>23</v>
      </c>
      <c r="I229" t="s">
        <v>25</v>
      </c>
      <c r="J229" t="s">
        <v>23</v>
      </c>
      <c r="K229" t="s">
        <v>23</v>
      </c>
      <c r="L229" t="s">
        <v>23</v>
      </c>
      <c r="M229" t="s">
        <v>23</v>
      </c>
      <c r="N229" t="s">
        <v>22</v>
      </c>
      <c r="O229" t="s">
        <v>23</v>
      </c>
      <c r="P229" t="s">
        <v>26</v>
      </c>
      <c r="Q229">
        <v>0</v>
      </c>
      <c r="R229" t="s">
        <v>30</v>
      </c>
      <c r="S229">
        <v>55.2</v>
      </c>
      <c r="T229">
        <v>55.2</v>
      </c>
      <c r="U229">
        <v>1</v>
      </c>
    </row>
    <row r="230" spans="1:21" x14ac:dyDescent="0.25">
      <c r="A230" t="s">
        <v>262</v>
      </c>
      <c r="B230">
        <v>1</v>
      </c>
      <c r="C230">
        <v>0</v>
      </c>
      <c r="D230">
        <v>0</v>
      </c>
      <c r="E230">
        <v>0</v>
      </c>
      <c r="F230">
        <v>30</v>
      </c>
      <c r="G230">
        <v>1</v>
      </c>
      <c r="H230" t="s">
        <v>22</v>
      </c>
      <c r="I230" t="s">
        <v>35</v>
      </c>
      <c r="J230" t="s">
        <v>23</v>
      </c>
      <c r="K230" t="s">
        <v>23</v>
      </c>
      <c r="L230" t="s">
        <v>23</v>
      </c>
      <c r="M230" t="s">
        <v>22</v>
      </c>
      <c r="N230" t="s">
        <v>23</v>
      </c>
      <c r="O230" t="s">
        <v>22</v>
      </c>
      <c r="P230" t="s">
        <v>26</v>
      </c>
      <c r="Q230">
        <v>1</v>
      </c>
      <c r="R230" t="s">
        <v>38</v>
      </c>
      <c r="S230">
        <v>89.9</v>
      </c>
      <c r="T230">
        <v>2723.15</v>
      </c>
      <c r="U230">
        <v>0</v>
      </c>
    </row>
    <row r="231" spans="1:21" x14ac:dyDescent="0.25">
      <c r="A231" t="s">
        <v>263</v>
      </c>
      <c r="B231">
        <v>0</v>
      </c>
      <c r="C231">
        <v>0</v>
      </c>
      <c r="D231">
        <v>1</v>
      </c>
      <c r="E231">
        <v>1</v>
      </c>
      <c r="F231">
        <v>47</v>
      </c>
      <c r="G231">
        <v>1</v>
      </c>
      <c r="H231" t="s">
        <v>22</v>
      </c>
      <c r="I231" t="s">
        <v>25</v>
      </c>
      <c r="J231" t="s">
        <v>22</v>
      </c>
      <c r="K231" t="s">
        <v>22</v>
      </c>
      <c r="L231" t="s">
        <v>23</v>
      </c>
      <c r="M231" t="s">
        <v>22</v>
      </c>
      <c r="N231" t="s">
        <v>22</v>
      </c>
      <c r="O231" t="s">
        <v>22</v>
      </c>
      <c r="P231" t="s">
        <v>45</v>
      </c>
      <c r="Q231">
        <v>1</v>
      </c>
      <c r="R231" t="s">
        <v>38</v>
      </c>
      <c r="S231">
        <v>85.3</v>
      </c>
      <c r="T231">
        <v>4107.25</v>
      </c>
      <c r="U231">
        <v>0</v>
      </c>
    </row>
    <row r="232" spans="1:21" x14ac:dyDescent="0.25">
      <c r="A232" t="s">
        <v>264</v>
      </c>
      <c r="B232">
        <v>1</v>
      </c>
      <c r="C232">
        <v>0</v>
      </c>
      <c r="D232">
        <v>0</v>
      </c>
      <c r="E232">
        <v>0</v>
      </c>
      <c r="F232">
        <v>54</v>
      </c>
      <c r="G232">
        <v>1</v>
      </c>
      <c r="H232" t="s">
        <v>22</v>
      </c>
      <c r="I232" t="s">
        <v>35</v>
      </c>
      <c r="J232" t="s">
        <v>22</v>
      </c>
      <c r="K232" t="s">
        <v>22</v>
      </c>
      <c r="L232" t="s">
        <v>23</v>
      </c>
      <c r="M232" t="s">
        <v>22</v>
      </c>
      <c r="N232" t="s">
        <v>22</v>
      </c>
      <c r="O232" t="s">
        <v>22</v>
      </c>
      <c r="P232" t="s">
        <v>45</v>
      </c>
      <c r="Q232">
        <v>1</v>
      </c>
      <c r="R232" t="s">
        <v>38</v>
      </c>
      <c r="S232">
        <v>108</v>
      </c>
      <c r="T232">
        <v>5760.65</v>
      </c>
      <c r="U232">
        <v>0</v>
      </c>
    </row>
    <row r="233" spans="1:21" x14ac:dyDescent="0.25">
      <c r="A233" t="s">
        <v>265</v>
      </c>
      <c r="B233">
        <v>1</v>
      </c>
      <c r="C233">
        <v>0</v>
      </c>
      <c r="D233">
        <v>0</v>
      </c>
      <c r="E233">
        <v>0</v>
      </c>
      <c r="F233">
        <v>50</v>
      </c>
      <c r="G233">
        <v>1</v>
      </c>
      <c r="H233" t="s">
        <v>23</v>
      </c>
      <c r="I233" t="s">
        <v>35</v>
      </c>
      <c r="J233" t="s">
        <v>22</v>
      </c>
      <c r="K233" t="s">
        <v>22</v>
      </c>
      <c r="L233" t="s">
        <v>23</v>
      </c>
      <c r="M233" t="s">
        <v>22</v>
      </c>
      <c r="N233" t="s">
        <v>23</v>
      </c>
      <c r="O233" t="s">
        <v>22</v>
      </c>
      <c r="P233" t="s">
        <v>26</v>
      </c>
      <c r="Q233">
        <v>1</v>
      </c>
      <c r="R233" t="s">
        <v>38</v>
      </c>
      <c r="S233">
        <v>93.5</v>
      </c>
      <c r="T233">
        <v>4747.5</v>
      </c>
      <c r="U233">
        <v>0</v>
      </c>
    </row>
    <row r="234" spans="1:21" x14ac:dyDescent="0.25">
      <c r="A234" t="s">
        <v>266</v>
      </c>
      <c r="B234">
        <v>1</v>
      </c>
      <c r="C234">
        <v>0</v>
      </c>
      <c r="D234">
        <v>0</v>
      </c>
      <c r="E234">
        <v>0</v>
      </c>
      <c r="F234">
        <v>1</v>
      </c>
      <c r="G234">
        <v>1</v>
      </c>
      <c r="H234" t="s">
        <v>23</v>
      </c>
      <c r="I234" t="s">
        <v>35</v>
      </c>
      <c r="J234" t="s">
        <v>22</v>
      </c>
      <c r="K234" t="s">
        <v>23</v>
      </c>
      <c r="L234" t="s">
        <v>23</v>
      </c>
      <c r="M234" t="s">
        <v>23</v>
      </c>
      <c r="N234" t="s">
        <v>23</v>
      </c>
      <c r="O234" t="s">
        <v>22</v>
      </c>
      <c r="P234" t="s">
        <v>26</v>
      </c>
      <c r="Q234">
        <v>1</v>
      </c>
      <c r="R234" t="s">
        <v>30</v>
      </c>
      <c r="S234">
        <v>84.6</v>
      </c>
      <c r="T234">
        <v>84.6</v>
      </c>
      <c r="U234">
        <v>1</v>
      </c>
    </row>
    <row r="235" spans="1:21" x14ac:dyDescent="0.25">
      <c r="A235" t="s">
        <v>267</v>
      </c>
      <c r="B235">
        <v>0</v>
      </c>
      <c r="C235">
        <v>0</v>
      </c>
      <c r="D235">
        <v>0</v>
      </c>
      <c r="E235">
        <v>0</v>
      </c>
      <c r="F235">
        <v>72</v>
      </c>
      <c r="G235">
        <v>1</v>
      </c>
      <c r="H235" t="s">
        <v>23</v>
      </c>
      <c r="I235" t="s">
        <v>23</v>
      </c>
      <c r="J235" t="s">
        <v>44</v>
      </c>
      <c r="K235" t="s">
        <v>44</v>
      </c>
      <c r="L235" t="s">
        <v>44</v>
      </c>
      <c r="M235" t="s">
        <v>44</v>
      </c>
      <c r="N235" t="s">
        <v>44</v>
      </c>
      <c r="O235" t="s">
        <v>44</v>
      </c>
      <c r="P235" t="s">
        <v>45</v>
      </c>
      <c r="Q235">
        <v>0</v>
      </c>
      <c r="R235" t="s">
        <v>38</v>
      </c>
      <c r="S235">
        <v>20.25</v>
      </c>
      <c r="T235">
        <v>1566.9</v>
      </c>
      <c r="U235">
        <v>0</v>
      </c>
    </row>
    <row r="236" spans="1:21" x14ac:dyDescent="0.25">
      <c r="A236" t="s">
        <v>268</v>
      </c>
      <c r="B236">
        <v>0</v>
      </c>
      <c r="C236">
        <v>0</v>
      </c>
      <c r="D236">
        <v>0</v>
      </c>
      <c r="E236">
        <v>0</v>
      </c>
      <c r="F236">
        <v>29</v>
      </c>
      <c r="G236">
        <v>1</v>
      </c>
      <c r="H236" t="s">
        <v>22</v>
      </c>
      <c r="I236" t="s">
        <v>23</v>
      </c>
      <c r="J236" t="s">
        <v>44</v>
      </c>
      <c r="K236" t="s">
        <v>44</v>
      </c>
      <c r="L236" t="s">
        <v>44</v>
      </c>
      <c r="M236" t="s">
        <v>44</v>
      </c>
      <c r="N236" t="s">
        <v>44</v>
      </c>
      <c r="O236" t="s">
        <v>44</v>
      </c>
      <c r="P236" t="s">
        <v>26</v>
      </c>
      <c r="Q236">
        <v>0</v>
      </c>
      <c r="R236" t="s">
        <v>27</v>
      </c>
      <c r="S236">
        <v>25.15</v>
      </c>
      <c r="T236">
        <v>702</v>
      </c>
      <c r="U236">
        <v>0</v>
      </c>
    </row>
    <row r="237" spans="1:21" x14ac:dyDescent="0.25">
      <c r="A237" t="s">
        <v>269</v>
      </c>
      <c r="B237">
        <v>1</v>
      </c>
      <c r="C237">
        <v>0</v>
      </c>
      <c r="D237">
        <v>0</v>
      </c>
      <c r="E237">
        <v>0</v>
      </c>
      <c r="F237">
        <v>2</v>
      </c>
      <c r="G237">
        <v>1</v>
      </c>
      <c r="H237" t="s">
        <v>22</v>
      </c>
      <c r="I237" t="s">
        <v>25</v>
      </c>
      <c r="J237" t="s">
        <v>23</v>
      </c>
      <c r="K237" t="s">
        <v>22</v>
      </c>
      <c r="L237" t="s">
        <v>23</v>
      </c>
      <c r="M237" t="s">
        <v>23</v>
      </c>
      <c r="N237" t="s">
        <v>23</v>
      </c>
      <c r="O237" t="s">
        <v>23</v>
      </c>
      <c r="P237" t="s">
        <v>26</v>
      </c>
      <c r="Q237">
        <v>1</v>
      </c>
      <c r="R237" t="s">
        <v>30</v>
      </c>
      <c r="S237">
        <v>54.4</v>
      </c>
      <c r="T237">
        <v>114.1</v>
      </c>
      <c r="U237">
        <v>1</v>
      </c>
    </row>
    <row r="238" spans="1:21" x14ac:dyDescent="0.25">
      <c r="A238" t="s">
        <v>270</v>
      </c>
      <c r="B238">
        <v>0</v>
      </c>
      <c r="C238">
        <v>0</v>
      </c>
      <c r="D238">
        <v>0</v>
      </c>
      <c r="E238">
        <v>0</v>
      </c>
      <c r="F238">
        <v>10</v>
      </c>
      <c r="G238">
        <v>0</v>
      </c>
      <c r="H238" t="s">
        <v>24</v>
      </c>
      <c r="I238" t="s">
        <v>25</v>
      </c>
      <c r="J238" t="s">
        <v>23</v>
      </c>
      <c r="K238" t="s">
        <v>23</v>
      </c>
      <c r="L238" t="s">
        <v>23</v>
      </c>
      <c r="M238" t="s">
        <v>22</v>
      </c>
      <c r="N238" t="s">
        <v>23</v>
      </c>
      <c r="O238" t="s">
        <v>23</v>
      </c>
      <c r="P238" t="s">
        <v>45</v>
      </c>
      <c r="Q238">
        <v>1</v>
      </c>
      <c r="R238" t="s">
        <v>30</v>
      </c>
      <c r="S238">
        <v>29.6</v>
      </c>
      <c r="T238">
        <v>299.05</v>
      </c>
      <c r="U238">
        <v>0</v>
      </c>
    </row>
    <row r="239" spans="1:21" x14ac:dyDescent="0.25">
      <c r="A239" t="s">
        <v>271</v>
      </c>
      <c r="B239">
        <v>1</v>
      </c>
      <c r="C239">
        <v>0</v>
      </c>
      <c r="D239">
        <v>1</v>
      </c>
      <c r="E239">
        <v>0</v>
      </c>
      <c r="F239">
        <v>18</v>
      </c>
      <c r="G239">
        <v>1</v>
      </c>
      <c r="H239" t="s">
        <v>22</v>
      </c>
      <c r="I239" t="s">
        <v>35</v>
      </c>
      <c r="J239" t="s">
        <v>23</v>
      </c>
      <c r="K239" t="s">
        <v>23</v>
      </c>
      <c r="L239" t="s">
        <v>23</v>
      </c>
      <c r="M239" t="s">
        <v>23</v>
      </c>
      <c r="N239" t="s">
        <v>23</v>
      </c>
      <c r="O239" t="s">
        <v>23</v>
      </c>
      <c r="P239" t="s">
        <v>26</v>
      </c>
      <c r="Q239">
        <v>1</v>
      </c>
      <c r="R239" t="s">
        <v>27</v>
      </c>
      <c r="S239">
        <v>73.150000000000006</v>
      </c>
      <c r="T239">
        <v>1305.95</v>
      </c>
      <c r="U239">
        <v>0</v>
      </c>
    </row>
    <row r="240" spans="1:21" x14ac:dyDescent="0.25">
      <c r="A240" t="s">
        <v>272</v>
      </c>
      <c r="B240">
        <v>0</v>
      </c>
      <c r="C240">
        <v>1</v>
      </c>
      <c r="D240">
        <v>0</v>
      </c>
      <c r="E240">
        <v>0</v>
      </c>
      <c r="F240">
        <v>11</v>
      </c>
      <c r="G240">
        <v>1</v>
      </c>
      <c r="H240" t="s">
        <v>23</v>
      </c>
      <c r="I240" t="s">
        <v>35</v>
      </c>
      <c r="J240" t="s">
        <v>23</v>
      </c>
      <c r="K240" t="s">
        <v>22</v>
      </c>
      <c r="L240" t="s">
        <v>23</v>
      </c>
      <c r="M240" t="s">
        <v>23</v>
      </c>
      <c r="N240" t="s">
        <v>22</v>
      </c>
      <c r="O240" t="s">
        <v>22</v>
      </c>
      <c r="P240" t="s">
        <v>26</v>
      </c>
      <c r="Q240">
        <v>1</v>
      </c>
      <c r="R240" t="s">
        <v>27</v>
      </c>
      <c r="S240">
        <v>95</v>
      </c>
      <c r="T240">
        <v>1120.3</v>
      </c>
      <c r="U240">
        <v>1</v>
      </c>
    </row>
    <row r="241" spans="1:21" x14ac:dyDescent="0.25">
      <c r="A241" t="s">
        <v>273</v>
      </c>
      <c r="B241">
        <v>1</v>
      </c>
      <c r="C241">
        <v>0</v>
      </c>
      <c r="D241">
        <v>0</v>
      </c>
      <c r="E241">
        <v>0</v>
      </c>
      <c r="F241">
        <v>16</v>
      </c>
      <c r="G241">
        <v>1</v>
      </c>
      <c r="H241" t="s">
        <v>23</v>
      </c>
      <c r="I241" t="s">
        <v>23</v>
      </c>
      <c r="J241" t="s">
        <v>44</v>
      </c>
      <c r="K241" t="s">
        <v>44</v>
      </c>
      <c r="L241" t="s">
        <v>44</v>
      </c>
      <c r="M241" t="s">
        <v>44</v>
      </c>
      <c r="N241" t="s">
        <v>44</v>
      </c>
      <c r="O241" t="s">
        <v>44</v>
      </c>
      <c r="P241" t="s">
        <v>45</v>
      </c>
      <c r="Q241">
        <v>0</v>
      </c>
      <c r="R241" t="s">
        <v>30</v>
      </c>
      <c r="S241">
        <v>19.75</v>
      </c>
      <c r="T241">
        <v>284.35000000000002</v>
      </c>
      <c r="U241">
        <v>0</v>
      </c>
    </row>
    <row r="242" spans="1:21" x14ac:dyDescent="0.25">
      <c r="A242" t="s">
        <v>274</v>
      </c>
      <c r="B242">
        <v>0</v>
      </c>
      <c r="C242">
        <v>0</v>
      </c>
      <c r="D242">
        <v>0</v>
      </c>
      <c r="E242">
        <v>0</v>
      </c>
      <c r="F242">
        <v>72</v>
      </c>
      <c r="G242">
        <v>1</v>
      </c>
      <c r="H242" t="s">
        <v>22</v>
      </c>
      <c r="I242" t="s">
        <v>25</v>
      </c>
      <c r="J242" t="s">
        <v>23</v>
      </c>
      <c r="K242" t="s">
        <v>22</v>
      </c>
      <c r="L242" t="s">
        <v>22</v>
      </c>
      <c r="M242" t="s">
        <v>22</v>
      </c>
      <c r="N242" t="s">
        <v>22</v>
      </c>
      <c r="O242" t="s">
        <v>22</v>
      </c>
      <c r="P242" t="s">
        <v>45</v>
      </c>
      <c r="Q242">
        <v>0</v>
      </c>
      <c r="R242" t="s">
        <v>33</v>
      </c>
      <c r="S242">
        <v>86.6</v>
      </c>
      <c r="T242">
        <v>6350.5</v>
      </c>
      <c r="U242">
        <v>0</v>
      </c>
    </row>
    <row r="243" spans="1:21" x14ac:dyDescent="0.25">
      <c r="A243" t="s">
        <v>275</v>
      </c>
      <c r="B243">
        <v>1</v>
      </c>
      <c r="C243">
        <v>0</v>
      </c>
      <c r="D243">
        <v>0</v>
      </c>
      <c r="E243">
        <v>0</v>
      </c>
      <c r="F243">
        <v>72</v>
      </c>
      <c r="G243">
        <v>1</v>
      </c>
      <c r="H243" t="s">
        <v>22</v>
      </c>
      <c r="I243" t="s">
        <v>35</v>
      </c>
      <c r="J243" t="s">
        <v>23</v>
      </c>
      <c r="K243" t="s">
        <v>22</v>
      </c>
      <c r="L243" t="s">
        <v>22</v>
      </c>
      <c r="M243" t="s">
        <v>22</v>
      </c>
      <c r="N243" t="s">
        <v>22</v>
      </c>
      <c r="O243" t="s">
        <v>22</v>
      </c>
      <c r="P243" t="s">
        <v>45</v>
      </c>
      <c r="Q243">
        <v>0</v>
      </c>
      <c r="R243" t="s">
        <v>33</v>
      </c>
      <c r="S243">
        <v>109.2</v>
      </c>
      <c r="T243">
        <v>7878.3</v>
      </c>
      <c r="U243">
        <v>0</v>
      </c>
    </row>
    <row r="244" spans="1:21" x14ac:dyDescent="0.25">
      <c r="A244" t="s">
        <v>276</v>
      </c>
      <c r="B244">
        <v>0</v>
      </c>
      <c r="C244">
        <v>0</v>
      </c>
      <c r="D244">
        <v>1</v>
      </c>
      <c r="E244">
        <v>1</v>
      </c>
      <c r="F244">
        <v>41</v>
      </c>
      <c r="G244">
        <v>1</v>
      </c>
      <c r="H244" t="s">
        <v>23</v>
      </c>
      <c r="I244" t="s">
        <v>25</v>
      </c>
      <c r="J244" t="s">
        <v>22</v>
      </c>
      <c r="K244" t="s">
        <v>23</v>
      </c>
      <c r="L244" t="s">
        <v>23</v>
      </c>
      <c r="M244" t="s">
        <v>22</v>
      </c>
      <c r="N244" t="s">
        <v>22</v>
      </c>
      <c r="O244" t="s">
        <v>22</v>
      </c>
      <c r="P244" t="s">
        <v>29</v>
      </c>
      <c r="Q244">
        <v>1</v>
      </c>
      <c r="R244" t="s">
        <v>38</v>
      </c>
      <c r="S244">
        <v>74.7</v>
      </c>
      <c r="T244">
        <v>3187.65</v>
      </c>
      <c r="U244">
        <v>0</v>
      </c>
    </row>
    <row r="245" spans="1:21" x14ac:dyDescent="0.25">
      <c r="A245" t="s">
        <v>277</v>
      </c>
      <c r="B245">
        <v>0</v>
      </c>
      <c r="C245">
        <v>1</v>
      </c>
      <c r="D245">
        <v>1</v>
      </c>
      <c r="E245">
        <v>0</v>
      </c>
      <c r="F245">
        <v>65</v>
      </c>
      <c r="G245">
        <v>1</v>
      </c>
      <c r="H245" t="s">
        <v>23</v>
      </c>
      <c r="I245" t="s">
        <v>35</v>
      </c>
      <c r="J245" t="s">
        <v>22</v>
      </c>
      <c r="K245" t="s">
        <v>22</v>
      </c>
      <c r="L245" t="s">
        <v>22</v>
      </c>
      <c r="M245" t="s">
        <v>23</v>
      </c>
      <c r="N245" t="s">
        <v>23</v>
      </c>
      <c r="O245" t="s">
        <v>22</v>
      </c>
      <c r="P245" t="s">
        <v>26</v>
      </c>
      <c r="Q245">
        <v>0</v>
      </c>
      <c r="R245" t="s">
        <v>27</v>
      </c>
      <c r="S245">
        <v>94.4</v>
      </c>
      <c r="T245">
        <v>6126.15</v>
      </c>
      <c r="U245">
        <v>0</v>
      </c>
    </row>
    <row r="246" spans="1:21" x14ac:dyDescent="0.25">
      <c r="A246" t="s">
        <v>278</v>
      </c>
      <c r="B246">
        <v>0</v>
      </c>
      <c r="C246">
        <v>1</v>
      </c>
      <c r="D246">
        <v>0</v>
      </c>
      <c r="E246">
        <v>0</v>
      </c>
      <c r="F246">
        <v>13</v>
      </c>
      <c r="G246">
        <v>1</v>
      </c>
      <c r="H246" t="s">
        <v>23</v>
      </c>
      <c r="I246" t="s">
        <v>25</v>
      </c>
      <c r="J246" t="s">
        <v>23</v>
      </c>
      <c r="K246" t="s">
        <v>22</v>
      </c>
      <c r="L246" t="s">
        <v>22</v>
      </c>
      <c r="M246" t="s">
        <v>23</v>
      </c>
      <c r="N246" t="s">
        <v>23</v>
      </c>
      <c r="O246" t="s">
        <v>23</v>
      </c>
      <c r="P246" t="s">
        <v>26</v>
      </c>
      <c r="Q246">
        <v>1</v>
      </c>
      <c r="R246" t="s">
        <v>27</v>
      </c>
      <c r="S246">
        <v>54.8</v>
      </c>
      <c r="T246">
        <v>731.3</v>
      </c>
      <c r="U246">
        <v>0</v>
      </c>
    </row>
    <row r="247" spans="1:21" x14ac:dyDescent="0.25">
      <c r="A247" t="s">
        <v>279</v>
      </c>
      <c r="B247">
        <v>1</v>
      </c>
      <c r="C247">
        <v>1</v>
      </c>
      <c r="D247">
        <v>0</v>
      </c>
      <c r="E247">
        <v>0</v>
      </c>
      <c r="F247">
        <v>4</v>
      </c>
      <c r="G247">
        <v>1</v>
      </c>
      <c r="H247" t="s">
        <v>23</v>
      </c>
      <c r="I247" t="s">
        <v>35</v>
      </c>
      <c r="J247" t="s">
        <v>22</v>
      </c>
      <c r="K247" t="s">
        <v>23</v>
      </c>
      <c r="L247" t="s">
        <v>23</v>
      </c>
      <c r="M247" t="s">
        <v>23</v>
      </c>
      <c r="N247" t="s">
        <v>23</v>
      </c>
      <c r="O247" t="s">
        <v>23</v>
      </c>
      <c r="P247" t="s">
        <v>26</v>
      </c>
      <c r="Q247">
        <v>0</v>
      </c>
      <c r="R247" t="s">
        <v>27</v>
      </c>
      <c r="S247">
        <v>75.349999999999994</v>
      </c>
      <c r="T247">
        <v>273.39999999999998</v>
      </c>
      <c r="U247">
        <v>0</v>
      </c>
    </row>
    <row r="248" spans="1:21" x14ac:dyDescent="0.25">
      <c r="A248" t="s">
        <v>280</v>
      </c>
      <c r="B248">
        <v>1</v>
      </c>
      <c r="C248">
        <v>0</v>
      </c>
      <c r="D248">
        <v>0</v>
      </c>
      <c r="E248">
        <v>0</v>
      </c>
      <c r="F248">
        <v>41</v>
      </c>
      <c r="G248">
        <v>1</v>
      </c>
      <c r="H248" t="s">
        <v>22</v>
      </c>
      <c r="I248" t="s">
        <v>25</v>
      </c>
      <c r="J248" t="s">
        <v>23</v>
      </c>
      <c r="K248" t="s">
        <v>23</v>
      </c>
      <c r="L248" t="s">
        <v>22</v>
      </c>
      <c r="M248" t="s">
        <v>23</v>
      </c>
      <c r="N248" t="s">
        <v>23</v>
      </c>
      <c r="O248" t="s">
        <v>22</v>
      </c>
      <c r="P248" t="s">
        <v>29</v>
      </c>
      <c r="Q248">
        <v>0</v>
      </c>
      <c r="R248" t="s">
        <v>30</v>
      </c>
      <c r="S248">
        <v>65</v>
      </c>
      <c r="T248">
        <v>2531.8000000000002</v>
      </c>
      <c r="U248">
        <v>0</v>
      </c>
    </row>
    <row r="249" spans="1:21" x14ac:dyDescent="0.25">
      <c r="A249" t="s">
        <v>281</v>
      </c>
      <c r="B249">
        <v>1</v>
      </c>
      <c r="C249">
        <v>1</v>
      </c>
      <c r="D249">
        <v>0</v>
      </c>
      <c r="E249">
        <v>0</v>
      </c>
      <c r="F249">
        <v>15</v>
      </c>
      <c r="G249">
        <v>1</v>
      </c>
      <c r="H249" t="s">
        <v>23</v>
      </c>
      <c r="I249" t="s">
        <v>35</v>
      </c>
      <c r="J249" t="s">
        <v>23</v>
      </c>
      <c r="K249" t="s">
        <v>22</v>
      </c>
      <c r="L249" t="s">
        <v>23</v>
      </c>
      <c r="M249" t="s">
        <v>23</v>
      </c>
      <c r="N249" t="s">
        <v>23</v>
      </c>
      <c r="O249" t="s">
        <v>23</v>
      </c>
      <c r="P249" t="s">
        <v>26</v>
      </c>
      <c r="Q249">
        <v>1</v>
      </c>
      <c r="R249" t="s">
        <v>27</v>
      </c>
      <c r="S249">
        <v>74.400000000000006</v>
      </c>
      <c r="T249">
        <v>1074.3</v>
      </c>
      <c r="U249">
        <v>1</v>
      </c>
    </row>
    <row r="250" spans="1:21" x14ac:dyDescent="0.25">
      <c r="A250" t="s">
        <v>282</v>
      </c>
      <c r="B250">
        <v>1</v>
      </c>
      <c r="C250">
        <v>0</v>
      </c>
      <c r="D250">
        <v>0</v>
      </c>
      <c r="E250">
        <v>0</v>
      </c>
      <c r="F250">
        <v>1</v>
      </c>
      <c r="G250">
        <v>1</v>
      </c>
      <c r="H250" t="s">
        <v>23</v>
      </c>
      <c r="I250" t="s">
        <v>25</v>
      </c>
      <c r="J250" t="s">
        <v>22</v>
      </c>
      <c r="K250" t="s">
        <v>23</v>
      </c>
      <c r="L250" t="s">
        <v>23</v>
      </c>
      <c r="M250" t="s">
        <v>23</v>
      </c>
      <c r="N250" t="s">
        <v>23</v>
      </c>
      <c r="O250" t="s">
        <v>23</v>
      </c>
      <c r="P250" t="s">
        <v>26</v>
      </c>
      <c r="Q250">
        <v>1</v>
      </c>
      <c r="R250" t="s">
        <v>30</v>
      </c>
      <c r="S250">
        <v>48.55</v>
      </c>
      <c r="T250">
        <v>48.55</v>
      </c>
      <c r="U250">
        <v>1</v>
      </c>
    </row>
    <row r="251" spans="1:21" x14ac:dyDescent="0.25">
      <c r="A251" t="s">
        <v>283</v>
      </c>
      <c r="B251">
        <v>1</v>
      </c>
      <c r="C251">
        <v>0</v>
      </c>
      <c r="D251">
        <v>0</v>
      </c>
      <c r="E251">
        <v>0</v>
      </c>
      <c r="F251">
        <v>42</v>
      </c>
      <c r="G251">
        <v>1</v>
      </c>
      <c r="H251" t="s">
        <v>22</v>
      </c>
      <c r="I251" t="s">
        <v>35</v>
      </c>
      <c r="J251" t="s">
        <v>22</v>
      </c>
      <c r="K251" t="s">
        <v>22</v>
      </c>
      <c r="L251" t="s">
        <v>22</v>
      </c>
      <c r="M251" t="s">
        <v>23</v>
      </c>
      <c r="N251" t="s">
        <v>23</v>
      </c>
      <c r="O251" t="s">
        <v>22</v>
      </c>
      <c r="P251" t="s">
        <v>29</v>
      </c>
      <c r="Q251">
        <v>1</v>
      </c>
      <c r="R251" t="s">
        <v>27</v>
      </c>
      <c r="S251">
        <v>99</v>
      </c>
      <c r="T251">
        <v>4298.45</v>
      </c>
      <c r="U251">
        <v>0</v>
      </c>
    </row>
    <row r="252" spans="1:21" x14ac:dyDescent="0.25">
      <c r="A252" t="s">
        <v>284</v>
      </c>
      <c r="B252">
        <v>0</v>
      </c>
      <c r="C252">
        <v>0</v>
      </c>
      <c r="D252">
        <v>1</v>
      </c>
      <c r="E252">
        <v>0</v>
      </c>
      <c r="F252">
        <v>51</v>
      </c>
      <c r="G252">
        <v>1</v>
      </c>
      <c r="H252" t="s">
        <v>23</v>
      </c>
      <c r="I252" t="s">
        <v>35</v>
      </c>
      <c r="J252" t="s">
        <v>22</v>
      </c>
      <c r="K252" t="s">
        <v>22</v>
      </c>
      <c r="L252" t="s">
        <v>22</v>
      </c>
      <c r="M252" t="s">
        <v>23</v>
      </c>
      <c r="N252" t="s">
        <v>22</v>
      </c>
      <c r="O252" t="s">
        <v>23</v>
      </c>
      <c r="P252" t="s">
        <v>29</v>
      </c>
      <c r="Q252">
        <v>1</v>
      </c>
      <c r="R252" t="s">
        <v>27</v>
      </c>
      <c r="S252">
        <v>93.5</v>
      </c>
      <c r="T252">
        <v>4619.55</v>
      </c>
      <c r="U252">
        <v>0</v>
      </c>
    </row>
    <row r="253" spans="1:21" x14ac:dyDescent="0.25">
      <c r="A253" t="s">
        <v>285</v>
      </c>
      <c r="B253">
        <v>0</v>
      </c>
      <c r="C253">
        <v>0</v>
      </c>
      <c r="D253">
        <v>1</v>
      </c>
      <c r="E253">
        <v>1</v>
      </c>
      <c r="F253">
        <v>2</v>
      </c>
      <c r="G253">
        <v>1</v>
      </c>
      <c r="H253" t="s">
        <v>23</v>
      </c>
      <c r="I253" t="s">
        <v>35</v>
      </c>
      <c r="J253" t="s">
        <v>23</v>
      </c>
      <c r="K253" t="s">
        <v>23</v>
      </c>
      <c r="L253" t="s">
        <v>23</v>
      </c>
      <c r="M253" t="s">
        <v>23</v>
      </c>
      <c r="N253" t="s">
        <v>23</v>
      </c>
      <c r="O253" t="s">
        <v>23</v>
      </c>
      <c r="P253" t="s">
        <v>26</v>
      </c>
      <c r="Q253">
        <v>0</v>
      </c>
      <c r="R253" t="s">
        <v>27</v>
      </c>
      <c r="S253">
        <v>70.400000000000006</v>
      </c>
      <c r="T253">
        <v>147.15</v>
      </c>
      <c r="U253">
        <v>1</v>
      </c>
    </row>
    <row r="254" spans="1:21" x14ac:dyDescent="0.25">
      <c r="A254" t="s">
        <v>286</v>
      </c>
      <c r="B254">
        <v>1</v>
      </c>
      <c r="C254">
        <v>1</v>
      </c>
      <c r="D254">
        <v>1</v>
      </c>
      <c r="E254">
        <v>0</v>
      </c>
      <c r="F254">
        <v>1</v>
      </c>
      <c r="G254">
        <v>0</v>
      </c>
      <c r="H254" t="s">
        <v>24</v>
      </c>
      <c r="I254" t="s">
        <v>25</v>
      </c>
      <c r="J254" t="s">
        <v>23</v>
      </c>
      <c r="K254" t="s">
        <v>22</v>
      </c>
      <c r="L254" t="s">
        <v>23</v>
      </c>
      <c r="M254" t="s">
        <v>23</v>
      </c>
      <c r="N254" t="s">
        <v>22</v>
      </c>
      <c r="O254" t="s">
        <v>23</v>
      </c>
      <c r="P254" t="s">
        <v>26</v>
      </c>
      <c r="Q254">
        <v>0</v>
      </c>
      <c r="R254" t="s">
        <v>27</v>
      </c>
      <c r="S254">
        <v>40.200000000000003</v>
      </c>
      <c r="T254">
        <v>40.200000000000003</v>
      </c>
      <c r="U254">
        <v>1</v>
      </c>
    </row>
    <row r="255" spans="1:21" x14ac:dyDescent="0.25">
      <c r="A255" t="s">
        <v>287</v>
      </c>
      <c r="B255">
        <v>1</v>
      </c>
      <c r="C255">
        <v>0</v>
      </c>
      <c r="D255">
        <v>0</v>
      </c>
      <c r="E255">
        <v>1</v>
      </c>
      <c r="F255">
        <v>32</v>
      </c>
      <c r="G255">
        <v>1</v>
      </c>
      <c r="H255" t="s">
        <v>22</v>
      </c>
      <c r="I255" t="s">
        <v>25</v>
      </c>
      <c r="J255" t="s">
        <v>23</v>
      </c>
      <c r="K255" t="s">
        <v>22</v>
      </c>
      <c r="L255" t="s">
        <v>22</v>
      </c>
      <c r="M255" t="s">
        <v>22</v>
      </c>
      <c r="N255" t="s">
        <v>22</v>
      </c>
      <c r="O255" t="s">
        <v>22</v>
      </c>
      <c r="P255" t="s">
        <v>29</v>
      </c>
      <c r="Q255">
        <v>0</v>
      </c>
      <c r="R255" t="s">
        <v>38</v>
      </c>
      <c r="S255">
        <v>83.7</v>
      </c>
      <c r="T255">
        <v>2633.3</v>
      </c>
      <c r="U255">
        <v>0</v>
      </c>
    </row>
    <row r="256" spans="1:21" x14ac:dyDescent="0.25">
      <c r="A256" t="s">
        <v>288</v>
      </c>
      <c r="B256">
        <v>1</v>
      </c>
      <c r="C256">
        <v>0</v>
      </c>
      <c r="D256">
        <v>0</v>
      </c>
      <c r="E256">
        <v>0</v>
      </c>
      <c r="F256">
        <v>10</v>
      </c>
      <c r="G256">
        <v>1</v>
      </c>
      <c r="H256" t="s">
        <v>23</v>
      </c>
      <c r="I256" t="s">
        <v>23</v>
      </c>
      <c r="J256" t="s">
        <v>44</v>
      </c>
      <c r="K256" t="s">
        <v>44</v>
      </c>
      <c r="L256" t="s">
        <v>44</v>
      </c>
      <c r="M256" t="s">
        <v>44</v>
      </c>
      <c r="N256" t="s">
        <v>44</v>
      </c>
      <c r="O256" t="s">
        <v>44</v>
      </c>
      <c r="P256" t="s">
        <v>26</v>
      </c>
      <c r="Q256">
        <v>1</v>
      </c>
      <c r="R256" t="s">
        <v>30</v>
      </c>
      <c r="S256">
        <v>19.850000000000001</v>
      </c>
      <c r="T256">
        <v>193.05</v>
      </c>
      <c r="U256">
        <v>0</v>
      </c>
    </row>
    <row r="257" spans="1:21" x14ac:dyDescent="0.25">
      <c r="A257" t="s">
        <v>289</v>
      </c>
      <c r="B257">
        <v>0</v>
      </c>
      <c r="C257">
        <v>0</v>
      </c>
      <c r="D257">
        <v>1</v>
      </c>
      <c r="E257">
        <v>1</v>
      </c>
      <c r="F257">
        <v>67</v>
      </c>
      <c r="G257">
        <v>0</v>
      </c>
      <c r="H257" t="s">
        <v>24</v>
      </c>
      <c r="I257" t="s">
        <v>25</v>
      </c>
      <c r="J257" t="s">
        <v>23</v>
      </c>
      <c r="K257" t="s">
        <v>22</v>
      </c>
      <c r="L257" t="s">
        <v>22</v>
      </c>
      <c r="M257" t="s">
        <v>22</v>
      </c>
      <c r="N257" t="s">
        <v>22</v>
      </c>
      <c r="O257" t="s">
        <v>22</v>
      </c>
      <c r="P257" t="s">
        <v>45</v>
      </c>
      <c r="Q257">
        <v>1</v>
      </c>
      <c r="R257" t="s">
        <v>27</v>
      </c>
      <c r="S257">
        <v>59.55</v>
      </c>
      <c r="T257">
        <v>4103.8999999999996</v>
      </c>
      <c r="U257">
        <v>0</v>
      </c>
    </row>
    <row r="258" spans="1:21" x14ac:dyDescent="0.25">
      <c r="A258" t="s">
        <v>290</v>
      </c>
      <c r="B258">
        <v>0</v>
      </c>
      <c r="C258">
        <v>0</v>
      </c>
      <c r="D258">
        <v>1</v>
      </c>
      <c r="E258">
        <v>1</v>
      </c>
      <c r="F258">
        <v>61</v>
      </c>
      <c r="G258">
        <v>1</v>
      </c>
      <c r="H258" t="s">
        <v>22</v>
      </c>
      <c r="I258" t="s">
        <v>35</v>
      </c>
      <c r="J258" t="s">
        <v>22</v>
      </c>
      <c r="K258" t="s">
        <v>22</v>
      </c>
      <c r="L258" t="s">
        <v>22</v>
      </c>
      <c r="M258" t="s">
        <v>22</v>
      </c>
      <c r="N258" t="s">
        <v>22</v>
      </c>
      <c r="O258" t="s">
        <v>22</v>
      </c>
      <c r="P258" t="s">
        <v>45</v>
      </c>
      <c r="Q258">
        <v>0</v>
      </c>
      <c r="R258" t="s">
        <v>38</v>
      </c>
      <c r="S258">
        <v>115.1</v>
      </c>
      <c r="T258">
        <v>7008.15</v>
      </c>
      <c r="U258">
        <v>0</v>
      </c>
    </row>
    <row r="259" spans="1:21" x14ac:dyDescent="0.25">
      <c r="A259" t="s">
        <v>291</v>
      </c>
      <c r="B259">
        <v>1</v>
      </c>
      <c r="C259">
        <v>0</v>
      </c>
      <c r="D259">
        <v>0</v>
      </c>
      <c r="E259">
        <v>0</v>
      </c>
      <c r="F259">
        <v>50</v>
      </c>
      <c r="G259">
        <v>1</v>
      </c>
      <c r="H259" t="s">
        <v>22</v>
      </c>
      <c r="I259" t="s">
        <v>35</v>
      </c>
      <c r="J259" t="s">
        <v>22</v>
      </c>
      <c r="K259" t="s">
        <v>22</v>
      </c>
      <c r="L259" t="s">
        <v>22</v>
      </c>
      <c r="M259" t="s">
        <v>22</v>
      </c>
      <c r="N259" t="s">
        <v>22</v>
      </c>
      <c r="O259" t="s">
        <v>22</v>
      </c>
      <c r="P259" t="s">
        <v>29</v>
      </c>
      <c r="Q259">
        <v>0</v>
      </c>
      <c r="R259" t="s">
        <v>38</v>
      </c>
      <c r="S259">
        <v>114.35</v>
      </c>
      <c r="T259">
        <v>5791.1</v>
      </c>
      <c r="U259">
        <v>0</v>
      </c>
    </row>
    <row r="260" spans="1:21" x14ac:dyDescent="0.25">
      <c r="A260" t="s">
        <v>292</v>
      </c>
      <c r="B260">
        <v>0</v>
      </c>
      <c r="C260">
        <v>0</v>
      </c>
      <c r="D260">
        <v>1</v>
      </c>
      <c r="E260">
        <v>0</v>
      </c>
      <c r="F260">
        <v>2</v>
      </c>
      <c r="G260">
        <v>1</v>
      </c>
      <c r="H260" t="s">
        <v>23</v>
      </c>
      <c r="I260" t="s">
        <v>25</v>
      </c>
      <c r="J260" t="s">
        <v>23</v>
      </c>
      <c r="K260" t="s">
        <v>23</v>
      </c>
      <c r="L260" t="s">
        <v>23</v>
      </c>
      <c r="M260" t="s">
        <v>23</v>
      </c>
      <c r="N260" t="s">
        <v>23</v>
      </c>
      <c r="O260" t="s">
        <v>23</v>
      </c>
      <c r="P260" t="s">
        <v>26</v>
      </c>
      <c r="Q260">
        <v>1</v>
      </c>
      <c r="R260" t="s">
        <v>38</v>
      </c>
      <c r="S260">
        <v>44.6</v>
      </c>
      <c r="T260">
        <v>80.55</v>
      </c>
      <c r="U260">
        <v>1</v>
      </c>
    </row>
    <row r="261" spans="1:21" x14ac:dyDescent="0.25">
      <c r="A261" t="s">
        <v>293</v>
      </c>
      <c r="B261">
        <v>0</v>
      </c>
      <c r="C261">
        <v>1</v>
      </c>
      <c r="D261">
        <v>1</v>
      </c>
      <c r="E261">
        <v>0</v>
      </c>
      <c r="F261">
        <v>29</v>
      </c>
      <c r="G261">
        <v>0</v>
      </c>
      <c r="H261" t="s">
        <v>24</v>
      </c>
      <c r="I261" t="s">
        <v>25</v>
      </c>
      <c r="J261" t="s">
        <v>22</v>
      </c>
      <c r="K261" t="s">
        <v>23</v>
      </c>
      <c r="L261" t="s">
        <v>22</v>
      </c>
      <c r="M261" t="s">
        <v>23</v>
      </c>
      <c r="N261" t="s">
        <v>23</v>
      </c>
      <c r="O261" t="s">
        <v>22</v>
      </c>
      <c r="P261" t="s">
        <v>26</v>
      </c>
      <c r="Q261">
        <v>1</v>
      </c>
      <c r="R261" t="s">
        <v>27</v>
      </c>
      <c r="S261">
        <v>45</v>
      </c>
      <c r="T261">
        <v>1228.6500000000001</v>
      </c>
      <c r="U261">
        <v>0</v>
      </c>
    </row>
    <row r="262" spans="1:21" x14ac:dyDescent="0.25">
      <c r="A262" t="s">
        <v>294</v>
      </c>
      <c r="B262">
        <v>1</v>
      </c>
      <c r="C262">
        <v>1</v>
      </c>
      <c r="D262">
        <v>0</v>
      </c>
      <c r="E262">
        <v>0</v>
      </c>
      <c r="F262">
        <v>3</v>
      </c>
      <c r="G262">
        <v>0</v>
      </c>
      <c r="H262" t="s">
        <v>24</v>
      </c>
      <c r="I262" t="s">
        <v>25</v>
      </c>
      <c r="J262" t="s">
        <v>23</v>
      </c>
      <c r="K262" t="s">
        <v>23</v>
      </c>
      <c r="L262" t="s">
        <v>22</v>
      </c>
      <c r="M262" t="s">
        <v>23</v>
      </c>
      <c r="N262" t="s">
        <v>23</v>
      </c>
      <c r="O262" t="s">
        <v>22</v>
      </c>
      <c r="P262" t="s">
        <v>26</v>
      </c>
      <c r="Q262">
        <v>1</v>
      </c>
      <c r="R262" t="s">
        <v>27</v>
      </c>
      <c r="S262">
        <v>41.15</v>
      </c>
      <c r="T262">
        <v>132.19999999999999</v>
      </c>
      <c r="U262">
        <v>1</v>
      </c>
    </row>
    <row r="263" spans="1:21" x14ac:dyDescent="0.25">
      <c r="A263" t="s">
        <v>295</v>
      </c>
      <c r="B263">
        <v>1</v>
      </c>
      <c r="C263">
        <v>1</v>
      </c>
      <c r="D263">
        <v>0</v>
      </c>
      <c r="E263">
        <v>0</v>
      </c>
      <c r="F263">
        <v>13</v>
      </c>
      <c r="G263">
        <v>1</v>
      </c>
      <c r="H263" t="s">
        <v>22</v>
      </c>
      <c r="I263" t="s">
        <v>35</v>
      </c>
      <c r="J263" t="s">
        <v>23</v>
      </c>
      <c r="K263" t="s">
        <v>22</v>
      </c>
      <c r="L263" t="s">
        <v>22</v>
      </c>
      <c r="M263" t="s">
        <v>23</v>
      </c>
      <c r="N263" t="s">
        <v>22</v>
      </c>
      <c r="O263" t="s">
        <v>22</v>
      </c>
      <c r="P263" t="s">
        <v>26</v>
      </c>
      <c r="Q263">
        <v>1</v>
      </c>
      <c r="R263" t="s">
        <v>27</v>
      </c>
      <c r="S263">
        <v>106.9</v>
      </c>
      <c r="T263">
        <v>1364.3</v>
      </c>
      <c r="U263">
        <v>1</v>
      </c>
    </row>
    <row r="264" spans="1:21" x14ac:dyDescent="0.25">
      <c r="A264" t="s">
        <v>296</v>
      </c>
      <c r="B264">
        <v>1</v>
      </c>
      <c r="C264">
        <v>1</v>
      </c>
      <c r="D264">
        <v>1</v>
      </c>
      <c r="E264">
        <v>0</v>
      </c>
      <c r="F264">
        <v>57</v>
      </c>
      <c r="G264">
        <v>1</v>
      </c>
      <c r="H264" t="s">
        <v>22</v>
      </c>
      <c r="I264" t="s">
        <v>35</v>
      </c>
      <c r="J264" t="s">
        <v>23</v>
      </c>
      <c r="K264" t="s">
        <v>22</v>
      </c>
      <c r="L264" t="s">
        <v>23</v>
      </c>
      <c r="M264" t="s">
        <v>23</v>
      </c>
      <c r="N264" t="s">
        <v>23</v>
      </c>
      <c r="O264" t="s">
        <v>22</v>
      </c>
      <c r="P264" t="s">
        <v>26</v>
      </c>
      <c r="Q264">
        <v>1</v>
      </c>
      <c r="R264" t="s">
        <v>27</v>
      </c>
      <c r="S264">
        <v>89.85</v>
      </c>
      <c r="T264">
        <v>4925.3500000000004</v>
      </c>
      <c r="U264">
        <v>0</v>
      </c>
    </row>
    <row r="265" spans="1:21" x14ac:dyDescent="0.25">
      <c r="A265" t="s">
        <v>297</v>
      </c>
      <c r="B265">
        <v>0</v>
      </c>
      <c r="C265">
        <v>0</v>
      </c>
      <c r="D265">
        <v>0</v>
      </c>
      <c r="E265">
        <v>0</v>
      </c>
      <c r="F265">
        <v>31</v>
      </c>
      <c r="G265">
        <v>0</v>
      </c>
      <c r="H265" t="s">
        <v>24</v>
      </c>
      <c r="I265" t="s">
        <v>25</v>
      </c>
      <c r="J265" t="s">
        <v>22</v>
      </c>
      <c r="K265" t="s">
        <v>22</v>
      </c>
      <c r="L265" t="s">
        <v>23</v>
      </c>
      <c r="M265" t="s">
        <v>22</v>
      </c>
      <c r="N265" t="s">
        <v>23</v>
      </c>
      <c r="O265" t="s">
        <v>22</v>
      </c>
      <c r="P265" t="s">
        <v>45</v>
      </c>
      <c r="Q265">
        <v>1</v>
      </c>
      <c r="R265" t="s">
        <v>33</v>
      </c>
      <c r="S265">
        <v>49.85</v>
      </c>
      <c r="T265">
        <v>1520.1</v>
      </c>
      <c r="U265">
        <v>0</v>
      </c>
    </row>
    <row r="266" spans="1:21" x14ac:dyDescent="0.25">
      <c r="A266" t="s">
        <v>298</v>
      </c>
      <c r="B266">
        <v>0</v>
      </c>
      <c r="C266">
        <v>0</v>
      </c>
      <c r="D266">
        <v>1</v>
      </c>
      <c r="E266">
        <v>0</v>
      </c>
      <c r="F266">
        <v>45</v>
      </c>
      <c r="G266">
        <v>1</v>
      </c>
      <c r="H266" t="s">
        <v>22</v>
      </c>
      <c r="I266" t="s">
        <v>35</v>
      </c>
      <c r="J266" t="s">
        <v>22</v>
      </c>
      <c r="K266" t="s">
        <v>22</v>
      </c>
      <c r="L266" t="s">
        <v>22</v>
      </c>
      <c r="M266" t="s">
        <v>22</v>
      </c>
      <c r="N266" t="s">
        <v>22</v>
      </c>
      <c r="O266" t="s">
        <v>22</v>
      </c>
      <c r="P266" t="s">
        <v>29</v>
      </c>
      <c r="Q266">
        <v>0</v>
      </c>
      <c r="R266" t="s">
        <v>30</v>
      </c>
      <c r="S266">
        <v>113.3</v>
      </c>
      <c r="T266">
        <v>5032.25</v>
      </c>
      <c r="U266">
        <v>0</v>
      </c>
    </row>
    <row r="267" spans="1:21" x14ac:dyDescent="0.25">
      <c r="A267" t="s">
        <v>299</v>
      </c>
      <c r="B267">
        <v>0</v>
      </c>
      <c r="C267">
        <v>0</v>
      </c>
      <c r="D267">
        <v>1</v>
      </c>
      <c r="E267">
        <v>1</v>
      </c>
      <c r="F267">
        <v>61</v>
      </c>
      <c r="G267">
        <v>1</v>
      </c>
      <c r="H267" t="s">
        <v>22</v>
      </c>
      <c r="I267" t="s">
        <v>25</v>
      </c>
      <c r="J267" t="s">
        <v>22</v>
      </c>
      <c r="K267" t="s">
        <v>22</v>
      </c>
      <c r="L267" t="s">
        <v>22</v>
      </c>
      <c r="M267" t="s">
        <v>22</v>
      </c>
      <c r="N267" t="s">
        <v>22</v>
      </c>
      <c r="O267" t="s">
        <v>22</v>
      </c>
      <c r="P267" t="s">
        <v>45</v>
      </c>
      <c r="Q267">
        <v>0</v>
      </c>
      <c r="R267" t="s">
        <v>30</v>
      </c>
      <c r="S267">
        <v>88.1</v>
      </c>
      <c r="T267">
        <v>5526.75</v>
      </c>
      <c r="U267">
        <v>0</v>
      </c>
    </row>
    <row r="268" spans="1:21" x14ac:dyDescent="0.25">
      <c r="A268" t="s">
        <v>300</v>
      </c>
      <c r="B268">
        <v>1</v>
      </c>
      <c r="C268">
        <v>0</v>
      </c>
      <c r="D268">
        <v>0</v>
      </c>
      <c r="E268">
        <v>0</v>
      </c>
      <c r="F268">
        <v>50</v>
      </c>
      <c r="G268">
        <v>1</v>
      </c>
      <c r="H268" t="s">
        <v>22</v>
      </c>
      <c r="I268" t="s">
        <v>23</v>
      </c>
      <c r="J268" t="s">
        <v>44</v>
      </c>
      <c r="K268" t="s">
        <v>44</v>
      </c>
      <c r="L268" t="s">
        <v>44</v>
      </c>
      <c r="M268" t="s">
        <v>44</v>
      </c>
      <c r="N268" t="s">
        <v>44</v>
      </c>
      <c r="O268" t="s">
        <v>44</v>
      </c>
      <c r="P268" t="s">
        <v>45</v>
      </c>
      <c r="Q268">
        <v>0</v>
      </c>
      <c r="R268" t="s">
        <v>33</v>
      </c>
      <c r="S268">
        <v>24.9</v>
      </c>
      <c r="T268">
        <v>1195.25</v>
      </c>
      <c r="U268">
        <v>0</v>
      </c>
    </row>
    <row r="269" spans="1:21" x14ac:dyDescent="0.25">
      <c r="A269" t="s">
        <v>301</v>
      </c>
      <c r="B269">
        <v>0</v>
      </c>
      <c r="C269">
        <v>1</v>
      </c>
      <c r="D269">
        <v>0</v>
      </c>
      <c r="E269">
        <v>0</v>
      </c>
      <c r="F269">
        <v>19</v>
      </c>
      <c r="G269">
        <v>1</v>
      </c>
      <c r="H269" t="s">
        <v>23</v>
      </c>
      <c r="I269" t="s">
        <v>35</v>
      </c>
      <c r="J269" t="s">
        <v>22</v>
      </c>
      <c r="K269" t="s">
        <v>22</v>
      </c>
      <c r="L269" t="s">
        <v>23</v>
      </c>
      <c r="M269" t="s">
        <v>22</v>
      </c>
      <c r="N269" t="s">
        <v>22</v>
      </c>
      <c r="O269" t="s">
        <v>22</v>
      </c>
      <c r="P269" t="s">
        <v>26</v>
      </c>
      <c r="Q269">
        <v>1</v>
      </c>
      <c r="R269" t="s">
        <v>30</v>
      </c>
      <c r="S269">
        <v>105</v>
      </c>
      <c r="T269">
        <v>2007.25</v>
      </c>
      <c r="U269">
        <v>0</v>
      </c>
    </row>
    <row r="270" spans="1:21" x14ac:dyDescent="0.25">
      <c r="A270" t="s">
        <v>302</v>
      </c>
      <c r="B270">
        <v>1</v>
      </c>
      <c r="C270">
        <v>0</v>
      </c>
      <c r="D270">
        <v>0</v>
      </c>
      <c r="E270">
        <v>0</v>
      </c>
      <c r="F270">
        <v>59</v>
      </c>
      <c r="G270">
        <v>1</v>
      </c>
      <c r="H270" t="s">
        <v>23</v>
      </c>
      <c r="I270" t="s">
        <v>23</v>
      </c>
      <c r="J270" t="s">
        <v>44</v>
      </c>
      <c r="K270" t="s">
        <v>44</v>
      </c>
      <c r="L270" t="s">
        <v>44</v>
      </c>
      <c r="M270" t="s">
        <v>44</v>
      </c>
      <c r="N270" t="s">
        <v>44</v>
      </c>
      <c r="O270" t="s">
        <v>44</v>
      </c>
      <c r="P270" t="s">
        <v>45</v>
      </c>
      <c r="Q270">
        <v>0</v>
      </c>
      <c r="R270" t="s">
        <v>30</v>
      </c>
      <c r="S270">
        <v>19.350000000000001</v>
      </c>
      <c r="T270">
        <v>1099.5999999999999</v>
      </c>
      <c r="U270">
        <v>1</v>
      </c>
    </row>
    <row r="271" spans="1:21" x14ac:dyDescent="0.25">
      <c r="A271" t="s">
        <v>303</v>
      </c>
      <c r="B271">
        <v>0</v>
      </c>
      <c r="C271">
        <v>0</v>
      </c>
      <c r="D271">
        <v>1</v>
      </c>
      <c r="E271">
        <v>0</v>
      </c>
      <c r="F271">
        <v>71</v>
      </c>
      <c r="G271">
        <v>1</v>
      </c>
      <c r="H271" t="s">
        <v>22</v>
      </c>
      <c r="I271" t="s">
        <v>23</v>
      </c>
      <c r="J271" t="s">
        <v>44</v>
      </c>
      <c r="K271" t="s">
        <v>44</v>
      </c>
      <c r="L271" t="s">
        <v>44</v>
      </c>
      <c r="M271" t="s">
        <v>44</v>
      </c>
      <c r="N271" t="s">
        <v>44</v>
      </c>
      <c r="O271" t="s">
        <v>44</v>
      </c>
      <c r="P271" t="s">
        <v>45</v>
      </c>
      <c r="Q271">
        <v>1</v>
      </c>
      <c r="R271" t="s">
        <v>38</v>
      </c>
      <c r="S271">
        <v>24.25</v>
      </c>
      <c r="T271">
        <v>1732.95</v>
      </c>
      <c r="U271">
        <v>0</v>
      </c>
    </row>
    <row r="272" spans="1:21" x14ac:dyDescent="0.25">
      <c r="A272" t="s">
        <v>304</v>
      </c>
      <c r="B272">
        <v>0</v>
      </c>
      <c r="C272">
        <v>1</v>
      </c>
      <c r="D272">
        <v>0</v>
      </c>
      <c r="E272">
        <v>0</v>
      </c>
      <c r="F272">
        <v>16</v>
      </c>
      <c r="G272">
        <v>1</v>
      </c>
      <c r="H272" t="s">
        <v>23</v>
      </c>
      <c r="I272" t="s">
        <v>35</v>
      </c>
      <c r="J272" t="s">
        <v>23</v>
      </c>
      <c r="K272" t="s">
        <v>23</v>
      </c>
      <c r="L272" t="s">
        <v>23</v>
      </c>
      <c r="M272" t="s">
        <v>22</v>
      </c>
      <c r="N272" t="s">
        <v>22</v>
      </c>
      <c r="O272" t="s">
        <v>22</v>
      </c>
      <c r="P272" t="s">
        <v>26</v>
      </c>
      <c r="Q272">
        <v>1</v>
      </c>
      <c r="R272" t="s">
        <v>27</v>
      </c>
      <c r="S272">
        <v>94.45</v>
      </c>
      <c r="T272">
        <v>1511.2</v>
      </c>
      <c r="U272">
        <v>1</v>
      </c>
    </row>
    <row r="273" spans="1:21" x14ac:dyDescent="0.25">
      <c r="A273" t="s">
        <v>305</v>
      </c>
      <c r="B273">
        <v>1</v>
      </c>
      <c r="C273">
        <v>0</v>
      </c>
      <c r="D273">
        <v>1</v>
      </c>
      <c r="E273">
        <v>0</v>
      </c>
      <c r="F273">
        <v>57</v>
      </c>
      <c r="G273">
        <v>1</v>
      </c>
      <c r="H273" t="s">
        <v>23</v>
      </c>
      <c r="I273" t="s">
        <v>25</v>
      </c>
      <c r="J273" t="s">
        <v>22</v>
      </c>
      <c r="K273" t="s">
        <v>22</v>
      </c>
      <c r="L273" t="s">
        <v>23</v>
      </c>
      <c r="M273" t="s">
        <v>22</v>
      </c>
      <c r="N273" t="s">
        <v>23</v>
      </c>
      <c r="O273" t="s">
        <v>23</v>
      </c>
      <c r="P273" t="s">
        <v>45</v>
      </c>
      <c r="Q273">
        <v>1</v>
      </c>
      <c r="R273" t="s">
        <v>27</v>
      </c>
      <c r="S273">
        <v>59.75</v>
      </c>
      <c r="T273">
        <v>3450.15</v>
      </c>
      <c r="U273">
        <v>0</v>
      </c>
    </row>
    <row r="274" spans="1:21" x14ac:dyDescent="0.25">
      <c r="A274" t="s">
        <v>306</v>
      </c>
      <c r="B274">
        <v>1</v>
      </c>
      <c r="C274">
        <v>0</v>
      </c>
      <c r="D274">
        <v>0</v>
      </c>
      <c r="E274">
        <v>0</v>
      </c>
      <c r="F274">
        <v>1</v>
      </c>
      <c r="G274">
        <v>0</v>
      </c>
      <c r="H274" t="s">
        <v>24</v>
      </c>
      <c r="I274" t="s">
        <v>25</v>
      </c>
      <c r="J274" t="s">
        <v>23</v>
      </c>
      <c r="K274" t="s">
        <v>23</v>
      </c>
      <c r="L274" t="s">
        <v>23</v>
      </c>
      <c r="M274" t="s">
        <v>23</v>
      </c>
      <c r="N274" t="s">
        <v>23</v>
      </c>
      <c r="O274" t="s">
        <v>23</v>
      </c>
      <c r="P274" t="s">
        <v>26</v>
      </c>
      <c r="Q274">
        <v>0</v>
      </c>
      <c r="R274" t="s">
        <v>33</v>
      </c>
      <c r="S274">
        <v>24.8</v>
      </c>
      <c r="T274">
        <v>24.8</v>
      </c>
      <c r="U274">
        <v>1</v>
      </c>
    </row>
    <row r="275" spans="1:21" x14ac:dyDescent="0.25">
      <c r="A275" t="s">
        <v>307</v>
      </c>
      <c r="B275">
        <v>1</v>
      </c>
      <c r="C275">
        <v>1</v>
      </c>
      <c r="D275">
        <v>1</v>
      </c>
      <c r="E275">
        <v>0</v>
      </c>
      <c r="F275">
        <v>20</v>
      </c>
      <c r="G275">
        <v>1</v>
      </c>
      <c r="H275" t="s">
        <v>22</v>
      </c>
      <c r="I275" t="s">
        <v>35</v>
      </c>
      <c r="J275" t="s">
        <v>23</v>
      </c>
      <c r="K275" t="s">
        <v>22</v>
      </c>
      <c r="L275" t="s">
        <v>23</v>
      </c>
      <c r="M275" t="s">
        <v>22</v>
      </c>
      <c r="N275" t="s">
        <v>22</v>
      </c>
      <c r="O275" t="s">
        <v>22</v>
      </c>
      <c r="P275" t="s">
        <v>26</v>
      </c>
      <c r="Q275">
        <v>0</v>
      </c>
      <c r="R275" t="s">
        <v>27</v>
      </c>
      <c r="S275">
        <v>107.05</v>
      </c>
      <c r="T275">
        <v>2172.0500000000002</v>
      </c>
      <c r="U275">
        <v>0</v>
      </c>
    </row>
    <row r="276" spans="1:21" x14ac:dyDescent="0.25">
      <c r="A276" t="s">
        <v>308</v>
      </c>
      <c r="B276">
        <v>1</v>
      </c>
      <c r="C276">
        <v>0</v>
      </c>
      <c r="D276">
        <v>0</v>
      </c>
      <c r="E276">
        <v>0</v>
      </c>
      <c r="F276">
        <v>1</v>
      </c>
      <c r="G276">
        <v>1</v>
      </c>
      <c r="H276" t="s">
        <v>23</v>
      </c>
      <c r="I276" t="s">
        <v>35</v>
      </c>
      <c r="J276" t="s">
        <v>23</v>
      </c>
      <c r="K276" t="s">
        <v>23</v>
      </c>
      <c r="L276" t="s">
        <v>23</v>
      </c>
      <c r="M276" t="s">
        <v>23</v>
      </c>
      <c r="N276" t="s">
        <v>23</v>
      </c>
      <c r="O276" t="s">
        <v>23</v>
      </c>
      <c r="P276" t="s">
        <v>26</v>
      </c>
      <c r="Q276">
        <v>0</v>
      </c>
      <c r="R276" t="s">
        <v>30</v>
      </c>
      <c r="S276">
        <v>70.599999999999994</v>
      </c>
      <c r="T276">
        <v>70.599999999999994</v>
      </c>
      <c r="U276">
        <v>1</v>
      </c>
    </row>
    <row r="277" spans="1:21" x14ac:dyDescent="0.25">
      <c r="A277" t="s">
        <v>309</v>
      </c>
      <c r="B277">
        <v>1</v>
      </c>
      <c r="C277">
        <v>0</v>
      </c>
      <c r="D277">
        <v>1</v>
      </c>
      <c r="E277">
        <v>0</v>
      </c>
      <c r="F277">
        <v>5</v>
      </c>
      <c r="G277">
        <v>1</v>
      </c>
      <c r="H277" t="s">
        <v>22</v>
      </c>
      <c r="I277" t="s">
        <v>35</v>
      </c>
      <c r="J277" t="s">
        <v>23</v>
      </c>
      <c r="K277" t="s">
        <v>22</v>
      </c>
      <c r="L277" t="s">
        <v>23</v>
      </c>
      <c r="M277" t="s">
        <v>22</v>
      </c>
      <c r="N277" t="s">
        <v>23</v>
      </c>
      <c r="O277" t="s">
        <v>23</v>
      </c>
      <c r="P277" t="s">
        <v>26</v>
      </c>
      <c r="Q277">
        <v>1</v>
      </c>
      <c r="R277" t="s">
        <v>27</v>
      </c>
      <c r="S277">
        <v>85.4</v>
      </c>
      <c r="T277">
        <v>401.1</v>
      </c>
      <c r="U277">
        <v>1</v>
      </c>
    </row>
    <row r="278" spans="1:21" x14ac:dyDescent="0.25">
      <c r="A278" t="s">
        <v>310</v>
      </c>
      <c r="B278">
        <v>0</v>
      </c>
      <c r="C278">
        <v>0</v>
      </c>
      <c r="D278">
        <v>1</v>
      </c>
      <c r="E278">
        <v>0</v>
      </c>
      <c r="F278">
        <v>52</v>
      </c>
      <c r="G278">
        <v>1</v>
      </c>
      <c r="H278" t="s">
        <v>22</v>
      </c>
      <c r="I278" t="s">
        <v>35</v>
      </c>
      <c r="J278" t="s">
        <v>23</v>
      </c>
      <c r="K278" t="s">
        <v>22</v>
      </c>
      <c r="L278" t="s">
        <v>22</v>
      </c>
      <c r="M278" t="s">
        <v>23</v>
      </c>
      <c r="N278" t="s">
        <v>22</v>
      </c>
      <c r="O278" t="s">
        <v>22</v>
      </c>
      <c r="P278" t="s">
        <v>26</v>
      </c>
      <c r="Q278">
        <v>1</v>
      </c>
      <c r="R278" t="s">
        <v>27</v>
      </c>
      <c r="S278">
        <v>105.05</v>
      </c>
      <c r="T278">
        <v>5624.85</v>
      </c>
      <c r="U278">
        <v>1</v>
      </c>
    </row>
    <row r="279" spans="1:21" x14ac:dyDescent="0.25">
      <c r="A279" t="s">
        <v>311</v>
      </c>
      <c r="B279">
        <v>1</v>
      </c>
      <c r="C279">
        <v>1</v>
      </c>
      <c r="D279">
        <v>1</v>
      </c>
      <c r="E279">
        <v>0</v>
      </c>
      <c r="F279">
        <v>21</v>
      </c>
      <c r="G279">
        <v>1</v>
      </c>
      <c r="H279" t="s">
        <v>23</v>
      </c>
      <c r="I279" t="s">
        <v>25</v>
      </c>
      <c r="J279" t="s">
        <v>22</v>
      </c>
      <c r="K279" t="s">
        <v>22</v>
      </c>
      <c r="L279" t="s">
        <v>23</v>
      </c>
      <c r="M279" t="s">
        <v>23</v>
      </c>
      <c r="N279" t="s">
        <v>23</v>
      </c>
      <c r="O279" t="s">
        <v>22</v>
      </c>
      <c r="P279" t="s">
        <v>26</v>
      </c>
      <c r="Q279">
        <v>1</v>
      </c>
      <c r="R279" t="s">
        <v>33</v>
      </c>
      <c r="S279">
        <v>64.95</v>
      </c>
      <c r="T279">
        <v>1339.8</v>
      </c>
      <c r="U279">
        <v>0</v>
      </c>
    </row>
    <row r="280" spans="1:21" x14ac:dyDescent="0.25">
      <c r="A280" t="s">
        <v>312</v>
      </c>
      <c r="B280">
        <v>1</v>
      </c>
      <c r="C280">
        <v>0</v>
      </c>
      <c r="D280">
        <v>0</v>
      </c>
      <c r="E280">
        <v>0</v>
      </c>
      <c r="F280">
        <v>14</v>
      </c>
      <c r="G280">
        <v>0</v>
      </c>
      <c r="H280" t="s">
        <v>24</v>
      </c>
      <c r="I280" t="s">
        <v>25</v>
      </c>
      <c r="J280" t="s">
        <v>23</v>
      </c>
      <c r="K280" t="s">
        <v>23</v>
      </c>
      <c r="L280" t="s">
        <v>22</v>
      </c>
      <c r="M280" t="s">
        <v>22</v>
      </c>
      <c r="N280" t="s">
        <v>22</v>
      </c>
      <c r="O280" t="s">
        <v>22</v>
      </c>
      <c r="P280" t="s">
        <v>26</v>
      </c>
      <c r="Q280">
        <v>1</v>
      </c>
      <c r="R280" t="s">
        <v>27</v>
      </c>
      <c r="S280">
        <v>55</v>
      </c>
      <c r="T280">
        <v>771.95</v>
      </c>
      <c r="U280">
        <v>0</v>
      </c>
    </row>
    <row r="281" spans="1:21" x14ac:dyDescent="0.25">
      <c r="A281" t="s">
        <v>313</v>
      </c>
      <c r="B281">
        <v>0</v>
      </c>
      <c r="C281">
        <v>0</v>
      </c>
      <c r="D281">
        <v>0</v>
      </c>
      <c r="E281">
        <v>0</v>
      </c>
      <c r="F281">
        <v>5</v>
      </c>
      <c r="G281">
        <v>1</v>
      </c>
      <c r="H281" t="s">
        <v>23</v>
      </c>
      <c r="I281" t="s">
        <v>25</v>
      </c>
      <c r="J281" t="s">
        <v>23</v>
      </c>
      <c r="K281" t="s">
        <v>22</v>
      </c>
      <c r="L281" t="s">
        <v>23</v>
      </c>
      <c r="M281" t="s">
        <v>23</v>
      </c>
      <c r="N281" t="s">
        <v>23</v>
      </c>
      <c r="O281" t="s">
        <v>23</v>
      </c>
      <c r="P281" t="s">
        <v>26</v>
      </c>
      <c r="Q281">
        <v>0</v>
      </c>
      <c r="R281" t="s">
        <v>33</v>
      </c>
      <c r="S281">
        <v>50.55</v>
      </c>
      <c r="T281">
        <v>244.75</v>
      </c>
      <c r="U281">
        <v>0</v>
      </c>
    </row>
    <row r="282" spans="1:21" x14ac:dyDescent="0.25">
      <c r="A282" t="s">
        <v>314</v>
      </c>
      <c r="B282">
        <v>0</v>
      </c>
      <c r="C282">
        <v>0</v>
      </c>
      <c r="D282">
        <v>0</v>
      </c>
      <c r="E282">
        <v>0</v>
      </c>
      <c r="F282">
        <v>6</v>
      </c>
      <c r="G282">
        <v>1</v>
      </c>
      <c r="H282" t="s">
        <v>23</v>
      </c>
      <c r="I282" t="s">
        <v>25</v>
      </c>
      <c r="J282" t="s">
        <v>22</v>
      </c>
      <c r="K282" t="s">
        <v>22</v>
      </c>
      <c r="L282" t="s">
        <v>23</v>
      </c>
      <c r="M282" t="s">
        <v>23</v>
      </c>
      <c r="N282" t="s">
        <v>23</v>
      </c>
      <c r="O282" t="s">
        <v>23</v>
      </c>
      <c r="P282" t="s">
        <v>26</v>
      </c>
      <c r="Q282">
        <v>0</v>
      </c>
      <c r="R282" t="s">
        <v>30</v>
      </c>
      <c r="S282">
        <v>55.15</v>
      </c>
      <c r="T282">
        <v>322.89999999999998</v>
      </c>
      <c r="U282">
        <v>0</v>
      </c>
    </row>
    <row r="283" spans="1:21" x14ac:dyDescent="0.25">
      <c r="A283" t="s">
        <v>315</v>
      </c>
      <c r="B283">
        <v>0</v>
      </c>
      <c r="C283">
        <v>0</v>
      </c>
      <c r="D283">
        <v>0</v>
      </c>
      <c r="E283">
        <v>0</v>
      </c>
      <c r="F283">
        <v>10</v>
      </c>
      <c r="G283">
        <v>1</v>
      </c>
      <c r="H283" t="s">
        <v>23</v>
      </c>
      <c r="I283" t="s">
        <v>25</v>
      </c>
      <c r="J283" t="s">
        <v>23</v>
      </c>
      <c r="K283" t="s">
        <v>22</v>
      </c>
      <c r="L283" t="s">
        <v>23</v>
      </c>
      <c r="M283" t="s">
        <v>23</v>
      </c>
      <c r="N283" t="s">
        <v>23</v>
      </c>
      <c r="O283" t="s">
        <v>23</v>
      </c>
      <c r="P283" t="s">
        <v>26</v>
      </c>
      <c r="Q283">
        <v>0</v>
      </c>
      <c r="R283" t="s">
        <v>27</v>
      </c>
      <c r="S283">
        <v>51.2</v>
      </c>
      <c r="T283">
        <v>498.25</v>
      </c>
      <c r="U283">
        <v>0</v>
      </c>
    </row>
    <row r="284" spans="1:21" x14ac:dyDescent="0.25">
      <c r="A284" t="s">
        <v>316</v>
      </c>
      <c r="B284">
        <v>0</v>
      </c>
      <c r="C284">
        <v>0</v>
      </c>
      <c r="D284">
        <v>0</v>
      </c>
      <c r="E284">
        <v>1</v>
      </c>
      <c r="F284">
        <v>1</v>
      </c>
      <c r="G284">
        <v>1</v>
      </c>
      <c r="H284" t="s">
        <v>22</v>
      </c>
      <c r="I284" t="s">
        <v>23</v>
      </c>
      <c r="J284" t="s">
        <v>44</v>
      </c>
      <c r="K284" t="s">
        <v>44</v>
      </c>
      <c r="L284" t="s">
        <v>44</v>
      </c>
      <c r="M284" t="s">
        <v>44</v>
      </c>
      <c r="N284" t="s">
        <v>44</v>
      </c>
      <c r="O284" t="s">
        <v>44</v>
      </c>
      <c r="P284" t="s">
        <v>26</v>
      </c>
      <c r="Q284">
        <v>0</v>
      </c>
      <c r="R284" t="s">
        <v>30</v>
      </c>
      <c r="S284">
        <v>25.4</v>
      </c>
      <c r="T284">
        <v>25.4</v>
      </c>
      <c r="U284">
        <v>0</v>
      </c>
    </row>
    <row r="285" spans="1:21" x14ac:dyDescent="0.25">
      <c r="A285" t="s">
        <v>317</v>
      </c>
      <c r="B285">
        <v>0</v>
      </c>
      <c r="C285">
        <v>0</v>
      </c>
      <c r="D285">
        <v>0</v>
      </c>
      <c r="E285">
        <v>0</v>
      </c>
      <c r="F285">
        <v>68</v>
      </c>
      <c r="G285">
        <v>1</v>
      </c>
      <c r="H285" t="s">
        <v>22</v>
      </c>
      <c r="I285" t="s">
        <v>25</v>
      </c>
      <c r="J285" t="s">
        <v>22</v>
      </c>
      <c r="K285" t="s">
        <v>23</v>
      </c>
      <c r="L285" t="s">
        <v>23</v>
      </c>
      <c r="M285" t="s">
        <v>23</v>
      </c>
      <c r="N285" t="s">
        <v>23</v>
      </c>
      <c r="O285" t="s">
        <v>23</v>
      </c>
      <c r="P285" t="s">
        <v>26</v>
      </c>
      <c r="Q285">
        <v>0</v>
      </c>
      <c r="R285" t="s">
        <v>30</v>
      </c>
      <c r="S285">
        <v>54.45</v>
      </c>
      <c r="T285">
        <v>3687.75</v>
      </c>
      <c r="U285">
        <v>0</v>
      </c>
    </row>
    <row r="286" spans="1:21" x14ac:dyDescent="0.25">
      <c r="A286" t="s">
        <v>318</v>
      </c>
      <c r="B286">
        <v>1</v>
      </c>
      <c r="C286">
        <v>0</v>
      </c>
      <c r="D286">
        <v>1</v>
      </c>
      <c r="E286">
        <v>1</v>
      </c>
      <c r="F286">
        <v>18</v>
      </c>
      <c r="G286">
        <v>1</v>
      </c>
      <c r="H286" t="s">
        <v>23</v>
      </c>
      <c r="I286" t="s">
        <v>35</v>
      </c>
      <c r="J286" t="s">
        <v>23</v>
      </c>
      <c r="K286" t="s">
        <v>23</v>
      </c>
      <c r="L286" t="s">
        <v>22</v>
      </c>
      <c r="M286" t="s">
        <v>23</v>
      </c>
      <c r="N286" t="s">
        <v>22</v>
      </c>
      <c r="O286" t="s">
        <v>22</v>
      </c>
      <c r="P286" t="s">
        <v>26</v>
      </c>
      <c r="Q286">
        <v>0</v>
      </c>
      <c r="R286" t="s">
        <v>30</v>
      </c>
      <c r="S286">
        <v>95.15</v>
      </c>
      <c r="T286">
        <v>1779.95</v>
      </c>
      <c r="U286">
        <v>1</v>
      </c>
    </row>
    <row r="287" spans="1:21" x14ac:dyDescent="0.25">
      <c r="A287" t="s">
        <v>319</v>
      </c>
      <c r="B287">
        <v>0</v>
      </c>
      <c r="C287">
        <v>0</v>
      </c>
      <c r="D287">
        <v>0</v>
      </c>
      <c r="E287">
        <v>0</v>
      </c>
      <c r="F287">
        <v>22</v>
      </c>
      <c r="G287">
        <v>1</v>
      </c>
      <c r="H287" t="s">
        <v>22</v>
      </c>
      <c r="I287" t="s">
        <v>35</v>
      </c>
      <c r="J287" t="s">
        <v>23</v>
      </c>
      <c r="K287" t="s">
        <v>23</v>
      </c>
      <c r="L287" t="s">
        <v>23</v>
      </c>
      <c r="M287" t="s">
        <v>23</v>
      </c>
      <c r="N287" t="s">
        <v>23</v>
      </c>
      <c r="O287" t="s">
        <v>23</v>
      </c>
      <c r="P287" t="s">
        <v>29</v>
      </c>
      <c r="Q287">
        <v>1</v>
      </c>
      <c r="R287" t="s">
        <v>38</v>
      </c>
      <c r="S287">
        <v>76</v>
      </c>
      <c r="T287">
        <v>1783.6</v>
      </c>
      <c r="U287">
        <v>0</v>
      </c>
    </row>
    <row r="288" spans="1:21" x14ac:dyDescent="0.25">
      <c r="A288" t="s">
        <v>320</v>
      </c>
      <c r="B288">
        <v>0</v>
      </c>
      <c r="C288">
        <v>0</v>
      </c>
      <c r="D288">
        <v>0</v>
      </c>
      <c r="E288">
        <v>0</v>
      </c>
      <c r="F288">
        <v>20</v>
      </c>
      <c r="G288">
        <v>1</v>
      </c>
      <c r="H288" t="s">
        <v>23</v>
      </c>
      <c r="I288" t="s">
        <v>25</v>
      </c>
      <c r="J288" t="s">
        <v>23</v>
      </c>
      <c r="K288" t="s">
        <v>23</v>
      </c>
      <c r="L288" t="s">
        <v>23</v>
      </c>
      <c r="M288" t="s">
        <v>23</v>
      </c>
      <c r="N288" t="s">
        <v>23</v>
      </c>
      <c r="O288" t="s">
        <v>23</v>
      </c>
      <c r="P288" t="s">
        <v>26</v>
      </c>
      <c r="Q288">
        <v>1</v>
      </c>
      <c r="R288" t="s">
        <v>27</v>
      </c>
      <c r="S288">
        <v>44.35</v>
      </c>
      <c r="T288">
        <v>927.15</v>
      </c>
      <c r="U288">
        <v>0</v>
      </c>
    </row>
    <row r="289" spans="1:21" x14ac:dyDescent="0.25">
      <c r="A289" t="s">
        <v>321</v>
      </c>
      <c r="B289">
        <v>1</v>
      </c>
      <c r="C289">
        <v>0</v>
      </c>
      <c r="D289">
        <v>1</v>
      </c>
      <c r="E289">
        <v>0</v>
      </c>
      <c r="F289">
        <v>1</v>
      </c>
      <c r="G289">
        <v>1</v>
      </c>
      <c r="H289" t="s">
        <v>23</v>
      </c>
      <c r="I289" t="s">
        <v>35</v>
      </c>
      <c r="J289" t="s">
        <v>23</v>
      </c>
      <c r="K289" t="s">
        <v>23</v>
      </c>
      <c r="L289" t="s">
        <v>23</v>
      </c>
      <c r="M289" t="s">
        <v>23</v>
      </c>
      <c r="N289" t="s">
        <v>23</v>
      </c>
      <c r="O289" t="s">
        <v>23</v>
      </c>
      <c r="P289" t="s">
        <v>26</v>
      </c>
      <c r="Q289">
        <v>0</v>
      </c>
      <c r="R289" t="s">
        <v>27</v>
      </c>
      <c r="S289">
        <v>70</v>
      </c>
      <c r="T289">
        <v>70</v>
      </c>
      <c r="U289">
        <v>1</v>
      </c>
    </row>
    <row r="290" spans="1:21" x14ac:dyDescent="0.25">
      <c r="A290" t="s">
        <v>322</v>
      </c>
      <c r="B290">
        <v>1</v>
      </c>
      <c r="C290">
        <v>1</v>
      </c>
      <c r="D290">
        <v>0</v>
      </c>
      <c r="E290">
        <v>0</v>
      </c>
      <c r="F290">
        <v>8</v>
      </c>
      <c r="G290">
        <v>1</v>
      </c>
      <c r="H290" t="s">
        <v>23</v>
      </c>
      <c r="I290" t="s">
        <v>35</v>
      </c>
      <c r="J290" t="s">
        <v>23</v>
      </c>
      <c r="K290" t="s">
        <v>22</v>
      </c>
      <c r="L290" t="s">
        <v>23</v>
      </c>
      <c r="M290" t="s">
        <v>23</v>
      </c>
      <c r="N290" t="s">
        <v>23</v>
      </c>
      <c r="O290" t="s">
        <v>23</v>
      </c>
      <c r="P290" t="s">
        <v>26</v>
      </c>
      <c r="Q290">
        <v>1</v>
      </c>
      <c r="R290" t="s">
        <v>27</v>
      </c>
      <c r="S290">
        <v>74.5</v>
      </c>
      <c r="T290">
        <v>606.54999999999995</v>
      </c>
      <c r="U290">
        <v>1</v>
      </c>
    </row>
    <row r="291" spans="1:21" x14ac:dyDescent="0.25">
      <c r="A291" t="s">
        <v>323</v>
      </c>
      <c r="B291">
        <v>1</v>
      </c>
      <c r="C291">
        <v>0</v>
      </c>
      <c r="D291">
        <v>0</v>
      </c>
      <c r="E291">
        <v>0</v>
      </c>
      <c r="F291">
        <v>10</v>
      </c>
      <c r="G291">
        <v>1</v>
      </c>
      <c r="H291" t="s">
        <v>23</v>
      </c>
      <c r="I291" t="s">
        <v>25</v>
      </c>
      <c r="J291" t="s">
        <v>23</v>
      </c>
      <c r="K291" t="s">
        <v>23</v>
      </c>
      <c r="L291" t="s">
        <v>23</v>
      </c>
      <c r="M291" t="s">
        <v>23</v>
      </c>
      <c r="N291" t="s">
        <v>23</v>
      </c>
      <c r="O291" t="s">
        <v>23</v>
      </c>
      <c r="P291" t="s">
        <v>26</v>
      </c>
      <c r="Q291">
        <v>1</v>
      </c>
      <c r="R291" t="s">
        <v>38</v>
      </c>
      <c r="S291">
        <v>44.85</v>
      </c>
      <c r="T291">
        <v>435.4</v>
      </c>
      <c r="U291">
        <v>1</v>
      </c>
    </row>
    <row r="292" spans="1:21" x14ac:dyDescent="0.25">
      <c r="A292" t="s">
        <v>324</v>
      </c>
      <c r="B292">
        <v>1</v>
      </c>
      <c r="C292">
        <v>1</v>
      </c>
      <c r="D292">
        <v>0</v>
      </c>
      <c r="E292">
        <v>0</v>
      </c>
      <c r="F292">
        <v>24</v>
      </c>
      <c r="G292">
        <v>1</v>
      </c>
      <c r="H292" t="s">
        <v>22</v>
      </c>
      <c r="I292" t="s">
        <v>35</v>
      </c>
      <c r="J292" t="s">
        <v>23</v>
      </c>
      <c r="K292" t="s">
        <v>23</v>
      </c>
      <c r="L292" t="s">
        <v>23</v>
      </c>
      <c r="M292" t="s">
        <v>23</v>
      </c>
      <c r="N292" t="s">
        <v>23</v>
      </c>
      <c r="O292" t="s">
        <v>23</v>
      </c>
      <c r="P292" t="s">
        <v>26</v>
      </c>
      <c r="Q292">
        <v>1</v>
      </c>
      <c r="R292" t="s">
        <v>27</v>
      </c>
      <c r="S292">
        <v>76.099999999999994</v>
      </c>
      <c r="T292">
        <v>1712.7</v>
      </c>
      <c r="U292">
        <v>1</v>
      </c>
    </row>
    <row r="293" spans="1:21" x14ac:dyDescent="0.25">
      <c r="A293" t="s">
        <v>325</v>
      </c>
      <c r="B293">
        <v>1</v>
      </c>
      <c r="C293">
        <v>0</v>
      </c>
      <c r="D293">
        <v>0</v>
      </c>
      <c r="E293">
        <v>0</v>
      </c>
      <c r="F293">
        <v>35</v>
      </c>
      <c r="G293">
        <v>1</v>
      </c>
      <c r="H293" t="s">
        <v>23</v>
      </c>
      <c r="I293" t="s">
        <v>25</v>
      </c>
      <c r="J293" t="s">
        <v>22</v>
      </c>
      <c r="K293" t="s">
        <v>22</v>
      </c>
      <c r="L293" t="s">
        <v>22</v>
      </c>
      <c r="M293" t="s">
        <v>23</v>
      </c>
      <c r="N293" t="s">
        <v>23</v>
      </c>
      <c r="O293" t="s">
        <v>23</v>
      </c>
      <c r="P293" t="s">
        <v>29</v>
      </c>
      <c r="Q293">
        <v>0</v>
      </c>
      <c r="R293" t="s">
        <v>30</v>
      </c>
      <c r="S293">
        <v>61.2</v>
      </c>
      <c r="T293">
        <v>2021.2</v>
      </c>
      <c r="U293">
        <v>0</v>
      </c>
    </row>
    <row r="294" spans="1:21" x14ac:dyDescent="0.25">
      <c r="A294" t="s">
        <v>326</v>
      </c>
      <c r="B294">
        <v>1</v>
      </c>
      <c r="C294">
        <v>0</v>
      </c>
      <c r="D294">
        <v>1</v>
      </c>
      <c r="E294">
        <v>1</v>
      </c>
      <c r="F294">
        <v>23</v>
      </c>
      <c r="G294">
        <v>1</v>
      </c>
      <c r="H294" t="s">
        <v>23</v>
      </c>
      <c r="I294" t="s">
        <v>35</v>
      </c>
      <c r="J294" t="s">
        <v>23</v>
      </c>
      <c r="K294" t="s">
        <v>22</v>
      </c>
      <c r="L294" t="s">
        <v>22</v>
      </c>
      <c r="M294" t="s">
        <v>22</v>
      </c>
      <c r="N294" t="s">
        <v>23</v>
      </c>
      <c r="O294" t="s">
        <v>23</v>
      </c>
      <c r="P294" t="s">
        <v>29</v>
      </c>
      <c r="Q294">
        <v>0</v>
      </c>
      <c r="R294" t="s">
        <v>30</v>
      </c>
      <c r="S294">
        <v>86.8</v>
      </c>
      <c r="T294">
        <v>1940.8</v>
      </c>
      <c r="U294">
        <v>0</v>
      </c>
    </row>
    <row r="295" spans="1:21" x14ac:dyDescent="0.25">
      <c r="A295" t="s">
        <v>327</v>
      </c>
      <c r="B295">
        <v>0</v>
      </c>
      <c r="C295">
        <v>1</v>
      </c>
      <c r="D295">
        <v>0</v>
      </c>
      <c r="E295">
        <v>0</v>
      </c>
      <c r="F295">
        <v>6</v>
      </c>
      <c r="G295">
        <v>1</v>
      </c>
      <c r="H295" t="s">
        <v>23</v>
      </c>
      <c r="I295" t="s">
        <v>35</v>
      </c>
      <c r="J295" t="s">
        <v>23</v>
      </c>
      <c r="K295" t="s">
        <v>23</v>
      </c>
      <c r="L295" t="s">
        <v>23</v>
      </c>
      <c r="M295" t="s">
        <v>23</v>
      </c>
      <c r="N295" t="s">
        <v>22</v>
      </c>
      <c r="O295" t="s">
        <v>22</v>
      </c>
      <c r="P295" t="s">
        <v>26</v>
      </c>
      <c r="Q295">
        <v>1</v>
      </c>
      <c r="R295" t="s">
        <v>27</v>
      </c>
      <c r="S295">
        <v>89.35</v>
      </c>
      <c r="T295">
        <v>567.79999999999995</v>
      </c>
      <c r="U295">
        <v>0</v>
      </c>
    </row>
    <row r="296" spans="1:21" x14ac:dyDescent="0.25">
      <c r="A296" t="s">
        <v>328</v>
      </c>
      <c r="B296">
        <v>0</v>
      </c>
      <c r="C296">
        <v>0</v>
      </c>
      <c r="D296">
        <v>0</v>
      </c>
      <c r="E296">
        <v>0</v>
      </c>
      <c r="F296">
        <v>12</v>
      </c>
      <c r="G296">
        <v>1</v>
      </c>
      <c r="H296" t="s">
        <v>23</v>
      </c>
      <c r="I296" t="s">
        <v>23</v>
      </c>
      <c r="J296" t="s">
        <v>44</v>
      </c>
      <c r="K296" t="s">
        <v>44</v>
      </c>
      <c r="L296" t="s">
        <v>44</v>
      </c>
      <c r="M296" t="s">
        <v>44</v>
      </c>
      <c r="N296" t="s">
        <v>44</v>
      </c>
      <c r="O296" t="s">
        <v>44</v>
      </c>
      <c r="P296" t="s">
        <v>26</v>
      </c>
      <c r="Q296">
        <v>0</v>
      </c>
      <c r="R296" t="s">
        <v>30</v>
      </c>
      <c r="S296">
        <v>19.7</v>
      </c>
      <c r="T296">
        <v>220.35</v>
      </c>
      <c r="U296">
        <v>0</v>
      </c>
    </row>
    <row r="297" spans="1:21" x14ac:dyDescent="0.25">
      <c r="A297" t="s">
        <v>329</v>
      </c>
      <c r="B297">
        <v>1</v>
      </c>
      <c r="C297">
        <v>0</v>
      </c>
      <c r="D297">
        <v>0</v>
      </c>
      <c r="E297">
        <v>0</v>
      </c>
      <c r="F297">
        <v>1</v>
      </c>
      <c r="G297">
        <v>1</v>
      </c>
      <c r="H297" t="s">
        <v>23</v>
      </c>
      <c r="I297" t="s">
        <v>23</v>
      </c>
      <c r="J297" t="s">
        <v>44</v>
      </c>
      <c r="K297" t="s">
        <v>44</v>
      </c>
      <c r="L297" t="s">
        <v>44</v>
      </c>
      <c r="M297" t="s">
        <v>44</v>
      </c>
      <c r="N297" t="s">
        <v>44</v>
      </c>
      <c r="O297" t="s">
        <v>44</v>
      </c>
      <c r="P297" t="s">
        <v>26</v>
      </c>
      <c r="Q297">
        <v>0</v>
      </c>
      <c r="R297" t="s">
        <v>30</v>
      </c>
      <c r="S297">
        <v>20.25</v>
      </c>
      <c r="T297">
        <v>20.25</v>
      </c>
      <c r="U297">
        <v>0</v>
      </c>
    </row>
    <row r="298" spans="1:21" x14ac:dyDescent="0.25">
      <c r="A298" t="s">
        <v>330</v>
      </c>
      <c r="B298">
        <v>0</v>
      </c>
      <c r="C298">
        <v>0</v>
      </c>
      <c r="D298">
        <v>1</v>
      </c>
      <c r="E298">
        <v>1</v>
      </c>
      <c r="F298">
        <v>71</v>
      </c>
      <c r="G298">
        <v>1</v>
      </c>
      <c r="H298" t="s">
        <v>23</v>
      </c>
      <c r="I298" t="s">
        <v>35</v>
      </c>
      <c r="J298" t="s">
        <v>23</v>
      </c>
      <c r="K298" t="s">
        <v>23</v>
      </c>
      <c r="L298" t="s">
        <v>22</v>
      </c>
      <c r="M298" t="s">
        <v>23</v>
      </c>
      <c r="N298" t="s">
        <v>23</v>
      </c>
      <c r="O298" t="s">
        <v>23</v>
      </c>
      <c r="P298" t="s">
        <v>45</v>
      </c>
      <c r="Q298">
        <v>0</v>
      </c>
      <c r="R298" t="s">
        <v>27</v>
      </c>
      <c r="S298">
        <v>76.05</v>
      </c>
      <c r="T298">
        <v>5436.45</v>
      </c>
      <c r="U298">
        <v>0</v>
      </c>
    </row>
    <row r="299" spans="1:21" x14ac:dyDescent="0.25">
      <c r="A299" t="s">
        <v>331</v>
      </c>
      <c r="B299">
        <v>1</v>
      </c>
      <c r="C299">
        <v>1</v>
      </c>
      <c r="D299">
        <v>1</v>
      </c>
      <c r="E299">
        <v>0</v>
      </c>
      <c r="F299">
        <v>35</v>
      </c>
      <c r="G299">
        <v>1</v>
      </c>
      <c r="H299" t="s">
        <v>22</v>
      </c>
      <c r="I299" t="s">
        <v>35</v>
      </c>
      <c r="J299" t="s">
        <v>23</v>
      </c>
      <c r="K299" t="s">
        <v>23</v>
      </c>
      <c r="L299" t="s">
        <v>22</v>
      </c>
      <c r="M299" t="s">
        <v>23</v>
      </c>
      <c r="N299" t="s">
        <v>22</v>
      </c>
      <c r="O299" t="s">
        <v>22</v>
      </c>
      <c r="P299" t="s">
        <v>26</v>
      </c>
      <c r="Q299">
        <v>1</v>
      </c>
      <c r="R299" t="s">
        <v>27</v>
      </c>
      <c r="S299">
        <v>100.8</v>
      </c>
      <c r="T299">
        <v>3437.5</v>
      </c>
      <c r="U299">
        <v>0</v>
      </c>
    </row>
    <row r="300" spans="1:21" x14ac:dyDescent="0.25">
      <c r="A300" t="s">
        <v>332</v>
      </c>
      <c r="B300">
        <v>1</v>
      </c>
      <c r="C300">
        <v>0</v>
      </c>
      <c r="D300">
        <v>1</v>
      </c>
      <c r="E300">
        <v>1</v>
      </c>
      <c r="F300">
        <v>40</v>
      </c>
      <c r="G300">
        <v>1</v>
      </c>
      <c r="H300" t="s">
        <v>22</v>
      </c>
      <c r="I300" t="s">
        <v>25</v>
      </c>
      <c r="J300" t="s">
        <v>23</v>
      </c>
      <c r="K300" t="s">
        <v>23</v>
      </c>
      <c r="L300" t="s">
        <v>22</v>
      </c>
      <c r="M300" t="s">
        <v>23</v>
      </c>
      <c r="N300" t="s">
        <v>22</v>
      </c>
      <c r="O300" t="s">
        <v>22</v>
      </c>
      <c r="P300" t="s">
        <v>26</v>
      </c>
      <c r="Q300">
        <v>1</v>
      </c>
      <c r="R300" t="s">
        <v>27</v>
      </c>
      <c r="S300">
        <v>74.55</v>
      </c>
      <c r="T300">
        <v>3015.75</v>
      </c>
      <c r="U300">
        <v>0</v>
      </c>
    </row>
    <row r="301" spans="1:21" x14ac:dyDescent="0.25">
      <c r="A301" t="s">
        <v>333</v>
      </c>
      <c r="B301">
        <v>0</v>
      </c>
      <c r="C301">
        <v>0</v>
      </c>
      <c r="D301">
        <v>0</v>
      </c>
      <c r="E301">
        <v>1</v>
      </c>
      <c r="F301">
        <v>1</v>
      </c>
      <c r="G301">
        <v>1</v>
      </c>
      <c r="H301" t="s">
        <v>23</v>
      </c>
      <c r="I301" t="s">
        <v>35</v>
      </c>
      <c r="J301" t="s">
        <v>22</v>
      </c>
      <c r="K301" t="s">
        <v>23</v>
      </c>
      <c r="L301" t="s">
        <v>23</v>
      </c>
      <c r="M301" t="s">
        <v>23</v>
      </c>
      <c r="N301" t="s">
        <v>23</v>
      </c>
      <c r="O301" t="s">
        <v>23</v>
      </c>
      <c r="P301" t="s">
        <v>26</v>
      </c>
      <c r="Q301">
        <v>1</v>
      </c>
      <c r="R301" t="s">
        <v>30</v>
      </c>
      <c r="S301">
        <v>73.599999999999994</v>
      </c>
      <c r="T301">
        <v>73.599999999999994</v>
      </c>
      <c r="U301">
        <v>1</v>
      </c>
    </row>
    <row r="302" spans="1:21" x14ac:dyDescent="0.25">
      <c r="A302" t="s">
        <v>334</v>
      </c>
      <c r="B302">
        <v>1</v>
      </c>
      <c r="C302">
        <v>0</v>
      </c>
      <c r="D302">
        <v>0</v>
      </c>
      <c r="E302">
        <v>0</v>
      </c>
      <c r="F302">
        <v>23</v>
      </c>
      <c r="G302">
        <v>1</v>
      </c>
      <c r="H302" t="s">
        <v>23</v>
      </c>
      <c r="I302" t="s">
        <v>25</v>
      </c>
      <c r="J302" t="s">
        <v>23</v>
      </c>
      <c r="K302" t="s">
        <v>23</v>
      </c>
      <c r="L302" t="s">
        <v>23</v>
      </c>
      <c r="M302" t="s">
        <v>23</v>
      </c>
      <c r="N302" t="s">
        <v>22</v>
      </c>
      <c r="O302" t="s">
        <v>22</v>
      </c>
      <c r="P302" t="s">
        <v>29</v>
      </c>
      <c r="Q302">
        <v>1</v>
      </c>
      <c r="R302" t="s">
        <v>33</v>
      </c>
      <c r="S302">
        <v>64.900000000000006</v>
      </c>
      <c r="T302">
        <v>1509.8</v>
      </c>
      <c r="U302">
        <v>0</v>
      </c>
    </row>
    <row r="303" spans="1:21" x14ac:dyDescent="0.25">
      <c r="A303" t="s">
        <v>335</v>
      </c>
      <c r="B303">
        <v>0</v>
      </c>
      <c r="C303">
        <v>1</v>
      </c>
      <c r="D303">
        <v>0</v>
      </c>
      <c r="E303">
        <v>0</v>
      </c>
      <c r="F303">
        <v>4</v>
      </c>
      <c r="G303">
        <v>1</v>
      </c>
      <c r="H303" t="s">
        <v>22</v>
      </c>
      <c r="I303" t="s">
        <v>35</v>
      </c>
      <c r="J303" t="s">
        <v>23</v>
      </c>
      <c r="K303" t="s">
        <v>23</v>
      </c>
      <c r="L303" t="s">
        <v>23</v>
      </c>
      <c r="M303" t="s">
        <v>23</v>
      </c>
      <c r="N303" t="s">
        <v>22</v>
      </c>
      <c r="O303" t="s">
        <v>22</v>
      </c>
      <c r="P303" t="s">
        <v>26</v>
      </c>
      <c r="Q303">
        <v>1</v>
      </c>
      <c r="R303" t="s">
        <v>27</v>
      </c>
      <c r="S303">
        <v>95.45</v>
      </c>
      <c r="T303">
        <v>396.1</v>
      </c>
      <c r="U303">
        <v>1</v>
      </c>
    </row>
    <row r="304" spans="1:21" x14ac:dyDescent="0.25">
      <c r="A304" t="s">
        <v>336</v>
      </c>
      <c r="B304">
        <v>1</v>
      </c>
      <c r="C304">
        <v>0</v>
      </c>
      <c r="D304">
        <v>0</v>
      </c>
      <c r="E304">
        <v>0</v>
      </c>
      <c r="F304">
        <v>4</v>
      </c>
      <c r="G304">
        <v>1</v>
      </c>
      <c r="H304" t="s">
        <v>23</v>
      </c>
      <c r="I304" t="s">
        <v>35</v>
      </c>
      <c r="J304" t="s">
        <v>23</v>
      </c>
      <c r="K304" t="s">
        <v>23</v>
      </c>
      <c r="L304" t="s">
        <v>22</v>
      </c>
      <c r="M304" t="s">
        <v>22</v>
      </c>
      <c r="N304" t="s">
        <v>23</v>
      </c>
      <c r="O304" t="s">
        <v>22</v>
      </c>
      <c r="P304" t="s">
        <v>26</v>
      </c>
      <c r="Q304">
        <v>1</v>
      </c>
      <c r="R304" t="s">
        <v>27</v>
      </c>
      <c r="S304">
        <v>90.4</v>
      </c>
      <c r="T304">
        <v>356.65</v>
      </c>
      <c r="U304">
        <v>0</v>
      </c>
    </row>
    <row r="305" spans="1:21" x14ac:dyDescent="0.25">
      <c r="A305" t="s">
        <v>337</v>
      </c>
      <c r="B305">
        <v>0</v>
      </c>
      <c r="C305">
        <v>0</v>
      </c>
      <c r="D305">
        <v>1</v>
      </c>
      <c r="E305">
        <v>1</v>
      </c>
      <c r="F305">
        <v>68</v>
      </c>
      <c r="G305">
        <v>0</v>
      </c>
      <c r="H305" t="s">
        <v>24</v>
      </c>
      <c r="I305" t="s">
        <v>25</v>
      </c>
      <c r="J305" t="s">
        <v>23</v>
      </c>
      <c r="K305" t="s">
        <v>22</v>
      </c>
      <c r="L305" t="s">
        <v>22</v>
      </c>
      <c r="M305" t="s">
        <v>22</v>
      </c>
      <c r="N305" t="s">
        <v>22</v>
      </c>
      <c r="O305" t="s">
        <v>22</v>
      </c>
      <c r="P305" t="s">
        <v>45</v>
      </c>
      <c r="Q305">
        <v>0</v>
      </c>
      <c r="R305" t="s">
        <v>38</v>
      </c>
      <c r="S305">
        <v>60.3</v>
      </c>
      <c r="T305">
        <v>4109</v>
      </c>
      <c r="U305">
        <v>0</v>
      </c>
    </row>
    <row r="306" spans="1:21" x14ac:dyDescent="0.25">
      <c r="A306" t="s">
        <v>338</v>
      </c>
      <c r="B306">
        <v>1</v>
      </c>
      <c r="C306">
        <v>0</v>
      </c>
      <c r="D306">
        <v>0</v>
      </c>
      <c r="E306">
        <v>1</v>
      </c>
      <c r="F306">
        <v>38</v>
      </c>
      <c r="G306">
        <v>1</v>
      </c>
      <c r="H306" t="s">
        <v>22</v>
      </c>
      <c r="I306" t="s">
        <v>35</v>
      </c>
      <c r="J306" t="s">
        <v>23</v>
      </c>
      <c r="K306" t="s">
        <v>22</v>
      </c>
      <c r="L306" t="s">
        <v>23</v>
      </c>
      <c r="M306" t="s">
        <v>23</v>
      </c>
      <c r="N306" t="s">
        <v>23</v>
      </c>
      <c r="O306" t="s">
        <v>23</v>
      </c>
      <c r="P306" t="s">
        <v>26</v>
      </c>
      <c r="Q306">
        <v>1</v>
      </c>
      <c r="R306" t="s">
        <v>30</v>
      </c>
      <c r="S306">
        <v>81.849999999999994</v>
      </c>
      <c r="T306">
        <v>3141.7</v>
      </c>
      <c r="U306">
        <v>0</v>
      </c>
    </row>
    <row r="307" spans="1:21" x14ac:dyDescent="0.25">
      <c r="A307" t="s">
        <v>339</v>
      </c>
      <c r="B307">
        <v>1</v>
      </c>
      <c r="C307">
        <v>0</v>
      </c>
      <c r="D307">
        <v>1</v>
      </c>
      <c r="E307">
        <v>1</v>
      </c>
      <c r="F307">
        <v>52</v>
      </c>
      <c r="G307">
        <v>1</v>
      </c>
      <c r="H307" t="s">
        <v>22</v>
      </c>
      <c r="I307" t="s">
        <v>23</v>
      </c>
      <c r="J307" t="s">
        <v>44</v>
      </c>
      <c r="K307" t="s">
        <v>44</v>
      </c>
      <c r="L307" t="s">
        <v>44</v>
      </c>
      <c r="M307" t="s">
        <v>44</v>
      </c>
      <c r="N307" t="s">
        <v>44</v>
      </c>
      <c r="O307" t="s">
        <v>44</v>
      </c>
      <c r="P307" t="s">
        <v>45</v>
      </c>
      <c r="Q307">
        <v>0</v>
      </c>
      <c r="R307" t="s">
        <v>30</v>
      </c>
      <c r="S307">
        <v>24.8</v>
      </c>
      <c r="T307">
        <v>1229.0999999999999</v>
      </c>
      <c r="U307">
        <v>0</v>
      </c>
    </row>
    <row r="308" spans="1:21" x14ac:dyDescent="0.25">
      <c r="A308" t="s">
        <v>340</v>
      </c>
      <c r="B308">
        <v>1</v>
      </c>
      <c r="C308">
        <v>1</v>
      </c>
      <c r="D308">
        <v>1</v>
      </c>
      <c r="E308">
        <v>0</v>
      </c>
      <c r="F308">
        <v>32</v>
      </c>
      <c r="G308">
        <v>1</v>
      </c>
      <c r="H308" t="s">
        <v>22</v>
      </c>
      <c r="I308" t="s">
        <v>35</v>
      </c>
      <c r="J308" t="s">
        <v>23</v>
      </c>
      <c r="K308" t="s">
        <v>23</v>
      </c>
      <c r="L308" t="s">
        <v>23</v>
      </c>
      <c r="M308" t="s">
        <v>23</v>
      </c>
      <c r="N308" t="s">
        <v>23</v>
      </c>
      <c r="O308" t="s">
        <v>23</v>
      </c>
      <c r="P308" t="s">
        <v>26</v>
      </c>
      <c r="Q308">
        <v>1</v>
      </c>
      <c r="R308" t="s">
        <v>27</v>
      </c>
      <c r="S308">
        <v>74.900000000000006</v>
      </c>
      <c r="T308">
        <v>2303.35</v>
      </c>
      <c r="U308">
        <v>1</v>
      </c>
    </row>
    <row r="309" spans="1:21" x14ac:dyDescent="0.25">
      <c r="A309" t="s">
        <v>341</v>
      </c>
      <c r="B309">
        <v>1</v>
      </c>
      <c r="C309">
        <v>0</v>
      </c>
      <c r="D309">
        <v>1</v>
      </c>
      <c r="E309">
        <v>1</v>
      </c>
      <c r="F309">
        <v>29</v>
      </c>
      <c r="G309">
        <v>1</v>
      </c>
      <c r="H309" t="s">
        <v>23</v>
      </c>
      <c r="I309" t="s">
        <v>25</v>
      </c>
      <c r="J309" t="s">
        <v>23</v>
      </c>
      <c r="K309" t="s">
        <v>23</v>
      </c>
      <c r="L309" t="s">
        <v>22</v>
      </c>
      <c r="M309" t="s">
        <v>22</v>
      </c>
      <c r="N309" t="s">
        <v>22</v>
      </c>
      <c r="O309" t="s">
        <v>22</v>
      </c>
      <c r="P309" t="s">
        <v>45</v>
      </c>
      <c r="Q309">
        <v>0</v>
      </c>
      <c r="R309" t="s">
        <v>30</v>
      </c>
      <c r="S309">
        <v>75.55</v>
      </c>
      <c r="T309">
        <v>2054.4</v>
      </c>
      <c r="U309">
        <v>0</v>
      </c>
    </row>
    <row r="310" spans="1:21" x14ac:dyDescent="0.25">
      <c r="A310" t="s">
        <v>342</v>
      </c>
      <c r="B310">
        <v>1</v>
      </c>
      <c r="C310">
        <v>1</v>
      </c>
      <c r="D310">
        <v>1</v>
      </c>
      <c r="E310">
        <v>1</v>
      </c>
      <c r="F310">
        <v>38</v>
      </c>
      <c r="G310">
        <v>1</v>
      </c>
      <c r="H310" t="s">
        <v>22</v>
      </c>
      <c r="I310" t="s">
        <v>35</v>
      </c>
      <c r="J310" t="s">
        <v>23</v>
      </c>
      <c r="K310" t="s">
        <v>22</v>
      </c>
      <c r="L310" t="s">
        <v>23</v>
      </c>
      <c r="M310" t="s">
        <v>23</v>
      </c>
      <c r="N310" t="s">
        <v>22</v>
      </c>
      <c r="O310" t="s">
        <v>22</v>
      </c>
      <c r="P310" t="s">
        <v>26</v>
      </c>
      <c r="Q310">
        <v>0</v>
      </c>
      <c r="R310" t="s">
        <v>27</v>
      </c>
      <c r="S310">
        <v>101.15</v>
      </c>
      <c r="T310">
        <v>3741.85</v>
      </c>
      <c r="U310">
        <v>0</v>
      </c>
    </row>
    <row r="311" spans="1:21" x14ac:dyDescent="0.25">
      <c r="A311" t="s">
        <v>343</v>
      </c>
      <c r="B311">
        <v>1</v>
      </c>
      <c r="C311">
        <v>0</v>
      </c>
      <c r="D311">
        <v>0</v>
      </c>
      <c r="E311">
        <v>1</v>
      </c>
      <c r="F311">
        <v>48</v>
      </c>
      <c r="G311">
        <v>1</v>
      </c>
      <c r="H311" t="s">
        <v>22</v>
      </c>
      <c r="I311" t="s">
        <v>25</v>
      </c>
      <c r="J311" t="s">
        <v>22</v>
      </c>
      <c r="K311" t="s">
        <v>23</v>
      </c>
      <c r="L311" t="s">
        <v>22</v>
      </c>
      <c r="M311" t="s">
        <v>23</v>
      </c>
      <c r="N311" t="s">
        <v>22</v>
      </c>
      <c r="O311" t="s">
        <v>22</v>
      </c>
      <c r="P311" t="s">
        <v>29</v>
      </c>
      <c r="Q311">
        <v>1</v>
      </c>
      <c r="R311" t="s">
        <v>38</v>
      </c>
      <c r="S311">
        <v>78.75</v>
      </c>
      <c r="T311">
        <v>3682.45</v>
      </c>
      <c r="U311">
        <v>0</v>
      </c>
    </row>
    <row r="312" spans="1:21" x14ac:dyDescent="0.25">
      <c r="A312" t="s">
        <v>344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1</v>
      </c>
      <c r="H312" t="s">
        <v>23</v>
      </c>
      <c r="I312" t="s">
        <v>23</v>
      </c>
      <c r="J312" t="s">
        <v>44</v>
      </c>
      <c r="K312" t="s">
        <v>44</v>
      </c>
      <c r="L312" t="s">
        <v>44</v>
      </c>
      <c r="M312" t="s">
        <v>44</v>
      </c>
      <c r="N312" t="s">
        <v>44</v>
      </c>
      <c r="O312" t="s">
        <v>44</v>
      </c>
      <c r="P312" t="s">
        <v>26</v>
      </c>
      <c r="Q312">
        <v>1</v>
      </c>
      <c r="R312" t="s">
        <v>33</v>
      </c>
      <c r="S312">
        <v>19.25</v>
      </c>
      <c r="T312">
        <v>19.25</v>
      </c>
      <c r="U312">
        <v>0</v>
      </c>
    </row>
    <row r="313" spans="1:21" x14ac:dyDescent="0.25">
      <c r="A313" t="s">
        <v>345</v>
      </c>
      <c r="B313">
        <v>0</v>
      </c>
      <c r="C313">
        <v>0</v>
      </c>
      <c r="D313">
        <v>0</v>
      </c>
      <c r="E313">
        <v>0</v>
      </c>
      <c r="F313">
        <v>22</v>
      </c>
      <c r="G313">
        <v>1</v>
      </c>
      <c r="H313" t="s">
        <v>23</v>
      </c>
      <c r="I313" t="s">
        <v>35</v>
      </c>
      <c r="J313" t="s">
        <v>22</v>
      </c>
      <c r="K313" t="s">
        <v>23</v>
      </c>
      <c r="L313" t="s">
        <v>23</v>
      </c>
      <c r="M313" t="s">
        <v>22</v>
      </c>
      <c r="N313" t="s">
        <v>23</v>
      </c>
      <c r="O313" t="s">
        <v>22</v>
      </c>
      <c r="P313" t="s">
        <v>26</v>
      </c>
      <c r="Q313">
        <v>1</v>
      </c>
      <c r="R313" t="s">
        <v>27</v>
      </c>
      <c r="S313">
        <v>89.05</v>
      </c>
      <c r="T313">
        <v>1886.25</v>
      </c>
      <c r="U313">
        <v>0</v>
      </c>
    </row>
    <row r="314" spans="1:21" x14ac:dyDescent="0.25">
      <c r="A314" t="s">
        <v>346</v>
      </c>
      <c r="B314">
        <v>0</v>
      </c>
      <c r="C314">
        <v>0</v>
      </c>
      <c r="D314">
        <v>0</v>
      </c>
      <c r="E314">
        <v>0</v>
      </c>
      <c r="F314">
        <v>43</v>
      </c>
      <c r="G314">
        <v>1</v>
      </c>
      <c r="H314" t="s">
        <v>22</v>
      </c>
      <c r="I314" t="s">
        <v>35</v>
      </c>
      <c r="J314" t="s">
        <v>22</v>
      </c>
      <c r="K314" t="s">
        <v>22</v>
      </c>
      <c r="L314" t="s">
        <v>22</v>
      </c>
      <c r="M314" t="s">
        <v>22</v>
      </c>
      <c r="N314" t="s">
        <v>22</v>
      </c>
      <c r="O314" t="s">
        <v>22</v>
      </c>
      <c r="P314" t="s">
        <v>45</v>
      </c>
      <c r="Q314">
        <v>0</v>
      </c>
      <c r="R314" t="s">
        <v>38</v>
      </c>
      <c r="S314">
        <v>115.05</v>
      </c>
      <c r="T314">
        <v>4895.1000000000004</v>
      </c>
      <c r="U314">
        <v>0</v>
      </c>
    </row>
    <row r="315" spans="1:21" x14ac:dyDescent="0.25">
      <c r="A315" t="s">
        <v>347</v>
      </c>
      <c r="B315">
        <v>0</v>
      </c>
      <c r="C315">
        <v>1</v>
      </c>
      <c r="D315">
        <v>1</v>
      </c>
      <c r="E315">
        <v>0</v>
      </c>
      <c r="F315">
        <v>5</v>
      </c>
      <c r="G315">
        <v>1</v>
      </c>
      <c r="H315" t="s">
        <v>23</v>
      </c>
      <c r="I315" t="s">
        <v>35</v>
      </c>
      <c r="J315" t="s">
        <v>23</v>
      </c>
      <c r="K315" t="s">
        <v>23</v>
      </c>
      <c r="L315" t="s">
        <v>23</v>
      </c>
      <c r="M315" t="s">
        <v>23</v>
      </c>
      <c r="N315" t="s">
        <v>23</v>
      </c>
      <c r="O315" t="s">
        <v>23</v>
      </c>
      <c r="P315" t="s">
        <v>26</v>
      </c>
      <c r="Q315">
        <v>1</v>
      </c>
      <c r="R315" t="s">
        <v>27</v>
      </c>
      <c r="S315">
        <v>69.349999999999994</v>
      </c>
      <c r="T315">
        <v>341.6</v>
      </c>
      <c r="U315">
        <v>0</v>
      </c>
    </row>
    <row r="316" spans="1:21" x14ac:dyDescent="0.25">
      <c r="A316" t="s">
        <v>348</v>
      </c>
      <c r="B316">
        <v>1</v>
      </c>
      <c r="C316">
        <v>0</v>
      </c>
      <c r="D316">
        <v>0</v>
      </c>
      <c r="E316">
        <v>0</v>
      </c>
      <c r="F316">
        <v>5</v>
      </c>
      <c r="G316">
        <v>1</v>
      </c>
      <c r="H316" t="s">
        <v>23</v>
      </c>
      <c r="I316" t="s">
        <v>35</v>
      </c>
      <c r="J316" t="s">
        <v>23</v>
      </c>
      <c r="K316" t="s">
        <v>23</v>
      </c>
      <c r="L316" t="s">
        <v>23</v>
      </c>
      <c r="M316" t="s">
        <v>23</v>
      </c>
      <c r="N316" t="s">
        <v>22</v>
      </c>
      <c r="O316" t="s">
        <v>23</v>
      </c>
      <c r="P316" t="s">
        <v>26</v>
      </c>
      <c r="Q316">
        <v>1</v>
      </c>
      <c r="R316" t="s">
        <v>27</v>
      </c>
      <c r="S316">
        <v>80.599999999999994</v>
      </c>
      <c r="T316">
        <v>415.55</v>
      </c>
      <c r="U316">
        <v>1</v>
      </c>
    </row>
    <row r="317" spans="1:21" x14ac:dyDescent="0.25">
      <c r="A317" t="s">
        <v>349</v>
      </c>
      <c r="B317">
        <v>1</v>
      </c>
      <c r="C317">
        <v>0</v>
      </c>
      <c r="D317">
        <v>1</v>
      </c>
      <c r="E317">
        <v>1</v>
      </c>
      <c r="F317">
        <v>51</v>
      </c>
      <c r="G317">
        <v>1</v>
      </c>
      <c r="H317" t="s">
        <v>22</v>
      </c>
      <c r="I317" t="s">
        <v>35</v>
      </c>
      <c r="J317" t="s">
        <v>22</v>
      </c>
      <c r="K317" t="s">
        <v>22</v>
      </c>
      <c r="L317" t="s">
        <v>23</v>
      </c>
      <c r="M317" t="s">
        <v>22</v>
      </c>
      <c r="N317" t="s">
        <v>22</v>
      </c>
      <c r="O317" t="s">
        <v>22</v>
      </c>
      <c r="P317" t="s">
        <v>29</v>
      </c>
      <c r="Q317">
        <v>0</v>
      </c>
      <c r="R317" t="s">
        <v>38</v>
      </c>
      <c r="S317">
        <v>110.05</v>
      </c>
      <c r="T317">
        <v>5686.4</v>
      </c>
      <c r="U317">
        <v>0</v>
      </c>
    </row>
    <row r="318" spans="1:21" x14ac:dyDescent="0.25">
      <c r="A318" t="s">
        <v>350</v>
      </c>
      <c r="B318">
        <v>1</v>
      </c>
      <c r="C318">
        <v>0</v>
      </c>
      <c r="D318">
        <v>0</v>
      </c>
      <c r="E318">
        <v>0</v>
      </c>
      <c r="F318">
        <v>71</v>
      </c>
      <c r="G318">
        <v>1</v>
      </c>
      <c r="H318" t="s">
        <v>23</v>
      </c>
      <c r="I318" t="s">
        <v>23</v>
      </c>
      <c r="J318" t="s">
        <v>44</v>
      </c>
      <c r="K318" t="s">
        <v>44</v>
      </c>
      <c r="L318" t="s">
        <v>44</v>
      </c>
      <c r="M318" t="s">
        <v>44</v>
      </c>
      <c r="N318" t="s">
        <v>44</v>
      </c>
      <c r="O318" t="s">
        <v>44</v>
      </c>
      <c r="P318" t="s">
        <v>45</v>
      </c>
      <c r="Q318">
        <v>1</v>
      </c>
      <c r="R318" t="s">
        <v>38</v>
      </c>
      <c r="S318">
        <v>19.899999999999999</v>
      </c>
      <c r="T318">
        <v>1355.1</v>
      </c>
      <c r="U318">
        <v>0</v>
      </c>
    </row>
    <row r="319" spans="1:21" x14ac:dyDescent="0.25">
      <c r="A319" t="s">
        <v>351</v>
      </c>
      <c r="B319">
        <v>0</v>
      </c>
      <c r="C319">
        <v>0</v>
      </c>
      <c r="D319">
        <v>1</v>
      </c>
      <c r="E319">
        <v>1</v>
      </c>
      <c r="F319">
        <v>38</v>
      </c>
      <c r="G319">
        <v>1</v>
      </c>
      <c r="H319" t="s">
        <v>23</v>
      </c>
      <c r="I319" t="s">
        <v>25</v>
      </c>
      <c r="J319" t="s">
        <v>22</v>
      </c>
      <c r="K319" t="s">
        <v>22</v>
      </c>
      <c r="L319" t="s">
        <v>23</v>
      </c>
      <c r="M319" t="s">
        <v>22</v>
      </c>
      <c r="N319" t="s">
        <v>22</v>
      </c>
      <c r="O319" t="s">
        <v>22</v>
      </c>
      <c r="P319" t="s">
        <v>29</v>
      </c>
      <c r="Q319">
        <v>0</v>
      </c>
      <c r="R319" t="s">
        <v>38</v>
      </c>
      <c r="S319">
        <v>80.3</v>
      </c>
      <c r="T319">
        <v>3058.65</v>
      </c>
      <c r="U319">
        <v>1</v>
      </c>
    </row>
    <row r="320" spans="1:21" x14ac:dyDescent="0.25">
      <c r="A320" t="s">
        <v>352</v>
      </c>
      <c r="B320">
        <v>1</v>
      </c>
      <c r="C320">
        <v>1</v>
      </c>
      <c r="D320">
        <v>1</v>
      </c>
      <c r="E320">
        <v>0</v>
      </c>
      <c r="F320">
        <v>24</v>
      </c>
      <c r="G320">
        <v>1</v>
      </c>
      <c r="H320" t="s">
        <v>23</v>
      </c>
      <c r="I320" t="s">
        <v>35</v>
      </c>
      <c r="J320" t="s">
        <v>23</v>
      </c>
      <c r="K320" t="s">
        <v>23</v>
      </c>
      <c r="L320" t="s">
        <v>22</v>
      </c>
      <c r="M320" t="s">
        <v>23</v>
      </c>
      <c r="N320" t="s">
        <v>22</v>
      </c>
      <c r="O320" t="s">
        <v>22</v>
      </c>
      <c r="P320" t="s">
        <v>26</v>
      </c>
      <c r="Q320">
        <v>1</v>
      </c>
      <c r="R320" t="s">
        <v>27</v>
      </c>
      <c r="S320">
        <v>93.15</v>
      </c>
      <c r="T320">
        <v>2231.0500000000002</v>
      </c>
      <c r="U320">
        <v>1</v>
      </c>
    </row>
    <row r="321" spans="1:21" x14ac:dyDescent="0.25">
      <c r="A321" t="s">
        <v>353</v>
      </c>
      <c r="B321">
        <v>1</v>
      </c>
      <c r="C321">
        <v>0</v>
      </c>
      <c r="D321">
        <v>1</v>
      </c>
      <c r="E321">
        <v>0</v>
      </c>
      <c r="F321">
        <v>35</v>
      </c>
      <c r="G321">
        <v>1</v>
      </c>
      <c r="H321" t="s">
        <v>22</v>
      </c>
      <c r="I321" t="s">
        <v>35</v>
      </c>
      <c r="J321" t="s">
        <v>23</v>
      </c>
      <c r="K321" t="s">
        <v>23</v>
      </c>
      <c r="L321" t="s">
        <v>23</v>
      </c>
      <c r="M321" t="s">
        <v>22</v>
      </c>
      <c r="N321" t="s">
        <v>22</v>
      </c>
      <c r="O321" t="s">
        <v>23</v>
      </c>
      <c r="P321" t="s">
        <v>26</v>
      </c>
      <c r="Q321">
        <v>1</v>
      </c>
      <c r="R321" t="s">
        <v>38</v>
      </c>
      <c r="S321">
        <v>91.5</v>
      </c>
      <c r="T321">
        <v>3236.35</v>
      </c>
      <c r="U321">
        <v>0</v>
      </c>
    </row>
    <row r="322" spans="1:21" x14ac:dyDescent="0.25">
      <c r="A322" t="s">
        <v>354</v>
      </c>
      <c r="B322">
        <v>0</v>
      </c>
      <c r="C322">
        <v>1</v>
      </c>
      <c r="D322">
        <v>0</v>
      </c>
      <c r="E322">
        <v>0</v>
      </c>
      <c r="F322">
        <v>54</v>
      </c>
      <c r="G322">
        <v>1</v>
      </c>
      <c r="H322" t="s">
        <v>22</v>
      </c>
      <c r="I322" t="s">
        <v>25</v>
      </c>
      <c r="J322" t="s">
        <v>22</v>
      </c>
      <c r="K322" t="s">
        <v>22</v>
      </c>
      <c r="L322" t="s">
        <v>23</v>
      </c>
      <c r="M322" t="s">
        <v>22</v>
      </c>
      <c r="N322" t="s">
        <v>22</v>
      </c>
      <c r="O322" t="s">
        <v>22</v>
      </c>
      <c r="P322" t="s">
        <v>29</v>
      </c>
      <c r="Q322">
        <v>0</v>
      </c>
      <c r="R322" t="s">
        <v>33</v>
      </c>
      <c r="S322">
        <v>82.45</v>
      </c>
      <c r="T322">
        <v>4350.1000000000004</v>
      </c>
      <c r="U322">
        <v>1</v>
      </c>
    </row>
    <row r="323" spans="1:21" x14ac:dyDescent="0.25">
      <c r="A323" t="s">
        <v>355</v>
      </c>
      <c r="B323">
        <v>0</v>
      </c>
      <c r="C323">
        <v>0</v>
      </c>
      <c r="D323">
        <v>1</v>
      </c>
      <c r="E323">
        <v>1</v>
      </c>
      <c r="F323">
        <v>72</v>
      </c>
      <c r="G323">
        <v>0</v>
      </c>
      <c r="H323" t="s">
        <v>24</v>
      </c>
      <c r="I323" t="s">
        <v>25</v>
      </c>
      <c r="J323" t="s">
        <v>23</v>
      </c>
      <c r="K323" t="s">
        <v>22</v>
      </c>
      <c r="L323" t="s">
        <v>22</v>
      </c>
      <c r="M323" t="s">
        <v>22</v>
      </c>
      <c r="N323" t="s">
        <v>22</v>
      </c>
      <c r="O323" t="s">
        <v>22</v>
      </c>
      <c r="P323" t="s">
        <v>45</v>
      </c>
      <c r="Q323">
        <v>1</v>
      </c>
      <c r="R323" t="s">
        <v>27</v>
      </c>
      <c r="S323">
        <v>60</v>
      </c>
      <c r="T323">
        <v>4264</v>
      </c>
      <c r="U323">
        <v>0</v>
      </c>
    </row>
    <row r="324" spans="1:21" x14ac:dyDescent="0.25">
      <c r="A324" t="s">
        <v>356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1</v>
      </c>
      <c r="H324" t="s">
        <v>23</v>
      </c>
      <c r="I324" t="s">
        <v>25</v>
      </c>
      <c r="J324" t="s">
        <v>23</v>
      </c>
      <c r="K324" t="s">
        <v>23</v>
      </c>
      <c r="L324" t="s">
        <v>23</v>
      </c>
      <c r="M324" t="s">
        <v>23</v>
      </c>
      <c r="N324" t="s">
        <v>23</v>
      </c>
      <c r="O324" t="s">
        <v>23</v>
      </c>
      <c r="P324" t="s">
        <v>26</v>
      </c>
      <c r="Q324">
        <v>1</v>
      </c>
      <c r="R324" t="s">
        <v>27</v>
      </c>
      <c r="S324">
        <v>44.8</v>
      </c>
      <c r="T324">
        <v>44.8</v>
      </c>
      <c r="U324">
        <v>0</v>
      </c>
    </row>
    <row r="325" spans="1:21" x14ac:dyDescent="0.25">
      <c r="A325" t="s">
        <v>357</v>
      </c>
      <c r="B325">
        <v>0</v>
      </c>
      <c r="C325">
        <v>0</v>
      </c>
      <c r="D325">
        <v>1</v>
      </c>
      <c r="E325">
        <v>1</v>
      </c>
      <c r="F325">
        <v>9</v>
      </c>
      <c r="G325">
        <v>1</v>
      </c>
      <c r="H325" t="s">
        <v>23</v>
      </c>
      <c r="I325" t="s">
        <v>25</v>
      </c>
      <c r="J325" t="s">
        <v>22</v>
      </c>
      <c r="K325" t="s">
        <v>23</v>
      </c>
      <c r="L325" t="s">
        <v>23</v>
      </c>
      <c r="M325" t="s">
        <v>23</v>
      </c>
      <c r="N325" t="s">
        <v>23</v>
      </c>
      <c r="O325" t="s">
        <v>23</v>
      </c>
      <c r="P325" t="s">
        <v>29</v>
      </c>
      <c r="Q325">
        <v>0</v>
      </c>
      <c r="R325" t="s">
        <v>30</v>
      </c>
      <c r="S325">
        <v>48.6</v>
      </c>
      <c r="T325">
        <v>422.3</v>
      </c>
      <c r="U325">
        <v>0</v>
      </c>
    </row>
    <row r="326" spans="1:21" x14ac:dyDescent="0.25">
      <c r="A326" t="s">
        <v>358</v>
      </c>
      <c r="B326">
        <v>1</v>
      </c>
      <c r="C326">
        <v>0</v>
      </c>
      <c r="D326">
        <v>0</v>
      </c>
      <c r="E326">
        <v>0</v>
      </c>
      <c r="F326">
        <v>69</v>
      </c>
      <c r="G326">
        <v>0</v>
      </c>
      <c r="H326" t="s">
        <v>24</v>
      </c>
      <c r="I326" t="s">
        <v>25</v>
      </c>
      <c r="J326" t="s">
        <v>22</v>
      </c>
      <c r="K326" t="s">
        <v>22</v>
      </c>
      <c r="L326" t="s">
        <v>23</v>
      </c>
      <c r="M326" t="s">
        <v>22</v>
      </c>
      <c r="N326" t="s">
        <v>22</v>
      </c>
      <c r="O326" t="s">
        <v>22</v>
      </c>
      <c r="P326" t="s">
        <v>45</v>
      </c>
      <c r="Q326">
        <v>1</v>
      </c>
      <c r="R326" t="s">
        <v>33</v>
      </c>
      <c r="S326">
        <v>60.05</v>
      </c>
      <c r="T326">
        <v>4176.7</v>
      </c>
      <c r="U326">
        <v>0</v>
      </c>
    </row>
    <row r="327" spans="1:21" x14ac:dyDescent="0.25">
      <c r="A327" t="s">
        <v>359</v>
      </c>
      <c r="B327">
        <v>0</v>
      </c>
      <c r="C327">
        <v>0</v>
      </c>
      <c r="D327">
        <v>1</v>
      </c>
      <c r="E327">
        <v>0</v>
      </c>
      <c r="F327">
        <v>52</v>
      </c>
      <c r="G327">
        <v>1</v>
      </c>
      <c r="H327" t="s">
        <v>22</v>
      </c>
      <c r="I327" t="s">
        <v>35</v>
      </c>
      <c r="J327" t="s">
        <v>23</v>
      </c>
      <c r="K327" t="s">
        <v>22</v>
      </c>
      <c r="L327" t="s">
        <v>23</v>
      </c>
      <c r="M327" t="s">
        <v>22</v>
      </c>
      <c r="N327" t="s">
        <v>22</v>
      </c>
      <c r="O327" t="s">
        <v>22</v>
      </c>
      <c r="P327" t="s">
        <v>26</v>
      </c>
      <c r="Q327">
        <v>1</v>
      </c>
      <c r="R327" t="s">
        <v>38</v>
      </c>
      <c r="S327">
        <v>102.7</v>
      </c>
      <c r="T327">
        <v>5138.1000000000004</v>
      </c>
      <c r="U327">
        <v>0</v>
      </c>
    </row>
    <row r="328" spans="1:21" x14ac:dyDescent="0.25">
      <c r="A328" t="s">
        <v>360</v>
      </c>
      <c r="B328">
        <v>0</v>
      </c>
      <c r="C328">
        <v>1</v>
      </c>
      <c r="D328">
        <v>1</v>
      </c>
      <c r="E328">
        <v>0</v>
      </c>
      <c r="F328">
        <v>11</v>
      </c>
      <c r="G328">
        <v>1</v>
      </c>
      <c r="H328" t="s">
        <v>23</v>
      </c>
      <c r="I328" t="s">
        <v>35</v>
      </c>
      <c r="J328" t="s">
        <v>23</v>
      </c>
      <c r="K328" t="s">
        <v>23</v>
      </c>
      <c r="L328" t="s">
        <v>23</v>
      </c>
      <c r="M328" t="s">
        <v>22</v>
      </c>
      <c r="N328" t="s">
        <v>22</v>
      </c>
      <c r="O328" t="s">
        <v>23</v>
      </c>
      <c r="P328" t="s">
        <v>26</v>
      </c>
      <c r="Q328">
        <v>1</v>
      </c>
      <c r="R328" t="s">
        <v>27</v>
      </c>
      <c r="S328">
        <v>82.9</v>
      </c>
      <c r="T328">
        <v>880.05</v>
      </c>
      <c r="U328">
        <v>0</v>
      </c>
    </row>
    <row r="329" spans="1:21" x14ac:dyDescent="0.25">
      <c r="A329" t="s">
        <v>361</v>
      </c>
      <c r="B329">
        <v>0</v>
      </c>
      <c r="C329">
        <v>1</v>
      </c>
      <c r="D329">
        <v>0</v>
      </c>
      <c r="E329">
        <v>0</v>
      </c>
      <c r="F329">
        <v>2</v>
      </c>
      <c r="G329">
        <v>1</v>
      </c>
      <c r="H329" t="s">
        <v>23</v>
      </c>
      <c r="I329" t="s">
        <v>35</v>
      </c>
      <c r="J329" t="s">
        <v>23</v>
      </c>
      <c r="K329" t="s">
        <v>23</v>
      </c>
      <c r="L329" t="s">
        <v>23</v>
      </c>
      <c r="M329" t="s">
        <v>23</v>
      </c>
      <c r="N329" t="s">
        <v>23</v>
      </c>
      <c r="O329" t="s">
        <v>23</v>
      </c>
      <c r="P329" t="s">
        <v>26</v>
      </c>
      <c r="Q329">
        <v>1</v>
      </c>
      <c r="R329" t="s">
        <v>27</v>
      </c>
      <c r="S329">
        <v>70.349999999999994</v>
      </c>
      <c r="T329">
        <v>139.05000000000001</v>
      </c>
      <c r="U329">
        <v>1</v>
      </c>
    </row>
    <row r="330" spans="1:21" x14ac:dyDescent="0.25">
      <c r="A330" t="s">
        <v>362</v>
      </c>
      <c r="B330">
        <v>0</v>
      </c>
      <c r="C330">
        <v>1</v>
      </c>
      <c r="D330">
        <v>1</v>
      </c>
      <c r="E330">
        <v>1</v>
      </c>
      <c r="F330">
        <v>28</v>
      </c>
      <c r="G330">
        <v>0</v>
      </c>
      <c r="H330" t="s">
        <v>24</v>
      </c>
      <c r="I330" t="s">
        <v>25</v>
      </c>
      <c r="J330" t="s">
        <v>23</v>
      </c>
      <c r="K330" t="s">
        <v>23</v>
      </c>
      <c r="L330" t="s">
        <v>23</v>
      </c>
      <c r="M330" t="s">
        <v>23</v>
      </c>
      <c r="N330" t="s">
        <v>22</v>
      </c>
      <c r="O330" t="s">
        <v>23</v>
      </c>
      <c r="P330" t="s">
        <v>26</v>
      </c>
      <c r="Q330">
        <v>1</v>
      </c>
      <c r="R330" t="s">
        <v>27</v>
      </c>
      <c r="S330">
        <v>35.9</v>
      </c>
      <c r="T330">
        <v>973.65</v>
      </c>
      <c r="U330">
        <v>0</v>
      </c>
    </row>
    <row r="331" spans="1:21" x14ac:dyDescent="0.25">
      <c r="A331" t="s">
        <v>363</v>
      </c>
      <c r="B331">
        <v>0</v>
      </c>
      <c r="C331">
        <v>1</v>
      </c>
      <c r="D331">
        <v>0</v>
      </c>
      <c r="E331">
        <v>0</v>
      </c>
      <c r="F331">
        <v>17</v>
      </c>
      <c r="G331">
        <v>1</v>
      </c>
      <c r="H331" t="s">
        <v>22</v>
      </c>
      <c r="I331" t="s">
        <v>35</v>
      </c>
      <c r="J331" t="s">
        <v>23</v>
      </c>
      <c r="K331" t="s">
        <v>23</v>
      </c>
      <c r="L331" t="s">
        <v>22</v>
      </c>
      <c r="M331" t="s">
        <v>23</v>
      </c>
      <c r="N331" t="s">
        <v>23</v>
      </c>
      <c r="O331" t="s">
        <v>23</v>
      </c>
      <c r="P331" t="s">
        <v>26</v>
      </c>
      <c r="Q331">
        <v>1</v>
      </c>
      <c r="R331" t="s">
        <v>38</v>
      </c>
      <c r="S331">
        <v>82.65</v>
      </c>
      <c r="T331">
        <v>1470.05</v>
      </c>
      <c r="U331">
        <v>0</v>
      </c>
    </row>
    <row r="332" spans="1:21" x14ac:dyDescent="0.25">
      <c r="A332" t="s">
        <v>364</v>
      </c>
      <c r="B332">
        <v>0</v>
      </c>
      <c r="C332">
        <v>0</v>
      </c>
      <c r="D332">
        <v>1</v>
      </c>
      <c r="E332">
        <v>1</v>
      </c>
      <c r="F332">
        <v>35</v>
      </c>
      <c r="G332">
        <v>1</v>
      </c>
      <c r="H332" t="s">
        <v>23</v>
      </c>
      <c r="I332" t="s">
        <v>23</v>
      </c>
      <c r="J332" t="s">
        <v>44</v>
      </c>
      <c r="K332" t="s">
        <v>44</v>
      </c>
      <c r="L332" t="s">
        <v>44</v>
      </c>
      <c r="M332" t="s">
        <v>44</v>
      </c>
      <c r="N332" t="s">
        <v>44</v>
      </c>
      <c r="O332" t="s">
        <v>44</v>
      </c>
      <c r="P332" t="s">
        <v>45</v>
      </c>
      <c r="Q332">
        <v>1</v>
      </c>
      <c r="R332" t="s">
        <v>30</v>
      </c>
      <c r="S332">
        <v>19.850000000000001</v>
      </c>
      <c r="T332">
        <v>739.35</v>
      </c>
      <c r="U332">
        <v>0</v>
      </c>
    </row>
    <row r="333" spans="1:21" x14ac:dyDescent="0.25">
      <c r="A333" t="s">
        <v>365</v>
      </c>
      <c r="B333">
        <v>0</v>
      </c>
      <c r="C333">
        <v>0</v>
      </c>
      <c r="D333">
        <v>0</v>
      </c>
      <c r="E333">
        <v>0</v>
      </c>
      <c r="F333">
        <v>8</v>
      </c>
      <c r="G333">
        <v>1</v>
      </c>
      <c r="H333" t="s">
        <v>23</v>
      </c>
      <c r="I333" t="s">
        <v>23</v>
      </c>
      <c r="J333" t="s">
        <v>44</v>
      </c>
      <c r="K333" t="s">
        <v>44</v>
      </c>
      <c r="L333" t="s">
        <v>44</v>
      </c>
      <c r="M333" t="s">
        <v>44</v>
      </c>
      <c r="N333" t="s">
        <v>44</v>
      </c>
      <c r="O333" t="s">
        <v>44</v>
      </c>
      <c r="P333" t="s">
        <v>29</v>
      </c>
      <c r="Q333">
        <v>1</v>
      </c>
      <c r="R333" t="s">
        <v>30</v>
      </c>
      <c r="S333">
        <v>19.2</v>
      </c>
      <c r="T333">
        <v>161.94999999999999</v>
      </c>
      <c r="U333">
        <v>0</v>
      </c>
    </row>
    <row r="334" spans="1:21" x14ac:dyDescent="0.25">
      <c r="A334" t="s">
        <v>366</v>
      </c>
      <c r="B334">
        <v>1</v>
      </c>
      <c r="C334">
        <v>0</v>
      </c>
      <c r="D334">
        <v>0</v>
      </c>
      <c r="E334">
        <v>0</v>
      </c>
      <c r="F334">
        <v>46</v>
      </c>
      <c r="G334">
        <v>1</v>
      </c>
      <c r="H334" t="s">
        <v>22</v>
      </c>
      <c r="I334" t="s">
        <v>35</v>
      </c>
      <c r="J334" t="s">
        <v>23</v>
      </c>
      <c r="K334" t="s">
        <v>22</v>
      </c>
      <c r="L334" t="s">
        <v>22</v>
      </c>
      <c r="M334" t="s">
        <v>23</v>
      </c>
      <c r="N334" t="s">
        <v>22</v>
      </c>
      <c r="O334" t="s">
        <v>23</v>
      </c>
      <c r="P334" t="s">
        <v>29</v>
      </c>
      <c r="Q334">
        <v>1</v>
      </c>
      <c r="R334" t="s">
        <v>38</v>
      </c>
      <c r="S334">
        <v>94.9</v>
      </c>
      <c r="T334">
        <v>4422.95</v>
      </c>
      <c r="U334">
        <v>0</v>
      </c>
    </row>
    <row r="335" spans="1:21" x14ac:dyDescent="0.25">
      <c r="A335" t="s">
        <v>367</v>
      </c>
      <c r="B335">
        <v>0</v>
      </c>
      <c r="C335">
        <v>0</v>
      </c>
      <c r="D335">
        <v>0</v>
      </c>
      <c r="E335">
        <v>0</v>
      </c>
      <c r="F335">
        <v>7</v>
      </c>
      <c r="G335">
        <v>1</v>
      </c>
      <c r="H335" t="s">
        <v>22</v>
      </c>
      <c r="I335" t="s">
        <v>35</v>
      </c>
      <c r="J335" t="s">
        <v>23</v>
      </c>
      <c r="K335" t="s">
        <v>23</v>
      </c>
      <c r="L335" t="s">
        <v>23</v>
      </c>
      <c r="M335" t="s">
        <v>23</v>
      </c>
      <c r="N335" t="s">
        <v>23</v>
      </c>
      <c r="O335" t="s">
        <v>23</v>
      </c>
      <c r="P335" t="s">
        <v>26</v>
      </c>
      <c r="Q335">
        <v>1</v>
      </c>
      <c r="R335" t="s">
        <v>27</v>
      </c>
      <c r="S335">
        <v>73.849999999999994</v>
      </c>
      <c r="T335">
        <v>511.25</v>
      </c>
      <c r="U335">
        <v>1</v>
      </c>
    </row>
    <row r="336" spans="1:21" x14ac:dyDescent="0.25">
      <c r="A336" t="s">
        <v>368</v>
      </c>
      <c r="B336">
        <v>0</v>
      </c>
      <c r="C336">
        <v>0</v>
      </c>
      <c r="D336">
        <v>0</v>
      </c>
      <c r="E336">
        <v>0</v>
      </c>
      <c r="F336">
        <v>2</v>
      </c>
      <c r="G336">
        <v>1</v>
      </c>
      <c r="H336" t="s">
        <v>22</v>
      </c>
      <c r="I336" t="s">
        <v>35</v>
      </c>
      <c r="J336" t="s">
        <v>23</v>
      </c>
      <c r="K336" t="s">
        <v>23</v>
      </c>
      <c r="L336" t="s">
        <v>22</v>
      </c>
      <c r="M336" t="s">
        <v>23</v>
      </c>
      <c r="N336" t="s">
        <v>23</v>
      </c>
      <c r="O336" t="s">
        <v>23</v>
      </c>
      <c r="P336" t="s">
        <v>26</v>
      </c>
      <c r="Q336">
        <v>0</v>
      </c>
      <c r="R336" t="s">
        <v>30</v>
      </c>
      <c r="S336">
        <v>80.599999999999994</v>
      </c>
      <c r="T336">
        <v>155.80000000000001</v>
      </c>
      <c r="U336">
        <v>1</v>
      </c>
    </row>
    <row r="337" spans="1:21" x14ac:dyDescent="0.25">
      <c r="A337" t="s">
        <v>369</v>
      </c>
      <c r="B337">
        <v>1</v>
      </c>
      <c r="C337">
        <v>0</v>
      </c>
      <c r="D337">
        <v>1</v>
      </c>
      <c r="E337">
        <v>1</v>
      </c>
      <c r="F337">
        <v>68</v>
      </c>
      <c r="G337">
        <v>1</v>
      </c>
      <c r="H337" t="s">
        <v>22</v>
      </c>
      <c r="I337" t="s">
        <v>25</v>
      </c>
      <c r="J337" t="s">
        <v>23</v>
      </c>
      <c r="K337" t="s">
        <v>22</v>
      </c>
      <c r="L337" t="s">
        <v>22</v>
      </c>
      <c r="M337" t="s">
        <v>22</v>
      </c>
      <c r="N337" t="s">
        <v>23</v>
      </c>
      <c r="O337" t="s">
        <v>22</v>
      </c>
      <c r="P337" t="s">
        <v>29</v>
      </c>
      <c r="Q337">
        <v>1</v>
      </c>
      <c r="R337" t="s">
        <v>33</v>
      </c>
      <c r="S337">
        <v>75.8</v>
      </c>
      <c r="T337">
        <v>5293.95</v>
      </c>
      <c r="U337">
        <v>1</v>
      </c>
    </row>
    <row r="338" spans="1:21" x14ac:dyDescent="0.25">
      <c r="A338" t="s">
        <v>370</v>
      </c>
      <c r="B338">
        <v>0</v>
      </c>
      <c r="C338">
        <v>0</v>
      </c>
      <c r="D338">
        <v>0</v>
      </c>
      <c r="E338">
        <v>0</v>
      </c>
      <c r="F338">
        <v>43</v>
      </c>
      <c r="G338">
        <v>1</v>
      </c>
      <c r="H338" t="s">
        <v>22</v>
      </c>
      <c r="I338" t="s">
        <v>35</v>
      </c>
      <c r="J338" t="s">
        <v>23</v>
      </c>
      <c r="K338" t="s">
        <v>22</v>
      </c>
      <c r="L338" t="s">
        <v>22</v>
      </c>
      <c r="M338" t="s">
        <v>23</v>
      </c>
      <c r="N338" t="s">
        <v>22</v>
      </c>
      <c r="O338" t="s">
        <v>22</v>
      </c>
      <c r="P338" t="s">
        <v>45</v>
      </c>
      <c r="Q338">
        <v>1</v>
      </c>
      <c r="R338" t="s">
        <v>27</v>
      </c>
      <c r="S338">
        <v>104.6</v>
      </c>
      <c r="T338">
        <v>4759.8500000000004</v>
      </c>
      <c r="U338">
        <v>1</v>
      </c>
    </row>
    <row r="339" spans="1:21" x14ac:dyDescent="0.25">
      <c r="A339" t="s">
        <v>371</v>
      </c>
      <c r="B339">
        <v>0</v>
      </c>
      <c r="C339">
        <v>0</v>
      </c>
      <c r="D339">
        <v>0</v>
      </c>
      <c r="E339">
        <v>0</v>
      </c>
      <c r="F339">
        <v>68</v>
      </c>
      <c r="G339">
        <v>1</v>
      </c>
      <c r="H339" t="s">
        <v>22</v>
      </c>
      <c r="I339" t="s">
        <v>25</v>
      </c>
      <c r="J339" t="s">
        <v>22</v>
      </c>
      <c r="K339" t="s">
        <v>22</v>
      </c>
      <c r="L339" t="s">
        <v>22</v>
      </c>
      <c r="M339" t="s">
        <v>22</v>
      </c>
      <c r="N339" t="s">
        <v>22</v>
      </c>
      <c r="O339" t="s">
        <v>22</v>
      </c>
      <c r="P339" t="s">
        <v>45</v>
      </c>
      <c r="Q339">
        <v>1</v>
      </c>
      <c r="R339" t="s">
        <v>27</v>
      </c>
      <c r="S339">
        <v>88.15</v>
      </c>
      <c r="T339">
        <v>6148.45</v>
      </c>
      <c r="U339">
        <v>0</v>
      </c>
    </row>
    <row r="340" spans="1:21" x14ac:dyDescent="0.25">
      <c r="A340" t="s">
        <v>372</v>
      </c>
      <c r="B340">
        <v>0</v>
      </c>
      <c r="C340">
        <v>0</v>
      </c>
      <c r="D340">
        <v>0</v>
      </c>
      <c r="E340">
        <v>0</v>
      </c>
      <c r="F340">
        <v>36</v>
      </c>
      <c r="G340">
        <v>1</v>
      </c>
      <c r="H340" t="s">
        <v>23</v>
      </c>
      <c r="I340" t="s">
        <v>35</v>
      </c>
      <c r="J340" t="s">
        <v>23</v>
      </c>
      <c r="K340" t="s">
        <v>22</v>
      </c>
      <c r="L340" t="s">
        <v>23</v>
      </c>
      <c r="M340" t="s">
        <v>23</v>
      </c>
      <c r="N340" t="s">
        <v>22</v>
      </c>
      <c r="O340" t="s">
        <v>22</v>
      </c>
      <c r="P340" t="s">
        <v>26</v>
      </c>
      <c r="Q340">
        <v>1</v>
      </c>
      <c r="R340" t="s">
        <v>38</v>
      </c>
      <c r="S340">
        <v>94.8</v>
      </c>
      <c r="T340">
        <v>3565.65</v>
      </c>
      <c r="U340">
        <v>0</v>
      </c>
    </row>
    <row r="341" spans="1:21" x14ac:dyDescent="0.25">
      <c r="A341" t="s">
        <v>373</v>
      </c>
      <c r="B341">
        <v>1</v>
      </c>
      <c r="C341">
        <v>0</v>
      </c>
      <c r="D341">
        <v>1</v>
      </c>
      <c r="E341">
        <v>0</v>
      </c>
      <c r="F341">
        <v>63</v>
      </c>
      <c r="G341">
        <v>1</v>
      </c>
      <c r="H341" t="s">
        <v>22</v>
      </c>
      <c r="I341" t="s">
        <v>35</v>
      </c>
      <c r="J341" t="s">
        <v>23</v>
      </c>
      <c r="K341" t="s">
        <v>22</v>
      </c>
      <c r="L341" t="s">
        <v>22</v>
      </c>
      <c r="M341" t="s">
        <v>23</v>
      </c>
      <c r="N341" t="s">
        <v>22</v>
      </c>
      <c r="O341" t="s">
        <v>22</v>
      </c>
      <c r="P341" t="s">
        <v>26</v>
      </c>
      <c r="Q341">
        <v>1</v>
      </c>
      <c r="R341" t="s">
        <v>27</v>
      </c>
      <c r="S341">
        <v>103.4</v>
      </c>
      <c r="T341">
        <v>6603</v>
      </c>
      <c r="U341">
        <v>1</v>
      </c>
    </row>
    <row r="342" spans="1:21" x14ac:dyDescent="0.25">
      <c r="A342" t="s">
        <v>374</v>
      </c>
      <c r="B342">
        <v>0</v>
      </c>
      <c r="C342">
        <v>1</v>
      </c>
      <c r="D342">
        <v>0</v>
      </c>
      <c r="E342">
        <v>0</v>
      </c>
      <c r="F342">
        <v>32</v>
      </c>
      <c r="G342">
        <v>1</v>
      </c>
      <c r="H342" t="s">
        <v>23</v>
      </c>
      <c r="I342" t="s">
        <v>25</v>
      </c>
      <c r="J342" t="s">
        <v>23</v>
      </c>
      <c r="K342" t="s">
        <v>22</v>
      </c>
      <c r="L342" t="s">
        <v>23</v>
      </c>
      <c r="M342" t="s">
        <v>22</v>
      </c>
      <c r="N342" t="s">
        <v>23</v>
      </c>
      <c r="O342" t="s">
        <v>23</v>
      </c>
      <c r="P342" t="s">
        <v>26</v>
      </c>
      <c r="Q342">
        <v>0</v>
      </c>
      <c r="R342" t="s">
        <v>33</v>
      </c>
      <c r="S342">
        <v>54.65</v>
      </c>
      <c r="T342">
        <v>1830.1</v>
      </c>
      <c r="U342">
        <v>0</v>
      </c>
    </row>
    <row r="343" spans="1:21" x14ac:dyDescent="0.25">
      <c r="A343" t="s">
        <v>375</v>
      </c>
      <c r="B343">
        <v>0</v>
      </c>
      <c r="C343">
        <v>0</v>
      </c>
      <c r="D343">
        <v>1</v>
      </c>
      <c r="E343">
        <v>0</v>
      </c>
      <c r="F343">
        <v>71</v>
      </c>
      <c r="G343">
        <v>1</v>
      </c>
      <c r="H343" t="s">
        <v>22</v>
      </c>
      <c r="I343" t="s">
        <v>25</v>
      </c>
      <c r="J343" t="s">
        <v>22</v>
      </c>
      <c r="K343" t="s">
        <v>22</v>
      </c>
      <c r="L343" t="s">
        <v>22</v>
      </c>
      <c r="M343" t="s">
        <v>22</v>
      </c>
      <c r="N343" t="s">
        <v>22</v>
      </c>
      <c r="O343" t="s">
        <v>22</v>
      </c>
      <c r="P343" t="s">
        <v>45</v>
      </c>
      <c r="Q343">
        <v>0</v>
      </c>
      <c r="R343" t="s">
        <v>38</v>
      </c>
      <c r="S343">
        <v>85.75</v>
      </c>
      <c r="T343">
        <v>6223.8</v>
      </c>
      <c r="U343">
        <v>0</v>
      </c>
    </row>
    <row r="344" spans="1:21" x14ac:dyDescent="0.25">
      <c r="A344" t="s">
        <v>376</v>
      </c>
      <c r="B344">
        <v>0</v>
      </c>
      <c r="C344">
        <v>0</v>
      </c>
      <c r="D344">
        <v>1</v>
      </c>
      <c r="E344">
        <v>1</v>
      </c>
      <c r="F344">
        <v>66</v>
      </c>
      <c r="G344">
        <v>1</v>
      </c>
      <c r="H344" t="s">
        <v>22</v>
      </c>
      <c r="I344" t="s">
        <v>25</v>
      </c>
      <c r="J344" t="s">
        <v>22</v>
      </c>
      <c r="K344" t="s">
        <v>22</v>
      </c>
      <c r="L344" t="s">
        <v>22</v>
      </c>
      <c r="M344" t="s">
        <v>23</v>
      </c>
      <c r="N344" t="s">
        <v>23</v>
      </c>
      <c r="O344" t="s">
        <v>23</v>
      </c>
      <c r="P344" t="s">
        <v>26</v>
      </c>
      <c r="Q344">
        <v>1</v>
      </c>
      <c r="R344" t="s">
        <v>33</v>
      </c>
      <c r="S344">
        <v>67.45</v>
      </c>
      <c r="T344">
        <v>4508.6499999999996</v>
      </c>
      <c r="U344">
        <v>0</v>
      </c>
    </row>
    <row r="345" spans="1:21" x14ac:dyDescent="0.25">
      <c r="A345" t="s">
        <v>377</v>
      </c>
      <c r="B345">
        <v>1</v>
      </c>
      <c r="C345">
        <v>0</v>
      </c>
      <c r="D345">
        <v>0</v>
      </c>
      <c r="E345">
        <v>0</v>
      </c>
      <c r="F345">
        <v>63</v>
      </c>
      <c r="G345">
        <v>1</v>
      </c>
      <c r="H345" t="s">
        <v>23</v>
      </c>
      <c r="I345" t="s">
        <v>23</v>
      </c>
      <c r="J345" t="s">
        <v>44</v>
      </c>
      <c r="K345" t="s">
        <v>44</v>
      </c>
      <c r="L345" t="s">
        <v>44</v>
      </c>
      <c r="M345" t="s">
        <v>44</v>
      </c>
      <c r="N345" t="s">
        <v>44</v>
      </c>
      <c r="O345" t="s">
        <v>44</v>
      </c>
      <c r="P345" t="s">
        <v>29</v>
      </c>
      <c r="Q345">
        <v>0</v>
      </c>
      <c r="R345" t="s">
        <v>30</v>
      </c>
      <c r="S345">
        <v>20.5</v>
      </c>
      <c r="T345">
        <v>1328.15</v>
      </c>
      <c r="U345">
        <v>0</v>
      </c>
    </row>
    <row r="346" spans="1:21" x14ac:dyDescent="0.25">
      <c r="A346" t="s">
        <v>378</v>
      </c>
      <c r="B346">
        <v>0</v>
      </c>
      <c r="C346">
        <v>0</v>
      </c>
      <c r="D346">
        <v>0</v>
      </c>
      <c r="E346">
        <v>1</v>
      </c>
      <c r="F346">
        <v>41</v>
      </c>
      <c r="G346">
        <v>1</v>
      </c>
      <c r="H346" t="s">
        <v>23</v>
      </c>
      <c r="I346" t="s">
        <v>23</v>
      </c>
      <c r="J346" t="s">
        <v>44</v>
      </c>
      <c r="K346" t="s">
        <v>44</v>
      </c>
      <c r="L346" t="s">
        <v>44</v>
      </c>
      <c r="M346" t="s">
        <v>44</v>
      </c>
      <c r="N346" t="s">
        <v>44</v>
      </c>
      <c r="O346" t="s">
        <v>44</v>
      </c>
      <c r="P346" t="s">
        <v>29</v>
      </c>
      <c r="Q346">
        <v>1</v>
      </c>
      <c r="R346" t="s">
        <v>38</v>
      </c>
      <c r="S346">
        <v>20.25</v>
      </c>
      <c r="T346">
        <v>865</v>
      </c>
      <c r="U346">
        <v>0</v>
      </c>
    </row>
    <row r="347" spans="1:21" x14ac:dyDescent="0.25">
      <c r="A347" t="s">
        <v>379</v>
      </c>
      <c r="B347">
        <v>0</v>
      </c>
      <c r="C347">
        <v>1</v>
      </c>
      <c r="D347">
        <v>0</v>
      </c>
      <c r="E347">
        <v>0</v>
      </c>
      <c r="F347">
        <v>1</v>
      </c>
      <c r="G347">
        <v>1</v>
      </c>
      <c r="H347" t="s">
        <v>22</v>
      </c>
      <c r="I347" t="s">
        <v>35</v>
      </c>
      <c r="J347" t="s">
        <v>23</v>
      </c>
      <c r="K347" t="s">
        <v>23</v>
      </c>
      <c r="L347" t="s">
        <v>23</v>
      </c>
      <c r="M347" t="s">
        <v>23</v>
      </c>
      <c r="N347" t="s">
        <v>23</v>
      </c>
      <c r="O347" t="s">
        <v>23</v>
      </c>
      <c r="P347" t="s">
        <v>26</v>
      </c>
      <c r="Q347">
        <v>1</v>
      </c>
      <c r="R347" t="s">
        <v>27</v>
      </c>
      <c r="S347">
        <v>72.099999999999994</v>
      </c>
      <c r="T347">
        <v>72.099999999999994</v>
      </c>
      <c r="U347">
        <v>0</v>
      </c>
    </row>
    <row r="348" spans="1:21" x14ac:dyDescent="0.25">
      <c r="A348" t="s">
        <v>380</v>
      </c>
      <c r="B348">
        <v>0</v>
      </c>
      <c r="C348">
        <v>0</v>
      </c>
      <c r="D348">
        <v>0</v>
      </c>
      <c r="E348">
        <v>0</v>
      </c>
      <c r="F348">
        <v>2</v>
      </c>
      <c r="G348">
        <v>1</v>
      </c>
      <c r="H348" t="s">
        <v>23</v>
      </c>
      <c r="I348" t="s">
        <v>35</v>
      </c>
      <c r="J348" t="s">
        <v>23</v>
      </c>
      <c r="K348" t="s">
        <v>23</v>
      </c>
      <c r="L348" t="s">
        <v>23</v>
      </c>
      <c r="M348" t="s">
        <v>23</v>
      </c>
      <c r="N348" t="s">
        <v>22</v>
      </c>
      <c r="O348" t="s">
        <v>22</v>
      </c>
      <c r="P348" t="s">
        <v>26</v>
      </c>
      <c r="Q348">
        <v>1</v>
      </c>
      <c r="R348" t="s">
        <v>27</v>
      </c>
      <c r="S348">
        <v>90.4</v>
      </c>
      <c r="T348">
        <v>168.2</v>
      </c>
      <c r="U348">
        <v>1</v>
      </c>
    </row>
    <row r="349" spans="1:21" x14ac:dyDescent="0.25">
      <c r="A349" t="s">
        <v>381</v>
      </c>
      <c r="B349">
        <v>0</v>
      </c>
      <c r="C349">
        <v>0</v>
      </c>
      <c r="D349">
        <v>1</v>
      </c>
      <c r="E349">
        <v>0</v>
      </c>
      <c r="F349">
        <v>70</v>
      </c>
      <c r="G349">
        <v>1</v>
      </c>
      <c r="H349" t="s">
        <v>23</v>
      </c>
      <c r="I349" t="s">
        <v>23</v>
      </c>
      <c r="J349" t="s">
        <v>44</v>
      </c>
      <c r="K349" t="s">
        <v>44</v>
      </c>
      <c r="L349" t="s">
        <v>44</v>
      </c>
      <c r="M349" t="s">
        <v>44</v>
      </c>
      <c r="N349" t="s">
        <v>44</v>
      </c>
      <c r="O349" t="s">
        <v>44</v>
      </c>
      <c r="P349" t="s">
        <v>45</v>
      </c>
      <c r="Q349">
        <v>0</v>
      </c>
      <c r="R349" t="s">
        <v>33</v>
      </c>
      <c r="S349">
        <v>19.45</v>
      </c>
      <c r="T349">
        <v>1303.5</v>
      </c>
      <c r="U349">
        <v>0</v>
      </c>
    </row>
    <row r="350" spans="1:21" x14ac:dyDescent="0.25">
      <c r="A350" t="s">
        <v>382</v>
      </c>
      <c r="B350">
        <v>0</v>
      </c>
      <c r="C350">
        <v>0</v>
      </c>
      <c r="D350">
        <v>0</v>
      </c>
      <c r="E350">
        <v>0</v>
      </c>
      <c r="F350">
        <v>23</v>
      </c>
      <c r="G350">
        <v>0</v>
      </c>
      <c r="H350" t="s">
        <v>24</v>
      </c>
      <c r="I350" t="s">
        <v>25</v>
      </c>
      <c r="J350" t="s">
        <v>23</v>
      </c>
      <c r="K350" t="s">
        <v>23</v>
      </c>
      <c r="L350" t="s">
        <v>23</v>
      </c>
      <c r="M350" t="s">
        <v>23</v>
      </c>
      <c r="N350" t="s">
        <v>22</v>
      </c>
      <c r="O350" t="s">
        <v>22</v>
      </c>
      <c r="P350" t="s">
        <v>26</v>
      </c>
      <c r="Q350">
        <v>1</v>
      </c>
      <c r="R350" t="s">
        <v>27</v>
      </c>
      <c r="S350">
        <v>44.95</v>
      </c>
      <c r="T350">
        <v>996.85</v>
      </c>
      <c r="U350">
        <v>0</v>
      </c>
    </row>
    <row r="351" spans="1:21" x14ac:dyDescent="0.25">
      <c r="A351" t="s">
        <v>383</v>
      </c>
      <c r="B351">
        <v>0</v>
      </c>
      <c r="C351">
        <v>1</v>
      </c>
      <c r="D351">
        <v>1</v>
      </c>
      <c r="E351">
        <v>0</v>
      </c>
      <c r="F351">
        <v>64</v>
      </c>
      <c r="G351">
        <v>1</v>
      </c>
      <c r="H351" t="s">
        <v>23</v>
      </c>
      <c r="I351" t="s">
        <v>35</v>
      </c>
      <c r="J351" t="s">
        <v>22</v>
      </c>
      <c r="K351" t="s">
        <v>22</v>
      </c>
      <c r="L351" t="s">
        <v>22</v>
      </c>
      <c r="M351" t="s">
        <v>23</v>
      </c>
      <c r="N351" t="s">
        <v>23</v>
      </c>
      <c r="O351" t="s">
        <v>22</v>
      </c>
      <c r="P351" t="s">
        <v>29</v>
      </c>
      <c r="Q351">
        <v>0</v>
      </c>
      <c r="R351" t="s">
        <v>33</v>
      </c>
      <c r="S351">
        <v>97</v>
      </c>
      <c r="T351">
        <v>6430.9</v>
      </c>
      <c r="U351">
        <v>0</v>
      </c>
    </row>
    <row r="352" spans="1:21" x14ac:dyDescent="0.25">
      <c r="A352" t="s">
        <v>384</v>
      </c>
      <c r="B352">
        <v>1</v>
      </c>
      <c r="C352">
        <v>0</v>
      </c>
      <c r="D352">
        <v>1</v>
      </c>
      <c r="E352">
        <v>1</v>
      </c>
      <c r="F352">
        <v>37</v>
      </c>
      <c r="G352">
        <v>1</v>
      </c>
      <c r="H352" t="s">
        <v>22</v>
      </c>
      <c r="I352" t="s">
        <v>25</v>
      </c>
      <c r="J352" t="s">
        <v>22</v>
      </c>
      <c r="K352" t="s">
        <v>23</v>
      </c>
      <c r="L352" t="s">
        <v>22</v>
      </c>
      <c r="M352" t="s">
        <v>22</v>
      </c>
      <c r="N352" t="s">
        <v>23</v>
      </c>
      <c r="O352" t="s">
        <v>23</v>
      </c>
      <c r="P352" t="s">
        <v>45</v>
      </c>
      <c r="Q352">
        <v>1</v>
      </c>
      <c r="R352" t="s">
        <v>38</v>
      </c>
      <c r="S352">
        <v>62.8</v>
      </c>
      <c r="T352">
        <v>2278.75</v>
      </c>
      <c r="U352">
        <v>0</v>
      </c>
    </row>
    <row r="353" spans="1:21" x14ac:dyDescent="0.25">
      <c r="A353" t="s">
        <v>385</v>
      </c>
      <c r="B353">
        <v>1</v>
      </c>
      <c r="C353">
        <v>0</v>
      </c>
      <c r="D353">
        <v>0</v>
      </c>
      <c r="E353">
        <v>1</v>
      </c>
      <c r="F353">
        <v>17</v>
      </c>
      <c r="G353">
        <v>1</v>
      </c>
      <c r="H353" t="s">
        <v>23</v>
      </c>
      <c r="I353" t="s">
        <v>25</v>
      </c>
      <c r="J353" t="s">
        <v>23</v>
      </c>
      <c r="K353" t="s">
        <v>23</v>
      </c>
      <c r="L353" t="s">
        <v>23</v>
      </c>
      <c r="M353" t="s">
        <v>23</v>
      </c>
      <c r="N353" t="s">
        <v>23</v>
      </c>
      <c r="O353" t="s">
        <v>23</v>
      </c>
      <c r="P353" t="s">
        <v>29</v>
      </c>
      <c r="Q353">
        <v>0</v>
      </c>
      <c r="R353" t="s">
        <v>30</v>
      </c>
      <c r="S353">
        <v>44.6</v>
      </c>
      <c r="T353">
        <v>681.4</v>
      </c>
      <c r="U353">
        <v>0</v>
      </c>
    </row>
    <row r="354" spans="1:21" x14ac:dyDescent="0.25">
      <c r="A354" t="s">
        <v>386</v>
      </c>
      <c r="B354">
        <v>0</v>
      </c>
      <c r="C354">
        <v>1</v>
      </c>
      <c r="D354">
        <v>0</v>
      </c>
      <c r="E354">
        <v>0</v>
      </c>
      <c r="F354">
        <v>7</v>
      </c>
      <c r="G354">
        <v>1</v>
      </c>
      <c r="H354" t="s">
        <v>23</v>
      </c>
      <c r="I354" t="s">
        <v>35</v>
      </c>
      <c r="J354" t="s">
        <v>23</v>
      </c>
      <c r="K354" t="s">
        <v>23</v>
      </c>
      <c r="L354" t="s">
        <v>23</v>
      </c>
      <c r="M354" t="s">
        <v>23</v>
      </c>
      <c r="N354" t="s">
        <v>22</v>
      </c>
      <c r="O354" t="s">
        <v>22</v>
      </c>
      <c r="P354" t="s">
        <v>26</v>
      </c>
      <c r="Q354">
        <v>1</v>
      </c>
      <c r="R354" t="s">
        <v>27</v>
      </c>
      <c r="S354">
        <v>89.15</v>
      </c>
      <c r="T354">
        <v>574.35</v>
      </c>
      <c r="U354">
        <v>0</v>
      </c>
    </row>
    <row r="355" spans="1:21" x14ac:dyDescent="0.25">
      <c r="A355" t="s">
        <v>387</v>
      </c>
      <c r="B355">
        <v>1</v>
      </c>
      <c r="C355">
        <v>0</v>
      </c>
      <c r="D355">
        <v>1</v>
      </c>
      <c r="E355">
        <v>1</v>
      </c>
      <c r="F355">
        <v>4</v>
      </c>
      <c r="G355">
        <v>1</v>
      </c>
      <c r="H355" t="s">
        <v>22</v>
      </c>
      <c r="I355" t="s">
        <v>35</v>
      </c>
      <c r="J355" t="s">
        <v>23</v>
      </c>
      <c r="K355" t="s">
        <v>22</v>
      </c>
      <c r="L355" t="s">
        <v>22</v>
      </c>
      <c r="M355" t="s">
        <v>23</v>
      </c>
      <c r="N355" t="s">
        <v>23</v>
      </c>
      <c r="O355" t="s">
        <v>23</v>
      </c>
      <c r="P355" t="s">
        <v>26</v>
      </c>
      <c r="Q355">
        <v>1</v>
      </c>
      <c r="R355" t="s">
        <v>33</v>
      </c>
      <c r="S355">
        <v>84.8</v>
      </c>
      <c r="T355">
        <v>371.9</v>
      </c>
      <c r="U355">
        <v>1</v>
      </c>
    </row>
    <row r="356" spans="1:21" x14ac:dyDescent="0.25">
      <c r="A356" t="s">
        <v>388</v>
      </c>
      <c r="B356">
        <v>0</v>
      </c>
      <c r="C356">
        <v>1</v>
      </c>
      <c r="D356">
        <v>0</v>
      </c>
      <c r="E356">
        <v>0</v>
      </c>
      <c r="F356">
        <v>21</v>
      </c>
      <c r="G356">
        <v>0</v>
      </c>
      <c r="H356" t="s">
        <v>24</v>
      </c>
      <c r="I356" t="s">
        <v>25</v>
      </c>
      <c r="J356" t="s">
        <v>22</v>
      </c>
      <c r="K356" t="s">
        <v>23</v>
      </c>
      <c r="L356" t="s">
        <v>23</v>
      </c>
      <c r="M356" t="s">
        <v>23</v>
      </c>
      <c r="N356" t="s">
        <v>22</v>
      </c>
      <c r="O356" t="s">
        <v>23</v>
      </c>
      <c r="P356" t="s">
        <v>26</v>
      </c>
      <c r="Q356">
        <v>1</v>
      </c>
      <c r="R356" t="s">
        <v>27</v>
      </c>
      <c r="S356">
        <v>41.9</v>
      </c>
      <c r="T356">
        <v>840.1</v>
      </c>
      <c r="U356">
        <v>1</v>
      </c>
    </row>
    <row r="357" spans="1:21" x14ac:dyDescent="0.25">
      <c r="A357" t="s">
        <v>389</v>
      </c>
      <c r="B357">
        <v>0</v>
      </c>
      <c r="C357">
        <v>0</v>
      </c>
      <c r="D357">
        <v>0</v>
      </c>
      <c r="E357">
        <v>0</v>
      </c>
      <c r="F357">
        <v>10</v>
      </c>
      <c r="G357">
        <v>1</v>
      </c>
      <c r="H357" t="s">
        <v>23</v>
      </c>
      <c r="I357" t="s">
        <v>35</v>
      </c>
      <c r="J357" t="s">
        <v>23</v>
      </c>
      <c r="K357" t="s">
        <v>23</v>
      </c>
      <c r="L357" t="s">
        <v>23</v>
      </c>
      <c r="M357" t="s">
        <v>23</v>
      </c>
      <c r="N357" t="s">
        <v>23</v>
      </c>
      <c r="O357" t="s">
        <v>22</v>
      </c>
      <c r="P357" t="s">
        <v>26</v>
      </c>
      <c r="Q357">
        <v>1</v>
      </c>
      <c r="R357" t="s">
        <v>33</v>
      </c>
      <c r="S357">
        <v>80.25</v>
      </c>
      <c r="T357">
        <v>846</v>
      </c>
      <c r="U357">
        <v>1</v>
      </c>
    </row>
    <row r="358" spans="1:21" x14ac:dyDescent="0.25">
      <c r="A358" t="s">
        <v>390</v>
      </c>
      <c r="B358">
        <v>0</v>
      </c>
      <c r="C358">
        <v>1</v>
      </c>
      <c r="D358">
        <v>0</v>
      </c>
      <c r="E358">
        <v>0</v>
      </c>
      <c r="F358">
        <v>16</v>
      </c>
      <c r="G358">
        <v>1</v>
      </c>
      <c r="H358" t="s">
        <v>22</v>
      </c>
      <c r="I358" t="s">
        <v>25</v>
      </c>
      <c r="J358" t="s">
        <v>22</v>
      </c>
      <c r="K358" t="s">
        <v>23</v>
      </c>
      <c r="L358" t="s">
        <v>23</v>
      </c>
      <c r="M358" t="s">
        <v>23</v>
      </c>
      <c r="N358" t="s">
        <v>23</v>
      </c>
      <c r="O358" t="s">
        <v>23</v>
      </c>
      <c r="P358" t="s">
        <v>26</v>
      </c>
      <c r="Q358">
        <v>1</v>
      </c>
      <c r="R358" t="s">
        <v>27</v>
      </c>
      <c r="S358">
        <v>54.1</v>
      </c>
      <c r="T358">
        <v>889</v>
      </c>
      <c r="U358">
        <v>0</v>
      </c>
    </row>
    <row r="359" spans="1:21" x14ac:dyDescent="0.25">
      <c r="A359" t="s">
        <v>391</v>
      </c>
      <c r="B359">
        <v>1</v>
      </c>
      <c r="C359">
        <v>0</v>
      </c>
      <c r="D359">
        <v>1</v>
      </c>
      <c r="E359">
        <v>0</v>
      </c>
      <c r="F359">
        <v>64</v>
      </c>
      <c r="G359">
        <v>1</v>
      </c>
      <c r="H359" t="s">
        <v>22</v>
      </c>
      <c r="I359" t="s">
        <v>35</v>
      </c>
      <c r="J359" t="s">
        <v>23</v>
      </c>
      <c r="K359" t="s">
        <v>22</v>
      </c>
      <c r="L359" t="s">
        <v>23</v>
      </c>
      <c r="M359" t="s">
        <v>22</v>
      </c>
      <c r="N359" t="s">
        <v>22</v>
      </c>
      <c r="O359" t="s">
        <v>22</v>
      </c>
      <c r="P359" t="s">
        <v>45</v>
      </c>
      <c r="Q359">
        <v>1</v>
      </c>
      <c r="R359" t="s">
        <v>27</v>
      </c>
      <c r="S359">
        <v>105.25</v>
      </c>
      <c r="T359">
        <v>6823.4</v>
      </c>
      <c r="U359">
        <v>0</v>
      </c>
    </row>
    <row r="360" spans="1:21" x14ac:dyDescent="0.25">
      <c r="A360" t="s">
        <v>392</v>
      </c>
      <c r="B360">
        <v>1</v>
      </c>
      <c r="C360">
        <v>1</v>
      </c>
      <c r="D360">
        <v>1</v>
      </c>
      <c r="E360">
        <v>0</v>
      </c>
      <c r="F360">
        <v>27</v>
      </c>
      <c r="G360">
        <v>0</v>
      </c>
      <c r="H360" t="s">
        <v>24</v>
      </c>
      <c r="I360" t="s">
        <v>25</v>
      </c>
      <c r="J360" t="s">
        <v>22</v>
      </c>
      <c r="K360" t="s">
        <v>23</v>
      </c>
      <c r="L360" t="s">
        <v>23</v>
      </c>
      <c r="M360" t="s">
        <v>23</v>
      </c>
      <c r="N360" t="s">
        <v>23</v>
      </c>
      <c r="O360" t="s">
        <v>23</v>
      </c>
      <c r="P360" t="s">
        <v>26</v>
      </c>
      <c r="Q360">
        <v>0</v>
      </c>
      <c r="R360" t="s">
        <v>38</v>
      </c>
      <c r="S360">
        <v>30.75</v>
      </c>
      <c r="T360">
        <v>805.1</v>
      </c>
      <c r="U360">
        <v>1</v>
      </c>
    </row>
    <row r="361" spans="1:21" x14ac:dyDescent="0.25">
      <c r="A361" t="s">
        <v>393</v>
      </c>
      <c r="B361">
        <v>1</v>
      </c>
      <c r="C361">
        <v>0</v>
      </c>
      <c r="D361">
        <v>1</v>
      </c>
      <c r="E361">
        <v>1</v>
      </c>
      <c r="F361">
        <v>42</v>
      </c>
      <c r="G361">
        <v>1</v>
      </c>
      <c r="H361" t="s">
        <v>22</v>
      </c>
      <c r="I361" t="s">
        <v>35</v>
      </c>
      <c r="J361" t="s">
        <v>22</v>
      </c>
      <c r="K361" t="s">
        <v>23</v>
      </c>
      <c r="L361" t="s">
        <v>23</v>
      </c>
      <c r="M361" t="s">
        <v>23</v>
      </c>
      <c r="N361" t="s">
        <v>22</v>
      </c>
      <c r="O361" t="s">
        <v>22</v>
      </c>
      <c r="P361" t="s">
        <v>29</v>
      </c>
      <c r="Q361">
        <v>0</v>
      </c>
      <c r="R361" t="s">
        <v>27</v>
      </c>
      <c r="S361">
        <v>97.1</v>
      </c>
      <c r="T361">
        <v>4016.75</v>
      </c>
      <c r="U361">
        <v>0</v>
      </c>
    </row>
    <row r="362" spans="1:21" x14ac:dyDescent="0.25">
      <c r="A362" t="s">
        <v>394</v>
      </c>
      <c r="B362">
        <v>1</v>
      </c>
      <c r="C362">
        <v>0</v>
      </c>
      <c r="D362">
        <v>0</v>
      </c>
      <c r="E362">
        <v>1</v>
      </c>
      <c r="F362">
        <v>5</v>
      </c>
      <c r="G362">
        <v>1</v>
      </c>
      <c r="H362" t="s">
        <v>23</v>
      </c>
      <c r="I362" t="s">
        <v>23</v>
      </c>
      <c r="J362" t="s">
        <v>44</v>
      </c>
      <c r="K362" t="s">
        <v>44</v>
      </c>
      <c r="L362" t="s">
        <v>44</v>
      </c>
      <c r="M362" t="s">
        <v>44</v>
      </c>
      <c r="N362" t="s">
        <v>44</v>
      </c>
      <c r="O362" t="s">
        <v>44</v>
      </c>
      <c r="P362" t="s">
        <v>26</v>
      </c>
      <c r="Q362">
        <v>0</v>
      </c>
      <c r="R362" t="s">
        <v>30</v>
      </c>
      <c r="S362">
        <v>20.2</v>
      </c>
      <c r="T362">
        <v>83.75</v>
      </c>
      <c r="U362">
        <v>0</v>
      </c>
    </row>
    <row r="363" spans="1:21" x14ac:dyDescent="0.25">
      <c r="A363" t="s">
        <v>395</v>
      </c>
      <c r="B363">
        <v>0</v>
      </c>
      <c r="C363">
        <v>0</v>
      </c>
      <c r="D363">
        <v>0</v>
      </c>
      <c r="E363">
        <v>0</v>
      </c>
      <c r="F363">
        <v>41</v>
      </c>
      <c r="G363">
        <v>1</v>
      </c>
      <c r="H363" t="s">
        <v>23</v>
      </c>
      <c r="I363" t="s">
        <v>35</v>
      </c>
      <c r="J363" t="s">
        <v>23</v>
      </c>
      <c r="K363" t="s">
        <v>22</v>
      </c>
      <c r="L363" t="s">
        <v>23</v>
      </c>
      <c r="M363" t="s">
        <v>22</v>
      </c>
      <c r="N363" t="s">
        <v>22</v>
      </c>
      <c r="O363" t="s">
        <v>22</v>
      </c>
      <c r="P363" t="s">
        <v>45</v>
      </c>
      <c r="Q363">
        <v>1</v>
      </c>
      <c r="R363" t="s">
        <v>33</v>
      </c>
      <c r="S363">
        <v>98.8</v>
      </c>
      <c r="T363">
        <v>3959.15</v>
      </c>
      <c r="U363">
        <v>0</v>
      </c>
    </row>
    <row r="364" spans="1:21" x14ac:dyDescent="0.25">
      <c r="A364" t="s">
        <v>396</v>
      </c>
      <c r="B364">
        <v>1</v>
      </c>
      <c r="C364">
        <v>0</v>
      </c>
      <c r="D364">
        <v>1</v>
      </c>
      <c r="E364">
        <v>0</v>
      </c>
      <c r="F364">
        <v>58</v>
      </c>
      <c r="G364">
        <v>1</v>
      </c>
      <c r="H364" t="s">
        <v>23</v>
      </c>
      <c r="I364" t="s">
        <v>25</v>
      </c>
      <c r="J364" t="s">
        <v>23</v>
      </c>
      <c r="K364" t="s">
        <v>23</v>
      </c>
      <c r="L364" t="s">
        <v>22</v>
      </c>
      <c r="M364" t="s">
        <v>23</v>
      </c>
      <c r="N364" t="s">
        <v>23</v>
      </c>
      <c r="O364" t="s">
        <v>23</v>
      </c>
      <c r="P364" t="s">
        <v>29</v>
      </c>
      <c r="Q364">
        <v>0</v>
      </c>
      <c r="R364" t="s">
        <v>38</v>
      </c>
      <c r="S364">
        <v>50.3</v>
      </c>
      <c r="T364">
        <v>2878.55</v>
      </c>
      <c r="U364">
        <v>0</v>
      </c>
    </row>
    <row r="365" spans="1:21" x14ac:dyDescent="0.25">
      <c r="A365" t="s">
        <v>397</v>
      </c>
      <c r="B365">
        <v>0</v>
      </c>
      <c r="C365">
        <v>0</v>
      </c>
      <c r="D365">
        <v>0</v>
      </c>
      <c r="E365">
        <v>0</v>
      </c>
      <c r="F365">
        <v>47</v>
      </c>
      <c r="G365">
        <v>1</v>
      </c>
      <c r="H365" t="s">
        <v>23</v>
      </c>
      <c r="I365" t="s">
        <v>23</v>
      </c>
      <c r="J365" t="s">
        <v>44</v>
      </c>
      <c r="K365" t="s">
        <v>44</v>
      </c>
      <c r="L365" t="s">
        <v>44</v>
      </c>
      <c r="M365" t="s">
        <v>44</v>
      </c>
      <c r="N365" t="s">
        <v>44</v>
      </c>
      <c r="O365" t="s">
        <v>44</v>
      </c>
      <c r="P365" t="s">
        <v>45</v>
      </c>
      <c r="Q365">
        <v>1</v>
      </c>
      <c r="R365" t="s">
        <v>30</v>
      </c>
      <c r="S365">
        <v>20.55</v>
      </c>
      <c r="T365">
        <v>945.7</v>
      </c>
      <c r="U365">
        <v>0</v>
      </c>
    </row>
    <row r="366" spans="1:21" x14ac:dyDescent="0.25">
      <c r="A366" t="s">
        <v>398</v>
      </c>
      <c r="B366">
        <v>1</v>
      </c>
      <c r="C366">
        <v>0</v>
      </c>
      <c r="D366">
        <v>0</v>
      </c>
      <c r="E366">
        <v>0</v>
      </c>
      <c r="F366">
        <v>18</v>
      </c>
      <c r="G366">
        <v>1</v>
      </c>
      <c r="H366" t="s">
        <v>23</v>
      </c>
      <c r="I366" t="s">
        <v>35</v>
      </c>
      <c r="J366" t="s">
        <v>23</v>
      </c>
      <c r="K366" t="s">
        <v>23</v>
      </c>
      <c r="L366" t="s">
        <v>23</v>
      </c>
      <c r="M366" t="s">
        <v>22</v>
      </c>
      <c r="N366" t="s">
        <v>23</v>
      </c>
      <c r="O366" t="s">
        <v>23</v>
      </c>
      <c r="P366" t="s">
        <v>26</v>
      </c>
      <c r="Q366">
        <v>1</v>
      </c>
      <c r="R366" t="s">
        <v>33</v>
      </c>
      <c r="S366">
        <v>75.900000000000006</v>
      </c>
      <c r="T366">
        <v>1373.05</v>
      </c>
      <c r="U366">
        <v>0</v>
      </c>
    </row>
    <row r="367" spans="1:21" x14ac:dyDescent="0.25">
      <c r="A367" t="s">
        <v>399</v>
      </c>
      <c r="B367">
        <v>1</v>
      </c>
      <c r="C367">
        <v>0</v>
      </c>
      <c r="D367">
        <v>0</v>
      </c>
      <c r="E367">
        <v>0</v>
      </c>
      <c r="F367">
        <v>5</v>
      </c>
      <c r="G367">
        <v>1</v>
      </c>
      <c r="H367" t="s">
        <v>23</v>
      </c>
      <c r="I367" t="s">
        <v>35</v>
      </c>
      <c r="J367" t="s">
        <v>23</v>
      </c>
      <c r="K367" t="s">
        <v>23</v>
      </c>
      <c r="L367" t="s">
        <v>22</v>
      </c>
      <c r="M367" t="s">
        <v>23</v>
      </c>
      <c r="N367" t="s">
        <v>22</v>
      </c>
      <c r="O367" t="s">
        <v>22</v>
      </c>
      <c r="P367" t="s">
        <v>26</v>
      </c>
      <c r="Q367">
        <v>0</v>
      </c>
      <c r="R367" t="s">
        <v>33</v>
      </c>
      <c r="S367">
        <v>96.5</v>
      </c>
      <c r="T367">
        <v>492.55</v>
      </c>
      <c r="U367">
        <v>1</v>
      </c>
    </row>
    <row r="368" spans="1:21" x14ac:dyDescent="0.25">
      <c r="A368" t="s">
        <v>400</v>
      </c>
      <c r="B368">
        <v>1</v>
      </c>
      <c r="C368">
        <v>0</v>
      </c>
      <c r="D368">
        <v>1</v>
      </c>
      <c r="E368">
        <v>0</v>
      </c>
      <c r="F368">
        <v>23</v>
      </c>
      <c r="G368">
        <v>1</v>
      </c>
      <c r="H368" t="s">
        <v>23</v>
      </c>
      <c r="I368" t="s">
        <v>25</v>
      </c>
      <c r="J368" t="s">
        <v>22</v>
      </c>
      <c r="K368" t="s">
        <v>23</v>
      </c>
      <c r="L368" t="s">
        <v>23</v>
      </c>
      <c r="M368" t="s">
        <v>23</v>
      </c>
      <c r="N368" t="s">
        <v>23</v>
      </c>
      <c r="O368" t="s">
        <v>22</v>
      </c>
      <c r="P368" t="s">
        <v>26</v>
      </c>
      <c r="Q368">
        <v>1</v>
      </c>
      <c r="R368" t="s">
        <v>33</v>
      </c>
      <c r="S368">
        <v>59.95</v>
      </c>
      <c r="T368">
        <v>1406</v>
      </c>
      <c r="U368">
        <v>0</v>
      </c>
    </row>
    <row r="369" spans="1:21" x14ac:dyDescent="0.25">
      <c r="A369" t="s">
        <v>401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1</v>
      </c>
      <c r="H369" t="s">
        <v>23</v>
      </c>
      <c r="I369" t="s">
        <v>23</v>
      </c>
      <c r="J369" t="s">
        <v>44</v>
      </c>
      <c r="K369" t="s">
        <v>44</v>
      </c>
      <c r="L369" t="s">
        <v>44</v>
      </c>
      <c r="M369" t="s">
        <v>44</v>
      </c>
      <c r="N369" t="s">
        <v>44</v>
      </c>
      <c r="O369" t="s">
        <v>44</v>
      </c>
      <c r="P369" t="s">
        <v>26</v>
      </c>
      <c r="Q369">
        <v>0</v>
      </c>
      <c r="R369" t="s">
        <v>30</v>
      </c>
      <c r="S369">
        <v>19.149999999999999</v>
      </c>
      <c r="T369">
        <v>19.149999999999999</v>
      </c>
      <c r="U369">
        <v>0</v>
      </c>
    </row>
    <row r="370" spans="1:21" x14ac:dyDescent="0.25">
      <c r="A370" t="s">
        <v>402</v>
      </c>
      <c r="B370">
        <v>1</v>
      </c>
      <c r="C370">
        <v>0</v>
      </c>
      <c r="D370">
        <v>1</v>
      </c>
      <c r="E370">
        <v>0</v>
      </c>
      <c r="F370">
        <v>71</v>
      </c>
      <c r="G370">
        <v>1</v>
      </c>
      <c r="H370" t="s">
        <v>22</v>
      </c>
      <c r="I370" t="s">
        <v>35</v>
      </c>
      <c r="J370" t="s">
        <v>23</v>
      </c>
      <c r="K370" t="s">
        <v>23</v>
      </c>
      <c r="L370" t="s">
        <v>22</v>
      </c>
      <c r="M370" t="s">
        <v>23</v>
      </c>
      <c r="N370" t="s">
        <v>22</v>
      </c>
      <c r="O370" t="s">
        <v>22</v>
      </c>
      <c r="P370" t="s">
        <v>29</v>
      </c>
      <c r="Q370">
        <v>1</v>
      </c>
      <c r="R370" t="s">
        <v>38</v>
      </c>
      <c r="S370">
        <v>98.65</v>
      </c>
      <c r="T370">
        <v>6962.85</v>
      </c>
      <c r="U370">
        <v>0</v>
      </c>
    </row>
    <row r="371" spans="1:21" x14ac:dyDescent="0.25">
      <c r="A371" t="s">
        <v>403</v>
      </c>
      <c r="B371">
        <v>1</v>
      </c>
      <c r="C371">
        <v>0</v>
      </c>
      <c r="D371">
        <v>1</v>
      </c>
      <c r="E371">
        <v>1</v>
      </c>
      <c r="F371">
        <v>72</v>
      </c>
      <c r="G371">
        <v>1</v>
      </c>
      <c r="H371" t="s">
        <v>22</v>
      </c>
      <c r="I371" t="s">
        <v>35</v>
      </c>
      <c r="J371" t="s">
        <v>22</v>
      </c>
      <c r="K371" t="s">
        <v>22</v>
      </c>
      <c r="L371" t="s">
        <v>22</v>
      </c>
      <c r="M371" t="s">
        <v>22</v>
      </c>
      <c r="N371" t="s">
        <v>22</v>
      </c>
      <c r="O371" t="s">
        <v>22</v>
      </c>
      <c r="P371" t="s">
        <v>45</v>
      </c>
      <c r="Q371">
        <v>1</v>
      </c>
      <c r="R371" t="s">
        <v>38</v>
      </c>
      <c r="S371">
        <v>112.6</v>
      </c>
      <c r="T371">
        <v>8126.65</v>
      </c>
      <c r="U371">
        <v>0</v>
      </c>
    </row>
    <row r="372" spans="1:21" x14ac:dyDescent="0.25">
      <c r="A372" t="s">
        <v>404</v>
      </c>
      <c r="B372">
        <v>1</v>
      </c>
      <c r="C372">
        <v>0</v>
      </c>
      <c r="D372">
        <v>1</v>
      </c>
      <c r="E372">
        <v>1</v>
      </c>
      <c r="F372">
        <v>33</v>
      </c>
      <c r="G372">
        <v>1</v>
      </c>
      <c r="H372" t="s">
        <v>23</v>
      </c>
      <c r="I372" t="s">
        <v>23</v>
      </c>
      <c r="J372" t="s">
        <v>44</v>
      </c>
      <c r="K372" t="s">
        <v>44</v>
      </c>
      <c r="L372" t="s">
        <v>44</v>
      </c>
      <c r="M372" t="s">
        <v>44</v>
      </c>
      <c r="N372" t="s">
        <v>44</v>
      </c>
      <c r="O372" t="s">
        <v>44</v>
      </c>
      <c r="P372" t="s">
        <v>29</v>
      </c>
      <c r="Q372">
        <v>0</v>
      </c>
      <c r="R372" t="s">
        <v>30</v>
      </c>
      <c r="S372">
        <v>20.6</v>
      </c>
      <c r="T372">
        <v>690.25</v>
      </c>
      <c r="U372">
        <v>0</v>
      </c>
    </row>
    <row r="373" spans="1:21" x14ac:dyDescent="0.25">
      <c r="A373" t="s">
        <v>405</v>
      </c>
      <c r="B373">
        <v>1</v>
      </c>
      <c r="C373">
        <v>0</v>
      </c>
      <c r="D373">
        <v>0</v>
      </c>
      <c r="E373">
        <v>0</v>
      </c>
      <c r="F373">
        <v>2</v>
      </c>
      <c r="G373">
        <v>1</v>
      </c>
      <c r="H373" t="s">
        <v>22</v>
      </c>
      <c r="I373" t="s">
        <v>35</v>
      </c>
      <c r="J373" t="s">
        <v>23</v>
      </c>
      <c r="K373" t="s">
        <v>23</v>
      </c>
      <c r="L373" t="s">
        <v>23</v>
      </c>
      <c r="M373" t="s">
        <v>23</v>
      </c>
      <c r="N373" t="s">
        <v>22</v>
      </c>
      <c r="O373" t="s">
        <v>23</v>
      </c>
      <c r="P373" t="s">
        <v>26</v>
      </c>
      <c r="Q373">
        <v>1</v>
      </c>
      <c r="R373" t="s">
        <v>27</v>
      </c>
      <c r="S373">
        <v>85.65</v>
      </c>
      <c r="T373">
        <v>181.5</v>
      </c>
      <c r="U373">
        <v>1</v>
      </c>
    </row>
    <row r="374" spans="1:21" x14ac:dyDescent="0.25">
      <c r="A374" t="s">
        <v>406</v>
      </c>
      <c r="B374">
        <v>1</v>
      </c>
      <c r="C374">
        <v>0</v>
      </c>
      <c r="D374">
        <v>0</v>
      </c>
      <c r="E374">
        <v>1</v>
      </c>
      <c r="F374">
        <v>24</v>
      </c>
      <c r="G374">
        <v>0</v>
      </c>
      <c r="H374" t="s">
        <v>24</v>
      </c>
      <c r="I374" t="s">
        <v>25</v>
      </c>
      <c r="J374" t="s">
        <v>22</v>
      </c>
      <c r="K374" t="s">
        <v>23</v>
      </c>
      <c r="L374" t="s">
        <v>23</v>
      </c>
      <c r="M374" t="s">
        <v>22</v>
      </c>
      <c r="N374" t="s">
        <v>23</v>
      </c>
      <c r="O374" t="s">
        <v>23</v>
      </c>
      <c r="P374" t="s">
        <v>45</v>
      </c>
      <c r="Q374">
        <v>0</v>
      </c>
      <c r="R374" t="s">
        <v>30</v>
      </c>
      <c r="S374">
        <v>35.75</v>
      </c>
      <c r="T374">
        <v>830.8</v>
      </c>
      <c r="U374">
        <v>0</v>
      </c>
    </row>
    <row r="375" spans="1:21" x14ac:dyDescent="0.25">
      <c r="A375" t="s">
        <v>407</v>
      </c>
      <c r="B375">
        <v>0</v>
      </c>
      <c r="C375">
        <v>0</v>
      </c>
      <c r="D375">
        <v>1</v>
      </c>
      <c r="E375">
        <v>1</v>
      </c>
      <c r="F375">
        <v>56</v>
      </c>
      <c r="G375">
        <v>1</v>
      </c>
      <c r="H375" t="s">
        <v>22</v>
      </c>
      <c r="I375" t="s">
        <v>35</v>
      </c>
      <c r="J375" t="s">
        <v>23</v>
      </c>
      <c r="K375" t="s">
        <v>22</v>
      </c>
      <c r="L375" t="s">
        <v>22</v>
      </c>
      <c r="M375" t="s">
        <v>22</v>
      </c>
      <c r="N375" t="s">
        <v>23</v>
      </c>
      <c r="O375" t="s">
        <v>22</v>
      </c>
      <c r="P375" t="s">
        <v>29</v>
      </c>
      <c r="Q375">
        <v>1</v>
      </c>
      <c r="R375" t="s">
        <v>38</v>
      </c>
      <c r="S375">
        <v>99.75</v>
      </c>
      <c r="T375">
        <v>5608.4</v>
      </c>
      <c r="U375">
        <v>0</v>
      </c>
    </row>
    <row r="376" spans="1:21" x14ac:dyDescent="0.25">
      <c r="A376" t="s">
        <v>408</v>
      </c>
      <c r="B376">
        <v>1</v>
      </c>
      <c r="C376">
        <v>0</v>
      </c>
      <c r="D376">
        <v>0</v>
      </c>
      <c r="E376">
        <v>0</v>
      </c>
      <c r="F376">
        <v>37</v>
      </c>
      <c r="G376">
        <v>1</v>
      </c>
      <c r="H376" t="s">
        <v>23</v>
      </c>
      <c r="I376" t="s">
        <v>35</v>
      </c>
      <c r="J376" t="s">
        <v>23</v>
      </c>
      <c r="K376" t="s">
        <v>22</v>
      </c>
      <c r="L376" t="s">
        <v>23</v>
      </c>
      <c r="M376" t="s">
        <v>23</v>
      </c>
      <c r="N376" t="s">
        <v>22</v>
      </c>
      <c r="O376" t="s">
        <v>22</v>
      </c>
      <c r="P376" t="s">
        <v>26</v>
      </c>
      <c r="Q376">
        <v>1</v>
      </c>
      <c r="R376" t="s">
        <v>38</v>
      </c>
      <c r="S376">
        <v>96.1</v>
      </c>
      <c r="T376">
        <v>3646.8</v>
      </c>
      <c r="U376">
        <v>0</v>
      </c>
    </row>
    <row r="377" spans="1:21" x14ac:dyDescent="0.25">
      <c r="A377" t="s">
        <v>409</v>
      </c>
      <c r="B377">
        <v>0</v>
      </c>
      <c r="C377">
        <v>0</v>
      </c>
      <c r="D377">
        <v>0</v>
      </c>
      <c r="E377">
        <v>0</v>
      </c>
      <c r="F377">
        <v>43</v>
      </c>
      <c r="G377">
        <v>1</v>
      </c>
      <c r="H377" t="s">
        <v>22</v>
      </c>
      <c r="I377" t="s">
        <v>25</v>
      </c>
      <c r="J377" t="s">
        <v>23</v>
      </c>
      <c r="K377" t="s">
        <v>22</v>
      </c>
      <c r="L377" t="s">
        <v>22</v>
      </c>
      <c r="M377" t="s">
        <v>22</v>
      </c>
      <c r="N377" t="s">
        <v>22</v>
      </c>
      <c r="O377" t="s">
        <v>22</v>
      </c>
      <c r="P377" t="s">
        <v>29</v>
      </c>
      <c r="Q377">
        <v>0</v>
      </c>
      <c r="R377" t="s">
        <v>38</v>
      </c>
      <c r="S377">
        <v>85.1</v>
      </c>
      <c r="T377">
        <v>3662.25</v>
      </c>
      <c r="U377">
        <v>0</v>
      </c>
    </row>
    <row r="378" spans="1:21" x14ac:dyDescent="0.25">
      <c r="A378" t="s">
        <v>410</v>
      </c>
      <c r="B378">
        <v>1</v>
      </c>
      <c r="C378">
        <v>0</v>
      </c>
      <c r="D378">
        <v>0</v>
      </c>
      <c r="E378">
        <v>0</v>
      </c>
      <c r="F378">
        <v>1</v>
      </c>
      <c r="G378">
        <v>0</v>
      </c>
      <c r="H378" t="s">
        <v>24</v>
      </c>
      <c r="I378" t="s">
        <v>25</v>
      </c>
      <c r="J378" t="s">
        <v>23</v>
      </c>
      <c r="K378" t="s">
        <v>23</v>
      </c>
      <c r="L378" t="s">
        <v>23</v>
      </c>
      <c r="M378" t="s">
        <v>23</v>
      </c>
      <c r="N378" t="s">
        <v>23</v>
      </c>
      <c r="O378" t="s">
        <v>23</v>
      </c>
      <c r="P378" t="s">
        <v>26</v>
      </c>
      <c r="Q378">
        <v>0</v>
      </c>
      <c r="R378" t="s">
        <v>30</v>
      </c>
      <c r="S378">
        <v>25.35</v>
      </c>
      <c r="T378">
        <v>25.35</v>
      </c>
      <c r="U378">
        <v>0</v>
      </c>
    </row>
    <row r="379" spans="1:21" x14ac:dyDescent="0.25">
      <c r="A379" t="s">
        <v>411</v>
      </c>
      <c r="B379">
        <v>0</v>
      </c>
      <c r="C379">
        <v>0</v>
      </c>
      <c r="D379">
        <v>1</v>
      </c>
      <c r="E379">
        <v>0</v>
      </c>
      <c r="F379">
        <v>25</v>
      </c>
      <c r="G379">
        <v>1</v>
      </c>
      <c r="H379" t="s">
        <v>22</v>
      </c>
      <c r="I379" t="s">
        <v>35</v>
      </c>
      <c r="J379" t="s">
        <v>23</v>
      </c>
      <c r="K379" t="s">
        <v>23</v>
      </c>
      <c r="L379" t="s">
        <v>22</v>
      </c>
      <c r="M379" t="s">
        <v>22</v>
      </c>
      <c r="N379" t="s">
        <v>22</v>
      </c>
      <c r="O379" t="s">
        <v>22</v>
      </c>
      <c r="P379" t="s">
        <v>26</v>
      </c>
      <c r="Q379">
        <v>1</v>
      </c>
      <c r="R379" t="s">
        <v>33</v>
      </c>
      <c r="S379">
        <v>104.95</v>
      </c>
      <c r="T379">
        <v>2566.5</v>
      </c>
      <c r="U379">
        <v>1</v>
      </c>
    </row>
    <row r="380" spans="1:21" x14ac:dyDescent="0.25">
      <c r="A380" t="s">
        <v>412</v>
      </c>
      <c r="B380">
        <v>0</v>
      </c>
      <c r="C380">
        <v>0</v>
      </c>
      <c r="D380">
        <v>0</v>
      </c>
      <c r="E380">
        <v>0</v>
      </c>
      <c r="F380">
        <v>61</v>
      </c>
      <c r="G380">
        <v>1</v>
      </c>
      <c r="H380" t="s">
        <v>22</v>
      </c>
      <c r="I380" t="s">
        <v>25</v>
      </c>
      <c r="J380" t="s">
        <v>22</v>
      </c>
      <c r="K380" t="s">
        <v>22</v>
      </c>
      <c r="L380" t="s">
        <v>22</v>
      </c>
      <c r="M380" t="s">
        <v>22</v>
      </c>
      <c r="N380" t="s">
        <v>22</v>
      </c>
      <c r="O380" t="s">
        <v>22</v>
      </c>
      <c r="P380" t="s">
        <v>45</v>
      </c>
      <c r="Q380">
        <v>0</v>
      </c>
      <c r="R380" t="s">
        <v>27</v>
      </c>
      <c r="S380">
        <v>89.65</v>
      </c>
      <c r="T380">
        <v>5308.7</v>
      </c>
      <c r="U380">
        <v>0</v>
      </c>
    </row>
    <row r="381" spans="1:21" x14ac:dyDescent="0.25">
      <c r="A381" t="s">
        <v>413</v>
      </c>
      <c r="B381">
        <v>1</v>
      </c>
      <c r="C381">
        <v>0</v>
      </c>
      <c r="D381">
        <v>0</v>
      </c>
      <c r="E381">
        <v>0</v>
      </c>
      <c r="F381">
        <v>17</v>
      </c>
      <c r="G381">
        <v>1</v>
      </c>
      <c r="H381" t="s">
        <v>22</v>
      </c>
      <c r="I381" t="s">
        <v>35</v>
      </c>
      <c r="J381" t="s">
        <v>23</v>
      </c>
      <c r="K381" t="s">
        <v>23</v>
      </c>
      <c r="L381" t="s">
        <v>22</v>
      </c>
      <c r="M381" t="s">
        <v>22</v>
      </c>
      <c r="N381" t="s">
        <v>23</v>
      </c>
      <c r="O381" t="s">
        <v>23</v>
      </c>
      <c r="P381" t="s">
        <v>29</v>
      </c>
      <c r="Q381">
        <v>0</v>
      </c>
      <c r="R381" t="s">
        <v>27</v>
      </c>
      <c r="S381">
        <v>86.75</v>
      </c>
      <c r="T381">
        <v>1410.25</v>
      </c>
      <c r="U381">
        <v>0</v>
      </c>
    </row>
    <row r="382" spans="1:21" x14ac:dyDescent="0.25">
      <c r="A382" t="s">
        <v>414</v>
      </c>
      <c r="B382">
        <v>0</v>
      </c>
      <c r="C382">
        <v>0</v>
      </c>
      <c r="D382">
        <v>1</v>
      </c>
      <c r="E382">
        <v>0</v>
      </c>
      <c r="F382">
        <v>41</v>
      </c>
      <c r="G382">
        <v>1</v>
      </c>
      <c r="H382" t="s">
        <v>23</v>
      </c>
      <c r="I382" t="s">
        <v>35</v>
      </c>
      <c r="J382" t="s">
        <v>23</v>
      </c>
      <c r="K382" t="s">
        <v>22</v>
      </c>
      <c r="L382" t="s">
        <v>22</v>
      </c>
      <c r="M382" t="s">
        <v>22</v>
      </c>
      <c r="N382" t="s">
        <v>23</v>
      </c>
      <c r="O382" t="s">
        <v>23</v>
      </c>
      <c r="P382" t="s">
        <v>29</v>
      </c>
      <c r="Q382">
        <v>1</v>
      </c>
      <c r="R382" t="s">
        <v>33</v>
      </c>
      <c r="S382">
        <v>86.2</v>
      </c>
      <c r="T382">
        <v>3339.05</v>
      </c>
      <c r="U382">
        <v>0</v>
      </c>
    </row>
    <row r="383" spans="1:21" x14ac:dyDescent="0.25">
      <c r="A383" t="s">
        <v>415</v>
      </c>
      <c r="B383">
        <v>1</v>
      </c>
      <c r="C383">
        <v>0</v>
      </c>
      <c r="D383">
        <v>0</v>
      </c>
      <c r="E383">
        <v>0</v>
      </c>
      <c r="F383">
        <v>1</v>
      </c>
      <c r="G383">
        <v>1</v>
      </c>
      <c r="H383" t="s">
        <v>23</v>
      </c>
      <c r="I383" t="s">
        <v>25</v>
      </c>
      <c r="J383" t="s">
        <v>23</v>
      </c>
      <c r="K383" t="s">
        <v>22</v>
      </c>
      <c r="L383" t="s">
        <v>23</v>
      </c>
      <c r="M383" t="s">
        <v>23</v>
      </c>
      <c r="N383" t="s">
        <v>23</v>
      </c>
      <c r="O383" t="s">
        <v>23</v>
      </c>
      <c r="P383" t="s">
        <v>26</v>
      </c>
      <c r="Q383">
        <v>0</v>
      </c>
      <c r="R383" t="s">
        <v>30</v>
      </c>
      <c r="S383">
        <v>50.65</v>
      </c>
      <c r="T383">
        <v>50.65</v>
      </c>
      <c r="U383">
        <v>1</v>
      </c>
    </row>
    <row r="384" spans="1:21" x14ac:dyDescent="0.25">
      <c r="A384" t="s">
        <v>416</v>
      </c>
      <c r="B384">
        <v>1</v>
      </c>
      <c r="C384">
        <v>1</v>
      </c>
      <c r="D384">
        <v>1</v>
      </c>
      <c r="E384">
        <v>1</v>
      </c>
      <c r="F384">
        <v>72</v>
      </c>
      <c r="G384">
        <v>0</v>
      </c>
      <c r="H384" t="s">
        <v>24</v>
      </c>
      <c r="I384" t="s">
        <v>25</v>
      </c>
      <c r="J384" t="s">
        <v>22</v>
      </c>
      <c r="K384" t="s">
        <v>22</v>
      </c>
      <c r="L384" t="s">
        <v>22</v>
      </c>
      <c r="M384" t="s">
        <v>22</v>
      </c>
      <c r="N384" t="s">
        <v>22</v>
      </c>
      <c r="O384" t="s">
        <v>22</v>
      </c>
      <c r="P384" t="s">
        <v>45</v>
      </c>
      <c r="Q384">
        <v>1</v>
      </c>
      <c r="R384" t="s">
        <v>33</v>
      </c>
      <c r="S384">
        <v>64.8</v>
      </c>
      <c r="T384">
        <v>4732.3500000000004</v>
      </c>
      <c r="U384">
        <v>0</v>
      </c>
    </row>
    <row r="385" spans="1:21" x14ac:dyDescent="0.25">
      <c r="A385" t="s">
        <v>417</v>
      </c>
      <c r="B385">
        <v>1</v>
      </c>
      <c r="C385">
        <v>0</v>
      </c>
      <c r="D385">
        <v>0</v>
      </c>
      <c r="E385">
        <v>0</v>
      </c>
      <c r="F385">
        <v>1</v>
      </c>
      <c r="G385">
        <v>1</v>
      </c>
      <c r="H385" t="s">
        <v>22</v>
      </c>
      <c r="I385" t="s">
        <v>35</v>
      </c>
      <c r="J385" t="s">
        <v>23</v>
      </c>
      <c r="K385" t="s">
        <v>22</v>
      </c>
      <c r="L385" t="s">
        <v>23</v>
      </c>
      <c r="M385" t="s">
        <v>23</v>
      </c>
      <c r="N385" t="s">
        <v>23</v>
      </c>
      <c r="O385" t="s">
        <v>22</v>
      </c>
      <c r="P385" t="s">
        <v>26</v>
      </c>
      <c r="Q385">
        <v>1</v>
      </c>
      <c r="R385" t="s">
        <v>38</v>
      </c>
      <c r="S385">
        <v>90.85</v>
      </c>
      <c r="T385">
        <v>90.85</v>
      </c>
      <c r="U385">
        <v>1</v>
      </c>
    </row>
    <row r="386" spans="1:21" x14ac:dyDescent="0.25">
      <c r="A386" t="s">
        <v>418</v>
      </c>
      <c r="B386">
        <v>1</v>
      </c>
      <c r="C386">
        <v>0</v>
      </c>
      <c r="D386">
        <v>0</v>
      </c>
      <c r="E386">
        <v>0</v>
      </c>
      <c r="F386">
        <v>48</v>
      </c>
      <c r="G386">
        <v>1</v>
      </c>
      <c r="H386" t="s">
        <v>22</v>
      </c>
      <c r="I386" t="s">
        <v>35</v>
      </c>
      <c r="J386" t="s">
        <v>23</v>
      </c>
      <c r="K386" t="s">
        <v>22</v>
      </c>
      <c r="L386" t="s">
        <v>22</v>
      </c>
      <c r="M386" t="s">
        <v>23</v>
      </c>
      <c r="N386" t="s">
        <v>22</v>
      </c>
      <c r="O386" t="s">
        <v>22</v>
      </c>
      <c r="P386" t="s">
        <v>45</v>
      </c>
      <c r="Q386">
        <v>1</v>
      </c>
      <c r="R386" t="s">
        <v>33</v>
      </c>
      <c r="S386">
        <v>108.1</v>
      </c>
      <c r="T386">
        <v>5067.45</v>
      </c>
      <c r="U386">
        <v>0</v>
      </c>
    </row>
    <row r="387" spans="1:21" x14ac:dyDescent="0.25">
      <c r="A387" t="s">
        <v>419</v>
      </c>
      <c r="B387">
        <v>1</v>
      </c>
      <c r="C387">
        <v>1</v>
      </c>
      <c r="D387">
        <v>1</v>
      </c>
      <c r="E387">
        <v>0</v>
      </c>
      <c r="F387">
        <v>11</v>
      </c>
      <c r="G387">
        <v>1</v>
      </c>
      <c r="H387" t="s">
        <v>23</v>
      </c>
      <c r="I387" t="s">
        <v>23</v>
      </c>
      <c r="J387" t="s">
        <v>44</v>
      </c>
      <c r="K387" t="s">
        <v>44</v>
      </c>
      <c r="L387" t="s">
        <v>44</v>
      </c>
      <c r="M387" t="s">
        <v>44</v>
      </c>
      <c r="N387" t="s">
        <v>44</v>
      </c>
      <c r="O387" t="s">
        <v>44</v>
      </c>
      <c r="P387" t="s">
        <v>26</v>
      </c>
      <c r="Q387">
        <v>0</v>
      </c>
      <c r="R387" t="s">
        <v>30</v>
      </c>
      <c r="S387">
        <v>19.95</v>
      </c>
      <c r="T387">
        <v>214.75</v>
      </c>
      <c r="U387">
        <v>1</v>
      </c>
    </row>
    <row r="388" spans="1:21" x14ac:dyDescent="0.25">
      <c r="A388" t="s">
        <v>420</v>
      </c>
      <c r="B388">
        <v>0</v>
      </c>
      <c r="C388">
        <v>1</v>
      </c>
      <c r="D388">
        <v>1</v>
      </c>
      <c r="E388">
        <v>0</v>
      </c>
      <c r="F388">
        <v>55</v>
      </c>
      <c r="G388">
        <v>1</v>
      </c>
      <c r="H388" t="s">
        <v>22</v>
      </c>
      <c r="I388" t="s">
        <v>35</v>
      </c>
      <c r="J388" t="s">
        <v>23</v>
      </c>
      <c r="K388" t="s">
        <v>22</v>
      </c>
      <c r="L388" t="s">
        <v>22</v>
      </c>
      <c r="M388" t="s">
        <v>23</v>
      </c>
      <c r="N388" t="s">
        <v>23</v>
      </c>
      <c r="O388" t="s">
        <v>23</v>
      </c>
      <c r="P388" t="s">
        <v>26</v>
      </c>
      <c r="Q388">
        <v>1</v>
      </c>
      <c r="R388" t="s">
        <v>27</v>
      </c>
      <c r="S388">
        <v>85.45</v>
      </c>
      <c r="T388">
        <v>4874.7</v>
      </c>
      <c r="U388">
        <v>1</v>
      </c>
    </row>
    <row r="389" spans="1:21" x14ac:dyDescent="0.25">
      <c r="A389" t="s">
        <v>421</v>
      </c>
      <c r="B389">
        <v>0</v>
      </c>
      <c r="C389">
        <v>0</v>
      </c>
      <c r="D389">
        <v>0</v>
      </c>
      <c r="E389">
        <v>0</v>
      </c>
      <c r="F389">
        <v>42</v>
      </c>
      <c r="G389">
        <v>0</v>
      </c>
      <c r="H389" t="s">
        <v>24</v>
      </c>
      <c r="I389" t="s">
        <v>25</v>
      </c>
      <c r="J389" t="s">
        <v>22</v>
      </c>
      <c r="K389" t="s">
        <v>22</v>
      </c>
      <c r="L389" t="s">
        <v>22</v>
      </c>
      <c r="M389" t="s">
        <v>22</v>
      </c>
      <c r="N389" t="s">
        <v>23</v>
      </c>
      <c r="O389" t="s">
        <v>22</v>
      </c>
      <c r="P389" t="s">
        <v>29</v>
      </c>
      <c r="Q389">
        <v>1</v>
      </c>
      <c r="R389" t="s">
        <v>27</v>
      </c>
      <c r="S389">
        <v>54.75</v>
      </c>
      <c r="T389">
        <v>2348.4499999999998</v>
      </c>
      <c r="U389">
        <v>0</v>
      </c>
    </row>
    <row r="390" spans="1:21" x14ac:dyDescent="0.25">
      <c r="A390" t="s">
        <v>422</v>
      </c>
      <c r="B390">
        <v>1</v>
      </c>
      <c r="C390">
        <v>0</v>
      </c>
      <c r="D390">
        <v>0</v>
      </c>
      <c r="E390">
        <v>0</v>
      </c>
      <c r="F390">
        <v>44</v>
      </c>
      <c r="G390">
        <v>1</v>
      </c>
      <c r="H390" t="s">
        <v>22</v>
      </c>
      <c r="I390" t="s">
        <v>35</v>
      </c>
      <c r="J390" t="s">
        <v>23</v>
      </c>
      <c r="K390" t="s">
        <v>23</v>
      </c>
      <c r="L390" t="s">
        <v>22</v>
      </c>
      <c r="M390" t="s">
        <v>23</v>
      </c>
      <c r="N390" t="s">
        <v>23</v>
      </c>
      <c r="O390" t="s">
        <v>22</v>
      </c>
      <c r="P390" t="s">
        <v>26</v>
      </c>
      <c r="Q390">
        <v>1</v>
      </c>
      <c r="R390" t="s">
        <v>30</v>
      </c>
      <c r="S390">
        <v>90.4</v>
      </c>
      <c r="T390">
        <v>4063</v>
      </c>
      <c r="U390">
        <v>0</v>
      </c>
    </row>
    <row r="391" spans="1:21" x14ac:dyDescent="0.25">
      <c r="A391" t="s">
        <v>423</v>
      </c>
      <c r="B391">
        <v>1</v>
      </c>
      <c r="C391">
        <v>0</v>
      </c>
      <c r="D391">
        <v>0</v>
      </c>
      <c r="E391">
        <v>1</v>
      </c>
      <c r="F391">
        <v>1</v>
      </c>
      <c r="G391">
        <v>1</v>
      </c>
      <c r="H391" t="s">
        <v>23</v>
      </c>
      <c r="I391" t="s">
        <v>25</v>
      </c>
      <c r="J391" t="s">
        <v>23</v>
      </c>
      <c r="K391" t="s">
        <v>23</v>
      </c>
      <c r="L391" t="s">
        <v>23</v>
      </c>
      <c r="M391" t="s">
        <v>23</v>
      </c>
      <c r="N391" t="s">
        <v>23</v>
      </c>
      <c r="O391" t="s">
        <v>23</v>
      </c>
      <c r="P391" t="s">
        <v>26</v>
      </c>
      <c r="Q391">
        <v>0</v>
      </c>
      <c r="R391" t="s">
        <v>27</v>
      </c>
      <c r="S391">
        <v>44</v>
      </c>
      <c r="T391">
        <v>44</v>
      </c>
      <c r="U391">
        <v>0</v>
      </c>
    </row>
    <row r="392" spans="1:21" x14ac:dyDescent="0.25">
      <c r="A392" t="s">
        <v>424</v>
      </c>
      <c r="B392">
        <v>0</v>
      </c>
      <c r="C392">
        <v>0</v>
      </c>
      <c r="D392">
        <v>0</v>
      </c>
      <c r="E392">
        <v>0</v>
      </c>
      <c r="F392">
        <v>27</v>
      </c>
      <c r="G392">
        <v>1</v>
      </c>
      <c r="H392" t="s">
        <v>22</v>
      </c>
      <c r="I392" t="s">
        <v>35</v>
      </c>
      <c r="J392" t="s">
        <v>23</v>
      </c>
      <c r="K392" t="s">
        <v>23</v>
      </c>
      <c r="L392" t="s">
        <v>23</v>
      </c>
      <c r="M392" t="s">
        <v>23</v>
      </c>
      <c r="N392" t="s">
        <v>22</v>
      </c>
      <c r="O392" t="s">
        <v>22</v>
      </c>
      <c r="P392" t="s">
        <v>26</v>
      </c>
      <c r="Q392">
        <v>1</v>
      </c>
      <c r="R392" t="s">
        <v>33</v>
      </c>
      <c r="S392">
        <v>95.6</v>
      </c>
      <c r="T392">
        <v>2595.25</v>
      </c>
      <c r="U392">
        <v>0</v>
      </c>
    </row>
    <row r="393" spans="1:21" x14ac:dyDescent="0.25">
      <c r="A393" t="s">
        <v>425</v>
      </c>
      <c r="B393">
        <v>1</v>
      </c>
      <c r="C393">
        <v>1</v>
      </c>
      <c r="D393">
        <v>1</v>
      </c>
      <c r="E393">
        <v>0</v>
      </c>
      <c r="F393">
        <v>27</v>
      </c>
      <c r="G393">
        <v>1</v>
      </c>
      <c r="H393" t="s">
        <v>22</v>
      </c>
      <c r="I393" t="s">
        <v>25</v>
      </c>
      <c r="J393" t="s">
        <v>23</v>
      </c>
      <c r="K393" t="s">
        <v>22</v>
      </c>
      <c r="L393" t="s">
        <v>22</v>
      </c>
      <c r="M393" t="s">
        <v>22</v>
      </c>
      <c r="N393" t="s">
        <v>22</v>
      </c>
      <c r="O393" t="s">
        <v>22</v>
      </c>
      <c r="P393" t="s">
        <v>26</v>
      </c>
      <c r="Q393">
        <v>1</v>
      </c>
      <c r="R393" t="s">
        <v>33</v>
      </c>
      <c r="S393">
        <v>84.8</v>
      </c>
      <c r="T393">
        <v>2309.5500000000002</v>
      </c>
      <c r="U393">
        <v>0</v>
      </c>
    </row>
    <row r="394" spans="1:21" x14ac:dyDescent="0.25">
      <c r="A394" t="s">
        <v>426</v>
      </c>
      <c r="B394">
        <v>0</v>
      </c>
      <c r="C394">
        <v>1</v>
      </c>
      <c r="D394">
        <v>0</v>
      </c>
      <c r="E394">
        <v>0</v>
      </c>
      <c r="F394">
        <v>2</v>
      </c>
      <c r="G394">
        <v>1</v>
      </c>
      <c r="H394" t="s">
        <v>23</v>
      </c>
      <c r="I394" t="s">
        <v>25</v>
      </c>
      <c r="J394" t="s">
        <v>23</v>
      </c>
      <c r="K394" t="s">
        <v>23</v>
      </c>
      <c r="L394" t="s">
        <v>23</v>
      </c>
      <c r="M394" t="s">
        <v>23</v>
      </c>
      <c r="N394" t="s">
        <v>23</v>
      </c>
      <c r="O394" t="s">
        <v>23</v>
      </c>
      <c r="P394" t="s">
        <v>26</v>
      </c>
      <c r="Q394">
        <v>1</v>
      </c>
      <c r="R394" t="s">
        <v>27</v>
      </c>
      <c r="S394">
        <v>44.3</v>
      </c>
      <c r="T394">
        <v>89.3</v>
      </c>
      <c r="U394">
        <v>0</v>
      </c>
    </row>
    <row r="395" spans="1:21" x14ac:dyDescent="0.25">
      <c r="A395" t="s">
        <v>427</v>
      </c>
      <c r="B395">
        <v>0</v>
      </c>
      <c r="C395">
        <v>0</v>
      </c>
      <c r="D395">
        <v>0</v>
      </c>
      <c r="E395">
        <v>0</v>
      </c>
      <c r="F395">
        <v>19</v>
      </c>
      <c r="G395">
        <v>1</v>
      </c>
      <c r="H395" t="s">
        <v>23</v>
      </c>
      <c r="I395" t="s">
        <v>23</v>
      </c>
      <c r="J395" t="s">
        <v>44</v>
      </c>
      <c r="K395" t="s">
        <v>44</v>
      </c>
      <c r="L395" t="s">
        <v>44</v>
      </c>
      <c r="M395" t="s">
        <v>44</v>
      </c>
      <c r="N395" t="s">
        <v>44</v>
      </c>
      <c r="O395" t="s">
        <v>44</v>
      </c>
      <c r="P395" t="s">
        <v>26</v>
      </c>
      <c r="Q395">
        <v>0</v>
      </c>
      <c r="R395" t="s">
        <v>30</v>
      </c>
      <c r="S395">
        <v>19.899999999999999</v>
      </c>
      <c r="T395">
        <v>367.55</v>
      </c>
      <c r="U395">
        <v>0</v>
      </c>
    </row>
    <row r="396" spans="1:21" x14ac:dyDescent="0.25">
      <c r="A396" t="s">
        <v>428</v>
      </c>
      <c r="B396">
        <v>0</v>
      </c>
      <c r="C396">
        <v>1</v>
      </c>
      <c r="D396">
        <v>1</v>
      </c>
      <c r="E396">
        <v>0</v>
      </c>
      <c r="F396">
        <v>42</v>
      </c>
      <c r="G396">
        <v>1</v>
      </c>
      <c r="H396" t="s">
        <v>22</v>
      </c>
      <c r="I396" t="s">
        <v>35</v>
      </c>
      <c r="J396" t="s">
        <v>23</v>
      </c>
      <c r="K396" t="s">
        <v>23</v>
      </c>
      <c r="L396" t="s">
        <v>23</v>
      </c>
      <c r="M396" t="s">
        <v>23</v>
      </c>
      <c r="N396" t="s">
        <v>22</v>
      </c>
      <c r="O396" t="s">
        <v>22</v>
      </c>
      <c r="P396" t="s">
        <v>26</v>
      </c>
      <c r="Q396">
        <v>1</v>
      </c>
      <c r="R396" t="s">
        <v>27</v>
      </c>
      <c r="S396">
        <v>95.05</v>
      </c>
      <c r="T396">
        <v>3944.5</v>
      </c>
      <c r="U396">
        <v>0</v>
      </c>
    </row>
    <row r="397" spans="1:21" x14ac:dyDescent="0.25">
      <c r="A397" t="s">
        <v>429</v>
      </c>
      <c r="B397">
        <v>0</v>
      </c>
      <c r="C397">
        <v>0</v>
      </c>
      <c r="D397">
        <v>0</v>
      </c>
      <c r="E397">
        <v>0</v>
      </c>
      <c r="F397">
        <v>66</v>
      </c>
      <c r="G397">
        <v>1</v>
      </c>
      <c r="H397" t="s">
        <v>22</v>
      </c>
      <c r="I397" t="s">
        <v>25</v>
      </c>
      <c r="J397" t="s">
        <v>22</v>
      </c>
      <c r="K397" t="s">
        <v>22</v>
      </c>
      <c r="L397" t="s">
        <v>22</v>
      </c>
      <c r="M397" t="s">
        <v>22</v>
      </c>
      <c r="N397" t="s">
        <v>22</v>
      </c>
      <c r="O397" t="s">
        <v>22</v>
      </c>
      <c r="P397" t="s">
        <v>45</v>
      </c>
      <c r="Q397">
        <v>1</v>
      </c>
      <c r="R397" t="s">
        <v>38</v>
      </c>
      <c r="S397">
        <v>90.05</v>
      </c>
      <c r="T397">
        <v>5965.95</v>
      </c>
      <c r="U397">
        <v>0</v>
      </c>
    </row>
    <row r="398" spans="1:21" x14ac:dyDescent="0.25">
      <c r="A398" t="s">
        <v>430</v>
      </c>
      <c r="B398">
        <v>1</v>
      </c>
      <c r="C398">
        <v>1</v>
      </c>
      <c r="D398">
        <v>1</v>
      </c>
      <c r="E398">
        <v>0</v>
      </c>
      <c r="F398">
        <v>33</v>
      </c>
      <c r="G398">
        <v>1</v>
      </c>
      <c r="H398" t="s">
        <v>22</v>
      </c>
      <c r="I398" t="s">
        <v>35</v>
      </c>
      <c r="J398" t="s">
        <v>22</v>
      </c>
      <c r="K398" t="s">
        <v>23</v>
      </c>
      <c r="L398" t="s">
        <v>22</v>
      </c>
      <c r="M398" t="s">
        <v>22</v>
      </c>
      <c r="N398" t="s">
        <v>22</v>
      </c>
      <c r="O398" t="s">
        <v>22</v>
      </c>
      <c r="P398" t="s">
        <v>26</v>
      </c>
      <c r="Q398">
        <v>1</v>
      </c>
      <c r="R398" t="s">
        <v>33</v>
      </c>
      <c r="S398">
        <v>109.9</v>
      </c>
      <c r="T398">
        <v>3694.7</v>
      </c>
      <c r="U398">
        <v>0</v>
      </c>
    </row>
    <row r="399" spans="1:21" x14ac:dyDescent="0.25">
      <c r="A399" t="s">
        <v>431</v>
      </c>
      <c r="B399">
        <v>0</v>
      </c>
      <c r="C399">
        <v>0</v>
      </c>
      <c r="D399">
        <v>0</v>
      </c>
      <c r="E399">
        <v>0</v>
      </c>
      <c r="F399">
        <v>34</v>
      </c>
      <c r="G399">
        <v>1</v>
      </c>
      <c r="H399" t="s">
        <v>23</v>
      </c>
      <c r="I399" t="s">
        <v>35</v>
      </c>
      <c r="J399" t="s">
        <v>23</v>
      </c>
      <c r="K399" t="s">
        <v>22</v>
      </c>
      <c r="L399" t="s">
        <v>23</v>
      </c>
      <c r="M399" t="s">
        <v>23</v>
      </c>
      <c r="N399" t="s">
        <v>23</v>
      </c>
      <c r="O399" t="s">
        <v>23</v>
      </c>
      <c r="P399" t="s">
        <v>26</v>
      </c>
      <c r="Q399">
        <v>1</v>
      </c>
      <c r="R399" t="s">
        <v>38</v>
      </c>
      <c r="S399">
        <v>73.95</v>
      </c>
      <c r="T399">
        <v>2524.4499999999998</v>
      </c>
      <c r="U399">
        <v>1</v>
      </c>
    </row>
    <row r="400" spans="1:21" x14ac:dyDescent="0.25">
      <c r="A400" t="s">
        <v>432</v>
      </c>
      <c r="B400">
        <v>1</v>
      </c>
      <c r="C400">
        <v>1</v>
      </c>
      <c r="D400">
        <v>0</v>
      </c>
      <c r="E400">
        <v>0</v>
      </c>
      <c r="F400">
        <v>33</v>
      </c>
      <c r="G400">
        <v>0</v>
      </c>
      <c r="H400" t="s">
        <v>24</v>
      </c>
      <c r="I400" t="s">
        <v>25</v>
      </c>
      <c r="J400" t="s">
        <v>23</v>
      </c>
      <c r="K400" t="s">
        <v>23</v>
      </c>
      <c r="L400" t="s">
        <v>22</v>
      </c>
      <c r="M400" t="s">
        <v>22</v>
      </c>
      <c r="N400" t="s">
        <v>22</v>
      </c>
      <c r="O400" t="s">
        <v>22</v>
      </c>
      <c r="P400" t="s">
        <v>26</v>
      </c>
      <c r="Q400">
        <v>1</v>
      </c>
      <c r="R400" t="s">
        <v>27</v>
      </c>
      <c r="S400">
        <v>54.6</v>
      </c>
      <c r="T400">
        <v>1803.7</v>
      </c>
      <c r="U400">
        <v>0</v>
      </c>
    </row>
    <row r="401" spans="1:21" x14ac:dyDescent="0.25">
      <c r="A401" t="s">
        <v>433</v>
      </c>
      <c r="B401">
        <v>0</v>
      </c>
      <c r="C401">
        <v>0</v>
      </c>
      <c r="D401">
        <v>1</v>
      </c>
      <c r="E401">
        <v>1</v>
      </c>
      <c r="F401">
        <v>23</v>
      </c>
      <c r="G401">
        <v>1</v>
      </c>
      <c r="H401" t="s">
        <v>23</v>
      </c>
      <c r="I401" t="s">
        <v>23</v>
      </c>
      <c r="J401" t="s">
        <v>44</v>
      </c>
      <c r="K401" t="s">
        <v>44</v>
      </c>
      <c r="L401" t="s">
        <v>44</v>
      </c>
      <c r="M401" t="s">
        <v>44</v>
      </c>
      <c r="N401" t="s">
        <v>44</v>
      </c>
      <c r="O401" t="s">
        <v>44</v>
      </c>
      <c r="P401" t="s">
        <v>29</v>
      </c>
      <c r="Q401">
        <v>0</v>
      </c>
      <c r="R401" t="s">
        <v>30</v>
      </c>
      <c r="S401">
        <v>20.05</v>
      </c>
      <c r="T401">
        <v>415.1</v>
      </c>
      <c r="U401">
        <v>0</v>
      </c>
    </row>
    <row r="402" spans="1:21" x14ac:dyDescent="0.25">
      <c r="A402" t="s">
        <v>434</v>
      </c>
      <c r="B402">
        <v>0</v>
      </c>
      <c r="C402">
        <v>0</v>
      </c>
      <c r="D402">
        <v>0</v>
      </c>
      <c r="E402">
        <v>0</v>
      </c>
      <c r="F402">
        <v>32</v>
      </c>
      <c r="G402">
        <v>1</v>
      </c>
      <c r="H402" t="s">
        <v>23</v>
      </c>
      <c r="I402" t="s">
        <v>23</v>
      </c>
      <c r="J402" t="s">
        <v>44</v>
      </c>
      <c r="K402" t="s">
        <v>44</v>
      </c>
      <c r="L402" t="s">
        <v>44</v>
      </c>
      <c r="M402" t="s">
        <v>44</v>
      </c>
      <c r="N402" t="s">
        <v>44</v>
      </c>
      <c r="O402" t="s">
        <v>44</v>
      </c>
      <c r="P402" t="s">
        <v>29</v>
      </c>
      <c r="Q402">
        <v>0</v>
      </c>
      <c r="R402" t="s">
        <v>33</v>
      </c>
      <c r="S402">
        <v>19.75</v>
      </c>
      <c r="T402">
        <v>624.15</v>
      </c>
      <c r="U402">
        <v>0</v>
      </c>
    </row>
    <row r="403" spans="1:21" x14ac:dyDescent="0.25">
      <c r="A403" t="s">
        <v>435</v>
      </c>
      <c r="B403">
        <v>0</v>
      </c>
      <c r="C403">
        <v>0</v>
      </c>
      <c r="D403">
        <v>0</v>
      </c>
      <c r="E403">
        <v>0</v>
      </c>
      <c r="F403">
        <v>11</v>
      </c>
      <c r="G403">
        <v>1</v>
      </c>
      <c r="H403" t="s">
        <v>23</v>
      </c>
      <c r="I403" t="s">
        <v>23</v>
      </c>
      <c r="J403" t="s">
        <v>44</v>
      </c>
      <c r="K403" t="s">
        <v>44</v>
      </c>
      <c r="L403" t="s">
        <v>44</v>
      </c>
      <c r="M403" t="s">
        <v>44</v>
      </c>
      <c r="N403" t="s">
        <v>44</v>
      </c>
      <c r="O403" t="s">
        <v>44</v>
      </c>
      <c r="P403" t="s">
        <v>29</v>
      </c>
      <c r="Q403">
        <v>0</v>
      </c>
      <c r="R403" t="s">
        <v>38</v>
      </c>
      <c r="S403">
        <v>20.05</v>
      </c>
      <c r="T403">
        <v>237.7</v>
      </c>
      <c r="U403">
        <v>0</v>
      </c>
    </row>
    <row r="404" spans="1:21" x14ac:dyDescent="0.25">
      <c r="A404" t="s">
        <v>436</v>
      </c>
      <c r="B404">
        <v>1</v>
      </c>
      <c r="C404">
        <v>0</v>
      </c>
      <c r="D404">
        <v>1</v>
      </c>
      <c r="E404">
        <v>1</v>
      </c>
      <c r="F404">
        <v>69</v>
      </c>
      <c r="G404">
        <v>1</v>
      </c>
      <c r="H404" t="s">
        <v>22</v>
      </c>
      <c r="I404" t="s">
        <v>35</v>
      </c>
      <c r="J404" t="s">
        <v>23</v>
      </c>
      <c r="K404" t="s">
        <v>23</v>
      </c>
      <c r="L404" t="s">
        <v>22</v>
      </c>
      <c r="M404" t="s">
        <v>23</v>
      </c>
      <c r="N404" t="s">
        <v>22</v>
      </c>
      <c r="O404" t="s">
        <v>22</v>
      </c>
      <c r="P404" t="s">
        <v>26</v>
      </c>
      <c r="Q404">
        <v>1</v>
      </c>
      <c r="R404" t="s">
        <v>38</v>
      </c>
      <c r="S404">
        <v>99.45</v>
      </c>
      <c r="T404">
        <v>7007.6</v>
      </c>
      <c r="U404">
        <v>1</v>
      </c>
    </row>
    <row r="405" spans="1:21" x14ac:dyDescent="0.25">
      <c r="A405" t="s">
        <v>437</v>
      </c>
      <c r="B405">
        <v>0</v>
      </c>
      <c r="C405">
        <v>0</v>
      </c>
      <c r="D405">
        <v>1</v>
      </c>
      <c r="E405">
        <v>0</v>
      </c>
      <c r="F405">
        <v>68</v>
      </c>
      <c r="G405">
        <v>1</v>
      </c>
      <c r="H405" t="s">
        <v>23</v>
      </c>
      <c r="I405" t="s">
        <v>25</v>
      </c>
      <c r="J405" t="s">
        <v>22</v>
      </c>
      <c r="K405" t="s">
        <v>23</v>
      </c>
      <c r="L405" t="s">
        <v>23</v>
      </c>
      <c r="M405" t="s">
        <v>22</v>
      </c>
      <c r="N405" t="s">
        <v>23</v>
      </c>
      <c r="O405" t="s">
        <v>23</v>
      </c>
      <c r="P405" t="s">
        <v>29</v>
      </c>
      <c r="Q405">
        <v>0</v>
      </c>
      <c r="R405" t="s">
        <v>33</v>
      </c>
      <c r="S405">
        <v>55.9</v>
      </c>
      <c r="T405">
        <v>3848.8</v>
      </c>
      <c r="U405">
        <v>0</v>
      </c>
    </row>
    <row r="406" spans="1:21" x14ac:dyDescent="0.25">
      <c r="A406" t="s">
        <v>438</v>
      </c>
      <c r="B406">
        <v>1</v>
      </c>
      <c r="C406">
        <v>0</v>
      </c>
      <c r="D406">
        <v>0</v>
      </c>
      <c r="E406">
        <v>0</v>
      </c>
      <c r="F406">
        <v>20</v>
      </c>
      <c r="G406">
        <v>1</v>
      </c>
      <c r="H406" t="s">
        <v>23</v>
      </c>
      <c r="I406" t="s">
        <v>23</v>
      </c>
      <c r="J406" t="s">
        <v>44</v>
      </c>
      <c r="K406" t="s">
        <v>44</v>
      </c>
      <c r="L406" t="s">
        <v>44</v>
      </c>
      <c r="M406" t="s">
        <v>44</v>
      </c>
      <c r="N406" t="s">
        <v>44</v>
      </c>
      <c r="O406" t="s">
        <v>44</v>
      </c>
      <c r="P406" t="s">
        <v>45</v>
      </c>
      <c r="Q406">
        <v>1</v>
      </c>
      <c r="R406" t="s">
        <v>30</v>
      </c>
      <c r="S406">
        <v>19.7</v>
      </c>
      <c r="T406">
        <v>419.4</v>
      </c>
      <c r="U406">
        <v>0</v>
      </c>
    </row>
    <row r="407" spans="1:21" x14ac:dyDescent="0.25">
      <c r="A407" t="s">
        <v>439</v>
      </c>
      <c r="B407">
        <v>1</v>
      </c>
      <c r="C407">
        <v>0</v>
      </c>
      <c r="D407">
        <v>0</v>
      </c>
      <c r="E407">
        <v>0</v>
      </c>
      <c r="F407">
        <v>72</v>
      </c>
      <c r="G407">
        <v>1</v>
      </c>
      <c r="H407" t="s">
        <v>23</v>
      </c>
      <c r="I407" t="s">
        <v>23</v>
      </c>
      <c r="J407" t="s">
        <v>44</v>
      </c>
      <c r="K407" t="s">
        <v>44</v>
      </c>
      <c r="L407" t="s">
        <v>44</v>
      </c>
      <c r="M407" t="s">
        <v>44</v>
      </c>
      <c r="N407" t="s">
        <v>44</v>
      </c>
      <c r="O407" t="s">
        <v>44</v>
      </c>
      <c r="P407" t="s">
        <v>45</v>
      </c>
      <c r="Q407">
        <v>1</v>
      </c>
      <c r="R407" t="s">
        <v>38</v>
      </c>
      <c r="S407">
        <v>19.8</v>
      </c>
      <c r="T407">
        <v>1468.75</v>
      </c>
      <c r="U407">
        <v>0</v>
      </c>
    </row>
    <row r="408" spans="1:21" x14ac:dyDescent="0.25">
      <c r="A408" t="s">
        <v>440</v>
      </c>
      <c r="B408">
        <v>1</v>
      </c>
      <c r="C408">
        <v>0</v>
      </c>
      <c r="D408">
        <v>1</v>
      </c>
      <c r="E408">
        <v>1</v>
      </c>
      <c r="F408">
        <v>60</v>
      </c>
      <c r="G408">
        <v>1</v>
      </c>
      <c r="H408" t="s">
        <v>22</v>
      </c>
      <c r="I408" t="s">
        <v>35</v>
      </c>
      <c r="J408" t="s">
        <v>22</v>
      </c>
      <c r="K408" t="s">
        <v>23</v>
      </c>
      <c r="L408" t="s">
        <v>22</v>
      </c>
      <c r="M408" t="s">
        <v>23</v>
      </c>
      <c r="N408" t="s">
        <v>22</v>
      </c>
      <c r="O408" t="s">
        <v>23</v>
      </c>
      <c r="P408" t="s">
        <v>29</v>
      </c>
      <c r="Q408">
        <v>1</v>
      </c>
      <c r="R408" t="s">
        <v>33</v>
      </c>
      <c r="S408">
        <v>95.4</v>
      </c>
      <c r="T408">
        <v>5812</v>
      </c>
      <c r="U408">
        <v>0</v>
      </c>
    </row>
    <row r="409" spans="1:21" x14ac:dyDescent="0.25">
      <c r="A409" t="s">
        <v>441</v>
      </c>
      <c r="B409">
        <v>1</v>
      </c>
      <c r="C409">
        <v>1</v>
      </c>
      <c r="D409">
        <v>1</v>
      </c>
      <c r="E409">
        <v>1</v>
      </c>
      <c r="F409">
        <v>32</v>
      </c>
      <c r="G409">
        <v>1</v>
      </c>
      <c r="H409" t="s">
        <v>23</v>
      </c>
      <c r="I409" t="s">
        <v>35</v>
      </c>
      <c r="J409" t="s">
        <v>23</v>
      </c>
      <c r="K409" t="s">
        <v>22</v>
      </c>
      <c r="L409" t="s">
        <v>23</v>
      </c>
      <c r="M409" t="s">
        <v>23</v>
      </c>
      <c r="N409" t="s">
        <v>22</v>
      </c>
      <c r="O409" t="s">
        <v>22</v>
      </c>
      <c r="P409" t="s">
        <v>26</v>
      </c>
      <c r="Q409">
        <v>1</v>
      </c>
      <c r="R409" t="s">
        <v>30</v>
      </c>
      <c r="S409">
        <v>93.95</v>
      </c>
      <c r="T409">
        <v>2861.45</v>
      </c>
      <c r="U409">
        <v>0</v>
      </c>
    </row>
    <row r="410" spans="1:21" x14ac:dyDescent="0.25">
      <c r="A410" t="s">
        <v>442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1</v>
      </c>
      <c r="H410" t="s">
        <v>23</v>
      </c>
      <c r="I410" t="s">
        <v>23</v>
      </c>
      <c r="J410" t="s">
        <v>44</v>
      </c>
      <c r="K410" t="s">
        <v>44</v>
      </c>
      <c r="L410" t="s">
        <v>44</v>
      </c>
      <c r="M410" t="s">
        <v>44</v>
      </c>
      <c r="N410" t="s">
        <v>44</v>
      </c>
      <c r="O410" t="s">
        <v>44</v>
      </c>
      <c r="P410" t="s">
        <v>26</v>
      </c>
      <c r="Q410">
        <v>1</v>
      </c>
      <c r="R410" t="s">
        <v>30</v>
      </c>
      <c r="S410">
        <v>19.899999999999999</v>
      </c>
      <c r="T410">
        <v>19.899999999999999</v>
      </c>
      <c r="U410">
        <v>1</v>
      </c>
    </row>
    <row r="411" spans="1:21" x14ac:dyDescent="0.25">
      <c r="A411" t="s">
        <v>443</v>
      </c>
      <c r="B411">
        <v>1</v>
      </c>
      <c r="C411">
        <v>0</v>
      </c>
      <c r="D411">
        <v>0</v>
      </c>
      <c r="E411">
        <v>0</v>
      </c>
      <c r="F411">
        <v>1</v>
      </c>
      <c r="G411">
        <v>1</v>
      </c>
      <c r="H411" t="s">
        <v>23</v>
      </c>
      <c r="I411" t="s">
        <v>23</v>
      </c>
      <c r="J411" t="s">
        <v>44</v>
      </c>
      <c r="K411" t="s">
        <v>44</v>
      </c>
      <c r="L411" t="s">
        <v>44</v>
      </c>
      <c r="M411" t="s">
        <v>44</v>
      </c>
      <c r="N411" t="s">
        <v>44</v>
      </c>
      <c r="O411" t="s">
        <v>44</v>
      </c>
      <c r="P411" t="s">
        <v>26</v>
      </c>
      <c r="Q411">
        <v>1</v>
      </c>
      <c r="R411" t="s">
        <v>30</v>
      </c>
      <c r="S411">
        <v>19.600000000000001</v>
      </c>
      <c r="T411">
        <v>19.600000000000001</v>
      </c>
      <c r="U411">
        <v>1</v>
      </c>
    </row>
    <row r="412" spans="1:21" x14ac:dyDescent="0.25">
      <c r="A412" t="s">
        <v>444</v>
      </c>
      <c r="B412">
        <v>1</v>
      </c>
      <c r="C412">
        <v>1</v>
      </c>
      <c r="D412">
        <v>0</v>
      </c>
      <c r="E412">
        <v>0</v>
      </c>
      <c r="F412">
        <v>3</v>
      </c>
      <c r="G412">
        <v>1</v>
      </c>
      <c r="H412" t="s">
        <v>22</v>
      </c>
      <c r="I412" t="s">
        <v>35</v>
      </c>
      <c r="J412" t="s">
        <v>23</v>
      </c>
      <c r="K412" t="s">
        <v>22</v>
      </c>
      <c r="L412" t="s">
        <v>23</v>
      </c>
      <c r="M412" t="s">
        <v>23</v>
      </c>
      <c r="N412" t="s">
        <v>23</v>
      </c>
      <c r="O412" t="s">
        <v>23</v>
      </c>
      <c r="P412" t="s">
        <v>26</v>
      </c>
      <c r="Q412">
        <v>1</v>
      </c>
      <c r="R412" t="s">
        <v>27</v>
      </c>
      <c r="S412">
        <v>81.349999999999994</v>
      </c>
      <c r="T412">
        <v>233.7</v>
      </c>
      <c r="U412">
        <v>1</v>
      </c>
    </row>
    <row r="413" spans="1:21" x14ac:dyDescent="0.25">
      <c r="A413" t="s">
        <v>445</v>
      </c>
      <c r="B413">
        <v>0</v>
      </c>
      <c r="C413">
        <v>0</v>
      </c>
      <c r="D413">
        <v>1</v>
      </c>
      <c r="E413">
        <v>0</v>
      </c>
      <c r="F413">
        <v>46</v>
      </c>
      <c r="G413">
        <v>1</v>
      </c>
      <c r="H413" t="s">
        <v>22</v>
      </c>
      <c r="I413" t="s">
        <v>23</v>
      </c>
      <c r="J413" t="s">
        <v>44</v>
      </c>
      <c r="K413" t="s">
        <v>44</v>
      </c>
      <c r="L413" t="s">
        <v>44</v>
      </c>
      <c r="M413" t="s">
        <v>44</v>
      </c>
      <c r="N413" t="s">
        <v>44</v>
      </c>
      <c r="O413" t="s">
        <v>44</v>
      </c>
      <c r="P413" t="s">
        <v>29</v>
      </c>
      <c r="Q413">
        <v>1</v>
      </c>
      <c r="R413" t="s">
        <v>33</v>
      </c>
      <c r="S413">
        <v>24.45</v>
      </c>
      <c r="T413">
        <v>1066.1500000000001</v>
      </c>
      <c r="U413">
        <v>0</v>
      </c>
    </row>
    <row r="414" spans="1:21" x14ac:dyDescent="0.25">
      <c r="A414" t="s">
        <v>446</v>
      </c>
      <c r="B414">
        <v>0</v>
      </c>
      <c r="C414">
        <v>0</v>
      </c>
      <c r="D414">
        <v>1</v>
      </c>
      <c r="E414">
        <v>0</v>
      </c>
      <c r="F414">
        <v>29</v>
      </c>
      <c r="G414">
        <v>1</v>
      </c>
      <c r="H414" t="s">
        <v>22</v>
      </c>
      <c r="I414" t="s">
        <v>35</v>
      </c>
      <c r="J414" t="s">
        <v>23</v>
      </c>
      <c r="K414" t="s">
        <v>23</v>
      </c>
      <c r="L414" t="s">
        <v>23</v>
      </c>
      <c r="M414" t="s">
        <v>23</v>
      </c>
      <c r="N414" t="s">
        <v>23</v>
      </c>
      <c r="O414" t="s">
        <v>23</v>
      </c>
      <c r="P414" t="s">
        <v>26</v>
      </c>
      <c r="Q414">
        <v>1</v>
      </c>
      <c r="R414" t="s">
        <v>27</v>
      </c>
      <c r="S414">
        <v>74.95</v>
      </c>
      <c r="T414">
        <v>2149.0500000000002</v>
      </c>
      <c r="U414">
        <v>0</v>
      </c>
    </row>
    <row r="415" spans="1:21" x14ac:dyDescent="0.25">
      <c r="A415" t="s">
        <v>447</v>
      </c>
      <c r="B415">
        <v>1</v>
      </c>
      <c r="C415">
        <v>0</v>
      </c>
      <c r="D415">
        <v>0</v>
      </c>
      <c r="E415">
        <v>0</v>
      </c>
      <c r="F415">
        <v>51</v>
      </c>
      <c r="G415">
        <v>1</v>
      </c>
      <c r="H415" t="s">
        <v>22</v>
      </c>
      <c r="I415" t="s">
        <v>35</v>
      </c>
      <c r="J415" t="s">
        <v>23</v>
      </c>
      <c r="K415" t="s">
        <v>22</v>
      </c>
      <c r="L415" t="s">
        <v>22</v>
      </c>
      <c r="M415" t="s">
        <v>22</v>
      </c>
      <c r="N415" t="s">
        <v>23</v>
      </c>
      <c r="O415" t="s">
        <v>23</v>
      </c>
      <c r="P415" t="s">
        <v>26</v>
      </c>
      <c r="Q415">
        <v>1</v>
      </c>
      <c r="R415" t="s">
        <v>27</v>
      </c>
      <c r="S415">
        <v>87.35</v>
      </c>
      <c r="T415">
        <v>4473</v>
      </c>
      <c r="U415">
        <v>0</v>
      </c>
    </row>
    <row r="416" spans="1:21" x14ac:dyDescent="0.25">
      <c r="A416" t="s">
        <v>448</v>
      </c>
      <c r="B416">
        <v>0</v>
      </c>
      <c r="C416">
        <v>1</v>
      </c>
      <c r="D416">
        <v>1</v>
      </c>
      <c r="E416">
        <v>0</v>
      </c>
      <c r="F416">
        <v>48</v>
      </c>
      <c r="G416">
        <v>1</v>
      </c>
      <c r="H416" t="s">
        <v>23</v>
      </c>
      <c r="I416" t="s">
        <v>35</v>
      </c>
      <c r="J416" t="s">
        <v>23</v>
      </c>
      <c r="K416" t="s">
        <v>23</v>
      </c>
      <c r="L416" t="s">
        <v>23</v>
      </c>
      <c r="M416" t="s">
        <v>23</v>
      </c>
      <c r="N416" t="s">
        <v>23</v>
      </c>
      <c r="O416" t="s">
        <v>23</v>
      </c>
      <c r="P416" t="s">
        <v>26</v>
      </c>
      <c r="Q416">
        <v>1</v>
      </c>
      <c r="R416" t="s">
        <v>33</v>
      </c>
      <c r="S416">
        <v>70.650000000000006</v>
      </c>
      <c r="T416">
        <v>3545.05</v>
      </c>
      <c r="U416">
        <v>0</v>
      </c>
    </row>
    <row r="417" spans="1:21" x14ac:dyDescent="0.25">
      <c r="A417" t="s">
        <v>449</v>
      </c>
      <c r="B417">
        <v>0</v>
      </c>
      <c r="C417">
        <v>0</v>
      </c>
      <c r="D417">
        <v>1</v>
      </c>
      <c r="E417">
        <v>1</v>
      </c>
      <c r="F417">
        <v>16</v>
      </c>
      <c r="G417">
        <v>1</v>
      </c>
      <c r="H417" t="s">
        <v>23</v>
      </c>
      <c r="I417" t="s">
        <v>35</v>
      </c>
      <c r="J417" t="s">
        <v>23</v>
      </c>
      <c r="K417" t="s">
        <v>22</v>
      </c>
      <c r="L417" t="s">
        <v>23</v>
      </c>
      <c r="M417" t="s">
        <v>23</v>
      </c>
      <c r="N417" t="s">
        <v>23</v>
      </c>
      <c r="O417" t="s">
        <v>23</v>
      </c>
      <c r="P417" t="s">
        <v>26</v>
      </c>
      <c r="Q417">
        <v>0</v>
      </c>
      <c r="R417" t="s">
        <v>33</v>
      </c>
      <c r="S417">
        <v>73.25</v>
      </c>
      <c r="T417">
        <v>1195.75</v>
      </c>
      <c r="U417">
        <v>0</v>
      </c>
    </row>
    <row r="418" spans="1:21" x14ac:dyDescent="0.25">
      <c r="A418" t="s">
        <v>450</v>
      </c>
      <c r="B418">
        <v>1</v>
      </c>
      <c r="C418">
        <v>0</v>
      </c>
      <c r="D418">
        <v>1</v>
      </c>
      <c r="E418">
        <v>0</v>
      </c>
      <c r="F418">
        <v>70</v>
      </c>
      <c r="G418">
        <v>1</v>
      </c>
      <c r="H418" t="s">
        <v>22</v>
      </c>
      <c r="I418" t="s">
        <v>35</v>
      </c>
      <c r="J418" t="s">
        <v>23</v>
      </c>
      <c r="K418" t="s">
        <v>22</v>
      </c>
      <c r="L418" t="s">
        <v>22</v>
      </c>
      <c r="M418" t="s">
        <v>22</v>
      </c>
      <c r="N418" t="s">
        <v>23</v>
      </c>
      <c r="O418" t="s">
        <v>22</v>
      </c>
      <c r="P418" t="s">
        <v>45</v>
      </c>
      <c r="Q418">
        <v>1</v>
      </c>
      <c r="R418" t="s">
        <v>33</v>
      </c>
      <c r="S418">
        <v>98.7</v>
      </c>
      <c r="T418">
        <v>6858.9</v>
      </c>
      <c r="U418">
        <v>0</v>
      </c>
    </row>
    <row r="419" spans="1:21" x14ac:dyDescent="0.25">
      <c r="A419" t="s">
        <v>451</v>
      </c>
      <c r="B419">
        <v>0</v>
      </c>
      <c r="C419">
        <v>0</v>
      </c>
      <c r="D419">
        <v>1</v>
      </c>
      <c r="E419">
        <v>1</v>
      </c>
      <c r="F419">
        <v>40</v>
      </c>
      <c r="G419">
        <v>1</v>
      </c>
      <c r="H419" t="s">
        <v>22</v>
      </c>
      <c r="I419" t="s">
        <v>23</v>
      </c>
      <c r="J419" t="s">
        <v>44</v>
      </c>
      <c r="K419" t="s">
        <v>44</v>
      </c>
      <c r="L419" t="s">
        <v>44</v>
      </c>
      <c r="M419" t="s">
        <v>44</v>
      </c>
      <c r="N419" t="s">
        <v>44</v>
      </c>
      <c r="O419" t="s">
        <v>44</v>
      </c>
      <c r="P419" t="s">
        <v>45</v>
      </c>
      <c r="Q419">
        <v>1</v>
      </c>
      <c r="R419" t="s">
        <v>30</v>
      </c>
      <c r="S419">
        <v>24.8</v>
      </c>
      <c r="T419">
        <v>1024.7</v>
      </c>
      <c r="U419">
        <v>0</v>
      </c>
    </row>
    <row r="420" spans="1:21" x14ac:dyDescent="0.25">
      <c r="A420" t="s">
        <v>452</v>
      </c>
      <c r="B420">
        <v>0</v>
      </c>
      <c r="C420">
        <v>0</v>
      </c>
      <c r="D420">
        <v>1</v>
      </c>
      <c r="E420">
        <v>1</v>
      </c>
      <c r="F420">
        <v>22</v>
      </c>
      <c r="G420">
        <v>1</v>
      </c>
      <c r="H420" t="s">
        <v>23</v>
      </c>
      <c r="I420" t="s">
        <v>35</v>
      </c>
      <c r="J420" t="s">
        <v>23</v>
      </c>
      <c r="K420" t="s">
        <v>22</v>
      </c>
      <c r="L420" t="s">
        <v>23</v>
      </c>
      <c r="M420" t="s">
        <v>23</v>
      </c>
      <c r="N420" t="s">
        <v>23</v>
      </c>
      <c r="O420" t="s">
        <v>22</v>
      </c>
      <c r="P420" t="s">
        <v>26</v>
      </c>
      <c r="Q420">
        <v>0</v>
      </c>
      <c r="R420" t="s">
        <v>27</v>
      </c>
      <c r="S420">
        <v>83.3</v>
      </c>
      <c r="T420">
        <v>1845.9</v>
      </c>
      <c r="U420">
        <v>1</v>
      </c>
    </row>
    <row r="421" spans="1:21" x14ac:dyDescent="0.25">
      <c r="A421" t="s">
        <v>453</v>
      </c>
      <c r="B421">
        <v>0</v>
      </c>
      <c r="C421">
        <v>1</v>
      </c>
      <c r="D421">
        <v>0</v>
      </c>
      <c r="E421">
        <v>0</v>
      </c>
      <c r="F421">
        <v>1</v>
      </c>
      <c r="G421">
        <v>1</v>
      </c>
      <c r="H421" t="s">
        <v>23</v>
      </c>
      <c r="I421" t="s">
        <v>35</v>
      </c>
      <c r="J421" t="s">
        <v>23</v>
      </c>
      <c r="K421" t="s">
        <v>23</v>
      </c>
      <c r="L421" t="s">
        <v>22</v>
      </c>
      <c r="M421" t="s">
        <v>23</v>
      </c>
      <c r="N421" t="s">
        <v>23</v>
      </c>
      <c r="O421" t="s">
        <v>23</v>
      </c>
      <c r="P421" t="s">
        <v>26</v>
      </c>
      <c r="Q421">
        <v>1</v>
      </c>
      <c r="R421" t="s">
        <v>33</v>
      </c>
      <c r="S421">
        <v>75.3</v>
      </c>
      <c r="T421">
        <v>75.3</v>
      </c>
      <c r="U421">
        <v>1</v>
      </c>
    </row>
    <row r="422" spans="1:21" x14ac:dyDescent="0.25">
      <c r="A422" t="s">
        <v>454</v>
      </c>
      <c r="B422">
        <v>0</v>
      </c>
      <c r="C422">
        <v>0</v>
      </c>
      <c r="D422">
        <v>1</v>
      </c>
      <c r="E422">
        <v>1</v>
      </c>
      <c r="F422">
        <v>5</v>
      </c>
      <c r="G422">
        <v>1</v>
      </c>
      <c r="H422" t="s">
        <v>22</v>
      </c>
      <c r="I422" t="s">
        <v>23</v>
      </c>
      <c r="J422" t="s">
        <v>44</v>
      </c>
      <c r="K422" t="s">
        <v>44</v>
      </c>
      <c r="L422" t="s">
        <v>44</v>
      </c>
      <c r="M422" t="s">
        <v>44</v>
      </c>
      <c r="N422" t="s">
        <v>44</v>
      </c>
      <c r="O422" t="s">
        <v>44</v>
      </c>
      <c r="P422" t="s">
        <v>26</v>
      </c>
      <c r="Q422">
        <v>1</v>
      </c>
      <c r="R422" t="s">
        <v>30</v>
      </c>
      <c r="S422">
        <v>24.3</v>
      </c>
      <c r="T422">
        <v>132.25</v>
      </c>
      <c r="U422">
        <v>0</v>
      </c>
    </row>
    <row r="423" spans="1:21" x14ac:dyDescent="0.25">
      <c r="A423" t="s">
        <v>455</v>
      </c>
      <c r="B423">
        <v>0</v>
      </c>
      <c r="C423">
        <v>0</v>
      </c>
      <c r="D423">
        <v>0</v>
      </c>
      <c r="E423">
        <v>0</v>
      </c>
      <c r="F423">
        <v>7</v>
      </c>
      <c r="G423">
        <v>1</v>
      </c>
      <c r="H423" t="s">
        <v>23</v>
      </c>
      <c r="I423" t="s">
        <v>35</v>
      </c>
      <c r="J423" t="s">
        <v>23</v>
      </c>
      <c r="K423" t="s">
        <v>23</v>
      </c>
      <c r="L423" t="s">
        <v>23</v>
      </c>
      <c r="M423" t="s">
        <v>23</v>
      </c>
      <c r="N423" t="s">
        <v>23</v>
      </c>
      <c r="O423" t="s">
        <v>23</v>
      </c>
      <c r="P423" t="s">
        <v>26</v>
      </c>
      <c r="Q423">
        <v>1</v>
      </c>
      <c r="R423" t="s">
        <v>33</v>
      </c>
      <c r="S423">
        <v>69.849999999999994</v>
      </c>
      <c r="T423">
        <v>515.45000000000005</v>
      </c>
      <c r="U423">
        <v>0</v>
      </c>
    </row>
    <row r="424" spans="1:21" x14ac:dyDescent="0.25">
      <c r="A424" t="s">
        <v>456</v>
      </c>
      <c r="B424">
        <v>1</v>
      </c>
      <c r="C424">
        <v>0</v>
      </c>
      <c r="D424">
        <v>0</v>
      </c>
      <c r="E424">
        <v>1</v>
      </c>
      <c r="F424">
        <v>29</v>
      </c>
      <c r="G424">
        <v>1</v>
      </c>
      <c r="H424" t="s">
        <v>22</v>
      </c>
      <c r="I424" t="s">
        <v>35</v>
      </c>
      <c r="J424" t="s">
        <v>23</v>
      </c>
      <c r="K424" t="s">
        <v>22</v>
      </c>
      <c r="L424" t="s">
        <v>22</v>
      </c>
      <c r="M424" t="s">
        <v>22</v>
      </c>
      <c r="N424" t="s">
        <v>23</v>
      </c>
      <c r="O424" t="s">
        <v>22</v>
      </c>
      <c r="P424" t="s">
        <v>29</v>
      </c>
      <c r="Q424">
        <v>0</v>
      </c>
      <c r="R424" t="s">
        <v>38</v>
      </c>
      <c r="S424">
        <v>100.55</v>
      </c>
      <c r="T424">
        <v>2830.45</v>
      </c>
      <c r="U424">
        <v>0</v>
      </c>
    </row>
    <row r="425" spans="1:21" x14ac:dyDescent="0.25">
      <c r="A425" t="s">
        <v>457</v>
      </c>
      <c r="B425">
        <v>1</v>
      </c>
      <c r="C425">
        <v>0</v>
      </c>
      <c r="D425">
        <v>1</v>
      </c>
      <c r="E425">
        <v>1</v>
      </c>
      <c r="F425">
        <v>44</v>
      </c>
      <c r="G425">
        <v>1</v>
      </c>
      <c r="H425" t="s">
        <v>22</v>
      </c>
      <c r="I425" t="s">
        <v>23</v>
      </c>
      <c r="J425" t="s">
        <v>44</v>
      </c>
      <c r="K425" t="s">
        <v>44</v>
      </c>
      <c r="L425" t="s">
        <v>44</v>
      </c>
      <c r="M425" t="s">
        <v>44</v>
      </c>
      <c r="N425" t="s">
        <v>44</v>
      </c>
      <c r="O425" t="s">
        <v>44</v>
      </c>
      <c r="P425" t="s">
        <v>29</v>
      </c>
      <c r="Q425">
        <v>0</v>
      </c>
      <c r="R425" t="s">
        <v>30</v>
      </c>
      <c r="S425">
        <v>25.7</v>
      </c>
      <c r="T425">
        <v>1110.5</v>
      </c>
      <c r="U425">
        <v>0</v>
      </c>
    </row>
    <row r="426" spans="1:21" x14ac:dyDescent="0.25">
      <c r="A426" t="s">
        <v>458</v>
      </c>
      <c r="B426">
        <v>0</v>
      </c>
      <c r="C426">
        <v>0</v>
      </c>
      <c r="D426">
        <v>0</v>
      </c>
      <c r="E426">
        <v>0</v>
      </c>
      <c r="F426">
        <v>10</v>
      </c>
      <c r="G426">
        <v>0</v>
      </c>
      <c r="H426" t="s">
        <v>24</v>
      </c>
      <c r="I426" t="s">
        <v>25</v>
      </c>
      <c r="J426" t="s">
        <v>22</v>
      </c>
      <c r="K426" t="s">
        <v>22</v>
      </c>
      <c r="L426" t="s">
        <v>22</v>
      </c>
      <c r="M426" t="s">
        <v>23</v>
      </c>
      <c r="N426" t="s">
        <v>23</v>
      </c>
      <c r="O426" t="s">
        <v>23</v>
      </c>
      <c r="P426" t="s">
        <v>26</v>
      </c>
      <c r="Q426">
        <v>0</v>
      </c>
      <c r="R426" t="s">
        <v>33</v>
      </c>
      <c r="S426">
        <v>40.700000000000003</v>
      </c>
      <c r="T426">
        <v>449.3</v>
      </c>
      <c r="U426">
        <v>0</v>
      </c>
    </row>
    <row r="427" spans="1:21" x14ac:dyDescent="0.25">
      <c r="A427" t="s">
        <v>459</v>
      </c>
      <c r="B427">
        <v>0</v>
      </c>
      <c r="C427">
        <v>1</v>
      </c>
      <c r="D427">
        <v>1</v>
      </c>
      <c r="E427">
        <v>0</v>
      </c>
      <c r="F427">
        <v>55</v>
      </c>
      <c r="G427">
        <v>1</v>
      </c>
      <c r="H427" t="s">
        <v>22</v>
      </c>
      <c r="I427" t="s">
        <v>25</v>
      </c>
      <c r="J427" t="s">
        <v>23</v>
      </c>
      <c r="K427" t="s">
        <v>23</v>
      </c>
      <c r="L427" t="s">
        <v>23</v>
      </c>
      <c r="M427" t="s">
        <v>23</v>
      </c>
      <c r="N427" t="s">
        <v>23</v>
      </c>
      <c r="O427" t="s">
        <v>23</v>
      </c>
      <c r="P427" t="s">
        <v>26</v>
      </c>
      <c r="Q427">
        <v>0</v>
      </c>
      <c r="R427" t="s">
        <v>33</v>
      </c>
      <c r="S427">
        <v>51.65</v>
      </c>
      <c r="T427">
        <v>2838.55</v>
      </c>
      <c r="U427">
        <v>0</v>
      </c>
    </row>
    <row r="428" spans="1:21" x14ac:dyDescent="0.25">
      <c r="A428" t="s">
        <v>460</v>
      </c>
      <c r="B428">
        <v>1</v>
      </c>
      <c r="C428">
        <v>1</v>
      </c>
      <c r="D428">
        <v>1</v>
      </c>
      <c r="E428">
        <v>0</v>
      </c>
      <c r="F428">
        <v>52</v>
      </c>
      <c r="G428">
        <v>1</v>
      </c>
      <c r="H428" t="s">
        <v>22</v>
      </c>
      <c r="I428" t="s">
        <v>35</v>
      </c>
      <c r="J428" t="s">
        <v>23</v>
      </c>
      <c r="K428" t="s">
        <v>22</v>
      </c>
      <c r="L428" t="s">
        <v>22</v>
      </c>
      <c r="M428" t="s">
        <v>23</v>
      </c>
      <c r="N428" t="s">
        <v>22</v>
      </c>
      <c r="O428" t="s">
        <v>22</v>
      </c>
      <c r="P428" t="s">
        <v>29</v>
      </c>
      <c r="Q428">
        <v>1</v>
      </c>
      <c r="R428" t="s">
        <v>33</v>
      </c>
      <c r="S428">
        <v>105.1</v>
      </c>
      <c r="T428">
        <v>5376.4</v>
      </c>
      <c r="U428">
        <v>0</v>
      </c>
    </row>
    <row r="429" spans="1:21" x14ac:dyDescent="0.25">
      <c r="A429" t="s">
        <v>461</v>
      </c>
      <c r="B429">
        <v>0</v>
      </c>
      <c r="C429">
        <v>0</v>
      </c>
      <c r="D429">
        <v>1</v>
      </c>
      <c r="E429">
        <v>1</v>
      </c>
      <c r="F429">
        <v>10</v>
      </c>
      <c r="G429">
        <v>1</v>
      </c>
      <c r="H429" t="s">
        <v>22</v>
      </c>
      <c r="I429" t="s">
        <v>35</v>
      </c>
      <c r="J429" t="s">
        <v>23</v>
      </c>
      <c r="K429" t="s">
        <v>23</v>
      </c>
      <c r="L429" t="s">
        <v>23</v>
      </c>
      <c r="M429" t="s">
        <v>23</v>
      </c>
      <c r="N429" t="s">
        <v>23</v>
      </c>
      <c r="O429" t="s">
        <v>22</v>
      </c>
      <c r="P429" t="s">
        <v>26</v>
      </c>
      <c r="Q429">
        <v>0</v>
      </c>
      <c r="R429" t="s">
        <v>27</v>
      </c>
      <c r="S429">
        <v>85.95</v>
      </c>
      <c r="T429">
        <v>858.6</v>
      </c>
      <c r="U429">
        <v>0</v>
      </c>
    </row>
    <row r="430" spans="1:21" x14ac:dyDescent="0.25">
      <c r="A430" t="s">
        <v>462</v>
      </c>
      <c r="B430">
        <v>1</v>
      </c>
      <c r="C430">
        <v>0</v>
      </c>
      <c r="D430">
        <v>0</v>
      </c>
      <c r="E430">
        <v>0</v>
      </c>
      <c r="F430">
        <v>18</v>
      </c>
      <c r="G430">
        <v>1</v>
      </c>
      <c r="H430" t="s">
        <v>22</v>
      </c>
      <c r="I430" t="s">
        <v>35</v>
      </c>
      <c r="J430" t="s">
        <v>23</v>
      </c>
      <c r="K430" t="s">
        <v>23</v>
      </c>
      <c r="L430" t="s">
        <v>23</v>
      </c>
      <c r="M430" t="s">
        <v>23</v>
      </c>
      <c r="N430" t="s">
        <v>23</v>
      </c>
      <c r="O430" t="s">
        <v>23</v>
      </c>
      <c r="P430" t="s">
        <v>26</v>
      </c>
      <c r="Q430">
        <v>1</v>
      </c>
      <c r="R430" t="s">
        <v>33</v>
      </c>
      <c r="S430">
        <v>75.599999999999994</v>
      </c>
      <c r="T430">
        <v>1395.05</v>
      </c>
      <c r="U430">
        <v>0</v>
      </c>
    </row>
    <row r="431" spans="1:21" x14ac:dyDescent="0.25">
      <c r="A431" t="s">
        <v>463</v>
      </c>
      <c r="B431">
        <v>0</v>
      </c>
      <c r="C431">
        <v>0</v>
      </c>
      <c r="D431">
        <v>1</v>
      </c>
      <c r="E431">
        <v>0</v>
      </c>
      <c r="F431">
        <v>68</v>
      </c>
      <c r="G431">
        <v>1</v>
      </c>
      <c r="H431" t="s">
        <v>22</v>
      </c>
      <c r="I431" t="s">
        <v>25</v>
      </c>
      <c r="J431" t="s">
        <v>22</v>
      </c>
      <c r="K431" t="s">
        <v>23</v>
      </c>
      <c r="L431" t="s">
        <v>23</v>
      </c>
      <c r="M431" t="s">
        <v>22</v>
      </c>
      <c r="N431" t="s">
        <v>23</v>
      </c>
      <c r="O431" t="s">
        <v>23</v>
      </c>
      <c r="P431" t="s">
        <v>29</v>
      </c>
      <c r="Q431">
        <v>0</v>
      </c>
      <c r="R431" t="s">
        <v>33</v>
      </c>
      <c r="S431">
        <v>58.25</v>
      </c>
      <c r="T431">
        <v>3975.7</v>
      </c>
      <c r="U431">
        <v>0</v>
      </c>
    </row>
    <row r="432" spans="1:21" x14ac:dyDescent="0.25">
      <c r="A432" t="s">
        <v>464</v>
      </c>
      <c r="B432">
        <v>0</v>
      </c>
      <c r="C432">
        <v>0</v>
      </c>
      <c r="D432">
        <v>1</v>
      </c>
      <c r="E432">
        <v>1</v>
      </c>
      <c r="F432">
        <v>61</v>
      </c>
      <c r="G432">
        <v>1</v>
      </c>
      <c r="H432" t="s">
        <v>23</v>
      </c>
      <c r="I432" t="s">
        <v>23</v>
      </c>
      <c r="J432" t="s">
        <v>44</v>
      </c>
      <c r="K432" t="s">
        <v>44</v>
      </c>
      <c r="L432" t="s">
        <v>44</v>
      </c>
      <c r="M432" t="s">
        <v>44</v>
      </c>
      <c r="N432" t="s">
        <v>44</v>
      </c>
      <c r="O432" t="s">
        <v>44</v>
      </c>
      <c r="P432" t="s">
        <v>26</v>
      </c>
      <c r="Q432">
        <v>1</v>
      </c>
      <c r="R432" t="s">
        <v>30</v>
      </c>
      <c r="S432">
        <v>19.399999999999999</v>
      </c>
      <c r="T432">
        <v>1182.55</v>
      </c>
      <c r="U432">
        <v>1</v>
      </c>
    </row>
    <row r="433" spans="1:21" x14ac:dyDescent="0.25">
      <c r="A433" t="s">
        <v>465</v>
      </c>
      <c r="B433">
        <v>0</v>
      </c>
      <c r="C433">
        <v>0</v>
      </c>
      <c r="D433">
        <v>1</v>
      </c>
      <c r="E433">
        <v>1</v>
      </c>
      <c r="F433">
        <v>72</v>
      </c>
      <c r="G433">
        <v>0</v>
      </c>
      <c r="H433" t="s">
        <v>24</v>
      </c>
      <c r="I433" t="s">
        <v>25</v>
      </c>
      <c r="J433" t="s">
        <v>22</v>
      </c>
      <c r="K433" t="s">
        <v>22</v>
      </c>
      <c r="L433" t="s">
        <v>22</v>
      </c>
      <c r="M433" t="s">
        <v>22</v>
      </c>
      <c r="N433" t="s">
        <v>22</v>
      </c>
      <c r="O433" t="s">
        <v>22</v>
      </c>
      <c r="P433" t="s">
        <v>45</v>
      </c>
      <c r="Q433">
        <v>1</v>
      </c>
      <c r="R433" t="s">
        <v>38</v>
      </c>
      <c r="S433">
        <v>65.2</v>
      </c>
      <c r="T433">
        <v>4784.45</v>
      </c>
      <c r="U433">
        <v>0</v>
      </c>
    </row>
    <row r="434" spans="1:21" x14ac:dyDescent="0.25">
      <c r="A434" t="s">
        <v>466</v>
      </c>
      <c r="B434">
        <v>1</v>
      </c>
      <c r="C434">
        <v>0</v>
      </c>
      <c r="D434">
        <v>0</v>
      </c>
      <c r="E434">
        <v>0</v>
      </c>
      <c r="F434">
        <v>2</v>
      </c>
      <c r="G434">
        <v>1</v>
      </c>
      <c r="H434" t="s">
        <v>23</v>
      </c>
      <c r="I434" t="s">
        <v>25</v>
      </c>
      <c r="J434" t="s">
        <v>22</v>
      </c>
      <c r="K434" t="s">
        <v>23</v>
      </c>
      <c r="L434" t="s">
        <v>22</v>
      </c>
      <c r="M434" t="s">
        <v>23</v>
      </c>
      <c r="N434" t="s">
        <v>23</v>
      </c>
      <c r="O434" t="s">
        <v>23</v>
      </c>
      <c r="P434" t="s">
        <v>26</v>
      </c>
      <c r="Q434">
        <v>0</v>
      </c>
      <c r="R434" t="s">
        <v>27</v>
      </c>
      <c r="S434">
        <v>53.45</v>
      </c>
      <c r="T434">
        <v>119.5</v>
      </c>
      <c r="U434">
        <v>0</v>
      </c>
    </row>
    <row r="435" spans="1:21" x14ac:dyDescent="0.25">
      <c r="A435" t="s">
        <v>467</v>
      </c>
      <c r="B435">
        <v>1</v>
      </c>
      <c r="C435">
        <v>0</v>
      </c>
      <c r="D435">
        <v>0</v>
      </c>
      <c r="E435">
        <v>0</v>
      </c>
      <c r="F435">
        <v>12</v>
      </c>
      <c r="G435">
        <v>1</v>
      </c>
      <c r="H435" t="s">
        <v>23</v>
      </c>
      <c r="I435" t="s">
        <v>25</v>
      </c>
      <c r="J435" t="s">
        <v>23</v>
      </c>
      <c r="K435" t="s">
        <v>23</v>
      </c>
      <c r="L435" t="s">
        <v>23</v>
      </c>
      <c r="M435" t="s">
        <v>23</v>
      </c>
      <c r="N435" t="s">
        <v>23</v>
      </c>
      <c r="O435" t="s">
        <v>23</v>
      </c>
      <c r="P435" t="s">
        <v>26</v>
      </c>
      <c r="Q435">
        <v>1</v>
      </c>
      <c r="R435" t="s">
        <v>33</v>
      </c>
      <c r="S435">
        <v>45.4</v>
      </c>
      <c r="T435">
        <v>518.9</v>
      </c>
      <c r="U435">
        <v>1</v>
      </c>
    </row>
    <row r="436" spans="1:21" x14ac:dyDescent="0.25">
      <c r="A436" t="s">
        <v>468</v>
      </c>
      <c r="B436">
        <v>1</v>
      </c>
      <c r="C436">
        <v>0</v>
      </c>
      <c r="D436">
        <v>1</v>
      </c>
      <c r="E436">
        <v>0</v>
      </c>
      <c r="F436">
        <v>41</v>
      </c>
      <c r="G436">
        <v>1</v>
      </c>
      <c r="H436" t="s">
        <v>23</v>
      </c>
      <c r="I436" t="s">
        <v>23</v>
      </c>
      <c r="J436" t="s">
        <v>44</v>
      </c>
      <c r="K436" t="s">
        <v>44</v>
      </c>
      <c r="L436" t="s">
        <v>44</v>
      </c>
      <c r="M436" t="s">
        <v>44</v>
      </c>
      <c r="N436" t="s">
        <v>44</v>
      </c>
      <c r="O436" t="s">
        <v>44</v>
      </c>
      <c r="P436" t="s">
        <v>45</v>
      </c>
      <c r="Q436">
        <v>1</v>
      </c>
      <c r="R436" t="s">
        <v>27</v>
      </c>
      <c r="S436">
        <v>19.75</v>
      </c>
      <c r="T436">
        <v>899.45</v>
      </c>
      <c r="U436">
        <v>0</v>
      </c>
    </row>
    <row r="437" spans="1:21" x14ac:dyDescent="0.25">
      <c r="A437" t="s">
        <v>469</v>
      </c>
      <c r="B437">
        <v>0</v>
      </c>
      <c r="C437">
        <v>0</v>
      </c>
      <c r="D437">
        <v>0</v>
      </c>
      <c r="E437">
        <v>0</v>
      </c>
      <c r="F437">
        <v>26</v>
      </c>
      <c r="G437">
        <v>0</v>
      </c>
      <c r="H437" t="s">
        <v>24</v>
      </c>
      <c r="I437" t="s">
        <v>25</v>
      </c>
      <c r="J437" t="s">
        <v>23</v>
      </c>
      <c r="K437" t="s">
        <v>23</v>
      </c>
      <c r="L437" t="s">
        <v>22</v>
      </c>
      <c r="M437" t="s">
        <v>22</v>
      </c>
      <c r="N437" t="s">
        <v>22</v>
      </c>
      <c r="O437" t="s">
        <v>23</v>
      </c>
      <c r="P437" t="s">
        <v>26</v>
      </c>
      <c r="Q437">
        <v>1</v>
      </c>
      <c r="R437" t="s">
        <v>38</v>
      </c>
      <c r="S437">
        <v>44.45</v>
      </c>
      <c r="T437">
        <v>1183.8</v>
      </c>
      <c r="U437">
        <v>0</v>
      </c>
    </row>
    <row r="438" spans="1:21" x14ac:dyDescent="0.25">
      <c r="A438" t="s">
        <v>470</v>
      </c>
      <c r="B438">
        <v>1</v>
      </c>
      <c r="C438">
        <v>0</v>
      </c>
      <c r="D438">
        <v>1</v>
      </c>
      <c r="E438">
        <v>0</v>
      </c>
      <c r="F438">
        <v>36</v>
      </c>
      <c r="G438">
        <v>1</v>
      </c>
      <c r="H438" t="s">
        <v>23</v>
      </c>
      <c r="I438" t="s">
        <v>23</v>
      </c>
      <c r="J438" t="s">
        <v>44</v>
      </c>
      <c r="K438" t="s">
        <v>44</v>
      </c>
      <c r="L438" t="s">
        <v>44</v>
      </c>
      <c r="M438" t="s">
        <v>44</v>
      </c>
      <c r="N438" t="s">
        <v>44</v>
      </c>
      <c r="O438" t="s">
        <v>44</v>
      </c>
      <c r="P438" t="s">
        <v>29</v>
      </c>
      <c r="Q438">
        <v>0</v>
      </c>
      <c r="R438" t="s">
        <v>33</v>
      </c>
      <c r="S438">
        <v>20.85</v>
      </c>
      <c r="T438">
        <v>720.05</v>
      </c>
      <c r="U438">
        <v>0</v>
      </c>
    </row>
    <row r="439" spans="1:21" x14ac:dyDescent="0.25">
      <c r="A439" t="s">
        <v>471</v>
      </c>
      <c r="B439">
        <v>1</v>
      </c>
      <c r="C439">
        <v>0</v>
      </c>
      <c r="D439">
        <v>1</v>
      </c>
      <c r="E439">
        <v>1</v>
      </c>
      <c r="F439">
        <v>72</v>
      </c>
      <c r="G439">
        <v>1</v>
      </c>
      <c r="H439" t="s">
        <v>22</v>
      </c>
      <c r="I439" t="s">
        <v>35</v>
      </c>
      <c r="J439" t="s">
        <v>22</v>
      </c>
      <c r="K439" t="s">
        <v>22</v>
      </c>
      <c r="L439" t="s">
        <v>22</v>
      </c>
      <c r="M439" t="s">
        <v>22</v>
      </c>
      <c r="N439" t="s">
        <v>22</v>
      </c>
      <c r="O439" t="s">
        <v>22</v>
      </c>
      <c r="P439" t="s">
        <v>45</v>
      </c>
      <c r="Q439">
        <v>1</v>
      </c>
      <c r="R439" t="s">
        <v>38</v>
      </c>
      <c r="S439">
        <v>114.05</v>
      </c>
      <c r="T439">
        <v>8468.2000000000007</v>
      </c>
      <c r="U439">
        <v>0</v>
      </c>
    </row>
    <row r="440" spans="1:21" x14ac:dyDescent="0.25">
      <c r="A440" t="s">
        <v>472</v>
      </c>
      <c r="B440">
        <v>1</v>
      </c>
      <c r="C440">
        <v>0</v>
      </c>
      <c r="D440">
        <v>1</v>
      </c>
      <c r="E440">
        <v>0</v>
      </c>
      <c r="F440">
        <v>35</v>
      </c>
      <c r="G440">
        <v>1</v>
      </c>
      <c r="H440" t="s">
        <v>22</v>
      </c>
      <c r="I440" t="s">
        <v>35</v>
      </c>
      <c r="J440" t="s">
        <v>23</v>
      </c>
      <c r="K440" t="s">
        <v>23</v>
      </c>
      <c r="L440" t="s">
        <v>23</v>
      </c>
      <c r="M440" t="s">
        <v>22</v>
      </c>
      <c r="N440" t="s">
        <v>23</v>
      </c>
      <c r="O440" t="s">
        <v>22</v>
      </c>
      <c r="P440" t="s">
        <v>26</v>
      </c>
      <c r="Q440">
        <v>1</v>
      </c>
      <c r="R440" t="s">
        <v>33</v>
      </c>
      <c r="S440">
        <v>89.85</v>
      </c>
      <c r="T440">
        <v>3161.2</v>
      </c>
      <c r="U440">
        <v>0</v>
      </c>
    </row>
    <row r="441" spans="1:21" x14ac:dyDescent="0.25">
      <c r="A441" t="s">
        <v>473</v>
      </c>
      <c r="B441">
        <v>1</v>
      </c>
      <c r="C441">
        <v>0</v>
      </c>
      <c r="D441">
        <v>0</v>
      </c>
      <c r="E441">
        <v>0</v>
      </c>
      <c r="F441">
        <v>1</v>
      </c>
      <c r="G441">
        <v>1</v>
      </c>
      <c r="H441" t="s">
        <v>23</v>
      </c>
      <c r="I441" t="s">
        <v>25</v>
      </c>
      <c r="J441" t="s">
        <v>23</v>
      </c>
      <c r="K441" t="s">
        <v>23</v>
      </c>
      <c r="L441" t="s">
        <v>22</v>
      </c>
      <c r="M441" t="s">
        <v>22</v>
      </c>
      <c r="N441" t="s">
        <v>23</v>
      </c>
      <c r="O441" t="s">
        <v>23</v>
      </c>
      <c r="P441" t="s">
        <v>26</v>
      </c>
      <c r="Q441">
        <v>0</v>
      </c>
      <c r="R441" t="s">
        <v>30</v>
      </c>
      <c r="S441">
        <v>55.05</v>
      </c>
      <c r="T441">
        <v>55.05</v>
      </c>
      <c r="U441">
        <v>0</v>
      </c>
    </row>
    <row r="442" spans="1:21" x14ac:dyDescent="0.25">
      <c r="A442" t="s">
        <v>474</v>
      </c>
      <c r="B442">
        <v>0</v>
      </c>
      <c r="C442">
        <v>0</v>
      </c>
      <c r="D442">
        <v>1</v>
      </c>
      <c r="E442">
        <v>1</v>
      </c>
      <c r="F442">
        <v>16</v>
      </c>
      <c r="G442">
        <v>1</v>
      </c>
      <c r="H442" t="s">
        <v>22</v>
      </c>
      <c r="I442" t="s">
        <v>35</v>
      </c>
      <c r="J442" t="s">
        <v>22</v>
      </c>
      <c r="K442" t="s">
        <v>23</v>
      </c>
      <c r="L442" t="s">
        <v>22</v>
      </c>
      <c r="M442" t="s">
        <v>22</v>
      </c>
      <c r="N442" t="s">
        <v>22</v>
      </c>
      <c r="O442" t="s">
        <v>22</v>
      </c>
      <c r="P442" t="s">
        <v>26</v>
      </c>
      <c r="Q442">
        <v>1</v>
      </c>
      <c r="R442" t="s">
        <v>27</v>
      </c>
      <c r="S442">
        <v>112.95</v>
      </c>
      <c r="T442">
        <v>1882.55</v>
      </c>
      <c r="U442">
        <v>0</v>
      </c>
    </row>
    <row r="443" spans="1:21" x14ac:dyDescent="0.25">
      <c r="A443" t="s">
        <v>475</v>
      </c>
      <c r="B443">
        <v>0</v>
      </c>
      <c r="C443">
        <v>1</v>
      </c>
      <c r="D443">
        <v>0</v>
      </c>
      <c r="E443">
        <v>0</v>
      </c>
      <c r="F443">
        <v>49</v>
      </c>
      <c r="G443">
        <v>1</v>
      </c>
      <c r="H443" t="s">
        <v>22</v>
      </c>
      <c r="I443" t="s">
        <v>35</v>
      </c>
      <c r="J443" t="s">
        <v>22</v>
      </c>
      <c r="K443" t="s">
        <v>23</v>
      </c>
      <c r="L443" t="s">
        <v>23</v>
      </c>
      <c r="M443" t="s">
        <v>23</v>
      </c>
      <c r="N443" t="s">
        <v>22</v>
      </c>
      <c r="O443" t="s">
        <v>22</v>
      </c>
      <c r="P443" t="s">
        <v>26</v>
      </c>
      <c r="Q443">
        <v>0</v>
      </c>
      <c r="R443" t="s">
        <v>38</v>
      </c>
      <c r="S443">
        <v>101.55</v>
      </c>
      <c r="T443">
        <v>5070.3999999999996</v>
      </c>
      <c r="U443">
        <v>0</v>
      </c>
    </row>
    <row r="444" spans="1:21" x14ac:dyDescent="0.25">
      <c r="A444" t="s">
        <v>476</v>
      </c>
      <c r="B444">
        <v>0</v>
      </c>
      <c r="C444">
        <v>0</v>
      </c>
      <c r="D444">
        <v>1</v>
      </c>
      <c r="E444">
        <v>0</v>
      </c>
      <c r="F444">
        <v>54</v>
      </c>
      <c r="G444">
        <v>1</v>
      </c>
      <c r="H444" t="s">
        <v>22</v>
      </c>
      <c r="I444" t="s">
        <v>35</v>
      </c>
      <c r="J444" t="s">
        <v>22</v>
      </c>
      <c r="K444" t="s">
        <v>22</v>
      </c>
      <c r="L444" t="s">
        <v>22</v>
      </c>
      <c r="M444" t="s">
        <v>22</v>
      </c>
      <c r="N444" t="s">
        <v>22</v>
      </c>
      <c r="O444" t="s">
        <v>22</v>
      </c>
      <c r="P444" t="s">
        <v>29</v>
      </c>
      <c r="Q444">
        <v>1</v>
      </c>
      <c r="R444" t="s">
        <v>30</v>
      </c>
      <c r="S444">
        <v>114.65</v>
      </c>
      <c r="T444">
        <v>6049.5</v>
      </c>
      <c r="U444">
        <v>0</v>
      </c>
    </row>
    <row r="445" spans="1:21" x14ac:dyDescent="0.25">
      <c r="A445" t="s">
        <v>477</v>
      </c>
      <c r="B445">
        <v>0</v>
      </c>
      <c r="C445">
        <v>0</v>
      </c>
      <c r="D445">
        <v>0</v>
      </c>
      <c r="E445">
        <v>1</v>
      </c>
      <c r="F445">
        <v>18</v>
      </c>
      <c r="G445">
        <v>1</v>
      </c>
      <c r="H445" t="s">
        <v>22</v>
      </c>
      <c r="I445" t="s">
        <v>25</v>
      </c>
      <c r="J445" t="s">
        <v>22</v>
      </c>
      <c r="K445" t="s">
        <v>23</v>
      </c>
      <c r="L445" t="s">
        <v>23</v>
      </c>
      <c r="M445" t="s">
        <v>23</v>
      </c>
      <c r="N445" t="s">
        <v>23</v>
      </c>
      <c r="O445" t="s">
        <v>22</v>
      </c>
      <c r="P445" t="s">
        <v>26</v>
      </c>
      <c r="Q445">
        <v>0</v>
      </c>
      <c r="R445" t="s">
        <v>27</v>
      </c>
      <c r="S445">
        <v>64.8</v>
      </c>
      <c r="T445">
        <v>1166.7</v>
      </c>
      <c r="U445">
        <v>0</v>
      </c>
    </row>
    <row r="446" spans="1:21" x14ac:dyDescent="0.25">
      <c r="A446" t="s">
        <v>478</v>
      </c>
      <c r="B446">
        <v>0</v>
      </c>
      <c r="C446">
        <v>0</v>
      </c>
      <c r="D446">
        <v>1</v>
      </c>
      <c r="E446">
        <v>0</v>
      </c>
      <c r="F446">
        <v>36</v>
      </c>
      <c r="G446">
        <v>1</v>
      </c>
      <c r="H446" t="s">
        <v>23</v>
      </c>
      <c r="I446" t="s">
        <v>35</v>
      </c>
      <c r="J446" t="s">
        <v>23</v>
      </c>
      <c r="K446" t="s">
        <v>23</v>
      </c>
      <c r="L446" t="s">
        <v>23</v>
      </c>
      <c r="M446" t="s">
        <v>23</v>
      </c>
      <c r="N446" t="s">
        <v>23</v>
      </c>
      <c r="O446" t="s">
        <v>22</v>
      </c>
      <c r="P446" t="s">
        <v>26</v>
      </c>
      <c r="Q446">
        <v>0</v>
      </c>
      <c r="R446" t="s">
        <v>27</v>
      </c>
      <c r="S446">
        <v>80.400000000000006</v>
      </c>
      <c r="T446">
        <v>2937.65</v>
      </c>
      <c r="U446">
        <v>0</v>
      </c>
    </row>
    <row r="447" spans="1:21" x14ac:dyDescent="0.25">
      <c r="A447" t="s">
        <v>479</v>
      </c>
      <c r="B447">
        <v>0</v>
      </c>
      <c r="C447">
        <v>0</v>
      </c>
      <c r="D447">
        <v>0</v>
      </c>
      <c r="E447">
        <v>0</v>
      </c>
      <c r="F447">
        <v>60</v>
      </c>
      <c r="G447">
        <v>1</v>
      </c>
      <c r="H447" t="s">
        <v>22</v>
      </c>
      <c r="I447" t="s">
        <v>35</v>
      </c>
      <c r="J447" t="s">
        <v>23</v>
      </c>
      <c r="K447" t="s">
        <v>22</v>
      </c>
      <c r="L447" t="s">
        <v>22</v>
      </c>
      <c r="M447" t="s">
        <v>23</v>
      </c>
      <c r="N447" t="s">
        <v>22</v>
      </c>
      <c r="O447" t="s">
        <v>22</v>
      </c>
      <c r="P447" t="s">
        <v>26</v>
      </c>
      <c r="Q447">
        <v>1</v>
      </c>
      <c r="R447" t="s">
        <v>27</v>
      </c>
      <c r="S447">
        <v>105.9</v>
      </c>
      <c r="T447">
        <v>6396.45</v>
      </c>
      <c r="U447">
        <v>1</v>
      </c>
    </row>
    <row r="448" spans="1:21" x14ac:dyDescent="0.25">
      <c r="A448" t="s">
        <v>480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1</v>
      </c>
      <c r="H448" t="s">
        <v>23</v>
      </c>
      <c r="I448" t="s">
        <v>35</v>
      </c>
      <c r="J448" t="s">
        <v>23</v>
      </c>
      <c r="K448" t="s">
        <v>23</v>
      </c>
      <c r="L448" t="s">
        <v>23</v>
      </c>
      <c r="M448" t="s">
        <v>23</v>
      </c>
      <c r="N448" t="s">
        <v>23</v>
      </c>
      <c r="O448" t="s">
        <v>23</v>
      </c>
      <c r="P448" t="s">
        <v>26</v>
      </c>
      <c r="Q448">
        <v>0</v>
      </c>
      <c r="R448" t="s">
        <v>30</v>
      </c>
      <c r="S448">
        <v>69.55</v>
      </c>
      <c r="T448">
        <v>69.55</v>
      </c>
      <c r="U448">
        <v>1</v>
      </c>
    </row>
    <row r="449" spans="1:21" x14ac:dyDescent="0.25">
      <c r="A449" t="s">
        <v>481</v>
      </c>
      <c r="B449">
        <v>0</v>
      </c>
      <c r="C449">
        <v>0</v>
      </c>
      <c r="D449">
        <v>1</v>
      </c>
      <c r="E449">
        <v>1</v>
      </c>
      <c r="F449">
        <v>52</v>
      </c>
      <c r="G449">
        <v>1</v>
      </c>
      <c r="H449" t="s">
        <v>22</v>
      </c>
      <c r="I449" t="s">
        <v>23</v>
      </c>
      <c r="J449" t="s">
        <v>44</v>
      </c>
      <c r="K449" t="s">
        <v>44</v>
      </c>
      <c r="L449" t="s">
        <v>44</v>
      </c>
      <c r="M449" t="s">
        <v>44</v>
      </c>
      <c r="N449" t="s">
        <v>44</v>
      </c>
      <c r="O449" t="s">
        <v>44</v>
      </c>
      <c r="P449" t="s">
        <v>45</v>
      </c>
      <c r="Q449">
        <v>1</v>
      </c>
      <c r="R449" t="s">
        <v>33</v>
      </c>
      <c r="S449">
        <v>25.05</v>
      </c>
      <c r="T449">
        <v>1270.25</v>
      </c>
      <c r="U449">
        <v>0</v>
      </c>
    </row>
    <row r="450" spans="1:21" x14ac:dyDescent="0.25">
      <c r="A450" t="s">
        <v>482</v>
      </c>
      <c r="B450">
        <v>1</v>
      </c>
      <c r="C450">
        <v>0</v>
      </c>
      <c r="D450">
        <v>1</v>
      </c>
      <c r="E450">
        <v>1</v>
      </c>
      <c r="F450">
        <v>8</v>
      </c>
      <c r="G450">
        <v>1</v>
      </c>
      <c r="H450" t="s">
        <v>23</v>
      </c>
      <c r="I450" t="s">
        <v>35</v>
      </c>
      <c r="J450" t="s">
        <v>23</v>
      </c>
      <c r="K450" t="s">
        <v>23</v>
      </c>
      <c r="L450" t="s">
        <v>22</v>
      </c>
      <c r="M450" t="s">
        <v>23</v>
      </c>
      <c r="N450" t="s">
        <v>22</v>
      </c>
      <c r="O450" t="s">
        <v>22</v>
      </c>
      <c r="P450" t="s">
        <v>26</v>
      </c>
      <c r="Q450">
        <v>1</v>
      </c>
      <c r="R450" t="s">
        <v>27</v>
      </c>
      <c r="S450">
        <v>94.75</v>
      </c>
      <c r="T450">
        <v>759.55</v>
      </c>
      <c r="U450">
        <v>0</v>
      </c>
    </row>
    <row r="451" spans="1:21" x14ac:dyDescent="0.25">
      <c r="A451" t="s">
        <v>483</v>
      </c>
      <c r="B451">
        <v>1</v>
      </c>
      <c r="C451">
        <v>0</v>
      </c>
      <c r="D451">
        <v>1</v>
      </c>
      <c r="E451">
        <v>1</v>
      </c>
      <c r="F451">
        <v>72</v>
      </c>
      <c r="G451">
        <v>1</v>
      </c>
      <c r="H451" t="s">
        <v>23</v>
      </c>
      <c r="I451" t="s">
        <v>35</v>
      </c>
      <c r="J451" t="s">
        <v>22</v>
      </c>
      <c r="K451" t="s">
        <v>22</v>
      </c>
      <c r="L451" t="s">
        <v>23</v>
      </c>
      <c r="M451" t="s">
        <v>22</v>
      </c>
      <c r="N451" t="s">
        <v>22</v>
      </c>
      <c r="O451" t="s">
        <v>22</v>
      </c>
      <c r="P451" t="s">
        <v>45</v>
      </c>
      <c r="Q451">
        <v>0</v>
      </c>
      <c r="R451" t="s">
        <v>33</v>
      </c>
      <c r="S451">
        <v>105.5</v>
      </c>
      <c r="T451">
        <v>7611.55</v>
      </c>
      <c r="U451">
        <v>0</v>
      </c>
    </row>
    <row r="452" spans="1:21" x14ac:dyDescent="0.25">
      <c r="A452" t="s">
        <v>484</v>
      </c>
      <c r="B452">
        <v>0</v>
      </c>
      <c r="C452">
        <v>0</v>
      </c>
      <c r="D452">
        <v>0</v>
      </c>
      <c r="E452">
        <v>0</v>
      </c>
      <c r="F452">
        <v>64</v>
      </c>
      <c r="G452">
        <v>1</v>
      </c>
      <c r="H452" t="s">
        <v>22</v>
      </c>
      <c r="I452" t="s">
        <v>23</v>
      </c>
      <c r="J452" t="s">
        <v>44</v>
      </c>
      <c r="K452" t="s">
        <v>44</v>
      </c>
      <c r="L452" t="s">
        <v>44</v>
      </c>
      <c r="M452" t="s">
        <v>44</v>
      </c>
      <c r="N452" t="s">
        <v>44</v>
      </c>
      <c r="O452" t="s">
        <v>44</v>
      </c>
      <c r="P452" t="s">
        <v>29</v>
      </c>
      <c r="Q452">
        <v>0</v>
      </c>
      <c r="R452" t="s">
        <v>30</v>
      </c>
      <c r="S452">
        <v>24.7</v>
      </c>
      <c r="T452">
        <v>1642.75</v>
      </c>
      <c r="U452">
        <v>0</v>
      </c>
    </row>
    <row r="453" spans="1:21" x14ac:dyDescent="0.25">
      <c r="A453" t="s">
        <v>485</v>
      </c>
      <c r="B453">
        <v>0</v>
      </c>
      <c r="C453">
        <v>1</v>
      </c>
      <c r="D453">
        <v>0</v>
      </c>
      <c r="E453">
        <v>0</v>
      </c>
      <c r="F453">
        <v>22</v>
      </c>
      <c r="G453">
        <v>1</v>
      </c>
      <c r="H453" t="s">
        <v>23</v>
      </c>
      <c r="I453" t="s">
        <v>25</v>
      </c>
      <c r="J453" t="s">
        <v>22</v>
      </c>
      <c r="K453" t="s">
        <v>23</v>
      </c>
      <c r="L453" t="s">
        <v>22</v>
      </c>
      <c r="M453" t="s">
        <v>22</v>
      </c>
      <c r="N453" t="s">
        <v>23</v>
      </c>
      <c r="O453" t="s">
        <v>22</v>
      </c>
      <c r="P453" t="s">
        <v>26</v>
      </c>
      <c r="Q453">
        <v>1</v>
      </c>
      <c r="R453" t="s">
        <v>30</v>
      </c>
      <c r="S453">
        <v>69.75</v>
      </c>
      <c r="T453">
        <v>1545.4</v>
      </c>
      <c r="U453">
        <v>0</v>
      </c>
    </row>
    <row r="454" spans="1:21" x14ac:dyDescent="0.25">
      <c r="A454" t="s">
        <v>486</v>
      </c>
      <c r="B454">
        <v>1</v>
      </c>
      <c r="C454">
        <v>0</v>
      </c>
      <c r="D454">
        <v>1</v>
      </c>
      <c r="E454">
        <v>0</v>
      </c>
      <c r="F454">
        <v>60</v>
      </c>
      <c r="G454">
        <v>0</v>
      </c>
      <c r="H454" t="s">
        <v>24</v>
      </c>
      <c r="I454" t="s">
        <v>25</v>
      </c>
      <c r="J454" t="s">
        <v>23</v>
      </c>
      <c r="K454" t="s">
        <v>22</v>
      </c>
      <c r="L454" t="s">
        <v>22</v>
      </c>
      <c r="M454" t="s">
        <v>22</v>
      </c>
      <c r="N454" t="s">
        <v>22</v>
      </c>
      <c r="O454" t="s">
        <v>22</v>
      </c>
      <c r="P454" t="s">
        <v>26</v>
      </c>
      <c r="Q454">
        <v>1</v>
      </c>
      <c r="R454" t="s">
        <v>33</v>
      </c>
      <c r="S454">
        <v>60.2</v>
      </c>
      <c r="T454">
        <v>3582.4</v>
      </c>
      <c r="U454">
        <v>0</v>
      </c>
    </row>
    <row r="455" spans="1:21" x14ac:dyDescent="0.25">
      <c r="A455" t="s">
        <v>487</v>
      </c>
      <c r="B455">
        <v>0</v>
      </c>
      <c r="C455">
        <v>0</v>
      </c>
      <c r="D455">
        <v>1</v>
      </c>
      <c r="E455">
        <v>1</v>
      </c>
      <c r="F455">
        <v>28</v>
      </c>
      <c r="G455">
        <v>1</v>
      </c>
      <c r="H455" t="s">
        <v>23</v>
      </c>
      <c r="I455" t="s">
        <v>35</v>
      </c>
      <c r="J455" t="s">
        <v>23</v>
      </c>
      <c r="K455" t="s">
        <v>23</v>
      </c>
      <c r="L455" t="s">
        <v>23</v>
      </c>
      <c r="M455" t="s">
        <v>23</v>
      </c>
      <c r="N455" t="s">
        <v>23</v>
      </c>
      <c r="O455" t="s">
        <v>22</v>
      </c>
      <c r="P455" t="s">
        <v>26</v>
      </c>
      <c r="Q455">
        <v>1</v>
      </c>
      <c r="R455" t="s">
        <v>27</v>
      </c>
      <c r="S455">
        <v>81.05</v>
      </c>
      <c r="T455">
        <v>2227.1</v>
      </c>
      <c r="U455">
        <v>1</v>
      </c>
    </row>
    <row r="456" spans="1:21" x14ac:dyDescent="0.25">
      <c r="A456" t="s">
        <v>488</v>
      </c>
      <c r="B456">
        <v>0</v>
      </c>
      <c r="C456">
        <v>0</v>
      </c>
      <c r="D456">
        <v>1</v>
      </c>
      <c r="E456">
        <v>0</v>
      </c>
      <c r="F456">
        <v>61</v>
      </c>
      <c r="G456">
        <v>1</v>
      </c>
      <c r="H456" t="s">
        <v>22</v>
      </c>
      <c r="I456" t="s">
        <v>23</v>
      </c>
      <c r="J456" t="s">
        <v>44</v>
      </c>
      <c r="K456" t="s">
        <v>44</v>
      </c>
      <c r="L456" t="s">
        <v>44</v>
      </c>
      <c r="M456" t="s">
        <v>44</v>
      </c>
      <c r="N456" t="s">
        <v>44</v>
      </c>
      <c r="O456" t="s">
        <v>44</v>
      </c>
      <c r="P456" t="s">
        <v>45</v>
      </c>
      <c r="Q456">
        <v>0</v>
      </c>
      <c r="R456" t="s">
        <v>30</v>
      </c>
      <c r="S456">
        <v>24.4</v>
      </c>
      <c r="T456">
        <v>1417.9</v>
      </c>
      <c r="U456">
        <v>0</v>
      </c>
    </row>
    <row r="457" spans="1:21" x14ac:dyDescent="0.25">
      <c r="A457" t="s">
        <v>489</v>
      </c>
      <c r="B457">
        <v>0</v>
      </c>
      <c r="C457">
        <v>0</v>
      </c>
      <c r="D457">
        <v>0</v>
      </c>
      <c r="E457">
        <v>0</v>
      </c>
      <c r="F457">
        <v>24</v>
      </c>
      <c r="G457">
        <v>1</v>
      </c>
      <c r="H457" t="s">
        <v>22</v>
      </c>
      <c r="I457" t="s">
        <v>35</v>
      </c>
      <c r="J457" t="s">
        <v>23</v>
      </c>
      <c r="K457" t="s">
        <v>22</v>
      </c>
      <c r="L457" t="s">
        <v>22</v>
      </c>
      <c r="M457" t="s">
        <v>23</v>
      </c>
      <c r="N457" t="s">
        <v>22</v>
      </c>
      <c r="O457" t="s">
        <v>22</v>
      </c>
      <c r="P457" t="s">
        <v>26</v>
      </c>
      <c r="Q457">
        <v>1</v>
      </c>
      <c r="R457" t="s">
        <v>27</v>
      </c>
      <c r="S457">
        <v>104.15</v>
      </c>
      <c r="T457">
        <v>2494.65</v>
      </c>
      <c r="U457">
        <v>0</v>
      </c>
    </row>
    <row r="458" spans="1:21" x14ac:dyDescent="0.25">
      <c r="A458" t="s">
        <v>490</v>
      </c>
      <c r="B458">
        <v>1</v>
      </c>
      <c r="C458">
        <v>0</v>
      </c>
      <c r="D458">
        <v>1</v>
      </c>
      <c r="E458">
        <v>1</v>
      </c>
      <c r="F458">
        <v>28</v>
      </c>
      <c r="G458">
        <v>1</v>
      </c>
      <c r="H458" t="s">
        <v>23</v>
      </c>
      <c r="I458" t="s">
        <v>35</v>
      </c>
      <c r="J458" t="s">
        <v>23</v>
      </c>
      <c r="K458" t="s">
        <v>22</v>
      </c>
      <c r="L458" t="s">
        <v>22</v>
      </c>
      <c r="M458" t="s">
        <v>22</v>
      </c>
      <c r="N458" t="s">
        <v>22</v>
      </c>
      <c r="O458" t="s">
        <v>23</v>
      </c>
      <c r="P458" t="s">
        <v>29</v>
      </c>
      <c r="Q458">
        <v>0</v>
      </c>
      <c r="R458" t="s">
        <v>33</v>
      </c>
      <c r="S458">
        <v>92.9</v>
      </c>
      <c r="T458">
        <v>2768.35</v>
      </c>
      <c r="U458">
        <v>0</v>
      </c>
    </row>
    <row r="459" spans="1:21" x14ac:dyDescent="0.25">
      <c r="A459" t="s">
        <v>491</v>
      </c>
      <c r="B459">
        <v>0</v>
      </c>
      <c r="C459">
        <v>0</v>
      </c>
      <c r="D459">
        <v>1</v>
      </c>
      <c r="E459">
        <v>1</v>
      </c>
      <c r="F459">
        <v>30</v>
      </c>
      <c r="G459">
        <v>1</v>
      </c>
      <c r="H459" t="s">
        <v>23</v>
      </c>
      <c r="I459" t="s">
        <v>25</v>
      </c>
      <c r="J459" t="s">
        <v>23</v>
      </c>
      <c r="K459" t="s">
        <v>22</v>
      </c>
      <c r="L459" t="s">
        <v>22</v>
      </c>
      <c r="M459" t="s">
        <v>22</v>
      </c>
      <c r="N459" t="s">
        <v>22</v>
      </c>
      <c r="O459" t="s">
        <v>22</v>
      </c>
      <c r="P459" t="s">
        <v>45</v>
      </c>
      <c r="Q459">
        <v>0</v>
      </c>
      <c r="R459" t="s">
        <v>33</v>
      </c>
      <c r="S459">
        <v>80.8</v>
      </c>
      <c r="T459">
        <v>2369.3000000000002</v>
      </c>
      <c r="U459">
        <v>0</v>
      </c>
    </row>
    <row r="460" spans="1:21" x14ac:dyDescent="0.25">
      <c r="A460" t="s">
        <v>492</v>
      </c>
      <c r="B460">
        <v>1</v>
      </c>
      <c r="C460">
        <v>0</v>
      </c>
      <c r="D460">
        <v>1</v>
      </c>
      <c r="E460">
        <v>0</v>
      </c>
      <c r="F460">
        <v>2</v>
      </c>
      <c r="G460">
        <v>1</v>
      </c>
      <c r="H460" t="s">
        <v>23</v>
      </c>
      <c r="I460" t="s">
        <v>23</v>
      </c>
      <c r="J460" t="s">
        <v>44</v>
      </c>
      <c r="K460" t="s">
        <v>44</v>
      </c>
      <c r="L460" t="s">
        <v>44</v>
      </c>
      <c r="M460" t="s">
        <v>44</v>
      </c>
      <c r="N460" t="s">
        <v>44</v>
      </c>
      <c r="O460" t="s">
        <v>44</v>
      </c>
      <c r="P460" t="s">
        <v>26</v>
      </c>
      <c r="Q460">
        <v>0</v>
      </c>
      <c r="R460" t="s">
        <v>30</v>
      </c>
      <c r="S460">
        <v>20</v>
      </c>
      <c r="T460">
        <v>38</v>
      </c>
      <c r="U460">
        <v>0</v>
      </c>
    </row>
    <row r="461" spans="1:21" x14ac:dyDescent="0.25">
      <c r="A461" t="s">
        <v>493</v>
      </c>
      <c r="B461">
        <v>1</v>
      </c>
      <c r="C461">
        <v>0</v>
      </c>
      <c r="D461">
        <v>0</v>
      </c>
      <c r="E461">
        <v>0</v>
      </c>
      <c r="F461">
        <v>1</v>
      </c>
      <c r="G461">
        <v>1</v>
      </c>
      <c r="H461" t="s">
        <v>22</v>
      </c>
      <c r="I461" t="s">
        <v>35</v>
      </c>
      <c r="J461" t="s">
        <v>23</v>
      </c>
      <c r="K461" t="s">
        <v>23</v>
      </c>
      <c r="L461" t="s">
        <v>23</v>
      </c>
      <c r="M461" t="s">
        <v>23</v>
      </c>
      <c r="N461" t="s">
        <v>23</v>
      </c>
      <c r="O461" t="s">
        <v>23</v>
      </c>
      <c r="P461" t="s">
        <v>26</v>
      </c>
      <c r="Q461">
        <v>1</v>
      </c>
      <c r="R461" t="s">
        <v>27</v>
      </c>
      <c r="S461">
        <v>75.099999999999994</v>
      </c>
      <c r="T461">
        <v>75.099999999999994</v>
      </c>
      <c r="U461">
        <v>0</v>
      </c>
    </row>
    <row r="462" spans="1:21" x14ac:dyDescent="0.25">
      <c r="A462" t="s">
        <v>494</v>
      </c>
      <c r="B462">
        <v>1</v>
      </c>
      <c r="C462">
        <v>0</v>
      </c>
      <c r="D462">
        <v>0</v>
      </c>
      <c r="E462">
        <v>1</v>
      </c>
      <c r="F462">
        <v>6</v>
      </c>
      <c r="G462">
        <v>1</v>
      </c>
      <c r="H462" t="s">
        <v>23</v>
      </c>
      <c r="I462" t="s">
        <v>23</v>
      </c>
      <c r="J462" t="s">
        <v>44</v>
      </c>
      <c r="K462" t="s">
        <v>44</v>
      </c>
      <c r="L462" t="s">
        <v>44</v>
      </c>
      <c r="M462" t="s">
        <v>44</v>
      </c>
      <c r="N462" t="s">
        <v>44</v>
      </c>
      <c r="O462" t="s">
        <v>44</v>
      </c>
      <c r="P462" t="s">
        <v>26</v>
      </c>
      <c r="Q462">
        <v>0</v>
      </c>
      <c r="R462" t="s">
        <v>30</v>
      </c>
      <c r="S462">
        <v>19.649999999999999</v>
      </c>
      <c r="T462">
        <v>100.9</v>
      </c>
      <c r="U462">
        <v>0</v>
      </c>
    </row>
    <row r="463" spans="1:21" x14ac:dyDescent="0.25">
      <c r="A463" t="s">
        <v>495</v>
      </c>
      <c r="B463">
        <v>0</v>
      </c>
      <c r="C463">
        <v>0</v>
      </c>
      <c r="D463">
        <v>1</v>
      </c>
      <c r="E463">
        <v>0</v>
      </c>
      <c r="F463">
        <v>24</v>
      </c>
      <c r="G463">
        <v>1</v>
      </c>
      <c r="H463" t="s">
        <v>23</v>
      </c>
      <c r="I463" t="s">
        <v>25</v>
      </c>
      <c r="J463" t="s">
        <v>23</v>
      </c>
      <c r="K463" t="s">
        <v>22</v>
      </c>
      <c r="L463" t="s">
        <v>23</v>
      </c>
      <c r="M463" t="s">
        <v>23</v>
      </c>
      <c r="N463" t="s">
        <v>22</v>
      </c>
      <c r="O463" t="s">
        <v>22</v>
      </c>
      <c r="P463" t="s">
        <v>26</v>
      </c>
      <c r="Q463">
        <v>1</v>
      </c>
      <c r="R463" t="s">
        <v>33</v>
      </c>
      <c r="S463">
        <v>69.45</v>
      </c>
      <c r="T463">
        <v>1614.05</v>
      </c>
      <c r="U463">
        <v>0</v>
      </c>
    </row>
    <row r="464" spans="1:21" x14ac:dyDescent="0.25">
      <c r="A464" t="s">
        <v>496</v>
      </c>
      <c r="B464">
        <v>1</v>
      </c>
      <c r="C464">
        <v>0</v>
      </c>
      <c r="D464">
        <v>1</v>
      </c>
      <c r="E464">
        <v>1</v>
      </c>
      <c r="F464">
        <v>4</v>
      </c>
      <c r="G464">
        <v>1</v>
      </c>
      <c r="H464" t="s">
        <v>22</v>
      </c>
      <c r="I464" t="s">
        <v>35</v>
      </c>
      <c r="J464" t="s">
        <v>23</v>
      </c>
      <c r="K464" t="s">
        <v>23</v>
      </c>
      <c r="L464" t="s">
        <v>22</v>
      </c>
      <c r="M464" t="s">
        <v>23</v>
      </c>
      <c r="N464" t="s">
        <v>22</v>
      </c>
      <c r="O464" t="s">
        <v>22</v>
      </c>
      <c r="P464" t="s">
        <v>26</v>
      </c>
      <c r="Q464">
        <v>0</v>
      </c>
      <c r="R464" t="s">
        <v>27</v>
      </c>
      <c r="S464">
        <v>101.15</v>
      </c>
      <c r="T464">
        <v>385.9</v>
      </c>
      <c r="U464">
        <v>1</v>
      </c>
    </row>
    <row r="465" spans="1:21" x14ac:dyDescent="0.25">
      <c r="A465" t="s">
        <v>497</v>
      </c>
      <c r="B465">
        <v>1</v>
      </c>
      <c r="C465">
        <v>0</v>
      </c>
      <c r="D465">
        <v>0</v>
      </c>
      <c r="E465">
        <v>0</v>
      </c>
      <c r="F465">
        <v>7</v>
      </c>
      <c r="G465">
        <v>1</v>
      </c>
      <c r="H465" t="s">
        <v>22</v>
      </c>
      <c r="I465" t="s">
        <v>35</v>
      </c>
      <c r="J465" t="s">
        <v>23</v>
      </c>
      <c r="K465" t="s">
        <v>22</v>
      </c>
      <c r="L465" t="s">
        <v>23</v>
      </c>
      <c r="M465" t="s">
        <v>23</v>
      </c>
      <c r="N465" t="s">
        <v>22</v>
      </c>
      <c r="O465" t="s">
        <v>22</v>
      </c>
      <c r="P465" t="s">
        <v>26</v>
      </c>
      <c r="Q465">
        <v>1</v>
      </c>
      <c r="R465" t="s">
        <v>27</v>
      </c>
      <c r="S465">
        <v>99.8</v>
      </c>
      <c r="T465">
        <v>673.25</v>
      </c>
      <c r="U465">
        <v>1</v>
      </c>
    </row>
    <row r="466" spans="1:21" x14ac:dyDescent="0.25">
      <c r="A466" t="s">
        <v>498</v>
      </c>
      <c r="B466">
        <v>1</v>
      </c>
      <c r="C466">
        <v>1</v>
      </c>
      <c r="D466">
        <v>1</v>
      </c>
      <c r="E466">
        <v>0</v>
      </c>
      <c r="F466">
        <v>72</v>
      </c>
      <c r="G466">
        <v>1</v>
      </c>
      <c r="H466" t="s">
        <v>22</v>
      </c>
      <c r="I466" t="s">
        <v>35</v>
      </c>
      <c r="J466" t="s">
        <v>22</v>
      </c>
      <c r="K466" t="s">
        <v>22</v>
      </c>
      <c r="L466" t="s">
        <v>22</v>
      </c>
      <c r="M466" t="s">
        <v>22</v>
      </c>
      <c r="N466" t="s">
        <v>22</v>
      </c>
      <c r="O466" t="s">
        <v>22</v>
      </c>
      <c r="P466" t="s">
        <v>45</v>
      </c>
      <c r="Q466">
        <v>1</v>
      </c>
      <c r="R466" t="s">
        <v>33</v>
      </c>
      <c r="S466">
        <v>116.05</v>
      </c>
      <c r="T466">
        <v>8404.9</v>
      </c>
      <c r="U466">
        <v>0</v>
      </c>
    </row>
    <row r="467" spans="1:21" x14ac:dyDescent="0.25">
      <c r="A467" t="s">
        <v>499</v>
      </c>
      <c r="B467">
        <v>1</v>
      </c>
      <c r="C467">
        <v>0</v>
      </c>
      <c r="D467">
        <v>0</v>
      </c>
      <c r="E467">
        <v>0</v>
      </c>
      <c r="F467">
        <v>70</v>
      </c>
      <c r="G467">
        <v>0</v>
      </c>
      <c r="H467" t="s">
        <v>24</v>
      </c>
      <c r="I467" t="s">
        <v>25</v>
      </c>
      <c r="J467" t="s">
        <v>23</v>
      </c>
      <c r="K467" t="s">
        <v>23</v>
      </c>
      <c r="L467" t="s">
        <v>23</v>
      </c>
      <c r="M467" t="s">
        <v>22</v>
      </c>
      <c r="N467" t="s">
        <v>23</v>
      </c>
      <c r="O467" t="s">
        <v>22</v>
      </c>
      <c r="P467" t="s">
        <v>45</v>
      </c>
      <c r="Q467">
        <v>1</v>
      </c>
      <c r="R467" t="s">
        <v>30</v>
      </c>
      <c r="S467">
        <v>40.049999999999997</v>
      </c>
      <c r="T467">
        <v>2799.75</v>
      </c>
      <c r="U467">
        <v>0</v>
      </c>
    </row>
    <row r="468" spans="1:21" x14ac:dyDescent="0.25">
      <c r="A468" t="s">
        <v>500</v>
      </c>
      <c r="B468">
        <v>1</v>
      </c>
      <c r="C468">
        <v>1</v>
      </c>
      <c r="D468">
        <v>1</v>
      </c>
      <c r="E468">
        <v>0</v>
      </c>
      <c r="F468">
        <v>64</v>
      </c>
      <c r="G468">
        <v>1</v>
      </c>
      <c r="H468" t="s">
        <v>22</v>
      </c>
      <c r="I468" t="s">
        <v>35</v>
      </c>
      <c r="J468" t="s">
        <v>23</v>
      </c>
      <c r="K468" t="s">
        <v>23</v>
      </c>
      <c r="L468" t="s">
        <v>22</v>
      </c>
      <c r="M468" t="s">
        <v>22</v>
      </c>
      <c r="N468" t="s">
        <v>22</v>
      </c>
      <c r="O468" t="s">
        <v>22</v>
      </c>
      <c r="P468" t="s">
        <v>45</v>
      </c>
      <c r="Q468">
        <v>0</v>
      </c>
      <c r="R468" t="s">
        <v>27</v>
      </c>
      <c r="S468">
        <v>102.1</v>
      </c>
      <c r="T468">
        <v>6538.45</v>
      </c>
      <c r="U468">
        <v>0</v>
      </c>
    </row>
    <row r="469" spans="1:21" x14ac:dyDescent="0.25">
      <c r="A469" t="s">
        <v>501</v>
      </c>
      <c r="B469">
        <v>1</v>
      </c>
      <c r="C469">
        <v>0</v>
      </c>
      <c r="D469">
        <v>1</v>
      </c>
      <c r="E469">
        <v>1</v>
      </c>
      <c r="F469">
        <v>72</v>
      </c>
      <c r="G469">
        <v>1</v>
      </c>
      <c r="H469" t="s">
        <v>22</v>
      </c>
      <c r="I469" t="s">
        <v>35</v>
      </c>
      <c r="J469" t="s">
        <v>23</v>
      </c>
      <c r="K469" t="s">
        <v>22</v>
      </c>
      <c r="L469" t="s">
        <v>23</v>
      </c>
      <c r="M469" t="s">
        <v>23</v>
      </c>
      <c r="N469" t="s">
        <v>22</v>
      </c>
      <c r="O469" t="s">
        <v>23</v>
      </c>
      <c r="P469" t="s">
        <v>29</v>
      </c>
      <c r="Q469">
        <v>1</v>
      </c>
      <c r="R469" t="s">
        <v>27</v>
      </c>
      <c r="S469">
        <v>89.7</v>
      </c>
      <c r="T469">
        <v>6588.95</v>
      </c>
      <c r="U469">
        <v>0</v>
      </c>
    </row>
    <row r="470" spans="1:21" x14ac:dyDescent="0.25">
      <c r="A470" t="s">
        <v>502</v>
      </c>
      <c r="B470">
        <v>0</v>
      </c>
      <c r="C470">
        <v>0</v>
      </c>
      <c r="D470">
        <v>0</v>
      </c>
      <c r="E470">
        <v>1</v>
      </c>
      <c r="F470">
        <v>44</v>
      </c>
      <c r="G470">
        <v>1</v>
      </c>
      <c r="H470" t="s">
        <v>23</v>
      </c>
      <c r="I470" t="s">
        <v>23</v>
      </c>
      <c r="J470" t="s">
        <v>44</v>
      </c>
      <c r="K470" t="s">
        <v>44</v>
      </c>
      <c r="L470" t="s">
        <v>44</v>
      </c>
      <c r="M470" t="s">
        <v>44</v>
      </c>
      <c r="N470" t="s">
        <v>44</v>
      </c>
      <c r="O470" t="s">
        <v>44</v>
      </c>
      <c r="P470" t="s">
        <v>45</v>
      </c>
      <c r="Q470">
        <v>0</v>
      </c>
      <c r="R470" t="s">
        <v>30</v>
      </c>
      <c r="S470">
        <v>19.899999999999999</v>
      </c>
      <c r="T470">
        <v>868.1</v>
      </c>
      <c r="U470">
        <v>0</v>
      </c>
    </row>
    <row r="471" spans="1:21" x14ac:dyDescent="0.25">
      <c r="A471" t="s">
        <v>503</v>
      </c>
      <c r="B471">
        <v>0</v>
      </c>
      <c r="C471">
        <v>0</v>
      </c>
      <c r="D471">
        <v>1</v>
      </c>
      <c r="E471">
        <v>1</v>
      </c>
      <c r="F471">
        <v>13</v>
      </c>
      <c r="G471">
        <v>1</v>
      </c>
      <c r="H471" t="s">
        <v>23</v>
      </c>
      <c r="I471" t="s">
        <v>25</v>
      </c>
      <c r="J471" t="s">
        <v>23</v>
      </c>
      <c r="K471" t="s">
        <v>23</v>
      </c>
      <c r="L471" t="s">
        <v>23</v>
      </c>
      <c r="M471" t="s">
        <v>23</v>
      </c>
      <c r="N471" t="s">
        <v>23</v>
      </c>
      <c r="O471" t="s">
        <v>22</v>
      </c>
      <c r="P471" t="s">
        <v>26</v>
      </c>
      <c r="Q471">
        <v>0</v>
      </c>
      <c r="R471" t="s">
        <v>27</v>
      </c>
      <c r="S471">
        <v>55.95</v>
      </c>
      <c r="T471">
        <v>734.35</v>
      </c>
      <c r="U471">
        <v>1</v>
      </c>
    </row>
    <row r="472" spans="1:21" x14ac:dyDescent="0.25">
      <c r="A472" t="s">
        <v>504</v>
      </c>
      <c r="B472">
        <v>0</v>
      </c>
      <c r="C472">
        <v>1</v>
      </c>
      <c r="D472">
        <v>0</v>
      </c>
      <c r="E472">
        <v>0</v>
      </c>
      <c r="F472">
        <v>17</v>
      </c>
      <c r="G472">
        <v>1</v>
      </c>
      <c r="H472" t="s">
        <v>23</v>
      </c>
      <c r="I472" t="s">
        <v>23</v>
      </c>
      <c r="J472" t="s">
        <v>44</v>
      </c>
      <c r="K472" t="s">
        <v>44</v>
      </c>
      <c r="L472" t="s">
        <v>44</v>
      </c>
      <c r="M472" t="s">
        <v>44</v>
      </c>
      <c r="N472" t="s">
        <v>44</v>
      </c>
      <c r="O472" t="s">
        <v>44</v>
      </c>
      <c r="P472" t="s">
        <v>29</v>
      </c>
      <c r="Q472">
        <v>0</v>
      </c>
      <c r="R472" t="s">
        <v>30</v>
      </c>
      <c r="S472">
        <v>20.65</v>
      </c>
      <c r="T472">
        <v>330.6</v>
      </c>
      <c r="U472">
        <v>0</v>
      </c>
    </row>
    <row r="473" spans="1:21" x14ac:dyDescent="0.25">
      <c r="A473" t="s">
        <v>505</v>
      </c>
      <c r="B473">
        <v>1</v>
      </c>
      <c r="C473">
        <v>0</v>
      </c>
      <c r="D473">
        <v>0</v>
      </c>
      <c r="E473">
        <v>0</v>
      </c>
      <c r="F473">
        <v>1</v>
      </c>
      <c r="G473">
        <v>1</v>
      </c>
      <c r="H473" t="s">
        <v>23</v>
      </c>
      <c r="I473" t="s">
        <v>25</v>
      </c>
      <c r="J473" t="s">
        <v>23</v>
      </c>
      <c r="K473" t="s">
        <v>23</v>
      </c>
      <c r="L473" t="s">
        <v>23</v>
      </c>
      <c r="M473" t="s">
        <v>23</v>
      </c>
      <c r="N473" t="s">
        <v>23</v>
      </c>
      <c r="O473" t="s">
        <v>22</v>
      </c>
      <c r="P473" t="s">
        <v>26</v>
      </c>
      <c r="Q473">
        <v>1</v>
      </c>
      <c r="R473" t="s">
        <v>27</v>
      </c>
      <c r="S473">
        <v>55</v>
      </c>
      <c r="T473">
        <v>55</v>
      </c>
      <c r="U473">
        <v>1</v>
      </c>
    </row>
    <row r="474" spans="1:21" x14ac:dyDescent="0.25">
      <c r="A474" t="s">
        <v>506</v>
      </c>
      <c r="B474">
        <v>1</v>
      </c>
      <c r="C474">
        <v>0</v>
      </c>
      <c r="D474">
        <v>1</v>
      </c>
      <c r="E474">
        <v>0</v>
      </c>
      <c r="F474">
        <v>9</v>
      </c>
      <c r="G474">
        <v>1</v>
      </c>
      <c r="H474" t="s">
        <v>23</v>
      </c>
      <c r="I474" t="s">
        <v>25</v>
      </c>
      <c r="J474" t="s">
        <v>23</v>
      </c>
      <c r="K474" t="s">
        <v>23</v>
      </c>
      <c r="L474" t="s">
        <v>22</v>
      </c>
      <c r="M474" t="s">
        <v>23</v>
      </c>
      <c r="N474" t="s">
        <v>22</v>
      </c>
      <c r="O474" t="s">
        <v>22</v>
      </c>
      <c r="P474" t="s">
        <v>26</v>
      </c>
      <c r="Q474">
        <v>1</v>
      </c>
      <c r="R474" t="s">
        <v>30</v>
      </c>
      <c r="S474">
        <v>70.05</v>
      </c>
      <c r="T474">
        <v>564.4</v>
      </c>
      <c r="U474">
        <v>0</v>
      </c>
    </row>
    <row r="475" spans="1:21" x14ac:dyDescent="0.25">
      <c r="A475" t="s">
        <v>507</v>
      </c>
      <c r="B475">
        <v>1</v>
      </c>
      <c r="C475">
        <v>0</v>
      </c>
      <c r="D475">
        <v>1</v>
      </c>
      <c r="E475">
        <v>0</v>
      </c>
      <c r="F475">
        <v>24</v>
      </c>
      <c r="G475">
        <v>1</v>
      </c>
      <c r="H475" t="s">
        <v>23</v>
      </c>
      <c r="I475" t="s">
        <v>25</v>
      </c>
      <c r="J475" t="s">
        <v>22</v>
      </c>
      <c r="K475" t="s">
        <v>23</v>
      </c>
      <c r="L475" t="s">
        <v>23</v>
      </c>
      <c r="M475" t="s">
        <v>22</v>
      </c>
      <c r="N475" t="s">
        <v>23</v>
      </c>
      <c r="O475" t="s">
        <v>23</v>
      </c>
      <c r="P475" t="s">
        <v>26</v>
      </c>
      <c r="Q475">
        <v>0</v>
      </c>
      <c r="R475" t="s">
        <v>30</v>
      </c>
      <c r="S475">
        <v>53.6</v>
      </c>
      <c r="T475">
        <v>1315.35</v>
      </c>
      <c r="U475">
        <v>0</v>
      </c>
    </row>
    <row r="476" spans="1:21" x14ac:dyDescent="0.25">
      <c r="A476" t="s">
        <v>508</v>
      </c>
      <c r="B476">
        <v>0</v>
      </c>
      <c r="C476">
        <v>0</v>
      </c>
      <c r="D476">
        <v>1</v>
      </c>
      <c r="E476">
        <v>1</v>
      </c>
      <c r="F476">
        <v>1</v>
      </c>
      <c r="G476">
        <v>1</v>
      </c>
      <c r="H476" t="s">
        <v>23</v>
      </c>
      <c r="I476" t="s">
        <v>35</v>
      </c>
      <c r="J476" t="s">
        <v>23</v>
      </c>
      <c r="K476" t="s">
        <v>22</v>
      </c>
      <c r="L476" t="s">
        <v>23</v>
      </c>
      <c r="M476" t="s">
        <v>23</v>
      </c>
      <c r="N476" t="s">
        <v>23</v>
      </c>
      <c r="O476" t="s">
        <v>23</v>
      </c>
      <c r="P476" t="s">
        <v>26</v>
      </c>
      <c r="Q476">
        <v>1</v>
      </c>
      <c r="R476" t="s">
        <v>27</v>
      </c>
      <c r="S476">
        <v>74.7</v>
      </c>
      <c r="T476">
        <v>74.7</v>
      </c>
      <c r="U476">
        <v>1</v>
      </c>
    </row>
    <row r="477" spans="1:21" x14ac:dyDescent="0.25">
      <c r="A477" t="s">
        <v>509</v>
      </c>
      <c r="B477">
        <v>1</v>
      </c>
      <c r="C477">
        <v>0</v>
      </c>
      <c r="D477">
        <v>0</v>
      </c>
      <c r="E477">
        <v>0</v>
      </c>
      <c r="F477">
        <v>24</v>
      </c>
      <c r="G477">
        <v>1</v>
      </c>
      <c r="H477" t="s">
        <v>22</v>
      </c>
      <c r="I477" t="s">
        <v>35</v>
      </c>
      <c r="J477" t="s">
        <v>23</v>
      </c>
      <c r="K477" t="s">
        <v>22</v>
      </c>
      <c r="L477" t="s">
        <v>23</v>
      </c>
      <c r="M477" t="s">
        <v>23</v>
      </c>
      <c r="N477" t="s">
        <v>23</v>
      </c>
      <c r="O477" t="s">
        <v>23</v>
      </c>
      <c r="P477" t="s">
        <v>26</v>
      </c>
      <c r="Q477">
        <v>1</v>
      </c>
      <c r="R477" t="s">
        <v>27</v>
      </c>
      <c r="S477">
        <v>80.25</v>
      </c>
      <c r="T477">
        <v>1861.5</v>
      </c>
      <c r="U477">
        <v>1</v>
      </c>
    </row>
    <row r="478" spans="1:21" x14ac:dyDescent="0.25">
      <c r="A478" t="s">
        <v>510</v>
      </c>
      <c r="B478">
        <v>1</v>
      </c>
      <c r="C478">
        <v>1</v>
      </c>
      <c r="D478">
        <v>1</v>
      </c>
      <c r="E478">
        <v>1</v>
      </c>
      <c r="F478">
        <v>35</v>
      </c>
      <c r="G478">
        <v>1</v>
      </c>
      <c r="H478" t="s">
        <v>23</v>
      </c>
      <c r="I478" t="s">
        <v>25</v>
      </c>
      <c r="J478" t="s">
        <v>23</v>
      </c>
      <c r="K478" t="s">
        <v>22</v>
      </c>
      <c r="L478" t="s">
        <v>23</v>
      </c>
      <c r="M478" t="s">
        <v>22</v>
      </c>
      <c r="N478" t="s">
        <v>22</v>
      </c>
      <c r="O478" t="s">
        <v>22</v>
      </c>
      <c r="P478" t="s">
        <v>26</v>
      </c>
      <c r="Q478">
        <v>1</v>
      </c>
      <c r="R478" t="s">
        <v>27</v>
      </c>
      <c r="S478">
        <v>76.05</v>
      </c>
      <c r="T478">
        <v>2747.2</v>
      </c>
      <c r="U478">
        <v>0</v>
      </c>
    </row>
    <row r="479" spans="1:21" x14ac:dyDescent="0.25">
      <c r="A479" t="s">
        <v>511</v>
      </c>
      <c r="B479">
        <v>0</v>
      </c>
      <c r="C479">
        <v>0</v>
      </c>
      <c r="D479">
        <v>1</v>
      </c>
      <c r="E479">
        <v>1</v>
      </c>
      <c r="F479">
        <v>7</v>
      </c>
      <c r="G479">
        <v>1</v>
      </c>
      <c r="H479" t="s">
        <v>23</v>
      </c>
      <c r="I479" t="s">
        <v>25</v>
      </c>
      <c r="J479" t="s">
        <v>22</v>
      </c>
      <c r="K479" t="s">
        <v>22</v>
      </c>
      <c r="L479" t="s">
        <v>22</v>
      </c>
      <c r="M479" t="s">
        <v>22</v>
      </c>
      <c r="N479" t="s">
        <v>22</v>
      </c>
      <c r="O479" t="s">
        <v>23</v>
      </c>
      <c r="P479" t="s">
        <v>26</v>
      </c>
      <c r="Q479">
        <v>1</v>
      </c>
      <c r="R479" t="s">
        <v>27</v>
      </c>
      <c r="S479">
        <v>75.7</v>
      </c>
      <c r="T479">
        <v>554.04999999999995</v>
      </c>
      <c r="U479">
        <v>0</v>
      </c>
    </row>
    <row r="480" spans="1:21" x14ac:dyDescent="0.25">
      <c r="A480" t="s">
        <v>512</v>
      </c>
      <c r="B480">
        <v>1</v>
      </c>
      <c r="C480">
        <v>0</v>
      </c>
      <c r="D480">
        <v>0</v>
      </c>
      <c r="E480">
        <v>0</v>
      </c>
      <c r="F480">
        <v>5</v>
      </c>
      <c r="G480">
        <v>1</v>
      </c>
      <c r="H480" t="s">
        <v>23</v>
      </c>
      <c r="I480" t="s">
        <v>35</v>
      </c>
      <c r="J480" t="s">
        <v>23</v>
      </c>
      <c r="K480" t="s">
        <v>23</v>
      </c>
      <c r="L480" t="s">
        <v>23</v>
      </c>
      <c r="M480" t="s">
        <v>22</v>
      </c>
      <c r="N480" t="s">
        <v>22</v>
      </c>
      <c r="O480" t="s">
        <v>22</v>
      </c>
      <c r="P480" t="s">
        <v>26</v>
      </c>
      <c r="Q480">
        <v>1</v>
      </c>
      <c r="R480" t="s">
        <v>27</v>
      </c>
      <c r="S480">
        <v>96.1</v>
      </c>
      <c r="T480">
        <v>453.4</v>
      </c>
      <c r="U480">
        <v>1</v>
      </c>
    </row>
    <row r="481" spans="1:21" x14ac:dyDescent="0.25">
      <c r="A481" t="s">
        <v>513</v>
      </c>
      <c r="B481">
        <v>0</v>
      </c>
      <c r="C481">
        <v>0</v>
      </c>
      <c r="D481">
        <v>0</v>
      </c>
      <c r="E481">
        <v>1</v>
      </c>
      <c r="F481">
        <v>15</v>
      </c>
      <c r="G481">
        <v>1</v>
      </c>
      <c r="H481" t="s">
        <v>23</v>
      </c>
      <c r="I481" t="s">
        <v>35</v>
      </c>
      <c r="J481" t="s">
        <v>23</v>
      </c>
      <c r="K481" t="s">
        <v>23</v>
      </c>
      <c r="L481" t="s">
        <v>23</v>
      </c>
      <c r="M481" t="s">
        <v>23</v>
      </c>
      <c r="N481" t="s">
        <v>23</v>
      </c>
      <c r="O481" t="s">
        <v>23</v>
      </c>
      <c r="P481" t="s">
        <v>26</v>
      </c>
      <c r="Q481">
        <v>0</v>
      </c>
      <c r="R481" t="s">
        <v>33</v>
      </c>
      <c r="S481">
        <v>69</v>
      </c>
      <c r="T481">
        <v>994.8</v>
      </c>
      <c r="U481">
        <v>1</v>
      </c>
    </row>
    <row r="482" spans="1:21" x14ac:dyDescent="0.25">
      <c r="A482" t="s">
        <v>514</v>
      </c>
      <c r="B482">
        <v>1</v>
      </c>
      <c r="C482">
        <v>0</v>
      </c>
      <c r="D482">
        <v>1</v>
      </c>
      <c r="E482">
        <v>1</v>
      </c>
      <c r="F482">
        <v>11</v>
      </c>
      <c r="G482">
        <v>1</v>
      </c>
      <c r="H482" t="s">
        <v>23</v>
      </c>
      <c r="I482" t="s">
        <v>23</v>
      </c>
      <c r="J482" t="s">
        <v>44</v>
      </c>
      <c r="K482" t="s">
        <v>44</v>
      </c>
      <c r="L482" t="s">
        <v>44</v>
      </c>
      <c r="M482" t="s">
        <v>44</v>
      </c>
      <c r="N482" t="s">
        <v>44</v>
      </c>
      <c r="O482" t="s">
        <v>44</v>
      </c>
      <c r="P482" t="s">
        <v>45</v>
      </c>
      <c r="Q482">
        <v>0</v>
      </c>
      <c r="R482" t="s">
        <v>30</v>
      </c>
      <c r="S482">
        <v>19.649999999999999</v>
      </c>
      <c r="T482">
        <v>225.75</v>
      </c>
      <c r="U482">
        <v>0</v>
      </c>
    </row>
    <row r="483" spans="1:21" x14ac:dyDescent="0.25">
      <c r="A483" t="s">
        <v>515</v>
      </c>
      <c r="B483">
        <v>0</v>
      </c>
      <c r="C483">
        <v>0</v>
      </c>
      <c r="D483">
        <v>1</v>
      </c>
      <c r="E483">
        <v>0</v>
      </c>
      <c r="F483">
        <v>48</v>
      </c>
      <c r="G483">
        <v>0</v>
      </c>
      <c r="H483" t="s">
        <v>24</v>
      </c>
      <c r="I483" t="s">
        <v>25</v>
      </c>
      <c r="J483" t="s">
        <v>22</v>
      </c>
      <c r="K483" t="s">
        <v>23</v>
      </c>
      <c r="L483" t="s">
        <v>22</v>
      </c>
      <c r="M483" t="s">
        <v>23</v>
      </c>
      <c r="N483" t="s">
        <v>23</v>
      </c>
      <c r="O483" t="s">
        <v>22</v>
      </c>
      <c r="P483" t="s">
        <v>26</v>
      </c>
      <c r="Q483">
        <v>1</v>
      </c>
      <c r="R483" t="s">
        <v>33</v>
      </c>
      <c r="S483">
        <v>45.3</v>
      </c>
      <c r="T483">
        <v>2145</v>
      </c>
      <c r="U483">
        <v>1</v>
      </c>
    </row>
    <row r="484" spans="1:21" x14ac:dyDescent="0.25">
      <c r="A484" t="s">
        <v>516</v>
      </c>
      <c r="B484">
        <v>0</v>
      </c>
      <c r="C484">
        <v>1</v>
      </c>
      <c r="D484">
        <v>0</v>
      </c>
      <c r="E484">
        <v>0</v>
      </c>
      <c r="F484">
        <v>20</v>
      </c>
      <c r="G484">
        <v>1</v>
      </c>
      <c r="H484" t="s">
        <v>23</v>
      </c>
      <c r="I484" t="s">
        <v>35</v>
      </c>
      <c r="J484" t="s">
        <v>23</v>
      </c>
      <c r="K484" t="s">
        <v>23</v>
      </c>
      <c r="L484" t="s">
        <v>23</v>
      </c>
      <c r="M484" t="s">
        <v>23</v>
      </c>
      <c r="N484" t="s">
        <v>23</v>
      </c>
      <c r="O484" t="s">
        <v>22</v>
      </c>
      <c r="P484" t="s">
        <v>26</v>
      </c>
      <c r="Q484">
        <v>1</v>
      </c>
      <c r="R484" t="s">
        <v>27</v>
      </c>
      <c r="S484">
        <v>81.45</v>
      </c>
      <c r="T484">
        <v>1671.6</v>
      </c>
      <c r="U484">
        <v>0</v>
      </c>
    </row>
    <row r="485" spans="1:21" x14ac:dyDescent="0.25">
      <c r="A485" t="s">
        <v>517</v>
      </c>
      <c r="B485">
        <v>0</v>
      </c>
      <c r="C485">
        <v>0</v>
      </c>
      <c r="D485">
        <v>1</v>
      </c>
      <c r="E485">
        <v>0</v>
      </c>
      <c r="F485">
        <v>72</v>
      </c>
      <c r="G485">
        <v>1</v>
      </c>
      <c r="H485" t="s">
        <v>22</v>
      </c>
      <c r="I485" t="s">
        <v>35</v>
      </c>
      <c r="J485" t="s">
        <v>23</v>
      </c>
      <c r="K485" t="s">
        <v>22</v>
      </c>
      <c r="L485" t="s">
        <v>22</v>
      </c>
      <c r="M485" t="s">
        <v>22</v>
      </c>
      <c r="N485" t="s">
        <v>22</v>
      </c>
      <c r="O485" t="s">
        <v>22</v>
      </c>
      <c r="P485" t="s">
        <v>29</v>
      </c>
      <c r="Q485">
        <v>1</v>
      </c>
      <c r="R485" t="s">
        <v>33</v>
      </c>
      <c r="S485">
        <v>108.5</v>
      </c>
      <c r="T485">
        <v>8003.8</v>
      </c>
      <c r="U485">
        <v>0</v>
      </c>
    </row>
    <row r="486" spans="1:21" x14ac:dyDescent="0.25">
      <c r="A486" t="s">
        <v>518</v>
      </c>
      <c r="B486">
        <v>0</v>
      </c>
      <c r="C486">
        <v>0</v>
      </c>
      <c r="D486">
        <v>1</v>
      </c>
      <c r="E486">
        <v>1</v>
      </c>
      <c r="F486">
        <v>8</v>
      </c>
      <c r="G486">
        <v>1</v>
      </c>
      <c r="H486" t="s">
        <v>23</v>
      </c>
      <c r="I486" t="s">
        <v>35</v>
      </c>
      <c r="J486" t="s">
        <v>23</v>
      </c>
      <c r="K486" t="s">
        <v>22</v>
      </c>
      <c r="L486" t="s">
        <v>23</v>
      </c>
      <c r="M486" t="s">
        <v>23</v>
      </c>
      <c r="N486" t="s">
        <v>22</v>
      </c>
      <c r="O486" t="s">
        <v>23</v>
      </c>
      <c r="P486" t="s">
        <v>26</v>
      </c>
      <c r="Q486">
        <v>1</v>
      </c>
      <c r="R486" t="s">
        <v>27</v>
      </c>
      <c r="S486">
        <v>83.55</v>
      </c>
      <c r="T486">
        <v>680.05</v>
      </c>
      <c r="U486">
        <v>1</v>
      </c>
    </row>
    <row r="487" spans="1:21" x14ac:dyDescent="0.25">
      <c r="A487" t="s">
        <v>519</v>
      </c>
      <c r="B487">
        <v>1</v>
      </c>
      <c r="C487">
        <v>0</v>
      </c>
      <c r="D487">
        <v>1</v>
      </c>
      <c r="E487">
        <v>1</v>
      </c>
      <c r="F487">
        <v>72</v>
      </c>
      <c r="G487">
        <v>1</v>
      </c>
      <c r="H487" t="s">
        <v>22</v>
      </c>
      <c r="I487" t="s">
        <v>35</v>
      </c>
      <c r="J487" t="s">
        <v>23</v>
      </c>
      <c r="K487" t="s">
        <v>23</v>
      </c>
      <c r="L487" t="s">
        <v>23</v>
      </c>
      <c r="M487" t="s">
        <v>23</v>
      </c>
      <c r="N487" t="s">
        <v>23</v>
      </c>
      <c r="O487" t="s">
        <v>22</v>
      </c>
      <c r="P487" t="s">
        <v>45</v>
      </c>
      <c r="Q487">
        <v>1</v>
      </c>
      <c r="R487" t="s">
        <v>38</v>
      </c>
      <c r="S487">
        <v>84.5</v>
      </c>
      <c r="T487">
        <v>6130.85</v>
      </c>
      <c r="U487">
        <v>0</v>
      </c>
    </row>
    <row r="488" spans="1:21" x14ac:dyDescent="0.25">
      <c r="A488" t="s">
        <v>520</v>
      </c>
      <c r="B488">
        <v>0</v>
      </c>
      <c r="C488">
        <v>0</v>
      </c>
      <c r="D488">
        <v>0</v>
      </c>
      <c r="E488">
        <v>0</v>
      </c>
      <c r="F488">
        <v>15</v>
      </c>
      <c r="G488">
        <v>1</v>
      </c>
      <c r="H488" t="s">
        <v>22</v>
      </c>
      <c r="I488" t="s">
        <v>35</v>
      </c>
      <c r="J488" t="s">
        <v>23</v>
      </c>
      <c r="K488" t="s">
        <v>22</v>
      </c>
      <c r="L488" t="s">
        <v>23</v>
      </c>
      <c r="M488" t="s">
        <v>23</v>
      </c>
      <c r="N488" t="s">
        <v>22</v>
      </c>
      <c r="O488" t="s">
        <v>22</v>
      </c>
      <c r="P488" t="s">
        <v>26</v>
      </c>
      <c r="Q488">
        <v>1</v>
      </c>
      <c r="R488" t="s">
        <v>27</v>
      </c>
      <c r="S488">
        <v>100.15</v>
      </c>
      <c r="T488">
        <v>1415</v>
      </c>
      <c r="U488">
        <v>0</v>
      </c>
    </row>
    <row r="489" spans="1:21" x14ac:dyDescent="0.25">
      <c r="A489" t="s">
        <v>521</v>
      </c>
      <c r="B489">
        <v>1</v>
      </c>
      <c r="C489">
        <v>0</v>
      </c>
      <c r="D489">
        <v>0</v>
      </c>
      <c r="E489">
        <v>0</v>
      </c>
      <c r="F489">
        <v>72</v>
      </c>
      <c r="G489">
        <v>1</v>
      </c>
      <c r="H489" t="s">
        <v>22</v>
      </c>
      <c r="I489" t="s">
        <v>25</v>
      </c>
      <c r="J489" t="s">
        <v>23</v>
      </c>
      <c r="K489" t="s">
        <v>22</v>
      </c>
      <c r="L489" t="s">
        <v>22</v>
      </c>
      <c r="M489" t="s">
        <v>22</v>
      </c>
      <c r="N489" t="s">
        <v>22</v>
      </c>
      <c r="O489" t="s">
        <v>22</v>
      </c>
      <c r="P489" t="s">
        <v>45</v>
      </c>
      <c r="Q489">
        <v>1</v>
      </c>
      <c r="R489" t="s">
        <v>33</v>
      </c>
      <c r="S489">
        <v>88.6</v>
      </c>
      <c r="T489">
        <v>6201.95</v>
      </c>
      <c r="U489">
        <v>0</v>
      </c>
    </row>
    <row r="490" spans="1:21" x14ac:dyDescent="0.25">
      <c r="A490" t="s">
        <v>522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 t="s">
        <v>24</v>
      </c>
      <c r="I490" t="s">
        <v>25</v>
      </c>
      <c r="J490" t="s">
        <v>22</v>
      </c>
      <c r="K490" t="s">
        <v>23</v>
      </c>
      <c r="L490" t="s">
        <v>22</v>
      </c>
      <c r="M490" t="s">
        <v>22</v>
      </c>
      <c r="N490" t="s">
        <v>22</v>
      </c>
      <c r="O490" t="s">
        <v>23</v>
      </c>
      <c r="P490" t="s">
        <v>45</v>
      </c>
      <c r="Q490">
        <v>1</v>
      </c>
      <c r="R490" t="s">
        <v>33</v>
      </c>
      <c r="S490">
        <v>52.55</v>
      </c>
      <c r="U490">
        <v>0</v>
      </c>
    </row>
    <row r="491" spans="1:21" x14ac:dyDescent="0.25">
      <c r="A491" t="s">
        <v>523</v>
      </c>
      <c r="B491">
        <v>1</v>
      </c>
      <c r="C491">
        <v>0</v>
      </c>
      <c r="D491">
        <v>0</v>
      </c>
      <c r="E491">
        <v>1</v>
      </c>
      <c r="F491">
        <v>1</v>
      </c>
      <c r="G491">
        <v>1</v>
      </c>
      <c r="H491" t="s">
        <v>22</v>
      </c>
      <c r="I491" t="s">
        <v>35</v>
      </c>
      <c r="J491" t="s">
        <v>23</v>
      </c>
      <c r="K491" t="s">
        <v>23</v>
      </c>
      <c r="L491" t="s">
        <v>23</v>
      </c>
      <c r="M491" t="s">
        <v>23</v>
      </c>
      <c r="N491" t="s">
        <v>23</v>
      </c>
      <c r="O491" t="s">
        <v>23</v>
      </c>
      <c r="P491" t="s">
        <v>26</v>
      </c>
      <c r="Q491">
        <v>1</v>
      </c>
      <c r="R491" t="s">
        <v>27</v>
      </c>
      <c r="S491">
        <v>74.349999999999994</v>
      </c>
      <c r="T491">
        <v>74.349999999999994</v>
      </c>
      <c r="U491">
        <v>1</v>
      </c>
    </row>
    <row r="492" spans="1:21" x14ac:dyDescent="0.25">
      <c r="A492" t="s">
        <v>524</v>
      </c>
      <c r="B492">
        <v>1</v>
      </c>
      <c r="C492">
        <v>0</v>
      </c>
      <c r="D492">
        <v>1</v>
      </c>
      <c r="E492">
        <v>1</v>
      </c>
      <c r="F492">
        <v>63</v>
      </c>
      <c r="G492">
        <v>1</v>
      </c>
      <c r="H492" t="s">
        <v>22</v>
      </c>
      <c r="I492" t="s">
        <v>35</v>
      </c>
      <c r="J492" t="s">
        <v>23</v>
      </c>
      <c r="K492" t="s">
        <v>22</v>
      </c>
      <c r="L492" t="s">
        <v>22</v>
      </c>
      <c r="M492" t="s">
        <v>23</v>
      </c>
      <c r="N492" t="s">
        <v>22</v>
      </c>
      <c r="O492" t="s">
        <v>22</v>
      </c>
      <c r="P492" t="s">
        <v>45</v>
      </c>
      <c r="Q492">
        <v>1</v>
      </c>
      <c r="R492" t="s">
        <v>33</v>
      </c>
      <c r="S492">
        <v>104.8</v>
      </c>
      <c r="T492">
        <v>6597.25</v>
      </c>
      <c r="U492">
        <v>0</v>
      </c>
    </row>
    <row r="493" spans="1:21" x14ac:dyDescent="0.25">
      <c r="A493" t="s">
        <v>525</v>
      </c>
      <c r="B493">
        <v>0</v>
      </c>
      <c r="C493">
        <v>0</v>
      </c>
      <c r="D493">
        <v>0</v>
      </c>
      <c r="E493">
        <v>0</v>
      </c>
      <c r="F493">
        <v>2</v>
      </c>
      <c r="G493">
        <v>1</v>
      </c>
      <c r="H493" t="s">
        <v>23</v>
      </c>
      <c r="I493" t="s">
        <v>25</v>
      </c>
      <c r="J493" t="s">
        <v>23</v>
      </c>
      <c r="K493" t="s">
        <v>22</v>
      </c>
      <c r="L493" t="s">
        <v>23</v>
      </c>
      <c r="M493" t="s">
        <v>23</v>
      </c>
      <c r="N493" t="s">
        <v>22</v>
      </c>
      <c r="O493" t="s">
        <v>23</v>
      </c>
      <c r="P493" t="s">
        <v>26</v>
      </c>
      <c r="Q493">
        <v>1</v>
      </c>
      <c r="R493" t="s">
        <v>27</v>
      </c>
      <c r="S493">
        <v>59</v>
      </c>
      <c r="T493">
        <v>114.15</v>
      </c>
      <c r="U493">
        <v>0</v>
      </c>
    </row>
    <row r="494" spans="1:21" x14ac:dyDescent="0.25">
      <c r="A494" t="s">
        <v>526</v>
      </c>
      <c r="B494">
        <v>0</v>
      </c>
      <c r="C494">
        <v>0</v>
      </c>
      <c r="D494">
        <v>1</v>
      </c>
      <c r="E494">
        <v>0</v>
      </c>
      <c r="F494">
        <v>2</v>
      </c>
      <c r="G494">
        <v>1</v>
      </c>
      <c r="H494" t="s">
        <v>23</v>
      </c>
      <c r="I494" t="s">
        <v>35</v>
      </c>
      <c r="J494" t="s">
        <v>22</v>
      </c>
      <c r="K494" t="s">
        <v>23</v>
      </c>
      <c r="L494" t="s">
        <v>23</v>
      </c>
      <c r="M494" t="s">
        <v>23</v>
      </c>
      <c r="N494" t="s">
        <v>23</v>
      </c>
      <c r="O494" t="s">
        <v>23</v>
      </c>
      <c r="P494" t="s">
        <v>26</v>
      </c>
      <c r="Q494">
        <v>1</v>
      </c>
      <c r="R494" t="s">
        <v>27</v>
      </c>
      <c r="S494">
        <v>74.400000000000006</v>
      </c>
      <c r="T494">
        <v>139.4</v>
      </c>
      <c r="U494">
        <v>1</v>
      </c>
    </row>
    <row r="495" spans="1:21" x14ac:dyDescent="0.25">
      <c r="A495" t="s">
        <v>527</v>
      </c>
      <c r="B495">
        <v>1</v>
      </c>
      <c r="C495">
        <v>1</v>
      </c>
      <c r="D495">
        <v>1</v>
      </c>
      <c r="E495">
        <v>0</v>
      </c>
      <c r="F495">
        <v>61</v>
      </c>
      <c r="G495">
        <v>1</v>
      </c>
      <c r="H495" t="s">
        <v>22</v>
      </c>
      <c r="I495" t="s">
        <v>25</v>
      </c>
      <c r="J495" t="s">
        <v>23</v>
      </c>
      <c r="K495" t="s">
        <v>22</v>
      </c>
      <c r="L495" t="s">
        <v>23</v>
      </c>
      <c r="M495" t="s">
        <v>23</v>
      </c>
      <c r="N495" t="s">
        <v>23</v>
      </c>
      <c r="O495" t="s">
        <v>22</v>
      </c>
      <c r="P495" t="s">
        <v>29</v>
      </c>
      <c r="Q495">
        <v>0</v>
      </c>
      <c r="R495" t="s">
        <v>33</v>
      </c>
      <c r="S495">
        <v>64.05</v>
      </c>
      <c r="T495">
        <v>3902.6</v>
      </c>
      <c r="U495">
        <v>0</v>
      </c>
    </row>
    <row r="496" spans="1:21" x14ac:dyDescent="0.25">
      <c r="A496" t="s">
        <v>528</v>
      </c>
      <c r="B496">
        <v>1</v>
      </c>
      <c r="C496">
        <v>0</v>
      </c>
      <c r="D496">
        <v>0</v>
      </c>
      <c r="E496">
        <v>0</v>
      </c>
      <c r="F496">
        <v>1</v>
      </c>
      <c r="G496">
        <v>1</v>
      </c>
      <c r="H496" t="s">
        <v>23</v>
      </c>
      <c r="I496" t="s">
        <v>23</v>
      </c>
      <c r="J496" t="s">
        <v>44</v>
      </c>
      <c r="K496" t="s">
        <v>44</v>
      </c>
      <c r="L496" t="s">
        <v>44</v>
      </c>
      <c r="M496" t="s">
        <v>44</v>
      </c>
      <c r="N496" t="s">
        <v>44</v>
      </c>
      <c r="O496" t="s">
        <v>44</v>
      </c>
      <c r="P496" t="s">
        <v>26</v>
      </c>
      <c r="Q496">
        <v>0</v>
      </c>
      <c r="R496" t="s">
        <v>30</v>
      </c>
      <c r="S496">
        <v>20.399999999999999</v>
      </c>
      <c r="T496">
        <v>20.399999999999999</v>
      </c>
      <c r="U496">
        <v>0</v>
      </c>
    </row>
    <row r="497" spans="1:21" x14ac:dyDescent="0.25">
      <c r="A497" t="s">
        <v>529</v>
      </c>
      <c r="B497">
        <v>1</v>
      </c>
      <c r="C497">
        <v>0</v>
      </c>
      <c r="D497">
        <v>0</v>
      </c>
      <c r="E497">
        <v>0</v>
      </c>
      <c r="F497">
        <v>22</v>
      </c>
      <c r="G497">
        <v>0</v>
      </c>
      <c r="H497" t="s">
        <v>24</v>
      </c>
      <c r="I497" t="s">
        <v>25</v>
      </c>
      <c r="J497" t="s">
        <v>23</v>
      </c>
      <c r="K497" t="s">
        <v>22</v>
      </c>
      <c r="L497" t="s">
        <v>22</v>
      </c>
      <c r="M497" t="s">
        <v>23</v>
      </c>
      <c r="N497" t="s">
        <v>23</v>
      </c>
      <c r="O497" t="s">
        <v>22</v>
      </c>
      <c r="P497" t="s">
        <v>29</v>
      </c>
      <c r="Q497">
        <v>1</v>
      </c>
      <c r="R497" t="s">
        <v>33</v>
      </c>
      <c r="S497">
        <v>43.75</v>
      </c>
      <c r="T497">
        <v>903.6</v>
      </c>
      <c r="U497">
        <v>1</v>
      </c>
    </row>
    <row r="498" spans="1:21" x14ac:dyDescent="0.25">
      <c r="A498" t="s">
        <v>530</v>
      </c>
      <c r="B498">
        <v>1</v>
      </c>
      <c r="C498">
        <v>0</v>
      </c>
      <c r="D498">
        <v>1</v>
      </c>
      <c r="E498">
        <v>0</v>
      </c>
      <c r="F498">
        <v>28</v>
      </c>
      <c r="G498">
        <v>1</v>
      </c>
      <c r="H498" t="s">
        <v>23</v>
      </c>
      <c r="I498" t="s">
        <v>25</v>
      </c>
      <c r="J498" t="s">
        <v>22</v>
      </c>
      <c r="K498" t="s">
        <v>22</v>
      </c>
      <c r="L498" t="s">
        <v>23</v>
      </c>
      <c r="M498" t="s">
        <v>22</v>
      </c>
      <c r="N498" t="s">
        <v>23</v>
      </c>
      <c r="O498" t="s">
        <v>23</v>
      </c>
      <c r="P498" t="s">
        <v>26</v>
      </c>
      <c r="Q498">
        <v>0</v>
      </c>
      <c r="R498" t="s">
        <v>30</v>
      </c>
      <c r="S498">
        <v>60.9</v>
      </c>
      <c r="T498">
        <v>1785.65</v>
      </c>
      <c r="U498">
        <v>0</v>
      </c>
    </row>
    <row r="499" spans="1:21" x14ac:dyDescent="0.25">
      <c r="A499" t="s">
        <v>531</v>
      </c>
      <c r="B499">
        <v>0</v>
      </c>
      <c r="C499">
        <v>0</v>
      </c>
      <c r="D499">
        <v>1</v>
      </c>
      <c r="E499">
        <v>0</v>
      </c>
      <c r="F499">
        <v>70</v>
      </c>
      <c r="G499">
        <v>1</v>
      </c>
      <c r="H499" t="s">
        <v>23</v>
      </c>
      <c r="I499" t="s">
        <v>23</v>
      </c>
      <c r="J499" t="s">
        <v>44</v>
      </c>
      <c r="K499" t="s">
        <v>44</v>
      </c>
      <c r="L499" t="s">
        <v>44</v>
      </c>
      <c r="M499" t="s">
        <v>44</v>
      </c>
      <c r="N499" t="s">
        <v>44</v>
      </c>
      <c r="O499" t="s">
        <v>44</v>
      </c>
      <c r="P499" t="s">
        <v>45</v>
      </c>
      <c r="Q499">
        <v>0</v>
      </c>
      <c r="R499" t="s">
        <v>33</v>
      </c>
      <c r="S499">
        <v>19.8</v>
      </c>
      <c r="T499">
        <v>1397.65</v>
      </c>
      <c r="U499">
        <v>0</v>
      </c>
    </row>
    <row r="500" spans="1:21" x14ac:dyDescent="0.25">
      <c r="A500" t="s">
        <v>532</v>
      </c>
      <c r="B500">
        <v>0</v>
      </c>
      <c r="C500">
        <v>1</v>
      </c>
      <c r="D500">
        <v>0</v>
      </c>
      <c r="E500">
        <v>0</v>
      </c>
      <c r="F500">
        <v>5</v>
      </c>
      <c r="G500">
        <v>0</v>
      </c>
      <c r="H500" t="s">
        <v>24</v>
      </c>
      <c r="I500" t="s">
        <v>25</v>
      </c>
      <c r="J500" t="s">
        <v>23</v>
      </c>
      <c r="K500" t="s">
        <v>22</v>
      </c>
      <c r="L500" t="s">
        <v>23</v>
      </c>
      <c r="M500" t="s">
        <v>23</v>
      </c>
      <c r="N500" t="s">
        <v>23</v>
      </c>
      <c r="O500" t="s">
        <v>23</v>
      </c>
      <c r="P500" t="s">
        <v>26</v>
      </c>
      <c r="Q500">
        <v>0</v>
      </c>
      <c r="R500" t="s">
        <v>27</v>
      </c>
      <c r="S500">
        <v>28.45</v>
      </c>
      <c r="T500">
        <v>131.05000000000001</v>
      </c>
      <c r="U500">
        <v>1</v>
      </c>
    </row>
    <row r="501" spans="1:21" x14ac:dyDescent="0.25">
      <c r="A501" t="s">
        <v>533</v>
      </c>
      <c r="B501">
        <v>0</v>
      </c>
      <c r="C501">
        <v>0</v>
      </c>
      <c r="D501">
        <v>0</v>
      </c>
      <c r="E501">
        <v>0</v>
      </c>
      <c r="F501">
        <v>12</v>
      </c>
      <c r="G501">
        <v>1</v>
      </c>
      <c r="H501" t="s">
        <v>22</v>
      </c>
      <c r="I501" t="s">
        <v>35</v>
      </c>
      <c r="J501" t="s">
        <v>22</v>
      </c>
      <c r="K501" t="s">
        <v>22</v>
      </c>
      <c r="L501" t="s">
        <v>22</v>
      </c>
      <c r="M501" t="s">
        <v>23</v>
      </c>
      <c r="N501" t="s">
        <v>23</v>
      </c>
      <c r="O501" t="s">
        <v>22</v>
      </c>
      <c r="P501" t="s">
        <v>26</v>
      </c>
      <c r="Q501">
        <v>1</v>
      </c>
      <c r="R501" t="s">
        <v>33</v>
      </c>
      <c r="S501">
        <v>99.7</v>
      </c>
      <c r="T501">
        <v>1238.45</v>
      </c>
      <c r="U501">
        <v>1</v>
      </c>
    </row>
    <row r="502" spans="1:21" x14ac:dyDescent="0.25">
      <c r="A502" t="s">
        <v>534</v>
      </c>
      <c r="B502">
        <v>1</v>
      </c>
      <c r="C502">
        <v>0</v>
      </c>
      <c r="D502">
        <v>0</v>
      </c>
      <c r="E502">
        <v>0</v>
      </c>
      <c r="F502">
        <v>34</v>
      </c>
      <c r="G502">
        <v>1</v>
      </c>
      <c r="H502" t="s">
        <v>22</v>
      </c>
      <c r="I502" t="s">
        <v>35</v>
      </c>
      <c r="J502" t="s">
        <v>22</v>
      </c>
      <c r="K502" t="s">
        <v>22</v>
      </c>
      <c r="L502" t="s">
        <v>22</v>
      </c>
      <c r="M502" t="s">
        <v>22</v>
      </c>
      <c r="N502" t="s">
        <v>22</v>
      </c>
      <c r="O502" t="s">
        <v>22</v>
      </c>
      <c r="P502" t="s">
        <v>29</v>
      </c>
      <c r="Q502">
        <v>0</v>
      </c>
      <c r="R502" t="s">
        <v>38</v>
      </c>
      <c r="S502">
        <v>116.25</v>
      </c>
      <c r="T502">
        <v>3899.05</v>
      </c>
      <c r="U502">
        <v>0</v>
      </c>
    </row>
    <row r="503" spans="1:21" x14ac:dyDescent="0.25">
      <c r="A503" t="s">
        <v>535</v>
      </c>
      <c r="B503">
        <v>0</v>
      </c>
      <c r="C503">
        <v>1</v>
      </c>
      <c r="D503">
        <v>1</v>
      </c>
      <c r="E503">
        <v>0</v>
      </c>
      <c r="F503">
        <v>71</v>
      </c>
      <c r="G503">
        <v>1</v>
      </c>
      <c r="H503" t="s">
        <v>22</v>
      </c>
      <c r="I503" t="s">
        <v>35</v>
      </c>
      <c r="J503" t="s">
        <v>22</v>
      </c>
      <c r="K503" t="s">
        <v>23</v>
      </c>
      <c r="L503" t="s">
        <v>23</v>
      </c>
      <c r="M503" t="s">
        <v>23</v>
      </c>
      <c r="N503" t="s">
        <v>23</v>
      </c>
      <c r="O503" t="s">
        <v>23</v>
      </c>
      <c r="P503" t="s">
        <v>45</v>
      </c>
      <c r="Q503">
        <v>1</v>
      </c>
      <c r="R503" t="s">
        <v>38</v>
      </c>
      <c r="S503">
        <v>80.7</v>
      </c>
      <c r="T503">
        <v>5676</v>
      </c>
      <c r="U503">
        <v>0</v>
      </c>
    </row>
    <row r="504" spans="1:21" x14ac:dyDescent="0.25">
      <c r="A504" t="s">
        <v>536</v>
      </c>
      <c r="B504">
        <v>0</v>
      </c>
      <c r="C504">
        <v>0</v>
      </c>
      <c r="D504">
        <v>1</v>
      </c>
      <c r="E504">
        <v>1</v>
      </c>
      <c r="F504">
        <v>70</v>
      </c>
      <c r="G504">
        <v>1</v>
      </c>
      <c r="H504" t="s">
        <v>22</v>
      </c>
      <c r="I504" t="s">
        <v>25</v>
      </c>
      <c r="J504" t="s">
        <v>22</v>
      </c>
      <c r="K504" t="s">
        <v>23</v>
      </c>
      <c r="L504" t="s">
        <v>23</v>
      </c>
      <c r="M504" t="s">
        <v>23</v>
      </c>
      <c r="N504" t="s">
        <v>23</v>
      </c>
      <c r="O504" t="s">
        <v>22</v>
      </c>
      <c r="P504" t="s">
        <v>29</v>
      </c>
      <c r="Q504">
        <v>0</v>
      </c>
      <c r="R504" t="s">
        <v>33</v>
      </c>
      <c r="S504">
        <v>65.2</v>
      </c>
      <c r="T504">
        <v>4543.1499999999996</v>
      </c>
      <c r="U504">
        <v>0</v>
      </c>
    </row>
    <row r="505" spans="1:21" x14ac:dyDescent="0.25">
      <c r="A505" t="s">
        <v>537</v>
      </c>
      <c r="B505">
        <v>0</v>
      </c>
      <c r="C505">
        <v>0</v>
      </c>
      <c r="D505">
        <v>1</v>
      </c>
      <c r="E505">
        <v>1</v>
      </c>
      <c r="F505">
        <v>52</v>
      </c>
      <c r="G505">
        <v>1</v>
      </c>
      <c r="H505" t="s">
        <v>23</v>
      </c>
      <c r="I505" t="s">
        <v>35</v>
      </c>
      <c r="J505" t="s">
        <v>22</v>
      </c>
      <c r="K505" t="s">
        <v>23</v>
      </c>
      <c r="L505" t="s">
        <v>22</v>
      </c>
      <c r="M505" t="s">
        <v>22</v>
      </c>
      <c r="N505" t="s">
        <v>23</v>
      </c>
      <c r="O505" t="s">
        <v>23</v>
      </c>
      <c r="P505" t="s">
        <v>26</v>
      </c>
      <c r="Q505">
        <v>1</v>
      </c>
      <c r="R505" t="s">
        <v>33</v>
      </c>
      <c r="S505">
        <v>84.05</v>
      </c>
      <c r="T505">
        <v>4326.8</v>
      </c>
      <c r="U505">
        <v>0</v>
      </c>
    </row>
    <row r="506" spans="1:21" x14ac:dyDescent="0.25">
      <c r="A506" t="s">
        <v>538</v>
      </c>
      <c r="B506">
        <v>1</v>
      </c>
      <c r="C506">
        <v>0</v>
      </c>
      <c r="D506">
        <v>0</v>
      </c>
      <c r="E506">
        <v>1</v>
      </c>
      <c r="F506">
        <v>69</v>
      </c>
      <c r="G506">
        <v>1</v>
      </c>
      <c r="H506" t="s">
        <v>22</v>
      </c>
      <c r="I506" t="s">
        <v>25</v>
      </c>
      <c r="J506" t="s">
        <v>22</v>
      </c>
      <c r="K506" t="s">
        <v>22</v>
      </c>
      <c r="L506" t="s">
        <v>22</v>
      </c>
      <c r="M506" t="s">
        <v>22</v>
      </c>
      <c r="N506" t="s">
        <v>22</v>
      </c>
      <c r="O506" t="s">
        <v>23</v>
      </c>
      <c r="P506" t="s">
        <v>45</v>
      </c>
      <c r="Q506">
        <v>1</v>
      </c>
      <c r="R506" t="s">
        <v>38</v>
      </c>
      <c r="S506">
        <v>79.45</v>
      </c>
      <c r="T506">
        <v>5502.55</v>
      </c>
      <c r="U506">
        <v>0</v>
      </c>
    </row>
    <row r="507" spans="1:21" x14ac:dyDescent="0.25">
      <c r="A507" t="s">
        <v>539</v>
      </c>
      <c r="B507">
        <v>0</v>
      </c>
      <c r="C507">
        <v>1</v>
      </c>
      <c r="D507">
        <v>0</v>
      </c>
      <c r="E507">
        <v>0</v>
      </c>
      <c r="F507">
        <v>20</v>
      </c>
      <c r="G507">
        <v>1</v>
      </c>
      <c r="H507" t="s">
        <v>22</v>
      </c>
      <c r="I507" t="s">
        <v>35</v>
      </c>
      <c r="J507" t="s">
        <v>23</v>
      </c>
      <c r="K507" t="s">
        <v>22</v>
      </c>
      <c r="L507" t="s">
        <v>22</v>
      </c>
      <c r="M507" t="s">
        <v>23</v>
      </c>
      <c r="N507" t="s">
        <v>23</v>
      </c>
      <c r="O507" t="s">
        <v>22</v>
      </c>
      <c r="P507" t="s">
        <v>26</v>
      </c>
      <c r="Q507">
        <v>1</v>
      </c>
      <c r="R507" t="s">
        <v>27</v>
      </c>
      <c r="S507">
        <v>94.1</v>
      </c>
      <c r="T507">
        <v>1782.4</v>
      </c>
      <c r="U507">
        <v>1</v>
      </c>
    </row>
    <row r="508" spans="1:21" x14ac:dyDescent="0.25">
      <c r="A508" t="s">
        <v>540</v>
      </c>
      <c r="B508">
        <v>1</v>
      </c>
      <c r="C508">
        <v>0</v>
      </c>
      <c r="D508">
        <v>0</v>
      </c>
      <c r="E508">
        <v>1</v>
      </c>
      <c r="F508">
        <v>11</v>
      </c>
      <c r="G508">
        <v>1</v>
      </c>
      <c r="H508" t="s">
        <v>22</v>
      </c>
      <c r="I508" t="s">
        <v>35</v>
      </c>
      <c r="J508" t="s">
        <v>23</v>
      </c>
      <c r="K508" t="s">
        <v>23</v>
      </c>
      <c r="L508" t="s">
        <v>22</v>
      </c>
      <c r="M508" t="s">
        <v>23</v>
      </c>
      <c r="N508" t="s">
        <v>23</v>
      </c>
      <c r="O508" t="s">
        <v>23</v>
      </c>
      <c r="P508" t="s">
        <v>26</v>
      </c>
      <c r="Q508">
        <v>1</v>
      </c>
      <c r="R508" t="s">
        <v>30</v>
      </c>
      <c r="S508">
        <v>78</v>
      </c>
      <c r="T508">
        <v>851.8</v>
      </c>
      <c r="U508">
        <v>0</v>
      </c>
    </row>
    <row r="509" spans="1:21" x14ac:dyDescent="0.25">
      <c r="A509" t="s">
        <v>541</v>
      </c>
      <c r="B509">
        <v>1</v>
      </c>
      <c r="C509">
        <v>0</v>
      </c>
      <c r="D509">
        <v>1</v>
      </c>
      <c r="E509">
        <v>0</v>
      </c>
      <c r="F509">
        <v>2</v>
      </c>
      <c r="G509">
        <v>1</v>
      </c>
      <c r="H509" t="s">
        <v>23</v>
      </c>
      <c r="I509" t="s">
        <v>35</v>
      </c>
      <c r="J509" t="s">
        <v>23</v>
      </c>
      <c r="K509" t="s">
        <v>23</v>
      </c>
      <c r="L509" t="s">
        <v>23</v>
      </c>
      <c r="M509" t="s">
        <v>22</v>
      </c>
      <c r="N509" t="s">
        <v>22</v>
      </c>
      <c r="O509" t="s">
        <v>22</v>
      </c>
      <c r="P509" t="s">
        <v>26</v>
      </c>
      <c r="Q509">
        <v>1</v>
      </c>
      <c r="R509" t="s">
        <v>27</v>
      </c>
      <c r="S509">
        <v>94.2</v>
      </c>
      <c r="T509">
        <v>167.5</v>
      </c>
      <c r="U509">
        <v>1</v>
      </c>
    </row>
    <row r="510" spans="1:21" x14ac:dyDescent="0.25">
      <c r="A510" t="s">
        <v>542</v>
      </c>
      <c r="B510">
        <v>0</v>
      </c>
      <c r="C510">
        <v>0</v>
      </c>
      <c r="D510">
        <v>1</v>
      </c>
      <c r="E510">
        <v>1</v>
      </c>
      <c r="F510">
        <v>6</v>
      </c>
      <c r="G510">
        <v>1</v>
      </c>
      <c r="H510" t="s">
        <v>22</v>
      </c>
      <c r="I510" t="s">
        <v>35</v>
      </c>
      <c r="J510" t="s">
        <v>23</v>
      </c>
      <c r="K510" t="s">
        <v>23</v>
      </c>
      <c r="L510" t="s">
        <v>23</v>
      </c>
      <c r="M510" t="s">
        <v>22</v>
      </c>
      <c r="N510" t="s">
        <v>23</v>
      </c>
      <c r="O510" t="s">
        <v>23</v>
      </c>
      <c r="P510" t="s">
        <v>26</v>
      </c>
      <c r="Q510">
        <v>1</v>
      </c>
      <c r="R510" t="s">
        <v>27</v>
      </c>
      <c r="S510">
        <v>80.5</v>
      </c>
      <c r="T510">
        <v>502.85</v>
      </c>
      <c r="U510">
        <v>1</v>
      </c>
    </row>
    <row r="511" spans="1:21" x14ac:dyDescent="0.25">
      <c r="A511" t="s">
        <v>543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1</v>
      </c>
      <c r="H511" t="s">
        <v>23</v>
      </c>
      <c r="I511" t="s">
        <v>23</v>
      </c>
      <c r="J511" t="s">
        <v>44</v>
      </c>
      <c r="K511" t="s">
        <v>44</v>
      </c>
      <c r="L511" t="s">
        <v>44</v>
      </c>
      <c r="M511" t="s">
        <v>44</v>
      </c>
      <c r="N511" t="s">
        <v>44</v>
      </c>
      <c r="O511" t="s">
        <v>44</v>
      </c>
      <c r="P511" t="s">
        <v>26</v>
      </c>
      <c r="Q511">
        <v>0</v>
      </c>
      <c r="R511" t="s">
        <v>30</v>
      </c>
      <c r="S511">
        <v>19.850000000000001</v>
      </c>
      <c r="T511">
        <v>19.850000000000001</v>
      </c>
      <c r="U511">
        <v>0</v>
      </c>
    </row>
    <row r="512" spans="1:21" x14ac:dyDescent="0.25">
      <c r="A512" t="s">
        <v>544</v>
      </c>
      <c r="B512">
        <v>1</v>
      </c>
      <c r="C512">
        <v>1</v>
      </c>
      <c r="D512">
        <v>1</v>
      </c>
      <c r="E512">
        <v>1</v>
      </c>
      <c r="F512">
        <v>20</v>
      </c>
      <c r="G512">
        <v>1</v>
      </c>
      <c r="H512" t="s">
        <v>23</v>
      </c>
      <c r="I512" t="s">
        <v>35</v>
      </c>
      <c r="J512" t="s">
        <v>22</v>
      </c>
      <c r="K512" t="s">
        <v>23</v>
      </c>
      <c r="L512" t="s">
        <v>22</v>
      </c>
      <c r="M512" t="s">
        <v>22</v>
      </c>
      <c r="N512" t="s">
        <v>23</v>
      </c>
      <c r="O512" t="s">
        <v>22</v>
      </c>
      <c r="P512" t="s">
        <v>29</v>
      </c>
      <c r="Q512">
        <v>0</v>
      </c>
      <c r="R512" t="s">
        <v>38</v>
      </c>
      <c r="S512">
        <v>94.3</v>
      </c>
      <c r="T512">
        <v>1818.3</v>
      </c>
      <c r="U512">
        <v>0</v>
      </c>
    </row>
    <row r="513" spans="1:21" x14ac:dyDescent="0.25">
      <c r="A513" t="s">
        <v>545</v>
      </c>
      <c r="B513">
        <v>1</v>
      </c>
      <c r="C513">
        <v>0</v>
      </c>
      <c r="D513">
        <v>0</v>
      </c>
      <c r="E513">
        <v>0</v>
      </c>
      <c r="F513">
        <v>61</v>
      </c>
      <c r="G513">
        <v>1</v>
      </c>
      <c r="H513" t="s">
        <v>22</v>
      </c>
      <c r="I513" t="s">
        <v>35</v>
      </c>
      <c r="J513" t="s">
        <v>22</v>
      </c>
      <c r="K513" t="s">
        <v>23</v>
      </c>
      <c r="L513" t="s">
        <v>22</v>
      </c>
      <c r="M513" t="s">
        <v>23</v>
      </c>
      <c r="N513" t="s">
        <v>22</v>
      </c>
      <c r="O513" t="s">
        <v>22</v>
      </c>
      <c r="P513" t="s">
        <v>26</v>
      </c>
      <c r="Q513">
        <v>1</v>
      </c>
      <c r="R513" t="s">
        <v>27</v>
      </c>
      <c r="S513">
        <v>106.45</v>
      </c>
      <c r="T513">
        <v>6300.15</v>
      </c>
      <c r="U513">
        <v>0</v>
      </c>
    </row>
    <row r="514" spans="1:21" x14ac:dyDescent="0.25">
      <c r="A514" t="s">
        <v>546</v>
      </c>
      <c r="B514">
        <v>0</v>
      </c>
      <c r="C514">
        <v>1</v>
      </c>
      <c r="D514">
        <v>1</v>
      </c>
      <c r="E514">
        <v>0</v>
      </c>
      <c r="F514">
        <v>5</v>
      </c>
      <c r="G514">
        <v>1</v>
      </c>
      <c r="H514" t="s">
        <v>22</v>
      </c>
      <c r="I514" t="s">
        <v>35</v>
      </c>
      <c r="J514" t="s">
        <v>23</v>
      </c>
      <c r="K514" t="s">
        <v>23</v>
      </c>
      <c r="L514" t="s">
        <v>23</v>
      </c>
      <c r="M514" t="s">
        <v>23</v>
      </c>
      <c r="N514" t="s">
        <v>23</v>
      </c>
      <c r="O514" t="s">
        <v>23</v>
      </c>
      <c r="P514" t="s">
        <v>26</v>
      </c>
      <c r="Q514">
        <v>1</v>
      </c>
      <c r="R514" t="s">
        <v>27</v>
      </c>
      <c r="S514">
        <v>74.349999999999994</v>
      </c>
      <c r="T514">
        <v>334.8</v>
      </c>
      <c r="U514">
        <v>1</v>
      </c>
    </row>
    <row r="515" spans="1:21" x14ac:dyDescent="0.25">
      <c r="A515" t="s">
        <v>547</v>
      </c>
      <c r="B515">
        <v>0</v>
      </c>
      <c r="C515">
        <v>0</v>
      </c>
      <c r="D515">
        <v>0</v>
      </c>
      <c r="E515">
        <v>0</v>
      </c>
      <c r="F515">
        <v>56</v>
      </c>
      <c r="G515">
        <v>1</v>
      </c>
      <c r="H515" t="s">
        <v>22</v>
      </c>
      <c r="I515" t="s">
        <v>35</v>
      </c>
      <c r="J515" t="s">
        <v>23</v>
      </c>
      <c r="K515" t="s">
        <v>22</v>
      </c>
      <c r="L515" t="s">
        <v>23</v>
      </c>
      <c r="M515" t="s">
        <v>22</v>
      </c>
      <c r="N515" t="s">
        <v>22</v>
      </c>
      <c r="O515" t="s">
        <v>22</v>
      </c>
      <c r="P515" t="s">
        <v>26</v>
      </c>
      <c r="Q515">
        <v>1</v>
      </c>
      <c r="R515" t="s">
        <v>33</v>
      </c>
      <c r="S515">
        <v>105.45</v>
      </c>
      <c r="T515">
        <v>5916.95</v>
      </c>
      <c r="U515">
        <v>0</v>
      </c>
    </row>
    <row r="516" spans="1:21" x14ac:dyDescent="0.25">
      <c r="A516" t="s">
        <v>548</v>
      </c>
      <c r="B516">
        <v>1</v>
      </c>
      <c r="C516">
        <v>0</v>
      </c>
      <c r="D516">
        <v>0</v>
      </c>
      <c r="E516">
        <v>0</v>
      </c>
      <c r="F516">
        <v>30</v>
      </c>
      <c r="G516">
        <v>1</v>
      </c>
      <c r="H516" t="s">
        <v>22</v>
      </c>
      <c r="I516" t="s">
        <v>35</v>
      </c>
      <c r="J516" t="s">
        <v>22</v>
      </c>
      <c r="K516" t="s">
        <v>22</v>
      </c>
      <c r="L516" t="s">
        <v>22</v>
      </c>
      <c r="M516" t="s">
        <v>22</v>
      </c>
      <c r="N516" t="s">
        <v>23</v>
      </c>
      <c r="O516" t="s">
        <v>23</v>
      </c>
      <c r="P516" t="s">
        <v>26</v>
      </c>
      <c r="Q516">
        <v>1</v>
      </c>
      <c r="R516" t="s">
        <v>38</v>
      </c>
      <c r="S516">
        <v>95</v>
      </c>
      <c r="T516">
        <v>2852.4</v>
      </c>
      <c r="U516">
        <v>0</v>
      </c>
    </row>
    <row r="517" spans="1:21" x14ac:dyDescent="0.25">
      <c r="A517" t="s">
        <v>549</v>
      </c>
      <c r="B517">
        <v>1</v>
      </c>
      <c r="C517">
        <v>0</v>
      </c>
      <c r="D517">
        <v>0</v>
      </c>
      <c r="E517">
        <v>0</v>
      </c>
      <c r="F517">
        <v>40</v>
      </c>
      <c r="G517">
        <v>1</v>
      </c>
      <c r="H517" t="s">
        <v>22</v>
      </c>
      <c r="I517" t="s">
        <v>35</v>
      </c>
      <c r="J517" t="s">
        <v>23</v>
      </c>
      <c r="K517" t="s">
        <v>23</v>
      </c>
      <c r="L517" t="s">
        <v>22</v>
      </c>
      <c r="M517" t="s">
        <v>22</v>
      </c>
      <c r="N517" t="s">
        <v>22</v>
      </c>
      <c r="O517" t="s">
        <v>22</v>
      </c>
      <c r="P517" t="s">
        <v>26</v>
      </c>
      <c r="Q517">
        <v>0</v>
      </c>
      <c r="R517" t="s">
        <v>33</v>
      </c>
      <c r="S517">
        <v>104.8</v>
      </c>
      <c r="T517">
        <v>4131.95</v>
      </c>
      <c r="U517">
        <v>1</v>
      </c>
    </row>
    <row r="518" spans="1:21" x14ac:dyDescent="0.25">
      <c r="A518" t="s">
        <v>550</v>
      </c>
      <c r="B518">
        <v>0</v>
      </c>
      <c r="C518">
        <v>0</v>
      </c>
      <c r="D518">
        <v>0</v>
      </c>
      <c r="E518">
        <v>0</v>
      </c>
      <c r="F518">
        <v>28</v>
      </c>
      <c r="G518">
        <v>1</v>
      </c>
      <c r="H518" t="s">
        <v>23</v>
      </c>
      <c r="I518" t="s">
        <v>25</v>
      </c>
      <c r="J518" t="s">
        <v>22</v>
      </c>
      <c r="K518" t="s">
        <v>23</v>
      </c>
      <c r="L518" t="s">
        <v>23</v>
      </c>
      <c r="M518" t="s">
        <v>22</v>
      </c>
      <c r="N518" t="s">
        <v>23</v>
      </c>
      <c r="O518" t="s">
        <v>23</v>
      </c>
      <c r="P518" t="s">
        <v>29</v>
      </c>
      <c r="Q518">
        <v>0</v>
      </c>
      <c r="R518" t="s">
        <v>30</v>
      </c>
      <c r="S518">
        <v>54.3</v>
      </c>
      <c r="T518">
        <v>1546.3</v>
      </c>
      <c r="U518">
        <v>0</v>
      </c>
    </row>
    <row r="519" spans="1:21" x14ac:dyDescent="0.25">
      <c r="A519" t="s">
        <v>551</v>
      </c>
      <c r="B519">
        <v>0</v>
      </c>
      <c r="C519">
        <v>1</v>
      </c>
      <c r="D519">
        <v>1</v>
      </c>
      <c r="E519">
        <v>0</v>
      </c>
      <c r="F519">
        <v>5</v>
      </c>
      <c r="G519">
        <v>1</v>
      </c>
      <c r="H519" t="s">
        <v>23</v>
      </c>
      <c r="I519" t="s">
        <v>35</v>
      </c>
      <c r="J519" t="s">
        <v>23</v>
      </c>
      <c r="K519" t="s">
        <v>23</v>
      </c>
      <c r="L519" t="s">
        <v>23</v>
      </c>
      <c r="M519" t="s">
        <v>23</v>
      </c>
      <c r="N519" t="s">
        <v>23</v>
      </c>
      <c r="O519" t="s">
        <v>23</v>
      </c>
      <c r="P519" t="s">
        <v>26</v>
      </c>
      <c r="Q519">
        <v>0</v>
      </c>
      <c r="R519" t="s">
        <v>27</v>
      </c>
      <c r="S519">
        <v>70.05</v>
      </c>
      <c r="T519">
        <v>302.60000000000002</v>
      </c>
      <c r="U519">
        <v>0</v>
      </c>
    </row>
    <row r="520" spans="1:21" x14ac:dyDescent="0.25">
      <c r="A520" t="s">
        <v>552</v>
      </c>
      <c r="B520">
        <v>0</v>
      </c>
      <c r="C520">
        <v>1</v>
      </c>
      <c r="D520">
        <v>1</v>
      </c>
      <c r="E520">
        <v>0</v>
      </c>
      <c r="F520">
        <v>27</v>
      </c>
      <c r="G520">
        <v>1</v>
      </c>
      <c r="H520" t="s">
        <v>23</v>
      </c>
      <c r="I520" t="s">
        <v>35</v>
      </c>
      <c r="J520" t="s">
        <v>22</v>
      </c>
      <c r="K520" t="s">
        <v>23</v>
      </c>
      <c r="L520" t="s">
        <v>23</v>
      </c>
      <c r="M520" t="s">
        <v>23</v>
      </c>
      <c r="N520" t="s">
        <v>23</v>
      </c>
      <c r="O520" t="s">
        <v>23</v>
      </c>
      <c r="P520" t="s">
        <v>26</v>
      </c>
      <c r="Q520">
        <v>1</v>
      </c>
      <c r="R520" t="s">
        <v>33</v>
      </c>
      <c r="S520">
        <v>75.2</v>
      </c>
      <c r="T520">
        <v>1929.35</v>
      </c>
      <c r="U520">
        <v>1</v>
      </c>
    </row>
    <row r="521" spans="1:21" x14ac:dyDescent="0.25">
      <c r="A521" t="s">
        <v>553</v>
      </c>
      <c r="B521">
        <v>1</v>
      </c>
      <c r="C521">
        <v>0</v>
      </c>
      <c r="D521">
        <v>0</v>
      </c>
      <c r="E521">
        <v>0</v>
      </c>
      <c r="F521">
        <v>12</v>
      </c>
      <c r="G521">
        <v>1</v>
      </c>
      <c r="H521" t="s">
        <v>23</v>
      </c>
      <c r="I521" t="s">
        <v>23</v>
      </c>
      <c r="J521" t="s">
        <v>44</v>
      </c>
      <c r="K521" t="s">
        <v>44</v>
      </c>
      <c r="L521" t="s">
        <v>44</v>
      </c>
      <c r="M521" t="s">
        <v>44</v>
      </c>
      <c r="N521" t="s">
        <v>44</v>
      </c>
      <c r="O521" t="s">
        <v>44</v>
      </c>
      <c r="P521" t="s">
        <v>26</v>
      </c>
      <c r="Q521">
        <v>0</v>
      </c>
      <c r="R521" t="s">
        <v>38</v>
      </c>
      <c r="S521">
        <v>20.05</v>
      </c>
      <c r="T521">
        <v>265.45</v>
      </c>
      <c r="U521">
        <v>0</v>
      </c>
    </row>
    <row r="522" spans="1:21" x14ac:dyDescent="0.25">
      <c r="A522" t="s">
        <v>554</v>
      </c>
      <c r="B522">
        <v>1</v>
      </c>
      <c r="C522">
        <v>0</v>
      </c>
      <c r="D522">
        <v>1</v>
      </c>
      <c r="E522">
        <v>1</v>
      </c>
      <c r="F522">
        <v>67</v>
      </c>
      <c r="G522">
        <v>1</v>
      </c>
      <c r="H522" t="s">
        <v>22</v>
      </c>
      <c r="I522" t="s">
        <v>35</v>
      </c>
      <c r="J522" t="s">
        <v>23</v>
      </c>
      <c r="K522" t="s">
        <v>22</v>
      </c>
      <c r="L522" t="s">
        <v>22</v>
      </c>
      <c r="M522" t="s">
        <v>23</v>
      </c>
      <c r="N522" t="s">
        <v>22</v>
      </c>
      <c r="O522" t="s">
        <v>22</v>
      </c>
      <c r="P522" t="s">
        <v>29</v>
      </c>
      <c r="Q522">
        <v>1</v>
      </c>
      <c r="R522" t="s">
        <v>27</v>
      </c>
      <c r="S522">
        <v>105.4</v>
      </c>
      <c r="T522">
        <v>6989.45</v>
      </c>
      <c r="U522">
        <v>0</v>
      </c>
    </row>
    <row r="523" spans="1:21" x14ac:dyDescent="0.25">
      <c r="A523" t="s">
        <v>555</v>
      </c>
      <c r="B523">
        <v>1</v>
      </c>
      <c r="C523">
        <v>1</v>
      </c>
      <c r="D523">
        <v>1</v>
      </c>
      <c r="E523">
        <v>0</v>
      </c>
      <c r="F523">
        <v>29</v>
      </c>
      <c r="G523">
        <v>1</v>
      </c>
      <c r="H523" t="s">
        <v>22</v>
      </c>
      <c r="I523" t="s">
        <v>25</v>
      </c>
      <c r="J523" t="s">
        <v>23</v>
      </c>
      <c r="K523" t="s">
        <v>23</v>
      </c>
      <c r="L523" t="s">
        <v>23</v>
      </c>
      <c r="M523" t="s">
        <v>23</v>
      </c>
      <c r="N523" t="s">
        <v>23</v>
      </c>
      <c r="O523" t="s">
        <v>23</v>
      </c>
      <c r="P523" t="s">
        <v>26</v>
      </c>
      <c r="Q523">
        <v>1</v>
      </c>
      <c r="R523" t="s">
        <v>27</v>
      </c>
      <c r="S523">
        <v>51.6</v>
      </c>
      <c r="T523">
        <v>1442</v>
      </c>
      <c r="U523">
        <v>0</v>
      </c>
    </row>
    <row r="524" spans="1:21" x14ac:dyDescent="0.25">
      <c r="A524" t="s">
        <v>556</v>
      </c>
      <c r="B524">
        <v>1</v>
      </c>
      <c r="C524">
        <v>0</v>
      </c>
      <c r="D524">
        <v>1</v>
      </c>
      <c r="E524">
        <v>1</v>
      </c>
      <c r="F524">
        <v>55</v>
      </c>
      <c r="G524">
        <v>1</v>
      </c>
      <c r="H524" t="s">
        <v>22</v>
      </c>
      <c r="I524" t="s">
        <v>35</v>
      </c>
      <c r="J524" t="s">
        <v>23</v>
      </c>
      <c r="K524" t="s">
        <v>23</v>
      </c>
      <c r="L524" t="s">
        <v>23</v>
      </c>
      <c r="M524" t="s">
        <v>23</v>
      </c>
      <c r="N524" t="s">
        <v>23</v>
      </c>
      <c r="O524" t="s">
        <v>22</v>
      </c>
      <c r="P524" t="s">
        <v>26</v>
      </c>
      <c r="Q524">
        <v>0</v>
      </c>
      <c r="R524" t="s">
        <v>33</v>
      </c>
      <c r="S524">
        <v>85.5</v>
      </c>
      <c r="T524">
        <v>4713.3999999999996</v>
      </c>
      <c r="U524">
        <v>0</v>
      </c>
    </row>
    <row r="525" spans="1:21" x14ac:dyDescent="0.25">
      <c r="A525" t="s">
        <v>557</v>
      </c>
      <c r="B525">
        <v>0</v>
      </c>
      <c r="C525">
        <v>0</v>
      </c>
      <c r="D525">
        <v>0</v>
      </c>
      <c r="E525">
        <v>0</v>
      </c>
      <c r="F525">
        <v>23</v>
      </c>
      <c r="G525">
        <v>1</v>
      </c>
      <c r="H525" t="s">
        <v>22</v>
      </c>
      <c r="I525" t="s">
        <v>35</v>
      </c>
      <c r="J525" t="s">
        <v>23</v>
      </c>
      <c r="K525" t="s">
        <v>23</v>
      </c>
      <c r="L525" t="s">
        <v>23</v>
      </c>
      <c r="M525" t="s">
        <v>23</v>
      </c>
      <c r="N525" t="s">
        <v>23</v>
      </c>
      <c r="O525" t="s">
        <v>23</v>
      </c>
      <c r="P525" t="s">
        <v>26</v>
      </c>
      <c r="Q525">
        <v>0</v>
      </c>
      <c r="R525" t="s">
        <v>33</v>
      </c>
      <c r="S525">
        <v>75.599999999999994</v>
      </c>
      <c r="T525">
        <v>1758.6</v>
      </c>
      <c r="U525">
        <v>1</v>
      </c>
    </row>
    <row r="526" spans="1:21" x14ac:dyDescent="0.25">
      <c r="A526" t="s">
        <v>558</v>
      </c>
      <c r="B526">
        <v>1</v>
      </c>
      <c r="C526">
        <v>0</v>
      </c>
      <c r="D526">
        <v>1</v>
      </c>
      <c r="E526">
        <v>0</v>
      </c>
      <c r="F526">
        <v>34</v>
      </c>
      <c r="G526">
        <v>1</v>
      </c>
      <c r="H526" t="s">
        <v>22</v>
      </c>
      <c r="I526" t="s">
        <v>35</v>
      </c>
      <c r="J526" t="s">
        <v>23</v>
      </c>
      <c r="K526" t="s">
        <v>23</v>
      </c>
      <c r="L526" t="s">
        <v>22</v>
      </c>
      <c r="M526" t="s">
        <v>23</v>
      </c>
      <c r="N526" t="s">
        <v>22</v>
      </c>
      <c r="O526" t="s">
        <v>22</v>
      </c>
      <c r="P526" t="s">
        <v>26</v>
      </c>
      <c r="Q526">
        <v>1</v>
      </c>
      <c r="R526" t="s">
        <v>27</v>
      </c>
      <c r="S526">
        <v>100.05</v>
      </c>
      <c r="T526">
        <v>3480</v>
      </c>
      <c r="U526">
        <v>1</v>
      </c>
    </row>
    <row r="527" spans="1:21" x14ac:dyDescent="0.25">
      <c r="A527" t="s">
        <v>559</v>
      </c>
      <c r="B527">
        <v>1</v>
      </c>
      <c r="C527">
        <v>0</v>
      </c>
      <c r="D527">
        <v>0</v>
      </c>
      <c r="E527">
        <v>0</v>
      </c>
      <c r="F527">
        <v>52</v>
      </c>
      <c r="G527">
        <v>1</v>
      </c>
      <c r="H527" t="s">
        <v>23</v>
      </c>
      <c r="I527" t="s">
        <v>35</v>
      </c>
      <c r="J527" t="s">
        <v>22</v>
      </c>
      <c r="K527" t="s">
        <v>23</v>
      </c>
      <c r="L527" t="s">
        <v>22</v>
      </c>
      <c r="M527" t="s">
        <v>23</v>
      </c>
      <c r="N527" t="s">
        <v>22</v>
      </c>
      <c r="O527" t="s">
        <v>23</v>
      </c>
      <c r="P527" t="s">
        <v>29</v>
      </c>
      <c r="Q527">
        <v>0</v>
      </c>
      <c r="R527" t="s">
        <v>27</v>
      </c>
      <c r="S527">
        <v>91.25</v>
      </c>
      <c r="T527">
        <v>4738.3</v>
      </c>
      <c r="U527">
        <v>0</v>
      </c>
    </row>
    <row r="528" spans="1:21" x14ac:dyDescent="0.25">
      <c r="A528" t="s">
        <v>560</v>
      </c>
      <c r="B528">
        <v>1</v>
      </c>
      <c r="C528">
        <v>1</v>
      </c>
      <c r="D528">
        <v>1</v>
      </c>
      <c r="E528">
        <v>1</v>
      </c>
      <c r="F528">
        <v>72</v>
      </c>
      <c r="G528">
        <v>1</v>
      </c>
      <c r="H528" t="s">
        <v>22</v>
      </c>
      <c r="I528" t="s">
        <v>35</v>
      </c>
      <c r="J528" t="s">
        <v>22</v>
      </c>
      <c r="K528" t="s">
        <v>22</v>
      </c>
      <c r="L528" t="s">
        <v>22</v>
      </c>
      <c r="M528" t="s">
        <v>22</v>
      </c>
      <c r="N528" t="s">
        <v>22</v>
      </c>
      <c r="O528" t="s">
        <v>22</v>
      </c>
      <c r="P528" t="s">
        <v>45</v>
      </c>
      <c r="Q528">
        <v>1</v>
      </c>
      <c r="R528" t="s">
        <v>38</v>
      </c>
      <c r="S528">
        <v>115.75</v>
      </c>
      <c r="T528">
        <v>8399.15</v>
      </c>
      <c r="U528">
        <v>0</v>
      </c>
    </row>
    <row r="529" spans="1:21" x14ac:dyDescent="0.25">
      <c r="A529" t="s">
        <v>561</v>
      </c>
      <c r="B529">
        <v>1</v>
      </c>
      <c r="C529">
        <v>0</v>
      </c>
      <c r="D529">
        <v>1</v>
      </c>
      <c r="E529">
        <v>1</v>
      </c>
      <c r="F529">
        <v>58</v>
      </c>
      <c r="G529">
        <v>1</v>
      </c>
      <c r="H529" t="s">
        <v>22</v>
      </c>
      <c r="I529" t="s">
        <v>35</v>
      </c>
      <c r="J529" t="s">
        <v>23</v>
      </c>
      <c r="K529" t="s">
        <v>22</v>
      </c>
      <c r="L529" t="s">
        <v>23</v>
      </c>
      <c r="M529" t="s">
        <v>22</v>
      </c>
      <c r="N529" t="s">
        <v>22</v>
      </c>
      <c r="O529" t="s">
        <v>23</v>
      </c>
      <c r="P529" t="s">
        <v>29</v>
      </c>
      <c r="Q529">
        <v>1</v>
      </c>
      <c r="R529" t="s">
        <v>38</v>
      </c>
      <c r="S529">
        <v>94.7</v>
      </c>
      <c r="T529">
        <v>5430.35</v>
      </c>
      <c r="U529">
        <v>0</v>
      </c>
    </row>
    <row r="530" spans="1:21" x14ac:dyDescent="0.25">
      <c r="A530" t="s">
        <v>562</v>
      </c>
      <c r="B530">
        <v>1</v>
      </c>
      <c r="C530">
        <v>0</v>
      </c>
      <c r="D530">
        <v>1</v>
      </c>
      <c r="E530">
        <v>1</v>
      </c>
      <c r="F530">
        <v>35</v>
      </c>
      <c r="G530">
        <v>1</v>
      </c>
      <c r="H530" t="s">
        <v>23</v>
      </c>
      <c r="I530" t="s">
        <v>23</v>
      </c>
      <c r="J530" t="s">
        <v>44</v>
      </c>
      <c r="K530" t="s">
        <v>44</v>
      </c>
      <c r="L530" t="s">
        <v>44</v>
      </c>
      <c r="M530" t="s">
        <v>44</v>
      </c>
      <c r="N530" t="s">
        <v>44</v>
      </c>
      <c r="O530" t="s">
        <v>44</v>
      </c>
      <c r="P530" t="s">
        <v>45</v>
      </c>
      <c r="Q530">
        <v>0</v>
      </c>
      <c r="R530" t="s">
        <v>30</v>
      </c>
      <c r="S530">
        <v>19.600000000000001</v>
      </c>
      <c r="T530">
        <v>686.95</v>
      </c>
      <c r="U530">
        <v>0</v>
      </c>
    </row>
    <row r="531" spans="1:21" x14ac:dyDescent="0.25">
      <c r="A531" t="s">
        <v>563</v>
      </c>
      <c r="B531">
        <v>0</v>
      </c>
      <c r="C531">
        <v>1</v>
      </c>
      <c r="D531">
        <v>0</v>
      </c>
      <c r="E531">
        <v>0</v>
      </c>
      <c r="F531">
        <v>56</v>
      </c>
      <c r="G531">
        <v>1</v>
      </c>
      <c r="H531" t="s">
        <v>22</v>
      </c>
      <c r="I531" t="s">
        <v>35</v>
      </c>
      <c r="J531" t="s">
        <v>23</v>
      </c>
      <c r="K531" t="s">
        <v>22</v>
      </c>
      <c r="L531" t="s">
        <v>22</v>
      </c>
      <c r="M531" t="s">
        <v>22</v>
      </c>
      <c r="N531" t="s">
        <v>22</v>
      </c>
      <c r="O531" t="s">
        <v>23</v>
      </c>
      <c r="P531" t="s">
        <v>45</v>
      </c>
      <c r="Q531">
        <v>1</v>
      </c>
      <c r="R531" t="s">
        <v>33</v>
      </c>
      <c r="S531">
        <v>99.9</v>
      </c>
      <c r="T531">
        <v>5706.3</v>
      </c>
      <c r="U531">
        <v>0</v>
      </c>
    </row>
    <row r="532" spans="1:21" x14ac:dyDescent="0.25">
      <c r="A532" t="s">
        <v>564</v>
      </c>
      <c r="B532">
        <v>0</v>
      </c>
      <c r="C532">
        <v>0</v>
      </c>
      <c r="D532">
        <v>1</v>
      </c>
      <c r="E532">
        <v>1</v>
      </c>
      <c r="F532">
        <v>24</v>
      </c>
      <c r="G532">
        <v>1</v>
      </c>
      <c r="H532" t="s">
        <v>23</v>
      </c>
      <c r="I532" t="s">
        <v>23</v>
      </c>
      <c r="J532" t="s">
        <v>44</v>
      </c>
      <c r="K532" t="s">
        <v>44</v>
      </c>
      <c r="L532" t="s">
        <v>44</v>
      </c>
      <c r="M532" t="s">
        <v>44</v>
      </c>
      <c r="N532" t="s">
        <v>44</v>
      </c>
      <c r="O532" t="s">
        <v>44</v>
      </c>
      <c r="P532" t="s">
        <v>45</v>
      </c>
      <c r="Q532">
        <v>1</v>
      </c>
      <c r="R532" t="s">
        <v>38</v>
      </c>
      <c r="S532">
        <v>21.1</v>
      </c>
      <c r="T532">
        <v>490.65</v>
      </c>
      <c r="U532">
        <v>0</v>
      </c>
    </row>
    <row r="533" spans="1:21" x14ac:dyDescent="0.25">
      <c r="A533" t="s">
        <v>565</v>
      </c>
      <c r="B533">
        <v>1</v>
      </c>
      <c r="C533">
        <v>0</v>
      </c>
      <c r="D533">
        <v>1</v>
      </c>
      <c r="E533">
        <v>1</v>
      </c>
      <c r="F533">
        <v>70</v>
      </c>
      <c r="G533">
        <v>1</v>
      </c>
      <c r="H533" t="s">
        <v>23</v>
      </c>
      <c r="I533" t="s">
        <v>23</v>
      </c>
      <c r="J533" t="s">
        <v>44</v>
      </c>
      <c r="K533" t="s">
        <v>44</v>
      </c>
      <c r="L533" t="s">
        <v>44</v>
      </c>
      <c r="M533" t="s">
        <v>44</v>
      </c>
      <c r="N533" t="s">
        <v>44</v>
      </c>
      <c r="O533" t="s">
        <v>44</v>
      </c>
      <c r="P533" t="s">
        <v>45</v>
      </c>
      <c r="Q533">
        <v>0</v>
      </c>
      <c r="R533" t="s">
        <v>38</v>
      </c>
      <c r="S533">
        <v>20.05</v>
      </c>
      <c r="T533">
        <v>1360.25</v>
      </c>
      <c r="U533">
        <v>0</v>
      </c>
    </row>
    <row r="534" spans="1:21" x14ac:dyDescent="0.25">
      <c r="A534" t="s">
        <v>566</v>
      </c>
      <c r="B534">
        <v>1</v>
      </c>
      <c r="C534">
        <v>0</v>
      </c>
      <c r="D534">
        <v>0</v>
      </c>
      <c r="E534">
        <v>0</v>
      </c>
      <c r="F534">
        <v>2</v>
      </c>
      <c r="G534">
        <v>1</v>
      </c>
      <c r="H534" t="s">
        <v>23</v>
      </c>
      <c r="I534" t="s">
        <v>35</v>
      </c>
      <c r="J534" t="s">
        <v>23</v>
      </c>
      <c r="K534" t="s">
        <v>23</v>
      </c>
      <c r="L534" t="s">
        <v>23</v>
      </c>
      <c r="M534" t="s">
        <v>23</v>
      </c>
      <c r="N534" t="s">
        <v>22</v>
      </c>
      <c r="O534" t="s">
        <v>23</v>
      </c>
      <c r="P534" t="s">
        <v>26</v>
      </c>
      <c r="Q534">
        <v>1</v>
      </c>
      <c r="R534" t="s">
        <v>27</v>
      </c>
      <c r="S534">
        <v>79.95</v>
      </c>
      <c r="T534">
        <v>174.45</v>
      </c>
      <c r="U534">
        <v>0</v>
      </c>
    </row>
    <row r="535" spans="1:21" x14ac:dyDescent="0.25">
      <c r="A535" t="s">
        <v>567</v>
      </c>
      <c r="B535">
        <v>1</v>
      </c>
      <c r="C535">
        <v>1</v>
      </c>
      <c r="D535">
        <v>1</v>
      </c>
      <c r="E535">
        <v>1</v>
      </c>
      <c r="F535">
        <v>68</v>
      </c>
      <c r="G535">
        <v>1</v>
      </c>
      <c r="H535" t="s">
        <v>22</v>
      </c>
      <c r="I535" t="s">
        <v>35</v>
      </c>
      <c r="J535" t="s">
        <v>23</v>
      </c>
      <c r="K535" t="s">
        <v>23</v>
      </c>
      <c r="L535" t="s">
        <v>22</v>
      </c>
      <c r="M535" t="s">
        <v>22</v>
      </c>
      <c r="N535" t="s">
        <v>22</v>
      </c>
      <c r="O535" t="s">
        <v>22</v>
      </c>
      <c r="P535" t="s">
        <v>29</v>
      </c>
      <c r="Q535">
        <v>1</v>
      </c>
      <c r="R535" t="s">
        <v>38</v>
      </c>
      <c r="S535">
        <v>107.15</v>
      </c>
      <c r="T535">
        <v>7379.8</v>
      </c>
      <c r="U535">
        <v>0</v>
      </c>
    </row>
    <row r="536" spans="1:21" x14ac:dyDescent="0.25">
      <c r="A536" t="s">
        <v>568</v>
      </c>
      <c r="B536">
        <v>0</v>
      </c>
      <c r="C536">
        <v>0</v>
      </c>
      <c r="D536">
        <v>0</v>
      </c>
      <c r="E536">
        <v>0</v>
      </c>
      <c r="F536">
        <v>1</v>
      </c>
      <c r="G536">
        <v>1</v>
      </c>
      <c r="H536" t="s">
        <v>22</v>
      </c>
      <c r="I536" t="s">
        <v>35</v>
      </c>
      <c r="J536" t="s">
        <v>23</v>
      </c>
      <c r="K536" t="s">
        <v>23</v>
      </c>
      <c r="L536" t="s">
        <v>23</v>
      </c>
      <c r="M536" t="s">
        <v>23</v>
      </c>
      <c r="N536" t="s">
        <v>23</v>
      </c>
      <c r="O536" t="s">
        <v>22</v>
      </c>
      <c r="P536" t="s">
        <v>26</v>
      </c>
      <c r="Q536">
        <v>1</v>
      </c>
      <c r="R536" t="s">
        <v>27</v>
      </c>
      <c r="S536">
        <v>85</v>
      </c>
      <c r="T536">
        <v>85</v>
      </c>
      <c r="U536">
        <v>1</v>
      </c>
    </row>
    <row r="537" spans="1:21" x14ac:dyDescent="0.25">
      <c r="A537" t="s">
        <v>569</v>
      </c>
      <c r="B537">
        <v>1</v>
      </c>
      <c r="C537">
        <v>0</v>
      </c>
      <c r="D537">
        <v>0</v>
      </c>
      <c r="E537">
        <v>0</v>
      </c>
      <c r="F537">
        <v>12</v>
      </c>
      <c r="G537">
        <v>1</v>
      </c>
      <c r="H537" t="s">
        <v>22</v>
      </c>
      <c r="I537" t="s">
        <v>35</v>
      </c>
      <c r="J537" t="s">
        <v>23</v>
      </c>
      <c r="K537" t="s">
        <v>23</v>
      </c>
      <c r="L537" t="s">
        <v>22</v>
      </c>
      <c r="M537" t="s">
        <v>23</v>
      </c>
      <c r="N537" t="s">
        <v>22</v>
      </c>
      <c r="O537" t="s">
        <v>23</v>
      </c>
      <c r="P537" t="s">
        <v>26</v>
      </c>
      <c r="Q537">
        <v>1</v>
      </c>
      <c r="R537" t="s">
        <v>27</v>
      </c>
      <c r="S537">
        <v>89.55</v>
      </c>
      <c r="T537">
        <v>1021.75</v>
      </c>
      <c r="U537">
        <v>0</v>
      </c>
    </row>
    <row r="538" spans="1:21" x14ac:dyDescent="0.25">
      <c r="A538" t="s">
        <v>570</v>
      </c>
      <c r="B538">
        <v>0</v>
      </c>
      <c r="C538">
        <v>0</v>
      </c>
      <c r="D538">
        <v>1</v>
      </c>
      <c r="E538">
        <v>0</v>
      </c>
      <c r="F538">
        <v>63</v>
      </c>
      <c r="G538">
        <v>1</v>
      </c>
      <c r="H538" t="s">
        <v>22</v>
      </c>
      <c r="I538" t="s">
        <v>35</v>
      </c>
      <c r="J538" t="s">
        <v>23</v>
      </c>
      <c r="K538" t="s">
        <v>22</v>
      </c>
      <c r="L538" t="s">
        <v>23</v>
      </c>
      <c r="M538" t="s">
        <v>23</v>
      </c>
      <c r="N538" t="s">
        <v>23</v>
      </c>
      <c r="O538" t="s">
        <v>23</v>
      </c>
      <c r="P538" t="s">
        <v>26</v>
      </c>
      <c r="Q538">
        <v>1</v>
      </c>
      <c r="R538" t="s">
        <v>33</v>
      </c>
      <c r="S538">
        <v>81.55</v>
      </c>
      <c r="T538">
        <v>5029.05</v>
      </c>
      <c r="U538">
        <v>0</v>
      </c>
    </row>
    <row r="539" spans="1:21" x14ac:dyDescent="0.25">
      <c r="A539" t="s">
        <v>571</v>
      </c>
      <c r="B539">
        <v>0</v>
      </c>
      <c r="C539">
        <v>0</v>
      </c>
      <c r="D539">
        <v>1</v>
      </c>
      <c r="E539">
        <v>1</v>
      </c>
      <c r="F539">
        <v>33</v>
      </c>
      <c r="G539">
        <v>1</v>
      </c>
      <c r="H539" t="s">
        <v>23</v>
      </c>
      <c r="I539" t="s">
        <v>25</v>
      </c>
      <c r="J539" t="s">
        <v>22</v>
      </c>
      <c r="K539" t="s">
        <v>22</v>
      </c>
      <c r="L539" t="s">
        <v>22</v>
      </c>
      <c r="M539" t="s">
        <v>23</v>
      </c>
      <c r="N539" t="s">
        <v>23</v>
      </c>
      <c r="O539" t="s">
        <v>23</v>
      </c>
      <c r="P539" t="s">
        <v>29</v>
      </c>
      <c r="Q539">
        <v>1</v>
      </c>
      <c r="R539" t="s">
        <v>30</v>
      </c>
      <c r="S539">
        <v>58.45</v>
      </c>
      <c r="T539">
        <v>1955.4</v>
      </c>
      <c r="U539">
        <v>0</v>
      </c>
    </row>
    <row r="540" spans="1:21" x14ac:dyDescent="0.25">
      <c r="A540" t="s">
        <v>572</v>
      </c>
      <c r="B540">
        <v>0</v>
      </c>
      <c r="C540">
        <v>0</v>
      </c>
      <c r="D540">
        <v>1</v>
      </c>
      <c r="E540">
        <v>0</v>
      </c>
      <c r="F540">
        <v>69</v>
      </c>
      <c r="G540">
        <v>1</v>
      </c>
      <c r="H540" t="s">
        <v>23</v>
      </c>
      <c r="I540" t="s">
        <v>35</v>
      </c>
      <c r="J540" t="s">
        <v>23</v>
      </c>
      <c r="K540" t="s">
        <v>22</v>
      </c>
      <c r="L540" t="s">
        <v>23</v>
      </c>
      <c r="M540" t="s">
        <v>23</v>
      </c>
      <c r="N540" t="s">
        <v>22</v>
      </c>
      <c r="O540" t="s">
        <v>22</v>
      </c>
      <c r="P540" t="s">
        <v>29</v>
      </c>
      <c r="Q540">
        <v>1</v>
      </c>
      <c r="R540" t="s">
        <v>38</v>
      </c>
      <c r="S540">
        <v>95.65</v>
      </c>
      <c r="T540">
        <v>6744.2</v>
      </c>
      <c r="U540">
        <v>0</v>
      </c>
    </row>
    <row r="541" spans="1:21" x14ac:dyDescent="0.25">
      <c r="A541" t="s">
        <v>573</v>
      </c>
      <c r="B541">
        <v>0</v>
      </c>
      <c r="C541">
        <v>0</v>
      </c>
      <c r="D541">
        <v>1</v>
      </c>
      <c r="E541">
        <v>1</v>
      </c>
      <c r="F541">
        <v>60</v>
      </c>
      <c r="G541">
        <v>1</v>
      </c>
      <c r="H541" t="s">
        <v>23</v>
      </c>
      <c r="I541" t="s">
        <v>25</v>
      </c>
      <c r="J541" t="s">
        <v>23</v>
      </c>
      <c r="K541" t="s">
        <v>22</v>
      </c>
      <c r="L541" t="s">
        <v>22</v>
      </c>
      <c r="M541" t="s">
        <v>22</v>
      </c>
      <c r="N541" t="s">
        <v>22</v>
      </c>
      <c r="O541" t="s">
        <v>22</v>
      </c>
      <c r="P541" t="s">
        <v>45</v>
      </c>
      <c r="Q541">
        <v>1</v>
      </c>
      <c r="R541" t="s">
        <v>33</v>
      </c>
      <c r="S541">
        <v>80.599999999999994</v>
      </c>
      <c r="T541">
        <v>4946.7</v>
      </c>
      <c r="U541">
        <v>0</v>
      </c>
    </row>
    <row r="542" spans="1:21" x14ac:dyDescent="0.25">
      <c r="A542" t="s">
        <v>574</v>
      </c>
      <c r="B542">
        <v>0</v>
      </c>
      <c r="C542">
        <v>0</v>
      </c>
      <c r="D542">
        <v>1</v>
      </c>
      <c r="E542">
        <v>1</v>
      </c>
      <c r="F542">
        <v>72</v>
      </c>
      <c r="G542">
        <v>1</v>
      </c>
      <c r="H542" t="s">
        <v>22</v>
      </c>
      <c r="I542" t="s">
        <v>35</v>
      </c>
      <c r="J542" t="s">
        <v>22</v>
      </c>
      <c r="K542" t="s">
        <v>22</v>
      </c>
      <c r="L542" t="s">
        <v>22</v>
      </c>
      <c r="M542" t="s">
        <v>22</v>
      </c>
      <c r="N542" t="s">
        <v>22</v>
      </c>
      <c r="O542" t="s">
        <v>22</v>
      </c>
      <c r="P542" t="s">
        <v>45</v>
      </c>
      <c r="Q542">
        <v>1</v>
      </c>
      <c r="R542" t="s">
        <v>33</v>
      </c>
      <c r="S542">
        <v>113.1</v>
      </c>
      <c r="T542">
        <v>8248.5</v>
      </c>
      <c r="U542">
        <v>0</v>
      </c>
    </row>
    <row r="543" spans="1:21" x14ac:dyDescent="0.25">
      <c r="A543" t="s">
        <v>575</v>
      </c>
      <c r="B543">
        <v>0</v>
      </c>
      <c r="C543">
        <v>0</v>
      </c>
      <c r="D543">
        <v>0</v>
      </c>
      <c r="E543">
        <v>0</v>
      </c>
      <c r="F543">
        <v>11</v>
      </c>
      <c r="G543">
        <v>1</v>
      </c>
      <c r="H543" t="s">
        <v>22</v>
      </c>
      <c r="I543" t="s">
        <v>25</v>
      </c>
      <c r="J543" t="s">
        <v>23</v>
      </c>
      <c r="K543" t="s">
        <v>23</v>
      </c>
      <c r="L543" t="s">
        <v>23</v>
      </c>
      <c r="M543" t="s">
        <v>23</v>
      </c>
      <c r="N543" t="s">
        <v>23</v>
      </c>
      <c r="O543" t="s">
        <v>22</v>
      </c>
      <c r="P543" t="s">
        <v>26</v>
      </c>
      <c r="Q543">
        <v>1</v>
      </c>
      <c r="R543" t="s">
        <v>30</v>
      </c>
      <c r="S543">
        <v>58.95</v>
      </c>
      <c r="T543">
        <v>601.6</v>
      </c>
      <c r="U543">
        <v>0</v>
      </c>
    </row>
    <row r="544" spans="1:21" x14ac:dyDescent="0.25">
      <c r="A544" t="s">
        <v>576</v>
      </c>
      <c r="B544">
        <v>0</v>
      </c>
      <c r="C544">
        <v>0</v>
      </c>
      <c r="D544">
        <v>0</v>
      </c>
      <c r="E544">
        <v>0</v>
      </c>
      <c r="F544">
        <v>1</v>
      </c>
      <c r="G544">
        <v>1</v>
      </c>
      <c r="H544" t="s">
        <v>23</v>
      </c>
      <c r="I544" t="s">
        <v>23</v>
      </c>
      <c r="J544" t="s">
        <v>44</v>
      </c>
      <c r="K544" t="s">
        <v>44</v>
      </c>
      <c r="L544" t="s">
        <v>44</v>
      </c>
      <c r="M544" t="s">
        <v>44</v>
      </c>
      <c r="N544" t="s">
        <v>44</v>
      </c>
      <c r="O544" t="s">
        <v>44</v>
      </c>
      <c r="P544" t="s">
        <v>26</v>
      </c>
      <c r="Q544">
        <v>0</v>
      </c>
      <c r="R544" t="s">
        <v>30</v>
      </c>
      <c r="S544">
        <v>19.55</v>
      </c>
      <c r="T544">
        <v>19.55</v>
      </c>
      <c r="U544">
        <v>0</v>
      </c>
    </row>
    <row r="545" spans="1:21" x14ac:dyDescent="0.25">
      <c r="A545" t="s">
        <v>577</v>
      </c>
      <c r="B545">
        <v>1</v>
      </c>
      <c r="C545">
        <v>0</v>
      </c>
      <c r="D545">
        <v>0</v>
      </c>
      <c r="E545">
        <v>0</v>
      </c>
      <c r="F545">
        <v>10</v>
      </c>
      <c r="G545">
        <v>1</v>
      </c>
      <c r="H545" t="s">
        <v>22</v>
      </c>
      <c r="I545" t="s">
        <v>35</v>
      </c>
      <c r="J545" t="s">
        <v>23</v>
      </c>
      <c r="K545" t="s">
        <v>23</v>
      </c>
      <c r="L545" t="s">
        <v>23</v>
      </c>
      <c r="M545" t="s">
        <v>23</v>
      </c>
      <c r="N545" t="s">
        <v>22</v>
      </c>
      <c r="O545" t="s">
        <v>23</v>
      </c>
      <c r="P545" t="s">
        <v>26</v>
      </c>
      <c r="Q545">
        <v>1</v>
      </c>
      <c r="R545" t="s">
        <v>33</v>
      </c>
      <c r="S545">
        <v>86.05</v>
      </c>
      <c r="T545">
        <v>834.1</v>
      </c>
      <c r="U545">
        <v>1</v>
      </c>
    </row>
    <row r="546" spans="1:21" x14ac:dyDescent="0.25">
      <c r="A546" t="s">
        <v>578</v>
      </c>
      <c r="B546">
        <v>1</v>
      </c>
      <c r="C546">
        <v>0</v>
      </c>
      <c r="D546">
        <v>0</v>
      </c>
      <c r="E546">
        <v>0</v>
      </c>
      <c r="F546">
        <v>13</v>
      </c>
      <c r="G546">
        <v>0</v>
      </c>
      <c r="H546" t="s">
        <v>24</v>
      </c>
      <c r="I546" t="s">
        <v>25</v>
      </c>
      <c r="J546" t="s">
        <v>22</v>
      </c>
      <c r="K546" t="s">
        <v>23</v>
      </c>
      <c r="L546" t="s">
        <v>23</v>
      </c>
      <c r="M546" t="s">
        <v>22</v>
      </c>
      <c r="N546" t="s">
        <v>22</v>
      </c>
      <c r="O546" t="s">
        <v>23</v>
      </c>
      <c r="P546" t="s">
        <v>26</v>
      </c>
      <c r="Q546">
        <v>1</v>
      </c>
      <c r="R546" t="s">
        <v>38</v>
      </c>
      <c r="S546">
        <v>45.55</v>
      </c>
      <c r="T546">
        <v>597</v>
      </c>
      <c r="U546">
        <v>1</v>
      </c>
    </row>
    <row r="547" spans="1:21" x14ac:dyDescent="0.25">
      <c r="A547" t="s">
        <v>579</v>
      </c>
      <c r="B547">
        <v>1</v>
      </c>
      <c r="C547">
        <v>0</v>
      </c>
      <c r="D547">
        <v>1</v>
      </c>
      <c r="E547">
        <v>1</v>
      </c>
      <c r="F547">
        <v>34</v>
      </c>
      <c r="G547">
        <v>1</v>
      </c>
      <c r="H547" t="s">
        <v>23</v>
      </c>
      <c r="I547" t="s">
        <v>35</v>
      </c>
      <c r="J547" t="s">
        <v>23</v>
      </c>
      <c r="K547" t="s">
        <v>23</v>
      </c>
      <c r="L547" t="s">
        <v>23</v>
      </c>
      <c r="M547" t="s">
        <v>23</v>
      </c>
      <c r="N547" t="s">
        <v>23</v>
      </c>
      <c r="O547" t="s">
        <v>22</v>
      </c>
      <c r="P547" t="s">
        <v>29</v>
      </c>
      <c r="Q547">
        <v>1</v>
      </c>
      <c r="R547" t="s">
        <v>33</v>
      </c>
      <c r="S547">
        <v>78.95</v>
      </c>
      <c r="T547">
        <v>2647.2</v>
      </c>
      <c r="U547">
        <v>0</v>
      </c>
    </row>
    <row r="548" spans="1:21" x14ac:dyDescent="0.25">
      <c r="A548" t="s">
        <v>580</v>
      </c>
      <c r="B548">
        <v>1</v>
      </c>
      <c r="C548">
        <v>0</v>
      </c>
      <c r="D548">
        <v>1</v>
      </c>
      <c r="E548">
        <v>1</v>
      </c>
      <c r="F548">
        <v>39</v>
      </c>
      <c r="G548">
        <v>1</v>
      </c>
      <c r="H548" t="s">
        <v>23</v>
      </c>
      <c r="I548" t="s">
        <v>35</v>
      </c>
      <c r="J548" t="s">
        <v>23</v>
      </c>
      <c r="K548" t="s">
        <v>22</v>
      </c>
      <c r="L548" t="s">
        <v>23</v>
      </c>
      <c r="M548" t="s">
        <v>23</v>
      </c>
      <c r="N548" t="s">
        <v>22</v>
      </c>
      <c r="O548" t="s">
        <v>23</v>
      </c>
      <c r="P548" t="s">
        <v>26</v>
      </c>
      <c r="Q548">
        <v>1</v>
      </c>
      <c r="R548" t="s">
        <v>30</v>
      </c>
      <c r="S548">
        <v>86.3</v>
      </c>
      <c r="T548">
        <v>3266</v>
      </c>
      <c r="U548">
        <v>1</v>
      </c>
    </row>
    <row r="549" spans="1:21" x14ac:dyDescent="0.25">
      <c r="A549" t="s">
        <v>581</v>
      </c>
      <c r="B549">
        <v>0</v>
      </c>
      <c r="C549">
        <v>0</v>
      </c>
      <c r="D549">
        <v>0</v>
      </c>
      <c r="E549">
        <v>0</v>
      </c>
      <c r="F549">
        <v>65</v>
      </c>
      <c r="G549">
        <v>1</v>
      </c>
      <c r="H549" t="s">
        <v>22</v>
      </c>
      <c r="I549" t="s">
        <v>35</v>
      </c>
      <c r="J549" t="s">
        <v>23</v>
      </c>
      <c r="K549" t="s">
        <v>22</v>
      </c>
      <c r="L549" t="s">
        <v>23</v>
      </c>
      <c r="M549" t="s">
        <v>22</v>
      </c>
      <c r="N549" t="s">
        <v>22</v>
      </c>
      <c r="O549" t="s">
        <v>22</v>
      </c>
      <c r="P549" t="s">
        <v>29</v>
      </c>
      <c r="Q549">
        <v>1</v>
      </c>
      <c r="R549" t="s">
        <v>33</v>
      </c>
      <c r="S549">
        <v>105.05</v>
      </c>
      <c r="T549">
        <v>6744.25</v>
      </c>
      <c r="U549">
        <v>0</v>
      </c>
    </row>
    <row r="550" spans="1:21" x14ac:dyDescent="0.25">
      <c r="A550" t="s">
        <v>582</v>
      </c>
      <c r="B550">
        <v>1</v>
      </c>
      <c r="C550">
        <v>1</v>
      </c>
      <c r="D550">
        <v>1</v>
      </c>
      <c r="E550">
        <v>0</v>
      </c>
      <c r="F550">
        <v>50</v>
      </c>
      <c r="G550">
        <v>1</v>
      </c>
      <c r="H550" t="s">
        <v>22</v>
      </c>
      <c r="I550" t="s">
        <v>35</v>
      </c>
      <c r="J550" t="s">
        <v>22</v>
      </c>
      <c r="K550" t="s">
        <v>22</v>
      </c>
      <c r="L550" t="s">
        <v>22</v>
      </c>
      <c r="M550" t="s">
        <v>23</v>
      </c>
      <c r="N550" t="s">
        <v>22</v>
      </c>
      <c r="O550" t="s">
        <v>23</v>
      </c>
      <c r="P550" t="s">
        <v>29</v>
      </c>
      <c r="Q550">
        <v>1</v>
      </c>
      <c r="R550" t="s">
        <v>33</v>
      </c>
      <c r="S550">
        <v>101.9</v>
      </c>
      <c r="T550">
        <v>5265.5</v>
      </c>
      <c r="U550">
        <v>0</v>
      </c>
    </row>
    <row r="551" spans="1:21" x14ac:dyDescent="0.25">
      <c r="A551" t="s">
        <v>583</v>
      </c>
      <c r="B551">
        <v>1</v>
      </c>
      <c r="C551">
        <v>0</v>
      </c>
      <c r="D551">
        <v>0</v>
      </c>
      <c r="E551">
        <v>0</v>
      </c>
      <c r="F551">
        <v>15</v>
      </c>
      <c r="G551">
        <v>1</v>
      </c>
      <c r="H551" t="s">
        <v>23</v>
      </c>
      <c r="I551" t="s">
        <v>23</v>
      </c>
      <c r="J551" t="s">
        <v>44</v>
      </c>
      <c r="K551" t="s">
        <v>44</v>
      </c>
      <c r="L551" t="s">
        <v>44</v>
      </c>
      <c r="M551" t="s">
        <v>44</v>
      </c>
      <c r="N551" t="s">
        <v>44</v>
      </c>
      <c r="O551" t="s">
        <v>44</v>
      </c>
      <c r="P551" t="s">
        <v>26</v>
      </c>
      <c r="Q551">
        <v>0</v>
      </c>
      <c r="R551" t="s">
        <v>30</v>
      </c>
      <c r="S551">
        <v>19.75</v>
      </c>
      <c r="T551">
        <v>311.60000000000002</v>
      </c>
      <c r="U551">
        <v>0</v>
      </c>
    </row>
    <row r="552" spans="1:21" x14ac:dyDescent="0.25">
      <c r="A552" t="s">
        <v>584</v>
      </c>
      <c r="B552">
        <v>1</v>
      </c>
      <c r="C552">
        <v>0</v>
      </c>
      <c r="D552">
        <v>1</v>
      </c>
      <c r="E552">
        <v>1</v>
      </c>
      <c r="F552">
        <v>72</v>
      </c>
      <c r="G552">
        <v>1</v>
      </c>
      <c r="H552" t="s">
        <v>22</v>
      </c>
      <c r="I552" t="s">
        <v>35</v>
      </c>
      <c r="J552" t="s">
        <v>22</v>
      </c>
      <c r="K552" t="s">
        <v>22</v>
      </c>
      <c r="L552" t="s">
        <v>22</v>
      </c>
      <c r="M552" t="s">
        <v>23</v>
      </c>
      <c r="N552" t="s">
        <v>22</v>
      </c>
      <c r="O552" t="s">
        <v>22</v>
      </c>
      <c r="P552" t="s">
        <v>45</v>
      </c>
      <c r="Q552">
        <v>1</v>
      </c>
      <c r="R552" t="s">
        <v>33</v>
      </c>
      <c r="S552">
        <v>110.3</v>
      </c>
      <c r="T552">
        <v>7966.9</v>
      </c>
      <c r="U552">
        <v>0</v>
      </c>
    </row>
    <row r="553" spans="1:21" x14ac:dyDescent="0.25">
      <c r="A553" t="s">
        <v>585</v>
      </c>
      <c r="B553">
        <v>0</v>
      </c>
      <c r="C553">
        <v>0</v>
      </c>
      <c r="D553">
        <v>1</v>
      </c>
      <c r="E553">
        <v>1</v>
      </c>
      <c r="F553">
        <v>72</v>
      </c>
      <c r="G553">
        <v>1</v>
      </c>
      <c r="H553" t="s">
        <v>22</v>
      </c>
      <c r="I553" t="s">
        <v>35</v>
      </c>
      <c r="J553" t="s">
        <v>22</v>
      </c>
      <c r="K553" t="s">
        <v>22</v>
      </c>
      <c r="L553" t="s">
        <v>22</v>
      </c>
      <c r="M553" t="s">
        <v>22</v>
      </c>
      <c r="N553" t="s">
        <v>22</v>
      </c>
      <c r="O553" t="s">
        <v>22</v>
      </c>
      <c r="P553" t="s">
        <v>45</v>
      </c>
      <c r="Q553">
        <v>1</v>
      </c>
      <c r="R553" t="s">
        <v>33</v>
      </c>
      <c r="S553">
        <v>115.6</v>
      </c>
      <c r="T553">
        <v>8220.4</v>
      </c>
      <c r="U553">
        <v>0</v>
      </c>
    </row>
    <row r="554" spans="1:21" x14ac:dyDescent="0.25">
      <c r="A554" t="s">
        <v>586</v>
      </c>
      <c r="B554">
        <v>1</v>
      </c>
      <c r="C554">
        <v>0</v>
      </c>
      <c r="D554">
        <v>1</v>
      </c>
      <c r="E554">
        <v>1</v>
      </c>
      <c r="F554">
        <v>55</v>
      </c>
      <c r="G554">
        <v>1</v>
      </c>
      <c r="H554" t="s">
        <v>23</v>
      </c>
      <c r="I554" t="s">
        <v>23</v>
      </c>
      <c r="J554" t="s">
        <v>44</v>
      </c>
      <c r="K554" t="s">
        <v>44</v>
      </c>
      <c r="L554" t="s">
        <v>44</v>
      </c>
      <c r="M554" t="s">
        <v>44</v>
      </c>
      <c r="N554" t="s">
        <v>44</v>
      </c>
      <c r="O554" t="s">
        <v>44</v>
      </c>
      <c r="P554" t="s">
        <v>45</v>
      </c>
      <c r="Q554">
        <v>0</v>
      </c>
      <c r="R554" t="s">
        <v>33</v>
      </c>
      <c r="S554">
        <v>19.350000000000001</v>
      </c>
      <c r="T554">
        <v>1153.25</v>
      </c>
      <c r="U554">
        <v>0</v>
      </c>
    </row>
    <row r="555" spans="1:21" x14ac:dyDescent="0.25">
      <c r="A555" t="s">
        <v>587</v>
      </c>
      <c r="B555">
        <v>0</v>
      </c>
      <c r="C555">
        <v>0</v>
      </c>
      <c r="D555">
        <v>1</v>
      </c>
      <c r="E555">
        <v>1</v>
      </c>
      <c r="F555">
        <v>23</v>
      </c>
      <c r="G555">
        <v>1</v>
      </c>
      <c r="H555" t="s">
        <v>22</v>
      </c>
      <c r="I555" t="s">
        <v>23</v>
      </c>
      <c r="J555" t="s">
        <v>44</v>
      </c>
      <c r="K555" t="s">
        <v>44</v>
      </c>
      <c r="L555" t="s">
        <v>44</v>
      </c>
      <c r="M555" t="s">
        <v>44</v>
      </c>
      <c r="N555" t="s">
        <v>44</v>
      </c>
      <c r="O555" t="s">
        <v>44</v>
      </c>
      <c r="P555" t="s">
        <v>45</v>
      </c>
      <c r="Q555">
        <v>1</v>
      </c>
      <c r="R555" t="s">
        <v>38</v>
      </c>
      <c r="S555">
        <v>25.6</v>
      </c>
      <c r="T555">
        <v>514.75</v>
      </c>
      <c r="U555">
        <v>0</v>
      </c>
    </row>
    <row r="556" spans="1:21" x14ac:dyDescent="0.25">
      <c r="A556" t="s">
        <v>588</v>
      </c>
      <c r="B556">
        <v>1</v>
      </c>
      <c r="C556">
        <v>0</v>
      </c>
      <c r="D556">
        <v>0</v>
      </c>
      <c r="E556">
        <v>0</v>
      </c>
      <c r="F556">
        <v>32</v>
      </c>
      <c r="G556">
        <v>1</v>
      </c>
      <c r="H556" t="s">
        <v>22</v>
      </c>
      <c r="I556" t="s">
        <v>35</v>
      </c>
      <c r="J556" t="s">
        <v>23</v>
      </c>
      <c r="K556" t="s">
        <v>22</v>
      </c>
      <c r="L556" t="s">
        <v>23</v>
      </c>
      <c r="M556" t="s">
        <v>23</v>
      </c>
      <c r="N556" t="s">
        <v>23</v>
      </c>
      <c r="O556" t="s">
        <v>23</v>
      </c>
      <c r="P556" t="s">
        <v>26</v>
      </c>
      <c r="Q556">
        <v>1</v>
      </c>
      <c r="R556" t="s">
        <v>33</v>
      </c>
      <c r="S556">
        <v>80.349999999999994</v>
      </c>
      <c r="T556">
        <v>2596.15</v>
      </c>
      <c r="U556">
        <v>1</v>
      </c>
    </row>
    <row r="557" spans="1:21" x14ac:dyDescent="0.25">
      <c r="A557" t="s">
        <v>589</v>
      </c>
      <c r="B557">
        <v>0</v>
      </c>
      <c r="C557">
        <v>0</v>
      </c>
      <c r="D557">
        <v>1</v>
      </c>
      <c r="E557">
        <v>1</v>
      </c>
      <c r="F557">
        <v>56</v>
      </c>
      <c r="G557">
        <v>1</v>
      </c>
      <c r="H557" t="s">
        <v>22</v>
      </c>
      <c r="I557" t="s">
        <v>25</v>
      </c>
      <c r="J557" t="s">
        <v>22</v>
      </c>
      <c r="K557" t="s">
        <v>23</v>
      </c>
      <c r="L557" t="s">
        <v>22</v>
      </c>
      <c r="M557" t="s">
        <v>23</v>
      </c>
      <c r="N557" t="s">
        <v>23</v>
      </c>
      <c r="O557" t="s">
        <v>22</v>
      </c>
      <c r="P557" t="s">
        <v>29</v>
      </c>
      <c r="Q557">
        <v>1</v>
      </c>
      <c r="R557" t="s">
        <v>33</v>
      </c>
      <c r="S557">
        <v>68.75</v>
      </c>
      <c r="T557">
        <v>3808</v>
      </c>
      <c r="U557">
        <v>0</v>
      </c>
    </row>
    <row r="558" spans="1:21" x14ac:dyDescent="0.25">
      <c r="A558" t="s">
        <v>590</v>
      </c>
      <c r="B558">
        <v>0</v>
      </c>
      <c r="C558">
        <v>0</v>
      </c>
      <c r="D558">
        <v>0</v>
      </c>
      <c r="E558">
        <v>0</v>
      </c>
      <c r="F558">
        <v>1</v>
      </c>
      <c r="G558">
        <v>1</v>
      </c>
      <c r="H558" t="s">
        <v>23</v>
      </c>
      <c r="I558" t="s">
        <v>23</v>
      </c>
      <c r="J558" t="s">
        <v>44</v>
      </c>
      <c r="K558" t="s">
        <v>44</v>
      </c>
      <c r="L558" t="s">
        <v>44</v>
      </c>
      <c r="M558" t="s">
        <v>44</v>
      </c>
      <c r="N558" t="s">
        <v>44</v>
      </c>
      <c r="O558" t="s">
        <v>44</v>
      </c>
      <c r="P558" t="s">
        <v>26</v>
      </c>
      <c r="Q558">
        <v>0</v>
      </c>
      <c r="R558" t="s">
        <v>33</v>
      </c>
      <c r="S558">
        <v>19.899999999999999</v>
      </c>
      <c r="T558">
        <v>19.899999999999999</v>
      </c>
      <c r="U558">
        <v>0</v>
      </c>
    </row>
    <row r="559" spans="1:21" x14ac:dyDescent="0.25">
      <c r="A559" t="s">
        <v>591</v>
      </c>
      <c r="B559">
        <v>1</v>
      </c>
      <c r="C559">
        <v>0</v>
      </c>
      <c r="D559">
        <v>0</v>
      </c>
      <c r="E559">
        <v>0</v>
      </c>
      <c r="F559">
        <v>38</v>
      </c>
      <c r="G559">
        <v>1</v>
      </c>
      <c r="H559" t="s">
        <v>23</v>
      </c>
      <c r="I559" t="s">
        <v>25</v>
      </c>
      <c r="J559" t="s">
        <v>22</v>
      </c>
      <c r="K559" t="s">
        <v>22</v>
      </c>
      <c r="L559" t="s">
        <v>23</v>
      </c>
      <c r="M559" t="s">
        <v>22</v>
      </c>
      <c r="N559" t="s">
        <v>22</v>
      </c>
      <c r="O559" t="s">
        <v>23</v>
      </c>
      <c r="P559" t="s">
        <v>29</v>
      </c>
      <c r="Q559">
        <v>0</v>
      </c>
      <c r="R559" t="s">
        <v>30</v>
      </c>
      <c r="S559">
        <v>70.599999999999994</v>
      </c>
      <c r="T559">
        <v>2708.2</v>
      </c>
      <c r="U559">
        <v>0</v>
      </c>
    </row>
    <row r="560" spans="1:21" x14ac:dyDescent="0.25">
      <c r="A560" t="s">
        <v>592</v>
      </c>
      <c r="B560">
        <v>1</v>
      </c>
      <c r="C560">
        <v>0</v>
      </c>
      <c r="D560">
        <v>0</v>
      </c>
      <c r="E560">
        <v>0</v>
      </c>
      <c r="F560">
        <v>11</v>
      </c>
      <c r="G560">
        <v>1</v>
      </c>
      <c r="H560" t="s">
        <v>23</v>
      </c>
      <c r="I560" t="s">
        <v>35</v>
      </c>
      <c r="J560" t="s">
        <v>23</v>
      </c>
      <c r="K560" t="s">
        <v>23</v>
      </c>
      <c r="L560" t="s">
        <v>23</v>
      </c>
      <c r="M560" t="s">
        <v>23</v>
      </c>
      <c r="N560" t="s">
        <v>23</v>
      </c>
      <c r="O560" t="s">
        <v>23</v>
      </c>
      <c r="P560" t="s">
        <v>26</v>
      </c>
      <c r="Q560">
        <v>0</v>
      </c>
      <c r="R560" t="s">
        <v>27</v>
      </c>
      <c r="S560">
        <v>70.2</v>
      </c>
      <c r="T560">
        <v>760.05</v>
      </c>
      <c r="U560">
        <v>0</v>
      </c>
    </row>
    <row r="561" spans="1:21" x14ac:dyDescent="0.25">
      <c r="A561" t="s">
        <v>593</v>
      </c>
      <c r="B561">
        <v>1</v>
      </c>
      <c r="C561">
        <v>0</v>
      </c>
      <c r="D561">
        <v>0</v>
      </c>
      <c r="E561">
        <v>0</v>
      </c>
      <c r="F561">
        <v>1</v>
      </c>
      <c r="G561">
        <v>1</v>
      </c>
      <c r="H561" t="s">
        <v>23</v>
      </c>
      <c r="I561" t="s">
        <v>25</v>
      </c>
      <c r="J561" t="s">
        <v>23</v>
      </c>
      <c r="K561" t="s">
        <v>23</v>
      </c>
      <c r="L561" t="s">
        <v>23</v>
      </c>
      <c r="M561" t="s">
        <v>22</v>
      </c>
      <c r="N561" t="s">
        <v>23</v>
      </c>
      <c r="O561" t="s">
        <v>23</v>
      </c>
      <c r="P561" t="s">
        <v>26</v>
      </c>
      <c r="Q561">
        <v>1</v>
      </c>
      <c r="R561" t="s">
        <v>27</v>
      </c>
      <c r="S561">
        <v>49.3</v>
      </c>
      <c r="T561">
        <v>49.3</v>
      </c>
      <c r="U561">
        <v>0</v>
      </c>
    </row>
    <row r="562" spans="1:21" x14ac:dyDescent="0.25">
      <c r="A562" t="s">
        <v>594</v>
      </c>
      <c r="B562">
        <v>1</v>
      </c>
      <c r="C562">
        <v>0</v>
      </c>
      <c r="D562">
        <v>1</v>
      </c>
      <c r="E562">
        <v>0</v>
      </c>
      <c r="F562">
        <v>56</v>
      </c>
      <c r="G562">
        <v>1</v>
      </c>
      <c r="H562" t="s">
        <v>22</v>
      </c>
      <c r="I562" t="s">
        <v>35</v>
      </c>
      <c r="J562" t="s">
        <v>23</v>
      </c>
      <c r="K562" t="s">
        <v>22</v>
      </c>
      <c r="L562" t="s">
        <v>23</v>
      </c>
      <c r="M562" t="s">
        <v>22</v>
      </c>
      <c r="N562" t="s">
        <v>22</v>
      </c>
      <c r="O562" t="s">
        <v>22</v>
      </c>
      <c r="P562" t="s">
        <v>29</v>
      </c>
      <c r="Q562">
        <v>1</v>
      </c>
      <c r="R562" t="s">
        <v>27</v>
      </c>
      <c r="S562">
        <v>107.25</v>
      </c>
      <c r="T562">
        <v>6033.3</v>
      </c>
      <c r="U562">
        <v>0</v>
      </c>
    </row>
    <row r="563" spans="1:21" x14ac:dyDescent="0.25">
      <c r="A563" t="s">
        <v>595</v>
      </c>
      <c r="B563">
        <v>1</v>
      </c>
      <c r="C563">
        <v>0</v>
      </c>
      <c r="D563">
        <v>1</v>
      </c>
      <c r="E563">
        <v>0</v>
      </c>
      <c r="F563">
        <v>3</v>
      </c>
      <c r="G563">
        <v>1</v>
      </c>
      <c r="H563" t="s">
        <v>22</v>
      </c>
      <c r="I563" t="s">
        <v>23</v>
      </c>
      <c r="J563" t="s">
        <v>44</v>
      </c>
      <c r="K563" t="s">
        <v>44</v>
      </c>
      <c r="L563" t="s">
        <v>44</v>
      </c>
      <c r="M563" t="s">
        <v>44</v>
      </c>
      <c r="N563" t="s">
        <v>44</v>
      </c>
      <c r="O563" t="s">
        <v>44</v>
      </c>
      <c r="P563" t="s">
        <v>26</v>
      </c>
      <c r="Q563">
        <v>1</v>
      </c>
      <c r="R563" t="s">
        <v>30</v>
      </c>
      <c r="S563">
        <v>23.6</v>
      </c>
      <c r="T563">
        <v>89.05</v>
      </c>
      <c r="U563">
        <v>0</v>
      </c>
    </row>
    <row r="564" spans="1:21" x14ac:dyDescent="0.25">
      <c r="A564" t="s">
        <v>596</v>
      </c>
      <c r="B564">
        <v>1</v>
      </c>
      <c r="C564">
        <v>0</v>
      </c>
      <c r="D564">
        <v>1</v>
      </c>
      <c r="E564">
        <v>1</v>
      </c>
      <c r="F564">
        <v>7</v>
      </c>
      <c r="G564">
        <v>1</v>
      </c>
      <c r="H564" t="s">
        <v>23</v>
      </c>
      <c r="I564" t="s">
        <v>25</v>
      </c>
      <c r="J564" t="s">
        <v>22</v>
      </c>
      <c r="K564" t="s">
        <v>23</v>
      </c>
      <c r="L564" t="s">
        <v>23</v>
      </c>
      <c r="M564" t="s">
        <v>23</v>
      </c>
      <c r="N564" t="s">
        <v>22</v>
      </c>
      <c r="O564" t="s">
        <v>22</v>
      </c>
      <c r="P564" t="s">
        <v>26</v>
      </c>
      <c r="Q564">
        <v>0</v>
      </c>
      <c r="R564" t="s">
        <v>38</v>
      </c>
      <c r="S564">
        <v>69.7</v>
      </c>
      <c r="T564">
        <v>516.15</v>
      </c>
      <c r="U564">
        <v>0</v>
      </c>
    </row>
    <row r="565" spans="1:21" x14ac:dyDescent="0.25">
      <c r="A565" t="s">
        <v>597</v>
      </c>
      <c r="B565">
        <v>1</v>
      </c>
      <c r="C565">
        <v>0</v>
      </c>
      <c r="D565">
        <v>1</v>
      </c>
      <c r="E565">
        <v>1</v>
      </c>
      <c r="F565">
        <v>59</v>
      </c>
      <c r="G565">
        <v>1</v>
      </c>
      <c r="H565" t="s">
        <v>22</v>
      </c>
      <c r="I565" t="s">
        <v>35</v>
      </c>
      <c r="J565" t="s">
        <v>23</v>
      </c>
      <c r="K565" t="s">
        <v>23</v>
      </c>
      <c r="L565" t="s">
        <v>22</v>
      </c>
      <c r="M565" t="s">
        <v>23</v>
      </c>
      <c r="N565" t="s">
        <v>22</v>
      </c>
      <c r="O565" t="s">
        <v>22</v>
      </c>
      <c r="P565" t="s">
        <v>45</v>
      </c>
      <c r="Q565">
        <v>1</v>
      </c>
      <c r="R565" t="s">
        <v>38</v>
      </c>
      <c r="S565">
        <v>99.5</v>
      </c>
      <c r="T565">
        <v>5861.75</v>
      </c>
      <c r="U565">
        <v>0</v>
      </c>
    </row>
    <row r="566" spans="1:21" x14ac:dyDescent="0.25">
      <c r="A566" t="s">
        <v>598</v>
      </c>
      <c r="B566">
        <v>1</v>
      </c>
      <c r="C566">
        <v>0</v>
      </c>
      <c r="D566">
        <v>0</v>
      </c>
      <c r="E566">
        <v>0</v>
      </c>
      <c r="F566">
        <v>7</v>
      </c>
      <c r="G566">
        <v>1</v>
      </c>
      <c r="H566" t="s">
        <v>23</v>
      </c>
      <c r="I566" t="s">
        <v>25</v>
      </c>
      <c r="J566" t="s">
        <v>23</v>
      </c>
      <c r="K566" t="s">
        <v>23</v>
      </c>
      <c r="L566" t="s">
        <v>22</v>
      </c>
      <c r="M566" t="s">
        <v>22</v>
      </c>
      <c r="N566" t="s">
        <v>22</v>
      </c>
      <c r="O566" t="s">
        <v>23</v>
      </c>
      <c r="P566" t="s">
        <v>26</v>
      </c>
      <c r="Q566">
        <v>0</v>
      </c>
      <c r="R566" t="s">
        <v>33</v>
      </c>
      <c r="S566">
        <v>64.3</v>
      </c>
      <c r="T566">
        <v>445.95</v>
      </c>
      <c r="U566">
        <v>0</v>
      </c>
    </row>
    <row r="567" spans="1:21" x14ac:dyDescent="0.25">
      <c r="A567" t="s">
        <v>599</v>
      </c>
      <c r="B567">
        <v>1</v>
      </c>
      <c r="C567">
        <v>0</v>
      </c>
      <c r="D567">
        <v>1</v>
      </c>
      <c r="E567">
        <v>1</v>
      </c>
      <c r="F567">
        <v>71</v>
      </c>
      <c r="G567">
        <v>1</v>
      </c>
      <c r="H567" t="s">
        <v>23</v>
      </c>
      <c r="I567" t="s">
        <v>25</v>
      </c>
      <c r="J567" t="s">
        <v>22</v>
      </c>
      <c r="K567" t="s">
        <v>23</v>
      </c>
      <c r="L567" t="s">
        <v>22</v>
      </c>
      <c r="M567" t="s">
        <v>22</v>
      </c>
      <c r="N567" t="s">
        <v>23</v>
      </c>
      <c r="O567" t="s">
        <v>22</v>
      </c>
      <c r="P567" t="s">
        <v>45</v>
      </c>
      <c r="Q567">
        <v>1</v>
      </c>
      <c r="R567" t="s">
        <v>38</v>
      </c>
      <c r="S567">
        <v>70.849999999999994</v>
      </c>
      <c r="T567">
        <v>4973.3999999999996</v>
      </c>
      <c r="U567">
        <v>0</v>
      </c>
    </row>
    <row r="568" spans="1:21" x14ac:dyDescent="0.25">
      <c r="A568" t="s">
        <v>600</v>
      </c>
      <c r="B568">
        <v>1</v>
      </c>
      <c r="C568">
        <v>0</v>
      </c>
      <c r="D568">
        <v>1</v>
      </c>
      <c r="E568">
        <v>1</v>
      </c>
      <c r="F568">
        <v>15</v>
      </c>
      <c r="G568">
        <v>1</v>
      </c>
      <c r="H568" t="s">
        <v>23</v>
      </c>
      <c r="I568" t="s">
        <v>35</v>
      </c>
      <c r="J568" t="s">
        <v>22</v>
      </c>
      <c r="K568" t="s">
        <v>23</v>
      </c>
      <c r="L568" t="s">
        <v>23</v>
      </c>
      <c r="M568" t="s">
        <v>22</v>
      </c>
      <c r="N568" t="s">
        <v>22</v>
      </c>
      <c r="O568" t="s">
        <v>22</v>
      </c>
      <c r="P568" t="s">
        <v>29</v>
      </c>
      <c r="Q568">
        <v>0</v>
      </c>
      <c r="R568" t="s">
        <v>27</v>
      </c>
      <c r="S568">
        <v>101.9</v>
      </c>
      <c r="T568">
        <v>1667.25</v>
      </c>
      <c r="U568">
        <v>0</v>
      </c>
    </row>
    <row r="569" spans="1:21" x14ac:dyDescent="0.25">
      <c r="A569" t="s">
        <v>601</v>
      </c>
      <c r="B569">
        <v>1</v>
      </c>
      <c r="C569">
        <v>0</v>
      </c>
      <c r="D569">
        <v>1</v>
      </c>
      <c r="E569">
        <v>0</v>
      </c>
      <c r="F569">
        <v>71</v>
      </c>
      <c r="G569">
        <v>1</v>
      </c>
      <c r="H569" t="s">
        <v>22</v>
      </c>
      <c r="I569" t="s">
        <v>25</v>
      </c>
      <c r="J569" t="s">
        <v>22</v>
      </c>
      <c r="K569" t="s">
        <v>22</v>
      </c>
      <c r="L569" t="s">
        <v>23</v>
      </c>
      <c r="M569" t="s">
        <v>22</v>
      </c>
      <c r="N569" t="s">
        <v>22</v>
      </c>
      <c r="O569" t="s">
        <v>23</v>
      </c>
      <c r="P569" t="s">
        <v>45</v>
      </c>
      <c r="Q569">
        <v>0</v>
      </c>
      <c r="R569" t="s">
        <v>38</v>
      </c>
      <c r="S569">
        <v>73.5</v>
      </c>
      <c r="T569">
        <v>5357.75</v>
      </c>
      <c r="U569">
        <v>0</v>
      </c>
    </row>
    <row r="570" spans="1:21" x14ac:dyDescent="0.25">
      <c r="A570" t="s">
        <v>602</v>
      </c>
      <c r="B570">
        <v>0</v>
      </c>
      <c r="C570">
        <v>0</v>
      </c>
      <c r="D570">
        <v>0</v>
      </c>
      <c r="E570">
        <v>0</v>
      </c>
      <c r="F570">
        <v>35</v>
      </c>
      <c r="G570">
        <v>1</v>
      </c>
      <c r="H570" t="s">
        <v>22</v>
      </c>
      <c r="I570" t="s">
        <v>35</v>
      </c>
      <c r="J570" t="s">
        <v>23</v>
      </c>
      <c r="K570" t="s">
        <v>23</v>
      </c>
      <c r="L570" t="s">
        <v>22</v>
      </c>
      <c r="M570" t="s">
        <v>23</v>
      </c>
      <c r="N570" t="s">
        <v>22</v>
      </c>
      <c r="O570" t="s">
        <v>22</v>
      </c>
      <c r="P570" t="s">
        <v>26</v>
      </c>
      <c r="Q570">
        <v>1</v>
      </c>
      <c r="R570" t="s">
        <v>27</v>
      </c>
      <c r="S570">
        <v>100.25</v>
      </c>
      <c r="T570">
        <v>3527.6</v>
      </c>
      <c r="U570">
        <v>1</v>
      </c>
    </row>
    <row r="571" spans="1:21" x14ac:dyDescent="0.25">
      <c r="A571" t="s">
        <v>603</v>
      </c>
      <c r="B571">
        <v>0</v>
      </c>
      <c r="C571">
        <v>0</v>
      </c>
      <c r="D571">
        <v>0</v>
      </c>
      <c r="E571">
        <v>0</v>
      </c>
      <c r="F571">
        <v>11</v>
      </c>
      <c r="G571">
        <v>0</v>
      </c>
      <c r="H571" t="s">
        <v>24</v>
      </c>
      <c r="I571" t="s">
        <v>25</v>
      </c>
      <c r="J571" t="s">
        <v>23</v>
      </c>
      <c r="K571" t="s">
        <v>22</v>
      </c>
      <c r="L571" t="s">
        <v>22</v>
      </c>
      <c r="M571" t="s">
        <v>22</v>
      </c>
      <c r="N571" t="s">
        <v>23</v>
      </c>
      <c r="O571" t="s">
        <v>23</v>
      </c>
      <c r="P571" t="s">
        <v>29</v>
      </c>
      <c r="Q571">
        <v>1</v>
      </c>
      <c r="R571" t="s">
        <v>38</v>
      </c>
      <c r="S571">
        <v>40.4</v>
      </c>
      <c r="T571">
        <v>422.6</v>
      </c>
      <c r="U571">
        <v>0</v>
      </c>
    </row>
    <row r="572" spans="1:21" x14ac:dyDescent="0.25">
      <c r="A572" t="s">
        <v>604</v>
      </c>
      <c r="B572">
        <v>0</v>
      </c>
      <c r="C572">
        <v>0</v>
      </c>
      <c r="D572">
        <v>1</v>
      </c>
      <c r="E572">
        <v>1</v>
      </c>
      <c r="F572">
        <v>60</v>
      </c>
      <c r="G572">
        <v>1</v>
      </c>
      <c r="H572" t="s">
        <v>23</v>
      </c>
      <c r="I572" t="s">
        <v>23</v>
      </c>
      <c r="J572" t="s">
        <v>44</v>
      </c>
      <c r="K572" t="s">
        <v>44</v>
      </c>
      <c r="L572" t="s">
        <v>44</v>
      </c>
      <c r="M572" t="s">
        <v>44</v>
      </c>
      <c r="N572" t="s">
        <v>44</v>
      </c>
      <c r="O572" t="s">
        <v>44</v>
      </c>
      <c r="P572" t="s">
        <v>45</v>
      </c>
      <c r="Q572">
        <v>1</v>
      </c>
      <c r="R572" t="s">
        <v>38</v>
      </c>
      <c r="S572">
        <v>19.25</v>
      </c>
      <c r="T572">
        <v>1103.25</v>
      </c>
      <c r="U572">
        <v>0</v>
      </c>
    </row>
    <row r="573" spans="1:21" x14ac:dyDescent="0.25">
      <c r="A573" t="s">
        <v>605</v>
      </c>
      <c r="B573">
        <v>1</v>
      </c>
      <c r="C573">
        <v>1</v>
      </c>
      <c r="D573">
        <v>0</v>
      </c>
      <c r="E573">
        <v>0</v>
      </c>
      <c r="F573">
        <v>47</v>
      </c>
      <c r="G573">
        <v>1</v>
      </c>
      <c r="H573" t="s">
        <v>22</v>
      </c>
      <c r="I573" t="s">
        <v>25</v>
      </c>
      <c r="J573" t="s">
        <v>23</v>
      </c>
      <c r="K573" t="s">
        <v>22</v>
      </c>
      <c r="L573" t="s">
        <v>23</v>
      </c>
      <c r="M573" t="s">
        <v>22</v>
      </c>
      <c r="N573" t="s">
        <v>23</v>
      </c>
      <c r="O573" t="s">
        <v>23</v>
      </c>
      <c r="P573" t="s">
        <v>45</v>
      </c>
      <c r="Q573">
        <v>0</v>
      </c>
      <c r="R573" t="s">
        <v>33</v>
      </c>
      <c r="S573">
        <v>59.6</v>
      </c>
      <c r="T573">
        <v>2754</v>
      </c>
      <c r="U573">
        <v>0</v>
      </c>
    </row>
    <row r="574" spans="1:21" x14ac:dyDescent="0.25">
      <c r="A574" t="s">
        <v>606</v>
      </c>
      <c r="B574">
        <v>0</v>
      </c>
      <c r="C574">
        <v>0</v>
      </c>
      <c r="D574">
        <v>0</v>
      </c>
      <c r="E574">
        <v>0</v>
      </c>
      <c r="F574">
        <v>11</v>
      </c>
      <c r="G574">
        <v>1</v>
      </c>
      <c r="H574" t="s">
        <v>23</v>
      </c>
      <c r="I574" t="s">
        <v>25</v>
      </c>
      <c r="J574" t="s">
        <v>23</v>
      </c>
      <c r="K574" t="s">
        <v>23</v>
      </c>
      <c r="L574" t="s">
        <v>22</v>
      </c>
      <c r="M574" t="s">
        <v>22</v>
      </c>
      <c r="N574" t="s">
        <v>23</v>
      </c>
      <c r="O574" t="s">
        <v>22</v>
      </c>
      <c r="P574" t="s">
        <v>29</v>
      </c>
      <c r="Q574">
        <v>0</v>
      </c>
      <c r="R574" t="s">
        <v>38</v>
      </c>
      <c r="S574">
        <v>64.900000000000006</v>
      </c>
      <c r="T574">
        <v>697.25</v>
      </c>
      <c r="U574">
        <v>0</v>
      </c>
    </row>
    <row r="575" spans="1:21" x14ac:dyDescent="0.25">
      <c r="A575" t="s">
        <v>607</v>
      </c>
      <c r="B575">
        <v>1</v>
      </c>
      <c r="C575">
        <v>0</v>
      </c>
      <c r="D575">
        <v>1</v>
      </c>
      <c r="E575">
        <v>0</v>
      </c>
      <c r="F575">
        <v>56</v>
      </c>
      <c r="G575">
        <v>1</v>
      </c>
      <c r="H575" t="s">
        <v>22</v>
      </c>
      <c r="I575" t="s">
        <v>35</v>
      </c>
      <c r="J575" t="s">
        <v>23</v>
      </c>
      <c r="K575" t="s">
        <v>22</v>
      </c>
      <c r="L575" t="s">
        <v>23</v>
      </c>
      <c r="M575" t="s">
        <v>23</v>
      </c>
      <c r="N575" t="s">
        <v>22</v>
      </c>
      <c r="O575" t="s">
        <v>22</v>
      </c>
      <c r="P575" t="s">
        <v>29</v>
      </c>
      <c r="Q575">
        <v>0</v>
      </c>
      <c r="R575" t="s">
        <v>38</v>
      </c>
      <c r="S575">
        <v>100.3</v>
      </c>
      <c r="T575">
        <v>5614.45</v>
      </c>
      <c r="U575">
        <v>1</v>
      </c>
    </row>
    <row r="576" spans="1:21" x14ac:dyDescent="0.25">
      <c r="A576" t="s">
        <v>608</v>
      </c>
      <c r="B576">
        <v>0</v>
      </c>
      <c r="C576">
        <v>1</v>
      </c>
      <c r="D576">
        <v>1</v>
      </c>
      <c r="E576">
        <v>0</v>
      </c>
      <c r="F576">
        <v>28</v>
      </c>
      <c r="G576">
        <v>1</v>
      </c>
      <c r="H576" t="s">
        <v>22</v>
      </c>
      <c r="I576" t="s">
        <v>35</v>
      </c>
      <c r="J576" t="s">
        <v>23</v>
      </c>
      <c r="K576" t="s">
        <v>22</v>
      </c>
      <c r="L576" t="s">
        <v>22</v>
      </c>
      <c r="M576" t="s">
        <v>22</v>
      </c>
      <c r="N576" t="s">
        <v>22</v>
      </c>
      <c r="O576" t="s">
        <v>22</v>
      </c>
      <c r="P576" t="s">
        <v>26</v>
      </c>
      <c r="Q576">
        <v>1</v>
      </c>
      <c r="R576" t="s">
        <v>27</v>
      </c>
      <c r="S576">
        <v>110.85</v>
      </c>
      <c r="T576">
        <v>3204.4</v>
      </c>
      <c r="U576">
        <v>0</v>
      </c>
    </row>
    <row r="577" spans="1:21" x14ac:dyDescent="0.25">
      <c r="A577" t="s">
        <v>609</v>
      </c>
      <c r="B577">
        <v>1</v>
      </c>
      <c r="C577">
        <v>0</v>
      </c>
      <c r="D577">
        <v>1</v>
      </c>
      <c r="E577">
        <v>0</v>
      </c>
      <c r="F577">
        <v>61</v>
      </c>
      <c r="G577">
        <v>1</v>
      </c>
      <c r="H577" t="s">
        <v>23</v>
      </c>
      <c r="I577" t="s">
        <v>25</v>
      </c>
      <c r="J577" t="s">
        <v>22</v>
      </c>
      <c r="K577" t="s">
        <v>22</v>
      </c>
      <c r="L577" t="s">
        <v>23</v>
      </c>
      <c r="M577" t="s">
        <v>22</v>
      </c>
      <c r="N577" t="s">
        <v>22</v>
      </c>
      <c r="O577" t="s">
        <v>22</v>
      </c>
      <c r="P577" t="s">
        <v>45</v>
      </c>
      <c r="Q577">
        <v>1</v>
      </c>
      <c r="R577" t="s">
        <v>30</v>
      </c>
      <c r="S577">
        <v>81.05</v>
      </c>
      <c r="T577">
        <v>4747.6499999999996</v>
      </c>
      <c r="U577">
        <v>0</v>
      </c>
    </row>
    <row r="578" spans="1:21" x14ac:dyDescent="0.25">
      <c r="A578" t="s">
        <v>610</v>
      </c>
      <c r="B578">
        <v>1</v>
      </c>
      <c r="C578">
        <v>0</v>
      </c>
      <c r="D578">
        <v>1</v>
      </c>
      <c r="E578">
        <v>1</v>
      </c>
      <c r="F578">
        <v>31</v>
      </c>
      <c r="G578">
        <v>1</v>
      </c>
      <c r="H578" t="s">
        <v>22</v>
      </c>
      <c r="I578" t="s">
        <v>35</v>
      </c>
      <c r="J578" t="s">
        <v>22</v>
      </c>
      <c r="K578" t="s">
        <v>23</v>
      </c>
      <c r="L578" t="s">
        <v>22</v>
      </c>
      <c r="M578" t="s">
        <v>23</v>
      </c>
      <c r="N578" t="s">
        <v>22</v>
      </c>
      <c r="O578" t="s">
        <v>23</v>
      </c>
      <c r="P578" t="s">
        <v>29</v>
      </c>
      <c r="Q578">
        <v>0</v>
      </c>
      <c r="R578" t="s">
        <v>33</v>
      </c>
      <c r="S578">
        <v>98.05</v>
      </c>
      <c r="T578">
        <v>3082.1</v>
      </c>
      <c r="U578">
        <v>0</v>
      </c>
    </row>
    <row r="579" spans="1:21" x14ac:dyDescent="0.25">
      <c r="A579" t="s">
        <v>611</v>
      </c>
      <c r="B579">
        <v>1</v>
      </c>
      <c r="C579">
        <v>0</v>
      </c>
      <c r="D579">
        <v>0</v>
      </c>
      <c r="E579">
        <v>0</v>
      </c>
      <c r="F579">
        <v>9</v>
      </c>
      <c r="G579">
        <v>1</v>
      </c>
      <c r="H579" t="s">
        <v>23</v>
      </c>
      <c r="I579" t="s">
        <v>35</v>
      </c>
      <c r="J579" t="s">
        <v>23</v>
      </c>
      <c r="K579" t="s">
        <v>23</v>
      </c>
      <c r="L579" t="s">
        <v>23</v>
      </c>
      <c r="M579" t="s">
        <v>23</v>
      </c>
      <c r="N579" t="s">
        <v>23</v>
      </c>
      <c r="O579" t="s">
        <v>23</v>
      </c>
      <c r="P579" t="s">
        <v>26</v>
      </c>
      <c r="Q579">
        <v>1</v>
      </c>
      <c r="R579" t="s">
        <v>27</v>
      </c>
      <c r="S579">
        <v>70.5</v>
      </c>
      <c r="T579">
        <v>597.9</v>
      </c>
      <c r="U579">
        <v>0</v>
      </c>
    </row>
    <row r="580" spans="1:21" x14ac:dyDescent="0.25">
      <c r="A580" t="s">
        <v>612</v>
      </c>
      <c r="B580">
        <v>1</v>
      </c>
      <c r="C580">
        <v>1</v>
      </c>
      <c r="D580">
        <v>1</v>
      </c>
      <c r="E580">
        <v>0</v>
      </c>
      <c r="F580">
        <v>35</v>
      </c>
      <c r="G580">
        <v>1</v>
      </c>
      <c r="H580" t="s">
        <v>22</v>
      </c>
      <c r="I580" t="s">
        <v>35</v>
      </c>
      <c r="J580" t="s">
        <v>22</v>
      </c>
      <c r="K580" t="s">
        <v>22</v>
      </c>
      <c r="L580" t="s">
        <v>23</v>
      </c>
      <c r="M580" t="s">
        <v>23</v>
      </c>
      <c r="N580" t="s">
        <v>23</v>
      </c>
      <c r="O580" t="s">
        <v>22</v>
      </c>
      <c r="P580" t="s">
        <v>26</v>
      </c>
      <c r="Q580">
        <v>1</v>
      </c>
      <c r="R580" t="s">
        <v>27</v>
      </c>
      <c r="S580">
        <v>94.55</v>
      </c>
      <c r="T580">
        <v>3365.4</v>
      </c>
      <c r="U580">
        <v>0</v>
      </c>
    </row>
    <row r="581" spans="1:21" x14ac:dyDescent="0.25">
      <c r="A581" t="s">
        <v>613</v>
      </c>
      <c r="B581">
        <v>1</v>
      </c>
      <c r="C581">
        <v>0</v>
      </c>
      <c r="D581">
        <v>0</v>
      </c>
      <c r="E581">
        <v>0</v>
      </c>
      <c r="F581">
        <v>2</v>
      </c>
      <c r="G581">
        <v>1</v>
      </c>
      <c r="H581" t="s">
        <v>23</v>
      </c>
      <c r="I581" t="s">
        <v>23</v>
      </c>
      <c r="J581" t="s">
        <v>44</v>
      </c>
      <c r="K581" t="s">
        <v>44</v>
      </c>
      <c r="L581" t="s">
        <v>44</v>
      </c>
      <c r="M581" t="s">
        <v>44</v>
      </c>
      <c r="N581" t="s">
        <v>44</v>
      </c>
      <c r="O581" t="s">
        <v>44</v>
      </c>
      <c r="P581" t="s">
        <v>26</v>
      </c>
      <c r="Q581">
        <v>1</v>
      </c>
      <c r="R581" t="s">
        <v>30</v>
      </c>
      <c r="S581">
        <v>19.649999999999999</v>
      </c>
      <c r="T581">
        <v>38.799999999999997</v>
      </c>
      <c r="U581">
        <v>0</v>
      </c>
    </row>
    <row r="582" spans="1:21" x14ac:dyDescent="0.25">
      <c r="A582" t="s">
        <v>614</v>
      </c>
      <c r="B582">
        <v>0</v>
      </c>
      <c r="C582">
        <v>0</v>
      </c>
      <c r="D582">
        <v>1</v>
      </c>
      <c r="E582">
        <v>1</v>
      </c>
      <c r="F582">
        <v>12</v>
      </c>
      <c r="G582">
        <v>1</v>
      </c>
      <c r="H582" t="s">
        <v>23</v>
      </c>
      <c r="I582" t="s">
        <v>23</v>
      </c>
      <c r="J582" t="s">
        <v>44</v>
      </c>
      <c r="K582" t="s">
        <v>44</v>
      </c>
      <c r="L582" t="s">
        <v>44</v>
      </c>
      <c r="M582" t="s">
        <v>44</v>
      </c>
      <c r="N582" t="s">
        <v>44</v>
      </c>
      <c r="O582" t="s">
        <v>44</v>
      </c>
      <c r="P582" t="s">
        <v>26</v>
      </c>
      <c r="Q582">
        <v>0</v>
      </c>
      <c r="R582" t="s">
        <v>30</v>
      </c>
      <c r="S582">
        <v>19</v>
      </c>
      <c r="T582">
        <v>233.55</v>
      </c>
      <c r="U582">
        <v>1</v>
      </c>
    </row>
    <row r="583" spans="1:21" x14ac:dyDescent="0.25">
      <c r="A583" t="s">
        <v>615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1</v>
      </c>
      <c r="H583" t="s">
        <v>23</v>
      </c>
      <c r="I583" t="s">
        <v>35</v>
      </c>
      <c r="J583" t="s">
        <v>22</v>
      </c>
      <c r="K583" t="s">
        <v>23</v>
      </c>
      <c r="L583" t="s">
        <v>23</v>
      </c>
      <c r="M583" t="s">
        <v>23</v>
      </c>
      <c r="N583" t="s">
        <v>23</v>
      </c>
      <c r="O583" t="s">
        <v>23</v>
      </c>
      <c r="P583" t="s">
        <v>26</v>
      </c>
      <c r="Q583">
        <v>0</v>
      </c>
      <c r="R583" t="s">
        <v>30</v>
      </c>
      <c r="S583">
        <v>75.3</v>
      </c>
      <c r="T583">
        <v>75.3</v>
      </c>
      <c r="U583">
        <v>1</v>
      </c>
    </row>
    <row r="584" spans="1:21" x14ac:dyDescent="0.25">
      <c r="A584" t="s">
        <v>616</v>
      </c>
      <c r="B584">
        <v>0</v>
      </c>
      <c r="C584">
        <v>1</v>
      </c>
      <c r="D584">
        <v>0</v>
      </c>
      <c r="E584">
        <v>0</v>
      </c>
      <c r="F584">
        <v>4</v>
      </c>
      <c r="G584">
        <v>1</v>
      </c>
      <c r="H584" t="s">
        <v>22</v>
      </c>
      <c r="I584" t="s">
        <v>35</v>
      </c>
      <c r="J584" t="s">
        <v>23</v>
      </c>
      <c r="K584" t="s">
        <v>23</v>
      </c>
      <c r="L584" t="s">
        <v>22</v>
      </c>
      <c r="M584" t="s">
        <v>23</v>
      </c>
      <c r="N584" t="s">
        <v>22</v>
      </c>
      <c r="O584" t="s">
        <v>23</v>
      </c>
      <c r="P584" t="s">
        <v>26</v>
      </c>
      <c r="Q584">
        <v>1</v>
      </c>
      <c r="R584" t="s">
        <v>27</v>
      </c>
      <c r="S584">
        <v>89.2</v>
      </c>
      <c r="T584">
        <v>346.2</v>
      </c>
      <c r="U584">
        <v>1</v>
      </c>
    </row>
    <row r="585" spans="1:21" x14ac:dyDescent="0.25">
      <c r="A585" t="s">
        <v>617</v>
      </c>
      <c r="B585">
        <v>0</v>
      </c>
      <c r="C585">
        <v>0</v>
      </c>
      <c r="D585">
        <v>1</v>
      </c>
      <c r="E585">
        <v>1</v>
      </c>
      <c r="F585">
        <v>1</v>
      </c>
      <c r="G585">
        <v>1</v>
      </c>
      <c r="H585" t="s">
        <v>23</v>
      </c>
      <c r="I585" t="s">
        <v>23</v>
      </c>
      <c r="J585" t="s">
        <v>44</v>
      </c>
      <c r="K585" t="s">
        <v>44</v>
      </c>
      <c r="L585" t="s">
        <v>44</v>
      </c>
      <c r="M585" t="s">
        <v>44</v>
      </c>
      <c r="N585" t="s">
        <v>44</v>
      </c>
      <c r="O585" t="s">
        <v>44</v>
      </c>
      <c r="P585" t="s">
        <v>26</v>
      </c>
      <c r="Q585">
        <v>1</v>
      </c>
      <c r="R585" t="s">
        <v>30</v>
      </c>
      <c r="S585">
        <v>19</v>
      </c>
      <c r="T585">
        <v>19</v>
      </c>
      <c r="U585">
        <v>0</v>
      </c>
    </row>
    <row r="586" spans="1:21" x14ac:dyDescent="0.25">
      <c r="A586" t="s">
        <v>618</v>
      </c>
      <c r="B586">
        <v>0</v>
      </c>
      <c r="C586">
        <v>0</v>
      </c>
      <c r="D586">
        <v>0</v>
      </c>
      <c r="E586">
        <v>0</v>
      </c>
      <c r="F586">
        <v>3</v>
      </c>
      <c r="G586">
        <v>1</v>
      </c>
      <c r="H586" t="s">
        <v>23</v>
      </c>
      <c r="I586" t="s">
        <v>23</v>
      </c>
      <c r="J586" t="s">
        <v>44</v>
      </c>
      <c r="K586" t="s">
        <v>44</v>
      </c>
      <c r="L586" t="s">
        <v>44</v>
      </c>
      <c r="M586" t="s">
        <v>44</v>
      </c>
      <c r="N586" t="s">
        <v>44</v>
      </c>
      <c r="O586" t="s">
        <v>44</v>
      </c>
      <c r="P586" t="s">
        <v>26</v>
      </c>
      <c r="Q586">
        <v>1</v>
      </c>
      <c r="R586" t="s">
        <v>30</v>
      </c>
      <c r="S586">
        <v>20</v>
      </c>
      <c r="T586">
        <v>61.7</v>
      </c>
      <c r="U586">
        <v>0</v>
      </c>
    </row>
    <row r="587" spans="1:21" x14ac:dyDescent="0.25">
      <c r="A587" t="s">
        <v>619</v>
      </c>
      <c r="B587">
        <v>0</v>
      </c>
      <c r="C587">
        <v>1</v>
      </c>
      <c r="D587">
        <v>0</v>
      </c>
      <c r="E587">
        <v>0</v>
      </c>
      <c r="F587">
        <v>1</v>
      </c>
      <c r="G587">
        <v>1</v>
      </c>
      <c r="H587" t="s">
        <v>22</v>
      </c>
      <c r="I587" t="s">
        <v>35</v>
      </c>
      <c r="J587" t="s">
        <v>23</v>
      </c>
      <c r="K587" t="s">
        <v>23</v>
      </c>
      <c r="L587" t="s">
        <v>23</v>
      </c>
      <c r="M587" t="s">
        <v>23</v>
      </c>
      <c r="N587" t="s">
        <v>22</v>
      </c>
      <c r="O587" t="s">
        <v>23</v>
      </c>
      <c r="P587" t="s">
        <v>26</v>
      </c>
      <c r="Q587">
        <v>1</v>
      </c>
      <c r="R587" t="s">
        <v>27</v>
      </c>
      <c r="S587">
        <v>85.7</v>
      </c>
      <c r="T587">
        <v>85.7</v>
      </c>
      <c r="U587">
        <v>1</v>
      </c>
    </row>
    <row r="588" spans="1:21" x14ac:dyDescent="0.25">
      <c r="A588" t="s">
        <v>620</v>
      </c>
      <c r="B588">
        <v>1</v>
      </c>
      <c r="C588">
        <v>0</v>
      </c>
      <c r="D588">
        <v>0</v>
      </c>
      <c r="E588">
        <v>0</v>
      </c>
      <c r="F588">
        <v>52</v>
      </c>
      <c r="G588">
        <v>1</v>
      </c>
      <c r="H588" t="s">
        <v>23</v>
      </c>
      <c r="I588" t="s">
        <v>25</v>
      </c>
      <c r="J588" t="s">
        <v>22</v>
      </c>
      <c r="K588" t="s">
        <v>22</v>
      </c>
      <c r="L588" t="s">
        <v>23</v>
      </c>
      <c r="M588" t="s">
        <v>23</v>
      </c>
      <c r="N588" t="s">
        <v>22</v>
      </c>
      <c r="O588" t="s">
        <v>23</v>
      </c>
      <c r="P588" t="s">
        <v>45</v>
      </c>
      <c r="Q588">
        <v>1</v>
      </c>
      <c r="R588" t="s">
        <v>38</v>
      </c>
      <c r="S588">
        <v>63.25</v>
      </c>
      <c r="T588">
        <v>3342.45</v>
      </c>
      <c r="U588">
        <v>0</v>
      </c>
    </row>
    <row r="589" spans="1:21" x14ac:dyDescent="0.25">
      <c r="A589" t="s">
        <v>621</v>
      </c>
      <c r="B589">
        <v>1</v>
      </c>
      <c r="C589">
        <v>0</v>
      </c>
      <c r="D589">
        <v>1</v>
      </c>
      <c r="E589">
        <v>1</v>
      </c>
      <c r="F589">
        <v>5</v>
      </c>
      <c r="G589">
        <v>1</v>
      </c>
      <c r="H589" t="s">
        <v>23</v>
      </c>
      <c r="I589" t="s">
        <v>23</v>
      </c>
      <c r="J589" t="s">
        <v>44</v>
      </c>
      <c r="K589" t="s">
        <v>44</v>
      </c>
      <c r="L589" t="s">
        <v>44</v>
      </c>
      <c r="M589" t="s">
        <v>44</v>
      </c>
      <c r="N589" t="s">
        <v>44</v>
      </c>
      <c r="O589" t="s">
        <v>44</v>
      </c>
      <c r="P589" t="s">
        <v>29</v>
      </c>
      <c r="Q589">
        <v>0</v>
      </c>
      <c r="R589" t="s">
        <v>30</v>
      </c>
      <c r="S589">
        <v>20.100000000000001</v>
      </c>
      <c r="T589">
        <v>85.1</v>
      </c>
      <c r="U589">
        <v>0</v>
      </c>
    </row>
    <row r="590" spans="1:21" x14ac:dyDescent="0.25">
      <c r="A590" t="s">
        <v>622</v>
      </c>
      <c r="B590">
        <v>1</v>
      </c>
      <c r="C590">
        <v>0</v>
      </c>
      <c r="D590">
        <v>1</v>
      </c>
      <c r="E590">
        <v>0</v>
      </c>
      <c r="F590">
        <v>72</v>
      </c>
      <c r="G590">
        <v>1</v>
      </c>
      <c r="H590" t="s">
        <v>22</v>
      </c>
      <c r="I590" t="s">
        <v>35</v>
      </c>
      <c r="J590" t="s">
        <v>22</v>
      </c>
      <c r="K590" t="s">
        <v>22</v>
      </c>
      <c r="L590" t="s">
        <v>22</v>
      </c>
      <c r="M590" t="s">
        <v>23</v>
      </c>
      <c r="N590" t="s">
        <v>23</v>
      </c>
      <c r="O590" t="s">
        <v>22</v>
      </c>
      <c r="P590" t="s">
        <v>45</v>
      </c>
      <c r="Q590">
        <v>1</v>
      </c>
      <c r="R590" t="s">
        <v>27</v>
      </c>
      <c r="S590">
        <v>99.15</v>
      </c>
      <c r="T590">
        <v>7422.1</v>
      </c>
      <c r="U590">
        <v>0</v>
      </c>
    </row>
    <row r="591" spans="1:21" x14ac:dyDescent="0.25">
      <c r="A591" t="s">
        <v>623</v>
      </c>
      <c r="B591">
        <v>1</v>
      </c>
      <c r="C591">
        <v>0</v>
      </c>
      <c r="D591">
        <v>1</v>
      </c>
      <c r="E591">
        <v>1</v>
      </c>
      <c r="F591">
        <v>71</v>
      </c>
      <c r="G591">
        <v>1</v>
      </c>
      <c r="H591" t="s">
        <v>22</v>
      </c>
      <c r="I591" t="s">
        <v>25</v>
      </c>
      <c r="J591" t="s">
        <v>22</v>
      </c>
      <c r="K591" t="s">
        <v>22</v>
      </c>
      <c r="L591" t="s">
        <v>22</v>
      </c>
      <c r="M591" t="s">
        <v>22</v>
      </c>
      <c r="N591" t="s">
        <v>22</v>
      </c>
      <c r="O591" t="s">
        <v>22</v>
      </c>
      <c r="P591" t="s">
        <v>45</v>
      </c>
      <c r="Q591">
        <v>0</v>
      </c>
      <c r="R591" t="s">
        <v>27</v>
      </c>
      <c r="S591">
        <v>90.4</v>
      </c>
      <c r="T591">
        <v>6668.05</v>
      </c>
      <c r="U591">
        <v>0</v>
      </c>
    </row>
    <row r="592" spans="1:21" x14ac:dyDescent="0.25">
      <c r="A592" t="s">
        <v>624</v>
      </c>
      <c r="B592">
        <v>1</v>
      </c>
      <c r="C592">
        <v>0</v>
      </c>
      <c r="D592">
        <v>1</v>
      </c>
      <c r="E592">
        <v>0</v>
      </c>
      <c r="F592">
        <v>72</v>
      </c>
      <c r="G592">
        <v>1</v>
      </c>
      <c r="H592" t="s">
        <v>22</v>
      </c>
      <c r="I592" t="s">
        <v>35</v>
      </c>
      <c r="J592" t="s">
        <v>22</v>
      </c>
      <c r="K592" t="s">
        <v>23</v>
      </c>
      <c r="L592" t="s">
        <v>22</v>
      </c>
      <c r="M592" t="s">
        <v>22</v>
      </c>
      <c r="N592" t="s">
        <v>22</v>
      </c>
      <c r="O592" t="s">
        <v>22</v>
      </c>
      <c r="P592" t="s">
        <v>45</v>
      </c>
      <c r="Q592">
        <v>1</v>
      </c>
      <c r="R592" t="s">
        <v>38</v>
      </c>
      <c r="S592">
        <v>111.9</v>
      </c>
      <c r="T592">
        <v>8071.05</v>
      </c>
      <c r="U592">
        <v>0</v>
      </c>
    </row>
    <row r="593" spans="1:21" x14ac:dyDescent="0.25">
      <c r="A593" t="s">
        <v>625</v>
      </c>
      <c r="B593">
        <v>1</v>
      </c>
      <c r="C593">
        <v>0</v>
      </c>
      <c r="D593">
        <v>1</v>
      </c>
      <c r="E593">
        <v>1</v>
      </c>
      <c r="F593">
        <v>46</v>
      </c>
      <c r="G593">
        <v>1</v>
      </c>
      <c r="H593" t="s">
        <v>22</v>
      </c>
      <c r="I593" t="s">
        <v>23</v>
      </c>
      <c r="J593" t="s">
        <v>44</v>
      </c>
      <c r="K593" t="s">
        <v>44</v>
      </c>
      <c r="L593" t="s">
        <v>44</v>
      </c>
      <c r="M593" t="s">
        <v>44</v>
      </c>
      <c r="N593" t="s">
        <v>44</v>
      </c>
      <c r="O593" t="s">
        <v>44</v>
      </c>
      <c r="P593" t="s">
        <v>29</v>
      </c>
      <c r="Q593">
        <v>0</v>
      </c>
      <c r="R593" t="s">
        <v>27</v>
      </c>
      <c r="S593">
        <v>24.9</v>
      </c>
      <c r="T593">
        <v>1174.8</v>
      </c>
      <c r="U593">
        <v>0</v>
      </c>
    </row>
    <row r="594" spans="1:21" x14ac:dyDescent="0.25">
      <c r="A594" t="s">
        <v>626</v>
      </c>
      <c r="B594">
        <v>1</v>
      </c>
      <c r="C594">
        <v>0</v>
      </c>
      <c r="D594">
        <v>1</v>
      </c>
      <c r="E594">
        <v>1</v>
      </c>
      <c r="F594">
        <v>63</v>
      </c>
      <c r="G594">
        <v>1</v>
      </c>
      <c r="H594" t="s">
        <v>22</v>
      </c>
      <c r="I594" t="s">
        <v>25</v>
      </c>
      <c r="J594" t="s">
        <v>22</v>
      </c>
      <c r="K594" t="s">
        <v>22</v>
      </c>
      <c r="L594" t="s">
        <v>22</v>
      </c>
      <c r="M594" t="s">
        <v>23</v>
      </c>
      <c r="N594" t="s">
        <v>22</v>
      </c>
      <c r="O594" t="s">
        <v>22</v>
      </c>
      <c r="P594" t="s">
        <v>45</v>
      </c>
      <c r="Q594">
        <v>0</v>
      </c>
      <c r="R594" t="s">
        <v>38</v>
      </c>
      <c r="S594">
        <v>83.5</v>
      </c>
      <c r="T594">
        <v>5435</v>
      </c>
      <c r="U594">
        <v>0</v>
      </c>
    </row>
    <row r="595" spans="1:21" x14ac:dyDescent="0.25">
      <c r="A595" t="s">
        <v>627</v>
      </c>
      <c r="B595">
        <v>1</v>
      </c>
      <c r="C595">
        <v>0</v>
      </c>
      <c r="D595">
        <v>0</v>
      </c>
      <c r="E595">
        <v>0</v>
      </c>
      <c r="F595">
        <v>30</v>
      </c>
      <c r="G595">
        <v>1</v>
      </c>
      <c r="H595" t="s">
        <v>23</v>
      </c>
      <c r="I595" t="s">
        <v>35</v>
      </c>
      <c r="J595" t="s">
        <v>22</v>
      </c>
      <c r="K595" t="s">
        <v>22</v>
      </c>
      <c r="L595" t="s">
        <v>22</v>
      </c>
      <c r="M595" t="s">
        <v>23</v>
      </c>
      <c r="N595" t="s">
        <v>23</v>
      </c>
      <c r="O595" t="s">
        <v>23</v>
      </c>
      <c r="P595" t="s">
        <v>26</v>
      </c>
      <c r="Q595">
        <v>1</v>
      </c>
      <c r="R595" t="s">
        <v>38</v>
      </c>
      <c r="S595">
        <v>84.3</v>
      </c>
      <c r="T595">
        <v>2438.6</v>
      </c>
      <c r="U595">
        <v>0</v>
      </c>
    </row>
    <row r="596" spans="1:21" x14ac:dyDescent="0.25">
      <c r="A596" t="s">
        <v>628</v>
      </c>
      <c r="B596">
        <v>1</v>
      </c>
      <c r="C596">
        <v>0</v>
      </c>
      <c r="D596">
        <v>0</v>
      </c>
      <c r="E596">
        <v>0</v>
      </c>
      <c r="F596">
        <v>1</v>
      </c>
      <c r="G596">
        <v>1</v>
      </c>
      <c r="H596" t="s">
        <v>23</v>
      </c>
      <c r="I596" t="s">
        <v>25</v>
      </c>
      <c r="J596" t="s">
        <v>23</v>
      </c>
      <c r="K596" t="s">
        <v>23</v>
      </c>
      <c r="L596" t="s">
        <v>23</v>
      </c>
      <c r="M596" t="s">
        <v>23</v>
      </c>
      <c r="N596" t="s">
        <v>23</v>
      </c>
      <c r="O596" t="s">
        <v>23</v>
      </c>
      <c r="P596" t="s">
        <v>26</v>
      </c>
      <c r="Q596">
        <v>0</v>
      </c>
      <c r="R596" t="s">
        <v>30</v>
      </c>
      <c r="S596">
        <v>45.6</v>
      </c>
      <c r="T596">
        <v>45.6</v>
      </c>
      <c r="U596">
        <v>0</v>
      </c>
    </row>
    <row r="597" spans="1:21" x14ac:dyDescent="0.25">
      <c r="A597" t="s">
        <v>629</v>
      </c>
      <c r="B597">
        <v>0</v>
      </c>
      <c r="C597">
        <v>0</v>
      </c>
      <c r="D597">
        <v>0</v>
      </c>
      <c r="E597">
        <v>0</v>
      </c>
      <c r="F597">
        <v>12</v>
      </c>
      <c r="G597">
        <v>1</v>
      </c>
      <c r="H597" t="s">
        <v>22</v>
      </c>
      <c r="I597" t="s">
        <v>25</v>
      </c>
      <c r="J597" t="s">
        <v>22</v>
      </c>
      <c r="K597" t="s">
        <v>23</v>
      </c>
      <c r="L597" t="s">
        <v>22</v>
      </c>
      <c r="M597" t="s">
        <v>22</v>
      </c>
      <c r="N597" t="s">
        <v>23</v>
      </c>
      <c r="O597" t="s">
        <v>23</v>
      </c>
      <c r="P597" t="s">
        <v>26</v>
      </c>
      <c r="Q597">
        <v>1</v>
      </c>
      <c r="R597" t="s">
        <v>30</v>
      </c>
      <c r="S597">
        <v>61.65</v>
      </c>
      <c r="T597">
        <v>713.75</v>
      </c>
      <c r="U597">
        <v>1</v>
      </c>
    </row>
    <row r="598" spans="1:21" x14ac:dyDescent="0.25">
      <c r="A598" t="s">
        <v>630</v>
      </c>
      <c r="B598">
        <v>1</v>
      </c>
      <c r="C598">
        <v>0</v>
      </c>
      <c r="D598">
        <v>0</v>
      </c>
      <c r="E598">
        <v>0</v>
      </c>
      <c r="F598">
        <v>16</v>
      </c>
      <c r="G598">
        <v>0</v>
      </c>
      <c r="H598" t="s">
        <v>24</v>
      </c>
      <c r="I598" t="s">
        <v>25</v>
      </c>
      <c r="J598" t="s">
        <v>22</v>
      </c>
      <c r="K598" t="s">
        <v>22</v>
      </c>
      <c r="L598" t="s">
        <v>22</v>
      </c>
      <c r="M598" t="s">
        <v>22</v>
      </c>
      <c r="N598" t="s">
        <v>22</v>
      </c>
      <c r="O598" t="s">
        <v>23</v>
      </c>
      <c r="P598" t="s">
        <v>45</v>
      </c>
      <c r="Q598">
        <v>0</v>
      </c>
      <c r="R598" t="s">
        <v>30</v>
      </c>
      <c r="S598">
        <v>54.85</v>
      </c>
      <c r="T598">
        <v>916.15</v>
      </c>
      <c r="U598">
        <v>0</v>
      </c>
    </row>
    <row r="599" spans="1:21" x14ac:dyDescent="0.25">
      <c r="A599" t="s">
        <v>631</v>
      </c>
      <c r="B599">
        <v>1</v>
      </c>
      <c r="C599">
        <v>0</v>
      </c>
      <c r="D599">
        <v>0</v>
      </c>
      <c r="E599">
        <v>0</v>
      </c>
      <c r="F599">
        <v>4</v>
      </c>
      <c r="G599">
        <v>1</v>
      </c>
      <c r="H599" t="s">
        <v>22</v>
      </c>
      <c r="I599" t="s">
        <v>25</v>
      </c>
      <c r="J599" t="s">
        <v>23</v>
      </c>
      <c r="K599" t="s">
        <v>23</v>
      </c>
      <c r="L599" t="s">
        <v>23</v>
      </c>
      <c r="M599" t="s">
        <v>22</v>
      </c>
      <c r="N599" t="s">
        <v>23</v>
      </c>
      <c r="O599" t="s">
        <v>22</v>
      </c>
      <c r="P599" t="s">
        <v>26</v>
      </c>
      <c r="Q599">
        <v>0</v>
      </c>
      <c r="R599" t="s">
        <v>30</v>
      </c>
      <c r="S599">
        <v>65.55</v>
      </c>
      <c r="T599">
        <v>237.2</v>
      </c>
      <c r="U599">
        <v>0</v>
      </c>
    </row>
    <row r="600" spans="1:21" x14ac:dyDescent="0.25">
      <c r="A600" t="s">
        <v>632</v>
      </c>
      <c r="B600">
        <v>1</v>
      </c>
      <c r="C600">
        <v>0</v>
      </c>
      <c r="D600">
        <v>1</v>
      </c>
      <c r="E600">
        <v>0</v>
      </c>
      <c r="F600">
        <v>51</v>
      </c>
      <c r="G600">
        <v>1</v>
      </c>
      <c r="H600" t="s">
        <v>22</v>
      </c>
      <c r="I600" t="s">
        <v>35</v>
      </c>
      <c r="J600" t="s">
        <v>23</v>
      </c>
      <c r="K600" t="s">
        <v>22</v>
      </c>
      <c r="L600" t="s">
        <v>23</v>
      </c>
      <c r="M600" t="s">
        <v>23</v>
      </c>
      <c r="N600" t="s">
        <v>23</v>
      </c>
      <c r="O600" t="s">
        <v>22</v>
      </c>
      <c r="P600" t="s">
        <v>29</v>
      </c>
      <c r="Q600">
        <v>1</v>
      </c>
      <c r="R600" t="s">
        <v>38</v>
      </c>
      <c r="S600">
        <v>90.35</v>
      </c>
      <c r="T600">
        <v>4614.55</v>
      </c>
      <c r="U600">
        <v>0</v>
      </c>
    </row>
    <row r="601" spans="1:21" x14ac:dyDescent="0.25">
      <c r="A601" t="s">
        <v>633</v>
      </c>
      <c r="B601">
        <v>1</v>
      </c>
      <c r="C601">
        <v>0</v>
      </c>
      <c r="D601">
        <v>1</v>
      </c>
      <c r="E601">
        <v>0</v>
      </c>
      <c r="F601">
        <v>65</v>
      </c>
      <c r="G601">
        <v>1</v>
      </c>
      <c r="H601" t="s">
        <v>23</v>
      </c>
      <c r="I601" t="s">
        <v>23</v>
      </c>
      <c r="J601" t="s">
        <v>44</v>
      </c>
      <c r="K601" t="s">
        <v>44</v>
      </c>
      <c r="L601" t="s">
        <v>44</v>
      </c>
      <c r="M601" t="s">
        <v>44</v>
      </c>
      <c r="N601" t="s">
        <v>44</v>
      </c>
      <c r="O601" t="s">
        <v>44</v>
      </c>
      <c r="P601" t="s">
        <v>45</v>
      </c>
      <c r="Q601">
        <v>1</v>
      </c>
      <c r="R601" t="s">
        <v>38</v>
      </c>
      <c r="S601">
        <v>20.399999999999999</v>
      </c>
      <c r="T601">
        <v>1414.45</v>
      </c>
      <c r="U601">
        <v>0</v>
      </c>
    </row>
    <row r="602" spans="1:21" x14ac:dyDescent="0.25">
      <c r="A602" t="s">
        <v>634</v>
      </c>
      <c r="B602">
        <v>1</v>
      </c>
      <c r="C602">
        <v>0</v>
      </c>
      <c r="D602">
        <v>0</v>
      </c>
      <c r="E602">
        <v>0</v>
      </c>
      <c r="F602">
        <v>16</v>
      </c>
      <c r="G602">
        <v>1</v>
      </c>
      <c r="H602" t="s">
        <v>23</v>
      </c>
      <c r="I602" t="s">
        <v>35</v>
      </c>
      <c r="J602" t="s">
        <v>23</v>
      </c>
      <c r="K602" t="s">
        <v>23</v>
      </c>
      <c r="L602" t="s">
        <v>23</v>
      </c>
      <c r="M602" t="s">
        <v>22</v>
      </c>
      <c r="N602" t="s">
        <v>23</v>
      </c>
      <c r="O602" t="s">
        <v>23</v>
      </c>
      <c r="P602" t="s">
        <v>26</v>
      </c>
      <c r="Q602">
        <v>1</v>
      </c>
      <c r="R602" t="s">
        <v>38</v>
      </c>
      <c r="S602">
        <v>74.55</v>
      </c>
      <c r="T602">
        <v>1170.5</v>
      </c>
      <c r="U602">
        <v>0</v>
      </c>
    </row>
    <row r="603" spans="1:21" x14ac:dyDescent="0.25">
      <c r="A603" t="s">
        <v>635</v>
      </c>
      <c r="B603">
        <v>1</v>
      </c>
      <c r="C603">
        <v>0</v>
      </c>
      <c r="D603">
        <v>0</v>
      </c>
      <c r="E603">
        <v>0</v>
      </c>
      <c r="F603">
        <v>2</v>
      </c>
      <c r="G603">
        <v>1</v>
      </c>
      <c r="H603" t="s">
        <v>23</v>
      </c>
      <c r="I603" t="s">
        <v>23</v>
      </c>
      <c r="J603" t="s">
        <v>44</v>
      </c>
      <c r="K603" t="s">
        <v>44</v>
      </c>
      <c r="L603" t="s">
        <v>44</v>
      </c>
      <c r="M603" t="s">
        <v>44</v>
      </c>
      <c r="N603" t="s">
        <v>44</v>
      </c>
      <c r="O603" t="s">
        <v>44</v>
      </c>
      <c r="P603" t="s">
        <v>29</v>
      </c>
      <c r="Q603">
        <v>0</v>
      </c>
      <c r="R603" t="s">
        <v>30</v>
      </c>
      <c r="S603">
        <v>19.95</v>
      </c>
      <c r="T603">
        <v>47.7</v>
      </c>
      <c r="U603">
        <v>0</v>
      </c>
    </row>
    <row r="604" spans="1:21" x14ac:dyDescent="0.25">
      <c r="A604" t="s">
        <v>636</v>
      </c>
      <c r="B604">
        <v>0</v>
      </c>
      <c r="C604">
        <v>0</v>
      </c>
      <c r="D604">
        <v>1</v>
      </c>
      <c r="E604">
        <v>1</v>
      </c>
      <c r="F604">
        <v>66</v>
      </c>
      <c r="G604">
        <v>1</v>
      </c>
      <c r="H604" t="s">
        <v>22</v>
      </c>
      <c r="I604" t="s">
        <v>35</v>
      </c>
      <c r="J604" t="s">
        <v>23</v>
      </c>
      <c r="K604" t="s">
        <v>23</v>
      </c>
      <c r="L604" t="s">
        <v>23</v>
      </c>
      <c r="M604" t="s">
        <v>23</v>
      </c>
      <c r="N604" t="s">
        <v>23</v>
      </c>
      <c r="O604" t="s">
        <v>23</v>
      </c>
      <c r="P604" t="s">
        <v>29</v>
      </c>
      <c r="Q604">
        <v>1</v>
      </c>
      <c r="R604" t="s">
        <v>33</v>
      </c>
      <c r="S604">
        <v>74.25</v>
      </c>
      <c r="T604">
        <v>4859.25</v>
      </c>
      <c r="U604">
        <v>0</v>
      </c>
    </row>
    <row r="605" spans="1:21" x14ac:dyDescent="0.25">
      <c r="A605" t="s">
        <v>637</v>
      </c>
      <c r="B605">
        <v>1</v>
      </c>
      <c r="C605">
        <v>0</v>
      </c>
      <c r="D605">
        <v>0</v>
      </c>
      <c r="E605">
        <v>0</v>
      </c>
      <c r="F605">
        <v>46</v>
      </c>
      <c r="G605">
        <v>1</v>
      </c>
      <c r="H605" t="s">
        <v>22</v>
      </c>
      <c r="I605" t="s">
        <v>35</v>
      </c>
      <c r="J605" t="s">
        <v>23</v>
      </c>
      <c r="K605" t="s">
        <v>22</v>
      </c>
      <c r="L605" t="s">
        <v>22</v>
      </c>
      <c r="M605" t="s">
        <v>22</v>
      </c>
      <c r="N605" t="s">
        <v>22</v>
      </c>
      <c r="O605" t="s">
        <v>22</v>
      </c>
      <c r="P605" t="s">
        <v>45</v>
      </c>
      <c r="Q605">
        <v>0</v>
      </c>
      <c r="R605" t="s">
        <v>27</v>
      </c>
      <c r="S605">
        <v>108.65</v>
      </c>
      <c r="T605">
        <v>4903.2</v>
      </c>
      <c r="U605">
        <v>0</v>
      </c>
    </row>
    <row r="606" spans="1:21" x14ac:dyDescent="0.25">
      <c r="A606" t="s">
        <v>638</v>
      </c>
      <c r="B606">
        <v>0</v>
      </c>
      <c r="C606">
        <v>0</v>
      </c>
      <c r="D606">
        <v>0</v>
      </c>
      <c r="E606">
        <v>0</v>
      </c>
      <c r="F606">
        <v>32</v>
      </c>
      <c r="G606">
        <v>1</v>
      </c>
      <c r="H606" t="s">
        <v>22</v>
      </c>
      <c r="I606" t="s">
        <v>35</v>
      </c>
      <c r="J606" t="s">
        <v>22</v>
      </c>
      <c r="K606" t="s">
        <v>23</v>
      </c>
      <c r="L606" t="s">
        <v>22</v>
      </c>
      <c r="M606" t="s">
        <v>22</v>
      </c>
      <c r="N606" t="s">
        <v>22</v>
      </c>
      <c r="O606" t="s">
        <v>22</v>
      </c>
      <c r="P606" t="s">
        <v>29</v>
      </c>
      <c r="Q606">
        <v>1</v>
      </c>
      <c r="R606" t="s">
        <v>33</v>
      </c>
      <c r="S606">
        <v>109.55</v>
      </c>
      <c r="T606">
        <v>3608</v>
      </c>
      <c r="U606">
        <v>0</v>
      </c>
    </row>
    <row r="607" spans="1:21" x14ac:dyDescent="0.25">
      <c r="A607" t="s">
        <v>639</v>
      </c>
      <c r="B607">
        <v>1</v>
      </c>
      <c r="C607">
        <v>0</v>
      </c>
      <c r="D607">
        <v>1</v>
      </c>
      <c r="E607">
        <v>0</v>
      </c>
      <c r="F607">
        <v>72</v>
      </c>
      <c r="G607">
        <v>1</v>
      </c>
      <c r="H607" t="s">
        <v>22</v>
      </c>
      <c r="I607" t="s">
        <v>25</v>
      </c>
      <c r="J607" t="s">
        <v>22</v>
      </c>
      <c r="K607" t="s">
        <v>23</v>
      </c>
      <c r="L607" t="s">
        <v>22</v>
      </c>
      <c r="M607" t="s">
        <v>22</v>
      </c>
      <c r="N607" t="s">
        <v>22</v>
      </c>
      <c r="O607" t="s">
        <v>22</v>
      </c>
      <c r="P607" t="s">
        <v>45</v>
      </c>
      <c r="Q607">
        <v>0</v>
      </c>
      <c r="R607" t="s">
        <v>38</v>
      </c>
      <c r="S607">
        <v>86.65</v>
      </c>
      <c r="T607">
        <v>6094.25</v>
      </c>
      <c r="U607">
        <v>0</v>
      </c>
    </row>
    <row r="608" spans="1:21" x14ac:dyDescent="0.25">
      <c r="A608" t="s">
        <v>640</v>
      </c>
      <c r="B608">
        <v>1</v>
      </c>
      <c r="C608">
        <v>0</v>
      </c>
      <c r="D608">
        <v>1</v>
      </c>
      <c r="E608">
        <v>1</v>
      </c>
      <c r="F608">
        <v>38</v>
      </c>
      <c r="G608">
        <v>1</v>
      </c>
      <c r="H608" t="s">
        <v>23</v>
      </c>
      <c r="I608" t="s">
        <v>25</v>
      </c>
      <c r="J608" t="s">
        <v>22</v>
      </c>
      <c r="K608" t="s">
        <v>23</v>
      </c>
      <c r="L608" t="s">
        <v>22</v>
      </c>
      <c r="M608" t="s">
        <v>22</v>
      </c>
      <c r="N608" t="s">
        <v>22</v>
      </c>
      <c r="O608" t="s">
        <v>22</v>
      </c>
      <c r="P608" t="s">
        <v>45</v>
      </c>
      <c r="Q608">
        <v>0</v>
      </c>
      <c r="R608" t="s">
        <v>38</v>
      </c>
      <c r="S608">
        <v>81</v>
      </c>
      <c r="T608">
        <v>3084.9</v>
      </c>
      <c r="U608">
        <v>0</v>
      </c>
    </row>
    <row r="609" spans="1:21" x14ac:dyDescent="0.25">
      <c r="A609" t="s">
        <v>641</v>
      </c>
      <c r="B609">
        <v>1</v>
      </c>
      <c r="C609">
        <v>0</v>
      </c>
      <c r="D609">
        <v>0</v>
      </c>
      <c r="E609">
        <v>1</v>
      </c>
      <c r="F609">
        <v>51</v>
      </c>
      <c r="G609">
        <v>1</v>
      </c>
      <c r="H609" t="s">
        <v>23</v>
      </c>
      <c r="I609" t="s">
        <v>25</v>
      </c>
      <c r="J609" t="s">
        <v>23</v>
      </c>
      <c r="K609" t="s">
        <v>23</v>
      </c>
      <c r="L609" t="s">
        <v>23</v>
      </c>
      <c r="M609" t="s">
        <v>22</v>
      </c>
      <c r="N609" t="s">
        <v>23</v>
      </c>
      <c r="O609" t="s">
        <v>23</v>
      </c>
      <c r="P609" t="s">
        <v>29</v>
      </c>
      <c r="Q609">
        <v>0</v>
      </c>
      <c r="R609" t="s">
        <v>38</v>
      </c>
      <c r="S609">
        <v>47.85</v>
      </c>
      <c r="T609">
        <v>2356.75</v>
      </c>
      <c r="U609">
        <v>0</v>
      </c>
    </row>
    <row r="610" spans="1:21" x14ac:dyDescent="0.25">
      <c r="A610" t="s">
        <v>642</v>
      </c>
      <c r="B610">
        <v>1</v>
      </c>
      <c r="C610">
        <v>0</v>
      </c>
      <c r="D610">
        <v>1</v>
      </c>
      <c r="E610">
        <v>1</v>
      </c>
      <c r="F610">
        <v>72</v>
      </c>
      <c r="G610">
        <v>1</v>
      </c>
      <c r="H610" t="s">
        <v>22</v>
      </c>
      <c r="I610" t="s">
        <v>35</v>
      </c>
      <c r="J610" t="s">
        <v>22</v>
      </c>
      <c r="K610" t="s">
        <v>22</v>
      </c>
      <c r="L610" t="s">
        <v>22</v>
      </c>
      <c r="M610" t="s">
        <v>22</v>
      </c>
      <c r="N610" t="s">
        <v>22</v>
      </c>
      <c r="O610" t="s">
        <v>22</v>
      </c>
      <c r="P610" t="s">
        <v>45</v>
      </c>
      <c r="Q610">
        <v>0</v>
      </c>
      <c r="R610" t="s">
        <v>33</v>
      </c>
      <c r="S610">
        <v>114.55</v>
      </c>
      <c r="T610">
        <v>8306.0499999999993</v>
      </c>
      <c r="U610">
        <v>0</v>
      </c>
    </row>
    <row r="611" spans="1:21" x14ac:dyDescent="0.25">
      <c r="A611" t="s">
        <v>643</v>
      </c>
      <c r="B611">
        <v>0</v>
      </c>
      <c r="C611">
        <v>1</v>
      </c>
      <c r="D611">
        <v>1</v>
      </c>
      <c r="E611">
        <v>0</v>
      </c>
      <c r="F611">
        <v>65</v>
      </c>
      <c r="G611">
        <v>1</v>
      </c>
      <c r="H611" t="s">
        <v>22</v>
      </c>
      <c r="I611" t="s">
        <v>35</v>
      </c>
      <c r="J611" t="s">
        <v>22</v>
      </c>
      <c r="K611" t="s">
        <v>23</v>
      </c>
      <c r="L611" t="s">
        <v>22</v>
      </c>
      <c r="M611" t="s">
        <v>23</v>
      </c>
      <c r="N611" t="s">
        <v>22</v>
      </c>
      <c r="O611" t="s">
        <v>22</v>
      </c>
      <c r="P611" t="s">
        <v>26</v>
      </c>
      <c r="Q611">
        <v>0</v>
      </c>
      <c r="R611" t="s">
        <v>33</v>
      </c>
      <c r="S611">
        <v>105.25</v>
      </c>
      <c r="T611">
        <v>6786.4</v>
      </c>
      <c r="U611">
        <v>1</v>
      </c>
    </row>
    <row r="612" spans="1:21" x14ac:dyDescent="0.25">
      <c r="A612" t="s">
        <v>644</v>
      </c>
      <c r="B612">
        <v>1</v>
      </c>
      <c r="C612">
        <v>0</v>
      </c>
      <c r="D612">
        <v>1</v>
      </c>
      <c r="E612">
        <v>1</v>
      </c>
      <c r="F612">
        <v>9</v>
      </c>
      <c r="G612">
        <v>0</v>
      </c>
      <c r="H612" t="s">
        <v>24</v>
      </c>
      <c r="I612" t="s">
        <v>25</v>
      </c>
      <c r="J612" t="s">
        <v>23</v>
      </c>
      <c r="K612" t="s">
        <v>22</v>
      </c>
      <c r="L612" t="s">
        <v>23</v>
      </c>
      <c r="M612" t="s">
        <v>23</v>
      </c>
      <c r="N612" t="s">
        <v>23</v>
      </c>
      <c r="O612" t="s">
        <v>23</v>
      </c>
      <c r="P612" t="s">
        <v>26</v>
      </c>
      <c r="Q612">
        <v>1</v>
      </c>
      <c r="R612" t="s">
        <v>27</v>
      </c>
      <c r="S612">
        <v>29.95</v>
      </c>
      <c r="T612">
        <v>248.95</v>
      </c>
      <c r="U612">
        <v>1</v>
      </c>
    </row>
    <row r="613" spans="1:21" x14ac:dyDescent="0.25">
      <c r="A613" t="s">
        <v>645</v>
      </c>
      <c r="B613">
        <v>0</v>
      </c>
      <c r="C613">
        <v>0</v>
      </c>
      <c r="D613">
        <v>1</v>
      </c>
      <c r="E613">
        <v>1</v>
      </c>
      <c r="F613">
        <v>9</v>
      </c>
      <c r="G613">
        <v>1</v>
      </c>
      <c r="H613" t="s">
        <v>23</v>
      </c>
      <c r="I613" t="s">
        <v>25</v>
      </c>
      <c r="J613" t="s">
        <v>22</v>
      </c>
      <c r="K613" t="s">
        <v>22</v>
      </c>
      <c r="L613" t="s">
        <v>22</v>
      </c>
      <c r="M613" t="s">
        <v>22</v>
      </c>
      <c r="N613" t="s">
        <v>23</v>
      </c>
      <c r="O613" t="s">
        <v>23</v>
      </c>
      <c r="P613" t="s">
        <v>26</v>
      </c>
      <c r="Q613">
        <v>0</v>
      </c>
      <c r="R613" t="s">
        <v>30</v>
      </c>
      <c r="S613">
        <v>65</v>
      </c>
      <c r="T613">
        <v>663.05</v>
      </c>
      <c r="U613">
        <v>1</v>
      </c>
    </row>
    <row r="614" spans="1:21" x14ac:dyDescent="0.25">
      <c r="A614" t="s">
        <v>646</v>
      </c>
      <c r="B614">
        <v>1</v>
      </c>
      <c r="C614">
        <v>0</v>
      </c>
      <c r="D614">
        <v>0</v>
      </c>
      <c r="E614">
        <v>1</v>
      </c>
      <c r="F614">
        <v>66</v>
      </c>
      <c r="G614">
        <v>1</v>
      </c>
      <c r="H614" t="s">
        <v>23</v>
      </c>
      <c r="I614" t="s">
        <v>23</v>
      </c>
      <c r="J614" t="s">
        <v>44</v>
      </c>
      <c r="K614" t="s">
        <v>44</v>
      </c>
      <c r="L614" t="s">
        <v>44</v>
      </c>
      <c r="M614" t="s">
        <v>44</v>
      </c>
      <c r="N614" t="s">
        <v>44</v>
      </c>
      <c r="O614" t="s">
        <v>44</v>
      </c>
      <c r="P614" t="s">
        <v>45</v>
      </c>
      <c r="Q614">
        <v>0</v>
      </c>
      <c r="R614" t="s">
        <v>30</v>
      </c>
      <c r="S614">
        <v>20.55</v>
      </c>
      <c r="T614">
        <v>1357.1</v>
      </c>
      <c r="U614">
        <v>0</v>
      </c>
    </row>
    <row r="615" spans="1:21" x14ac:dyDescent="0.25">
      <c r="A615" t="s">
        <v>647</v>
      </c>
      <c r="B615">
        <v>0</v>
      </c>
      <c r="C615">
        <v>1</v>
      </c>
      <c r="D615">
        <v>0</v>
      </c>
      <c r="E615">
        <v>0</v>
      </c>
      <c r="F615">
        <v>44</v>
      </c>
      <c r="G615">
        <v>1</v>
      </c>
      <c r="H615" t="s">
        <v>22</v>
      </c>
      <c r="I615" t="s">
        <v>35</v>
      </c>
      <c r="J615" t="s">
        <v>22</v>
      </c>
      <c r="K615" t="s">
        <v>22</v>
      </c>
      <c r="L615" t="s">
        <v>22</v>
      </c>
      <c r="M615" t="s">
        <v>23</v>
      </c>
      <c r="N615" t="s">
        <v>22</v>
      </c>
      <c r="O615" t="s">
        <v>22</v>
      </c>
      <c r="P615" t="s">
        <v>29</v>
      </c>
      <c r="Q615">
        <v>1</v>
      </c>
      <c r="R615" t="s">
        <v>38</v>
      </c>
      <c r="S615">
        <v>109.8</v>
      </c>
      <c r="T615">
        <v>4860.3500000000004</v>
      </c>
      <c r="U615">
        <v>0</v>
      </c>
    </row>
    <row r="616" spans="1:21" x14ac:dyDescent="0.25">
      <c r="A616" t="s">
        <v>648</v>
      </c>
      <c r="B616">
        <v>1</v>
      </c>
      <c r="C616">
        <v>0</v>
      </c>
      <c r="D616">
        <v>0</v>
      </c>
      <c r="E616">
        <v>0</v>
      </c>
      <c r="F616">
        <v>50</v>
      </c>
      <c r="G616">
        <v>1</v>
      </c>
      <c r="H616" t="s">
        <v>22</v>
      </c>
      <c r="I616" t="s">
        <v>25</v>
      </c>
      <c r="J616" t="s">
        <v>23</v>
      </c>
      <c r="K616" t="s">
        <v>23</v>
      </c>
      <c r="L616" t="s">
        <v>22</v>
      </c>
      <c r="M616" t="s">
        <v>22</v>
      </c>
      <c r="N616" t="s">
        <v>23</v>
      </c>
      <c r="O616" t="s">
        <v>22</v>
      </c>
      <c r="P616" t="s">
        <v>45</v>
      </c>
      <c r="Q616">
        <v>0</v>
      </c>
      <c r="R616" t="s">
        <v>33</v>
      </c>
      <c r="S616">
        <v>69.5</v>
      </c>
      <c r="T616">
        <v>3418.2</v>
      </c>
      <c r="U616">
        <v>0</v>
      </c>
    </row>
    <row r="617" spans="1:21" x14ac:dyDescent="0.25">
      <c r="A617" t="s">
        <v>649</v>
      </c>
      <c r="B617">
        <v>0</v>
      </c>
      <c r="C617">
        <v>0</v>
      </c>
      <c r="D617">
        <v>0</v>
      </c>
      <c r="E617">
        <v>0</v>
      </c>
      <c r="F617">
        <v>15</v>
      </c>
      <c r="G617">
        <v>1</v>
      </c>
      <c r="H617" t="s">
        <v>22</v>
      </c>
      <c r="I617" t="s">
        <v>25</v>
      </c>
      <c r="J617" t="s">
        <v>23</v>
      </c>
      <c r="K617" t="s">
        <v>23</v>
      </c>
      <c r="L617" t="s">
        <v>23</v>
      </c>
      <c r="M617" t="s">
        <v>23</v>
      </c>
      <c r="N617" t="s">
        <v>23</v>
      </c>
      <c r="O617" t="s">
        <v>23</v>
      </c>
      <c r="P617" t="s">
        <v>26</v>
      </c>
      <c r="Q617">
        <v>0</v>
      </c>
      <c r="R617" t="s">
        <v>30</v>
      </c>
      <c r="S617">
        <v>48.85</v>
      </c>
      <c r="T617">
        <v>631.4</v>
      </c>
      <c r="U617">
        <v>0</v>
      </c>
    </row>
    <row r="618" spans="1:21" x14ac:dyDescent="0.25">
      <c r="A618" t="s">
        <v>650</v>
      </c>
      <c r="B618">
        <v>1</v>
      </c>
      <c r="C618">
        <v>0</v>
      </c>
      <c r="D618">
        <v>0</v>
      </c>
      <c r="E618">
        <v>0</v>
      </c>
      <c r="F618">
        <v>8</v>
      </c>
      <c r="G618">
        <v>0</v>
      </c>
      <c r="H618" t="s">
        <v>24</v>
      </c>
      <c r="I618" t="s">
        <v>25</v>
      </c>
      <c r="J618" t="s">
        <v>23</v>
      </c>
      <c r="K618" t="s">
        <v>23</v>
      </c>
      <c r="L618" t="s">
        <v>23</v>
      </c>
      <c r="M618" t="s">
        <v>23</v>
      </c>
      <c r="N618" t="s">
        <v>23</v>
      </c>
      <c r="O618" t="s">
        <v>23</v>
      </c>
      <c r="P618" t="s">
        <v>26</v>
      </c>
      <c r="Q618">
        <v>1</v>
      </c>
      <c r="R618" t="s">
        <v>38</v>
      </c>
      <c r="S618">
        <v>25.25</v>
      </c>
      <c r="T618">
        <v>186.3</v>
      </c>
      <c r="U618">
        <v>0</v>
      </c>
    </row>
    <row r="619" spans="1:21" x14ac:dyDescent="0.25">
      <c r="A619" t="s">
        <v>651</v>
      </c>
      <c r="B619">
        <v>0</v>
      </c>
      <c r="C619">
        <v>1</v>
      </c>
      <c r="D619">
        <v>0</v>
      </c>
      <c r="E619">
        <v>0</v>
      </c>
      <c r="F619">
        <v>66</v>
      </c>
      <c r="G619">
        <v>1</v>
      </c>
      <c r="H619" t="s">
        <v>22</v>
      </c>
      <c r="I619" t="s">
        <v>35</v>
      </c>
      <c r="J619" t="s">
        <v>23</v>
      </c>
      <c r="K619" t="s">
        <v>23</v>
      </c>
      <c r="L619" t="s">
        <v>22</v>
      </c>
      <c r="M619" t="s">
        <v>22</v>
      </c>
      <c r="N619" t="s">
        <v>22</v>
      </c>
      <c r="O619" t="s">
        <v>22</v>
      </c>
      <c r="P619" t="s">
        <v>29</v>
      </c>
      <c r="Q619">
        <v>1</v>
      </c>
      <c r="R619" t="s">
        <v>38</v>
      </c>
      <c r="S619">
        <v>102.85</v>
      </c>
      <c r="T619">
        <v>6976.75</v>
      </c>
      <c r="U619">
        <v>0</v>
      </c>
    </row>
    <row r="620" spans="1:21" x14ac:dyDescent="0.25">
      <c r="A620" t="s">
        <v>652</v>
      </c>
      <c r="B620">
        <v>0</v>
      </c>
      <c r="C620">
        <v>0</v>
      </c>
      <c r="D620">
        <v>0</v>
      </c>
      <c r="E620">
        <v>0</v>
      </c>
      <c r="F620">
        <v>57</v>
      </c>
      <c r="G620">
        <v>1</v>
      </c>
      <c r="H620" t="s">
        <v>22</v>
      </c>
      <c r="I620" t="s">
        <v>35</v>
      </c>
      <c r="J620" t="s">
        <v>22</v>
      </c>
      <c r="K620" t="s">
        <v>22</v>
      </c>
      <c r="L620" t="s">
        <v>23</v>
      </c>
      <c r="M620" t="s">
        <v>22</v>
      </c>
      <c r="N620" t="s">
        <v>23</v>
      </c>
      <c r="O620" t="s">
        <v>23</v>
      </c>
      <c r="P620" t="s">
        <v>26</v>
      </c>
      <c r="Q620">
        <v>1</v>
      </c>
      <c r="R620" t="s">
        <v>33</v>
      </c>
      <c r="S620">
        <v>87.55</v>
      </c>
      <c r="T620">
        <v>4884.8500000000004</v>
      </c>
      <c r="U620">
        <v>0</v>
      </c>
    </row>
    <row r="621" spans="1:21" x14ac:dyDescent="0.25">
      <c r="A621" t="s">
        <v>653</v>
      </c>
      <c r="B621">
        <v>0</v>
      </c>
      <c r="C621">
        <v>0</v>
      </c>
      <c r="D621">
        <v>0</v>
      </c>
      <c r="E621">
        <v>0</v>
      </c>
      <c r="F621">
        <v>7</v>
      </c>
      <c r="G621">
        <v>1</v>
      </c>
      <c r="H621" t="s">
        <v>22</v>
      </c>
      <c r="I621" t="s">
        <v>35</v>
      </c>
      <c r="J621" t="s">
        <v>23</v>
      </c>
      <c r="K621" t="s">
        <v>22</v>
      </c>
      <c r="L621" t="s">
        <v>23</v>
      </c>
      <c r="M621" t="s">
        <v>23</v>
      </c>
      <c r="N621" t="s">
        <v>23</v>
      </c>
      <c r="O621" t="s">
        <v>23</v>
      </c>
      <c r="P621" t="s">
        <v>26</v>
      </c>
      <c r="Q621">
        <v>1</v>
      </c>
      <c r="R621" t="s">
        <v>33</v>
      </c>
      <c r="S621">
        <v>78.55</v>
      </c>
      <c r="T621">
        <v>522.95000000000005</v>
      </c>
      <c r="U621">
        <v>0</v>
      </c>
    </row>
    <row r="622" spans="1:21" x14ac:dyDescent="0.25">
      <c r="A622" t="s">
        <v>654</v>
      </c>
      <c r="B622">
        <v>1</v>
      </c>
      <c r="C622">
        <v>1</v>
      </c>
      <c r="D622">
        <v>1</v>
      </c>
      <c r="E622">
        <v>1</v>
      </c>
      <c r="F622">
        <v>10</v>
      </c>
      <c r="G622">
        <v>0</v>
      </c>
      <c r="H622" t="s">
        <v>24</v>
      </c>
      <c r="I622" t="s">
        <v>25</v>
      </c>
      <c r="J622" t="s">
        <v>23</v>
      </c>
      <c r="K622" t="s">
        <v>23</v>
      </c>
      <c r="L622" t="s">
        <v>23</v>
      </c>
      <c r="M622" t="s">
        <v>23</v>
      </c>
      <c r="N622" t="s">
        <v>23</v>
      </c>
      <c r="O622" t="s">
        <v>22</v>
      </c>
      <c r="P622" t="s">
        <v>26</v>
      </c>
      <c r="Q622">
        <v>1</v>
      </c>
      <c r="R622" t="s">
        <v>33</v>
      </c>
      <c r="S622">
        <v>34.549999999999997</v>
      </c>
      <c r="T622">
        <v>362.6</v>
      </c>
      <c r="U622">
        <v>0</v>
      </c>
    </row>
    <row r="623" spans="1:21" x14ac:dyDescent="0.25">
      <c r="A623" t="s">
        <v>655</v>
      </c>
      <c r="B623">
        <v>0</v>
      </c>
      <c r="C623">
        <v>0</v>
      </c>
      <c r="D623">
        <v>0</v>
      </c>
      <c r="E623">
        <v>0</v>
      </c>
      <c r="F623">
        <v>62</v>
      </c>
      <c r="G623">
        <v>1</v>
      </c>
      <c r="H623" t="s">
        <v>22</v>
      </c>
      <c r="I623" t="s">
        <v>35</v>
      </c>
      <c r="J623" t="s">
        <v>22</v>
      </c>
      <c r="K623" t="s">
        <v>22</v>
      </c>
      <c r="L623" t="s">
        <v>22</v>
      </c>
      <c r="M623" t="s">
        <v>23</v>
      </c>
      <c r="N623" t="s">
        <v>23</v>
      </c>
      <c r="O623" t="s">
        <v>23</v>
      </c>
      <c r="P623" t="s">
        <v>29</v>
      </c>
      <c r="Q623">
        <v>1</v>
      </c>
      <c r="R623" t="s">
        <v>27</v>
      </c>
      <c r="S623">
        <v>92.05</v>
      </c>
      <c r="T623">
        <v>5755.8</v>
      </c>
      <c r="U623">
        <v>0</v>
      </c>
    </row>
    <row r="624" spans="1:21" x14ac:dyDescent="0.25">
      <c r="A624" t="s">
        <v>656</v>
      </c>
      <c r="B624">
        <v>1</v>
      </c>
      <c r="C624">
        <v>0</v>
      </c>
      <c r="D624">
        <v>1</v>
      </c>
      <c r="E624">
        <v>1</v>
      </c>
      <c r="F624">
        <v>40</v>
      </c>
      <c r="G624">
        <v>1</v>
      </c>
      <c r="H624" t="s">
        <v>23</v>
      </c>
      <c r="I624" t="s">
        <v>35</v>
      </c>
      <c r="J624" t="s">
        <v>23</v>
      </c>
      <c r="K624" t="s">
        <v>23</v>
      </c>
      <c r="L624" t="s">
        <v>22</v>
      </c>
      <c r="M624" t="s">
        <v>23</v>
      </c>
      <c r="N624" t="s">
        <v>22</v>
      </c>
      <c r="O624" t="s">
        <v>23</v>
      </c>
      <c r="P624" t="s">
        <v>29</v>
      </c>
      <c r="Q624">
        <v>1</v>
      </c>
      <c r="R624" t="s">
        <v>27</v>
      </c>
      <c r="S624">
        <v>85.05</v>
      </c>
      <c r="T624">
        <v>3355.65</v>
      </c>
      <c r="U624">
        <v>0</v>
      </c>
    </row>
    <row r="625" spans="1:21" x14ac:dyDescent="0.25">
      <c r="A625" t="s">
        <v>657</v>
      </c>
      <c r="B625">
        <v>0</v>
      </c>
      <c r="C625">
        <v>0</v>
      </c>
      <c r="D625">
        <v>0</v>
      </c>
      <c r="E625">
        <v>0</v>
      </c>
      <c r="F625">
        <v>20</v>
      </c>
      <c r="G625">
        <v>1</v>
      </c>
      <c r="H625" t="s">
        <v>23</v>
      </c>
      <c r="I625" t="s">
        <v>23</v>
      </c>
      <c r="J625" t="s">
        <v>44</v>
      </c>
      <c r="K625" t="s">
        <v>44</v>
      </c>
      <c r="L625" t="s">
        <v>44</v>
      </c>
      <c r="M625" t="s">
        <v>44</v>
      </c>
      <c r="N625" t="s">
        <v>44</v>
      </c>
      <c r="O625" t="s">
        <v>44</v>
      </c>
      <c r="P625" t="s">
        <v>45</v>
      </c>
      <c r="Q625">
        <v>0</v>
      </c>
      <c r="R625" t="s">
        <v>30</v>
      </c>
      <c r="S625">
        <v>19.7</v>
      </c>
      <c r="T625">
        <v>406.95</v>
      </c>
      <c r="U625">
        <v>0</v>
      </c>
    </row>
    <row r="626" spans="1:21" x14ac:dyDescent="0.25">
      <c r="A626" t="s">
        <v>658</v>
      </c>
      <c r="B626">
        <v>0</v>
      </c>
      <c r="C626">
        <v>0</v>
      </c>
      <c r="D626">
        <v>0</v>
      </c>
      <c r="E626">
        <v>0</v>
      </c>
      <c r="F626">
        <v>7</v>
      </c>
      <c r="G626">
        <v>1</v>
      </c>
      <c r="H626" t="s">
        <v>23</v>
      </c>
      <c r="I626" t="s">
        <v>23</v>
      </c>
      <c r="J626" t="s">
        <v>44</v>
      </c>
      <c r="K626" t="s">
        <v>44</v>
      </c>
      <c r="L626" t="s">
        <v>44</v>
      </c>
      <c r="M626" t="s">
        <v>44</v>
      </c>
      <c r="N626" t="s">
        <v>44</v>
      </c>
      <c r="O626" t="s">
        <v>44</v>
      </c>
      <c r="P626" t="s">
        <v>26</v>
      </c>
      <c r="Q626">
        <v>0</v>
      </c>
      <c r="R626" t="s">
        <v>33</v>
      </c>
      <c r="S626">
        <v>20</v>
      </c>
      <c r="T626">
        <v>137.6</v>
      </c>
      <c r="U626">
        <v>1</v>
      </c>
    </row>
    <row r="627" spans="1:21" x14ac:dyDescent="0.25">
      <c r="A627" t="s">
        <v>659</v>
      </c>
      <c r="B627">
        <v>0</v>
      </c>
      <c r="C627">
        <v>0</v>
      </c>
      <c r="D627">
        <v>1</v>
      </c>
      <c r="E627">
        <v>0</v>
      </c>
      <c r="F627">
        <v>25</v>
      </c>
      <c r="G627">
        <v>1</v>
      </c>
      <c r="H627" t="s">
        <v>23</v>
      </c>
      <c r="I627" t="s">
        <v>35</v>
      </c>
      <c r="J627" t="s">
        <v>23</v>
      </c>
      <c r="K627" t="s">
        <v>23</v>
      </c>
      <c r="L627" t="s">
        <v>23</v>
      </c>
      <c r="M627" t="s">
        <v>22</v>
      </c>
      <c r="N627" t="s">
        <v>22</v>
      </c>
      <c r="O627" t="s">
        <v>22</v>
      </c>
      <c r="P627" t="s">
        <v>26</v>
      </c>
      <c r="Q627">
        <v>1</v>
      </c>
      <c r="R627" t="s">
        <v>27</v>
      </c>
      <c r="S627">
        <v>95.15</v>
      </c>
      <c r="T627">
        <v>2395.6999999999998</v>
      </c>
      <c r="U627">
        <v>0</v>
      </c>
    </row>
    <row r="628" spans="1:21" x14ac:dyDescent="0.25">
      <c r="A628" t="s">
        <v>660</v>
      </c>
      <c r="B628">
        <v>1</v>
      </c>
      <c r="C628">
        <v>0</v>
      </c>
      <c r="D628">
        <v>1</v>
      </c>
      <c r="E628">
        <v>0</v>
      </c>
      <c r="F628">
        <v>23</v>
      </c>
      <c r="G628">
        <v>1</v>
      </c>
      <c r="H628" t="s">
        <v>22</v>
      </c>
      <c r="I628" t="s">
        <v>35</v>
      </c>
      <c r="J628" t="s">
        <v>23</v>
      </c>
      <c r="K628" t="s">
        <v>22</v>
      </c>
      <c r="L628" t="s">
        <v>22</v>
      </c>
      <c r="M628" t="s">
        <v>23</v>
      </c>
      <c r="N628" t="s">
        <v>23</v>
      </c>
      <c r="O628" t="s">
        <v>23</v>
      </c>
      <c r="P628" t="s">
        <v>26</v>
      </c>
      <c r="Q628">
        <v>0</v>
      </c>
      <c r="R628" t="s">
        <v>27</v>
      </c>
      <c r="S628">
        <v>84.25</v>
      </c>
      <c r="T628">
        <v>1968.1</v>
      </c>
      <c r="U628">
        <v>0</v>
      </c>
    </row>
    <row r="629" spans="1:21" x14ac:dyDescent="0.25">
      <c r="A629" t="s">
        <v>661</v>
      </c>
      <c r="B629">
        <v>0</v>
      </c>
      <c r="C629">
        <v>1</v>
      </c>
      <c r="D629">
        <v>1</v>
      </c>
      <c r="E629">
        <v>0</v>
      </c>
      <c r="F629">
        <v>66</v>
      </c>
      <c r="G629">
        <v>1</v>
      </c>
      <c r="H629" t="s">
        <v>22</v>
      </c>
      <c r="I629" t="s">
        <v>35</v>
      </c>
      <c r="J629" t="s">
        <v>23</v>
      </c>
      <c r="K629" t="s">
        <v>22</v>
      </c>
      <c r="L629" t="s">
        <v>22</v>
      </c>
      <c r="M629" t="s">
        <v>23</v>
      </c>
      <c r="N629" t="s">
        <v>22</v>
      </c>
      <c r="O629" t="s">
        <v>22</v>
      </c>
      <c r="P629" t="s">
        <v>29</v>
      </c>
      <c r="Q629">
        <v>0</v>
      </c>
      <c r="R629" t="s">
        <v>38</v>
      </c>
      <c r="S629">
        <v>104.6</v>
      </c>
      <c r="T629">
        <v>6819.45</v>
      </c>
      <c r="U629">
        <v>0</v>
      </c>
    </row>
    <row r="630" spans="1:21" x14ac:dyDescent="0.25">
      <c r="A630" t="s">
        <v>662</v>
      </c>
      <c r="B630">
        <v>0</v>
      </c>
      <c r="C630">
        <v>1</v>
      </c>
      <c r="D630">
        <v>0</v>
      </c>
      <c r="E630">
        <v>0</v>
      </c>
      <c r="F630">
        <v>72</v>
      </c>
      <c r="G630">
        <v>1</v>
      </c>
      <c r="H630" t="s">
        <v>22</v>
      </c>
      <c r="I630" t="s">
        <v>35</v>
      </c>
      <c r="J630" t="s">
        <v>23</v>
      </c>
      <c r="K630" t="s">
        <v>22</v>
      </c>
      <c r="L630" t="s">
        <v>22</v>
      </c>
      <c r="M630" t="s">
        <v>22</v>
      </c>
      <c r="N630" t="s">
        <v>22</v>
      </c>
      <c r="O630" t="s">
        <v>22</v>
      </c>
      <c r="P630" t="s">
        <v>45</v>
      </c>
      <c r="Q630">
        <v>0</v>
      </c>
      <c r="R630" t="s">
        <v>27</v>
      </c>
      <c r="S630">
        <v>111.65</v>
      </c>
      <c r="T630">
        <v>7943.45</v>
      </c>
      <c r="U630">
        <v>0</v>
      </c>
    </row>
    <row r="631" spans="1:21" x14ac:dyDescent="0.25">
      <c r="A631" t="s">
        <v>663</v>
      </c>
      <c r="B631">
        <v>1</v>
      </c>
      <c r="C631">
        <v>1</v>
      </c>
      <c r="D631">
        <v>1</v>
      </c>
      <c r="E631">
        <v>0</v>
      </c>
      <c r="F631">
        <v>49</v>
      </c>
      <c r="G631">
        <v>1</v>
      </c>
      <c r="H631" t="s">
        <v>22</v>
      </c>
      <c r="I631" t="s">
        <v>35</v>
      </c>
      <c r="J631" t="s">
        <v>23</v>
      </c>
      <c r="K631" t="s">
        <v>22</v>
      </c>
      <c r="L631" t="s">
        <v>23</v>
      </c>
      <c r="M631" t="s">
        <v>23</v>
      </c>
      <c r="N631" t="s">
        <v>23</v>
      </c>
      <c r="O631" t="s">
        <v>22</v>
      </c>
      <c r="P631" t="s">
        <v>26</v>
      </c>
      <c r="Q631">
        <v>0</v>
      </c>
      <c r="R631" t="s">
        <v>38</v>
      </c>
      <c r="S631">
        <v>90.05</v>
      </c>
      <c r="T631">
        <v>4547.25</v>
      </c>
      <c r="U631">
        <v>1</v>
      </c>
    </row>
    <row r="632" spans="1:21" x14ac:dyDescent="0.25">
      <c r="A632" t="s">
        <v>664</v>
      </c>
      <c r="B632">
        <v>1</v>
      </c>
      <c r="C632">
        <v>1</v>
      </c>
      <c r="D632">
        <v>1</v>
      </c>
      <c r="E632">
        <v>1</v>
      </c>
      <c r="F632">
        <v>43</v>
      </c>
      <c r="G632">
        <v>1</v>
      </c>
      <c r="H632" t="s">
        <v>22</v>
      </c>
      <c r="I632" t="s">
        <v>35</v>
      </c>
      <c r="J632" t="s">
        <v>23</v>
      </c>
      <c r="K632" t="s">
        <v>22</v>
      </c>
      <c r="L632" t="s">
        <v>22</v>
      </c>
      <c r="M632" t="s">
        <v>22</v>
      </c>
      <c r="N632" t="s">
        <v>22</v>
      </c>
      <c r="O632" t="s">
        <v>22</v>
      </c>
      <c r="P632" t="s">
        <v>26</v>
      </c>
      <c r="Q632">
        <v>1</v>
      </c>
      <c r="R632" t="s">
        <v>33</v>
      </c>
      <c r="S632">
        <v>110.75</v>
      </c>
      <c r="T632">
        <v>4687.8999999999996</v>
      </c>
      <c r="U632">
        <v>1</v>
      </c>
    </row>
    <row r="633" spans="1:21" x14ac:dyDescent="0.25">
      <c r="A633" t="s">
        <v>665</v>
      </c>
      <c r="B633">
        <v>0</v>
      </c>
      <c r="C633">
        <v>0</v>
      </c>
      <c r="D633">
        <v>1</v>
      </c>
      <c r="E633">
        <v>0</v>
      </c>
      <c r="F633">
        <v>46</v>
      </c>
      <c r="G633">
        <v>1</v>
      </c>
      <c r="H633" t="s">
        <v>22</v>
      </c>
      <c r="I633" t="s">
        <v>25</v>
      </c>
      <c r="J633" t="s">
        <v>22</v>
      </c>
      <c r="K633" t="s">
        <v>23</v>
      </c>
      <c r="L633" t="s">
        <v>23</v>
      </c>
      <c r="M633" t="s">
        <v>23</v>
      </c>
      <c r="N633" t="s">
        <v>23</v>
      </c>
      <c r="O633" t="s">
        <v>23</v>
      </c>
      <c r="P633" t="s">
        <v>26</v>
      </c>
      <c r="Q633">
        <v>0</v>
      </c>
      <c r="R633" t="s">
        <v>33</v>
      </c>
      <c r="S633">
        <v>55</v>
      </c>
      <c r="T633">
        <v>2473.9499999999998</v>
      </c>
      <c r="U633">
        <v>0</v>
      </c>
    </row>
    <row r="634" spans="1:21" x14ac:dyDescent="0.25">
      <c r="A634" t="s">
        <v>666</v>
      </c>
      <c r="B634">
        <v>1</v>
      </c>
      <c r="C634">
        <v>0</v>
      </c>
      <c r="D634">
        <v>1</v>
      </c>
      <c r="E634">
        <v>1</v>
      </c>
      <c r="F634">
        <v>72</v>
      </c>
      <c r="G634">
        <v>1</v>
      </c>
      <c r="H634" t="s">
        <v>22</v>
      </c>
      <c r="I634" t="s">
        <v>25</v>
      </c>
      <c r="J634" t="s">
        <v>22</v>
      </c>
      <c r="K634" t="s">
        <v>22</v>
      </c>
      <c r="L634" t="s">
        <v>22</v>
      </c>
      <c r="M634" t="s">
        <v>22</v>
      </c>
      <c r="N634" t="s">
        <v>22</v>
      </c>
      <c r="O634" t="s">
        <v>22</v>
      </c>
      <c r="P634" t="s">
        <v>45</v>
      </c>
      <c r="Q634">
        <v>0</v>
      </c>
      <c r="R634" t="s">
        <v>38</v>
      </c>
      <c r="S634">
        <v>89.85</v>
      </c>
      <c r="T634">
        <v>6562.9</v>
      </c>
      <c r="U634">
        <v>0</v>
      </c>
    </row>
    <row r="635" spans="1:21" x14ac:dyDescent="0.25">
      <c r="A635" t="s">
        <v>667</v>
      </c>
      <c r="B635">
        <v>1</v>
      </c>
      <c r="C635">
        <v>0</v>
      </c>
      <c r="D635">
        <v>0</v>
      </c>
      <c r="E635">
        <v>0</v>
      </c>
      <c r="F635">
        <v>10</v>
      </c>
      <c r="G635">
        <v>1</v>
      </c>
      <c r="H635" t="s">
        <v>23</v>
      </c>
      <c r="I635" t="s">
        <v>23</v>
      </c>
      <c r="J635" t="s">
        <v>44</v>
      </c>
      <c r="K635" t="s">
        <v>44</v>
      </c>
      <c r="L635" t="s">
        <v>44</v>
      </c>
      <c r="M635" t="s">
        <v>44</v>
      </c>
      <c r="N635" t="s">
        <v>44</v>
      </c>
      <c r="O635" t="s">
        <v>44</v>
      </c>
      <c r="P635" t="s">
        <v>29</v>
      </c>
      <c r="Q635">
        <v>0</v>
      </c>
      <c r="R635" t="s">
        <v>30</v>
      </c>
      <c r="S635">
        <v>20.350000000000001</v>
      </c>
      <c r="T635">
        <v>176.3</v>
      </c>
      <c r="U635">
        <v>0</v>
      </c>
    </row>
    <row r="636" spans="1:21" x14ac:dyDescent="0.25">
      <c r="A636" t="s">
        <v>668</v>
      </c>
      <c r="B636">
        <v>0</v>
      </c>
      <c r="C636">
        <v>0</v>
      </c>
      <c r="D636">
        <v>0</v>
      </c>
      <c r="E636">
        <v>0</v>
      </c>
      <c r="F636">
        <v>40</v>
      </c>
      <c r="G636">
        <v>0</v>
      </c>
      <c r="H636" t="s">
        <v>24</v>
      </c>
      <c r="I636" t="s">
        <v>25</v>
      </c>
      <c r="J636" t="s">
        <v>22</v>
      </c>
      <c r="K636" t="s">
        <v>23</v>
      </c>
      <c r="L636" t="s">
        <v>23</v>
      </c>
      <c r="M636" t="s">
        <v>22</v>
      </c>
      <c r="N636" t="s">
        <v>22</v>
      </c>
      <c r="O636" t="s">
        <v>22</v>
      </c>
      <c r="P636" t="s">
        <v>29</v>
      </c>
      <c r="Q636">
        <v>1</v>
      </c>
      <c r="R636" t="s">
        <v>33</v>
      </c>
      <c r="S636">
        <v>54.55</v>
      </c>
      <c r="T636">
        <v>2236.1999999999998</v>
      </c>
      <c r="U636">
        <v>0</v>
      </c>
    </row>
    <row r="637" spans="1:21" x14ac:dyDescent="0.25">
      <c r="A637" t="s">
        <v>669</v>
      </c>
      <c r="B637">
        <v>0</v>
      </c>
      <c r="C637">
        <v>0</v>
      </c>
      <c r="D637">
        <v>1</v>
      </c>
      <c r="E637">
        <v>1</v>
      </c>
      <c r="F637">
        <v>65</v>
      </c>
      <c r="G637">
        <v>1</v>
      </c>
      <c r="H637" t="s">
        <v>22</v>
      </c>
      <c r="I637" t="s">
        <v>35</v>
      </c>
      <c r="J637" t="s">
        <v>23</v>
      </c>
      <c r="K637" t="s">
        <v>22</v>
      </c>
      <c r="L637" t="s">
        <v>22</v>
      </c>
      <c r="M637" t="s">
        <v>23</v>
      </c>
      <c r="N637" t="s">
        <v>22</v>
      </c>
      <c r="O637" t="s">
        <v>22</v>
      </c>
      <c r="P637" t="s">
        <v>26</v>
      </c>
      <c r="Q637">
        <v>1</v>
      </c>
      <c r="R637" t="s">
        <v>27</v>
      </c>
      <c r="S637">
        <v>105.5</v>
      </c>
      <c r="T637">
        <v>6985.65</v>
      </c>
      <c r="U637">
        <v>1</v>
      </c>
    </row>
    <row r="638" spans="1:21" x14ac:dyDescent="0.25">
      <c r="A638" t="s">
        <v>670</v>
      </c>
      <c r="B638">
        <v>1</v>
      </c>
      <c r="C638">
        <v>0</v>
      </c>
      <c r="D638">
        <v>0</v>
      </c>
      <c r="E638">
        <v>0</v>
      </c>
      <c r="F638">
        <v>31</v>
      </c>
      <c r="G638">
        <v>1</v>
      </c>
      <c r="H638" t="s">
        <v>23</v>
      </c>
      <c r="I638" t="s">
        <v>35</v>
      </c>
      <c r="J638" t="s">
        <v>23</v>
      </c>
      <c r="K638" t="s">
        <v>23</v>
      </c>
      <c r="L638" t="s">
        <v>22</v>
      </c>
      <c r="M638" t="s">
        <v>22</v>
      </c>
      <c r="N638" t="s">
        <v>22</v>
      </c>
      <c r="O638" t="s">
        <v>22</v>
      </c>
      <c r="P638" t="s">
        <v>45</v>
      </c>
      <c r="Q638">
        <v>0</v>
      </c>
      <c r="R638" t="s">
        <v>33</v>
      </c>
      <c r="S638">
        <v>99.45</v>
      </c>
      <c r="T638">
        <v>3109.9</v>
      </c>
      <c r="U638">
        <v>0</v>
      </c>
    </row>
    <row r="639" spans="1:21" x14ac:dyDescent="0.25">
      <c r="A639" t="s">
        <v>671</v>
      </c>
      <c r="B639">
        <v>0</v>
      </c>
      <c r="C639">
        <v>0</v>
      </c>
      <c r="D639">
        <v>1</v>
      </c>
      <c r="E639">
        <v>0</v>
      </c>
      <c r="F639">
        <v>68</v>
      </c>
      <c r="G639">
        <v>1</v>
      </c>
      <c r="H639" t="s">
        <v>22</v>
      </c>
      <c r="I639" t="s">
        <v>25</v>
      </c>
      <c r="J639" t="s">
        <v>22</v>
      </c>
      <c r="K639" t="s">
        <v>22</v>
      </c>
      <c r="L639" t="s">
        <v>22</v>
      </c>
      <c r="M639" t="s">
        <v>22</v>
      </c>
      <c r="N639" t="s">
        <v>23</v>
      </c>
      <c r="O639" t="s">
        <v>23</v>
      </c>
      <c r="P639" t="s">
        <v>45</v>
      </c>
      <c r="Q639">
        <v>0</v>
      </c>
      <c r="R639" t="s">
        <v>38</v>
      </c>
      <c r="S639">
        <v>70.900000000000006</v>
      </c>
      <c r="T639">
        <v>4911.3500000000004</v>
      </c>
      <c r="U639">
        <v>0</v>
      </c>
    </row>
    <row r="640" spans="1:21" x14ac:dyDescent="0.25">
      <c r="A640" t="s">
        <v>672</v>
      </c>
      <c r="B640">
        <v>1</v>
      </c>
      <c r="C640">
        <v>1</v>
      </c>
      <c r="D640">
        <v>1</v>
      </c>
      <c r="E640">
        <v>1</v>
      </c>
      <c r="F640">
        <v>56</v>
      </c>
      <c r="G640">
        <v>1</v>
      </c>
      <c r="H640" t="s">
        <v>22</v>
      </c>
      <c r="I640" t="s">
        <v>35</v>
      </c>
      <c r="J640" t="s">
        <v>22</v>
      </c>
      <c r="K640" t="s">
        <v>23</v>
      </c>
      <c r="L640" t="s">
        <v>22</v>
      </c>
      <c r="M640" t="s">
        <v>23</v>
      </c>
      <c r="N640" t="s">
        <v>22</v>
      </c>
      <c r="O640" t="s">
        <v>22</v>
      </c>
      <c r="P640" t="s">
        <v>29</v>
      </c>
      <c r="Q640">
        <v>1</v>
      </c>
      <c r="R640" t="s">
        <v>33</v>
      </c>
      <c r="S640">
        <v>104.55</v>
      </c>
      <c r="T640">
        <v>5794.65</v>
      </c>
      <c r="U640">
        <v>1</v>
      </c>
    </row>
    <row r="641" spans="1:21" x14ac:dyDescent="0.25">
      <c r="A641" t="s">
        <v>673</v>
      </c>
      <c r="B641">
        <v>1</v>
      </c>
      <c r="C641">
        <v>0</v>
      </c>
      <c r="D641">
        <v>1</v>
      </c>
      <c r="E641">
        <v>0</v>
      </c>
      <c r="F641">
        <v>10</v>
      </c>
      <c r="G641">
        <v>1</v>
      </c>
      <c r="H641" t="s">
        <v>22</v>
      </c>
      <c r="I641" t="s">
        <v>35</v>
      </c>
      <c r="J641" t="s">
        <v>23</v>
      </c>
      <c r="K641" t="s">
        <v>23</v>
      </c>
      <c r="L641" t="s">
        <v>23</v>
      </c>
      <c r="M641" t="s">
        <v>23</v>
      </c>
      <c r="N641" t="s">
        <v>23</v>
      </c>
      <c r="O641" t="s">
        <v>22</v>
      </c>
      <c r="P641" t="s">
        <v>26</v>
      </c>
      <c r="Q641">
        <v>1</v>
      </c>
      <c r="R641" t="s">
        <v>27</v>
      </c>
      <c r="S641">
        <v>85.25</v>
      </c>
      <c r="T641">
        <v>855.3</v>
      </c>
      <c r="U641">
        <v>1</v>
      </c>
    </row>
    <row r="642" spans="1:21" x14ac:dyDescent="0.25">
      <c r="A642" t="s">
        <v>674</v>
      </c>
      <c r="B642">
        <v>1</v>
      </c>
      <c r="C642">
        <v>0</v>
      </c>
      <c r="D642">
        <v>1</v>
      </c>
      <c r="E642">
        <v>1</v>
      </c>
      <c r="F642">
        <v>68</v>
      </c>
      <c r="G642">
        <v>1</v>
      </c>
      <c r="H642" t="s">
        <v>22</v>
      </c>
      <c r="I642" t="s">
        <v>23</v>
      </c>
      <c r="J642" t="s">
        <v>44</v>
      </c>
      <c r="K642" t="s">
        <v>44</v>
      </c>
      <c r="L642" t="s">
        <v>44</v>
      </c>
      <c r="M642" t="s">
        <v>44</v>
      </c>
      <c r="N642" t="s">
        <v>44</v>
      </c>
      <c r="O642" t="s">
        <v>44</v>
      </c>
      <c r="P642" t="s">
        <v>45</v>
      </c>
      <c r="Q642">
        <v>0</v>
      </c>
      <c r="R642" t="s">
        <v>33</v>
      </c>
      <c r="S642">
        <v>25.4</v>
      </c>
      <c r="T642">
        <v>1620.2</v>
      </c>
      <c r="U642">
        <v>0</v>
      </c>
    </row>
    <row r="643" spans="1:21" x14ac:dyDescent="0.25">
      <c r="A643" t="s">
        <v>675</v>
      </c>
      <c r="B643">
        <v>0</v>
      </c>
      <c r="C643">
        <v>0</v>
      </c>
      <c r="D643">
        <v>1</v>
      </c>
      <c r="E643">
        <v>1</v>
      </c>
      <c r="F643">
        <v>43</v>
      </c>
      <c r="G643">
        <v>1</v>
      </c>
      <c r="H643" t="s">
        <v>23</v>
      </c>
      <c r="I643" t="s">
        <v>25</v>
      </c>
      <c r="J643" t="s">
        <v>23</v>
      </c>
      <c r="K643" t="s">
        <v>23</v>
      </c>
      <c r="L643" t="s">
        <v>23</v>
      </c>
      <c r="M643" t="s">
        <v>23</v>
      </c>
      <c r="N643" t="s">
        <v>22</v>
      </c>
      <c r="O643" t="s">
        <v>23</v>
      </c>
      <c r="P643" t="s">
        <v>26</v>
      </c>
      <c r="Q643">
        <v>0</v>
      </c>
      <c r="R643" t="s">
        <v>27</v>
      </c>
      <c r="S643">
        <v>56.15</v>
      </c>
      <c r="T643">
        <v>2499.3000000000002</v>
      </c>
      <c r="U643">
        <v>1</v>
      </c>
    </row>
    <row r="644" spans="1:21" x14ac:dyDescent="0.25">
      <c r="A644" t="s">
        <v>676</v>
      </c>
      <c r="B644">
        <v>1</v>
      </c>
      <c r="C644">
        <v>0</v>
      </c>
      <c r="D644">
        <v>0</v>
      </c>
      <c r="E644">
        <v>0</v>
      </c>
      <c r="F644">
        <v>1</v>
      </c>
      <c r="G644">
        <v>1</v>
      </c>
      <c r="H644" t="s">
        <v>23</v>
      </c>
      <c r="I644" t="s">
        <v>35</v>
      </c>
      <c r="J644" t="s">
        <v>23</v>
      </c>
      <c r="K644" t="s">
        <v>23</v>
      </c>
      <c r="L644" t="s">
        <v>23</v>
      </c>
      <c r="M644" t="s">
        <v>23</v>
      </c>
      <c r="N644" t="s">
        <v>22</v>
      </c>
      <c r="O644" t="s">
        <v>22</v>
      </c>
      <c r="P644" t="s">
        <v>26</v>
      </c>
      <c r="Q644">
        <v>1</v>
      </c>
      <c r="R644" t="s">
        <v>27</v>
      </c>
      <c r="S644">
        <v>89.55</v>
      </c>
      <c r="T644">
        <v>89.55</v>
      </c>
      <c r="U644">
        <v>1</v>
      </c>
    </row>
    <row r="645" spans="1:21" x14ac:dyDescent="0.25">
      <c r="A645" t="s">
        <v>677</v>
      </c>
      <c r="B645">
        <v>0</v>
      </c>
      <c r="C645">
        <v>1</v>
      </c>
      <c r="D645">
        <v>0</v>
      </c>
      <c r="E645">
        <v>0</v>
      </c>
      <c r="F645">
        <v>49</v>
      </c>
      <c r="G645">
        <v>1</v>
      </c>
      <c r="H645" t="s">
        <v>23</v>
      </c>
      <c r="I645" t="s">
        <v>35</v>
      </c>
      <c r="J645" t="s">
        <v>23</v>
      </c>
      <c r="K645" t="s">
        <v>22</v>
      </c>
      <c r="L645" t="s">
        <v>22</v>
      </c>
      <c r="M645" t="s">
        <v>23</v>
      </c>
      <c r="N645" t="s">
        <v>23</v>
      </c>
      <c r="O645" t="s">
        <v>22</v>
      </c>
      <c r="P645" t="s">
        <v>29</v>
      </c>
      <c r="Q645">
        <v>1</v>
      </c>
      <c r="R645" t="s">
        <v>33</v>
      </c>
      <c r="S645">
        <v>89.85</v>
      </c>
      <c r="T645">
        <v>4287.2</v>
      </c>
      <c r="U645">
        <v>0</v>
      </c>
    </row>
    <row r="646" spans="1:21" x14ac:dyDescent="0.25">
      <c r="A646" t="s">
        <v>678</v>
      </c>
      <c r="B646">
        <v>0</v>
      </c>
      <c r="C646">
        <v>0</v>
      </c>
      <c r="D646">
        <v>1</v>
      </c>
      <c r="E646">
        <v>1</v>
      </c>
      <c r="F646">
        <v>15</v>
      </c>
      <c r="G646">
        <v>1</v>
      </c>
      <c r="H646" t="s">
        <v>22</v>
      </c>
      <c r="I646" t="s">
        <v>23</v>
      </c>
      <c r="J646" t="s">
        <v>44</v>
      </c>
      <c r="K646" t="s">
        <v>44</v>
      </c>
      <c r="L646" t="s">
        <v>44</v>
      </c>
      <c r="M646" t="s">
        <v>44</v>
      </c>
      <c r="N646" t="s">
        <v>44</v>
      </c>
      <c r="O646" t="s">
        <v>44</v>
      </c>
      <c r="P646" t="s">
        <v>26</v>
      </c>
      <c r="Q646">
        <v>1</v>
      </c>
      <c r="R646" t="s">
        <v>27</v>
      </c>
      <c r="S646">
        <v>25.25</v>
      </c>
      <c r="T646">
        <v>394.85</v>
      </c>
      <c r="U646">
        <v>0</v>
      </c>
    </row>
    <row r="647" spans="1:21" x14ac:dyDescent="0.25">
      <c r="A647" t="s">
        <v>679</v>
      </c>
      <c r="B647">
        <v>1</v>
      </c>
      <c r="C647">
        <v>1</v>
      </c>
      <c r="D647">
        <v>1</v>
      </c>
      <c r="E647">
        <v>0</v>
      </c>
      <c r="F647">
        <v>20</v>
      </c>
      <c r="G647">
        <v>1</v>
      </c>
      <c r="H647" t="s">
        <v>22</v>
      </c>
      <c r="I647" t="s">
        <v>35</v>
      </c>
      <c r="J647" t="s">
        <v>23</v>
      </c>
      <c r="K647" t="s">
        <v>23</v>
      </c>
      <c r="L647" t="s">
        <v>23</v>
      </c>
      <c r="M647" t="s">
        <v>23</v>
      </c>
      <c r="N647" t="s">
        <v>22</v>
      </c>
      <c r="O647" t="s">
        <v>22</v>
      </c>
      <c r="P647" t="s">
        <v>26</v>
      </c>
      <c r="Q647">
        <v>1</v>
      </c>
      <c r="R647" t="s">
        <v>27</v>
      </c>
      <c r="S647">
        <v>94.55</v>
      </c>
      <c r="T647">
        <v>1899.65</v>
      </c>
      <c r="U647">
        <v>1</v>
      </c>
    </row>
    <row r="648" spans="1:21" x14ac:dyDescent="0.25">
      <c r="A648" t="s">
        <v>680</v>
      </c>
      <c r="B648">
        <v>1</v>
      </c>
      <c r="C648">
        <v>0</v>
      </c>
      <c r="D648">
        <v>0</v>
      </c>
      <c r="E648">
        <v>0</v>
      </c>
      <c r="F648">
        <v>1</v>
      </c>
      <c r="G648">
        <v>1</v>
      </c>
      <c r="H648" t="s">
        <v>23</v>
      </c>
      <c r="I648" t="s">
        <v>25</v>
      </c>
      <c r="J648" t="s">
        <v>23</v>
      </c>
      <c r="K648" t="s">
        <v>23</v>
      </c>
      <c r="L648" t="s">
        <v>23</v>
      </c>
      <c r="M648" t="s">
        <v>23</v>
      </c>
      <c r="N648" t="s">
        <v>23</v>
      </c>
      <c r="O648" t="s">
        <v>23</v>
      </c>
      <c r="P648" t="s">
        <v>26</v>
      </c>
      <c r="Q648">
        <v>1</v>
      </c>
      <c r="R648" t="s">
        <v>30</v>
      </c>
      <c r="S648">
        <v>45.7</v>
      </c>
      <c r="T648">
        <v>45.7</v>
      </c>
      <c r="U648">
        <v>1</v>
      </c>
    </row>
    <row r="649" spans="1:21" x14ac:dyDescent="0.25">
      <c r="A649" t="s">
        <v>681</v>
      </c>
      <c r="B649">
        <v>1</v>
      </c>
      <c r="C649">
        <v>0</v>
      </c>
      <c r="D649">
        <v>1</v>
      </c>
      <c r="E649">
        <v>1</v>
      </c>
      <c r="F649">
        <v>50</v>
      </c>
      <c r="G649">
        <v>1</v>
      </c>
      <c r="H649" t="s">
        <v>22</v>
      </c>
      <c r="I649" t="s">
        <v>25</v>
      </c>
      <c r="J649" t="s">
        <v>23</v>
      </c>
      <c r="K649" t="s">
        <v>23</v>
      </c>
      <c r="L649" t="s">
        <v>22</v>
      </c>
      <c r="M649" t="s">
        <v>22</v>
      </c>
      <c r="N649" t="s">
        <v>22</v>
      </c>
      <c r="O649" t="s">
        <v>23</v>
      </c>
      <c r="P649" t="s">
        <v>29</v>
      </c>
      <c r="Q649">
        <v>1</v>
      </c>
      <c r="R649" t="s">
        <v>27</v>
      </c>
      <c r="S649">
        <v>69.650000000000006</v>
      </c>
      <c r="T649">
        <v>3442.15</v>
      </c>
      <c r="U649">
        <v>0</v>
      </c>
    </row>
    <row r="650" spans="1:21" x14ac:dyDescent="0.25">
      <c r="A650" t="s">
        <v>682</v>
      </c>
      <c r="B650">
        <v>0</v>
      </c>
      <c r="C650">
        <v>1</v>
      </c>
      <c r="D650">
        <v>0</v>
      </c>
      <c r="E650">
        <v>0</v>
      </c>
      <c r="F650">
        <v>2</v>
      </c>
      <c r="G650">
        <v>1</v>
      </c>
      <c r="H650" t="s">
        <v>22</v>
      </c>
      <c r="I650" t="s">
        <v>35</v>
      </c>
      <c r="J650" t="s">
        <v>23</v>
      </c>
      <c r="K650" t="s">
        <v>22</v>
      </c>
      <c r="L650" t="s">
        <v>23</v>
      </c>
      <c r="M650" t="s">
        <v>23</v>
      </c>
      <c r="N650" t="s">
        <v>23</v>
      </c>
      <c r="O650" t="s">
        <v>22</v>
      </c>
      <c r="P650" t="s">
        <v>26</v>
      </c>
      <c r="Q650">
        <v>0</v>
      </c>
      <c r="R650" t="s">
        <v>27</v>
      </c>
      <c r="S650">
        <v>89.5</v>
      </c>
      <c r="T650">
        <v>161.5</v>
      </c>
      <c r="U650">
        <v>1</v>
      </c>
    </row>
    <row r="651" spans="1:21" x14ac:dyDescent="0.25">
      <c r="A651" t="s">
        <v>683</v>
      </c>
      <c r="B651">
        <v>1</v>
      </c>
      <c r="C651">
        <v>1</v>
      </c>
      <c r="D651">
        <v>0</v>
      </c>
      <c r="E651">
        <v>0</v>
      </c>
      <c r="F651">
        <v>24</v>
      </c>
      <c r="G651">
        <v>1</v>
      </c>
      <c r="H651" t="s">
        <v>23</v>
      </c>
      <c r="I651" t="s">
        <v>35</v>
      </c>
      <c r="J651" t="s">
        <v>23</v>
      </c>
      <c r="K651" t="s">
        <v>23</v>
      </c>
      <c r="L651" t="s">
        <v>23</v>
      </c>
      <c r="M651" t="s">
        <v>23</v>
      </c>
      <c r="N651" t="s">
        <v>23</v>
      </c>
      <c r="O651" t="s">
        <v>23</v>
      </c>
      <c r="P651" t="s">
        <v>26</v>
      </c>
      <c r="Q651">
        <v>0</v>
      </c>
      <c r="R651" t="s">
        <v>38</v>
      </c>
      <c r="S651">
        <v>70</v>
      </c>
      <c r="T651">
        <v>1732.6</v>
      </c>
      <c r="U651">
        <v>0</v>
      </c>
    </row>
    <row r="652" spans="1:21" x14ac:dyDescent="0.25">
      <c r="A652" t="s">
        <v>684</v>
      </c>
      <c r="B652">
        <v>0</v>
      </c>
      <c r="C652">
        <v>0</v>
      </c>
      <c r="D652">
        <v>0</v>
      </c>
      <c r="E652">
        <v>0</v>
      </c>
      <c r="F652">
        <v>3</v>
      </c>
      <c r="G652">
        <v>1</v>
      </c>
      <c r="H652" t="s">
        <v>23</v>
      </c>
      <c r="I652" t="s">
        <v>35</v>
      </c>
      <c r="J652" t="s">
        <v>23</v>
      </c>
      <c r="K652" t="s">
        <v>23</v>
      </c>
      <c r="L652" t="s">
        <v>23</v>
      </c>
      <c r="M652" t="s">
        <v>23</v>
      </c>
      <c r="N652" t="s">
        <v>23</v>
      </c>
      <c r="O652" t="s">
        <v>23</v>
      </c>
      <c r="P652" t="s">
        <v>26</v>
      </c>
      <c r="Q652">
        <v>1</v>
      </c>
      <c r="R652" t="s">
        <v>33</v>
      </c>
      <c r="S652">
        <v>69.55</v>
      </c>
      <c r="T652">
        <v>222.3</v>
      </c>
      <c r="U652">
        <v>1</v>
      </c>
    </row>
    <row r="653" spans="1:21" x14ac:dyDescent="0.25">
      <c r="A653" t="s">
        <v>685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1</v>
      </c>
      <c r="H653" t="s">
        <v>23</v>
      </c>
      <c r="I653" t="s">
        <v>35</v>
      </c>
      <c r="J653" t="s">
        <v>23</v>
      </c>
      <c r="K653" t="s">
        <v>23</v>
      </c>
      <c r="L653" t="s">
        <v>22</v>
      </c>
      <c r="M653" t="s">
        <v>23</v>
      </c>
      <c r="N653" t="s">
        <v>23</v>
      </c>
      <c r="O653" t="s">
        <v>23</v>
      </c>
      <c r="P653" t="s">
        <v>26</v>
      </c>
      <c r="Q653">
        <v>1</v>
      </c>
      <c r="R653" t="s">
        <v>30</v>
      </c>
      <c r="S653">
        <v>74.599999999999994</v>
      </c>
      <c r="T653">
        <v>74.599999999999994</v>
      </c>
      <c r="U653">
        <v>1</v>
      </c>
    </row>
    <row r="654" spans="1:21" x14ac:dyDescent="0.25">
      <c r="A654" t="s">
        <v>686</v>
      </c>
      <c r="B654">
        <v>1</v>
      </c>
      <c r="C654">
        <v>0</v>
      </c>
      <c r="D654">
        <v>1</v>
      </c>
      <c r="E654">
        <v>1</v>
      </c>
      <c r="F654">
        <v>35</v>
      </c>
      <c r="G654">
        <v>1</v>
      </c>
      <c r="H654" t="s">
        <v>23</v>
      </c>
      <c r="I654" t="s">
        <v>23</v>
      </c>
      <c r="J654" t="s">
        <v>44</v>
      </c>
      <c r="K654" t="s">
        <v>44</v>
      </c>
      <c r="L654" t="s">
        <v>44</v>
      </c>
      <c r="M654" t="s">
        <v>44</v>
      </c>
      <c r="N654" t="s">
        <v>44</v>
      </c>
      <c r="O654" t="s">
        <v>44</v>
      </c>
      <c r="P654" t="s">
        <v>45</v>
      </c>
      <c r="Q654">
        <v>0</v>
      </c>
      <c r="R654" t="s">
        <v>30</v>
      </c>
      <c r="S654">
        <v>20.100000000000001</v>
      </c>
      <c r="T654">
        <v>655.29999999999995</v>
      </c>
      <c r="U654">
        <v>0</v>
      </c>
    </row>
    <row r="655" spans="1:21" x14ac:dyDescent="0.25">
      <c r="A655" t="s">
        <v>687</v>
      </c>
      <c r="B655">
        <v>0</v>
      </c>
      <c r="C655">
        <v>0</v>
      </c>
      <c r="D655">
        <v>0</v>
      </c>
      <c r="E655">
        <v>0</v>
      </c>
      <c r="F655">
        <v>17</v>
      </c>
      <c r="G655">
        <v>1</v>
      </c>
      <c r="H655" t="s">
        <v>22</v>
      </c>
      <c r="I655" t="s">
        <v>23</v>
      </c>
      <c r="J655" t="s">
        <v>44</v>
      </c>
      <c r="K655" t="s">
        <v>44</v>
      </c>
      <c r="L655" t="s">
        <v>44</v>
      </c>
      <c r="M655" t="s">
        <v>44</v>
      </c>
      <c r="N655" t="s">
        <v>44</v>
      </c>
      <c r="O655" t="s">
        <v>44</v>
      </c>
      <c r="P655" t="s">
        <v>26</v>
      </c>
      <c r="Q655">
        <v>0</v>
      </c>
      <c r="R655" t="s">
        <v>30</v>
      </c>
      <c r="S655">
        <v>24.8</v>
      </c>
      <c r="T655">
        <v>475.25</v>
      </c>
      <c r="U655">
        <v>0</v>
      </c>
    </row>
    <row r="656" spans="1:21" x14ac:dyDescent="0.25">
      <c r="A656" t="s">
        <v>688</v>
      </c>
      <c r="B656">
        <v>0</v>
      </c>
      <c r="C656">
        <v>1</v>
      </c>
      <c r="D656">
        <v>0</v>
      </c>
      <c r="E656">
        <v>0</v>
      </c>
      <c r="F656">
        <v>8</v>
      </c>
      <c r="G656">
        <v>1</v>
      </c>
      <c r="H656" t="s">
        <v>23</v>
      </c>
      <c r="I656" t="s">
        <v>23</v>
      </c>
      <c r="J656" t="s">
        <v>44</v>
      </c>
      <c r="K656" t="s">
        <v>44</v>
      </c>
      <c r="L656" t="s">
        <v>44</v>
      </c>
      <c r="M656" t="s">
        <v>44</v>
      </c>
      <c r="N656" t="s">
        <v>44</v>
      </c>
      <c r="O656" t="s">
        <v>44</v>
      </c>
      <c r="P656" t="s">
        <v>26</v>
      </c>
      <c r="Q656">
        <v>0</v>
      </c>
      <c r="R656" t="s">
        <v>27</v>
      </c>
      <c r="S656">
        <v>19.649999999999999</v>
      </c>
      <c r="T656">
        <v>164.3</v>
      </c>
      <c r="U656">
        <v>1</v>
      </c>
    </row>
    <row r="657" spans="1:21" x14ac:dyDescent="0.25">
      <c r="A657" t="s">
        <v>689</v>
      </c>
      <c r="B657">
        <v>1</v>
      </c>
      <c r="C657">
        <v>0</v>
      </c>
      <c r="D657">
        <v>0</v>
      </c>
      <c r="E657">
        <v>0</v>
      </c>
      <c r="F657">
        <v>10</v>
      </c>
      <c r="G657">
        <v>1</v>
      </c>
      <c r="H657" t="s">
        <v>23</v>
      </c>
      <c r="I657" t="s">
        <v>35</v>
      </c>
      <c r="J657" t="s">
        <v>23</v>
      </c>
      <c r="K657" t="s">
        <v>23</v>
      </c>
      <c r="L657" t="s">
        <v>23</v>
      </c>
      <c r="M657" t="s">
        <v>22</v>
      </c>
      <c r="N657" t="s">
        <v>22</v>
      </c>
      <c r="O657" t="s">
        <v>22</v>
      </c>
      <c r="P657" t="s">
        <v>26</v>
      </c>
      <c r="Q657">
        <v>1</v>
      </c>
      <c r="R657" t="s">
        <v>38</v>
      </c>
      <c r="S657">
        <v>95.1</v>
      </c>
      <c r="T657">
        <v>865.1</v>
      </c>
      <c r="U657">
        <v>0</v>
      </c>
    </row>
    <row r="658" spans="1:21" x14ac:dyDescent="0.25">
      <c r="A658" t="s">
        <v>690</v>
      </c>
      <c r="B658">
        <v>1</v>
      </c>
      <c r="C658">
        <v>0</v>
      </c>
      <c r="D658">
        <v>1</v>
      </c>
      <c r="E658">
        <v>1</v>
      </c>
      <c r="F658">
        <v>68</v>
      </c>
      <c r="G658">
        <v>1</v>
      </c>
      <c r="H658" t="s">
        <v>22</v>
      </c>
      <c r="I658" t="s">
        <v>25</v>
      </c>
      <c r="J658" t="s">
        <v>22</v>
      </c>
      <c r="K658" t="s">
        <v>22</v>
      </c>
      <c r="L658" t="s">
        <v>22</v>
      </c>
      <c r="M658" t="s">
        <v>22</v>
      </c>
      <c r="N658" t="s">
        <v>22</v>
      </c>
      <c r="O658" t="s">
        <v>22</v>
      </c>
      <c r="P658" t="s">
        <v>45</v>
      </c>
      <c r="Q658">
        <v>1</v>
      </c>
      <c r="R658" t="s">
        <v>38</v>
      </c>
      <c r="S658">
        <v>88.85</v>
      </c>
      <c r="T658">
        <v>6132.7</v>
      </c>
      <c r="U658">
        <v>0</v>
      </c>
    </row>
    <row r="659" spans="1:21" x14ac:dyDescent="0.25">
      <c r="A659" t="s">
        <v>691</v>
      </c>
      <c r="B659">
        <v>1</v>
      </c>
      <c r="C659">
        <v>0</v>
      </c>
      <c r="D659">
        <v>1</v>
      </c>
      <c r="E659">
        <v>0</v>
      </c>
      <c r="F659">
        <v>45</v>
      </c>
      <c r="G659">
        <v>1</v>
      </c>
      <c r="H659" t="s">
        <v>23</v>
      </c>
      <c r="I659" t="s">
        <v>25</v>
      </c>
      <c r="J659" t="s">
        <v>22</v>
      </c>
      <c r="K659" t="s">
        <v>22</v>
      </c>
      <c r="L659" t="s">
        <v>22</v>
      </c>
      <c r="M659" t="s">
        <v>23</v>
      </c>
      <c r="N659" t="s">
        <v>22</v>
      </c>
      <c r="O659" t="s">
        <v>22</v>
      </c>
      <c r="P659" t="s">
        <v>29</v>
      </c>
      <c r="Q659">
        <v>0</v>
      </c>
      <c r="R659" t="s">
        <v>33</v>
      </c>
      <c r="S659">
        <v>78.8</v>
      </c>
      <c r="T659">
        <v>3597.5</v>
      </c>
      <c r="U659">
        <v>0</v>
      </c>
    </row>
    <row r="660" spans="1:21" x14ac:dyDescent="0.25">
      <c r="A660" t="s">
        <v>692</v>
      </c>
      <c r="B660">
        <v>1</v>
      </c>
      <c r="C660">
        <v>0</v>
      </c>
      <c r="D660">
        <v>1</v>
      </c>
      <c r="E660">
        <v>1</v>
      </c>
      <c r="F660">
        <v>2</v>
      </c>
      <c r="G660">
        <v>1</v>
      </c>
      <c r="H660" t="s">
        <v>23</v>
      </c>
      <c r="I660" t="s">
        <v>23</v>
      </c>
      <c r="J660" t="s">
        <v>44</v>
      </c>
      <c r="K660" t="s">
        <v>44</v>
      </c>
      <c r="L660" t="s">
        <v>44</v>
      </c>
      <c r="M660" t="s">
        <v>44</v>
      </c>
      <c r="N660" t="s">
        <v>44</v>
      </c>
      <c r="O660" t="s">
        <v>44</v>
      </c>
      <c r="P660" t="s">
        <v>29</v>
      </c>
      <c r="Q660">
        <v>0</v>
      </c>
      <c r="R660" t="s">
        <v>30</v>
      </c>
      <c r="S660">
        <v>19.850000000000001</v>
      </c>
      <c r="T660">
        <v>35.9</v>
      </c>
      <c r="U660">
        <v>1</v>
      </c>
    </row>
    <row r="661" spans="1:21" x14ac:dyDescent="0.25">
      <c r="A661" t="s">
        <v>693</v>
      </c>
      <c r="B661">
        <v>1</v>
      </c>
      <c r="C661">
        <v>0</v>
      </c>
      <c r="D661">
        <v>1</v>
      </c>
      <c r="E661">
        <v>0</v>
      </c>
      <c r="F661">
        <v>37</v>
      </c>
      <c r="G661">
        <v>1</v>
      </c>
      <c r="H661" t="s">
        <v>23</v>
      </c>
      <c r="I661" t="s">
        <v>23</v>
      </c>
      <c r="J661" t="s">
        <v>44</v>
      </c>
      <c r="K661" t="s">
        <v>44</v>
      </c>
      <c r="L661" t="s">
        <v>44</v>
      </c>
      <c r="M661" t="s">
        <v>44</v>
      </c>
      <c r="N661" t="s">
        <v>44</v>
      </c>
      <c r="O661" t="s">
        <v>44</v>
      </c>
      <c r="P661" t="s">
        <v>26</v>
      </c>
      <c r="Q661">
        <v>0</v>
      </c>
      <c r="R661" t="s">
        <v>33</v>
      </c>
      <c r="S661">
        <v>20.350000000000001</v>
      </c>
      <c r="T661">
        <v>697.65</v>
      </c>
      <c r="U661">
        <v>0</v>
      </c>
    </row>
    <row r="662" spans="1:21" x14ac:dyDescent="0.25">
      <c r="A662" t="s">
        <v>694</v>
      </c>
      <c r="B662">
        <v>0</v>
      </c>
      <c r="C662">
        <v>0</v>
      </c>
      <c r="D662">
        <v>0</v>
      </c>
      <c r="E662">
        <v>0</v>
      </c>
      <c r="F662">
        <v>4</v>
      </c>
      <c r="G662">
        <v>0</v>
      </c>
      <c r="H662" t="s">
        <v>24</v>
      </c>
      <c r="I662" t="s">
        <v>25</v>
      </c>
      <c r="J662" t="s">
        <v>23</v>
      </c>
      <c r="K662" t="s">
        <v>23</v>
      </c>
      <c r="L662" t="s">
        <v>23</v>
      </c>
      <c r="M662" t="s">
        <v>23</v>
      </c>
      <c r="N662" t="s">
        <v>23</v>
      </c>
      <c r="O662" t="s">
        <v>23</v>
      </c>
      <c r="P662" t="s">
        <v>26</v>
      </c>
      <c r="Q662">
        <v>1</v>
      </c>
      <c r="R662" t="s">
        <v>30</v>
      </c>
      <c r="S662">
        <v>24.25</v>
      </c>
      <c r="T662">
        <v>96.05</v>
      </c>
      <c r="U662">
        <v>1</v>
      </c>
    </row>
    <row r="663" spans="1:21" x14ac:dyDescent="0.25">
      <c r="A663" t="s">
        <v>695</v>
      </c>
      <c r="B663">
        <v>0</v>
      </c>
      <c r="C663">
        <v>0</v>
      </c>
      <c r="D663">
        <v>0</v>
      </c>
      <c r="E663">
        <v>0</v>
      </c>
      <c r="F663">
        <v>10</v>
      </c>
      <c r="G663">
        <v>1</v>
      </c>
      <c r="H663" t="s">
        <v>23</v>
      </c>
      <c r="I663" t="s">
        <v>25</v>
      </c>
      <c r="J663" t="s">
        <v>23</v>
      </c>
      <c r="K663" t="s">
        <v>23</v>
      </c>
      <c r="L663" t="s">
        <v>23</v>
      </c>
      <c r="M663" t="s">
        <v>23</v>
      </c>
      <c r="N663" t="s">
        <v>23</v>
      </c>
      <c r="O663" t="s">
        <v>23</v>
      </c>
      <c r="P663" t="s">
        <v>26</v>
      </c>
      <c r="Q663">
        <v>0</v>
      </c>
      <c r="R663" t="s">
        <v>30</v>
      </c>
      <c r="S663">
        <v>45.25</v>
      </c>
      <c r="T663">
        <v>428.7</v>
      </c>
      <c r="U663">
        <v>0</v>
      </c>
    </row>
    <row r="664" spans="1:21" x14ac:dyDescent="0.25">
      <c r="A664" t="s">
        <v>696</v>
      </c>
      <c r="B664">
        <v>1</v>
      </c>
      <c r="C664">
        <v>0</v>
      </c>
      <c r="D664">
        <v>0</v>
      </c>
      <c r="E664">
        <v>0</v>
      </c>
      <c r="F664">
        <v>1</v>
      </c>
      <c r="G664">
        <v>1</v>
      </c>
      <c r="H664" t="s">
        <v>23</v>
      </c>
      <c r="I664" t="s">
        <v>23</v>
      </c>
      <c r="J664" t="s">
        <v>44</v>
      </c>
      <c r="K664" t="s">
        <v>44</v>
      </c>
      <c r="L664" t="s">
        <v>44</v>
      </c>
      <c r="M664" t="s">
        <v>44</v>
      </c>
      <c r="N664" t="s">
        <v>44</v>
      </c>
      <c r="O664" t="s">
        <v>44</v>
      </c>
      <c r="P664" t="s">
        <v>26</v>
      </c>
      <c r="Q664">
        <v>0</v>
      </c>
      <c r="R664" t="s">
        <v>30</v>
      </c>
      <c r="S664">
        <v>20.05</v>
      </c>
      <c r="T664">
        <v>20.05</v>
      </c>
      <c r="U664">
        <v>0</v>
      </c>
    </row>
    <row r="665" spans="1:21" x14ac:dyDescent="0.25">
      <c r="A665" t="s">
        <v>697</v>
      </c>
      <c r="B665">
        <v>1</v>
      </c>
      <c r="C665">
        <v>0</v>
      </c>
      <c r="D665">
        <v>1</v>
      </c>
      <c r="E665">
        <v>1</v>
      </c>
      <c r="F665">
        <v>65</v>
      </c>
      <c r="G665">
        <v>1</v>
      </c>
      <c r="H665" t="s">
        <v>22</v>
      </c>
      <c r="I665" t="s">
        <v>25</v>
      </c>
      <c r="J665" t="s">
        <v>22</v>
      </c>
      <c r="K665" t="s">
        <v>22</v>
      </c>
      <c r="L665" t="s">
        <v>23</v>
      </c>
      <c r="M665" t="s">
        <v>23</v>
      </c>
      <c r="N665" t="s">
        <v>23</v>
      </c>
      <c r="O665" t="s">
        <v>22</v>
      </c>
      <c r="P665" t="s">
        <v>45</v>
      </c>
      <c r="Q665">
        <v>1</v>
      </c>
      <c r="R665" t="s">
        <v>30</v>
      </c>
      <c r="S665">
        <v>69.55</v>
      </c>
      <c r="T665">
        <v>4459.1499999999996</v>
      </c>
      <c r="U665">
        <v>0</v>
      </c>
    </row>
    <row r="666" spans="1:21" x14ac:dyDescent="0.25">
      <c r="A666" t="s">
        <v>698</v>
      </c>
      <c r="B666">
        <v>0</v>
      </c>
      <c r="C666">
        <v>0</v>
      </c>
      <c r="D666">
        <v>1</v>
      </c>
      <c r="E666">
        <v>1</v>
      </c>
      <c r="F666">
        <v>57</v>
      </c>
      <c r="G666">
        <v>1</v>
      </c>
      <c r="H666" t="s">
        <v>23</v>
      </c>
      <c r="I666" t="s">
        <v>23</v>
      </c>
      <c r="J666" t="s">
        <v>44</v>
      </c>
      <c r="K666" t="s">
        <v>44</v>
      </c>
      <c r="L666" t="s">
        <v>44</v>
      </c>
      <c r="M666" t="s">
        <v>44</v>
      </c>
      <c r="N666" t="s">
        <v>44</v>
      </c>
      <c r="O666" t="s">
        <v>44</v>
      </c>
      <c r="P666" t="s">
        <v>45</v>
      </c>
      <c r="Q666">
        <v>0</v>
      </c>
      <c r="R666" t="s">
        <v>33</v>
      </c>
      <c r="S666">
        <v>19.5</v>
      </c>
      <c r="T666">
        <v>1167.5999999999999</v>
      </c>
      <c r="U666">
        <v>0</v>
      </c>
    </row>
    <row r="667" spans="1:21" x14ac:dyDescent="0.25">
      <c r="A667" t="s">
        <v>699</v>
      </c>
      <c r="B667">
        <v>0</v>
      </c>
      <c r="C667">
        <v>0</v>
      </c>
      <c r="D667">
        <v>0</v>
      </c>
      <c r="E667">
        <v>0</v>
      </c>
      <c r="F667">
        <v>3</v>
      </c>
      <c r="G667">
        <v>1</v>
      </c>
      <c r="H667" t="s">
        <v>23</v>
      </c>
      <c r="I667" t="s">
        <v>35</v>
      </c>
      <c r="J667" t="s">
        <v>23</v>
      </c>
      <c r="K667" t="s">
        <v>23</v>
      </c>
      <c r="L667" t="s">
        <v>22</v>
      </c>
      <c r="M667" t="s">
        <v>23</v>
      </c>
      <c r="N667" t="s">
        <v>23</v>
      </c>
      <c r="O667" t="s">
        <v>23</v>
      </c>
      <c r="P667" t="s">
        <v>26</v>
      </c>
      <c r="Q667">
        <v>1</v>
      </c>
      <c r="R667" t="s">
        <v>30</v>
      </c>
      <c r="S667">
        <v>74.75</v>
      </c>
      <c r="T667">
        <v>238.1</v>
      </c>
      <c r="U667">
        <v>0</v>
      </c>
    </row>
    <row r="668" spans="1:21" x14ac:dyDescent="0.25">
      <c r="A668" t="s">
        <v>700</v>
      </c>
      <c r="B668">
        <v>0</v>
      </c>
      <c r="C668">
        <v>0</v>
      </c>
      <c r="D668">
        <v>0</v>
      </c>
      <c r="E668">
        <v>0</v>
      </c>
      <c r="F668">
        <v>2</v>
      </c>
      <c r="G668">
        <v>1</v>
      </c>
      <c r="H668" t="s">
        <v>23</v>
      </c>
      <c r="I668" t="s">
        <v>35</v>
      </c>
      <c r="J668" t="s">
        <v>23</v>
      </c>
      <c r="K668" t="s">
        <v>23</v>
      </c>
      <c r="L668" t="s">
        <v>23</v>
      </c>
      <c r="M668" t="s">
        <v>23</v>
      </c>
      <c r="N668" t="s">
        <v>23</v>
      </c>
      <c r="O668" t="s">
        <v>23</v>
      </c>
      <c r="P668" t="s">
        <v>26</v>
      </c>
      <c r="Q668">
        <v>0</v>
      </c>
      <c r="R668" t="s">
        <v>27</v>
      </c>
      <c r="S668">
        <v>69.650000000000006</v>
      </c>
      <c r="T668">
        <v>145.15</v>
      </c>
      <c r="U668">
        <v>1</v>
      </c>
    </row>
    <row r="669" spans="1:21" x14ac:dyDescent="0.25">
      <c r="A669" t="s">
        <v>701</v>
      </c>
      <c r="B669">
        <v>1</v>
      </c>
      <c r="C669">
        <v>0</v>
      </c>
      <c r="D669">
        <v>0</v>
      </c>
      <c r="E669">
        <v>0</v>
      </c>
      <c r="F669">
        <v>49</v>
      </c>
      <c r="G669">
        <v>0</v>
      </c>
      <c r="H669" t="s">
        <v>24</v>
      </c>
      <c r="I669" t="s">
        <v>25</v>
      </c>
      <c r="J669" t="s">
        <v>23</v>
      </c>
      <c r="K669" t="s">
        <v>23</v>
      </c>
      <c r="L669" t="s">
        <v>22</v>
      </c>
      <c r="M669" t="s">
        <v>23</v>
      </c>
      <c r="N669" t="s">
        <v>23</v>
      </c>
      <c r="O669" t="s">
        <v>23</v>
      </c>
      <c r="P669" t="s">
        <v>26</v>
      </c>
      <c r="Q669">
        <v>1</v>
      </c>
      <c r="R669" t="s">
        <v>33</v>
      </c>
      <c r="S669">
        <v>30.2</v>
      </c>
      <c r="T669">
        <v>1453.1</v>
      </c>
      <c r="U669">
        <v>0</v>
      </c>
    </row>
    <row r="670" spans="1:21" x14ac:dyDescent="0.25">
      <c r="A670" t="s">
        <v>702</v>
      </c>
      <c r="B670">
        <v>0</v>
      </c>
      <c r="C670">
        <v>0</v>
      </c>
      <c r="D670">
        <v>0</v>
      </c>
      <c r="E670">
        <v>0</v>
      </c>
      <c r="F670">
        <v>4</v>
      </c>
      <c r="G670">
        <v>1</v>
      </c>
      <c r="H670" t="s">
        <v>23</v>
      </c>
      <c r="I670" t="s">
        <v>25</v>
      </c>
      <c r="J670" t="s">
        <v>23</v>
      </c>
      <c r="K670" t="s">
        <v>23</v>
      </c>
      <c r="L670" t="s">
        <v>23</v>
      </c>
      <c r="M670" t="s">
        <v>23</v>
      </c>
      <c r="N670" t="s">
        <v>23</v>
      </c>
      <c r="O670" t="s">
        <v>23</v>
      </c>
      <c r="P670" t="s">
        <v>26</v>
      </c>
      <c r="Q670">
        <v>0</v>
      </c>
      <c r="R670" t="s">
        <v>30</v>
      </c>
      <c r="S670">
        <v>45.65</v>
      </c>
      <c r="T670">
        <v>191.05</v>
      </c>
      <c r="U670">
        <v>1</v>
      </c>
    </row>
    <row r="671" spans="1:21" x14ac:dyDescent="0.25">
      <c r="A671" t="s">
        <v>703</v>
      </c>
      <c r="B671">
        <v>0</v>
      </c>
      <c r="C671">
        <v>0</v>
      </c>
      <c r="D671">
        <v>1</v>
      </c>
      <c r="E671">
        <v>0</v>
      </c>
      <c r="F671">
        <v>70</v>
      </c>
      <c r="G671">
        <v>0</v>
      </c>
      <c r="H671" t="s">
        <v>24</v>
      </c>
      <c r="I671" t="s">
        <v>25</v>
      </c>
      <c r="J671" t="s">
        <v>23</v>
      </c>
      <c r="K671" t="s">
        <v>22</v>
      </c>
      <c r="L671" t="s">
        <v>22</v>
      </c>
      <c r="M671" t="s">
        <v>22</v>
      </c>
      <c r="N671" t="s">
        <v>22</v>
      </c>
      <c r="O671" t="s">
        <v>22</v>
      </c>
      <c r="P671" t="s">
        <v>45</v>
      </c>
      <c r="Q671">
        <v>0</v>
      </c>
      <c r="R671" t="s">
        <v>33</v>
      </c>
      <c r="S671">
        <v>57.8</v>
      </c>
      <c r="T671">
        <v>4039.3</v>
      </c>
      <c r="U671">
        <v>0</v>
      </c>
    </row>
    <row r="672" spans="1:21" x14ac:dyDescent="0.25">
      <c r="A672" t="s">
        <v>704</v>
      </c>
      <c r="B672">
        <v>0</v>
      </c>
      <c r="C672">
        <v>0</v>
      </c>
      <c r="D672">
        <v>1</v>
      </c>
      <c r="E672">
        <v>1</v>
      </c>
      <c r="F672">
        <v>53</v>
      </c>
      <c r="G672">
        <v>1</v>
      </c>
      <c r="H672" t="s">
        <v>23</v>
      </c>
      <c r="I672" t="s">
        <v>23</v>
      </c>
      <c r="J672" t="s">
        <v>44</v>
      </c>
      <c r="K672" t="s">
        <v>44</v>
      </c>
      <c r="L672" t="s">
        <v>44</v>
      </c>
      <c r="M672" t="s">
        <v>44</v>
      </c>
      <c r="N672" t="s">
        <v>44</v>
      </c>
      <c r="O672" t="s">
        <v>44</v>
      </c>
      <c r="P672" t="s">
        <v>29</v>
      </c>
      <c r="Q672">
        <v>1</v>
      </c>
      <c r="R672" t="s">
        <v>33</v>
      </c>
      <c r="S672">
        <v>19.850000000000001</v>
      </c>
      <c r="T672">
        <v>1039.45</v>
      </c>
      <c r="U672">
        <v>0</v>
      </c>
    </row>
    <row r="673" spans="1:21" x14ac:dyDescent="0.25">
      <c r="A673" t="s">
        <v>705</v>
      </c>
      <c r="B673">
        <v>1</v>
      </c>
      <c r="C673">
        <v>0</v>
      </c>
      <c r="D673">
        <v>1</v>
      </c>
      <c r="E673">
        <v>1</v>
      </c>
      <c r="F673">
        <v>53</v>
      </c>
      <c r="G673">
        <v>1</v>
      </c>
      <c r="H673" t="s">
        <v>22</v>
      </c>
      <c r="I673" t="s">
        <v>23</v>
      </c>
      <c r="J673" t="s">
        <v>44</v>
      </c>
      <c r="K673" t="s">
        <v>44</v>
      </c>
      <c r="L673" t="s">
        <v>44</v>
      </c>
      <c r="M673" t="s">
        <v>44</v>
      </c>
      <c r="N673" t="s">
        <v>44</v>
      </c>
      <c r="O673" t="s">
        <v>44</v>
      </c>
      <c r="P673" t="s">
        <v>45</v>
      </c>
      <c r="Q673">
        <v>0</v>
      </c>
      <c r="R673" t="s">
        <v>38</v>
      </c>
      <c r="S673">
        <v>25.55</v>
      </c>
      <c r="T673">
        <v>1336.1</v>
      </c>
      <c r="U673">
        <v>0</v>
      </c>
    </row>
    <row r="674" spans="1:21" x14ac:dyDescent="0.25">
      <c r="A674" t="s">
        <v>706</v>
      </c>
      <c r="B674">
        <v>0</v>
      </c>
      <c r="C674">
        <v>0</v>
      </c>
      <c r="D674">
        <v>0</v>
      </c>
      <c r="E674">
        <v>0</v>
      </c>
      <c r="F674">
        <v>1</v>
      </c>
      <c r="G674">
        <v>1</v>
      </c>
      <c r="H674" t="s">
        <v>22</v>
      </c>
      <c r="I674" t="s">
        <v>35</v>
      </c>
      <c r="J674" t="s">
        <v>23</v>
      </c>
      <c r="K674" t="s">
        <v>23</v>
      </c>
      <c r="L674" t="s">
        <v>23</v>
      </c>
      <c r="M674" t="s">
        <v>23</v>
      </c>
      <c r="N674" t="s">
        <v>23</v>
      </c>
      <c r="O674" t="s">
        <v>23</v>
      </c>
      <c r="P674" t="s">
        <v>26</v>
      </c>
      <c r="Q674">
        <v>1</v>
      </c>
      <c r="R674" t="s">
        <v>30</v>
      </c>
      <c r="S674">
        <v>75.05</v>
      </c>
      <c r="T674">
        <v>75.05</v>
      </c>
      <c r="U674">
        <v>1</v>
      </c>
    </row>
    <row r="675" spans="1:21" x14ac:dyDescent="0.25">
      <c r="A675" t="s">
        <v>707</v>
      </c>
      <c r="B675">
        <v>1</v>
      </c>
      <c r="C675">
        <v>0</v>
      </c>
      <c r="D675">
        <v>0</v>
      </c>
      <c r="E675">
        <v>0</v>
      </c>
      <c r="F675">
        <v>22</v>
      </c>
      <c r="G675">
        <v>1</v>
      </c>
      <c r="H675" t="s">
        <v>22</v>
      </c>
      <c r="I675" t="s">
        <v>23</v>
      </c>
      <c r="J675" t="s">
        <v>44</v>
      </c>
      <c r="K675" t="s">
        <v>44</v>
      </c>
      <c r="L675" t="s">
        <v>44</v>
      </c>
      <c r="M675" t="s">
        <v>44</v>
      </c>
      <c r="N675" t="s">
        <v>44</v>
      </c>
      <c r="O675" t="s">
        <v>44</v>
      </c>
      <c r="P675" t="s">
        <v>26</v>
      </c>
      <c r="Q675">
        <v>1</v>
      </c>
      <c r="R675" t="s">
        <v>38</v>
      </c>
      <c r="S675">
        <v>24.85</v>
      </c>
      <c r="T675">
        <v>493.4</v>
      </c>
      <c r="U675">
        <v>0</v>
      </c>
    </row>
    <row r="676" spans="1:21" x14ac:dyDescent="0.25">
      <c r="A676" t="s">
        <v>708</v>
      </c>
      <c r="B676">
        <v>1</v>
      </c>
      <c r="C676">
        <v>1</v>
      </c>
      <c r="D676">
        <v>0</v>
      </c>
      <c r="E676">
        <v>0</v>
      </c>
      <c r="F676">
        <v>52</v>
      </c>
      <c r="G676">
        <v>0</v>
      </c>
      <c r="H676" t="s">
        <v>24</v>
      </c>
      <c r="I676" t="s">
        <v>25</v>
      </c>
      <c r="J676" t="s">
        <v>23</v>
      </c>
      <c r="K676" t="s">
        <v>22</v>
      </c>
      <c r="L676" t="s">
        <v>23</v>
      </c>
      <c r="M676" t="s">
        <v>23</v>
      </c>
      <c r="N676" t="s">
        <v>22</v>
      </c>
      <c r="O676" t="s">
        <v>22</v>
      </c>
      <c r="P676" t="s">
        <v>26</v>
      </c>
      <c r="Q676">
        <v>1</v>
      </c>
      <c r="R676" t="s">
        <v>27</v>
      </c>
      <c r="S676">
        <v>49.15</v>
      </c>
      <c r="T676">
        <v>2550.9</v>
      </c>
      <c r="U676">
        <v>1</v>
      </c>
    </row>
    <row r="677" spans="1:21" x14ac:dyDescent="0.25">
      <c r="A677" t="s">
        <v>709</v>
      </c>
      <c r="B677">
        <v>1</v>
      </c>
      <c r="C677">
        <v>1</v>
      </c>
      <c r="D677">
        <v>0</v>
      </c>
      <c r="E677">
        <v>0</v>
      </c>
      <c r="F677">
        <v>65</v>
      </c>
      <c r="G677">
        <v>1</v>
      </c>
      <c r="H677" t="s">
        <v>22</v>
      </c>
      <c r="I677" t="s">
        <v>35</v>
      </c>
      <c r="J677" t="s">
        <v>22</v>
      </c>
      <c r="K677" t="s">
        <v>23</v>
      </c>
      <c r="L677" t="s">
        <v>22</v>
      </c>
      <c r="M677" t="s">
        <v>22</v>
      </c>
      <c r="N677" t="s">
        <v>22</v>
      </c>
      <c r="O677" t="s">
        <v>22</v>
      </c>
      <c r="P677" t="s">
        <v>45</v>
      </c>
      <c r="Q677">
        <v>1</v>
      </c>
      <c r="R677" t="s">
        <v>27</v>
      </c>
      <c r="S677">
        <v>110.35</v>
      </c>
      <c r="T677">
        <v>7246.15</v>
      </c>
      <c r="U677">
        <v>0</v>
      </c>
    </row>
    <row r="678" spans="1:21" x14ac:dyDescent="0.25">
      <c r="A678" t="s">
        <v>710</v>
      </c>
      <c r="B678">
        <v>0</v>
      </c>
      <c r="C678">
        <v>0</v>
      </c>
      <c r="D678">
        <v>0</v>
      </c>
      <c r="E678">
        <v>0</v>
      </c>
      <c r="F678">
        <v>48</v>
      </c>
      <c r="G678">
        <v>1</v>
      </c>
      <c r="H678" t="s">
        <v>22</v>
      </c>
      <c r="I678" t="s">
        <v>23</v>
      </c>
      <c r="J678" t="s">
        <v>44</v>
      </c>
      <c r="K678" t="s">
        <v>44</v>
      </c>
      <c r="L678" t="s">
        <v>44</v>
      </c>
      <c r="M678" t="s">
        <v>44</v>
      </c>
      <c r="N678" t="s">
        <v>44</v>
      </c>
      <c r="O678" t="s">
        <v>44</v>
      </c>
      <c r="P678" t="s">
        <v>29</v>
      </c>
      <c r="Q678">
        <v>0</v>
      </c>
      <c r="R678" t="s">
        <v>33</v>
      </c>
      <c r="S678">
        <v>24.55</v>
      </c>
      <c r="T678">
        <v>1203.95</v>
      </c>
      <c r="U678">
        <v>0</v>
      </c>
    </row>
    <row r="679" spans="1:21" x14ac:dyDescent="0.25">
      <c r="A679" t="s">
        <v>711</v>
      </c>
      <c r="B679">
        <v>0</v>
      </c>
      <c r="C679">
        <v>0</v>
      </c>
      <c r="D679">
        <v>0</v>
      </c>
      <c r="E679">
        <v>0</v>
      </c>
      <c r="F679">
        <v>2</v>
      </c>
      <c r="G679">
        <v>0</v>
      </c>
      <c r="H679" t="s">
        <v>24</v>
      </c>
      <c r="I679" t="s">
        <v>25</v>
      </c>
      <c r="J679" t="s">
        <v>23</v>
      </c>
      <c r="K679" t="s">
        <v>23</v>
      </c>
      <c r="L679" t="s">
        <v>23</v>
      </c>
      <c r="M679" t="s">
        <v>23</v>
      </c>
      <c r="N679" t="s">
        <v>23</v>
      </c>
      <c r="O679" t="s">
        <v>22</v>
      </c>
      <c r="P679" t="s">
        <v>26</v>
      </c>
      <c r="Q679">
        <v>1</v>
      </c>
      <c r="R679" t="s">
        <v>27</v>
      </c>
      <c r="S679">
        <v>34.700000000000003</v>
      </c>
      <c r="T679">
        <v>62.25</v>
      </c>
      <c r="U679">
        <v>1</v>
      </c>
    </row>
    <row r="680" spans="1:21" x14ac:dyDescent="0.25">
      <c r="A680" t="s">
        <v>712</v>
      </c>
      <c r="B680">
        <v>1</v>
      </c>
      <c r="C680">
        <v>0</v>
      </c>
      <c r="D680">
        <v>0</v>
      </c>
      <c r="E680">
        <v>0</v>
      </c>
      <c r="F680">
        <v>3</v>
      </c>
      <c r="G680">
        <v>1</v>
      </c>
      <c r="H680" t="s">
        <v>22</v>
      </c>
      <c r="I680" t="s">
        <v>35</v>
      </c>
      <c r="J680" t="s">
        <v>23</v>
      </c>
      <c r="K680" t="s">
        <v>22</v>
      </c>
      <c r="L680" t="s">
        <v>22</v>
      </c>
      <c r="M680" t="s">
        <v>23</v>
      </c>
      <c r="N680" t="s">
        <v>22</v>
      </c>
      <c r="O680" t="s">
        <v>22</v>
      </c>
      <c r="P680" t="s">
        <v>26</v>
      </c>
      <c r="Q680">
        <v>0</v>
      </c>
      <c r="R680" t="s">
        <v>30</v>
      </c>
      <c r="S680">
        <v>107.95</v>
      </c>
      <c r="T680">
        <v>313.60000000000002</v>
      </c>
      <c r="U680">
        <v>0</v>
      </c>
    </row>
    <row r="681" spans="1:21" x14ac:dyDescent="0.25">
      <c r="A681" t="s">
        <v>713</v>
      </c>
      <c r="B681">
        <v>1</v>
      </c>
      <c r="C681">
        <v>0</v>
      </c>
      <c r="D681">
        <v>1</v>
      </c>
      <c r="E681">
        <v>0</v>
      </c>
      <c r="F681">
        <v>45</v>
      </c>
      <c r="G681">
        <v>1</v>
      </c>
      <c r="H681" t="s">
        <v>22</v>
      </c>
      <c r="I681" t="s">
        <v>35</v>
      </c>
      <c r="J681" t="s">
        <v>23</v>
      </c>
      <c r="K681" t="s">
        <v>22</v>
      </c>
      <c r="L681" t="s">
        <v>23</v>
      </c>
      <c r="M681" t="s">
        <v>23</v>
      </c>
      <c r="N681" t="s">
        <v>23</v>
      </c>
      <c r="O681" t="s">
        <v>23</v>
      </c>
      <c r="P681" t="s">
        <v>26</v>
      </c>
      <c r="Q681">
        <v>0</v>
      </c>
      <c r="R681" t="s">
        <v>33</v>
      </c>
      <c r="S681">
        <v>81.400000000000006</v>
      </c>
      <c r="T681">
        <v>3775.85</v>
      </c>
      <c r="U681">
        <v>0</v>
      </c>
    </row>
    <row r="682" spans="1:21" x14ac:dyDescent="0.25">
      <c r="A682" t="s">
        <v>714</v>
      </c>
      <c r="B682">
        <v>1</v>
      </c>
      <c r="C682">
        <v>0</v>
      </c>
      <c r="D682">
        <v>1</v>
      </c>
      <c r="E682">
        <v>1</v>
      </c>
      <c r="F682">
        <v>1</v>
      </c>
      <c r="G682">
        <v>1</v>
      </c>
      <c r="H682" t="s">
        <v>23</v>
      </c>
      <c r="I682" t="s">
        <v>35</v>
      </c>
      <c r="J682" t="s">
        <v>23</v>
      </c>
      <c r="K682" t="s">
        <v>23</v>
      </c>
      <c r="L682" t="s">
        <v>23</v>
      </c>
      <c r="M682" t="s">
        <v>23</v>
      </c>
      <c r="N682" t="s">
        <v>23</v>
      </c>
      <c r="O682" t="s">
        <v>22</v>
      </c>
      <c r="P682" t="s">
        <v>26</v>
      </c>
      <c r="Q682">
        <v>0</v>
      </c>
      <c r="R682" t="s">
        <v>27</v>
      </c>
      <c r="S682">
        <v>80</v>
      </c>
      <c r="T682">
        <v>80</v>
      </c>
      <c r="U682">
        <v>1</v>
      </c>
    </row>
    <row r="683" spans="1:21" x14ac:dyDescent="0.25">
      <c r="A683" t="s">
        <v>715</v>
      </c>
      <c r="B683">
        <v>0</v>
      </c>
      <c r="C683">
        <v>0</v>
      </c>
      <c r="D683">
        <v>1</v>
      </c>
      <c r="E683">
        <v>1</v>
      </c>
      <c r="F683">
        <v>61</v>
      </c>
      <c r="G683">
        <v>1</v>
      </c>
      <c r="H683" t="s">
        <v>23</v>
      </c>
      <c r="I683" t="s">
        <v>25</v>
      </c>
      <c r="J683" t="s">
        <v>23</v>
      </c>
      <c r="K683" t="s">
        <v>23</v>
      </c>
      <c r="L683" t="s">
        <v>22</v>
      </c>
      <c r="M683" t="s">
        <v>22</v>
      </c>
      <c r="N683" t="s">
        <v>22</v>
      </c>
      <c r="O683" t="s">
        <v>22</v>
      </c>
      <c r="P683" t="s">
        <v>45</v>
      </c>
      <c r="Q683">
        <v>1</v>
      </c>
      <c r="R683" t="s">
        <v>33</v>
      </c>
      <c r="S683">
        <v>73.8</v>
      </c>
      <c r="T683">
        <v>4616.05</v>
      </c>
      <c r="U683">
        <v>0</v>
      </c>
    </row>
    <row r="684" spans="1:21" x14ac:dyDescent="0.25">
      <c r="A684" t="s">
        <v>716</v>
      </c>
      <c r="B684">
        <v>1</v>
      </c>
      <c r="C684">
        <v>0</v>
      </c>
      <c r="D684">
        <v>0</v>
      </c>
      <c r="E684">
        <v>0</v>
      </c>
      <c r="F684">
        <v>3</v>
      </c>
      <c r="G684">
        <v>1</v>
      </c>
      <c r="H684" t="s">
        <v>23</v>
      </c>
      <c r="I684" t="s">
        <v>25</v>
      </c>
      <c r="J684" t="s">
        <v>22</v>
      </c>
      <c r="K684" t="s">
        <v>23</v>
      </c>
      <c r="L684" t="s">
        <v>23</v>
      </c>
      <c r="M684" t="s">
        <v>22</v>
      </c>
      <c r="N684" t="s">
        <v>22</v>
      </c>
      <c r="O684" t="s">
        <v>23</v>
      </c>
      <c r="P684" t="s">
        <v>26</v>
      </c>
      <c r="Q684">
        <v>1</v>
      </c>
      <c r="R684" t="s">
        <v>38</v>
      </c>
      <c r="S684">
        <v>64.400000000000006</v>
      </c>
      <c r="T684">
        <v>195.65</v>
      </c>
      <c r="U684">
        <v>0</v>
      </c>
    </row>
    <row r="685" spans="1:21" x14ac:dyDescent="0.25">
      <c r="A685" t="s">
        <v>717</v>
      </c>
      <c r="B685">
        <v>0</v>
      </c>
      <c r="C685">
        <v>1</v>
      </c>
      <c r="D685">
        <v>0</v>
      </c>
      <c r="E685">
        <v>0</v>
      </c>
      <c r="F685">
        <v>40</v>
      </c>
      <c r="G685">
        <v>1</v>
      </c>
      <c r="H685" t="s">
        <v>22</v>
      </c>
      <c r="I685" t="s">
        <v>35</v>
      </c>
      <c r="J685" t="s">
        <v>23</v>
      </c>
      <c r="K685" t="s">
        <v>23</v>
      </c>
      <c r="L685" t="s">
        <v>22</v>
      </c>
      <c r="M685" t="s">
        <v>22</v>
      </c>
      <c r="N685" t="s">
        <v>22</v>
      </c>
      <c r="O685" t="s">
        <v>22</v>
      </c>
      <c r="P685" t="s">
        <v>29</v>
      </c>
      <c r="Q685">
        <v>1</v>
      </c>
      <c r="R685" t="s">
        <v>38</v>
      </c>
      <c r="S685">
        <v>103.75</v>
      </c>
      <c r="T685">
        <v>4188.3999999999996</v>
      </c>
      <c r="U685">
        <v>0</v>
      </c>
    </row>
    <row r="686" spans="1:21" x14ac:dyDescent="0.25">
      <c r="A686" t="s">
        <v>718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1</v>
      </c>
      <c r="H686" t="s">
        <v>23</v>
      </c>
      <c r="I686" t="s">
        <v>35</v>
      </c>
      <c r="J686" t="s">
        <v>23</v>
      </c>
      <c r="K686" t="s">
        <v>23</v>
      </c>
      <c r="L686" t="s">
        <v>23</v>
      </c>
      <c r="M686" t="s">
        <v>23</v>
      </c>
      <c r="N686" t="s">
        <v>23</v>
      </c>
      <c r="O686" t="s">
        <v>23</v>
      </c>
      <c r="P686" t="s">
        <v>26</v>
      </c>
      <c r="Q686">
        <v>0</v>
      </c>
      <c r="R686" t="s">
        <v>30</v>
      </c>
      <c r="S686">
        <v>71.099999999999994</v>
      </c>
      <c r="T686">
        <v>71.099999999999994</v>
      </c>
      <c r="U686">
        <v>0</v>
      </c>
    </row>
    <row r="687" spans="1:21" x14ac:dyDescent="0.25">
      <c r="A687" t="s">
        <v>719</v>
      </c>
      <c r="B687">
        <v>0</v>
      </c>
      <c r="C687">
        <v>0</v>
      </c>
      <c r="D687">
        <v>0</v>
      </c>
      <c r="E687">
        <v>0</v>
      </c>
      <c r="F687">
        <v>1</v>
      </c>
      <c r="G687">
        <v>1</v>
      </c>
      <c r="H687" t="s">
        <v>23</v>
      </c>
      <c r="I687" t="s">
        <v>25</v>
      </c>
      <c r="J687" t="s">
        <v>23</v>
      </c>
      <c r="K687" t="s">
        <v>23</v>
      </c>
      <c r="L687" t="s">
        <v>23</v>
      </c>
      <c r="M687" t="s">
        <v>22</v>
      </c>
      <c r="N687" t="s">
        <v>23</v>
      </c>
      <c r="O687" t="s">
        <v>23</v>
      </c>
      <c r="P687" t="s">
        <v>26</v>
      </c>
      <c r="Q687">
        <v>1</v>
      </c>
      <c r="R687" t="s">
        <v>27</v>
      </c>
      <c r="S687">
        <v>49.9</v>
      </c>
      <c r="T687">
        <v>49.9</v>
      </c>
      <c r="U687">
        <v>0</v>
      </c>
    </row>
    <row r="688" spans="1:21" x14ac:dyDescent="0.25">
      <c r="A688" t="s">
        <v>720</v>
      </c>
      <c r="B688">
        <v>1</v>
      </c>
      <c r="C688">
        <v>0</v>
      </c>
      <c r="D688">
        <v>0</v>
      </c>
      <c r="E688">
        <v>0</v>
      </c>
      <c r="F688">
        <v>51</v>
      </c>
      <c r="G688">
        <v>1</v>
      </c>
      <c r="H688" t="s">
        <v>22</v>
      </c>
      <c r="I688" t="s">
        <v>23</v>
      </c>
      <c r="J688" t="s">
        <v>44</v>
      </c>
      <c r="K688" t="s">
        <v>44</v>
      </c>
      <c r="L688" t="s">
        <v>44</v>
      </c>
      <c r="M688" t="s">
        <v>44</v>
      </c>
      <c r="N688" t="s">
        <v>44</v>
      </c>
      <c r="O688" t="s">
        <v>44</v>
      </c>
      <c r="P688" t="s">
        <v>29</v>
      </c>
      <c r="Q688">
        <v>1</v>
      </c>
      <c r="R688" t="s">
        <v>33</v>
      </c>
      <c r="S688">
        <v>24.6</v>
      </c>
      <c r="T688">
        <v>1266.4000000000001</v>
      </c>
      <c r="U688">
        <v>0</v>
      </c>
    </row>
    <row r="689" spans="1:21" x14ac:dyDescent="0.25">
      <c r="A689" t="s">
        <v>721</v>
      </c>
      <c r="B689">
        <v>1</v>
      </c>
      <c r="C689">
        <v>1</v>
      </c>
      <c r="D689">
        <v>0</v>
      </c>
      <c r="E689">
        <v>0</v>
      </c>
      <c r="F689">
        <v>2</v>
      </c>
      <c r="G689">
        <v>1</v>
      </c>
      <c r="H689" t="s">
        <v>23</v>
      </c>
      <c r="I689" t="s">
        <v>25</v>
      </c>
      <c r="J689" t="s">
        <v>22</v>
      </c>
      <c r="K689" t="s">
        <v>23</v>
      </c>
      <c r="L689" t="s">
        <v>23</v>
      </c>
      <c r="M689" t="s">
        <v>23</v>
      </c>
      <c r="N689" t="s">
        <v>23</v>
      </c>
      <c r="O689" t="s">
        <v>23</v>
      </c>
      <c r="P689" t="s">
        <v>26</v>
      </c>
      <c r="Q689">
        <v>1</v>
      </c>
      <c r="R689" t="s">
        <v>27</v>
      </c>
      <c r="S689">
        <v>49.25</v>
      </c>
      <c r="T689">
        <v>91.1</v>
      </c>
      <c r="U689">
        <v>1</v>
      </c>
    </row>
    <row r="690" spans="1:21" x14ac:dyDescent="0.25">
      <c r="A690" t="s">
        <v>722</v>
      </c>
      <c r="B690">
        <v>1</v>
      </c>
      <c r="C690">
        <v>0</v>
      </c>
      <c r="D690">
        <v>0</v>
      </c>
      <c r="E690">
        <v>0</v>
      </c>
      <c r="F690">
        <v>52</v>
      </c>
      <c r="G690">
        <v>0</v>
      </c>
      <c r="H690" t="s">
        <v>24</v>
      </c>
      <c r="I690" t="s">
        <v>25</v>
      </c>
      <c r="J690" t="s">
        <v>23</v>
      </c>
      <c r="K690" t="s">
        <v>22</v>
      </c>
      <c r="L690" t="s">
        <v>23</v>
      </c>
      <c r="M690" t="s">
        <v>23</v>
      </c>
      <c r="N690" t="s">
        <v>23</v>
      </c>
      <c r="O690" t="s">
        <v>23</v>
      </c>
      <c r="P690" t="s">
        <v>29</v>
      </c>
      <c r="Q690">
        <v>0</v>
      </c>
      <c r="R690" t="s">
        <v>30</v>
      </c>
      <c r="S690">
        <v>30.1</v>
      </c>
      <c r="T690">
        <v>1623.4</v>
      </c>
      <c r="U690">
        <v>0</v>
      </c>
    </row>
    <row r="691" spans="1:21" x14ac:dyDescent="0.25">
      <c r="A691" t="s">
        <v>723</v>
      </c>
      <c r="B691">
        <v>1</v>
      </c>
      <c r="C691">
        <v>0</v>
      </c>
      <c r="D691">
        <v>0</v>
      </c>
      <c r="E691">
        <v>0</v>
      </c>
      <c r="F691">
        <v>51</v>
      </c>
      <c r="G691">
        <v>1</v>
      </c>
      <c r="H691" t="s">
        <v>22</v>
      </c>
      <c r="I691" t="s">
        <v>35</v>
      </c>
      <c r="J691" t="s">
        <v>23</v>
      </c>
      <c r="K691" t="s">
        <v>23</v>
      </c>
      <c r="L691" t="s">
        <v>23</v>
      </c>
      <c r="M691" t="s">
        <v>23</v>
      </c>
      <c r="N691" t="s">
        <v>23</v>
      </c>
      <c r="O691" t="s">
        <v>22</v>
      </c>
      <c r="P691" t="s">
        <v>26</v>
      </c>
      <c r="Q691">
        <v>0</v>
      </c>
      <c r="R691" t="s">
        <v>33</v>
      </c>
      <c r="S691">
        <v>83.4</v>
      </c>
      <c r="T691">
        <v>4149.45</v>
      </c>
      <c r="U691">
        <v>0</v>
      </c>
    </row>
    <row r="692" spans="1:21" x14ac:dyDescent="0.25">
      <c r="A692" t="s">
        <v>724</v>
      </c>
      <c r="B692">
        <v>1</v>
      </c>
      <c r="C692">
        <v>0</v>
      </c>
      <c r="D692">
        <v>0</v>
      </c>
      <c r="E692">
        <v>0</v>
      </c>
      <c r="F692">
        <v>1</v>
      </c>
      <c r="G692">
        <v>1</v>
      </c>
      <c r="H692" t="s">
        <v>23</v>
      </c>
      <c r="I692" t="s">
        <v>23</v>
      </c>
      <c r="J692" t="s">
        <v>44</v>
      </c>
      <c r="K692" t="s">
        <v>44</v>
      </c>
      <c r="L692" t="s">
        <v>44</v>
      </c>
      <c r="M692" t="s">
        <v>44</v>
      </c>
      <c r="N692" t="s">
        <v>44</v>
      </c>
      <c r="O692" t="s">
        <v>44</v>
      </c>
      <c r="P692" t="s">
        <v>26</v>
      </c>
      <c r="Q692">
        <v>1</v>
      </c>
      <c r="R692" t="s">
        <v>30</v>
      </c>
      <c r="S692">
        <v>20.45</v>
      </c>
      <c r="T692">
        <v>20.45</v>
      </c>
      <c r="U692">
        <v>0</v>
      </c>
    </row>
    <row r="693" spans="1:21" x14ac:dyDescent="0.25">
      <c r="A693" t="s">
        <v>725</v>
      </c>
      <c r="B693">
        <v>1</v>
      </c>
      <c r="C693">
        <v>0</v>
      </c>
      <c r="D693">
        <v>1</v>
      </c>
      <c r="E693">
        <v>1</v>
      </c>
      <c r="F693">
        <v>31</v>
      </c>
      <c r="G693">
        <v>1</v>
      </c>
      <c r="H693" t="s">
        <v>22</v>
      </c>
      <c r="I693" t="s">
        <v>25</v>
      </c>
      <c r="J693" t="s">
        <v>22</v>
      </c>
      <c r="K693" t="s">
        <v>22</v>
      </c>
      <c r="L693" t="s">
        <v>23</v>
      </c>
      <c r="M693" t="s">
        <v>22</v>
      </c>
      <c r="N693" t="s">
        <v>23</v>
      </c>
      <c r="O693" t="s">
        <v>22</v>
      </c>
      <c r="P693" t="s">
        <v>29</v>
      </c>
      <c r="Q693">
        <v>1</v>
      </c>
      <c r="R693" t="s">
        <v>33</v>
      </c>
      <c r="S693">
        <v>75.25</v>
      </c>
      <c r="T693">
        <v>2344.5</v>
      </c>
      <c r="U693">
        <v>0</v>
      </c>
    </row>
    <row r="694" spans="1:21" x14ac:dyDescent="0.25">
      <c r="A694" t="s">
        <v>726</v>
      </c>
      <c r="B694">
        <v>1</v>
      </c>
      <c r="C694">
        <v>0</v>
      </c>
      <c r="D694">
        <v>0</v>
      </c>
      <c r="E694">
        <v>1</v>
      </c>
      <c r="F694">
        <v>47</v>
      </c>
      <c r="G694">
        <v>1</v>
      </c>
      <c r="H694" t="s">
        <v>23</v>
      </c>
      <c r="I694" t="s">
        <v>23</v>
      </c>
      <c r="J694" t="s">
        <v>44</v>
      </c>
      <c r="K694" t="s">
        <v>44</v>
      </c>
      <c r="L694" t="s">
        <v>44</v>
      </c>
      <c r="M694" t="s">
        <v>44</v>
      </c>
      <c r="N694" t="s">
        <v>44</v>
      </c>
      <c r="O694" t="s">
        <v>44</v>
      </c>
      <c r="P694" t="s">
        <v>29</v>
      </c>
      <c r="Q694">
        <v>0</v>
      </c>
      <c r="R694" t="s">
        <v>38</v>
      </c>
      <c r="S694">
        <v>20.55</v>
      </c>
      <c r="T694">
        <v>1013.05</v>
      </c>
      <c r="U694">
        <v>0</v>
      </c>
    </row>
    <row r="695" spans="1:21" x14ac:dyDescent="0.25">
      <c r="A695" t="s">
        <v>727</v>
      </c>
      <c r="B695">
        <v>0</v>
      </c>
      <c r="C695">
        <v>0</v>
      </c>
      <c r="D695">
        <v>0</v>
      </c>
      <c r="E695">
        <v>0</v>
      </c>
      <c r="F695">
        <v>3</v>
      </c>
      <c r="G695">
        <v>1</v>
      </c>
      <c r="H695" t="s">
        <v>22</v>
      </c>
      <c r="I695" t="s">
        <v>35</v>
      </c>
      <c r="J695" t="s">
        <v>23</v>
      </c>
      <c r="K695" t="s">
        <v>23</v>
      </c>
      <c r="L695" t="s">
        <v>23</v>
      </c>
      <c r="M695" t="s">
        <v>23</v>
      </c>
      <c r="N695" t="s">
        <v>23</v>
      </c>
      <c r="O695" t="s">
        <v>23</v>
      </c>
      <c r="P695" t="s">
        <v>26</v>
      </c>
      <c r="Q695">
        <v>1</v>
      </c>
      <c r="R695" t="s">
        <v>38</v>
      </c>
      <c r="S695">
        <v>75.099999999999994</v>
      </c>
      <c r="T695">
        <v>270.7</v>
      </c>
      <c r="U695">
        <v>1</v>
      </c>
    </row>
    <row r="696" spans="1:21" x14ac:dyDescent="0.25">
      <c r="A696" t="s">
        <v>728</v>
      </c>
      <c r="B696">
        <v>0</v>
      </c>
      <c r="C696">
        <v>1</v>
      </c>
      <c r="D696">
        <v>0</v>
      </c>
      <c r="E696">
        <v>0</v>
      </c>
      <c r="F696">
        <v>22</v>
      </c>
      <c r="G696">
        <v>1</v>
      </c>
      <c r="H696" t="s">
        <v>23</v>
      </c>
      <c r="I696" t="s">
        <v>23</v>
      </c>
      <c r="J696" t="s">
        <v>44</v>
      </c>
      <c r="K696" t="s">
        <v>44</v>
      </c>
      <c r="L696" t="s">
        <v>44</v>
      </c>
      <c r="M696" t="s">
        <v>44</v>
      </c>
      <c r="N696" t="s">
        <v>44</v>
      </c>
      <c r="O696" t="s">
        <v>44</v>
      </c>
      <c r="P696" t="s">
        <v>29</v>
      </c>
      <c r="Q696">
        <v>1</v>
      </c>
      <c r="R696" t="s">
        <v>30</v>
      </c>
      <c r="S696">
        <v>20.05</v>
      </c>
      <c r="T696">
        <v>417</v>
      </c>
      <c r="U696">
        <v>0</v>
      </c>
    </row>
    <row r="697" spans="1:21" x14ac:dyDescent="0.25">
      <c r="A697" t="s">
        <v>729</v>
      </c>
      <c r="B697">
        <v>0</v>
      </c>
      <c r="C697">
        <v>0</v>
      </c>
      <c r="D697">
        <v>1</v>
      </c>
      <c r="E697">
        <v>0</v>
      </c>
      <c r="F697">
        <v>1</v>
      </c>
      <c r="G697">
        <v>1</v>
      </c>
      <c r="H697" t="s">
        <v>23</v>
      </c>
      <c r="I697" t="s">
        <v>23</v>
      </c>
      <c r="J697" t="s">
        <v>44</v>
      </c>
      <c r="K697" t="s">
        <v>44</v>
      </c>
      <c r="L697" t="s">
        <v>44</v>
      </c>
      <c r="M697" t="s">
        <v>44</v>
      </c>
      <c r="N697" t="s">
        <v>44</v>
      </c>
      <c r="O697" t="s">
        <v>44</v>
      </c>
      <c r="P697" t="s">
        <v>26</v>
      </c>
      <c r="Q697">
        <v>1</v>
      </c>
      <c r="R697" t="s">
        <v>30</v>
      </c>
      <c r="S697">
        <v>20.65</v>
      </c>
      <c r="T697">
        <v>20.65</v>
      </c>
      <c r="U697">
        <v>0</v>
      </c>
    </row>
    <row r="698" spans="1:21" x14ac:dyDescent="0.25">
      <c r="A698" t="s">
        <v>730</v>
      </c>
      <c r="B698">
        <v>1</v>
      </c>
      <c r="C698">
        <v>0</v>
      </c>
      <c r="D698">
        <v>1</v>
      </c>
      <c r="E698">
        <v>0</v>
      </c>
      <c r="F698">
        <v>72</v>
      </c>
      <c r="G698">
        <v>1</v>
      </c>
      <c r="H698" t="s">
        <v>22</v>
      </c>
      <c r="I698" t="s">
        <v>25</v>
      </c>
      <c r="J698" t="s">
        <v>23</v>
      </c>
      <c r="K698" t="s">
        <v>22</v>
      </c>
      <c r="L698" t="s">
        <v>22</v>
      </c>
      <c r="M698" t="s">
        <v>22</v>
      </c>
      <c r="N698" t="s">
        <v>22</v>
      </c>
      <c r="O698" t="s">
        <v>22</v>
      </c>
      <c r="P698" t="s">
        <v>45</v>
      </c>
      <c r="Q698">
        <v>1</v>
      </c>
      <c r="R698" t="s">
        <v>33</v>
      </c>
      <c r="S698">
        <v>85.15</v>
      </c>
      <c r="T698">
        <v>6316.2</v>
      </c>
      <c r="U698">
        <v>0</v>
      </c>
    </row>
    <row r="699" spans="1:21" x14ac:dyDescent="0.25">
      <c r="A699" t="s">
        <v>731</v>
      </c>
      <c r="B699">
        <v>1</v>
      </c>
      <c r="C699">
        <v>0</v>
      </c>
      <c r="D699">
        <v>1</v>
      </c>
      <c r="E699">
        <v>1</v>
      </c>
      <c r="F699">
        <v>3</v>
      </c>
      <c r="G699">
        <v>1</v>
      </c>
      <c r="H699" t="s">
        <v>23</v>
      </c>
      <c r="I699" t="s">
        <v>25</v>
      </c>
      <c r="J699" t="s">
        <v>23</v>
      </c>
      <c r="K699" t="s">
        <v>23</v>
      </c>
      <c r="L699" t="s">
        <v>22</v>
      </c>
      <c r="M699" t="s">
        <v>23</v>
      </c>
      <c r="N699" t="s">
        <v>23</v>
      </c>
      <c r="O699" t="s">
        <v>23</v>
      </c>
      <c r="P699" t="s">
        <v>26</v>
      </c>
      <c r="Q699">
        <v>1</v>
      </c>
      <c r="R699" t="s">
        <v>27</v>
      </c>
      <c r="S699">
        <v>50.15</v>
      </c>
      <c r="T699">
        <v>168.15</v>
      </c>
      <c r="U699">
        <v>1</v>
      </c>
    </row>
    <row r="700" spans="1:21" x14ac:dyDescent="0.25">
      <c r="A700" t="s">
        <v>732</v>
      </c>
      <c r="B700">
        <v>1</v>
      </c>
      <c r="C700">
        <v>1</v>
      </c>
      <c r="D700">
        <v>1</v>
      </c>
      <c r="E700">
        <v>1</v>
      </c>
      <c r="F700">
        <v>47</v>
      </c>
      <c r="G700">
        <v>1</v>
      </c>
      <c r="H700" t="s">
        <v>23</v>
      </c>
      <c r="I700" t="s">
        <v>35</v>
      </c>
      <c r="J700" t="s">
        <v>23</v>
      </c>
      <c r="K700" t="s">
        <v>22</v>
      </c>
      <c r="L700" t="s">
        <v>23</v>
      </c>
      <c r="M700" t="s">
        <v>23</v>
      </c>
      <c r="N700" t="s">
        <v>22</v>
      </c>
      <c r="O700" t="s">
        <v>23</v>
      </c>
      <c r="P700" t="s">
        <v>29</v>
      </c>
      <c r="Q700">
        <v>1</v>
      </c>
      <c r="R700" t="s">
        <v>33</v>
      </c>
      <c r="S700">
        <v>84.95</v>
      </c>
      <c r="T700">
        <v>4018.05</v>
      </c>
      <c r="U700">
        <v>0</v>
      </c>
    </row>
    <row r="701" spans="1:21" x14ac:dyDescent="0.25">
      <c r="A701" t="s">
        <v>733</v>
      </c>
      <c r="B701">
        <v>1</v>
      </c>
      <c r="C701">
        <v>0</v>
      </c>
      <c r="D701">
        <v>1</v>
      </c>
      <c r="E701">
        <v>1</v>
      </c>
      <c r="F701">
        <v>72</v>
      </c>
      <c r="G701">
        <v>1</v>
      </c>
      <c r="H701" t="s">
        <v>22</v>
      </c>
      <c r="I701" t="s">
        <v>25</v>
      </c>
      <c r="J701" t="s">
        <v>22</v>
      </c>
      <c r="K701" t="s">
        <v>23</v>
      </c>
      <c r="L701" t="s">
        <v>22</v>
      </c>
      <c r="M701" t="s">
        <v>22</v>
      </c>
      <c r="N701" t="s">
        <v>23</v>
      </c>
      <c r="O701" t="s">
        <v>23</v>
      </c>
      <c r="P701" t="s">
        <v>45</v>
      </c>
      <c r="Q701">
        <v>1</v>
      </c>
      <c r="R701" t="s">
        <v>38</v>
      </c>
      <c r="S701">
        <v>66.5</v>
      </c>
      <c r="T701">
        <v>4811.6000000000004</v>
      </c>
      <c r="U701">
        <v>0</v>
      </c>
    </row>
    <row r="702" spans="1:21" x14ac:dyDescent="0.25">
      <c r="A702" t="s">
        <v>734</v>
      </c>
      <c r="B702">
        <v>1</v>
      </c>
      <c r="C702">
        <v>0</v>
      </c>
      <c r="D702">
        <v>1</v>
      </c>
      <c r="E702">
        <v>1</v>
      </c>
      <c r="F702">
        <v>66</v>
      </c>
      <c r="G702">
        <v>1</v>
      </c>
      <c r="H702" t="s">
        <v>22</v>
      </c>
      <c r="I702" t="s">
        <v>25</v>
      </c>
      <c r="J702" t="s">
        <v>23</v>
      </c>
      <c r="K702" t="s">
        <v>23</v>
      </c>
      <c r="L702" t="s">
        <v>22</v>
      </c>
      <c r="M702" t="s">
        <v>23</v>
      </c>
      <c r="N702" t="s">
        <v>22</v>
      </c>
      <c r="O702" t="s">
        <v>23</v>
      </c>
      <c r="P702" t="s">
        <v>45</v>
      </c>
      <c r="Q702">
        <v>1</v>
      </c>
      <c r="R702" t="s">
        <v>33</v>
      </c>
      <c r="S702">
        <v>63.3</v>
      </c>
      <c r="T702">
        <v>4189.7</v>
      </c>
      <c r="U702">
        <v>0</v>
      </c>
    </row>
    <row r="703" spans="1:21" x14ac:dyDescent="0.25">
      <c r="A703" t="s">
        <v>735</v>
      </c>
      <c r="B703">
        <v>1</v>
      </c>
      <c r="C703">
        <v>0</v>
      </c>
      <c r="D703">
        <v>0</v>
      </c>
      <c r="E703">
        <v>0</v>
      </c>
      <c r="F703">
        <v>35</v>
      </c>
      <c r="G703">
        <v>1</v>
      </c>
      <c r="H703" t="s">
        <v>22</v>
      </c>
      <c r="I703" t="s">
        <v>35</v>
      </c>
      <c r="J703" t="s">
        <v>23</v>
      </c>
      <c r="K703" t="s">
        <v>23</v>
      </c>
      <c r="L703" t="s">
        <v>23</v>
      </c>
      <c r="M703" t="s">
        <v>23</v>
      </c>
      <c r="N703" t="s">
        <v>22</v>
      </c>
      <c r="O703" t="s">
        <v>23</v>
      </c>
      <c r="P703" t="s">
        <v>26</v>
      </c>
      <c r="Q703">
        <v>0</v>
      </c>
      <c r="R703" t="s">
        <v>27</v>
      </c>
      <c r="S703">
        <v>83.15</v>
      </c>
      <c r="T703">
        <v>2848.45</v>
      </c>
      <c r="U703">
        <v>0</v>
      </c>
    </row>
    <row r="704" spans="1:21" x14ac:dyDescent="0.25">
      <c r="A704" t="s">
        <v>736</v>
      </c>
      <c r="B704">
        <v>1</v>
      </c>
      <c r="C704">
        <v>0</v>
      </c>
      <c r="D704">
        <v>0</v>
      </c>
      <c r="E704">
        <v>0</v>
      </c>
      <c r="F704">
        <v>29</v>
      </c>
      <c r="G704">
        <v>1</v>
      </c>
      <c r="H704" t="s">
        <v>22</v>
      </c>
      <c r="I704" t="s">
        <v>35</v>
      </c>
      <c r="J704" t="s">
        <v>23</v>
      </c>
      <c r="K704" t="s">
        <v>23</v>
      </c>
      <c r="L704" t="s">
        <v>23</v>
      </c>
      <c r="M704" t="s">
        <v>23</v>
      </c>
      <c r="N704" t="s">
        <v>23</v>
      </c>
      <c r="O704" t="s">
        <v>22</v>
      </c>
      <c r="P704" t="s">
        <v>26</v>
      </c>
      <c r="Q704">
        <v>1</v>
      </c>
      <c r="R704" t="s">
        <v>27</v>
      </c>
      <c r="S704">
        <v>84.9</v>
      </c>
      <c r="T704">
        <v>2516.1999999999998</v>
      </c>
      <c r="U704">
        <v>0</v>
      </c>
    </row>
    <row r="705" spans="1:21" x14ac:dyDescent="0.25">
      <c r="A705" t="s">
        <v>737</v>
      </c>
      <c r="B705">
        <v>0</v>
      </c>
      <c r="C705">
        <v>0</v>
      </c>
      <c r="D705">
        <v>0</v>
      </c>
      <c r="E705">
        <v>0</v>
      </c>
      <c r="F705">
        <v>2</v>
      </c>
      <c r="G705">
        <v>1</v>
      </c>
      <c r="H705" t="s">
        <v>23</v>
      </c>
      <c r="I705" t="s">
        <v>23</v>
      </c>
      <c r="J705" t="s">
        <v>44</v>
      </c>
      <c r="K705" t="s">
        <v>44</v>
      </c>
      <c r="L705" t="s">
        <v>44</v>
      </c>
      <c r="M705" t="s">
        <v>44</v>
      </c>
      <c r="N705" t="s">
        <v>44</v>
      </c>
      <c r="O705" t="s">
        <v>44</v>
      </c>
      <c r="P705" t="s">
        <v>26</v>
      </c>
      <c r="Q705">
        <v>1</v>
      </c>
      <c r="R705" t="s">
        <v>30</v>
      </c>
      <c r="S705">
        <v>20.55</v>
      </c>
      <c r="T705">
        <v>33.6</v>
      </c>
      <c r="U705">
        <v>0</v>
      </c>
    </row>
    <row r="706" spans="1:21" x14ac:dyDescent="0.25">
      <c r="A706" t="s">
        <v>738</v>
      </c>
      <c r="B706">
        <v>1</v>
      </c>
      <c r="C706">
        <v>0</v>
      </c>
      <c r="D706">
        <v>0</v>
      </c>
      <c r="E706">
        <v>0</v>
      </c>
      <c r="F706">
        <v>4</v>
      </c>
      <c r="G706">
        <v>1</v>
      </c>
      <c r="H706" t="s">
        <v>23</v>
      </c>
      <c r="I706" t="s">
        <v>25</v>
      </c>
      <c r="J706" t="s">
        <v>23</v>
      </c>
      <c r="K706" t="s">
        <v>22</v>
      </c>
      <c r="L706" t="s">
        <v>23</v>
      </c>
      <c r="M706" t="s">
        <v>23</v>
      </c>
      <c r="N706" t="s">
        <v>23</v>
      </c>
      <c r="O706" t="s">
        <v>23</v>
      </c>
      <c r="P706" t="s">
        <v>26</v>
      </c>
      <c r="Q706">
        <v>0</v>
      </c>
      <c r="R706" t="s">
        <v>30</v>
      </c>
      <c r="S706">
        <v>49.25</v>
      </c>
      <c r="T706">
        <v>208.45</v>
      </c>
      <c r="U706">
        <v>0</v>
      </c>
    </row>
    <row r="707" spans="1:21" x14ac:dyDescent="0.25">
      <c r="A707" t="s">
        <v>739</v>
      </c>
      <c r="B707">
        <v>0</v>
      </c>
      <c r="C707">
        <v>0</v>
      </c>
      <c r="D707">
        <v>0</v>
      </c>
      <c r="E707">
        <v>0</v>
      </c>
      <c r="F707">
        <v>25</v>
      </c>
      <c r="G707">
        <v>1</v>
      </c>
      <c r="H707" t="s">
        <v>23</v>
      </c>
      <c r="I707" t="s">
        <v>35</v>
      </c>
      <c r="J707" t="s">
        <v>22</v>
      </c>
      <c r="K707" t="s">
        <v>22</v>
      </c>
      <c r="L707" t="s">
        <v>23</v>
      </c>
      <c r="M707" t="s">
        <v>23</v>
      </c>
      <c r="N707" t="s">
        <v>23</v>
      </c>
      <c r="O707" t="s">
        <v>23</v>
      </c>
      <c r="P707" t="s">
        <v>26</v>
      </c>
      <c r="Q707">
        <v>1</v>
      </c>
      <c r="R707" t="s">
        <v>33</v>
      </c>
      <c r="S707">
        <v>79.849999999999994</v>
      </c>
      <c r="T707">
        <v>2015.35</v>
      </c>
      <c r="U707">
        <v>1</v>
      </c>
    </row>
    <row r="708" spans="1:21" x14ac:dyDescent="0.25">
      <c r="A708" t="s">
        <v>740</v>
      </c>
      <c r="B708">
        <v>0</v>
      </c>
      <c r="C708">
        <v>0</v>
      </c>
      <c r="D708">
        <v>0</v>
      </c>
      <c r="E708">
        <v>0</v>
      </c>
      <c r="F708">
        <v>65</v>
      </c>
      <c r="G708">
        <v>1</v>
      </c>
      <c r="H708" t="s">
        <v>23</v>
      </c>
      <c r="I708" t="s">
        <v>25</v>
      </c>
      <c r="J708" t="s">
        <v>22</v>
      </c>
      <c r="K708" t="s">
        <v>22</v>
      </c>
      <c r="L708" t="s">
        <v>23</v>
      </c>
      <c r="M708" t="s">
        <v>22</v>
      </c>
      <c r="N708" t="s">
        <v>23</v>
      </c>
      <c r="O708" t="s">
        <v>23</v>
      </c>
      <c r="P708" t="s">
        <v>45</v>
      </c>
      <c r="Q708">
        <v>1</v>
      </c>
      <c r="R708" t="s">
        <v>30</v>
      </c>
      <c r="S708">
        <v>59.6</v>
      </c>
      <c r="T708">
        <v>3739.8</v>
      </c>
      <c r="U708">
        <v>0</v>
      </c>
    </row>
    <row r="709" spans="1:21" x14ac:dyDescent="0.25">
      <c r="A709" t="s">
        <v>741</v>
      </c>
      <c r="B709">
        <v>1</v>
      </c>
      <c r="C709">
        <v>1</v>
      </c>
      <c r="D709">
        <v>0</v>
      </c>
      <c r="E709">
        <v>0</v>
      </c>
      <c r="F709">
        <v>27</v>
      </c>
      <c r="G709">
        <v>1</v>
      </c>
      <c r="H709" t="s">
        <v>22</v>
      </c>
      <c r="I709" t="s">
        <v>35</v>
      </c>
      <c r="J709" t="s">
        <v>23</v>
      </c>
      <c r="K709" t="s">
        <v>22</v>
      </c>
      <c r="L709" t="s">
        <v>23</v>
      </c>
      <c r="M709" t="s">
        <v>22</v>
      </c>
      <c r="N709" t="s">
        <v>22</v>
      </c>
      <c r="O709" t="s">
        <v>22</v>
      </c>
      <c r="P709" t="s">
        <v>29</v>
      </c>
      <c r="Q709">
        <v>1</v>
      </c>
      <c r="R709" t="s">
        <v>33</v>
      </c>
      <c r="S709">
        <v>104.65</v>
      </c>
      <c r="T709">
        <v>2964</v>
      </c>
      <c r="U709">
        <v>0</v>
      </c>
    </row>
    <row r="710" spans="1:21" x14ac:dyDescent="0.25">
      <c r="A710" t="s">
        <v>742</v>
      </c>
      <c r="B710">
        <v>1</v>
      </c>
      <c r="C710">
        <v>0</v>
      </c>
      <c r="D710">
        <v>1</v>
      </c>
      <c r="E710">
        <v>0</v>
      </c>
      <c r="F710">
        <v>29</v>
      </c>
      <c r="G710">
        <v>1</v>
      </c>
      <c r="H710" t="s">
        <v>23</v>
      </c>
      <c r="I710" t="s">
        <v>35</v>
      </c>
      <c r="J710" t="s">
        <v>23</v>
      </c>
      <c r="K710" t="s">
        <v>23</v>
      </c>
      <c r="L710" t="s">
        <v>22</v>
      </c>
      <c r="M710" t="s">
        <v>23</v>
      </c>
      <c r="N710" t="s">
        <v>23</v>
      </c>
      <c r="O710" t="s">
        <v>23</v>
      </c>
      <c r="P710" t="s">
        <v>26</v>
      </c>
      <c r="Q710">
        <v>1</v>
      </c>
      <c r="R710" t="s">
        <v>38</v>
      </c>
      <c r="S710">
        <v>75.3</v>
      </c>
      <c r="T710">
        <v>2263.4</v>
      </c>
      <c r="U710">
        <v>0</v>
      </c>
    </row>
    <row r="711" spans="1:21" x14ac:dyDescent="0.25">
      <c r="A711" t="s">
        <v>743</v>
      </c>
      <c r="B711">
        <v>1</v>
      </c>
      <c r="C711">
        <v>0</v>
      </c>
      <c r="D711">
        <v>1</v>
      </c>
      <c r="E711">
        <v>1</v>
      </c>
      <c r="F711">
        <v>29</v>
      </c>
      <c r="G711">
        <v>1</v>
      </c>
      <c r="H711" t="s">
        <v>22</v>
      </c>
      <c r="I711" t="s">
        <v>25</v>
      </c>
      <c r="J711" t="s">
        <v>23</v>
      </c>
      <c r="K711" t="s">
        <v>22</v>
      </c>
      <c r="L711" t="s">
        <v>22</v>
      </c>
      <c r="M711" t="s">
        <v>23</v>
      </c>
      <c r="N711" t="s">
        <v>22</v>
      </c>
      <c r="O711" t="s">
        <v>22</v>
      </c>
      <c r="P711" t="s">
        <v>26</v>
      </c>
      <c r="Q711">
        <v>0</v>
      </c>
      <c r="R711" t="s">
        <v>38</v>
      </c>
      <c r="S711">
        <v>80.099999999999994</v>
      </c>
      <c r="T711">
        <v>2211.8000000000002</v>
      </c>
      <c r="U711">
        <v>0</v>
      </c>
    </row>
    <row r="712" spans="1:21" x14ac:dyDescent="0.25">
      <c r="A712" t="s">
        <v>744</v>
      </c>
      <c r="B712">
        <v>1</v>
      </c>
      <c r="C712">
        <v>0</v>
      </c>
      <c r="D712">
        <v>0</v>
      </c>
      <c r="E712">
        <v>0</v>
      </c>
      <c r="F712">
        <v>1</v>
      </c>
      <c r="G712">
        <v>1</v>
      </c>
      <c r="H712" t="s">
        <v>23</v>
      </c>
      <c r="I712" t="s">
        <v>23</v>
      </c>
      <c r="J712" t="s">
        <v>44</v>
      </c>
      <c r="K712" t="s">
        <v>44</v>
      </c>
      <c r="L712" t="s">
        <v>44</v>
      </c>
      <c r="M712" t="s">
        <v>44</v>
      </c>
      <c r="N712" t="s">
        <v>44</v>
      </c>
      <c r="O712" t="s">
        <v>44</v>
      </c>
      <c r="P712" t="s">
        <v>26</v>
      </c>
      <c r="Q712">
        <v>0</v>
      </c>
      <c r="R712" t="s">
        <v>30</v>
      </c>
      <c r="S712">
        <v>19.55</v>
      </c>
      <c r="T712">
        <v>19.55</v>
      </c>
      <c r="U712">
        <v>1</v>
      </c>
    </row>
    <row r="713" spans="1:21" x14ac:dyDescent="0.25">
      <c r="A713" t="s">
        <v>745</v>
      </c>
      <c r="B713">
        <v>0</v>
      </c>
      <c r="C713">
        <v>0</v>
      </c>
      <c r="D713">
        <v>1</v>
      </c>
      <c r="E713">
        <v>0</v>
      </c>
      <c r="F713">
        <v>20</v>
      </c>
      <c r="G713">
        <v>1</v>
      </c>
      <c r="H713" t="s">
        <v>23</v>
      </c>
      <c r="I713" t="s">
        <v>35</v>
      </c>
      <c r="J713" t="s">
        <v>23</v>
      </c>
      <c r="K713" t="s">
        <v>23</v>
      </c>
      <c r="L713" t="s">
        <v>22</v>
      </c>
      <c r="M713" t="s">
        <v>22</v>
      </c>
      <c r="N713" t="s">
        <v>23</v>
      </c>
      <c r="O713" t="s">
        <v>23</v>
      </c>
      <c r="P713" t="s">
        <v>26</v>
      </c>
      <c r="Q713">
        <v>1</v>
      </c>
      <c r="R713" t="s">
        <v>30</v>
      </c>
      <c r="S713">
        <v>81</v>
      </c>
      <c r="T713">
        <v>1683.7</v>
      </c>
      <c r="U713">
        <v>0</v>
      </c>
    </row>
    <row r="714" spans="1:21" x14ac:dyDescent="0.25">
      <c r="A714" t="s">
        <v>746</v>
      </c>
      <c r="B714">
        <v>0</v>
      </c>
      <c r="C714">
        <v>0</v>
      </c>
      <c r="D714">
        <v>0</v>
      </c>
      <c r="E714">
        <v>0</v>
      </c>
      <c r="F714">
        <v>58</v>
      </c>
      <c r="G714">
        <v>1</v>
      </c>
      <c r="H714" t="s">
        <v>22</v>
      </c>
      <c r="I714" t="s">
        <v>23</v>
      </c>
      <c r="J714" t="s">
        <v>44</v>
      </c>
      <c r="K714" t="s">
        <v>44</v>
      </c>
      <c r="L714" t="s">
        <v>44</v>
      </c>
      <c r="M714" t="s">
        <v>44</v>
      </c>
      <c r="N714" t="s">
        <v>44</v>
      </c>
      <c r="O714" t="s">
        <v>44</v>
      </c>
      <c r="P714" t="s">
        <v>45</v>
      </c>
      <c r="Q714">
        <v>1</v>
      </c>
      <c r="R714" t="s">
        <v>38</v>
      </c>
      <c r="S714">
        <v>24.7</v>
      </c>
      <c r="T714">
        <v>1519</v>
      </c>
      <c r="U714">
        <v>0</v>
      </c>
    </row>
    <row r="715" spans="1:21" x14ac:dyDescent="0.25">
      <c r="A715" t="s">
        <v>747</v>
      </c>
      <c r="B715">
        <v>0</v>
      </c>
      <c r="C715">
        <v>0</v>
      </c>
      <c r="D715">
        <v>0</v>
      </c>
      <c r="E715">
        <v>1</v>
      </c>
      <c r="F715">
        <v>14</v>
      </c>
      <c r="G715">
        <v>1</v>
      </c>
      <c r="H715" t="s">
        <v>22</v>
      </c>
      <c r="I715" t="s">
        <v>35</v>
      </c>
      <c r="J715" t="s">
        <v>22</v>
      </c>
      <c r="K715" t="s">
        <v>23</v>
      </c>
      <c r="L715" t="s">
        <v>23</v>
      </c>
      <c r="M715" t="s">
        <v>22</v>
      </c>
      <c r="N715" t="s">
        <v>23</v>
      </c>
      <c r="O715" t="s">
        <v>23</v>
      </c>
      <c r="P715" t="s">
        <v>26</v>
      </c>
      <c r="Q715">
        <v>1</v>
      </c>
      <c r="R715" t="s">
        <v>30</v>
      </c>
      <c r="S715">
        <v>86</v>
      </c>
      <c r="T715">
        <v>1164.05</v>
      </c>
      <c r="U715">
        <v>0</v>
      </c>
    </row>
    <row r="716" spans="1:21" x14ac:dyDescent="0.25">
      <c r="A716" t="s">
        <v>748</v>
      </c>
      <c r="B716">
        <v>1</v>
      </c>
      <c r="C716">
        <v>0</v>
      </c>
      <c r="D716">
        <v>1</v>
      </c>
      <c r="E716">
        <v>0</v>
      </c>
      <c r="F716">
        <v>72</v>
      </c>
      <c r="G716">
        <v>1</v>
      </c>
      <c r="H716" t="s">
        <v>22</v>
      </c>
      <c r="I716" t="s">
        <v>23</v>
      </c>
      <c r="J716" t="s">
        <v>44</v>
      </c>
      <c r="K716" t="s">
        <v>44</v>
      </c>
      <c r="L716" t="s">
        <v>44</v>
      </c>
      <c r="M716" t="s">
        <v>44</v>
      </c>
      <c r="N716" t="s">
        <v>44</v>
      </c>
      <c r="O716" t="s">
        <v>44</v>
      </c>
      <c r="P716" t="s">
        <v>45</v>
      </c>
      <c r="Q716">
        <v>0</v>
      </c>
      <c r="R716" t="s">
        <v>30</v>
      </c>
      <c r="S716">
        <v>25.4</v>
      </c>
      <c r="T716">
        <v>1710.9</v>
      </c>
      <c r="U716">
        <v>0</v>
      </c>
    </row>
    <row r="717" spans="1:21" x14ac:dyDescent="0.25">
      <c r="A717" t="s">
        <v>749</v>
      </c>
      <c r="B717">
        <v>1</v>
      </c>
      <c r="C717">
        <v>0</v>
      </c>
      <c r="D717">
        <v>0</v>
      </c>
      <c r="E717">
        <v>0</v>
      </c>
      <c r="F717">
        <v>46</v>
      </c>
      <c r="G717">
        <v>1</v>
      </c>
      <c r="H717" t="s">
        <v>22</v>
      </c>
      <c r="I717" t="s">
        <v>35</v>
      </c>
      <c r="J717" t="s">
        <v>22</v>
      </c>
      <c r="K717" t="s">
        <v>23</v>
      </c>
      <c r="L717" t="s">
        <v>23</v>
      </c>
      <c r="M717" t="s">
        <v>23</v>
      </c>
      <c r="N717" t="s">
        <v>22</v>
      </c>
      <c r="O717" t="s">
        <v>23</v>
      </c>
      <c r="P717" t="s">
        <v>26</v>
      </c>
      <c r="Q717">
        <v>1</v>
      </c>
      <c r="R717" t="s">
        <v>38</v>
      </c>
      <c r="S717">
        <v>89.15</v>
      </c>
      <c r="T717">
        <v>4245.55</v>
      </c>
      <c r="U717">
        <v>0</v>
      </c>
    </row>
    <row r="718" spans="1:21" x14ac:dyDescent="0.25">
      <c r="A718" t="s">
        <v>750</v>
      </c>
      <c r="B718">
        <v>0</v>
      </c>
      <c r="C718">
        <v>0</v>
      </c>
      <c r="D718">
        <v>1</v>
      </c>
      <c r="E718">
        <v>0</v>
      </c>
      <c r="F718">
        <v>71</v>
      </c>
      <c r="G718">
        <v>0</v>
      </c>
      <c r="H718" t="s">
        <v>24</v>
      </c>
      <c r="I718" t="s">
        <v>25</v>
      </c>
      <c r="J718" t="s">
        <v>23</v>
      </c>
      <c r="K718" t="s">
        <v>22</v>
      </c>
      <c r="L718" t="s">
        <v>22</v>
      </c>
      <c r="M718" t="s">
        <v>22</v>
      </c>
      <c r="N718" t="s">
        <v>22</v>
      </c>
      <c r="O718" t="s">
        <v>22</v>
      </c>
      <c r="P718" t="s">
        <v>45</v>
      </c>
      <c r="Q718">
        <v>0</v>
      </c>
      <c r="R718" t="s">
        <v>33</v>
      </c>
      <c r="S718">
        <v>58.25</v>
      </c>
      <c r="T718">
        <v>4145.8999999999996</v>
      </c>
      <c r="U718">
        <v>0</v>
      </c>
    </row>
    <row r="719" spans="1:21" x14ac:dyDescent="0.25">
      <c r="A719" t="s">
        <v>751</v>
      </c>
      <c r="B719">
        <v>1</v>
      </c>
      <c r="C719">
        <v>0</v>
      </c>
      <c r="D719">
        <v>0</v>
      </c>
      <c r="E719">
        <v>0</v>
      </c>
      <c r="F719">
        <v>32</v>
      </c>
      <c r="G719">
        <v>1</v>
      </c>
      <c r="H719" t="s">
        <v>22</v>
      </c>
      <c r="I719" t="s">
        <v>35</v>
      </c>
      <c r="J719" t="s">
        <v>23</v>
      </c>
      <c r="K719" t="s">
        <v>23</v>
      </c>
      <c r="L719" t="s">
        <v>23</v>
      </c>
      <c r="M719" t="s">
        <v>23</v>
      </c>
      <c r="N719" t="s">
        <v>23</v>
      </c>
      <c r="O719" t="s">
        <v>22</v>
      </c>
      <c r="P719" t="s">
        <v>26</v>
      </c>
      <c r="Q719">
        <v>1</v>
      </c>
      <c r="R719" t="s">
        <v>33</v>
      </c>
      <c r="S719">
        <v>85.65</v>
      </c>
      <c r="T719">
        <v>2664.3</v>
      </c>
      <c r="U719">
        <v>0</v>
      </c>
    </row>
    <row r="720" spans="1:21" x14ac:dyDescent="0.25">
      <c r="A720" t="s">
        <v>752</v>
      </c>
      <c r="B720">
        <v>0</v>
      </c>
      <c r="C720">
        <v>0</v>
      </c>
      <c r="D720">
        <v>0</v>
      </c>
      <c r="E720">
        <v>0</v>
      </c>
      <c r="F720">
        <v>26</v>
      </c>
      <c r="G720">
        <v>0</v>
      </c>
      <c r="H720" t="s">
        <v>24</v>
      </c>
      <c r="I720" t="s">
        <v>25</v>
      </c>
      <c r="J720" t="s">
        <v>23</v>
      </c>
      <c r="K720" t="s">
        <v>23</v>
      </c>
      <c r="L720" t="s">
        <v>22</v>
      </c>
      <c r="M720" t="s">
        <v>23</v>
      </c>
      <c r="N720" t="s">
        <v>22</v>
      </c>
      <c r="O720" t="s">
        <v>22</v>
      </c>
      <c r="P720" t="s">
        <v>26</v>
      </c>
      <c r="Q720">
        <v>1</v>
      </c>
      <c r="R720" t="s">
        <v>38</v>
      </c>
      <c r="S720">
        <v>50.35</v>
      </c>
      <c r="T720">
        <v>1277.5</v>
      </c>
      <c r="U720">
        <v>0</v>
      </c>
    </row>
    <row r="721" spans="1:21" x14ac:dyDescent="0.25">
      <c r="A721" t="s">
        <v>753</v>
      </c>
      <c r="B721">
        <v>1</v>
      </c>
      <c r="C721">
        <v>1</v>
      </c>
      <c r="D721">
        <v>1</v>
      </c>
      <c r="E721">
        <v>0</v>
      </c>
      <c r="F721">
        <v>68</v>
      </c>
      <c r="G721">
        <v>1</v>
      </c>
      <c r="H721" t="s">
        <v>22</v>
      </c>
      <c r="I721" t="s">
        <v>35</v>
      </c>
      <c r="J721" t="s">
        <v>23</v>
      </c>
      <c r="K721" t="s">
        <v>23</v>
      </c>
      <c r="L721" t="s">
        <v>22</v>
      </c>
      <c r="M721" t="s">
        <v>23</v>
      </c>
      <c r="N721" t="s">
        <v>23</v>
      </c>
      <c r="O721" t="s">
        <v>23</v>
      </c>
      <c r="P721" t="s">
        <v>26</v>
      </c>
      <c r="Q721">
        <v>1</v>
      </c>
      <c r="R721" t="s">
        <v>38</v>
      </c>
      <c r="S721">
        <v>80.349999999999994</v>
      </c>
      <c r="T721">
        <v>5589.3</v>
      </c>
      <c r="U721">
        <v>0</v>
      </c>
    </row>
    <row r="722" spans="1:21" x14ac:dyDescent="0.25">
      <c r="A722" t="s">
        <v>754</v>
      </c>
      <c r="B722">
        <v>1</v>
      </c>
      <c r="C722">
        <v>0</v>
      </c>
      <c r="D722">
        <v>1</v>
      </c>
      <c r="E722">
        <v>1</v>
      </c>
      <c r="F722">
        <v>2</v>
      </c>
      <c r="G722">
        <v>1</v>
      </c>
      <c r="H722" t="s">
        <v>23</v>
      </c>
      <c r="I722" t="s">
        <v>23</v>
      </c>
      <c r="J722" t="s">
        <v>44</v>
      </c>
      <c r="K722" t="s">
        <v>44</v>
      </c>
      <c r="L722" t="s">
        <v>44</v>
      </c>
      <c r="M722" t="s">
        <v>44</v>
      </c>
      <c r="N722" t="s">
        <v>44</v>
      </c>
      <c r="O722" t="s">
        <v>44</v>
      </c>
      <c r="P722" t="s">
        <v>29</v>
      </c>
      <c r="Q722">
        <v>0</v>
      </c>
      <c r="R722" t="s">
        <v>30</v>
      </c>
      <c r="S722">
        <v>20.2</v>
      </c>
      <c r="T722">
        <v>34.75</v>
      </c>
      <c r="U722">
        <v>0</v>
      </c>
    </row>
    <row r="723" spans="1:21" x14ac:dyDescent="0.25">
      <c r="A723" t="s">
        <v>755</v>
      </c>
      <c r="B723">
        <v>1</v>
      </c>
      <c r="C723">
        <v>0</v>
      </c>
      <c r="D723">
        <v>1</v>
      </c>
      <c r="E723">
        <v>1</v>
      </c>
      <c r="F723">
        <v>61</v>
      </c>
      <c r="G723">
        <v>1</v>
      </c>
      <c r="H723" t="s">
        <v>23</v>
      </c>
      <c r="I723" t="s">
        <v>23</v>
      </c>
      <c r="J723" t="s">
        <v>44</v>
      </c>
      <c r="K723" t="s">
        <v>44</v>
      </c>
      <c r="L723" t="s">
        <v>44</v>
      </c>
      <c r="M723" t="s">
        <v>44</v>
      </c>
      <c r="N723" t="s">
        <v>44</v>
      </c>
      <c r="O723" t="s">
        <v>44</v>
      </c>
      <c r="P723" t="s">
        <v>45</v>
      </c>
      <c r="Q723">
        <v>0</v>
      </c>
      <c r="R723" t="s">
        <v>38</v>
      </c>
      <c r="S723">
        <v>20.55</v>
      </c>
      <c r="T723">
        <v>1305.95</v>
      </c>
      <c r="U723">
        <v>0</v>
      </c>
    </row>
    <row r="724" spans="1:21" x14ac:dyDescent="0.25">
      <c r="A724" t="s">
        <v>756</v>
      </c>
      <c r="B724">
        <v>0</v>
      </c>
      <c r="C724">
        <v>0</v>
      </c>
      <c r="D724">
        <v>1</v>
      </c>
      <c r="E724">
        <v>1</v>
      </c>
      <c r="F724">
        <v>4</v>
      </c>
      <c r="G724">
        <v>1</v>
      </c>
      <c r="H724" t="s">
        <v>22</v>
      </c>
      <c r="I724" t="s">
        <v>35</v>
      </c>
      <c r="J724" t="s">
        <v>23</v>
      </c>
      <c r="K724" t="s">
        <v>23</v>
      </c>
      <c r="L724" t="s">
        <v>23</v>
      </c>
      <c r="M724" t="s">
        <v>23</v>
      </c>
      <c r="N724" t="s">
        <v>23</v>
      </c>
      <c r="O724" t="s">
        <v>22</v>
      </c>
      <c r="P724" t="s">
        <v>26</v>
      </c>
      <c r="Q724">
        <v>1</v>
      </c>
      <c r="R724" t="s">
        <v>27</v>
      </c>
      <c r="S724">
        <v>85.95</v>
      </c>
      <c r="T724">
        <v>381.3</v>
      </c>
      <c r="U724">
        <v>1</v>
      </c>
    </row>
    <row r="725" spans="1:21" x14ac:dyDescent="0.25">
      <c r="A725" t="s">
        <v>757</v>
      </c>
      <c r="B725">
        <v>1</v>
      </c>
      <c r="C725">
        <v>0</v>
      </c>
      <c r="D725">
        <v>0</v>
      </c>
      <c r="E725">
        <v>0</v>
      </c>
      <c r="F725">
        <v>3</v>
      </c>
      <c r="G725">
        <v>1</v>
      </c>
      <c r="H725" t="s">
        <v>23</v>
      </c>
      <c r="I725" t="s">
        <v>25</v>
      </c>
      <c r="J725" t="s">
        <v>23</v>
      </c>
      <c r="K725" t="s">
        <v>23</v>
      </c>
      <c r="L725" t="s">
        <v>23</v>
      </c>
      <c r="M725" t="s">
        <v>23</v>
      </c>
      <c r="N725" t="s">
        <v>23</v>
      </c>
      <c r="O725" t="s">
        <v>23</v>
      </c>
      <c r="P725" t="s">
        <v>26</v>
      </c>
      <c r="Q725">
        <v>1</v>
      </c>
      <c r="R725" t="s">
        <v>27</v>
      </c>
      <c r="S725">
        <v>45.35</v>
      </c>
      <c r="T725">
        <v>141.5</v>
      </c>
      <c r="U725">
        <v>1</v>
      </c>
    </row>
    <row r="726" spans="1:21" x14ac:dyDescent="0.25">
      <c r="A726" t="s">
        <v>758</v>
      </c>
      <c r="B726">
        <v>1</v>
      </c>
      <c r="C726">
        <v>1</v>
      </c>
      <c r="D726">
        <v>1</v>
      </c>
      <c r="E726">
        <v>0</v>
      </c>
      <c r="F726">
        <v>33</v>
      </c>
      <c r="G726">
        <v>1</v>
      </c>
      <c r="H726" t="s">
        <v>22</v>
      </c>
      <c r="I726" t="s">
        <v>35</v>
      </c>
      <c r="J726" t="s">
        <v>23</v>
      </c>
      <c r="K726" t="s">
        <v>23</v>
      </c>
      <c r="L726" t="s">
        <v>23</v>
      </c>
      <c r="M726" t="s">
        <v>23</v>
      </c>
      <c r="N726" t="s">
        <v>22</v>
      </c>
      <c r="O726" t="s">
        <v>22</v>
      </c>
      <c r="P726" t="s">
        <v>26</v>
      </c>
      <c r="Q726">
        <v>1</v>
      </c>
      <c r="R726" t="s">
        <v>27</v>
      </c>
      <c r="S726">
        <v>94.5</v>
      </c>
      <c r="T726">
        <v>3105.55</v>
      </c>
      <c r="U726">
        <v>1</v>
      </c>
    </row>
    <row r="727" spans="1:21" x14ac:dyDescent="0.25">
      <c r="A727" t="s">
        <v>759</v>
      </c>
      <c r="B727">
        <v>1</v>
      </c>
      <c r="C727">
        <v>1</v>
      </c>
      <c r="D727">
        <v>1</v>
      </c>
      <c r="E727">
        <v>0</v>
      </c>
      <c r="F727">
        <v>9</v>
      </c>
      <c r="G727">
        <v>1</v>
      </c>
      <c r="H727" t="s">
        <v>23</v>
      </c>
      <c r="I727" t="s">
        <v>23</v>
      </c>
      <c r="J727" t="s">
        <v>44</v>
      </c>
      <c r="K727" t="s">
        <v>44</v>
      </c>
      <c r="L727" t="s">
        <v>44</v>
      </c>
      <c r="M727" t="s">
        <v>44</v>
      </c>
      <c r="N727" t="s">
        <v>44</v>
      </c>
      <c r="O727" t="s">
        <v>44</v>
      </c>
      <c r="P727" t="s">
        <v>26</v>
      </c>
      <c r="Q727">
        <v>1</v>
      </c>
      <c r="R727" t="s">
        <v>30</v>
      </c>
      <c r="S727">
        <v>21.25</v>
      </c>
      <c r="T727">
        <v>204.55</v>
      </c>
      <c r="U727">
        <v>0</v>
      </c>
    </row>
    <row r="728" spans="1:21" x14ac:dyDescent="0.25">
      <c r="A728" t="s">
        <v>760</v>
      </c>
      <c r="B728">
        <v>0</v>
      </c>
      <c r="C728">
        <v>0</v>
      </c>
      <c r="D728">
        <v>0</v>
      </c>
      <c r="E728">
        <v>0</v>
      </c>
      <c r="F728">
        <v>22</v>
      </c>
      <c r="G728">
        <v>1</v>
      </c>
      <c r="H728" t="s">
        <v>22</v>
      </c>
      <c r="I728" t="s">
        <v>23</v>
      </c>
      <c r="J728" t="s">
        <v>44</v>
      </c>
      <c r="K728" t="s">
        <v>44</v>
      </c>
      <c r="L728" t="s">
        <v>44</v>
      </c>
      <c r="M728" t="s">
        <v>44</v>
      </c>
      <c r="N728" t="s">
        <v>44</v>
      </c>
      <c r="O728" t="s">
        <v>44</v>
      </c>
      <c r="P728" t="s">
        <v>45</v>
      </c>
      <c r="Q728">
        <v>0</v>
      </c>
      <c r="R728" t="s">
        <v>30</v>
      </c>
      <c r="S728">
        <v>26.25</v>
      </c>
      <c r="T728">
        <v>605.9</v>
      </c>
      <c r="U728">
        <v>0</v>
      </c>
    </row>
    <row r="729" spans="1:21" x14ac:dyDescent="0.25">
      <c r="A729" t="s">
        <v>761</v>
      </c>
      <c r="B729">
        <v>0</v>
      </c>
      <c r="C729">
        <v>0</v>
      </c>
      <c r="D729">
        <v>1</v>
      </c>
      <c r="E729">
        <v>1</v>
      </c>
      <c r="F729">
        <v>5</v>
      </c>
      <c r="G729">
        <v>1</v>
      </c>
      <c r="H729" t="s">
        <v>23</v>
      </c>
      <c r="I729" t="s">
        <v>35</v>
      </c>
      <c r="J729" t="s">
        <v>23</v>
      </c>
      <c r="K729" t="s">
        <v>23</v>
      </c>
      <c r="L729" t="s">
        <v>23</v>
      </c>
      <c r="M729" t="s">
        <v>23</v>
      </c>
      <c r="N729" t="s">
        <v>22</v>
      </c>
      <c r="O729" t="s">
        <v>23</v>
      </c>
      <c r="P729" t="s">
        <v>26</v>
      </c>
      <c r="Q729">
        <v>1</v>
      </c>
      <c r="R729" t="s">
        <v>27</v>
      </c>
      <c r="S729">
        <v>80.849999999999994</v>
      </c>
      <c r="T729">
        <v>356.1</v>
      </c>
      <c r="U729">
        <v>0</v>
      </c>
    </row>
    <row r="730" spans="1:21" x14ac:dyDescent="0.25">
      <c r="A730" t="s">
        <v>762</v>
      </c>
      <c r="B730">
        <v>0</v>
      </c>
      <c r="C730">
        <v>1</v>
      </c>
      <c r="D730">
        <v>0</v>
      </c>
      <c r="E730">
        <v>0</v>
      </c>
      <c r="F730">
        <v>30</v>
      </c>
      <c r="G730">
        <v>1</v>
      </c>
      <c r="H730" t="s">
        <v>22</v>
      </c>
      <c r="I730" t="s">
        <v>35</v>
      </c>
      <c r="J730" t="s">
        <v>22</v>
      </c>
      <c r="K730" t="s">
        <v>22</v>
      </c>
      <c r="L730" t="s">
        <v>22</v>
      </c>
      <c r="M730" t="s">
        <v>23</v>
      </c>
      <c r="N730" t="s">
        <v>23</v>
      </c>
      <c r="O730" t="s">
        <v>23</v>
      </c>
      <c r="P730" t="s">
        <v>26</v>
      </c>
      <c r="Q730">
        <v>0</v>
      </c>
      <c r="R730" t="s">
        <v>38</v>
      </c>
      <c r="S730">
        <v>91.7</v>
      </c>
      <c r="T730">
        <v>2758.15</v>
      </c>
      <c r="U730">
        <v>1</v>
      </c>
    </row>
    <row r="731" spans="1:21" x14ac:dyDescent="0.25">
      <c r="A731" t="s">
        <v>763</v>
      </c>
      <c r="B731">
        <v>1</v>
      </c>
      <c r="C731">
        <v>0</v>
      </c>
      <c r="D731">
        <v>0</v>
      </c>
      <c r="E731">
        <v>0</v>
      </c>
      <c r="F731">
        <v>65</v>
      </c>
      <c r="G731">
        <v>1</v>
      </c>
      <c r="H731" t="s">
        <v>22</v>
      </c>
      <c r="I731" t="s">
        <v>25</v>
      </c>
      <c r="J731" t="s">
        <v>23</v>
      </c>
      <c r="K731" t="s">
        <v>22</v>
      </c>
      <c r="L731" t="s">
        <v>22</v>
      </c>
      <c r="M731" t="s">
        <v>22</v>
      </c>
      <c r="N731" t="s">
        <v>23</v>
      </c>
      <c r="O731" t="s">
        <v>22</v>
      </c>
      <c r="P731" t="s">
        <v>45</v>
      </c>
      <c r="Q731">
        <v>1</v>
      </c>
      <c r="R731" t="s">
        <v>38</v>
      </c>
      <c r="S731">
        <v>74.2</v>
      </c>
      <c r="T731">
        <v>4805.6499999999996</v>
      </c>
      <c r="U731">
        <v>0</v>
      </c>
    </row>
    <row r="732" spans="1:21" x14ac:dyDescent="0.25">
      <c r="A732" t="s">
        <v>764</v>
      </c>
      <c r="B732">
        <v>0</v>
      </c>
      <c r="C732">
        <v>0</v>
      </c>
      <c r="D732">
        <v>0</v>
      </c>
      <c r="E732">
        <v>0</v>
      </c>
      <c r="F732">
        <v>45</v>
      </c>
      <c r="G732">
        <v>1</v>
      </c>
      <c r="H732" t="s">
        <v>22</v>
      </c>
      <c r="I732" t="s">
        <v>35</v>
      </c>
      <c r="J732" t="s">
        <v>23</v>
      </c>
      <c r="K732" t="s">
        <v>23</v>
      </c>
      <c r="L732" t="s">
        <v>22</v>
      </c>
      <c r="M732" t="s">
        <v>22</v>
      </c>
      <c r="N732" t="s">
        <v>23</v>
      </c>
      <c r="O732" t="s">
        <v>23</v>
      </c>
      <c r="P732" t="s">
        <v>26</v>
      </c>
      <c r="Q732">
        <v>1</v>
      </c>
      <c r="R732" t="s">
        <v>27</v>
      </c>
      <c r="S732">
        <v>87.25</v>
      </c>
      <c r="T732">
        <v>3941.7</v>
      </c>
      <c r="U732">
        <v>1</v>
      </c>
    </row>
    <row r="733" spans="1:21" x14ac:dyDescent="0.25">
      <c r="A733" t="s">
        <v>765</v>
      </c>
      <c r="B733">
        <v>1</v>
      </c>
      <c r="C733">
        <v>0</v>
      </c>
      <c r="D733">
        <v>0</v>
      </c>
      <c r="E733">
        <v>0</v>
      </c>
      <c r="F733">
        <v>5</v>
      </c>
      <c r="G733">
        <v>1</v>
      </c>
      <c r="H733" t="s">
        <v>23</v>
      </c>
      <c r="I733" t="s">
        <v>23</v>
      </c>
      <c r="J733" t="s">
        <v>44</v>
      </c>
      <c r="K733" t="s">
        <v>44</v>
      </c>
      <c r="L733" t="s">
        <v>44</v>
      </c>
      <c r="M733" t="s">
        <v>44</v>
      </c>
      <c r="N733" t="s">
        <v>44</v>
      </c>
      <c r="O733" t="s">
        <v>44</v>
      </c>
      <c r="P733" t="s">
        <v>26</v>
      </c>
      <c r="Q733">
        <v>0</v>
      </c>
      <c r="R733" t="s">
        <v>30</v>
      </c>
      <c r="S733">
        <v>20.350000000000001</v>
      </c>
      <c r="T733">
        <v>92.75</v>
      </c>
      <c r="U733">
        <v>0</v>
      </c>
    </row>
    <row r="734" spans="1:21" x14ac:dyDescent="0.25">
      <c r="A734" t="s">
        <v>766</v>
      </c>
      <c r="B734">
        <v>1</v>
      </c>
      <c r="C734">
        <v>0</v>
      </c>
      <c r="D734">
        <v>1</v>
      </c>
      <c r="E734">
        <v>1</v>
      </c>
      <c r="F734">
        <v>25</v>
      </c>
      <c r="G734">
        <v>1</v>
      </c>
      <c r="H734" t="s">
        <v>23</v>
      </c>
      <c r="I734" t="s">
        <v>35</v>
      </c>
      <c r="J734" t="s">
        <v>23</v>
      </c>
      <c r="K734" t="s">
        <v>22</v>
      </c>
      <c r="L734" t="s">
        <v>23</v>
      </c>
      <c r="M734" t="s">
        <v>23</v>
      </c>
      <c r="N734" t="s">
        <v>23</v>
      </c>
      <c r="O734" t="s">
        <v>23</v>
      </c>
      <c r="P734" t="s">
        <v>26</v>
      </c>
      <c r="Q734">
        <v>1</v>
      </c>
      <c r="R734" t="s">
        <v>27</v>
      </c>
      <c r="S734">
        <v>75.5</v>
      </c>
      <c r="T734">
        <v>1901.05</v>
      </c>
      <c r="U734">
        <v>0</v>
      </c>
    </row>
    <row r="735" spans="1:21" x14ac:dyDescent="0.25">
      <c r="A735" t="s">
        <v>767</v>
      </c>
      <c r="B735">
        <v>0</v>
      </c>
      <c r="C735">
        <v>0</v>
      </c>
      <c r="D735">
        <v>1</v>
      </c>
      <c r="E735">
        <v>1</v>
      </c>
      <c r="F735">
        <v>72</v>
      </c>
      <c r="G735">
        <v>1</v>
      </c>
      <c r="H735" t="s">
        <v>22</v>
      </c>
      <c r="I735" t="s">
        <v>35</v>
      </c>
      <c r="J735" t="s">
        <v>22</v>
      </c>
      <c r="K735" t="s">
        <v>23</v>
      </c>
      <c r="L735" t="s">
        <v>23</v>
      </c>
      <c r="M735" t="s">
        <v>23</v>
      </c>
      <c r="N735" t="s">
        <v>23</v>
      </c>
      <c r="O735" t="s">
        <v>23</v>
      </c>
      <c r="P735" t="s">
        <v>45</v>
      </c>
      <c r="Q735">
        <v>0</v>
      </c>
      <c r="R735" t="s">
        <v>33</v>
      </c>
      <c r="S735">
        <v>79.05</v>
      </c>
      <c r="T735">
        <v>5730.7</v>
      </c>
      <c r="U735">
        <v>0</v>
      </c>
    </row>
    <row r="736" spans="1:21" x14ac:dyDescent="0.25">
      <c r="A736" t="s">
        <v>768</v>
      </c>
      <c r="B736">
        <v>0</v>
      </c>
      <c r="C736">
        <v>0</v>
      </c>
      <c r="D736">
        <v>1</v>
      </c>
      <c r="E736">
        <v>0</v>
      </c>
      <c r="F736">
        <v>27</v>
      </c>
      <c r="G736">
        <v>1</v>
      </c>
      <c r="H736" t="s">
        <v>22</v>
      </c>
      <c r="I736" t="s">
        <v>35</v>
      </c>
      <c r="J736" t="s">
        <v>23</v>
      </c>
      <c r="K736" t="s">
        <v>23</v>
      </c>
      <c r="L736" t="s">
        <v>22</v>
      </c>
      <c r="M736" t="s">
        <v>23</v>
      </c>
      <c r="N736" t="s">
        <v>23</v>
      </c>
      <c r="O736" t="s">
        <v>22</v>
      </c>
      <c r="P736" t="s">
        <v>26</v>
      </c>
      <c r="Q736">
        <v>0</v>
      </c>
      <c r="R736" t="s">
        <v>33</v>
      </c>
      <c r="S736">
        <v>90.15</v>
      </c>
      <c r="T736">
        <v>2423.4</v>
      </c>
      <c r="U736">
        <v>0</v>
      </c>
    </row>
    <row r="737" spans="1:21" x14ac:dyDescent="0.25">
      <c r="A737" t="s">
        <v>769</v>
      </c>
      <c r="B737">
        <v>1</v>
      </c>
      <c r="C737">
        <v>0</v>
      </c>
      <c r="D737">
        <v>1</v>
      </c>
      <c r="E737">
        <v>1</v>
      </c>
      <c r="F737">
        <v>32</v>
      </c>
      <c r="G737">
        <v>0</v>
      </c>
      <c r="H737" t="s">
        <v>24</v>
      </c>
      <c r="I737" t="s">
        <v>25</v>
      </c>
      <c r="J737" t="s">
        <v>23</v>
      </c>
      <c r="K737" t="s">
        <v>23</v>
      </c>
      <c r="L737" t="s">
        <v>22</v>
      </c>
      <c r="M737" t="s">
        <v>23</v>
      </c>
      <c r="N737" t="s">
        <v>22</v>
      </c>
      <c r="O737" t="s">
        <v>22</v>
      </c>
      <c r="P737" t="s">
        <v>26</v>
      </c>
      <c r="Q737">
        <v>0</v>
      </c>
      <c r="R737" t="s">
        <v>38</v>
      </c>
      <c r="S737">
        <v>50.6</v>
      </c>
      <c r="T737">
        <v>1653.45</v>
      </c>
      <c r="U737">
        <v>0</v>
      </c>
    </row>
    <row r="738" spans="1:21" x14ac:dyDescent="0.25">
      <c r="A738" t="s">
        <v>770</v>
      </c>
      <c r="B738">
        <v>0</v>
      </c>
      <c r="C738">
        <v>0</v>
      </c>
      <c r="D738">
        <v>0</v>
      </c>
      <c r="E738">
        <v>0</v>
      </c>
      <c r="F738">
        <v>30</v>
      </c>
      <c r="G738">
        <v>1</v>
      </c>
      <c r="H738" t="s">
        <v>22</v>
      </c>
      <c r="I738" t="s">
        <v>35</v>
      </c>
      <c r="J738" t="s">
        <v>23</v>
      </c>
      <c r="K738" t="s">
        <v>22</v>
      </c>
      <c r="L738" t="s">
        <v>22</v>
      </c>
      <c r="M738" t="s">
        <v>22</v>
      </c>
      <c r="N738" t="s">
        <v>22</v>
      </c>
      <c r="O738" t="s">
        <v>22</v>
      </c>
      <c r="P738" t="s">
        <v>29</v>
      </c>
      <c r="Q738">
        <v>0</v>
      </c>
      <c r="R738" t="s">
        <v>38</v>
      </c>
      <c r="S738">
        <v>110.45</v>
      </c>
      <c r="T738">
        <v>3327.05</v>
      </c>
      <c r="U738">
        <v>0</v>
      </c>
    </row>
    <row r="739" spans="1:21" x14ac:dyDescent="0.25">
      <c r="A739" t="s">
        <v>771</v>
      </c>
      <c r="B739">
        <v>1</v>
      </c>
      <c r="C739">
        <v>0</v>
      </c>
      <c r="D739">
        <v>1</v>
      </c>
      <c r="E739">
        <v>0</v>
      </c>
      <c r="F739">
        <v>70</v>
      </c>
      <c r="G739">
        <v>1</v>
      </c>
      <c r="H739" t="s">
        <v>23</v>
      </c>
      <c r="I739" t="s">
        <v>35</v>
      </c>
      <c r="J739" t="s">
        <v>22</v>
      </c>
      <c r="K739" t="s">
        <v>22</v>
      </c>
      <c r="L739" t="s">
        <v>22</v>
      </c>
      <c r="M739" t="s">
        <v>22</v>
      </c>
      <c r="N739" t="s">
        <v>23</v>
      </c>
      <c r="O739" t="s">
        <v>22</v>
      </c>
      <c r="P739" t="s">
        <v>45</v>
      </c>
      <c r="Q739">
        <v>0</v>
      </c>
      <c r="R739" t="s">
        <v>38</v>
      </c>
      <c r="S739">
        <v>101</v>
      </c>
      <c r="T739">
        <v>7085.5</v>
      </c>
      <c r="U739">
        <v>0</v>
      </c>
    </row>
    <row r="740" spans="1:21" x14ac:dyDescent="0.25">
      <c r="A740" t="s">
        <v>772</v>
      </c>
      <c r="B740">
        <v>1</v>
      </c>
      <c r="C740">
        <v>1</v>
      </c>
      <c r="D740">
        <v>0</v>
      </c>
      <c r="E740">
        <v>0</v>
      </c>
      <c r="F740">
        <v>42</v>
      </c>
      <c r="G740">
        <v>1</v>
      </c>
      <c r="H740" t="s">
        <v>22</v>
      </c>
      <c r="I740" t="s">
        <v>35</v>
      </c>
      <c r="J740" t="s">
        <v>23</v>
      </c>
      <c r="K740" t="s">
        <v>22</v>
      </c>
      <c r="L740" t="s">
        <v>23</v>
      </c>
      <c r="M740" t="s">
        <v>23</v>
      </c>
      <c r="N740" t="s">
        <v>23</v>
      </c>
      <c r="O740" t="s">
        <v>23</v>
      </c>
      <c r="P740" t="s">
        <v>26</v>
      </c>
      <c r="Q740">
        <v>1</v>
      </c>
      <c r="R740" t="s">
        <v>33</v>
      </c>
      <c r="S740">
        <v>79.349999999999994</v>
      </c>
      <c r="T740">
        <v>3344.1</v>
      </c>
      <c r="U740">
        <v>0</v>
      </c>
    </row>
    <row r="741" spans="1:21" x14ac:dyDescent="0.25">
      <c r="A741" t="s">
        <v>773</v>
      </c>
      <c r="B741">
        <v>0</v>
      </c>
      <c r="C741">
        <v>1</v>
      </c>
      <c r="D741">
        <v>1</v>
      </c>
      <c r="E741">
        <v>0</v>
      </c>
      <c r="F741">
        <v>72</v>
      </c>
      <c r="G741">
        <v>1</v>
      </c>
      <c r="H741" t="s">
        <v>22</v>
      </c>
      <c r="I741" t="s">
        <v>25</v>
      </c>
      <c r="J741" t="s">
        <v>22</v>
      </c>
      <c r="K741" t="s">
        <v>22</v>
      </c>
      <c r="L741" t="s">
        <v>22</v>
      </c>
      <c r="M741" t="s">
        <v>22</v>
      </c>
      <c r="N741" t="s">
        <v>22</v>
      </c>
      <c r="O741" t="s">
        <v>22</v>
      </c>
      <c r="P741" t="s">
        <v>45</v>
      </c>
      <c r="Q741">
        <v>1</v>
      </c>
      <c r="R741" t="s">
        <v>33</v>
      </c>
      <c r="S741">
        <v>89.85</v>
      </c>
      <c r="T741">
        <v>6697.35</v>
      </c>
      <c r="U741">
        <v>0</v>
      </c>
    </row>
    <row r="742" spans="1:21" x14ac:dyDescent="0.25">
      <c r="A742" t="s">
        <v>774</v>
      </c>
      <c r="B742">
        <v>0</v>
      </c>
      <c r="C742">
        <v>0</v>
      </c>
      <c r="D742">
        <v>0</v>
      </c>
      <c r="E742">
        <v>0</v>
      </c>
      <c r="F742">
        <v>47</v>
      </c>
      <c r="G742">
        <v>1</v>
      </c>
      <c r="H742" t="s">
        <v>22</v>
      </c>
      <c r="I742" t="s">
        <v>25</v>
      </c>
      <c r="J742" t="s">
        <v>22</v>
      </c>
      <c r="K742" t="s">
        <v>23</v>
      </c>
      <c r="L742" t="s">
        <v>22</v>
      </c>
      <c r="M742" t="s">
        <v>22</v>
      </c>
      <c r="N742" t="s">
        <v>23</v>
      </c>
      <c r="O742" t="s">
        <v>23</v>
      </c>
      <c r="P742" t="s">
        <v>45</v>
      </c>
      <c r="Q742">
        <v>1</v>
      </c>
      <c r="R742" t="s">
        <v>30</v>
      </c>
      <c r="S742">
        <v>65</v>
      </c>
      <c r="T742">
        <v>2879.9</v>
      </c>
      <c r="U742">
        <v>0</v>
      </c>
    </row>
    <row r="743" spans="1:21" x14ac:dyDescent="0.25">
      <c r="A743" t="s">
        <v>775</v>
      </c>
      <c r="B743">
        <v>0</v>
      </c>
      <c r="C743">
        <v>0</v>
      </c>
      <c r="D743">
        <v>0</v>
      </c>
      <c r="E743">
        <v>0</v>
      </c>
      <c r="F743">
        <v>2</v>
      </c>
      <c r="G743">
        <v>1</v>
      </c>
      <c r="H743" t="s">
        <v>23</v>
      </c>
      <c r="I743" t="s">
        <v>35</v>
      </c>
      <c r="J743" t="s">
        <v>22</v>
      </c>
      <c r="K743" t="s">
        <v>23</v>
      </c>
      <c r="L743" t="s">
        <v>22</v>
      </c>
      <c r="M743" t="s">
        <v>23</v>
      </c>
      <c r="N743" t="s">
        <v>23</v>
      </c>
      <c r="O743" t="s">
        <v>23</v>
      </c>
      <c r="P743" t="s">
        <v>26</v>
      </c>
      <c r="Q743">
        <v>1</v>
      </c>
      <c r="R743" t="s">
        <v>27</v>
      </c>
      <c r="S743">
        <v>80.45</v>
      </c>
      <c r="T743">
        <v>137.1</v>
      </c>
      <c r="U743">
        <v>0</v>
      </c>
    </row>
    <row r="744" spans="1:21" x14ac:dyDescent="0.25">
      <c r="A744" t="s">
        <v>776</v>
      </c>
      <c r="B744">
        <v>1</v>
      </c>
      <c r="C744">
        <v>0</v>
      </c>
      <c r="D744">
        <v>0</v>
      </c>
      <c r="E744">
        <v>0</v>
      </c>
      <c r="F744">
        <v>10</v>
      </c>
      <c r="G744">
        <v>1</v>
      </c>
      <c r="H744" t="s">
        <v>22</v>
      </c>
      <c r="I744" t="s">
        <v>35</v>
      </c>
      <c r="J744" t="s">
        <v>22</v>
      </c>
      <c r="K744" t="s">
        <v>23</v>
      </c>
      <c r="L744" t="s">
        <v>23</v>
      </c>
      <c r="M744" t="s">
        <v>23</v>
      </c>
      <c r="N744" t="s">
        <v>22</v>
      </c>
      <c r="O744" t="s">
        <v>22</v>
      </c>
      <c r="P744" t="s">
        <v>26</v>
      </c>
      <c r="Q744">
        <v>0</v>
      </c>
      <c r="R744" t="s">
        <v>27</v>
      </c>
      <c r="S744">
        <v>98.55</v>
      </c>
      <c r="T744">
        <v>1008.55</v>
      </c>
      <c r="U744">
        <v>1</v>
      </c>
    </row>
    <row r="745" spans="1:21" x14ac:dyDescent="0.25">
      <c r="A745" t="s">
        <v>777</v>
      </c>
      <c r="B745">
        <v>0</v>
      </c>
      <c r="C745">
        <v>0</v>
      </c>
      <c r="D745">
        <v>1</v>
      </c>
      <c r="E745">
        <v>1</v>
      </c>
      <c r="F745">
        <v>61</v>
      </c>
      <c r="G745">
        <v>1</v>
      </c>
      <c r="H745" t="s">
        <v>22</v>
      </c>
      <c r="I745" t="s">
        <v>23</v>
      </c>
      <c r="J745" t="s">
        <v>44</v>
      </c>
      <c r="K745" t="s">
        <v>44</v>
      </c>
      <c r="L745" t="s">
        <v>44</v>
      </c>
      <c r="M745" t="s">
        <v>44</v>
      </c>
      <c r="N745" t="s">
        <v>44</v>
      </c>
      <c r="O745" t="s">
        <v>44</v>
      </c>
      <c r="P745" t="s">
        <v>45</v>
      </c>
      <c r="Q745">
        <v>1</v>
      </c>
      <c r="R745" t="s">
        <v>30</v>
      </c>
      <c r="S745">
        <v>24.1</v>
      </c>
      <c r="T745">
        <v>1551.6</v>
      </c>
      <c r="U745">
        <v>0</v>
      </c>
    </row>
    <row r="746" spans="1:21" x14ac:dyDescent="0.25">
      <c r="A746" t="s">
        <v>778</v>
      </c>
      <c r="B746">
        <v>0</v>
      </c>
      <c r="C746">
        <v>0</v>
      </c>
      <c r="D746">
        <v>0</v>
      </c>
      <c r="E746">
        <v>0</v>
      </c>
      <c r="F746">
        <v>5</v>
      </c>
      <c r="G746">
        <v>1</v>
      </c>
      <c r="H746" t="s">
        <v>23</v>
      </c>
      <c r="I746" t="s">
        <v>25</v>
      </c>
      <c r="J746" t="s">
        <v>23</v>
      </c>
      <c r="K746" t="s">
        <v>23</v>
      </c>
      <c r="L746" t="s">
        <v>23</v>
      </c>
      <c r="M746" t="s">
        <v>23</v>
      </c>
      <c r="N746" t="s">
        <v>23</v>
      </c>
      <c r="O746" t="s">
        <v>23</v>
      </c>
      <c r="P746" t="s">
        <v>26</v>
      </c>
      <c r="Q746">
        <v>1</v>
      </c>
      <c r="R746" t="s">
        <v>38</v>
      </c>
      <c r="S746">
        <v>44.05</v>
      </c>
      <c r="T746">
        <v>202.15</v>
      </c>
      <c r="U746">
        <v>0</v>
      </c>
    </row>
    <row r="747" spans="1:21" x14ac:dyDescent="0.25">
      <c r="A747" t="s">
        <v>779</v>
      </c>
      <c r="B747">
        <v>0</v>
      </c>
      <c r="C747">
        <v>1</v>
      </c>
      <c r="D747">
        <v>1</v>
      </c>
      <c r="E747">
        <v>0</v>
      </c>
      <c r="F747">
        <v>72</v>
      </c>
      <c r="G747">
        <v>1</v>
      </c>
      <c r="H747" t="s">
        <v>22</v>
      </c>
      <c r="I747" t="s">
        <v>35</v>
      </c>
      <c r="J747" t="s">
        <v>23</v>
      </c>
      <c r="K747" t="s">
        <v>22</v>
      </c>
      <c r="L747" t="s">
        <v>22</v>
      </c>
      <c r="M747" t="s">
        <v>22</v>
      </c>
      <c r="N747" t="s">
        <v>22</v>
      </c>
      <c r="O747" t="s">
        <v>22</v>
      </c>
      <c r="P747" t="s">
        <v>45</v>
      </c>
      <c r="Q747">
        <v>1</v>
      </c>
      <c r="R747" t="s">
        <v>38</v>
      </c>
      <c r="S747">
        <v>110.8</v>
      </c>
      <c r="T747">
        <v>7882.25</v>
      </c>
      <c r="U747">
        <v>0</v>
      </c>
    </row>
    <row r="748" spans="1:21" x14ac:dyDescent="0.25">
      <c r="A748" t="s">
        <v>780</v>
      </c>
      <c r="B748">
        <v>1</v>
      </c>
      <c r="C748">
        <v>1</v>
      </c>
      <c r="D748">
        <v>1</v>
      </c>
      <c r="E748">
        <v>1</v>
      </c>
      <c r="F748">
        <v>72</v>
      </c>
      <c r="G748">
        <v>1</v>
      </c>
      <c r="H748" t="s">
        <v>22</v>
      </c>
      <c r="I748" t="s">
        <v>35</v>
      </c>
      <c r="J748" t="s">
        <v>22</v>
      </c>
      <c r="K748" t="s">
        <v>22</v>
      </c>
      <c r="L748" t="s">
        <v>22</v>
      </c>
      <c r="M748" t="s">
        <v>22</v>
      </c>
      <c r="N748" t="s">
        <v>22</v>
      </c>
      <c r="O748" t="s">
        <v>22</v>
      </c>
      <c r="P748" t="s">
        <v>45</v>
      </c>
      <c r="Q748">
        <v>1</v>
      </c>
      <c r="R748" t="s">
        <v>33</v>
      </c>
      <c r="S748">
        <v>114.95</v>
      </c>
      <c r="T748">
        <v>8196.4</v>
      </c>
      <c r="U748">
        <v>0</v>
      </c>
    </row>
    <row r="749" spans="1:21" x14ac:dyDescent="0.25">
      <c r="A749" t="s">
        <v>781</v>
      </c>
      <c r="B749">
        <v>0</v>
      </c>
      <c r="C749">
        <v>1</v>
      </c>
      <c r="D749">
        <v>0</v>
      </c>
      <c r="E749">
        <v>0</v>
      </c>
      <c r="F749">
        <v>3</v>
      </c>
      <c r="G749">
        <v>1</v>
      </c>
      <c r="H749" t="s">
        <v>23</v>
      </c>
      <c r="I749" t="s">
        <v>35</v>
      </c>
      <c r="J749" t="s">
        <v>23</v>
      </c>
      <c r="K749" t="s">
        <v>23</v>
      </c>
      <c r="L749" t="s">
        <v>22</v>
      </c>
      <c r="M749" t="s">
        <v>23</v>
      </c>
      <c r="N749" t="s">
        <v>23</v>
      </c>
      <c r="O749" t="s">
        <v>23</v>
      </c>
      <c r="P749" t="s">
        <v>26</v>
      </c>
      <c r="Q749">
        <v>0</v>
      </c>
      <c r="R749" t="s">
        <v>30</v>
      </c>
      <c r="S749">
        <v>75.05</v>
      </c>
      <c r="T749">
        <v>202.9</v>
      </c>
      <c r="U749">
        <v>0</v>
      </c>
    </row>
    <row r="750" spans="1:21" x14ac:dyDescent="0.25">
      <c r="A750" t="s">
        <v>782</v>
      </c>
      <c r="B750">
        <v>1</v>
      </c>
      <c r="C750">
        <v>0</v>
      </c>
      <c r="D750">
        <v>1</v>
      </c>
      <c r="E750">
        <v>0</v>
      </c>
      <c r="F750">
        <v>48</v>
      </c>
      <c r="G750">
        <v>1</v>
      </c>
      <c r="H750" t="s">
        <v>23</v>
      </c>
      <c r="I750" t="s">
        <v>23</v>
      </c>
      <c r="J750" t="s">
        <v>44</v>
      </c>
      <c r="K750" t="s">
        <v>44</v>
      </c>
      <c r="L750" t="s">
        <v>44</v>
      </c>
      <c r="M750" t="s">
        <v>44</v>
      </c>
      <c r="N750" t="s">
        <v>44</v>
      </c>
      <c r="O750" t="s">
        <v>44</v>
      </c>
      <c r="P750" t="s">
        <v>45</v>
      </c>
      <c r="Q750">
        <v>0</v>
      </c>
      <c r="R750" t="s">
        <v>30</v>
      </c>
      <c r="S750">
        <v>19.25</v>
      </c>
      <c r="T750">
        <v>855.1</v>
      </c>
      <c r="U750">
        <v>0</v>
      </c>
    </row>
    <row r="751" spans="1:21" x14ac:dyDescent="0.25">
      <c r="A751" t="s">
        <v>783</v>
      </c>
      <c r="B751">
        <v>0</v>
      </c>
      <c r="C751">
        <v>0</v>
      </c>
      <c r="D751">
        <v>0</v>
      </c>
      <c r="E751">
        <v>0</v>
      </c>
      <c r="F751">
        <v>63</v>
      </c>
      <c r="G751">
        <v>1</v>
      </c>
      <c r="H751" t="s">
        <v>23</v>
      </c>
      <c r="I751" t="s">
        <v>35</v>
      </c>
      <c r="J751" t="s">
        <v>23</v>
      </c>
      <c r="K751" t="s">
        <v>23</v>
      </c>
      <c r="L751" t="s">
        <v>22</v>
      </c>
      <c r="M751" t="s">
        <v>22</v>
      </c>
      <c r="N751" t="s">
        <v>22</v>
      </c>
      <c r="O751" t="s">
        <v>23</v>
      </c>
      <c r="P751" t="s">
        <v>29</v>
      </c>
      <c r="Q751">
        <v>1</v>
      </c>
      <c r="R751" t="s">
        <v>38</v>
      </c>
      <c r="S751">
        <v>90.05</v>
      </c>
      <c r="T751">
        <v>5817</v>
      </c>
      <c r="U751">
        <v>0</v>
      </c>
    </row>
    <row r="752" spans="1:21" x14ac:dyDescent="0.25">
      <c r="A752" t="s">
        <v>784</v>
      </c>
      <c r="B752">
        <v>0</v>
      </c>
      <c r="C752">
        <v>0</v>
      </c>
      <c r="D752">
        <v>0</v>
      </c>
      <c r="E752">
        <v>0</v>
      </c>
      <c r="F752">
        <v>27</v>
      </c>
      <c r="G752">
        <v>1</v>
      </c>
      <c r="H752" t="s">
        <v>23</v>
      </c>
      <c r="I752" t="s">
        <v>25</v>
      </c>
      <c r="J752" t="s">
        <v>22</v>
      </c>
      <c r="K752" t="s">
        <v>22</v>
      </c>
      <c r="L752" t="s">
        <v>23</v>
      </c>
      <c r="M752" t="s">
        <v>23</v>
      </c>
      <c r="N752" t="s">
        <v>23</v>
      </c>
      <c r="O752" t="s">
        <v>23</v>
      </c>
      <c r="P752" t="s">
        <v>26</v>
      </c>
      <c r="Q752">
        <v>1</v>
      </c>
      <c r="R752" t="s">
        <v>30</v>
      </c>
      <c r="S752">
        <v>56.7</v>
      </c>
      <c r="T752">
        <v>1652.95</v>
      </c>
      <c r="U752">
        <v>0</v>
      </c>
    </row>
    <row r="753" spans="1:21" x14ac:dyDescent="0.25">
      <c r="A753" t="s">
        <v>785</v>
      </c>
      <c r="B753">
        <v>1</v>
      </c>
      <c r="C753">
        <v>0</v>
      </c>
      <c r="D753">
        <v>1</v>
      </c>
      <c r="E753">
        <v>1</v>
      </c>
      <c r="F753">
        <v>70</v>
      </c>
      <c r="G753">
        <v>1</v>
      </c>
      <c r="H753" t="s">
        <v>23</v>
      </c>
      <c r="I753" t="s">
        <v>25</v>
      </c>
      <c r="J753" t="s">
        <v>22</v>
      </c>
      <c r="K753" t="s">
        <v>22</v>
      </c>
      <c r="L753" t="s">
        <v>22</v>
      </c>
      <c r="M753" t="s">
        <v>23</v>
      </c>
      <c r="N753" t="s">
        <v>22</v>
      </c>
      <c r="O753" t="s">
        <v>22</v>
      </c>
      <c r="P753" t="s">
        <v>45</v>
      </c>
      <c r="Q753">
        <v>1</v>
      </c>
      <c r="R753" t="s">
        <v>38</v>
      </c>
      <c r="S753">
        <v>80.150000000000006</v>
      </c>
      <c r="T753">
        <v>5600.15</v>
      </c>
      <c r="U753">
        <v>0</v>
      </c>
    </row>
    <row r="754" spans="1:21" x14ac:dyDescent="0.25">
      <c r="A754" t="s">
        <v>786</v>
      </c>
      <c r="B754">
        <v>1</v>
      </c>
      <c r="C754">
        <v>0</v>
      </c>
      <c r="D754">
        <v>1</v>
      </c>
      <c r="E754">
        <v>1</v>
      </c>
      <c r="F754">
        <v>7</v>
      </c>
      <c r="G754">
        <v>1</v>
      </c>
      <c r="H754" t="s">
        <v>23</v>
      </c>
      <c r="I754" t="s">
        <v>25</v>
      </c>
      <c r="J754" t="s">
        <v>22</v>
      </c>
      <c r="K754" t="s">
        <v>23</v>
      </c>
      <c r="L754" t="s">
        <v>22</v>
      </c>
      <c r="M754" t="s">
        <v>22</v>
      </c>
      <c r="N754" t="s">
        <v>23</v>
      </c>
      <c r="O754" t="s">
        <v>22</v>
      </c>
      <c r="P754" t="s">
        <v>26</v>
      </c>
      <c r="Q754">
        <v>1</v>
      </c>
      <c r="R754" t="s">
        <v>38</v>
      </c>
      <c r="S754">
        <v>71.349999999999994</v>
      </c>
      <c r="T754">
        <v>515.75</v>
      </c>
      <c r="U754">
        <v>0</v>
      </c>
    </row>
    <row r="755" spans="1:21" x14ac:dyDescent="0.25">
      <c r="A755" t="s">
        <v>787</v>
      </c>
      <c r="B755">
        <v>1</v>
      </c>
      <c r="C755">
        <v>0</v>
      </c>
      <c r="D755">
        <v>0</v>
      </c>
      <c r="E755">
        <v>1</v>
      </c>
      <c r="F755">
        <v>0</v>
      </c>
      <c r="G755">
        <v>1</v>
      </c>
      <c r="H755" t="s">
        <v>23</v>
      </c>
      <c r="I755" t="s">
        <v>23</v>
      </c>
      <c r="J755" t="s">
        <v>44</v>
      </c>
      <c r="K755" t="s">
        <v>44</v>
      </c>
      <c r="L755" t="s">
        <v>44</v>
      </c>
      <c r="M755" t="s">
        <v>44</v>
      </c>
      <c r="N755" t="s">
        <v>44</v>
      </c>
      <c r="O755" t="s">
        <v>44</v>
      </c>
      <c r="P755" t="s">
        <v>45</v>
      </c>
      <c r="Q755">
        <v>0</v>
      </c>
      <c r="R755" t="s">
        <v>30</v>
      </c>
      <c r="S755">
        <v>20.25</v>
      </c>
      <c r="U755">
        <v>0</v>
      </c>
    </row>
    <row r="756" spans="1:21" x14ac:dyDescent="0.25">
      <c r="A756" t="s">
        <v>788</v>
      </c>
      <c r="B756">
        <v>0</v>
      </c>
      <c r="C756">
        <v>0</v>
      </c>
      <c r="D756">
        <v>1</v>
      </c>
      <c r="E756">
        <v>0</v>
      </c>
      <c r="F756">
        <v>2</v>
      </c>
      <c r="G756">
        <v>1</v>
      </c>
      <c r="H756" t="s">
        <v>23</v>
      </c>
      <c r="I756" t="s">
        <v>35</v>
      </c>
      <c r="J756" t="s">
        <v>22</v>
      </c>
      <c r="K756" t="s">
        <v>22</v>
      </c>
      <c r="L756" t="s">
        <v>23</v>
      </c>
      <c r="M756" t="s">
        <v>23</v>
      </c>
      <c r="N756" t="s">
        <v>22</v>
      </c>
      <c r="O756" t="s">
        <v>23</v>
      </c>
      <c r="P756" t="s">
        <v>26</v>
      </c>
      <c r="Q756">
        <v>0</v>
      </c>
      <c r="R756" t="s">
        <v>27</v>
      </c>
      <c r="S756">
        <v>90.35</v>
      </c>
      <c r="T756">
        <v>190.5</v>
      </c>
      <c r="U756">
        <v>0</v>
      </c>
    </row>
    <row r="757" spans="1:21" x14ac:dyDescent="0.25">
      <c r="A757" t="s">
        <v>789</v>
      </c>
      <c r="B757">
        <v>1</v>
      </c>
      <c r="C757">
        <v>1</v>
      </c>
      <c r="D757">
        <v>0</v>
      </c>
      <c r="E757">
        <v>0</v>
      </c>
      <c r="F757">
        <v>20</v>
      </c>
      <c r="G757">
        <v>1</v>
      </c>
      <c r="H757" t="s">
        <v>22</v>
      </c>
      <c r="I757" t="s">
        <v>35</v>
      </c>
      <c r="J757" t="s">
        <v>23</v>
      </c>
      <c r="K757" t="s">
        <v>23</v>
      </c>
      <c r="L757" t="s">
        <v>22</v>
      </c>
      <c r="M757" t="s">
        <v>23</v>
      </c>
      <c r="N757" t="s">
        <v>22</v>
      </c>
      <c r="O757" t="s">
        <v>22</v>
      </c>
      <c r="P757" t="s">
        <v>26</v>
      </c>
      <c r="Q757">
        <v>1</v>
      </c>
      <c r="R757" t="s">
        <v>27</v>
      </c>
      <c r="S757">
        <v>98.55</v>
      </c>
      <c r="T757">
        <v>1842.8</v>
      </c>
      <c r="U757">
        <v>1</v>
      </c>
    </row>
    <row r="758" spans="1:21" x14ac:dyDescent="0.25">
      <c r="A758" t="s">
        <v>790</v>
      </c>
      <c r="B758">
        <v>1</v>
      </c>
      <c r="C758">
        <v>0</v>
      </c>
      <c r="D758">
        <v>0</v>
      </c>
      <c r="E758">
        <v>0</v>
      </c>
      <c r="F758">
        <v>66</v>
      </c>
      <c r="G758">
        <v>1</v>
      </c>
      <c r="H758" t="s">
        <v>23</v>
      </c>
      <c r="I758" t="s">
        <v>23</v>
      </c>
      <c r="J758" t="s">
        <v>44</v>
      </c>
      <c r="K758" t="s">
        <v>44</v>
      </c>
      <c r="L758" t="s">
        <v>44</v>
      </c>
      <c r="M758" t="s">
        <v>44</v>
      </c>
      <c r="N758" t="s">
        <v>44</v>
      </c>
      <c r="O758" t="s">
        <v>44</v>
      </c>
      <c r="P758" t="s">
        <v>45</v>
      </c>
      <c r="Q758">
        <v>0</v>
      </c>
      <c r="R758" t="s">
        <v>33</v>
      </c>
      <c r="S758">
        <v>19.7</v>
      </c>
      <c r="T758">
        <v>1253.8</v>
      </c>
      <c r="U758">
        <v>0</v>
      </c>
    </row>
    <row r="759" spans="1:21" x14ac:dyDescent="0.25">
      <c r="A759" t="s">
        <v>791</v>
      </c>
      <c r="B759">
        <v>0</v>
      </c>
      <c r="C759">
        <v>0</v>
      </c>
      <c r="D759">
        <v>0</v>
      </c>
      <c r="E759">
        <v>0</v>
      </c>
      <c r="F759">
        <v>3</v>
      </c>
      <c r="G759">
        <v>1</v>
      </c>
      <c r="H759" t="s">
        <v>23</v>
      </c>
      <c r="I759" t="s">
        <v>23</v>
      </c>
      <c r="J759" t="s">
        <v>44</v>
      </c>
      <c r="K759" t="s">
        <v>44</v>
      </c>
      <c r="L759" t="s">
        <v>44</v>
      </c>
      <c r="M759" t="s">
        <v>44</v>
      </c>
      <c r="N759" t="s">
        <v>44</v>
      </c>
      <c r="O759" t="s">
        <v>44</v>
      </c>
      <c r="P759" t="s">
        <v>26</v>
      </c>
      <c r="Q759">
        <v>0</v>
      </c>
      <c r="R759" t="s">
        <v>30</v>
      </c>
      <c r="S759">
        <v>19.850000000000001</v>
      </c>
      <c r="T759">
        <v>57.2</v>
      </c>
      <c r="U759">
        <v>0</v>
      </c>
    </row>
    <row r="760" spans="1:21" x14ac:dyDescent="0.25">
      <c r="A760" t="s">
        <v>792</v>
      </c>
      <c r="B760">
        <v>0</v>
      </c>
      <c r="C760">
        <v>0</v>
      </c>
      <c r="D760">
        <v>0</v>
      </c>
      <c r="E760">
        <v>1</v>
      </c>
      <c r="F760">
        <v>15</v>
      </c>
      <c r="G760">
        <v>1</v>
      </c>
      <c r="H760" t="s">
        <v>23</v>
      </c>
      <c r="I760" t="s">
        <v>35</v>
      </c>
      <c r="J760" t="s">
        <v>23</v>
      </c>
      <c r="K760" t="s">
        <v>22</v>
      </c>
      <c r="L760" t="s">
        <v>23</v>
      </c>
      <c r="M760" t="s">
        <v>23</v>
      </c>
      <c r="N760" t="s">
        <v>23</v>
      </c>
      <c r="O760" t="s">
        <v>22</v>
      </c>
      <c r="P760" t="s">
        <v>26</v>
      </c>
      <c r="Q760">
        <v>1</v>
      </c>
      <c r="R760" t="s">
        <v>33</v>
      </c>
      <c r="S760">
        <v>85.9</v>
      </c>
      <c r="T760">
        <v>1269.55</v>
      </c>
      <c r="U760">
        <v>1</v>
      </c>
    </row>
    <row r="761" spans="1:21" x14ac:dyDescent="0.25">
      <c r="A761" t="s">
        <v>793</v>
      </c>
      <c r="B761">
        <v>0</v>
      </c>
      <c r="C761">
        <v>0</v>
      </c>
      <c r="D761">
        <v>1</v>
      </c>
      <c r="E761">
        <v>1</v>
      </c>
      <c r="F761">
        <v>72</v>
      </c>
      <c r="G761">
        <v>1</v>
      </c>
      <c r="H761" t="s">
        <v>22</v>
      </c>
      <c r="I761" t="s">
        <v>35</v>
      </c>
      <c r="J761" t="s">
        <v>22</v>
      </c>
      <c r="K761" t="s">
        <v>22</v>
      </c>
      <c r="L761" t="s">
        <v>23</v>
      </c>
      <c r="M761" t="s">
        <v>22</v>
      </c>
      <c r="N761" t="s">
        <v>23</v>
      </c>
      <c r="O761" t="s">
        <v>23</v>
      </c>
      <c r="P761" t="s">
        <v>45</v>
      </c>
      <c r="Q761">
        <v>1</v>
      </c>
      <c r="R761" t="s">
        <v>33</v>
      </c>
      <c r="S761">
        <v>90.35</v>
      </c>
      <c r="T761">
        <v>6563.4</v>
      </c>
      <c r="U761">
        <v>0</v>
      </c>
    </row>
    <row r="762" spans="1:21" x14ac:dyDescent="0.25">
      <c r="A762" t="s">
        <v>794</v>
      </c>
      <c r="B762">
        <v>1</v>
      </c>
      <c r="C762">
        <v>0</v>
      </c>
      <c r="D762">
        <v>0</v>
      </c>
      <c r="E762">
        <v>0</v>
      </c>
      <c r="F762">
        <v>1</v>
      </c>
      <c r="G762">
        <v>1</v>
      </c>
      <c r="H762" t="s">
        <v>23</v>
      </c>
      <c r="I762" t="s">
        <v>23</v>
      </c>
      <c r="J762" t="s">
        <v>44</v>
      </c>
      <c r="K762" t="s">
        <v>44</v>
      </c>
      <c r="L762" t="s">
        <v>44</v>
      </c>
      <c r="M762" t="s">
        <v>44</v>
      </c>
      <c r="N762" t="s">
        <v>44</v>
      </c>
      <c r="O762" t="s">
        <v>44</v>
      </c>
      <c r="P762" t="s">
        <v>26</v>
      </c>
      <c r="Q762">
        <v>0</v>
      </c>
      <c r="R762" t="s">
        <v>30</v>
      </c>
      <c r="S762">
        <v>20.8</v>
      </c>
      <c r="T762">
        <v>20.8</v>
      </c>
      <c r="U762">
        <v>0</v>
      </c>
    </row>
    <row r="763" spans="1:21" x14ac:dyDescent="0.25">
      <c r="A763" t="s">
        <v>795</v>
      </c>
      <c r="B763">
        <v>0</v>
      </c>
      <c r="C763">
        <v>0</v>
      </c>
      <c r="D763">
        <v>0</v>
      </c>
      <c r="E763">
        <v>0</v>
      </c>
      <c r="F763">
        <v>22</v>
      </c>
      <c r="G763">
        <v>1</v>
      </c>
      <c r="H763" t="s">
        <v>23</v>
      </c>
      <c r="I763" t="s">
        <v>35</v>
      </c>
      <c r="J763" t="s">
        <v>23</v>
      </c>
      <c r="K763" t="s">
        <v>23</v>
      </c>
      <c r="L763" t="s">
        <v>23</v>
      </c>
      <c r="M763" t="s">
        <v>23</v>
      </c>
      <c r="N763" t="s">
        <v>22</v>
      </c>
      <c r="O763" t="s">
        <v>22</v>
      </c>
      <c r="P763" t="s">
        <v>26</v>
      </c>
      <c r="Q763">
        <v>0</v>
      </c>
      <c r="R763" t="s">
        <v>27</v>
      </c>
      <c r="S763">
        <v>89.25</v>
      </c>
      <c r="T763">
        <v>1907.85</v>
      </c>
      <c r="U763">
        <v>1</v>
      </c>
    </row>
    <row r="764" spans="1:21" x14ac:dyDescent="0.25">
      <c r="A764" t="s">
        <v>796</v>
      </c>
      <c r="B764">
        <v>1</v>
      </c>
      <c r="C764">
        <v>0</v>
      </c>
      <c r="D764">
        <v>1</v>
      </c>
      <c r="E764">
        <v>0</v>
      </c>
      <c r="F764">
        <v>3</v>
      </c>
      <c r="G764">
        <v>1</v>
      </c>
      <c r="H764" t="s">
        <v>23</v>
      </c>
      <c r="I764" t="s">
        <v>35</v>
      </c>
      <c r="J764" t="s">
        <v>23</v>
      </c>
      <c r="K764" t="s">
        <v>23</v>
      </c>
      <c r="L764" t="s">
        <v>23</v>
      </c>
      <c r="M764" t="s">
        <v>23</v>
      </c>
      <c r="N764" t="s">
        <v>23</v>
      </c>
      <c r="O764" t="s">
        <v>23</v>
      </c>
      <c r="P764" t="s">
        <v>26</v>
      </c>
      <c r="Q764">
        <v>1</v>
      </c>
      <c r="R764" t="s">
        <v>27</v>
      </c>
      <c r="S764">
        <v>70.3</v>
      </c>
      <c r="T764">
        <v>208.85</v>
      </c>
      <c r="U764">
        <v>1</v>
      </c>
    </row>
    <row r="765" spans="1:21" x14ac:dyDescent="0.25">
      <c r="A765" t="s">
        <v>797</v>
      </c>
      <c r="B765">
        <v>0</v>
      </c>
      <c r="C765">
        <v>0</v>
      </c>
      <c r="D765">
        <v>1</v>
      </c>
      <c r="E765">
        <v>1</v>
      </c>
      <c r="F765">
        <v>72</v>
      </c>
      <c r="G765">
        <v>1</v>
      </c>
      <c r="H765" t="s">
        <v>22</v>
      </c>
      <c r="I765" t="s">
        <v>25</v>
      </c>
      <c r="J765" t="s">
        <v>22</v>
      </c>
      <c r="K765" t="s">
        <v>23</v>
      </c>
      <c r="L765" t="s">
        <v>22</v>
      </c>
      <c r="M765" t="s">
        <v>22</v>
      </c>
      <c r="N765" t="s">
        <v>23</v>
      </c>
      <c r="O765" t="s">
        <v>23</v>
      </c>
      <c r="P765" t="s">
        <v>45</v>
      </c>
      <c r="Q765">
        <v>0</v>
      </c>
      <c r="R765" t="s">
        <v>33</v>
      </c>
      <c r="S765">
        <v>66.849999999999994</v>
      </c>
      <c r="T765">
        <v>4758.8</v>
      </c>
      <c r="U765">
        <v>0</v>
      </c>
    </row>
    <row r="766" spans="1:21" x14ac:dyDescent="0.25">
      <c r="A766" t="s">
        <v>798</v>
      </c>
      <c r="B766">
        <v>1</v>
      </c>
      <c r="C766">
        <v>0</v>
      </c>
      <c r="D766">
        <v>1</v>
      </c>
      <c r="E766">
        <v>1</v>
      </c>
      <c r="F766">
        <v>65</v>
      </c>
      <c r="G766">
        <v>1</v>
      </c>
      <c r="H766" t="s">
        <v>23</v>
      </c>
      <c r="I766" t="s">
        <v>23</v>
      </c>
      <c r="J766" t="s">
        <v>44</v>
      </c>
      <c r="K766" t="s">
        <v>44</v>
      </c>
      <c r="L766" t="s">
        <v>44</v>
      </c>
      <c r="M766" t="s">
        <v>44</v>
      </c>
      <c r="N766" t="s">
        <v>44</v>
      </c>
      <c r="O766" t="s">
        <v>44</v>
      </c>
      <c r="P766" t="s">
        <v>45</v>
      </c>
      <c r="Q766">
        <v>0</v>
      </c>
      <c r="R766" t="s">
        <v>30</v>
      </c>
      <c r="S766">
        <v>19.899999999999999</v>
      </c>
      <c r="T766">
        <v>1292.5999999999999</v>
      </c>
      <c r="U766">
        <v>0</v>
      </c>
    </row>
    <row r="767" spans="1:21" x14ac:dyDescent="0.25">
      <c r="A767" t="s">
        <v>799</v>
      </c>
      <c r="B767">
        <v>0</v>
      </c>
      <c r="C767">
        <v>0</v>
      </c>
      <c r="D767">
        <v>0</v>
      </c>
      <c r="E767">
        <v>0</v>
      </c>
      <c r="F767">
        <v>11</v>
      </c>
      <c r="G767">
        <v>0</v>
      </c>
      <c r="H767" t="s">
        <v>24</v>
      </c>
      <c r="I767" t="s">
        <v>25</v>
      </c>
      <c r="J767" t="s">
        <v>23</v>
      </c>
      <c r="K767" t="s">
        <v>23</v>
      </c>
      <c r="L767" t="s">
        <v>23</v>
      </c>
      <c r="M767" t="s">
        <v>23</v>
      </c>
      <c r="N767" t="s">
        <v>22</v>
      </c>
      <c r="O767" t="s">
        <v>23</v>
      </c>
      <c r="P767" t="s">
        <v>26</v>
      </c>
      <c r="Q767">
        <v>1</v>
      </c>
      <c r="R767" t="s">
        <v>30</v>
      </c>
      <c r="S767">
        <v>35.799999999999997</v>
      </c>
      <c r="T767">
        <v>363.15</v>
      </c>
      <c r="U767">
        <v>0</v>
      </c>
    </row>
    <row r="768" spans="1:21" x14ac:dyDescent="0.25">
      <c r="A768" t="s">
        <v>800</v>
      </c>
      <c r="B768">
        <v>1</v>
      </c>
      <c r="C768">
        <v>0</v>
      </c>
      <c r="D768">
        <v>0</v>
      </c>
      <c r="E768">
        <v>0</v>
      </c>
      <c r="F768">
        <v>22</v>
      </c>
      <c r="G768">
        <v>1</v>
      </c>
      <c r="H768" t="s">
        <v>22</v>
      </c>
      <c r="I768" t="s">
        <v>35</v>
      </c>
      <c r="J768" t="s">
        <v>23</v>
      </c>
      <c r="K768" t="s">
        <v>22</v>
      </c>
      <c r="L768" t="s">
        <v>23</v>
      </c>
      <c r="M768" t="s">
        <v>23</v>
      </c>
      <c r="N768" t="s">
        <v>23</v>
      </c>
      <c r="O768" t="s">
        <v>23</v>
      </c>
      <c r="P768" t="s">
        <v>26</v>
      </c>
      <c r="Q768">
        <v>1</v>
      </c>
      <c r="R768" t="s">
        <v>30</v>
      </c>
      <c r="S768">
        <v>78.849999999999994</v>
      </c>
      <c r="T768">
        <v>1600.25</v>
      </c>
      <c r="U768">
        <v>0</v>
      </c>
    </row>
    <row r="769" spans="1:21" x14ac:dyDescent="0.25">
      <c r="A769" t="s">
        <v>801</v>
      </c>
      <c r="B769">
        <v>1</v>
      </c>
      <c r="C769">
        <v>0</v>
      </c>
      <c r="D769">
        <v>0</v>
      </c>
      <c r="E769">
        <v>0</v>
      </c>
      <c r="F769">
        <v>14</v>
      </c>
      <c r="G769">
        <v>1</v>
      </c>
      <c r="H769" t="s">
        <v>23</v>
      </c>
      <c r="I769" t="s">
        <v>23</v>
      </c>
      <c r="J769" t="s">
        <v>44</v>
      </c>
      <c r="K769" t="s">
        <v>44</v>
      </c>
      <c r="L769" t="s">
        <v>44</v>
      </c>
      <c r="M769" t="s">
        <v>44</v>
      </c>
      <c r="N769" t="s">
        <v>44</v>
      </c>
      <c r="O769" t="s">
        <v>44</v>
      </c>
      <c r="P769" t="s">
        <v>29</v>
      </c>
      <c r="Q769">
        <v>0</v>
      </c>
      <c r="R769" t="s">
        <v>33</v>
      </c>
      <c r="S769">
        <v>20.399999999999999</v>
      </c>
      <c r="T769">
        <v>275.7</v>
      </c>
      <c r="U769">
        <v>0</v>
      </c>
    </row>
    <row r="770" spans="1:21" x14ac:dyDescent="0.25">
      <c r="A770" t="s">
        <v>802</v>
      </c>
      <c r="B770">
        <v>1</v>
      </c>
      <c r="C770">
        <v>0</v>
      </c>
      <c r="D770">
        <v>0</v>
      </c>
      <c r="E770">
        <v>0</v>
      </c>
      <c r="F770">
        <v>41</v>
      </c>
      <c r="G770">
        <v>1</v>
      </c>
      <c r="H770" t="s">
        <v>23</v>
      </c>
      <c r="I770" t="s">
        <v>35</v>
      </c>
      <c r="J770" t="s">
        <v>23</v>
      </c>
      <c r="K770" t="s">
        <v>23</v>
      </c>
      <c r="L770" t="s">
        <v>23</v>
      </c>
      <c r="M770" t="s">
        <v>22</v>
      </c>
      <c r="N770" t="s">
        <v>23</v>
      </c>
      <c r="O770" t="s">
        <v>23</v>
      </c>
      <c r="P770" t="s">
        <v>26</v>
      </c>
      <c r="Q770">
        <v>1</v>
      </c>
      <c r="R770" t="s">
        <v>27</v>
      </c>
      <c r="S770">
        <v>74.25</v>
      </c>
      <c r="T770">
        <v>3089.1</v>
      </c>
      <c r="U770">
        <v>0</v>
      </c>
    </row>
    <row r="771" spans="1:21" x14ac:dyDescent="0.25">
      <c r="A771" t="s">
        <v>803</v>
      </c>
      <c r="B771">
        <v>1</v>
      </c>
      <c r="C771">
        <v>0</v>
      </c>
      <c r="D771">
        <v>1</v>
      </c>
      <c r="E771">
        <v>0</v>
      </c>
      <c r="F771">
        <v>17</v>
      </c>
      <c r="G771">
        <v>1</v>
      </c>
      <c r="H771" t="s">
        <v>23</v>
      </c>
      <c r="I771" t="s">
        <v>25</v>
      </c>
      <c r="J771" t="s">
        <v>22</v>
      </c>
      <c r="K771" t="s">
        <v>22</v>
      </c>
      <c r="L771" t="s">
        <v>23</v>
      </c>
      <c r="M771" t="s">
        <v>23</v>
      </c>
      <c r="N771" t="s">
        <v>23</v>
      </c>
      <c r="O771" t="s">
        <v>22</v>
      </c>
      <c r="P771" t="s">
        <v>29</v>
      </c>
      <c r="Q771">
        <v>0</v>
      </c>
      <c r="R771" t="s">
        <v>30</v>
      </c>
      <c r="S771">
        <v>64.8</v>
      </c>
      <c r="T771">
        <v>1175.5999999999999</v>
      </c>
      <c r="U771">
        <v>0</v>
      </c>
    </row>
    <row r="772" spans="1:21" x14ac:dyDescent="0.25">
      <c r="A772" t="s">
        <v>804</v>
      </c>
      <c r="B772">
        <v>1</v>
      </c>
      <c r="C772">
        <v>0</v>
      </c>
      <c r="D772">
        <v>0</v>
      </c>
      <c r="E772">
        <v>0</v>
      </c>
      <c r="F772">
        <v>11</v>
      </c>
      <c r="G772">
        <v>1</v>
      </c>
      <c r="H772" t="s">
        <v>23</v>
      </c>
      <c r="I772" t="s">
        <v>23</v>
      </c>
      <c r="J772" t="s">
        <v>44</v>
      </c>
      <c r="K772" t="s">
        <v>44</v>
      </c>
      <c r="L772" t="s">
        <v>44</v>
      </c>
      <c r="M772" t="s">
        <v>44</v>
      </c>
      <c r="N772" t="s">
        <v>44</v>
      </c>
      <c r="O772" t="s">
        <v>44</v>
      </c>
      <c r="P772" t="s">
        <v>26</v>
      </c>
      <c r="Q772">
        <v>1</v>
      </c>
      <c r="R772" t="s">
        <v>38</v>
      </c>
      <c r="S772">
        <v>20.45</v>
      </c>
      <c r="T772">
        <v>237.3</v>
      </c>
      <c r="U772">
        <v>0</v>
      </c>
    </row>
    <row r="773" spans="1:21" x14ac:dyDescent="0.25">
      <c r="A773" t="s">
        <v>805</v>
      </c>
      <c r="B773">
        <v>1</v>
      </c>
      <c r="C773">
        <v>0</v>
      </c>
      <c r="D773">
        <v>0</v>
      </c>
      <c r="E773">
        <v>0</v>
      </c>
      <c r="F773">
        <v>15</v>
      </c>
      <c r="G773">
        <v>1</v>
      </c>
      <c r="H773" t="s">
        <v>22</v>
      </c>
      <c r="I773" t="s">
        <v>35</v>
      </c>
      <c r="J773" t="s">
        <v>23</v>
      </c>
      <c r="K773" t="s">
        <v>23</v>
      </c>
      <c r="L773" t="s">
        <v>23</v>
      </c>
      <c r="M773" t="s">
        <v>23</v>
      </c>
      <c r="N773" t="s">
        <v>22</v>
      </c>
      <c r="O773" t="s">
        <v>22</v>
      </c>
      <c r="P773" t="s">
        <v>26</v>
      </c>
      <c r="Q773">
        <v>1</v>
      </c>
      <c r="R773" t="s">
        <v>27</v>
      </c>
      <c r="S773">
        <v>93.35</v>
      </c>
      <c r="T773">
        <v>1444.65</v>
      </c>
      <c r="U773">
        <v>1</v>
      </c>
    </row>
    <row r="774" spans="1:21" x14ac:dyDescent="0.25">
      <c r="A774" t="s">
        <v>806</v>
      </c>
      <c r="B774">
        <v>0</v>
      </c>
      <c r="C774">
        <v>0</v>
      </c>
      <c r="D774">
        <v>0</v>
      </c>
      <c r="E774">
        <v>0</v>
      </c>
      <c r="F774">
        <v>1</v>
      </c>
      <c r="G774">
        <v>1</v>
      </c>
      <c r="H774" t="s">
        <v>23</v>
      </c>
      <c r="I774" t="s">
        <v>23</v>
      </c>
      <c r="J774" t="s">
        <v>44</v>
      </c>
      <c r="K774" t="s">
        <v>44</v>
      </c>
      <c r="L774" t="s">
        <v>44</v>
      </c>
      <c r="M774" t="s">
        <v>44</v>
      </c>
      <c r="N774" t="s">
        <v>44</v>
      </c>
      <c r="O774" t="s">
        <v>44</v>
      </c>
      <c r="P774" t="s">
        <v>26</v>
      </c>
      <c r="Q774">
        <v>0</v>
      </c>
      <c r="R774" t="s">
        <v>30</v>
      </c>
      <c r="S774">
        <v>19.899999999999999</v>
      </c>
      <c r="T774">
        <v>19.899999999999999</v>
      </c>
      <c r="U774">
        <v>1</v>
      </c>
    </row>
    <row r="775" spans="1:21" x14ac:dyDescent="0.25">
      <c r="A775" t="s">
        <v>807</v>
      </c>
      <c r="B775">
        <v>0</v>
      </c>
      <c r="C775">
        <v>0</v>
      </c>
      <c r="D775">
        <v>1</v>
      </c>
      <c r="E775">
        <v>0</v>
      </c>
      <c r="F775">
        <v>5</v>
      </c>
      <c r="G775">
        <v>1</v>
      </c>
      <c r="H775" t="s">
        <v>23</v>
      </c>
      <c r="I775" t="s">
        <v>35</v>
      </c>
      <c r="J775" t="s">
        <v>22</v>
      </c>
      <c r="K775" t="s">
        <v>23</v>
      </c>
      <c r="L775" t="s">
        <v>22</v>
      </c>
      <c r="M775" t="s">
        <v>23</v>
      </c>
      <c r="N775" t="s">
        <v>23</v>
      </c>
      <c r="O775" t="s">
        <v>22</v>
      </c>
      <c r="P775" t="s">
        <v>26</v>
      </c>
      <c r="Q775">
        <v>1</v>
      </c>
      <c r="R775" t="s">
        <v>30</v>
      </c>
      <c r="S775">
        <v>88.9</v>
      </c>
      <c r="T775">
        <v>454.15</v>
      </c>
      <c r="U775">
        <v>1</v>
      </c>
    </row>
    <row r="776" spans="1:21" x14ac:dyDescent="0.25">
      <c r="A776" t="s">
        <v>808</v>
      </c>
      <c r="B776">
        <v>1</v>
      </c>
      <c r="C776">
        <v>0</v>
      </c>
      <c r="D776">
        <v>1</v>
      </c>
      <c r="E776">
        <v>0</v>
      </c>
      <c r="F776">
        <v>33</v>
      </c>
      <c r="G776">
        <v>1</v>
      </c>
      <c r="H776" t="s">
        <v>23</v>
      </c>
      <c r="I776" t="s">
        <v>35</v>
      </c>
      <c r="J776" t="s">
        <v>23</v>
      </c>
      <c r="K776" t="s">
        <v>23</v>
      </c>
      <c r="L776" t="s">
        <v>22</v>
      </c>
      <c r="M776" t="s">
        <v>23</v>
      </c>
      <c r="N776" t="s">
        <v>22</v>
      </c>
      <c r="O776" t="s">
        <v>22</v>
      </c>
      <c r="P776" t="s">
        <v>29</v>
      </c>
      <c r="Q776">
        <v>1</v>
      </c>
      <c r="R776" t="s">
        <v>27</v>
      </c>
      <c r="S776">
        <v>95.8</v>
      </c>
      <c r="T776">
        <v>3036.75</v>
      </c>
      <c r="U776">
        <v>1</v>
      </c>
    </row>
    <row r="777" spans="1:21" x14ac:dyDescent="0.25">
      <c r="A777" t="s">
        <v>809</v>
      </c>
      <c r="B777">
        <v>0</v>
      </c>
      <c r="C777">
        <v>0</v>
      </c>
      <c r="D777">
        <v>1</v>
      </c>
      <c r="E777">
        <v>0</v>
      </c>
      <c r="F777">
        <v>72</v>
      </c>
      <c r="G777">
        <v>1</v>
      </c>
      <c r="H777" t="s">
        <v>22</v>
      </c>
      <c r="I777" t="s">
        <v>35</v>
      </c>
      <c r="J777" t="s">
        <v>22</v>
      </c>
      <c r="K777" t="s">
        <v>22</v>
      </c>
      <c r="L777" t="s">
        <v>22</v>
      </c>
      <c r="M777" t="s">
        <v>23</v>
      </c>
      <c r="N777" t="s">
        <v>22</v>
      </c>
      <c r="O777" t="s">
        <v>22</v>
      </c>
      <c r="P777" t="s">
        <v>45</v>
      </c>
      <c r="Q777">
        <v>1</v>
      </c>
      <c r="R777" t="s">
        <v>38</v>
      </c>
      <c r="S777">
        <v>110.65</v>
      </c>
      <c r="T777">
        <v>8065.65</v>
      </c>
      <c r="U777">
        <v>0</v>
      </c>
    </row>
    <row r="778" spans="1:21" x14ac:dyDescent="0.25">
      <c r="A778" t="s">
        <v>810</v>
      </c>
      <c r="B778">
        <v>0</v>
      </c>
      <c r="C778">
        <v>0</v>
      </c>
      <c r="D778">
        <v>1</v>
      </c>
      <c r="E778">
        <v>1</v>
      </c>
      <c r="F778">
        <v>3</v>
      </c>
      <c r="G778">
        <v>0</v>
      </c>
      <c r="H778" t="s">
        <v>24</v>
      </c>
      <c r="I778" t="s">
        <v>25</v>
      </c>
      <c r="J778" t="s">
        <v>23</v>
      </c>
      <c r="K778" t="s">
        <v>22</v>
      </c>
      <c r="L778" t="s">
        <v>23</v>
      </c>
      <c r="M778" t="s">
        <v>23</v>
      </c>
      <c r="N778" t="s">
        <v>23</v>
      </c>
      <c r="O778" t="s">
        <v>22</v>
      </c>
      <c r="P778" t="s">
        <v>26</v>
      </c>
      <c r="Q778">
        <v>0</v>
      </c>
      <c r="R778" t="s">
        <v>30</v>
      </c>
      <c r="S778">
        <v>40.299999999999997</v>
      </c>
      <c r="T778">
        <v>92.5</v>
      </c>
      <c r="U778">
        <v>0</v>
      </c>
    </row>
    <row r="779" spans="1:21" x14ac:dyDescent="0.25">
      <c r="A779" t="s">
        <v>811</v>
      </c>
      <c r="B779">
        <v>1</v>
      </c>
      <c r="C779">
        <v>0</v>
      </c>
      <c r="D779">
        <v>0</v>
      </c>
      <c r="E779">
        <v>0</v>
      </c>
      <c r="F779">
        <v>2</v>
      </c>
      <c r="G779">
        <v>1</v>
      </c>
      <c r="H779" t="s">
        <v>22</v>
      </c>
      <c r="I779" t="s">
        <v>35</v>
      </c>
      <c r="J779" t="s">
        <v>23</v>
      </c>
      <c r="K779" t="s">
        <v>22</v>
      </c>
      <c r="L779" t="s">
        <v>23</v>
      </c>
      <c r="M779" t="s">
        <v>23</v>
      </c>
      <c r="N779" t="s">
        <v>23</v>
      </c>
      <c r="O779" t="s">
        <v>23</v>
      </c>
      <c r="P779" t="s">
        <v>26</v>
      </c>
      <c r="Q779">
        <v>1</v>
      </c>
      <c r="R779" t="s">
        <v>27</v>
      </c>
      <c r="S779">
        <v>82</v>
      </c>
      <c r="T779">
        <v>184.65</v>
      </c>
      <c r="U779">
        <v>1</v>
      </c>
    </row>
    <row r="780" spans="1:21" x14ac:dyDescent="0.25">
      <c r="A780" t="s">
        <v>812</v>
      </c>
      <c r="B780">
        <v>0</v>
      </c>
      <c r="C780">
        <v>0</v>
      </c>
      <c r="D780">
        <v>1</v>
      </c>
      <c r="E780">
        <v>0</v>
      </c>
      <c r="F780">
        <v>59</v>
      </c>
      <c r="G780">
        <v>1</v>
      </c>
      <c r="H780" t="s">
        <v>22</v>
      </c>
      <c r="I780" t="s">
        <v>35</v>
      </c>
      <c r="J780" t="s">
        <v>22</v>
      </c>
      <c r="K780" t="s">
        <v>22</v>
      </c>
      <c r="L780" t="s">
        <v>22</v>
      </c>
      <c r="M780" t="s">
        <v>22</v>
      </c>
      <c r="N780" t="s">
        <v>23</v>
      </c>
      <c r="O780" t="s">
        <v>22</v>
      </c>
      <c r="P780" t="s">
        <v>29</v>
      </c>
      <c r="Q780">
        <v>1</v>
      </c>
      <c r="R780" t="s">
        <v>38</v>
      </c>
      <c r="S780">
        <v>107</v>
      </c>
      <c r="T780">
        <v>6152.3</v>
      </c>
      <c r="U780">
        <v>0</v>
      </c>
    </row>
    <row r="781" spans="1:21" x14ac:dyDescent="0.25">
      <c r="A781" t="s">
        <v>813</v>
      </c>
      <c r="B781">
        <v>1</v>
      </c>
      <c r="C781">
        <v>0</v>
      </c>
      <c r="D781">
        <v>0</v>
      </c>
      <c r="E781">
        <v>0</v>
      </c>
      <c r="F781">
        <v>2</v>
      </c>
      <c r="G781">
        <v>1</v>
      </c>
      <c r="H781" t="s">
        <v>23</v>
      </c>
      <c r="I781" t="s">
        <v>25</v>
      </c>
      <c r="J781" t="s">
        <v>23</v>
      </c>
      <c r="K781" t="s">
        <v>23</v>
      </c>
      <c r="L781" t="s">
        <v>23</v>
      </c>
      <c r="M781" t="s">
        <v>23</v>
      </c>
      <c r="N781" t="s">
        <v>23</v>
      </c>
      <c r="O781" t="s">
        <v>23</v>
      </c>
      <c r="P781" t="s">
        <v>26</v>
      </c>
      <c r="Q781">
        <v>0</v>
      </c>
      <c r="R781" t="s">
        <v>27</v>
      </c>
      <c r="S781">
        <v>45.35</v>
      </c>
      <c r="T781">
        <v>89.5</v>
      </c>
      <c r="U781">
        <v>1</v>
      </c>
    </row>
    <row r="782" spans="1:21" x14ac:dyDescent="0.25">
      <c r="A782" t="s">
        <v>814</v>
      </c>
      <c r="B782">
        <v>1</v>
      </c>
      <c r="C782">
        <v>0</v>
      </c>
      <c r="D782">
        <v>1</v>
      </c>
      <c r="E782">
        <v>1</v>
      </c>
      <c r="F782">
        <v>71</v>
      </c>
      <c r="G782">
        <v>1</v>
      </c>
      <c r="H782" t="s">
        <v>23</v>
      </c>
      <c r="I782" t="s">
        <v>25</v>
      </c>
      <c r="J782" t="s">
        <v>23</v>
      </c>
      <c r="K782" t="s">
        <v>22</v>
      </c>
      <c r="L782" t="s">
        <v>23</v>
      </c>
      <c r="M782" t="s">
        <v>22</v>
      </c>
      <c r="N782" t="s">
        <v>22</v>
      </c>
      <c r="O782" t="s">
        <v>22</v>
      </c>
      <c r="P782" t="s">
        <v>45</v>
      </c>
      <c r="Q782">
        <v>1</v>
      </c>
      <c r="R782" t="s">
        <v>38</v>
      </c>
      <c r="S782">
        <v>73.349999999999994</v>
      </c>
      <c r="T782">
        <v>5154.5</v>
      </c>
      <c r="U782">
        <v>0</v>
      </c>
    </row>
    <row r="783" spans="1:21" x14ac:dyDescent="0.25">
      <c r="A783" t="s">
        <v>815</v>
      </c>
      <c r="B783">
        <v>0</v>
      </c>
      <c r="C783">
        <v>0</v>
      </c>
      <c r="D783">
        <v>1</v>
      </c>
      <c r="E783">
        <v>1</v>
      </c>
      <c r="F783">
        <v>5</v>
      </c>
      <c r="G783">
        <v>1</v>
      </c>
      <c r="H783" t="s">
        <v>23</v>
      </c>
      <c r="I783" t="s">
        <v>25</v>
      </c>
      <c r="J783" t="s">
        <v>23</v>
      </c>
      <c r="K783" t="s">
        <v>23</v>
      </c>
      <c r="L783" t="s">
        <v>23</v>
      </c>
      <c r="M783" t="s">
        <v>23</v>
      </c>
      <c r="N783" t="s">
        <v>23</v>
      </c>
      <c r="O783" t="s">
        <v>23</v>
      </c>
      <c r="P783" t="s">
        <v>26</v>
      </c>
      <c r="Q783">
        <v>0</v>
      </c>
      <c r="R783" t="s">
        <v>30</v>
      </c>
      <c r="S783">
        <v>44.8</v>
      </c>
      <c r="T783">
        <v>220.45</v>
      </c>
      <c r="U783">
        <v>0</v>
      </c>
    </row>
    <row r="784" spans="1:21" x14ac:dyDescent="0.25">
      <c r="A784" t="s">
        <v>816</v>
      </c>
      <c r="B784">
        <v>1</v>
      </c>
      <c r="C784">
        <v>0</v>
      </c>
      <c r="D784">
        <v>1</v>
      </c>
      <c r="E784">
        <v>1</v>
      </c>
      <c r="F784">
        <v>27</v>
      </c>
      <c r="G784">
        <v>1</v>
      </c>
      <c r="H784" t="s">
        <v>23</v>
      </c>
      <c r="I784" t="s">
        <v>25</v>
      </c>
      <c r="J784" t="s">
        <v>22</v>
      </c>
      <c r="K784" t="s">
        <v>22</v>
      </c>
      <c r="L784" t="s">
        <v>23</v>
      </c>
      <c r="M784" t="s">
        <v>23</v>
      </c>
      <c r="N784" t="s">
        <v>23</v>
      </c>
      <c r="O784" t="s">
        <v>23</v>
      </c>
      <c r="P784" t="s">
        <v>26</v>
      </c>
      <c r="Q784">
        <v>1</v>
      </c>
      <c r="R784" t="s">
        <v>38</v>
      </c>
      <c r="S784">
        <v>54.75</v>
      </c>
      <c r="T784">
        <v>1510.3</v>
      </c>
      <c r="U784">
        <v>0</v>
      </c>
    </row>
    <row r="785" spans="1:21" x14ac:dyDescent="0.25">
      <c r="A785" t="s">
        <v>817</v>
      </c>
      <c r="B785">
        <v>0</v>
      </c>
      <c r="C785">
        <v>0</v>
      </c>
      <c r="D785">
        <v>0</v>
      </c>
      <c r="E785">
        <v>0</v>
      </c>
      <c r="F785">
        <v>1</v>
      </c>
      <c r="G785">
        <v>1</v>
      </c>
      <c r="H785" t="s">
        <v>23</v>
      </c>
      <c r="I785" t="s">
        <v>25</v>
      </c>
      <c r="J785" t="s">
        <v>23</v>
      </c>
      <c r="K785" t="s">
        <v>23</v>
      </c>
      <c r="L785" t="s">
        <v>23</v>
      </c>
      <c r="M785" t="s">
        <v>22</v>
      </c>
      <c r="N785" t="s">
        <v>23</v>
      </c>
      <c r="O785" t="s">
        <v>23</v>
      </c>
      <c r="P785" t="s">
        <v>26</v>
      </c>
      <c r="Q785">
        <v>1</v>
      </c>
      <c r="R785" t="s">
        <v>27</v>
      </c>
      <c r="S785">
        <v>52.2</v>
      </c>
      <c r="T785">
        <v>52.2</v>
      </c>
      <c r="U785">
        <v>1</v>
      </c>
    </row>
    <row r="786" spans="1:21" x14ac:dyDescent="0.25">
      <c r="A786" t="s">
        <v>818</v>
      </c>
      <c r="B786">
        <v>1</v>
      </c>
      <c r="C786">
        <v>0</v>
      </c>
      <c r="D786">
        <v>0</v>
      </c>
      <c r="E786">
        <v>1</v>
      </c>
      <c r="F786">
        <v>63</v>
      </c>
      <c r="G786">
        <v>0</v>
      </c>
      <c r="H786" t="s">
        <v>24</v>
      </c>
      <c r="I786" t="s">
        <v>25</v>
      </c>
      <c r="J786" t="s">
        <v>22</v>
      </c>
      <c r="K786" t="s">
        <v>22</v>
      </c>
      <c r="L786" t="s">
        <v>23</v>
      </c>
      <c r="M786" t="s">
        <v>22</v>
      </c>
      <c r="N786" t="s">
        <v>23</v>
      </c>
      <c r="O786" t="s">
        <v>23</v>
      </c>
      <c r="P786" t="s">
        <v>29</v>
      </c>
      <c r="Q786">
        <v>1</v>
      </c>
      <c r="R786" t="s">
        <v>33</v>
      </c>
      <c r="S786">
        <v>40.6</v>
      </c>
      <c r="T786">
        <v>2588.9499999999998</v>
      </c>
      <c r="U786">
        <v>0</v>
      </c>
    </row>
    <row r="787" spans="1:21" x14ac:dyDescent="0.25">
      <c r="A787" t="s">
        <v>819</v>
      </c>
      <c r="B787">
        <v>0</v>
      </c>
      <c r="C787">
        <v>1</v>
      </c>
      <c r="D787">
        <v>0</v>
      </c>
      <c r="E787">
        <v>0</v>
      </c>
      <c r="F787">
        <v>46</v>
      </c>
      <c r="G787">
        <v>1</v>
      </c>
      <c r="H787" t="s">
        <v>22</v>
      </c>
      <c r="I787" t="s">
        <v>35</v>
      </c>
      <c r="J787" t="s">
        <v>22</v>
      </c>
      <c r="K787" t="s">
        <v>22</v>
      </c>
      <c r="L787" t="s">
        <v>22</v>
      </c>
      <c r="M787" t="s">
        <v>23</v>
      </c>
      <c r="N787" t="s">
        <v>22</v>
      </c>
      <c r="O787" t="s">
        <v>22</v>
      </c>
      <c r="P787" t="s">
        <v>29</v>
      </c>
      <c r="Q787">
        <v>1</v>
      </c>
      <c r="R787" t="s">
        <v>27</v>
      </c>
      <c r="S787">
        <v>110</v>
      </c>
      <c r="T787">
        <v>4874.8</v>
      </c>
      <c r="U787">
        <v>1</v>
      </c>
    </row>
    <row r="788" spans="1:21" x14ac:dyDescent="0.25">
      <c r="A788" t="s">
        <v>820</v>
      </c>
      <c r="B788">
        <v>1</v>
      </c>
      <c r="C788">
        <v>0</v>
      </c>
      <c r="D788">
        <v>1</v>
      </c>
      <c r="E788">
        <v>1</v>
      </c>
      <c r="F788">
        <v>72</v>
      </c>
      <c r="G788">
        <v>1</v>
      </c>
      <c r="H788" t="s">
        <v>22</v>
      </c>
      <c r="I788" t="s">
        <v>25</v>
      </c>
      <c r="J788" t="s">
        <v>22</v>
      </c>
      <c r="K788" t="s">
        <v>23</v>
      </c>
      <c r="L788" t="s">
        <v>23</v>
      </c>
      <c r="M788" t="s">
        <v>23</v>
      </c>
      <c r="N788" t="s">
        <v>23</v>
      </c>
      <c r="O788" t="s">
        <v>23</v>
      </c>
      <c r="P788" t="s">
        <v>45</v>
      </c>
      <c r="Q788">
        <v>0</v>
      </c>
      <c r="R788" t="s">
        <v>33</v>
      </c>
      <c r="S788">
        <v>55.3</v>
      </c>
      <c r="T788">
        <v>3983.6</v>
      </c>
      <c r="U788">
        <v>0</v>
      </c>
    </row>
    <row r="789" spans="1:21" x14ac:dyDescent="0.25">
      <c r="A789" t="s">
        <v>821</v>
      </c>
      <c r="B789">
        <v>0</v>
      </c>
      <c r="C789">
        <v>0</v>
      </c>
      <c r="D789">
        <v>1</v>
      </c>
      <c r="E789">
        <v>0</v>
      </c>
      <c r="F789">
        <v>34</v>
      </c>
      <c r="G789">
        <v>1</v>
      </c>
      <c r="H789" t="s">
        <v>22</v>
      </c>
      <c r="I789" t="s">
        <v>25</v>
      </c>
      <c r="J789" t="s">
        <v>22</v>
      </c>
      <c r="K789" t="s">
        <v>23</v>
      </c>
      <c r="L789" t="s">
        <v>23</v>
      </c>
      <c r="M789" t="s">
        <v>22</v>
      </c>
      <c r="N789" t="s">
        <v>23</v>
      </c>
      <c r="O789" t="s">
        <v>23</v>
      </c>
      <c r="P789" t="s">
        <v>26</v>
      </c>
      <c r="Q789">
        <v>1</v>
      </c>
      <c r="R789" t="s">
        <v>33</v>
      </c>
      <c r="S789">
        <v>60.85</v>
      </c>
      <c r="T789">
        <v>2003.6</v>
      </c>
      <c r="U789">
        <v>0</v>
      </c>
    </row>
    <row r="790" spans="1:21" x14ac:dyDescent="0.25">
      <c r="A790" t="s">
        <v>822</v>
      </c>
      <c r="B790">
        <v>0</v>
      </c>
      <c r="C790">
        <v>0</v>
      </c>
      <c r="D790">
        <v>1</v>
      </c>
      <c r="E790">
        <v>1</v>
      </c>
      <c r="F790">
        <v>24</v>
      </c>
      <c r="G790">
        <v>1</v>
      </c>
      <c r="H790" t="s">
        <v>22</v>
      </c>
      <c r="I790" t="s">
        <v>25</v>
      </c>
      <c r="J790" t="s">
        <v>22</v>
      </c>
      <c r="K790" t="s">
        <v>22</v>
      </c>
      <c r="L790" t="s">
        <v>23</v>
      </c>
      <c r="M790" t="s">
        <v>23</v>
      </c>
      <c r="N790" t="s">
        <v>22</v>
      </c>
      <c r="O790" t="s">
        <v>22</v>
      </c>
      <c r="P790" t="s">
        <v>29</v>
      </c>
      <c r="Q790">
        <v>0</v>
      </c>
      <c r="R790" t="s">
        <v>27</v>
      </c>
      <c r="S790">
        <v>78.400000000000006</v>
      </c>
      <c r="T790">
        <v>1832.4</v>
      </c>
      <c r="U790">
        <v>0</v>
      </c>
    </row>
    <row r="791" spans="1:21" x14ac:dyDescent="0.25">
      <c r="A791" t="s">
        <v>823</v>
      </c>
      <c r="B791">
        <v>1</v>
      </c>
      <c r="C791">
        <v>0</v>
      </c>
      <c r="D791">
        <v>0</v>
      </c>
      <c r="E791">
        <v>0</v>
      </c>
      <c r="F791">
        <v>72</v>
      </c>
      <c r="G791">
        <v>1</v>
      </c>
      <c r="H791" t="s">
        <v>22</v>
      </c>
      <c r="I791" t="s">
        <v>25</v>
      </c>
      <c r="J791" t="s">
        <v>22</v>
      </c>
      <c r="K791" t="s">
        <v>22</v>
      </c>
      <c r="L791" t="s">
        <v>22</v>
      </c>
      <c r="M791" t="s">
        <v>22</v>
      </c>
      <c r="N791" t="s">
        <v>23</v>
      </c>
      <c r="O791" t="s">
        <v>23</v>
      </c>
      <c r="P791" t="s">
        <v>45</v>
      </c>
      <c r="Q791">
        <v>0</v>
      </c>
      <c r="R791" t="s">
        <v>33</v>
      </c>
      <c r="S791">
        <v>69.650000000000006</v>
      </c>
      <c r="T791">
        <v>4908.25</v>
      </c>
      <c r="U791">
        <v>0</v>
      </c>
    </row>
    <row r="792" spans="1:21" x14ac:dyDescent="0.25">
      <c r="A792" t="s">
        <v>824</v>
      </c>
      <c r="B792">
        <v>0</v>
      </c>
      <c r="C792">
        <v>0</v>
      </c>
      <c r="D792">
        <v>1</v>
      </c>
      <c r="E792">
        <v>1</v>
      </c>
      <c r="F792">
        <v>60</v>
      </c>
      <c r="G792">
        <v>0</v>
      </c>
      <c r="H792" t="s">
        <v>24</v>
      </c>
      <c r="I792" t="s">
        <v>25</v>
      </c>
      <c r="J792" t="s">
        <v>22</v>
      </c>
      <c r="K792" t="s">
        <v>23</v>
      </c>
      <c r="L792" t="s">
        <v>22</v>
      </c>
      <c r="M792" t="s">
        <v>22</v>
      </c>
      <c r="N792" t="s">
        <v>22</v>
      </c>
      <c r="O792" t="s">
        <v>22</v>
      </c>
      <c r="P792" t="s">
        <v>45</v>
      </c>
      <c r="Q792">
        <v>0</v>
      </c>
      <c r="R792" t="s">
        <v>38</v>
      </c>
      <c r="S792">
        <v>59.85</v>
      </c>
      <c r="T792">
        <v>3590.2</v>
      </c>
      <c r="U792">
        <v>0</v>
      </c>
    </row>
    <row r="793" spans="1:21" x14ac:dyDescent="0.25">
      <c r="A793" t="s">
        <v>825</v>
      </c>
      <c r="B793">
        <v>1</v>
      </c>
      <c r="C793">
        <v>0</v>
      </c>
      <c r="D793">
        <v>0</v>
      </c>
      <c r="E793">
        <v>0</v>
      </c>
      <c r="F793">
        <v>68</v>
      </c>
      <c r="G793">
        <v>1</v>
      </c>
      <c r="H793" t="s">
        <v>22</v>
      </c>
      <c r="I793" t="s">
        <v>25</v>
      </c>
      <c r="J793" t="s">
        <v>22</v>
      </c>
      <c r="K793" t="s">
        <v>22</v>
      </c>
      <c r="L793" t="s">
        <v>22</v>
      </c>
      <c r="M793" t="s">
        <v>23</v>
      </c>
      <c r="N793" t="s">
        <v>23</v>
      </c>
      <c r="O793" t="s">
        <v>22</v>
      </c>
      <c r="P793" t="s">
        <v>29</v>
      </c>
      <c r="Q793">
        <v>1</v>
      </c>
      <c r="R793" t="s">
        <v>38</v>
      </c>
      <c r="S793">
        <v>76.900000000000006</v>
      </c>
      <c r="T793">
        <v>5023</v>
      </c>
      <c r="U793">
        <v>0</v>
      </c>
    </row>
    <row r="794" spans="1:21" x14ac:dyDescent="0.25">
      <c r="A794" t="s">
        <v>826</v>
      </c>
      <c r="B794">
        <v>0</v>
      </c>
      <c r="C794">
        <v>0</v>
      </c>
      <c r="D794">
        <v>1</v>
      </c>
      <c r="E794">
        <v>1</v>
      </c>
      <c r="F794">
        <v>8</v>
      </c>
      <c r="G794">
        <v>1</v>
      </c>
      <c r="H794" t="s">
        <v>23</v>
      </c>
      <c r="I794" t="s">
        <v>23</v>
      </c>
      <c r="J794" t="s">
        <v>44</v>
      </c>
      <c r="K794" t="s">
        <v>44</v>
      </c>
      <c r="L794" t="s">
        <v>44</v>
      </c>
      <c r="M794" t="s">
        <v>44</v>
      </c>
      <c r="N794" t="s">
        <v>44</v>
      </c>
      <c r="O794" t="s">
        <v>44</v>
      </c>
      <c r="P794" t="s">
        <v>45</v>
      </c>
      <c r="Q794">
        <v>1</v>
      </c>
      <c r="R794" t="s">
        <v>30</v>
      </c>
      <c r="S794">
        <v>19.850000000000001</v>
      </c>
      <c r="T794">
        <v>146.6</v>
      </c>
      <c r="U794">
        <v>0</v>
      </c>
    </row>
    <row r="795" spans="1:21" x14ac:dyDescent="0.25">
      <c r="A795" t="s">
        <v>827</v>
      </c>
      <c r="B795">
        <v>0</v>
      </c>
      <c r="C795">
        <v>0</v>
      </c>
      <c r="D795">
        <v>0</v>
      </c>
      <c r="E795">
        <v>1</v>
      </c>
      <c r="F795">
        <v>34</v>
      </c>
      <c r="G795">
        <v>1</v>
      </c>
      <c r="H795" t="s">
        <v>23</v>
      </c>
      <c r="I795" t="s">
        <v>25</v>
      </c>
      <c r="J795" t="s">
        <v>22</v>
      </c>
      <c r="K795" t="s">
        <v>23</v>
      </c>
      <c r="L795" t="s">
        <v>22</v>
      </c>
      <c r="M795" t="s">
        <v>22</v>
      </c>
      <c r="N795" t="s">
        <v>22</v>
      </c>
      <c r="O795" t="s">
        <v>23</v>
      </c>
      <c r="P795" t="s">
        <v>45</v>
      </c>
      <c r="Q795">
        <v>0</v>
      </c>
      <c r="R795" t="s">
        <v>38</v>
      </c>
      <c r="S795">
        <v>67.650000000000006</v>
      </c>
      <c r="T795">
        <v>2339.3000000000002</v>
      </c>
      <c r="U795">
        <v>0</v>
      </c>
    </row>
    <row r="796" spans="1:21" x14ac:dyDescent="0.25">
      <c r="A796" t="s">
        <v>828</v>
      </c>
      <c r="B796">
        <v>0</v>
      </c>
      <c r="C796">
        <v>0</v>
      </c>
      <c r="D796">
        <v>0</v>
      </c>
      <c r="E796">
        <v>0</v>
      </c>
      <c r="F796">
        <v>6</v>
      </c>
      <c r="G796">
        <v>0</v>
      </c>
      <c r="H796" t="s">
        <v>24</v>
      </c>
      <c r="I796" t="s">
        <v>25</v>
      </c>
      <c r="J796" t="s">
        <v>23</v>
      </c>
      <c r="K796" t="s">
        <v>23</v>
      </c>
      <c r="L796" t="s">
        <v>23</v>
      </c>
      <c r="M796" t="s">
        <v>23</v>
      </c>
      <c r="N796" t="s">
        <v>22</v>
      </c>
      <c r="O796" t="s">
        <v>22</v>
      </c>
      <c r="P796" t="s">
        <v>26</v>
      </c>
      <c r="Q796">
        <v>0</v>
      </c>
      <c r="R796" t="s">
        <v>38</v>
      </c>
      <c r="S796">
        <v>45</v>
      </c>
      <c r="T796">
        <v>298.7</v>
      </c>
      <c r="U796">
        <v>0</v>
      </c>
    </row>
    <row r="797" spans="1:21" x14ac:dyDescent="0.25">
      <c r="A797" t="s">
        <v>829</v>
      </c>
      <c r="B797">
        <v>1</v>
      </c>
      <c r="C797">
        <v>0</v>
      </c>
      <c r="D797">
        <v>1</v>
      </c>
      <c r="E797">
        <v>0</v>
      </c>
      <c r="F797">
        <v>2</v>
      </c>
      <c r="G797">
        <v>1</v>
      </c>
      <c r="H797" t="s">
        <v>23</v>
      </c>
      <c r="I797" t="s">
        <v>25</v>
      </c>
      <c r="J797" t="s">
        <v>23</v>
      </c>
      <c r="K797" t="s">
        <v>22</v>
      </c>
      <c r="L797" t="s">
        <v>23</v>
      </c>
      <c r="M797" t="s">
        <v>22</v>
      </c>
      <c r="N797" t="s">
        <v>23</v>
      </c>
      <c r="O797" t="s">
        <v>22</v>
      </c>
      <c r="P797" t="s">
        <v>26</v>
      </c>
      <c r="Q797">
        <v>1</v>
      </c>
      <c r="R797" t="s">
        <v>30</v>
      </c>
      <c r="S797">
        <v>64.2</v>
      </c>
      <c r="T797">
        <v>143.65</v>
      </c>
      <c r="U797">
        <v>0</v>
      </c>
    </row>
    <row r="798" spans="1:21" x14ac:dyDescent="0.25">
      <c r="A798" t="s">
        <v>830</v>
      </c>
      <c r="B798">
        <v>1</v>
      </c>
      <c r="C798">
        <v>0</v>
      </c>
      <c r="D798">
        <v>0</v>
      </c>
      <c r="E798">
        <v>0</v>
      </c>
      <c r="F798">
        <v>31</v>
      </c>
      <c r="G798">
        <v>1</v>
      </c>
      <c r="H798" t="s">
        <v>22</v>
      </c>
      <c r="I798" t="s">
        <v>35</v>
      </c>
      <c r="J798" t="s">
        <v>23</v>
      </c>
      <c r="K798" t="s">
        <v>23</v>
      </c>
      <c r="L798" t="s">
        <v>23</v>
      </c>
      <c r="M798" t="s">
        <v>22</v>
      </c>
      <c r="N798" t="s">
        <v>23</v>
      </c>
      <c r="O798" t="s">
        <v>23</v>
      </c>
      <c r="P798" t="s">
        <v>29</v>
      </c>
      <c r="Q798">
        <v>0</v>
      </c>
      <c r="R798" t="s">
        <v>38</v>
      </c>
      <c r="S798">
        <v>81.7</v>
      </c>
      <c r="T798">
        <v>2548.65</v>
      </c>
      <c r="U798">
        <v>0</v>
      </c>
    </row>
    <row r="799" spans="1:21" x14ac:dyDescent="0.25">
      <c r="A799" t="s">
        <v>831</v>
      </c>
      <c r="B799">
        <v>0</v>
      </c>
      <c r="C799">
        <v>0</v>
      </c>
      <c r="D799">
        <v>1</v>
      </c>
      <c r="E799">
        <v>1</v>
      </c>
      <c r="F799">
        <v>20</v>
      </c>
      <c r="G799">
        <v>1</v>
      </c>
      <c r="H799" t="s">
        <v>22</v>
      </c>
      <c r="I799" t="s">
        <v>23</v>
      </c>
      <c r="J799" t="s">
        <v>44</v>
      </c>
      <c r="K799" t="s">
        <v>44</v>
      </c>
      <c r="L799" t="s">
        <v>44</v>
      </c>
      <c r="M799" t="s">
        <v>44</v>
      </c>
      <c r="N799" t="s">
        <v>44</v>
      </c>
      <c r="O799" t="s">
        <v>44</v>
      </c>
      <c r="P799" t="s">
        <v>26</v>
      </c>
      <c r="Q799">
        <v>1</v>
      </c>
      <c r="R799" t="s">
        <v>33</v>
      </c>
      <c r="S799">
        <v>25.55</v>
      </c>
      <c r="T799">
        <v>507.4</v>
      </c>
      <c r="U799">
        <v>0</v>
      </c>
    </row>
    <row r="800" spans="1:21" x14ac:dyDescent="0.25">
      <c r="A800" t="s">
        <v>832</v>
      </c>
      <c r="B800">
        <v>0</v>
      </c>
      <c r="C800">
        <v>0</v>
      </c>
      <c r="D800">
        <v>1</v>
      </c>
      <c r="E800">
        <v>1</v>
      </c>
      <c r="F800">
        <v>1</v>
      </c>
      <c r="G800">
        <v>1</v>
      </c>
      <c r="H800" t="s">
        <v>23</v>
      </c>
      <c r="I800" t="s">
        <v>23</v>
      </c>
      <c r="J800" t="s">
        <v>44</v>
      </c>
      <c r="K800" t="s">
        <v>44</v>
      </c>
      <c r="L800" t="s">
        <v>44</v>
      </c>
      <c r="M800" t="s">
        <v>44</v>
      </c>
      <c r="N800" t="s">
        <v>44</v>
      </c>
      <c r="O800" t="s">
        <v>44</v>
      </c>
      <c r="P800" t="s">
        <v>26</v>
      </c>
      <c r="Q800">
        <v>0</v>
      </c>
      <c r="R800" t="s">
        <v>27</v>
      </c>
      <c r="S800">
        <v>20</v>
      </c>
      <c r="T800">
        <v>20</v>
      </c>
      <c r="U800">
        <v>0</v>
      </c>
    </row>
    <row r="801" spans="1:21" x14ac:dyDescent="0.25">
      <c r="A801" t="s">
        <v>833</v>
      </c>
      <c r="B801">
        <v>1</v>
      </c>
      <c r="C801">
        <v>0</v>
      </c>
      <c r="D801">
        <v>0</v>
      </c>
      <c r="E801">
        <v>0</v>
      </c>
      <c r="F801">
        <v>62</v>
      </c>
      <c r="G801">
        <v>1</v>
      </c>
      <c r="H801" t="s">
        <v>22</v>
      </c>
      <c r="I801" t="s">
        <v>35</v>
      </c>
      <c r="J801" t="s">
        <v>23</v>
      </c>
      <c r="K801" t="s">
        <v>23</v>
      </c>
      <c r="L801" t="s">
        <v>22</v>
      </c>
      <c r="M801" t="s">
        <v>23</v>
      </c>
      <c r="N801" t="s">
        <v>22</v>
      </c>
      <c r="O801" t="s">
        <v>22</v>
      </c>
      <c r="P801" t="s">
        <v>29</v>
      </c>
      <c r="Q801">
        <v>1</v>
      </c>
      <c r="R801" t="s">
        <v>27</v>
      </c>
      <c r="S801">
        <v>96.75</v>
      </c>
      <c r="T801">
        <v>6125.4</v>
      </c>
      <c r="U801">
        <v>1</v>
      </c>
    </row>
    <row r="802" spans="1:21" x14ac:dyDescent="0.25">
      <c r="A802" t="s">
        <v>834</v>
      </c>
      <c r="B802">
        <v>0</v>
      </c>
      <c r="C802">
        <v>1</v>
      </c>
      <c r="D802">
        <v>1</v>
      </c>
      <c r="E802">
        <v>0</v>
      </c>
      <c r="F802">
        <v>70</v>
      </c>
      <c r="G802">
        <v>1</v>
      </c>
      <c r="H802" t="s">
        <v>22</v>
      </c>
      <c r="I802" t="s">
        <v>35</v>
      </c>
      <c r="J802" t="s">
        <v>23</v>
      </c>
      <c r="K802" t="s">
        <v>23</v>
      </c>
      <c r="L802" t="s">
        <v>23</v>
      </c>
      <c r="M802" t="s">
        <v>23</v>
      </c>
      <c r="N802" t="s">
        <v>23</v>
      </c>
      <c r="O802" t="s">
        <v>23</v>
      </c>
      <c r="P802" t="s">
        <v>45</v>
      </c>
      <c r="Q802">
        <v>1</v>
      </c>
      <c r="R802" t="s">
        <v>38</v>
      </c>
      <c r="S802">
        <v>75.650000000000006</v>
      </c>
      <c r="T802">
        <v>5411.4</v>
      </c>
      <c r="U802">
        <v>0</v>
      </c>
    </row>
    <row r="803" spans="1:21" x14ac:dyDescent="0.25">
      <c r="A803" t="s">
        <v>835</v>
      </c>
      <c r="B803">
        <v>0</v>
      </c>
      <c r="C803">
        <v>0</v>
      </c>
      <c r="D803">
        <v>0</v>
      </c>
      <c r="E803">
        <v>0</v>
      </c>
      <c r="F803">
        <v>10</v>
      </c>
      <c r="G803">
        <v>1</v>
      </c>
      <c r="H803" t="s">
        <v>22</v>
      </c>
      <c r="I803" t="s">
        <v>35</v>
      </c>
      <c r="J803" t="s">
        <v>23</v>
      </c>
      <c r="K803" t="s">
        <v>23</v>
      </c>
      <c r="L803" t="s">
        <v>23</v>
      </c>
      <c r="M803" t="s">
        <v>22</v>
      </c>
      <c r="N803" t="s">
        <v>22</v>
      </c>
      <c r="O803" t="s">
        <v>22</v>
      </c>
      <c r="P803" t="s">
        <v>26</v>
      </c>
      <c r="Q803">
        <v>1</v>
      </c>
      <c r="R803" t="s">
        <v>27</v>
      </c>
      <c r="S803">
        <v>98.5</v>
      </c>
      <c r="T803">
        <v>1058.25</v>
      </c>
      <c r="U803">
        <v>1</v>
      </c>
    </row>
    <row r="804" spans="1:21" x14ac:dyDescent="0.25">
      <c r="A804" t="s">
        <v>836</v>
      </c>
      <c r="B804">
        <v>1</v>
      </c>
      <c r="C804">
        <v>0</v>
      </c>
      <c r="D804">
        <v>1</v>
      </c>
      <c r="E804">
        <v>1</v>
      </c>
      <c r="F804">
        <v>39</v>
      </c>
      <c r="G804">
        <v>1</v>
      </c>
      <c r="H804" t="s">
        <v>22</v>
      </c>
      <c r="I804" t="s">
        <v>23</v>
      </c>
      <c r="J804" t="s">
        <v>44</v>
      </c>
      <c r="K804" t="s">
        <v>44</v>
      </c>
      <c r="L804" t="s">
        <v>44</v>
      </c>
      <c r="M804" t="s">
        <v>44</v>
      </c>
      <c r="N804" t="s">
        <v>44</v>
      </c>
      <c r="O804" t="s">
        <v>44</v>
      </c>
      <c r="P804" t="s">
        <v>45</v>
      </c>
      <c r="Q804">
        <v>1</v>
      </c>
      <c r="R804" t="s">
        <v>30</v>
      </c>
      <c r="S804">
        <v>23.8</v>
      </c>
      <c r="T804">
        <v>903.8</v>
      </c>
      <c r="U804">
        <v>0</v>
      </c>
    </row>
    <row r="805" spans="1:21" x14ac:dyDescent="0.25">
      <c r="A805" t="s">
        <v>837</v>
      </c>
      <c r="B805">
        <v>0</v>
      </c>
      <c r="C805">
        <v>0</v>
      </c>
      <c r="D805">
        <v>1</v>
      </c>
      <c r="E805">
        <v>0</v>
      </c>
      <c r="F805">
        <v>46</v>
      </c>
      <c r="G805">
        <v>1</v>
      </c>
      <c r="H805" t="s">
        <v>23</v>
      </c>
      <c r="I805" t="s">
        <v>25</v>
      </c>
      <c r="J805" t="s">
        <v>23</v>
      </c>
      <c r="K805" t="s">
        <v>22</v>
      </c>
      <c r="L805" t="s">
        <v>23</v>
      </c>
      <c r="M805" t="s">
        <v>22</v>
      </c>
      <c r="N805" t="s">
        <v>22</v>
      </c>
      <c r="O805" t="s">
        <v>23</v>
      </c>
      <c r="P805" t="s">
        <v>45</v>
      </c>
      <c r="Q805">
        <v>1</v>
      </c>
      <c r="R805" t="s">
        <v>38</v>
      </c>
      <c r="S805">
        <v>64.2</v>
      </c>
      <c r="T805">
        <v>3009.5</v>
      </c>
      <c r="U805">
        <v>0</v>
      </c>
    </row>
    <row r="806" spans="1:21" x14ac:dyDescent="0.25">
      <c r="A806" t="s">
        <v>838</v>
      </c>
      <c r="B806">
        <v>1</v>
      </c>
      <c r="C806">
        <v>0</v>
      </c>
      <c r="D806">
        <v>0</v>
      </c>
      <c r="E806">
        <v>0</v>
      </c>
      <c r="F806">
        <v>6</v>
      </c>
      <c r="G806">
        <v>1</v>
      </c>
      <c r="H806" t="s">
        <v>23</v>
      </c>
      <c r="I806" t="s">
        <v>35</v>
      </c>
      <c r="J806" t="s">
        <v>23</v>
      </c>
      <c r="K806" t="s">
        <v>22</v>
      </c>
      <c r="L806" t="s">
        <v>23</v>
      </c>
      <c r="M806" t="s">
        <v>23</v>
      </c>
      <c r="N806" t="s">
        <v>22</v>
      </c>
      <c r="O806" t="s">
        <v>23</v>
      </c>
      <c r="P806" t="s">
        <v>26</v>
      </c>
      <c r="Q806">
        <v>1</v>
      </c>
      <c r="R806" t="s">
        <v>27</v>
      </c>
      <c r="S806">
        <v>85.35</v>
      </c>
      <c r="T806">
        <v>489.45</v>
      </c>
      <c r="U806">
        <v>1</v>
      </c>
    </row>
    <row r="807" spans="1:21" x14ac:dyDescent="0.25">
      <c r="A807" t="s">
        <v>839</v>
      </c>
      <c r="B807">
        <v>0</v>
      </c>
      <c r="C807">
        <v>0</v>
      </c>
      <c r="D807">
        <v>1</v>
      </c>
      <c r="E807">
        <v>1</v>
      </c>
      <c r="F807">
        <v>72</v>
      </c>
      <c r="G807">
        <v>1</v>
      </c>
      <c r="H807" t="s">
        <v>22</v>
      </c>
      <c r="I807" t="s">
        <v>25</v>
      </c>
      <c r="J807" t="s">
        <v>23</v>
      </c>
      <c r="K807" t="s">
        <v>23</v>
      </c>
      <c r="L807" t="s">
        <v>22</v>
      </c>
      <c r="M807" t="s">
        <v>23</v>
      </c>
      <c r="N807" t="s">
        <v>22</v>
      </c>
      <c r="O807" t="s">
        <v>22</v>
      </c>
      <c r="P807" t="s">
        <v>45</v>
      </c>
      <c r="Q807">
        <v>1</v>
      </c>
      <c r="R807" t="s">
        <v>33</v>
      </c>
      <c r="S807">
        <v>76.8</v>
      </c>
      <c r="T807">
        <v>5468.45</v>
      </c>
      <c r="U807">
        <v>0</v>
      </c>
    </row>
    <row r="808" spans="1:21" x14ac:dyDescent="0.25">
      <c r="A808" t="s">
        <v>840</v>
      </c>
      <c r="B808">
        <v>1</v>
      </c>
      <c r="C808">
        <v>0</v>
      </c>
      <c r="D808">
        <v>0</v>
      </c>
      <c r="E808">
        <v>0</v>
      </c>
      <c r="F808">
        <v>18</v>
      </c>
      <c r="G808">
        <v>1</v>
      </c>
      <c r="H808" t="s">
        <v>23</v>
      </c>
      <c r="I808" t="s">
        <v>25</v>
      </c>
      <c r="J808" t="s">
        <v>23</v>
      </c>
      <c r="K808" t="s">
        <v>23</v>
      </c>
      <c r="L808" t="s">
        <v>22</v>
      </c>
      <c r="M808" t="s">
        <v>22</v>
      </c>
      <c r="N808" t="s">
        <v>23</v>
      </c>
      <c r="O808" t="s">
        <v>23</v>
      </c>
      <c r="P808" t="s">
        <v>26</v>
      </c>
      <c r="Q808">
        <v>0</v>
      </c>
      <c r="R808" t="s">
        <v>38</v>
      </c>
      <c r="S808">
        <v>55.2</v>
      </c>
      <c r="T808">
        <v>1058.0999999999999</v>
      </c>
      <c r="U808">
        <v>0</v>
      </c>
    </row>
    <row r="809" spans="1:21" x14ac:dyDescent="0.25">
      <c r="A809" t="s">
        <v>841</v>
      </c>
      <c r="B809">
        <v>1</v>
      </c>
      <c r="C809">
        <v>0</v>
      </c>
      <c r="D809">
        <v>1</v>
      </c>
      <c r="E809">
        <v>0</v>
      </c>
      <c r="F809">
        <v>71</v>
      </c>
      <c r="G809">
        <v>1</v>
      </c>
      <c r="H809" t="s">
        <v>22</v>
      </c>
      <c r="I809" t="s">
        <v>35</v>
      </c>
      <c r="J809" t="s">
        <v>22</v>
      </c>
      <c r="K809" t="s">
        <v>23</v>
      </c>
      <c r="L809" t="s">
        <v>22</v>
      </c>
      <c r="M809" t="s">
        <v>22</v>
      </c>
      <c r="N809" t="s">
        <v>22</v>
      </c>
      <c r="O809" t="s">
        <v>22</v>
      </c>
      <c r="P809" t="s">
        <v>45</v>
      </c>
      <c r="Q809">
        <v>1</v>
      </c>
      <c r="R809" t="s">
        <v>38</v>
      </c>
      <c r="S809">
        <v>108.55</v>
      </c>
      <c r="T809">
        <v>7616</v>
      </c>
      <c r="U809">
        <v>0</v>
      </c>
    </row>
    <row r="810" spans="1:21" x14ac:dyDescent="0.25">
      <c r="A810" t="s">
        <v>842</v>
      </c>
      <c r="B810">
        <v>1</v>
      </c>
      <c r="C810">
        <v>0</v>
      </c>
      <c r="D810">
        <v>1</v>
      </c>
      <c r="E810">
        <v>0</v>
      </c>
      <c r="F810">
        <v>40</v>
      </c>
      <c r="G810">
        <v>1</v>
      </c>
      <c r="H810" t="s">
        <v>22</v>
      </c>
      <c r="I810" t="s">
        <v>35</v>
      </c>
      <c r="J810" t="s">
        <v>23</v>
      </c>
      <c r="K810" t="s">
        <v>22</v>
      </c>
      <c r="L810" t="s">
        <v>23</v>
      </c>
      <c r="M810" t="s">
        <v>23</v>
      </c>
      <c r="N810" t="s">
        <v>22</v>
      </c>
      <c r="O810" t="s">
        <v>22</v>
      </c>
      <c r="P810" t="s">
        <v>26</v>
      </c>
      <c r="Q810">
        <v>1</v>
      </c>
      <c r="R810" t="s">
        <v>27</v>
      </c>
      <c r="S810">
        <v>101.3</v>
      </c>
      <c r="T810">
        <v>4113.1000000000004</v>
      </c>
      <c r="U810">
        <v>1</v>
      </c>
    </row>
    <row r="811" spans="1:21" x14ac:dyDescent="0.25">
      <c r="A811" t="s">
        <v>843</v>
      </c>
      <c r="B811">
        <v>1</v>
      </c>
      <c r="C811">
        <v>0</v>
      </c>
      <c r="D811">
        <v>0</v>
      </c>
      <c r="E811">
        <v>0</v>
      </c>
      <c r="F811">
        <v>1</v>
      </c>
      <c r="G811">
        <v>1</v>
      </c>
      <c r="H811" t="s">
        <v>23</v>
      </c>
      <c r="I811" t="s">
        <v>35</v>
      </c>
      <c r="J811" t="s">
        <v>23</v>
      </c>
      <c r="K811" t="s">
        <v>23</v>
      </c>
      <c r="L811" t="s">
        <v>23</v>
      </c>
      <c r="M811" t="s">
        <v>23</v>
      </c>
      <c r="N811" t="s">
        <v>23</v>
      </c>
      <c r="O811" t="s">
        <v>23</v>
      </c>
      <c r="P811" t="s">
        <v>26</v>
      </c>
      <c r="Q811">
        <v>1</v>
      </c>
      <c r="R811" t="s">
        <v>27</v>
      </c>
      <c r="S811">
        <v>69.55</v>
      </c>
      <c r="T811">
        <v>69.55</v>
      </c>
      <c r="U811">
        <v>1</v>
      </c>
    </row>
    <row r="812" spans="1:21" x14ac:dyDescent="0.25">
      <c r="A812" t="s">
        <v>844</v>
      </c>
      <c r="B812">
        <v>1</v>
      </c>
      <c r="C812">
        <v>0</v>
      </c>
      <c r="D812">
        <v>0</v>
      </c>
      <c r="E812">
        <v>0</v>
      </c>
      <c r="F812">
        <v>58</v>
      </c>
      <c r="G812">
        <v>1</v>
      </c>
      <c r="H812" t="s">
        <v>22</v>
      </c>
      <c r="I812" t="s">
        <v>35</v>
      </c>
      <c r="J812" t="s">
        <v>23</v>
      </c>
      <c r="K812" t="s">
        <v>22</v>
      </c>
      <c r="L812" t="s">
        <v>22</v>
      </c>
      <c r="M812" t="s">
        <v>23</v>
      </c>
      <c r="N812" t="s">
        <v>22</v>
      </c>
      <c r="O812" t="s">
        <v>22</v>
      </c>
      <c r="P812" t="s">
        <v>29</v>
      </c>
      <c r="Q812">
        <v>1</v>
      </c>
      <c r="R812" t="s">
        <v>33</v>
      </c>
      <c r="S812">
        <v>103.25</v>
      </c>
      <c r="T812">
        <v>6017.65</v>
      </c>
      <c r="U812">
        <v>1</v>
      </c>
    </row>
    <row r="813" spans="1:21" x14ac:dyDescent="0.25">
      <c r="A813" t="s">
        <v>845</v>
      </c>
      <c r="B813">
        <v>1</v>
      </c>
      <c r="C813">
        <v>0</v>
      </c>
      <c r="D813">
        <v>0</v>
      </c>
      <c r="E813">
        <v>0</v>
      </c>
      <c r="F813">
        <v>70</v>
      </c>
      <c r="G813">
        <v>1</v>
      </c>
      <c r="H813" t="s">
        <v>22</v>
      </c>
      <c r="I813" t="s">
        <v>35</v>
      </c>
      <c r="J813" t="s">
        <v>22</v>
      </c>
      <c r="K813" t="s">
        <v>23</v>
      </c>
      <c r="L813" t="s">
        <v>23</v>
      </c>
      <c r="M813" t="s">
        <v>22</v>
      </c>
      <c r="N813" t="s">
        <v>22</v>
      </c>
      <c r="O813" t="s">
        <v>22</v>
      </c>
      <c r="P813" t="s">
        <v>45</v>
      </c>
      <c r="Q813">
        <v>1</v>
      </c>
      <c r="R813" t="s">
        <v>38</v>
      </c>
      <c r="S813">
        <v>104</v>
      </c>
      <c r="T813">
        <v>7250.15</v>
      </c>
      <c r="U813">
        <v>1</v>
      </c>
    </row>
    <row r="814" spans="1:21" x14ac:dyDescent="0.25">
      <c r="A814" t="s">
        <v>846</v>
      </c>
      <c r="B814">
        <v>0</v>
      </c>
      <c r="C814">
        <v>0</v>
      </c>
      <c r="D814">
        <v>1</v>
      </c>
      <c r="E814">
        <v>0</v>
      </c>
      <c r="F814">
        <v>42</v>
      </c>
      <c r="G814">
        <v>1</v>
      </c>
      <c r="H814" t="s">
        <v>22</v>
      </c>
      <c r="I814" t="s">
        <v>23</v>
      </c>
      <c r="J814" t="s">
        <v>44</v>
      </c>
      <c r="K814" t="s">
        <v>44</v>
      </c>
      <c r="L814" t="s">
        <v>44</v>
      </c>
      <c r="M814" t="s">
        <v>44</v>
      </c>
      <c r="N814" t="s">
        <v>44</v>
      </c>
      <c r="O814" t="s">
        <v>44</v>
      </c>
      <c r="P814" t="s">
        <v>45</v>
      </c>
      <c r="Q814">
        <v>0</v>
      </c>
      <c r="R814" t="s">
        <v>27</v>
      </c>
      <c r="S814">
        <v>25.25</v>
      </c>
      <c r="T814">
        <v>1108.2</v>
      </c>
      <c r="U814">
        <v>0</v>
      </c>
    </row>
    <row r="815" spans="1:21" x14ac:dyDescent="0.25">
      <c r="A815" t="s">
        <v>847</v>
      </c>
      <c r="B815">
        <v>1</v>
      </c>
      <c r="C815">
        <v>0</v>
      </c>
      <c r="D815">
        <v>1</v>
      </c>
      <c r="E815">
        <v>1</v>
      </c>
      <c r="F815">
        <v>34</v>
      </c>
      <c r="G815">
        <v>0</v>
      </c>
      <c r="H815" t="s">
        <v>24</v>
      </c>
      <c r="I815" t="s">
        <v>25</v>
      </c>
      <c r="J815" t="s">
        <v>22</v>
      </c>
      <c r="K815" t="s">
        <v>23</v>
      </c>
      <c r="L815" t="s">
        <v>23</v>
      </c>
      <c r="M815" t="s">
        <v>23</v>
      </c>
      <c r="N815" t="s">
        <v>23</v>
      </c>
      <c r="O815" t="s">
        <v>23</v>
      </c>
      <c r="P815" t="s">
        <v>29</v>
      </c>
      <c r="Q815">
        <v>0</v>
      </c>
      <c r="R815" t="s">
        <v>33</v>
      </c>
      <c r="S815">
        <v>30.4</v>
      </c>
      <c r="T815">
        <v>938.65</v>
      </c>
      <c r="U815">
        <v>0</v>
      </c>
    </row>
    <row r="816" spans="1:21" x14ac:dyDescent="0.25">
      <c r="A816" t="s">
        <v>848</v>
      </c>
      <c r="B816">
        <v>1</v>
      </c>
      <c r="C816">
        <v>1</v>
      </c>
      <c r="D816">
        <v>0</v>
      </c>
      <c r="E816">
        <v>0</v>
      </c>
      <c r="F816">
        <v>5</v>
      </c>
      <c r="G816">
        <v>1</v>
      </c>
      <c r="H816" t="s">
        <v>23</v>
      </c>
      <c r="I816" t="s">
        <v>23</v>
      </c>
      <c r="J816" t="s">
        <v>44</v>
      </c>
      <c r="K816" t="s">
        <v>44</v>
      </c>
      <c r="L816" t="s">
        <v>44</v>
      </c>
      <c r="M816" t="s">
        <v>44</v>
      </c>
      <c r="N816" t="s">
        <v>44</v>
      </c>
      <c r="O816" t="s">
        <v>44</v>
      </c>
      <c r="P816" t="s">
        <v>26</v>
      </c>
      <c r="Q816">
        <v>0</v>
      </c>
      <c r="R816" t="s">
        <v>33</v>
      </c>
      <c r="S816">
        <v>20.05</v>
      </c>
      <c r="T816">
        <v>94.15</v>
      </c>
      <c r="U816">
        <v>0</v>
      </c>
    </row>
    <row r="817" spans="1:21" x14ac:dyDescent="0.25">
      <c r="A817" t="s">
        <v>849</v>
      </c>
      <c r="B817">
        <v>0</v>
      </c>
      <c r="C817">
        <v>0</v>
      </c>
      <c r="D817">
        <v>0</v>
      </c>
      <c r="E817">
        <v>0</v>
      </c>
      <c r="F817">
        <v>25</v>
      </c>
      <c r="G817">
        <v>1</v>
      </c>
      <c r="H817" t="s">
        <v>22</v>
      </c>
      <c r="I817" t="s">
        <v>35</v>
      </c>
      <c r="J817" t="s">
        <v>23</v>
      </c>
      <c r="K817" t="s">
        <v>23</v>
      </c>
      <c r="L817" t="s">
        <v>23</v>
      </c>
      <c r="M817" t="s">
        <v>23</v>
      </c>
      <c r="N817" t="s">
        <v>22</v>
      </c>
      <c r="O817" t="s">
        <v>23</v>
      </c>
      <c r="P817" t="s">
        <v>26</v>
      </c>
      <c r="Q817">
        <v>1</v>
      </c>
      <c r="R817" t="s">
        <v>30</v>
      </c>
      <c r="S817">
        <v>84.6</v>
      </c>
      <c r="T817">
        <v>2088.0500000000002</v>
      </c>
      <c r="U817">
        <v>0</v>
      </c>
    </row>
    <row r="818" spans="1:21" x14ac:dyDescent="0.25">
      <c r="A818" t="s">
        <v>850</v>
      </c>
      <c r="B818">
        <v>0</v>
      </c>
      <c r="C818">
        <v>0</v>
      </c>
      <c r="D818">
        <v>0</v>
      </c>
      <c r="E818">
        <v>0</v>
      </c>
      <c r="F818">
        <v>2</v>
      </c>
      <c r="G818">
        <v>1</v>
      </c>
      <c r="H818" t="s">
        <v>23</v>
      </c>
      <c r="I818" t="s">
        <v>35</v>
      </c>
      <c r="J818" t="s">
        <v>23</v>
      </c>
      <c r="K818" t="s">
        <v>23</v>
      </c>
      <c r="L818" t="s">
        <v>22</v>
      </c>
      <c r="M818" t="s">
        <v>23</v>
      </c>
      <c r="N818" t="s">
        <v>23</v>
      </c>
      <c r="O818" t="s">
        <v>22</v>
      </c>
      <c r="P818" t="s">
        <v>26</v>
      </c>
      <c r="Q818">
        <v>1</v>
      </c>
      <c r="R818" t="s">
        <v>30</v>
      </c>
      <c r="S818">
        <v>86.2</v>
      </c>
      <c r="T818">
        <v>178.7</v>
      </c>
      <c r="U818">
        <v>1</v>
      </c>
    </row>
    <row r="819" spans="1:21" x14ac:dyDescent="0.25">
      <c r="A819" t="s">
        <v>851</v>
      </c>
      <c r="B819">
        <v>0</v>
      </c>
      <c r="C819">
        <v>0</v>
      </c>
      <c r="D819">
        <v>1</v>
      </c>
      <c r="E819">
        <v>1</v>
      </c>
      <c r="F819">
        <v>55</v>
      </c>
      <c r="G819">
        <v>1</v>
      </c>
      <c r="H819" t="s">
        <v>23</v>
      </c>
      <c r="I819" t="s">
        <v>35</v>
      </c>
      <c r="J819" t="s">
        <v>23</v>
      </c>
      <c r="K819" t="s">
        <v>22</v>
      </c>
      <c r="L819" t="s">
        <v>22</v>
      </c>
      <c r="M819" t="s">
        <v>22</v>
      </c>
      <c r="N819" t="s">
        <v>22</v>
      </c>
      <c r="O819" t="s">
        <v>22</v>
      </c>
      <c r="P819" t="s">
        <v>29</v>
      </c>
      <c r="Q819">
        <v>1</v>
      </c>
      <c r="R819" t="s">
        <v>33</v>
      </c>
      <c r="S819">
        <v>103.7</v>
      </c>
      <c r="T819">
        <v>5656.75</v>
      </c>
      <c r="U819">
        <v>0</v>
      </c>
    </row>
    <row r="820" spans="1:21" x14ac:dyDescent="0.25">
      <c r="A820" t="s">
        <v>852</v>
      </c>
      <c r="B820">
        <v>1</v>
      </c>
      <c r="C820">
        <v>0</v>
      </c>
      <c r="D820">
        <v>1</v>
      </c>
      <c r="E820">
        <v>0</v>
      </c>
      <c r="F820">
        <v>21</v>
      </c>
      <c r="G820">
        <v>1</v>
      </c>
      <c r="H820" t="s">
        <v>22</v>
      </c>
      <c r="I820" t="s">
        <v>35</v>
      </c>
      <c r="J820" t="s">
        <v>23</v>
      </c>
      <c r="K820" t="s">
        <v>22</v>
      </c>
      <c r="L820" t="s">
        <v>22</v>
      </c>
      <c r="M820" t="s">
        <v>22</v>
      </c>
      <c r="N820" t="s">
        <v>22</v>
      </c>
      <c r="O820" t="s">
        <v>22</v>
      </c>
      <c r="P820" t="s">
        <v>26</v>
      </c>
      <c r="Q820">
        <v>1</v>
      </c>
      <c r="R820" t="s">
        <v>27</v>
      </c>
      <c r="S820">
        <v>111.2</v>
      </c>
      <c r="T820">
        <v>2317.1</v>
      </c>
      <c r="U820">
        <v>1</v>
      </c>
    </row>
    <row r="821" spans="1:21" x14ac:dyDescent="0.25">
      <c r="A821" t="s">
        <v>853</v>
      </c>
      <c r="B821">
        <v>1</v>
      </c>
      <c r="C821">
        <v>0</v>
      </c>
      <c r="D821">
        <v>1</v>
      </c>
      <c r="E821">
        <v>0</v>
      </c>
      <c r="F821">
        <v>70</v>
      </c>
      <c r="G821">
        <v>1</v>
      </c>
      <c r="H821" t="s">
        <v>22</v>
      </c>
      <c r="I821" t="s">
        <v>35</v>
      </c>
      <c r="J821" t="s">
        <v>22</v>
      </c>
      <c r="K821" t="s">
        <v>22</v>
      </c>
      <c r="L821" t="s">
        <v>23</v>
      </c>
      <c r="M821" t="s">
        <v>22</v>
      </c>
      <c r="N821" t="s">
        <v>23</v>
      </c>
      <c r="O821" t="s">
        <v>23</v>
      </c>
      <c r="P821" t="s">
        <v>45</v>
      </c>
      <c r="Q821">
        <v>1</v>
      </c>
      <c r="R821" t="s">
        <v>38</v>
      </c>
      <c r="S821">
        <v>88</v>
      </c>
      <c r="T821">
        <v>5986.45</v>
      </c>
      <c r="U821">
        <v>0</v>
      </c>
    </row>
    <row r="822" spans="1:21" x14ac:dyDescent="0.25">
      <c r="A822" t="s">
        <v>854</v>
      </c>
      <c r="B822">
        <v>0</v>
      </c>
      <c r="C822">
        <v>0</v>
      </c>
      <c r="D822">
        <v>1</v>
      </c>
      <c r="E822">
        <v>0</v>
      </c>
      <c r="F822">
        <v>61</v>
      </c>
      <c r="G822">
        <v>1</v>
      </c>
      <c r="H822" t="s">
        <v>22</v>
      </c>
      <c r="I822" t="s">
        <v>35</v>
      </c>
      <c r="J822" t="s">
        <v>23</v>
      </c>
      <c r="K822" t="s">
        <v>23</v>
      </c>
      <c r="L822" t="s">
        <v>22</v>
      </c>
      <c r="M822" t="s">
        <v>22</v>
      </c>
      <c r="N822" t="s">
        <v>22</v>
      </c>
      <c r="O822" t="s">
        <v>22</v>
      </c>
      <c r="P822" t="s">
        <v>26</v>
      </c>
      <c r="Q822">
        <v>1</v>
      </c>
      <c r="R822" t="s">
        <v>27</v>
      </c>
      <c r="S822">
        <v>106.35</v>
      </c>
      <c r="T822">
        <v>6751.35</v>
      </c>
      <c r="U822">
        <v>0</v>
      </c>
    </row>
    <row r="823" spans="1:21" x14ac:dyDescent="0.25">
      <c r="A823" t="s">
        <v>855</v>
      </c>
      <c r="B823">
        <v>1</v>
      </c>
      <c r="C823">
        <v>0</v>
      </c>
      <c r="D823">
        <v>1</v>
      </c>
      <c r="E823">
        <v>1</v>
      </c>
      <c r="F823">
        <v>43</v>
      </c>
      <c r="G823">
        <v>1</v>
      </c>
      <c r="H823" t="s">
        <v>23</v>
      </c>
      <c r="I823" t="s">
        <v>25</v>
      </c>
      <c r="J823" t="s">
        <v>22</v>
      </c>
      <c r="K823" t="s">
        <v>23</v>
      </c>
      <c r="L823" t="s">
        <v>22</v>
      </c>
      <c r="M823" t="s">
        <v>22</v>
      </c>
      <c r="N823" t="s">
        <v>22</v>
      </c>
      <c r="O823" t="s">
        <v>22</v>
      </c>
      <c r="P823" t="s">
        <v>45</v>
      </c>
      <c r="Q823">
        <v>1</v>
      </c>
      <c r="R823" t="s">
        <v>38</v>
      </c>
      <c r="S823">
        <v>79.150000000000006</v>
      </c>
      <c r="T823">
        <v>3566.6</v>
      </c>
      <c r="U823">
        <v>0</v>
      </c>
    </row>
    <row r="824" spans="1:21" x14ac:dyDescent="0.25">
      <c r="A824" t="s">
        <v>856</v>
      </c>
      <c r="B824">
        <v>1</v>
      </c>
      <c r="C824">
        <v>0</v>
      </c>
      <c r="D824">
        <v>0</v>
      </c>
      <c r="E824">
        <v>0</v>
      </c>
      <c r="F824">
        <v>47</v>
      </c>
      <c r="G824">
        <v>1</v>
      </c>
      <c r="H824" t="s">
        <v>22</v>
      </c>
      <c r="I824" t="s">
        <v>35</v>
      </c>
      <c r="J824" t="s">
        <v>23</v>
      </c>
      <c r="K824" t="s">
        <v>22</v>
      </c>
      <c r="L824" t="s">
        <v>22</v>
      </c>
      <c r="M824" t="s">
        <v>23</v>
      </c>
      <c r="N824" t="s">
        <v>22</v>
      </c>
      <c r="O824" t="s">
        <v>22</v>
      </c>
      <c r="P824" t="s">
        <v>29</v>
      </c>
      <c r="Q824">
        <v>1</v>
      </c>
      <c r="R824" t="s">
        <v>27</v>
      </c>
      <c r="S824">
        <v>103.1</v>
      </c>
      <c r="T824">
        <v>4889.3</v>
      </c>
      <c r="U824">
        <v>0</v>
      </c>
    </row>
    <row r="825" spans="1:21" x14ac:dyDescent="0.25">
      <c r="A825" t="s">
        <v>857</v>
      </c>
      <c r="B825">
        <v>1</v>
      </c>
      <c r="C825">
        <v>0</v>
      </c>
      <c r="D825">
        <v>0</v>
      </c>
      <c r="E825">
        <v>0</v>
      </c>
      <c r="F825">
        <v>5</v>
      </c>
      <c r="G825">
        <v>1</v>
      </c>
      <c r="H825" t="s">
        <v>23</v>
      </c>
      <c r="I825" t="s">
        <v>25</v>
      </c>
      <c r="J825" t="s">
        <v>23</v>
      </c>
      <c r="K825" t="s">
        <v>23</v>
      </c>
      <c r="L825" t="s">
        <v>22</v>
      </c>
      <c r="M825" t="s">
        <v>22</v>
      </c>
      <c r="N825" t="s">
        <v>22</v>
      </c>
      <c r="O825" t="s">
        <v>23</v>
      </c>
      <c r="P825" t="s">
        <v>26</v>
      </c>
      <c r="Q825">
        <v>1</v>
      </c>
      <c r="R825" t="s">
        <v>38</v>
      </c>
      <c r="S825">
        <v>63.95</v>
      </c>
      <c r="T825">
        <v>318.10000000000002</v>
      </c>
      <c r="U825">
        <v>0</v>
      </c>
    </row>
    <row r="826" spans="1:21" x14ac:dyDescent="0.25">
      <c r="A826" t="s">
        <v>858</v>
      </c>
      <c r="B826">
        <v>0</v>
      </c>
      <c r="C826">
        <v>0</v>
      </c>
      <c r="D826">
        <v>0</v>
      </c>
      <c r="E826">
        <v>0</v>
      </c>
      <c r="F826">
        <v>62</v>
      </c>
      <c r="G826">
        <v>1</v>
      </c>
      <c r="H826" t="s">
        <v>22</v>
      </c>
      <c r="I826" t="s">
        <v>23</v>
      </c>
      <c r="J826" t="s">
        <v>44</v>
      </c>
      <c r="K826" t="s">
        <v>44</v>
      </c>
      <c r="L826" t="s">
        <v>44</v>
      </c>
      <c r="M826" t="s">
        <v>44</v>
      </c>
      <c r="N826" t="s">
        <v>44</v>
      </c>
      <c r="O826" t="s">
        <v>44</v>
      </c>
      <c r="P826" t="s">
        <v>45</v>
      </c>
      <c r="Q826">
        <v>1</v>
      </c>
      <c r="R826" t="s">
        <v>38</v>
      </c>
      <c r="S826">
        <v>25.8</v>
      </c>
      <c r="T826">
        <v>1563.95</v>
      </c>
      <c r="U826">
        <v>0</v>
      </c>
    </row>
    <row r="827" spans="1:21" x14ac:dyDescent="0.25">
      <c r="A827" t="s">
        <v>859</v>
      </c>
      <c r="B827">
        <v>0</v>
      </c>
      <c r="C827">
        <v>0</v>
      </c>
      <c r="D827">
        <v>1</v>
      </c>
      <c r="E827">
        <v>1</v>
      </c>
      <c r="F827">
        <v>16</v>
      </c>
      <c r="G827">
        <v>1</v>
      </c>
      <c r="H827" t="s">
        <v>23</v>
      </c>
      <c r="I827" t="s">
        <v>35</v>
      </c>
      <c r="J827" t="s">
        <v>23</v>
      </c>
      <c r="K827" t="s">
        <v>22</v>
      </c>
      <c r="L827" t="s">
        <v>22</v>
      </c>
      <c r="M827" t="s">
        <v>23</v>
      </c>
      <c r="N827" t="s">
        <v>22</v>
      </c>
      <c r="O827" t="s">
        <v>23</v>
      </c>
      <c r="P827" t="s">
        <v>26</v>
      </c>
      <c r="Q827">
        <v>1</v>
      </c>
      <c r="R827" t="s">
        <v>38</v>
      </c>
      <c r="S827">
        <v>89.45</v>
      </c>
      <c r="T827">
        <v>1430.25</v>
      </c>
      <c r="U827">
        <v>1</v>
      </c>
    </row>
    <row r="828" spans="1:21" x14ac:dyDescent="0.25">
      <c r="A828" t="s">
        <v>860</v>
      </c>
      <c r="B828">
        <v>1</v>
      </c>
      <c r="C828">
        <v>1</v>
      </c>
      <c r="D828">
        <v>1</v>
      </c>
      <c r="E828">
        <v>0</v>
      </c>
      <c r="F828">
        <v>7</v>
      </c>
      <c r="G828">
        <v>1</v>
      </c>
      <c r="H828" t="s">
        <v>22</v>
      </c>
      <c r="I828" t="s">
        <v>35</v>
      </c>
      <c r="J828" t="s">
        <v>23</v>
      </c>
      <c r="K828" t="s">
        <v>23</v>
      </c>
      <c r="L828" t="s">
        <v>23</v>
      </c>
      <c r="M828" t="s">
        <v>23</v>
      </c>
      <c r="N828" t="s">
        <v>22</v>
      </c>
      <c r="O828" t="s">
        <v>22</v>
      </c>
      <c r="P828" t="s">
        <v>26</v>
      </c>
      <c r="Q828">
        <v>1</v>
      </c>
      <c r="R828" t="s">
        <v>33</v>
      </c>
      <c r="S828">
        <v>95.6</v>
      </c>
      <c r="T828">
        <v>644.35</v>
      </c>
      <c r="U828">
        <v>1</v>
      </c>
    </row>
    <row r="829" spans="1:21" x14ac:dyDescent="0.25">
      <c r="A829" t="s">
        <v>861</v>
      </c>
      <c r="B829">
        <v>0</v>
      </c>
      <c r="C829">
        <v>0</v>
      </c>
      <c r="D829">
        <v>1</v>
      </c>
      <c r="E829">
        <v>1</v>
      </c>
      <c r="F829">
        <v>14</v>
      </c>
      <c r="G829">
        <v>1</v>
      </c>
      <c r="H829" t="s">
        <v>22</v>
      </c>
      <c r="I829" t="s">
        <v>23</v>
      </c>
      <c r="J829" t="s">
        <v>44</v>
      </c>
      <c r="K829" t="s">
        <v>44</v>
      </c>
      <c r="L829" t="s">
        <v>44</v>
      </c>
      <c r="M829" t="s">
        <v>44</v>
      </c>
      <c r="N829" t="s">
        <v>44</v>
      </c>
      <c r="O829" t="s">
        <v>44</v>
      </c>
      <c r="P829" t="s">
        <v>26</v>
      </c>
      <c r="Q829">
        <v>0</v>
      </c>
      <c r="R829" t="s">
        <v>30</v>
      </c>
      <c r="S829">
        <v>25.55</v>
      </c>
      <c r="T829">
        <v>372.45</v>
      </c>
      <c r="U829">
        <v>0</v>
      </c>
    </row>
    <row r="830" spans="1:21" x14ac:dyDescent="0.25">
      <c r="A830" t="s">
        <v>862</v>
      </c>
      <c r="B830">
        <v>1</v>
      </c>
      <c r="C830">
        <v>0</v>
      </c>
      <c r="D830">
        <v>1</v>
      </c>
      <c r="E830">
        <v>1</v>
      </c>
      <c r="F830">
        <v>60</v>
      </c>
      <c r="G830">
        <v>1</v>
      </c>
      <c r="H830" t="s">
        <v>23</v>
      </c>
      <c r="I830" t="s">
        <v>35</v>
      </c>
      <c r="J830" t="s">
        <v>23</v>
      </c>
      <c r="K830" t="s">
        <v>22</v>
      </c>
      <c r="L830" t="s">
        <v>22</v>
      </c>
      <c r="M830" t="s">
        <v>23</v>
      </c>
      <c r="N830" t="s">
        <v>22</v>
      </c>
      <c r="O830" t="s">
        <v>23</v>
      </c>
      <c r="P830" t="s">
        <v>29</v>
      </c>
      <c r="Q830">
        <v>0</v>
      </c>
      <c r="R830" t="s">
        <v>27</v>
      </c>
      <c r="S830">
        <v>90.95</v>
      </c>
      <c r="T830">
        <v>5453.4</v>
      </c>
      <c r="U830">
        <v>1</v>
      </c>
    </row>
    <row r="831" spans="1:21" x14ac:dyDescent="0.25">
      <c r="A831" t="s">
        <v>863</v>
      </c>
      <c r="B831">
        <v>1</v>
      </c>
      <c r="C831">
        <v>0</v>
      </c>
      <c r="D831">
        <v>1</v>
      </c>
      <c r="E831">
        <v>1</v>
      </c>
      <c r="F831">
        <v>34</v>
      </c>
      <c r="G831">
        <v>0</v>
      </c>
      <c r="H831" t="s">
        <v>24</v>
      </c>
      <c r="I831" t="s">
        <v>25</v>
      </c>
      <c r="J831" t="s">
        <v>23</v>
      </c>
      <c r="K831" t="s">
        <v>23</v>
      </c>
      <c r="L831" t="s">
        <v>22</v>
      </c>
      <c r="M831" t="s">
        <v>22</v>
      </c>
      <c r="N831" t="s">
        <v>22</v>
      </c>
      <c r="O831" t="s">
        <v>23</v>
      </c>
      <c r="P831" t="s">
        <v>26</v>
      </c>
      <c r="Q831">
        <v>1</v>
      </c>
      <c r="R831" t="s">
        <v>27</v>
      </c>
      <c r="S831">
        <v>44.85</v>
      </c>
      <c r="T831">
        <v>1442.6</v>
      </c>
      <c r="U831">
        <v>0</v>
      </c>
    </row>
    <row r="832" spans="1:21" x14ac:dyDescent="0.25">
      <c r="A832" t="s">
        <v>864</v>
      </c>
      <c r="B832">
        <v>0</v>
      </c>
      <c r="C832">
        <v>0</v>
      </c>
      <c r="D832">
        <v>1</v>
      </c>
      <c r="E832">
        <v>0</v>
      </c>
      <c r="F832">
        <v>50</v>
      </c>
      <c r="G832">
        <v>1</v>
      </c>
      <c r="H832" t="s">
        <v>22</v>
      </c>
      <c r="I832" t="s">
        <v>35</v>
      </c>
      <c r="J832" t="s">
        <v>22</v>
      </c>
      <c r="K832" t="s">
        <v>22</v>
      </c>
      <c r="L832" t="s">
        <v>23</v>
      </c>
      <c r="M832" t="s">
        <v>22</v>
      </c>
      <c r="N832" t="s">
        <v>22</v>
      </c>
      <c r="O832" t="s">
        <v>22</v>
      </c>
      <c r="P832" t="s">
        <v>29</v>
      </c>
      <c r="Q832">
        <v>0</v>
      </c>
      <c r="R832" t="s">
        <v>27</v>
      </c>
      <c r="S832">
        <v>108.55</v>
      </c>
      <c r="T832">
        <v>5610.7</v>
      </c>
      <c r="U832">
        <v>1</v>
      </c>
    </row>
    <row r="833" spans="1:21" x14ac:dyDescent="0.25">
      <c r="A833" t="s">
        <v>865</v>
      </c>
      <c r="B833">
        <v>1</v>
      </c>
      <c r="C833">
        <v>0</v>
      </c>
      <c r="D833">
        <v>1</v>
      </c>
      <c r="E833">
        <v>1</v>
      </c>
      <c r="F833">
        <v>38</v>
      </c>
      <c r="G833">
        <v>1</v>
      </c>
      <c r="H833" t="s">
        <v>22</v>
      </c>
      <c r="I833" t="s">
        <v>23</v>
      </c>
      <c r="J833" t="s">
        <v>44</v>
      </c>
      <c r="K833" t="s">
        <v>44</v>
      </c>
      <c r="L833" t="s">
        <v>44</v>
      </c>
      <c r="M833" t="s">
        <v>44</v>
      </c>
      <c r="N833" t="s">
        <v>44</v>
      </c>
      <c r="O833" t="s">
        <v>44</v>
      </c>
      <c r="P833" t="s">
        <v>45</v>
      </c>
      <c r="Q833">
        <v>0</v>
      </c>
      <c r="R833" t="s">
        <v>38</v>
      </c>
      <c r="S833">
        <v>25.05</v>
      </c>
      <c r="T833">
        <v>963.95</v>
      </c>
      <c r="U833">
        <v>0</v>
      </c>
    </row>
    <row r="834" spans="1:21" x14ac:dyDescent="0.25">
      <c r="A834" t="s">
        <v>866</v>
      </c>
      <c r="B834">
        <v>0</v>
      </c>
      <c r="C834">
        <v>0</v>
      </c>
      <c r="D834">
        <v>1</v>
      </c>
      <c r="E834">
        <v>1</v>
      </c>
      <c r="F834">
        <v>70</v>
      </c>
      <c r="G834">
        <v>1</v>
      </c>
      <c r="H834" t="s">
        <v>23</v>
      </c>
      <c r="I834" t="s">
        <v>25</v>
      </c>
      <c r="J834" t="s">
        <v>22</v>
      </c>
      <c r="K834" t="s">
        <v>22</v>
      </c>
      <c r="L834" t="s">
        <v>22</v>
      </c>
      <c r="M834" t="s">
        <v>22</v>
      </c>
      <c r="N834" t="s">
        <v>23</v>
      </c>
      <c r="O834" t="s">
        <v>22</v>
      </c>
      <c r="P834" t="s">
        <v>29</v>
      </c>
      <c r="Q834">
        <v>0</v>
      </c>
      <c r="R834" t="s">
        <v>38</v>
      </c>
      <c r="S834">
        <v>74.099999999999994</v>
      </c>
      <c r="T834">
        <v>5222.3</v>
      </c>
      <c r="U834">
        <v>0</v>
      </c>
    </row>
    <row r="835" spans="1:21" x14ac:dyDescent="0.25">
      <c r="A835" t="s">
        <v>867</v>
      </c>
      <c r="B835">
        <v>0</v>
      </c>
      <c r="C835">
        <v>0</v>
      </c>
      <c r="D835">
        <v>1</v>
      </c>
      <c r="E835">
        <v>1</v>
      </c>
      <c r="F835">
        <v>37</v>
      </c>
      <c r="G835">
        <v>1</v>
      </c>
      <c r="H835" t="s">
        <v>22</v>
      </c>
      <c r="I835" t="s">
        <v>35</v>
      </c>
      <c r="J835" t="s">
        <v>23</v>
      </c>
      <c r="K835" t="s">
        <v>22</v>
      </c>
      <c r="L835" t="s">
        <v>23</v>
      </c>
      <c r="M835" t="s">
        <v>23</v>
      </c>
      <c r="N835" t="s">
        <v>22</v>
      </c>
      <c r="O835" t="s">
        <v>23</v>
      </c>
      <c r="P835" t="s">
        <v>26</v>
      </c>
      <c r="Q835">
        <v>1</v>
      </c>
      <c r="R835" t="s">
        <v>27</v>
      </c>
      <c r="S835">
        <v>88.8</v>
      </c>
      <c r="T835">
        <v>3340.55</v>
      </c>
      <c r="U835">
        <v>0</v>
      </c>
    </row>
    <row r="836" spans="1:21" x14ac:dyDescent="0.25">
      <c r="A836" t="s">
        <v>868</v>
      </c>
      <c r="B836">
        <v>0</v>
      </c>
      <c r="C836">
        <v>1</v>
      </c>
      <c r="D836">
        <v>0</v>
      </c>
      <c r="E836">
        <v>0</v>
      </c>
      <c r="F836">
        <v>4</v>
      </c>
      <c r="G836">
        <v>1</v>
      </c>
      <c r="H836" t="s">
        <v>23</v>
      </c>
      <c r="I836" t="s">
        <v>35</v>
      </c>
      <c r="J836" t="s">
        <v>23</v>
      </c>
      <c r="K836" t="s">
        <v>23</v>
      </c>
      <c r="L836" t="s">
        <v>23</v>
      </c>
      <c r="M836" t="s">
        <v>23</v>
      </c>
      <c r="N836" t="s">
        <v>22</v>
      </c>
      <c r="O836" t="s">
        <v>23</v>
      </c>
      <c r="P836" t="s">
        <v>26</v>
      </c>
      <c r="Q836">
        <v>1</v>
      </c>
      <c r="R836" t="s">
        <v>27</v>
      </c>
      <c r="S836">
        <v>78.849999999999994</v>
      </c>
      <c r="T836">
        <v>292.8</v>
      </c>
      <c r="U836">
        <v>1</v>
      </c>
    </row>
    <row r="837" spans="1:21" x14ac:dyDescent="0.25">
      <c r="A837" t="s">
        <v>869</v>
      </c>
      <c r="B837">
        <v>1</v>
      </c>
      <c r="C837">
        <v>1</v>
      </c>
      <c r="D837">
        <v>1</v>
      </c>
      <c r="E837">
        <v>1</v>
      </c>
      <c r="F837">
        <v>60</v>
      </c>
      <c r="G837">
        <v>1</v>
      </c>
      <c r="H837" t="s">
        <v>22</v>
      </c>
      <c r="I837" t="s">
        <v>35</v>
      </c>
      <c r="J837" t="s">
        <v>22</v>
      </c>
      <c r="K837" t="s">
        <v>22</v>
      </c>
      <c r="L837" t="s">
        <v>23</v>
      </c>
      <c r="M837" t="s">
        <v>23</v>
      </c>
      <c r="N837" t="s">
        <v>23</v>
      </c>
      <c r="O837" t="s">
        <v>22</v>
      </c>
      <c r="P837" t="s">
        <v>26</v>
      </c>
      <c r="Q837">
        <v>1</v>
      </c>
      <c r="R837" t="s">
        <v>27</v>
      </c>
      <c r="S837">
        <v>93.25</v>
      </c>
      <c r="T837">
        <v>5774.55</v>
      </c>
      <c r="U837">
        <v>0</v>
      </c>
    </row>
    <row r="838" spans="1:21" x14ac:dyDescent="0.25">
      <c r="A838" t="s">
        <v>870</v>
      </c>
      <c r="B838">
        <v>1</v>
      </c>
      <c r="C838">
        <v>0</v>
      </c>
      <c r="D838">
        <v>1</v>
      </c>
      <c r="E838">
        <v>1</v>
      </c>
      <c r="F838">
        <v>62</v>
      </c>
      <c r="G838">
        <v>1</v>
      </c>
      <c r="H838" t="s">
        <v>23</v>
      </c>
      <c r="I838" t="s">
        <v>25</v>
      </c>
      <c r="J838" t="s">
        <v>22</v>
      </c>
      <c r="K838" t="s">
        <v>23</v>
      </c>
      <c r="L838" t="s">
        <v>22</v>
      </c>
      <c r="M838" t="s">
        <v>22</v>
      </c>
      <c r="N838" t="s">
        <v>23</v>
      </c>
      <c r="O838" t="s">
        <v>22</v>
      </c>
      <c r="P838" t="s">
        <v>29</v>
      </c>
      <c r="Q838">
        <v>0</v>
      </c>
      <c r="R838" t="s">
        <v>38</v>
      </c>
      <c r="S838">
        <v>71.400000000000006</v>
      </c>
      <c r="T838">
        <v>4487.3</v>
      </c>
      <c r="U838">
        <v>0</v>
      </c>
    </row>
    <row r="839" spans="1:21" x14ac:dyDescent="0.25">
      <c r="A839" t="s">
        <v>871</v>
      </c>
      <c r="B839">
        <v>1</v>
      </c>
      <c r="C839">
        <v>0</v>
      </c>
      <c r="D839">
        <v>0</v>
      </c>
      <c r="E839">
        <v>0</v>
      </c>
      <c r="F839">
        <v>1</v>
      </c>
      <c r="G839">
        <v>1</v>
      </c>
      <c r="H839" t="s">
        <v>23</v>
      </c>
      <c r="I839" t="s">
        <v>25</v>
      </c>
      <c r="J839" t="s">
        <v>23</v>
      </c>
      <c r="K839" t="s">
        <v>23</v>
      </c>
      <c r="L839" t="s">
        <v>23</v>
      </c>
      <c r="M839" t="s">
        <v>23</v>
      </c>
      <c r="N839" t="s">
        <v>23</v>
      </c>
      <c r="O839" t="s">
        <v>23</v>
      </c>
      <c r="P839" t="s">
        <v>26</v>
      </c>
      <c r="Q839">
        <v>0</v>
      </c>
      <c r="R839" t="s">
        <v>30</v>
      </c>
      <c r="S839">
        <v>44.4</v>
      </c>
      <c r="T839">
        <v>44.4</v>
      </c>
      <c r="U839">
        <v>1</v>
      </c>
    </row>
    <row r="840" spans="1:21" x14ac:dyDescent="0.25">
      <c r="A840" t="s">
        <v>872</v>
      </c>
      <c r="B840">
        <v>1</v>
      </c>
      <c r="C840">
        <v>0</v>
      </c>
      <c r="D840">
        <v>0</v>
      </c>
      <c r="E840">
        <v>0</v>
      </c>
      <c r="F840">
        <v>36</v>
      </c>
      <c r="G840">
        <v>1</v>
      </c>
      <c r="H840" t="s">
        <v>23</v>
      </c>
      <c r="I840" t="s">
        <v>25</v>
      </c>
      <c r="J840" t="s">
        <v>22</v>
      </c>
      <c r="K840" t="s">
        <v>23</v>
      </c>
      <c r="L840" t="s">
        <v>22</v>
      </c>
      <c r="M840" t="s">
        <v>22</v>
      </c>
      <c r="N840" t="s">
        <v>22</v>
      </c>
      <c r="O840" t="s">
        <v>22</v>
      </c>
      <c r="P840" t="s">
        <v>26</v>
      </c>
      <c r="Q840">
        <v>1</v>
      </c>
      <c r="R840" t="s">
        <v>38</v>
      </c>
      <c r="S840">
        <v>79.2</v>
      </c>
      <c r="T840">
        <v>2854.95</v>
      </c>
      <c r="U840">
        <v>0</v>
      </c>
    </row>
    <row r="841" spans="1:21" x14ac:dyDescent="0.25">
      <c r="A841" t="s">
        <v>873</v>
      </c>
      <c r="B841">
        <v>1</v>
      </c>
      <c r="C841">
        <v>0</v>
      </c>
      <c r="D841">
        <v>0</v>
      </c>
      <c r="E841">
        <v>0</v>
      </c>
      <c r="F841">
        <v>44</v>
      </c>
      <c r="G841">
        <v>1</v>
      </c>
      <c r="H841" t="s">
        <v>23</v>
      </c>
      <c r="I841" t="s">
        <v>23</v>
      </c>
      <c r="J841" t="s">
        <v>44</v>
      </c>
      <c r="K841" t="s">
        <v>44</v>
      </c>
      <c r="L841" t="s">
        <v>44</v>
      </c>
      <c r="M841" t="s">
        <v>44</v>
      </c>
      <c r="N841" t="s">
        <v>44</v>
      </c>
      <c r="O841" t="s">
        <v>44</v>
      </c>
      <c r="P841" t="s">
        <v>45</v>
      </c>
      <c r="Q841">
        <v>0</v>
      </c>
      <c r="R841" t="s">
        <v>38</v>
      </c>
      <c r="S841">
        <v>20.399999999999999</v>
      </c>
      <c r="T841">
        <v>905.55</v>
      </c>
      <c r="U841">
        <v>0</v>
      </c>
    </row>
    <row r="842" spans="1:21" x14ac:dyDescent="0.25">
      <c r="A842" t="s">
        <v>874</v>
      </c>
      <c r="B842">
        <v>0</v>
      </c>
      <c r="C842">
        <v>1</v>
      </c>
      <c r="D842">
        <v>0</v>
      </c>
      <c r="E842">
        <v>0</v>
      </c>
      <c r="F842">
        <v>55</v>
      </c>
      <c r="G842">
        <v>1</v>
      </c>
      <c r="H842" t="s">
        <v>22</v>
      </c>
      <c r="I842" t="s">
        <v>35</v>
      </c>
      <c r="J842" t="s">
        <v>23</v>
      </c>
      <c r="K842" t="s">
        <v>23</v>
      </c>
      <c r="L842" t="s">
        <v>22</v>
      </c>
      <c r="M842" t="s">
        <v>23</v>
      </c>
      <c r="N842" t="s">
        <v>22</v>
      </c>
      <c r="O842" t="s">
        <v>22</v>
      </c>
      <c r="P842" t="s">
        <v>29</v>
      </c>
      <c r="Q842">
        <v>1</v>
      </c>
      <c r="R842" t="s">
        <v>27</v>
      </c>
      <c r="S842">
        <v>100</v>
      </c>
      <c r="T842">
        <v>5509.3</v>
      </c>
      <c r="U842">
        <v>1</v>
      </c>
    </row>
    <row r="843" spans="1:21" x14ac:dyDescent="0.25">
      <c r="A843" t="s">
        <v>875</v>
      </c>
      <c r="B843">
        <v>0</v>
      </c>
      <c r="C843">
        <v>0</v>
      </c>
      <c r="D843">
        <v>1</v>
      </c>
      <c r="E843">
        <v>0</v>
      </c>
      <c r="F843">
        <v>72</v>
      </c>
      <c r="G843">
        <v>1</v>
      </c>
      <c r="H843" t="s">
        <v>22</v>
      </c>
      <c r="I843" t="s">
        <v>35</v>
      </c>
      <c r="J843" t="s">
        <v>22</v>
      </c>
      <c r="K843" t="s">
        <v>23</v>
      </c>
      <c r="L843" t="s">
        <v>22</v>
      </c>
      <c r="M843" t="s">
        <v>23</v>
      </c>
      <c r="N843" t="s">
        <v>22</v>
      </c>
      <c r="O843" t="s">
        <v>22</v>
      </c>
      <c r="P843" t="s">
        <v>45</v>
      </c>
      <c r="Q843">
        <v>1</v>
      </c>
      <c r="R843" t="s">
        <v>38</v>
      </c>
      <c r="S843">
        <v>105</v>
      </c>
      <c r="T843">
        <v>7589.8</v>
      </c>
      <c r="U843">
        <v>0</v>
      </c>
    </row>
    <row r="844" spans="1:21" x14ac:dyDescent="0.25">
      <c r="A844" t="s">
        <v>876</v>
      </c>
      <c r="B844">
        <v>0</v>
      </c>
      <c r="C844">
        <v>0</v>
      </c>
      <c r="D844">
        <v>1</v>
      </c>
      <c r="E844">
        <v>1</v>
      </c>
      <c r="F844">
        <v>12</v>
      </c>
      <c r="G844">
        <v>1</v>
      </c>
      <c r="H844" t="s">
        <v>23</v>
      </c>
      <c r="I844" t="s">
        <v>23</v>
      </c>
      <c r="J844" t="s">
        <v>44</v>
      </c>
      <c r="K844" t="s">
        <v>44</v>
      </c>
      <c r="L844" t="s">
        <v>44</v>
      </c>
      <c r="M844" t="s">
        <v>44</v>
      </c>
      <c r="N844" t="s">
        <v>44</v>
      </c>
      <c r="O844" t="s">
        <v>44</v>
      </c>
      <c r="P844" t="s">
        <v>29</v>
      </c>
      <c r="Q844">
        <v>0</v>
      </c>
      <c r="R844" t="s">
        <v>33</v>
      </c>
      <c r="S844">
        <v>19.8</v>
      </c>
      <c r="T844">
        <v>229.6</v>
      </c>
      <c r="U844">
        <v>1</v>
      </c>
    </row>
    <row r="845" spans="1:21" x14ac:dyDescent="0.25">
      <c r="A845" t="s">
        <v>877</v>
      </c>
      <c r="B845">
        <v>0</v>
      </c>
      <c r="C845">
        <v>0</v>
      </c>
      <c r="D845">
        <v>0</v>
      </c>
      <c r="E845">
        <v>0</v>
      </c>
      <c r="F845">
        <v>13</v>
      </c>
      <c r="G845">
        <v>0</v>
      </c>
      <c r="H845" t="s">
        <v>24</v>
      </c>
      <c r="I845" t="s">
        <v>25</v>
      </c>
      <c r="J845" t="s">
        <v>22</v>
      </c>
      <c r="K845" t="s">
        <v>23</v>
      </c>
      <c r="L845" t="s">
        <v>23</v>
      </c>
      <c r="M845" t="s">
        <v>23</v>
      </c>
      <c r="N845" t="s">
        <v>23</v>
      </c>
      <c r="O845" t="s">
        <v>23</v>
      </c>
      <c r="P845" t="s">
        <v>26</v>
      </c>
      <c r="Q845">
        <v>1</v>
      </c>
      <c r="R845" t="s">
        <v>33</v>
      </c>
      <c r="S845">
        <v>30.85</v>
      </c>
      <c r="T845">
        <v>394.1</v>
      </c>
      <c r="U845">
        <v>0</v>
      </c>
    </row>
    <row r="846" spans="1:21" x14ac:dyDescent="0.25">
      <c r="A846" t="s">
        <v>878</v>
      </c>
      <c r="B846">
        <v>1</v>
      </c>
      <c r="C846">
        <v>0</v>
      </c>
      <c r="D846">
        <v>0</v>
      </c>
      <c r="E846">
        <v>0</v>
      </c>
      <c r="F846">
        <v>1</v>
      </c>
      <c r="G846">
        <v>1</v>
      </c>
      <c r="H846" t="s">
        <v>23</v>
      </c>
      <c r="I846" t="s">
        <v>35</v>
      </c>
      <c r="J846" t="s">
        <v>23</v>
      </c>
      <c r="K846" t="s">
        <v>23</v>
      </c>
      <c r="L846" t="s">
        <v>23</v>
      </c>
      <c r="M846" t="s">
        <v>23</v>
      </c>
      <c r="N846" t="s">
        <v>22</v>
      </c>
      <c r="O846" t="s">
        <v>22</v>
      </c>
      <c r="P846" t="s">
        <v>26</v>
      </c>
      <c r="Q846">
        <v>1</v>
      </c>
      <c r="R846" t="s">
        <v>27</v>
      </c>
      <c r="S846">
        <v>89.9</v>
      </c>
      <c r="T846">
        <v>89.9</v>
      </c>
      <c r="U846">
        <v>1</v>
      </c>
    </row>
    <row r="847" spans="1:21" x14ac:dyDescent="0.25">
      <c r="A847" t="s">
        <v>879</v>
      </c>
      <c r="B847">
        <v>0</v>
      </c>
      <c r="C847">
        <v>0</v>
      </c>
      <c r="D847">
        <v>1</v>
      </c>
      <c r="E847">
        <v>1</v>
      </c>
      <c r="F847">
        <v>15</v>
      </c>
      <c r="G847">
        <v>1</v>
      </c>
      <c r="H847" t="s">
        <v>23</v>
      </c>
      <c r="I847" t="s">
        <v>23</v>
      </c>
      <c r="J847" t="s">
        <v>44</v>
      </c>
      <c r="K847" t="s">
        <v>44</v>
      </c>
      <c r="L847" t="s">
        <v>44</v>
      </c>
      <c r="M847" t="s">
        <v>44</v>
      </c>
      <c r="N847" t="s">
        <v>44</v>
      </c>
      <c r="O847" t="s">
        <v>44</v>
      </c>
      <c r="P847" t="s">
        <v>29</v>
      </c>
      <c r="Q847">
        <v>0</v>
      </c>
      <c r="R847" t="s">
        <v>30</v>
      </c>
      <c r="S847">
        <v>20.55</v>
      </c>
      <c r="T847">
        <v>295.95</v>
      </c>
      <c r="U847">
        <v>0</v>
      </c>
    </row>
    <row r="848" spans="1:21" x14ac:dyDescent="0.25">
      <c r="A848" t="s">
        <v>880</v>
      </c>
      <c r="B848">
        <v>0</v>
      </c>
      <c r="C848">
        <v>0</v>
      </c>
      <c r="D848">
        <v>0</v>
      </c>
      <c r="E848">
        <v>0</v>
      </c>
      <c r="F848">
        <v>65</v>
      </c>
      <c r="G848">
        <v>1</v>
      </c>
      <c r="H848" t="s">
        <v>23</v>
      </c>
      <c r="I848" t="s">
        <v>25</v>
      </c>
      <c r="J848" t="s">
        <v>22</v>
      </c>
      <c r="K848" t="s">
        <v>22</v>
      </c>
      <c r="L848" t="s">
        <v>22</v>
      </c>
      <c r="M848" t="s">
        <v>22</v>
      </c>
      <c r="N848" t="s">
        <v>22</v>
      </c>
      <c r="O848" t="s">
        <v>22</v>
      </c>
      <c r="P848" t="s">
        <v>45</v>
      </c>
      <c r="Q848">
        <v>1</v>
      </c>
      <c r="R848" t="s">
        <v>33</v>
      </c>
      <c r="S848">
        <v>84.85</v>
      </c>
      <c r="T848">
        <v>5459.2</v>
      </c>
      <c r="U848">
        <v>0</v>
      </c>
    </row>
    <row r="849" spans="1:21" x14ac:dyDescent="0.25">
      <c r="A849" t="s">
        <v>881</v>
      </c>
      <c r="B849">
        <v>0</v>
      </c>
      <c r="C849">
        <v>0</v>
      </c>
      <c r="D849">
        <v>1</v>
      </c>
      <c r="E849">
        <v>1</v>
      </c>
      <c r="F849">
        <v>12</v>
      </c>
      <c r="G849">
        <v>0</v>
      </c>
      <c r="H849" t="s">
        <v>24</v>
      </c>
      <c r="I849" t="s">
        <v>25</v>
      </c>
      <c r="J849" t="s">
        <v>22</v>
      </c>
      <c r="K849" t="s">
        <v>23</v>
      </c>
      <c r="L849" t="s">
        <v>23</v>
      </c>
      <c r="M849" t="s">
        <v>22</v>
      </c>
      <c r="N849" t="s">
        <v>23</v>
      </c>
      <c r="O849" t="s">
        <v>23</v>
      </c>
      <c r="P849" t="s">
        <v>29</v>
      </c>
      <c r="Q849">
        <v>0</v>
      </c>
      <c r="R849" t="s">
        <v>38</v>
      </c>
      <c r="S849">
        <v>33.15</v>
      </c>
      <c r="T849">
        <v>444.75</v>
      </c>
      <c r="U849">
        <v>0</v>
      </c>
    </row>
    <row r="850" spans="1:21" x14ac:dyDescent="0.25">
      <c r="A850" t="s">
        <v>882</v>
      </c>
      <c r="B850">
        <v>1</v>
      </c>
      <c r="C850">
        <v>0</v>
      </c>
      <c r="D850">
        <v>1</v>
      </c>
      <c r="E850">
        <v>0</v>
      </c>
      <c r="F850">
        <v>72</v>
      </c>
      <c r="G850">
        <v>1</v>
      </c>
      <c r="H850" t="s">
        <v>22</v>
      </c>
      <c r="I850" t="s">
        <v>25</v>
      </c>
      <c r="J850" t="s">
        <v>22</v>
      </c>
      <c r="K850" t="s">
        <v>22</v>
      </c>
      <c r="L850" t="s">
        <v>22</v>
      </c>
      <c r="M850" t="s">
        <v>22</v>
      </c>
      <c r="N850" t="s">
        <v>22</v>
      </c>
      <c r="O850" t="s">
        <v>22</v>
      </c>
      <c r="P850" t="s">
        <v>45</v>
      </c>
      <c r="Q850">
        <v>1</v>
      </c>
      <c r="R850" t="s">
        <v>38</v>
      </c>
      <c r="S850">
        <v>92</v>
      </c>
      <c r="T850">
        <v>6782.15</v>
      </c>
      <c r="U850">
        <v>0</v>
      </c>
    </row>
    <row r="851" spans="1:21" x14ac:dyDescent="0.25">
      <c r="A851" t="s">
        <v>883</v>
      </c>
      <c r="B851">
        <v>0</v>
      </c>
      <c r="C851">
        <v>0</v>
      </c>
      <c r="D851">
        <v>1</v>
      </c>
      <c r="E851">
        <v>1</v>
      </c>
      <c r="F851">
        <v>72</v>
      </c>
      <c r="G851">
        <v>1</v>
      </c>
      <c r="H851" t="s">
        <v>22</v>
      </c>
      <c r="I851" t="s">
        <v>25</v>
      </c>
      <c r="J851" t="s">
        <v>22</v>
      </c>
      <c r="K851" t="s">
        <v>22</v>
      </c>
      <c r="L851" t="s">
        <v>22</v>
      </c>
      <c r="M851" t="s">
        <v>22</v>
      </c>
      <c r="N851" t="s">
        <v>22</v>
      </c>
      <c r="O851" t="s">
        <v>22</v>
      </c>
      <c r="P851" t="s">
        <v>45</v>
      </c>
      <c r="Q851">
        <v>0</v>
      </c>
      <c r="R851" t="s">
        <v>38</v>
      </c>
      <c r="S851">
        <v>89.8</v>
      </c>
      <c r="T851">
        <v>6510.45</v>
      </c>
      <c r="U851">
        <v>0</v>
      </c>
    </row>
    <row r="852" spans="1:21" x14ac:dyDescent="0.25">
      <c r="A852" t="s">
        <v>884</v>
      </c>
      <c r="B852">
        <v>0</v>
      </c>
      <c r="C852">
        <v>0</v>
      </c>
      <c r="D852">
        <v>1</v>
      </c>
      <c r="E852">
        <v>1</v>
      </c>
      <c r="F852">
        <v>72</v>
      </c>
      <c r="G852">
        <v>1</v>
      </c>
      <c r="H852" t="s">
        <v>22</v>
      </c>
      <c r="I852" t="s">
        <v>35</v>
      </c>
      <c r="J852" t="s">
        <v>22</v>
      </c>
      <c r="K852" t="s">
        <v>22</v>
      </c>
      <c r="L852" t="s">
        <v>22</v>
      </c>
      <c r="M852" t="s">
        <v>22</v>
      </c>
      <c r="N852" t="s">
        <v>22</v>
      </c>
      <c r="O852" t="s">
        <v>22</v>
      </c>
      <c r="P852" t="s">
        <v>45</v>
      </c>
      <c r="Q852">
        <v>1</v>
      </c>
      <c r="R852" t="s">
        <v>33</v>
      </c>
      <c r="S852">
        <v>115.8</v>
      </c>
      <c r="T852">
        <v>8476.5</v>
      </c>
      <c r="U852">
        <v>0</v>
      </c>
    </row>
    <row r="853" spans="1:21" x14ac:dyDescent="0.25">
      <c r="A853" t="s">
        <v>885</v>
      </c>
      <c r="B853">
        <v>1</v>
      </c>
      <c r="C853">
        <v>0</v>
      </c>
      <c r="D853">
        <v>0</v>
      </c>
      <c r="E853">
        <v>1</v>
      </c>
      <c r="F853">
        <v>52</v>
      </c>
      <c r="G853">
        <v>1</v>
      </c>
      <c r="H853" t="s">
        <v>22</v>
      </c>
      <c r="I853" t="s">
        <v>25</v>
      </c>
      <c r="J853" t="s">
        <v>22</v>
      </c>
      <c r="K853" t="s">
        <v>22</v>
      </c>
      <c r="L853" t="s">
        <v>23</v>
      </c>
      <c r="M853" t="s">
        <v>22</v>
      </c>
      <c r="N853" t="s">
        <v>22</v>
      </c>
      <c r="O853" t="s">
        <v>22</v>
      </c>
      <c r="P853" t="s">
        <v>45</v>
      </c>
      <c r="Q853">
        <v>1</v>
      </c>
      <c r="R853" t="s">
        <v>30</v>
      </c>
      <c r="S853">
        <v>85.15</v>
      </c>
      <c r="T853">
        <v>4461.8500000000004</v>
      </c>
      <c r="U853">
        <v>0</v>
      </c>
    </row>
    <row r="854" spans="1:21" x14ac:dyDescent="0.25">
      <c r="A854" t="s">
        <v>886</v>
      </c>
      <c r="B854">
        <v>1</v>
      </c>
      <c r="C854">
        <v>0</v>
      </c>
      <c r="D854">
        <v>0</v>
      </c>
      <c r="E854">
        <v>0</v>
      </c>
      <c r="F854">
        <v>2</v>
      </c>
      <c r="G854">
        <v>1</v>
      </c>
      <c r="H854" t="s">
        <v>22</v>
      </c>
      <c r="I854" t="s">
        <v>23</v>
      </c>
      <c r="J854" t="s">
        <v>44</v>
      </c>
      <c r="K854" t="s">
        <v>44</v>
      </c>
      <c r="L854" t="s">
        <v>44</v>
      </c>
      <c r="M854" t="s">
        <v>44</v>
      </c>
      <c r="N854" t="s">
        <v>44</v>
      </c>
      <c r="O854" t="s">
        <v>44</v>
      </c>
      <c r="P854" t="s">
        <v>26</v>
      </c>
      <c r="Q854">
        <v>0</v>
      </c>
      <c r="R854" t="s">
        <v>30</v>
      </c>
      <c r="S854">
        <v>24.85</v>
      </c>
      <c r="T854">
        <v>62</v>
      </c>
      <c r="U854">
        <v>0</v>
      </c>
    </row>
    <row r="855" spans="1:21" x14ac:dyDescent="0.25">
      <c r="A855" t="s">
        <v>887</v>
      </c>
      <c r="B855">
        <v>0</v>
      </c>
      <c r="C855">
        <v>0</v>
      </c>
      <c r="D855">
        <v>0</v>
      </c>
      <c r="E855">
        <v>0</v>
      </c>
      <c r="F855">
        <v>5</v>
      </c>
      <c r="G855">
        <v>1</v>
      </c>
      <c r="H855" t="s">
        <v>23</v>
      </c>
      <c r="I855" t="s">
        <v>25</v>
      </c>
      <c r="J855" t="s">
        <v>22</v>
      </c>
      <c r="K855" t="s">
        <v>23</v>
      </c>
      <c r="L855" t="s">
        <v>23</v>
      </c>
      <c r="M855" t="s">
        <v>22</v>
      </c>
      <c r="N855" t="s">
        <v>22</v>
      </c>
      <c r="O855" t="s">
        <v>23</v>
      </c>
      <c r="P855" t="s">
        <v>26</v>
      </c>
      <c r="Q855">
        <v>1</v>
      </c>
      <c r="R855" t="s">
        <v>27</v>
      </c>
      <c r="S855">
        <v>64.349999999999994</v>
      </c>
      <c r="T855">
        <v>352.65</v>
      </c>
      <c r="U855">
        <v>0</v>
      </c>
    </row>
    <row r="856" spans="1:21" x14ac:dyDescent="0.25">
      <c r="A856" t="s">
        <v>888</v>
      </c>
      <c r="B856">
        <v>0</v>
      </c>
      <c r="C856">
        <v>0</v>
      </c>
      <c r="D856">
        <v>0</v>
      </c>
      <c r="E856">
        <v>0</v>
      </c>
      <c r="F856">
        <v>68</v>
      </c>
      <c r="G856">
        <v>1</v>
      </c>
      <c r="H856" t="s">
        <v>23</v>
      </c>
      <c r="I856" t="s">
        <v>23</v>
      </c>
      <c r="J856" t="s">
        <v>44</v>
      </c>
      <c r="K856" t="s">
        <v>44</v>
      </c>
      <c r="L856" t="s">
        <v>44</v>
      </c>
      <c r="M856" t="s">
        <v>44</v>
      </c>
      <c r="N856" t="s">
        <v>44</v>
      </c>
      <c r="O856" t="s">
        <v>44</v>
      </c>
      <c r="P856" t="s">
        <v>45</v>
      </c>
      <c r="Q856">
        <v>0</v>
      </c>
      <c r="R856" t="s">
        <v>38</v>
      </c>
      <c r="S856">
        <v>20.5</v>
      </c>
      <c r="T856">
        <v>1424.9</v>
      </c>
      <c r="U856">
        <v>0</v>
      </c>
    </row>
    <row r="857" spans="1:21" x14ac:dyDescent="0.25">
      <c r="A857" t="s">
        <v>889</v>
      </c>
      <c r="B857">
        <v>0</v>
      </c>
      <c r="C857">
        <v>0</v>
      </c>
      <c r="D857">
        <v>0</v>
      </c>
      <c r="E857">
        <v>1</v>
      </c>
      <c r="F857">
        <v>62</v>
      </c>
      <c r="G857">
        <v>1</v>
      </c>
      <c r="H857" t="s">
        <v>22</v>
      </c>
      <c r="I857" t="s">
        <v>35</v>
      </c>
      <c r="J857" t="s">
        <v>23</v>
      </c>
      <c r="K857" t="s">
        <v>23</v>
      </c>
      <c r="L857" t="s">
        <v>22</v>
      </c>
      <c r="M857" t="s">
        <v>23</v>
      </c>
      <c r="N857" t="s">
        <v>22</v>
      </c>
      <c r="O857" t="s">
        <v>22</v>
      </c>
      <c r="P857" t="s">
        <v>29</v>
      </c>
      <c r="Q857">
        <v>1</v>
      </c>
      <c r="R857" t="s">
        <v>27</v>
      </c>
      <c r="S857">
        <v>100.15</v>
      </c>
      <c r="T857">
        <v>6413.65</v>
      </c>
      <c r="U857">
        <v>1</v>
      </c>
    </row>
    <row r="858" spans="1:21" x14ac:dyDescent="0.25">
      <c r="A858" t="s">
        <v>890</v>
      </c>
      <c r="B858">
        <v>1</v>
      </c>
      <c r="C858">
        <v>0</v>
      </c>
      <c r="D858">
        <v>0</v>
      </c>
      <c r="E858">
        <v>0</v>
      </c>
      <c r="F858">
        <v>72</v>
      </c>
      <c r="G858">
        <v>1</v>
      </c>
      <c r="H858" t="s">
        <v>22</v>
      </c>
      <c r="I858" t="s">
        <v>25</v>
      </c>
      <c r="J858" t="s">
        <v>22</v>
      </c>
      <c r="K858" t="s">
        <v>22</v>
      </c>
      <c r="L858" t="s">
        <v>23</v>
      </c>
      <c r="M858" t="s">
        <v>22</v>
      </c>
      <c r="N858" t="s">
        <v>22</v>
      </c>
      <c r="O858" t="s">
        <v>22</v>
      </c>
      <c r="P858" t="s">
        <v>45</v>
      </c>
      <c r="Q858">
        <v>0</v>
      </c>
      <c r="R858" t="s">
        <v>38</v>
      </c>
      <c r="S858">
        <v>86.05</v>
      </c>
      <c r="T858">
        <v>6309.65</v>
      </c>
      <c r="U858">
        <v>0</v>
      </c>
    </row>
    <row r="859" spans="1:21" x14ac:dyDescent="0.25">
      <c r="A859" t="s">
        <v>891</v>
      </c>
      <c r="B859">
        <v>1</v>
      </c>
      <c r="C859">
        <v>0</v>
      </c>
      <c r="D859">
        <v>0</v>
      </c>
      <c r="E859">
        <v>0</v>
      </c>
      <c r="F859">
        <v>1</v>
      </c>
      <c r="G859">
        <v>1</v>
      </c>
      <c r="H859" t="s">
        <v>23</v>
      </c>
      <c r="I859" t="s">
        <v>25</v>
      </c>
      <c r="J859" t="s">
        <v>23</v>
      </c>
      <c r="K859" t="s">
        <v>22</v>
      </c>
      <c r="L859" t="s">
        <v>23</v>
      </c>
      <c r="M859" t="s">
        <v>23</v>
      </c>
      <c r="N859" t="s">
        <v>23</v>
      </c>
      <c r="O859" t="s">
        <v>23</v>
      </c>
      <c r="P859" t="s">
        <v>26</v>
      </c>
      <c r="Q859">
        <v>0</v>
      </c>
      <c r="R859" t="s">
        <v>27</v>
      </c>
      <c r="S859">
        <v>50.8</v>
      </c>
      <c r="T859">
        <v>50.8</v>
      </c>
      <c r="U859">
        <v>1</v>
      </c>
    </row>
    <row r="860" spans="1:21" x14ac:dyDescent="0.25">
      <c r="A860" t="s">
        <v>892</v>
      </c>
      <c r="B860">
        <v>0</v>
      </c>
      <c r="C860">
        <v>0</v>
      </c>
      <c r="D860">
        <v>1</v>
      </c>
      <c r="E860">
        <v>0</v>
      </c>
      <c r="F860">
        <v>66</v>
      </c>
      <c r="G860">
        <v>1</v>
      </c>
      <c r="H860" t="s">
        <v>22</v>
      </c>
      <c r="I860" t="s">
        <v>35</v>
      </c>
      <c r="J860" t="s">
        <v>22</v>
      </c>
      <c r="K860" t="s">
        <v>22</v>
      </c>
      <c r="L860" t="s">
        <v>23</v>
      </c>
      <c r="M860" t="s">
        <v>22</v>
      </c>
      <c r="N860" t="s">
        <v>23</v>
      </c>
      <c r="O860" t="s">
        <v>23</v>
      </c>
      <c r="P860" t="s">
        <v>29</v>
      </c>
      <c r="Q860">
        <v>0</v>
      </c>
      <c r="R860" t="s">
        <v>27</v>
      </c>
      <c r="S860">
        <v>89</v>
      </c>
      <c r="T860">
        <v>5898.6</v>
      </c>
      <c r="U860">
        <v>0</v>
      </c>
    </row>
    <row r="861" spans="1:21" x14ac:dyDescent="0.25">
      <c r="A861" t="s">
        <v>893</v>
      </c>
      <c r="B861">
        <v>1</v>
      </c>
      <c r="C861">
        <v>0</v>
      </c>
      <c r="D861">
        <v>1</v>
      </c>
      <c r="E861">
        <v>1</v>
      </c>
      <c r="F861">
        <v>72</v>
      </c>
      <c r="G861">
        <v>0</v>
      </c>
      <c r="H861" t="s">
        <v>24</v>
      </c>
      <c r="I861" t="s">
        <v>25</v>
      </c>
      <c r="J861" t="s">
        <v>22</v>
      </c>
      <c r="K861" t="s">
        <v>22</v>
      </c>
      <c r="L861" t="s">
        <v>22</v>
      </c>
      <c r="M861" t="s">
        <v>22</v>
      </c>
      <c r="N861" t="s">
        <v>22</v>
      </c>
      <c r="O861" t="s">
        <v>22</v>
      </c>
      <c r="P861" t="s">
        <v>45</v>
      </c>
      <c r="Q861">
        <v>1</v>
      </c>
      <c r="R861" t="s">
        <v>38</v>
      </c>
      <c r="S861">
        <v>64.8</v>
      </c>
      <c r="T861">
        <v>4719.75</v>
      </c>
      <c r="U861">
        <v>0</v>
      </c>
    </row>
    <row r="862" spans="1:21" x14ac:dyDescent="0.25">
      <c r="A862" t="s">
        <v>894</v>
      </c>
      <c r="B862">
        <v>1</v>
      </c>
      <c r="C862">
        <v>0</v>
      </c>
      <c r="D862">
        <v>0</v>
      </c>
      <c r="E862">
        <v>0</v>
      </c>
      <c r="F862">
        <v>26</v>
      </c>
      <c r="G862">
        <v>1</v>
      </c>
      <c r="H862" t="s">
        <v>23</v>
      </c>
      <c r="I862" t="s">
        <v>23</v>
      </c>
      <c r="J862" t="s">
        <v>44</v>
      </c>
      <c r="K862" t="s">
        <v>44</v>
      </c>
      <c r="L862" t="s">
        <v>44</v>
      </c>
      <c r="M862" t="s">
        <v>44</v>
      </c>
      <c r="N862" t="s">
        <v>44</v>
      </c>
      <c r="O862" t="s">
        <v>44</v>
      </c>
      <c r="P862" t="s">
        <v>29</v>
      </c>
      <c r="Q862">
        <v>0</v>
      </c>
      <c r="R862" t="s">
        <v>38</v>
      </c>
      <c r="S862">
        <v>19.8</v>
      </c>
      <c r="T862">
        <v>457.3</v>
      </c>
      <c r="U862">
        <v>0</v>
      </c>
    </row>
    <row r="863" spans="1:21" x14ac:dyDescent="0.25">
      <c r="A863" t="s">
        <v>895</v>
      </c>
      <c r="B863">
        <v>1</v>
      </c>
      <c r="C863">
        <v>0</v>
      </c>
      <c r="D863">
        <v>1</v>
      </c>
      <c r="E863">
        <v>1</v>
      </c>
      <c r="F863">
        <v>64</v>
      </c>
      <c r="G863">
        <v>1</v>
      </c>
      <c r="H863" t="s">
        <v>22</v>
      </c>
      <c r="I863" t="s">
        <v>35</v>
      </c>
      <c r="J863" t="s">
        <v>22</v>
      </c>
      <c r="K863" t="s">
        <v>23</v>
      </c>
      <c r="L863" t="s">
        <v>22</v>
      </c>
      <c r="M863" t="s">
        <v>23</v>
      </c>
      <c r="N863" t="s">
        <v>23</v>
      </c>
      <c r="O863" t="s">
        <v>22</v>
      </c>
      <c r="P863" t="s">
        <v>45</v>
      </c>
      <c r="Q863">
        <v>0</v>
      </c>
      <c r="R863" t="s">
        <v>33</v>
      </c>
      <c r="S863">
        <v>93.4</v>
      </c>
      <c r="T863">
        <v>5822.3</v>
      </c>
      <c r="U863">
        <v>0</v>
      </c>
    </row>
    <row r="864" spans="1:21" x14ac:dyDescent="0.25">
      <c r="A864" t="s">
        <v>896</v>
      </c>
      <c r="B864">
        <v>1</v>
      </c>
      <c r="C864">
        <v>1</v>
      </c>
      <c r="D864">
        <v>1</v>
      </c>
      <c r="E864">
        <v>0</v>
      </c>
      <c r="F864">
        <v>20</v>
      </c>
      <c r="G864">
        <v>1</v>
      </c>
      <c r="H864" t="s">
        <v>23</v>
      </c>
      <c r="I864" t="s">
        <v>35</v>
      </c>
      <c r="J864" t="s">
        <v>23</v>
      </c>
      <c r="K864" t="s">
        <v>22</v>
      </c>
      <c r="L864" t="s">
        <v>23</v>
      </c>
      <c r="M864" t="s">
        <v>23</v>
      </c>
      <c r="N864" t="s">
        <v>23</v>
      </c>
      <c r="O864" t="s">
        <v>23</v>
      </c>
      <c r="P864" t="s">
        <v>26</v>
      </c>
      <c r="Q864">
        <v>1</v>
      </c>
      <c r="R864" t="s">
        <v>27</v>
      </c>
      <c r="S864">
        <v>73.650000000000006</v>
      </c>
      <c r="T864">
        <v>1463.5</v>
      </c>
      <c r="U864">
        <v>1</v>
      </c>
    </row>
    <row r="865" spans="1:21" x14ac:dyDescent="0.25">
      <c r="A865" t="s">
        <v>897</v>
      </c>
      <c r="B865">
        <v>0</v>
      </c>
      <c r="C865">
        <v>0</v>
      </c>
      <c r="D865">
        <v>0</v>
      </c>
      <c r="E865">
        <v>0</v>
      </c>
      <c r="F865">
        <v>3</v>
      </c>
      <c r="G865">
        <v>1</v>
      </c>
      <c r="H865" t="s">
        <v>23</v>
      </c>
      <c r="I865" t="s">
        <v>35</v>
      </c>
      <c r="J865" t="s">
        <v>23</v>
      </c>
      <c r="K865" t="s">
        <v>22</v>
      </c>
      <c r="L865" t="s">
        <v>23</v>
      </c>
      <c r="M865" t="s">
        <v>23</v>
      </c>
      <c r="N865" t="s">
        <v>22</v>
      </c>
      <c r="O865" t="s">
        <v>22</v>
      </c>
      <c r="P865" t="s">
        <v>26</v>
      </c>
      <c r="Q865">
        <v>1</v>
      </c>
      <c r="R865" t="s">
        <v>27</v>
      </c>
      <c r="S865">
        <v>95.1</v>
      </c>
      <c r="T865">
        <v>307.39999999999998</v>
      </c>
      <c r="U865">
        <v>1</v>
      </c>
    </row>
    <row r="866" spans="1:21" x14ac:dyDescent="0.25">
      <c r="A866" t="s">
        <v>898</v>
      </c>
      <c r="B866">
        <v>1</v>
      </c>
      <c r="C866">
        <v>0</v>
      </c>
      <c r="D866">
        <v>0</v>
      </c>
      <c r="E866">
        <v>0</v>
      </c>
      <c r="F866">
        <v>22</v>
      </c>
      <c r="G866">
        <v>1</v>
      </c>
      <c r="H866" t="s">
        <v>22</v>
      </c>
      <c r="I866" t="s">
        <v>35</v>
      </c>
      <c r="J866" t="s">
        <v>23</v>
      </c>
      <c r="K866" t="s">
        <v>23</v>
      </c>
      <c r="L866" t="s">
        <v>23</v>
      </c>
      <c r="M866" t="s">
        <v>23</v>
      </c>
      <c r="N866" t="s">
        <v>22</v>
      </c>
      <c r="O866" t="s">
        <v>22</v>
      </c>
      <c r="P866" t="s">
        <v>26</v>
      </c>
      <c r="Q866">
        <v>1</v>
      </c>
      <c r="R866" t="s">
        <v>38</v>
      </c>
      <c r="S866">
        <v>94.65</v>
      </c>
      <c r="T866">
        <v>2104.5500000000002</v>
      </c>
      <c r="U866">
        <v>1</v>
      </c>
    </row>
    <row r="867" spans="1:21" x14ac:dyDescent="0.25">
      <c r="A867" t="s">
        <v>899</v>
      </c>
      <c r="B867">
        <v>1</v>
      </c>
      <c r="C867">
        <v>0</v>
      </c>
      <c r="D867">
        <v>1</v>
      </c>
      <c r="E867">
        <v>0</v>
      </c>
      <c r="F867">
        <v>4</v>
      </c>
      <c r="G867">
        <v>1</v>
      </c>
      <c r="H867" t="s">
        <v>23</v>
      </c>
      <c r="I867" t="s">
        <v>35</v>
      </c>
      <c r="J867" t="s">
        <v>23</v>
      </c>
      <c r="K867" t="s">
        <v>23</v>
      </c>
      <c r="L867" t="s">
        <v>22</v>
      </c>
      <c r="M867" t="s">
        <v>22</v>
      </c>
      <c r="N867" t="s">
        <v>23</v>
      </c>
      <c r="O867" t="s">
        <v>23</v>
      </c>
      <c r="P867" t="s">
        <v>26</v>
      </c>
      <c r="Q867">
        <v>1</v>
      </c>
      <c r="R867" t="s">
        <v>30</v>
      </c>
      <c r="S867">
        <v>80.599999999999994</v>
      </c>
      <c r="T867">
        <v>319.14999999999998</v>
      </c>
      <c r="U867">
        <v>1</v>
      </c>
    </row>
    <row r="868" spans="1:21" x14ac:dyDescent="0.25">
      <c r="A868" t="s">
        <v>900</v>
      </c>
      <c r="B868">
        <v>1</v>
      </c>
      <c r="C868">
        <v>0</v>
      </c>
      <c r="D868">
        <v>1</v>
      </c>
      <c r="E868">
        <v>0</v>
      </c>
      <c r="F868">
        <v>62</v>
      </c>
      <c r="G868">
        <v>0</v>
      </c>
      <c r="H868" t="s">
        <v>24</v>
      </c>
      <c r="I868" t="s">
        <v>25</v>
      </c>
      <c r="J868" t="s">
        <v>23</v>
      </c>
      <c r="K868" t="s">
        <v>23</v>
      </c>
      <c r="L868" t="s">
        <v>23</v>
      </c>
      <c r="M868" t="s">
        <v>22</v>
      </c>
      <c r="N868" t="s">
        <v>22</v>
      </c>
      <c r="O868" t="s">
        <v>23</v>
      </c>
      <c r="P868" t="s">
        <v>45</v>
      </c>
      <c r="Q868">
        <v>1</v>
      </c>
      <c r="R868" t="s">
        <v>33</v>
      </c>
      <c r="S868">
        <v>39</v>
      </c>
      <c r="T868">
        <v>2337.4499999999998</v>
      </c>
      <c r="U868">
        <v>0</v>
      </c>
    </row>
    <row r="869" spans="1:21" x14ac:dyDescent="0.25">
      <c r="A869" t="s">
        <v>901</v>
      </c>
      <c r="B869">
        <v>0</v>
      </c>
      <c r="C869">
        <v>0</v>
      </c>
      <c r="D869">
        <v>0</v>
      </c>
      <c r="E869">
        <v>0</v>
      </c>
      <c r="F869">
        <v>5</v>
      </c>
      <c r="G869">
        <v>1</v>
      </c>
      <c r="H869" t="s">
        <v>23</v>
      </c>
      <c r="I869" t="s">
        <v>23</v>
      </c>
      <c r="J869" t="s">
        <v>44</v>
      </c>
      <c r="K869" t="s">
        <v>44</v>
      </c>
      <c r="L869" t="s">
        <v>44</v>
      </c>
      <c r="M869" t="s">
        <v>44</v>
      </c>
      <c r="N869" t="s">
        <v>44</v>
      </c>
      <c r="O869" t="s">
        <v>44</v>
      </c>
      <c r="P869" t="s">
        <v>26</v>
      </c>
      <c r="Q869">
        <v>1</v>
      </c>
      <c r="R869" t="s">
        <v>30</v>
      </c>
      <c r="S869">
        <v>20.5</v>
      </c>
      <c r="T869">
        <v>104.3</v>
      </c>
      <c r="U869">
        <v>0</v>
      </c>
    </row>
    <row r="870" spans="1:21" x14ac:dyDescent="0.25">
      <c r="A870" t="s">
        <v>902</v>
      </c>
      <c r="B870">
        <v>1</v>
      </c>
      <c r="C870">
        <v>0</v>
      </c>
      <c r="D870">
        <v>1</v>
      </c>
      <c r="E870">
        <v>0</v>
      </c>
      <c r="F870">
        <v>59</v>
      </c>
      <c r="G870">
        <v>1</v>
      </c>
      <c r="H870" t="s">
        <v>22</v>
      </c>
      <c r="I870" t="s">
        <v>35</v>
      </c>
      <c r="J870" t="s">
        <v>23</v>
      </c>
      <c r="K870" t="s">
        <v>23</v>
      </c>
      <c r="L870" t="s">
        <v>23</v>
      </c>
      <c r="M870" t="s">
        <v>23</v>
      </c>
      <c r="N870" t="s">
        <v>23</v>
      </c>
      <c r="O870" t="s">
        <v>22</v>
      </c>
      <c r="P870" t="s">
        <v>29</v>
      </c>
      <c r="Q870">
        <v>0</v>
      </c>
      <c r="R870" t="s">
        <v>27</v>
      </c>
      <c r="S870">
        <v>85.55</v>
      </c>
      <c r="T870">
        <v>5084.6499999999996</v>
      </c>
      <c r="U870">
        <v>1</v>
      </c>
    </row>
    <row r="871" spans="1:21" x14ac:dyDescent="0.25">
      <c r="A871" t="s">
        <v>903</v>
      </c>
      <c r="B871">
        <v>1</v>
      </c>
      <c r="C871">
        <v>0</v>
      </c>
      <c r="D871">
        <v>0</v>
      </c>
      <c r="E871">
        <v>1</v>
      </c>
      <c r="F871">
        <v>3</v>
      </c>
      <c r="G871">
        <v>1</v>
      </c>
      <c r="H871" t="s">
        <v>22</v>
      </c>
      <c r="I871" t="s">
        <v>23</v>
      </c>
      <c r="J871" t="s">
        <v>44</v>
      </c>
      <c r="K871" t="s">
        <v>44</v>
      </c>
      <c r="L871" t="s">
        <v>44</v>
      </c>
      <c r="M871" t="s">
        <v>44</v>
      </c>
      <c r="N871" t="s">
        <v>44</v>
      </c>
      <c r="O871" t="s">
        <v>44</v>
      </c>
      <c r="P871" t="s">
        <v>45</v>
      </c>
      <c r="Q871">
        <v>1</v>
      </c>
      <c r="R871" t="s">
        <v>30</v>
      </c>
      <c r="S871">
        <v>26.4</v>
      </c>
      <c r="T871">
        <v>121.25</v>
      </c>
      <c r="U871">
        <v>0</v>
      </c>
    </row>
    <row r="872" spans="1:21" x14ac:dyDescent="0.25">
      <c r="A872" t="s">
        <v>904</v>
      </c>
      <c r="B872">
        <v>0</v>
      </c>
      <c r="C872">
        <v>0</v>
      </c>
      <c r="D872">
        <v>1</v>
      </c>
      <c r="E872">
        <v>0</v>
      </c>
      <c r="F872">
        <v>72</v>
      </c>
      <c r="G872">
        <v>1</v>
      </c>
      <c r="H872" t="s">
        <v>22</v>
      </c>
      <c r="I872" t="s">
        <v>35</v>
      </c>
      <c r="J872" t="s">
        <v>22</v>
      </c>
      <c r="K872" t="s">
        <v>23</v>
      </c>
      <c r="L872" t="s">
        <v>22</v>
      </c>
      <c r="M872" t="s">
        <v>22</v>
      </c>
      <c r="N872" t="s">
        <v>22</v>
      </c>
      <c r="O872" t="s">
        <v>23</v>
      </c>
      <c r="P872" t="s">
        <v>45</v>
      </c>
      <c r="Q872">
        <v>1</v>
      </c>
      <c r="R872" t="s">
        <v>33</v>
      </c>
      <c r="S872">
        <v>98.2</v>
      </c>
      <c r="T872">
        <v>7015.9</v>
      </c>
      <c r="U872">
        <v>0</v>
      </c>
    </row>
    <row r="873" spans="1:21" x14ac:dyDescent="0.25">
      <c r="A873" t="s">
        <v>905</v>
      </c>
      <c r="B873">
        <v>1</v>
      </c>
      <c r="C873">
        <v>0</v>
      </c>
      <c r="D873">
        <v>1</v>
      </c>
      <c r="E873">
        <v>1</v>
      </c>
      <c r="F873">
        <v>57</v>
      </c>
      <c r="G873">
        <v>1</v>
      </c>
      <c r="H873" t="s">
        <v>23</v>
      </c>
      <c r="I873" t="s">
        <v>35</v>
      </c>
      <c r="J873" t="s">
        <v>23</v>
      </c>
      <c r="K873" t="s">
        <v>22</v>
      </c>
      <c r="L873" t="s">
        <v>22</v>
      </c>
      <c r="M873" t="s">
        <v>23</v>
      </c>
      <c r="N873" t="s">
        <v>22</v>
      </c>
      <c r="O873" t="s">
        <v>22</v>
      </c>
      <c r="P873" t="s">
        <v>29</v>
      </c>
      <c r="Q873">
        <v>1</v>
      </c>
      <c r="R873" t="s">
        <v>38</v>
      </c>
      <c r="S873">
        <v>97.55</v>
      </c>
      <c r="T873">
        <v>5598</v>
      </c>
      <c r="U873">
        <v>0</v>
      </c>
    </row>
    <row r="874" spans="1:21" x14ac:dyDescent="0.25">
      <c r="A874" t="s">
        <v>906</v>
      </c>
      <c r="B874">
        <v>1</v>
      </c>
      <c r="C874">
        <v>0</v>
      </c>
      <c r="D874">
        <v>0</v>
      </c>
      <c r="E874">
        <v>1</v>
      </c>
      <c r="F874">
        <v>66</v>
      </c>
      <c r="G874">
        <v>1</v>
      </c>
      <c r="H874" t="s">
        <v>23</v>
      </c>
      <c r="I874" t="s">
        <v>23</v>
      </c>
      <c r="J874" t="s">
        <v>44</v>
      </c>
      <c r="K874" t="s">
        <v>44</v>
      </c>
      <c r="L874" t="s">
        <v>44</v>
      </c>
      <c r="M874" t="s">
        <v>44</v>
      </c>
      <c r="N874" t="s">
        <v>44</v>
      </c>
      <c r="O874" t="s">
        <v>44</v>
      </c>
      <c r="P874" t="s">
        <v>45</v>
      </c>
      <c r="Q874">
        <v>0</v>
      </c>
      <c r="R874" t="s">
        <v>38</v>
      </c>
      <c r="S874">
        <v>19.95</v>
      </c>
      <c r="T874">
        <v>1269.0999999999999</v>
      </c>
      <c r="U874">
        <v>0</v>
      </c>
    </row>
    <row r="875" spans="1:21" x14ac:dyDescent="0.25">
      <c r="A875" t="s">
        <v>907</v>
      </c>
      <c r="B875">
        <v>0</v>
      </c>
      <c r="C875">
        <v>0</v>
      </c>
      <c r="D875">
        <v>0</v>
      </c>
      <c r="E875">
        <v>0</v>
      </c>
      <c r="F875">
        <v>60</v>
      </c>
      <c r="G875">
        <v>0</v>
      </c>
      <c r="H875" t="s">
        <v>24</v>
      </c>
      <c r="I875" t="s">
        <v>25</v>
      </c>
      <c r="J875" t="s">
        <v>23</v>
      </c>
      <c r="K875" t="s">
        <v>22</v>
      </c>
      <c r="L875" t="s">
        <v>23</v>
      </c>
      <c r="M875" t="s">
        <v>23</v>
      </c>
      <c r="N875" t="s">
        <v>22</v>
      </c>
      <c r="O875" t="s">
        <v>22</v>
      </c>
      <c r="P875" t="s">
        <v>26</v>
      </c>
      <c r="Q875">
        <v>1</v>
      </c>
      <c r="R875" t="s">
        <v>27</v>
      </c>
      <c r="S875">
        <v>50.8</v>
      </c>
      <c r="T875">
        <v>3027.4</v>
      </c>
      <c r="U875">
        <v>1</v>
      </c>
    </row>
    <row r="876" spans="1:21" x14ac:dyDescent="0.25">
      <c r="A876" t="s">
        <v>908</v>
      </c>
      <c r="B876">
        <v>1</v>
      </c>
      <c r="C876">
        <v>0</v>
      </c>
      <c r="D876">
        <v>0</v>
      </c>
      <c r="E876">
        <v>1</v>
      </c>
      <c r="F876">
        <v>45</v>
      </c>
      <c r="G876">
        <v>1</v>
      </c>
      <c r="H876" t="s">
        <v>22</v>
      </c>
      <c r="I876" t="s">
        <v>35</v>
      </c>
      <c r="J876" t="s">
        <v>23</v>
      </c>
      <c r="K876" t="s">
        <v>23</v>
      </c>
      <c r="L876" t="s">
        <v>22</v>
      </c>
      <c r="M876" t="s">
        <v>23</v>
      </c>
      <c r="N876" t="s">
        <v>22</v>
      </c>
      <c r="O876" t="s">
        <v>22</v>
      </c>
      <c r="P876" t="s">
        <v>45</v>
      </c>
      <c r="Q876">
        <v>0</v>
      </c>
      <c r="R876" t="s">
        <v>33</v>
      </c>
      <c r="S876">
        <v>99.7</v>
      </c>
      <c r="T876">
        <v>4634.3500000000004</v>
      </c>
      <c r="U876">
        <v>0</v>
      </c>
    </row>
    <row r="877" spans="1:21" x14ac:dyDescent="0.25">
      <c r="A877" t="s">
        <v>909</v>
      </c>
      <c r="B877">
        <v>0</v>
      </c>
      <c r="C877">
        <v>0</v>
      </c>
      <c r="D877">
        <v>0</v>
      </c>
      <c r="E877">
        <v>0</v>
      </c>
      <c r="F877">
        <v>3</v>
      </c>
      <c r="G877">
        <v>0</v>
      </c>
      <c r="H877" t="s">
        <v>24</v>
      </c>
      <c r="I877" t="s">
        <v>25</v>
      </c>
      <c r="J877" t="s">
        <v>23</v>
      </c>
      <c r="K877" t="s">
        <v>23</v>
      </c>
      <c r="L877" t="s">
        <v>23</v>
      </c>
      <c r="M877" t="s">
        <v>23</v>
      </c>
      <c r="N877" t="s">
        <v>22</v>
      </c>
      <c r="O877" t="s">
        <v>23</v>
      </c>
      <c r="P877" t="s">
        <v>26</v>
      </c>
      <c r="Q877">
        <v>1</v>
      </c>
      <c r="R877" t="s">
        <v>38</v>
      </c>
      <c r="S877">
        <v>34.799999999999997</v>
      </c>
      <c r="T877">
        <v>113.95</v>
      </c>
      <c r="U877">
        <v>0</v>
      </c>
    </row>
    <row r="878" spans="1:21" x14ac:dyDescent="0.25">
      <c r="A878" t="s">
        <v>910</v>
      </c>
      <c r="B878">
        <v>0</v>
      </c>
      <c r="C878">
        <v>0</v>
      </c>
      <c r="D878">
        <v>0</v>
      </c>
      <c r="E878">
        <v>0</v>
      </c>
      <c r="F878">
        <v>15</v>
      </c>
      <c r="G878">
        <v>1</v>
      </c>
      <c r="H878" t="s">
        <v>23</v>
      </c>
      <c r="I878" t="s">
        <v>35</v>
      </c>
      <c r="J878" t="s">
        <v>22</v>
      </c>
      <c r="K878" t="s">
        <v>23</v>
      </c>
      <c r="L878" t="s">
        <v>22</v>
      </c>
      <c r="M878" t="s">
        <v>22</v>
      </c>
      <c r="N878" t="s">
        <v>22</v>
      </c>
      <c r="O878" t="s">
        <v>22</v>
      </c>
      <c r="P878" t="s">
        <v>26</v>
      </c>
      <c r="Q878">
        <v>0</v>
      </c>
      <c r="R878" t="s">
        <v>27</v>
      </c>
      <c r="S878">
        <v>105.1</v>
      </c>
      <c r="T878">
        <v>1582.75</v>
      </c>
      <c r="U878">
        <v>1</v>
      </c>
    </row>
    <row r="879" spans="1:21" x14ac:dyDescent="0.25">
      <c r="A879" t="s">
        <v>911</v>
      </c>
      <c r="B879">
        <v>0</v>
      </c>
      <c r="C879">
        <v>0</v>
      </c>
      <c r="D879">
        <v>0</v>
      </c>
      <c r="E879">
        <v>1</v>
      </c>
      <c r="F879">
        <v>51</v>
      </c>
      <c r="G879">
        <v>0</v>
      </c>
      <c r="H879" t="s">
        <v>24</v>
      </c>
      <c r="I879" t="s">
        <v>25</v>
      </c>
      <c r="J879" t="s">
        <v>22</v>
      </c>
      <c r="K879" t="s">
        <v>23</v>
      </c>
      <c r="L879" t="s">
        <v>22</v>
      </c>
      <c r="M879" t="s">
        <v>22</v>
      </c>
      <c r="N879" t="s">
        <v>22</v>
      </c>
      <c r="O879" t="s">
        <v>22</v>
      </c>
      <c r="P879" t="s">
        <v>29</v>
      </c>
      <c r="Q879">
        <v>0</v>
      </c>
      <c r="R879" t="s">
        <v>33</v>
      </c>
      <c r="S879">
        <v>60.15</v>
      </c>
      <c r="T879">
        <v>3077</v>
      </c>
      <c r="U879">
        <v>0</v>
      </c>
    </row>
    <row r="880" spans="1:21" x14ac:dyDescent="0.25">
      <c r="A880" t="s">
        <v>912</v>
      </c>
      <c r="B880">
        <v>0</v>
      </c>
      <c r="C880">
        <v>0</v>
      </c>
      <c r="D880">
        <v>0</v>
      </c>
      <c r="E880">
        <v>0</v>
      </c>
      <c r="F880">
        <v>60</v>
      </c>
      <c r="G880">
        <v>1</v>
      </c>
      <c r="H880" t="s">
        <v>22</v>
      </c>
      <c r="I880" t="s">
        <v>25</v>
      </c>
      <c r="J880" t="s">
        <v>22</v>
      </c>
      <c r="K880" t="s">
        <v>23</v>
      </c>
      <c r="L880" t="s">
        <v>22</v>
      </c>
      <c r="M880" t="s">
        <v>22</v>
      </c>
      <c r="N880" t="s">
        <v>23</v>
      </c>
      <c r="O880" t="s">
        <v>23</v>
      </c>
      <c r="P880" t="s">
        <v>29</v>
      </c>
      <c r="Q880">
        <v>0</v>
      </c>
      <c r="R880" t="s">
        <v>27</v>
      </c>
      <c r="S880">
        <v>64.75</v>
      </c>
      <c r="T880">
        <v>4039.5</v>
      </c>
      <c r="U880">
        <v>0</v>
      </c>
    </row>
    <row r="881" spans="1:21" x14ac:dyDescent="0.25">
      <c r="A881" t="s">
        <v>913</v>
      </c>
      <c r="B881">
        <v>1</v>
      </c>
      <c r="C881">
        <v>0</v>
      </c>
      <c r="D881">
        <v>0</v>
      </c>
      <c r="E881">
        <v>0</v>
      </c>
      <c r="F881">
        <v>33</v>
      </c>
      <c r="G881">
        <v>1</v>
      </c>
      <c r="H881" t="s">
        <v>22</v>
      </c>
      <c r="I881" t="s">
        <v>25</v>
      </c>
      <c r="J881" t="s">
        <v>23</v>
      </c>
      <c r="K881" t="s">
        <v>22</v>
      </c>
      <c r="L881" t="s">
        <v>23</v>
      </c>
      <c r="M881" t="s">
        <v>23</v>
      </c>
      <c r="N881" t="s">
        <v>23</v>
      </c>
      <c r="O881" t="s">
        <v>23</v>
      </c>
      <c r="P881" t="s">
        <v>26</v>
      </c>
      <c r="Q881">
        <v>1</v>
      </c>
      <c r="R881" t="s">
        <v>33</v>
      </c>
      <c r="S881">
        <v>54.65</v>
      </c>
      <c r="T881">
        <v>1665.2</v>
      </c>
      <c r="U881">
        <v>0</v>
      </c>
    </row>
    <row r="882" spans="1:21" x14ac:dyDescent="0.25">
      <c r="A882" t="s">
        <v>914</v>
      </c>
      <c r="B882">
        <v>1</v>
      </c>
      <c r="C882">
        <v>0</v>
      </c>
      <c r="D882">
        <v>0</v>
      </c>
      <c r="E882">
        <v>0</v>
      </c>
      <c r="F882">
        <v>10</v>
      </c>
      <c r="G882">
        <v>1</v>
      </c>
      <c r="H882" t="s">
        <v>23</v>
      </c>
      <c r="I882" t="s">
        <v>35</v>
      </c>
      <c r="J882" t="s">
        <v>22</v>
      </c>
      <c r="K882" t="s">
        <v>22</v>
      </c>
      <c r="L882" t="s">
        <v>22</v>
      </c>
      <c r="M882" t="s">
        <v>22</v>
      </c>
      <c r="N882" t="s">
        <v>22</v>
      </c>
      <c r="O882" t="s">
        <v>22</v>
      </c>
      <c r="P882" t="s">
        <v>26</v>
      </c>
      <c r="Q882">
        <v>1</v>
      </c>
      <c r="R882" t="s">
        <v>27</v>
      </c>
      <c r="S882">
        <v>110.1</v>
      </c>
      <c r="T882">
        <v>1043.3</v>
      </c>
      <c r="U882">
        <v>1</v>
      </c>
    </row>
    <row r="883" spans="1:21" x14ac:dyDescent="0.25">
      <c r="A883" t="s">
        <v>915</v>
      </c>
      <c r="B883">
        <v>1</v>
      </c>
      <c r="C883">
        <v>1</v>
      </c>
      <c r="D883">
        <v>0</v>
      </c>
      <c r="E883">
        <v>0</v>
      </c>
      <c r="F883">
        <v>26</v>
      </c>
      <c r="G883">
        <v>1</v>
      </c>
      <c r="H883" t="s">
        <v>23</v>
      </c>
      <c r="I883" t="s">
        <v>23</v>
      </c>
      <c r="J883" t="s">
        <v>44</v>
      </c>
      <c r="K883" t="s">
        <v>44</v>
      </c>
      <c r="L883" t="s">
        <v>44</v>
      </c>
      <c r="M883" t="s">
        <v>44</v>
      </c>
      <c r="N883" t="s">
        <v>44</v>
      </c>
      <c r="O883" t="s">
        <v>44</v>
      </c>
      <c r="P883" t="s">
        <v>29</v>
      </c>
      <c r="Q883">
        <v>0</v>
      </c>
      <c r="R883" t="s">
        <v>38</v>
      </c>
      <c r="S883">
        <v>19.3</v>
      </c>
      <c r="T883">
        <v>504.2</v>
      </c>
      <c r="U883">
        <v>0</v>
      </c>
    </row>
    <row r="884" spans="1:21" x14ac:dyDescent="0.25">
      <c r="A884" t="s">
        <v>916</v>
      </c>
      <c r="B884">
        <v>0</v>
      </c>
      <c r="C884">
        <v>0</v>
      </c>
      <c r="D884">
        <v>0</v>
      </c>
      <c r="E884">
        <v>0</v>
      </c>
      <c r="F884">
        <v>6</v>
      </c>
      <c r="G884">
        <v>1</v>
      </c>
      <c r="H884" t="s">
        <v>23</v>
      </c>
      <c r="I884" t="s">
        <v>35</v>
      </c>
      <c r="J884" t="s">
        <v>23</v>
      </c>
      <c r="K884" t="s">
        <v>23</v>
      </c>
      <c r="L884" t="s">
        <v>22</v>
      </c>
      <c r="M884" t="s">
        <v>23</v>
      </c>
      <c r="N884" t="s">
        <v>23</v>
      </c>
      <c r="O884" t="s">
        <v>22</v>
      </c>
      <c r="P884" t="s">
        <v>26</v>
      </c>
      <c r="Q884">
        <v>0</v>
      </c>
      <c r="R884" t="s">
        <v>27</v>
      </c>
      <c r="S884">
        <v>83.9</v>
      </c>
      <c r="T884">
        <v>497.55</v>
      </c>
      <c r="U884">
        <v>1</v>
      </c>
    </row>
    <row r="885" spans="1:21" x14ac:dyDescent="0.25">
      <c r="A885" t="s">
        <v>917</v>
      </c>
      <c r="B885">
        <v>0</v>
      </c>
      <c r="C885">
        <v>0</v>
      </c>
      <c r="D885">
        <v>1</v>
      </c>
      <c r="E885">
        <v>0</v>
      </c>
      <c r="F885">
        <v>67</v>
      </c>
      <c r="G885">
        <v>1</v>
      </c>
      <c r="H885" t="s">
        <v>22</v>
      </c>
      <c r="I885" t="s">
        <v>35</v>
      </c>
      <c r="J885" t="s">
        <v>22</v>
      </c>
      <c r="K885" t="s">
        <v>23</v>
      </c>
      <c r="L885" t="s">
        <v>22</v>
      </c>
      <c r="M885" t="s">
        <v>22</v>
      </c>
      <c r="N885" t="s">
        <v>22</v>
      </c>
      <c r="O885" t="s">
        <v>22</v>
      </c>
      <c r="P885" t="s">
        <v>29</v>
      </c>
      <c r="Q885">
        <v>1</v>
      </c>
      <c r="R885" t="s">
        <v>27</v>
      </c>
      <c r="S885">
        <v>111.25</v>
      </c>
      <c r="T885">
        <v>7511.65</v>
      </c>
      <c r="U885">
        <v>0</v>
      </c>
    </row>
    <row r="886" spans="1:21" x14ac:dyDescent="0.25">
      <c r="A886" t="s">
        <v>918</v>
      </c>
      <c r="B886">
        <v>0</v>
      </c>
      <c r="C886">
        <v>0</v>
      </c>
      <c r="D886">
        <v>1</v>
      </c>
      <c r="E886">
        <v>1</v>
      </c>
      <c r="F886">
        <v>49</v>
      </c>
      <c r="G886">
        <v>0</v>
      </c>
      <c r="H886" t="s">
        <v>24</v>
      </c>
      <c r="I886" t="s">
        <v>25</v>
      </c>
      <c r="J886" t="s">
        <v>22</v>
      </c>
      <c r="K886" t="s">
        <v>23</v>
      </c>
      <c r="L886" t="s">
        <v>23</v>
      </c>
      <c r="M886" t="s">
        <v>22</v>
      </c>
      <c r="N886" t="s">
        <v>23</v>
      </c>
      <c r="O886" t="s">
        <v>23</v>
      </c>
      <c r="P886" t="s">
        <v>29</v>
      </c>
      <c r="Q886">
        <v>1</v>
      </c>
      <c r="R886" t="s">
        <v>38</v>
      </c>
      <c r="S886">
        <v>35.799999999999997</v>
      </c>
      <c r="T886">
        <v>1782</v>
      </c>
      <c r="U886">
        <v>0</v>
      </c>
    </row>
    <row r="887" spans="1:21" x14ac:dyDescent="0.25">
      <c r="A887" t="s">
        <v>919</v>
      </c>
      <c r="B887">
        <v>1</v>
      </c>
      <c r="C887">
        <v>0</v>
      </c>
      <c r="D887">
        <v>0</v>
      </c>
      <c r="E887">
        <v>0</v>
      </c>
      <c r="F887">
        <v>1</v>
      </c>
      <c r="G887">
        <v>1</v>
      </c>
      <c r="H887" t="s">
        <v>23</v>
      </c>
      <c r="I887" t="s">
        <v>23</v>
      </c>
      <c r="J887" t="s">
        <v>44</v>
      </c>
      <c r="K887" t="s">
        <v>44</v>
      </c>
      <c r="L887" t="s">
        <v>44</v>
      </c>
      <c r="M887" t="s">
        <v>44</v>
      </c>
      <c r="N887" t="s">
        <v>44</v>
      </c>
      <c r="O887" t="s">
        <v>44</v>
      </c>
      <c r="P887" t="s">
        <v>26</v>
      </c>
      <c r="Q887">
        <v>1</v>
      </c>
      <c r="R887" t="s">
        <v>30</v>
      </c>
      <c r="S887">
        <v>20.05</v>
      </c>
      <c r="T887">
        <v>20.05</v>
      </c>
      <c r="U887">
        <v>0</v>
      </c>
    </row>
    <row r="888" spans="1:21" x14ac:dyDescent="0.25">
      <c r="A888" t="s">
        <v>920</v>
      </c>
      <c r="B888">
        <v>0</v>
      </c>
      <c r="C888">
        <v>1</v>
      </c>
      <c r="D888">
        <v>0</v>
      </c>
      <c r="E888">
        <v>0</v>
      </c>
      <c r="F888">
        <v>7</v>
      </c>
      <c r="G888">
        <v>1</v>
      </c>
      <c r="H888" t="s">
        <v>23</v>
      </c>
      <c r="I888" t="s">
        <v>35</v>
      </c>
      <c r="J888" t="s">
        <v>23</v>
      </c>
      <c r="K888" t="s">
        <v>23</v>
      </c>
      <c r="L888" t="s">
        <v>22</v>
      </c>
      <c r="M888" t="s">
        <v>23</v>
      </c>
      <c r="N888" t="s">
        <v>22</v>
      </c>
      <c r="O888" t="s">
        <v>23</v>
      </c>
      <c r="P888" t="s">
        <v>26</v>
      </c>
      <c r="Q888">
        <v>1</v>
      </c>
      <c r="R888" t="s">
        <v>27</v>
      </c>
      <c r="S888">
        <v>84.35</v>
      </c>
      <c r="T888">
        <v>609.65</v>
      </c>
      <c r="U888">
        <v>0</v>
      </c>
    </row>
    <row r="889" spans="1:21" x14ac:dyDescent="0.25">
      <c r="A889" t="s">
        <v>921</v>
      </c>
      <c r="B889">
        <v>0</v>
      </c>
      <c r="C889">
        <v>1</v>
      </c>
      <c r="D889">
        <v>0</v>
      </c>
      <c r="E889">
        <v>0</v>
      </c>
      <c r="F889">
        <v>27</v>
      </c>
      <c r="G889">
        <v>1</v>
      </c>
      <c r="H889" t="s">
        <v>22</v>
      </c>
      <c r="I889" t="s">
        <v>35</v>
      </c>
      <c r="J889" t="s">
        <v>22</v>
      </c>
      <c r="K889" t="s">
        <v>22</v>
      </c>
      <c r="L889" t="s">
        <v>22</v>
      </c>
      <c r="M889" t="s">
        <v>23</v>
      </c>
      <c r="N889" t="s">
        <v>22</v>
      </c>
      <c r="O889" t="s">
        <v>22</v>
      </c>
      <c r="P889" t="s">
        <v>29</v>
      </c>
      <c r="Q889">
        <v>1</v>
      </c>
      <c r="R889" t="s">
        <v>33</v>
      </c>
      <c r="S889">
        <v>110.5</v>
      </c>
      <c r="T889">
        <v>2857.6</v>
      </c>
      <c r="U889">
        <v>0</v>
      </c>
    </row>
    <row r="890" spans="1:21" x14ac:dyDescent="0.25">
      <c r="A890" t="s">
        <v>922</v>
      </c>
      <c r="B890">
        <v>1</v>
      </c>
      <c r="C890">
        <v>0</v>
      </c>
      <c r="D890">
        <v>1</v>
      </c>
      <c r="E890">
        <v>1</v>
      </c>
      <c r="F890">
        <v>37</v>
      </c>
      <c r="G890">
        <v>1</v>
      </c>
      <c r="H890" t="s">
        <v>23</v>
      </c>
      <c r="I890" t="s">
        <v>35</v>
      </c>
      <c r="J890" t="s">
        <v>23</v>
      </c>
      <c r="K890" t="s">
        <v>23</v>
      </c>
      <c r="L890" t="s">
        <v>23</v>
      </c>
      <c r="M890" t="s">
        <v>23</v>
      </c>
      <c r="N890" t="s">
        <v>22</v>
      </c>
      <c r="O890" t="s">
        <v>22</v>
      </c>
      <c r="P890" t="s">
        <v>29</v>
      </c>
      <c r="Q890">
        <v>0</v>
      </c>
      <c r="R890" t="s">
        <v>38</v>
      </c>
      <c r="S890">
        <v>91.2</v>
      </c>
      <c r="T890">
        <v>3247.55</v>
      </c>
      <c r="U890">
        <v>0</v>
      </c>
    </row>
    <row r="891" spans="1:21" x14ac:dyDescent="0.25">
      <c r="A891" t="s">
        <v>923</v>
      </c>
      <c r="B891">
        <v>0</v>
      </c>
      <c r="C891">
        <v>0</v>
      </c>
      <c r="D891">
        <v>1</v>
      </c>
      <c r="E891">
        <v>1</v>
      </c>
      <c r="F891">
        <v>63</v>
      </c>
      <c r="G891">
        <v>1</v>
      </c>
      <c r="H891" t="s">
        <v>22</v>
      </c>
      <c r="I891" t="s">
        <v>35</v>
      </c>
      <c r="J891" t="s">
        <v>22</v>
      </c>
      <c r="K891" t="s">
        <v>22</v>
      </c>
      <c r="L891" t="s">
        <v>22</v>
      </c>
      <c r="M891" t="s">
        <v>23</v>
      </c>
      <c r="N891" t="s">
        <v>22</v>
      </c>
      <c r="O891" t="s">
        <v>23</v>
      </c>
      <c r="P891" t="s">
        <v>26</v>
      </c>
      <c r="Q891">
        <v>1</v>
      </c>
      <c r="R891" t="s">
        <v>27</v>
      </c>
      <c r="S891">
        <v>100.55</v>
      </c>
      <c r="T891">
        <v>6215.35</v>
      </c>
      <c r="U891">
        <v>1</v>
      </c>
    </row>
    <row r="892" spans="1:21" x14ac:dyDescent="0.25">
      <c r="A892" t="s">
        <v>924</v>
      </c>
      <c r="B892">
        <v>1</v>
      </c>
      <c r="C892">
        <v>0</v>
      </c>
      <c r="D892">
        <v>1</v>
      </c>
      <c r="E892">
        <v>1</v>
      </c>
      <c r="F892">
        <v>31</v>
      </c>
      <c r="G892">
        <v>1</v>
      </c>
      <c r="H892" t="s">
        <v>22</v>
      </c>
      <c r="I892" t="s">
        <v>35</v>
      </c>
      <c r="J892" t="s">
        <v>22</v>
      </c>
      <c r="K892" t="s">
        <v>23</v>
      </c>
      <c r="L892" t="s">
        <v>22</v>
      </c>
      <c r="M892" t="s">
        <v>22</v>
      </c>
      <c r="N892" t="s">
        <v>23</v>
      </c>
      <c r="O892" t="s">
        <v>23</v>
      </c>
      <c r="P892" t="s">
        <v>26</v>
      </c>
      <c r="Q892">
        <v>0</v>
      </c>
      <c r="R892" t="s">
        <v>27</v>
      </c>
      <c r="S892">
        <v>89.3</v>
      </c>
      <c r="T892">
        <v>2823</v>
      </c>
      <c r="U892">
        <v>0</v>
      </c>
    </row>
    <row r="893" spans="1:21" x14ac:dyDescent="0.25">
      <c r="A893" t="s">
        <v>925</v>
      </c>
      <c r="B893">
        <v>1</v>
      </c>
      <c r="C893">
        <v>0</v>
      </c>
      <c r="D893">
        <v>1</v>
      </c>
      <c r="E893">
        <v>1</v>
      </c>
      <c r="F893">
        <v>50</v>
      </c>
      <c r="G893">
        <v>1</v>
      </c>
      <c r="H893" t="s">
        <v>22</v>
      </c>
      <c r="I893" t="s">
        <v>35</v>
      </c>
      <c r="J893" t="s">
        <v>23</v>
      </c>
      <c r="K893" t="s">
        <v>22</v>
      </c>
      <c r="L893" t="s">
        <v>22</v>
      </c>
      <c r="M893" t="s">
        <v>23</v>
      </c>
      <c r="N893" t="s">
        <v>22</v>
      </c>
      <c r="O893" t="s">
        <v>22</v>
      </c>
      <c r="P893" t="s">
        <v>26</v>
      </c>
      <c r="Q893">
        <v>1</v>
      </c>
      <c r="R893" t="s">
        <v>33</v>
      </c>
      <c r="S893">
        <v>103.85</v>
      </c>
      <c r="T893">
        <v>5017.8999999999996</v>
      </c>
      <c r="U893">
        <v>1</v>
      </c>
    </row>
    <row r="894" spans="1:21" x14ac:dyDescent="0.25">
      <c r="A894" t="s">
        <v>926</v>
      </c>
      <c r="B894">
        <v>1</v>
      </c>
      <c r="C894">
        <v>1</v>
      </c>
      <c r="D894">
        <v>0</v>
      </c>
      <c r="E894">
        <v>0</v>
      </c>
      <c r="F894">
        <v>32</v>
      </c>
      <c r="G894">
        <v>1</v>
      </c>
      <c r="H894" t="s">
        <v>22</v>
      </c>
      <c r="I894" t="s">
        <v>35</v>
      </c>
      <c r="J894" t="s">
        <v>23</v>
      </c>
      <c r="K894" t="s">
        <v>23</v>
      </c>
      <c r="L894" t="s">
        <v>22</v>
      </c>
      <c r="M894" t="s">
        <v>23</v>
      </c>
      <c r="N894" t="s">
        <v>23</v>
      </c>
      <c r="O894" t="s">
        <v>23</v>
      </c>
      <c r="P894" t="s">
        <v>26</v>
      </c>
      <c r="Q894">
        <v>1</v>
      </c>
      <c r="R894" t="s">
        <v>38</v>
      </c>
      <c r="S894">
        <v>81.099999999999994</v>
      </c>
      <c r="T894">
        <v>2619.25</v>
      </c>
      <c r="U894">
        <v>0</v>
      </c>
    </row>
    <row r="895" spans="1:21" x14ac:dyDescent="0.25">
      <c r="A895" t="s">
        <v>927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0</v>
      </c>
      <c r="H895" t="s">
        <v>24</v>
      </c>
      <c r="I895" t="s">
        <v>25</v>
      </c>
      <c r="J895" t="s">
        <v>23</v>
      </c>
      <c r="K895" t="s">
        <v>23</v>
      </c>
      <c r="L895" t="s">
        <v>23</v>
      </c>
      <c r="M895" t="s">
        <v>23</v>
      </c>
      <c r="N895" t="s">
        <v>23</v>
      </c>
      <c r="O895" t="s">
        <v>23</v>
      </c>
      <c r="P895" t="s">
        <v>26</v>
      </c>
      <c r="Q895">
        <v>0</v>
      </c>
      <c r="R895" t="s">
        <v>27</v>
      </c>
      <c r="S895">
        <v>24.6</v>
      </c>
      <c r="T895">
        <v>24.6</v>
      </c>
      <c r="U895">
        <v>1</v>
      </c>
    </row>
    <row r="896" spans="1:21" x14ac:dyDescent="0.25">
      <c r="A896" t="s">
        <v>928</v>
      </c>
      <c r="B896">
        <v>0</v>
      </c>
      <c r="C896">
        <v>0</v>
      </c>
      <c r="D896">
        <v>1</v>
      </c>
      <c r="E896">
        <v>0</v>
      </c>
      <c r="F896">
        <v>63</v>
      </c>
      <c r="G896">
        <v>1</v>
      </c>
      <c r="H896" t="s">
        <v>22</v>
      </c>
      <c r="I896" t="s">
        <v>35</v>
      </c>
      <c r="J896" t="s">
        <v>23</v>
      </c>
      <c r="K896" t="s">
        <v>23</v>
      </c>
      <c r="L896" t="s">
        <v>23</v>
      </c>
      <c r="M896" t="s">
        <v>22</v>
      </c>
      <c r="N896" t="s">
        <v>23</v>
      </c>
      <c r="O896" t="s">
        <v>23</v>
      </c>
      <c r="P896" t="s">
        <v>29</v>
      </c>
      <c r="Q896">
        <v>1</v>
      </c>
      <c r="R896" t="s">
        <v>38</v>
      </c>
      <c r="S896">
        <v>81.2</v>
      </c>
      <c r="T896">
        <v>4965.1000000000004</v>
      </c>
      <c r="U896">
        <v>0</v>
      </c>
    </row>
    <row r="897" spans="1:21" x14ac:dyDescent="0.25">
      <c r="A897" t="s">
        <v>929</v>
      </c>
      <c r="B897">
        <v>1</v>
      </c>
      <c r="C897">
        <v>0</v>
      </c>
      <c r="D897">
        <v>0</v>
      </c>
      <c r="E897">
        <v>0</v>
      </c>
      <c r="F897">
        <v>30</v>
      </c>
      <c r="G897">
        <v>1</v>
      </c>
      <c r="H897" t="s">
        <v>22</v>
      </c>
      <c r="I897" t="s">
        <v>35</v>
      </c>
      <c r="J897" t="s">
        <v>22</v>
      </c>
      <c r="K897" t="s">
        <v>22</v>
      </c>
      <c r="L897" t="s">
        <v>23</v>
      </c>
      <c r="M897" t="s">
        <v>23</v>
      </c>
      <c r="N897" t="s">
        <v>23</v>
      </c>
      <c r="O897" t="s">
        <v>22</v>
      </c>
      <c r="P897" t="s">
        <v>26</v>
      </c>
      <c r="Q897">
        <v>1</v>
      </c>
      <c r="R897" t="s">
        <v>38</v>
      </c>
      <c r="S897">
        <v>94.3</v>
      </c>
      <c r="T897">
        <v>2679.7</v>
      </c>
      <c r="U897">
        <v>0</v>
      </c>
    </row>
    <row r="898" spans="1:21" x14ac:dyDescent="0.25">
      <c r="A898" t="s">
        <v>930</v>
      </c>
      <c r="B898">
        <v>1</v>
      </c>
      <c r="C898">
        <v>0</v>
      </c>
      <c r="D898">
        <v>1</v>
      </c>
      <c r="E898">
        <v>0</v>
      </c>
      <c r="F898">
        <v>71</v>
      </c>
      <c r="G898">
        <v>1</v>
      </c>
      <c r="H898" t="s">
        <v>22</v>
      </c>
      <c r="I898" t="s">
        <v>35</v>
      </c>
      <c r="J898" t="s">
        <v>22</v>
      </c>
      <c r="K898" t="s">
        <v>22</v>
      </c>
      <c r="L898" t="s">
        <v>22</v>
      </c>
      <c r="M898" t="s">
        <v>22</v>
      </c>
      <c r="N898" t="s">
        <v>22</v>
      </c>
      <c r="O898" t="s">
        <v>22</v>
      </c>
      <c r="P898" t="s">
        <v>45</v>
      </c>
      <c r="Q898">
        <v>1</v>
      </c>
      <c r="R898" t="s">
        <v>33</v>
      </c>
      <c r="S898">
        <v>116.1</v>
      </c>
      <c r="T898">
        <v>8310.5499999999993</v>
      </c>
      <c r="U898">
        <v>0</v>
      </c>
    </row>
    <row r="899" spans="1:21" x14ac:dyDescent="0.25">
      <c r="A899" t="s">
        <v>931</v>
      </c>
      <c r="B899">
        <v>0</v>
      </c>
      <c r="C899">
        <v>0</v>
      </c>
      <c r="D899">
        <v>0</v>
      </c>
      <c r="E899">
        <v>0</v>
      </c>
      <c r="F899">
        <v>53</v>
      </c>
      <c r="G899">
        <v>1</v>
      </c>
      <c r="H899" t="s">
        <v>22</v>
      </c>
      <c r="I899" t="s">
        <v>35</v>
      </c>
      <c r="J899" t="s">
        <v>23</v>
      </c>
      <c r="K899" t="s">
        <v>22</v>
      </c>
      <c r="L899" t="s">
        <v>22</v>
      </c>
      <c r="M899" t="s">
        <v>23</v>
      </c>
      <c r="N899" t="s">
        <v>22</v>
      </c>
      <c r="O899" t="s">
        <v>22</v>
      </c>
      <c r="P899" t="s">
        <v>45</v>
      </c>
      <c r="Q899">
        <v>0</v>
      </c>
      <c r="R899" t="s">
        <v>27</v>
      </c>
      <c r="S899">
        <v>105.55</v>
      </c>
      <c r="T899">
        <v>5682.25</v>
      </c>
      <c r="U899">
        <v>0</v>
      </c>
    </row>
    <row r="900" spans="1:21" x14ac:dyDescent="0.25">
      <c r="A900" t="s">
        <v>932</v>
      </c>
      <c r="B900">
        <v>0</v>
      </c>
      <c r="C900">
        <v>0</v>
      </c>
      <c r="D900">
        <v>0</v>
      </c>
      <c r="E900">
        <v>0</v>
      </c>
      <c r="F900">
        <v>12</v>
      </c>
      <c r="G900">
        <v>1</v>
      </c>
      <c r="H900" t="s">
        <v>23</v>
      </c>
      <c r="I900" t="s">
        <v>35</v>
      </c>
      <c r="J900" t="s">
        <v>22</v>
      </c>
      <c r="K900" t="s">
        <v>23</v>
      </c>
      <c r="L900" t="s">
        <v>23</v>
      </c>
      <c r="M900" t="s">
        <v>22</v>
      </c>
      <c r="N900" t="s">
        <v>22</v>
      </c>
      <c r="O900" t="s">
        <v>22</v>
      </c>
      <c r="P900" t="s">
        <v>26</v>
      </c>
      <c r="Q900">
        <v>1</v>
      </c>
      <c r="R900" t="s">
        <v>33</v>
      </c>
      <c r="S900">
        <v>98.9</v>
      </c>
      <c r="T900">
        <v>1120.95</v>
      </c>
      <c r="U900">
        <v>1</v>
      </c>
    </row>
    <row r="901" spans="1:21" x14ac:dyDescent="0.25">
      <c r="A901" t="s">
        <v>933</v>
      </c>
      <c r="B901">
        <v>1</v>
      </c>
      <c r="C901">
        <v>0</v>
      </c>
      <c r="D901">
        <v>1</v>
      </c>
      <c r="E901">
        <v>0</v>
      </c>
      <c r="F901">
        <v>50</v>
      </c>
      <c r="G901">
        <v>1</v>
      </c>
      <c r="H901" t="s">
        <v>22</v>
      </c>
      <c r="I901" t="s">
        <v>35</v>
      </c>
      <c r="J901" t="s">
        <v>22</v>
      </c>
      <c r="K901" t="s">
        <v>22</v>
      </c>
      <c r="L901" t="s">
        <v>23</v>
      </c>
      <c r="M901" t="s">
        <v>23</v>
      </c>
      <c r="N901" t="s">
        <v>23</v>
      </c>
      <c r="O901" t="s">
        <v>22</v>
      </c>
      <c r="P901" t="s">
        <v>26</v>
      </c>
      <c r="Q901">
        <v>1</v>
      </c>
      <c r="R901" t="s">
        <v>38</v>
      </c>
      <c r="S901">
        <v>94.4</v>
      </c>
      <c r="T901">
        <v>4914.8999999999996</v>
      </c>
      <c r="U901">
        <v>0</v>
      </c>
    </row>
    <row r="902" spans="1:21" x14ac:dyDescent="0.25">
      <c r="A902" t="s">
        <v>934</v>
      </c>
      <c r="B902">
        <v>0</v>
      </c>
      <c r="C902">
        <v>0</v>
      </c>
      <c r="D902">
        <v>0</v>
      </c>
      <c r="E902">
        <v>0</v>
      </c>
      <c r="F902">
        <v>2</v>
      </c>
      <c r="G902">
        <v>1</v>
      </c>
      <c r="H902" t="s">
        <v>23</v>
      </c>
      <c r="I902" t="s">
        <v>23</v>
      </c>
      <c r="J902" t="s">
        <v>44</v>
      </c>
      <c r="K902" t="s">
        <v>44</v>
      </c>
      <c r="L902" t="s">
        <v>44</v>
      </c>
      <c r="M902" t="s">
        <v>44</v>
      </c>
      <c r="N902" t="s">
        <v>44</v>
      </c>
      <c r="O902" t="s">
        <v>44</v>
      </c>
      <c r="P902" t="s">
        <v>26</v>
      </c>
      <c r="Q902">
        <v>0</v>
      </c>
      <c r="R902" t="s">
        <v>30</v>
      </c>
      <c r="S902">
        <v>19.5</v>
      </c>
      <c r="T902">
        <v>27.55</v>
      </c>
      <c r="U902">
        <v>0</v>
      </c>
    </row>
    <row r="903" spans="1:21" x14ac:dyDescent="0.25">
      <c r="A903" t="s">
        <v>935</v>
      </c>
      <c r="B903">
        <v>0</v>
      </c>
      <c r="C903">
        <v>0</v>
      </c>
      <c r="D903">
        <v>0</v>
      </c>
      <c r="E903">
        <v>0</v>
      </c>
      <c r="F903">
        <v>9</v>
      </c>
      <c r="G903">
        <v>1</v>
      </c>
      <c r="H903" t="s">
        <v>22</v>
      </c>
      <c r="I903" t="s">
        <v>35</v>
      </c>
      <c r="J903" t="s">
        <v>23</v>
      </c>
      <c r="K903" t="s">
        <v>23</v>
      </c>
      <c r="L903" t="s">
        <v>22</v>
      </c>
      <c r="M903" t="s">
        <v>23</v>
      </c>
      <c r="N903" t="s">
        <v>22</v>
      </c>
      <c r="O903" t="s">
        <v>22</v>
      </c>
      <c r="P903" t="s">
        <v>26</v>
      </c>
      <c r="Q903">
        <v>0</v>
      </c>
      <c r="R903" t="s">
        <v>38</v>
      </c>
      <c r="S903">
        <v>98.3</v>
      </c>
      <c r="T903">
        <v>923.5</v>
      </c>
      <c r="U903">
        <v>1</v>
      </c>
    </row>
    <row r="904" spans="1:21" x14ac:dyDescent="0.25">
      <c r="A904" t="s">
        <v>936</v>
      </c>
      <c r="B904">
        <v>1</v>
      </c>
      <c r="C904">
        <v>0</v>
      </c>
      <c r="D904">
        <v>0</v>
      </c>
      <c r="E904">
        <v>0</v>
      </c>
      <c r="F904">
        <v>17</v>
      </c>
      <c r="G904">
        <v>1</v>
      </c>
      <c r="H904" t="s">
        <v>23</v>
      </c>
      <c r="I904" t="s">
        <v>35</v>
      </c>
      <c r="J904" t="s">
        <v>22</v>
      </c>
      <c r="K904" t="s">
        <v>23</v>
      </c>
      <c r="L904" t="s">
        <v>23</v>
      </c>
      <c r="M904" t="s">
        <v>23</v>
      </c>
      <c r="N904" t="s">
        <v>22</v>
      </c>
      <c r="O904" t="s">
        <v>22</v>
      </c>
      <c r="P904" t="s">
        <v>26</v>
      </c>
      <c r="Q904">
        <v>0</v>
      </c>
      <c r="R904" t="s">
        <v>27</v>
      </c>
      <c r="S904">
        <v>93.85</v>
      </c>
      <c r="T904">
        <v>1625.65</v>
      </c>
      <c r="U904">
        <v>1</v>
      </c>
    </row>
    <row r="905" spans="1:21" x14ac:dyDescent="0.25">
      <c r="A905" t="s">
        <v>937</v>
      </c>
      <c r="B905">
        <v>0</v>
      </c>
      <c r="C905">
        <v>0</v>
      </c>
      <c r="D905">
        <v>1</v>
      </c>
      <c r="E905">
        <v>0</v>
      </c>
      <c r="F905">
        <v>56</v>
      </c>
      <c r="G905">
        <v>1</v>
      </c>
      <c r="H905" t="s">
        <v>23</v>
      </c>
      <c r="I905" t="s">
        <v>35</v>
      </c>
      <c r="J905" t="s">
        <v>22</v>
      </c>
      <c r="K905" t="s">
        <v>22</v>
      </c>
      <c r="L905" t="s">
        <v>22</v>
      </c>
      <c r="M905" t="s">
        <v>23</v>
      </c>
      <c r="N905" t="s">
        <v>22</v>
      </c>
      <c r="O905" t="s">
        <v>22</v>
      </c>
      <c r="P905" t="s">
        <v>29</v>
      </c>
      <c r="Q905">
        <v>1</v>
      </c>
      <c r="R905" t="s">
        <v>38</v>
      </c>
      <c r="S905">
        <v>105.6</v>
      </c>
      <c r="T905">
        <v>6068.65</v>
      </c>
      <c r="U905">
        <v>0</v>
      </c>
    </row>
    <row r="906" spans="1:21" x14ac:dyDescent="0.25">
      <c r="A906" t="s">
        <v>938</v>
      </c>
      <c r="B906">
        <v>1</v>
      </c>
      <c r="C906">
        <v>0</v>
      </c>
      <c r="D906">
        <v>1</v>
      </c>
      <c r="E906">
        <v>1</v>
      </c>
      <c r="F906">
        <v>67</v>
      </c>
      <c r="G906">
        <v>1</v>
      </c>
      <c r="H906" t="s">
        <v>23</v>
      </c>
      <c r="I906" t="s">
        <v>25</v>
      </c>
      <c r="J906" t="s">
        <v>22</v>
      </c>
      <c r="K906" t="s">
        <v>22</v>
      </c>
      <c r="L906" t="s">
        <v>22</v>
      </c>
      <c r="M906" t="s">
        <v>23</v>
      </c>
      <c r="N906" t="s">
        <v>22</v>
      </c>
      <c r="O906" t="s">
        <v>22</v>
      </c>
      <c r="P906" t="s">
        <v>45</v>
      </c>
      <c r="Q906">
        <v>0</v>
      </c>
      <c r="R906" t="s">
        <v>38</v>
      </c>
      <c r="S906">
        <v>81.349999999999994</v>
      </c>
      <c r="T906">
        <v>5398.6</v>
      </c>
      <c r="U906">
        <v>0</v>
      </c>
    </row>
    <row r="907" spans="1:21" x14ac:dyDescent="0.25">
      <c r="A907" t="s">
        <v>939</v>
      </c>
      <c r="B907">
        <v>1</v>
      </c>
      <c r="C907">
        <v>1</v>
      </c>
      <c r="D907">
        <v>0</v>
      </c>
      <c r="E907">
        <v>0</v>
      </c>
      <c r="F907">
        <v>9</v>
      </c>
      <c r="G907">
        <v>1</v>
      </c>
      <c r="H907" t="s">
        <v>22</v>
      </c>
      <c r="I907" t="s">
        <v>35</v>
      </c>
      <c r="J907" t="s">
        <v>23</v>
      </c>
      <c r="K907" t="s">
        <v>23</v>
      </c>
      <c r="L907" t="s">
        <v>22</v>
      </c>
      <c r="M907" t="s">
        <v>23</v>
      </c>
      <c r="N907" t="s">
        <v>22</v>
      </c>
      <c r="O907" t="s">
        <v>22</v>
      </c>
      <c r="P907" t="s">
        <v>26</v>
      </c>
      <c r="Q907">
        <v>1</v>
      </c>
      <c r="R907" t="s">
        <v>27</v>
      </c>
      <c r="S907">
        <v>100.5</v>
      </c>
      <c r="T907">
        <v>918.6</v>
      </c>
      <c r="U907">
        <v>1</v>
      </c>
    </row>
    <row r="908" spans="1:21" x14ac:dyDescent="0.25">
      <c r="A908" t="s">
        <v>940</v>
      </c>
      <c r="B908">
        <v>1</v>
      </c>
      <c r="C908">
        <v>0</v>
      </c>
      <c r="D908">
        <v>0</v>
      </c>
      <c r="E908">
        <v>0</v>
      </c>
      <c r="F908">
        <v>4</v>
      </c>
      <c r="G908">
        <v>1</v>
      </c>
      <c r="H908" t="s">
        <v>23</v>
      </c>
      <c r="I908" t="s">
        <v>25</v>
      </c>
      <c r="J908" t="s">
        <v>23</v>
      </c>
      <c r="K908" t="s">
        <v>23</v>
      </c>
      <c r="L908" t="s">
        <v>23</v>
      </c>
      <c r="M908" t="s">
        <v>23</v>
      </c>
      <c r="N908" t="s">
        <v>22</v>
      </c>
      <c r="O908" t="s">
        <v>23</v>
      </c>
      <c r="P908" t="s">
        <v>26</v>
      </c>
      <c r="Q908">
        <v>1</v>
      </c>
      <c r="R908" t="s">
        <v>27</v>
      </c>
      <c r="S908">
        <v>56.4</v>
      </c>
      <c r="T908">
        <v>234.85</v>
      </c>
      <c r="U908">
        <v>0</v>
      </c>
    </row>
    <row r="909" spans="1:21" x14ac:dyDescent="0.25">
      <c r="A909" t="s">
        <v>941</v>
      </c>
      <c r="B909">
        <v>1</v>
      </c>
      <c r="C909">
        <v>0</v>
      </c>
      <c r="D909">
        <v>0</v>
      </c>
      <c r="E909">
        <v>0</v>
      </c>
      <c r="F909">
        <v>19</v>
      </c>
      <c r="G909">
        <v>1</v>
      </c>
      <c r="H909" t="s">
        <v>23</v>
      </c>
      <c r="I909" t="s">
        <v>25</v>
      </c>
      <c r="J909" t="s">
        <v>23</v>
      </c>
      <c r="K909" t="s">
        <v>22</v>
      </c>
      <c r="L909" t="s">
        <v>23</v>
      </c>
      <c r="M909" t="s">
        <v>22</v>
      </c>
      <c r="N909" t="s">
        <v>23</v>
      </c>
      <c r="O909" t="s">
        <v>22</v>
      </c>
      <c r="P909" t="s">
        <v>29</v>
      </c>
      <c r="Q909">
        <v>1</v>
      </c>
      <c r="R909" t="s">
        <v>33</v>
      </c>
      <c r="S909">
        <v>65.349999999999994</v>
      </c>
      <c r="T909">
        <v>1231.8499999999999</v>
      </c>
      <c r="U909">
        <v>0</v>
      </c>
    </row>
    <row r="910" spans="1:21" x14ac:dyDescent="0.25">
      <c r="A910" t="s">
        <v>942</v>
      </c>
      <c r="B910">
        <v>0</v>
      </c>
      <c r="C910">
        <v>0</v>
      </c>
      <c r="D910">
        <v>0</v>
      </c>
      <c r="E910">
        <v>1</v>
      </c>
      <c r="F910">
        <v>8</v>
      </c>
      <c r="G910">
        <v>1</v>
      </c>
      <c r="H910" t="s">
        <v>23</v>
      </c>
      <c r="I910" t="s">
        <v>23</v>
      </c>
      <c r="J910" t="s">
        <v>44</v>
      </c>
      <c r="K910" t="s">
        <v>44</v>
      </c>
      <c r="L910" t="s">
        <v>44</v>
      </c>
      <c r="M910" t="s">
        <v>44</v>
      </c>
      <c r="N910" t="s">
        <v>44</v>
      </c>
      <c r="O910" t="s">
        <v>44</v>
      </c>
      <c r="P910" t="s">
        <v>26</v>
      </c>
      <c r="Q910">
        <v>0</v>
      </c>
      <c r="R910" t="s">
        <v>30</v>
      </c>
      <c r="S910">
        <v>19.95</v>
      </c>
      <c r="T910">
        <v>170.9</v>
      </c>
      <c r="U910">
        <v>0</v>
      </c>
    </row>
    <row r="911" spans="1:21" x14ac:dyDescent="0.25">
      <c r="A911" t="s">
        <v>943</v>
      </c>
      <c r="B911">
        <v>0</v>
      </c>
      <c r="C911">
        <v>0</v>
      </c>
      <c r="D911">
        <v>0</v>
      </c>
      <c r="E911">
        <v>0</v>
      </c>
      <c r="F911">
        <v>71</v>
      </c>
      <c r="G911">
        <v>1</v>
      </c>
      <c r="H911" t="s">
        <v>22</v>
      </c>
      <c r="I911" t="s">
        <v>35</v>
      </c>
      <c r="J911" t="s">
        <v>23</v>
      </c>
      <c r="K911" t="s">
        <v>22</v>
      </c>
      <c r="L911" t="s">
        <v>22</v>
      </c>
      <c r="M911" t="s">
        <v>22</v>
      </c>
      <c r="N911" t="s">
        <v>22</v>
      </c>
      <c r="O911" t="s">
        <v>22</v>
      </c>
      <c r="P911" t="s">
        <v>45</v>
      </c>
      <c r="Q911">
        <v>1</v>
      </c>
      <c r="R911" t="s">
        <v>27</v>
      </c>
      <c r="S911">
        <v>111.25</v>
      </c>
      <c r="T911">
        <v>7984.15</v>
      </c>
      <c r="U911">
        <v>0</v>
      </c>
    </row>
    <row r="912" spans="1:21" x14ac:dyDescent="0.25">
      <c r="A912" t="s">
        <v>944</v>
      </c>
      <c r="B912">
        <v>1</v>
      </c>
      <c r="C912">
        <v>1</v>
      </c>
      <c r="D912">
        <v>0</v>
      </c>
      <c r="E912">
        <v>0</v>
      </c>
      <c r="F912">
        <v>10</v>
      </c>
      <c r="G912">
        <v>1</v>
      </c>
      <c r="H912" t="s">
        <v>23</v>
      </c>
      <c r="I912" t="s">
        <v>35</v>
      </c>
      <c r="J912" t="s">
        <v>23</v>
      </c>
      <c r="K912" t="s">
        <v>22</v>
      </c>
      <c r="L912" t="s">
        <v>23</v>
      </c>
      <c r="M912" t="s">
        <v>23</v>
      </c>
      <c r="N912" t="s">
        <v>23</v>
      </c>
      <c r="O912" t="s">
        <v>23</v>
      </c>
      <c r="P912" t="s">
        <v>26</v>
      </c>
      <c r="Q912">
        <v>1</v>
      </c>
      <c r="R912" t="s">
        <v>27</v>
      </c>
      <c r="S912">
        <v>72.849999999999994</v>
      </c>
      <c r="T912">
        <v>688.65</v>
      </c>
      <c r="U912">
        <v>1</v>
      </c>
    </row>
    <row r="913" spans="1:21" x14ac:dyDescent="0.25">
      <c r="A913" t="s">
        <v>945</v>
      </c>
      <c r="B913">
        <v>0</v>
      </c>
      <c r="C913">
        <v>1</v>
      </c>
      <c r="D913">
        <v>0</v>
      </c>
      <c r="E913">
        <v>0</v>
      </c>
      <c r="F913">
        <v>15</v>
      </c>
      <c r="G913">
        <v>1</v>
      </c>
      <c r="H913" t="s">
        <v>22</v>
      </c>
      <c r="I913" t="s">
        <v>35</v>
      </c>
      <c r="J913" t="s">
        <v>23</v>
      </c>
      <c r="K913" t="s">
        <v>22</v>
      </c>
      <c r="L913" t="s">
        <v>23</v>
      </c>
      <c r="M913" t="s">
        <v>23</v>
      </c>
      <c r="N913" t="s">
        <v>22</v>
      </c>
      <c r="O913" t="s">
        <v>23</v>
      </c>
      <c r="P913" t="s">
        <v>26</v>
      </c>
      <c r="Q913">
        <v>0</v>
      </c>
      <c r="R913" t="s">
        <v>38</v>
      </c>
      <c r="S913">
        <v>89</v>
      </c>
      <c r="T913">
        <v>1288.3</v>
      </c>
      <c r="U913">
        <v>0</v>
      </c>
    </row>
    <row r="914" spans="1:21" x14ac:dyDescent="0.25">
      <c r="A914" t="s">
        <v>946</v>
      </c>
      <c r="B914">
        <v>1</v>
      </c>
      <c r="C914">
        <v>0</v>
      </c>
      <c r="D914">
        <v>1</v>
      </c>
      <c r="E914">
        <v>1</v>
      </c>
      <c r="F914">
        <v>72</v>
      </c>
      <c r="G914">
        <v>1</v>
      </c>
      <c r="H914" t="s">
        <v>22</v>
      </c>
      <c r="I914" t="s">
        <v>35</v>
      </c>
      <c r="J914" t="s">
        <v>22</v>
      </c>
      <c r="K914" t="s">
        <v>23</v>
      </c>
      <c r="L914" t="s">
        <v>22</v>
      </c>
      <c r="M914" t="s">
        <v>23</v>
      </c>
      <c r="N914" t="s">
        <v>22</v>
      </c>
      <c r="O914" t="s">
        <v>22</v>
      </c>
      <c r="P914" t="s">
        <v>29</v>
      </c>
      <c r="Q914">
        <v>1</v>
      </c>
      <c r="R914" t="s">
        <v>33</v>
      </c>
      <c r="S914">
        <v>106.1</v>
      </c>
      <c r="T914">
        <v>7848.5</v>
      </c>
      <c r="U914">
        <v>0</v>
      </c>
    </row>
    <row r="915" spans="1:21" x14ac:dyDescent="0.25">
      <c r="A915" t="s">
        <v>947</v>
      </c>
      <c r="B915">
        <v>1</v>
      </c>
      <c r="C915">
        <v>0</v>
      </c>
      <c r="D915">
        <v>0</v>
      </c>
      <c r="E915">
        <v>0</v>
      </c>
      <c r="F915">
        <v>12</v>
      </c>
      <c r="G915">
        <v>1</v>
      </c>
      <c r="H915" t="s">
        <v>23</v>
      </c>
      <c r="I915" t="s">
        <v>23</v>
      </c>
      <c r="J915" t="s">
        <v>44</v>
      </c>
      <c r="K915" t="s">
        <v>44</v>
      </c>
      <c r="L915" t="s">
        <v>44</v>
      </c>
      <c r="M915" t="s">
        <v>44</v>
      </c>
      <c r="N915" t="s">
        <v>44</v>
      </c>
      <c r="O915" t="s">
        <v>44</v>
      </c>
      <c r="P915" t="s">
        <v>29</v>
      </c>
      <c r="Q915">
        <v>0</v>
      </c>
      <c r="R915" t="s">
        <v>38</v>
      </c>
      <c r="S915">
        <v>20.05</v>
      </c>
      <c r="T915">
        <v>267</v>
      </c>
      <c r="U915">
        <v>0</v>
      </c>
    </row>
    <row r="916" spans="1:21" x14ac:dyDescent="0.25">
      <c r="A916" t="s">
        <v>948</v>
      </c>
      <c r="B916">
        <v>1</v>
      </c>
      <c r="C916">
        <v>0</v>
      </c>
      <c r="D916">
        <v>1</v>
      </c>
      <c r="E916">
        <v>1</v>
      </c>
      <c r="F916">
        <v>72</v>
      </c>
      <c r="G916">
        <v>1</v>
      </c>
      <c r="H916" t="s">
        <v>22</v>
      </c>
      <c r="I916" t="s">
        <v>23</v>
      </c>
      <c r="J916" t="s">
        <v>44</v>
      </c>
      <c r="K916" t="s">
        <v>44</v>
      </c>
      <c r="L916" t="s">
        <v>44</v>
      </c>
      <c r="M916" t="s">
        <v>44</v>
      </c>
      <c r="N916" t="s">
        <v>44</v>
      </c>
      <c r="O916" t="s">
        <v>44</v>
      </c>
      <c r="P916" t="s">
        <v>45</v>
      </c>
      <c r="Q916">
        <v>1</v>
      </c>
      <c r="R916" t="s">
        <v>33</v>
      </c>
      <c r="S916">
        <v>25.2</v>
      </c>
      <c r="T916">
        <v>1798.9</v>
      </c>
      <c r="U916">
        <v>0</v>
      </c>
    </row>
    <row r="917" spans="1:21" x14ac:dyDescent="0.25">
      <c r="A917" t="s">
        <v>949</v>
      </c>
      <c r="B917">
        <v>1</v>
      </c>
      <c r="C917">
        <v>1</v>
      </c>
      <c r="D917">
        <v>1</v>
      </c>
      <c r="E917">
        <v>0</v>
      </c>
      <c r="F917">
        <v>1</v>
      </c>
      <c r="G917">
        <v>1</v>
      </c>
      <c r="H917" t="s">
        <v>22</v>
      </c>
      <c r="I917" t="s">
        <v>35</v>
      </c>
      <c r="J917" t="s">
        <v>23</v>
      </c>
      <c r="K917" t="s">
        <v>23</v>
      </c>
      <c r="L917" t="s">
        <v>23</v>
      </c>
      <c r="M917" t="s">
        <v>23</v>
      </c>
      <c r="N917" t="s">
        <v>23</v>
      </c>
      <c r="O917" t="s">
        <v>23</v>
      </c>
      <c r="P917" t="s">
        <v>26</v>
      </c>
      <c r="Q917">
        <v>1</v>
      </c>
      <c r="R917" t="s">
        <v>27</v>
      </c>
      <c r="S917">
        <v>73.55</v>
      </c>
      <c r="T917">
        <v>73.55</v>
      </c>
      <c r="U917">
        <v>1</v>
      </c>
    </row>
    <row r="918" spans="1:21" x14ac:dyDescent="0.25">
      <c r="A918" t="s">
        <v>950</v>
      </c>
      <c r="B918">
        <v>0</v>
      </c>
      <c r="C918">
        <v>1</v>
      </c>
      <c r="D918">
        <v>0</v>
      </c>
      <c r="E918">
        <v>0</v>
      </c>
      <c r="F918">
        <v>23</v>
      </c>
      <c r="G918">
        <v>1</v>
      </c>
      <c r="H918" t="s">
        <v>23</v>
      </c>
      <c r="I918" t="s">
        <v>35</v>
      </c>
      <c r="J918" t="s">
        <v>22</v>
      </c>
      <c r="K918" t="s">
        <v>23</v>
      </c>
      <c r="L918" t="s">
        <v>23</v>
      </c>
      <c r="M918" t="s">
        <v>23</v>
      </c>
      <c r="N918" t="s">
        <v>23</v>
      </c>
      <c r="O918" t="s">
        <v>23</v>
      </c>
      <c r="P918" t="s">
        <v>26</v>
      </c>
      <c r="Q918">
        <v>1</v>
      </c>
      <c r="R918" t="s">
        <v>33</v>
      </c>
      <c r="S918">
        <v>75.400000000000006</v>
      </c>
      <c r="T918">
        <v>1643.55</v>
      </c>
      <c r="U918">
        <v>0</v>
      </c>
    </row>
    <row r="919" spans="1:21" x14ac:dyDescent="0.25">
      <c r="A919" t="s">
        <v>951</v>
      </c>
      <c r="B919">
        <v>1</v>
      </c>
      <c r="C919">
        <v>0</v>
      </c>
      <c r="D919">
        <v>0</v>
      </c>
      <c r="E919">
        <v>0</v>
      </c>
      <c r="F919">
        <v>72</v>
      </c>
      <c r="G919">
        <v>0</v>
      </c>
      <c r="H919" t="s">
        <v>24</v>
      </c>
      <c r="I919" t="s">
        <v>25</v>
      </c>
      <c r="J919" t="s">
        <v>22</v>
      </c>
      <c r="K919" t="s">
        <v>22</v>
      </c>
      <c r="L919" t="s">
        <v>22</v>
      </c>
      <c r="M919" t="s">
        <v>22</v>
      </c>
      <c r="N919" t="s">
        <v>22</v>
      </c>
      <c r="O919" t="s">
        <v>22</v>
      </c>
      <c r="P919" t="s">
        <v>45</v>
      </c>
      <c r="Q919">
        <v>1</v>
      </c>
      <c r="R919" t="s">
        <v>33</v>
      </c>
      <c r="S919">
        <v>65.55</v>
      </c>
      <c r="T919">
        <v>4807.45</v>
      </c>
      <c r="U919">
        <v>0</v>
      </c>
    </row>
    <row r="920" spans="1:21" x14ac:dyDescent="0.25">
      <c r="A920" t="s">
        <v>952</v>
      </c>
      <c r="B920">
        <v>0</v>
      </c>
      <c r="C920">
        <v>0</v>
      </c>
      <c r="D920">
        <v>0</v>
      </c>
      <c r="E920">
        <v>0</v>
      </c>
      <c r="F920">
        <v>26</v>
      </c>
      <c r="G920">
        <v>1</v>
      </c>
      <c r="H920" t="s">
        <v>22</v>
      </c>
      <c r="I920" t="s">
        <v>35</v>
      </c>
      <c r="J920" t="s">
        <v>23</v>
      </c>
      <c r="K920" t="s">
        <v>23</v>
      </c>
      <c r="L920" t="s">
        <v>22</v>
      </c>
      <c r="M920" t="s">
        <v>23</v>
      </c>
      <c r="N920" t="s">
        <v>23</v>
      </c>
      <c r="O920" t="s">
        <v>23</v>
      </c>
      <c r="P920" t="s">
        <v>26</v>
      </c>
      <c r="Q920">
        <v>1</v>
      </c>
      <c r="R920" t="s">
        <v>27</v>
      </c>
      <c r="S920">
        <v>80.7</v>
      </c>
      <c r="T920">
        <v>2193</v>
      </c>
      <c r="U920">
        <v>0</v>
      </c>
    </row>
    <row r="921" spans="1:21" x14ac:dyDescent="0.25">
      <c r="A921" t="s">
        <v>953</v>
      </c>
      <c r="B921">
        <v>0</v>
      </c>
      <c r="C921">
        <v>0</v>
      </c>
      <c r="D921">
        <v>0</v>
      </c>
      <c r="E921">
        <v>0</v>
      </c>
      <c r="F921">
        <v>21</v>
      </c>
      <c r="G921">
        <v>1</v>
      </c>
      <c r="H921" t="s">
        <v>23</v>
      </c>
      <c r="I921" t="s">
        <v>35</v>
      </c>
      <c r="J921" t="s">
        <v>23</v>
      </c>
      <c r="K921" t="s">
        <v>22</v>
      </c>
      <c r="L921" t="s">
        <v>22</v>
      </c>
      <c r="M921" t="s">
        <v>22</v>
      </c>
      <c r="N921" t="s">
        <v>22</v>
      </c>
      <c r="O921" t="s">
        <v>22</v>
      </c>
      <c r="P921" t="s">
        <v>29</v>
      </c>
      <c r="Q921">
        <v>1</v>
      </c>
      <c r="R921" t="s">
        <v>30</v>
      </c>
      <c r="S921">
        <v>104.55</v>
      </c>
      <c r="T921">
        <v>2239.4</v>
      </c>
      <c r="U921">
        <v>0</v>
      </c>
    </row>
    <row r="922" spans="1:21" x14ac:dyDescent="0.25">
      <c r="A922" t="s">
        <v>954</v>
      </c>
      <c r="B922">
        <v>1</v>
      </c>
      <c r="C922">
        <v>0</v>
      </c>
      <c r="D922">
        <v>1</v>
      </c>
      <c r="E922">
        <v>0</v>
      </c>
      <c r="F922">
        <v>60</v>
      </c>
      <c r="G922">
        <v>1</v>
      </c>
      <c r="H922" t="s">
        <v>22</v>
      </c>
      <c r="I922" t="s">
        <v>23</v>
      </c>
      <c r="J922" t="s">
        <v>44</v>
      </c>
      <c r="K922" t="s">
        <v>44</v>
      </c>
      <c r="L922" t="s">
        <v>44</v>
      </c>
      <c r="M922" t="s">
        <v>44</v>
      </c>
      <c r="N922" t="s">
        <v>44</v>
      </c>
      <c r="O922" t="s">
        <v>44</v>
      </c>
      <c r="P922" t="s">
        <v>29</v>
      </c>
      <c r="Q922">
        <v>0</v>
      </c>
      <c r="R922" t="s">
        <v>33</v>
      </c>
      <c r="S922">
        <v>24.15</v>
      </c>
      <c r="T922">
        <v>1505.9</v>
      </c>
      <c r="U922">
        <v>0</v>
      </c>
    </row>
    <row r="923" spans="1:21" x14ac:dyDescent="0.25">
      <c r="A923" t="s">
        <v>955</v>
      </c>
      <c r="B923">
        <v>1</v>
      </c>
      <c r="C923">
        <v>0</v>
      </c>
      <c r="D923">
        <v>0</v>
      </c>
      <c r="E923">
        <v>0</v>
      </c>
      <c r="F923">
        <v>12</v>
      </c>
      <c r="G923">
        <v>1</v>
      </c>
      <c r="H923" t="s">
        <v>23</v>
      </c>
      <c r="I923" t="s">
        <v>23</v>
      </c>
      <c r="J923" t="s">
        <v>44</v>
      </c>
      <c r="K923" t="s">
        <v>44</v>
      </c>
      <c r="L923" t="s">
        <v>44</v>
      </c>
      <c r="M923" t="s">
        <v>44</v>
      </c>
      <c r="N923" t="s">
        <v>44</v>
      </c>
      <c r="O923" t="s">
        <v>44</v>
      </c>
      <c r="P923" t="s">
        <v>26</v>
      </c>
      <c r="Q923">
        <v>0</v>
      </c>
      <c r="R923" t="s">
        <v>30</v>
      </c>
      <c r="S923">
        <v>20.45</v>
      </c>
      <c r="T923">
        <v>255.35</v>
      </c>
      <c r="U923">
        <v>0</v>
      </c>
    </row>
    <row r="924" spans="1:21" x14ac:dyDescent="0.25">
      <c r="A924" t="s">
        <v>956</v>
      </c>
      <c r="B924">
        <v>1</v>
      </c>
      <c r="C924">
        <v>0</v>
      </c>
      <c r="D924">
        <v>1</v>
      </c>
      <c r="E924">
        <v>0</v>
      </c>
      <c r="F924">
        <v>16</v>
      </c>
      <c r="G924">
        <v>1</v>
      </c>
      <c r="H924" t="s">
        <v>22</v>
      </c>
      <c r="I924" t="s">
        <v>35</v>
      </c>
      <c r="J924" t="s">
        <v>23</v>
      </c>
      <c r="K924" t="s">
        <v>23</v>
      </c>
      <c r="L924" t="s">
        <v>23</v>
      </c>
      <c r="M924" t="s">
        <v>23</v>
      </c>
      <c r="N924" t="s">
        <v>23</v>
      </c>
      <c r="O924" t="s">
        <v>23</v>
      </c>
      <c r="P924" t="s">
        <v>26</v>
      </c>
      <c r="Q924">
        <v>1</v>
      </c>
      <c r="R924" t="s">
        <v>27</v>
      </c>
      <c r="S924">
        <v>75.400000000000006</v>
      </c>
      <c r="T924">
        <v>1189.4000000000001</v>
      </c>
      <c r="U924">
        <v>0</v>
      </c>
    </row>
    <row r="925" spans="1:21" x14ac:dyDescent="0.25">
      <c r="A925" t="s">
        <v>957</v>
      </c>
      <c r="B925">
        <v>0</v>
      </c>
      <c r="C925">
        <v>0</v>
      </c>
      <c r="D925">
        <v>1</v>
      </c>
      <c r="E925">
        <v>0</v>
      </c>
      <c r="F925">
        <v>63</v>
      </c>
      <c r="G925">
        <v>1</v>
      </c>
      <c r="H925" t="s">
        <v>22</v>
      </c>
      <c r="I925" t="s">
        <v>25</v>
      </c>
      <c r="J925" t="s">
        <v>22</v>
      </c>
      <c r="K925" t="s">
        <v>22</v>
      </c>
      <c r="L925" t="s">
        <v>23</v>
      </c>
      <c r="M925" t="s">
        <v>23</v>
      </c>
      <c r="N925" t="s">
        <v>22</v>
      </c>
      <c r="O925" t="s">
        <v>22</v>
      </c>
      <c r="P925" t="s">
        <v>29</v>
      </c>
      <c r="Q925">
        <v>1</v>
      </c>
      <c r="R925" t="s">
        <v>38</v>
      </c>
      <c r="S925">
        <v>79.7</v>
      </c>
      <c r="T925">
        <v>4786.1499999999996</v>
      </c>
      <c r="U925">
        <v>0</v>
      </c>
    </row>
    <row r="926" spans="1:21" x14ac:dyDescent="0.25">
      <c r="A926" t="s">
        <v>958</v>
      </c>
      <c r="B926">
        <v>0</v>
      </c>
      <c r="C926">
        <v>1</v>
      </c>
      <c r="D926">
        <v>0</v>
      </c>
      <c r="E926">
        <v>0</v>
      </c>
      <c r="F926">
        <v>22</v>
      </c>
      <c r="G926">
        <v>1</v>
      </c>
      <c r="H926" t="s">
        <v>23</v>
      </c>
      <c r="I926" t="s">
        <v>35</v>
      </c>
      <c r="J926" t="s">
        <v>22</v>
      </c>
      <c r="K926" t="s">
        <v>22</v>
      </c>
      <c r="L926" t="s">
        <v>23</v>
      </c>
      <c r="M926" t="s">
        <v>23</v>
      </c>
      <c r="N926" t="s">
        <v>23</v>
      </c>
      <c r="O926" t="s">
        <v>23</v>
      </c>
      <c r="P926" t="s">
        <v>26</v>
      </c>
      <c r="Q926">
        <v>0</v>
      </c>
      <c r="R926" t="s">
        <v>27</v>
      </c>
      <c r="S926">
        <v>81.7</v>
      </c>
      <c r="T926">
        <v>1820.9</v>
      </c>
      <c r="U926">
        <v>0</v>
      </c>
    </row>
    <row r="927" spans="1:21" x14ac:dyDescent="0.25">
      <c r="A927" t="s">
        <v>959</v>
      </c>
      <c r="B927">
        <v>0</v>
      </c>
      <c r="C927">
        <v>0</v>
      </c>
      <c r="D927">
        <v>1</v>
      </c>
      <c r="E927">
        <v>1</v>
      </c>
      <c r="F927">
        <v>32</v>
      </c>
      <c r="G927">
        <v>1</v>
      </c>
      <c r="H927" t="s">
        <v>23</v>
      </c>
      <c r="I927" t="s">
        <v>25</v>
      </c>
      <c r="J927" t="s">
        <v>22</v>
      </c>
      <c r="K927" t="s">
        <v>22</v>
      </c>
      <c r="L927" t="s">
        <v>22</v>
      </c>
      <c r="M927" t="s">
        <v>22</v>
      </c>
      <c r="N927" t="s">
        <v>23</v>
      </c>
      <c r="O927" t="s">
        <v>22</v>
      </c>
      <c r="P927" t="s">
        <v>26</v>
      </c>
      <c r="Q927">
        <v>0</v>
      </c>
      <c r="R927" t="s">
        <v>33</v>
      </c>
      <c r="S927">
        <v>76.3</v>
      </c>
      <c r="T927">
        <v>2404.15</v>
      </c>
      <c r="U927">
        <v>0</v>
      </c>
    </row>
    <row r="928" spans="1:21" x14ac:dyDescent="0.25">
      <c r="A928" t="s">
        <v>960</v>
      </c>
      <c r="B928">
        <v>0</v>
      </c>
      <c r="C928">
        <v>1</v>
      </c>
      <c r="D928">
        <v>0</v>
      </c>
      <c r="E928">
        <v>0</v>
      </c>
      <c r="F928">
        <v>3</v>
      </c>
      <c r="G928">
        <v>1</v>
      </c>
      <c r="H928" t="s">
        <v>22</v>
      </c>
      <c r="I928" t="s">
        <v>35</v>
      </c>
      <c r="J928" t="s">
        <v>23</v>
      </c>
      <c r="K928" t="s">
        <v>22</v>
      </c>
      <c r="L928" t="s">
        <v>23</v>
      </c>
      <c r="M928" t="s">
        <v>23</v>
      </c>
      <c r="N928" t="s">
        <v>23</v>
      </c>
      <c r="O928" t="s">
        <v>23</v>
      </c>
      <c r="P928" t="s">
        <v>26</v>
      </c>
      <c r="Q928">
        <v>1</v>
      </c>
      <c r="R928" t="s">
        <v>27</v>
      </c>
      <c r="S928">
        <v>79.400000000000006</v>
      </c>
      <c r="T928">
        <v>205.05</v>
      </c>
      <c r="U928">
        <v>1</v>
      </c>
    </row>
    <row r="929" spans="1:21" x14ac:dyDescent="0.25">
      <c r="A929" t="s">
        <v>961</v>
      </c>
      <c r="B929">
        <v>0</v>
      </c>
      <c r="C929">
        <v>0</v>
      </c>
      <c r="D929">
        <v>0</v>
      </c>
      <c r="E929">
        <v>0</v>
      </c>
      <c r="F929">
        <v>13</v>
      </c>
      <c r="G929">
        <v>1</v>
      </c>
      <c r="H929" t="s">
        <v>23</v>
      </c>
      <c r="I929" t="s">
        <v>35</v>
      </c>
      <c r="J929" t="s">
        <v>23</v>
      </c>
      <c r="K929" t="s">
        <v>22</v>
      </c>
      <c r="L929" t="s">
        <v>22</v>
      </c>
      <c r="M929" t="s">
        <v>23</v>
      </c>
      <c r="N929" t="s">
        <v>23</v>
      </c>
      <c r="O929" t="s">
        <v>23</v>
      </c>
      <c r="P929" t="s">
        <v>26</v>
      </c>
      <c r="Q929">
        <v>1</v>
      </c>
      <c r="R929" t="s">
        <v>27</v>
      </c>
      <c r="S929">
        <v>81.150000000000006</v>
      </c>
      <c r="T929">
        <v>952.3</v>
      </c>
      <c r="U929">
        <v>1</v>
      </c>
    </row>
    <row r="930" spans="1:21" x14ac:dyDescent="0.25">
      <c r="A930" t="s">
        <v>962</v>
      </c>
      <c r="B930">
        <v>0</v>
      </c>
      <c r="C930">
        <v>0</v>
      </c>
      <c r="D930">
        <v>1</v>
      </c>
      <c r="E930">
        <v>1</v>
      </c>
      <c r="F930">
        <v>68</v>
      </c>
      <c r="G930">
        <v>1</v>
      </c>
      <c r="H930" t="s">
        <v>22</v>
      </c>
      <c r="I930" t="s">
        <v>35</v>
      </c>
      <c r="J930" t="s">
        <v>23</v>
      </c>
      <c r="K930" t="s">
        <v>22</v>
      </c>
      <c r="L930" t="s">
        <v>23</v>
      </c>
      <c r="M930" t="s">
        <v>22</v>
      </c>
      <c r="N930" t="s">
        <v>22</v>
      </c>
      <c r="O930" t="s">
        <v>22</v>
      </c>
      <c r="P930" t="s">
        <v>45</v>
      </c>
      <c r="Q930">
        <v>1</v>
      </c>
      <c r="R930" t="s">
        <v>38</v>
      </c>
      <c r="S930">
        <v>103.75</v>
      </c>
      <c r="T930">
        <v>7039.45</v>
      </c>
      <c r="U930">
        <v>0</v>
      </c>
    </row>
    <row r="931" spans="1:21" x14ac:dyDescent="0.25">
      <c r="A931" t="s">
        <v>963</v>
      </c>
      <c r="B931">
        <v>0</v>
      </c>
      <c r="C931">
        <v>0</v>
      </c>
      <c r="D931">
        <v>1</v>
      </c>
      <c r="E931">
        <v>1</v>
      </c>
      <c r="F931">
        <v>30</v>
      </c>
      <c r="G931">
        <v>1</v>
      </c>
      <c r="H931" t="s">
        <v>23</v>
      </c>
      <c r="I931" t="s">
        <v>35</v>
      </c>
      <c r="J931" t="s">
        <v>23</v>
      </c>
      <c r="K931" t="s">
        <v>23</v>
      </c>
      <c r="L931" t="s">
        <v>22</v>
      </c>
      <c r="M931" t="s">
        <v>23</v>
      </c>
      <c r="N931" t="s">
        <v>23</v>
      </c>
      <c r="O931" t="s">
        <v>22</v>
      </c>
      <c r="P931" t="s">
        <v>29</v>
      </c>
      <c r="Q931">
        <v>0</v>
      </c>
      <c r="R931" t="s">
        <v>27</v>
      </c>
      <c r="S931">
        <v>86.45</v>
      </c>
      <c r="T931">
        <v>2538.0500000000002</v>
      </c>
      <c r="U931">
        <v>0</v>
      </c>
    </row>
    <row r="932" spans="1:21" x14ac:dyDescent="0.25">
      <c r="A932" t="s">
        <v>964</v>
      </c>
      <c r="B932">
        <v>0</v>
      </c>
      <c r="C932">
        <v>0</v>
      </c>
      <c r="D932">
        <v>0</v>
      </c>
      <c r="E932">
        <v>0</v>
      </c>
      <c r="F932">
        <v>16</v>
      </c>
      <c r="G932">
        <v>1</v>
      </c>
      <c r="H932" t="s">
        <v>23</v>
      </c>
      <c r="I932" t="s">
        <v>35</v>
      </c>
      <c r="J932" t="s">
        <v>23</v>
      </c>
      <c r="K932" t="s">
        <v>22</v>
      </c>
      <c r="L932" t="s">
        <v>23</v>
      </c>
      <c r="M932" t="s">
        <v>23</v>
      </c>
      <c r="N932" t="s">
        <v>23</v>
      </c>
      <c r="O932" t="s">
        <v>23</v>
      </c>
      <c r="P932" t="s">
        <v>26</v>
      </c>
      <c r="Q932">
        <v>0</v>
      </c>
      <c r="R932" t="s">
        <v>33</v>
      </c>
      <c r="S932">
        <v>75.099999999999994</v>
      </c>
      <c r="T932">
        <v>1212.8499999999999</v>
      </c>
      <c r="U932">
        <v>0</v>
      </c>
    </row>
    <row r="933" spans="1:21" x14ac:dyDescent="0.25">
      <c r="A933" t="s">
        <v>965</v>
      </c>
      <c r="B933">
        <v>1</v>
      </c>
      <c r="C933">
        <v>0</v>
      </c>
      <c r="D933">
        <v>0</v>
      </c>
      <c r="E933">
        <v>0</v>
      </c>
      <c r="F933">
        <v>33</v>
      </c>
      <c r="G933">
        <v>1</v>
      </c>
      <c r="H933" t="s">
        <v>23</v>
      </c>
      <c r="I933" t="s">
        <v>35</v>
      </c>
      <c r="J933" t="s">
        <v>23</v>
      </c>
      <c r="K933" t="s">
        <v>22</v>
      </c>
      <c r="L933" t="s">
        <v>23</v>
      </c>
      <c r="M933" t="s">
        <v>22</v>
      </c>
      <c r="N933" t="s">
        <v>23</v>
      </c>
      <c r="O933" t="s">
        <v>23</v>
      </c>
      <c r="P933" t="s">
        <v>45</v>
      </c>
      <c r="Q933">
        <v>0</v>
      </c>
      <c r="R933" t="s">
        <v>33</v>
      </c>
      <c r="S933">
        <v>80.599999999999994</v>
      </c>
      <c r="T933">
        <v>2651.1</v>
      </c>
      <c r="U933">
        <v>0</v>
      </c>
    </row>
    <row r="934" spans="1:21" x14ac:dyDescent="0.25">
      <c r="A934" t="s">
        <v>966</v>
      </c>
      <c r="B934">
        <v>1</v>
      </c>
      <c r="C934">
        <v>0</v>
      </c>
      <c r="D934">
        <v>1</v>
      </c>
      <c r="E934">
        <v>0</v>
      </c>
      <c r="F934">
        <v>72</v>
      </c>
      <c r="G934">
        <v>1</v>
      </c>
      <c r="H934" t="s">
        <v>23</v>
      </c>
      <c r="I934" t="s">
        <v>23</v>
      </c>
      <c r="J934" t="s">
        <v>44</v>
      </c>
      <c r="K934" t="s">
        <v>44</v>
      </c>
      <c r="L934" t="s">
        <v>44</v>
      </c>
      <c r="M934" t="s">
        <v>44</v>
      </c>
      <c r="N934" t="s">
        <v>44</v>
      </c>
      <c r="O934" t="s">
        <v>44</v>
      </c>
      <c r="P934" t="s">
        <v>45</v>
      </c>
      <c r="Q934">
        <v>0</v>
      </c>
      <c r="R934" t="s">
        <v>38</v>
      </c>
      <c r="S934">
        <v>19.3</v>
      </c>
      <c r="T934">
        <v>1304.8</v>
      </c>
      <c r="U934">
        <v>0</v>
      </c>
    </row>
    <row r="935" spans="1:21" x14ac:dyDescent="0.25">
      <c r="A935" t="s">
        <v>967</v>
      </c>
      <c r="B935">
        <v>0</v>
      </c>
      <c r="C935">
        <v>1</v>
      </c>
      <c r="D935">
        <v>0</v>
      </c>
      <c r="E935">
        <v>0</v>
      </c>
      <c r="F935">
        <v>4</v>
      </c>
      <c r="G935">
        <v>1</v>
      </c>
      <c r="H935" t="s">
        <v>22</v>
      </c>
      <c r="I935" t="s">
        <v>35</v>
      </c>
      <c r="J935" t="s">
        <v>23</v>
      </c>
      <c r="K935" t="s">
        <v>23</v>
      </c>
      <c r="L935" t="s">
        <v>23</v>
      </c>
      <c r="M935" t="s">
        <v>23</v>
      </c>
      <c r="N935" t="s">
        <v>23</v>
      </c>
      <c r="O935" t="s">
        <v>22</v>
      </c>
      <c r="P935" t="s">
        <v>26</v>
      </c>
      <c r="Q935">
        <v>1</v>
      </c>
      <c r="R935" t="s">
        <v>27</v>
      </c>
      <c r="S935">
        <v>84.6</v>
      </c>
      <c r="T935">
        <v>360.1</v>
      </c>
      <c r="U935">
        <v>1</v>
      </c>
    </row>
    <row r="936" spans="1:21" x14ac:dyDescent="0.25">
      <c r="A936" t="s">
        <v>968</v>
      </c>
      <c r="B936">
        <v>0</v>
      </c>
      <c r="C936">
        <v>0</v>
      </c>
      <c r="D936">
        <v>0</v>
      </c>
      <c r="E936">
        <v>0</v>
      </c>
      <c r="F936">
        <v>12</v>
      </c>
      <c r="G936">
        <v>0</v>
      </c>
      <c r="H936" t="s">
        <v>24</v>
      </c>
      <c r="I936" t="s">
        <v>25</v>
      </c>
      <c r="J936" t="s">
        <v>22</v>
      </c>
      <c r="K936" t="s">
        <v>23</v>
      </c>
      <c r="L936" t="s">
        <v>23</v>
      </c>
      <c r="M936" t="s">
        <v>22</v>
      </c>
      <c r="N936" t="s">
        <v>23</v>
      </c>
      <c r="O936" t="s">
        <v>23</v>
      </c>
      <c r="P936" t="s">
        <v>29</v>
      </c>
      <c r="Q936">
        <v>1</v>
      </c>
      <c r="R936" t="s">
        <v>30</v>
      </c>
      <c r="S936">
        <v>33.6</v>
      </c>
      <c r="T936">
        <v>435.45</v>
      </c>
      <c r="U936">
        <v>0</v>
      </c>
    </row>
    <row r="937" spans="1:21" x14ac:dyDescent="0.25">
      <c r="A937" t="s">
        <v>969</v>
      </c>
      <c r="B937">
        <v>0</v>
      </c>
      <c r="C937">
        <v>1</v>
      </c>
      <c r="D937">
        <v>1</v>
      </c>
      <c r="E937">
        <v>0</v>
      </c>
      <c r="F937">
        <v>4</v>
      </c>
      <c r="G937">
        <v>1</v>
      </c>
      <c r="H937" t="s">
        <v>22</v>
      </c>
      <c r="I937" t="s">
        <v>35</v>
      </c>
      <c r="J937" t="s">
        <v>23</v>
      </c>
      <c r="K937" t="s">
        <v>23</v>
      </c>
      <c r="L937" t="s">
        <v>23</v>
      </c>
      <c r="M937" t="s">
        <v>23</v>
      </c>
      <c r="N937" t="s">
        <v>22</v>
      </c>
      <c r="O937" t="s">
        <v>23</v>
      </c>
      <c r="P937" t="s">
        <v>26</v>
      </c>
      <c r="Q937">
        <v>1</v>
      </c>
      <c r="R937" t="s">
        <v>27</v>
      </c>
      <c r="S937">
        <v>83.25</v>
      </c>
      <c r="T937">
        <v>308.05</v>
      </c>
      <c r="U937">
        <v>0</v>
      </c>
    </row>
    <row r="938" spans="1:21" x14ac:dyDescent="0.25">
      <c r="A938" t="s">
        <v>970</v>
      </c>
      <c r="B938">
        <v>0</v>
      </c>
      <c r="C938">
        <v>0</v>
      </c>
      <c r="D938">
        <v>1</v>
      </c>
      <c r="E938">
        <v>1</v>
      </c>
      <c r="F938">
        <v>0</v>
      </c>
      <c r="G938">
        <v>1</v>
      </c>
      <c r="H938" t="s">
        <v>23</v>
      </c>
      <c r="I938" t="s">
        <v>25</v>
      </c>
      <c r="J938" t="s">
        <v>22</v>
      </c>
      <c r="K938" t="s">
        <v>22</v>
      </c>
      <c r="L938" t="s">
        <v>22</v>
      </c>
      <c r="M938" t="s">
        <v>23</v>
      </c>
      <c r="N938" t="s">
        <v>22</v>
      </c>
      <c r="O938" t="s">
        <v>22</v>
      </c>
      <c r="P938" t="s">
        <v>45</v>
      </c>
      <c r="Q938">
        <v>0</v>
      </c>
      <c r="R938" t="s">
        <v>30</v>
      </c>
      <c r="S938">
        <v>80.849999999999994</v>
      </c>
      <c r="U938">
        <v>0</v>
      </c>
    </row>
    <row r="939" spans="1:21" x14ac:dyDescent="0.25">
      <c r="A939" t="s">
        <v>971</v>
      </c>
      <c r="B939">
        <v>0</v>
      </c>
      <c r="C939">
        <v>0</v>
      </c>
      <c r="D939">
        <v>0</v>
      </c>
      <c r="E939">
        <v>0</v>
      </c>
      <c r="F939">
        <v>6</v>
      </c>
      <c r="G939">
        <v>1</v>
      </c>
      <c r="H939" t="s">
        <v>22</v>
      </c>
      <c r="I939" t="s">
        <v>35</v>
      </c>
      <c r="J939" t="s">
        <v>22</v>
      </c>
      <c r="K939" t="s">
        <v>23</v>
      </c>
      <c r="L939" t="s">
        <v>23</v>
      </c>
      <c r="M939" t="s">
        <v>23</v>
      </c>
      <c r="N939" t="s">
        <v>23</v>
      </c>
      <c r="O939" t="s">
        <v>23</v>
      </c>
      <c r="P939" t="s">
        <v>26</v>
      </c>
      <c r="Q939">
        <v>1</v>
      </c>
      <c r="R939" t="s">
        <v>27</v>
      </c>
      <c r="S939">
        <v>79.05</v>
      </c>
      <c r="T939">
        <v>434.5</v>
      </c>
      <c r="U939">
        <v>1</v>
      </c>
    </row>
    <row r="940" spans="1:21" x14ac:dyDescent="0.25">
      <c r="A940" t="s">
        <v>972</v>
      </c>
      <c r="B940">
        <v>0</v>
      </c>
      <c r="C940">
        <v>0</v>
      </c>
      <c r="D940">
        <v>1</v>
      </c>
      <c r="E940">
        <v>0</v>
      </c>
      <c r="F940">
        <v>65</v>
      </c>
      <c r="G940">
        <v>1</v>
      </c>
      <c r="H940" t="s">
        <v>22</v>
      </c>
      <c r="I940" t="s">
        <v>35</v>
      </c>
      <c r="J940" t="s">
        <v>23</v>
      </c>
      <c r="K940" t="s">
        <v>22</v>
      </c>
      <c r="L940" t="s">
        <v>22</v>
      </c>
      <c r="M940" t="s">
        <v>22</v>
      </c>
      <c r="N940" t="s">
        <v>22</v>
      </c>
      <c r="O940" t="s">
        <v>22</v>
      </c>
      <c r="P940" t="s">
        <v>29</v>
      </c>
      <c r="Q940">
        <v>1</v>
      </c>
      <c r="R940" t="s">
        <v>38</v>
      </c>
      <c r="S940">
        <v>108.05</v>
      </c>
      <c r="T940">
        <v>7118.9</v>
      </c>
      <c r="U940">
        <v>0</v>
      </c>
    </row>
    <row r="941" spans="1:21" x14ac:dyDescent="0.25">
      <c r="A941" t="s">
        <v>973</v>
      </c>
      <c r="B941">
        <v>0</v>
      </c>
      <c r="C941">
        <v>0</v>
      </c>
      <c r="D941">
        <v>0</v>
      </c>
      <c r="E941">
        <v>0</v>
      </c>
      <c r="F941">
        <v>15</v>
      </c>
      <c r="G941">
        <v>1</v>
      </c>
      <c r="H941" t="s">
        <v>23</v>
      </c>
      <c r="I941" t="s">
        <v>23</v>
      </c>
      <c r="J941" t="s">
        <v>44</v>
      </c>
      <c r="K941" t="s">
        <v>44</v>
      </c>
      <c r="L941" t="s">
        <v>44</v>
      </c>
      <c r="M941" t="s">
        <v>44</v>
      </c>
      <c r="N941" t="s">
        <v>44</v>
      </c>
      <c r="O941" t="s">
        <v>44</v>
      </c>
      <c r="P941" t="s">
        <v>26</v>
      </c>
      <c r="Q941">
        <v>0</v>
      </c>
      <c r="R941" t="s">
        <v>30</v>
      </c>
      <c r="S941">
        <v>19.899999999999999</v>
      </c>
      <c r="T941">
        <v>320.45</v>
      </c>
      <c r="U941">
        <v>0</v>
      </c>
    </row>
    <row r="942" spans="1:21" x14ac:dyDescent="0.25">
      <c r="A942" t="s">
        <v>974</v>
      </c>
      <c r="B942">
        <v>0</v>
      </c>
      <c r="C942">
        <v>0</v>
      </c>
      <c r="D942">
        <v>0</v>
      </c>
      <c r="E942">
        <v>1</v>
      </c>
      <c r="F942">
        <v>24</v>
      </c>
      <c r="G942">
        <v>1</v>
      </c>
      <c r="H942" t="s">
        <v>23</v>
      </c>
      <c r="I942" t="s">
        <v>23</v>
      </c>
      <c r="J942" t="s">
        <v>44</v>
      </c>
      <c r="K942" t="s">
        <v>44</v>
      </c>
      <c r="L942" t="s">
        <v>44</v>
      </c>
      <c r="M942" t="s">
        <v>44</v>
      </c>
      <c r="N942" t="s">
        <v>44</v>
      </c>
      <c r="O942" t="s">
        <v>44</v>
      </c>
      <c r="P942" t="s">
        <v>29</v>
      </c>
      <c r="Q942">
        <v>0</v>
      </c>
      <c r="R942" t="s">
        <v>33</v>
      </c>
      <c r="S942">
        <v>21.05</v>
      </c>
      <c r="T942">
        <v>531.54999999999995</v>
      </c>
      <c r="U942">
        <v>0</v>
      </c>
    </row>
    <row r="943" spans="1:21" x14ac:dyDescent="0.25">
      <c r="A943" t="s">
        <v>975</v>
      </c>
      <c r="B943">
        <v>0</v>
      </c>
      <c r="C943">
        <v>0</v>
      </c>
      <c r="D943">
        <v>0</v>
      </c>
      <c r="E943">
        <v>1</v>
      </c>
      <c r="F943">
        <v>13</v>
      </c>
      <c r="G943">
        <v>0</v>
      </c>
      <c r="H943" t="s">
        <v>24</v>
      </c>
      <c r="I943" t="s">
        <v>25</v>
      </c>
      <c r="J943" t="s">
        <v>23</v>
      </c>
      <c r="K943" t="s">
        <v>22</v>
      </c>
      <c r="L943" t="s">
        <v>23</v>
      </c>
      <c r="M943" t="s">
        <v>23</v>
      </c>
      <c r="N943" t="s">
        <v>23</v>
      </c>
      <c r="O943" t="s">
        <v>23</v>
      </c>
      <c r="P943" t="s">
        <v>26</v>
      </c>
      <c r="Q943">
        <v>0</v>
      </c>
      <c r="R943" t="s">
        <v>27</v>
      </c>
      <c r="S943">
        <v>30.15</v>
      </c>
      <c r="T943">
        <v>382.2</v>
      </c>
      <c r="U943">
        <v>0</v>
      </c>
    </row>
    <row r="944" spans="1:21" x14ac:dyDescent="0.25">
      <c r="A944" t="s">
        <v>976</v>
      </c>
      <c r="B944">
        <v>1</v>
      </c>
      <c r="C944">
        <v>0</v>
      </c>
      <c r="D944">
        <v>0</v>
      </c>
      <c r="E944">
        <v>0</v>
      </c>
      <c r="F944">
        <v>24</v>
      </c>
      <c r="G944">
        <v>1</v>
      </c>
      <c r="H944" t="s">
        <v>23</v>
      </c>
      <c r="I944" t="s">
        <v>35</v>
      </c>
      <c r="J944" t="s">
        <v>23</v>
      </c>
      <c r="K944" t="s">
        <v>23</v>
      </c>
      <c r="L944" t="s">
        <v>23</v>
      </c>
      <c r="M944" t="s">
        <v>23</v>
      </c>
      <c r="N944" t="s">
        <v>23</v>
      </c>
      <c r="O944" t="s">
        <v>22</v>
      </c>
      <c r="P944" t="s">
        <v>26</v>
      </c>
      <c r="Q944">
        <v>1</v>
      </c>
      <c r="R944" t="s">
        <v>38</v>
      </c>
      <c r="S944">
        <v>79.849999999999994</v>
      </c>
      <c r="T944">
        <v>2001</v>
      </c>
      <c r="U944">
        <v>0</v>
      </c>
    </row>
    <row r="945" spans="1:21" x14ac:dyDescent="0.25">
      <c r="A945" t="s">
        <v>977</v>
      </c>
      <c r="B945">
        <v>0</v>
      </c>
      <c r="C945">
        <v>0</v>
      </c>
      <c r="D945">
        <v>1</v>
      </c>
      <c r="E945">
        <v>0</v>
      </c>
      <c r="F945">
        <v>72</v>
      </c>
      <c r="G945">
        <v>0</v>
      </c>
      <c r="H945" t="s">
        <v>24</v>
      </c>
      <c r="I945" t="s">
        <v>25</v>
      </c>
      <c r="J945" t="s">
        <v>22</v>
      </c>
      <c r="K945" t="s">
        <v>22</v>
      </c>
      <c r="L945" t="s">
        <v>22</v>
      </c>
      <c r="M945" t="s">
        <v>22</v>
      </c>
      <c r="N945" t="s">
        <v>22</v>
      </c>
      <c r="O945" t="s">
        <v>22</v>
      </c>
      <c r="P945" t="s">
        <v>45</v>
      </c>
      <c r="Q945">
        <v>0</v>
      </c>
      <c r="R945" t="s">
        <v>33</v>
      </c>
      <c r="S945">
        <v>65.5</v>
      </c>
      <c r="T945">
        <v>4919.7</v>
      </c>
      <c r="U945">
        <v>0</v>
      </c>
    </row>
    <row r="946" spans="1:21" x14ac:dyDescent="0.25">
      <c r="A946" t="s">
        <v>978</v>
      </c>
      <c r="B946">
        <v>0</v>
      </c>
      <c r="C946">
        <v>0</v>
      </c>
      <c r="D946">
        <v>1</v>
      </c>
      <c r="E946">
        <v>1</v>
      </c>
      <c r="F946">
        <v>54</v>
      </c>
      <c r="G946">
        <v>1</v>
      </c>
      <c r="H946" t="s">
        <v>22</v>
      </c>
      <c r="I946" t="s">
        <v>35</v>
      </c>
      <c r="J946" t="s">
        <v>22</v>
      </c>
      <c r="K946" t="s">
        <v>22</v>
      </c>
      <c r="L946" t="s">
        <v>23</v>
      </c>
      <c r="M946" t="s">
        <v>23</v>
      </c>
      <c r="N946" t="s">
        <v>22</v>
      </c>
      <c r="O946" t="s">
        <v>22</v>
      </c>
      <c r="P946" t="s">
        <v>26</v>
      </c>
      <c r="Q946">
        <v>1</v>
      </c>
      <c r="R946" t="s">
        <v>33</v>
      </c>
      <c r="S946">
        <v>104.1</v>
      </c>
      <c r="T946">
        <v>5645.8</v>
      </c>
      <c r="U946">
        <v>0</v>
      </c>
    </row>
    <row r="947" spans="1:21" x14ac:dyDescent="0.25">
      <c r="A947" t="s">
        <v>979</v>
      </c>
      <c r="B947">
        <v>0</v>
      </c>
      <c r="C947">
        <v>0</v>
      </c>
      <c r="D947">
        <v>0</v>
      </c>
      <c r="E947">
        <v>0</v>
      </c>
      <c r="F947">
        <v>3</v>
      </c>
      <c r="G947">
        <v>1</v>
      </c>
      <c r="H947" t="s">
        <v>22</v>
      </c>
      <c r="I947" t="s">
        <v>35</v>
      </c>
      <c r="J947" t="s">
        <v>23</v>
      </c>
      <c r="K947" t="s">
        <v>23</v>
      </c>
      <c r="L947" t="s">
        <v>23</v>
      </c>
      <c r="M947" t="s">
        <v>23</v>
      </c>
      <c r="N947" t="s">
        <v>23</v>
      </c>
      <c r="O947" t="s">
        <v>23</v>
      </c>
      <c r="P947" t="s">
        <v>26</v>
      </c>
      <c r="Q947">
        <v>0</v>
      </c>
      <c r="R947" t="s">
        <v>33</v>
      </c>
      <c r="S947">
        <v>74.400000000000006</v>
      </c>
      <c r="T947">
        <v>215.8</v>
      </c>
      <c r="U947">
        <v>1</v>
      </c>
    </row>
    <row r="948" spans="1:21" x14ac:dyDescent="0.25">
      <c r="A948" t="s">
        <v>980</v>
      </c>
      <c r="B948">
        <v>1</v>
      </c>
      <c r="C948">
        <v>0</v>
      </c>
      <c r="D948">
        <v>1</v>
      </c>
      <c r="E948">
        <v>1</v>
      </c>
      <c r="F948">
        <v>4</v>
      </c>
      <c r="G948">
        <v>1</v>
      </c>
      <c r="H948" t="s">
        <v>23</v>
      </c>
      <c r="I948" t="s">
        <v>23</v>
      </c>
      <c r="J948" t="s">
        <v>44</v>
      </c>
      <c r="K948" t="s">
        <v>44</v>
      </c>
      <c r="L948" t="s">
        <v>44</v>
      </c>
      <c r="M948" t="s">
        <v>44</v>
      </c>
      <c r="N948" t="s">
        <v>44</v>
      </c>
      <c r="O948" t="s">
        <v>44</v>
      </c>
      <c r="P948" t="s">
        <v>26</v>
      </c>
      <c r="Q948">
        <v>1</v>
      </c>
      <c r="R948" t="s">
        <v>30</v>
      </c>
      <c r="S948">
        <v>20.5</v>
      </c>
      <c r="T948">
        <v>77.599999999999994</v>
      </c>
      <c r="U948">
        <v>0</v>
      </c>
    </row>
    <row r="949" spans="1:21" x14ac:dyDescent="0.25">
      <c r="A949" t="s">
        <v>981</v>
      </c>
      <c r="B949">
        <v>0</v>
      </c>
      <c r="C949">
        <v>1</v>
      </c>
      <c r="D949">
        <v>1</v>
      </c>
      <c r="E949">
        <v>1</v>
      </c>
      <c r="F949">
        <v>32</v>
      </c>
      <c r="G949">
        <v>1</v>
      </c>
      <c r="H949" t="s">
        <v>22</v>
      </c>
      <c r="I949" t="s">
        <v>35</v>
      </c>
      <c r="J949" t="s">
        <v>23</v>
      </c>
      <c r="K949" t="s">
        <v>23</v>
      </c>
      <c r="L949" t="s">
        <v>22</v>
      </c>
      <c r="M949" t="s">
        <v>23</v>
      </c>
      <c r="N949" t="s">
        <v>22</v>
      </c>
      <c r="O949" t="s">
        <v>23</v>
      </c>
      <c r="P949" t="s">
        <v>26</v>
      </c>
      <c r="Q949">
        <v>1</v>
      </c>
      <c r="R949" t="s">
        <v>30</v>
      </c>
      <c r="S949">
        <v>91.35</v>
      </c>
      <c r="T949">
        <v>2896.55</v>
      </c>
      <c r="U949">
        <v>0</v>
      </c>
    </row>
    <row r="950" spans="1:21" x14ac:dyDescent="0.25">
      <c r="A950" t="s">
        <v>982</v>
      </c>
      <c r="B950">
        <v>1</v>
      </c>
      <c r="C950">
        <v>1</v>
      </c>
      <c r="D950">
        <v>0</v>
      </c>
      <c r="E950">
        <v>0</v>
      </c>
      <c r="F950">
        <v>35</v>
      </c>
      <c r="G950">
        <v>1</v>
      </c>
      <c r="H950" t="s">
        <v>22</v>
      </c>
      <c r="I950" t="s">
        <v>35</v>
      </c>
      <c r="J950" t="s">
        <v>23</v>
      </c>
      <c r="K950" t="s">
        <v>23</v>
      </c>
      <c r="L950" t="s">
        <v>22</v>
      </c>
      <c r="M950" t="s">
        <v>23</v>
      </c>
      <c r="N950" t="s">
        <v>22</v>
      </c>
      <c r="O950" t="s">
        <v>22</v>
      </c>
      <c r="P950" t="s">
        <v>26</v>
      </c>
      <c r="Q950">
        <v>1</v>
      </c>
      <c r="R950" t="s">
        <v>27</v>
      </c>
      <c r="S950">
        <v>99.05</v>
      </c>
      <c r="T950">
        <v>3395.8</v>
      </c>
      <c r="U950">
        <v>1</v>
      </c>
    </row>
    <row r="951" spans="1:21" x14ac:dyDescent="0.25">
      <c r="A951" t="s">
        <v>983</v>
      </c>
      <c r="B951">
        <v>1</v>
      </c>
      <c r="C951">
        <v>0</v>
      </c>
      <c r="D951">
        <v>1</v>
      </c>
      <c r="E951">
        <v>1</v>
      </c>
      <c r="F951">
        <v>35</v>
      </c>
      <c r="G951">
        <v>1</v>
      </c>
      <c r="H951" t="s">
        <v>23</v>
      </c>
      <c r="I951" t="s">
        <v>23</v>
      </c>
      <c r="J951" t="s">
        <v>44</v>
      </c>
      <c r="K951" t="s">
        <v>44</v>
      </c>
      <c r="L951" t="s">
        <v>44</v>
      </c>
      <c r="M951" t="s">
        <v>44</v>
      </c>
      <c r="N951" t="s">
        <v>44</v>
      </c>
      <c r="O951" t="s">
        <v>44</v>
      </c>
      <c r="P951" t="s">
        <v>45</v>
      </c>
      <c r="Q951">
        <v>0</v>
      </c>
      <c r="R951" t="s">
        <v>33</v>
      </c>
      <c r="S951">
        <v>20.5</v>
      </c>
      <c r="T951">
        <v>759.35</v>
      </c>
      <c r="U951">
        <v>0</v>
      </c>
    </row>
    <row r="952" spans="1:21" x14ac:dyDescent="0.25">
      <c r="A952" t="s">
        <v>984</v>
      </c>
      <c r="B952">
        <v>1</v>
      </c>
      <c r="C952">
        <v>1</v>
      </c>
      <c r="D952">
        <v>0</v>
      </c>
      <c r="E952">
        <v>0</v>
      </c>
      <c r="F952">
        <v>2</v>
      </c>
      <c r="G952">
        <v>1</v>
      </c>
      <c r="H952" t="s">
        <v>23</v>
      </c>
      <c r="I952" t="s">
        <v>25</v>
      </c>
      <c r="J952" t="s">
        <v>23</v>
      </c>
      <c r="K952" t="s">
        <v>23</v>
      </c>
      <c r="L952" t="s">
        <v>23</v>
      </c>
      <c r="M952" t="s">
        <v>23</v>
      </c>
      <c r="N952" t="s">
        <v>23</v>
      </c>
      <c r="O952" t="s">
        <v>23</v>
      </c>
      <c r="P952" t="s">
        <v>26</v>
      </c>
      <c r="Q952">
        <v>0</v>
      </c>
      <c r="R952" t="s">
        <v>30</v>
      </c>
      <c r="S952">
        <v>44.95</v>
      </c>
      <c r="T952">
        <v>85.15</v>
      </c>
      <c r="U952">
        <v>1</v>
      </c>
    </row>
    <row r="953" spans="1:21" x14ac:dyDescent="0.25">
      <c r="A953" t="s">
        <v>985</v>
      </c>
      <c r="B953">
        <v>0</v>
      </c>
      <c r="C953">
        <v>0</v>
      </c>
      <c r="D953">
        <v>0</v>
      </c>
      <c r="E953">
        <v>0</v>
      </c>
      <c r="F953">
        <v>8</v>
      </c>
      <c r="G953">
        <v>1</v>
      </c>
      <c r="H953" t="s">
        <v>23</v>
      </c>
      <c r="I953" t="s">
        <v>35</v>
      </c>
      <c r="J953" t="s">
        <v>23</v>
      </c>
      <c r="K953" t="s">
        <v>22</v>
      </c>
      <c r="L953" t="s">
        <v>23</v>
      </c>
      <c r="M953" t="s">
        <v>23</v>
      </c>
      <c r="N953" t="s">
        <v>23</v>
      </c>
      <c r="O953" t="s">
        <v>23</v>
      </c>
      <c r="P953" t="s">
        <v>26</v>
      </c>
      <c r="Q953">
        <v>0</v>
      </c>
      <c r="R953" t="s">
        <v>27</v>
      </c>
      <c r="S953">
        <v>75.599999999999994</v>
      </c>
      <c r="T953">
        <v>535.54999999999995</v>
      </c>
      <c r="U953">
        <v>0</v>
      </c>
    </row>
    <row r="954" spans="1:21" x14ac:dyDescent="0.25">
      <c r="A954" t="s">
        <v>986</v>
      </c>
      <c r="B954">
        <v>1</v>
      </c>
      <c r="C954">
        <v>0</v>
      </c>
      <c r="D954">
        <v>0</v>
      </c>
      <c r="E954">
        <v>0</v>
      </c>
      <c r="F954">
        <v>22</v>
      </c>
      <c r="G954">
        <v>1</v>
      </c>
      <c r="H954" t="s">
        <v>23</v>
      </c>
      <c r="I954" t="s">
        <v>25</v>
      </c>
      <c r="J954" t="s">
        <v>22</v>
      </c>
      <c r="K954" t="s">
        <v>23</v>
      </c>
      <c r="L954" t="s">
        <v>23</v>
      </c>
      <c r="M954" t="s">
        <v>22</v>
      </c>
      <c r="N954" t="s">
        <v>23</v>
      </c>
      <c r="O954" t="s">
        <v>23</v>
      </c>
      <c r="P954" t="s">
        <v>26</v>
      </c>
      <c r="Q954">
        <v>0</v>
      </c>
      <c r="R954" t="s">
        <v>30</v>
      </c>
      <c r="S954">
        <v>55.1</v>
      </c>
      <c r="T954">
        <v>1253.1500000000001</v>
      </c>
      <c r="U954">
        <v>0</v>
      </c>
    </row>
    <row r="955" spans="1:21" x14ac:dyDescent="0.25">
      <c r="A955" t="s">
        <v>987</v>
      </c>
      <c r="B955">
        <v>0</v>
      </c>
      <c r="C955">
        <v>0</v>
      </c>
      <c r="D955">
        <v>0</v>
      </c>
      <c r="E955">
        <v>0</v>
      </c>
      <c r="F955">
        <v>15</v>
      </c>
      <c r="G955">
        <v>1</v>
      </c>
      <c r="H955" t="s">
        <v>23</v>
      </c>
      <c r="I955" t="s">
        <v>25</v>
      </c>
      <c r="J955" t="s">
        <v>22</v>
      </c>
      <c r="K955" t="s">
        <v>23</v>
      </c>
      <c r="L955" t="s">
        <v>22</v>
      </c>
      <c r="M955" t="s">
        <v>22</v>
      </c>
      <c r="N955" t="s">
        <v>23</v>
      </c>
      <c r="O955" t="s">
        <v>23</v>
      </c>
      <c r="P955" t="s">
        <v>26</v>
      </c>
      <c r="Q955">
        <v>0</v>
      </c>
      <c r="R955" t="s">
        <v>27</v>
      </c>
      <c r="S955">
        <v>58.95</v>
      </c>
      <c r="T955">
        <v>955.15</v>
      </c>
      <c r="U955">
        <v>0</v>
      </c>
    </row>
    <row r="956" spans="1:21" x14ac:dyDescent="0.25">
      <c r="A956" t="s">
        <v>988</v>
      </c>
      <c r="B956">
        <v>1</v>
      </c>
      <c r="C956">
        <v>0</v>
      </c>
      <c r="D956">
        <v>0</v>
      </c>
      <c r="E956">
        <v>0</v>
      </c>
      <c r="F956">
        <v>22</v>
      </c>
      <c r="G956">
        <v>1</v>
      </c>
      <c r="H956" t="s">
        <v>22</v>
      </c>
      <c r="I956" t="s">
        <v>35</v>
      </c>
      <c r="J956" t="s">
        <v>23</v>
      </c>
      <c r="K956" t="s">
        <v>23</v>
      </c>
      <c r="L956" t="s">
        <v>23</v>
      </c>
      <c r="M956" t="s">
        <v>23</v>
      </c>
      <c r="N956" t="s">
        <v>22</v>
      </c>
      <c r="O956" t="s">
        <v>22</v>
      </c>
      <c r="P956" t="s">
        <v>26</v>
      </c>
      <c r="Q956">
        <v>1</v>
      </c>
      <c r="R956" t="s">
        <v>27</v>
      </c>
      <c r="S956">
        <v>95.1</v>
      </c>
      <c r="T956">
        <v>2162.6</v>
      </c>
      <c r="U956">
        <v>0</v>
      </c>
    </row>
    <row r="957" spans="1:21" x14ac:dyDescent="0.25">
      <c r="A957" t="s">
        <v>989</v>
      </c>
      <c r="B957">
        <v>1</v>
      </c>
      <c r="C957">
        <v>0</v>
      </c>
      <c r="D957">
        <v>1</v>
      </c>
      <c r="E957">
        <v>0</v>
      </c>
      <c r="F957">
        <v>1</v>
      </c>
      <c r="G957">
        <v>1</v>
      </c>
      <c r="H957" t="s">
        <v>23</v>
      </c>
      <c r="I957" t="s">
        <v>25</v>
      </c>
      <c r="J957" t="s">
        <v>23</v>
      </c>
      <c r="K957" t="s">
        <v>23</v>
      </c>
      <c r="L957" t="s">
        <v>23</v>
      </c>
      <c r="M957" t="s">
        <v>23</v>
      </c>
      <c r="N957" t="s">
        <v>23</v>
      </c>
      <c r="O957" t="s">
        <v>23</v>
      </c>
      <c r="P957" t="s">
        <v>26</v>
      </c>
      <c r="Q957">
        <v>0</v>
      </c>
      <c r="R957" t="s">
        <v>38</v>
      </c>
      <c r="S957">
        <v>44.7</v>
      </c>
      <c r="T957">
        <v>44.7</v>
      </c>
      <c r="U957">
        <v>1</v>
      </c>
    </row>
    <row r="958" spans="1:21" x14ac:dyDescent="0.25">
      <c r="A958" t="s">
        <v>990</v>
      </c>
      <c r="B958">
        <v>0</v>
      </c>
      <c r="C958">
        <v>0</v>
      </c>
      <c r="D958">
        <v>1</v>
      </c>
      <c r="E958">
        <v>1</v>
      </c>
      <c r="F958">
        <v>71</v>
      </c>
      <c r="G958">
        <v>1</v>
      </c>
      <c r="H958" t="s">
        <v>22</v>
      </c>
      <c r="I958" t="s">
        <v>23</v>
      </c>
      <c r="J958" t="s">
        <v>44</v>
      </c>
      <c r="K958" t="s">
        <v>44</v>
      </c>
      <c r="L958" t="s">
        <v>44</v>
      </c>
      <c r="M958" t="s">
        <v>44</v>
      </c>
      <c r="N958" t="s">
        <v>44</v>
      </c>
      <c r="O958" t="s">
        <v>44</v>
      </c>
      <c r="P958" t="s">
        <v>45</v>
      </c>
      <c r="Q958">
        <v>0</v>
      </c>
      <c r="R958" t="s">
        <v>33</v>
      </c>
      <c r="S958">
        <v>25.45</v>
      </c>
      <c r="T958">
        <v>1813.35</v>
      </c>
      <c r="U958">
        <v>0</v>
      </c>
    </row>
    <row r="959" spans="1:21" x14ac:dyDescent="0.25">
      <c r="A959" t="s">
        <v>991</v>
      </c>
      <c r="B959">
        <v>1</v>
      </c>
      <c r="C959">
        <v>0</v>
      </c>
      <c r="D959">
        <v>0</v>
      </c>
      <c r="E959">
        <v>0</v>
      </c>
      <c r="F959">
        <v>4</v>
      </c>
      <c r="G959">
        <v>1</v>
      </c>
      <c r="H959" t="s">
        <v>23</v>
      </c>
      <c r="I959" t="s">
        <v>25</v>
      </c>
      <c r="J959" t="s">
        <v>22</v>
      </c>
      <c r="K959" t="s">
        <v>23</v>
      </c>
      <c r="L959" t="s">
        <v>22</v>
      </c>
      <c r="M959" t="s">
        <v>23</v>
      </c>
      <c r="N959" t="s">
        <v>23</v>
      </c>
      <c r="O959" t="s">
        <v>23</v>
      </c>
      <c r="P959" t="s">
        <v>26</v>
      </c>
      <c r="Q959">
        <v>0</v>
      </c>
      <c r="R959" t="s">
        <v>27</v>
      </c>
      <c r="S959">
        <v>56.75</v>
      </c>
      <c r="T959">
        <v>245.15</v>
      </c>
      <c r="U959">
        <v>0</v>
      </c>
    </row>
    <row r="960" spans="1:21" x14ac:dyDescent="0.25">
      <c r="A960" t="s">
        <v>992</v>
      </c>
      <c r="B960">
        <v>1</v>
      </c>
      <c r="C960">
        <v>0</v>
      </c>
      <c r="D960">
        <v>0</v>
      </c>
      <c r="E960">
        <v>0</v>
      </c>
      <c r="F960">
        <v>25</v>
      </c>
      <c r="G960">
        <v>1</v>
      </c>
      <c r="H960" t="s">
        <v>22</v>
      </c>
      <c r="I960" t="s">
        <v>25</v>
      </c>
      <c r="J960" t="s">
        <v>22</v>
      </c>
      <c r="K960" t="s">
        <v>22</v>
      </c>
      <c r="L960" t="s">
        <v>22</v>
      </c>
      <c r="M960" t="s">
        <v>22</v>
      </c>
      <c r="N960" t="s">
        <v>23</v>
      </c>
      <c r="O960" t="s">
        <v>22</v>
      </c>
      <c r="P960" t="s">
        <v>26</v>
      </c>
      <c r="Q960">
        <v>0</v>
      </c>
      <c r="R960" t="s">
        <v>33</v>
      </c>
      <c r="S960">
        <v>81.75</v>
      </c>
      <c r="T960">
        <v>2028.8</v>
      </c>
      <c r="U960">
        <v>0</v>
      </c>
    </row>
    <row r="961" spans="1:21" x14ac:dyDescent="0.25">
      <c r="A961" t="s">
        <v>993</v>
      </c>
      <c r="B961">
        <v>0</v>
      </c>
      <c r="C961">
        <v>0</v>
      </c>
      <c r="D961">
        <v>1</v>
      </c>
      <c r="E961">
        <v>1</v>
      </c>
      <c r="F961">
        <v>32</v>
      </c>
      <c r="G961">
        <v>1</v>
      </c>
      <c r="H961" t="s">
        <v>23</v>
      </c>
      <c r="I961" t="s">
        <v>35</v>
      </c>
      <c r="J961" t="s">
        <v>23</v>
      </c>
      <c r="K961" t="s">
        <v>22</v>
      </c>
      <c r="L961" t="s">
        <v>23</v>
      </c>
      <c r="M961" t="s">
        <v>23</v>
      </c>
      <c r="N961" t="s">
        <v>22</v>
      </c>
      <c r="O961" t="s">
        <v>23</v>
      </c>
      <c r="P961" t="s">
        <v>26</v>
      </c>
      <c r="Q961">
        <v>1</v>
      </c>
      <c r="R961" t="s">
        <v>27</v>
      </c>
      <c r="S961">
        <v>86.1</v>
      </c>
      <c r="T961">
        <v>2723.75</v>
      </c>
      <c r="U961">
        <v>0</v>
      </c>
    </row>
    <row r="962" spans="1:21" x14ac:dyDescent="0.25">
      <c r="A962" t="s">
        <v>994</v>
      </c>
      <c r="B962">
        <v>1</v>
      </c>
      <c r="C962">
        <v>1</v>
      </c>
      <c r="D962">
        <v>1</v>
      </c>
      <c r="E962">
        <v>0</v>
      </c>
      <c r="F962">
        <v>7</v>
      </c>
      <c r="G962">
        <v>0</v>
      </c>
      <c r="H962" t="s">
        <v>24</v>
      </c>
      <c r="I962" t="s">
        <v>25</v>
      </c>
      <c r="J962" t="s">
        <v>22</v>
      </c>
      <c r="K962" t="s">
        <v>23</v>
      </c>
      <c r="L962" t="s">
        <v>23</v>
      </c>
      <c r="M962" t="s">
        <v>23</v>
      </c>
      <c r="N962" t="s">
        <v>23</v>
      </c>
      <c r="O962" t="s">
        <v>23</v>
      </c>
      <c r="P962" t="s">
        <v>26</v>
      </c>
      <c r="Q962">
        <v>0</v>
      </c>
      <c r="R962" t="s">
        <v>33</v>
      </c>
      <c r="S962">
        <v>29.8</v>
      </c>
      <c r="T962">
        <v>220.45</v>
      </c>
      <c r="U962">
        <v>0</v>
      </c>
    </row>
    <row r="963" spans="1:21" x14ac:dyDescent="0.25">
      <c r="A963" t="s">
        <v>995</v>
      </c>
      <c r="B963">
        <v>1</v>
      </c>
      <c r="C963">
        <v>0</v>
      </c>
      <c r="D963">
        <v>0</v>
      </c>
      <c r="E963">
        <v>0</v>
      </c>
      <c r="F963">
        <v>17</v>
      </c>
      <c r="G963">
        <v>1</v>
      </c>
      <c r="H963" t="s">
        <v>23</v>
      </c>
      <c r="I963" t="s">
        <v>23</v>
      </c>
      <c r="J963" t="s">
        <v>44</v>
      </c>
      <c r="K963" t="s">
        <v>44</v>
      </c>
      <c r="L963" t="s">
        <v>44</v>
      </c>
      <c r="M963" t="s">
        <v>44</v>
      </c>
      <c r="N963" t="s">
        <v>44</v>
      </c>
      <c r="O963" t="s">
        <v>44</v>
      </c>
      <c r="P963" t="s">
        <v>29</v>
      </c>
      <c r="Q963">
        <v>1</v>
      </c>
      <c r="R963" t="s">
        <v>30</v>
      </c>
      <c r="S963">
        <v>20.5</v>
      </c>
      <c r="T963">
        <v>365.8</v>
      </c>
      <c r="U963">
        <v>0</v>
      </c>
    </row>
    <row r="964" spans="1:21" x14ac:dyDescent="0.25">
      <c r="A964" t="s">
        <v>996</v>
      </c>
      <c r="B964">
        <v>1</v>
      </c>
      <c r="C964">
        <v>1</v>
      </c>
      <c r="D964">
        <v>1</v>
      </c>
      <c r="E964">
        <v>0</v>
      </c>
      <c r="F964">
        <v>8</v>
      </c>
      <c r="G964">
        <v>1</v>
      </c>
      <c r="H964" t="s">
        <v>23</v>
      </c>
      <c r="I964" t="s">
        <v>25</v>
      </c>
      <c r="J964" t="s">
        <v>22</v>
      </c>
      <c r="K964" t="s">
        <v>23</v>
      </c>
      <c r="L964" t="s">
        <v>23</v>
      </c>
      <c r="M964" t="s">
        <v>23</v>
      </c>
      <c r="N964" t="s">
        <v>22</v>
      </c>
      <c r="O964" t="s">
        <v>23</v>
      </c>
      <c r="P964" t="s">
        <v>26</v>
      </c>
      <c r="Q964">
        <v>0</v>
      </c>
      <c r="R964" t="s">
        <v>33</v>
      </c>
      <c r="S964">
        <v>60.9</v>
      </c>
      <c r="T964">
        <v>551.95000000000005</v>
      </c>
      <c r="U964">
        <v>0</v>
      </c>
    </row>
    <row r="965" spans="1:21" x14ac:dyDescent="0.25">
      <c r="A965" t="s">
        <v>997</v>
      </c>
      <c r="B965">
        <v>0</v>
      </c>
      <c r="C965">
        <v>1</v>
      </c>
      <c r="D965">
        <v>0</v>
      </c>
      <c r="E965">
        <v>0</v>
      </c>
      <c r="F965">
        <v>56</v>
      </c>
      <c r="G965">
        <v>1</v>
      </c>
      <c r="H965" t="s">
        <v>22</v>
      </c>
      <c r="I965" t="s">
        <v>25</v>
      </c>
      <c r="J965" t="s">
        <v>22</v>
      </c>
      <c r="K965" t="s">
        <v>23</v>
      </c>
      <c r="L965" t="s">
        <v>22</v>
      </c>
      <c r="M965" t="s">
        <v>22</v>
      </c>
      <c r="N965" t="s">
        <v>23</v>
      </c>
      <c r="O965" t="s">
        <v>22</v>
      </c>
      <c r="P965" t="s">
        <v>45</v>
      </c>
      <c r="Q965">
        <v>0</v>
      </c>
      <c r="R965" t="s">
        <v>33</v>
      </c>
      <c r="S965">
        <v>73.25</v>
      </c>
      <c r="T965">
        <v>4054.2</v>
      </c>
      <c r="U965">
        <v>0</v>
      </c>
    </row>
    <row r="966" spans="1:21" x14ac:dyDescent="0.25">
      <c r="A966" t="s">
        <v>998</v>
      </c>
      <c r="B966">
        <v>1</v>
      </c>
      <c r="C966">
        <v>0</v>
      </c>
      <c r="D966">
        <v>0</v>
      </c>
      <c r="E966">
        <v>0</v>
      </c>
      <c r="F966">
        <v>1</v>
      </c>
      <c r="G966">
        <v>1</v>
      </c>
      <c r="H966" t="s">
        <v>23</v>
      </c>
      <c r="I966" t="s">
        <v>25</v>
      </c>
      <c r="J966" t="s">
        <v>23</v>
      </c>
      <c r="K966" t="s">
        <v>23</v>
      </c>
      <c r="L966" t="s">
        <v>23</v>
      </c>
      <c r="M966" t="s">
        <v>23</v>
      </c>
      <c r="N966" t="s">
        <v>23</v>
      </c>
      <c r="O966" t="s">
        <v>23</v>
      </c>
      <c r="P966" t="s">
        <v>26</v>
      </c>
      <c r="Q966">
        <v>1</v>
      </c>
      <c r="R966" t="s">
        <v>30</v>
      </c>
      <c r="S966">
        <v>45.7</v>
      </c>
      <c r="T966">
        <v>45.7</v>
      </c>
      <c r="U966">
        <v>1</v>
      </c>
    </row>
    <row r="967" spans="1:21" x14ac:dyDescent="0.25">
      <c r="A967" t="s">
        <v>999</v>
      </c>
      <c r="B967">
        <v>1</v>
      </c>
      <c r="C967">
        <v>1</v>
      </c>
      <c r="D967">
        <v>0</v>
      </c>
      <c r="E967">
        <v>0</v>
      </c>
      <c r="F967">
        <v>8</v>
      </c>
      <c r="G967">
        <v>1</v>
      </c>
      <c r="H967" t="s">
        <v>23</v>
      </c>
      <c r="I967" t="s">
        <v>35</v>
      </c>
      <c r="J967" t="s">
        <v>22</v>
      </c>
      <c r="K967" t="s">
        <v>23</v>
      </c>
      <c r="L967" t="s">
        <v>23</v>
      </c>
      <c r="M967" t="s">
        <v>22</v>
      </c>
      <c r="N967" t="s">
        <v>22</v>
      </c>
      <c r="O967" t="s">
        <v>22</v>
      </c>
      <c r="P967" t="s">
        <v>26</v>
      </c>
      <c r="Q967">
        <v>0</v>
      </c>
      <c r="R967" t="s">
        <v>38</v>
      </c>
      <c r="S967">
        <v>100.3</v>
      </c>
      <c r="T967">
        <v>832.35</v>
      </c>
      <c r="U967">
        <v>1</v>
      </c>
    </row>
    <row r="968" spans="1:21" x14ac:dyDescent="0.25">
      <c r="A968" t="s">
        <v>1000</v>
      </c>
      <c r="B968">
        <v>1</v>
      </c>
      <c r="C968">
        <v>0</v>
      </c>
      <c r="D968">
        <v>0</v>
      </c>
      <c r="E968">
        <v>0</v>
      </c>
      <c r="F968">
        <v>7</v>
      </c>
      <c r="G968">
        <v>1</v>
      </c>
      <c r="H968" t="s">
        <v>23</v>
      </c>
      <c r="I968" t="s">
        <v>23</v>
      </c>
      <c r="J968" t="s">
        <v>44</v>
      </c>
      <c r="K968" t="s">
        <v>44</v>
      </c>
      <c r="L968" t="s">
        <v>44</v>
      </c>
      <c r="M968" t="s">
        <v>44</v>
      </c>
      <c r="N968" t="s">
        <v>44</v>
      </c>
      <c r="O968" t="s">
        <v>44</v>
      </c>
      <c r="P968" t="s">
        <v>26</v>
      </c>
      <c r="Q968">
        <v>0</v>
      </c>
      <c r="R968" t="s">
        <v>27</v>
      </c>
      <c r="S968">
        <v>19.25</v>
      </c>
      <c r="T968">
        <v>112.3</v>
      </c>
      <c r="U968">
        <v>1</v>
      </c>
    </row>
    <row r="969" spans="1:21" x14ac:dyDescent="0.25">
      <c r="A969" t="s">
        <v>1001</v>
      </c>
      <c r="B969">
        <v>1</v>
      </c>
      <c r="C969">
        <v>0</v>
      </c>
      <c r="D969">
        <v>0</v>
      </c>
      <c r="E969">
        <v>1</v>
      </c>
      <c r="F969">
        <v>3</v>
      </c>
      <c r="G969">
        <v>1</v>
      </c>
      <c r="H969" t="s">
        <v>23</v>
      </c>
      <c r="I969" t="s">
        <v>23</v>
      </c>
      <c r="J969" t="s">
        <v>44</v>
      </c>
      <c r="K969" t="s">
        <v>44</v>
      </c>
      <c r="L969" t="s">
        <v>44</v>
      </c>
      <c r="M969" t="s">
        <v>44</v>
      </c>
      <c r="N969" t="s">
        <v>44</v>
      </c>
      <c r="O969" t="s">
        <v>44</v>
      </c>
      <c r="P969" t="s">
        <v>26</v>
      </c>
      <c r="Q969">
        <v>0</v>
      </c>
      <c r="R969" t="s">
        <v>30</v>
      </c>
      <c r="S969">
        <v>20.85</v>
      </c>
      <c r="T969">
        <v>60.65</v>
      </c>
      <c r="U969">
        <v>0</v>
      </c>
    </row>
    <row r="970" spans="1:21" x14ac:dyDescent="0.25">
      <c r="A970" t="s">
        <v>1002</v>
      </c>
      <c r="B970">
        <v>0</v>
      </c>
      <c r="C970">
        <v>0</v>
      </c>
      <c r="D970">
        <v>0</v>
      </c>
      <c r="E970">
        <v>0</v>
      </c>
      <c r="F970">
        <v>71</v>
      </c>
      <c r="G970">
        <v>1</v>
      </c>
      <c r="H970" t="s">
        <v>23</v>
      </c>
      <c r="I970" t="s">
        <v>25</v>
      </c>
      <c r="J970" t="s">
        <v>22</v>
      </c>
      <c r="K970" t="s">
        <v>22</v>
      </c>
      <c r="L970" t="s">
        <v>22</v>
      </c>
      <c r="M970" t="s">
        <v>22</v>
      </c>
      <c r="N970" t="s">
        <v>22</v>
      </c>
      <c r="O970" t="s">
        <v>23</v>
      </c>
      <c r="P970" t="s">
        <v>45</v>
      </c>
      <c r="Q970">
        <v>0</v>
      </c>
      <c r="R970" t="s">
        <v>38</v>
      </c>
      <c r="S970">
        <v>77.349999999999994</v>
      </c>
      <c r="T970">
        <v>5550.1</v>
      </c>
      <c r="U970">
        <v>0</v>
      </c>
    </row>
    <row r="971" spans="1:21" x14ac:dyDescent="0.25">
      <c r="A971" t="s">
        <v>1003</v>
      </c>
      <c r="B971">
        <v>0</v>
      </c>
      <c r="C971">
        <v>0</v>
      </c>
      <c r="D971">
        <v>0</v>
      </c>
      <c r="E971">
        <v>0</v>
      </c>
      <c r="F971">
        <v>2</v>
      </c>
      <c r="G971">
        <v>1</v>
      </c>
      <c r="H971" t="s">
        <v>22</v>
      </c>
      <c r="I971" t="s">
        <v>35</v>
      </c>
      <c r="J971" t="s">
        <v>23</v>
      </c>
      <c r="K971" t="s">
        <v>23</v>
      </c>
      <c r="L971" t="s">
        <v>23</v>
      </c>
      <c r="M971" t="s">
        <v>23</v>
      </c>
      <c r="N971" t="s">
        <v>22</v>
      </c>
      <c r="O971" t="s">
        <v>22</v>
      </c>
      <c r="P971" t="s">
        <v>26</v>
      </c>
      <c r="Q971">
        <v>1</v>
      </c>
      <c r="R971" t="s">
        <v>27</v>
      </c>
      <c r="S971">
        <v>96</v>
      </c>
      <c r="T971">
        <v>174.8</v>
      </c>
      <c r="U971">
        <v>1</v>
      </c>
    </row>
    <row r="972" spans="1:21" x14ac:dyDescent="0.25">
      <c r="A972" t="s">
        <v>1004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1</v>
      </c>
      <c r="H972" t="s">
        <v>23</v>
      </c>
      <c r="I972" t="s">
        <v>35</v>
      </c>
      <c r="J972" t="s">
        <v>23</v>
      </c>
      <c r="K972" t="s">
        <v>23</v>
      </c>
      <c r="L972" t="s">
        <v>23</v>
      </c>
      <c r="M972" t="s">
        <v>23</v>
      </c>
      <c r="N972" t="s">
        <v>22</v>
      </c>
      <c r="O972" t="s">
        <v>22</v>
      </c>
      <c r="P972" t="s">
        <v>26</v>
      </c>
      <c r="Q972">
        <v>0</v>
      </c>
      <c r="R972" t="s">
        <v>27</v>
      </c>
      <c r="S972">
        <v>90.55</v>
      </c>
      <c r="T972">
        <v>90.55</v>
      </c>
      <c r="U972">
        <v>1</v>
      </c>
    </row>
    <row r="973" spans="1:21" x14ac:dyDescent="0.25">
      <c r="A973" t="s">
        <v>1005</v>
      </c>
      <c r="B973">
        <v>1</v>
      </c>
      <c r="C973">
        <v>0</v>
      </c>
      <c r="D973">
        <v>1</v>
      </c>
      <c r="E973">
        <v>0</v>
      </c>
      <c r="F973">
        <v>49</v>
      </c>
      <c r="G973">
        <v>1</v>
      </c>
      <c r="H973" t="s">
        <v>22</v>
      </c>
      <c r="I973" t="s">
        <v>35</v>
      </c>
      <c r="J973" t="s">
        <v>22</v>
      </c>
      <c r="K973" t="s">
        <v>22</v>
      </c>
      <c r="L973" t="s">
        <v>23</v>
      </c>
      <c r="M973" t="s">
        <v>23</v>
      </c>
      <c r="N973" t="s">
        <v>22</v>
      </c>
      <c r="O973" t="s">
        <v>23</v>
      </c>
      <c r="P973" t="s">
        <v>26</v>
      </c>
      <c r="Q973">
        <v>1</v>
      </c>
      <c r="R973" t="s">
        <v>33</v>
      </c>
      <c r="S973">
        <v>93.85</v>
      </c>
      <c r="T973">
        <v>4733.1000000000004</v>
      </c>
      <c r="U973">
        <v>0</v>
      </c>
    </row>
    <row r="974" spans="1:21" x14ac:dyDescent="0.25">
      <c r="A974" t="s">
        <v>1006</v>
      </c>
      <c r="B974">
        <v>1</v>
      </c>
      <c r="C974">
        <v>0</v>
      </c>
      <c r="D974">
        <v>0</v>
      </c>
      <c r="E974">
        <v>0</v>
      </c>
      <c r="F974">
        <v>58</v>
      </c>
      <c r="G974">
        <v>1</v>
      </c>
      <c r="H974" t="s">
        <v>23</v>
      </c>
      <c r="I974" t="s">
        <v>25</v>
      </c>
      <c r="J974" t="s">
        <v>23</v>
      </c>
      <c r="K974" t="s">
        <v>22</v>
      </c>
      <c r="L974" t="s">
        <v>22</v>
      </c>
      <c r="M974" t="s">
        <v>22</v>
      </c>
      <c r="N974" t="s">
        <v>22</v>
      </c>
      <c r="O974" t="s">
        <v>23</v>
      </c>
      <c r="P974" t="s">
        <v>45</v>
      </c>
      <c r="Q974">
        <v>0</v>
      </c>
      <c r="R974" t="s">
        <v>33</v>
      </c>
      <c r="S974">
        <v>70.099999999999994</v>
      </c>
      <c r="T974">
        <v>4048.95</v>
      </c>
      <c r="U974">
        <v>0</v>
      </c>
    </row>
    <row r="975" spans="1:21" x14ac:dyDescent="0.25">
      <c r="A975" t="s">
        <v>1007</v>
      </c>
      <c r="B975">
        <v>1</v>
      </c>
      <c r="C975">
        <v>1</v>
      </c>
      <c r="D975">
        <v>1</v>
      </c>
      <c r="E975">
        <v>0</v>
      </c>
      <c r="F975">
        <v>44</v>
      </c>
      <c r="G975">
        <v>0</v>
      </c>
      <c r="H975" t="s">
        <v>24</v>
      </c>
      <c r="I975" t="s">
        <v>25</v>
      </c>
      <c r="J975" t="s">
        <v>23</v>
      </c>
      <c r="K975" t="s">
        <v>22</v>
      </c>
      <c r="L975" t="s">
        <v>23</v>
      </c>
      <c r="M975" t="s">
        <v>23</v>
      </c>
      <c r="N975" t="s">
        <v>23</v>
      </c>
      <c r="O975" t="s">
        <v>23</v>
      </c>
      <c r="P975" t="s">
        <v>26</v>
      </c>
      <c r="Q975">
        <v>1</v>
      </c>
      <c r="R975" t="s">
        <v>27</v>
      </c>
      <c r="S975">
        <v>30.35</v>
      </c>
      <c r="T975">
        <v>1359.7</v>
      </c>
      <c r="U975">
        <v>1</v>
      </c>
    </row>
    <row r="976" spans="1:21" x14ac:dyDescent="0.25">
      <c r="A976" t="s">
        <v>1008</v>
      </c>
      <c r="B976">
        <v>0</v>
      </c>
      <c r="C976">
        <v>0</v>
      </c>
      <c r="D976">
        <v>1</v>
      </c>
      <c r="E976">
        <v>1</v>
      </c>
      <c r="F976">
        <v>59</v>
      </c>
      <c r="G976">
        <v>1</v>
      </c>
      <c r="H976" t="s">
        <v>23</v>
      </c>
      <c r="I976" t="s">
        <v>25</v>
      </c>
      <c r="J976" t="s">
        <v>23</v>
      </c>
      <c r="K976" t="s">
        <v>22</v>
      </c>
      <c r="L976" t="s">
        <v>23</v>
      </c>
      <c r="M976" t="s">
        <v>22</v>
      </c>
      <c r="N976" t="s">
        <v>22</v>
      </c>
      <c r="O976" t="s">
        <v>22</v>
      </c>
      <c r="P976" t="s">
        <v>45</v>
      </c>
      <c r="Q976">
        <v>1</v>
      </c>
      <c r="R976" t="s">
        <v>38</v>
      </c>
      <c r="S976">
        <v>75.95</v>
      </c>
      <c r="T976">
        <v>4542.3500000000004</v>
      </c>
      <c r="U976">
        <v>0</v>
      </c>
    </row>
    <row r="977" spans="1:21" x14ac:dyDescent="0.25">
      <c r="A977" t="s">
        <v>1009</v>
      </c>
      <c r="B977">
        <v>1</v>
      </c>
      <c r="C977">
        <v>0</v>
      </c>
      <c r="D977">
        <v>0</v>
      </c>
      <c r="E977">
        <v>0</v>
      </c>
      <c r="F977">
        <v>71</v>
      </c>
      <c r="G977">
        <v>1</v>
      </c>
      <c r="H977" t="s">
        <v>22</v>
      </c>
      <c r="I977" t="s">
        <v>35</v>
      </c>
      <c r="J977" t="s">
        <v>22</v>
      </c>
      <c r="K977" t="s">
        <v>23</v>
      </c>
      <c r="L977" t="s">
        <v>22</v>
      </c>
      <c r="M977" t="s">
        <v>22</v>
      </c>
      <c r="N977" t="s">
        <v>22</v>
      </c>
      <c r="O977" t="s">
        <v>22</v>
      </c>
      <c r="P977" t="s">
        <v>45</v>
      </c>
      <c r="Q977">
        <v>1</v>
      </c>
      <c r="R977" t="s">
        <v>27</v>
      </c>
      <c r="S977">
        <v>108.05</v>
      </c>
      <c r="T977">
        <v>7532.15</v>
      </c>
      <c r="U977">
        <v>1</v>
      </c>
    </row>
    <row r="978" spans="1:21" x14ac:dyDescent="0.25">
      <c r="A978" t="s">
        <v>1010</v>
      </c>
      <c r="B978">
        <v>1</v>
      </c>
      <c r="C978">
        <v>0</v>
      </c>
      <c r="D978">
        <v>0</v>
      </c>
      <c r="E978">
        <v>0</v>
      </c>
      <c r="F978">
        <v>1</v>
      </c>
      <c r="G978">
        <v>1</v>
      </c>
      <c r="H978" t="s">
        <v>23</v>
      </c>
      <c r="I978" t="s">
        <v>35</v>
      </c>
      <c r="J978" t="s">
        <v>23</v>
      </c>
      <c r="K978" t="s">
        <v>23</v>
      </c>
      <c r="L978" t="s">
        <v>23</v>
      </c>
      <c r="M978" t="s">
        <v>23</v>
      </c>
      <c r="N978" t="s">
        <v>23</v>
      </c>
      <c r="O978" t="s">
        <v>23</v>
      </c>
      <c r="P978" t="s">
        <v>26</v>
      </c>
      <c r="Q978">
        <v>1</v>
      </c>
      <c r="R978" t="s">
        <v>27</v>
      </c>
      <c r="S978">
        <v>69.900000000000006</v>
      </c>
      <c r="T978">
        <v>69.900000000000006</v>
      </c>
      <c r="U978">
        <v>1</v>
      </c>
    </row>
    <row r="979" spans="1:21" x14ac:dyDescent="0.25">
      <c r="A979" t="s">
        <v>1011</v>
      </c>
      <c r="B979">
        <v>0</v>
      </c>
      <c r="C979">
        <v>0</v>
      </c>
      <c r="D979">
        <v>0</v>
      </c>
      <c r="E979">
        <v>0</v>
      </c>
      <c r="F979">
        <v>11</v>
      </c>
      <c r="G979">
        <v>1</v>
      </c>
      <c r="H979" t="s">
        <v>22</v>
      </c>
      <c r="I979" t="s">
        <v>35</v>
      </c>
      <c r="J979" t="s">
        <v>23</v>
      </c>
      <c r="K979" t="s">
        <v>23</v>
      </c>
      <c r="L979" t="s">
        <v>23</v>
      </c>
      <c r="M979" t="s">
        <v>23</v>
      </c>
      <c r="N979" t="s">
        <v>23</v>
      </c>
      <c r="O979" t="s">
        <v>23</v>
      </c>
      <c r="P979" t="s">
        <v>26</v>
      </c>
      <c r="Q979">
        <v>0</v>
      </c>
      <c r="R979" t="s">
        <v>27</v>
      </c>
      <c r="S979">
        <v>75.25</v>
      </c>
      <c r="T979">
        <v>888.65</v>
      </c>
      <c r="U979">
        <v>0</v>
      </c>
    </row>
    <row r="980" spans="1:21" x14ac:dyDescent="0.25">
      <c r="A980" t="s">
        <v>1012</v>
      </c>
      <c r="B980">
        <v>1</v>
      </c>
      <c r="C980">
        <v>1</v>
      </c>
      <c r="D980">
        <v>1</v>
      </c>
      <c r="E980">
        <v>0</v>
      </c>
      <c r="F980">
        <v>62</v>
      </c>
      <c r="G980">
        <v>1</v>
      </c>
      <c r="H980" t="s">
        <v>22</v>
      </c>
      <c r="I980" t="s">
        <v>35</v>
      </c>
      <c r="J980" t="s">
        <v>23</v>
      </c>
      <c r="K980" t="s">
        <v>22</v>
      </c>
      <c r="L980" t="s">
        <v>22</v>
      </c>
      <c r="M980" t="s">
        <v>23</v>
      </c>
      <c r="N980" t="s">
        <v>22</v>
      </c>
      <c r="O980" t="s">
        <v>22</v>
      </c>
      <c r="P980" t="s">
        <v>29</v>
      </c>
      <c r="Q980">
        <v>1</v>
      </c>
      <c r="R980" t="s">
        <v>27</v>
      </c>
      <c r="S980">
        <v>103.75</v>
      </c>
      <c r="T980">
        <v>6383.35</v>
      </c>
      <c r="U980">
        <v>1</v>
      </c>
    </row>
    <row r="981" spans="1:21" x14ac:dyDescent="0.25">
      <c r="A981" t="s">
        <v>1013</v>
      </c>
      <c r="B981">
        <v>0</v>
      </c>
      <c r="C981">
        <v>0</v>
      </c>
      <c r="D981">
        <v>1</v>
      </c>
      <c r="E981">
        <v>1</v>
      </c>
      <c r="F981">
        <v>35</v>
      </c>
      <c r="G981">
        <v>1</v>
      </c>
      <c r="H981" t="s">
        <v>23</v>
      </c>
      <c r="I981" t="s">
        <v>25</v>
      </c>
      <c r="J981" t="s">
        <v>22</v>
      </c>
      <c r="K981" t="s">
        <v>23</v>
      </c>
      <c r="L981" t="s">
        <v>23</v>
      </c>
      <c r="M981" t="s">
        <v>22</v>
      </c>
      <c r="N981" t="s">
        <v>23</v>
      </c>
      <c r="O981" t="s">
        <v>23</v>
      </c>
      <c r="P981" t="s">
        <v>29</v>
      </c>
      <c r="Q981">
        <v>1</v>
      </c>
      <c r="R981" t="s">
        <v>33</v>
      </c>
      <c r="S981">
        <v>54.95</v>
      </c>
      <c r="T981">
        <v>1916</v>
      </c>
      <c r="U981">
        <v>0</v>
      </c>
    </row>
    <row r="982" spans="1:21" x14ac:dyDescent="0.25">
      <c r="A982" t="s">
        <v>1014</v>
      </c>
      <c r="B982">
        <v>0</v>
      </c>
      <c r="C982">
        <v>0</v>
      </c>
      <c r="D982">
        <v>0</v>
      </c>
      <c r="E982">
        <v>0</v>
      </c>
      <c r="F982">
        <v>20</v>
      </c>
      <c r="G982">
        <v>1</v>
      </c>
      <c r="H982" t="s">
        <v>23</v>
      </c>
      <c r="I982" t="s">
        <v>23</v>
      </c>
      <c r="J982" t="s">
        <v>44</v>
      </c>
      <c r="K982" t="s">
        <v>44</v>
      </c>
      <c r="L982" t="s">
        <v>44</v>
      </c>
      <c r="M982" t="s">
        <v>44</v>
      </c>
      <c r="N982" t="s">
        <v>44</v>
      </c>
      <c r="O982" t="s">
        <v>44</v>
      </c>
      <c r="P982" t="s">
        <v>26</v>
      </c>
      <c r="Q982">
        <v>1</v>
      </c>
      <c r="R982" t="s">
        <v>33</v>
      </c>
      <c r="S982">
        <v>19.5</v>
      </c>
      <c r="T982">
        <v>413</v>
      </c>
      <c r="U982">
        <v>0</v>
      </c>
    </row>
    <row r="983" spans="1:21" x14ac:dyDescent="0.25">
      <c r="A983" t="s">
        <v>1015</v>
      </c>
      <c r="B983">
        <v>1</v>
      </c>
      <c r="C983">
        <v>0</v>
      </c>
      <c r="D983">
        <v>1</v>
      </c>
      <c r="E983">
        <v>1</v>
      </c>
      <c r="F983">
        <v>40</v>
      </c>
      <c r="G983">
        <v>1</v>
      </c>
      <c r="H983" t="s">
        <v>23</v>
      </c>
      <c r="I983" t="s">
        <v>23</v>
      </c>
      <c r="J983" t="s">
        <v>44</v>
      </c>
      <c r="K983" t="s">
        <v>44</v>
      </c>
      <c r="L983" t="s">
        <v>44</v>
      </c>
      <c r="M983" t="s">
        <v>44</v>
      </c>
      <c r="N983" t="s">
        <v>44</v>
      </c>
      <c r="O983" t="s">
        <v>44</v>
      </c>
      <c r="P983" t="s">
        <v>45</v>
      </c>
      <c r="Q983">
        <v>0</v>
      </c>
      <c r="R983" t="s">
        <v>30</v>
      </c>
      <c r="S983">
        <v>19.600000000000001</v>
      </c>
      <c r="T983">
        <v>808.95</v>
      </c>
      <c r="U983">
        <v>0</v>
      </c>
    </row>
    <row r="984" spans="1:21" x14ac:dyDescent="0.25">
      <c r="A984" t="s">
        <v>1016</v>
      </c>
      <c r="B984">
        <v>0</v>
      </c>
      <c r="C984">
        <v>0</v>
      </c>
      <c r="D984">
        <v>0</v>
      </c>
      <c r="E984">
        <v>0</v>
      </c>
      <c r="F984">
        <v>39</v>
      </c>
      <c r="G984">
        <v>1</v>
      </c>
      <c r="H984" t="s">
        <v>23</v>
      </c>
      <c r="I984" t="s">
        <v>25</v>
      </c>
      <c r="J984" t="s">
        <v>22</v>
      </c>
      <c r="K984" t="s">
        <v>23</v>
      </c>
      <c r="L984" t="s">
        <v>23</v>
      </c>
      <c r="M984" t="s">
        <v>23</v>
      </c>
      <c r="N984" t="s">
        <v>23</v>
      </c>
      <c r="O984" t="s">
        <v>23</v>
      </c>
      <c r="P984" t="s">
        <v>29</v>
      </c>
      <c r="Q984">
        <v>1</v>
      </c>
      <c r="R984" t="s">
        <v>27</v>
      </c>
      <c r="S984">
        <v>47.85</v>
      </c>
      <c r="T984">
        <v>1886.4</v>
      </c>
      <c r="U984">
        <v>0</v>
      </c>
    </row>
    <row r="985" spans="1:21" x14ac:dyDescent="0.25">
      <c r="A985" t="s">
        <v>1017</v>
      </c>
      <c r="B985">
        <v>1</v>
      </c>
      <c r="C985">
        <v>0</v>
      </c>
      <c r="D985">
        <v>0</v>
      </c>
      <c r="E985">
        <v>0</v>
      </c>
      <c r="F985">
        <v>1</v>
      </c>
      <c r="G985">
        <v>1</v>
      </c>
      <c r="H985" t="s">
        <v>22</v>
      </c>
      <c r="I985" t="s">
        <v>35</v>
      </c>
      <c r="J985" t="s">
        <v>23</v>
      </c>
      <c r="K985" t="s">
        <v>23</v>
      </c>
      <c r="L985" t="s">
        <v>23</v>
      </c>
      <c r="M985" t="s">
        <v>23</v>
      </c>
      <c r="N985" t="s">
        <v>23</v>
      </c>
      <c r="O985" t="s">
        <v>22</v>
      </c>
      <c r="P985" t="s">
        <v>26</v>
      </c>
      <c r="Q985">
        <v>1</v>
      </c>
      <c r="R985" t="s">
        <v>27</v>
      </c>
      <c r="S985">
        <v>86.6</v>
      </c>
      <c r="T985">
        <v>86.6</v>
      </c>
      <c r="U985">
        <v>1</v>
      </c>
    </row>
    <row r="986" spans="1:21" x14ac:dyDescent="0.25">
      <c r="A986" t="s">
        <v>1018</v>
      </c>
      <c r="B986">
        <v>0</v>
      </c>
      <c r="C986">
        <v>0</v>
      </c>
      <c r="D986">
        <v>1</v>
      </c>
      <c r="E986">
        <v>1</v>
      </c>
      <c r="F986">
        <v>72</v>
      </c>
      <c r="G986">
        <v>1</v>
      </c>
      <c r="H986" t="s">
        <v>22</v>
      </c>
      <c r="I986" t="s">
        <v>23</v>
      </c>
      <c r="J986" t="s">
        <v>44</v>
      </c>
      <c r="K986" t="s">
        <v>44</v>
      </c>
      <c r="L986" t="s">
        <v>44</v>
      </c>
      <c r="M986" t="s">
        <v>44</v>
      </c>
      <c r="N986" t="s">
        <v>44</v>
      </c>
      <c r="O986" t="s">
        <v>44</v>
      </c>
      <c r="P986" t="s">
        <v>45</v>
      </c>
      <c r="Q986">
        <v>0</v>
      </c>
      <c r="R986" t="s">
        <v>33</v>
      </c>
      <c r="S986">
        <v>23.75</v>
      </c>
      <c r="T986">
        <v>1679.25</v>
      </c>
      <c r="U986">
        <v>0</v>
      </c>
    </row>
    <row r="987" spans="1:21" x14ac:dyDescent="0.25">
      <c r="A987" t="s">
        <v>1019</v>
      </c>
      <c r="B987">
        <v>0</v>
      </c>
      <c r="C987">
        <v>1</v>
      </c>
      <c r="D987">
        <v>1</v>
      </c>
      <c r="E987">
        <v>0</v>
      </c>
      <c r="F987">
        <v>33</v>
      </c>
      <c r="G987">
        <v>1</v>
      </c>
      <c r="H987" t="s">
        <v>22</v>
      </c>
      <c r="I987" t="s">
        <v>35</v>
      </c>
      <c r="J987" t="s">
        <v>23</v>
      </c>
      <c r="K987" t="s">
        <v>22</v>
      </c>
      <c r="L987" t="s">
        <v>23</v>
      </c>
      <c r="M987" t="s">
        <v>23</v>
      </c>
      <c r="N987" t="s">
        <v>23</v>
      </c>
      <c r="O987" t="s">
        <v>23</v>
      </c>
      <c r="P987" t="s">
        <v>26</v>
      </c>
      <c r="Q987">
        <v>1</v>
      </c>
      <c r="R987" t="s">
        <v>33</v>
      </c>
      <c r="S987">
        <v>80.599999999999994</v>
      </c>
      <c r="T987">
        <v>2656.5</v>
      </c>
      <c r="U987">
        <v>1</v>
      </c>
    </row>
    <row r="988" spans="1:21" x14ac:dyDescent="0.25">
      <c r="A988" t="s">
        <v>1020</v>
      </c>
      <c r="B988">
        <v>0</v>
      </c>
      <c r="C988">
        <v>0</v>
      </c>
      <c r="D988">
        <v>0</v>
      </c>
      <c r="E988">
        <v>0</v>
      </c>
      <c r="F988">
        <v>12</v>
      </c>
      <c r="G988">
        <v>1</v>
      </c>
      <c r="H988" t="s">
        <v>23</v>
      </c>
      <c r="I988" t="s">
        <v>25</v>
      </c>
      <c r="J988" t="s">
        <v>23</v>
      </c>
      <c r="K988" t="s">
        <v>23</v>
      </c>
      <c r="L988" t="s">
        <v>23</v>
      </c>
      <c r="M988" t="s">
        <v>23</v>
      </c>
      <c r="N988" t="s">
        <v>23</v>
      </c>
      <c r="O988" t="s">
        <v>23</v>
      </c>
      <c r="P988" t="s">
        <v>26</v>
      </c>
      <c r="Q988">
        <v>0</v>
      </c>
      <c r="R988" t="s">
        <v>33</v>
      </c>
      <c r="S988">
        <v>43.8</v>
      </c>
      <c r="T988">
        <v>540.95000000000005</v>
      </c>
      <c r="U988">
        <v>0</v>
      </c>
    </row>
    <row r="989" spans="1:21" x14ac:dyDescent="0.25">
      <c r="A989" t="s">
        <v>1021</v>
      </c>
      <c r="B989">
        <v>1</v>
      </c>
      <c r="C989">
        <v>0</v>
      </c>
      <c r="D989">
        <v>0</v>
      </c>
      <c r="E989">
        <v>0</v>
      </c>
      <c r="F989">
        <v>1</v>
      </c>
      <c r="G989">
        <v>1</v>
      </c>
      <c r="H989" t="s">
        <v>23</v>
      </c>
      <c r="I989" t="s">
        <v>23</v>
      </c>
      <c r="J989" t="s">
        <v>44</v>
      </c>
      <c r="K989" t="s">
        <v>44</v>
      </c>
      <c r="L989" t="s">
        <v>44</v>
      </c>
      <c r="M989" t="s">
        <v>44</v>
      </c>
      <c r="N989" t="s">
        <v>44</v>
      </c>
      <c r="O989" t="s">
        <v>44</v>
      </c>
      <c r="P989" t="s">
        <v>26</v>
      </c>
      <c r="Q989">
        <v>0</v>
      </c>
      <c r="R989" t="s">
        <v>33</v>
      </c>
      <c r="S989">
        <v>19.75</v>
      </c>
      <c r="T989">
        <v>19.75</v>
      </c>
      <c r="U989">
        <v>0</v>
      </c>
    </row>
    <row r="990" spans="1:21" x14ac:dyDescent="0.25">
      <c r="A990" t="s">
        <v>1022</v>
      </c>
      <c r="B990">
        <v>1</v>
      </c>
      <c r="C990">
        <v>0</v>
      </c>
      <c r="D990">
        <v>0</v>
      </c>
      <c r="E990">
        <v>1</v>
      </c>
      <c r="F990">
        <v>27</v>
      </c>
      <c r="G990">
        <v>1</v>
      </c>
      <c r="H990" t="s">
        <v>23</v>
      </c>
      <c r="I990" t="s">
        <v>23</v>
      </c>
      <c r="J990" t="s">
        <v>44</v>
      </c>
      <c r="K990" t="s">
        <v>44</v>
      </c>
      <c r="L990" t="s">
        <v>44</v>
      </c>
      <c r="M990" t="s">
        <v>44</v>
      </c>
      <c r="N990" t="s">
        <v>44</v>
      </c>
      <c r="O990" t="s">
        <v>44</v>
      </c>
      <c r="P990" t="s">
        <v>26</v>
      </c>
      <c r="Q990">
        <v>0</v>
      </c>
      <c r="R990" t="s">
        <v>30</v>
      </c>
      <c r="S990">
        <v>19.149999999999999</v>
      </c>
      <c r="T990">
        <v>537.35</v>
      </c>
      <c r="U990">
        <v>0</v>
      </c>
    </row>
    <row r="991" spans="1:21" x14ac:dyDescent="0.25">
      <c r="A991" t="s">
        <v>1023</v>
      </c>
      <c r="B991">
        <v>1</v>
      </c>
      <c r="C991">
        <v>0</v>
      </c>
      <c r="D991">
        <v>1</v>
      </c>
      <c r="E991">
        <v>1</v>
      </c>
      <c r="F991">
        <v>34</v>
      </c>
      <c r="G991">
        <v>1</v>
      </c>
      <c r="H991" t="s">
        <v>23</v>
      </c>
      <c r="I991" t="s">
        <v>23</v>
      </c>
      <c r="J991" t="s">
        <v>44</v>
      </c>
      <c r="K991" t="s">
        <v>44</v>
      </c>
      <c r="L991" t="s">
        <v>44</v>
      </c>
      <c r="M991" t="s">
        <v>44</v>
      </c>
      <c r="N991" t="s">
        <v>44</v>
      </c>
      <c r="O991" t="s">
        <v>44</v>
      </c>
      <c r="P991" t="s">
        <v>29</v>
      </c>
      <c r="Q991">
        <v>0</v>
      </c>
      <c r="R991" t="s">
        <v>38</v>
      </c>
      <c r="S991">
        <v>19.600000000000001</v>
      </c>
      <c r="T991">
        <v>678.8</v>
      </c>
      <c r="U991">
        <v>0</v>
      </c>
    </row>
    <row r="992" spans="1:21" x14ac:dyDescent="0.25">
      <c r="A992" t="s">
        <v>1024</v>
      </c>
      <c r="B992">
        <v>0</v>
      </c>
      <c r="C992">
        <v>0</v>
      </c>
      <c r="D992">
        <v>1</v>
      </c>
      <c r="E992">
        <v>0</v>
      </c>
      <c r="F992">
        <v>56</v>
      </c>
      <c r="G992">
        <v>1</v>
      </c>
      <c r="H992" t="s">
        <v>23</v>
      </c>
      <c r="I992" t="s">
        <v>35</v>
      </c>
      <c r="J992" t="s">
        <v>22</v>
      </c>
      <c r="K992" t="s">
        <v>23</v>
      </c>
      <c r="L992" t="s">
        <v>22</v>
      </c>
      <c r="M992" t="s">
        <v>23</v>
      </c>
      <c r="N992" t="s">
        <v>23</v>
      </c>
      <c r="O992" t="s">
        <v>23</v>
      </c>
      <c r="P992" t="s">
        <v>45</v>
      </c>
      <c r="Q992">
        <v>0</v>
      </c>
      <c r="R992" t="s">
        <v>33</v>
      </c>
      <c r="S992">
        <v>80.3</v>
      </c>
      <c r="T992">
        <v>4513.6499999999996</v>
      </c>
      <c r="U992">
        <v>0</v>
      </c>
    </row>
    <row r="993" spans="1:21" x14ac:dyDescent="0.25">
      <c r="A993" t="s">
        <v>1025</v>
      </c>
      <c r="B993">
        <v>0</v>
      </c>
      <c r="C993">
        <v>0</v>
      </c>
      <c r="D993">
        <v>0</v>
      </c>
      <c r="E993">
        <v>0</v>
      </c>
      <c r="F993">
        <v>58</v>
      </c>
      <c r="G993">
        <v>1</v>
      </c>
      <c r="H993" t="s">
        <v>22</v>
      </c>
      <c r="I993" t="s">
        <v>23</v>
      </c>
      <c r="J993" t="s">
        <v>44</v>
      </c>
      <c r="K993" t="s">
        <v>44</v>
      </c>
      <c r="L993" t="s">
        <v>44</v>
      </c>
      <c r="M993" t="s">
        <v>44</v>
      </c>
      <c r="N993" t="s">
        <v>44</v>
      </c>
      <c r="O993" t="s">
        <v>44</v>
      </c>
      <c r="P993" t="s">
        <v>45</v>
      </c>
      <c r="Q993">
        <v>0</v>
      </c>
      <c r="R993" t="s">
        <v>38</v>
      </c>
      <c r="S993">
        <v>24.35</v>
      </c>
      <c r="T993">
        <v>1423.85</v>
      </c>
      <c r="U993">
        <v>0</v>
      </c>
    </row>
    <row r="994" spans="1:21" x14ac:dyDescent="0.25">
      <c r="A994" t="s">
        <v>1026</v>
      </c>
      <c r="B994">
        <v>0</v>
      </c>
      <c r="C994">
        <v>0</v>
      </c>
      <c r="D994">
        <v>1</v>
      </c>
      <c r="E994">
        <v>1</v>
      </c>
      <c r="F994">
        <v>22</v>
      </c>
      <c r="G994">
        <v>1</v>
      </c>
      <c r="H994" t="s">
        <v>22</v>
      </c>
      <c r="I994" t="s">
        <v>23</v>
      </c>
      <c r="J994" t="s">
        <v>44</v>
      </c>
      <c r="K994" t="s">
        <v>44</v>
      </c>
      <c r="L994" t="s">
        <v>44</v>
      </c>
      <c r="M994" t="s">
        <v>44</v>
      </c>
      <c r="N994" t="s">
        <v>44</v>
      </c>
      <c r="O994" t="s">
        <v>44</v>
      </c>
      <c r="P994" t="s">
        <v>45</v>
      </c>
      <c r="Q994">
        <v>0</v>
      </c>
      <c r="R994" t="s">
        <v>38</v>
      </c>
      <c r="S994">
        <v>25.25</v>
      </c>
      <c r="T994">
        <v>555.4</v>
      </c>
      <c r="U994">
        <v>0</v>
      </c>
    </row>
    <row r="995" spans="1:21" x14ac:dyDescent="0.25">
      <c r="A995" t="s">
        <v>1027</v>
      </c>
      <c r="B995">
        <v>0</v>
      </c>
      <c r="C995">
        <v>0</v>
      </c>
      <c r="D995">
        <v>1</v>
      </c>
      <c r="E995">
        <v>1</v>
      </c>
      <c r="F995">
        <v>10</v>
      </c>
      <c r="G995">
        <v>1</v>
      </c>
      <c r="H995" t="s">
        <v>22</v>
      </c>
      <c r="I995" t="s">
        <v>23</v>
      </c>
      <c r="J995" t="s">
        <v>44</v>
      </c>
      <c r="K995" t="s">
        <v>44</v>
      </c>
      <c r="L995" t="s">
        <v>44</v>
      </c>
      <c r="M995" t="s">
        <v>44</v>
      </c>
      <c r="N995" t="s">
        <v>44</v>
      </c>
      <c r="O995" t="s">
        <v>44</v>
      </c>
      <c r="P995" t="s">
        <v>45</v>
      </c>
      <c r="Q995">
        <v>0</v>
      </c>
      <c r="R995" t="s">
        <v>38</v>
      </c>
      <c r="S995">
        <v>26.1</v>
      </c>
      <c r="T995">
        <v>225.55</v>
      </c>
      <c r="U995">
        <v>0</v>
      </c>
    </row>
    <row r="996" spans="1:21" x14ac:dyDescent="0.25">
      <c r="A996" t="s">
        <v>1028</v>
      </c>
      <c r="B996">
        <v>1</v>
      </c>
      <c r="C996">
        <v>0</v>
      </c>
      <c r="D996">
        <v>0</v>
      </c>
      <c r="E996">
        <v>0</v>
      </c>
      <c r="F996">
        <v>13</v>
      </c>
      <c r="G996">
        <v>1</v>
      </c>
      <c r="H996" t="s">
        <v>23</v>
      </c>
      <c r="I996" t="s">
        <v>23</v>
      </c>
      <c r="J996" t="s">
        <v>44</v>
      </c>
      <c r="K996" t="s">
        <v>44</v>
      </c>
      <c r="L996" t="s">
        <v>44</v>
      </c>
      <c r="M996" t="s">
        <v>44</v>
      </c>
      <c r="N996" t="s">
        <v>44</v>
      </c>
      <c r="O996" t="s">
        <v>44</v>
      </c>
      <c r="P996" t="s">
        <v>45</v>
      </c>
      <c r="Q996">
        <v>0</v>
      </c>
      <c r="R996" t="s">
        <v>38</v>
      </c>
      <c r="S996">
        <v>20</v>
      </c>
      <c r="T996">
        <v>268.45</v>
      </c>
      <c r="U996">
        <v>0</v>
      </c>
    </row>
    <row r="997" spans="1:21" x14ac:dyDescent="0.25">
      <c r="A997" t="s">
        <v>1029</v>
      </c>
      <c r="B997">
        <v>0</v>
      </c>
      <c r="C997">
        <v>0</v>
      </c>
      <c r="D997">
        <v>0</v>
      </c>
      <c r="E997">
        <v>0</v>
      </c>
      <c r="F997">
        <v>35</v>
      </c>
      <c r="G997">
        <v>1</v>
      </c>
      <c r="H997" t="s">
        <v>22</v>
      </c>
      <c r="I997" t="s">
        <v>35</v>
      </c>
      <c r="J997" t="s">
        <v>23</v>
      </c>
      <c r="K997" t="s">
        <v>22</v>
      </c>
      <c r="L997" t="s">
        <v>23</v>
      </c>
      <c r="M997" t="s">
        <v>22</v>
      </c>
      <c r="N997" t="s">
        <v>23</v>
      </c>
      <c r="O997" t="s">
        <v>23</v>
      </c>
      <c r="P997" t="s">
        <v>26</v>
      </c>
      <c r="Q997">
        <v>0</v>
      </c>
      <c r="R997" t="s">
        <v>38</v>
      </c>
      <c r="S997">
        <v>85.3</v>
      </c>
      <c r="T997">
        <v>2917.5</v>
      </c>
      <c r="U997">
        <v>1</v>
      </c>
    </row>
    <row r="998" spans="1:21" x14ac:dyDescent="0.25">
      <c r="A998" t="s">
        <v>1030</v>
      </c>
      <c r="B998">
        <v>0</v>
      </c>
      <c r="C998">
        <v>0</v>
      </c>
      <c r="D998">
        <v>0</v>
      </c>
      <c r="E998">
        <v>0</v>
      </c>
      <c r="F998">
        <v>34</v>
      </c>
      <c r="G998">
        <v>1</v>
      </c>
      <c r="H998" t="s">
        <v>23</v>
      </c>
      <c r="I998" t="s">
        <v>35</v>
      </c>
      <c r="J998" t="s">
        <v>23</v>
      </c>
      <c r="K998" t="s">
        <v>23</v>
      </c>
      <c r="L998" t="s">
        <v>23</v>
      </c>
      <c r="M998" t="s">
        <v>23</v>
      </c>
      <c r="N998" t="s">
        <v>23</v>
      </c>
      <c r="O998" t="s">
        <v>23</v>
      </c>
      <c r="P998" t="s">
        <v>26</v>
      </c>
      <c r="Q998">
        <v>1</v>
      </c>
      <c r="R998" t="s">
        <v>38</v>
      </c>
      <c r="S998">
        <v>70</v>
      </c>
      <c r="T998">
        <v>2416.1</v>
      </c>
      <c r="U998">
        <v>1</v>
      </c>
    </row>
    <row r="999" spans="1:21" x14ac:dyDescent="0.25">
      <c r="A999" t="s">
        <v>1031</v>
      </c>
      <c r="B999">
        <v>0</v>
      </c>
      <c r="C999">
        <v>1</v>
      </c>
      <c r="D999">
        <v>0</v>
      </c>
      <c r="E999">
        <v>0</v>
      </c>
      <c r="F999">
        <v>4</v>
      </c>
      <c r="G999">
        <v>1</v>
      </c>
      <c r="H999" t="s">
        <v>22</v>
      </c>
      <c r="I999" t="s">
        <v>35</v>
      </c>
      <c r="J999" t="s">
        <v>23</v>
      </c>
      <c r="K999" t="s">
        <v>23</v>
      </c>
      <c r="L999" t="s">
        <v>23</v>
      </c>
      <c r="M999" t="s">
        <v>23</v>
      </c>
      <c r="N999" t="s">
        <v>22</v>
      </c>
      <c r="O999" t="s">
        <v>22</v>
      </c>
      <c r="P999" t="s">
        <v>26</v>
      </c>
      <c r="Q999">
        <v>1</v>
      </c>
      <c r="R999" t="s">
        <v>27</v>
      </c>
      <c r="S999">
        <v>94.3</v>
      </c>
      <c r="T999">
        <v>424.45</v>
      </c>
      <c r="U999">
        <v>1</v>
      </c>
    </row>
    <row r="1000" spans="1:21" x14ac:dyDescent="0.25">
      <c r="A1000" t="s">
        <v>1032</v>
      </c>
      <c r="B1000">
        <v>1</v>
      </c>
      <c r="C1000">
        <v>0</v>
      </c>
      <c r="D1000">
        <v>1</v>
      </c>
      <c r="E1000">
        <v>0</v>
      </c>
      <c r="F1000">
        <v>72</v>
      </c>
      <c r="G1000">
        <v>1</v>
      </c>
      <c r="H1000" t="s">
        <v>23</v>
      </c>
      <c r="I1000" t="s">
        <v>23</v>
      </c>
      <c r="J1000" t="s">
        <v>44</v>
      </c>
      <c r="K1000" t="s">
        <v>44</v>
      </c>
      <c r="L1000" t="s">
        <v>44</v>
      </c>
      <c r="M1000" t="s">
        <v>44</v>
      </c>
      <c r="N1000" t="s">
        <v>44</v>
      </c>
      <c r="O1000" t="s">
        <v>44</v>
      </c>
      <c r="P1000" t="s">
        <v>45</v>
      </c>
      <c r="Q1000">
        <v>0</v>
      </c>
      <c r="R1000" t="s">
        <v>33</v>
      </c>
      <c r="S1000">
        <v>20.7</v>
      </c>
      <c r="T1000">
        <v>1492.1</v>
      </c>
      <c r="U1000">
        <v>0</v>
      </c>
    </row>
    <row r="1001" spans="1:21" x14ac:dyDescent="0.25">
      <c r="A1001" t="s">
        <v>1033</v>
      </c>
      <c r="B1001">
        <v>1</v>
      </c>
      <c r="C1001">
        <v>0</v>
      </c>
      <c r="D1001">
        <v>0</v>
      </c>
      <c r="E1001">
        <v>0</v>
      </c>
      <c r="F1001">
        <v>2</v>
      </c>
      <c r="G1001">
        <v>1</v>
      </c>
      <c r="H1001" t="s">
        <v>23</v>
      </c>
      <c r="I1001" t="s">
        <v>25</v>
      </c>
      <c r="J1001" t="s">
        <v>23</v>
      </c>
      <c r="K1001" t="s">
        <v>23</v>
      </c>
      <c r="L1001" t="s">
        <v>23</v>
      </c>
      <c r="M1001" t="s">
        <v>22</v>
      </c>
      <c r="N1001" t="s">
        <v>22</v>
      </c>
      <c r="O1001" t="s">
        <v>22</v>
      </c>
      <c r="P1001" t="s">
        <v>26</v>
      </c>
      <c r="Q1001">
        <v>0</v>
      </c>
      <c r="R1001" t="s">
        <v>27</v>
      </c>
      <c r="S1001">
        <v>70.3</v>
      </c>
      <c r="T1001">
        <v>132.4</v>
      </c>
      <c r="U1001">
        <v>0</v>
      </c>
    </row>
    <row r="1002" spans="1:21" x14ac:dyDescent="0.25">
      <c r="A1002" t="s">
        <v>1034</v>
      </c>
      <c r="B1002">
        <v>0</v>
      </c>
      <c r="C1002">
        <v>0</v>
      </c>
      <c r="D1002">
        <v>0</v>
      </c>
      <c r="E1002">
        <v>0</v>
      </c>
      <c r="F1002">
        <v>7</v>
      </c>
      <c r="G1002">
        <v>1</v>
      </c>
      <c r="H1002" t="s">
        <v>23</v>
      </c>
      <c r="I1002" t="s">
        <v>35</v>
      </c>
      <c r="J1002" t="s">
        <v>23</v>
      </c>
      <c r="K1002" t="s">
        <v>23</v>
      </c>
      <c r="L1002" t="s">
        <v>22</v>
      </c>
      <c r="M1002" t="s">
        <v>23</v>
      </c>
      <c r="N1002" t="s">
        <v>22</v>
      </c>
      <c r="O1002" t="s">
        <v>22</v>
      </c>
      <c r="P1002" t="s">
        <v>26</v>
      </c>
      <c r="Q1002">
        <v>1</v>
      </c>
      <c r="R1002" t="s">
        <v>27</v>
      </c>
      <c r="S1002">
        <v>95.35</v>
      </c>
      <c r="T1002">
        <v>660.9</v>
      </c>
      <c r="U1002">
        <v>1</v>
      </c>
    </row>
    <row r="1003" spans="1:21" x14ac:dyDescent="0.25">
      <c r="A1003" t="s">
        <v>1035</v>
      </c>
      <c r="B1003">
        <v>1</v>
      </c>
      <c r="C1003">
        <v>1</v>
      </c>
      <c r="D1003">
        <v>1</v>
      </c>
      <c r="E1003">
        <v>0</v>
      </c>
      <c r="F1003">
        <v>27</v>
      </c>
      <c r="G1003">
        <v>1</v>
      </c>
      <c r="H1003" t="s">
        <v>22</v>
      </c>
      <c r="I1003" t="s">
        <v>35</v>
      </c>
      <c r="J1003" t="s">
        <v>23</v>
      </c>
      <c r="K1003" t="s">
        <v>23</v>
      </c>
      <c r="L1003" t="s">
        <v>23</v>
      </c>
      <c r="M1003" t="s">
        <v>23</v>
      </c>
      <c r="N1003" t="s">
        <v>23</v>
      </c>
      <c r="O1003" t="s">
        <v>23</v>
      </c>
      <c r="P1003" t="s">
        <v>26</v>
      </c>
      <c r="Q1003">
        <v>1</v>
      </c>
      <c r="R1003" t="s">
        <v>27</v>
      </c>
      <c r="S1003">
        <v>75.5</v>
      </c>
      <c r="T1003">
        <v>1893.95</v>
      </c>
      <c r="U1003">
        <v>1</v>
      </c>
    </row>
    <row r="1004" spans="1:21" x14ac:dyDescent="0.25">
      <c r="A1004" t="s">
        <v>1036</v>
      </c>
      <c r="B1004">
        <v>1</v>
      </c>
      <c r="C1004">
        <v>0</v>
      </c>
      <c r="D1004">
        <v>1</v>
      </c>
      <c r="E1004">
        <v>1</v>
      </c>
      <c r="F1004">
        <v>4</v>
      </c>
      <c r="G1004">
        <v>1</v>
      </c>
      <c r="H1004" t="s">
        <v>23</v>
      </c>
      <c r="I1004" t="s">
        <v>35</v>
      </c>
      <c r="J1004" t="s">
        <v>23</v>
      </c>
      <c r="K1004" t="s">
        <v>23</v>
      </c>
      <c r="L1004" t="s">
        <v>23</v>
      </c>
      <c r="M1004" t="s">
        <v>23</v>
      </c>
      <c r="N1004" t="s">
        <v>23</v>
      </c>
      <c r="O1004" t="s">
        <v>23</v>
      </c>
      <c r="P1004" t="s">
        <v>26</v>
      </c>
      <c r="Q1004">
        <v>1</v>
      </c>
      <c r="R1004" t="s">
        <v>30</v>
      </c>
      <c r="S1004">
        <v>69.55</v>
      </c>
      <c r="T1004">
        <v>284.89999999999998</v>
      </c>
      <c r="U1004">
        <v>0</v>
      </c>
    </row>
    <row r="1005" spans="1:21" x14ac:dyDescent="0.25">
      <c r="A1005" t="s">
        <v>1037</v>
      </c>
      <c r="B1005">
        <v>0</v>
      </c>
      <c r="C1005">
        <v>0</v>
      </c>
      <c r="D1005">
        <v>0</v>
      </c>
      <c r="E1005">
        <v>0</v>
      </c>
      <c r="F1005">
        <v>37</v>
      </c>
      <c r="G1005">
        <v>1</v>
      </c>
      <c r="H1005" t="s">
        <v>23</v>
      </c>
      <c r="I1005" t="s">
        <v>23</v>
      </c>
      <c r="J1005" t="s">
        <v>44</v>
      </c>
      <c r="K1005" t="s">
        <v>44</v>
      </c>
      <c r="L1005" t="s">
        <v>44</v>
      </c>
      <c r="M1005" t="s">
        <v>44</v>
      </c>
      <c r="N1005" t="s">
        <v>44</v>
      </c>
      <c r="O1005" t="s">
        <v>44</v>
      </c>
      <c r="P1005" t="s">
        <v>45</v>
      </c>
      <c r="Q1005">
        <v>0</v>
      </c>
      <c r="R1005" t="s">
        <v>30</v>
      </c>
      <c r="S1005">
        <v>19.850000000000001</v>
      </c>
      <c r="T1005">
        <v>784.25</v>
      </c>
      <c r="U1005">
        <v>0</v>
      </c>
    </row>
    <row r="1006" spans="1:21" x14ac:dyDescent="0.25">
      <c r="A1006" t="s">
        <v>1038</v>
      </c>
      <c r="B1006">
        <v>1</v>
      </c>
      <c r="C1006">
        <v>0</v>
      </c>
      <c r="D1006">
        <v>0</v>
      </c>
      <c r="E1006">
        <v>0</v>
      </c>
      <c r="F1006">
        <v>21</v>
      </c>
      <c r="G1006">
        <v>1</v>
      </c>
      <c r="H1006" t="s">
        <v>23</v>
      </c>
      <c r="I1006" t="s">
        <v>23</v>
      </c>
      <c r="J1006" t="s">
        <v>44</v>
      </c>
      <c r="K1006" t="s">
        <v>44</v>
      </c>
      <c r="L1006" t="s">
        <v>44</v>
      </c>
      <c r="M1006" t="s">
        <v>44</v>
      </c>
      <c r="N1006" t="s">
        <v>44</v>
      </c>
      <c r="O1006" t="s">
        <v>44</v>
      </c>
      <c r="P1006" t="s">
        <v>26</v>
      </c>
      <c r="Q1006">
        <v>0</v>
      </c>
      <c r="R1006" t="s">
        <v>30</v>
      </c>
      <c r="S1006">
        <v>20</v>
      </c>
      <c r="T1006">
        <v>417.7</v>
      </c>
      <c r="U1006">
        <v>0</v>
      </c>
    </row>
    <row r="1007" spans="1:21" x14ac:dyDescent="0.25">
      <c r="A1007" t="s">
        <v>1039</v>
      </c>
      <c r="B1007">
        <v>0</v>
      </c>
      <c r="C1007">
        <v>1</v>
      </c>
      <c r="D1007">
        <v>1</v>
      </c>
      <c r="E1007">
        <v>0</v>
      </c>
      <c r="F1007">
        <v>53</v>
      </c>
      <c r="G1007">
        <v>1</v>
      </c>
      <c r="H1007" t="s">
        <v>22</v>
      </c>
      <c r="I1007" t="s">
        <v>35</v>
      </c>
      <c r="J1007" t="s">
        <v>23</v>
      </c>
      <c r="K1007" t="s">
        <v>23</v>
      </c>
      <c r="L1007" t="s">
        <v>23</v>
      </c>
      <c r="M1007" t="s">
        <v>23</v>
      </c>
      <c r="N1007" t="s">
        <v>22</v>
      </c>
      <c r="O1007" t="s">
        <v>22</v>
      </c>
      <c r="P1007" t="s">
        <v>29</v>
      </c>
      <c r="Q1007">
        <v>1</v>
      </c>
      <c r="R1007" t="s">
        <v>38</v>
      </c>
      <c r="S1007">
        <v>95.85</v>
      </c>
      <c r="T1007">
        <v>5016.25</v>
      </c>
      <c r="U1007">
        <v>0</v>
      </c>
    </row>
    <row r="1008" spans="1:21" x14ac:dyDescent="0.25">
      <c r="A1008" t="s">
        <v>1040</v>
      </c>
      <c r="B1008">
        <v>0</v>
      </c>
      <c r="C1008">
        <v>0</v>
      </c>
      <c r="D1008">
        <v>0</v>
      </c>
      <c r="E1008">
        <v>0</v>
      </c>
      <c r="F1008">
        <v>18</v>
      </c>
      <c r="G1008">
        <v>1</v>
      </c>
      <c r="H1008" t="s">
        <v>22</v>
      </c>
      <c r="I1008" t="s">
        <v>35</v>
      </c>
      <c r="J1008" t="s">
        <v>23</v>
      </c>
      <c r="K1008" t="s">
        <v>23</v>
      </c>
      <c r="L1008" t="s">
        <v>23</v>
      </c>
      <c r="M1008" t="s">
        <v>22</v>
      </c>
      <c r="N1008" t="s">
        <v>23</v>
      </c>
      <c r="O1008" t="s">
        <v>22</v>
      </c>
      <c r="P1008" t="s">
        <v>26</v>
      </c>
      <c r="Q1008">
        <v>1</v>
      </c>
      <c r="R1008" t="s">
        <v>27</v>
      </c>
      <c r="S1008">
        <v>90.1</v>
      </c>
      <c r="T1008">
        <v>1612.75</v>
      </c>
      <c r="U1008">
        <v>1</v>
      </c>
    </row>
    <row r="1009" spans="1:21" x14ac:dyDescent="0.25">
      <c r="A1009" t="s">
        <v>1041</v>
      </c>
      <c r="B1009">
        <v>0</v>
      </c>
      <c r="C1009">
        <v>0</v>
      </c>
      <c r="D1009">
        <v>0</v>
      </c>
      <c r="E1009">
        <v>0</v>
      </c>
      <c r="F1009">
        <v>2</v>
      </c>
      <c r="G1009">
        <v>1</v>
      </c>
      <c r="H1009" t="s">
        <v>23</v>
      </c>
      <c r="I1009" t="s">
        <v>35</v>
      </c>
      <c r="J1009" t="s">
        <v>23</v>
      </c>
      <c r="K1009" t="s">
        <v>23</v>
      </c>
      <c r="L1009" t="s">
        <v>23</v>
      </c>
      <c r="M1009" t="s">
        <v>23</v>
      </c>
      <c r="N1009" t="s">
        <v>23</v>
      </c>
      <c r="O1009" t="s">
        <v>23</v>
      </c>
      <c r="P1009" t="s">
        <v>26</v>
      </c>
      <c r="Q1009">
        <v>0</v>
      </c>
      <c r="R1009" t="s">
        <v>27</v>
      </c>
      <c r="S1009">
        <v>68.95</v>
      </c>
      <c r="T1009">
        <v>119.75</v>
      </c>
      <c r="U1009">
        <v>1</v>
      </c>
    </row>
    <row r="1010" spans="1:21" x14ac:dyDescent="0.25">
      <c r="A1010" t="s">
        <v>1042</v>
      </c>
      <c r="B1010">
        <v>1</v>
      </c>
      <c r="C1010">
        <v>0</v>
      </c>
      <c r="D1010">
        <v>1</v>
      </c>
      <c r="E1010">
        <v>1</v>
      </c>
      <c r="F1010">
        <v>32</v>
      </c>
      <c r="G1010">
        <v>1</v>
      </c>
      <c r="H1010" t="s">
        <v>22</v>
      </c>
      <c r="I1010" t="s">
        <v>35</v>
      </c>
      <c r="J1010" t="s">
        <v>22</v>
      </c>
      <c r="K1010" t="s">
        <v>23</v>
      </c>
      <c r="L1010" t="s">
        <v>23</v>
      </c>
      <c r="M1010" t="s">
        <v>23</v>
      </c>
      <c r="N1010" t="s">
        <v>22</v>
      </c>
      <c r="O1010" t="s">
        <v>22</v>
      </c>
      <c r="P1010" t="s">
        <v>26</v>
      </c>
      <c r="Q1010">
        <v>1</v>
      </c>
      <c r="R1010" t="s">
        <v>38</v>
      </c>
      <c r="S1010">
        <v>99.55</v>
      </c>
      <c r="T1010">
        <v>3204.65</v>
      </c>
      <c r="U1010">
        <v>1</v>
      </c>
    </row>
    <row r="1011" spans="1:21" x14ac:dyDescent="0.25">
      <c r="A1011" t="s">
        <v>1043</v>
      </c>
      <c r="B1011">
        <v>1</v>
      </c>
      <c r="C1011">
        <v>1</v>
      </c>
      <c r="D1011">
        <v>1</v>
      </c>
      <c r="E1011">
        <v>0</v>
      </c>
      <c r="F1011">
        <v>23</v>
      </c>
      <c r="G1011">
        <v>1</v>
      </c>
      <c r="H1011" t="s">
        <v>23</v>
      </c>
      <c r="I1011" t="s">
        <v>23</v>
      </c>
      <c r="J1011" t="s">
        <v>44</v>
      </c>
      <c r="K1011" t="s">
        <v>44</v>
      </c>
      <c r="L1011" t="s">
        <v>44</v>
      </c>
      <c r="M1011" t="s">
        <v>44</v>
      </c>
      <c r="N1011" t="s">
        <v>44</v>
      </c>
      <c r="O1011" t="s">
        <v>44</v>
      </c>
      <c r="P1011" t="s">
        <v>29</v>
      </c>
      <c r="Q1011">
        <v>1</v>
      </c>
      <c r="R1011" t="s">
        <v>27</v>
      </c>
      <c r="S1011">
        <v>20.75</v>
      </c>
      <c r="T1011">
        <v>485.2</v>
      </c>
      <c r="U1011">
        <v>0</v>
      </c>
    </row>
    <row r="1012" spans="1:21" x14ac:dyDescent="0.25">
      <c r="A1012" t="s">
        <v>1044</v>
      </c>
      <c r="B1012">
        <v>1</v>
      </c>
      <c r="C1012">
        <v>0</v>
      </c>
      <c r="D1012">
        <v>0</v>
      </c>
      <c r="E1012">
        <v>0</v>
      </c>
      <c r="F1012">
        <v>3</v>
      </c>
      <c r="G1012">
        <v>1</v>
      </c>
      <c r="H1012" t="s">
        <v>23</v>
      </c>
      <c r="I1012" t="s">
        <v>25</v>
      </c>
      <c r="J1012" t="s">
        <v>22</v>
      </c>
      <c r="K1012" t="s">
        <v>23</v>
      </c>
      <c r="L1012" t="s">
        <v>23</v>
      </c>
      <c r="M1012" t="s">
        <v>23</v>
      </c>
      <c r="N1012" t="s">
        <v>23</v>
      </c>
      <c r="O1012" t="s">
        <v>23</v>
      </c>
      <c r="P1012" t="s">
        <v>26</v>
      </c>
      <c r="Q1012">
        <v>1</v>
      </c>
      <c r="R1012" t="s">
        <v>30</v>
      </c>
      <c r="S1012">
        <v>50.15</v>
      </c>
      <c r="T1012">
        <v>160.85</v>
      </c>
      <c r="U1012">
        <v>0</v>
      </c>
    </row>
    <row r="1013" spans="1:21" x14ac:dyDescent="0.25">
      <c r="A1013" t="s">
        <v>1045</v>
      </c>
      <c r="B1013">
        <v>0</v>
      </c>
      <c r="C1013">
        <v>0</v>
      </c>
      <c r="D1013">
        <v>1</v>
      </c>
      <c r="E1013">
        <v>1</v>
      </c>
      <c r="F1013">
        <v>71</v>
      </c>
      <c r="G1013">
        <v>0</v>
      </c>
      <c r="H1013" t="s">
        <v>24</v>
      </c>
      <c r="I1013" t="s">
        <v>25</v>
      </c>
      <c r="J1013" t="s">
        <v>22</v>
      </c>
      <c r="K1013" t="s">
        <v>22</v>
      </c>
      <c r="L1013" t="s">
        <v>23</v>
      </c>
      <c r="M1013" t="s">
        <v>22</v>
      </c>
      <c r="N1013" t="s">
        <v>22</v>
      </c>
      <c r="O1013" t="s">
        <v>22</v>
      </c>
      <c r="P1013" t="s">
        <v>45</v>
      </c>
      <c r="Q1013">
        <v>0</v>
      </c>
      <c r="R1013" t="s">
        <v>30</v>
      </c>
      <c r="S1013">
        <v>58.65</v>
      </c>
      <c r="T1013">
        <v>4145.25</v>
      </c>
      <c r="U1013">
        <v>0</v>
      </c>
    </row>
    <row r="1014" spans="1:21" x14ac:dyDescent="0.25">
      <c r="A1014" t="s">
        <v>1046</v>
      </c>
      <c r="B1014">
        <v>1</v>
      </c>
      <c r="C1014">
        <v>0</v>
      </c>
      <c r="D1014">
        <v>0</v>
      </c>
      <c r="E1014">
        <v>0</v>
      </c>
      <c r="F1014">
        <v>9</v>
      </c>
      <c r="G1014">
        <v>1</v>
      </c>
      <c r="H1014" t="s">
        <v>23</v>
      </c>
      <c r="I1014" t="s">
        <v>35</v>
      </c>
      <c r="J1014" t="s">
        <v>23</v>
      </c>
      <c r="K1014" t="s">
        <v>23</v>
      </c>
      <c r="L1014" t="s">
        <v>23</v>
      </c>
      <c r="M1014" t="s">
        <v>22</v>
      </c>
      <c r="N1014" t="s">
        <v>22</v>
      </c>
      <c r="O1014" t="s">
        <v>22</v>
      </c>
      <c r="P1014" t="s">
        <v>26</v>
      </c>
      <c r="Q1014">
        <v>1</v>
      </c>
      <c r="R1014" t="s">
        <v>33</v>
      </c>
      <c r="S1014">
        <v>95.9</v>
      </c>
      <c r="T1014">
        <v>827.45</v>
      </c>
      <c r="U1014">
        <v>0</v>
      </c>
    </row>
    <row r="1015" spans="1:21" x14ac:dyDescent="0.25">
      <c r="A1015" t="s">
        <v>1047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1</v>
      </c>
      <c r="H1015" t="s">
        <v>23</v>
      </c>
      <c r="I1015" t="s">
        <v>25</v>
      </c>
      <c r="J1015" t="s">
        <v>23</v>
      </c>
      <c r="K1015" t="s">
        <v>22</v>
      </c>
      <c r="L1015" t="s">
        <v>23</v>
      </c>
      <c r="M1015" t="s">
        <v>23</v>
      </c>
      <c r="N1015" t="s">
        <v>23</v>
      </c>
      <c r="O1015" t="s">
        <v>23</v>
      </c>
      <c r="P1015" t="s">
        <v>26</v>
      </c>
      <c r="Q1015">
        <v>0</v>
      </c>
      <c r="R1015" t="s">
        <v>27</v>
      </c>
      <c r="S1015">
        <v>49.5</v>
      </c>
      <c r="T1015">
        <v>49.5</v>
      </c>
      <c r="U1015">
        <v>0</v>
      </c>
    </row>
    <row r="1016" spans="1:21" x14ac:dyDescent="0.25">
      <c r="A1016" t="s">
        <v>1048</v>
      </c>
      <c r="B1016">
        <v>1</v>
      </c>
      <c r="C1016">
        <v>0</v>
      </c>
      <c r="D1016">
        <v>1</v>
      </c>
      <c r="E1016">
        <v>1</v>
      </c>
      <c r="F1016">
        <v>18</v>
      </c>
      <c r="G1016">
        <v>1</v>
      </c>
      <c r="H1016" t="s">
        <v>23</v>
      </c>
      <c r="I1016" t="s">
        <v>25</v>
      </c>
      <c r="J1016" t="s">
        <v>23</v>
      </c>
      <c r="K1016" t="s">
        <v>23</v>
      </c>
      <c r="L1016" t="s">
        <v>22</v>
      </c>
      <c r="M1016" t="s">
        <v>23</v>
      </c>
      <c r="N1016" t="s">
        <v>23</v>
      </c>
      <c r="O1016" t="s">
        <v>22</v>
      </c>
      <c r="P1016" t="s">
        <v>26</v>
      </c>
      <c r="Q1016">
        <v>0</v>
      </c>
      <c r="R1016" t="s">
        <v>27</v>
      </c>
      <c r="S1016">
        <v>57.45</v>
      </c>
      <c r="T1016">
        <v>990.85</v>
      </c>
      <c r="U1016">
        <v>1</v>
      </c>
    </row>
    <row r="1017" spans="1:21" x14ac:dyDescent="0.25">
      <c r="A1017" t="s">
        <v>1049</v>
      </c>
      <c r="B1017">
        <v>1</v>
      </c>
      <c r="C1017">
        <v>0</v>
      </c>
      <c r="D1017">
        <v>1</v>
      </c>
      <c r="E1017">
        <v>1</v>
      </c>
      <c r="F1017">
        <v>12</v>
      </c>
      <c r="G1017">
        <v>1</v>
      </c>
      <c r="H1017" t="s">
        <v>23</v>
      </c>
      <c r="I1017" t="s">
        <v>25</v>
      </c>
      <c r="J1017" t="s">
        <v>23</v>
      </c>
      <c r="K1017" t="s">
        <v>23</v>
      </c>
      <c r="L1017" t="s">
        <v>23</v>
      </c>
      <c r="M1017" t="s">
        <v>23</v>
      </c>
      <c r="N1017" t="s">
        <v>23</v>
      </c>
      <c r="O1017" t="s">
        <v>22</v>
      </c>
      <c r="P1017" t="s">
        <v>29</v>
      </c>
      <c r="Q1017">
        <v>0</v>
      </c>
      <c r="R1017" t="s">
        <v>38</v>
      </c>
      <c r="S1017">
        <v>53.65</v>
      </c>
      <c r="T1017">
        <v>696.35</v>
      </c>
      <c r="U1017">
        <v>1</v>
      </c>
    </row>
    <row r="1018" spans="1:21" x14ac:dyDescent="0.25">
      <c r="A1018" t="s">
        <v>1050</v>
      </c>
      <c r="B1018">
        <v>1</v>
      </c>
      <c r="C1018">
        <v>0</v>
      </c>
      <c r="D1018">
        <v>1</v>
      </c>
      <c r="E1018">
        <v>0</v>
      </c>
      <c r="F1018">
        <v>71</v>
      </c>
      <c r="G1018">
        <v>1</v>
      </c>
      <c r="H1018" t="s">
        <v>22</v>
      </c>
      <c r="I1018" t="s">
        <v>25</v>
      </c>
      <c r="J1018" t="s">
        <v>22</v>
      </c>
      <c r="K1018" t="s">
        <v>22</v>
      </c>
      <c r="L1018" t="s">
        <v>22</v>
      </c>
      <c r="M1018" t="s">
        <v>22</v>
      </c>
      <c r="N1018" t="s">
        <v>23</v>
      </c>
      <c r="O1018" t="s">
        <v>22</v>
      </c>
      <c r="P1018" t="s">
        <v>45</v>
      </c>
      <c r="Q1018">
        <v>1</v>
      </c>
      <c r="R1018" t="s">
        <v>30</v>
      </c>
      <c r="S1018">
        <v>80.099999999999994</v>
      </c>
      <c r="T1018">
        <v>5585.4</v>
      </c>
      <c r="U1018">
        <v>0</v>
      </c>
    </row>
    <row r="1019" spans="1:21" x14ac:dyDescent="0.25">
      <c r="A1019" t="s">
        <v>1051</v>
      </c>
      <c r="B1019">
        <v>0</v>
      </c>
      <c r="C1019">
        <v>0</v>
      </c>
      <c r="D1019">
        <v>0</v>
      </c>
      <c r="E1019">
        <v>0</v>
      </c>
      <c r="F1019">
        <v>64</v>
      </c>
      <c r="G1019">
        <v>1</v>
      </c>
      <c r="H1019" t="s">
        <v>22</v>
      </c>
      <c r="I1019" t="s">
        <v>23</v>
      </c>
      <c r="J1019" t="s">
        <v>44</v>
      </c>
      <c r="K1019" t="s">
        <v>44</v>
      </c>
      <c r="L1019" t="s">
        <v>44</v>
      </c>
      <c r="M1019" t="s">
        <v>44</v>
      </c>
      <c r="N1019" t="s">
        <v>44</v>
      </c>
      <c r="O1019" t="s">
        <v>44</v>
      </c>
      <c r="P1019" t="s">
        <v>29</v>
      </c>
      <c r="Q1019">
        <v>1</v>
      </c>
      <c r="R1019" t="s">
        <v>33</v>
      </c>
      <c r="S1019">
        <v>24.4</v>
      </c>
      <c r="T1019">
        <v>1601.2</v>
      </c>
      <c r="U1019">
        <v>0</v>
      </c>
    </row>
    <row r="1020" spans="1:21" x14ac:dyDescent="0.25">
      <c r="A1020" t="s">
        <v>1052</v>
      </c>
      <c r="B1020">
        <v>1</v>
      </c>
      <c r="C1020">
        <v>0</v>
      </c>
      <c r="D1020">
        <v>0</v>
      </c>
      <c r="E1020">
        <v>0</v>
      </c>
      <c r="F1020">
        <v>4</v>
      </c>
      <c r="G1020">
        <v>0</v>
      </c>
      <c r="H1020" t="s">
        <v>24</v>
      </c>
      <c r="I1020" t="s">
        <v>25</v>
      </c>
      <c r="J1020" t="s">
        <v>23</v>
      </c>
      <c r="K1020" t="s">
        <v>23</v>
      </c>
      <c r="L1020" t="s">
        <v>23</v>
      </c>
      <c r="M1020" t="s">
        <v>22</v>
      </c>
      <c r="N1020" t="s">
        <v>23</v>
      </c>
      <c r="O1020" t="s">
        <v>22</v>
      </c>
      <c r="P1020" t="s">
        <v>26</v>
      </c>
      <c r="Q1020">
        <v>1</v>
      </c>
      <c r="R1020" t="s">
        <v>27</v>
      </c>
      <c r="S1020">
        <v>40.049999999999997</v>
      </c>
      <c r="T1020">
        <v>162.44999999999999</v>
      </c>
      <c r="U1020">
        <v>0</v>
      </c>
    </row>
    <row r="1021" spans="1:21" x14ac:dyDescent="0.25">
      <c r="A1021" t="s">
        <v>1053</v>
      </c>
      <c r="B1021">
        <v>0</v>
      </c>
      <c r="C1021">
        <v>0</v>
      </c>
      <c r="D1021">
        <v>0</v>
      </c>
      <c r="E1021">
        <v>0</v>
      </c>
      <c r="F1021">
        <v>23</v>
      </c>
      <c r="G1021">
        <v>1</v>
      </c>
      <c r="H1021" t="s">
        <v>23</v>
      </c>
      <c r="I1021" t="s">
        <v>23</v>
      </c>
      <c r="J1021" t="s">
        <v>44</v>
      </c>
      <c r="K1021" t="s">
        <v>44</v>
      </c>
      <c r="L1021" t="s">
        <v>44</v>
      </c>
      <c r="M1021" t="s">
        <v>44</v>
      </c>
      <c r="N1021" t="s">
        <v>44</v>
      </c>
      <c r="O1021" t="s">
        <v>44</v>
      </c>
      <c r="P1021" t="s">
        <v>26</v>
      </c>
      <c r="Q1021">
        <v>1</v>
      </c>
      <c r="R1021" t="s">
        <v>30</v>
      </c>
      <c r="S1021">
        <v>19.5</v>
      </c>
      <c r="T1021">
        <v>470.2</v>
      </c>
      <c r="U1021">
        <v>0</v>
      </c>
    </row>
    <row r="1022" spans="1:21" x14ac:dyDescent="0.25">
      <c r="A1022" t="s">
        <v>1054</v>
      </c>
      <c r="B1022">
        <v>0</v>
      </c>
      <c r="C1022">
        <v>0</v>
      </c>
      <c r="D1022">
        <v>1</v>
      </c>
      <c r="E1022">
        <v>1</v>
      </c>
      <c r="F1022">
        <v>39</v>
      </c>
      <c r="G1022">
        <v>1</v>
      </c>
      <c r="H1022" t="s">
        <v>23</v>
      </c>
      <c r="I1022" t="s">
        <v>25</v>
      </c>
      <c r="J1022" t="s">
        <v>22</v>
      </c>
      <c r="K1022" t="s">
        <v>23</v>
      </c>
      <c r="L1022" t="s">
        <v>23</v>
      </c>
      <c r="M1022" t="s">
        <v>23</v>
      </c>
      <c r="N1022" t="s">
        <v>23</v>
      </c>
      <c r="O1022" t="s">
        <v>23</v>
      </c>
      <c r="P1022" t="s">
        <v>26</v>
      </c>
      <c r="Q1022">
        <v>0</v>
      </c>
      <c r="R1022" t="s">
        <v>38</v>
      </c>
      <c r="S1022">
        <v>51.05</v>
      </c>
      <c r="T1022">
        <v>2066</v>
      </c>
      <c r="U1022">
        <v>0</v>
      </c>
    </row>
    <row r="1023" spans="1:21" x14ac:dyDescent="0.25">
      <c r="A1023" t="s">
        <v>1055</v>
      </c>
      <c r="B1023">
        <v>1</v>
      </c>
      <c r="C1023">
        <v>0</v>
      </c>
      <c r="D1023">
        <v>1</v>
      </c>
      <c r="E1023">
        <v>0</v>
      </c>
      <c r="F1023">
        <v>28</v>
      </c>
      <c r="G1023">
        <v>1</v>
      </c>
      <c r="H1023" t="s">
        <v>23</v>
      </c>
      <c r="I1023" t="s">
        <v>25</v>
      </c>
      <c r="J1023" t="s">
        <v>22</v>
      </c>
      <c r="K1023" t="s">
        <v>23</v>
      </c>
      <c r="L1023" t="s">
        <v>23</v>
      </c>
      <c r="M1023" t="s">
        <v>22</v>
      </c>
      <c r="N1023" t="s">
        <v>23</v>
      </c>
      <c r="O1023" t="s">
        <v>23</v>
      </c>
      <c r="P1023" t="s">
        <v>29</v>
      </c>
      <c r="Q1023">
        <v>0</v>
      </c>
      <c r="R1023" t="s">
        <v>30</v>
      </c>
      <c r="S1023">
        <v>54.35</v>
      </c>
      <c r="T1023">
        <v>1426.45</v>
      </c>
      <c r="U1023">
        <v>0</v>
      </c>
    </row>
    <row r="1024" spans="1:21" x14ac:dyDescent="0.25">
      <c r="A1024" t="s">
        <v>1056</v>
      </c>
      <c r="B1024">
        <v>0</v>
      </c>
      <c r="C1024">
        <v>1</v>
      </c>
      <c r="D1024">
        <v>0</v>
      </c>
      <c r="E1024">
        <v>0</v>
      </c>
      <c r="F1024">
        <v>5</v>
      </c>
      <c r="G1024">
        <v>1</v>
      </c>
      <c r="H1024" t="s">
        <v>23</v>
      </c>
      <c r="I1024" t="s">
        <v>35</v>
      </c>
      <c r="J1024" t="s">
        <v>23</v>
      </c>
      <c r="K1024" t="s">
        <v>22</v>
      </c>
      <c r="L1024" t="s">
        <v>23</v>
      </c>
      <c r="M1024" t="s">
        <v>23</v>
      </c>
      <c r="N1024" t="s">
        <v>22</v>
      </c>
      <c r="O1024" t="s">
        <v>23</v>
      </c>
      <c r="P1024" t="s">
        <v>26</v>
      </c>
      <c r="Q1024">
        <v>1</v>
      </c>
      <c r="R1024" t="s">
        <v>27</v>
      </c>
      <c r="S1024">
        <v>84.7</v>
      </c>
      <c r="T1024">
        <v>392.5</v>
      </c>
      <c r="U1024">
        <v>0</v>
      </c>
    </row>
    <row r="1025" spans="1:21" x14ac:dyDescent="0.25">
      <c r="A1025" t="s">
        <v>1057</v>
      </c>
      <c r="B1025">
        <v>0</v>
      </c>
      <c r="C1025">
        <v>1</v>
      </c>
      <c r="D1025">
        <v>1</v>
      </c>
      <c r="E1025">
        <v>0</v>
      </c>
      <c r="F1025">
        <v>45</v>
      </c>
      <c r="G1025">
        <v>1</v>
      </c>
      <c r="H1025" t="s">
        <v>23</v>
      </c>
      <c r="I1025" t="s">
        <v>35</v>
      </c>
      <c r="J1025" t="s">
        <v>23</v>
      </c>
      <c r="K1025" t="s">
        <v>23</v>
      </c>
      <c r="L1025" t="s">
        <v>22</v>
      </c>
      <c r="M1025" t="s">
        <v>23</v>
      </c>
      <c r="N1025" t="s">
        <v>23</v>
      </c>
      <c r="O1025" t="s">
        <v>22</v>
      </c>
      <c r="P1025" t="s">
        <v>26</v>
      </c>
      <c r="Q1025">
        <v>1</v>
      </c>
      <c r="R1025" t="s">
        <v>27</v>
      </c>
      <c r="S1025">
        <v>86.1</v>
      </c>
      <c r="T1025">
        <v>3861.45</v>
      </c>
      <c r="U1025">
        <v>0</v>
      </c>
    </row>
    <row r="1026" spans="1:21" x14ac:dyDescent="0.25">
      <c r="A1026" t="s">
        <v>1058</v>
      </c>
      <c r="B1026">
        <v>1</v>
      </c>
      <c r="C1026">
        <v>0</v>
      </c>
      <c r="D1026">
        <v>0</v>
      </c>
      <c r="E1026">
        <v>0</v>
      </c>
      <c r="F1026">
        <v>37</v>
      </c>
      <c r="G1026">
        <v>1</v>
      </c>
      <c r="H1026" t="s">
        <v>23</v>
      </c>
      <c r="I1026" t="s">
        <v>35</v>
      </c>
      <c r="J1026" t="s">
        <v>23</v>
      </c>
      <c r="K1026" t="s">
        <v>23</v>
      </c>
      <c r="L1026" t="s">
        <v>23</v>
      </c>
      <c r="M1026" t="s">
        <v>23</v>
      </c>
      <c r="N1026" t="s">
        <v>23</v>
      </c>
      <c r="O1026" t="s">
        <v>23</v>
      </c>
      <c r="P1026" t="s">
        <v>26</v>
      </c>
      <c r="Q1026">
        <v>1</v>
      </c>
      <c r="R1026" t="s">
        <v>30</v>
      </c>
      <c r="S1026">
        <v>70.349999999999994</v>
      </c>
      <c r="T1026">
        <v>2552.9</v>
      </c>
      <c r="U1026">
        <v>0</v>
      </c>
    </row>
    <row r="1027" spans="1:21" x14ac:dyDescent="0.25">
      <c r="A1027" t="s">
        <v>1059</v>
      </c>
      <c r="B1027">
        <v>0</v>
      </c>
      <c r="C1027">
        <v>1</v>
      </c>
      <c r="D1027">
        <v>1</v>
      </c>
      <c r="E1027">
        <v>0</v>
      </c>
      <c r="F1027">
        <v>60</v>
      </c>
      <c r="G1027">
        <v>1</v>
      </c>
      <c r="H1027" t="s">
        <v>23</v>
      </c>
      <c r="I1027" t="s">
        <v>35</v>
      </c>
      <c r="J1027" t="s">
        <v>22</v>
      </c>
      <c r="K1027" t="s">
        <v>22</v>
      </c>
      <c r="L1027" t="s">
        <v>22</v>
      </c>
      <c r="M1027" t="s">
        <v>22</v>
      </c>
      <c r="N1027" t="s">
        <v>22</v>
      </c>
      <c r="O1027" t="s">
        <v>22</v>
      </c>
      <c r="P1027" t="s">
        <v>45</v>
      </c>
      <c r="Q1027">
        <v>1</v>
      </c>
      <c r="R1027" t="s">
        <v>33</v>
      </c>
      <c r="S1027">
        <v>110</v>
      </c>
      <c r="T1027">
        <v>6668.35</v>
      </c>
      <c r="U1027">
        <v>0</v>
      </c>
    </row>
    <row r="1028" spans="1:21" x14ac:dyDescent="0.25">
      <c r="A1028" t="s">
        <v>1060</v>
      </c>
      <c r="B1028">
        <v>1</v>
      </c>
      <c r="C1028">
        <v>1</v>
      </c>
      <c r="D1028">
        <v>0</v>
      </c>
      <c r="E1028">
        <v>0</v>
      </c>
      <c r="F1028">
        <v>8</v>
      </c>
      <c r="G1028">
        <v>1</v>
      </c>
      <c r="H1028" t="s">
        <v>22</v>
      </c>
      <c r="I1028" t="s">
        <v>35</v>
      </c>
      <c r="J1028" t="s">
        <v>23</v>
      </c>
      <c r="K1028" t="s">
        <v>23</v>
      </c>
      <c r="L1028" t="s">
        <v>22</v>
      </c>
      <c r="M1028" t="s">
        <v>23</v>
      </c>
      <c r="N1028" t="s">
        <v>22</v>
      </c>
      <c r="O1028" t="s">
        <v>22</v>
      </c>
      <c r="P1028" t="s">
        <v>26</v>
      </c>
      <c r="Q1028">
        <v>1</v>
      </c>
      <c r="R1028" t="s">
        <v>27</v>
      </c>
      <c r="S1028">
        <v>100.6</v>
      </c>
      <c r="T1028">
        <v>819.4</v>
      </c>
      <c r="U1028">
        <v>1</v>
      </c>
    </row>
    <row r="1029" spans="1:21" x14ac:dyDescent="0.25">
      <c r="A1029" t="s">
        <v>1061</v>
      </c>
      <c r="B1029">
        <v>0</v>
      </c>
      <c r="C1029">
        <v>0</v>
      </c>
      <c r="D1029">
        <v>0</v>
      </c>
      <c r="E1029">
        <v>0</v>
      </c>
      <c r="F1029">
        <v>47</v>
      </c>
      <c r="G1029">
        <v>1</v>
      </c>
      <c r="H1029" t="s">
        <v>22</v>
      </c>
      <c r="I1029" t="s">
        <v>35</v>
      </c>
      <c r="J1029" t="s">
        <v>22</v>
      </c>
      <c r="K1029" t="s">
        <v>23</v>
      </c>
      <c r="L1029" t="s">
        <v>22</v>
      </c>
      <c r="M1029" t="s">
        <v>23</v>
      </c>
      <c r="N1029" t="s">
        <v>22</v>
      </c>
      <c r="O1029" t="s">
        <v>23</v>
      </c>
      <c r="P1029" t="s">
        <v>29</v>
      </c>
      <c r="Q1029">
        <v>0</v>
      </c>
      <c r="R1029" t="s">
        <v>38</v>
      </c>
      <c r="S1029">
        <v>94.9</v>
      </c>
      <c r="T1029">
        <v>4615.25</v>
      </c>
      <c r="U1029">
        <v>0</v>
      </c>
    </row>
    <row r="1030" spans="1:21" x14ac:dyDescent="0.25">
      <c r="A1030" t="s">
        <v>1062</v>
      </c>
      <c r="B1030">
        <v>1</v>
      </c>
      <c r="C1030">
        <v>0</v>
      </c>
      <c r="D1030">
        <v>1</v>
      </c>
      <c r="E1030">
        <v>1</v>
      </c>
      <c r="F1030">
        <v>26</v>
      </c>
      <c r="G1030">
        <v>1</v>
      </c>
      <c r="H1030" t="s">
        <v>22</v>
      </c>
      <c r="I1030" t="s">
        <v>35</v>
      </c>
      <c r="J1030" t="s">
        <v>23</v>
      </c>
      <c r="K1030" t="s">
        <v>23</v>
      </c>
      <c r="L1030" t="s">
        <v>23</v>
      </c>
      <c r="M1030" t="s">
        <v>23</v>
      </c>
      <c r="N1030" t="s">
        <v>22</v>
      </c>
      <c r="O1030" t="s">
        <v>23</v>
      </c>
      <c r="P1030" t="s">
        <v>26</v>
      </c>
      <c r="Q1030">
        <v>1</v>
      </c>
      <c r="R1030" t="s">
        <v>27</v>
      </c>
      <c r="S1030">
        <v>83.75</v>
      </c>
      <c r="T1030">
        <v>2070.6</v>
      </c>
      <c r="U1030">
        <v>1</v>
      </c>
    </row>
    <row r="1031" spans="1:21" x14ac:dyDescent="0.25">
      <c r="A1031" t="s">
        <v>1063</v>
      </c>
      <c r="B1031">
        <v>0</v>
      </c>
      <c r="C1031">
        <v>1</v>
      </c>
      <c r="D1031">
        <v>1</v>
      </c>
      <c r="E1031">
        <v>1</v>
      </c>
      <c r="F1031">
        <v>3</v>
      </c>
      <c r="G1031">
        <v>1</v>
      </c>
      <c r="H1031" t="s">
        <v>23</v>
      </c>
      <c r="I1031" t="s">
        <v>35</v>
      </c>
      <c r="J1031" t="s">
        <v>22</v>
      </c>
      <c r="K1031" t="s">
        <v>23</v>
      </c>
      <c r="L1031" t="s">
        <v>23</v>
      </c>
      <c r="M1031" t="s">
        <v>22</v>
      </c>
      <c r="N1031" t="s">
        <v>22</v>
      </c>
      <c r="O1031" t="s">
        <v>23</v>
      </c>
      <c r="P1031" t="s">
        <v>26</v>
      </c>
      <c r="Q1031">
        <v>1</v>
      </c>
      <c r="R1031" t="s">
        <v>30</v>
      </c>
      <c r="S1031">
        <v>88.3</v>
      </c>
      <c r="T1031">
        <v>273.75</v>
      </c>
      <c r="U1031">
        <v>1</v>
      </c>
    </row>
    <row r="1032" spans="1:21" x14ac:dyDescent="0.25">
      <c r="A1032" t="s">
        <v>1064</v>
      </c>
      <c r="B1032">
        <v>0</v>
      </c>
      <c r="C1032">
        <v>0</v>
      </c>
      <c r="D1032">
        <v>1</v>
      </c>
      <c r="E1032">
        <v>1</v>
      </c>
      <c r="F1032">
        <v>50</v>
      </c>
      <c r="G1032">
        <v>1</v>
      </c>
      <c r="H1032" t="s">
        <v>23</v>
      </c>
      <c r="I1032" t="s">
        <v>35</v>
      </c>
      <c r="J1032" t="s">
        <v>23</v>
      </c>
      <c r="K1032" t="s">
        <v>23</v>
      </c>
      <c r="L1032" t="s">
        <v>23</v>
      </c>
      <c r="M1032" t="s">
        <v>23</v>
      </c>
      <c r="N1032" t="s">
        <v>23</v>
      </c>
      <c r="O1032" t="s">
        <v>23</v>
      </c>
      <c r="P1032" t="s">
        <v>26</v>
      </c>
      <c r="Q1032">
        <v>1</v>
      </c>
      <c r="R1032" t="s">
        <v>33</v>
      </c>
      <c r="S1032">
        <v>69.75</v>
      </c>
      <c r="T1032">
        <v>3557.7</v>
      </c>
      <c r="U1032">
        <v>0</v>
      </c>
    </row>
    <row r="1033" spans="1:21" x14ac:dyDescent="0.25">
      <c r="A1033" t="s">
        <v>1065</v>
      </c>
      <c r="B1033">
        <v>1</v>
      </c>
      <c r="C1033">
        <v>0</v>
      </c>
      <c r="D1033">
        <v>1</v>
      </c>
      <c r="E1033">
        <v>1</v>
      </c>
      <c r="F1033">
        <v>27</v>
      </c>
      <c r="G1033">
        <v>1</v>
      </c>
      <c r="H1033" t="s">
        <v>22</v>
      </c>
      <c r="I1033" t="s">
        <v>25</v>
      </c>
      <c r="J1033" t="s">
        <v>23</v>
      </c>
      <c r="K1033" t="s">
        <v>23</v>
      </c>
      <c r="L1033" t="s">
        <v>23</v>
      </c>
      <c r="M1033" t="s">
        <v>22</v>
      </c>
      <c r="N1033" t="s">
        <v>22</v>
      </c>
      <c r="O1033" t="s">
        <v>22</v>
      </c>
      <c r="P1033" t="s">
        <v>26</v>
      </c>
      <c r="Q1033">
        <v>0</v>
      </c>
      <c r="R1033" t="s">
        <v>33</v>
      </c>
      <c r="S1033">
        <v>71.599999999999994</v>
      </c>
      <c r="T1033">
        <v>1957.1</v>
      </c>
      <c r="U1033">
        <v>0</v>
      </c>
    </row>
    <row r="1034" spans="1:21" x14ac:dyDescent="0.25">
      <c r="A1034" t="s">
        <v>1066</v>
      </c>
      <c r="B1034">
        <v>0</v>
      </c>
      <c r="C1034">
        <v>1</v>
      </c>
      <c r="D1034">
        <v>0</v>
      </c>
      <c r="E1034">
        <v>0</v>
      </c>
      <c r="F1034">
        <v>8</v>
      </c>
      <c r="G1034">
        <v>1</v>
      </c>
      <c r="H1034" t="s">
        <v>23</v>
      </c>
      <c r="I1034" t="s">
        <v>35</v>
      </c>
      <c r="J1034" t="s">
        <v>23</v>
      </c>
      <c r="K1034" t="s">
        <v>23</v>
      </c>
      <c r="L1034" t="s">
        <v>22</v>
      </c>
      <c r="M1034" t="s">
        <v>23</v>
      </c>
      <c r="N1034" t="s">
        <v>22</v>
      </c>
      <c r="O1034" t="s">
        <v>22</v>
      </c>
      <c r="P1034" t="s">
        <v>26</v>
      </c>
      <c r="Q1034">
        <v>1</v>
      </c>
      <c r="R1034" t="s">
        <v>27</v>
      </c>
      <c r="S1034">
        <v>92.1</v>
      </c>
      <c r="T1034">
        <v>729.95</v>
      </c>
      <c r="U1034">
        <v>1</v>
      </c>
    </row>
    <row r="1035" spans="1:21" x14ac:dyDescent="0.25">
      <c r="A1035" t="s">
        <v>1067</v>
      </c>
      <c r="B1035">
        <v>0</v>
      </c>
      <c r="C1035">
        <v>0</v>
      </c>
      <c r="D1035">
        <v>1</v>
      </c>
      <c r="E1035">
        <v>0</v>
      </c>
      <c r="F1035">
        <v>62</v>
      </c>
      <c r="G1035">
        <v>1</v>
      </c>
      <c r="H1035" t="s">
        <v>22</v>
      </c>
      <c r="I1035" t="s">
        <v>23</v>
      </c>
      <c r="J1035" t="s">
        <v>44</v>
      </c>
      <c r="K1035" t="s">
        <v>44</v>
      </c>
      <c r="L1035" t="s">
        <v>44</v>
      </c>
      <c r="M1035" t="s">
        <v>44</v>
      </c>
      <c r="N1035" t="s">
        <v>44</v>
      </c>
      <c r="O1035" t="s">
        <v>44</v>
      </c>
      <c r="P1035" t="s">
        <v>45</v>
      </c>
      <c r="Q1035">
        <v>0</v>
      </c>
      <c r="R1035" t="s">
        <v>33</v>
      </c>
      <c r="S1035">
        <v>23.65</v>
      </c>
      <c r="T1035">
        <v>1416.75</v>
      </c>
      <c r="U1035">
        <v>0</v>
      </c>
    </row>
    <row r="1036" spans="1:21" x14ac:dyDescent="0.25">
      <c r="A1036" t="s">
        <v>1068</v>
      </c>
      <c r="B1036">
        <v>0</v>
      </c>
      <c r="C1036">
        <v>0</v>
      </c>
      <c r="D1036">
        <v>1</v>
      </c>
      <c r="E1036">
        <v>0</v>
      </c>
      <c r="F1036">
        <v>71</v>
      </c>
      <c r="G1036">
        <v>1</v>
      </c>
      <c r="H1036" t="s">
        <v>23</v>
      </c>
      <c r="I1036" t="s">
        <v>25</v>
      </c>
      <c r="J1036" t="s">
        <v>22</v>
      </c>
      <c r="K1036" t="s">
        <v>23</v>
      </c>
      <c r="L1036" t="s">
        <v>22</v>
      </c>
      <c r="M1036" t="s">
        <v>22</v>
      </c>
      <c r="N1036" t="s">
        <v>22</v>
      </c>
      <c r="O1036" t="s">
        <v>22</v>
      </c>
      <c r="P1036" t="s">
        <v>45</v>
      </c>
      <c r="Q1036">
        <v>0</v>
      </c>
      <c r="R1036" t="s">
        <v>33</v>
      </c>
      <c r="S1036">
        <v>81.849999999999994</v>
      </c>
      <c r="T1036">
        <v>5924.4</v>
      </c>
      <c r="U1036">
        <v>0</v>
      </c>
    </row>
    <row r="1037" spans="1:21" x14ac:dyDescent="0.25">
      <c r="A1037" t="s">
        <v>1069</v>
      </c>
      <c r="B1037">
        <v>1</v>
      </c>
      <c r="C1037">
        <v>0</v>
      </c>
      <c r="D1037">
        <v>0</v>
      </c>
      <c r="E1037">
        <v>0</v>
      </c>
      <c r="F1037">
        <v>66</v>
      </c>
      <c r="G1037">
        <v>1</v>
      </c>
      <c r="H1037" t="s">
        <v>22</v>
      </c>
      <c r="I1037" t="s">
        <v>23</v>
      </c>
      <c r="J1037" t="s">
        <v>44</v>
      </c>
      <c r="K1037" t="s">
        <v>44</v>
      </c>
      <c r="L1037" t="s">
        <v>44</v>
      </c>
      <c r="M1037" t="s">
        <v>44</v>
      </c>
      <c r="N1037" t="s">
        <v>44</v>
      </c>
      <c r="O1037" t="s">
        <v>44</v>
      </c>
      <c r="P1037" t="s">
        <v>45</v>
      </c>
      <c r="Q1037">
        <v>0</v>
      </c>
      <c r="R1037" t="s">
        <v>30</v>
      </c>
      <c r="S1037">
        <v>25.1</v>
      </c>
      <c r="T1037">
        <v>1697.7</v>
      </c>
      <c r="U1037">
        <v>0</v>
      </c>
    </row>
    <row r="1038" spans="1:21" x14ac:dyDescent="0.25">
      <c r="A1038" t="s">
        <v>1070</v>
      </c>
      <c r="B1038">
        <v>1</v>
      </c>
      <c r="C1038">
        <v>0</v>
      </c>
      <c r="D1038">
        <v>1</v>
      </c>
      <c r="E1038">
        <v>1</v>
      </c>
      <c r="F1038">
        <v>68</v>
      </c>
      <c r="G1038">
        <v>1</v>
      </c>
      <c r="H1038" t="s">
        <v>22</v>
      </c>
      <c r="I1038" t="s">
        <v>35</v>
      </c>
      <c r="J1038" t="s">
        <v>22</v>
      </c>
      <c r="K1038" t="s">
        <v>22</v>
      </c>
      <c r="L1038" t="s">
        <v>22</v>
      </c>
      <c r="M1038" t="s">
        <v>22</v>
      </c>
      <c r="N1038" t="s">
        <v>22</v>
      </c>
      <c r="O1038" t="s">
        <v>22</v>
      </c>
      <c r="P1038" t="s">
        <v>45</v>
      </c>
      <c r="Q1038">
        <v>1</v>
      </c>
      <c r="R1038" t="s">
        <v>33</v>
      </c>
      <c r="S1038">
        <v>114.7</v>
      </c>
      <c r="T1038">
        <v>7849.85</v>
      </c>
      <c r="U1038">
        <v>0</v>
      </c>
    </row>
    <row r="1039" spans="1:21" x14ac:dyDescent="0.25">
      <c r="A1039" t="s">
        <v>1071</v>
      </c>
      <c r="B1039">
        <v>0</v>
      </c>
      <c r="C1039">
        <v>0</v>
      </c>
      <c r="D1039">
        <v>0</v>
      </c>
      <c r="E1039">
        <v>0</v>
      </c>
      <c r="F1039">
        <v>13</v>
      </c>
      <c r="G1039">
        <v>0</v>
      </c>
      <c r="H1039" t="s">
        <v>24</v>
      </c>
      <c r="I1039" t="s">
        <v>25</v>
      </c>
      <c r="J1039" t="s">
        <v>23</v>
      </c>
      <c r="K1039" t="s">
        <v>23</v>
      </c>
      <c r="L1039" t="s">
        <v>22</v>
      </c>
      <c r="M1039" t="s">
        <v>23</v>
      </c>
      <c r="N1039" t="s">
        <v>22</v>
      </c>
      <c r="O1039" t="s">
        <v>22</v>
      </c>
      <c r="P1039" t="s">
        <v>26</v>
      </c>
      <c r="Q1039">
        <v>0</v>
      </c>
      <c r="R1039" t="s">
        <v>27</v>
      </c>
      <c r="S1039">
        <v>49.15</v>
      </c>
      <c r="T1039">
        <v>649.4</v>
      </c>
      <c r="U1039">
        <v>0</v>
      </c>
    </row>
    <row r="1040" spans="1:21" x14ac:dyDescent="0.25">
      <c r="A1040" t="s">
        <v>1072</v>
      </c>
      <c r="B1040">
        <v>1</v>
      </c>
      <c r="C1040">
        <v>0</v>
      </c>
      <c r="D1040">
        <v>1</v>
      </c>
      <c r="E1040">
        <v>0</v>
      </c>
      <c r="F1040">
        <v>56</v>
      </c>
      <c r="G1040">
        <v>1</v>
      </c>
      <c r="H1040" t="s">
        <v>23</v>
      </c>
      <c r="I1040" t="s">
        <v>35</v>
      </c>
      <c r="J1040" t="s">
        <v>23</v>
      </c>
      <c r="K1040" t="s">
        <v>23</v>
      </c>
      <c r="L1040" t="s">
        <v>23</v>
      </c>
      <c r="M1040" t="s">
        <v>23</v>
      </c>
      <c r="N1040" t="s">
        <v>23</v>
      </c>
      <c r="O1040" t="s">
        <v>22</v>
      </c>
      <c r="P1040" t="s">
        <v>29</v>
      </c>
      <c r="Q1040">
        <v>1</v>
      </c>
      <c r="R1040" t="s">
        <v>27</v>
      </c>
      <c r="S1040">
        <v>80.900000000000006</v>
      </c>
      <c r="T1040">
        <v>4557.5</v>
      </c>
      <c r="U1040">
        <v>0</v>
      </c>
    </row>
    <row r="1041" spans="1:21" x14ac:dyDescent="0.25">
      <c r="A1041" t="s">
        <v>1073</v>
      </c>
      <c r="B1041">
        <v>1</v>
      </c>
      <c r="C1041">
        <v>0</v>
      </c>
      <c r="D1041">
        <v>1</v>
      </c>
      <c r="E1041">
        <v>0</v>
      </c>
      <c r="F1041">
        <v>38</v>
      </c>
      <c r="G1041">
        <v>1</v>
      </c>
      <c r="H1041" t="s">
        <v>23</v>
      </c>
      <c r="I1041" t="s">
        <v>35</v>
      </c>
      <c r="J1041" t="s">
        <v>22</v>
      </c>
      <c r="K1041" t="s">
        <v>22</v>
      </c>
      <c r="L1041" t="s">
        <v>23</v>
      </c>
      <c r="M1041" t="s">
        <v>23</v>
      </c>
      <c r="N1041" t="s">
        <v>23</v>
      </c>
      <c r="O1041" t="s">
        <v>23</v>
      </c>
      <c r="P1041" t="s">
        <v>26</v>
      </c>
      <c r="Q1041">
        <v>1</v>
      </c>
      <c r="R1041" t="s">
        <v>27</v>
      </c>
      <c r="S1041">
        <v>79.45</v>
      </c>
      <c r="T1041">
        <v>3013.05</v>
      </c>
      <c r="U1041">
        <v>1</v>
      </c>
    </row>
    <row r="1042" spans="1:21" x14ac:dyDescent="0.25">
      <c r="A1042" t="s">
        <v>1074</v>
      </c>
      <c r="B1042">
        <v>1</v>
      </c>
      <c r="C1042">
        <v>1</v>
      </c>
      <c r="D1042">
        <v>0</v>
      </c>
      <c r="E1042">
        <v>0</v>
      </c>
      <c r="F1042">
        <v>14</v>
      </c>
      <c r="G1042">
        <v>1</v>
      </c>
      <c r="H1042" t="s">
        <v>23</v>
      </c>
      <c r="I1042" t="s">
        <v>35</v>
      </c>
      <c r="J1042" t="s">
        <v>23</v>
      </c>
      <c r="K1042" t="s">
        <v>23</v>
      </c>
      <c r="L1042" t="s">
        <v>23</v>
      </c>
      <c r="M1042" t="s">
        <v>23</v>
      </c>
      <c r="N1042" t="s">
        <v>22</v>
      </c>
      <c r="O1042" t="s">
        <v>22</v>
      </c>
      <c r="P1042" t="s">
        <v>26</v>
      </c>
      <c r="Q1042">
        <v>0</v>
      </c>
      <c r="R1042" t="s">
        <v>38</v>
      </c>
      <c r="S1042">
        <v>90.45</v>
      </c>
      <c r="T1042">
        <v>1266.0999999999999</v>
      </c>
      <c r="U1042">
        <v>1</v>
      </c>
    </row>
    <row r="1043" spans="1:21" x14ac:dyDescent="0.25">
      <c r="A1043" t="s">
        <v>1075</v>
      </c>
      <c r="B1043">
        <v>0</v>
      </c>
      <c r="C1043">
        <v>0</v>
      </c>
      <c r="D1043">
        <v>0</v>
      </c>
      <c r="E1043">
        <v>1</v>
      </c>
      <c r="F1043">
        <v>16</v>
      </c>
      <c r="G1043">
        <v>1</v>
      </c>
      <c r="H1043" t="s">
        <v>23</v>
      </c>
      <c r="I1043" t="s">
        <v>23</v>
      </c>
      <c r="J1043" t="s">
        <v>44</v>
      </c>
      <c r="K1043" t="s">
        <v>44</v>
      </c>
      <c r="L1043" t="s">
        <v>44</v>
      </c>
      <c r="M1043" t="s">
        <v>44</v>
      </c>
      <c r="N1043" t="s">
        <v>44</v>
      </c>
      <c r="O1043" t="s">
        <v>44</v>
      </c>
      <c r="P1043" t="s">
        <v>29</v>
      </c>
      <c r="Q1043">
        <v>1</v>
      </c>
      <c r="R1043" t="s">
        <v>33</v>
      </c>
      <c r="S1043">
        <v>19.3</v>
      </c>
      <c r="T1043">
        <v>360.35</v>
      </c>
      <c r="U1043">
        <v>0</v>
      </c>
    </row>
    <row r="1044" spans="1:21" x14ac:dyDescent="0.25">
      <c r="A1044" t="s">
        <v>1076</v>
      </c>
      <c r="B1044">
        <v>0</v>
      </c>
      <c r="C1044">
        <v>0</v>
      </c>
      <c r="D1044">
        <v>1</v>
      </c>
      <c r="E1044">
        <v>1</v>
      </c>
      <c r="F1044">
        <v>14</v>
      </c>
      <c r="G1044">
        <v>1</v>
      </c>
      <c r="H1044" t="s">
        <v>23</v>
      </c>
      <c r="I1044" t="s">
        <v>35</v>
      </c>
      <c r="J1044" t="s">
        <v>23</v>
      </c>
      <c r="K1044" t="s">
        <v>23</v>
      </c>
      <c r="L1044" t="s">
        <v>23</v>
      </c>
      <c r="M1044" t="s">
        <v>23</v>
      </c>
      <c r="N1044" t="s">
        <v>23</v>
      </c>
      <c r="O1044" t="s">
        <v>23</v>
      </c>
      <c r="P1044" t="s">
        <v>26</v>
      </c>
      <c r="Q1044">
        <v>0</v>
      </c>
      <c r="R1044" t="s">
        <v>27</v>
      </c>
      <c r="S1044">
        <v>70.2</v>
      </c>
      <c r="T1044">
        <v>1046.5</v>
      </c>
      <c r="U1044">
        <v>0</v>
      </c>
    </row>
    <row r="1045" spans="1:21" x14ac:dyDescent="0.25">
      <c r="A1045" t="s">
        <v>1077</v>
      </c>
      <c r="B1045">
        <v>1</v>
      </c>
      <c r="C1045">
        <v>0</v>
      </c>
      <c r="D1045">
        <v>1</v>
      </c>
      <c r="E1045">
        <v>1</v>
      </c>
      <c r="F1045">
        <v>32</v>
      </c>
      <c r="G1045">
        <v>1</v>
      </c>
      <c r="H1045" t="s">
        <v>23</v>
      </c>
      <c r="I1045" t="s">
        <v>35</v>
      </c>
      <c r="J1045" t="s">
        <v>23</v>
      </c>
      <c r="K1045" t="s">
        <v>23</v>
      </c>
      <c r="L1045" t="s">
        <v>23</v>
      </c>
      <c r="M1045" t="s">
        <v>23</v>
      </c>
      <c r="N1045" t="s">
        <v>23</v>
      </c>
      <c r="O1045" t="s">
        <v>23</v>
      </c>
      <c r="P1045" t="s">
        <v>26</v>
      </c>
      <c r="Q1045">
        <v>1</v>
      </c>
      <c r="R1045" t="s">
        <v>33</v>
      </c>
      <c r="S1045">
        <v>69.75</v>
      </c>
      <c r="T1045">
        <v>2347.9</v>
      </c>
      <c r="U1045">
        <v>1</v>
      </c>
    </row>
    <row r="1046" spans="1:21" x14ac:dyDescent="0.25">
      <c r="A1046" t="s">
        <v>1078</v>
      </c>
      <c r="B1046">
        <v>0</v>
      </c>
      <c r="C1046">
        <v>0</v>
      </c>
      <c r="D1046">
        <v>0</v>
      </c>
      <c r="E1046">
        <v>0</v>
      </c>
      <c r="F1046">
        <v>8</v>
      </c>
      <c r="G1046">
        <v>1</v>
      </c>
      <c r="H1046" t="s">
        <v>23</v>
      </c>
      <c r="I1046" t="s">
        <v>25</v>
      </c>
      <c r="J1046" t="s">
        <v>22</v>
      </c>
      <c r="K1046" t="s">
        <v>23</v>
      </c>
      <c r="L1046" t="s">
        <v>23</v>
      </c>
      <c r="M1046" t="s">
        <v>22</v>
      </c>
      <c r="N1046" t="s">
        <v>23</v>
      </c>
      <c r="O1046" t="s">
        <v>23</v>
      </c>
      <c r="P1046" t="s">
        <v>29</v>
      </c>
      <c r="Q1046">
        <v>0</v>
      </c>
      <c r="R1046" t="s">
        <v>33</v>
      </c>
      <c r="S1046">
        <v>54.25</v>
      </c>
      <c r="T1046">
        <v>447.75</v>
      </c>
      <c r="U1046">
        <v>0</v>
      </c>
    </row>
    <row r="1047" spans="1:21" x14ac:dyDescent="0.25">
      <c r="A1047" t="s">
        <v>1079</v>
      </c>
      <c r="B1047">
        <v>0</v>
      </c>
      <c r="C1047">
        <v>0</v>
      </c>
      <c r="D1047">
        <v>1</v>
      </c>
      <c r="E1047">
        <v>1</v>
      </c>
      <c r="F1047">
        <v>43</v>
      </c>
      <c r="G1047">
        <v>1</v>
      </c>
      <c r="H1047" t="s">
        <v>22</v>
      </c>
      <c r="I1047" t="s">
        <v>35</v>
      </c>
      <c r="J1047" t="s">
        <v>23</v>
      </c>
      <c r="K1047" t="s">
        <v>23</v>
      </c>
      <c r="L1047" t="s">
        <v>22</v>
      </c>
      <c r="M1047" t="s">
        <v>23</v>
      </c>
      <c r="N1047" t="s">
        <v>22</v>
      </c>
      <c r="O1047" t="s">
        <v>22</v>
      </c>
      <c r="P1047" t="s">
        <v>26</v>
      </c>
      <c r="Q1047">
        <v>1</v>
      </c>
      <c r="R1047" t="s">
        <v>33</v>
      </c>
      <c r="S1047">
        <v>99.3</v>
      </c>
      <c r="T1047">
        <v>4209.95</v>
      </c>
      <c r="U1047">
        <v>0</v>
      </c>
    </row>
    <row r="1048" spans="1:21" x14ac:dyDescent="0.25">
      <c r="A1048" t="s">
        <v>1080</v>
      </c>
      <c r="B1048">
        <v>0</v>
      </c>
      <c r="C1048">
        <v>0</v>
      </c>
      <c r="D1048">
        <v>0</v>
      </c>
      <c r="E1048">
        <v>0</v>
      </c>
      <c r="F1048">
        <v>52</v>
      </c>
      <c r="G1048">
        <v>1</v>
      </c>
      <c r="H1048" t="s">
        <v>22</v>
      </c>
      <c r="I1048" t="s">
        <v>25</v>
      </c>
      <c r="J1048" t="s">
        <v>22</v>
      </c>
      <c r="K1048" t="s">
        <v>23</v>
      </c>
      <c r="L1048" t="s">
        <v>22</v>
      </c>
      <c r="M1048" t="s">
        <v>22</v>
      </c>
      <c r="N1048" t="s">
        <v>22</v>
      </c>
      <c r="O1048" t="s">
        <v>23</v>
      </c>
      <c r="P1048" t="s">
        <v>29</v>
      </c>
      <c r="Q1048">
        <v>0</v>
      </c>
      <c r="R1048" t="s">
        <v>38</v>
      </c>
      <c r="S1048">
        <v>74</v>
      </c>
      <c r="T1048">
        <v>3877.65</v>
      </c>
      <c r="U1048">
        <v>0</v>
      </c>
    </row>
    <row r="1049" spans="1:21" x14ac:dyDescent="0.25">
      <c r="A1049" t="s">
        <v>1081</v>
      </c>
      <c r="B1049">
        <v>1</v>
      </c>
      <c r="C1049">
        <v>0</v>
      </c>
      <c r="D1049">
        <v>0</v>
      </c>
      <c r="E1049">
        <v>0</v>
      </c>
      <c r="F1049">
        <v>3</v>
      </c>
      <c r="G1049">
        <v>1</v>
      </c>
      <c r="H1049" t="s">
        <v>23</v>
      </c>
      <c r="I1049" t="s">
        <v>25</v>
      </c>
      <c r="J1049" t="s">
        <v>23</v>
      </c>
      <c r="K1049" t="s">
        <v>23</v>
      </c>
      <c r="L1049" t="s">
        <v>23</v>
      </c>
      <c r="M1049" t="s">
        <v>22</v>
      </c>
      <c r="N1049" t="s">
        <v>23</v>
      </c>
      <c r="O1049" t="s">
        <v>23</v>
      </c>
      <c r="P1049" t="s">
        <v>26</v>
      </c>
      <c r="Q1049">
        <v>1</v>
      </c>
      <c r="R1049" t="s">
        <v>30</v>
      </c>
      <c r="S1049">
        <v>50.25</v>
      </c>
      <c r="T1049">
        <v>152.30000000000001</v>
      </c>
      <c r="U1049">
        <v>0</v>
      </c>
    </row>
    <row r="1050" spans="1:21" x14ac:dyDescent="0.25">
      <c r="A1050" t="s">
        <v>1082</v>
      </c>
      <c r="B1050">
        <v>1</v>
      </c>
      <c r="C1050">
        <v>0</v>
      </c>
      <c r="D1050">
        <v>0</v>
      </c>
      <c r="E1050">
        <v>0</v>
      </c>
      <c r="F1050">
        <v>29</v>
      </c>
      <c r="G1050">
        <v>1</v>
      </c>
      <c r="H1050" t="s">
        <v>23</v>
      </c>
      <c r="I1050" t="s">
        <v>23</v>
      </c>
      <c r="J1050" t="s">
        <v>44</v>
      </c>
      <c r="K1050" t="s">
        <v>44</v>
      </c>
      <c r="L1050" t="s">
        <v>44</v>
      </c>
      <c r="M1050" t="s">
        <v>44</v>
      </c>
      <c r="N1050" t="s">
        <v>44</v>
      </c>
      <c r="O1050" t="s">
        <v>44</v>
      </c>
      <c r="P1050" t="s">
        <v>29</v>
      </c>
      <c r="Q1050">
        <v>1</v>
      </c>
      <c r="R1050" t="s">
        <v>30</v>
      </c>
      <c r="S1050">
        <v>19.8</v>
      </c>
      <c r="T1050">
        <v>572.20000000000005</v>
      </c>
      <c r="U1050">
        <v>0</v>
      </c>
    </row>
    <row r="1051" spans="1:21" x14ac:dyDescent="0.25">
      <c r="A1051" t="s">
        <v>1083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1</v>
      </c>
      <c r="H1051" t="s">
        <v>23</v>
      </c>
      <c r="I1051" t="s">
        <v>23</v>
      </c>
      <c r="J1051" t="s">
        <v>44</v>
      </c>
      <c r="K1051" t="s">
        <v>44</v>
      </c>
      <c r="L1051" t="s">
        <v>44</v>
      </c>
      <c r="M1051" t="s">
        <v>44</v>
      </c>
      <c r="N1051" t="s">
        <v>44</v>
      </c>
      <c r="O1051" t="s">
        <v>44</v>
      </c>
      <c r="P1051" t="s">
        <v>26</v>
      </c>
      <c r="Q1051">
        <v>0</v>
      </c>
      <c r="R1051" t="s">
        <v>30</v>
      </c>
      <c r="S1051">
        <v>19.649999999999999</v>
      </c>
      <c r="T1051">
        <v>19.649999999999999</v>
      </c>
      <c r="U1051">
        <v>1</v>
      </c>
    </row>
    <row r="1052" spans="1:21" x14ac:dyDescent="0.25">
      <c r="A1052" t="s">
        <v>1084</v>
      </c>
      <c r="B1052">
        <v>1</v>
      </c>
      <c r="C1052">
        <v>1</v>
      </c>
      <c r="D1052">
        <v>0</v>
      </c>
      <c r="E1052">
        <v>0</v>
      </c>
      <c r="F1052">
        <v>12</v>
      </c>
      <c r="G1052">
        <v>0</v>
      </c>
      <c r="H1052" t="s">
        <v>24</v>
      </c>
      <c r="I1052" t="s">
        <v>25</v>
      </c>
      <c r="J1052" t="s">
        <v>23</v>
      </c>
      <c r="K1052" t="s">
        <v>23</v>
      </c>
      <c r="L1052" t="s">
        <v>22</v>
      </c>
      <c r="M1052" t="s">
        <v>22</v>
      </c>
      <c r="N1052" t="s">
        <v>23</v>
      </c>
      <c r="O1052" t="s">
        <v>22</v>
      </c>
      <c r="P1052" t="s">
        <v>26</v>
      </c>
      <c r="Q1052">
        <v>1</v>
      </c>
      <c r="R1052" t="s">
        <v>27</v>
      </c>
      <c r="S1052">
        <v>43.65</v>
      </c>
      <c r="T1052">
        <v>526.95000000000005</v>
      </c>
      <c r="U1052">
        <v>1</v>
      </c>
    </row>
    <row r="1053" spans="1:21" x14ac:dyDescent="0.25">
      <c r="A1053" t="s">
        <v>1085</v>
      </c>
      <c r="B1053">
        <v>0</v>
      </c>
      <c r="C1053">
        <v>0</v>
      </c>
      <c r="D1053">
        <v>1</v>
      </c>
      <c r="E1053">
        <v>1</v>
      </c>
      <c r="F1053">
        <v>16</v>
      </c>
      <c r="G1053">
        <v>0</v>
      </c>
      <c r="H1053" t="s">
        <v>24</v>
      </c>
      <c r="I1053" t="s">
        <v>25</v>
      </c>
      <c r="J1053" t="s">
        <v>23</v>
      </c>
      <c r="K1053" t="s">
        <v>23</v>
      </c>
      <c r="L1053" t="s">
        <v>23</v>
      </c>
      <c r="M1053" t="s">
        <v>23</v>
      </c>
      <c r="N1053" t="s">
        <v>23</v>
      </c>
      <c r="O1053" t="s">
        <v>22</v>
      </c>
      <c r="P1053" t="s">
        <v>26</v>
      </c>
      <c r="Q1053">
        <v>1</v>
      </c>
      <c r="R1053" t="s">
        <v>38</v>
      </c>
      <c r="S1053">
        <v>35.5</v>
      </c>
      <c r="T1053">
        <v>552.70000000000005</v>
      </c>
      <c r="U1053">
        <v>0</v>
      </c>
    </row>
    <row r="1054" spans="1:21" x14ac:dyDescent="0.25">
      <c r="A1054" t="s">
        <v>1086</v>
      </c>
      <c r="B1054">
        <v>0</v>
      </c>
      <c r="C1054">
        <v>0</v>
      </c>
      <c r="D1054">
        <v>0</v>
      </c>
      <c r="E1054">
        <v>0</v>
      </c>
      <c r="F1054">
        <v>40</v>
      </c>
      <c r="G1054">
        <v>1</v>
      </c>
      <c r="H1054" t="s">
        <v>22</v>
      </c>
      <c r="I1054" t="s">
        <v>25</v>
      </c>
      <c r="J1054" t="s">
        <v>23</v>
      </c>
      <c r="K1054" t="s">
        <v>23</v>
      </c>
      <c r="L1054" t="s">
        <v>22</v>
      </c>
      <c r="M1054" t="s">
        <v>22</v>
      </c>
      <c r="N1054" t="s">
        <v>22</v>
      </c>
      <c r="O1054" t="s">
        <v>22</v>
      </c>
      <c r="P1054" t="s">
        <v>29</v>
      </c>
      <c r="Q1054">
        <v>1</v>
      </c>
      <c r="R1054" t="s">
        <v>30</v>
      </c>
      <c r="S1054">
        <v>80.75</v>
      </c>
      <c r="T1054">
        <v>3208.65</v>
      </c>
      <c r="U1054">
        <v>0</v>
      </c>
    </row>
    <row r="1055" spans="1:21" x14ac:dyDescent="0.25">
      <c r="A1055" t="s">
        <v>1087</v>
      </c>
      <c r="B1055">
        <v>0</v>
      </c>
      <c r="C1055">
        <v>0</v>
      </c>
      <c r="D1055">
        <v>0</v>
      </c>
      <c r="E1055">
        <v>0</v>
      </c>
      <c r="F1055">
        <v>5</v>
      </c>
      <c r="G1055">
        <v>0</v>
      </c>
      <c r="H1055" t="s">
        <v>24</v>
      </c>
      <c r="I1055" t="s">
        <v>25</v>
      </c>
      <c r="J1055" t="s">
        <v>23</v>
      </c>
      <c r="K1055" t="s">
        <v>23</v>
      </c>
      <c r="L1055" t="s">
        <v>22</v>
      </c>
      <c r="M1055" t="s">
        <v>23</v>
      </c>
      <c r="N1055" t="s">
        <v>23</v>
      </c>
      <c r="O1055" t="s">
        <v>22</v>
      </c>
      <c r="P1055" t="s">
        <v>26</v>
      </c>
      <c r="Q1055">
        <v>0</v>
      </c>
      <c r="R1055" t="s">
        <v>27</v>
      </c>
      <c r="S1055">
        <v>39.5</v>
      </c>
      <c r="T1055">
        <v>210.75</v>
      </c>
      <c r="U1055">
        <v>1</v>
      </c>
    </row>
    <row r="1056" spans="1:21" x14ac:dyDescent="0.25">
      <c r="A1056" t="s">
        <v>1088</v>
      </c>
      <c r="B1056">
        <v>1</v>
      </c>
      <c r="C1056">
        <v>0</v>
      </c>
      <c r="D1056">
        <v>1</v>
      </c>
      <c r="E1056">
        <v>0</v>
      </c>
      <c r="F1056">
        <v>40</v>
      </c>
      <c r="G1056">
        <v>1</v>
      </c>
      <c r="H1056" t="s">
        <v>22</v>
      </c>
      <c r="I1056" t="s">
        <v>35</v>
      </c>
      <c r="J1056" t="s">
        <v>23</v>
      </c>
      <c r="K1056" t="s">
        <v>23</v>
      </c>
      <c r="L1056" t="s">
        <v>23</v>
      </c>
      <c r="M1056" t="s">
        <v>23</v>
      </c>
      <c r="N1056" t="s">
        <v>22</v>
      </c>
      <c r="O1056" t="s">
        <v>22</v>
      </c>
      <c r="P1056" t="s">
        <v>26</v>
      </c>
      <c r="Q1056">
        <v>1</v>
      </c>
      <c r="R1056" t="s">
        <v>33</v>
      </c>
      <c r="S1056">
        <v>97.1</v>
      </c>
      <c r="T1056">
        <v>3706.95</v>
      </c>
      <c r="U1056">
        <v>1</v>
      </c>
    </row>
    <row r="1057" spans="1:21" x14ac:dyDescent="0.25">
      <c r="A1057" t="s">
        <v>1089</v>
      </c>
      <c r="B1057">
        <v>0</v>
      </c>
      <c r="C1057">
        <v>0</v>
      </c>
      <c r="D1057">
        <v>0</v>
      </c>
      <c r="E1057">
        <v>0</v>
      </c>
      <c r="F1057">
        <v>36</v>
      </c>
      <c r="G1057">
        <v>1</v>
      </c>
      <c r="H1057" t="s">
        <v>23</v>
      </c>
      <c r="I1057" t="s">
        <v>23</v>
      </c>
      <c r="J1057" t="s">
        <v>44</v>
      </c>
      <c r="K1057" t="s">
        <v>44</v>
      </c>
      <c r="L1057" t="s">
        <v>44</v>
      </c>
      <c r="M1057" t="s">
        <v>44</v>
      </c>
      <c r="N1057" t="s">
        <v>44</v>
      </c>
      <c r="O1057" t="s">
        <v>44</v>
      </c>
      <c r="P1057" t="s">
        <v>29</v>
      </c>
      <c r="Q1057">
        <v>0</v>
      </c>
      <c r="R1057" t="s">
        <v>30</v>
      </c>
      <c r="S1057">
        <v>19.55</v>
      </c>
      <c r="T1057">
        <v>620.75</v>
      </c>
      <c r="U1057">
        <v>0</v>
      </c>
    </row>
    <row r="1058" spans="1:21" x14ac:dyDescent="0.25">
      <c r="A1058" t="s">
        <v>1090</v>
      </c>
      <c r="B1058">
        <v>0</v>
      </c>
      <c r="C1058">
        <v>0</v>
      </c>
      <c r="D1058">
        <v>0</v>
      </c>
      <c r="E1058">
        <v>0</v>
      </c>
      <c r="F1058">
        <v>5</v>
      </c>
      <c r="G1058">
        <v>1</v>
      </c>
      <c r="H1058" t="s">
        <v>23</v>
      </c>
      <c r="I1058" t="s">
        <v>35</v>
      </c>
      <c r="J1058" t="s">
        <v>23</v>
      </c>
      <c r="K1058" t="s">
        <v>23</v>
      </c>
      <c r="L1058" t="s">
        <v>23</v>
      </c>
      <c r="M1058" t="s">
        <v>23</v>
      </c>
      <c r="N1058" t="s">
        <v>23</v>
      </c>
      <c r="O1058" t="s">
        <v>22</v>
      </c>
      <c r="P1058" t="s">
        <v>26</v>
      </c>
      <c r="Q1058">
        <v>1</v>
      </c>
      <c r="R1058" t="s">
        <v>27</v>
      </c>
      <c r="S1058">
        <v>80</v>
      </c>
      <c r="T1058">
        <v>412.5</v>
      </c>
      <c r="U1058">
        <v>1</v>
      </c>
    </row>
    <row r="1059" spans="1:21" x14ac:dyDescent="0.25">
      <c r="A1059" t="s">
        <v>1091</v>
      </c>
      <c r="B1059">
        <v>0</v>
      </c>
      <c r="C1059">
        <v>0</v>
      </c>
      <c r="D1059">
        <v>0</v>
      </c>
      <c r="E1059">
        <v>0</v>
      </c>
      <c r="F1059">
        <v>10</v>
      </c>
      <c r="G1059">
        <v>1</v>
      </c>
      <c r="H1059" t="s">
        <v>23</v>
      </c>
      <c r="I1059" t="s">
        <v>35</v>
      </c>
      <c r="J1059" t="s">
        <v>22</v>
      </c>
      <c r="K1059" t="s">
        <v>23</v>
      </c>
      <c r="L1059" t="s">
        <v>23</v>
      </c>
      <c r="M1059" t="s">
        <v>23</v>
      </c>
      <c r="N1059" t="s">
        <v>22</v>
      </c>
      <c r="O1059" t="s">
        <v>23</v>
      </c>
      <c r="P1059" t="s">
        <v>26</v>
      </c>
      <c r="Q1059">
        <v>1</v>
      </c>
      <c r="R1059" t="s">
        <v>30</v>
      </c>
      <c r="S1059">
        <v>84.7</v>
      </c>
      <c r="T1059">
        <v>832.05</v>
      </c>
      <c r="U1059">
        <v>1</v>
      </c>
    </row>
    <row r="1060" spans="1:21" x14ac:dyDescent="0.25">
      <c r="A1060" t="s">
        <v>1092</v>
      </c>
      <c r="B1060">
        <v>1</v>
      </c>
      <c r="C1060">
        <v>0</v>
      </c>
      <c r="D1060">
        <v>1</v>
      </c>
      <c r="E1060">
        <v>1</v>
      </c>
      <c r="F1060">
        <v>2</v>
      </c>
      <c r="G1060">
        <v>1</v>
      </c>
      <c r="H1060" t="s">
        <v>23</v>
      </c>
      <c r="I1060" t="s">
        <v>35</v>
      </c>
      <c r="J1060" t="s">
        <v>23</v>
      </c>
      <c r="K1060" t="s">
        <v>23</v>
      </c>
      <c r="L1060" t="s">
        <v>23</v>
      </c>
      <c r="M1060" t="s">
        <v>23</v>
      </c>
      <c r="N1060" t="s">
        <v>22</v>
      </c>
      <c r="O1060" t="s">
        <v>22</v>
      </c>
      <c r="P1060" t="s">
        <v>26</v>
      </c>
      <c r="Q1060">
        <v>1</v>
      </c>
      <c r="R1060" t="s">
        <v>33</v>
      </c>
      <c r="S1060">
        <v>89.55</v>
      </c>
      <c r="T1060">
        <v>185.55</v>
      </c>
      <c r="U1060">
        <v>1</v>
      </c>
    </row>
    <row r="1061" spans="1:21" x14ac:dyDescent="0.25">
      <c r="A1061" t="s">
        <v>1093</v>
      </c>
      <c r="B1061">
        <v>1</v>
      </c>
      <c r="C1061">
        <v>0</v>
      </c>
      <c r="D1061">
        <v>0</v>
      </c>
      <c r="E1061">
        <v>0</v>
      </c>
      <c r="F1061">
        <v>23</v>
      </c>
      <c r="G1061">
        <v>1</v>
      </c>
      <c r="H1061" t="s">
        <v>22</v>
      </c>
      <c r="I1061" t="s">
        <v>35</v>
      </c>
      <c r="J1061" t="s">
        <v>23</v>
      </c>
      <c r="K1061" t="s">
        <v>23</v>
      </c>
      <c r="L1061" t="s">
        <v>23</v>
      </c>
      <c r="M1061" t="s">
        <v>22</v>
      </c>
      <c r="N1061" t="s">
        <v>22</v>
      </c>
      <c r="O1061" t="s">
        <v>23</v>
      </c>
      <c r="P1061" t="s">
        <v>26</v>
      </c>
      <c r="Q1061">
        <v>1</v>
      </c>
      <c r="R1061" t="s">
        <v>27</v>
      </c>
      <c r="S1061">
        <v>90.6</v>
      </c>
      <c r="T1061">
        <v>1943.2</v>
      </c>
      <c r="U1061">
        <v>1</v>
      </c>
    </row>
    <row r="1062" spans="1:21" x14ac:dyDescent="0.25">
      <c r="A1062" t="s">
        <v>1094</v>
      </c>
      <c r="B1062">
        <v>1</v>
      </c>
      <c r="C1062">
        <v>0</v>
      </c>
      <c r="D1062">
        <v>1</v>
      </c>
      <c r="E1062">
        <v>1</v>
      </c>
      <c r="F1062">
        <v>26</v>
      </c>
      <c r="G1062">
        <v>1</v>
      </c>
      <c r="H1062" t="s">
        <v>23</v>
      </c>
      <c r="I1062" t="s">
        <v>23</v>
      </c>
      <c r="J1062" t="s">
        <v>44</v>
      </c>
      <c r="K1062" t="s">
        <v>44</v>
      </c>
      <c r="L1062" t="s">
        <v>44</v>
      </c>
      <c r="M1062" t="s">
        <v>44</v>
      </c>
      <c r="N1062" t="s">
        <v>44</v>
      </c>
      <c r="O1062" t="s">
        <v>44</v>
      </c>
      <c r="P1062" t="s">
        <v>29</v>
      </c>
      <c r="Q1062">
        <v>1</v>
      </c>
      <c r="R1062" t="s">
        <v>33</v>
      </c>
      <c r="S1062">
        <v>20.05</v>
      </c>
      <c r="T1062">
        <v>505.9</v>
      </c>
      <c r="U1062">
        <v>0</v>
      </c>
    </row>
    <row r="1063" spans="1:21" x14ac:dyDescent="0.25">
      <c r="A1063" t="s">
        <v>1095</v>
      </c>
      <c r="B1063">
        <v>0</v>
      </c>
      <c r="C1063">
        <v>1</v>
      </c>
      <c r="D1063">
        <v>1</v>
      </c>
      <c r="E1063">
        <v>0</v>
      </c>
      <c r="F1063">
        <v>72</v>
      </c>
      <c r="G1063">
        <v>1</v>
      </c>
      <c r="H1063" t="s">
        <v>22</v>
      </c>
      <c r="I1063" t="s">
        <v>35</v>
      </c>
      <c r="J1063" t="s">
        <v>22</v>
      </c>
      <c r="K1063" t="s">
        <v>22</v>
      </c>
      <c r="L1063" t="s">
        <v>22</v>
      </c>
      <c r="M1063" t="s">
        <v>23</v>
      </c>
      <c r="N1063" t="s">
        <v>22</v>
      </c>
      <c r="O1063" t="s">
        <v>22</v>
      </c>
      <c r="P1063" t="s">
        <v>45</v>
      </c>
      <c r="Q1063">
        <v>1</v>
      </c>
      <c r="R1063" t="s">
        <v>27</v>
      </c>
      <c r="S1063">
        <v>112.4</v>
      </c>
      <c r="T1063">
        <v>8046.85</v>
      </c>
      <c r="U1063">
        <v>0</v>
      </c>
    </row>
    <row r="1064" spans="1:21" x14ac:dyDescent="0.25">
      <c r="A1064" t="s">
        <v>1096</v>
      </c>
      <c r="B1064">
        <v>0</v>
      </c>
      <c r="C1064">
        <v>0</v>
      </c>
      <c r="D1064">
        <v>1</v>
      </c>
      <c r="E1064">
        <v>0</v>
      </c>
      <c r="F1064">
        <v>34</v>
      </c>
      <c r="G1064">
        <v>1</v>
      </c>
      <c r="H1064" t="s">
        <v>23</v>
      </c>
      <c r="I1064" t="s">
        <v>25</v>
      </c>
      <c r="J1064" t="s">
        <v>23</v>
      </c>
      <c r="K1064" t="s">
        <v>23</v>
      </c>
      <c r="L1064" t="s">
        <v>23</v>
      </c>
      <c r="M1064" t="s">
        <v>22</v>
      </c>
      <c r="N1064" t="s">
        <v>23</v>
      </c>
      <c r="O1064" t="s">
        <v>23</v>
      </c>
      <c r="P1064" t="s">
        <v>26</v>
      </c>
      <c r="Q1064">
        <v>0</v>
      </c>
      <c r="R1064" t="s">
        <v>33</v>
      </c>
      <c r="S1064">
        <v>50.2</v>
      </c>
      <c r="T1064">
        <v>1815.3</v>
      </c>
      <c r="U1064">
        <v>0</v>
      </c>
    </row>
    <row r="1065" spans="1:21" x14ac:dyDescent="0.25">
      <c r="A1065" t="s">
        <v>1097</v>
      </c>
      <c r="B1065">
        <v>1</v>
      </c>
      <c r="C1065">
        <v>0</v>
      </c>
      <c r="D1065">
        <v>0</v>
      </c>
      <c r="E1065">
        <v>0</v>
      </c>
      <c r="F1065">
        <v>10</v>
      </c>
      <c r="G1065">
        <v>1</v>
      </c>
      <c r="H1065" t="s">
        <v>23</v>
      </c>
      <c r="I1065" t="s">
        <v>25</v>
      </c>
      <c r="J1065" t="s">
        <v>22</v>
      </c>
      <c r="K1065" t="s">
        <v>23</v>
      </c>
      <c r="L1065" t="s">
        <v>23</v>
      </c>
      <c r="M1065" t="s">
        <v>22</v>
      </c>
      <c r="N1065" t="s">
        <v>22</v>
      </c>
      <c r="O1065" t="s">
        <v>23</v>
      </c>
      <c r="P1065" t="s">
        <v>26</v>
      </c>
      <c r="Q1065">
        <v>0</v>
      </c>
      <c r="R1065" t="s">
        <v>33</v>
      </c>
      <c r="S1065">
        <v>62.25</v>
      </c>
      <c r="T1065">
        <v>612.95000000000005</v>
      </c>
      <c r="U1065">
        <v>0</v>
      </c>
    </row>
    <row r="1066" spans="1:21" x14ac:dyDescent="0.25">
      <c r="A1066" t="s">
        <v>1098</v>
      </c>
      <c r="B1066">
        <v>0</v>
      </c>
      <c r="C1066">
        <v>0</v>
      </c>
      <c r="D1066">
        <v>0</v>
      </c>
      <c r="E1066">
        <v>0</v>
      </c>
      <c r="F1066">
        <v>14</v>
      </c>
      <c r="G1066">
        <v>1</v>
      </c>
      <c r="H1066" t="s">
        <v>23</v>
      </c>
      <c r="I1066" t="s">
        <v>25</v>
      </c>
      <c r="J1066" t="s">
        <v>22</v>
      </c>
      <c r="K1066" t="s">
        <v>23</v>
      </c>
      <c r="L1066" t="s">
        <v>23</v>
      </c>
      <c r="M1066" t="s">
        <v>22</v>
      </c>
      <c r="N1066" t="s">
        <v>23</v>
      </c>
      <c r="O1066" t="s">
        <v>23</v>
      </c>
      <c r="P1066" t="s">
        <v>29</v>
      </c>
      <c r="Q1066">
        <v>0</v>
      </c>
      <c r="R1066" t="s">
        <v>30</v>
      </c>
      <c r="S1066">
        <v>55.7</v>
      </c>
      <c r="T1066">
        <v>795.15</v>
      </c>
      <c r="U1066">
        <v>0</v>
      </c>
    </row>
    <row r="1067" spans="1:21" x14ac:dyDescent="0.25">
      <c r="A1067" t="s">
        <v>1099</v>
      </c>
      <c r="B1067">
        <v>0</v>
      </c>
      <c r="C1067">
        <v>0</v>
      </c>
      <c r="D1067">
        <v>0</v>
      </c>
      <c r="E1067">
        <v>0</v>
      </c>
      <c r="F1067">
        <v>23</v>
      </c>
      <c r="G1067">
        <v>1</v>
      </c>
      <c r="H1067" t="s">
        <v>22</v>
      </c>
      <c r="I1067" t="s">
        <v>35</v>
      </c>
      <c r="J1067" t="s">
        <v>22</v>
      </c>
      <c r="K1067" t="s">
        <v>23</v>
      </c>
      <c r="L1067" t="s">
        <v>23</v>
      </c>
      <c r="M1067" t="s">
        <v>23</v>
      </c>
      <c r="N1067" t="s">
        <v>22</v>
      </c>
      <c r="O1067" t="s">
        <v>23</v>
      </c>
      <c r="P1067" t="s">
        <v>26</v>
      </c>
      <c r="Q1067">
        <v>1</v>
      </c>
      <c r="R1067" t="s">
        <v>33</v>
      </c>
      <c r="S1067">
        <v>90.05</v>
      </c>
      <c r="T1067">
        <v>2169.8000000000002</v>
      </c>
      <c r="U1067">
        <v>1</v>
      </c>
    </row>
    <row r="1068" spans="1:21" x14ac:dyDescent="0.25">
      <c r="A1068" t="s">
        <v>1100</v>
      </c>
      <c r="B1068">
        <v>1</v>
      </c>
      <c r="C1068">
        <v>0</v>
      </c>
      <c r="D1068">
        <v>1</v>
      </c>
      <c r="E1068">
        <v>0</v>
      </c>
      <c r="F1068">
        <v>47</v>
      </c>
      <c r="G1068">
        <v>1</v>
      </c>
      <c r="H1068" t="s">
        <v>23</v>
      </c>
      <c r="I1068" t="s">
        <v>23</v>
      </c>
      <c r="J1068" t="s">
        <v>44</v>
      </c>
      <c r="K1068" t="s">
        <v>44</v>
      </c>
      <c r="L1068" t="s">
        <v>44</v>
      </c>
      <c r="M1068" t="s">
        <v>44</v>
      </c>
      <c r="N1068" t="s">
        <v>44</v>
      </c>
      <c r="O1068" t="s">
        <v>44</v>
      </c>
      <c r="P1068" t="s">
        <v>45</v>
      </c>
      <c r="Q1068">
        <v>0</v>
      </c>
      <c r="R1068" t="s">
        <v>30</v>
      </c>
      <c r="S1068">
        <v>19.649999999999999</v>
      </c>
      <c r="T1068">
        <v>973.1</v>
      </c>
      <c r="U1068">
        <v>0</v>
      </c>
    </row>
    <row r="1069" spans="1:21" x14ac:dyDescent="0.25">
      <c r="A1069" t="s">
        <v>1101</v>
      </c>
      <c r="B1069">
        <v>1</v>
      </c>
      <c r="C1069">
        <v>0</v>
      </c>
      <c r="D1069">
        <v>1</v>
      </c>
      <c r="E1069">
        <v>0</v>
      </c>
      <c r="F1069">
        <v>24</v>
      </c>
      <c r="G1069">
        <v>1</v>
      </c>
      <c r="H1069" t="s">
        <v>23</v>
      </c>
      <c r="I1069" t="s">
        <v>35</v>
      </c>
      <c r="J1069" t="s">
        <v>22</v>
      </c>
      <c r="K1069" t="s">
        <v>23</v>
      </c>
      <c r="L1069" t="s">
        <v>23</v>
      </c>
      <c r="M1069" t="s">
        <v>22</v>
      </c>
      <c r="N1069" t="s">
        <v>23</v>
      </c>
      <c r="O1069" t="s">
        <v>22</v>
      </c>
      <c r="P1069" t="s">
        <v>26</v>
      </c>
      <c r="Q1069">
        <v>1</v>
      </c>
      <c r="R1069" t="s">
        <v>27</v>
      </c>
      <c r="S1069">
        <v>89.25</v>
      </c>
      <c r="T1069">
        <v>2210.1999999999998</v>
      </c>
      <c r="U1069">
        <v>0</v>
      </c>
    </row>
    <row r="1070" spans="1:21" x14ac:dyDescent="0.25">
      <c r="A1070" t="s">
        <v>1102</v>
      </c>
      <c r="B1070">
        <v>1</v>
      </c>
      <c r="C1070">
        <v>0</v>
      </c>
      <c r="D1070">
        <v>1</v>
      </c>
      <c r="E1070">
        <v>0</v>
      </c>
      <c r="F1070">
        <v>49</v>
      </c>
      <c r="G1070">
        <v>1</v>
      </c>
      <c r="H1070" t="s">
        <v>22</v>
      </c>
      <c r="I1070" t="s">
        <v>35</v>
      </c>
      <c r="J1070" t="s">
        <v>23</v>
      </c>
      <c r="K1070" t="s">
        <v>22</v>
      </c>
      <c r="L1070" t="s">
        <v>23</v>
      </c>
      <c r="M1070" t="s">
        <v>23</v>
      </c>
      <c r="N1070" t="s">
        <v>22</v>
      </c>
      <c r="O1070" t="s">
        <v>22</v>
      </c>
      <c r="P1070" t="s">
        <v>26</v>
      </c>
      <c r="Q1070">
        <v>1</v>
      </c>
      <c r="R1070" t="s">
        <v>33</v>
      </c>
      <c r="S1070">
        <v>99.05</v>
      </c>
      <c r="T1070">
        <v>4853.75</v>
      </c>
      <c r="U1070">
        <v>1</v>
      </c>
    </row>
    <row r="1071" spans="1:21" x14ac:dyDescent="0.25">
      <c r="A1071" t="s">
        <v>1103</v>
      </c>
      <c r="B1071">
        <v>1</v>
      </c>
      <c r="C1071">
        <v>1</v>
      </c>
      <c r="D1071">
        <v>0</v>
      </c>
      <c r="E1071">
        <v>0</v>
      </c>
      <c r="F1071">
        <v>20</v>
      </c>
      <c r="G1071">
        <v>1</v>
      </c>
      <c r="H1071" t="s">
        <v>23</v>
      </c>
      <c r="I1071" t="s">
        <v>25</v>
      </c>
      <c r="J1071" t="s">
        <v>22</v>
      </c>
      <c r="K1071" t="s">
        <v>23</v>
      </c>
      <c r="L1071" t="s">
        <v>23</v>
      </c>
      <c r="M1071" t="s">
        <v>22</v>
      </c>
      <c r="N1071" t="s">
        <v>23</v>
      </c>
      <c r="O1071" t="s">
        <v>23</v>
      </c>
      <c r="P1071" t="s">
        <v>29</v>
      </c>
      <c r="Q1071">
        <v>0</v>
      </c>
      <c r="R1071" t="s">
        <v>30</v>
      </c>
      <c r="S1071">
        <v>54</v>
      </c>
      <c r="T1071">
        <v>1055.9000000000001</v>
      </c>
      <c r="U1071">
        <v>0</v>
      </c>
    </row>
    <row r="1072" spans="1:21" x14ac:dyDescent="0.25">
      <c r="A1072" t="s">
        <v>1104</v>
      </c>
      <c r="B1072">
        <v>0</v>
      </c>
      <c r="C1072">
        <v>0</v>
      </c>
      <c r="D1072">
        <v>0</v>
      </c>
      <c r="E1072">
        <v>0</v>
      </c>
      <c r="F1072">
        <v>2</v>
      </c>
      <c r="G1072">
        <v>1</v>
      </c>
      <c r="H1072" t="s">
        <v>23</v>
      </c>
      <c r="I1072" t="s">
        <v>35</v>
      </c>
      <c r="J1072" t="s">
        <v>23</v>
      </c>
      <c r="K1072" t="s">
        <v>23</v>
      </c>
      <c r="L1072" t="s">
        <v>23</v>
      </c>
      <c r="M1072" t="s">
        <v>23</v>
      </c>
      <c r="N1072" t="s">
        <v>23</v>
      </c>
      <c r="O1072" t="s">
        <v>23</v>
      </c>
      <c r="P1072" t="s">
        <v>26</v>
      </c>
      <c r="Q1072">
        <v>0</v>
      </c>
      <c r="R1072" t="s">
        <v>33</v>
      </c>
      <c r="S1072">
        <v>69.75</v>
      </c>
      <c r="T1072">
        <v>144.55000000000001</v>
      </c>
      <c r="U1072">
        <v>1</v>
      </c>
    </row>
    <row r="1073" spans="1:21" x14ac:dyDescent="0.25">
      <c r="A1073" t="s">
        <v>1105</v>
      </c>
      <c r="B1073">
        <v>0</v>
      </c>
      <c r="C1073">
        <v>0</v>
      </c>
      <c r="D1073">
        <v>0</v>
      </c>
      <c r="E1073">
        <v>0</v>
      </c>
      <c r="F1073">
        <v>2</v>
      </c>
      <c r="G1073">
        <v>1</v>
      </c>
      <c r="H1073" t="s">
        <v>23</v>
      </c>
      <c r="I1073" t="s">
        <v>25</v>
      </c>
      <c r="J1073" t="s">
        <v>23</v>
      </c>
      <c r="K1073" t="s">
        <v>22</v>
      </c>
      <c r="L1073" t="s">
        <v>23</v>
      </c>
      <c r="M1073" t="s">
        <v>23</v>
      </c>
      <c r="N1073" t="s">
        <v>23</v>
      </c>
      <c r="O1073" t="s">
        <v>23</v>
      </c>
      <c r="P1073" t="s">
        <v>26</v>
      </c>
      <c r="Q1073">
        <v>1</v>
      </c>
      <c r="R1073" t="s">
        <v>38</v>
      </c>
      <c r="S1073">
        <v>49.05</v>
      </c>
      <c r="T1073">
        <v>91.1</v>
      </c>
      <c r="U1073">
        <v>1</v>
      </c>
    </row>
    <row r="1074" spans="1:21" x14ac:dyDescent="0.25">
      <c r="A1074" t="s">
        <v>1106</v>
      </c>
      <c r="B1074">
        <v>1</v>
      </c>
      <c r="C1074">
        <v>0</v>
      </c>
      <c r="D1074">
        <v>0</v>
      </c>
      <c r="E1074">
        <v>0</v>
      </c>
      <c r="F1074">
        <v>22</v>
      </c>
      <c r="G1074">
        <v>0</v>
      </c>
      <c r="H1074" t="s">
        <v>24</v>
      </c>
      <c r="I1074" t="s">
        <v>25</v>
      </c>
      <c r="J1074" t="s">
        <v>23</v>
      </c>
      <c r="K1074" t="s">
        <v>23</v>
      </c>
      <c r="L1074" t="s">
        <v>22</v>
      </c>
      <c r="M1074" t="s">
        <v>22</v>
      </c>
      <c r="N1074" t="s">
        <v>22</v>
      </c>
      <c r="O1074" t="s">
        <v>22</v>
      </c>
      <c r="P1074" t="s">
        <v>45</v>
      </c>
      <c r="Q1074">
        <v>0</v>
      </c>
      <c r="R1074" t="s">
        <v>33</v>
      </c>
      <c r="S1074">
        <v>56.75</v>
      </c>
      <c r="T1074">
        <v>1304.8499999999999</v>
      </c>
      <c r="U1074">
        <v>0</v>
      </c>
    </row>
    <row r="1075" spans="1:21" x14ac:dyDescent="0.25">
      <c r="A1075" t="s">
        <v>1107</v>
      </c>
      <c r="B1075">
        <v>1</v>
      </c>
      <c r="C1075">
        <v>0</v>
      </c>
      <c r="D1075">
        <v>0</v>
      </c>
      <c r="E1075">
        <v>0</v>
      </c>
      <c r="F1075">
        <v>7</v>
      </c>
      <c r="G1075">
        <v>1</v>
      </c>
      <c r="H1075" t="s">
        <v>22</v>
      </c>
      <c r="I1075" t="s">
        <v>35</v>
      </c>
      <c r="J1075" t="s">
        <v>23</v>
      </c>
      <c r="K1075" t="s">
        <v>23</v>
      </c>
      <c r="L1075" t="s">
        <v>22</v>
      </c>
      <c r="M1075" t="s">
        <v>23</v>
      </c>
      <c r="N1075" t="s">
        <v>22</v>
      </c>
      <c r="O1075" t="s">
        <v>22</v>
      </c>
      <c r="P1075" t="s">
        <v>26</v>
      </c>
      <c r="Q1075">
        <v>1</v>
      </c>
      <c r="R1075" t="s">
        <v>33</v>
      </c>
      <c r="S1075">
        <v>98.05</v>
      </c>
      <c r="T1075">
        <v>713</v>
      </c>
      <c r="U1075">
        <v>1</v>
      </c>
    </row>
    <row r="1076" spans="1:21" x14ac:dyDescent="0.25">
      <c r="A1076" t="s">
        <v>1108</v>
      </c>
      <c r="B1076">
        <v>1</v>
      </c>
      <c r="C1076">
        <v>0</v>
      </c>
      <c r="D1076">
        <v>0</v>
      </c>
      <c r="E1076">
        <v>0</v>
      </c>
      <c r="F1076">
        <v>1</v>
      </c>
      <c r="G1076">
        <v>1</v>
      </c>
      <c r="H1076" t="s">
        <v>23</v>
      </c>
      <c r="I1076" t="s">
        <v>23</v>
      </c>
      <c r="J1076" t="s">
        <v>44</v>
      </c>
      <c r="K1076" t="s">
        <v>44</v>
      </c>
      <c r="L1076" t="s">
        <v>44</v>
      </c>
      <c r="M1076" t="s">
        <v>44</v>
      </c>
      <c r="N1076" t="s">
        <v>44</v>
      </c>
      <c r="O1076" t="s">
        <v>44</v>
      </c>
      <c r="P1076" t="s">
        <v>26</v>
      </c>
      <c r="Q1076">
        <v>0</v>
      </c>
      <c r="R1076" t="s">
        <v>30</v>
      </c>
      <c r="S1076">
        <v>21.1</v>
      </c>
      <c r="T1076">
        <v>21.1</v>
      </c>
      <c r="U1076">
        <v>0</v>
      </c>
    </row>
    <row r="1077" spans="1:21" x14ac:dyDescent="0.25">
      <c r="A1077" t="s">
        <v>1109</v>
      </c>
      <c r="B1077">
        <v>0</v>
      </c>
      <c r="C1077">
        <v>0</v>
      </c>
      <c r="D1077">
        <v>1</v>
      </c>
      <c r="E1077">
        <v>1</v>
      </c>
      <c r="F1077">
        <v>59</v>
      </c>
      <c r="G1077">
        <v>1</v>
      </c>
      <c r="H1077" t="s">
        <v>22</v>
      </c>
      <c r="I1077" t="s">
        <v>35</v>
      </c>
      <c r="J1077" t="s">
        <v>23</v>
      </c>
      <c r="K1077" t="s">
        <v>22</v>
      </c>
      <c r="L1077" t="s">
        <v>23</v>
      </c>
      <c r="M1077" t="s">
        <v>22</v>
      </c>
      <c r="N1077" t="s">
        <v>23</v>
      </c>
      <c r="O1077" t="s">
        <v>22</v>
      </c>
      <c r="P1077" t="s">
        <v>26</v>
      </c>
      <c r="Q1077">
        <v>1</v>
      </c>
      <c r="R1077" t="s">
        <v>33</v>
      </c>
      <c r="S1077">
        <v>96.65</v>
      </c>
      <c r="T1077">
        <v>5580.8</v>
      </c>
      <c r="U1077">
        <v>0</v>
      </c>
    </row>
    <row r="1078" spans="1:21" x14ac:dyDescent="0.25">
      <c r="A1078" t="s">
        <v>1110</v>
      </c>
      <c r="B1078">
        <v>0</v>
      </c>
      <c r="C1078">
        <v>0</v>
      </c>
      <c r="D1078">
        <v>1</v>
      </c>
      <c r="E1078">
        <v>1</v>
      </c>
      <c r="F1078">
        <v>58</v>
      </c>
      <c r="G1078">
        <v>1</v>
      </c>
      <c r="H1078" t="s">
        <v>22</v>
      </c>
      <c r="I1078" t="s">
        <v>23</v>
      </c>
      <c r="J1078" t="s">
        <v>44</v>
      </c>
      <c r="K1078" t="s">
        <v>44</v>
      </c>
      <c r="L1078" t="s">
        <v>44</v>
      </c>
      <c r="M1078" t="s">
        <v>44</v>
      </c>
      <c r="N1078" t="s">
        <v>44</v>
      </c>
      <c r="O1078" t="s">
        <v>44</v>
      </c>
      <c r="P1078" t="s">
        <v>29</v>
      </c>
      <c r="Q1078">
        <v>1</v>
      </c>
      <c r="R1078" t="s">
        <v>38</v>
      </c>
      <c r="S1078">
        <v>24.5</v>
      </c>
      <c r="T1078">
        <v>1497.9</v>
      </c>
      <c r="U1078">
        <v>0</v>
      </c>
    </row>
    <row r="1079" spans="1:21" x14ac:dyDescent="0.25">
      <c r="A1079" t="s">
        <v>1111</v>
      </c>
      <c r="B1079">
        <v>0</v>
      </c>
      <c r="C1079">
        <v>0</v>
      </c>
      <c r="D1079">
        <v>0</v>
      </c>
      <c r="E1079">
        <v>0</v>
      </c>
      <c r="F1079">
        <v>41</v>
      </c>
      <c r="G1079">
        <v>1</v>
      </c>
      <c r="H1079" t="s">
        <v>22</v>
      </c>
      <c r="I1079" t="s">
        <v>35</v>
      </c>
      <c r="J1079" t="s">
        <v>22</v>
      </c>
      <c r="K1079" t="s">
        <v>22</v>
      </c>
      <c r="L1079" t="s">
        <v>22</v>
      </c>
      <c r="M1079" t="s">
        <v>22</v>
      </c>
      <c r="N1079" t="s">
        <v>22</v>
      </c>
      <c r="O1079" t="s">
        <v>22</v>
      </c>
      <c r="P1079" t="s">
        <v>26</v>
      </c>
      <c r="Q1079">
        <v>1</v>
      </c>
      <c r="R1079" t="s">
        <v>33</v>
      </c>
      <c r="S1079">
        <v>114.5</v>
      </c>
      <c r="T1079">
        <v>4527.45</v>
      </c>
      <c r="U1079">
        <v>1</v>
      </c>
    </row>
    <row r="1080" spans="1:21" x14ac:dyDescent="0.25">
      <c r="A1080" t="s">
        <v>1112</v>
      </c>
      <c r="B1080">
        <v>0</v>
      </c>
      <c r="C1080">
        <v>1</v>
      </c>
      <c r="D1080">
        <v>0</v>
      </c>
      <c r="E1080">
        <v>0</v>
      </c>
      <c r="F1080">
        <v>59</v>
      </c>
      <c r="G1080">
        <v>1</v>
      </c>
      <c r="H1080" t="s">
        <v>22</v>
      </c>
      <c r="I1080" t="s">
        <v>35</v>
      </c>
      <c r="J1080" t="s">
        <v>23</v>
      </c>
      <c r="K1080" t="s">
        <v>22</v>
      </c>
      <c r="L1080" t="s">
        <v>23</v>
      </c>
      <c r="M1080" t="s">
        <v>23</v>
      </c>
      <c r="N1080" t="s">
        <v>23</v>
      </c>
      <c r="O1080" t="s">
        <v>23</v>
      </c>
      <c r="P1080" t="s">
        <v>45</v>
      </c>
      <c r="Q1080">
        <v>1</v>
      </c>
      <c r="R1080" t="s">
        <v>38</v>
      </c>
      <c r="S1080">
        <v>79.2</v>
      </c>
      <c r="T1080">
        <v>4590.3500000000004</v>
      </c>
      <c r="U1080">
        <v>0</v>
      </c>
    </row>
    <row r="1081" spans="1:21" x14ac:dyDescent="0.25">
      <c r="A1081" t="s">
        <v>1113</v>
      </c>
      <c r="B1081">
        <v>0</v>
      </c>
      <c r="C1081">
        <v>0</v>
      </c>
      <c r="D1081">
        <v>1</v>
      </c>
      <c r="E1081">
        <v>1</v>
      </c>
      <c r="F1081">
        <v>3</v>
      </c>
      <c r="G1081">
        <v>1</v>
      </c>
      <c r="H1081" t="s">
        <v>23</v>
      </c>
      <c r="I1081" t="s">
        <v>35</v>
      </c>
      <c r="J1081" t="s">
        <v>23</v>
      </c>
      <c r="K1081" t="s">
        <v>23</v>
      </c>
      <c r="L1081" t="s">
        <v>23</v>
      </c>
      <c r="M1081" t="s">
        <v>23</v>
      </c>
      <c r="N1081" t="s">
        <v>23</v>
      </c>
      <c r="O1081" t="s">
        <v>23</v>
      </c>
      <c r="P1081" t="s">
        <v>26</v>
      </c>
      <c r="Q1081">
        <v>1</v>
      </c>
      <c r="R1081" t="s">
        <v>27</v>
      </c>
      <c r="S1081">
        <v>69.55</v>
      </c>
      <c r="T1081">
        <v>200.2</v>
      </c>
      <c r="U1081">
        <v>0</v>
      </c>
    </row>
    <row r="1082" spans="1:21" x14ac:dyDescent="0.25">
      <c r="A1082" t="s">
        <v>1114</v>
      </c>
      <c r="B1082">
        <v>1</v>
      </c>
      <c r="C1082">
        <v>0</v>
      </c>
      <c r="D1082">
        <v>0</v>
      </c>
      <c r="E1082">
        <v>0</v>
      </c>
      <c r="F1082">
        <v>32</v>
      </c>
      <c r="G1082">
        <v>1</v>
      </c>
      <c r="H1082" t="s">
        <v>23</v>
      </c>
      <c r="I1082" t="s">
        <v>23</v>
      </c>
      <c r="J1082" t="s">
        <v>44</v>
      </c>
      <c r="K1082" t="s">
        <v>44</v>
      </c>
      <c r="L1082" t="s">
        <v>44</v>
      </c>
      <c r="M1082" t="s">
        <v>44</v>
      </c>
      <c r="N1082" t="s">
        <v>44</v>
      </c>
      <c r="O1082" t="s">
        <v>44</v>
      </c>
      <c r="P1082" t="s">
        <v>45</v>
      </c>
      <c r="Q1082">
        <v>1</v>
      </c>
      <c r="R1082" t="s">
        <v>33</v>
      </c>
      <c r="S1082">
        <v>20.05</v>
      </c>
      <c r="T1082">
        <v>614.45000000000005</v>
      </c>
      <c r="U1082">
        <v>0</v>
      </c>
    </row>
    <row r="1083" spans="1:21" x14ac:dyDescent="0.25">
      <c r="A1083" t="s">
        <v>1115</v>
      </c>
      <c r="B1083">
        <v>1</v>
      </c>
      <c r="C1083">
        <v>1</v>
      </c>
      <c r="D1083">
        <v>1</v>
      </c>
      <c r="E1083">
        <v>0</v>
      </c>
      <c r="F1083">
        <v>46</v>
      </c>
      <c r="G1083">
        <v>1</v>
      </c>
      <c r="H1083" t="s">
        <v>22</v>
      </c>
      <c r="I1083" t="s">
        <v>35</v>
      </c>
      <c r="J1083" t="s">
        <v>23</v>
      </c>
      <c r="K1083" t="s">
        <v>23</v>
      </c>
      <c r="L1083" t="s">
        <v>22</v>
      </c>
      <c r="M1083" t="s">
        <v>23</v>
      </c>
      <c r="N1083" t="s">
        <v>22</v>
      </c>
      <c r="O1083" t="s">
        <v>22</v>
      </c>
      <c r="P1083" t="s">
        <v>26</v>
      </c>
      <c r="Q1083">
        <v>1</v>
      </c>
      <c r="R1083" t="s">
        <v>27</v>
      </c>
      <c r="S1083">
        <v>98.85</v>
      </c>
      <c r="T1083">
        <v>4564.8999999999996</v>
      </c>
      <c r="U1083">
        <v>0</v>
      </c>
    </row>
    <row r="1084" spans="1:21" x14ac:dyDescent="0.25">
      <c r="A1084" t="s">
        <v>1116</v>
      </c>
      <c r="B1084">
        <v>1</v>
      </c>
      <c r="C1084">
        <v>0</v>
      </c>
      <c r="D1084">
        <v>1</v>
      </c>
      <c r="E1084">
        <v>1</v>
      </c>
      <c r="F1084">
        <v>0</v>
      </c>
      <c r="G1084">
        <v>1</v>
      </c>
      <c r="H1084" t="s">
        <v>22</v>
      </c>
      <c r="I1084" t="s">
        <v>23</v>
      </c>
      <c r="J1084" t="s">
        <v>44</v>
      </c>
      <c r="K1084" t="s">
        <v>44</v>
      </c>
      <c r="L1084" t="s">
        <v>44</v>
      </c>
      <c r="M1084" t="s">
        <v>44</v>
      </c>
      <c r="N1084" t="s">
        <v>44</v>
      </c>
      <c r="O1084" t="s">
        <v>44</v>
      </c>
      <c r="P1084" t="s">
        <v>45</v>
      </c>
      <c r="Q1084">
        <v>0</v>
      </c>
      <c r="R1084" t="s">
        <v>30</v>
      </c>
      <c r="S1084">
        <v>25.75</v>
      </c>
      <c r="U1084">
        <v>0</v>
      </c>
    </row>
    <row r="1085" spans="1:21" x14ac:dyDescent="0.25">
      <c r="A1085" t="s">
        <v>1117</v>
      </c>
      <c r="B1085">
        <v>1</v>
      </c>
      <c r="C1085">
        <v>0</v>
      </c>
      <c r="D1085">
        <v>0</v>
      </c>
      <c r="E1085">
        <v>0</v>
      </c>
      <c r="F1085">
        <v>2</v>
      </c>
      <c r="G1085">
        <v>1</v>
      </c>
      <c r="H1085" t="s">
        <v>23</v>
      </c>
      <c r="I1085" t="s">
        <v>35</v>
      </c>
      <c r="J1085" t="s">
        <v>23</v>
      </c>
      <c r="K1085" t="s">
        <v>23</v>
      </c>
      <c r="L1085" t="s">
        <v>23</v>
      </c>
      <c r="M1085" t="s">
        <v>23</v>
      </c>
      <c r="N1085" t="s">
        <v>23</v>
      </c>
      <c r="O1085" t="s">
        <v>22</v>
      </c>
      <c r="P1085" t="s">
        <v>26</v>
      </c>
      <c r="Q1085">
        <v>1</v>
      </c>
      <c r="R1085" t="s">
        <v>27</v>
      </c>
      <c r="S1085">
        <v>80.95</v>
      </c>
      <c r="T1085">
        <v>171.15</v>
      </c>
      <c r="U1085">
        <v>1</v>
      </c>
    </row>
    <row r="1086" spans="1:21" x14ac:dyDescent="0.25">
      <c r="A1086" t="s">
        <v>1118</v>
      </c>
      <c r="B1086">
        <v>0</v>
      </c>
      <c r="C1086">
        <v>0</v>
      </c>
      <c r="D1086">
        <v>1</v>
      </c>
      <c r="E1086">
        <v>1</v>
      </c>
      <c r="F1086">
        <v>52</v>
      </c>
      <c r="G1086">
        <v>1</v>
      </c>
      <c r="H1086" t="s">
        <v>23</v>
      </c>
      <c r="I1086" t="s">
        <v>23</v>
      </c>
      <c r="J1086" t="s">
        <v>44</v>
      </c>
      <c r="K1086" t="s">
        <v>44</v>
      </c>
      <c r="L1086" t="s">
        <v>44</v>
      </c>
      <c r="M1086" t="s">
        <v>44</v>
      </c>
      <c r="N1086" t="s">
        <v>44</v>
      </c>
      <c r="O1086" t="s">
        <v>44</v>
      </c>
      <c r="P1086" t="s">
        <v>29</v>
      </c>
      <c r="Q1086">
        <v>0</v>
      </c>
      <c r="R1086" t="s">
        <v>38</v>
      </c>
      <c r="S1086">
        <v>19.600000000000001</v>
      </c>
      <c r="T1086">
        <v>1012.4</v>
      </c>
      <c r="U1086">
        <v>0</v>
      </c>
    </row>
    <row r="1087" spans="1:21" x14ac:dyDescent="0.25">
      <c r="A1087" t="s">
        <v>1119</v>
      </c>
      <c r="B1087">
        <v>0</v>
      </c>
      <c r="C1087">
        <v>1</v>
      </c>
      <c r="D1087">
        <v>0</v>
      </c>
      <c r="E1087">
        <v>0</v>
      </c>
      <c r="F1087">
        <v>13</v>
      </c>
      <c r="G1087">
        <v>1</v>
      </c>
      <c r="H1087" t="s">
        <v>23</v>
      </c>
      <c r="I1087" t="s">
        <v>35</v>
      </c>
      <c r="J1087" t="s">
        <v>23</v>
      </c>
      <c r="K1087" t="s">
        <v>23</v>
      </c>
      <c r="L1087" t="s">
        <v>22</v>
      </c>
      <c r="M1087" t="s">
        <v>23</v>
      </c>
      <c r="N1087" t="s">
        <v>23</v>
      </c>
      <c r="O1087" t="s">
        <v>23</v>
      </c>
      <c r="P1087" t="s">
        <v>26</v>
      </c>
      <c r="Q1087">
        <v>1</v>
      </c>
      <c r="R1087" t="s">
        <v>27</v>
      </c>
      <c r="S1087">
        <v>74.3</v>
      </c>
      <c r="T1087">
        <v>940.35</v>
      </c>
      <c r="U1087">
        <v>1</v>
      </c>
    </row>
    <row r="1088" spans="1:21" x14ac:dyDescent="0.25">
      <c r="A1088" t="s">
        <v>1120</v>
      </c>
      <c r="B1088">
        <v>0</v>
      </c>
      <c r="C1088">
        <v>1</v>
      </c>
      <c r="D1088">
        <v>0</v>
      </c>
      <c r="E1088">
        <v>0</v>
      </c>
      <c r="F1088">
        <v>11</v>
      </c>
      <c r="G1088">
        <v>1</v>
      </c>
      <c r="H1088" t="s">
        <v>23</v>
      </c>
      <c r="I1088" t="s">
        <v>35</v>
      </c>
      <c r="J1088" t="s">
        <v>23</v>
      </c>
      <c r="K1088" t="s">
        <v>23</v>
      </c>
      <c r="L1088" t="s">
        <v>23</v>
      </c>
      <c r="M1088" t="s">
        <v>23</v>
      </c>
      <c r="N1088" t="s">
        <v>22</v>
      </c>
      <c r="O1088" t="s">
        <v>22</v>
      </c>
      <c r="P1088" t="s">
        <v>26</v>
      </c>
      <c r="Q1088">
        <v>0</v>
      </c>
      <c r="R1088" t="s">
        <v>33</v>
      </c>
      <c r="S1088">
        <v>89.7</v>
      </c>
      <c r="T1088">
        <v>1047.7</v>
      </c>
      <c r="U1088">
        <v>1</v>
      </c>
    </row>
    <row r="1089" spans="1:21" x14ac:dyDescent="0.25">
      <c r="A1089" t="s">
        <v>1121</v>
      </c>
      <c r="B1089">
        <v>1</v>
      </c>
      <c r="C1089">
        <v>0</v>
      </c>
      <c r="D1089">
        <v>0</v>
      </c>
      <c r="E1089">
        <v>0</v>
      </c>
      <c r="F1089">
        <v>32</v>
      </c>
      <c r="G1089">
        <v>1</v>
      </c>
      <c r="H1089" t="s">
        <v>22</v>
      </c>
      <c r="I1089" t="s">
        <v>35</v>
      </c>
      <c r="J1089" t="s">
        <v>22</v>
      </c>
      <c r="K1089" t="s">
        <v>23</v>
      </c>
      <c r="L1089" t="s">
        <v>23</v>
      </c>
      <c r="M1089" t="s">
        <v>22</v>
      </c>
      <c r="N1089" t="s">
        <v>23</v>
      </c>
      <c r="O1089" t="s">
        <v>23</v>
      </c>
      <c r="P1089" t="s">
        <v>26</v>
      </c>
      <c r="Q1089">
        <v>0</v>
      </c>
      <c r="R1089" t="s">
        <v>33</v>
      </c>
      <c r="S1089">
        <v>87.65</v>
      </c>
      <c r="T1089">
        <v>2766.4</v>
      </c>
      <c r="U1089">
        <v>0</v>
      </c>
    </row>
    <row r="1090" spans="1:21" x14ac:dyDescent="0.25">
      <c r="A1090" t="s">
        <v>1122</v>
      </c>
      <c r="B1090">
        <v>1</v>
      </c>
      <c r="C1090">
        <v>1</v>
      </c>
      <c r="D1090">
        <v>1</v>
      </c>
      <c r="E1090">
        <v>0</v>
      </c>
      <c r="F1090">
        <v>17</v>
      </c>
      <c r="G1090">
        <v>1</v>
      </c>
      <c r="H1090" t="s">
        <v>22</v>
      </c>
      <c r="I1090" t="s">
        <v>35</v>
      </c>
      <c r="J1090" t="s">
        <v>23</v>
      </c>
      <c r="K1090" t="s">
        <v>23</v>
      </c>
      <c r="L1090" t="s">
        <v>22</v>
      </c>
      <c r="M1090" t="s">
        <v>23</v>
      </c>
      <c r="N1090" t="s">
        <v>22</v>
      </c>
      <c r="O1090" t="s">
        <v>22</v>
      </c>
      <c r="P1090" t="s">
        <v>26</v>
      </c>
      <c r="Q1090">
        <v>1</v>
      </c>
      <c r="R1090" t="s">
        <v>38</v>
      </c>
      <c r="S1090">
        <v>100.45</v>
      </c>
      <c r="T1090">
        <v>1622.45</v>
      </c>
      <c r="U1090">
        <v>1</v>
      </c>
    </row>
    <row r="1091" spans="1:21" x14ac:dyDescent="0.25">
      <c r="A1091" t="s">
        <v>1123</v>
      </c>
      <c r="B1091">
        <v>0</v>
      </c>
      <c r="C1091">
        <v>0</v>
      </c>
      <c r="D1091">
        <v>0</v>
      </c>
      <c r="E1091">
        <v>0</v>
      </c>
      <c r="F1091">
        <v>16</v>
      </c>
      <c r="G1091">
        <v>1</v>
      </c>
      <c r="H1091" t="s">
        <v>22</v>
      </c>
      <c r="I1091" t="s">
        <v>35</v>
      </c>
      <c r="J1091" t="s">
        <v>23</v>
      </c>
      <c r="K1091" t="s">
        <v>23</v>
      </c>
      <c r="L1091" t="s">
        <v>23</v>
      </c>
      <c r="M1091" t="s">
        <v>23</v>
      </c>
      <c r="N1091" t="s">
        <v>23</v>
      </c>
      <c r="O1091" t="s">
        <v>23</v>
      </c>
      <c r="P1091" t="s">
        <v>26</v>
      </c>
      <c r="Q1091">
        <v>1</v>
      </c>
      <c r="R1091" t="s">
        <v>38</v>
      </c>
      <c r="S1091">
        <v>74.75</v>
      </c>
      <c r="T1091">
        <v>1129.3499999999999</v>
      </c>
      <c r="U1091">
        <v>0</v>
      </c>
    </row>
    <row r="1092" spans="1:21" x14ac:dyDescent="0.25">
      <c r="A1092" t="s">
        <v>1124</v>
      </c>
      <c r="B1092">
        <v>0</v>
      </c>
      <c r="C1092">
        <v>0</v>
      </c>
      <c r="D1092">
        <v>0</v>
      </c>
      <c r="E1092">
        <v>0</v>
      </c>
      <c r="F1092">
        <v>51</v>
      </c>
      <c r="G1092">
        <v>1</v>
      </c>
      <c r="H1092" t="s">
        <v>22</v>
      </c>
      <c r="I1092" t="s">
        <v>35</v>
      </c>
      <c r="J1092" t="s">
        <v>22</v>
      </c>
      <c r="K1092" t="s">
        <v>22</v>
      </c>
      <c r="L1092" t="s">
        <v>22</v>
      </c>
      <c r="M1092" t="s">
        <v>23</v>
      </c>
      <c r="N1092" t="s">
        <v>22</v>
      </c>
      <c r="O1092" t="s">
        <v>22</v>
      </c>
      <c r="P1092" t="s">
        <v>29</v>
      </c>
      <c r="Q1092">
        <v>0</v>
      </c>
      <c r="R1092" t="s">
        <v>33</v>
      </c>
      <c r="S1092">
        <v>107.45</v>
      </c>
      <c r="T1092">
        <v>5680.9</v>
      </c>
      <c r="U1092">
        <v>0</v>
      </c>
    </row>
    <row r="1093" spans="1:21" x14ac:dyDescent="0.25">
      <c r="A1093" t="s">
        <v>1125</v>
      </c>
      <c r="B1093">
        <v>1</v>
      </c>
      <c r="C1093">
        <v>0</v>
      </c>
      <c r="D1093">
        <v>0</v>
      </c>
      <c r="E1093">
        <v>0</v>
      </c>
      <c r="F1093">
        <v>29</v>
      </c>
      <c r="G1093">
        <v>1</v>
      </c>
      <c r="H1093" t="s">
        <v>23</v>
      </c>
      <c r="I1093" t="s">
        <v>25</v>
      </c>
      <c r="J1093" t="s">
        <v>23</v>
      </c>
      <c r="K1093" t="s">
        <v>23</v>
      </c>
      <c r="L1093" t="s">
        <v>22</v>
      </c>
      <c r="M1093" t="s">
        <v>22</v>
      </c>
      <c r="N1093" t="s">
        <v>22</v>
      </c>
      <c r="O1093" t="s">
        <v>22</v>
      </c>
      <c r="P1093" t="s">
        <v>29</v>
      </c>
      <c r="Q1093">
        <v>1</v>
      </c>
      <c r="R1093" t="s">
        <v>33</v>
      </c>
      <c r="S1093">
        <v>75.349999999999994</v>
      </c>
      <c r="T1093">
        <v>2243.9</v>
      </c>
      <c r="U1093">
        <v>0</v>
      </c>
    </row>
    <row r="1094" spans="1:21" x14ac:dyDescent="0.25">
      <c r="A1094" t="s">
        <v>1126</v>
      </c>
      <c r="B1094">
        <v>1</v>
      </c>
      <c r="C1094">
        <v>0</v>
      </c>
      <c r="D1094">
        <v>1</v>
      </c>
      <c r="E1094">
        <v>0</v>
      </c>
      <c r="F1094">
        <v>70</v>
      </c>
      <c r="G1094">
        <v>1</v>
      </c>
      <c r="H1094" t="s">
        <v>23</v>
      </c>
      <c r="I1094" t="s">
        <v>25</v>
      </c>
      <c r="J1094" t="s">
        <v>22</v>
      </c>
      <c r="K1094" t="s">
        <v>22</v>
      </c>
      <c r="L1094" t="s">
        <v>22</v>
      </c>
      <c r="M1094" t="s">
        <v>22</v>
      </c>
      <c r="N1094" t="s">
        <v>23</v>
      </c>
      <c r="O1094" t="s">
        <v>23</v>
      </c>
      <c r="P1094" t="s">
        <v>45</v>
      </c>
      <c r="Q1094">
        <v>0</v>
      </c>
      <c r="R1094" t="s">
        <v>38</v>
      </c>
      <c r="S1094">
        <v>64.95</v>
      </c>
      <c r="T1094">
        <v>4523.25</v>
      </c>
      <c r="U1094">
        <v>0</v>
      </c>
    </row>
    <row r="1095" spans="1:21" x14ac:dyDescent="0.25">
      <c r="A1095" t="s">
        <v>1127</v>
      </c>
      <c r="B1095">
        <v>0</v>
      </c>
      <c r="C1095">
        <v>0</v>
      </c>
      <c r="D1095">
        <v>1</v>
      </c>
      <c r="E1095">
        <v>1</v>
      </c>
      <c r="F1095">
        <v>71</v>
      </c>
      <c r="G1095">
        <v>1</v>
      </c>
      <c r="H1095" t="s">
        <v>22</v>
      </c>
      <c r="I1095" t="s">
        <v>35</v>
      </c>
      <c r="J1095" t="s">
        <v>22</v>
      </c>
      <c r="K1095" t="s">
        <v>23</v>
      </c>
      <c r="L1095" t="s">
        <v>22</v>
      </c>
      <c r="M1095" t="s">
        <v>22</v>
      </c>
      <c r="N1095" t="s">
        <v>23</v>
      </c>
      <c r="O1095" t="s">
        <v>22</v>
      </c>
      <c r="P1095" t="s">
        <v>45</v>
      </c>
      <c r="Q1095">
        <v>0</v>
      </c>
      <c r="R1095" t="s">
        <v>27</v>
      </c>
      <c r="S1095">
        <v>100.45</v>
      </c>
      <c r="T1095">
        <v>7159.7</v>
      </c>
      <c r="U1095">
        <v>0</v>
      </c>
    </row>
    <row r="1096" spans="1:21" x14ac:dyDescent="0.25">
      <c r="A1096" t="s">
        <v>1128</v>
      </c>
      <c r="B1096">
        <v>1</v>
      </c>
      <c r="C1096">
        <v>0</v>
      </c>
      <c r="D1096">
        <v>1</v>
      </c>
      <c r="E1096">
        <v>1</v>
      </c>
      <c r="F1096">
        <v>41</v>
      </c>
      <c r="G1096">
        <v>1</v>
      </c>
      <c r="H1096" t="s">
        <v>22</v>
      </c>
      <c r="I1096" t="s">
        <v>25</v>
      </c>
      <c r="J1096" t="s">
        <v>23</v>
      </c>
      <c r="K1096" t="s">
        <v>22</v>
      </c>
      <c r="L1096" t="s">
        <v>22</v>
      </c>
      <c r="M1096" t="s">
        <v>23</v>
      </c>
      <c r="N1096" t="s">
        <v>22</v>
      </c>
      <c r="O1096" t="s">
        <v>23</v>
      </c>
      <c r="P1096" t="s">
        <v>29</v>
      </c>
      <c r="Q1096">
        <v>0</v>
      </c>
      <c r="R1096" t="s">
        <v>33</v>
      </c>
      <c r="S1096">
        <v>68.5</v>
      </c>
      <c r="T1096">
        <v>2839.95</v>
      </c>
      <c r="U1096">
        <v>0</v>
      </c>
    </row>
    <row r="1097" spans="1:21" x14ac:dyDescent="0.25">
      <c r="A1097" t="s">
        <v>1129</v>
      </c>
      <c r="B1097">
        <v>1</v>
      </c>
      <c r="C1097">
        <v>0</v>
      </c>
      <c r="D1097">
        <v>0</v>
      </c>
      <c r="E1097">
        <v>0</v>
      </c>
      <c r="F1097">
        <v>1</v>
      </c>
      <c r="G1097">
        <v>1</v>
      </c>
      <c r="H1097" t="s">
        <v>23</v>
      </c>
      <c r="I1097" t="s">
        <v>35</v>
      </c>
      <c r="J1097" t="s">
        <v>23</v>
      </c>
      <c r="K1097" t="s">
        <v>23</v>
      </c>
      <c r="L1097" t="s">
        <v>23</v>
      </c>
      <c r="M1097" t="s">
        <v>23</v>
      </c>
      <c r="N1097" t="s">
        <v>22</v>
      </c>
      <c r="O1097" t="s">
        <v>23</v>
      </c>
      <c r="P1097" t="s">
        <v>26</v>
      </c>
      <c r="Q1097">
        <v>1</v>
      </c>
      <c r="R1097" t="s">
        <v>27</v>
      </c>
      <c r="S1097">
        <v>80.55</v>
      </c>
      <c r="T1097">
        <v>80.55</v>
      </c>
      <c r="U1097">
        <v>0</v>
      </c>
    </row>
    <row r="1098" spans="1:21" x14ac:dyDescent="0.25">
      <c r="A1098" t="s">
        <v>1130</v>
      </c>
      <c r="B1098">
        <v>0</v>
      </c>
      <c r="C1098">
        <v>0</v>
      </c>
      <c r="D1098">
        <v>1</v>
      </c>
      <c r="E1098">
        <v>0</v>
      </c>
      <c r="F1098">
        <v>7</v>
      </c>
      <c r="G1098">
        <v>1</v>
      </c>
      <c r="H1098" t="s">
        <v>23</v>
      </c>
      <c r="I1098" t="s">
        <v>25</v>
      </c>
      <c r="J1098" t="s">
        <v>22</v>
      </c>
      <c r="K1098" t="s">
        <v>23</v>
      </c>
      <c r="L1098" t="s">
        <v>22</v>
      </c>
      <c r="M1098" t="s">
        <v>22</v>
      </c>
      <c r="N1098" t="s">
        <v>22</v>
      </c>
      <c r="O1098" t="s">
        <v>22</v>
      </c>
      <c r="P1098" t="s">
        <v>26</v>
      </c>
      <c r="Q1098">
        <v>0</v>
      </c>
      <c r="R1098" t="s">
        <v>33</v>
      </c>
      <c r="S1098">
        <v>81.25</v>
      </c>
      <c r="T1098">
        <v>580.1</v>
      </c>
      <c r="U1098">
        <v>0</v>
      </c>
    </row>
    <row r="1099" spans="1:21" x14ac:dyDescent="0.25">
      <c r="A1099" t="s">
        <v>1131</v>
      </c>
      <c r="B1099">
        <v>1</v>
      </c>
      <c r="C1099">
        <v>0</v>
      </c>
      <c r="D1099">
        <v>1</v>
      </c>
      <c r="E1099">
        <v>1</v>
      </c>
      <c r="F1099">
        <v>25</v>
      </c>
      <c r="G1099">
        <v>1</v>
      </c>
      <c r="H1099" t="s">
        <v>23</v>
      </c>
      <c r="I1099" t="s">
        <v>35</v>
      </c>
      <c r="J1099" t="s">
        <v>23</v>
      </c>
      <c r="K1099" t="s">
        <v>23</v>
      </c>
      <c r="L1099" t="s">
        <v>23</v>
      </c>
      <c r="M1099" t="s">
        <v>23</v>
      </c>
      <c r="N1099" t="s">
        <v>22</v>
      </c>
      <c r="O1099" t="s">
        <v>22</v>
      </c>
      <c r="P1099" t="s">
        <v>29</v>
      </c>
      <c r="Q1099">
        <v>1</v>
      </c>
      <c r="R1099" t="s">
        <v>27</v>
      </c>
      <c r="S1099">
        <v>90.4</v>
      </c>
      <c r="T1099">
        <v>2178.6</v>
      </c>
      <c r="U1099">
        <v>1</v>
      </c>
    </row>
    <row r="1100" spans="1:21" x14ac:dyDescent="0.25">
      <c r="A1100" t="s">
        <v>1132</v>
      </c>
      <c r="B1100">
        <v>1</v>
      </c>
      <c r="C1100">
        <v>0</v>
      </c>
      <c r="D1100">
        <v>1</v>
      </c>
      <c r="E1100">
        <v>1</v>
      </c>
      <c r="F1100">
        <v>67</v>
      </c>
      <c r="G1100">
        <v>1</v>
      </c>
      <c r="H1100" t="s">
        <v>22</v>
      </c>
      <c r="I1100" t="s">
        <v>35</v>
      </c>
      <c r="J1100" t="s">
        <v>22</v>
      </c>
      <c r="K1100" t="s">
        <v>22</v>
      </c>
      <c r="L1100" t="s">
        <v>23</v>
      </c>
      <c r="M1100" t="s">
        <v>22</v>
      </c>
      <c r="N1100" t="s">
        <v>23</v>
      </c>
      <c r="O1100" t="s">
        <v>23</v>
      </c>
      <c r="P1100" t="s">
        <v>29</v>
      </c>
      <c r="Q1100">
        <v>0</v>
      </c>
      <c r="R1100" t="s">
        <v>27</v>
      </c>
      <c r="S1100">
        <v>89.55</v>
      </c>
      <c r="T1100">
        <v>6038.55</v>
      </c>
      <c r="U1100">
        <v>0</v>
      </c>
    </row>
    <row r="1101" spans="1:21" x14ac:dyDescent="0.25">
      <c r="A1101" t="s">
        <v>1133</v>
      </c>
      <c r="B1101">
        <v>1</v>
      </c>
      <c r="C1101">
        <v>0</v>
      </c>
      <c r="D1101">
        <v>1</v>
      </c>
      <c r="E1101">
        <v>1</v>
      </c>
      <c r="F1101">
        <v>5</v>
      </c>
      <c r="G1101">
        <v>1</v>
      </c>
      <c r="H1101" t="s">
        <v>22</v>
      </c>
      <c r="I1101" t="s">
        <v>25</v>
      </c>
      <c r="J1101" t="s">
        <v>23</v>
      </c>
      <c r="K1101" t="s">
        <v>23</v>
      </c>
      <c r="L1101" t="s">
        <v>23</v>
      </c>
      <c r="M1101" t="s">
        <v>22</v>
      </c>
      <c r="N1101" t="s">
        <v>23</v>
      </c>
      <c r="O1101" t="s">
        <v>23</v>
      </c>
      <c r="P1101" t="s">
        <v>26</v>
      </c>
      <c r="Q1101">
        <v>1</v>
      </c>
      <c r="R1101" t="s">
        <v>30</v>
      </c>
      <c r="S1101">
        <v>55.7</v>
      </c>
      <c r="T1101">
        <v>259.39999999999998</v>
      </c>
      <c r="U1101">
        <v>0</v>
      </c>
    </row>
    <row r="1102" spans="1:21" x14ac:dyDescent="0.25">
      <c r="A1102" t="s">
        <v>1134</v>
      </c>
      <c r="B1102">
        <v>1</v>
      </c>
      <c r="C1102">
        <v>0</v>
      </c>
      <c r="D1102">
        <v>0</v>
      </c>
      <c r="E1102">
        <v>1</v>
      </c>
      <c r="F1102">
        <v>15</v>
      </c>
      <c r="G1102">
        <v>1</v>
      </c>
      <c r="H1102" t="s">
        <v>22</v>
      </c>
      <c r="I1102" t="s">
        <v>23</v>
      </c>
      <c r="J1102" t="s">
        <v>44</v>
      </c>
      <c r="K1102" t="s">
        <v>44</v>
      </c>
      <c r="L1102" t="s">
        <v>44</v>
      </c>
      <c r="M1102" t="s">
        <v>44</v>
      </c>
      <c r="N1102" t="s">
        <v>44</v>
      </c>
      <c r="O1102" t="s">
        <v>44</v>
      </c>
      <c r="P1102" t="s">
        <v>26</v>
      </c>
      <c r="Q1102">
        <v>1</v>
      </c>
      <c r="R1102" t="s">
        <v>27</v>
      </c>
      <c r="S1102">
        <v>24.8</v>
      </c>
      <c r="T1102">
        <v>324.14999999999998</v>
      </c>
      <c r="U1102">
        <v>0</v>
      </c>
    </row>
    <row r="1103" spans="1:21" x14ac:dyDescent="0.25">
      <c r="A1103" t="s">
        <v>1135</v>
      </c>
      <c r="B1103">
        <v>0</v>
      </c>
      <c r="C1103">
        <v>0</v>
      </c>
      <c r="D1103">
        <v>1</v>
      </c>
      <c r="E1103">
        <v>1</v>
      </c>
      <c r="F1103">
        <v>20</v>
      </c>
      <c r="G1103">
        <v>1</v>
      </c>
      <c r="H1103" t="s">
        <v>23</v>
      </c>
      <c r="I1103" t="s">
        <v>23</v>
      </c>
      <c r="J1103" t="s">
        <v>44</v>
      </c>
      <c r="K1103" t="s">
        <v>44</v>
      </c>
      <c r="L1103" t="s">
        <v>44</v>
      </c>
      <c r="M1103" t="s">
        <v>44</v>
      </c>
      <c r="N1103" t="s">
        <v>44</v>
      </c>
      <c r="O1103" t="s">
        <v>44</v>
      </c>
      <c r="P1103" t="s">
        <v>26</v>
      </c>
      <c r="Q1103">
        <v>0</v>
      </c>
      <c r="R1103" t="s">
        <v>27</v>
      </c>
      <c r="S1103">
        <v>20</v>
      </c>
      <c r="T1103">
        <v>417.65</v>
      </c>
      <c r="U1103">
        <v>0</v>
      </c>
    </row>
    <row r="1104" spans="1:21" x14ac:dyDescent="0.25">
      <c r="A1104" t="s">
        <v>1136</v>
      </c>
      <c r="B1104">
        <v>1</v>
      </c>
      <c r="C1104">
        <v>0</v>
      </c>
      <c r="D1104">
        <v>1</v>
      </c>
      <c r="E1104">
        <v>1</v>
      </c>
      <c r="F1104">
        <v>3</v>
      </c>
      <c r="G1104">
        <v>1</v>
      </c>
      <c r="H1104" t="s">
        <v>23</v>
      </c>
      <c r="I1104" t="s">
        <v>25</v>
      </c>
      <c r="J1104" t="s">
        <v>23</v>
      </c>
      <c r="K1104" t="s">
        <v>22</v>
      </c>
      <c r="L1104" t="s">
        <v>22</v>
      </c>
      <c r="M1104" t="s">
        <v>23</v>
      </c>
      <c r="N1104" t="s">
        <v>23</v>
      </c>
      <c r="O1104" t="s">
        <v>23</v>
      </c>
      <c r="P1104" t="s">
        <v>26</v>
      </c>
      <c r="Q1104">
        <v>1</v>
      </c>
      <c r="R1104" t="s">
        <v>30</v>
      </c>
      <c r="S1104">
        <v>56.15</v>
      </c>
      <c r="T1104">
        <v>168.15</v>
      </c>
      <c r="U1104">
        <v>1</v>
      </c>
    </row>
    <row r="1105" spans="1:21" x14ac:dyDescent="0.25">
      <c r="A1105" t="s">
        <v>1137</v>
      </c>
      <c r="B1105">
        <v>1</v>
      </c>
      <c r="C1105">
        <v>0</v>
      </c>
      <c r="D1105">
        <v>1</v>
      </c>
      <c r="E1105">
        <v>1</v>
      </c>
      <c r="F1105">
        <v>54</v>
      </c>
      <c r="G1105">
        <v>1</v>
      </c>
      <c r="H1105" t="s">
        <v>22</v>
      </c>
      <c r="I1105" t="s">
        <v>35</v>
      </c>
      <c r="J1105" t="s">
        <v>23</v>
      </c>
      <c r="K1105" t="s">
        <v>22</v>
      </c>
      <c r="L1105" t="s">
        <v>23</v>
      </c>
      <c r="M1105" t="s">
        <v>22</v>
      </c>
      <c r="N1105" t="s">
        <v>22</v>
      </c>
      <c r="O1105" t="s">
        <v>22</v>
      </c>
      <c r="P1105" t="s">
        <v>29</v>
      </c>
      <c r="Q1105">
        <v>1</v>
      </c>
      <c r="R1105" t="s">
        <v>27</v>
      </c>
      <c r="S1105">
        <v>105.2</v>
      </c>
      <c r="T1105">
        <v>5637.85</v>
      </c>
      <c r="U1105">
        <v>0</v>
      </c>
    </row>
    <row r="1106" spans="1:21" x14ac:dyDescent="0.25">
      <c r="A1106" t="s">
        <v>1138</v>
      </c>
      <c r="B1106">
        <v>1</v>
      </c>
      <c r="C1106">
        <v>0</v>
      </c>
      <c r="D1106">
        <v>0</v>
      </c>
      <c r="E1106">
        <v>0</v>
      </c>
      <c r="F1106">
        <v>42</v>
      </c>
      <c r="G1106">
        <v>1</v>
      </c>
      <c r="H1106" t="s">
        <v>23</v>
      </c>
      <c r="I1106" t="s">
        <v>23</v>
      </c>
      <c r="J1106" t="s">
        <v>44</v>
      </c>
      <c r="K1106" t="s">
        <v>44</v>
      </c>
      <c r="L1106" t="s">
        <v>44</v>
      </c>
      <c r="M1106" t="s">
        <v>44</v>
      </c>
      <c r="N1106" t="s">
        <v>44</v>
      </c>
      <c r="O1106" t="s">
        <v>44</v>
      </c>
      <c r="P1106" t="s">
        <v>29</v>
      </c>
      <c r="Q1106">
        <v>1</v>
      </c>
      <c r="R1106" t="s">
        <v>30</v>
      </c>
      <c r="S1106">
        <v>19.55</v>
      </c>
      <c r="T1106">
        <v>839.4</v>
      </c>
      <c r="U1106">
        <v>0</v>
      </c>
    </row>
    <row r="1107" spans="1:21" x14ac:dyDescent="0.25">
      <c r="A1107" t="s">
        <v>1139</v>
      </c>
      <c r="B1107">
        <v>0</v>
      </c>
      <c r="C1107">
        <v>0</v>
      </c>
      <c r="D1107">
        <v>1</v>
      </c>
      <c r="E1107">
        <v>0</v>
      </c>
      <c r="F1107">
        <v>9</v>
      </c>
      <c r="G1107">
        <v>1</v>
      </c>
      <c r="H1107" t="s">
        <v>23</v>
      </c>
      <c r="I1107" t="s">
        <v>35</v>
      </c>
      <c r="J1107" t="s">
        <v>23</v>
      </c>
      <c r="K1107" t="s">
        <v>23</v>
      </c>
      <c r="L1107" t="s">
        <v>23</v>
      </c>
      <c r="M1107" t="s">
        <v>23</v>
      </c>
      <c r="N1107" t="s">
        <v>23</v>
      </c>
      <c r="O1107" t="s">
        <v>22</v>
      </c>
      <c r="P1107" t="s">
        <v>26</v>
      </c>
      <c r="Q1107">
        <v>1</v>
      </c>
      <c r="R1107" t="s">
        <v>27</v>
      </c>
      <c r="S1107">
        <v>79.75</v>
      </c>
      <c r="T1107">
        <v>769.1</v>
      </c>
      <c r="U1107">
        <v>0</v>
      </c>
    </row>
    <row r="1108" spans="1:21" x14ac:dyDescent="0.25">
      <c r="A1108" t="s">
        <v>1140</v>
      </c>
      <c r="B1108">
        <v>0</v>
      </c>
      <c r="C1108">
        <v>0</v>
      </c>
      <c r="D1108">
        <v>0</v>
      </c>
      <c r="E1108">
        <v>0</v>
      </c>
      <c r="F1108">
        <v>63</v>
      </c>
      <c r="G1108">
        <v>1</v>
      </c>
      <c r="H1108" t="s">
        <v>22</v>
      </c>
      <c r="I1108" t="s">
        <v>35</v>
      </c>
      <c r="J1108" t="s">
        <v>23</v>
      </c>
      <c r="K1108" t="s">
        <v>22</v>
      </c>
      <c r="L1108" t="s">
        <v>23</v>
      </c>
      <c r="M1108" t="s">
        <v>23</v>
      </c>
      <c r="N1108" t="s">
        <v>22</v>
      </c>
      <c r="O1108" t="s">
        <v>22</v>
      </c>
      <c r="P1108" t="s">
        <v>45</v>
      </c>
      <c r="Q1108">
        <v>0</v>
      </c>
      <c r="R1108" t="s">
        <v>33</v>
      </c>
      <c r="S1108">
        <v>97.45</v>
      </c>
      <c r="T1108">
        <v>6253</v>
      </c>
      <c r="U1108">
        <v>0</v>
      </c>
    </row>
    <row r="1109" spans="1:21" x14ac:dyDescent="0.25">
      <c r="A1109" t="s">
        <v>1141</v>
      </c>
      <c r="B1109">
        <v>0</v>
      </c>
      <c r="C1109">
        <v>0</v>
      </c>
      <c r="D1109">
        <v>1</v>
      </c>
      <c r="E1109">
        <v>0</v>
      </c>
      <c r="F1109">
        <v>69</v>
      </c>
      <c r="G1109">
        <v>1</v>
      </c>
      <c r="H1109" t="s">
        <v>22</v>
      </c>
      <c r="I1109" t="s">
        <v>23</v>
      </c>
      <c r="J1109" t="s">
        <v>44</v>
      </c>
      <c r="K1109" t="s">
        <v>44</v>
      </c>
      <c r="L1109" t="s">
        <v>44</v>
      </c>
      <c r="M1109" t="s">
        <v>44</v>
      </c>
      <c r="N1109" t="s">
        <v>44</v>
      </c>
      <c r="O1109" t="s">
        <v>44</v>
      </c>
      <c r="P1109" t="s">
        <v>45</v>
      </c>
      <c r="Q1109">
        <v>0</v>
      </c>
      <c r="R1109" t="s">
        <v>33</v>
      </c>
      <c r="S1109">
        <v>24.25</v>
      </c>
      <c r="T1109">
        <v>1641.8</v>
      </c>
      <c r="U1109">
        <v>0</v>
      </c>
    </row>
    <row r="1110" spans="1:21" x14ac:dyDescent="0.25">
      <c r="A1110" t="s">
        <v>1142</v>
      </c>
      <c r="B1110">
        <v>0</v>
      </c>
      <c r="C1110">
        <v>0</v>
      </c>
      <c r="D1110">
        <v>0</v>
      </c>
      <c r="E1110">
        <v>0</v>
      </c>
      <c r="F1110">
        <v>69</v>
      </c>
      <c r="G1110">
        <v>1</v>
      </c>
      <c r="H1110" t="s">
        <v>22</v>
      </c>
      <c r="I1110" t="s">
        <v>23</v>
      </c>
      <c r="J1110" t="s">
        <v>44</v>
      </c>
      <c r="K1110" t="s">
        <v>44</v>
      </c>
      <c r="L1110" t="s">
        <v>44</v>
      </c>
      <c r="M1110" t="s">
        <v>44</v>
      </c>
      <c r="N1110" t="s">
        <v>44</v>
      </c>
      <c r="O1110" t="s">
        <v>44</v>
      </c>
      <c r="P1110" t="s">
        <v>45</v>
      </c>
      <c r="Q1110">
        <v>0</v>
      </c>
      <c r="R1110" t="s">
        <v>38</v>
      </c>
      <c r="S1110">
        <v>24.6</v>
      </c>
      <c r="T1110">
        <v>1678.05</v>
      </c>
      <c r="U1110">
        <v>0</v>
      </c>
    </row>
    <row r="1111" spans="1:21" x14ac:dyDescent="0.25">
      <c r="A1111" t="s">
        <v>1143</v>
      </c>
      <c r="B1111">
        <v>1</v>
      </c>
      <c r="C1111">
        <v>0</v>
      </c>
      <c r="D1111">
        <v>1</v>
      </c>
      <c r="E1111">
        <v>0</v>
      </c>
      <c r="F1111">
        <v>40</v>
      </c>
      <c r="G1111">
        <v>1</v>
      </c>
      <c r="H1111" t="s">
        <v>23</v>
      </c>
      <c r="I1111" t="s">
        <v>25</v>
      </c>
      <c r="J1111" t="s">
        <v>23</v>
      </c>
      <c r="K1111" t="s">
        <v>22</v>
      </c>
      <c r="L1111" t="s">
        <v>23</v>
      </c>
      <c r="M1111" t="s">
        <v>23</v>
      </c>
      <c r="N1111" t="s">
        <v>23</v>
      </c>
      <c r="O1111" t="s">
        <v>23</v>
      </c>
      <c r="P1111" t="s">
        <v>26</v>
      </c>
      <c r="Q1111">
        <v>1</v>
      </c>
      <c r="R1111" t="s">
        <v>30</v>
      </c>
      <c r="S1111">
        <v>50.15</v>
      </c>
      <c r="T1111">
        <v>2058.5</v>
      </c>
      <c r="U1111">
        <v>0</v>
      </c>
    </row>
    <row r="1112" spans="1:21" x14ac:dyDescent="0.25">
      <c r="A1112" t="s">
        <v>1144</v>
      </c>
      <c r="B1112">
        <v>1</v>
      </c>
      <c r="C1112">
        <v>0</v>
      </c>
      <c r="D1112">
        <v>0</v>
      </c>
      <c r="E1112">
        <v>0</v>
      </c>
      <c r="F1112">
        <v>60</v>
      </c>
      <c r="G1112">
        <v>0</v>
      </c>
      <c r="H1112" t="s">
        <v>24</v>
      </c>
      <c r="I1112" t="s">
        <v>25</v>
      </c>
      <c r="J1112" t="s">
        <v>22</v>
      </c>
      <c r="K1112" t="s">
        <v>22</v>
      </c>
      <c r="L1112" t="s">
        <v>22</v>
      </c>
      <c r="M1112" t="s">
        <v>23</v>
      </c>
      <c r="N1112" t="s">
        <v>23</v>
      </c>
      <c r="O1112" t="s">
        <v>23</v>
      </c>
      <c r="P1112" t="s">
        <v>45</v>
      </c>
      <c r="Q1112">
        <v>0</v>
      </c>
      <c r="R1112" t="s">
        <v>33</v>
      </c>
      <c r="S1112">
        <v>39.6</v>
      </c>
      <c r="T1112">
        <v>2424.5</v>
      </c>
      <c r="U1112">
        <v>0</v>
      </c>
    </row>
    <row r="1113" spans="1:21" x14ac:dyDescent="0.25">
      <c r="A1113" t="s">
        <v>1145</v>
      </c>
      <c r="B1113">
        <v>0</v>
      </c>
      <c r="C1113">
        <v>0</v>
      </c>
      <c r="D1113">
        <v>0</v>
      </c>
      <c r="E1113">
        <v>0</v>
      </c>
      <c r="F1113">
        <v>4</v>
      </c>
      <c r="G1113">
        <v>1</v>
      </c>
      <c r="H1113" t="s">
        <v>23</v>
      </c>
      <c r="I1113" t="s">
        <v>35</v>
      </c>
      <c r="J1113" t="s">
        <v>22</v>
      </c>
      <c r="K1113" t="s">
        <v>23</v>
      </c>
      <c r="L1113" t="s">
        <v>22</v>
      </c>
      <c r="M1113" t="s">
        <v>22</v>
      </c>
      <c r="N1113" t="s">
        <v>23</v>
      </c>
      <c r="O1113" t="s">
        <v>22</v>
      </c>
      <c r="P1113" t="s">
        <v>26</v>
      </c>
      <c r="Q1113">
        <v>1</v>
      </c>
      <c r="R1113" t="s">
        <v>33</v>
      </c>
      <c r="S1113">
        <v>94.4</v>
      </c>
      <c r="T1113">
        <v>387.2</v>
      </c>
      <c r="U1113">
        <v>1</v>
      </c>
    </row>
    <row r="1114" spans="1:21" x14ac:dyDescent="0.25">
      <c r="A1114" t="s">
        <v>1146</v>
      </c>
      <c r="B1114">
        <v>0</v>
      </c>
      <c r="C1114">
        <v>1</v>
      </c>
      <c r="D1114">
        <v>0</v>
      </c>
      <c r="E1114">
        <v>0</v>
      </c>
      <c r="F1114">
        <v>71</v>
      </c>
      <c r="G1114">
        <v>1</v>
      </c>
      <c r="H1114" t="s">
        <v>22</v>
      </c>
      <c r="I1114" t="s">
        <v>25</v>
      </c>
      <c r="J1114" t="s">
        <v>22</v>
      </c>
      <c r="K1114" t="s">
        <v>22</v>
      </c>
      <c r="L1114" t="s">
        <v>22</v>
      </c>
      <c r="M1114" t="s">
        <v>22</v>
      </c>
      <c r="N1114" t="s">
        <v>22</v>
      </c>
      <c r="O1114" t="s">
        <v>22</v>
      </c>
      <c r="P1114" t="s">
        <v>45</v>
      </c>
      <c r="Q1114">
        <v>0</v>
      </c>
      <c r="R1114" t="s">
        <v>30</v>
      </c>
      <c r="S1114">
        <v>89.85</v>
      </c>
      <c r="T1114">
        <v>6293.45</v>
      </c>
      <c r="U1114">
        <v>0</v>
      </c>
    </row>
    <row r="1115" spans="1:21" x14ac:dyDescent="0.25">
      <c r="A1115" t="s">
        <v>1147</v>
      </c>
      <c r="B1115">
        <v>0</v>
      </c>
      <c r="C1115">
        <v>0</v>
      </c>
      <c r="D1115">
        <v>1</v>
      </c>
      <c r="E1115">
        <v>0</v>
      </c>
      <c r="F1115">
        <v>37</v>
      </c>
      <c r="G1115">
        <v>1</v>
      </c>
      <c r="H1115" t="s">
        <v>22</v>
      </c>
      <c r="I1115" t="s">
        <v>35</v>
      </c>
      <c r="J1115" t="s">
        <v>23</v>
      </c>
      <c r="K1115" t="s">
        <v>23</v>
      </c>
      <c r="L1115" t="s">
        <v>22</v>
      </c>
      <c r="M1115" t="s">
        <v>23</v>
      </c>
      <c r="N1115" t="s">
        <v>23</v>
      </c>
      <c r="O1115" t="s">
        <v>23</v>
      </c>
      <c r="P1115" t="s">
        <v>26</v>
      </c>
      <c r="Q1115">
        <v>1</v>
      </c>
      <c r="R1115" t="s">
        <v>38</v>
      </c>
      <c r="S1115">
        <v>78.95</v>
      </c>
      <c r="T1115">
        <v>2839.65</v>
      </c>
      <c r="U1115">
        <v>1</v>
      </c>
    </row>
    <row r="1116" spans="1:21" x14ac:dyDescent="0.25">
      <c r="A1116" t="s">
        <v>1148</v>
      </c>
      <c r="B1116">
        <v>1</v>
      </c>
      <c r="C1116">
        <v>0</v>
      </c>
      <c r="D1116">
        <v>1</v>
      </c>
      <c r="E1116">
        <v>0</v>
      </c>
      <c r="F1116">
        <v>32</v>
      </c>
      <c r="G1116">
        <v>1</v>
      </c>
      <c r="H1116" t="s">
        <v>22</v>
      </c>
      <c r="I1116" t="s">
        <v>35</v>
      </c>
      <c r="J1116" t="s">
        <v>23</v>
      </c>
      <c r="K1116" t="s">
        <v>22</v>
      </c>
      <c r="L1116" t="s">
        <v>23</v>
      </c>
      <c r="M1116" t="s">
        <v>23</v>
      </c>
      <c r="N1116" t="s">
        <v>22</v>
      </c>
      <c r="O1116" t="s">
        <v>22</v>
      </c>
      <c r="P1116" t="s">
        <v>26</v>
      </c>
      <c r="Q1116">
        <v>1</v>
      </c>
      <c r="R1116" t="s">
        <v>38</v>
      </c>
      <c r="S1116">
        <v>98.85</v>
      </c>
      <c r="T1116">
        <v>3145.9</v>
      </c>
      <c r="U1116">
        <v>0</v>
      </c>
    </row>
    <row r="1117" spans="1:21" x14ac:dyDescent="0.25">
      <c r="A1117" t="s">
        <v>1149</v>
      </c>
      <c r="B1117">
        <v>1</v>
      </c>
      <c r="C1117">
        <v>0</v>
      </c>
      <c r="D1117">
        <v>0</v>
      </c>
      <c r="E1117">
        <v>0</v>
      </c>
      <c r="F1117">
        <v>39</v>
      </c>
      <c r="G1117">
        <v>1</v>
      </c>
      <c r="H1117" t="s">
        <v>22</v>
      </c>
      <c r="I1117" t="s">
        <v>25</v>
      </c>
      <c r="J1117" t="s">
        <v>23</v>
      </c>
      <c r="K1117" t="s">
        <v>23</v>
      </c>
      <c r="L1117" t="s">
        <v>23</v>
      </c>
      <c r="M1117" t="s">
        <v>22</v>
      </c>
      <c r="N1117" t="s">
        <v>23</v>
      </c>
      <c r="O1117" t="s">
        <v>23</v>
      </c>
      <c r="P1117" t="s">
        <v>45</v>
      </c>
      <c r="Q1117">
        <v>1</v>
      </c>
      <c r="R1117" t="s">
        <v>38</v>
      </c>
      <c r="S1117">
        <v>53.85</v>
      </c>
      <c r="T1117">
        <v>2200.6999999999998</v>
      </c>
      <c r="U1117">
        <v>0</v>
      </c>
    </row>
    <row r="1118" spans="1:21" x14ac:dyDescent="0.25">
      <c r="A1118" t="s">
        <v>1150</v>
      </c>
      <c r="B1118">
        <v>0</v>
      </c>
      <c r="C1118">
        <v>0</v>
      </c>
      <c r="D1118">
        <v>0</v>
      </c>
      <c r="E1118">
        <v>0</v>
      </c>
      <c r="F1118">
        <v>38</v>
      </c>
      <c r="G1118">
        <v>1</v>
      </c>
      <c r="H1118" t="s">
        <v>22</v>
      </c>
      <c r="I1118" t="s">
        <v>23</v>
      </c>
      <c r="J1118" t="s">
        <v>44</v>
      </c>
      <c r="K1118" t="s">
        <v>44</v>
      </c>
      <c r="L1118" t="s">
        <v>44</v>
      </c>
      <c r="M1118" t="s">
        <v>44</v>
      </c>
      <c r="N1118" t="s">
        <v>44</v>
      </c>
      <c r="O1118" t="s">
        <v>44</v>
      </c>
      <c r="P1118" t="s">
        <v>29</v>
      </c>
      <c r="Q1118">
        <v>1</v>
      </c>
      <c r="R1118" t="s">
        <v>27</v>
      </c>
      <c r="S1118">
        <v>24.25</v>
      </c>
      <c r="T1118">
        <v>914.4</v>
      </c>
      <c r="U1118">
        <v>0</v>
      </c>
    </row>
    <row r="1119" spans="1:21" x14ac:dyDescent="0.25">
      <c r="A1119" t="s">
        <v>1151</v>
      </c>
      <c r="B1119">
        <v>1</v>
      </c>
      <c r="C1119">
        <v>0</v>
      </c>
      <c r="D1119">
        <v>0</v>
      </c>
      <c r="E1119">
        <v>0</v>
      </c>
      <c r="F1119">
        <v>52</v>
      </c>
      <c r="G1119">
        <v>1</v>
      </c>
      <c r="H1119" t="s">
        <v>22</v>
      </c>
      <c r="I1119" t="s">
        <v>35</v>
      </c>
      <c r="J1119" t="s">
        <v>23</v>
      </c>
      <c r="K1119" t="s">
        <v>23</v>
      </c>
      <c r="L1119" t="s">
        <v>22</v>
      </c>
      <c r="M1119" t="s">
        <v>23</v>
      </c>
      <c r="N1119" t="s">
        <v>23</v>
      </c>
      <c r="O1119" t="s">
        <v>22</v>
      </c>
      <c r="P1119" t="s">
        <v>45</v>
      </c>
      <c r="Q1119">
        <v>1</v>
      </c>
      <c r="R1119" t="s">
        <v>38</v>
      </c>
      <c r="S1119">
        <v>89.45</v>
      </c>
      <c r="T1119">
        <v>4577.75</v>
      </c>
      <c r="U1119">
        <v>0</v>
      </c>
    </row>
    <row r="1120" spans="1:21" x14ac:dyDescent="0.25">
      <c r="A1120" t="s">
        <v>1152</v>
      </c>
      <c r="B1120">
        <v>0</v>
      </c>
      <c r="C1120">
        <v>0</v>
      </c>
      <c r="D1120">
        <v>1</v>
      </c>
      <c r="E1120">
        <v>1</v>
      </c>
      <c r="F1120">
        <v>48</v>
      </c>
      <c r="G1120">
        <v>1</v>
      </c>
      <c r="H1120" t="s">
        <v>22</v>
      </c>
      <c r="I1120" t="s">
        <v>35</v>
      </c>
      <c r="J1120" t="s">
        <v>22</v>
      </c>
      <c r="K1120" t="s">
        <v>22</v>
      </c>
      <c r="L1120" t="s">
        <v>23</v>
      </c>
      <c r="M1120" t="s">
        <v>23</v>
      </c>
      <c r="N1120" t="s">
        <v>22</v>
      </c>
      <c r="O1120" t="s">
        <v>22</v>
      </c>
      <c r="P1120" t="s">
        <v>26</v>
      </c>
      <c r="Q1120">
        <v>1</v>
      </c>
      <c r="R1120" t="s">
        <v>38</v>
      </c>
      <c r="S1120">
        <v>105.25</v>
      </c>
      <c r="T1120">
        <v>4997.5</v>
      </c>
      <c r="U1120">
        <v>0</v>
      </c>
    </row>
    <row r="1121" spans="1:21" x14ac:dyDescent="0.25">
      <c r="A1121" t="s">
        <v>1153</v>
      </c>
      <c r="B1121">
        <v>1</v>
      </c>
      <c r="C1121">
        <v>0</v>
      </c>
      <c r="D1121">
        <v>1</v>
      </c>
      <c r="E1121">
        <v>1</v>
      </c>
      <c r="F1121">
        <v>70</v>
      </c>
      <c r="G1121">
        <v>0</v>
      </c>
      <c r="H1121" t="s">
        <v>24</v>
      </c>
      <c r="I1121" t="s">
        <v>25</v>
      </c>
      <c r="J1121" t="s">
        <v>22</v>
      </c>
      <c r="K1121" t="s">
        <v>23</v>
      </c>
      <c r="L1121" t="s">
        <v>22</v>
      </c>
      <c r="M1121" t="s">
        <v>22</v>
      </c>
      <c r="N1121" t="s">
        <v>22</v>
      </c>
      <c r="O1121" t="s">
        <v>22</v>
      </c>
      <c r="P1121" t="s">
        <v>45</v>
      </c>
      <c r="Q1121">
        <v>0</v>
      </c>
      <c r="R1121" t="s">
        <v>33</v>
      </c>
      <c r="S1121">
        <v>59.5</v>
      </c>
      <c r="T1121">
        <v>4144.8</v>
      </c>
      <c r="U1121">
        <v>0</v>
      </c>
    </row>
    <row r="1122" spans="1:21" x14ac:dyDescent="0.25">
      <c r="A1122" t="s">
        <v>1154</v>
      </c>
      <c r="B1122">
        <v>1</v>
      </c>
      <c r="C1122">
        <v>0</v>
      </c>
      <c r="D1122">
        <v>0</v>
      </c>
      <c r="E1122">
        <v>0</v>
      </c>
      <c r="F1122">
        <v>20</v>
      </c>
      <c r="G1122">
        <v>1</v>
      </c>
      <c r="H1122" t="s">
        <v>23</v>
      </c>
      <c r="I1122" t="s">
        <v>35</v>
      </c>
      <c r="J1122" t="s">
        <v>23</v>
      </c>
      <c r="K1122" t="s">
        <v>23</v>
      </c>
      <c r="L1122" t="s">
        <v>23</v>
      </c>
      <c r="M1122" t="s">
        <v>23</v>
      </c>
      <c r="N1122" t="s">
        <v>23</v>
      </c>
      <c r="O1122" t="s">
        <v>23</v>
      </c>
      <c r="P1122" t="s">
        <v>26</v>
      </c>
      <c r="Q1122">
        <v>0</v>
      </c>
      <c r="R1122" t="s">
        <v>38</v>
      </c>
      <c r="S1122">
        <v>70.55</v>
      </c>
      <c r="T1122">
        <v>1493.55</v>
      </c>
      <c r="U1122">
        <v>0</v>
      </c>
    </row>
    <row r="1123" spans="1:21" x14ac:dyDescent="0.25">
      <c r="A1123" t="s">
        <v>1155</v>
      </c>
      <c r="B1123">
        <v>0</v>
      </c>
      <c r="C1123">
        <v>0</v>
      </c>
      <c r="D1123">
        <v>0</v>
      </c>
      <c r="E1123">
        <v>0</v>
      </c>
      <c r="F1123">
        <v>50</v>
      </c>
      <c r="G1123">
        <v>1</v>
      </c>
      <c r="H1123" t="s">
        <v>22</v>
      </c>
      <c r="I1123" t="s">
        <v>25</v>
      </c>
      <c r="J1123" t="s">
        <v>22</v>
      </c>
      <c r="K1123" t="s">
        <v>23</v>
      </c>
      <c r="L1123" t="s">
        <v>22</v>
      </c>
      <c r="M1123" t="s">
        <v>22</v>
      </c>
      <c r="N1123" t="s">
        <v>22</v>
      </c>
      <c r="O1123" t="s">
        <v>22</v>
      </c>
      <c r="P1123" t="s">
        <v>29</v>
      </c>
      <c r="Q1123">
        <v>1</v>
      </c>
      <c r="R1123" t="s">
        <v>38</v>
      </c>
      <c r="S1123">
        <v>82.5</v>
      </c>
      <c r="T1123">
        <v>4179.1000000000004</v>
      </c>
      <c r="U1123">
        <v>0</v>
      </c>
    </row>
    <row r="1124" spans="1:21" x14ac:dyDescent="0.25">
      <c r="A1124" t="s">
        <v>1156</v>
      </c>
      <c r="B1124">
        <v>0</v>
      </c>
      <c r="C1124">
        <v>0</v>
      </c>
      <c r="D1124">
        <v>0</v>
      </c>
      <c r="E1124">
        <v>0</v>
      </c>
      <c r="F1124">
        <v>19</v>
      </c>
      <c r="G1124">
        <v>0</v>
      </c>
      <c r="H1124" t="s">
        <v>24</v>
      </c>
      <c r="I1124" t="s">
        <v>25</v>
      </c>
      <c r="J1124" t="s">
        <v>23</v>
      </c>
      <c r="K1124" t="s">
        <v>23</v>
      </c>
      <c r="L1124" t="s">
        <v>23</v>
      </c>
      <c r="M1124" t="s">
        <v>23</v>
      </c>
      <c r="N1124" t="s">
        <v>22</v>
      </c>
      <c r="O1124" t="s">
        <v>22</v>
      </c>
      <c r="P1124" t="s">
        <v>29</v>
      </c>
      <c r="Q1124">
        <v>1</v>
      </c>
      <c r="R1124" t="s">
        <v>38</v>
      </c>
      <c r="S1124">
        <v>44.85</v>
      </c>
      <c r="T1124">
        <v>893.55</v>
      </c>
      <c r="U1124">
        <v>1</v>
      </c>
    </row>
    <row r="1125" spans="1:21" x14ac:dyDescent="0.25">
      <c r="A1125" t="s">
        <v>1157</v>
      </c>
      <c r="B1125">
        <v>1</v>
      </c>
      <c r="C1125">
        <v>0</v>
      </c>
      <c r="D1125">
        <v>1</v>
      </c>
      <c r="E1125">
        <v>1</v>
      </c>
      <c r="F1125">
        <v>25</v>
      </c>
      <c r="G1125">
        <v>1</v>
      </c>
      <c r="H1125" t="s">
        <v>23</v>
      </c>
      <c r="I1125" t="s">
        <v>25</v>
      </c>
      <c r="J1125" t="s">
        <v>22</v>
      </c>
      <c r="K1125" t="s">
        <v>22</v>
      </c>
      <c r="L1125" t="s">
        <v>22</v>
      </c>
      <c r="M1125" t="s">
        <v>23</v>
      </c>
      <c r="N1125" t="s">
        <v>23</v>
      </c>
      <c r="O1125" t="s">
        <v>23</v>
      </c>
      <c r="P1125" t="s">
        <v>29</v>
      </c>
      <c r="Q1125">
        <v>1</v>
      </c>
      <c r="R1125" t="s">
        <v>33</v>
      </c>
      <c r="S1125">
        <v>61.6</v>
      </c>
      <c r="T1125">
        <v>1611</v>
      </c>
      <c r="U1125">
        <v>0</v>
      </c>
    </row>
    <row r="1126" spans="1:21" x14ac:dyDescent="0.25">
      <c r="A1126" t="s">
        <v>1158</v>
      </c>
      <c r="B1126">
        <v>1</v>
      </c>
      <c r="C1126">
        <v>0</v>
      </c>
      <c r="D1126">
        <v>0</v>
      </c>
      <c r="E1126">
        <v>0</v>
      </c>
      <c r="F1126">
        <v>12</v>
      </c>
      <c r="G1126">
        <v>1</v>
      </c>
      <c r="H1126" t="s">
        <v>23</v>
      </c>
      <c r="I1126" t="s">
        <v>25</v>
      </c>
      <c r="J1126" t="s">
        <v>23</v>
      </c>
      <c r="K1126" t="s">
        <v>22</v>
      </c>
      <c r="L1126" t="s">
        <v>23</v>
      </c>
      <c r="M1126" t="s">
        <v>23</v>
      </c>
      <c r="N1126" t="s">
        <v>23</v>
      </c>
      <c r="O1126" t="s">
        <v>23</v>
      </c>
      <c r="P1126" t="s">
        <v>26</v>
      </c>
      <c r="Q1126">
        <v>1</v>
      </c>
      <c r="R1126" t="s">
        <v>33</v>
      </c>
      <c r="S1126">
        <v>49.05</v>
      </c>
      <c r="T1126">
        <v>593.04999999999995</v>
      </c>
      <c r="U1126">
        <v>0</v>
      </c>
    </row>
    <row r="1127" spans="1:21" x14ac:dyDescent="0.25">
      <c r="A1127" t="s">
        <v>1159</v>
      </c>
      <c r="B1127">
        <v>1</v>
      </c>
      <c r="C1127">
        <v>1</v>
      </c>
      <c r="D1127">
        <v>1</v>
      </c>
      <c r="E1127">
        <v>0</v>
      </c>
      <c r="F1127">
        <v>39</v>
      </c>
      <c r="G1127">
        <v>1</v>
      </c>
      <c r="H1127" t="s">
        <v>22</v>
      </c>
      <c r="I1127" t="s">
        <v>35</v>
      </c>
      <c r="J1127" t="s">
        <v>23</v>
      </c>
      <c r="K1127" t="s">
        <v>22</v>
      </c>
      <c r="L1127" t="s">
        <v>22</v>
      </c>
      <c r="M1127" t="s">
        <v>23</v>
      </c>
      <c r="N1127" t="s">
        <v>22</v>
      </c>
      <c r="O1127" t="s">
        <v>22</v>
      </c>
      <c r="P1127" t="s">
        <v>26</v>
      </c>
      <c r="Q1127">
        <v>1</v>
      </c>
      <c r="R1127" t="s">
        <v>27</v>
      </c>
      <c r="S1127">
        <v>105.65</v>
      </c>
      <c r="T1127">
        <v>4284.8</v>
      </c>
      <c r="U1127">
        <v>1</v>
      </c>
    </row>
    <row r="1128" spans="1:21" x14ac:dyDescent="0.25">
      <c r="A1128" t="s">
        <v>1160</v>
      </c>
      <c r="B1128">
        <v>1</v>
      </c>
      <c r="C1128">
        <v>0</v>
      </c>
      <c r="D1128">
        <v>0</v>
      </c>
      <c r="E1128">
        <v>0</v>
      </c>
      <c r="F1128">
        <v>7</v>
      </c>
      <c r="G1128">
        <v>1</v>
      </c>
      <c r="H1128" t="s">
        <v>23</v>
      </c>
      <c r="I1128" t="s">
        <v>35</v>
      </c>
      <c r="J1128" t="s">
        <v>23</v>
      </c>
      <c r="K1128" t="s">
        <v>23</v>
      </c>
      <c r="L1128" t="s">
        <v>22</v>
      </c>
      <c r="M1128" t="s">
        <v>23</v>
      </c>
      <c r="N1128" t="s">
        <v>23</v>
      </c>
      <c r="O1128" t="s">
        <v>23</v>
      </c>
      <c r="P1128" t="s">
        <v>26</v>
      </c>
      <c r="Q1128">
        <v>0</v>
      </c>
      <c r="R1128" t="s">
        <v>30</v>
      </c>
      <c r="S1128">
        <v>74.650000000000006</v>
      </c>
      <c r="T1128">
        <v>544.54999999999995</v>
      </c>
      <c r="U1128">
        <v>1</v>
      </c>
    </row>
    <row r="1129" spans="1:21" x14ac:dyDescent="0.25">
      <c r="A1129" t="s">
        <v>1161</v>
      </c>
      <c r="B1129">
        <v>0</v>
      </c>
      <c r="C1129">
        <v>0</v>
      </c>
      <c r="D1129">
        <v>1</v>
      </c>
      <c r="E1129">
        <v>1</v>
      </c>
      <c r="F1129">
        <v>23</v>
      </c>
      <c r="G1129">
        <v>1</v>
      </c>
      <c r="H1129" t="s">
        <v>23</v>
      </c>
      <c r="I1129" t="s">
        <v>25</v>
      </c>
      <c r="J1129" t="s">
        <v>22</v>
      </c>
      <c r="K1129" t="s">
        <v>22</v>
      </c>
      <c r="L1129" t="s">
        <v>22</v>
      </c>
      <c r="M1129" t="s">
        <v>22</v>
      </c>
      <c r="N1129" t="s">
        <v>23</v>
      </c>
      <c r="O1129" t="s">
        <v>23</v>
      </c>
      <c r="P1129" t="s">
        <v>29</v>
      </c>
      <c r="Q1129">
        <v>1</v>
      </c>
      <c r="R1129" t="s">
        <v>30</v>
      </c>
      <c r="S1129">
        <v>66.25</v>
      </c>
      <c r="T1129">
        <v>1533.8</v>
      </c>
      <c r="U1129">
        <v>0</v>
      </c>
    </row>
    <row r="1130" spans="1:21" x14ac:dyDescent="0.25">
      <c r="A1130" t="s">
        <v>1162</v>
      </c>
      <c r="B1130">
        <v>1</v>
      </c>
      <c r="C1130">
        <v>0</v>
      </c>
      <c r="D1130">
        <v>0</v>
      </c>
      <c r="E1130">
        <v>0</v>
      </c>
      <c r="F1130">
        <v>27</v>
      </c>
      <c r="G1130">
        <v>1</v>
      </c>
      <c r="H1130" t="s">
        <v>23</v>
      </c>
      <c r="I1130" t="s">
        <v>23</v>
      </c>
      <c r="J1130" t="s">
        <v>44</v>
      </c>
      <c r="K1130" t="s">
        <v>44</v>
      </c>
      <c r="L1130" t="s">
        <v>44</v>
      </c>
      <c r="M1130" t="s">
        <v>44</v>
      </c>
      <c r="N1130" t="s">
        <v>44</v>
      </c>
      <c r="O1130" t="s">
        <v>44</v>
      </c>
      <c r="P1130" t="s">
        <v>26</v>
      </c>
      <c r="Q1130">
        <v>1</v>
      </c>
      <c r="R1130" t="s">
        <v>27</v>
      </c>
      <c r="S1130">
        <v>19.399999999999999</v>
      </c>
      <c r="T1130">
        <v>529.79999999999995</v>
      </c>
      <c r="U1130">
        <v>0</v>
      </c>
    </row>
    <row r="1131" spans="1:21" x14ac:dyDescent="0.25">
      <c r="A1131" t="s">
        <v>1163</v>
      </c>
      <c r="B1131">
        <v>1</v>
      </c>
      <c r="C1131">
        <v>1</v>
      </c>
      <c r="D1131">
        <v>0</v>
      </c>
      <c r="E1131">
        <v>0</v>
      </c>
      <c r="F1131">
        <v>47</v>
      </c>
      <c r="G1131">
        <v>1</v>
      </c>
      <c r="H1131" t="s">
        <v>22</v>
      </c>
      <c r="I1131" t="s">
        <v>35</v>
      </c>
      <c r="J1131" t="s">
        <v>23</v>
      </c>
      <c r="K1131" t="s">
        <v>23</v>
      </c>
      <c r="L1131" t="s">
        <v>23</v>
      </c>
      <c r="M1131" t="s">
        <v>23</v>
      </c>
      <c r="N1131" t="s">
        <v>22</v>
      </c>
      <c r="O1131" t="s">
        <v>23</v>
      </c>
      <c r="P1131" t="s">
        <v>26</v>
      </c>
      <c r="Q1131">
        <v>1</v>
      </c>
      <c r="R1131" t="s">
        <v>38</v>
      </c>
      <c r="S1131">
        <v>86.05</v>
      </c>
      <c r="T1131">
        <v>3865.6</v>
      </c>
      <c r="U1131">
        <v>0</v>
      </c>
    </row>
    <row r="1132" spans="1:21" x14ac:dyDescent="0.25">
      <c r="A1132" t="s">
        <v>1164</v>
      </c>
      <c r="B1132">
        <v>1</v>
      </c>
      <c r="C1132">
        <v>0</v>
      </c>
      <c r="D1132">
        <v>1</v>
      </c>
      <c r="E1132">
        <v>1</v>
      </c>
      <c r="F1132">
        <v>26</v>
      </c>
      <c r="G1132">
        <v>1</v>
      </c>
      <c r="H1132" t="s">
        <v>23</v>
      </c>
      <c r="I1132" t="s">
        <v>23</v>
      </c>
      <c r="J1132" t="s">
        <v>44</v>
      </c>
      <c r="K1132" t="s">
        <v>44</v>
      </c>
      <c r="L1132" t="s">
        <v>44</v>
      </c>
      <c r="M1132" t="s">
        <v>44</v>
      </c>
      <c r="N1132" t="s">
        <v>44</v>
      </c>
      <c r="O1132" t="s">
        <v>44</v>
      </c>
      <c r="P1132" t="s">
        <v>45</v>
      </c>
      <c r="Q1132">
        <v>1</v>
      </c>
      <c r="R1132" t="s">
        <v>38</v>
      </c>
      <c r="S1132">
        <v>19.149999999999999</v>
      </c>
      <c r="T1132">
        <v>515.75</v>
      </c>
      <c r="U1132">
        <v>0</v>
      </c>
    </row>
    <row r="1133" spans="1:21" x14ac:dyDescent="0.25">
      <c r="A1133" t="s">
        <v>1165</v>
      </c>
      <c r="B1133">
        <v>0</v>
      </c>
      <c r="C1133">
        <v>0</v>
      </c>
      <c r="D1133">
        <v>1</v>
      </c>
      <c r="E1133">
        <v>0</v>
      </c>
      <c r="F1133">
        <v>14</v>
      </c>
      <c r="G1133">
        <v>1</v>
      </c>
      <c r="H1133" t="s">
        <v>22</v>
      </c>
      <c r="I1133" t="s">
        <v>25</v>
      </c>
      <c r="J1133" t="s">
        <v>22</v>
      </c>
      <c r="K1133" t="s">
        <v>23</v>
      </c>
      <c r="L1133" t="s">
        <v>23</v>
      </c>
      <c r="M1133" t="s">
        <v>23</v>
      </c>
      <c r="N1133" t="s">
        <v>22</v>
      </c>
      <c r="O1133" t="s">
        <v>23</v>
      </c>
      <c r="P1133" t="s">
        <v>26</v>
      </c>
      <c r="Q1133">
        <v>1</v>
      </c>
      <c r="R1133" t="s">
        <v>33</v>
      </c>
      <c r="S1133">
        <v>64.7</v>
      </c>
      <c r="T1133">
        <v>941</v>
      </c>
      <c r="U1133">
        <v>1</v>
      </c>
    </row>
    <row r="1134" spans="1:21" x14ac:dyDescent="0.25">
      <c r="A1134" t="s">
        <v>1166</v>
      </c>
      <c r="B1134">
        <v>0</v>
      </c>
      <c r="C1134">
        <v>1</v>
      </c>
      <c r="D1134">
        <v>1</v>
      </c>
      <c r="E1134">
        <v>0</v>
      </c>
      <c r="F1134">
        <v>11</v>
      </c>
      <c r="G1134">
        <v>1</v>
      </c>
      <c r="H1134" t="s">
        <v>22</v>
      </c>
      <c r="I1134" t="s">
        <v>35</v>
      </c>
      <c r="J1134" t="s">
        <v>23</v>
      </c>
      <c r="K1134" t="s">
        <v>23</v>
      </c>
      <c r="L1134" t="s">
        <v>22</v>
      </c>
      <c r="M1134" t="s">
        <v>22</v>
      </c>
      <c r="N1134" t="s">
        <v>22</v>
      </c>
      <c r="O1134" t="s">
        <v>22</v>
      </c>
      <c r="P1134" t="s">
        <v>26</v>
      </c>
      <c r="Q1134">
        <v>1</v>
      </c>
      <c r="R1134" t="s">
        <v>33</v>
      </c>
      <c r="S1134">
        <v>104.05</v>
      </c>
      <c r="T1134">
        <v>1133.6500000000001</v>
      </c>
      <c r="U1134">
        <v>1</v>
      </c>
    </row>
    <row r="1135" spans="1:21" x14ac:dyDescent="0.25">
      <c r="A1135" t="s">
        <v>1167</v>
      </c>
      <c r="B1135">
        <v>1</v>
      </c>
      <c r="C1135">
        <v>0</v>
      </c>
      <c r="D1135">
        <v>0</v>
      </c>
      <c r="E1135">
        <v>1</v>
      </c>
      <c r="F1135">
        <v>2</v>
      </c>
      <c r="G1135">
        <v>1</v>
      </c>
      <c r="H1135" t="s">
        <v>23</v>
      </c>
      <c r="I1135" t="s">
        <v>23</v>
      </c>
      <c r="J1135" t="s">
        <v>44</v>
      </c>
      <c r="K1135" t="s">
        <v>44</v>
      </c>
      <c r="L1135" t="s">
        <v>44</v>
      </c>
      <c r="M1135" t="s">
        <v>44</v>
      </c>
      <c r="N1135" t="s">
        <v>44</v>
      </c>
      <c r="O1135" t="s">
        <v>44</v>
      </c>
      <c r="P1135" t="s">
        <v>26</v>
      </c>
      <c r="Q1135">
        <v>0</v>
      </c>
      <c r="R1135" t="s">
        <v>30</v>
      </c>
      <c r="S1135">
        <v>19.25</v>
      </c>
      <c r="T1135">
        <v>48.35</v>
      </c>
      <c r="U1135">
        <v>0</v>
      </c>
    </row>
    <row r="1136" spans="1:21" x14ac:dyDescent="0.25">
      <c r="A1136" t="s">
        <v>1168</v>
      </c>
      <c r="B1136">
        <v>0</v>
      </c>
      <c r="C1136">
        <v>0</v>
      </c>
      <c r="D1136">
        <v>1</v>
      </c>
      <c r="E1136">
        <v>1</v>
      </c>
      <c r="F1136">
        <v>26</v>
      </c>
      <c r="G1136">
        <v>1</v>
      </c>
      <c r="H1136" t="s">
        <v>23</v>
      </c>
      <c r="I1136" t="s">
        <v>35</v>
      </c>
      <c r="J1136" t="s">
        <v>22</v>
      </c>
      <c r="K1136" t="s">
        <v>22</v>
      </c>
      <c r="L1136" t="s">
        <v>23</v>
      </c>
      <c r="M1136" t="s">
        <v>23</v>
      </c>
      <c r="N1136" t="s">
        <v>23</v>
      </c>
      <c r="O1136" t="s">
        <v>23</v>
      </c>
      <c r="P1136" t="s">
        <v>26</v>
      </c>
      <c r="Q1136">
        <v>0</v>
      </c>
      <c r="R1136" t="s">
        <v>27</v>
      </c>
      <c r="S1136">
        <v>81.95</v>
      </c>
      <c r="T1136">
        <v>2070.0500000000002</v>
      </c>
      <c r="U1136">
        <v>0</v>
      </c>
    </row>
    <row r="1137" spans="1:21" x14ac:dyDescent="0.25">
      <c r="A1137" t="s">
        <v>1169</v>
      </c>
      <c r="B1137">
        <v>0</v>
      </c>
      <c r="C1137">
        <v>1</v>
      </c>
      <c r="D1137">
        <v>1</v>
      </c>
      <c r="E1137">
        <v>0</v>
      </c>
      <c r="F1137">
        <v>72</v>
      </c>
      <c r="G1137">
        <v>1</v>
      </c>
      <c r="H1137" t="s">
        <v>22</v>
      </c>
      <c r="I1137" t="s">
        <v>35</v>
      </c>
      <c r="J1137" t="s">
        <v>22</v>
      </c>
      <c r="K1137" t="s">
        <v>22</v>
      </c>
      <c r="L1137" t="s">
        <v>22</v>
      </c>
      <c r="M1137" t="s">
        <v>22</v>
      </c>
      <c r="N1137" t="s">
        <v>22</v>
      </c>
      <c r="O1137" t="s">
        <v>22</v>
      </c>
      <c r="P1137" t="s">
        <v>45</v>
      </c>
      <c r="Q1137">
        <v>1</v>
      </c>
      <c r="R1137" t="s">
        <v>33</v>
      </c>
      <c r="S1137">
        <v>114.65</v>
      </c>
      <c r="T1137">
        <v>8333.9500000000007</v>
      </c>
      <c r="U1137">
        <v>0</v>
      </c>
    </row>
    <row r="1138" spans="1:21" x14ac:dyDescent="0.25">
      <c r="A1138" t="s">
        <v>1170</v>
      </c>
      <c r="B1138">
        <v>0</v>
      </c>
      <c r="C1138">
        <v>0</v>
      </c>
      <c r="D1138">
        <v>1</v>
      </c>
      <c r="E1138">
        <v>1</v>
      </c>
      <c r="F1138">
        <v>63</v>
      </c>
      <c r="G1138">
        <v>1</v>
      </c>
      <c r="H1138" t="s">
        <v>23</v>
      </c>
      <c r="I1138" t="s">
        <v>23</v>
      </c>
      <c r="J1138" t="s">
        <v>44</v>
      </c>
      <c r="K1138" t="s">
        <v>44</v>
      </c>
      <c r="L1138" t="s">
        <v>44</v>
      </c>
      <c r="M1138" t="s">
        <v>44</v>
      </c>
      <c r="N1138" t="s">
        <v>44</v>
      </c>
      <c r="O1138" t="s">
        <v>44</v>
      </c>
      <c r="P1138" t="s">
        <v>45</v>
      </c>
      <c r="Q1138">
        <v>0</v>
      </c>
      <c r="R1138" t="s">
        <v>38</v>
      </c>
      <c r="S1138">
        <v>20</v>
      </c>
      <c r="T1138">
        <v>1209.25</v>
      </c>
      <c r="U1138">
        <v>0</v>
      </c>
    </row>
    <row r="1139" spans="1:21" x14ac:dyDescent="0.25">
      <c r="A1139" t="s">
        <v>1171</v>
      </c>
      <c r="B1139">
        <v>1</v>
      </c>
      <c r="C1139">
        <v>0</v>
      </c>
      <c r="D1139">
        <v>1</v>
      </c>
      <c r="E1139">
        <v>1</v>
      </c>
      <c r="F1139">
        <v>71</v>
      </c>
      <c r="G1139">
        <v>1</v>
      </c>
      <c r="H1139" t="s">
        <v>23</v>
      </c>
      <c r="I1139" t="s">
        <v>23</v>
      </c>
      <c r="J1139" t="s">
        <v>44</v>
      </c>
      <c r="K1139" t="s">
        <v>44</v>
      </c>
      <c r="L1139" t="s">
        <v>44</v>
      </c>
      <c r="M1139" t="s">
        <v>44</v>
      </c>
      <c r="N1139" t="s">
        <v>44</v>
      </c>
      <c r="O1139" t="s">
        <v>44</v>
      </c>
      <c r="P1139" t="s">
        <v>45</v>
      </c>
      <c r="Q1139">
        <v>0</v>
      </c>
      <c r="R1139" t="s">
        <v>30</v>
      </c>
      <c r="S1139">
        <v>19.8</v>
      </c>
      <c r="T1139">
        <v>1396.25</v>
      </c>
      <c r="U1139">
        <v>0</v>
      </c>
    </row>
    <row r="1140" spans="1:21" x14ac:dyDescent="0.25">
      <c r="A1140" t="s">
        <v>1172</v>
      </c>
      <c r="B1140">
        <v>1</v>
      </c>
      <c r="C1140">
        <v>0</v>
      </c>
      <c r="D1140">
        <v>1</v>
      </c>
      <c r="E1140">
        <v>1</v>
      </c>
      <c r="F1140">
        <v>11</v>
      </c>
      <c r="G1140">
        <v>1</v>
      </c>
      <c r="H1140" t="s">
        <v>22</v>
      </c>
      <c r="I1140" t="s">
        <v>25</v>
      </c>
      <c r="J1140" t="s">
        <v>22</v>
      </c>
      <c r="K1140" t="s">
        <v>23</v>
      </c>
      <c r="L1140" t="s">
        <v>23</v>
      </c>
      <c r="M1140" t="s">
        <v>23</v>
      </c>
      <c r="N1140" t="s">
        <v>22</v>
      </c>
      <c r="O1140" t="s">
        <v>23</v>
      </c>
      <c r="P1140" t="s">
        <v>26</v>
      </c>
      <c r="Q1140">
        <v>1</v>
      </c>
      <c r="R1140" t="s">
        <v>33</v>
      </c>
      <c r="S1140">
        <v>65.150000000000006</v>
      </c>
      <c r="T1140">
        <v>723.35</v>
      </c>
      <c r="U1140">
        <v>0</v>
      </c>
    </row>
    <row r="1141" spans="1:21" x14ac:dyDescent="0.25">
      <c r="A1141" t="s">
        <v>1173</v>
      </c>
      <c r="B1141">
        <v>1</v>
      </c>
      <c r="C1141">
        <v>1</v>
      </c>
      <c r="D1141">
        <v>1</v>
      </c>
      <c r="E1141">
        <v>0</v>
      </c>
      <c r="F1141">
        <v>14</v>
      </c>
      <c r="G1141">
        <v>1</v>
      </c>
      <c r="H1141" t="s">
        <v>23</v>
      </c>
      <c r="I1141" t="s">
        <v>23</v>
      </c>
      <c r="J1141" t="s">
        <v>44</v>
      </c>
      <c r="K1141" t="s">
        <v>44</v>
      </c>
      <c r="L1141" t="s">
        <v>44</v>
      </c>
      <c r="M1141" t="s">
        <v>44</v>
      </c>
      <c r="N1141" t="s">
        <v>44</v>
      </c>
      <c r="O1141" t="s">
        <v>44</v>
      </c>
      <c r="P1141" t="s">
        <v>29</v>
      </c>
      <c r="Q1141">
        <v>0</v>
      </c>
      <c r="R1141" t="s">
        <v>30</v>
      </c>
      <c r="S1141">
        <v>19.649999999999999</v>
      </c>
      <c r="T1141">
        <v>228.65</v>
      </c>
      <c r="U1141">
        <v>0</v>
      </c>
    </row>
    <row r="1142" spans="1:21" x14ac:dyDescent="0.25">
      <c r="A1142" t="s">
        <v>1174</v>
      </c>
      <c r="B1142">
        <v>0</v>
      </c>
      <c r="C1142">
        <v>0</v>
      </c>
      <c r="D1142">
        <v>0</v>
      </c>
      <c r="E1142">
        <v>1</v>
      </c>
      <c r="F1142">
        <v>13</v>
      </c>
      <c r="G1142">
        <v>1</v>
      </c>
      <c r="H1142" t="s">
        <v>22</v>
      </c>
      <c r="I1142" t="s">
        <v>25</v>
      </c>
      <c r="J1142" t="s">
        <v>22</v>
      </c>
      <c r="K1142" t="s">
        <v>22</v>
      </c>
      <c r="L1142" t="s">
        <v>22</v>
      </c>
      <c r="M1142" t="s">
        <v>22</v>
      </c>
      <c r="N1142" t="s">
        <v>22</v>
      </c>
      <c r="O1142" t="s">
        <v>22</v>
      </c>
      <c r="P1142" t="s">
        <v>45</v>
      </c>
      <c r="Q1142">
        <v>0</v>
      </c>
      <c r="R1142" t="s">
        <v>38</v>
      </c>
      <c r="S1142">
        <v>88.95</v>
      </c>
      <c r="T1142">
        <v>1161.75</v>
      </c>
      <c r="U1142">
        <v>0</v>
      </c>
    </row>
    <row r="1143" spans="1:21" x14ac:dyDescent="0.25">
      <c r="A1143" t="s">
        <v>1175</v>
      </c>
      <c r="B1143">
        <v>1</v>
      </c>
      <c r="C1143">
        <v>0</v>
      </c>
      <c r="D1143">
        <v>0</v>
      </c>
      <c r="E1143">
        <v>1</v>
      </c>
      <c r="F1143">
        <v>6</v>
      </c>
      <c r="G1143">
        <v>1</v>
      </c>
      <c r="H1143" t="s">
        <v>23</v>
      </c>
      <c r="I1143" t="s">
        <v>23</v>
      </c>
      <c r="J1143" t="s">
        <v>44</v>
      </c>
      <c r="K1143" t="s">
        <v>44</v>
      </c>
      <c r="L1143" t="s">
        <v>44</v>
      </c>
      <c r="M1143" t="s">
        <v>44</v>
      </c>
      <c r="N1143" t="s">
        <v>44</v>
      </c>
      <c r="O1143" t="s">
        <v>44</v>
      </c>
      <c r="P1143" t="s">
        <v>26</v>
      </c>
      <c r="Q1143">
        <v>1</v>
      </c>
      <c r="R1143" t="s">
        <v>30</v>
      </c>
      <c r="S1143">
        <v>20.2</v>
      </c>
      <c r="T1143">
        <v>98.35</v>
      </c>
      <c r="U1143">
        <v>0</v>
      </c>
    </row>
    <row r="1144" spans="1:21" x14ac:dyDescent="0.25">
      <c r="A1144" t="s">
        <v>1176</v>
      </c>
      <c r="B1144">
        <v>1</v>
      </c>
      <c r="C1144">
        <v>1</v>
      </c>
      <c r="D1144">
        <v>1</v>
      </c>
      <c r="E1144">
        <v>1</v>
      </c>
      <c r="F1144">
        <v>11</v>
      </c>
      <c r="G1144">
        <v>1</v>
      </c>
      <c r="H1144" t="s">
        <v>22</v>
      </c>
      <c r="I1144" t="s">
        <v>35</v>
      </c>
      <c r="J1144" t="s">
        <v>23</v>
      </c>
      <c r="K1144" t="s">
        <v>23</v>
      </c>
      <c r="L1144" t="s">
        <v>23</v>
      </c>
      <c r="M1144" t="s">
        <v>23</v>
      </c>
      <c r="N1144" t="s">
        <v>23</v>
      </c>
      <c r="O1144" t="s">
        <v>23</v>
      </c>
      <c r="P1144" t="s">
        <v>26</v>
      </c>
      <c r="Q1144">
        <v>1</v>
      </c>
      <c r="R1144" t="s">
        <v>38</v>
      </c>
      <c r="S1144">
        <v>75.2</v>
      </c>
      <c r="T1144">
        <v>775.3</v>
      </c>
      <c r="U1144">
        <v>0</v>
      </c>
    </row>
    <row r="1145" spans="1:21" x14ac:dyDescent="0.25">
      <c r="A1145" t="s">
        <v>1177</v>
      </c>
      <c r="B1145">
        <v>1</v>
      </c>
      <c r="C1145">
        <v>0</v>
      </c>
      <c r="D1145">
        <v>1</v>
      </c>
      <c r="E1145">
        <v>0</v>
      </c>
      <c r="F1145">
        <v>18</v>
      </c>
      <c r="G1145">
        <v>1</v>
      </c>
      <c r="H1145" t="s">
        <v>22</v>
      </c>
      <c r="I1145" t="s">
        <v>25</v>
      </c>
      <c r="J1145" t="s">
        <v>23</v>
      </c>
      <c r="K1145" t="s">
        <v>22</v>
      </c>
      <c r="L1145" t="s">
        <v>23</v>
      </c>
      <c r="M1145" t="s">
        <v>23</v>
      </c>
      <c r="N1145" t="s">
        <v>23</v>
      </c>
      <c r="O1145" t="s">
        <v>23</v>
      </c>
      <c r="P1145" t="s">
        <v>26</v>
      </c>
      <c r="Q1145">
        <v>0</v>
      </c>
      <c r="R1145" t="s">
        <v>38</v>
      </c>
      <c r="S1145">
        <v>56.8</v>
      </c>
      <c r="T1145">
        <v>1074.6500000000001</v>
      </c>
      <c r="U1145">
        <v>0</v>
      </c>
    </row>
    <row r="1146" spans="1:21" x14ac:dyDescent="0.25">
      <c r="A1146" t="s">
        <v>1178</v>
      </c>
      <c r="B1146">
        <v>1</v>
      </c>
      <c r="C1146">
        <v>0</v>
      </c>
      <c r="D1146">
        <v>0</v>
      </c>
      <c r="E1146">
        <v>0</v>
      </c>
      <c r="F1146">
        <v>1</v>
      </c>
      <c r="G1146">
        <v>0</v>
      </c>
      <c r="H1146" t="s">
        <v>24</v>
      </c>
      <c r="I1146" t="s">
        <v>25</v>
      </c>
      <c r="J1146" t="s">
        <v>23</v>
      </c>
      <c r="K1146" t="s">
        <v>23</v>
      </c>
      <c r="L1146" t="s">
        <v>23</v>
      </c>
      <c r="M1146" t="s">
        <v>23</v>
      </c>
      <c r="N1146" t="s">
        <v>23</v>
      </c>
      <c r="O1146" t="s">
        <v>22</v>
      </c>
      <c r="P1146" t="s">
        <v>26</v>
      </c>
      <c r="Q1146">
        <v>1</v>
      </c>
      <c r="R1146" t="s">
        <v>27</v>
      </c>
      <c r="S1146">
        <v>35.549999999999997</v>
      </c>
      <c r="T1146">
        <v>35.549999999999997</v>
      </c>
      <c r="U1146">
        <v>1</v>
      </c>
    </row>
    <row r="1147" spans="1:21" x14ac:dyDescent="0.25">
      <c r="A1147" t="s">
        <v>1179</v>
      </c>
      <c r="B1147">
        <v>0</v>
      </c>
      <c r="C1147">
        <v>0</v>
      </c>
      <c r="D1147">
        <v>1</v>
      </c>
      <c r="E1147">
        <v>0</v>
      </c>
      <c r="F1147">
        <v>32</v>
      </c>
      <c r="G1147">
        <v>1</v>
      </c>
      <c r="H1147" t="s">
        <v>23</v>
      </c>
      <c r="I1147" t="s">
        <v>35</v>
      </c>
      <c r="J1147" t="s">
        <v>22</v>
      </c>
      <c r="K1147" t="s">
        <v>23</v>
      </c>
      <c r="L1147" t="s">
        <v>23</v>
      </c>
      <c r="M1147" t="s">
        <v>23</v>
      </c>
      <c r="N1147" t="s">
        <v>23</v>
      </c>
      <c r="O1147" t="s">
        <v>23</v>
      </c>
      <c r="P1147" t="s">
        <v>26</v>
      </c>
      <c r="Q1147">
        <v>1</v>
      </c>
      <c r="R1147" t="s">
        <v>33</v>
      </c>
      <c r="S1147">
        <v>75.5</v>
      </c>
      <c r="T1147">
        <v>2324.6999999999998</v>
      </c>
      <c r="U1147">
        <v>0</v>
      </c>
    </row>
    <row r="1148" spans="1:21" x14ac:dyDescent="0.25">
      <c r="A1148" t="s">
        <v>1180</v>
      </c>
      <c r="B1148">
        <v>1</v>
      </c>
      <c r="C1148">
        <v>0</v>
      </c>
      <c r="D1148">
        <v>0</v>
      </c>
      <c r="E1148">
        <v>0</v>
      </c>
      <c r="F1148">
        <v>29</v>
      </c>
      <c r="G1148">
        <v>0</v>
      </c>
      <c r="H1148" t="s">
        <v>24</v>
      </c>
      <c r="I1148" t="s">
        <v>25</v>
      </c>
      <c r="J1148" t="s">
        <v>22</v>
      </c>
      <c r="K1148" t="s">
        <v>23</v>
      </c>
      <c r="L1148" t="s">
        <v>23</v>
      </c>
      <c r="M1148" t="s">
        <v>22</v>
      </c>
      <c r="N1148" t="s">
        <v>23</v>
      </c>
      <c r="O1148" t="s">
        <v>23</v>
      </c>
      <c r="P1148" t="s">
        <v>29</v>
      </c>
      <c r="Q1148">
        <v>0</v>
      </c>
      <c r="R1148" t="s">
        <v>30</v>
      </c>
      <c r="S1148">
        <v>35.6</v>
      </c>
      <c r="T1148">
        <v>1072.5999999999999</v>
      </c>
      <c r="U1148">
        <v>0</v>
      </c>
    </row>
    <row r="1149" spans="1:21" x14ac:dyDescent="0.25">
      <c r="A1149" t="s">
        <v>1181</v>
      </c>
      <c r="B1149">
        <v>0</v>
      </c>
      <c r="C1149">
        <v>0</v>
      </c>
      <c r="D1149">
        <v>0</v>
      </c>
      <c r="E1149">
        <v>0</v>
      </c>
      <c r="F1149">
        <v>3</v>
      </c>
      <c r="G1149">
        <v>1</v>
      </c>
      <c r="H1149" t="s">
        <v>22</v>
      </c>
      <c r="I1149" t="s">
        <v>25</v>
      </c>
      <c r="J1149" t="s">
        <v>23</v>
      </c>
      <c r="K1149" t="s">
        <v>23</v>
      </c>
      <c r="L1149" t="s">
        <v>23</v>
      </c>
      <c r="M1149" t="s">
        <v>23</v>
      </c>
      <c r="N1149" t="s">
        <v>22</v>
      </c>
      <c r="O1149" t="s">
        <v>23</v>
      </c>
      <c r="P1149" t="s">
        <v>26</v>
      </c>
      <c r="Q1149">
        <v>1</v>
      </c>
      <c r="R1149" t="s">
        <v>27</v>
      </c>
      <c r="S1149">
        <v>60.25</v>
      </c>
      <c r="T1149">
        <v>170.5</v>
      </c>
      <c r="U1149">
        <v>0</v>
      </c>
    </row>
    <row r="1150" spans="1:21" x14ac:dyDescent="0.25">
      <c r="A1150" t="s">
        <v>1182</v>
      </c>
      <c r="B1150">
        <v>0</v>
      </c>
      <c r="C1150">
        <v>0</v>
      </c>
      <c r="D1150">
        <v>0</v>
      </c>
      <c r="E1150">
        <v>0</v>
      </c>
      <c r="F1150">
        <v>2</v>
      </c>
      <c r="G1150">
        <v>1</v>
      </c>
      <c r="H1150" t="s">
        <v>22</v>
      </c>
      <c r="I1150" t="s">
        <v>35</v>
      </c>
      <c r="J1150" t="s">
        <v>23</v>
      </c>
      <c r="K1150" t="s">
        <v>23</v>
      </c>
      <c r="L1150" t="s">
        <v>23</v>
      </c>
      <c r="M1150" t="s">
        <v>23</v>
      </c>
      <c r="N1150" t="s">
        <v>22</v>
      </c>
      <c r="O1150" t="s">
        <v>22</v>
      </c>
      <c r="P1150" t="s">
        <v>26</v>
      </c>
      <c r="Q1150">
        <v>1</v>
      </c>
      <c r="R1150" t="s">
        <v>27</v>
      </c>
      <c r="S1150">
        <v>95.15</v>
      </c>
      <c r="T1150">
        <v>196.9</v>
      </c>
      <c r="U1150">
        <v>1</v>
      </c>
    </row>
    <row r="1151" spans="1:21" x14ac:dyDescent="0.25">
      <c r="A1151" t="s">
        <v>1183</v>
      </c>
      <c r="B1151">
        <v>1</v>
      </c>
      <c r="C1151">
        <v>0</v>
      </c>
      <c r="D1151">
        <v>1</v>
      </c>
      <c r="E1151">
        <v>1</v>
      </c>
      <c r="F1151">
        <v>13</v>
      </c>
      <c r="G1151">
        <v>1</v>
      </c>
      <c r="H1151" t="s">
        <v>23</v>
      </c>
      <c r="I1151" t="s">
        <v>35</v>
      </c>
      <c r="J1151" t="s">
        <v>23</v>
      </c>
      <c r="K1151" t="s">
        <v>23</v>
      </c>
      <c r="L1151" t="s">
        <v>22</v>
      </c>
      <c r="M1151" t="s">
        <v>23</v>
      </c>
      <c r="N1151" t="s">
        <v>22</v>
      </c>
      <c r="O1151" t="s">
        <v>22</v>
      </c>
      <c r="P1151" t="s">
        <v>26</v>
      </c>
      <c r="Q1151">
        <v>1</v>
      </c>
      <c r="R1151" t="s">
        <v>30</v>
      </c>
      <c r="S1151">
        <v>96.65</v>
      </c>
      <c r="T1151">
        <v>1162.8499999999999</v>
      </c>
      <c r="U1151">
        <v>1</v>
      </c>
    </row>
    <row r="1152" spans="1:21" x14ac:dyDescent="0.25">
      <c r="A1152" t="s">
        <v>1184</v>
      </c>
      <c r="B1152">
        <v>0</v>
      </c>
      <c r="C1152">
        <v>0</v>
      </c>
      <c r="D1152">
        <v>0</v>
      </c>
      <c r="E1152">
        <v>0</v>
      </c>
      <c r="F1152">
        <v>41</v>
      </c>
      <c r="G1152">
        <v>0</v>
      </c>
      <c r="H1152" t="s">
        <v>24</v>
      </c>
      <c r="I1152" t="s">
        <v>25</v>
      </c>
      <c r="J1152" t="s">
        <v>23</v>
      </c>
      <c r="K1152" t="s">
        <v>22</v>
      </c>
      <c r="L1152" t="s">
        <v>23</v>
      </c>
      <c r="M1152" t="s">
        <v>23</v>
      </c>
      <c r="N1152" t="s">
        <v>23</v>
      </c>
      <c r="O1152" t="s">
        <v>22</v>
      </c>
      <c r="P1152" t="s">
        <v>26</v>
      </c>
      <c r="Q1152">
        <v>1</v>
      </c>
      <c r="R1152" t="s">
        <v>27</v>
      </c>
      <c r="S1152">
        <v>40.35</v>
      </c>
      <c r="T1152">
        <v>1677.85</v>
      </c>
      <c r="U1152">
        <v>0</v>
      </c>
    </row>
    <row r="1153" spans="1:21" x14ac:dyDescent="0.25">
      <c r="A1153" t="s">
        <v>1185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1</v>
      </c>
      <c r="H1153" t="s">
        <v>23</v>
      </c>
      <c r="I1153" t="s">
        <v>23</v>
      </c>
      <c r="J1153" t="s">
        <v>44</v>
      </c>
      <c r="K1153" t="s">
        <v>44</v>
      </c>
      <c r="L1153" t="s">
        <v>44</v>
      </c>
      <c r="M1153" t="s">
        <v>44</v>
      </c>
      <c r="N1153" t="s">
        <v>44</v>
      </c>
      <c r="O1153" t="s">
        <v>44</v>
      </c>
      <c r="P1153" t="s">
        <v>26</v>
      </c>
      <c r="Q1153">
        <v>0</v>
      </c>
      <c r="R1153" t="s">
        <v>27</v>
      </c>
      <c r="S1153">
        <v>18.850000000000001</v>
      </c>
      <c r="T1153">
        <v>18.850000000000001</v>
      </c>
      <c r="U1153">
        <v>0</v>
      </c>
    </row>
    <row r="1154" spans="1:21" x14ac:dyDescent="0.25">
      <c r="A1154" t="s">
        <v>1186</v>
      </c>
      <c r="B1154">
        <v>1</v>
      </c>
      <c r="C1154">
        <v>0</v>
      </c>
      <c r="D1154">
        <v>0</v>
      </c>
      <c r="E1154">
        <v>0</v>
      </c>
      <c r="F1154">
        <v>7</v>
      </c>
      <c r="G1154">
        <v>1</v>
      </c>
      <c r="H1154" t="s">
        <v>23</v>
      </c>
      <c r="I1154" t="s">
        <v>25</v>
      </c>
      <c r="J1154" t="s">
        <v>23</v>
      </c>
      <c r="K1154" t="s">
        <v>23</v>
      </c>
      <c r="L1154" t="s">
        <v>23</v>
      </c>
      <c r="M1154" t="s">
        <v>23</v>
      </c>
      <c r="N1154" t="s">
        <v>22</v>
      </c>
      <c r="O1154" t="s">
        <v>23</v>
      </c>
      <c r="P1154" t="s">
        <v>26</v>
      </c>
      <c r="Q1154">
        <v>0</v>
      </c>
      <c r="R1154" t="s">
        <v>30</v>
      </c>
      <c r="S1154">
        <v>54.85</v>
      </c>
      <c r="T1154">
        <v>370.4</v>
      </c>
      <c r="U1154">
        <v>0</v>
      </c>
    </row>
    <row r="1155" spans="1:21" x14ac:dyDescent="0.25">
      <c r="A1155" t="s">
        <v>1187</v>
      </c>
      <c r="B1155">
        <v>0</v>
      </c>
      <c r="C1155">
        <v>0</v>
      </c>
      <c r="D1155">
        <v>1</v>
      </c>
      <c r="E1155">
        <v>0</v>
      </c>
      <c r="F1155">
        <v>52</v>
      </c>
      <c r="G1155">
        <v>1</v>
      </c>
      <c r="H1155" t="s">
        <v>23</v>
      </c>
      <c r="I1155" t="s">
        <v>25</v>
      </c>
      <c r="J1155" t="s">
        <v>22</v>
      </c>
      <c r="K1155" t="s">
        <v>23</v>
      </c>
      <c r="L1155" t="s">
        <v>22</v>
      </c>
      <c r="M1155" t="s">
        <v>23</v>
      </c>
      <c r="N1155" t="s">
        <v>22</v>
      </c>
      <c r="O1155" t="s">
        <v>23</v>
      </c>
      <c r="P1155" t="s">
        <v>29</v>
      </c>
      <c r="Q1155">
        <v>1</v>
      </c>
      <c r="R1155" t="s">
        <v>30</v>
      </c>
      <c r="S1155">
        <v>64.3</v>
      </c>
      <c r="T1155">
        <v>3410.6</v>
      </c>
      <c r="U1155">
        <v>0</v>
      </c>
    </row>
    <row r="1156" spans="1:21" x14ac:dyDescent="0.25">
      <c r="A1156" t="s">
        <v>1188</v>
      </c>
      <c r="B1156">
        <v>0</v>
      </c>
      <c r="C1156">
        <v>0</v>
      </c>
      <c r="D1156">
        <v>1</v>
      </c>
      <c r="E1156">
        <v>1</v>
      </c>
      <c r="F1156">
        <v>45</v>
      </c>
      <c r="G1156">
        <v>1</v>
      </c>
      <c r="H1156" t="s">
        <v>22</v>
      </c>
      <c r="I1156" t="s">
        <v>23</v>
      </c>
      <c r="J1156" t="s">
        <v>44</v>
      </c>
      <c r="K1156" t="s">
        <v>44</v>
      </c>
      <c r="L1156" t="s">
        <v>44</v>
      </c>
      <c r="M1156" t="s">
        <v>44</v>
      </c>
      <c r="N1156" t="s">
        <v>44</v>
      </c>
      <c r="O1156" t="s">
        <v>44</v>
      </c>
      <c r="P1156" t="s">
        <v>45</v>
      </c>
      <c r="Q1156">
        <v>1</v>
      </c>
      <c r="R1156" t="s">
        <v>33</v>
      </c>
      <c r="S1156">
        <v>24.65</v>
      </c>
      <c r="T1156">
        <v>1138.8</v>
      </c>
      <c r="U1156">
        <v>0</v>
      </c>
    </row>
    <row r="1157" spans="1:21" x14ac:dyDescent="0.25">
      <c r="A1157" t="s">
        <v>1189</v>
      </c>
      <c r="B1157">
        <v>1</v>
      </c>
      <c r="C1157">
        <v>0</v>
      </c>
      <c r="D1157">
        <v>1</v>
      </c>
      <c r="E1157">
        <v>0</v>
      </c>
      <c r="F1157">
        <v>70</v>
      </c>
      <c r="G1157">
        <v>1</v>
      </c>
      <c r="H1157" t="s">
        <v>22</v>
      </c>
      <c r="I1157" t="s">
        <v>25</v>
      </c>
      <c r="J1157" t="s">
        <v>23</v>
      </c>
      <c r="K1157" t="s">
        <v>22</v>
      </c>
      <c r="L1157" t="s">
        <v>22</v>
      </c>
      <c r="M1157" t="s">
        <v>22</v>
      </c>
      <c r="N1157" t="s">
        <v>22</v>
      </c>
      <c r="O1157" t="s">
        <v>23</v>
      </c>
      <c r="P1157" t="s">
        <v>45</v>
      </c>
      <c r="Q1157">
        <v>0</v>
      </c>
      <c r="R1157" t="s">
        <v>38</v>
      </c>
      <c r="S1157">
        <v>76.099999999999994</v>
      </c>
      <c r="T1157">
        <v>5264.25</v>
      </c>
      <c r="U1157">
        <v>0</v>
      </c>
    </row>
    <row r="1158" spans="1:21" x14ac:dyDescent="0.25">
      <c r="A1158" t="s">
        <v>1190</v>
      </c>
      <c r="B1158">
        <v>0</v>
      </c>
      <c r="C1158">
        <v>0</v>
      </c>
      <c r="D1158">
        <v>0</v>
      </c>
      <c r="E1158">
        <v>0</v>
      </c>
      <c r="F1158">
        <v>53</v>
      </c>
      <c r="G1158">
        <v>1</v>
      </c>
      <c r="H1158" t="s">
        <v>23</v>
      </c>
      <c r="I1158" t="s">
        <v>23</v>
      </c>
      <c r="J1158" t="s">
        <v>44</v>
      </c>
      <c r="K1158" t="s">
        <v>44</v>
      </c>
      <c r="L1158" t="s">
        <v>44</v>
      </c>
      <c r="M1158" t="s">
        <v>44</v>
      </c>
      <c r="N1158" t="s">
        <v>44</v>
      </c>
      <c r="O1158" t="s">
        <v>44</v>
      </c>
      <c r="P1158" t="s">
        <v>45</v>
      </c>
      <c r="Q1158">
        <v>0</v>
      </c>
      <c r="R1158" t="s">
        <v>30</v>
      </c>
      <c r="S1158">
        <v>18.7</v>
      </c>
      <c r="T1158">
        <v>1005.7</v>
      </c>
      <c r="U1158">
        <v>0</v>
      </c>
    </row>
    <row r="1159" spans="1:21" x14ac:dyDescent="0.25">
      <c r="A1159" t="s">
        <v>1191</v>
      </c>
      <c r="B1159">
        <v>0</v>
      </c>
      <c r="C1159">
        <v>1</v>
      </c>
      <c r="D1159">
        <v>1</v>
      </c>
      <c r="E1159">
        <v>0</v>
      </c>
      <c r="F1159">
        <v>62</v>
      </c>
      <c r="G1159">
        <v>1</v>
      </c>
      <c r="H1159" t="s">
        <v>22</v>
      </c>
      <c r="I1159" t="s">
        <v>35</v>
      </c>
      <c r="J1159" t="s">
        <v>23</v>
      </c>
      <c r="K1159" t="s">
        <v>22</v>
      </c>
      <c r="L1159" t="s">
        <v>22</v>
      </c>
      <c r="M1159" t="s">
        <v>23</v>
      </c>
      <c r="N1159" t="s">
        <v>22</v>
      </c>
      <c r="O1159" t="s">
        <v>23</v>
      </c>
      <c r="P1159" t="s">
        <v>29</v>
      </c>
      <c r="Q1159">
        <v>1</v>
      </c>
      <c r="R1159" t="s">
        <v>38</v>
      </c>
      <c r="S1159">
        <v>97.95</v>
      </c>
      <c r="T1159">
        <v>5936.55</v>
      </c>
      <c r="U1159">
        <v>0</v>
      </c>
    </row>
    <row r="1160" spans="1:21" x14ac:dyDescent="0.25">
      <c r="A1160" t="s">
        <v>1192</v>
      </c>
      <c r="B1160">
        <v>0</v>
      </c>
      <c r="C1160">
        <v>0</v>
      </c>
      <c r="D1160">
        <v>1</v>
      </c>
      <c r="E1160">
        <v>0</v>
      </c>
      <c r="F1160">
        <v>60</v>
      </c>
      <c r="G1160">
        <v>1</v>
      </c>
      <c r="H1160" t="s">
        <v>22</v>
      </c>
      <c r="I1160" t="s">
        <v>35</v>
      </c>
      <c r="J1160" t="s">
        <v>22</v>
      </c>
      <c r="K1160" t="s">
        <v>22</v>
      </c>
      <c r="L1160" t="s">
        <v>23</v>
      </c>
      <c r="M1160" t="s">
        <v>23</v>
      </c>
      <c r="N1160" t="s">
        <v>23</v>
      </c>
      <c r="O1160" t="s">
        <v>22</v>
      </c>
      <c r="P1160" t="s">
        <v>26</v>
      </c>
      <c r="Q1160">
        <v>1</v>
      </c>
      <c r="R1160" t="s">
        <v>38</v>
      </c>
      <c r="S1160">
        <v>94.1</v>
      </c>
      <c r="T1160">
        <v>5475.9</v>
      </c>
      <c r="U1160">
        <v>0</v>
      </c>
    </row>
    <row r="1161" spans="1:21" x14ac:dyDescent="0.25">
      <c r="A1161" t="s">
        <v>1193</v>
      </c>
      <c r="B1161">
        <v>0</v>
      </c>
      <c r="C1161">
        <v>1</v>
      </c>
      <c r="D1161">
        <v>1</v>
      </c>
      <c r="E1161">
        <v>0</v>
      </c>
      <c r="F1161">
        <v>3</v>
      </c>
      <c r="G1161">
        <v>1</v>
      </c>
      <c r="H1161" t="s">
        <v>23</v>
      </c>
      <c r="I1161" t="s">
        <v>35</v>
      </c>
      <c r="J1161" t="s">
        <v>23</v>
      </c>
      <c r="K1161" t="s">
        <v>23</v>
      </c>
      <c r="L1161" t="s">
        <v>23</v>
      </c>
      <c r="M1161" t="s">
        <v>23</v>
      </c>
      <c r="N1161" t="s">
        <v>22</v>
      </c>
      <c r="O1161" t="s">
        <v>23</v>
      </c>
      <c r="P1161" t="s">
        <v>26</v>
      </c>
      <c r="Q1161">
        <v>1</v>
      </c>
      <c r="R1161" t="s">
        <v>27</v>
      </c>
      <c r="S1161">
        <v>80.400000000000006</v>
      </c>
      <c r="T1161">
        <v>224.05</v>
      </c>
      <c r="U1161">
        <v>1</v>
      </c>
    </row>
    <row r="1162" spans="1:21" x14ac:dyDescent="0.25">
      <c r="A1162" t="s">
        <v>1194</v>
      </c>
      <c r="B1162">
        <v>0</v>
      </c>
      <c r="C1162">
        <v>1</v>
      </c>
      <c r="D1162">
        <v>1</v>
      </c>
      <c r="E1162">
        <v>0</v>
      </c>
      <c r="F1162">
        <v>23</v>
      </c>
      <c r="G1162">
        <v>1</v>
      </c>
      <c r="H1162" t="s">
        <v>23</v>
      </c>
      <c r="I1162" t="s">
        <v>35</v>
      </c>
      <c r="J1162" t="s">
        <v>22</v>
      </c>
      <c r="K1162" t="s">
        <v>23</v>
      </c>
      <c r="L1162" t="s">
        <v>23</v>
      </c>
      <c r="M1162" t="s">
        <v>23</v>
      </c>
      <c r="N1162" t="s">
        <v>22</v>
      </c>
      <c r="O1162" t="s">
        <v>22</v>
      </c>
      <c r="P1162" t="s">
        <v>26</v>
      </c>
      <c r="Q1162">
        <v>1</v>
      </c>
      <c r="R1162" t="s">
        <v>27</v>
      </c>
      <c r="S1162">
        <v>95.1</v>
      </c>
      <c r="T1162">
        <v>2326.0500000000002</v>
      </c>
      <c r="U1162">
        <v>0</v>
      </c>
    </row>
    <row r="1163" spans="1:21" x14ac:dyDescent="0.25">
      <c r="A1163" t="s">
        <v>1195</v>
      </c>
      <c r="B1163">
        <v>1</v>
      </c>
      <c r="C1163">
        <v>0</v>
      </c>
      <c r="D1163">
        <v>0</v>
      </c>
      <c r="E1163">
        <v>1</v>
      </c>
      <c r="F1163">
        <v>1</v>
      </c>
      <c r="G1163">
        <v>0</v>
      </c>
      <c r="H1163" t="s">
        <v>24</v>
      </c>
      <c r="I1163" t="s">
        <v>25</v>
      </c>
      <c r="J1163" t="s">
        <v>23</v>
      </c>
      <c r="K1163" t="s">
        <v>22</v>
      </c>
      <c r="L1163" t="s">
        <v>23</v>
      </c>
      <c r="M1163" t="s">
        <v>23</v>
      </c>
      <c r="N1163" t="s">
        <v>23</v>
      </c>
      <c r="O1163" t="s">
        <v>23</v>
      </c>
      <c r="P1163" t="s">
        <v>26</v>
      </c>
      <c r="Q1163">
        <v>1</v>
      </c>
      <c r="R1163" t="s">
        <v>30</v>
      </c>
      <c r="S1163">
        <v>31.35</v>
      </c>
      <c r="T1163">
        <v>31.35</v>
      </c>
      <c r="U1163">
        <v>1</v>
      </c>
    </row>
    <row r="1164" spans="1:21" x14ac:dyDescent="0.25">
      <c r="A1164" t="s">
        <v>1196</v>
      </c>
      <c r="B1164">
        <v>0</v>
      </c>
      <c r="C1164">
        <v>0</v>
      </c>
      <c r="D1164">
        <v>0</v>
      </c>
      <c r="E1164">
        <v>0</v>
      </c>
      <c r="F1164">
        <v>67</v>
      </c>
      <c r="G1164">
        <v>1</v>
      </c>
      <c r="H1164" t="s">
        <v>23</v>
      </c>
      <c r="I1164" t="s">
        <v>25</v>
      </c>
      <c r="J1164" t="s">
        <v>22</v>
      </c>
      <c r="K1164" t="s">
        <v>23</v>
      </c>
      <c r="L1164" t="s">
        <v>22</v>
      </c>
      <c r="M1164" t="s">
        <v>22</v>
      </c>
      <c r="N1164" t="s">
        <v>23</v>
      </c>
      <c r="O1164" t="s">
        <v>22</v>
      </c>
      <c r="P1164" t="s">
        <v>29</v>
      </c>
      <c r="Q1164">
        <v>1</v>
      </c>
      <c r="R1164" t="s">
        <v>33</v>
      </c>
      <c r="S1164">
        <v>72.349999999999994</v>
      </c>
      <c r="T1164">
        <v>4991.5</v>
      </c>
      <c r="U1164">
        <v>0</v>
      </c>
    </row>
    <row r="1165" spans="1:21" x14ac:dyDescent="0.25">
      <c r="A1165" t="s">
        <v>1197</v>
      </c>
      <c r="B1165">
        <v>0</v>
      </c>
      <c r="C1165">
        <v>0</v>
      </c>
      <c r="D1165">
        <v>0</v>
      </c>
      <c r="E1165">
        <v>0</v>
      </c>
      <c r="F1165">
        <v>12</v>
      </c>
      <c r="G1165">
        <v>1</v>
      </c>
      <c r="H1165" t="s">
        <v>22</v>
      </c>
      <c r="I1165" t="s">
        <v>35</v>
      </c>
      <c r="J1165" t="s">
        <v>23</v>
      </c>
      <c r="K1165" t="s">
        <v>22</v>
      </c>
      <c r="L1165" t="s">
        <v>23</v>
      </c>
      <c r="M1165" t="s">
        <v>23</v>
      </c>
      <c r="N1165" t="s">
        <v>22</v>
      </c>
      <c r="O1165" t="s">
        <v>23</v>
      </c>
      <c r="P1165" t="s">
        <v>26</v>
      </c>
      <c r="Q1165">
        <v>1</v>
      </c>
      <c r="R1165" t="s">
        <v>33</v>
      </c>
      <c r="S1165">
        <v>89.75</v>
      </c>
      <c r="T1165">
        <v>1052.4000000000001</v>
      </c>
      <c r="U1165">
        <v>1</v>
      </c>
    </row>
    <row r="1166" spans="1:21" x14ac:dyDescent="0.25">
      <c r="A1166" t="s">
        <v>1198</v>
      </c>
      <c r="B1166">
        <v>0</v>
      </c>
      <c r="C1166">
        <v>1</v>
      </c>
      <c r="D1166">
        <v>1</v>
      </c>
      <c r="E1166">
        <v>0</v>
      </c>
      <c r="F1166">
        <v>71</v>
      </c>
      <c r="G1166">
        <v>1</v>
      </c>
      <c r="H1166" t="s">
        <v>22</v>
      </c>
      <c r="I1166" t="s">
        <v>25</v>
      </c>
      <c r="J1166" t="s">
        <v>22</v>
      </c>
      <c r="K1166" t="s">
        <v>22</v>
      </c>
      <c r="L1166" t="s">
        <v>22</v>
      </c>
      <c r="M1166" t="s">
        <v>22</v>
      </c>
      <c r="N1166" t="s">
        <v>23</v>
      </c>
      <c r="O1166" t="s">
        <v>22</v>
      </c>
      <c r="P1166" t="s">
        <v>45</v>
      </c>
      <c r="Q1166">
        <v>1</v>
      </c>
      <c r="R1166" t="s">
        <v>33</v>
      </c>
      <c r="S1166">
        <v>82.7</v>
      </c>
      <c r="T1166">
        <v>5831.2</v>
      </c>
      <c r="U1166">
        <v>0</v>
      </c>
    </row>
    <row r="1167" spans="1:21" x14ac:dyDescent="0.25">
      <c r="A1167" t="s">
        <v>1199</v>
      </c>
      <c r="B1167">
        <v>1</v>
      </c>
      <c r="C1167">
        <v>0</v>
      </c>
      <c r="D1167">
        <v>0</v>
      </c>
      <c r="E1167">
        <v>0</v>
      </c>
      <c r="F1167">
        <v>25</v>
      </c>
      <c r="G1167">
        <v>1</v>
      </c>
      <c r="H1167" t="s">
        <v>23</v>
      </c>
      <c r="I1167" t="s">
        <v>23</v>
      </c>
      <c r="J1167" t="s">
        <v>44</v>
      </c>
      <c r="K1167" t="s">
        <v>44</v>
      </c>
      <c r="L1167" t="s">
        <v>44</v>
      </c>
      <c r="M1167" t="s">
        <v>44</v>
      </c>
      <c r="N1167" t="s">
        <v>44</v>
      </c>
      <c r="O1167" t="s">
        <v>44</v>
      </c>
      <c r="P1167" t="s">
        <v>29</v>
      </c>
      <c r="Q1167">
        <v>0</v>
      </c>
      <c r="R1167" t="s">
        <v>38</v>
      </c>
      <c r="S1167">
        <v>19.899999999999999</v>
      </c>
      <c r="T1167">
        <v>510.8</v>
      </c>
      <c r="U1167">
        <v>0</v>
      </c>
    </row>
    <row r="1168" spans="1:21" x14ac:dyDescent="0.25">
      <c r="A1168" t="s">
        <v>1200</v>
      </c>
      <c r="B1168">
        <v>0</v>
      </c>
      <c r="C1168">
        <v>0</v>
      </c>
      <c r="D1168">
        <v>0</v>
      </c>
      <c r="E1168">
        <v>0</v>
      </c>
      <c r="F1168">
        <v>5</v>
      </c>
      <c r="G1168">
        <v>1</v>
      </c>
      <c r="H1168" t="s">
        <v>22</v>
      </c>
      <c r="I1168" t="s">
        <v>25</v>
      </c>
      <c r="J1168" t="s">
        <v>22</v>
      </c>
      <c r="K1168" t="s">
        <v>23</v>
      </c>
      <c r="L1168" t="s">
        <v>23</v>
      </c>
      <c r="M1168" t="s">
        <v>23</v>
      </c>
      <c r="N1168" t="s">
        <v>23</v>
      </c>
      <c r="O1168" t="s">
        <v>23</v>
      </c>
      <c r="P1168" t="s">
        <v>26</v>
      </c>
      <c r="Q1168">
        <v>1</v>
      </c>
      <c r="R1168" t="s">
        <v>27</v>
      </c>
      <c r="S1168">
        <v>53.8</v>
      </c>
      <c r="T1168">
        <v>283.95</v>
      </c>
      <c r="U1168">
        <v>0</v>
      </c>
    </row>
    <row r="1169" spans="1:21" x14ac:dyDescent="0.25">
      <c r="A1169" t="s">
        <v>1201</v>
      </c>
      <c r="B1169">
        <v>1</v>
      </c>
      <c r="C1169">
        <v>0</v>
      </c>
      <c r="D1169">
        <v>0</v>
      </c>
      <c r="E1169">
        <v>0</v>
      </c>
      <c r="F1169">
        <v>26</v>
      </c>
      <c r="G1169">
        <v>1</v>
      </c>
      <c r="H1169" t="s">
        <v>22</v>
      </c>
      <c r="I1169" t="s">
        <v>25</v>
      </c>
      <c r="J1169" t="s">
        <v>23</v>
      </c>
      <c r="K1169" t="s">
        <v>23</v>
      </c>
      <c r="L1169" t="s">
        <v>23</v>
      </c>
      <c r="M1169" t="s">
        <v>23</v>
      </c>
      <c r="N1169" t="s">
        <v>23</v>
      </c>
      <c r="O1169" t="s">
        <v>23</v>
      </c>
      <c r="P1169" t="s">
        <v>29</v>
      </c>
      <c r="Q1169">
        <v>1</v>
      </c>
      <c r="R1169" t="s">
        <v>38</v>
      </c>
      <c r="S1169">
        <v>51.55</v>
      </c>
      <c r="T1169">
        <v>1295.4000000000001</v>
      </c>
      <c r="U1169">
        <v>0</v>
      </c>
    </row>
    <row r="1170" spans="1:21" x14ac:dyDescent="0.25">
      <c r="A1170" t="s">
        <v>1202</v>
      </c>
      <c r="B1170">
        <v>1</v>
      </c>
      <c r="C1170">
        <v>0</v>
      </c>
      <c r="D1170">
        <v>1</v>
      </c>
      <c r="E1170">
        <v>1</v>
      </c>
      <c r="F1170">
        <v>1</v>
      </c>
      <c r="G1170">
        <v>1</v>
      </c>
      <c r="H1170" t="s">
        <v>23</v>
      </c>
      <c r="I1170" t="s">
        <v>23</v>
      </c>
      <c r="J1170" t="s">
        <v>44</v>
      </c>
      <c r="K1170" t="s">
        <v>44</v>
      </c>
      <c r="L1170" t="s">
        <v>44</v>
      </c>
      <c r="M1170" t="s">
        <v>44</v>
      </c>
      <c r="N1170" t="s">
        <v>44</v>
      </c>
      <c r="O1170" t="s">
        <v>44</v>
      </c>
      <c r="P1170" t="s">
        <v>29</v>
      </c>
      <c r="Q1170">
        <v>0</v>
      </c>
      <c r="R1170" t="s">
        <v>30</v>
      </c>
      <c r="S1170">
        <v>19.649999999999999</v>
      </c>
      <c r="T1170">
        <v>19.649999999999999</v>
      </c>
      <c r="U1170">
        <v>0</v>
      </c>
    </row>
    <row r="1171" spans="1:21" x14ac:dyDescent="0.25">
      <c r="A1171" t="s">
        <v>1203</v>
      </c>
      <c r="B1171">
        <v>1</v>
      </c>
      <c r="C1171">
        <v>1</v>
      </c>
      <c r="D1171">
        <v>0</v>
      </c>
      <c r="E1171">
        <v>0</v>
      </c>
      <c r="F1171">
        <v>70</v>
      </c>
      <c r="G1171">
        <v>0</v>
      </c>
      <c r="H1171" t="s">
        <v>24</v>
      </c>
      <c r="I1171" t="s">
        <v>25</v>
      </c>
      <c r="J1171" t="s">
        <v>23</v>
      </c>
      <c r="K1171" t="s">
        <v>22</v>
      </c>
      <c r="L1171" t="s">
        <v>22</v>
      </c>
      <c r="M1171" t="s">
        <v>23</v>
      </c>
      <c r="N1171" t="s">
        <v>22</v>
      </c>
      <c r="O1171" t="s">
        <v>23</v>
      </c>
      <c r="P1171" t="s">
        <v>29</v>
      </c>
      <c r="Q1171">
        <v>1</v>
      </c>
      <c r="R1171" t="s">
        <v>38</v>
      </c>
      <c r="S1171">
        <v>44.05</v>
      </c>
      <c r="T1171">
        <v>3011.65</v>
      </c>
      <c r="U1171">
        <v>0</v>
      </c>
    </row>
    <row r="1172" spans="1:21" x14ac:dyDescent="0.25">
      <c r="A1172" t="s">
        <v>1204</v>
      </c>
      <c r="B1172">
        <v>1</v>
      </c>
      <c r="C1172">
        <v>0</v>
      </c>
      <c r="D1172">
        <v>1</v>
      </c>
      <c r="E1172">
        <v>1</v>
      </c>
      <c r="F1172">
        <v>72</v>
      </c>
      <c r="G1172">
        <v>1</v>
      </c>
      <c r="H1172" t="s">
        <v>22</v>
      </c>
      <c r="I1172" t="s">
        <v>35</v>
      </c>
      <c r="J1172" t="s">
        <v>22</v>
      </c>
      <c r="K1172" t="s">
        <v>22</v>
      </c>
      <c r="L1172" t="s">
        <v>22</v>
      </c>
      <c r="M1172" t="s">
        <v>22</v>
      </c>
      <c r="N1172" t="s">
        <v>22</v>
      </c>
      <c r="O1172" t="s">
        <v>22</v>
      </c>
      <c r="P1172" t="s">
        <v>45</v>
      </c>
      <c r="Q1172">
        <v>1</v>
      </c>
      <c r="R1172" t="s">
        <v>27</v>
      </c>
      <c r="S1172">
        <v>114</v>
      </c>
      <c r="T1172">
        <v>8093.15</v>
      </c>
      <c r="U1172">
        <v>0</v>
      </c>
    </row>
    <row r="1173" spans="1:21" x14ac:dyDescent="0.25">
      <c r="A1173" t="s">
        <v>1205</v>
      </c>
      <c r="B1173">
        <v>1</v>
      </c>
      <c r="C1173">
        <v>0</v>
      </c>
      <c r="D1173">
        <v>1</v>
      </c>
      <c r="E1173">
        <v>0</v>
      </c>
      <c r="F1173">
        <v>60</v>
      </c>
      <c r="G1173">
        <v>1</v>
      </c>
      <c r="H1173" t="s">
        <v>23</v>
      </c>
      <c r="I1173" t="s">
        <v>35</v>
      </c>
      <c r="J1173" t="s">
        <v>23</v>
      </c>
      <c r="K1173" t="s">
        <v>22</v>
      </c>
      <c r="L1173" t="s">
        <v>23</v>
      </c>
      <c r="M1173" t="s">
        <v>23</v>
      </c>
      <c r="N1173" t="s">
        <v>22</v>
      </c>
      <c r="O1173" t="s">
        <v>22</v>
      </c>
      <c r="P1173" t="s">
        <v>29</v>
      </c>
      <c r="Q1173">
        <v>1</v>
      </c>
      <c r="R1173" t="s">
        <v>27</v>
      </c>
      <c r="S1173">
        <v>94.4</v>
      </c>
      <c r="T1173">
        <v>5610.25</v>
      </c>
      <c r="U1173">
        <v>1</v>
      </c>
    </row>
    <row r="1174" spans="1:21" x14ac:dyDescent="0.25">
      <c r="A1174" t="s">
        <v>1206</v>
      </c>
      <c r="B1174">
        <v>0</v>
      </c>
      <c r="C1174">
        <v>1</v>
      </c>
      <c r="D1174">
        <v>1</v>
      </c>
      <c r="E1174">
        <v>1</v>
      </c>
      <c r="F1174">
        <v>32</v>
      </c>
      <c r="G1174">
        <v>1</v>
      </c>
      <c r="H1174" t="s">
        <v>22</v>
      </c>
      <c r="I1174" t="s">
        <v>35</v>
      </c>
      <c r="J1174" t="s">
        <v>23</v>
      </c>
      <c r="K1174" t="s">
        <v>22</v>
      </c>
      <c r="L1174" t="s">
        <v>23</v>
      </c>
      <c r="M1174" t="s">
        <v>23</v>
      </c>
      <c r="N1174" t="s">
        <v>22</v>
      </c>
      <c r="O1174" t="s">
        <v>22</v>
      </c>
      <c r="P1174" t="s">
        <v>26</v>
      </c>
      <c r="Q1174">
        <v>1</v>
      </c>
      <c r="R1174" t="s">
        <v>27</v>
      </c>
      <c r="S1174">
        <v>100.4</v>
      </c>
      <c r="T1174">
        <v>3217.65</v>
      </c>
      <c r="U1174">
        <v>0</v>
      </c>
    </row>
    <row r="1175" spans="1:21" x14ac:dyDescent="0.25">
      <c r="A1175" t="s">
        <v>1207</v>
      </c>
      <c r="B1175">
        <v>1</v>
      </c>
      <c r="C1175">
        <v>0</v>
      </c>
      <c r="D1175">
        <v>0</v>
      </c>
      <c r="E1175">
        <v>0</v>
      </c>
      <c r="F1175">
        <v>1</v>
      </c>
      <c r="G1175">
        <v>1</v>
      </c>
      <c r="H1175" t="s">
        <v>23</v>
      </c>
      <c r="I1175" t="s">
        <v>23</v>
      </c>
      <c r="J1175" t="s">
        <v>44</v>
      </c>
      <c r="K1175" t="s">
        <v>44</v>
      </c>
      <c r="L1175" t="s">
        <v>44</v>
      </c>
      <c r="M1175" t="s">
        <v>44</v>
      </c>
      <c r="N1175" t="s">
        <v>44</v>
      </c>
      <c r="O1175" t="s">
        <v>44</v>
      </c>
      <c r="P1175" t="s">
        <v>26</v>
      </c>
      <c r="Q1175">
        <v>1</v>
      </c>
      <c r="R1175" t="s">
        <v>27</v>
      </c>
      <c r="S1175">
        <v>19.850000000000001</v>
      </c>
      <c r="T1175">
        <v>19.850000000000001</v>
      </c>
      <c r="U1175">
        <v>1</v>
      </c>
    </row>
    <row r="1176" spans="1:21" x14ac:dyDescent="0.25">
      <c r="A1176" t="s">
        <v>1208</v>
      </c>
      <c r="B1176">
        <v>0</v>
      </c>
      <c r="C1176">
        <v>0</v>
      </c>
      <c r="D1176">
        <v>0</v>
      </c>
      <c r="E1176">
        <v>0</v>
      </c>
      <c r="F1176">
        <v>14</v>
      </c>
      <c r="G1176">
        <v>1</v>
      </c>
      <c r="H1176" t="s">
        <v>22</v>
      </c>
      <c r="I1176" t="s">
        <v>25</v>
      </c>
      <c r="J1176" t="s">
        <v>23</v>
      </c>
      <c r="K1176" t="s">
        <v>22</v>
      </c>
      <c r="L1176" t="s">
        <v>23</v>
      </c>
      <c r="M1176" t="s">
        <v>23</v>
      </c>
      <c r="N1176" t="s">
        <v>23</v>
      </c>
      <c r="O1176" t="s">
        <v>23</v>
      </c>
      <c r="P1176" t="s">
        <v>29</v>
      </c>
      <c r="Q1176">
        <v>1</v>
      </c>
      <c r="R1176" t="s">
        <v>30</v>
      </c>
      <c r="S1176">
        <v>54.25</v>
      </c>
      <c r="T1176">
        <v>773.2</v>
      </c>
      <c r="U1176">
        <v>0</v>
      </c>
    </row>
    <row r="1177" spans="1:21" x14ac:dyDescent="0.25">
      <c r="A1177" t="s">
        <v>1209</v>
      </c>
      <c r="B1177">
        <v>0</v>
      </c>
      <c r="C1177">
        <v>0</v>
      </c>
      <c r="D1177">
        <v>0</v>
      </c>
      <c r="E1177">
        <v>0</v>
      </c>
      <c r="F1177">
        <v>13</v>
      </c>
      <c r="G1177">
        <v>1</v>
      </c>
      <c r="H1177" t="s">
        <v>22</v>
      </c>
      <c r="I1177" t="s">
        <v>35</v>
      </c>
      <c r="J1177" t="s">
        <v>22</v>
      </c>
      <c r="K1177" t="s">
        <v>23</v>
      </c>
      <c r="L1177" t="s">
        <v>23</v>
      </c>
      <c r="M1177" t="s">
        <v>23</v>
      </c>
      <c r="N1177" t="s">
        <v>23</v>
      </c>
      <c r="O1177" t="s">
        <v>23</v>
      </c>
      <c r="P1177" t="s">
        <v>26</v>
      </c>
      <c r="Q1177">
        <v>1</v>
      </c>
      <c r="R1177" t="s">
        <v>38</v>
      </c>
      <c r="S1177">
        <v>80</v>
      </c>
      <c r="T1177">
        <v>1029.3499999999999</v>
      </c>
      <c r="U1177">
        <v>0</v>
      </c>
    </row>
    <row r="1178" spans="1:21" x14ac:dyDescent="0.25">
      <c r="A1178" t="s">
        <v>1210</v>
      </c>
      <c r="B1178">
        <v>0</v>
      </c>
      <c r="C1178">
        <v>0</v>
      </c>
      <c r="D1178">
        <v>0</v>
      </c>
      <c r="E1178">
        <v>0</v>
      </c>
      <c r="F1178">
        <v>6</v>
      </c>
      <c r="G1178">
        <v>1</v>
      </c>
      <c r="H1178" t="s">
        <v>22</v>
      </c>
      <c r="I1178" t="s">
        <v>35</v>
      </c>
      <c r="J1178" t="s">
        <v>23</v>
      </c>
      <c r="K1178" t="s">
        <v>22</v>
      </c>
      <c r="L1178" t="s">
        <v>22</v>
      </c>
      <c r="M1178" t="s">
        <v>22</v>
      </c>
      <c r="N1178" t="s">
        <v>22</v>
      </c>
      <c r="O1178" t="s">
        <v>22</v>
      </c>
      <c r="P1178" t="s">
        <v>26</v>
      </c>
      <c r="Q1178">
        <v>1</v>
      </c>
      <c r="R1178" t="s">
        <v>38</v>
      </c>
      <c r="S1178">
        <v>109.9</v>
      </c>
      <c r="T1178">
        <v>669.45</v>
      </c>
      <c r="U1178">
        <v>1</v>
      </c>
    </row>
    <row r="1179" spans="1:21" x14ac:dyDescent="0.25">
      <c r="A1179" t="s">
        <v>1211</v>
      </c>
      <c r="B1179">
        <v>0</v>
      </c>
      <c r="C1179">
        <v>0</v>
      </c>
      <c r="D1179">
        <v>0</v>
      </c>
      <c r="E1179">
        <v>0</v>
      </c>
      <c r="F1179">
        <v>46</v>
      </c>
      <c r="G1179">
        <v>1</v>
      </c>
      <c r="H1179" t="s">
        <v>22</v>
      </c>
      <c r="I1179" t="s">
        <v>25</v>
      </c>
      <c r="J1179" t="s">
        <v>22</v>
      </c>
      <c r="K1179" t="s">
        <v>23</v>
      </c>
      <c r="L1179" t="s">
        <v>22</v>
      </c>
      <c r="M1179" t="s">
        <v>23</v>
      </c>
      <c r="N1179" t="s">
        <v>22</v>
      </c>
      <c r="O1179" t="s">
        <v>22</v>
      </c>
      <c r="P1179" t="s">
        <v>45</v>
      </c>
      <c r="Q1179">
        <v>0</v>
      </c>
      <c r="R1179" t="s">
        <v>30</v>
      </c>
      <c r="S1179">
        <v>79.2</v>
      </c>
      <c r="T1179">
        <v>3593.8</v>
      </c>
      <c r="U1179">
        <v>0</v>
      </c>
    </row>
    <row r="1180" spans="1:21" x14ac:dyDescent="0.25">
      <c r="A1180" t="s">
        <v>1212</v>
      </c>
      <c r="B1180">
        <v>1</v>
      </c>
      <c r="C1180">
        <v>0</v>
      </c>
      <c r="D1180">
        <v>0</v>
      </c>
      <c r="E1180">
        <v>0</v>
      </c>
      <c r="F1180">
        <v>15</v>
      </c>
      <c r="G1180">
        <v>1</v>
      </c>
      <c r="H1180" t="s">
        <v>23</v>
      </c>
      <c r="I1180" t="s">
        <v>35</v>
      </c>
      <c r="J1180" t="s">
        <v>23</v>
      </c>
      <c r="K1180" t="s">
        <v>23</v>
      </c>
      <c r="L1180" t="s">
        <v>22</v>
      </c>
      <c r="M1180" t="s">
        <v>22</v>
      </c>
      <c r="N1180" t="s">
        <v>22</v>
      </c>
      <c r="O1180" t="s">
        <v>22</v>
      </c>
      <c r="P1180" t="s">
        <v>26</v>
      </c>
      <c r="Q1180">
        <v>1</v>
      </c>
      <c r="R1180" t="s">
        <v>27</v>
      </c>
      <c r="S1180">
        <v>101.35</v>
      </c>
      <c r="T1180">
        <v>1553.95</v>
      </c>
      <c r="U1180">
        <v>1</v>
      </c>
    </row>
    <row r="1181" spans="1:21" x14ac:dyDescent="0.25">
      <c r="A1181" t="s">
        <v>1213</v>
      </c>
      <c r="B1181">
        <v>1</v>
      </c>
      <c r="C1181">
        <v>1</v>
      </c>
      <c r="D1181">
        <v>1</v>
      </c>
      <c r="E1181">
        <v>0</v>
      </c>
      <c r="F1181">
        <v>43</v>
      </c>
      <c r="G1181">
        <v>1</v>
      </c>
      <c r="H1181" t="s">
        <v>22</v>
      </c>
      <c r="I1181" t="s">
        <v>35</v>
      </c>
      <c r="J1181" t="s">
        <v>23</v>
      </c>
      <c r="K1181" t="s">
        <v>22</v>
      </c>
      <c r="L1181" t="s">
        <v>23</v>
      </c>
      <c r="M1181" t="s">
        <v>22</v>
      </c>
      <c r="N1181" t="s">
        <v>22</v>
      </c>
      <c r="O1181" t="s">
        <v>23</v>
      </c>
      <c r="P1181" t="s">
        <v>26</v>
      </c>
      <c r="Q1181">
        <v>1</v>
      </c>
      <c r="R1181" t="s">
        <v>27</v>
      </c>
      <c r="S1181">
        <v>94.3</v>
      </c>
      <c r="T1181">
        <v>3953.15</v>
      </c>
      <c r="U1181">
        <v>0</v>
      </c>
    </row>
    <row r="1182" spans="1:21" x14ac:dyDescent="0.25">
      <c r="A1182" t="s">
        <v>1214</v>
      </c>
      <c r="B1182">
        <v>1</v>
      </c>
      <c r="C1182">
        <v>0</v>
      </c>
      <c r="D1182">
        <v>0</v>
      </c>
      <c r="E1182">
        <v>0</v>
      </c>
      <c r="F1182">
        <v>39</v>
      </c>
      <c r="G1182">
        <v>1</v>
      </c>
      <c r="H1182" t="s">
        <v>23</v>
      </c>
      <c r="I1182" t="s">
        <v>25</v>
      </c>
      <c r="J1182" t="s">
        <v>23</v>
      </c>
      <c r="K1182" t="s">
        <v>23</v>
      </c>
      <c r="L1182" t="s">
        <v>23</v>
      </c>
      <c r="M1182" t="s">
        <v>22</v>
      </c>
      <c r="N1182" t="s">
        <v>23</v>
      </c>
      <c r="O1182" t="s">
        <v>23</v>
      </c>
      <c r="P1182" t="s">
        <v>45</v>
      </c>
      <c r="Q1182">
        <v>1</v>
      </c>
      <c r="R1182" t="s">
        <v>33</v>
      </c>
      <c r="S1182">
        <v>49.8</v>
      </c>
      <c r="T1182">
        <v>1971.15</v>
      </c>
      <c r="U1182">
        <v>0</v>
      </c>
    </row>
    <row r="1183" spans="1:21" x14ac:dyDescent="0.25">
      <c r="A1183" t="s">
        <v>1215</v>
      </c>
      <c r="B1183">
        <v>1</v>
      </c>
      <c r="C1183">
        <v>1</v>
      </c>
      <c r="D1183">
        <v>0</v>
      </c>
      <c r="E1183">
        <v>0</v>
      </c>
      <c r="F1183">
        <v>21</v>
      </c>
      <c r="G1183">
        <v>1</v>
      </c>
      <c r="H1183" t="s">
        <v>23</v>
      </c>
      <c r="I1183" t="s">
        <v>25</v>
      </c>
      <c r="J1183" t="s">
        <v>23</v>
      </c>
      <c r="K1183" t="s">
        <v>23</v>
      </c>
      <c r="L1183" t="s">
        <v>22</v>
      </c>
      <c r="M1183" t="s">
        <v>23</v>
      </c>
      <c r="N1183" t="s">
        <v>22</v>
      </c>
      <c r="O1183" t="s">
        <v>23</v>
      </c>
      <c r="P1183" t="s">
        <v>26</v>
      </c>
      <c r="Q1183">
        <v>1</v>
      </c>
      <c r="R1183" t="s">
        <v>33</v>
      </c>
      <c r="S1183">
        <v>60.05</v>
      </c>
      <c r="T1183">
        <v>1236.1500000000001</v>
      </c>
      <c r="U1183">
        <v>1</v>
      </c>
    </row>
    <row r="1184" spans="1:21" x14ac:dyDescent="0.25">
      <c r="A1184" t="s">
        <v>1216</v>
      </c>
      <c r="B1184">
        <v>1</v>
      </c>
      <c r="C1184">
        <v>0</v>
      </c>
      <c r="D1184">
        <v>0</v>
      </c>
      <c r="E1184">
        <v>0</v>
      </c>
      <c r="F1184">
        <v>57</v>
      </c>
      <c r="G1184">
        <v>0</v>
      </c>
      <c r="H1184" t="s">
        <v>24</v>
      </c>
      <c r="I1184" t="s">
        <v>25</v>
      </c>
      <c r="J1184" t="s">
        <v>22</v>
      </c>
      <c r="K1184" t="s">
        <v>23</v>
      </c>
      <c r="L1184" t="s">
        <v>22</v>
      </c>
      <c r="M1184" t="s">
        <v>23</v>
      </c>
      <c r="N1184" t="s">
        <v>22</v>
      </c>
      <c r="O1184" t="s">
        <v>22</v>
      </c>
      <c r="P1184" t="s">
        <v>26</v>
      </c>
      <c r="Q1184">
        <v>1</v>
      </c>
      <c r="R1184" t="s">
        <v>27</v>
      </c>
      <c r="S1184">
        <v>53.75</v>
      </c>
      <c r="T1184">
        <v>3196</v>
      </c>
      <c r="U1184">
        <v>0</v>
      </c>
    </row>
    <row r="1185" spans="1:21" x14ac:dyDescent="0.25">
      <c r="A1185" t="s">
        <v>1217</v>
      </c>
      <c r="B1185">
        <v>0</v>
      </c>
      <c r="C1185">
        <v>0</v>
      </c>
      <c r="D1185">
        <v>1</v>
      </c>
      <c r="E1185">
        <v>0</v>
      </c>
      <c r="F1185">
        <v>53</v>
      </c>
      <c r="G1185">
        <v>1</v>
      </c>
      <c r="H1185" t="s">
        <v>23</v>
      </c>
      <c r="I1185" t="s">
        <v>35</v>
      </c>
      <c r="J1185" t="s">
        <v>23</v>
      </c>
      <c r="K1185" t="s">
        <v>23</v>
      </c>
      <c r="L1185" t="s">
        <v>23</v>
      </c>
      <c r="M1185" t="s">
        <v>22</v>
      </c>
      <c r="N1185" t="s">
        <v>22</v>
      </c>
      <c r="O1185" t="s">
        <v>22</v>
      </c>
      <c r="P1185" t="s">
        <v>29</v>
      </c>
      <c r="Q1185">
        <v>1</v>
      </c>
      <c r="R1185" t="s">
        <v>27</v>
      </c>
      <c r="S1185">
        <v>93.45</v>
      </c>
      <c r="T1185">
        <v>4872.2</v>
      </c>
      <c r="U1185">
        <v>0</v>
      </c>
    </row>
    <row r="1186" spans="1:21" x14ac:dyDescent="0.25">
      <c r="A1186" t="s">
        <v>1218</v>
      </c>
      <c r="B1186">
        <v>1</v>
      </c>
      <c r="C1186">
        <v>0</v>
      </c>
      <c r="D1186">
        <v>1</v>
      </c>
      <c r="E1186">
        <v>1</v>
      </c>
      <c r="F1186">
        <v>18</v>
      </c>
      <c r="G1186">
        <v>1</v>
      </c>
      <c r="H1186" t="s">
        <v>23</v>
      </c>
      <c r="I1186" t="s">
        <v>35</v>
      </c>
      <c r="J1186" t="s">
        <v>22</v>
      </c>
      <c r="K1186" t="s">
        <v>23</v>
      </c>
      <c r="L1186" t="s">
        <v>22</v>
      </c>
      <c r="M1186" t="s">
        <v>23</v>
      </c>
      <c r="N1186" t="s">
        <v>22</v>
      </c>
      <c r="O1186" t="s">
        <v>23</v>
      </c>
      <c r="P1186" t="s">
        <v>26</v>
      </c>
      <c r="Q1186">
        <v>1</v>
      </c>
      <c r="R1186" t="s">
        <v>30</v>
      </c>
      <c r="S1186">
        <v>87.9</v>
      </c>
      <c r="T1186">
        <v>1500.5</v>
      </c>
      <c r="U1186">
        <v>0</v>
      </c>
    </row>
    <row r="1187" spans="1:21" x14ac:dyDescent="0.25">
      <c r="A1187" t="s">
        <v>1219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1</v>
      </c>
      <c r="H1187" t="s">
        <v>22</v>
      </c>
      <c r="I1187" t="s">
        <v>25</v>
      </c>
      <c r="J1187" t="s">
        <v>23</v>
      </c>
      <c r="K1187" t="s">
        <v>23</v>
      </c>
      <c r="L1187" t="s">
        <v>23</v>
      </c>
      <c r="M1187" t="s">
        <v>23</v>
      </c>
      <c r="N1187" t="s">
        <v>23</v>
      </c>
      <c r="O1187" t="s">
        <v>22</v>
      </c>
      <c r="P1187" t="s">
        <v>26</v>
      </c>
      <c r="Q1187">
        <v>1</v>
      </c>
      <c r="R1187" t="s">
        <v>27</v>
      </c>
      <c r="S1187">
        <v>60.15</v>
      </c>
      <c r="T1187">
        <v>60.15</v>
      </c>
      <c r="U1187">
        <v>1</v>
      </c>
    </row>
    <row r="1188" spans="1:21" x14ac:dyDescent="0.25">
      <c r="A1188" t="s">
        <v>1220</v>
      </c>
      <c r="B1188">
        <v>0</v>
      </c>
      <c r="C1188">
        <v>0</v>
      </c>
      <c r="D1188">
        <v>1</v>
      </c>
      <c r="E1188">
        <v>0</v>
      </c>
      <c r="F1188">
        <v>58</v>
      </c>
      <c r="G1188">
        <v>1</v>
      </c>
      <c r="H1188" t="s">
        <v>22</v>
      </c>
      <c r="I1188" t="s">
        <v>25</v>
      </c>
      <c r="J1188" t="s">
        <v>22</v>
      </c>
      <c r="K1188" t="s">
        <v>23</v>
      </c>
      <c r="L1188" t="s">
        <v>23</v>
      </c>
      <c r="M1188" t="s">
        <v>22</v>
      </c>
      <c r="N1188" t="s">
        <v>23</v>
      </c>
      <c r="O1188" t="s">
        <v>23</v>
      </c>
      <c r="P1188" t="s">
        <v>29</v>
      </c>
      <c r="Q1188">
        <v>1</v>
      </c>
      <c r="R1188" t="s">
        <v>33</v>
      </c>
      <c r="S1188">
        <v>61.05</v>
      </c>
      <c r="T1188">
        <v>3478.75</v>
      </c>
      <c r="U1188">
        <v>0</v>
      </c>
    </row>
    <row r="1189" spans="1:21" x14ac:dyDescent="0.25">
      <c r="A1189" t="s">
        <v>1221</v>
      </c>
      <c r="B1189">
        <v>0</v>
      </c>
      <c r="C1189">
        <v>1</v>
      </c>
      <c r="D1189">
        <v>0</v>
      </c>
      <c r="E1189">
        <v>0</v>
      </c>
      <c r="F1189">
        <v>71</v>
      </c>
      <c r="G1189">
        <v>1</v>
      </c>
      <c r="H1189" t="s">
        <v>22</v>
      </c>
      <c r="I1189" t="s">
        <v>35</v>
      </c>
      <c r="J1189" t="s">
        <v>23</v>
      </c>
      <c r="K1189" t="s">
        <v>23</v>
      </c>
      <c r="L1189" t="s">
        <v>22</v>
      </c>
      <c r="M1189" t="s">
        <v>23</v>
      </c>
      <c r="N1189" t="s">
        <v>22</v>
      </c>
      <c r="O1189" t="s">
        <v>22</v>
      </c>
      <c r="P1189" t="s">
        <v>45</v>
      </c>
      <c r="Q1189">
        <v>0</v>
      </c>
      <c r="R1189" t="s">
        <v>33</v>
      </c>
      <c r="S1189">
        <v>104.05</v>
      </c>
      <c r="T1189">
        <v>7413.55</v>
      </c>
      <c r="U1189">
        <v>0</v>
      </c>
    </row>
    <row r="1190" spans="1:21" x14ac:dyDescent="0.25">
      <c r="A1190" t="s">
        <v>1222</v>
      </c>
      <c r="B1190">
        <v>0</v>
      </c>
      <c r="C1190">
        <v>0</v>
      </c>
      <c r="D1190">
        <v>0</v>
      </c>
      <c r="E1190">
        <v>0</v>
      </c>
      <c r="F1190">
        <v>35</v>
      </c>
      <c r="G1190">
        <v>1</v>
      </c>
      <c r="H1190" t="s">
        <v>23</v>
      </c>
      <c r="I1190" t="s">
        <v>35</v>
      </c>
      <c r="J1190" t="s">
        <v>23</v>
      </c>
      <c r="K1190" t="s">
        <v>23</v>
      </c>
      <c r="L1190" t="s">
        <v>22</v>
      </c>
      <c r="M1190" t="s">
        <v>22</v>
      </c>
      <c r="N1190" t="s">
        <v>22</v>
      </c>
      <c r="O1190" t="s">
        <v>22</v>
      </c>
      <c r="P1190" t="s">
        <v>29</v>
      </c>
      <c r="Q1190">
        <v>1</v>
      </c>
      <c r="R1190" t="s">
        <v>27</v>
      </c>
      <c r="S1190">
        <v>99.25</v>
      </c>
      <c r="T1190">
        <v>3532</v>
      </c>
      <c r="U1190">
        <v>0</v>
      </c>
    </row>
    <row r="1191" spans="1:21" x14ac:dyDescent="0.25">
      <c r="A1191" t="s">
        <v>1223</v>
      </c>
      <c r="B1191">
        <v>1</v>
      </c>
      <c r="C1191">
        <v>0</v>
      </c>
      <c r="D1191">
        <v>0</v>
      </c>
      <c r="E1191">
        <v>0</v>
      </c>
      <c r="F1191">
        <v>3</v>
      </c>
      <c r="G1191">
        <v>1</v>
      </c>
      <c r="H1191" t="s">
        <v>23</v>
      </c>
      <c r="I1191" t="s">
        <v>35</v>
      </c>
      <c r="J1191" t="s">
        <v>23</v>
      </c>
      <c r="K1191" t="s">
        <v>23</v>
      </c>
      <c r="L1191" t="s">
        <v>22</v>
      </c>
      <c r="M1191" t="s">
        <v>23</v>
      </c>
      <c r="N1191" t="s">
        <v>23</v>
      </c>
      <c r="O1191" t="s">
        <v>22</v>
      </c>
      <c r="P1191" t="s">
        <v>26</v>
      </c>
      <c r="Q1191">
        <v>0</v>
      </c>
      <c r="R1191" t="s">
        <v>38</v>
      </c>
      <c r="S1191">
        <v>85.7</v>
      </c>
      <c r="T1191">
        <v>256.75</v>
      </c>
      <c r="U1191">
        <v>0</v>
      </c>
    </row>
    <row r="1192" spans="1:21" x14ac:dyDescent="0.25">
      <c r="A1192" t="s">
        <v>1224</v>
      </c>
      <c r="B1192">
        <v>1</v>
      </c>
      <c r="C1192">
        <v>0</v>
      </c>
      <c r="D1192">
        <v>0</v>
      </c>
      <c r="E1192">
        <v>0</v>
      </c>
      <c r="F1192">
        <v>38</v>
      </c>
      <c r="G1192">
        <v>1</v>
      </c>
      <c r="H1192" t="s">
        <v>22</v>
      </c>
      <c r="I1192" t="s">
        <v>35</v>
      </c>
      <c r="J1192" t="s">
        <v>22</v>
      </c>
      <c r="K1192" t="s">
        <v>22</v>
      </c>
      <c r="L1192" t="s">
        <v>23</v>
      </c>
      <c r="M1192" t="s">
        <v>23</v>
      </c>
      <c r="N1192" t="s">
        <v>22</v>
      </c>
      <c r="O1192" t="s">
        <v>22</v>
      </c>
      <c r="P1192" t="s">
        <v>29</v>
      </c>
      <c r="Q1192">
        <v>1</v>
      </c>
      <c r="R1192" t="s">
        <v>27</v>
      </c>
      <c r="S1192">
        <v>104.85</v>
      </c>
      <c r="T1192">
        <v>3887.25</v>
      </c>
      <c r="U1192">
        <v>0</v>
      </c>
    </row>
    <row r="1193" spans="1:21" x14ac:dyDescent="0.25">
      <c r="A1193" t="s">
        <v>1225</v>
      </c>
      <c r="B1193">
        <v>1</v>
      </c>
      <c r="C1193">
        <v>0</v>
      </c>
      <c r="D1193">
        <v>1</v>
      </c>
      <c r="E1193">
        <v>1</v>
      </c>
      <c r="F1193">
        <v>35</v>
      </c>
      <c r="G1193">
        <v>1</v>
      </c>
      <c r="H1193" t="s">
        <v>22</v>
      </c>
      <c r="I1193" t="s">
        <v>25</v>
      </c>
      <c r="J1193" t="s">
        <v>22</v>
      </c>
      <c r="K1193" t="s">
        <v>22</v>
      </c>
      <c r="L1193" t="s">
        <v>22</v>
      </c>
      <c r="M1193" t="s">
        <v>22</v>
      </c>
      <c r="N1193" t="s">
        <v>23</v>
      </c>
      <c r="O1193" t="s">
        <v>23</v>
      </c>
      <c r="P1193" t="s">
        <v>45</v>
      </c>
      <c r="Q1193">
        <v>1</v>
      </c>
      <c r="R1193" t="s">
        <v>38</v>
      </c>
      <c r="S1193">
        <v>69.150000000000006</v>
      </c>
      <c r="T1193">
        <v>2490.15</v>
      </c>
      <c r="U1193">
        <v>0</v>
      </c>
    </row>
    <row r="1194" spans="1:21" x14ac:dyDescent="0.25">
      <c r="A1194" t="s">
        <v>1226</v>
      </c>
      <c r="B1194">
        <v>1</v>
      </c>
      <c r="C1194">
        <v>0</v>
      </c>
      <c r="D1194">
        <v>0</v>
      </c>
      <c r="E1194">
        <v>0</v>
      </c>
      <c r="F1194">
        <v>7</v>
      </c>
      <c r="G1194">
        <v>1</v>
      </c>
      <c r="H1194" t="s">
        <v>22</v>
      </c>
      <c r="I1194" t="s">
        <v>35</v>
      </c>
      <c r="J1194" t="s">
        <v>23</v>
      </c>
      <c r="K1194" t="s">
        <v>23</v>
      </c>
      <c r="L1194" t="s">
        <v>22</v>
      </c>
      <c r="M1194" t="s">
        <v>23</v>
      </c>
      <c r="N1194" t="s">
        <v>22</v>
      </c>
      <c r="O1194" t="s">
        <v>23</v>
      </c>
      <c r="P1194" t="s">
        <v>26</v>
      </c>
      <c r="Q1194">
        <v>1</v>
      </c>
      <c r="R1194" t="s">
        <v>27</v>
      </c>
      <c r="S1194">
        <v>90.45</v>
      </c>
      <c r="T1194">
        <v>593.45000000000005</v>
      </c>
      <c r="U1194">
        <v>1</v>
      </c>
    </row>
    <row r="1195" spans="1:21" x14ac:dyDescent="0.25">
      <c r="A1195" t="s">
        <v>1227</v>
      </c>
      <c r="B1195">
        <v>0</v>
      </c>
      <c r="C1195">
        <v>0</v>
      </c>
      <c r="D1195">
        <v>0</v>
      </c>
      <c r="E1195">
        <v>0</v>
      </c>
      <c r="F1195">
        <v>47</v>
      </c>
      <c r="G1195">
        <v>1</v>
      </c>
      <c r="H1195" t="s">
        <v>23</v>
      </c>
      <c r="I1195" t="s">
        <v>25</v>
      </c>
      <c r="J1195" t="s">
        <v>23</v>
      </c>
      <c r="K1195" t="s">
        <v>23</v>
      </c>
      <c r="L1195" t="s">
        <v>22</v>
      </c>
      <c r="M1195" t="s">
        <v>22</v>
      </c>
      <c r="N1195" t="s">
        <v>22</v>
      </c>
      <c r="O1195" t="s">
        <v>22</v>
      </c>
      <c r="P1195" t="s">
        <v>45</v>
      </c>
      <c r="Q1195">
        <v>0</v>
      </c>
      <c r="R1195" t="s">
        <v>30</v>
      </c>
      <c r="S1195">
        <v>74.45</v>
      </c>
      <c r="T1195">
        <v>3510.3</v>
      </c>
      <c r="U1195">
        <v>0</v>
      </c>
    </row>
    <row r="1196" spans="1:21" x14ac:dyDescent="0.25">
      <c r="A1196" t="s">
        <v>1228</v>
      </c>
      <c r="B1196">
        <v>0</v>
      </c>
      <c r="C1196">
        <v>0</v>
      </c>
      <c r="D1196">
        <v>0</v>
      </c>
      <c r="E1196">
        <v>0</v>
      </c>
      <c r="F1196">
        <v>14</v>
      </c>
      <c r="G1196">
        <v>1</v>
      </c>
      <c r="H1196" t="s">
        <v>23</v>
      </c>
      <c r="I1196" t="s">
        <v>25</v>
      </c>
      <c r="J1196" t="s">
        <v>23</v>
      </c>
      <c r="K1196" t="s">
        <v>22</v>
      </c>
      <c r="L1196" t="s">
        <v>23</v>
      </c>
      <c r="M1196" t="s">
        <v>23</v>
      </c>
      <c r="N1196" t="s">
        <v>23</v>
      </c>
      <c r="O1196" t="s">
        <v>23</v>
      </c>
      <c r="P1196" t="s">
        <v>26</v>
      </c>
      <c r="Q1196">
        <v>0</v>
      </c>
      <c r="R1196" t="s">
        <v>27</v>
      </c>
      <c r="S1196">
        <v>50.45</v>
      </c>
      <c r="T1196">
        <v>765.45</v>
      </c>
      <c r="U1196">
        <v>0</v>
      </c>
    </row>
    <row r="1197" spans="1:21" x14ac:dyDescent="0.25">
      <c r="A1197" t="s">
        <v>1229</v>
      </c>
      <c r="B1197">
        <v>0</v>
      </c>
      <c r="C1197">
        <v>1</v>
      </c>
      <c r="D1197">
        <v>1</v>
      </c>
      <c r="E1197">
        <v>0</v>
      </c>
      <c r="F1197">
        <v>20</v>
      </c>
      <c r="G1197">
        <v>1</v>
      </c>
      <c r="H1197" t="s">
        <v>23</v>
      </c>
      <c r="I1197" t="s">
        <v>25</v>
      </c>
      <c r="J1197" t="s">
        <v>23</v>
      </c>
      <c r="K1197" t="s">
        <v>22</v>
      </c>
      <c r="L1197" t="s">
        <v>23</v>
      </c>
      <c r="M1197" t="s">
        <v>23</v>
      </c>
      <c r="N1197" t="s">
        <v>23</v>
      </c>
      <c r="O1197" t="s">
        <v>22</v>
      </c>
      <c r="P1197" t="s">
        <v>26</v>
      </c>
      <c r="Q1197">
        <v>1</v>
      </c>
      <c r="R1197" t="s">
        <v>27</v>
      </c>
      <c r="S1197">
        <v>60</v>
      </c>
      <c r="T1197">
        <v>1259.3499999999999</v>
      </c>
      <c r="U1197">
        <v>0</v>
      </c>
    </row>
    <row r="1198" spans="1:21" x14ac:dyDescent="0.25">
      <c r="A1198" t="s">
        <v>1230</v>
      </c>
      <c r="B1198">
        <v>1</v>
      </c>
      <c r="C1198">
        <v>0</v>
      </c>
      <c r="D1198">
        <v>1</v>
      </c>
      <c r="E1198">
        <v>0</v>
      </c>
      <c r="F1198">
        <v>66</v>
      </c>
      <c r="G1198">
        <v>1</v>
      </c>
      <c r="H1198" t="s">
        <v>22</v>
      </c>
      <c r="I1198" t="s">
        <v>25</v>
      </c>
      <c r="J1198" t="s">
        <v>22</v>
      </c>
      <c r="K1198" t="s">
        <v>22</v>
      </c>
      <c r="L1198" t="s">
        <v>23</v>
      </c>
      <c r="M1198" t="s">
        <v>22</v>
      </c>
      <c r="N1198" t="s">
        <v>22</v>
      </c>
      <c r="O1198" t="s">
        <v>22</v>
      </c>
      <c r="P1198" t="s">
        <v>45</v>
      </c>
      <c r="Q1198">
        <v>0</v>
      </c>
      <c r="R1198" t="s">
        <v>27</v>
      </c>
      <c r="S1198">
        <v>85.25</v>
      </c>
      <c r="T1198">
        <v>5538.35</v>
      </c>
      <c r="U1198">
        <v>0</v>
      </c>
    </row>
    <row r="1199" spans="1:21" x14ac:dyDescent="0.25">
      <c r="A1199" t="s">
        <v>1231</v>
      </c>
      <c r="B1199">
        <v>1</v>
      </c>
      <c r="C1199">
        <v>0</v>
      </c>
      <c r="D1199">
        <v>1</v>
      </c>
      <c r="E1199">
        <v>0</v>
      </c>
      <c r="F1199">
        <v>15</v>
      </c>
      <c r="G1199">
        <v>1</v>
      </c>
      <c r="H1199" t="s">
        <v>23</v>
      </c>
      <c r="I1199" t="s">
        <v>23</v>
      </c>
      <c r="J1199" t="s">
        <v>44</v>
      </c>
      <c r="K1199" t="s">
        <v>44</v>
      </c>
      <c r="L1199" t="s">
        <v>44</v>
      </c>
      <c r="M1199" t="s">
        <v>44</v>
      </c>
      <c r="N1199" t="s">
        <v>44</v>
      </c>
      <c r="O1199" t="s">
        <v>44</v>
      </c>
      <c r="P1199" t="s">
        <v>26</v>
      </c>
      <c r="Q1199">
        <v>1</v>
      </c>
      <c r="R1199" t="s">
        <v>38</v>
      </c>
      <c r="S1199">
        <v>19.45</v>
      </c>
      <c r="T1199">
        <v>340.85</v>
      </c>
      <c r="U1199">
        <v>0</v>
      </c>
    </row>
    <row r="1200" spans="1:21" x14ac:dyDescent="0.25">
      <c r="A1200" t="s">
        <v>1232</v>
      </c>
      <c r="B1200">
        <v>0</v>
      </c>
      <c r="C1200">
        <v>0</v>
      </c>
      <c r="D1200">
        <v>0</v>
      </c>
      <c r="E1200">
        <v>0</v>
      </c>
      <c r="F1200">
        <v>42</v>
      </c>
      <c r="G1200">
        <v>1</v>
      </c>
      <c r="H1200" t="s">
        <v>23</v>
      </c>
      <c r="I1200" t="s">
        <v>23</v>
      </c>
      <c r="J1200" t="s">
        <v>44</v>
      </c>
      <c r="K1200" t="s">
        <v>44</v>
      </c>
      <c r="L1200" t="s">
        <v>44</v>
      </c>
      <c r="M1200" t="s">
        <v>44</v>
      </c>
      <c r="N1200" t="s">
        <v>44</v>
      </c>
      <c r="O1200" t="s">
        <v>44</v>
      </c>
      <c r="P1200" t="s">
        <v>45</v>
      </c>
      <c r="Q1200">
        <v>1</v>
      </c>
      <c r="R1200" t="s">
        <v>33</v>
      </c>
      <c r="S1200">
        <v>20.75</v>
      </c>
      <c r="T1200">
        <v>844.45</v>
      </c>
      <c r="U1200">
        <v>0</v>
      </c>
    </row>
    <row r="1201" spans="1:21" x14ac:dyDescent="0.25">
      <c r="A1201" t="s">
        <v>1233</v>
      </c>
      <c r="B1201">
        <v>0</v>
      </c>
      <c r="C1201">
        <v>0</v>
      </c>
      <c r="D1201">
        <v>1</v>
      </c>
      <c r="E1201">
        <v>0</v>
      </c>
      <c r="F1201">
        <v>17</v>
      </c>
      <c r="G1201">
        <v>1</v>
      </c>
      <c r="H1201" t="s">
        <v>22</v>
      </c>
      <c r="I1201" t="s">
        <v>35</v>
      </c>
      <c r="J1201" t="s">
        <v>22</v>
      </c>
      <c r="K1201" t="s">
        <v>23</v>
      </c>
      <c r="L1201" t="s">
        <v>23</v>
      </c>
      <c r="M1201" t="s">
        <v>23</v>
      </c>
      <c r="N1201" t="s">
        <v>23</v>
      </c>
      <c r="O1201" t="s">
        <v>23</v>
      </c>
      <c r="P1201" t="s">
        <v>26</v>
      </c>
      <c r="Q1201">
        <v>0</v>
      </c>
      <c r="R1201" t="s">
        <v>27</v>
      </c>
      <c r="S1201">
        <v>78.900000000000006</v>
      </c>
      <c r="T1201">
        <v>1348.95</v>
      </c>
      <c r="U1201">
        <v>0</v>
      </c>
    </row>
    <row r="1202" spans="1:21" x14ac:dyDescent="0.25">
      <c r="A1202" t="s">
        <v>1234</v>
      </c>
      <c r="B1202">
        <v>1</v>
      </c>
      <c r="C1202">
        <v>0</v>
      </c>
      <c r="D1202">
        <v>0</v>
      </c>
      <c r="E1202">
        <v>0</v>
      </c>
      <c r="F1202">
        <v>37</v>
      </c>
      <c r="G1202">
        <v>1</v>
      </c>
      <c r="H1202" t="s">
        <v>22</v>
      </c>
      <c r="I1202" t="s">
        <v>35</v>
      </c>
      <c r="J1202" t="s">
        <v>23</v>
      </c>
      <c r="K1202" t="s">
        <v>22</v>
      </c>
      <c r="L1202" t="s">
        <v>23</v>
      </c>
      <c r="M1202" t="s">
        <v>22</v>
      </c>
      <c r="N1202" t="s">
        <v>22</v>
      </c>
      <c r="O1202" t="s">
        <v>22</v>
      </c>
      <c r="P1202" t="s">
        <v>29</v>
      </c>
      <c r="Q1202">
        <v>1</v>
      </c>
      <c r="R1202" t="s">
        <v>38</v>
      </c>
      <c r="S1202">
        <v>104.5</v>
      </c>
      <c r="T1202">
        <v>3778</v>
      </c>
      <c r="U1202">
        <v>0</v>
      </c>
    </row>
    <row r="1203" spans="1:21" x14ac:dyDescent="0.25">
      <c r="A1203" t="s">
        <v>1235</v>
      </c>
      <c r="B1203">
        <v>0</v>
      </c>
      <c r="C1203">
        <v>0</v>
      </c>
      <c r="D1203">
        <v>0</v>
      </c>
      <c r="E1203">
        <v>0</v>
      </c>
      <c r="F1203">
        <v>12</v>
      </c>
      <c r="G1203">
        <v>1</v>
      </c>
      <c r="H1203" t="s">
        <v>23</v>
      </c>
      <c r="I1203" t="s">
        <v>25</v>
      </c>
      <c r="J1203" t="s">
        <v>23</v>
      </c>
      <c r="K1203" t="s">
        <v>22</v>
      </c>
      <c r="L1203" t="s">
        <v>23</v>
      </c>
      <c r="M1203" t="s">
        <v>23</v>
      </c>
      <c r="N1203" t="s">
        <v>23</v>
      </c>
      <c r="O1203" t="s">
        <v>23</v>
      </c>
      <c r="P1203" t="s">
        <v>26</v>
      </c>
      <c r="Q1203">
        <v>1</v>
      </c>
      <c r="R1203" t="s">
        <v>27</v>
      </c>
      <c r="S1203">
        <v>49.4</v>
      </c>
      <c r="T1203">
        <v>611.65</v>
      </c>
      <c r="U1203">
        <v>0</v>
      </c>
    </row>
    <row r="1204" spans="1:21" x14ac:dyDescent="0.25">
      <c r="A1204" t="s">
        <v>1236</v>
      </c>
      <c r="B1204">
        <v>1</v>
      </c>
      <c r="C1204">
        <v>0</v>
      </c>
      <c r="D1204">
        <v>1</v>
      </c>
      <c r="E1204">
        <v>0</v>
      </c>
      <c r="F1204">
        <v>53</v>
      </c>
      <c r="G1204">
        <v>1</v>
      </c>
      <c r="H1204" t="s">
        <v>23</v>
      </c>
      <c r="I1204" t="s">
        <v>35</v>
      </c>
      <c r="J1204" t="s">
        <v>23</v>
      </c>
      <c r="K1204" t="s">
        <v>22</v>
      </c>
      <c r="L1204" t="s">
        <v>23</v>
      </c>
      <c r="M1204" t="s">
        <v>23</v>
      </c>
      <c r="N1204" t="s">
        <v>22</v>
      </c>
      <c r="O1204" t="s">
        <v>22</v>
      </c>
      <c r="P1204" t="s">
        <v>29</v>
      </c>
      <c r="Q1204">
        <v>1</v>
      </c>
      <c r="R1204" t="s">
        <v>33</v>
      </c>
      <c r="S1204">
        <v>94.25</v>
      </c>
      <c r="T1204">
        <v>4867.95</v>
      </c>
      <c r="U1204">
        <v>1</v>
      </c>
    </row>
    <row r="1205" spans="1:21" x14ac:dyDescent="0.25">
      <c r="A1205" t="s">
        <v>1237</v>
      </c>
      <c r="B1205">
        <v>0</v>
      </c>
      <c r="C1205">
        <v>0</v>
      </c>
      <c r="D1205">
        <v>0</v>
      </c>
      <c r="E1205">
        <v>0</v>
      </c>
      <c r="F1205">
        <v>60</v>
      </c>
      <c r="G1205">
        <v>1</v>
      </c>
      <c r="H1205" t="s">
        <v>22</v>
      </c>
      <c r="I1205" t="s">
        <v>23</v>
      </c>
      <c r="J1205" t="s">
        <v>44</v>
      </c>
      <c r="K1205" t="s">
        <v>44</v>
      </c>
      <c r="L1205" t="s">
        <v>44</v>
      </c>
      <c r="M1205" t="s">
        <v>44</v>
      </c>
      <c r="N1205" t="s">
        <v>44</v>
      </c>
      <c r="O1205" t="s">
        <v>44</v>
      </c>
      <c r="P1205" t="s">
        <v>45</v>
      </c>
      <c r="Q1205">
        <v>0</v>
      </c>
      <c r="R1205" t="s">
        <v>30</v>
      </c>
      <c r="S1205">
        <v>25</v>
      </c>
      <c r="T1205">
        <v>1505.05</v>
      </c>
      <c r="U1205">
        <v>0</v>
      </c>
    </row>
    <row r="1206" spans="1:21" x14ac:dyDescent="0.25">
      <c r="A1206" t="s">
        <v>1238</v>
      </c>
      <c r="B1206">
        <v>1</v>
      </c>
      <c r="C1206">
        <v>0</v>
      </c>
      <c r="D1206">
        <v>1</v>
      </c>
      <c r="E1206">
        <v>1</v>
      </c>
      <c r="F1206">
        <v>18</v>
      </c>
      <c r="G1206">
        <v>0</v>
      </c>
      <c r="H1206" t="s">
        <v>24</v>
      </c>
      <c r="I1206" t="s">
        <v>25</v>
      </c>
      <c r="J1206" t="s">
        <v>23</v>
      </c>
      <c r="K1206" t="s">
        <v>23</v>
      </c>
      <c r="L1206" t="s">
        <v>23</v>
      </c>
      <c r="M1206" t="s">
        <v>23</v>
      </c>
      <c r="N1206" t="s">
        <v>23</v>
      </c>
      <c r="O1206" t="s">
        <v>23</v>
      </c>
      <c r="P1206" t="s">
        <v>26</v>
      </c>
      <c r="Q1206">
        <v>0</v>
      </c>
      <c r="R1206" t="s">
        <v>38</v>
      </c>
      <c r="S1206">
        <v>25.55</v>
      </c>
      <c r="T1206">
        <v>467.85</v>
      </c>
      <c r="U1206">
        <v>0</v>
      </c>
    </row>
    <row r="1207" spans="1:21" x14ac:dyDescent="0.25">
      <c r="A1207" t="s">
        <v>1239</v>
      </c>
      <c r="B1207">
        <v>1</v>
      </c>
      <c r="C1207">
        <v>0</v>
      </c>
      <c r="D1207">
        <v>0</v>
      </c>
      <c r="E1207">
        <v>0</v>
      </c>
      <c r="F1207">
        <v>1</v>
      </c>
      <c r="G1207">
        <v>1</v>
      </c>
      <c r="H1207" t="s">
        <v>22</v>
      </c>
      <c r="I1207" t="s">
        <v>35</v>
      </c>
      <c r="J1207" t="s">
        <v>23</v>
      </c>
      <c r="K1207" t="s">
        <v>23</v>
      </c>
      <c r="L1207" t="s">
        <v>23</v>
      </c>
      <c r="M1207" t="s">
        <v>23</v>
      </c>
      <c r="N1207" t="s">
        <v>23</v>
      </c>
      <c r="O1207" t="s">
        <v>23</v>
      </c>
      <c r="P1207" t="s">
        <v>26</v>
      </c>
      <c r="Q1207">
        <v>1</v>
      </c>
      <c r="R1207" t="s">
        <v>27</v>
      </c>
      <c r="S1207">
        <v>74.900000000000006</v>
      </c>
      <c r="T1207">
        <v>74.900000000000006</v>
      </c>
      <c r="U1207">
        <v>1</v>
      </c>
    </row>
    <row r="1208" spans="1:21" x14ac:dyDescent="0.25">
      <c r="A1208" t="s">
        <v>1240</v>
      </c>
      <c r="B1208">
        <v>0</v>
      </c>
      <c r="C1208">
        <v>0</v>
      </c>
      <c r="D1208">
        <v>0</v>
      </c>
      <c r="E1208">
        <v>0</v>
      </c>
      <c r="F1208">
        <v>3</v>
      </c>
      <c r="G1208">
        <v>1</v>
      </c>
      <c r="H1208" t="s">
        <v>23</v>
      </c>
      <c r="I1208" t="s">
        <v>35</v>
      </c>
      <c r="J1208" t="s">
        <v>23</v>
      </c>
      <c r="K1208" t="s">
        <v>23</v>
      </c>
      <c r="L1208" t="s">
        <v>23</v>
      </c>
      <c r="M1208" t="s">
        <v>23</v>
      </c>
      <c r="N1208" t="s">
        <v>23</v>
      </c>
      <c r="O1208" t="s">
        <v>23</v>
      </c>
      <c r="P1208" t="s">
        <v>26</v>
      </c>
      <c r="Q1208">
        <v>1</v>
      </c>
      <c r="R1208" t="s">
        <v>27</v>
      </c>
      <c r="S1208">
        <v>70.150000000000006</v>
      </c>
      <c r="T1208">
        <v>194.2</v>
      </c>
      <c r="U1208">
        <v>0</v>
      </c>
    </row>
    <row r="1209" spans="1:21" x14ac:dyDescent="0.25">
      <c r="A1209" t="s">
        <v>1241</v>
      </c>
      <c r="B1209">
        <v>0</v>
      </c>
      <c r="C1209">
        <v>0</v>
      </c>
      <c r="D1209">
        <v>0</v>
      </c>
      <c r="E1209">
        <v>1</v>
      </c>
      <c r="F1209">
        <v>9</v>
      </c>
      <c r="G1209">
        <v>1</v>
      </c>
      <c r="H1209" t="s">
        <v>23</v>
      </c>
      <c r="I1209" t="s">
        <v>25</v>
      </c>
      <c r="J1209" t="s">
        <v>23</v>
      </c>
      <c r="K1209" t="s">
        <v>23</v>
      </c>
      <c r="L1209" t="s">
        <v>23</v>
      </c>
      <c r="M1209" t="s">
        <v>22</v>
      </c>
      <c r="N1209" t="s">
        <v>22</v>
      </c>
      <c r="O1209" t="s">
        <v>22</v>
      </c>
      <c r="P1209" t="s">
        <v>26</v>
      </c>
      <c r="Q1209">
        <v>1</v>
      </c>
      <c r="R1209" t="s">
        <v>38</v>
      </c>
      <c r="S1209">
        <v>69.400000000000006</v>
      </c>
      <c r="T1209">
        <v>571.45000000000005</v>
      </c>
      <c r="U1209">
        <v>0</v>
      </c>
    </row>
    <row r="1210" spans="1:21" x14ac:dyDescent="0.25">
      <c r="A1210" t="s">
        <v>1242</v>
      </c>
      <c r="B1210">
        <v>0</v>
      </c>
      <c r="C1210">
        <v>0</v>
      </c>
      <c r="D1210">
        <v>0</v>
      </c>
      <c r="E1210">
        <v>0</v>
      </c>
      <c r="F1210">
        <v>1</v>
      </c>
      <c r="G1210">
        <v>1</v>
      </c>
      <c r="H1210" t="s">
        <v>23</v>
      </c>
      <c r="I1210" t="s">
        <v>35</v>
      </c>
      <c r="J1210" t="s">
        <v>23</v>
      </c>
      <c r="K1210" t="s">
        <v>23</v>
      </c>
      <c r="L1210" t="s">
        <v>23</v>
      </c>
      <c r="M1210" t="s">
        <v>23</v>
      </c>
      <c r="N1210" t="s">
        <v>22</v>
      </c>
      <c r="O1210" t="s">
        <v>23</v>
      </c>
      <c r="P1210" t="s">
        <v>26</v>
      </c>
      <c r="Q1210">
        <v>1</v>
      </c>
      <c r="R1210" t="s">
        <v>27</v>
      </c>
      <c r="S1210">
        <v>80.25</v>
      </c>
      <c r="T1210">
        <v>80.25</v>
      </c>
      <c r="U1210">
        <v>1</v>
      </c>
    </row>
    <row r="1211" spans="1:21" x14ac:dyDescent="0.25">
      <c r="A1211" t="s">
        <v>1243</v>
      </c>
      <c r="B1211">
        <v>1</v>
      </c>
      <c r="C1211">
        <v>0</v>
      </c>
      <c r="D1211">
        <v>1</v>
      </c>
      <c r="E1211">
        <v>0</v>
      </c>
      <c r="F1211">
        <v>56</v>
      </c>
      <c r="G1211">
        <v>1</v>
      </c>
      <c r="H1211" t="s">
        <v>22</v>
      </c>
      <c r="I1211" t="s">
        <v>35</v>
      </c>
      <c r="J1211" t="s">
        <v>22</v>
      </c>
      <c r="K1211" t="s">
        <v>22</v>
      </c>
      <c r="L1211" t="s">
        <v>22</v>
      </c>
      <c r="M1211" t="s">
        <v>23</v>
      </c>
      <c r="N1211" t="s">
        <v>23</v>
      </c>
      <c r="O1211" t="s">
        <v>23</v>
      </c>
      <c r="P1211" t="s">
        <v>29</v>
      </c>
      <c r="Q1211">
        <v>1</v>
      </c>
      <c r="R1211" t="s">
        <v>27</v>
      </c>
      <c r="S1211">
        <v>93.15</v>
      </c>
      <c r="T1211">
        <v>5253.95</v>
      </c>
      <c r="U1211">
        <v>0</v>
      </c>
    </row>
    <row r="1212" spans="1:21" x14ac:dyDescent="0.25">
      <c r="A1212" t="s">
        <v>1244</v>
      </c>
      <c r="B1212">
        <v>1</v>
      </c>
      <c r="C1212">
        <v>0</v>
      </c>
      <c r="D1212">
        <v>1</v>
      </c>
      <c r="E1212">
        <v>1</v>
      </c>
      <c r="F1212">
        <v>17</v>
      </c>
      <c r="G1212">
        <v>1</v>
      </c>
      <c r="H1212" t="s">
        <v>23</v>
      </c>
      <c r="I1212" t="s">
        <v>35</v>
      </c>
      <c r="J1212" t="s">
        <v>23</v>
      </c>
      <c r="K1212" t="s">
        <v>23</v>
      </c>
      <c r="L1212" t="s">
        <v>23</v>
      </c>
      <c r="M1212" t="s">
        <v>23</v>
      </c>
      <c r="N1212" t="s">
        <v>23</v>
      </c>
      <c r="O1212" t="s">
        <v>23</v>
      </c>
      <c r="P1212" t="s">
        <v>26</v>
      </c>
      <c r="Q1212">
        <v>1</v>
      </c>
      <c r="R1212" t="s">
        <v>27</v>
      </c>
      <c r="S1212">
        <v>69</v>
      </c>
      <c r="T1212">
        <v>1149.6500000000001</v>
      </c>
      <c r="U1212">
        <v>1</v>
      </c>
    </row>
    <row r="1213" spans="1:21" x14ac:dyDescent="0.25">
      <c r="A1213" t="s">
        <v>1245</v>
      </c>
      <c r="B1213">
        <v>0</v>
      </c>
      <c r="C1213">
        <v>0</v>
      </c>
      <c r="D1213">
        <v>1</v>
      </c>
      <c r="E1213">
        <v>1</v>
      </c>
      <c r="F1213">
        <v>11</v>
      </c>
      <c r="G1213">
        <v>1</v>
      </c>
      <c r="H1213" t="s">
        <v>22</v>
      </c>
      <c r="I1213" t="s">
        <v>25</v>
      </c>
      <c r="J1213" t="s">
        <v>23</v>
      </c>
      <c r="K1213" t="s">
        <v>23</v>
      </c>
      <c r="L1213" t="s">
        <v>23</v>
      </c>
      <c r="M1213" t="s">
        <v>22</v>
      </c>
      <c r="N1213" t="s">
        <v>23</v>
      </c>
      <c r="O1213" t="s">
        <v>22</v>
      </c>
      <c r="P1213" t="s">
        <v>26</v>
      </c>
      <c r="Q1213">
        <v>1</v>
      </c>
      <c r="R1213" t="s">
        <v>27</v>
      </c>
      <c r="S1213">
        <v>66.349999999999994</v>
      </c>
      <c r="T1213">
        <v>740.8</v>
      </c>
      <c r="U1213">
        <v>1</v>
      </c>
    </row>
    <row r="1214" spans="1:21" x14ac:dyDescent="0.25">
      <c r="A1214" t="s">
        <v>1246</v>
      </c>
      <c r="B1214">
        <v>1</v>
      </c>
      <c r="C1214">
        <v>0</v>
      </c>
      <c r="D1214">
        <v>0</v>
      </c>
      <c r="E1214">
        <v>0</v>
      </c>
      <c r="F1214">
        <v>7</v>
      </c>
      <c r="G1214">
        <v>1</v>
      </c>
      <c r="H1214" t="s">
        <v>23</v>
      </c>
      <c r="I1214" t="s">
        <v>35</v>
      </c>
      <c r="J1214" t="s">
        <v>23</v>
      </c>
      <c r="K1214" t="s">
        <v>23</v>
      </c>
      <c r="L1214" t="s">
        <v>23</v>
      </c>
      <c r="M1214" t="s">
        <v>23</v>
      </c>
      <c r="N1214" t="s">
        <v>23</v>
      </c>
      <c r="O1214" t="s">
        <v>23</v>
      </c>
      <c r="P1214" t="s">
        <v>26</v>
      </c>
      <c r="Q1214">
        <v>1</v>
      </c>
      <c r="R1214" t="s">
        <v>27</v>
      </c>
      <c r="S1214">
        <v>69.55</v>
      </c>
      <c r="T1214">
        <v>521.35</v>
      </c>
      <c r="U1214">
        <v>0</v>
      </c>
    </row>
    <row r="1215" spans="1:21" x14ac:dyDescent="0.25">
      <c r="A1215" t="s">
        <v>1247</v>
      </c>
      <c r="B1215">
        <v>0</v>
      </c>
      <c r="C1215">
        <v>0</v>
      </c>
      <c r="D1215">
        <v>1</v>
      </c>
      <c r="E1215">
        <v>1</v>
      </c>
      <c r="F1215">
        <v>69</v>
      </c>
      <c r="G1215">
        <v>1</v>
      </c>
      <c r="H1215" t="s">
        <v>23</v>
      </c>
      <c r="I1215" t="s">
        <v>23</v>
      </c>
      <c r="J1215" t="s">
        <v>44</v>
      </c>
      <c r="K1215" t="s">
        <v>44</v>
      </c>
      <c r="L1215" t="s">
        <v>44</v>
      </c>
      <c r="M1215" t="s">
        <v>44</v>
      </c>
      <c r="N1215" t="s">
        <v>44</v>
      </c>
      <c r="O1215" t="s">
        <v>44</v>
      </c>
      <c r="P1215" t="s">
        <v>45</v>
      </c>
      <c r="Q1215">
        <v>0</v>
      </c>
      <c r="R1215" t="s">
        <v>33</v>
      </c>
      <c r="S1215">
        <v>20.2</v>
      </c>
      <c r="T1215">
        <v>1412.65</v>
      </c>
      <c r="U1215">
        <v>0</v>
      </c>
    </row>
    <row r="1216" spans="1:21" x14ac:dyDescent="0.25">
      <c r="A1216" t="s">
        <v>1248</v>
      </c>
      <c r="B1216">
        <v>1</v>
      </c>
      <c r="C1216">
        <v>0</v>
      </c>
      <c r="D1216">
        <v>0</v>
      </c>
      <c r="E1216">
        <v>0</v>
      </c>
      <c r="F1216">
        <v>19</v>
      </c>
      <c r="G1216">
        <v>1</v>
      </c>
      <c r="H1216" t="s">
        <v>22</v>
      </c>
      <c r="I1216" t="s">
        <v>35</v>
      </c>
      <c r="J1216" t="s">
        <v>23</v>
      </c>
      <c r="K1216" t="s">
        <v>23</v>
      </c>
      <c r="L1216" t="s">
        <v>23</v>
      </c>
      <c r="M1216" t="s">
        <v>23</v>
      </c>
      <c r="N1216" t="s">
        <v>23</v>
      </c>
      <c r="O1216" t="s">
        <v>22</v>
      </c>
      <c r="P1216" t="s">
        <v>26</v>
      </c>
      <c r="Q1216">
        <v>1</v>
      </c>
      <c r="R1216" t="s">
        <v>33</v>
      </c>
      <c r="S1216">
        <v>86</v>
      </c>
      <c r="T1216">
        <v>1532.45</v>
      </c>
      <c r="U1216">
        <v>1</v>
      </c>
    </row>
    <row r="1217" spans="1:21" x14ac:dyDescent="0.25">
      <c r="A1217" t="s">
        <v>1249</v>
      </c>
      <c r="B1217">
        <v>0</v>
      </c>
      <c r="C1217">
        <v>0</v>
      </c>
      <c r="D1217">
        <v>1</v>
      </c>
      <c r="E1217">
        <v>1</v>
      </c>
      <c r="F1217">
        <v>3</v>
      </c>
      <c r="G1217">
        <v>1</v>
      </c>
      <c r="H1217" t="s">
        <v>23</v>
      </c>
      <c r="I1217" t="s">
        <v>35</v>
      </c>
      <c r="J1217" t="s">
        <v>23</v>
      </c>
      <c r="K1217" t="s">
        <v>23</v>
      </c>
      <c r="L1217" t="s">
        <v>23</v>
      </c>
      <c r="M1217" t="s">
        <v>23</v>
      </c>
      <c r="N1217" t="s">
        <v>23</v>
      </c>
      <c r="O1217" t="s">
        <v>22</v>
      </c>
      <c r="P1217" t="s">
        <v>26</v>
      </c>
      <c r="Q1217">
        <v>1</v>
      </c>
      <c r="R1217" t="s">
        <v>27</v>
      </c>
      <c r="S1217">
        <v>80.3</v>
      </c>
      <c r="T1217">
        <v>250.05</v>
      </c>
      <c r="U1217">
        <v>1</v>
      </c>
    </row>
    <row r="1218" spans="1:21" x14ac:dyDescent="0.25">
      <c r="A1218" t="s">
        <v>1250</v>
      </c>
      <c r="B1218">
        <v>1</v>
      </c>
      <c r="C1218">
        <v>0</v>
      </c>
      <c r="D1218">
        <v>1</v>
      </c>
      <c r="E1218">
        <v>1</v>
      </c>
      <c r="F1218">
        <v>54</v>
      </c>
      <c r="G1218">
        <v>1</v>
      </c>
      <c r="H1218" t="s">
        <v>23</v>
      </c>
      <c r="I1218" t="s">
        <v>23</v>
      </c>
      <c r="J1218" t="s">
        <v>44</v>
      </c>
      <c r="K1218" t="s">
        <v>44</v>
      </c>
      <c r="L1218" t="s">
        <v>44</v>
      </c>
      <c r="M1218" t="s">
        <v>44</v>
      </c>
      <c r="N1218" t="s">
        <v>44</v>
      </c>
      <c r="O1218" t="s">
        <v>44</v>
      </c>
      <c r="P1218" t="s">
        <v>45</v>
      </c>
      <c r="Q1218">
        <v>0</v>
      </c>
      <c r="R1218" t="s">
        <v>38</v>
      </c>
      <c r="S1218">
        <v>20.399999999999999</v>
      </c>
      <c r="T1218">
        <v>1090.5999999999999</v>
      </c>
      <c r="U1218">
        <v>0</v>
      </c>
    </row>
    <row r="1219" spans="1:21" x14ac:dyDescent="0.25">
      <c r="A1219" t="s">
        <v>1251</v>
      </c>
      <c r="B1219">
        <v>1</v>
      </c>
      <c r="C1219">
        <v>0</v>
      </c>
      <c r="D1219">
        <v>1</v>
      </c>
      <c r="E1219">
        <v>0</v>
      </c>
      <c r="F1219">
        <v>62</v>
      </c>
      <c r="G1219">
        <v>1</v>
      </c>
      <c r="H1219" t="s">
        <v>22</v>
      </c>
      <c r="I1219" t="s">
        <v>23</v>
      </c>
      <c r="J1219" t="s">
        <v>44</v>
      </c>
      <c r="K1219" t="s">
        <v>44</v>
      </c>
      <c r="L1219" t="s">
        <v>44</v>
      </c>
      <c r="M1219" t="s">
        <v>44</v>
      </c>
      <c r="N1219" t="s">
        <v>44</v>
      </c>
      <c r="O1219" t="s">
        <v>44</v>
      </c>
      <c r="P1219" t="s">
        <v>29</v>
      </c>
      <c r="Q1219">
        <v>1</v>
      </c>
      <c r="R1219" t="s">
        <v>38</v>
      </c>
      <c r="S1219">
        <v>23.75</v>
      </c>
      <c r="T1219">
        <v>1446.8</v>
      </c>
      <c r="U1219">
        <v>0</v>
      </c>
    </row>
    <row r="1220" spans="1:21" x14ac:dyDescent="0.25">
      <c r="A1220" t="s">
        <v>1252</v>
      </c>
      <c r="B1220">
        <v>1</v>
      </c>
      <c r="C1220">
        <v>0</v>
      </c>
      <c r="D1220">
        <v>0</v>
      </c>
      <c r="E1220">
        <v>0</v>
      </c>
      <c r="F1220">
        <v>24</v>
      </c>
      <c r="G1220">
        <v>1</v>
      </c>
      <c r="H1220" t="s">
        <v>22</v>
      </c>
      <c r="I1220" t="s">
        <v>35</v>
      </c>
      <c r="J1220" t="s">
        <v>23</v>
      </c>
      <c r="K1220" t="s">
        <v>22</v>
      </c>
      <c r="L1220" t="s">
        <v>23</v>
      </c>
      <c r="M1220" t="s">
        <v>23</v>
      </c>
      <c r="N1220" t="s">
        <v>22</v>
      </c>
      <c r="O1220" t="s">
        <v>23</v>
      </c>
      <c r="P1220" t="s">
        <v>26</v>
      </c>
      <c r="Q1220">
        <v>1</v>
      </c>
      <c r="R1220" t="s">
        <v>38</v>
      </c>
      <c r="S1220">
        <v>90.55</v>
      </c>
      <c r="T1220">
        <v>2282.5500000000002</v>
      </c>
      <c r="U1220">
        <v>1</v>
      </c>
    </row>
    <row r="1221" spans="1:21" x14ac:dyDescent="0.25">
      <c r="A1221" t="s">
        <v>1253</v>
      </c>
      <c r="B1221">
        <v>0</v>
      </c>
      <c r="C1221">
        <v>0</v>
      </c>
      <c r="D1221">
        <v>1</v>
      </c>
      <c r="E1221">
        <v>1</v>
      </c>
      <c r="F1221">
        <v>62</v>
      </c>
      <c r="G1221">
        <v>1</v>
      </c>
      <c r="H1221" t="s">
        <v>22</v>
      </c>
      <c r="I1221" t="s">
        <v>25</v>
      </c>
      <c r="J1221" t="s">
        <v>23</v>
      </c>
      <c r="K1221" t="s">
        <v>23</v>
      </c>
      <c r="L1221" t="s">
        <v>23</v>
      </c>
      <c r="M1221" t="s">
        <v>23</v>
      </c>
      <c r="N1221" t="s">
        <v>22</v>
      </c>
      <c r="O1221" t="s">
        <v>22</v>
      </c>
      <c r="P1221" t="s">
        <v>26</v>
      </c>
      <c r="Q1221">
        <v>1</v>
      </c>
      <c r="R1221" t="s">
        <v>38</v>
      </c>
      <c r="S1221">
        <v>70.45</v>
      </c>
      <c r="T1221">
        <v>4300.45</v>
      </c>
      <c r="U1221">
        <v>0</v>
      </c>
    </row>
    <row r="1222" spans="1:21" x14ac:dyDescent="0.25">
      <c r="A1222" t="s">
        <v>1254</v>
      </c>
      <c r="B1222">
        <v>1</v>
      </c>
      <c r="C1222">
        <v>0</v>
      </c>
      <c r="D1222">
        <v>0</v>
      </c>
      <c r="E1222">
        <v>0</v>
      </c>
      <c r="F1222">
        <v>17</v>
      </c>
      <c r="G1222">
        <v>1</v>
      </c>
      <c r="H1222" t="s">
        <v>22</v>
      </c>
      <c r="I1222" t="s">
        <v>25</v>
      </c>
      <c r="J1222" t="s">
        <v>22</v>
      </c>
      <c r="K1222" t="s">
        <v>23</v>
      </c>
      <c r="L1222" t="s">
        <v>23</v>
      </c>
      <c r="M1222" t="s">
        <v>23</v>
      </c>
      <c r="N1222" t="s">
        <v>23</v>
      </c>
      <c r="O1222" t="s">
        <v>22</v>
      </c>
      <c r="P1222" t="s">
        <v>26</v>
      </c>
      <c r="Q1222">
        <v>0</v>
      </c>
      <c r="R1222" t="s">
        <v>33</v>
      </c>
      <c r="S1222">
        <v>65.75</v>
      </c>
      <c r="T1222">
        <v>1111.2</v>
      </c>
      <c r="U1222">
        <v>0</v>
      </c>
    </row>
    <row r="1223" spans="1:21" x14ac:dyDescent="0.25">
      <c r="A1223" t="s">
        <v>1255</v>
      </c>
      <c r="B1223">
        <v>1</v>
      </c>
      <c r="C1223">
        <v>0</v>
      </c>
      <c r="D1223">
        <v>0</v>
      </c>
      <c r="E1223">
        <v>0</v>
      </c>
      <c r="F1223">
        <v>9</v>
      </c>
      <c r="G1223">
        <v>0</v>
      </c>
      <c r="H1223" t="s">
        <v>24</v>
      </c>
      <c r="I1223" t="s">
        <v>25</v>
      </c>
      <c r="J1223" t="s">
        <v>23</v>
      </c>
      <c r="K1223" t="s">
        <v>23</v>
      </c>
      <c r="L1223" t="s">
        <v>23</v>
      </c>
      <c r="M1223" t="s">
        <v>23</v>
      </c>
      <c r="N1223" t="s">
        <v>23</v>
      </c>
      <c r="O1223" t="s">
        <v>23</v>
      </c>
      <c r="P1223" t="s">
        <v>26</v>
      </c>
      <c r="Q1223">
        <v>1</v>
      </c>
      <c r="R1223" t="s">
        <v>30</v>
      </c>
      <c r="S1223">
        <v>24.6</v>
      </c>
      <c r="T1223">
        <v>190.1</v>
      </c>
      <c r="U1223">
        <v>0</v>
      </c>
    </row>
    <row r="1224" spans="1:21" x14ac:dyDescent="0.25">
      <c r="A1224" t="s">
        <v>1256</v>
      </c>
      <c r="B1224">
        <v>1</v>
      </c>
      <c r="C1224">
        <v>0</v>
      </c>
      <c r="D1224">
        <v>1</v>
      </c>
      <c r="E1224">
        <v>1</v>
      </c>
      <c r="F1224">
        <v>64</v>
      </c>
      <c r="G1224">
        <v>1</v>
      </c>
      <c r="H1224" t="s">
        <v>23</v>
      </c>
      <c r="I1224" t="s">
        <v>25</v>
      </c>
      <c r="J1224" t="s">
        <v>22</v>
      </c>
      <c r="K1224" t="s">
        <v>23</v>
      </c>
      <c r="L1224" t="s">
        <v>22</v>
      </c>
      <c r="M1224" t="s">
        <v>22</v>
      </c>
      <c r="N1224" t="s">
        <v>22</v>
      </c>
      <c r="O1224" t="s">
        <v>23</v>
      </c>
      <c r="P1224" t="s">
        <v>45</v>
      </c>
      <c r="Q1224">
        <v>0</v>
      </c>
      <c r="R1224" t="s">
        <v>30</v>
      </c>
      <c r="S1224">
        <v>69.25</v>
      </c>
      <c r="T1224">
        <v>4447.75</v>
      </c>
      <c r="U1224">
        <v>0</v>
      </c>
    </row>
    <row r="1225" spans="1:21" x14ac:dyDescent="0.25">
      <c r="A1225" t="s">
        <v>1257</v>
      </c>
      <c r="B1225">
        <v>0</v>
      </c>
      <c r="C1225">
        <v>0</v>
      </c>
      <c r="D1225">
        <v>0</v>
      </c>
      <c r="E1225">
        <v>0</v>
      </c>
      <c r="F1225">
        <v>2</v>
      </c>
      <c r="G1225">
        <v>1</v>
      </c>
      <c r="H1225" t="s">
        <v>22</v>
      </c>
      <c r="I1225" t="s">
        <v>35</v>
      </c>
      <c r="J1225" t="s">
        <v>23</v>
      </c>
      <c r="K1225" t="s">
        <v>23</v>
      </c>
      <c r="L1225" t="s">
        <v>23</v>
      </c>
      <c r="M1225" t="s">
        <v>23</v>
      </c>
      <c r="N1225" t="s">
        <v>23</v>
      </c>
      <c r="O1225" t="s">
        <v>23</v>
      </c>
      <c r="P1225" t="s">
        <v>26</v>
      </c>
      <c r="Q1225">
        <v>1</v>
      </c>
      <c r="R1225" t="s">
        <v>27</v>
      </c>
      <c r="S1225">
        <v>75.900000000000006</v>
      </c>
      <c r="T1225">
        <v>143.35</v>
      </c>
      <c r="U1225">
        <v>1</v>
      </c>
    </row>
    <row r="1226" spans="1:21" x14ac:dyDescent="0.25">
      <c r="A1226" t="s">
        <v>1258</v>
      </c>
      <c r="B1226">
        <v>1</v>
      </c>
      <c r="C1226">
        <v>0</v>
      </c>
      <c r="D1226">
        <v>1</v>
      </c>
      <c r="E1226">
        <v>1</v>
      </c>
      <c r="F1226">
        <v>1</v>
      </c>
      <c r="G1226">
        <v>1</v>
      </c>
      <c r="H1226" t="s">
        <v>23</v>
      </c>
      <c r="I1226" t="s">
        <v>25</v>
      </c>
      <c r="J1226" t="s">
        <v>23</v>
      </c>
      <c r="K1226" t="s">
        <v>23</v>
      </c>
      <c r="L1226" t="s">
        <v>23</v>
      </c>
      <c r="M1226" t="s">
        <v>23</v>
      </c>
      <c r="N1226" t="s">
        <v>23</v>
      </c>
      <c r="O1226" t="s">
        <v>23</v>
      </c>
      <c r="P1226" t="s">
        <v>26</v>
      </c>
      <c r="Q1226">
        <v>1</v>
      </c>
      <c r="R1226" t="s">
        <v>30</v>
      </c>
      <c r="S1226">
        <v>45.85</v>
      </c>
      <c r="T1226">
        <v>45.85</v>
      </c>
      <c r="U1226">
        <v>1</v>
      </c>
    </row>
    <row r="1227" spans="1:21" x14ac:dyDescent="0.25">
      <c r="A1227" t="s">
        <v>1259</v>
      </c>
      <c r="B1227">
        <v>0</v>
      </c>
      <c r="C1227">
        <v>0</v>
      </c>
      <c r="D1227">
        <v>1</v>
      </c>
      <c r="E1227">
        <v>0</v>
      </c>
      <c r="F1227">
        <v>16</v>
      </c>
      <c r="G1227">
        <v>0</v>
      </c>
      <c r="H1227" t="s">
        <v>24</v>
      </c>
      <c r="I1227" t="s">
        <v>25</v>
      </c>
      <c r="J1227" t="s">
        <v>23</v>
      </c>
      <c r="K1227" t="s">
        <v>23</v>
      </c>
      <c r="L1227" t="s">
        <v>23</v>
      </c>
      <c r="M1227" t="s">
        <v>22</v>
      </c>
      <c r="N1227" t="s">
        <v>22</v>
      </c>
      <c r="O1227" t="s">
        <v>22</v>
      </c>
      <c r="P1227" t="s">
        <v>26</v>
      </c>
      <c r="Q1227">
        <v>1</v>
      </c>
      <c r="R1227" t="s">
        <v>27</v>
      </c>
      <c r="S1227">
        <v>49.95</v>
      </c>
      <c r="T1227">
        <v>810.2</v>
      </c>
      <c r="U1227">
        <v>1</v>
      </c>
    </row>
    <row r="1228" spans="1:21" x14ac:dyDescent="0.25">
      <c r="A1228" t="s">
        <v>1260</v>
      </c>
      <c r="B1228">
        <v>0</v>
      </c>
      <c r="C1228">
        <v>0</v>
      </c>
      <c r="D1228">
        <v>1</v>
      </c>
      <c r="E1228">
        <v>0</v>
      </c>
      <c r="F1228">
        <v>72</v>
      </c>
      <c r="G1228">
        <v>1</v>
      </c>
      <c r="H1228" t="s">
        <v>22</v>
      </c>
      <c r="I1228" t="s">
        <v>23</v>
      </c>
      <c r="J1228" t="s">
        <v>44</v>
      </c>
      <c r="K1228" t="s">
        <v>44</v>
      </c>
      <c r="L1228" t="s">
        <v>44</v>
      </c>
      <c r="M1228" t="s">
        <v>44</v>
      </c>
      <c r="N1228" t="s">
        <v>44</v>
      </c>
      <c r="O1228" t="s">
        <v>44</v>
      </c>
      <c r="P1228" t="s">
        <v>45</v>
      </c>
      <c r="Q1228">
        <v>0</v>
      </c>
      <c r="R1228" t="s">
        <v>33</v>
      </c>
      <c r="S1228">
        <v>24.65</v>
      </c>
      <c r="T1228">
        <v>1830.05</v>
      </c>
      <c r="U1228">
        <v>0</v>
      </c>
    </row>
    <row r="1229" spans="1:21" x14ac:dyDescent="0.25">
      <c r="A1229" t="s">
        <v>1261</v>
      </c>
      <c r="B1229">
        <v>1</v>
      </c>
      <c r="C1229">
        <v>0</v>
      </c>
      <c r="D1229">
        <v>0</v>
      </c>
      <c r="E1229">
        <v>0</v>
      </c>
      <c r="F1229">
        <v>30</v>
      </c>
      <c r="G1229">
        <v>1</v>
      </c>
      <c r="H1229" t="s">
        <v>22</v>
      </c>
      <c r="I1229" t="s">
        <v>35</v>
      </c>
      <c r="J1229" t="s">
        <v>22</v>
      </c>
      <c r="K1229" t="s">
        <v>22</v>
      </c>
      <c r="L1229" t="s">
        <v>22</v>
      </c>
      <c r="M1229" t="s">
        <v>23</v>
      </c>
      <c r="N1229" t="s">
        <v>23</v>
      </c>
      <c r="O1229" t="s">
        <v>23</v>
      </c>
      <c r="P1229" t="s">
        <v>29</v>
      </c>
      <c r="Q1229">
        <v>0</v>
      </c>
      <c r="R1229" t="s">
        <v>33</v>
      </c>
      <c r="S1229">
        <v>90.4</v>
      </c>
      <c r="T1229">
        <v>2820.65</v>
      </c>
      <c r="U1229">
        <v>0</v>
      </c>
    </row>
    <row r="1230" spans="1:21" x14ac:dyDescent="0.25">
      <c r="A1230" t="s">
        <v>1262</v>
      </c>
      <c r="B1230">
        <v>0</v>
      </c>
      <c r="C1230">
        <v>0</v>
      </c>
      <c r="D1230">
        <v>1</v>
      </c>
      <c r="E1230">
        <v>0</v>
      </c>
      <c r="F1230">
        <v>49</v>
      </c>
      <c r="G1230">
        <v>1</v>
      </c>
      <c r="H1230" t="s">
        <v>22</v>
      </c>
      <c r="I1230" t="s">
        <v>35</v>
      </c>
      <c r="J1230" t="s">
        <v>22</v>
      </c>
      <c r="K1230" t="s">
        <v>23</v>
      </c>
      <c r="L1230" t="s">
        <v>23</v>
      </c>
      <c r="M1230" t="s">
        <v>23</v>
      </c>
      <c r="N1230" t="s">
        <v>22</v>
      </c>
      <c r="O1230" t="s">
        <v>22</v>
      </c>
      <c r="P1230" t="s">
        <v>26</v>
      </c>
      <c r="Q1230">
        <v>1</v>
      </c>
      <c r="R1230" t="s">
        <v>30</v>
      </c>
      <c r="S1230">
        <v>100.85</v>
      </c>
      <c r="T1230">
        <v>4847.3500000000004</v>
      </c>
      <c r="U1230">
        <v>0</v>
      </c>
    </row>
    <row r="1231" spans="1:21" x14ac:dyDescent="0.25">
      <c r="A1231" t="s">
        <v>1263</v>
      </c>
      <c r="B1231">
        <v>1</v>
      </c>
      <c r="C1231">
        <v>0</v>
      </c>
      <c r="D1231">
        <v>1</v>
      </c>
      <c r="E1231">
        <v>0</v>
      </c>
      <c r="F1231">
        <v>61</v>
      </c>
      <c r="G1231">
        <v>1</v>
      </c>
      <c r="H1231" t="s">
        <v>22</v>
      </c>
      <c r="I1231" t="s">
        <v>25</v>
      </c>
      <c r="J1231" t="s">
        <v>22</v>
      </c>
      <c r="K1231" t="s">
        <v>23</v>
      </c>
      <c r="L1231" t="s">
        <v>22</v>
      </c>
      <c r="M1231" t="s">
        <v>22</v>
      </c>
      <c r="N1231" t="s">
        <v>23</v>
      </c>
      <c r="O1231" t="s">
        <v>22</v>
      </c>
      <c r="P1231" t="s">
        <v>45</v>
      </c>
      <c r="Q1231">
        <v>0</v>
      </c>
      <c r="R1231" t="s">
        <v>38</v>
      </c>
      <c r="S1231">
        <v>75.349999999999994</v>
      </c>
      <c r="T1231">
        <v>4729.3</v>
      </c>
      <c r="U1231">
        <v>0</v>
      </c>
    </row>
    <row r="1232" spans="1:21" x14ac:dyDescent="0.25">
      <c r="A1232" t="s">
        <v>1264</v>
      </c>
      <c r="B1232">
        <v>1</v>
      </c>
      <c r="C1232">
        <v>0</v>
      </c>
      <c r="D1232">
        <v>1</v>
      </c>
      <c r="E1232">
        <v>1</v>
      </c>
      <c r="F1232">
        <v>47</v>
      </c>
      <c r="G1232">
        <v>1</v>
      </c>
      <c r="H1232" t="s">
        <v>22</v>
      </c>
      <c r="I1232" t="s">
        <v>35</v>
      </c>
      <c r="J1232" t="s">
        <v>23</v>
      </c>
      <c r="K1232" t="s">
        <v>22</v>
      </c>
      <c r="L1232" t="s">
        <v>23</v>
      </c>
      <c r="M1232" t="s">
        <v>23</v>
      </c>
      <c r="N1232" t="s">
        <v>22</v>
      </c>
      <c r="O1232" t="s">
        <v>23</v>
      </c>
      <c r="P1232" t="s">
        <v>26</v>
      </c>
      <c r="Q1232">
        <v>0</v>
      </c>
      <c r="R1232" t="s">
        <v>27</v>
      </c>
      <c r="S1232">
        <v>87.2</v>
      </c>
      <c r="T1232">
        <v>4017.45</v>
      </c>
      <c r="U1232">
        <v>0</v>
      </c>
    </row>
    <row r="1233" spans="1:21" x14ac:dyDescent="0.25">
      <c r="A1233" t="s">
        <v>1265</v>
      </c>
      <c r="B1233">
        <v>1</v>
      </c>
      <c r="C1233">
        <v>0</v>
      </c>
      <c r="D1233">
        <v>0</v>
      </c>
      <c r="E1233">
        <v>0</v>
      </c>
      <c r="F1233">
        <v>20</v>
      </c>
      <c r="G1233">
        <v>1</v>
      </c>
      <c r="H1233" t="s">
        <v>23</v>
      </c>
      <c r="I1233" t="s">
        <v>25</v>
      </c>
      <c r="J1233" t="s">
        <v>22</v>
      </c>
      <c r="K1233" t="s">
        <v>23</v>
      </c>
      <c r="L1233" t="s">
        <v>22</v>
      </c>
      <c r="M1233" t="s">
        <v>23</v>
      </c>
      <c r="N1233" t="s">
        <v>23</v>
      </c>
      <c r="O1233" t="s">
        <v>22</v>
      </c>
      <c r="P1233" t="s">
        <v>26</v>
      </c>
      <c r="Q1233">
        <v>0</v>
      </c>
      <c r="R1233" t="s">
        <v>38</v>
      </c>
      <c r="S1233">
        <v>64.400000000000006</v>
      </c>
      <c r="T1233">
        <v>1398.6</v>
      </c>
      <c r="U1233">
        <v>0</v>
      </c>
    </row>
    <row r="1234" spans="1:21" x14ac:dyDescent="0.25">
      <c r="A1234" t="s">
        <v>1266</v>
      </c>
      <c r="B1234">
        <v>1</v>
      </c>
      <c r="C1234">
        <v>0</v>
      </c>
      <c r="D1234">
        <v>1</v>
      </c>
      <c r="E1234">
        <v>1</v>
      </c>
      <c r="F1234">
        <v>34</v>
      </c>
      <c r="G1234">
        <v>1</v>
      </c>
      <c r="H1234" t="s">
        <v>23</v>
      </c>
      <c r="I1234" t="s">
        <v>35</v>
      </c>
      <c r="J1234" t="s">
        <v>23</v>
      </c>
      <c r="K1234" t="s">
        <v>23</v>
      </c>
      <c r="L1234" t="s">
        <v>23</v>
      </c>
      <c r="M1234" t="s">
        <v>23</v>
      </c>
      <c r="N1234" t="s">
        <v>22</v>
      </c>
      <c r="O1234" t="s">
        <v>23</v>
      </c>
      <c r="P1234" t="s">
        <v>26</v>
      </c>
      <c r="Q1234">
        <v>0</v>
      </c>
      <c r="R1234" t="s">
        <v>27</v>
      </c>
      <c r="S1234">
        <v>78.3</v>
      </c>
      <c r="T1234">
        <v>2564.3000000000002</v>
      </c>
      <c r="U1234">
        <v>1</v>
      </c>
    </row>
    <row r="1235" spans="1:21" x14ac:dyDescent="0.25">
      <c r="A1235" t="s">
        <v>1267</v>
      </c>
      <c r="B1235">
        <v>0</v>
      </c>
      <c r="C1235">
        <v>0</v>
      </c>
      <c r="D1235">
        <v>1</v>
      </c>
      <c r="E1235">
        <v>1</v>
      </c>
      <c r="F1235">
        <v>70</v>
      </c>
      <c r="G1235">
        <v>1</v>
      </c>
      <c r="H1235" t="s">
        <v>22</v>
      </c>
      <c r="I1235" t="s">
        <v>23</v>
      </c>
      <c r="J1235" t="s">
        <v>44</v>
      </c>
      <c r="K1235" t="s">
        <v>44</v>
      </c>
      <c r="L1235" t="s">
        <v>44</v>
      </c>
      <c r="M1235" t="s">
        <v>44</v>
      </c>
      <c r="N1235" t="s">
        <v>44</v>
      </c>
      <c r="O1235" t="s">
        <v>44</v>
      </c>
      <c r="P1235" t="s">
        <v>45</v>
      </c>
      <c r="Q1235">
        <v>0</v>
      </c>
      <c r="R1235" t="s">
        <v>33</v>
      </c>
      <c r="S1235">
        <v>24.7</v>
      </c>
      <c r="T1235">
        <v>1685.9</v>
      </c>
      <c r="U1235">
        <v>0</v>
      </c>
    </row>
    <row r="1236" spans="1:21" x14ac:dyDescent="0.25">
      <c r="A1236" t="s">
        <v>1268</v>
      </c>
      <c r="B1236">
        <v>1</v>
      </c>
      <c r="C1236">
        <v>0</v>
      </c>
      <c r="D1236">
        <v>0</v>
      </c>
      <c r="E1236">
        <v>1</v>
      </c>
      <c r="F1236">
        <v>54</v>
      </c>
      <c r="G1236">
        <v>1</v>
      </c>
      <c r="H1236" t="s">
        <v>23</v>
      </c>
      <c r="I1236" t="s">
        <v>35</v>
      </c>
      <c r="J1236" t="s">
        <v>22</v>
      </c>
      <c r="K1236" t="s">
        <v>22</v>
      </c>
      <c r="L1236" t="s">
        <v>23</v>
      </c>
      <c r="M1236" t="s">
        <v>22</v>
      </c>
      <c r="N1236" t="s">
        <v>22</v>
      </c>
      <c r="O1236" t="s">
        <v>22</v>
      </c>
      <c r="P1236" t="s">
        <v>29</v>
      </c>
      <c r="Q1236">
        <v>1</v>
      </c>
      <c r="R1236" t="s">
        <v>27</v>
      </c>
      <c r="S1236">
        <v>105.85</v>
      </c>
      <c r="T1236">
        <v>5826.65</v>
      </c>
      <c r="U1236">
        <v>0</v>
      </c>
    </row>
    <row r="1237" spans="1:21" x14ac:dyDescent="0.25">
      <c r="A1237" t="s">
        <v>1269</v>
      </c>
      <c r="B1237">
        <v>1</v>
      </c>
      <c r="C1237">
        <v>1</v>
      </c>
      <c r="D1237">
        <v>1</v>
      </c>
      <c r="E1237">
        <v>0</v>
      </c>
      <c r="F1237">
        <v>61</v>
      </c>
      <c r="G1237">
        <v>1</v>
      </c>
      <c r="H1237" t="s">
        <v>22</v>
      </c>
      <c r="I1237" t="s">
        <v>35</v>
      </c>
      <c r="J1237" t="s">
        <v>23</v>
      </c>
      <c r="K1237" t="s">
        <v>22</v>
      </c>
      <c r="L1237" t="s">
        <v>22</v>
      </c>
      <c r="M1237" t="s">
        <v>22</v>
      </c>
      <c r="N1237" t="s">
        <v>22</v>
      </c>
      <c r="O1237" t="s">
        <v>23</v>
      </c>
      <c r="P1237" t="s">
        <v>29</v>
      </c>
      <c r="Q1237">
        <v>1</v>
      </c>
      <c r="R1237" t="s">
        <v>30</v>
      </c>
      <c r="S1237">
        <v>98.3</v>
      </c>
      <c r="T1237">
        <v>6066.55</v>
      </c>
      <c r="U1237">
        <v>0</v>
      </c>
    </row>
    <row r="1238" spans="1:21" x14ac:dyDescent="0.25">
      <c r="A1238" t="s">
        <v>1270</v>
      </c>
      <c r="B1238">
        <v>1</v>
      </c>
      <c r="C1238">
        <v>0</v>
      </c>
      <c r="D1238">
        <v>0</v>
      </c>
      <c r="E1238">
        <v>0</v>
      </c>
      <c r="F1238">
        <v>3</v>
      </c>
      <c r="G1238">
        <v>1</v>
      </c>
      <c r="H1238" t="s">
        <v>22</v>
      </c>
      <c r="I1238" t="s">
        <v>35</v>
      </c>
      <c r="J1238" t="s">
        <v>23</v>
      </c>
      <c r="K1238" t="s">
        <v>23</v>
      </c>
      <c r="L1238" t="s">
        <v>23</v>
      </c>
      <c r="M1238" t="s">
        <v>23</v>
      </c>
      <c r="N1238" t="s">
        <v>23</v>
      </c>
      <c r="O1238" t="s">
        <v>23</v>
      </c>
      <c r="P1238" t="s">
        <v>26</v>
      </c>
      <c r="Q1238">
        <v>1</v>
      </c>
      <c r="R1238" t="s">
        <v>27</v>
      </c>
      <c r="S1238">
        <v>76.95</v>
      </c>
      <c r="T1238">
        <v>228.4</v>
      </c>
      <c r="U1238">
        <v>1</v>
      </c>
    </row>
    <row r="1239" spans="1:21" x14ac:dyDescent="0.25">
      <c r="A1239" t="s">
        <v>1271</v>
      </c>
      <c r="B1239">
        <v>1</v>
      </c>
      <c r="C1239">
        <v>0</v>
      </c>
      <c r="D1239">
        <v>0</v>
      </c>
      <c r="E1239">
        <v>0</v>
      </c>
      <c r="F1239">
        <v>13</v>
      </c>
      <c r="G1239">
        <v>1</v>
      </c>
      <c r="H1239" t="s">
        <v>23</v>
      </c>
      <c r="I1239" t="s">
        <v>23</v>
      </c>
      <c r="J1239" t="s">
        <v>44</v>
      </c>
      <c r="K1239" t="s">
        <v>44</v>
      </c>
      <c r="L1239" t="s">
        <v>44</v>
      </c>
      <c r="M1239" t="s">
        <v>44</v>
      </c>
      <c r="N1239" t="s">
        <v>44</v>
      </c>
      <c r="O1239" t="s">
        <v>44</v>
      </c>
      <c r="P1239" t="s">
        <v>29</v>
      </c>
      <c r="Q1239">
        <v>0</v>
      </c>
      <c r="R1239" t="s">
        <v>30</v>
      </c>
      <c r="S1239">
        <v>19.45</v>
      </c>
      <c r="T1239">
        <v>270.2</v>
      </c>
      <c r="U1239">
        <v>0</v>
      </c>
    </row>
    <row r="1240" spans="1:21" x14ac:dyDescent="0.25">
      <c r="A1240" t="s">
        <v>1272</v>
      </c>
      <c r="B1240">
        <v>0</v>
      </c>
      <c r="C1240">
        <v>1</v>
      </c>
      <c r="D1240">
        <v>0</v>
      </c>
      <c r="E1240">
        <v>0</v>
      </c>
      <c r="F1240">
        <v>16</v>
      </c>
      <c r="G1240">
        <v>1</v>
      </c>
      <c r="H1240" t="s">
        <v>22</v>
      </c>
      <c r="I1240" t="s">
        <v>35</v>
      </c>
      <c r="J1240" t="s">
        <v>23</v>
      </c>
      <c r="K1240" t="s">
        <v>23</v>
      </c>
      <c r="L1240" t="s">
        <v>23</v>
      </c>
      <c r="M1240" t="s">
        <v>23</v>
      </c>
      <c r="N1240" t="s">
        <v>22</v>
      </c>
      <c r="O1240" t="s">
        <v>22</v>
      </c>
      <c r="P1240" t="s">
        <v>26</v>
      </c>
      <c r="Q1240">
        <v>1</v>
      </c>
      <c r="R1240" t="s">
        <v>27</v>
      </c>
      <c r="S1240">
        <v>96.15</v>
      </c>
      <c r="T1240">
        <v>1529.2</v>
      </c>
      <c r="U1240">
        <v>1</v>
      </c>
    </row>
    <row r="1241" spans="1:21" x14ac:dyDescent="0.25">
      <c r="A1241" t="s">
        <v>1273</v>
      </c>
      <c r="B1241">
        <v>0</v>
      </c>
      <c r="C1241">
        <v>0</v>
      </c>
      <c r="D1241">
        <v>1</v>
      </c>
      <c r="E1241">
        <v>1</v>
      </c>
      <c r="F1241">
        <v>3</v>
      </c>
      <c r="G1241">
        <v>1</v>
      </c>
      <c r="H1241" t="s">
        <v>23</v>
      </c>
      <c r="I1241" t="s">
        <v>25</v>
      </c>
      <c r="J1241" t="s">
        <v>23</v>
      </c>
      <c r="K1241" t="s">
        <v>22</v>
      </c>
      <c r="L1241" t="s">
        <v>23</v>
      </c>
      <c r="M1241" t="s">
        <v>23</v>
      </c>
      <c r="N1241" t="s">
        <v>22</v>
      </c>
      <c r="O1241" t="s">
        <v>23</v>
      </c>
      <c r="P1241" t="s">
        <v>26</v>
      </c>
      <c r="Q1241">
        <v>1</v>
      </c>
      <c r="R1241" t="s">
        <v>38</v>
      </c>
      <c r="S1241">
        <v>58.7</v>
      </c>
      <c r="T1241">
        <v>168.6</v>
      </c>
      <c r="U1241">
        <v>0</v>
      </c>
    </row>
    <row r="1242" spans="1:21" x14ac:dyDescent="0.25">
      <c r="A1242" t="s">
        <v>1274</v>
      </c>
      <c r="B1242">
        <v>1</v>
      </c>
      <c r="C1242">
        <v>0</v>
      </c>
      <c r="D1242">
        <v>0</v>
      </c>
      <c r="E1242">
        <v>0</v>
      </c>
      <c r="F1242">
        <v>25</v>
      </c>
      <c r="G1242">
        <v>1</v>
      </c>
      <c r="H1242" t="s">
        <v>23</v>
      </c>
      <c r="I1242" t="s">
        <v>23</v>
      </c>
      <c r="J1242" t="s">
        <v>44</v>
      </c>
      <c r="K1242" t="s">
        <v>44</v>
      </c>
      <c r="L1242" t="s">
        <v>44</v>
      </c>
      <c r="M1242" t="s">
        <v>44</v>
      </c>
      <c r="N1242" t="s">
        <v>44</v>
      </c>
      <c r="O1242" t="s">
        <v>44</v>
      </c>
      <c r="P1242" t="s">
        <v>26</v>
      </c>
      <c r="Q1242">
        <v>1</v>
      </c>
      <c r="R1242" t="s">
        <v>30</v>
      </c>
      <c r="S1242">
        <v>20.149999999999999</v>
      </c>
      <c r="T1242">
        <v>536.35</v>
      </c>
      <c r="U1242">
        <v>0</v>
      </c>
    </row>
    <row r="1243" spans="1:21" x14ac:dyDescent="0.25">
      <c r="A1243" t="s">
        <v>1275</v>
      </c>
      <c r="B1243">
        <v>1</v>
      </c>
      <c r="C1243">
        <v>0</v>
      </c>
      <c r="D1243">
        <v>0</v>
      </c>
      <c r="E1243">
        <v>0</v>
      </c>
      <c r="F1243">
        <v>30</v>
      </c>
      <c r="G1243">
        <v>1</v>
      </c>
      <c r="H1243" t="s">
        <v>22</v>
      </c>
      <c r="I1243" t="s">
        <v>25</v>
      </c>
      <c r="J1243" t="s">
        <v>22</v>
      </c>
      <c r="K1243" t="s">
        <v>23</v>
      </c>
      <c r="L1243" t="s">
        <v>23</v>
      </c>
      <c r="M1243" t="s">
        <v>23</v>
      </c>
      <c r="N1243" t="s">
        <v>23</v>
      </c>
      <c r="O1243" t="s">
        <v>22</v>
      </c>
      <c r="P1243" t="s">
        <v>26</v>
      </c>
      <c r="Q1243">
        <v>1</v>
      </c>
      <c r="R1243" t="s">
        <v>30</v>
      </c>
      <c r="S1243">
        <v>64.5</v>
      </c>
      <c r="T1243">
        <v>1888.45</v>
      </c>
      <c r="U1243">
        <v>0</v>
      </c>
    </row>
    <row r="1244" spans="1:21" x14ac:dyDescent="0.25">
      <c r="A1244" t="s">
        <v>1276</v>
      </c>
      <c r="B1244">
        <v>0</v>
      </c>
      <c r="C1244">
        <v>0</v>
      </c>
      <c r="D1244">
        <v>1</v>
      </c>
      <c r="E1244">
        <v>0</v>
      </c>
      <c r="F1244">
        <v>21</v>
      </c>
      <c r="G1244">
        <v>0</v>
      </c>
      <c r="H1244" t="s">
        <v>24</v>
      </c>
      <c r="I1244" t="s">
        <v>25</v>
      </c>
      <c r="J1244" t="s">
        <v>22</v>
      </c>
      <c r="K1244" t="s">
        <v>23</v>
      </c>
      <c r="L1244" t="s">
        <v>23</v>
      </c>
      <c r="M1244" t="s">
        <v>23</v>
      </c>
      <c r="N1244" t="s">
        <v>23</v>
      </c>
      <c r="O1244" t="s">
        <v>23</v>
      </c>
      <c r="P1244" t="s">
        <v>26</v>
      </c>
      <c r="Q1244">
        <v>0</v>
      </c>
      <c r="R1244" t="s">
        <v>27</v>
      </c>
      <c r="S1244">
        <v>28.5</v>
      </c>
      <c r="T1244">
        <v>629.35</v>
      </c>
      <c r="U1244">
        <v>0</v>
      </c>
    </row>
    <row r="1245" spans="1:21" x14ac:dyDescent="0.25">
      <c r="A1245" t="s">
        <v>1277</v>
      </c>
      <c r="B1245">
        <v>1</v>
      </c>
      <c r="C1245">
        <v>0</v>
      </c>
      <c r="D1245">
        <v>0</v>
      </c>
      <c r="E1245">
        <v>0</v>
      </c>
      <c r="F1245">
        <v>1</v>
      </c>
      <c r="G1245">
        <v>1</v>
      </c>
      <c r="H1245" t="s">
        <v>23</v>
      </c>
      <c r="I1245" t="s">
        <v>25</v>
      </c>
      <c r="J1245" t="s">
        <v>23</v>
      </c>
      <c r="K1245" t="s">
        <v>23</v>
      </c>
      <c r="L1245" t="s">
        <v>23</v>
      </c>
      <c r="M1245" t="s">
        <v>23</v>
      </c>
      <c r="N1245" t="s">
        <v>23</v>
      </c>
      <c r="O1245" t="s">
        <v>23</v>
      </c>
      <c r="P1245" t="s">
        <v>26</v>
      </c>
      <c r="Q1245">
        <v>0</v>
      </c>
      <c r="R1245" t="s">
        <v>27</v>
      </c>
      <c r="S1245">
        <v>45.3</v>
      </c>
      <c r="T1245">
        <v>45.3</v>
      </c>
      <c r="U1245">
        <v>1</v>
      </c>
    </row>
    <row r="1246" spans="1:21" x14ac:dyDescent="0.25">
      <c r="A1246" t="s">
        <v>1278</v>
      </c>
      <c r="B1246">
        <v>0</v>
      </c>
      <c r="C1246">
        <v>0</v>
      </c>
      <c r="D1246">
        <v>0</v>
      </c>
      <c r="E1246">
        <v>0</v>
      </c>
      <c r="F1246">
        <v>15</v>
      </c>
      <c r="G1246">
        <v>1</v>
      </c>
      <c r="H1246" t="s">
        <v>23</v>
      </c>
      <c r="I1246" t="s">
        <v>23</v>
      </c>
      <c r="J1246" t="s">
        <v>44</v>
      </c>
      <c r="K1246" t="s">
        <v>44</v>
      </c>
      <c r="L1246" t="s">
        <v>44</v>
      </c>
      <c r="M1246" t="s">
        <v>44</v>
      </c>
      <c r="N1246" t="s">
        <v>44</v>
      </c>
      <c r="O1246" t="s">
        <v>44</v>
      </c>
      <c r="P1246" t="s">
        <v>26</v>
      </c>
      <c r="Q1246">
        <v>0</v>
      </c>
      <c r="R1246" t="s">
        <v>33</v>
      </c>
      <c r="S1246">
        <v>19.399999999999999</v>
      </c>
      <c r="T1246">
        <v>289.3</v>
      </c>
      <c r="U1246">
        <v>1</v>
      </c>
    </row>
    <row r="1247" spans="1:21" x14ac:dyDescent="0.25">
      <c r="A1247" t="s">
        <v>1279</v>
      </c>
      <c r="B1247">
        <v>1</v>
      </c>
      <c r="C1247">
        <v>1</v>
      </c>
      <c r="D1247">
        <v>1</v>
      </c>
      <c r="E1247">
        <v>0</v>
      </c>
      <c r="F1247">
        <v>23</v>
      </c>
      <c r="G1247">
        <v>1</v>
      </c>
      <c r="H1247" t="s">
        <v>23</v>
      </c>
      <c r="I1247" t="s">
        <v>35</v>
      </c>
      <c r="J1247" t="s">
        <v>23</v>
      </c>
      <c r="K1247" t="s">
        <v>23</v>
      </c>
      <c r="L1247" t="s">
        <v>23</v>
      </c>
      <c r="M1247" t="s">
        <v>23</v>
      </c>
      <c r="N1247" t="s">
        <v>22</v>
      </c>
      <c r="O1247" t="s">
        <v>22</v>
      </c>
      <c r="P1247" t="s">
        <v>26</v>
      </c>
      <c r="Q1247">
        <v>1</v>
      </c>
      <c r="R1247" t="s">
        <v>27</v>
      </c>
      <c r="S1247">
        <v>90.45</v>
      </c>
      <c r="T1247">
        <v>2117.25</v>
      </c>
      <c r="U1247">
        <v>0</v>
      </c>
    </row>
    <row r="1248" spans="1:21" x14ac:dyDescent="0.25">
      <c r="A1248" t="s">
        <v>1280</v>
      </c>
      <c r="B1248">
        <v>0</v>
      </c>
      <c r="C1248">
        <v>0</v>
      </c>
      <c r="D1248">
        <v>1</v>
      </c>
      <c r="E1248">
        <v>1</v>
      </c>
      <c r="F1248">
        <v>45</v>
      </c>
      <c r="G1248">
        <v>1</v>
      </c>
      <c r="H1248" t="s">
        <v>22</v>
      </c>
      <c r="I1248" t="s">
        <v>35</v>
      </c>
      <c r="J1248" t="s">
        <v>22</v>
      </c>
      <c r="K1248" t="s">
        <v>22</v>
      </c>
      <c r="L1248" t="s">
        <v>23</v>
      </c>
      <c r="M1248" t="s">
        <v>23</v>
      </c>
      <c r="N1248" t="s">
        <v>22</v>
      </c>
      <c r="O1248" t="s">
        <v>22</v>
      </c>
      <c r="P1248" t="s">
        <v>26</v>
      </c>
      <c r="Q1248">
        <v>1</v>
      </c>
      <c r="R1248" t="s">
        <v>27</v>
      </c>
      <c r="S1248">
        <v>105.15</v>
      </c>
      <c r="T1248">
        <v>4730.8999999999996</v>
      </c>
      <c r="U1248">
        <v>0</v>
      </c>
    </row>
    <row r="1249" spans="1:21" x14ac:dyDescent="0.25">
      <c r="A1249" t="s">
        <v>1281</v>
      </c>
      <c r="B1249">
        <v>0</v>
      </c>
      <c r="C1249">
        <v>0</v>
      </c>
      <c r="D1249">
        <v>1</v>
      </c>
      <c r="E1249">
        <v>1</v>
      </c>
      <c r="F1249">
        <v>24</v>
      </c>
      <c r="G1249">
        <v>1</v>
      </c>
      <c r="H1249" t="s">
        <v>22</v>
      </c>
      <c r="I1249" t="s">
        <v>35</v>
      </c>
      <c r="J1249" t="s">
        <v>23</v>
      </c>
      <c r="K1249" t="s">
        <v>22</v>
      </c>
      <c r="L1249" t="s">
        <v>22</v>
      </c>
      <c r="M1249" t="s">
        <v>23</v>
      </c>
      <c r="N1249" t="s">
        <v>23</v>
      </c>
      <c r="O1249" t="s">
        <v>23</v>
      </c>
      <c r="P1249" t="s">
        <v>29</v>
      </c>
      <c r="Q1249">
        <v>0</v>
      </c>
      <c r="R1249" t="s">
        <v>33</v>
      </c>
      <c r="S1249">
        <v>83.15</v>
      </c>
      <c r="T1249">
        <v>2033.05</v>
      </c>
      <c r="U1249">
        <v>0</v>
      </c>
    </row>
    <row r="1250" spans="1:21" x14ac:dyDescent="0.25">
      <c r="A1250" t="s">
        <v>1282</v>
      </c>
      <c r="B1250">
        <v>0</v>
      </c>
      <c r="C1250">
        <v>0</v>
      </c>
      <c r="D1250">
        <v>0</v>
      </c>
      <c r="E1250">
        <v>0</v>
      </c>
      <c r="F1250">
        <v>11</v>
      </c>
      <c r="G1250">
        <v>1</v>
      </c>
      <c r="H1250" t="s">
        <v>22</v>
      </c>
      <c r="I1250" t="s">
        <v>35</v>
      </c>
      <c r="J1250" t="s">
        <v>23</v>
      </c>
      <c r="K1250" t="s">
        <v>23</v>
      </c>
      <c r="L1250" t="s">
        <v>23</v>
      </c>
      <c r="M1250" t="s">
        <v>22</v>
      </c>
      <c r="N1250" t="s">
        <v>22</v>
      </c>
      <c r="O1250" t="s">
        <v>23</v>
      </c>
      <c r="P1250" t="s">
        <v>26</v>
      </c>
      <c r="Q1250">
        <v>0</v>
      </c>
      <c r="R1250" t="s">
        <v>27</v>
      </c>
      <c r="S1250">
        <v>90.15</v>
      </c>
      <c r="T1250">
        <v>987.95</v>
      </c>
      <c r="U1250">
        <v>1</v>
      </c>
    </row>
    <row r="1251" spans="1:21" x14ac:dyDescent="0.25">
      <c r="A1251" t="s">
        <v>1283</v>
      </c>
      <c r="B1251">
        <v>1</v>
      </c>
      <c r="C1251">
        <v>0</v>
      </c>
      <c r="D1251">
        <v>0</v>
      </c>
      <c r="E1251">
        <v>0</v>
      </c>
      <c r="F1251">
        <v>1</v>
      </c>
      <c r="G1251">
        <v>1</v>
      </c>
      <c r="H1251" t="s">
        <v>23</v>
      </c>
      <c r="I1251" t="s">
        <v>25</v>
      </c>
      <c r="J1251" t="s">
        <v>23</v>
      </c>
      <c r="K1251" t="s">
        <v>23</v>
      </c>
      <c r="L1251" t="s">
        <v>23</v>
      </c>
      <c r="M1251" t="s">
        <v>23</v>
      </c>
      <c r="N1251" t="s">
        <v>23</v>
      </c>
      <c r="O1251" t="s">
        <v>23</v>
      </c>
      <c r="P1251" t="s">
        <v>26</v>
      </c>
      <c r="Q1251">
        <v>0</v>
      </c>
      <c r="R1251" t="s">
        <v>30</v>
      </c>
      <c r="S1251">
        <v>45.05</v>
      </c>
      <c r="T1251">
        <v>45.05</v>
      </c>
      <c r="U1251">
        <v>1</v>
      </c>
    </row>
    <row r="1252" spans="1:21" x14ac:dyDescent="0.25">
      <c r="A1252" t="s">
        <v>1284</v>
      </c>
      <c r="B1252">
        <v>0</v>
      </c>
      <c r="C1252">
        <v>0</v>
      </c>
      <c r="D1252">
        <v>1</v>
      </c>
      <c r="E1252">
        <v>0</v>
      </c>
      <c r="F1252">
        <v>56</v>
      </c>
      <c r="G1252">
        <v>1</v>
      </c>
      <c r="H1252" t="s">
        <v>22</v>
      </c>
      <c r="I1252" t="s">
        <v>35</v>
      </c>
      <c r="J1252" t="s">
        <v>23</v>
      </c>
      <c r="K1252" t="s">
        <v>23</v>
      </c>
      <c r="L1252" t="s">
        <v>22</v>
      </c>
      <c r="M1252" t="s">
        <v>22</v>
      </c>
      <c r="N1252" t="s">
        <v>22</v>
      </c>
      <c r="O1252" t="s">
        <v>22</v>
      </c>
      <c r="P1252" t="s">
        <v>45</v>
      </c>
      <c r="Q1252">
        <v>0</v>
      </c>
      <c r="R1252" t="s">
        <v>33</v>
      </c>
      <c r="S1252">
        <v>103.2</v>
      </c>
      <c r="T1252">
        <v>5744.35</v>
      </c>
      <c r="U1252">
        <v>0</v>
      </c>
    </row>
    <row r="1253" spans="1:21" x14ac:dyDescent="0.25">
      <c r="A1253" t="s">
        <v>1285</v>
      </c>
      <c r="B1253">
        <v>0</v>
      </c>
      <c r="C1253">
        <v>0</v>
      </c>
      <c r="D1253">
        <v>0</v>
      </c>
      <c r="E1253">
        <v>0</v>
      </c>
      <c r="F1253">
        <v>1</v>
      </c>
      <c r="G1253">
        <v>1</v>
      </c>
      <c r="H1253" t="s">
        <v>23</v>
      </c>
      <c r="I1253" t="s">
        <v>35</v>
      </c>
      <c r="J1253" t="s">
        <v>23</v>
      </c>
      <c r="K1253" t="s">
        <v>22</v>
      </c>
      <c r="L1253" t="s">
        <v>23</v>
      </c>
      <c r="M1253" t="s">
        <v>23</v>
      </c>
      <c r="N1253" t="s">
        <v>23</v>
      </c>
      <c r="O1253" t="s">
        <v>23</v>
      </c>
      <c r="P1253" t="s">
        <v>26</v>
      </c>
      <c r="Q1253">
        <v>0</v>
      </c>
      <c r="R1253" t="s">
        <v>27</v>
      </c>
      <c r="S1253">
        <v>75.8</v>
      </c>
      <c r="T1253">
        <v>75.8</v>
      </c>
      <c r="U1253">
        <v>1</v>
      </c>
    </row>
    <row r="1254" spans="1:21" x14ac:dyDescent="0.25">
      <c r="A1254" t="s">
        <v>1286</v>
      </c>
      <c r="B1254">
        <v>1</v>
      </c>
      <c r="C1254">
        <v>0</v>
      </c>
      <c r="D1254">
        <v>0</v>
      </c>
      <c r="E1254">
        <v>0</v>
      </c>
      <c r="F1254">
        <v>1</v>
      </c>
      <c r="G1254">
        <v>1</v>
      </c>
      <c r="H1254" t="s">
        <v>23</v>
      </c>
      <c r="I1254" t="s">
        <v>23</v>
      </c>
      <c r="J1254" t="s">
        <v>44</v>
      </c>
      <c r="K1254" t="s">
        <v>44</v>
      </c>
      <c r="L1254" t="s">
        <v>44</v>
      </c>
      <c r="M1254" t="s">
        <v>44</v>
      </c>
      <c r="N1254" t="s">
        <v>44</v>
      </c>
      <c r="O1254" t="s">
        <v>44</v>
      </c>
      <c r="P1254" t="s">
        <v>26</v>
      </c>
      <c r="Q1254">
        <v>0</v>
      </c>
      <c r="R1254" t="s">
        <v>27</v>
      </c>
      <c r="S1254">
        <v>19.45</v>
      </c>
      <c r="T1254">
        <v>19.45</v>
      </c>
      <c r="U1254">
        <v>0</v>
      </c>
    </row>
    <row r="1255" spans="1:21" x14ac:dyDescent="0.25">
      <c r="A1255" t="s">
        <v>1287</v>
      </c>
      <c r="B1255">
        <v>0</v>
      </c>
      <c r="C1255">
        <v>0</v>
      </c>
      <c r="D1255">
        <v>0</v>
      </c>
      <c r="E1255">
        <v>0</v>
      </c>
      <c r="F1255">
        <v>7</v>
      </c>
      <c r="G1255">
        <v>1</v>
      </c>
      <c r="H1255" t="s">
        <v>23</v>
      </c>
      <c r="I1255" t="s">
        <v>35</v>
      </c>
      <c r="J1255" t="s">
        <v>23</v>
      </c>
      <c r="K1255" t="s">
        <v>23</v>
      </c>
      <c r="L1255" t="s">
        <v>23</v>
      </c>
      <c r="M1255" t="s">
        <v>23</v>
      </c>
      <c r="N1255" t="s">
        <v>23</v>
      </c>
      <c r="O1255" t="s">
        <v>22</v>
      </c>
      <c r="P1255" t="s">
        <v>26</v>
      </c>
      <c r="Q1255">
        <v>1</v>
      </c>
      <c r="R1255" t="s">
        <v>27</v>
      </c>
      <c r="S1255">
        <v>79.3</v>
      </c>
      <c r="T1255">
        <v>523.15</v>
      </c>
      <c r="U1255">
        <v>1</v>
      </c>
    </row>
    <row r="1256" spans="1:21" x14ac:dyDescent="0.25">
      <c r="A1256" t="s">
        <v>1288</v>
      </c>
      <c r="B1256">
        <v>0</v>
      </c>
      <c r="C1256">
        <v>1</v>
      </c>
      <c r="D1256">
        <v>1</v>
      </c>
      <c r="E1256">
        <v>0</v>
      </c>
      <c r="F1256">
        <v>55</v>
      </c>
      <c r="G1256">
        <v>1</v>
      </c>
      <c r="H1256" t="s">
        <v>23</v>
      </c>
      <c r="I1256" t="s">
        <v>35</v>
      </c>
      <c r="J1256" t="s">
        <v>23</v>
      </c>
      <c r="K1256" t="s">
        <v>23</v>
      </c>
      <c r="L1256" t="s">
        <v>22</v>
      </c>
      <c r="M1256" t="s">
        <v>22</v>
      </c>
      <c r="N1256" t="s">
        <v>22</v>
      </c>
      <c r="O1256" t="s">
        <v>23</v>
      </c>
      <c r="P1256" t="s">
        <v>45</v>
      </c>
      <c r="Q1256">
        <v>0</v>
      </c>
      <c r="R1256" t="s">
        <v>38</v>
      </c>
      <c r="S1256">
        <v>88.8</v>
      </c>
      <c r="T1256">
        <v>4805.3</v>
      </c>
      <c r="U1256">
        <v>0</v>
      </c>
    </row>
    <row r="1257" spans="1:21" x14ac:dyDescent="0.25">
      <c r="A1257" t="s">
        <v>1289</v>
      </c>
      <c r="B1257">
        <v>0</v>
      </c>
      <c r="C1257">
        <v>0</v>
      </c>
      <c r="D1257">
        <v>0</v>
      </c>
      <c r="E1257">
        <v>0</v>
      </c>
      <c r="F1257">
        <v>2</v>
      </c>
      <c r="G1257">
        <v>0</v>
      </c>
      <c r="H1257" t="s">
        <v>24</v>
      </c>
      <c r="I1257" t="s">
        <v>25</v>
      </c>
      <c r="J1257" t="s">
        <v>23</v>
      </c>
      <c r="K1257" t="s">
        <v>23</v>
      </c>
      <c r="L1257" t="s">
        <v>23</v>
      </c>
      <c r="M1257" t="s">
        <v>22</v>
      </c>
      <c r="N1257" t="s">
        <v>23</v>
      </c>
      <c r="O1257" t="s">
        <v>23</v>
      </c>
      <c r="P1257" t="s">
        <v>26</v>
      </c>
      <c r="Q1257">
        <v>1</v>
      </c>
      <c r="R1257" t="s">
        <v>27</v>
      </c>
      <c r="S1257">
        <v>30.9</v>
      </c>
      <c r="T1257">
        <v>59.05</v>
      </c>
      <c r="U1257">
        <v>1</v>
      </c>
    </row>
    <row r="1258" spans="1:21" x14ac:dyDescent="0.25">
      <c r="A1258" t="s">
        <v>1290</v>
      </c>
      <c r="B1258">
        <v>0</v>
      </c>
      <c r="C1258">
        <v>0</v>
      </c>
      <c r="D1258">
        <v>1</v>
      </c>
      <c r="E1258">
        <v>1</v>
      </c>
      <c r="F1258">
        <v>72</v>
      </c>
      <c r="G1258">
        <v>1</v>
      </c>
      <c r="H1258" t="s">
        <v>22</v>
      </c>
      <c r="I1258" t="s">
        <v>25</v>
      </c>
      <c r="J1258" t="s">
        <v>22</v>
      </c>
      <c r="K1258" t="s">
        <v>23</v>
      </c>
      <c r="L1258" t="s">
        <v>22</v>
      </c>
      <c r="M1258" t="s">
        <v>22</v>
      </c>
      <c r="N1258" t="s">
        <v>22</v>
      </c>
      <c r="O1258" t="s">
        <v>22</v>
      </c>
      <c r="P1258" t="s">
        <v>45</v>
      </c>
      <c r="Q1258">
        <v>1</v>
      </c>
      <c r="R1258" t="s">
        <v>38</v>
      </c>
      <c r="S1258">
        <v>85.9</v>
      </c>
      <c r="T1258">
        <v>6110.75</v>
      </c>
      <c r="U1258">
        <v>0</v>
      </c>
    </row>
    <row r="1259" spans="1:21" x14ac:dyDescent="0.25">
      <c r="A1259" t="s">
        <v>1291</v>
      </c>
      <c r="B1259">
        <v>0</v>
      </c>
      <c r="C1259">
        <v>1</v>
      </c>
      <c r="D1259">
        <v>0</v>
      </c>
      <c r="E1259">
        <v>0</v>
      </c>
      <c r="F1259">
        <v>45</v>
      </c>
      <c r="G1259">
        <v>0</v>
      </c>
      <c r="H1259" t="s">
        <v>24</v>
      </c>
      <c r="I1259" t="s">
        <v>25</v>
      </c>
      <c r="J1259" t="s">
        <v>23</v>
      </c>
      <c r="K1259" t="s">
        <v>23</v>
      </c>
      <c r="L1259" t="s">
        <v>23</v>
      </c>
      <c r="M1259" t="s">
        <v>23</v>
      </c>
      <c r="N1259" t="s">
        <v>23</v>
      </c>
      <c r="O1259" t="s">
        <v>22</v>
      </c>
      <c r="P1259" t="s">
        <v>29</v>
      </c>
      <c r="Q1259">
        <v>0</v>
      </c>
      <c r="R1259" t="s">
        <v>27</v>
      </c>
      <c r="S1259">
        <v>34.200000000000003</v>
      </c>
      <c r="T1259">
        <v>1596.6</v>
      </c>
      <c r="U1259">
        <v>0</v>
      </c>
    </row>
    <row r="1260" spans="1:21" x14ac:dyDescent="0.25">
      <c r="A1260" t="s">
        <v>1292</v>
      </c>
      <c r="B1260">
        <v>0</v>
      </c>
      <c r="C1260">
        <v>0</v>
      </c>
      <c r="D1260">
        <v>0</v>
      </c>
      <c r="E1260">
        <v>0</v>
      </c>
      <c r="F1260">
        <v>47</v>
      </c>
      <c r="G1260">
        <v>1</v>
      </c>
      <c r="H1260" t="s">
        <v>23</v>
      </c>
      <c r="I1260" t="s">
        <v>23</v>
      </c>
      <c r="J1260" t="s">
        <v>44</v>
      </c>
      <c r="K1260" t="s">
        <v>44</v>
      </c>
      <c r="L1260" t="s">
        <v>44</v>
      </c>
      <c r="M1260" t="s">
        <v>44</v>
      </c>
      <c r="N1260" t="s">
        <v>44</v>
      </c>
      <c r="O1260" t="s">
        <v>44</v>
      </c>
      <c r="P1260" t="s">
        <v>45</v>
      </c>
      <c r="Q1260">
        <v>0</v>
      </c>
      <c r="R1260" t="s">
        <v>30</v>
      </c>
      <c r="S1260">
        <v>20.149999999999999</v>
      </c>
      <c r="T1260">
        <v>1046.2</v>
      </c>
      <c r="U1260">
        <v>0</v>
      </c>
    </row>
    <row r="1261" spans="1:21" x14ac:dyDescent="0.25">
      <c r="A1261" t="s">
        <v>1293</v>
      </c>
      <c r="B1261">
        <v>0</v>
      </c>
      <c r="C1261">
        <v>1</v>
      </c>
      <c r="D1261">
        <v>0</v>
      </c>
      <c r="E1261">
        <v>0</v>
      </c>
      <c r="F1261">
        <v>46</v>
      </c>
      <c r="G1261">
        <v>1</v>
      </c>
      <c r="H1261" t="s">
        <v>23</v>
      </c>
      <c r="I1261" t="s">
        <v>35</v>
      </c>
      <c r="J1261" t="s">
        <v>23</v>
      </c>
      <c r="K1261" t="s">
        <v>22</v>
      </c>
      <c r="L1261" t="s">
        <v>23</v>
      </c>
      <c r="M1261" t="s">
        <v>23</v>
      </c>
      <c r="N1261" t="s">
        <v>22</v>
      </c>
      <c r="O1261" t="s">
        <v>22</v>
      </c>
      <c r="P1261" t="s">
        <v>29</v>
      </c>
      <c r="Q1261">
        <v>0</v>
      </c>
      <c r="R1261" t="s">
        <v>38</v>
      </c>
      <c r="S1261">
        <v>95.25</v>
      </c>
      <c r="T1261">
        <v>4424.2</v>
      </c>
      <c r="U1261">
        <v>1</v>
      </c>
    </row>
    <row r="1262" spans="1:21" x14ac:dyDescent="0.25">
      <c r="A1262" t="s">
        <v>1294</v>
      </c>
      <c r="B1262">
        <v>1</v>
      </c>
      <c r="C1262">
        <v>0</v>
      </c>
      <c r="D1262">
        <v>0</v>
      </c>
      <c r="E1262">
        <v>0</v>
      </c>
      <c r="F1262">
        <v>2</v>
      </c>
      <c r="G1262">
        <v>1</v>
      </c>
      <c r="H1262" t="s">
        <v>23</v>
      </c>
      <c r="I1262" t="s">
        <v>25</v>
      </c>
      <c r="J1262" t="s">
        <v>23</v>
      </c>
      <c r="K1262" t="s">
        <v>22</v>
      </c>
      <c r="L1262" t="s">
        <v>23</v>
      </c>
      <c r="M1262" t="s">
        <v>23</v>
      </c>
      <c r="N1262" t="s">
        <v>23</v>
      </c>
      <c r="O1262" t="s">
        <v>23</v>
      </c>
      <c r="P1262" t="s">
        <v>26</v>
      </c>
      <c r="Q1262">
        <v>1</v>
      </c>
      <c r="R1262" t="s">
        <v>30</v>
      </c>
      <c r="S1262">
        <v>50.3</v>
      </c>
      <c r="T1262">
        <v>92.75</v>
      </c>
      <c r="U1262">
        <v>0</v>
      </c>
    </row>
    <row r="1263" spans="1:21" x14ac:dyDescent="0.25">
      <c r="A1263" t="s">
        <v>1295</v>
      </c>
      <c r="B1263">
        <v>0</v>
      </c>
      <c r="C1263">
        <v>0</v>
      </c>
      <c r="D1263">
        <v>1</v>
      </c>
      <c r="E1263">
        <v>0</v>
      </c>
      <c r="F1263">
        <v>2</v>
      </c>
      <c r="G1263">
        <v>1</v>
      </c>
      <c r="H1263" t="s">
        <v>23</v>
      </c>
      <c r="I1263" t="s">
        <v>35</v>
      </c>
      <c r="J1263" t="s">
        <v>22</v>
      </c>
      <c r="K1263" t="s">
        <v>23</v>
      </c>
      <c r="L1263" t="s">
        <v>23</v>
      </c>
      <c r="M1263" t="s">
        <v>22</v>
      </c>
      <c r="N1263" t="s">
        <v>23</v>
      </c>
      <c r="O1263" t="s">
        <v>23</v>
      </c>
      <c r="P1263" t="s">
        <v>26</v>
      </c>
      <c r="Q1263">
        <v>1</v>
      </c>
      <c r="R1263" t="s">
        <v>27</v>
      </c>
      <c r="S1263">
        <v>80.150000000000006</v>
      </c>
      <c r="T1263">
        <v>194.55</v>
      </c>
      <c r="U1263">
        <v>0</v>
      </c>
    </row>
    <row r="1264" spans="1:21" x14ac:dyDescent="0.25">
      <c r="A1264" t="s">
        <v>1296</v>
      </c>
      <c r="B1264">
        <v>0</v>
      </c>
      <c r="C1264">
        <v>0</v>
      </c>
      <c r="D1264">
        <v>1</v>
      </c>
      <c r="E1264">
        <v>0</v>
      </c>
      <c r="F1264">
        <v>12</v>
      </c>
      <c r="G1264">
        <v>1</v>
      </c>
      <c r="H1264" t="s">
        <v>23</v>
      </c>
      <c r="I1264" t="s">
        <v>25</v>
      </c>
      <c r="J1264" t="s">
        <v>23</v>
      </c>
      <c r="K1264" t="s">
        <v>22</v>
      </c>
      <c r="L1264" t="s">
        <v>23</v>
      </c>
      <c r="M1264" t="s">
        <v>23</v>
      </c>
      <c r="N1264" t="s">
        <v>23</v>
      </c>
      <c r="O1264" t="s">
        <v>23</v>
      </c>
      <c r="P1264" t="s">
        <v>26</v>
      </c>
      <c r="Q1264">
        <v>1</v>
      </c>
      <c r="R1264" t="s">
        <v>27</v>
      </c>
      <c r="S1264">
        <v>51.25</v>
      </c>
      <c r="T1264">
        <v>612.1</v>
      </c>
      <c r="U1264">
        <v>0</v>
      </c>
    </row>
    <row r="1265" spans="1:21" x14ac:dyDescent="0.25">
      <c r="A1265" t="s">
        <v>1297</v>
      </c>
      <c r="B1265">
        <v>0</v>
      </c>
      <c r="C1265">
        <v>1</v>
      </c>
      <c r="D1265">
        <v>1</v>
      </c>
      <c r="E1265">
        <v>0</v>
      </c>
      <c r="F1265">
        <v>68</v>
      </c>
      <c r="G1265">
        <v>1</v>
      </c>
      <c r="H1265" t="s">
        <v>22</v>
      </c>
      <c r="I1265" t="s">
        <v>35</v>
      </c>
      <c r="J1265" t="s">
        <v>23</v>
      </c>
      <c r="K1265" t="s">
        <v>22</v>
      </c>
      <c r="L1265" t="s">
        <v>23</v>
      </c>
      <c r="M1265" t="s">
        <v>23</v>
      </c>
      <c r="N1265" t="s">
        <v>23</v>
      </c>
      <c r="O1265" t="s">
        <v>22</v>
      </c>
      <c r="P1265" t="s">
        <v>26</v>
      </c>
      <c r="Q1265">
        <v>1</v>
      </c>
      <c r="R1265" t="s">
        <v>33</v>
      </c>
      <c r="S1265">
        <v>89.6</v>
      </c>
      <c r="T1265">
        <v>6127.6</v>
      </c>
      <c r="U1265">
        <v>1</v>
      </c>
    </row>
    <row r="1266" spans="1:21" x14ac:dyDescent="0.25">
      <c r="A1266" t="s">
        <v>1298</v>
      </c>
      <c r="B1266">
        <v>1</v>
      </c>
      <c r="C1266">
        <v>0</v>
      </c>
      <c r="D1266">
        <v>1</v>
      </c>
      <c r="E1266">
        <v>1</v>
      </c>
      <c r="F1266">
        <v>69</v>
      </c>
      <c r="G1266">
        <v>1</v>
      </c>
      <c r="H1266" t="s">
        <v>23</v>
      </c>
      <c r="I1266" t="s">
        <v>35</v>
      </c>
      <c r="J1266" t="s">
        <v>23</v>
      </c>
      <c r="K1266" t="s">
        <v>23</v>
      </c>
      <c r="L1266" t="s">
        <v>23</v>
      </c>
      <c r="M1266" t="s">
        <v>22</v>
      </c>
      <c r="N1266" t="s">
        <v>22</v>
      </c>
      <c r="O1266" t="s">
        <v>22</v>
      </c>
      <c r="P1266" t="s">
        <v>45</v>
      </c>
      <c r="Q1266">
        <v>1</v>
      </c>
      <c r="R1266" t="s">
        <v>38</v>
      </c>
      <c r="S1266">
        <v>95.2</v>
      </c>
      <c r="T1266">
        <v>6671.7</v>
      </c>
      <c r="U1266">
        <v>0</v>
      </c>
    </row>
    <row r="1267" spans="1:21" x14ac:dyDescent="0.25">
      <c r="A1267" t="s">
        <v>1299</v>
      </c>
      <c r="B1267">
        <v>1</v>
      </c>
      <c r="C1267">
        <v>1</v>
      </c>
      <c r="D1267">
        <v>0</v>
      </c>
      <c r="E1267">
        <v>1</v>
      </c>
      <c r="F1267">
        <v>56</v>
      </c>
      <c r="G1267">
        <v>1</v>
      </c>
      <c r="H1267" t="s">
        <v>23</v>
      </c>
      <c r="I1267" t="s">
        <v>35</v>
      </c>
      <c r="J1267" t="s">
        <v>22</v>
      </c>
      <c r="K1267" t="s">
        <v>23</v>
      </c>
      <c r="L1267" t="s">
        <v>23</v>
      </c>
      <c r="M1267" t="s">
        <v>23</v>
      </c>
      <c r="N1267" t="s">
        <v>22</v>
      </c>
      <c r="O1267" t="s">
        <v>22</v>
      </c>
      <c r="P1267" t="s">
        <v>29</v>
      </c>
      <c r="Q1267">
        <v>0</v>
      </c>
      <c r="R1267" t="s">
        <v>38</v>
      </c>
      <c r="S1267">
        <v>94.8</v>
      </c>
      <c r="T1267">
        <v>5264.3</v>
      </c>
      <c r="U1267">
        <v>0</v>
      </c>
    </row>
    <row r="1268" spans="1:21" x14ac:dyDescent="0.25">
      <c r="A1268" t="s">
        <v>1300</v>
      </c>
      <c r="B1268">
        <v>0</v>
      </c>
      <c r="C1268">
        <v>1</v>
      </c>
      <c r="D1268">
        <v>0</v>
      </c>
      <c r="E1268">
        <v>0</v>
      </c>
      <c r="F1268">
        <v>4</v>
      </c>
      <c r="G1268">
        <v>1</v>
      </c>
      <c r="H1268" t="s">
        <v>22</v>
      </c>
      <c r="I1268" t="s">
        <v>35</v>
      </c>
      <c r="J1268" t="s">
        <v>22</v>
      </c>
      <c r="K1268" t="s">
        <v>23</v>
      </c>
      <c r="L1268" t="s">
        <v>23</v>
      </c>
      <c r="M1268" t="s">
        <v>23</v>
      </c>
      <c r="N1268" t="s">
        <v>23</v>
      </c>
      <c r="O1268" t="s">
        <v>23</v>
      </c>
      <c r="P1268" t="s">
        <v>26</v>
      </c>
      <c r="Q1268">
        <v>1</v>
      </c>
      <c r="R1268" t="s">
        <v>27</v>
      </c>
      <c r="S1268">
        <v>80.25</v>
      </c>
      <c r="T1268">
        <v>303.7</v>
      </c>
      <c r="U1268">
        <v>0</v>
      </c>
    </row>
    <row r="1269" spans="1:21" x14ac:dyDescent="0.25">
      <c r="A1269" t="s">
        <v>1301</v>
      </c>
      <c r="B1269">
        <v>1</v>
      </c>
      <c r="C1269">
        <v>0</v>
      </c>
      <c r="D1269">
        <v>1</v>
      </c>
      <c r="E1269">
        <v>0</v>
      </c>
      <c r="F1269">
        <v>64</v>
      </c>
      <c r="G1269">
        <v>1</v>
      </c>
      <c r="H1269" t="s">
        <v>22</v>
      </c>
      <c r="I1269" t="s">
        <v>25</v>
      </c>
      <c r="J1269" t="s">
        <v>23</v>
      </c>
      <c r="K1269" t="s">
        <v>22</v>
      </c>
      <c r="L1269" t="s">
        <v>22</v>
      </c>
      <c r="M1269" t="s">
        <v>22</v>
      </c>
      <c r="N1269" t="s">
        <v>22</v>
      </c>
      <c r="O1269" t="s">
        <v>23</v>
      </c>
      <c r="P1269" t="s">
        <v>45</v>
      </c>
      <c r="Q1269">
        <v>1</v>
      </c>
      <c r="R1269" t="s">
        <v>33</v>
      </c>
      <c r="S1269">
        <v>76.099999999999994</v>
      </c>
      <c r="T1269">
        <v>4818.8</v>
      </c>
      <c r="U1269">
        <v>0</v>
      </c>
    </row>
    <row r="1270" spans="1:21" x14ac:dyDescent="0.25">
      <c r="A1270" t="s">
        <v>1302</v>
      </c>
      <c r="B1270">
        <v>1</v>
      </c>
      <c r="C1270">
        <v>0</v>
      </c>
      <c r="D1270">
        <v>1</v>
      </c>
      <c r="E1270">
        <v>0</v>
      </c>
      <c r="F1270">
        <v>59</v>
      </c>
      <c r="G1270">
        <v>1</v>
      </c>
      <c r="H1270" t="s">
        <v>22</v>
      </c>
      <c r="I1270" t="s">
        <v>35</v>
      </c>
      <c r="J1270" t="s">
        <v>22</v>
      </c>
      <c r="K1270" t="s">
        <v>22</v>
      </c>
      <c r="L1270" t="s">
        <v>22</v>
      </c>
      <c r="M1270" t="s">
        <v>23</v>
      </c>
      <c r="N1270" t="s">
        <v>22</v>
      </c>
      <c r="O1270" t="s">
        <v>22</v>
      </c>
      <c r="P1270" t="s">
        <v>29</v>
      </c>
      <c r="Q1270">
        <v>1</v>
      </c>
      <c r="R1270" t="s">
        <v>27</v>
      </c>
      <c r="S1270">
        <v>110.15</v>
      </c>
      <c r="T1270">
        <v>6448.05</v>
      </c>
      <c r="U1270">
        <v>1</v>
      </c>
    </row>
    <row r="1271" spans="1:21" x14ac:dyDescent="0.25">
      <c r="A1271" t="s">
        <v>1303</v>
      </c>
      <c r="B1271">
        <v>1</v>
      </c>
      <c r="C1271">
        <v>0</v>
      </c>
      <c r="D1271">
        <v>1</v>
      </c>
      <c r="E1271">
        <v>1</v>
      </c>
      <c r="F1271">
        <v>62</v>
      </c>
      <c r="G1271">
        <v>1</v>
      </c>
      <c r="H1271" t="s">
        <v>22</v>
      </c>
      <c r="I1271" t="s">
        <v>35</v>
      </c>
      <c r="J1271" t="s">
        <v>22</v>
      </c>
      <c r="K1271" t="s">
        <v>22</v>
      </c>
      <c r="L1271" t="s">
        <v>22</v>
      </c>
      <c r="M1271" t="s">
        <v>22</v>
      </c>
      <c r="N1271" t="s">
        <v>22</v>
      </c>
      <c r="O1271" t="s">
        <v>22</v>
      </c>
      <c r="P1271" t="s">
        <v>45</v>
      </c>
      <c r="Q1271">
        <v>0</v>
      </c>
      <c r="R1271" t="s">
        <v>33</v>
      </c>
      <c r="S1271">
        <v>115.55</v>
      </c>
      <c r="T1271">
        <v>7159.05</v>
      </c>
      <c r="U1271">
        <v>0</v>
      </c>
    </row>
    <row r="1272" spans="1:21" x14ac:dyDescent="0.25">
      <c r="A1272" t="s">
        <v>1304</v>
      </c>
      <c r="B1272">
        <v>1</v>
      </c>
      <c r="C1272">
        <v>0</v>
      </c>
      <c r="D1272">
        <v>1</v>
      </c>
      <c r="E1272">
        <v>1</v>
      </c>
      <c r="F1272">
        <v>63</v>
      </c>
      <c r="G1272">
        <v>1</v>
      </c>
      <c r="H1272" t="s">
        <v>22</v>
      </c>
      <c r="I1272" t="s">
        <v>23</v>
      </c>
      <c r="J1272" t="s">
        <v>44</v>
      </c>
      <c r="K1272" t="s">
        <v>44</v>
      </c>
      <c r="L1272" t="s">
        <v>44</v>
      </c>
      <c r="M1272" t="s">
        <v>44</v>
      </c>
      <c r="N1272" t="s">
        <v>44</v>
      </c>
      <c r="O1272" t="s">
        <v>44</v>
      </c>
      <c r="P1272" t="s">
        <v>45</v>
      </c>
      <c r="Q1272">
        <v>0</v>
      </c>
      <c r="R1272" t="s">
        <v>38</v>
      </c>
      <c r="S1272">
        <v>24.65</v>
      </c>
      <c r="T1272">
        <v>1574.5</v>
      </c>
      <c r="U1272">
        <v>0</v>
      </c>
    </row>
    <row r="1273" spans="1:21" x14ac:dyDescent="0.25">
      <c r="A1273" t="s">
        <v>1305</v>
      </c>
      <c r="B1273">
        <v>0</v>
      </c>
      <c r="C1273">
        <v>0</v>
      </c>
      <c r="D1273">
        <v>0</v>
      </c>
      <c r="E1273">
        <v>0</v>
      </c>
      <c r="F1273">
        <v>53</v>
      </c>
      <c r="G1273">
        <v>0</v>
      </c>
      <c r="H1273" t="s">
        <v>24</v>
      </c>
      <c r="I1273" t="s">
        <v>25</v>
      </c>
      <c r="J1273" t="s">
        <v>22</v>
      </c>
      <c r="K1273" t="s">
        <v>22</v>
      </c>
      <c r="L1273" t="s">
        <v>22</v>
      </c>
      <c r="M1273" t="s">
        <v>22</v>
      </c>
      <c r="N1273" t="s">
        <v>22</v>
      </c>
      <c r="O1273" t="s">
        <v>23</v>
      </c>
      <c r="P1273" t="s">
        <v>29</v>
      </c>
      <c r="Q1273">
        <v>1</v>
      </c>
      <c r="R1273" t="s">
        <v>27</v>
      </c>
      <c r="S1273">
        <v>53.6</v>
      </c>
      <c r="T1273">
        <v>2879.2</v>
      </c>
      <c r="U1273">
        <v>0</v>
      </c>
    </row>
    <row r="1274" spans="1:21" x14ac:dyDescent="0.25">
      <c r="A1274" t="s">
        <v>1306</v>
      </c>
      <c r="B1274">
        <v>1</v>
      </c>
      <c r="C1274">
        <v>0</v>
      </c>
      <c r="D1274">
        <v>1</v>
      </c>
      <c r="E1274">
        <v>1</v>
      </c>
      <c r="F1274">
        <v>5</v>
      </c>
      <c r="G1274">
        <v>1</v>
      </c>
      <c r="H1274" t="s">
        <v>23</v>
      </c>
      <c r="I1274" t="s">
        <v>23</v>
      </c>
      <c r="J1274" t="s">
        <v>44</v>
      </c>
      <c r="K1274" t="s">
        <v>44</v>
      </c>
      <c r="L1274" t="s">
        <v>44</v>
      </c>
      <c r="M1274" t="s">
        <v>44</v>
      </c>
      <c r="N1274" t="s">
        <v>44</v>
      </c>
      <c r="O1274" t="s">
        <v>44</v>
      </c>
      <c r="P1274" t="s">
        <v>26</v>
      </c>
      <c r="Q1274">
        <v>0</v>
      </c>
      <c r="R1274" t="s">
        <v>30</v>
      </c>
      <c r="S1274">
        <v>19.45</v>
      </c>
      <c r="T1274">
        <v>86.05</v>
      </c>
      <c r="U1274">
        <v>0</v>
      </c>
    </row>
    <row r="1275" spans="1:21" x14ac:dyDescent="0.25">
      <c r="A1275" t="s">
        <v>1307</v>
      </c>
      <c r="B1275">
        <v>1</v>
      </c>
      <c r="C1275">
        <v>1</v>
      </c>
      <c r="D1275">
        <v>1</v>
      </c>
      <c r="E1275">
        <v>0</v>
      </c>
      <c r="F1275">
        <v>49</v>
      </c>
      <c r="G1275">
        <v>1</v>
      </c>
      <c r="H1275" t="s">
        <v>22</v>
      </c>
      <c r="I1275" t="s">
        <v>35</v>
      </c>
      <c r="J1275" t="s">
        <v>22</v>
      </c>
      <c r="K1275" t="s">
        <v>22</v>
      </c>
      <c r="L1275" t="s">
        <v>22</v>
      </c>
      <c r="M1275" t="s">
        <v>23</v>
      </c>
      <c r="N1275" t="s">
        <v>23</v>
      </c>
      <c r="O1275" t="s">
        <v>23</v>
      </c>
      <c r="P1275" t="s">
        <v>26</v>
      </c>
      <c r="Q1275">
        <v>1</v>
      </c>
      <c r="R1275" t="s">
        <v>27</v>
      </c>
      <c r="S1275">
        <v>88.2</v>
      </c>
      <c r="T1275">
        <v>4159.45</v>
      </c>
      <c r="U1275">
        <v>0</v>
      </c>
    </row>
    <row r="1276" spans="1:21" x14ac:dyDescent="0.25">
      <c r="A1276" t="s">
        <v>1308</v>
      </c>
      <c r="B1276">
        <v>0</v>
      </c>
      <c r="C1276">
        <v>0</v>
      </c>
      <c r="D1276">
        <v>1</v>
      </c>
      <c r="E1276">
        <v>1</v>
      </c>
      <c r="F1276">
        <v>62</v>
      </c>
      <c r="G1276">
        <v>1</v>
      </c>
      <c r="H1276" t="s">
        <v>22</v>
      </c>
      <c r="I1276" t="s">
        <v>35</v>
      </c>
      <c r="J1276" t="s">
        <v>22</v>
      </c>
      <c r="K1276" t="s">
        <v>23</v>
      </c>
      <c r="L1276" t="s">
        <v>23</v>
      </c>
      <c r="M1276" t="s">
        <v>23</v>
      </c>
      <c r="N1276" t="s">
        <v>22</v>
      </c>
      <c r="O1276" t="s">
        <v>22</v>
      </c>
      <c r="P1276" t="s">
        <v>45</v>
      </c>
      <c r="Q1276">
        <v>1</v>
      </c>
      <c r="R1276" t="s">
        <v>33</v>
      </c>
      <c r="S1276">
        <v>101.15</v>
      </c>
      <c r="T1276">
        <v>6638.35</v>
      </c>
      <c r="U1276">
        <v>0</v>
      </c>
    </row>
    <row r="1277" spans="1:21" x14ac:dyDescent="0.25">
      <c r="A1277" t="s">
        <v>1309</v>
      </c>
      <c r="B1277">
        <v>0</v>
      </c>
      <c r="C1277">
        <v>0</v>
      </c>
      <c r="D1277">
        <v>1</v>
      </c>
      <c r="E1277">
        <v>0</v>
      </c>
      <c r="F1277">
        <v>55</v>
      </c>
      <c r="G1277">
        <v>1</v>
      </c>
      <c r="H1277" t="s">
        <v>23</v>
      </c>
      <c r="I1277" t="s">
        <v>25</v>
      </c>
      <c r="J1277" t="s">
        <v>22</v>
      </c>
      <c r="K1277" t="s">
        <v>22</v>
      </c>
      <c r="L1277" t="s">
        <v>23</v>
      </c>
      <c r="M1277" t="s">
        <v>22</v>
      </c>
      <c r="N1277" t="s">
        <v>23</v>
      </c>
      <c r="O1277" t="s">
        <v>23</v>
      </c>
      <c r="P1277" t="s">
        <v>45</v>
      </c>
      <c r="Q1277">
        <v>0</v>
      </c>
      <c r="R1277" t="s">
        <v>30</v>
      </c>
      <c r="S1277">
        <v>56.8</v>
      </c>
      <c r="T1277">
        <v>3112.05</v>
      </c>
      <c r="U1277">
        <v>0</v>
      </c>
    </row>
    <row r="1278" spans="1:21" x14ac:dyDescent="0.25">
      <c r="A1278" t="s">
        <v>1310</v>
      </c>
      <c r="B1278">
        <v>0</v>
      </c>
      <c r="C1278">
        <v>1</v>
      </c>
      <c r="D1278">
        <v>1</v>
      </c>
      <c r="E1278">
        <v>0</v>
      </c>
      <c r="F1278">
        <v>71</v>
      </c>
      <c r="G1278">
        <v>1</v>
      </c>
      <c r="H1278" t="s">
        <v>23</v>
      </c>
      <c r="I1278" t="s">
        <v>35</v>
      </c>
      <c r="J1278" t="s">
        <v>22</v>
      </c>
      <c r="K1278" t="s">
        <v>22</v>
      </c>
      <c r="L1278" t="s">
        <v>22</v>
      </c>
      <c r="M1278" t="s">
        <v>22</v>
      </c>
      <c r="N1278" t="s">
        <v>22</v>
      </c>
      <c r="O1278" t="s">
        <v>23</v>
      </c>
      <c r="P1278" t="s">
        <v>45</v>
      </c>
      <c r="Q1278">
        <v>1</v>
      </c>
      <c r="R1278" t="s">
        <v>27</v>
      </c>
      <c r="S1278">
        <v>99.4</v>
      </c>
      <c r="T1278">
        <v>7168.25</v>
      </c>
      <c r="U1278">
        <v>0</v>
      </c>
    </row>
    <row r="1279" spans="1:21" x14ac:dyDescent="0.25">
      <c r="A1279" t="s">
        <v>1311</v>
      </c>
      <c r="B1279">
        <v>0</v>
      </c>
      <c r="C1279">
        <v>0</v>
      </c>
      <c r="D1279">
        <v>1</v>
      </c>
      <c r="E1279">
        <v>1</v>
      </c>
      <c r="F1279">
        <v>72</v>
      </c>
      <c r="G1279">
        <v>1</v>
      </c>
      <c r="H1279" t="s">
        <v>23</v>
      </c>
      <c r="I1279" t="s">
        <v>23</v>
      </c>
      <c r="J1279" t="s">
        <v>44</v>
      </c>
      <c r="K1279" t="s">
        <v>44</v>
      </c>
      <c r="L1279" t="s">
        <v>44</v>
      </c>
      <c r="M1279" t="s">
        <v>44</v>
      </c>
      <c r="N1279" t="s">
        <v>44</v>
      </c>
      <c r="O1279" t="s">
        <v>44</v>
      </c>
      <c r="P1279" t="s">
        <v>45</v>
      </c>
      <c r="Q1279">
        <v>1</v>
      </c>
      <c r="R1279" t="s">
        <v>38</v>
      </c>
      <c r="S1279">
        <v>20.100000000000001</v>
      </c>
      <c r="T1279">
        <v>1326.25</v>
      </c>
      <c r="U1279">
        <v>0</v>
      </c>
    </row>
    <row r="1280" spans="1:21" x14ac:dyDescent="0.25">
      <c r="A1280" t="s">
        <v>1312</v>
      </c>
      <c r="B1280">
        <v>1</v>
      </c>
      <c r="C1280">
        <v>0</v>
      </c>
      <c r="D1280">
        <v>1</v>
      </c>
      <c r="E1280">
        <v>1</v>
      </c>
      <c r="F1280">
        <v>36</v>
      </c>
      <c r="G1280">
        <v>0</v>
      </c>
      <c r="H1280" t="s">
        <v>24</v>
      </c>
      <c r="I1280" t="s">
        <v>25</v>
      </c>
      <c r="J1280" t="s">
        <v>22</v>
      </c>
      <c r="K1280" t="s">
        <v>23</v>
      </c>
      <c r="L1280" t="s">
        <v>22</v>
      </c>
      <c r="M1280" t="s">
        <v>22</v>
      </c>
      <c r="N1280" t="s">
        <v>22</v>
      </c>
      <c r="O1280" t="s">
        <v>22</v>
      </c>
      <c r="P1280" t="s">
        <v>29</v>
      </c>
      <c r="Q1280">
        <v>0</v>
      </c>
      <c r="R1280" t="s">
        <v>38</v>
      </c>
      <c r="S1280">
        <v>60.7</v>
      </c>
      <c r="T1280">
        <v>2234.5500000000002</v>
      </c>
      <c r="U1280">
        <v>0</v>
      </c>
    </row>
    <row r="1281" spans="1:21" x14ac:dyDescent="0.25">
      <c r="A1281" t="s">
        <v>1313</v>
      </c>
      <c r="B1281">
        <v>1</v>
      </c>
      <c r="C1281">
        <v>0</v>
      </c>
      <c r="D1281">
        <v>1</v>
      </c>
      <c r="E1281">
        <v>0</v>
      </c>
      <c r="F1281">
        <v>25</v>
      </c>
      <c r="G1281">
        <v>1</v>
      </c>
      <c r="H1281" t="s">
        <v>23</v>
      </c>
      <c r="I1281" t="s">
        <v>23</v>
      </c>
      <c r="J1281" t="s">
        <v>44</v>
      </c>
      <c r="K1281" t="s">
        <v>44</v>
      </c>
      <c r="L1281" t="s">
        <v>44</v>
      </c>
      <c r="M1281" t="s">
        <v>44</v>
      </c>
      <c r="N1281" t="s">
        <v>44</v>
      </c>
      <c r="O1281" t="s">
        <v>44</v>
      </c>
      <c r="P1281" t="s">
        <v>29</v>
      </c>
      <c r="Q1281">
        <v>1</v>
      </c>
      <c r="R1281" t="s">
        <v>33</v>
      </c>
      <c r="S1281">
        <v>20.95</v>
      </c>
      <c r="T1281">
        <v>495.15</v>
      </c>
      <c r="U1281">
        <v>0</v>
      </c>
    </row>
    <row r="1282" spans="1:21" x14ac:dyDescent="0.25">
      <c r="A1282" t="s">
        <v>1314</v>
      </c>
      <c r="B1282">
        <v>0</v>
      </c>
      <c r="C1282">
        <v>1</v>
      </c>
      <c r="D1282">
        <v>1</v>
      </c>
      <c r="E1282">
        <v>0</v>
      </c>
      <c r="F1282">
        <v>72</v>
      </c>
      <c r="G1282">
        <v>1</v>
      </c>
      <c r="H1282" t="s">
        <v>22</v>
      </c>
      <c r="I1282" t="s">
        <v>35</v>
      </c>
      <c r="J1282" t="s">
        <v>22</v>
      </c>
      <c r="K1282" t="s">
        <v>22</v>
      </c>
      <c r="L1282" t="s">
        <v>22</v>
      </c>
      <c r="M1282" t="s">
        <v>22</v>
      </c>
      <c r="N1282" t="s">
        <v>22</v>
      </c>
      <c r="O1282" t="s">
        <v>22</v>
      </c>
      <c r="P1282" t="s">
        <v>45</v>
      </c>
      <c r="Q1282">
        <v>1</v>
      </c>
      <c r="R1282" t="s">
        <v>33</v>
      </c>
      <c r="S1282">
        <v>114.85</v>
      </c>
      <c r="T1282">
        <v>8317.9500000000007</v>
      </c>
      <c r="U1282">
        <v>0</v>
      </c>
    </row>
    <row r="1283" spans="1:21" x14ac:dyDescent="0.25">
      <c r="A1283" t="s">
        <v>1315</v>
      </c>
      <c r="B1283">
        <v>0</v>
      </c>
      <c r="C1283">
        <v>0</v>
      </c>
      <c r="D1283">
        <v>0</v>
      </c>
      <c r="E1283">
        <v>0</v>
      </c>
      <c r="F1283">
        <v>36</v>
      </c>
      <c r="G1283">
        <v>1</v>
      </c>
      <c r="H1283" t="s">
        <v>23</v>
      </c>
      <c r="I1283" t="s">
        <v>23</v>
      </c>
      <c r="J1283" t="s">
        <v>44</v>
      </c>
      <c r="K1283" t="s">
        <v>44</v>
      </c>
      <c r="L1283" t="s">
        <v>44</v>
      </c>
      <c r="M1283" t="s">
        <v>44</v>
      </c>
      <c r="N1283" t="s">
        <v>44</v>
      </c>
      <c r="O1283" t="s">
        <v>44</v>
      </c>
      <c r="P1283" t="s">
        <v>29</v>
      </c>
      <c r="Q1283">
        <v>1</v>
      </c>
      <c r="R1283" t="s">
        <v>33</v>
      </c>
      <c r="S1283">
        <v>19.25</v>
      </c>
      <c r="T1283">
        <v>679.8</v>
      </c>
      <c r="U1283">
        <v>0</v>
      </c>
    </row>
    <row r="1284" spans="1:21" x14ac:dyDescent="0.25">
      <c r="A1284" t="s">
        <v>1316</v>
      </c>
      <c r="B1284">
        <v>1</v>
      </c>
      <c r="C1284">
        <v>0</v>
      </c>
      <c r="D1284">
        <v>0</v>
      </c>
      <c r="E1284">
        <v>0</v>
      </c>
      <c r="F1284">
        <v>1</v>
      </c>
      <c r="G1284">
        <v>1</v>
      </c>
      <c r="H1284" t="s">
        <v>23</v>
      </c>
      <c r="I1284" t="s">
        <v>25</v>
      </c>
      <c r="J1284" t="s">
        <v>23</v>
      </c>
      <c r="K1284" t="s">
        <v>23</v>
      </c>
      <c r="L1284" t="s">
        <v>23</v>
      </c>
      <c r="M1284" t="s">
        <v>23</v>
      </c>
      <c r="N1284" t="s">
        <v>22</v>
      </c>
      <c r="O1284" t="s">
        <v>22</v>
      </c>
      <c r="P1284" t="s">
        <v>26</v>
      </c>
      <c r="Q1284">
        <v>1</v>
      </c>
      <c r="R1284" t="s">
        <v>30</v>
      </c>
      <c r="S1284">
        <v>62.8</v>
      </c>
      <c r="T1284">
        <v>62.8</v>
      </c>
      <c r="U1284">
        <v>0</v>
      </c>
    </row>
    <row r="1285" spans="1:21" x14ac:dyDescent="0.25">
      <c r="A1285" t="s">
        <v>1317</v>
      </c>
      <c r="B1285">
        <v>0</v>
      </c>
      <c r="C1285">
        <v>0</v>
      </c>
      <c r="D1285">
        <v>1</v>
      </c>
      <c r="E1285">
        <v>0</v>
      </c>
      <c r="F1285">
        <v>72</v>
      </c>
      <c r="G1285">
        <v>1</v>
      </c>
      <c r="H1285" t="s">
        <v>22</v>
      </c>
      <c r="I1285" t="s">
        <v>35</v>
      </c>
      <c r="J1285" t="s">
        <v>22</v>
      </c>
      <c r="K1285" t="s">
        <v>23</v>
      </c>
      <c r="L1285" t="s">
        <v>22</v>
      </c>
      <c r="M1285" t="s">
        <v>23</v>
      </c>
      <c r="N1285" t="s">
        <v>22</v>
      </c>
      <c r="O1285" t="s">
        <v>22</v>
      </c>
      <c r="P1285" t="s">
        <v>45</v>
      </c>
      <c r="Q1285">
        <v>1</v>
      </c>
      <c r="R1285" t="s">
        <v>27</v>
      </c>
      <c r="S1285">
        <v>105.5</v>
      </c>
      <c r="T1285">
        <v>7544</v>
      </c>
      <c r="U1285">
        <v>0</v>
      </c>
    </row>
    <row r="1286" spans="1:21" x14ac:dyDescent="0.25">
      <c r="A1286" t="s">
        <v>1318</v>
      </c>
      <c r="B1286">
        <v>1</v>
      </c>
      <c r="C1286">
        <v>0</v>
      </c>
      <c r="D1286">
        <v>1</v>
      </c>
      <c r="E1286">
        <v>1</v>
      </c>
      <c r="F1286">
        <v>59</v>
      </c>
      <c r="G1286">
        <v>1</v>
      </c>
      <c r="H1286" t="s">
        <v>23</v>
      </c>
      <c r="I1286" t="s">
        <v>23</v>
      </c>
      <c r="J1286" t="s">
        <v>44</v>
      </c>
      <c r="K1286" t="s">
        <v>44</v>
      </c>
      <c r="L1286" t="s">
        <v>44</v>
      </c>
      <c r="M1286" t="s">
        <v>44</v>
      </c>
      <c r="N1286" t="s">
        <v>44</v>
      </c>
      <c r="O1286" t="s">
        <v>44</v>
      </c>
      <c r="P1286" t="s">
        <v>45</v>
      </c>
      <c r="Q1286">
        <v>0</v>
      </c>
      <c r="R1286" t="s">
        <v>30</v>
      </c>
      <c r="S1286">
        <v>19.850000000000001</v>
      </c>
      <c r="T1286">
        <v>1188.25</v>
      </c>
      <c r="U1286">
        <v>0</v>
      </c>
    </row>
    <row r="1287" spans="1:21" x14ac:dyDescent="0.25">
      <c r="A1287" t="s">
        <v>1319</v>
      </c>
      <c r="B1287">
        <v>1</v>
      </c>
      <c r="C1287">
        <v>1</v>
      </c>
      <c r="D1287">
        <v>1</v>
      </c>
      <c r="E1287">
        <v>0</v>
      </c>
      <c r="F1287">
        <v>7</v>
      </c>
      <c r="G1287">
        <v>1</v>
      </c>
      <c r="H1287" t="s">
        <v>23</v>
      </c>
      <c r="I1287" t="s">
        <v>35</v>
      </c>
      <c r="J1287" t="s">
        <v>23</v>
      </c>
      <c r="K1287" t="s">
        <v>23</v>
      </c>
      <c r="L1287" t="s">
        <v>23</v>
      </c>
      <c r="M1287" t="s">
        <v>23</v>
      </c>
      <c r="N1287" t="s">
        <v>22</v>
      </c>
      <c r="O1287" t="s">
        <v>22</v>
      </c>
      <c r="P1287" t="s">
        <v>26</v>
      </c>
      <c r="Q1287">
        <v>1</v>
      </c>
      <c r="R1287" t="s">
        <v>27</v>
      </c>
      <c r="S1287">
        <v>89.5</v>
      </c>
      <c r="T1287">
        <v>676.7</v>
      </c>
      <c r="U1287">
        <v>1</v>
      </c>
    </row>
    <row r="1288" spans="1:21" x14ac:dyDescent="0.25">
      <c r="A1288" t="s">
        <v>1320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1</v>
      </c>
      <c r="H1288" t="s">
        <v>23</v>
      </c>
      <c r="I1288" t="s">
        <v>25</v>
      </c>
      <c r="J1288" t="s">
        <v>23</v>
      </c>
      <c r="K1288" t="s">
        <v>23</v>
      </c>
      <c r="L1288" t="s">
        <v>22</v>
      </c>
      <c r="M1288" t="s">
        <v>22</v>
      </c>
      <c r="N1288" t="s">
        <v>22</v>
      </c>
      <c r="O1288" t="s">
        <v>22</v>
      </c>
      <c r="P1288" t="s">
        <v>29</v>
      </c>
      <c r="Q1288">
        <v>0</v>
      </c>
      <c r="R1288" t="s">
        <v>38</v>
      </c>
      <c r="S1288">
        <v>74.099999999999994</v>
      </c>
      <c r="T1288">
        <v>74.099999999999994</v>
      </c>
      <c r="U1288">
        <v>0</v>
      </c>
    </row>
    <row r="1289" spans="1:21" x14ac:dyDescent="0.25">
      <c r="A1289" t="s">
        <v>1321</v>
      </c>
      <c r="B1289">
        <v>0</v>
      </c>
      <c r="C1289">
        <v>0</v>
      </c>
      <c r="D1289">
        <v>1</v>
      </c>
      <c r="E1289">
        <v>1</v>
      </c>
      <c r="F1289">
        <v>30</v>
      </c>
      <c r="G1289">
        <v>1</v>
      </c>
      <c r="H1289" t="s">
        <v>22</v>
      </c>
      <c r="I1289" t="s">
        <v>35</v>
      </c>
      <c r="J1289" t="s">
        <v>23</v>
      </c>
      <c r="K1289" t="s">
        <v>22</v>
      </c>
      <c r="L1289" t="s">
        <v>22</v>
      </c>
      <c r="M1289" t="s">
        <v>22</v>
      </c>
      <c r="N1289" t="s">
        <v>22</v>
      </c>
      <c r="O1289" t="s">
        <v>22</v>
      </c>
      <c r="P1289" t="s">
        <v>26</v>
      </c>
      <c r="Q1289">
        <v>1</v>
      </c>
      <c r="R1289" t="s">
        <v>27</v>
      </c>
      <c r="S1289">
        <v>107.5</v>
      </c>
      <c r="T1289">
        <v>3242.5</v>
      </c>
      <c r="U1289">
        <v>0</v>
      </c>
    </row>
    <row r="1290" spans="1:21" x14ac:dyDescent="0.25">
      <c r="A1290" t="s">
        <v>1322</v>
      </c>
      <c r="B1290">
        <v>1</v>
      </c>
      <c r="C1290">
        <v>0</v>
      </c>
      <c r="D1290">
        <v>0</v>
      </c>
      <c r="E1290">
        <v>0</v>
      </c>
      <c r="F1290">
        <v>64</v>
      </c>
      <c r="G1290">
        <v>1</v>
      </c>
      <c r="H1290" t="s">
        <v>23</v>
      </c>
      <c r="I1290" t="s">
        <v>23</v>
      </c>
      <c r="J1290" t="s">
        <v>44</v>
      </c>
      <c r="K1290" t="s">
        <v>44</v>
      </c>
      <c r="L1290" t="s">
        <v>44</v>
      </c>
      <c r="M1290" t="s">
        <v>44</v>
      </c>
      <c r="N1290" t="s">
        <v>44</v>
      </c>
      <c r="O1290" t="s">
        <v>44</v>
      </c>
      <c r="P1290" t="s">
        <v>45</v>
      </c>
      <c r="Q1290">
        <v>0</v>
      </c>
      <c r="R1290" t="s">
        <v>30</v>
      </c>
      <c r="S1290">
        <v>19.55</v>
      </c>
      <c r="T1290">
        <v>1240.1500000000001</v>
      </c>
      <c r="U1290">
        <v>0</v>
      </c>
    </row>
    <row r="1291" spans="1:21" x14ac:dyDescent="0.25">
      <c r="A1291" t="s">
        <v>1323</v>
      </c>
      <c r="B1291">
        <v>1</v>
      </c>
      <c r="C1291">
        <v>0</v>
      </c>
      <c r="D1291">
        <v>0</v>
      </c>
      <c r="E1291">
        <v>0</v>
      </c>
      <c r="F1291">
        <v>63</v>
      </c>
      <c r="G1291">
        <v>1</v>
      </c>
      <c r="H1291" t="s">
        <v>22</v>
      </c>
      <c r="I1291" t="s">
        <v>25</v>
      </c>
      <c r="J1291" t="s">
        <v>22</v>
      </c>
      <c r="K1291" t="s">
        <v>22</v>
      </c>
      <c r="L1291" t="s">
        <v>22</v>
      </c>
      <c r="M1291" t="s">
        <v>22</v>
      </c>
      <c r="N1291" t="s">
        <v>23</v>
      </c>
      <c r="O1291" t="s">
        <v>23</v>
      </c>
      <c r="P1291" t="s">
        <v>29</v>
      </c>
      <c r="Q1291">
        <v>0</v>
      </c>
      <c r="R1291" t="s">
        <v>33</v>
      </c>
      <c r="S1291">
        <v>68.8</v>
      </c>
      <c r="T1291">
        <v>4111.3500000000004</v>
      </c>
      <c r="U1291">
        <v>0</v>
      </c>
    </row>
    <row r="1292" spans="1:21" x14ac:dyDescent="0.25">
      <c r="A1292" t="s">
        <v>1324</v>
      </c>
      <c r="B1292">
        <v>1</v>
      </c>
      <c r="C1292">
        <v>1</v>
      </c>
      <c r="D1292">
        <v>1</v>
      </c>
      <c r="E1292">
        <v>0</v>
      </c>
      <c r="F1292">
        <v>72</v>
      </c>
      <c r="G1292">
        <v>1</v>
      </c>
      <c r="H1292" t="s">
        <v>22</v>
      </c>
      <c r="I1292" t="s">
        <v>25</v>
      </c>
      <c r="J1292" t="s">
        <v>22</v>
      </c>
      <c r="K1292" t="s">
        <v>22</v>
      </c>
      <c r="L1292" t="s">
        <v>22</v>
      </c>
      <c r="M1292" t="s">
        <v>23</v>
      </c>
      <c r="N1292" t="s">
        <v>22</v>
      </c>
      <c r="O1292" t="s">
        <v>22</v>
      </c>
      <c r="P1292" t="s">
        <v>45</v>
      </c>
      <c r="Q1292">
        <v>0</v>
      </c>
      <c r="R1292" t="s">
        <v>38</v>
      </c>
      <c r="S1292">
        <v>84.45</v>
      </c>
      <c r="T1292">
        <v>5899.85</v>
      </c>
      <c r="U1292">
        <v>0</v>
      </c>
    </row>
    <row r="1293" spans="1:21" x14ac:dyDescent="0.25">
      <c r="A1293" t="s">
        <v>1325</v>
      </c>
      <c r="B1293">
        <v>1</v>
      </c>
      <c r="C1293">
        <v>0</v>
      </c>
      <c r="D1293">
        <v>1</v>
      </c>
      <c r="E1293">
        <v>0</v>
      </c>
      <c r="F1293">
        <v>8</v>
      </c>
      <c r="G1293">
        <v>1</v>
      </c>
      <c r="H1293" t="s">
        <v>23</v>
      </c>
      <c r="I1293" t="s">
        <v>35</v>
      </c>
      <c r="J1293" t="s">
        <v>22</v>
      </c>
      <c r="K1293" t="s">
        <v>23</v>
      </c>
      <c r="L1293" t="s">
        <v>23</v>
      </c>
      <c r="M1293" t="s">
        <v>23</v>
      </c>
      <c r="N1293" t="s">
        <v>23</v>
      </c>
      <c r="O1293" t="s">
        <v>23</v>
      </c>
      <c r="P1293" t="s">
        <v>26</v>
      </c>
      <c r="Q1293">
        <v>0</v>
      </c>
      <c r="R1293" t="s">
        <v>27</v>
      </c>
      <c r="S1293">
        <v>75</v>
      </c>
      <c r="T1293">
        <v>632.95000000000005</v>
      </c>
      <c r="U1293">
        <v>1</v>
      </c>
    </row>
    <row r="1294" spans="1:21" x14ac:dyDescent="0.25">
      <c r="A1294" t="s">
        <v>1326</v>
      </c>
      <c r="B1294">
        <v>0</v>
      </c>
      <c r="C1294">
        <v>0</v>
      </c>
      <c r="D1294">
        <v>0</v>
      </c>
      <c r="E1294">
        <v>0</v>
      </c>
      <c r="F1294">
        <v>62</v>
      </c>
      <c r="G1294">
        <v>1</v>
      </c>
      <c r="H1294" t="s">
        <v>22</v>
      </c>
      <c r="I1294" t="s">
        <v>25</v>
      </c>
      <c r="J1294" t="s">
        <v>23</v>
      </c>
      <c r="K1294" t="s">
        <v>22</v>
      </c>
      <c r="L1294" t="s">
        <v>22</v>
      </c>
      <c r="M1294" t="s">
        <v>22</v>
      </c>
      <c r="N1294" t="s">
        <v>22</v>
      </c>
      <c r="O1294" t="s">
        <v>22</v>
      </c>
      <c r="P1294" t="s">
        <v>45</v>
      </c>
      <c r="Q1294">
        <v>0</v>
      </c>
      <c r="R1294" t="s">
        <v>33</v>
      </c>
      <c r="S1294">
        <v>84.5</v>
      </c>
      <c r="T1294">
        <v>5193.2</v>
      </c>
      <c r="U1294">
        <v>0</v>
      </c>
    </row>
    <row r="1295" spans="1:21" x14ac:dyDescent="0.25">
      <c r="A1295" t="s">
        <v>1327</v>
      </c>
      <c r="B1295">
        <v>1</v>
      </c>
      <c r="C1295">
        <v>0</v>
      </c>
      <c r="D1295">
        <v>1</v>
      </c>
      <c r="E1295">
        <v>1</v>
      </c>
      <c r="F1295">
        <v>67</v>
      </c>
      <c r="G1295">
        <v>1</v>
      </c>
      <c r="H1295" t="s">
        <v>22</v>
      </c>
      <c r="I1295" t="s">
        <v>35</v>
      </c>
      <c r="J1295" t="s">
        <v>23</v>
      </c>
      <c r="K1295" t="s">
        <v>22</v>
      </c>
      <c r="L1295" t="s">
        <v>22</v>
      </c>
      <c r="M1295" t="s">
        <v>22</v>
      </c>
      <c r="N1295" t="s">
        <v>22</v>
      </c>
      <c r="O1295" t="s">
        <v>22</v>
      </c>
      <c r="P1295" t="s">
        <v>45</v>
      </c>
      <c r="Q1295">
        <v>1</v>
      </c>
      <c r="R1295" t="s">
        <v>33</v>
      </c>
      <c r="S1295">
        <v>111.2</v>
      </c>
      <c r="T1295">
        <v>7530.8</v>
      </c>
      <c r="U1295">
        <v>0</v>
      </c>
    </row>
    <row r="1296" spans="1:21" x14ac:dyDescent="0.25">
      <c r="A1296" t="s">
        <v>1328</v>
      </c>
      <c r="B1296">
        <v>1</v>
      </c>
      <c r="C1296">
        <v>0</v>
      </c>
      <c r="D1296">
        <v>0</v>
      </c>
      <c r="E1296">
        <v>0</v>
      </c>
      <c r="F1296">
        <v>6</v>
      </c>
      <c r="G1296">
        <v>1</v>
      </c>
      <c r="H1296" t="s">
        <v>23</v>
      </c>
      <c r="I1296" t="s">
        <v>25</v>
      </c>
      <c r="J1296" t="s">
        <v>23</v>
      </c>
      <c r="K1296" t="s">
        <v>23</v>
      </c>
      <c r="L1296" t="s">
        <v>23</v>
      </c>
      <c r="M1296" t="s">
        <v>23</v>
      </c>
      <c r="N1296" t="s">
        <v>23</v>
      </c>
      <c r="O1296" t="s">
        <v>23</v>
      </c>
      <c r="P1296" t="s">
        <v>26</v>
      </c>
      <c r="Q1296">
        <v>0</v>
      </c>
      <c r="R1296" t="s">
        <v>27</v>
      </c>
      <c r="S1296">
        <v>44.75</v>
      </c>
      <c r="T1296">
        <v>270.95</v>
      </c>
      <c r="U1296">
        <v>1</v>
      </c>
    </row>
    <row r="1297" spans="1:21" x14ac:dyDescent="0.25">
      <c r="A1297" t="s">
        <v>1329</v>
      </c>
      <c r="B1297">
        <v>0</v>
      </c>
      <c r="C1297">
        <v>0</v>
      </c>
      <c r="D1297">
        <v>1</v>
      </c>
      <c r="E1297">
        <v>1</v>
      </c>
      <c r="F1297">
        <v>70</v>
      </c>
      <c r="G1297">
        <v>1</v>
      </c>
      <c r="H1297" t="s">
        <v>22</v>
      </c>
      <c r="I1297" t="s">
        <v>25</v>
      </c>
      <c r="J1297" t="s">
        <v>22</v>
      </c>
      <c r="K1297" t="s">
        <v>23</v>
      </c>
      <c r="L1297" t="s">
        <v>23</v>
      </c>
      <c r="M1297" t="s">
        <v>22</v>
      </c>
      <c r="N1297" t="s">
        <v>22</v>
      </c>
      <c r="O1297" t="s">
        <v>22</v>
      </c>
      <c r="P1297" t="s">
        <v>45</v>
      </c>
      <c r="Q1297">
        <v>1</v>
      </c>
      <c r="R1297" t="s">
        <v>33</v>
      </c>
      <c r="S1297">
        <v>80.599999999999994</v>
      </c>
      <c r="T1297">
        <v>5460.2</v>
      </c>
      <c r="U1297">
        <v>0</v>
      </c>
    </row>
    <row r="1298" spans="1:21" x14ac:dyDescent="0.25">
      <c r="A1298" t="s">
        <v>1330</v>
      </c>
      <c r="B1298">
        <v>0</v>
      </c>
      <c r="C1298">
        <v>1</v>
      </c>
      <c r="D1298">
        <v>0</v>
      </c>
      <c r="E1298">
        <v>0</v>
      </c>
      <c r="F1298">
        <v>20</v>
      </c>
      <c r="G1298">
        <v>1</v>
      </c>
      <c r="H1298" t="s">
        <v>23</v>
      </c>
      <c r="I1298" t="s">
        <v>35</v>
      </c>
      <c r="J1298" t="s">
        <v>23</v>
      </c>
      <c r="K1298" t="s">
        <v>23</v>
      </c>
      <c r="L1298" t="s">
        <v>23</v>
      </c>
      <c r="M1298" t="s">
        <v>23</v>
      </c>
      <c r="N1298" t="s">
        <v>22</v>
      </c>
      <c r="O1298" t="s">
        <v>23</v>
      </c>
      <c r="P1298" t="s">
        <v>26</v>
      </c>
      <c r="Q1298">
        <v>0</v>
      </c>
      <c r="R1298" t="s">
        <v>33</v>
      </c>
      <c r="S1298">
        <v>80.7</v>
      </c>
      <c r="T1298">
        <v>1614.2</v>
      </c>
      <c r="U1298">
        <v>0</v>
      </c>
    </row>
    <row r="1299" spans="1:21" x14ac:dyDescent="0.25">
      <c r="A1299" t="s">
        <v>1331</v>
      </c>
      <c r="B1299">
        <v>0</v>
      </c>
      <c r="C1299">
        <v>0</v>
      </c>
      <c r="D1299">
        <v>0</v>
      </c>
      <c r="E1299">
        <v>0</v>
      </c>
      <c r="F1299">
        <v>5</v>
      </c>
      <c r="G1299">
        <v>1</v>
      </c>
      <c r="H1299" t="s">
        <v>22</v>
      </c>
      <c r="I1299" t="s">
        <v>35</v>
      </c>
      <c r="J1299" t="s">
        <v>23</v>
      </c>
      <c r="K1299" t="s">
        <v>23</v>
      </c>
      <c r="L1299" t="s">
        <v>23</v>
      </c>
      <c r="M1299" t="s">
        <v>23</v>
      </c>
      <c r="N1299" t="s">
        <v>23</v>
      </c>
      <c r="O1299" t="s">
        <v>23</v>
      </c>
      <c r="P1299" t="s">
        <v>26</v>
      </c>
      <c r="Q1299">
        <v>0</v>
      </c>
      <c r="R1299" t="s">
        <v>27</v>
      </c>
      <c r="S1299">
        <v>75.599999999999994</v>
      </c>
      <c r="T1299">
        <v>402.5</v>
      </c>
      <c r="U1299">
        <v>0</v>
      </c>
    </row>
    <row r="1300" spans="1:21" x14ac:dyDescent="0.25">
      <c r="A1300" t="s">
        <v>1332</v>
      </c>
      <c r="B1300">
        <v>0</v>
      </c>
      <c r="C1300">
        <v>0</v>
      </c>
      <c r="D1300">
        <v>1</v>
      </c>
      <c r="E1300">
        <v>1</v>
      </c>
      <c r="F1300">
        <v>24</v>
      </c>
      <c r="G1300">
        <v>0</v>
      </c>
      <c r="H1300" t="s">
        <v>24</v>
      </c>
      <c r="I1300" t="s">
        <v>25</v>
      </c>
      <c r="J1300" t="s">
        <v>22</v>
      </c>
      <c r="K1300" t="s">
        <v>22</v>
      </c>
      <c r="L1300" t="s">
        <v>22</v>
      </c>
      <c r="M1300" t="s">
        <v>23</v>
      </c>
      <c r="N1300" t="s">
        <v>22</v>
      </c>
      <c r="O1300" t="s">
        <v>22</v>
      </c>
      <c r="P1300" t="s">
        <v>29</v>
      </c>
      <c r="Q1300">
        <v>0</v>
      </c>
      <c r="R1300" t="s">
        <v>27</v>
      </c>
      <c r="S1300">
        <v>57.6</v>
      </c>
      <c r="T1300">
        <v>1367.75</v>
      </c>
      <c r="U1300">
        <v>0</v>
      </c>
    </row>
    <row r="1301" spans="1:21" x14ac:dyDescent="0.25">
      <c r="A1301" t="s">
        <v>1333</v>
      </c>
      <c r="B1301">
        <v>0</v>
      </c>
      <c r="C1301">
        <v>0</v>
      </c>
      <c r="D1301">
        <v>1</v>
      </c>
      <c r="E1301">
        <v>0</v>
      </c>
      <c r="F1301">
        <v>11</v>
      </c>
      <c r="G1301">
        <v>1</v>
      </c>
      <c r="H1301" t="s">
        <v>23</v>
      </c>
      <c r="I1301" t="s">
        <v>25</v>
      </c>
      <c r="J1301" t="s">
        <v>23</v>
      </c>
      <c r="K1301" t="s">
        <v>23</v>
      </c>
      <c r="L1301" t="s">
        <v>23</v>
      </c>
      <c r="M1301" t="s">
        <v>23</v>
      </c>
      <c r="N1301" t="s">
        <v>23</v>
      </c>
      <c r="O1301" t="s">
        <v>23</v>
      </c>
      <c r="P1301" t="s">
        <v>26</v>
      </c>
      <c r="Q1301">
        <v>1</v>
      </c>
      <c r="R1301" t="s">
        <v>27</v>
      </c>
      <c r="S1301">
        <v>44.05</v>
      </c>
      <c r="T1301">
        <v>483.7</v>
      </c>
      <c r="U1301">
        <v>1</v>
      </c>
    </row>
    <row r="1302" spans="1:21" x14ac:dyDescent="0.25">
      <c r="A1302" t="s">
        <v>1334</v>
      </c>
      <c r="B1302">
        <v>1</v>
      </c>
      <c r="C1302">
        <v>0</v>
      </c>
      <c r="D1302">
        <v>1</v>
      </c>
      <c r="E1302">
        <v>0</v>
      </c>
      <c r="F1302">
        <v>72</v>
      </c>
      <c r="G1302">
        <v>1</v>
      </c>
      <c r="H1302" t="s">
        <v>22</v>
      </c>
      <c r="I1302" t="s">
        <v>35</v>
      </c>
      <c r="J1302" t="s">
        <v>23</v>
      </c>
      <c r="K1302" t="s">
        <v>22</v>
      </c>
      <c r="L1302" t="s">
        <v>22</v>
      </c>
      <c r="M1302" t="s">
        <v>22</v>
      </c>
      <c r="N1302" t="s">
        <v>22</v>
      </c>
      <c r="O1302" t="s">
        <v>22</v>
      </c>
      <c r="P1302" t="s">
        <v>45</v>
      </c>
      <c r="Q1302">
        <v>1</v>
      </c>
      <c r="R1302" t="s">
        <v>38</v>
      </c>
      <c r="S1302">
        <v>110.6</v>
      </c>
      <c r="T1302">
        <v>7962.2</v>
      </c>
      <c r="U1302">
        <v>0</v>
      </c>
    </row>
    <row r="1303" spans="1:21" x14ac:dyDescent="0.25">
      <c r="A1303" t="s">
        <v>1335</v>
      </c>
      <c r="B1303">
        <v>0</v>
      </c>
      <c r="C1303">
        <v>0</v>
      </c>
      <c r="D1303">
        <v>1</v>
      </c>
      <c r="E1303">
        <v>1</v>
      </c>
      <c r="F1303">
        <v>66</v>
      </c>
      <c r="G1303">
        <v>1</v>
      </c>
      <c r="H1303" t="s">
        <v>23</v>
      </c>
      <c r="I1303" t="s">
        <v>25</v>
      </c>
      <c r="J1303" t="s">
        <v>22</v>
      </c>
      <c r="K1303" t="s">
        <v>22</v>
      </c>
      <c r="L1303" t="s">
        <v>23</v>
      </c>
      <c r="M1303" t="s">
        <v>22</v>
      </c>
      <c r="N1303" t="s">
        <v>23</v>
      </c>
      <c r="O1303" t="s">
        <v>23</v>
      </c>
      <c r="P1303" t="s">
        <v>45</v>
      </c>
      <c r="Q1303">
        <v>1</v>
      </c>
      <c r="R1303" t="s">
        <v>38</v>
      </c>
      <c r="S1303">
        <v>58.2</v>
      </c>
      <c r="T1303">
        <v>3810.8</v>
      </c>
      <c r="U1303">
        <v>0</v>
      </c>
    </row>
    <row r="1304" spans="1:21" x14ac:dyDescent="0.25">
      <c r="A1304" t="s">
        <v>1336</v>
      </c>
      <c r="B1304">
        <v>0</v>
      </c>
      <c r="C1304">
        <v>0</v>
      </c>
      <c r="D1304">
        <v>1</v>
      </c>
      <c r="E1304">
        <v>1</v>
      </c>
      <c r="F1304">
        <v>45</v>
      </c>
      <c r="G1304">
        <v>1</v>
      </c>
      <c r="H1304" t="s">
        <v>23</v>
      </c>
      <c r="I1304" t="s">
        <v>25</v>
      </c>
      <c r="J1304" t="s">
        <v>22</v>
      </c>
      <c r="K1304" t="s">
        <v>23</v>
      </c>
      <c r="L1304" t="s">
        <v>22</v>
      </c>
      <c r="M1304" t="s">
        <v>22</v>
      </c>
      <c r="N1304" t="s">
        <v>22</v>
      </c>
      <c r="O1304" t="s">
        <v>22</v>
      </c>
      <c r="P1304" t="s">
        <v>45</v>
      </c>
      <c r="Q1304">
        <v>1</v>
      </c>
      <c r="R1304" t="s">
        <v>30</v>
      </c>
      <c r="S1304">
        <v>81</v>
      </c>
      <c r="T1304">
        <v>3533.6</v>
      </c>
      <c r="U1304">
        <v>0</v>
      </c>
    </row>
    <row r="1305" spans="1:21" x14ac:dyDescent="0.25">
      <c r="A1305" t="s">
        <v>1337</v>
      </c>
      <c r="B1305">
        <v>0</v>
      </c>
      <c r="C1305">
        <v>0</v>
      </c>
      <c r="D1305">
        <v>1</v>
      </c>
      <c r="E1305">
        <v>1</v>
      </c>
      <c r="F1305">
        <v>69</v>
      </c>
      <c r="G1305">
        <v>1</v>
      </c>
      <c r="H1305" t="s">
        <v>23</v>
      </c>
      <c r="I1305" t="s">
        <v>23</v>
      </c>
      <c r="J1305" t="s">
        <v>44</v>
      </c>
      <c r="K1305" t="s">
        <v>44</v>
      </c>
      <c r="L1305" t="s">
        <v>44</v>
      </c>
      <c r="M1305" t="s">
        <v>44</v>
      </c>
      <c r="N1305" t="s">
        <v>44</v>
      </c>
      <c r="O1305" t="s">
        <v>44</v>
      </c>
      <c r="P1305" t="s">
        <v>45</v>
      </c>
      <c r="Q1305">
        <v>0</v>
      </c>
      <c r="R1305" t="s">
        <v>33</v>
      </c>
      <c r="S1305">
        <v>19.7</v>
      </c>
      <c r="T1305">
        <v>1396.9</v>
      </c>
      <c r="U1305">
        <v>0</v>
      </c>
    </row>
    <row r="1306" spans="1:21" x14ac:dyDescent="0.25">
      <c r="A1306" t="s">
        <v>1338</v>
      </c>
      <c r="B1306">
        <v>1</v>
      </c>
      <c r="C1306">
        <v>1</v>
      </c>
      <c r="D1306">
        <v>1</v>
      </c>
      <c r="E1306">
        <v>0</v>
      </c>
      <c r="F1306">
        <v>15</v>
      </c>
      <c r="G1306">
        <v>1</v>
      </c>
      <c r="H1306" t="s">
        <v>22</v>
      </c>
      <c r="I1306" t="s">
        <v>35</v>
      </c>
      <c r="J1306" t="s">
        <v>23</v>
      </c>
      <c r="K1306" t="s">
        <v>23</v>
      </c>
      <c r="L1306" t="s">
        <v>23</v>
      </c>
      <c r="M1306" t="s">
        <v>23</v>
      </c>
      <c r="N1306" t="s">
        <v>23</v>
      </c>
      <c r="O1306" t="s">
        <v>22</v>
      </c>
      <c r="P1306" t="s">
        <v>26</v>
      </c>
      <c r="Q1306">
        <v>1</v>
      </c>
      <c r="R1306" t="s">
        <v>33</v>
      </c>
      <c r="S1306">
        <v>85.6</v>
      </c>
      <c r="T1306">
        <v>1345.55</v>
      </c>
      <c r="U1306">
        <v>1</v>
      </c>
    </row>
    <row r="1307" spans="1:21" x14ac:dyDescent="0.25">
      <c r="A1307" t="s">
        <v>1339</v>
      </c>
      <c r="B1307">
        <v>0</v>
      </c>
      <c r="C1307">
        <v>0</v>
      </c>
      <c r="D1307">
        <v>0</v>
      </c>
      <c r="E1307">
        <v>0</v>
      </c>
      <c r="F1307">
        <v>28</v>
      </c>
      <c r="G1307">
        <v>1</v>
      </c>
      <c r="H1307" t="s">
        <v>23</v>
      </c>
      <c r="I1307" t="s">
        <v>25</v>
      </c>
      <c r="J1307" t="s">
        <v>23</v>
      </c>
      <c r="K1307" t="s">
        <v>23</v>
      </c>
      <c r="L1307" t="s">
        <v>22</v>
      </c>
      <c r="M1307" t="s">
        <v>23</v>
      </c>
      <c r="N1307" t="s">
        <v>22</v>
      </c>
      <c r="O1307" t="s">
        <v>23</v>
      </c>
      <c r="P1307" t="s">
        <v>26</v>
      </c>
      <c r="Q1307">
        <v>1</v>
      </c>
      <c r="R1307" t="s">
        <v>33</v>
      </c>
      <c r="S1307">
        <v>59.55</v>
      </c>
      <c r="T1307">
        <v>1646.45</v>
      </c>
      <c r="U1307">
        <v>0</v>
      </c>
    </row>
    <row r="1308" spans="1:21" x14ac:dyDescent="0.25">
      <c r="A1308" t="s">
        <v>1340</v>
      </c>
      <c r="B1308">
        <v>0</v>
      </c>
      <c r="C1308">
        <v>0</v>
      </c>
      <c r="D1308">
        <v>0</v>
      </c>
      <c r="E1308">
        <v>0</v>
      </c>
      <c r="F1308">
        <v>70</v>
      </c>
      <c r="G1308">
        <v>1</v>
      </c>
      <c r="H1308" t="s">
        <v>22</v>
      </c>
      <c r="I1308" t="s">
        <v>35</v>
      </c>
      <c r="J1308" t="s">
        <v>22</v>
      </c>
      <c r="K1308" t="s">
        <v>22</v>
      </c>
      <c r="L1308" t="s">
        <v>22</v>
      </c>
      <c r="M1308" t="s">
        <v>22</v>
      </c>
      <c r="N1308" t="s">
        <v>22</v>
      </c>
      <c r="O1308" t="s">
        <v>22</v>
      </c>
      <c r="P1308" t="s">
        <v>29</v>
      </c>
      <c r="Q1308">
        <v>0</v>
      </c>
      <c r="R1308" t="s">
        <v>38</v>
      </c>
      <c r="S1308">
        <v>115.55</v>
      </c>
      <c r="T1308">
        <v>8127.6</v>
      </c>
      <c r="U1308">
        <v>1</v>
      </c>
    </row>
    <row r="1309" spans="1:21" x14ac:dyDescent="0.25">
      <c r="A1309" t="s">
        <v>1341</v>
      </c>
      <c r="B1309">
        <v>0</v>
      </c>
      <c r="C1309">
        <v>0</v>
      </c>
      <c r="D1309">
        <v>0</v>
      </c>
      <c r="E1309">
        <v>0</v>
      </c>
      <c r="F1309">
        <v>36</v>
      </c>
      <c r="G1309">
        <v>1</v>
      </c>
      <c r="H1309" t="s">
        <v>23</v>
      </c>
      <c r="I1309" t="s">
        <v>25</v>
      </c>
      <c r="J1309" t="s">
        <v>22</v>
      </c>
      <c r="K1309" t="s">
        <v>22</v>
      </c>
      <c r="L1309" t="s">
        <v>22</v>
      </c>
      <c r="M1309" t="s">
        <v>22</v>
      </c>
      <c r="N1309" t="s">
        <v>23</v>
      </c>
      <c r="O1309" t="s">
        <v>22</v>
      </c>
      <c r="P1309" t="s">
        <v>29</v>
      </c>
      <c r="Q1309">
        <v>1</v>
      </c>
      <c r="R1309" t="s">
        <v>30</v>
      </c>
      <c r="S1309">
        <v>75.55</v>
      </c>
      <c r="T1309">
        <v>2680.15</v>
      </c>
      <c r="U1309">
        <v>0</v>
      </c>
    </row>
    <row r="1310" spans="1:21" x14ac:dyDescent="0.25">
      <c r="A1310" t="s">
        <v>1342</v>
      </c>
      <c r="B1310">
        <v>1</v>
      </c>
      <c r="C1310">
        <v>1</v>
      </c>
      <c r="D1310">
        <v>0</v>
      </c>
      <c r="E1310">
        <v>0</v>
      </c>
      <c r="F1310">
        <v>16</v>
      </c>
      <c r="G1310">
        <v>1</v>
      </c>
      <c r="H1310" t="s">
        <v>22</v>
      </c>
      <c r="I1310" t="s">
        <v>35</v>
      </c>
      <c r="J1310" t="s">
        <v>23</v>
      </c>
      <c r="K1310" t="s">
        <v>23</v>
      </c>
      <c r="L1310" t="s">
        <v>23</v>
      </c>
      <c r="M1310" t="s">
        <v>23</v>
      </c>
      <c r="N1310" t="s">
        <v>22</v>
      </c>
      <c r="O1310" t="s">
        <v>23</v>
      </c>
      <c r="P1310" t="s">
        <v>26</v>
      </c>
      <c r="Q1310">
        <v>1</v>
      </c>
      <c r="R1310" t="s">
        <v>27</v>
      </c>
      <c r="S1310">
        <v>86.6</v>
      </c>
      <c r="T1310">
        <v>1281</v>
      </c>
      <c r="U1310">
        <v>1</v>
      </c>
    </row>
    <row r="1311" spans="1:21" x14ac:dyDescent="0.25">
      <c r="A1311" t="s">
        <v>1343</v>
      </c>
      <c r="B1311">
        <v>0</v>
      </c>
      <c r="C1311">
        <v>0</v>
      </c>
      <c r="D1311">
        <v>0</v>
      </c>
      <c r="E1311">
        <v>0</v>
      </c>
      <c r="F1311">
        <v>18</v>
      </c>
      <c r="G1311">
        <v>1</v>
      </c>
      <c r="H1311" t="s">
        <v>22</v>
      </c>
      <c r="I1311" t="s">
        <v>35</v>
      </c>
      <c r="J1311" t="s">
        <v>23</v>
      </c>
      <c r="K1311" t="s">
        <v>23</v>
      </c>
      <c r="L1311" t="s">
        <v>23</v>
      </c>
      <c r="M1311" t="s">
        <v>23</v>
      </c>
      <c r="N1311" t="s">
        <v>22</v>
      </c>
      <c r="O1311" t="s">
        <v>23</v>
      </c>
      <c r="P1311" t="s">
        <v>26</v>
      </c>
      <c r="Q1311">
        <v>1</v>
      </c>
      <c r="R1311" t="s">
        <v>27</v>
      </c>
      <c r="S1311">
        <v>85.2</v>
      </c>
      <c r="T1311">
        <v>1553.9</v>
      </c>
      <c r="U1311">
        <v>1</v>
      </c>
    </row>
    <row r="1312" spans="1:21" x14ac:dyDescent="0.25">
      <c r="A1312" t="s">
        <v>1344</v>
      </c>
      <c r="B1312">
        <v>0</v>
      </c>
      <c r="C1312">
        <v>0</v>
      </c>
      <c r="D1312">
        <v>1</v>
      </c>
      <c r="E1312">
        <v>0</v>
      </c>
      <c r="F1312">
        <v>34</v>
      </c>
      <c r="G1312">
        <v>1</v>
      </c>
      <c r="H1312" t="s">
        <v>22</v>
      </c>
      <c r="I1312" t="s">
        <v>35</v>
      </c>
      <c r="J1312" t="s">
        <v>23</v>
      </c>
      <c r="K1312" t="s">
        <v>23</v>
      </c>
      <c r="L1312" t="s">
        <v>23</v>
      </c>
      <c r="M1312" t="s">
        <v>23</v>
      </c>
      <c r="N1312" t="s">
        <v>22</v>
      </c>
      <c r="O1312" t="s">
        <v>22</v>
      </c>
      <c r="P1312" t="s">
        <v>26</v>
      </c>
      <c r="Q1312">
        <v>1</v>
      </c>
      <c r="R1312" t="s">
        <v>27</v>
      </c>
      <c r="S1312">
        <v>97.65</v>
      </c>
      <c r="T1312">
        <v>3207.55</v>
      </c>
      <c r="U1312">
        <v>1</v>
      </c>
    </row>
    <row r="1313" spans="1:21" x14ac:dyDescent="0.25">
      <c r="A1313" t="s">
        <v>1345</v>
      </c>
      <c r="B1313">
        <v>1</v>
      </c>
      <c r="C1313">
        <v>0</v>
      </c>
      <c r="D1313">
        <v>1</v>
      </c>
      <c r="E1313">
        <v>1</v>
      </c>
      <c r="F1313">
        <v>42</v>
      </c>
      <c r="G1313">
        <v>0</v>
      </c>
      <c r="H1313" t="s">
        <v>24</v>
      </c>
      <c r="I1313" t="s">
        <v>25</v>
      </c>
      <c r="J1313" t="s">
        <v>23</v>
      </c>
      <c r="K1313" t="s">
        <v>22</v>
      </c>
      <c r="L1313" t="s">
        <v>22</v>
      </c>
      <c r="M1313" t="s">
        <v>23</v>
      </c>
      <c r="N1313" t="s">
        <v>23</v>
      </c>
      <c r="O1313" t="s">
        <v>22</v>
      </c>
      <c r="P1313" t="s">
        <v>29</v>
      </c>
      <c r="Q1313">
        <v>1</v>
      </c>
      <c r="R1313" t="s">
        <v>38</v>
      </c>
      <c r="S1313">
        <v>45.1</v>
      </c>
      <c r="T1313">
        <v>2049.0500000000002</v>
      </c>
      <c r="U1313">
        <v>0</v>
      </c>
    </row>
    <row r="1314" spans="1:21" x14ac:dyDescent="0.25">
      <c r="A1314" t="s">
        <v>1346</v>
      </c>
      <c r="B1314">
        <v>1</v>
      </c>
      <c r="C1314">
        <v>0</v>
      </c>
      <c r="D1314">
        <v>0</v>
      </c>
      <c r="E1314">
        <v>0</v>
      </c>
      <c r="F1314">
        <v>48</v>
      </c>
      <c r="G1314">
        <v>1</v>
      </c>
      <c r="H1314" t="s">
        <v>22</v>
      </c>
      <c r="I1314" t="s">
        <v>25</v>
      </c>
      <c r="J1314" t="s">
        <v>22</v>
      </c>
      <c r="K1314" t="s">
        <v>23</v>
      </c>
      <c r="L1314" t="s">
        <v>23</v>
      </c>
      <c r="M1314" t="s">
        <v>22</v>
      </c>
      <c r="N1314" t="s">
        <v>23</v>
      </c>
      <c r="O1314" t="s">
        <v>22</v>
      </c>
      <c r="P1314" t="s">
        <v>29</v>
      </c>
      <c r="Q1314">
        <v>1</v>
      </c>
      <c r="R1314" t="s">
        <v>33</v>
      </c>
      <c r="S1314">
        <v>70.95</v>
      </c>
      <c r="T1314">
        <v>3629.2</v>
      </c>
      <c r="U1314">
        <v>0</v>
      </c>
    </row>
    <row r="1315" spans="1:21" x14ac:dyDescent="0.25">
      <c r="A1315" t="s">
        <v>1347</v>
      </c>
      <c r="B1315">
        <v>1</v>
      </c>
      <c r="C1315">
        <v>0</v>
      </c>
      <c r="D1315">
        <v>1</v>
      </c>
      <c r="E1315">
        <v>0</v>
      </c>
      <c r="F1315">
        <v>47</v>
      </c>
      <c r="G1315">
        <v>1</v>
      </c>
      <c r="H1315" t="s">
        <v>22</v>
      </c>
      <c r="I1315" t="s">
        <v>35</v>
      </c>
      <c r="J1315" t="s">
        <v>23</v>
      </c>
      <c r="K1315" t="s">
        <v>22</v>
      </c>
      <c r="L1315" t="s">
        <v>22</v>
      </c>
      <c r="M1315" t="s">
        <v>22</v>
      </c>
      <c r="N1315" t="s">
        <v>22</v>
      </c>
      <c r="O1315" t="s">
        <v>22</v>
      </c>
      <c r="P1315" t="s">
        <v>26</v>
      </c>
      <c r="Q1315">
        <v>1</v>
      </c>
      <c r="R1315" t="s">
        <v>27</v>
      </c>
      <c r="S1315">
        <v>109.55</v>
      </c>
      <c r="T1315">
        <v>5124.55</v>
      </c>
      <c r="U1315">
        <v>1</v>
      </c>
    </row>
    <row r="1316" spans="1:21" x14ac:dyDescent="0.25">
      <c r="A1316" t="s">
        <v>1348</v>
      </c>
      <c r="B1316">
        <v>0</v>
      </c>
      <c r="C1316">
        <v>0</v>
      </c>
      <c r="D1316">
        <v>1</v>
      </c>
      <c r="E1316">
        <v>1</v>
      </c>
      <c r="F1316">
        <v>39</v>
      </c>
      <c r="G1316">
        <v>1</v>
      </c>
      <c r="H1316" t="s">
        <v>22</v>
      </c>
      <c r="I1316" t="s">
        <v>35</v>
      </c>
      <c r="J1316" t="s">
        <v>23</v>
      </c>
      <c r="K1316" t="s">
        <v>22</v>
      </c>
      <c r="L1316" t="s">
        <v>22</v>
      </c>
      <c r="M1316" t="s">
        <v>22</v>
      </c>
      <c r="N1316" t="s">
        <v>23</v>
      </c>
      <c r="O1316" t="s">
        <v>23</v>
      </c>
      <c r="P1316" t="s">
        <v>29</v>
      </c>
      <c r="Q1316">
        <v>1</v>
      </c>
      <c r="R1316" t="s">
        <v>27</v>
      </c>
      <c r="S1316">
        <v>89.55</v>
      </c>
      <c r="T1316">
        <v>3474.45</v>
      </c>
      <c r="U1316">
        <v>1</v>
      </c>
    </row>
    <row r="1317" spans="1:21" x14ac:dyDescent="0.25">
      <c r="A1317" t="s">
        <v>1349</v>
      </c>
      <c r="B1317">
        <v>0</v>
      </c>
      <c r="C1317">
        <v>0</v>
      </c>
      <c r="D1317">
        <v>1</v>
      </c>
      <c r="E1317">
        <v>1</v>
      </c>
      <c r="F1317">
        <v>11</v>
      </c>
      <c r="G1317">
        <v>1</v>
      </c>
      <c r="H1317" t="s">
        <v>23</v>
      </c>
      <c r="I1317" t="s">
        <v>23</v>
      </c>
      <c r="J1317" t="s">
        <v>44</v>
      </c>
      <c r="K1317" t="s">
        <v>44</v>
      </c>
      <c r="L1317" t="s">
        <v>44</v>
      </c>
      <c r="M1317" t="s">
        <v>44</v>
      </c>
      <c r="N1317" t="s">
        <v>44</v>
      </c>
      <c r="O1317" t="s">
        <v>44</v>
      </c>
      <c r="P1317" t="s">
        <v>45</v>
      </c>
      <c r="Q1317">
        <v>0</v>
      </c>
      <c r="R1317" t="s">
        <v>38</v>
      </c>
      <c r="S1317">
        <v>20.9</v>
      </c>
      <c r="T1317">
        <v>202.3</v>
      </c>
      <c r="U1317">
        <v>0</v>
      </c>
    </row>
    <row r="1318" spans="1:21" x14ac:dyDescent="0.25">
      <c r="A1318" t="s">
        <v>1350</v>
      </c>
      <c r="B1318">
        <v>1</v>
      </c>
      <c r="C1318">
        <v>0</v>
      </c>
      <c r="D1318">
        <v>0</v>
      </c>
      <c r="E1318">
        <v>0</v>
      </c>
      <c r="F1318">
        <v>7</v>
      </c>
      <c r="G1318">
        <v>1</v>
      </c>
      <c r="H1318" t="s">
        <v>23</v>
      </c>
      <c r="I1318" t="s">
        <v>23</v>
      </c>
      <c r="J1318" t="s">
        <v>44</v>
      </c>
      <c r="K1318" t="s">
        <v>44</v>
      </c>
      <c r="L1318" t="s">
        <v>44</v>
      </c>
      <c r="M1318" t="s">
        <v>44</v>
      </c>
      <c r="N1318" t="s">
        <v>44</v>
      </c>
      <c r="O1318" t="s">
        <v>44</v>
      </c>
      <c r="P1318" t="s">
        <v>26</v>
      </c>
      <c r="Q1318">
        <v>1</v>
      </c>
      <c r="R1318" t="s">
        <v>30</v>
      </c>
      <c r="S1318">
        <v>19.95</v>
      </c>
      <c r="T1318">
        <v>147.5</v>
      </c>
      <c r="U1318">
        <v>0</v>
      </c>
    </row>
    <row r="1319" spans="1:21" x14ac:dyDescent="0.25">
      <c r="A1319" t="s">
        <v>1351</v>
      </c>
      <c r="B1319">
        <v>0</v>
      </c>
      <c r="C1319">
        <v>0</v>
      </c>
      <c r="D1319">
        <v>0</v>
      </c>
      <c r="E1319">
        <v>0</v>
      </c>
      <c r="F1319">
        <v>3</v>
      </c>
      <c r="G1319">
        <v>1</v>
      </c>
      <c r="H1319" t="s">
        <v>22</v>
      </c>
      <c r="I1319" t="s">
        <v>23</v>
      </c>
      <c r="J1319" t="s">
        <v>44</v>
      </c>
      <c r="K1319" t="s">
        <v>44</v>
      </c>
      <c r="L1319" t="s">
        <v>44</v>
      </c>
      <c r="M1319" t="s">
        <v>44</v>
      </c>
      <c r="N1319" t="s">
        <v>44</v>
      </c>
      <c r="O1319" t="s">
        <v>44</v>
      </c>
      <c r="P1319" t="s">
        <v>26</v>
      </c>
      <c r="Q1319">
        <v>0</v>
      </c>
      <c r="R1319" t="s">
        <v>30</v>
      </c>
      <c r="S1319">
        <v>24.6</v>
      </c>
      <c r="T1319">
        <v>86.35</v>
      </c>
      <c r="U1319">
        <v>0</v>
      </c>
    </row>
    <row r="1320" spans="1:21" x14ac:dyDescent="0.25">
      <c r="A1320" t="s">
        <v>1352</v>
      </c>
      <c r="B1320">
        <v>1</v>
      </c>
      <c r="C1320">
        <v>0</v>
      </c>
      <c r="D1320">
        <v>0</v>
      </c>
      <c r="E1320">
        <v>0</v>
      </c>
      <c r="F1320">
        <v>8</v>
      </c>
      <c r="G1320">
        <v>1</v>
      </c>
      <c r="H1320" t="s">
        <v>23</v>
      </c>
      <c r="I1320" t="s">
        <v>25</v>
      </c>
      <c r="J1320" t="s">
        <v>22</v>
      </c>
      <c r="K1320" t="s">
        <v>23</v>
      </c>
      <c r="L1320" t="s">
        <v>22</v>
      </c>
      <c r="M1320" t="s">
        <v>23</v>
      </c>
      <c r="N1320" t="s">
        <v>23</v>
      </c>
      <c r="O1320" t="s">
        <v>22</v>
      </c>
      <c r="P1320" t="s">
        <v>26</v>
      </c>
      <c r="Q1320">
        <v>1</v>
      </c>
      <c r="R1320" t="s">
        <v>27</v>
      </c>
      <c r="S1320">
        <v>66.7</v>
      </c>
      <c r="T1320">
        <v>579</v>
      </c>
      <c r="U1320">
        <v>0</v>
      </c>
    </row>
    <row r="1321" spans="1:21" x14ac:dyDescent="0.25">
      <c r="A1321" t="s">
        <v>1353</v>
      </c>
      <c r="B1321">
        <v>1</v>
      </c>
      <c r="C1321">
        <v>0</v>
      </c>
      <c r="D1321">
        <v>0</v>
      </c>
      <c r="E1321">
        <v>1</v>
      </c>
      <c r="F1321">
        <v>1</v>
      </c>
      <c r="G1321">
        <v>1</v>
      </c>
      <c r="H1321" t="s">
        <v>23</v>
      </c>
      <c r="I1321" t="s">
        <v>23</v>
      </c>
      <c r="J1321" t="s">
        <v>44</v>
      </c>
      <c r="K1321" t="s">
        <v>44</v>
      </c>
      <c r="L1321" t="s">
        <v>44</v>
      </c>
      <c r="M1321" t="s">
        <v>44</v>
      </c>
      <c r="N1321" t="s">
        <v>44</v>
      </c>
      <c r="O1321" t="s">
        <v>44</v>
      </c>
      <c r="P1321" t="s">
        <v>26</v>
      </c>
      <c r="Q1321">
        <v>1</v>
      </c>
      <c r="R1321" t="s">
        <v>30</v>
      </c>
      <c r="S1321">
        <v>19.45</v>
      </c>
      <c r="T1321">
        <v>19.45</v>
      </c>
      <c r="U1321">
        <v>1</v>
      </c>
    </row>
    <row r="1322" spans="1:21" x14ac:dyDescent="0.25">
      <c r="A1322" t="s">
        <v>1354</v>
      </c>
      <c r="B1322">
        <v>1</v>
      </c>
      <c r="C1322">
        <v>0</v>
      </c>
      <c r="D1322">
        <v>1</v>
      </c>
      <c r="E1322">
        <v>1</v>
      </c>
      <c r="F1322">
        <v>32</v>
      </c>
      <c r="G1322">
        <v>1</v>
      </c>
      <c r="H1322" t="s">
        <v>23</v>
      </c>
      <c r="I1322" t="s">
        <v>35</v>
      </c>
      <c r="J1322" t="s">
        <v>22</v>
      </c>
      <c r="K1322" t="s">
        <v>22</v>
      </c>
      <c r="L1322" t="s">
        <v>22</v>
      </c>
      <c r="M1322" t="s">
        <v>23</v>
      </c>
      <c r="N1322" t="s">
        <v>23</v>
      </c>
      <c r="O1322" t="s">
        <v>22</v>
      </c>
      <c r="P1322" t="s">
        <v>29</v>
      </c>
      <c r="Q1322">
        <v>0</v>
      </c>
      <c r="R1322" t="s">
        <v>30</v>
      </c>
      <c r="S1322">
        <v>94.8</v>
      </c>
      <c r="T1322">
        <v>3131.55</v>
      </c>
      <c r="U1322">
        <v>0</v>
      </c>
    </row>
    <row r="1323" spans="1:21" x14ac:dyDescent="0.25">
      <c r="A1323" t="s">
        <v>1355</v>
      </c>
      <c r="B1323">
        <v>1</v>
      </c>
      <c r="C1323">
        <v>0</v>
      </c>
      <c r="D1323">
        <v>1</v>
      </c>
      <c r="E1323">
        <v>1</v>
      </c>
      <c r="F1323">
        <v>60</v>
      </c>
      <c r="G1323">
        <v>1</v>
      </c>
      <c r="H1323" t="s">
        <v>23</v>
      </c>
      <c r="I1323" t="s">
        <v>25</v>
      </c>
      <c r="J1323" t="s">
        <v>22</v>
      </c>
      <c r="K1323" t="s">
        <v>22</v>
      </c>
      <c r="L1323" t="s">
        <v>22</v>
      </c>
      <c r="M1323" t="s">
        <v>22</v>
      </c>
      <c r="N1323" t="s">
        <v>23</v>
      </c>
      <c r="O1323" t="s">
        <v>23</v>
      </c>
      <c r="P1323" t="s">
        <v>29</v>
      </c>
      <c r="Q1323">
        <v>1</v>
      </c>
      <c r="R1323" t="s">
        <v>33</v>
      </c>
      <c r="S1323">
        <v>65.849999999999994</v>
      </c>
      <c r="T1323">
        <v>3928.3</v>
      </c>
      <c r="U1323">
        <v>0</v>
      </c>
    </row>
    <row r="1324" spans="1:21" x14ac:dyDescent="0.25">
      <c r="A1324" t="s">
        <v>1356</v>
      </c>
      <c r="B1324">
        <v>0</v>
      </c>
      <c r="C1324">
        <v>0</v>
      </c>
      <c r="D1324">
        <v>1</v>
      </c>
      <c r="E1324">
        <v>0</v>
      </c>
      <c r="F1324">
        <v>10</v>
      </c>
      <c r="G1324">
        <v>1</v>
      </c>
      <c r="H1324" t="s">
        <v>23</v>
      </c>
      <c r="I1324" t="s">
        <v>23</v>
      </c>
      <c r="J1324" t="s">
        <v>44</v>
      </c>
      <c r="K1324" t="s">
        <v>44</v>
      </c>
      <c r="L1324" t="s">
        <v>44</v>
      </c>
      <c r="M1324" t="s">
        <v>44</v>
      </c>
      <c r="N1324" t="s">
        <v>44</v>
      </c>
      <c r="O1324" t="s">
        <v>44</v>
      </c>
      <c r="P1324" t="s">
        <v>26</v>
      </c>
      <c r="Q1324">
        <v>1</v>
      </c>
      <c r="R1324" t="s">
        <v>33</v>
      </c>
      <c r="S1324">
        <v>19.95</v>
      </c>
      <c r="T1324">
        <v>187.75</v>
      </c>
      <c r="U1324">
        <v>0</v>
      </c>
    </row>
    <row r="1325" spans="1:21" x14ac:dyDescent="0.25">
      <c r="A1325" t="s">
        <v>1357</v>
      </c>
      <c r="B1325">
        <v>0</v>
      </c>
      <c r="C1325">
        <v>0</v>
      </c>
      <c r="D1325">
        <v>1</v>
      </c>
      <c r="E1325">
        <v>0</v>
      </c>
      <c r="F1325">
        <v>71</v>
      </c>
      <c r="G1325">
        <v>1</v>
      </c>
      <c r="H1325" t="s">
        <v>22</v>
      </c>
      <c r="I1325" t="s">
        <v>23</v>
      </c>
      <c r="J1325" t="s">
        <v>44</v>
      </c>
      <c r="K1325" t="s">
        <v>44</v>
      </c>
      <c r="L1325" t="s">
        <v>44</v>
      </c>
      <c r="M1325" t="s">
        <v>44</v>
      </c>
      <c r="N1325" t="s">
        <v>44</v>
      </c>
      <c r="O1325" t="s">
        <v>44</v>
      </c>
      <c r="P1325" t="s">
        <v>45</v>
      </c>
      <c r="Q1325">
        <v>1</v>
      </c>
      <c r="R1325" t="s">
        <v>33</v>
      </c>
      <c r="S1325">
        <v>24.65</v>
      </c>
      <c r="T1325">
        <v>1710.15</v>
      </c>
      <c r="U1325">
        <v>0</v>
      </c>
    </row>
    <row r="1326" spans="1:21" x14ac:dyDescent="0.25">
      <c r="A1326" t="s">
        <v>1358</v>
      </c>
      <c r="B1326">
        <v>0</v>
      </c>
      <c r="C1326">
        <v>0</v>
      </c>
      <c r="D1326">
        <v>1</v>
      </c>
      <c r="E1326">
        <v>1</v>
      </c>
      <c r="F1326">
        <v>4</v>
      </c>
      <c r="G1326">
        <v>1</v>
      </c>
      <c r="H1326" t="s">
        <v>23</v>
      </c>
      <c r="I1326" t="s">
        <v>23</v>
      </c>
      <c r="J1326" t="s">
        <v>44</v>
      </c>
      <c r="K1326" t="s">
        <v>44</v>
      </c>
      <c r="L1326" t="s">
        <v>44</v>
      </c>
      <c r="M1326" t="s">
        <v>44</v>
      </c>
      <c r="N1326" t="s">
        <v>44</v>
      </c>
      <c r="O1326" t="s">
        <v>44</v>
      </c>
      <c r="P1326" t="s">
        <v>26</v>
      </c>
      <c r="Q1326">
        <v>0</v>
      </c>
      <c r="R1326" t="s">
        <v>30</v>
      </c>
      <c r="S1326">
        <v>20.350000000000001</v>
      </c>
      <c r="T1326">
        <v>76.349999999999994</v>
      </c>
      <c r="U1326">
        <v>1</v>
      </c>
    </row>
    <row r="1327" spans="1:21" x14ac:dyDescent="0.25">
      <c r="A1327" t="s">
        <v>1359</v>
      </c>
      <c r="B1327">
        <v>0</v>
      </c>
      <c r="C1327">
        <v>1</v>
      </c>
      <c r="D1327">
        <v>0</v>
      </c>
      <c r="E1327">
        <v>0</v>
      </c>
      <c r="F1327">
        <v>1</v>
      </c>
      <c r="G1327">
        <v>1</v>
      </c>
      <c r="H1327" t="s">
        <v>23</v>
      </c>
      <c r="I1327" t="s">
        <v>35</v>
      </c>
      <c r="J1327" t="s">
        <v>23</v>
      </c>
      <c r="K1327" t="s">
        <v>23</v>
      </c>
      <c r="L1327" t="s">
        <v>23</v>
      </c>
      <c r="M1327" t="s">
        <v>23</v>
      </c>
      <c r="N1327" t="s">
        <v>23</v>
      </c>
      <c r="O1327" t="s">
        <v>23</v>
      </c>
      <c r="P1327" t="s">
        <v>26</v>
      </c>
      <c r="Q1327">
        <v>1</v>
      </c>
      <c r="R1327" t="s">
        <v>27</v>
      </c>
      <c r="S1327">
        <v>69.25</v>
      </c>
      <c r="T1327">
        <v>69.25</v>
      </c>
      <c r="U1327">
        <v>1</v>
      </c>
    </row>
    <row r="1328" spans="1:21" x14ac:dyDescent="0.25">
      <c r="A1328" t="s">
        <v>1360</v>
      </c>
      <c r="B1328">
        <v>0</v>
      </c>
      <c r="C1328">
        <v>0</v>
      </c>
      <c r="D1328">
        <v>1</v>
      </c>
      <c r="E1328">
        <v>1</v>
      </c>
      <c r="F1328">
        <v>43</v>
      </c>
      <c r="G1328">
        <v>0</v>
      </c>
      <c r="H1328" t="s">
        <v>24</v>
      </c>
      <c r="I1328" t="s">
        <v>25</v>
      </c>
      <c r="J1328" t="s">
        <v>22</v>
      </c>
      <c r="K1328" t="s">
        <v>22</v>
      </c>
      <c r="L1328" t="s">
        <v>23</v>
      </c>
      <c r="M1328" t="s">
        <v>22</v>
      </c>
      <c r="N1328" t="s">
        <v>22</v>
      </c>
      <c r="O1328" t="s">
        <v>23</v>
      </c>
      <c r="P1328" t="s">
        <v>29</v>
      </c>
      <c r="Q1328">
        <v>1</v>
      </c>
      <c r="R1328" t="s">
        <v>33</v>
      </c>
      <c r="S1328">
        <v>51.25</v>
      </c>
      <c r="T1328">
        <v>2151.6</v>
      </c>
      <c r="U1328">
        <v>0</v>
      </c>
    </row>
    <row r="1329" spans="1:21" x14ac:dyDescent="0.25">
      <c r="A1329" t="s">
        <v>1361</v>
      </c>
      <c r="B1329">
        <v>1</v>
      </c>
      <c r="C1329">
        <v>0</v>
      </c>
      <c r="D1329">
        <v>1</v>
      </c>
      <c r="E1329">
        <v>0</v>
      </c>
      <c r="F1329">
        <v>59</v>
      </c>
      <c r="G1329">
        <v>1</v>
      </c>
      <c r="H1329" t="s">
        <v>22</v>
      </c>
      <c r="I1329" t="s">
        <v>35</v>
      </c>
      <c r="J1329" t="s">
        <v>23</v>
      </c>
      <c r="K1329" t="s">
        <v>23</v>
      </c>
      <c r="L1329" t="s">
        <v>22</v>
      </c>
      <c r="M1329" t="s">
        <v>23</v>
      </c>
      <c r="N1329" t="s">
        <v>22</v>
      </c>
      <c r="O1329" t="s">
        <v>22</v>
      </c>
      <c r="P1329" t="s">
        <v>29</v>
      </c>
      <c r="Q1329">
        <v>1</v>
      </c>
      <c r="R1329" t="s">
        <v>33</v>
      </c>
      <c r="S1329">
        <v>99.5</v>
      </c>
      <c r="T1329">
        <v>5961.1</v>
      </c>
      <c r="U1329">
        <v>1</v>
      </c>
    </row>
    <row r="1330" spans="1:21" x14ac:dyDescent="0.25">
      <c r="A1330" t="s">
        <v>1362</v>
      </c>
      <c r="B1330">
        <v>0</v>
      </c>
      <c r="C1330">
        <v>0</v>
      </c>
      <c r="D1330">
        <v>1</v>
      </c>
      <c r="E1330">
        <v>0</v>
      </c>
      <c r="F1330">
        <v>23</v>
      </c>
      <c r="G1330">
        <v>1</v>
      </c>
      <c r="H1330" t="s">
        <v>23</v>
      </c>
      <c r="I1330" t="s">
        <v>25</v>
      </c>
      <c r="J1330" t="s">
        <v>23</v>
      </c>
      <c r="K1330" t="s">
        <v>23</v>
      </c>
      <c r="L1330" t="s">
        <v>22</v>
      </c>
      <c r="M1330" t="s">
        <v>22</v>
      </c>
      <c r="N1330" t="s">
        <v>23</v>
      </c>
      <c r="O1330" t="s">
        <v>23</v>
      </c>
      <c r="P1330" t="s">
        <v>26</v>
      </c>
      <c r="Q1330">
        <v>0</v>
      </c>
      <c r="R1330" t="s">
        <v>27</v>
      </c>
      <c r="S1330">
        <v>54.25</v>
      </c>
      <c r="T1330">
        <v>1221.55</v>
      </c>
      <c r="U1330">
        <v>0</v>
      </c>
    </row>
    <row r="1331" spans="1:21" x14ac:dyDescent="0.25">
      <c r="A1331" t="s">
        <v>1363</v>
      </c>
      <c r="B1331">
        <v>0</v>
      </c>
      <c r="C1331">
        <v>0</v>
      </c>
      <c r="D1331">
        <v>1</v>
      </c>
      <c r="E1331">
        <v>0</v>
      </c>
      <c r="F1331">
        <v>72</v>
      </c>
      <c r="G1331">
        <v>1</v>
      </c>
      <c r="H1331" t="s">
        <v>23</v>
      </c>
      <c r="I1331" t="s">
        <v>23</v>
      </c>
      <c r="J1331" t="s">
        <v>44</v>
      </c>
      <c r="K1331" t="s">
        <v>44</v>
      </c>
      <c r="L1331" t="s">
        <v>44</v>
      </c>
      <c r="M1331" t="s">
        <v>44</v>
      </c>
      <c r="N1331" t="s">
        <v>44</v>
      </c>
      <c r="O1331" t="s">
        <v>44</v>
      </c>
      <c r="P1331" t="s">
        <v>45</v>
      </c>
      <c r="Q1331">
        <v>0</v>
      </c>
      <c r="R1331" t="s">
        <v>33</v>
      </c>
      <c r="S1331">
        <v>19.399999999999999</v>
      </c>
      <c r="T1331">
        <v>1496.45</v>
      </c>
      <c r="U1331">
        <v>0</v>
      </c>
    </row>
    <row r="1332" spans="1:21" x14ac:dyDescent="0.25">
      <c r="A1332" t="s">
        <v>1364</v>
      </c>
      <c r="B1332">
        <v>1</v>
      </c>
      <c r="C1332">
        <v>0</v>
      </c>
      <c r="D1332">
        <v>1</v>
      </c>
      <c r="E1332">
        <v>0</v>
      </c>
      <c r="F1332">
        <v>22</v>
      </c>
      <c r="G1332">
        <v>1</v>
      </c>
      <c r="H1332" t="s">
        <v>23</v>
      </c>
      <c r="I1332" t="s">
        <v>25</v>
      </c>
      <c r="J1332" t="s">
        <v>22</v>
      </c>
      <c r="K1332" t="s">
        <v>23</v>
      </c>
      <c r="L1332" t="s">
        <v>23</v>
      </c>
      <c r="M1332" t="s">
        <v>22</v>
      </c>
      <c r="N1332" t="s">
        <v>23</v>
      </c>
      <c r="O1332" t="s">
        <v>23</v>
      </c>
      <c r="P1332" t="s">
        <v>29</v>
      </c>
      <c r="Q1332">
        <v>1</v>
      </c>
      <c r="R1332" t="s">
        <v>38</v>
      </c>
      <c r="S1332">
        <v>56.25</v>
      </c>
      <c r="T1332">
        <v>1292.2</v>
      </c>
      <c r="U1332">
        <v>0</v>
      </c>
    </row>
    <row r="1333" spans="1:21" x14ac:dyDescent="0.25">
      <c r="A1333" t="s">
        <v>1365</v>
      </c>
      <c r="B1333">
        <v>0</v>
      </c>
      <c r="C1333">
        <v>0</v>
      </c>
      <c r="D1333">
        <v>0</v>
      </c>
      <c r="E1333">
        <v>0</v>
      </c>
      <c r="F1333">
        <v>1</v>
      </c>
      <c r="G1333">
        <v>0</v>
      </c>
      <c r="H1333" t="s">
        <v>24</v>
      </c>
      <c r="I1333" t="s">
        <v>25</v>
      </c>
      <c r="J1333" t="s">
        <v>23</v>
      </c>
      <c r="K1333" t="s">
        <v>23</v>
      </c>
      <c r="L1333" t="s">
        <v>23</v>
      </c>
      <c r="M1333" t="s">
        <v>23</v>
      </c>
      <c r="N1333" t="s">
        <v>23</v>
      </c>
      <c r="O1333" t="s">
        <v>23</v>
      </c>
      <c r="P1333" t="s">
        <v>26</v>
      </c>
      <c r="Q1333">
        <v>1</v>
      </c>
      <c r="R1333" t="s">
        <v>30</v>
      </c>
      <c r="S1333">
        <v>25.15</v>
      </c>
      <c r="T1333">
        <v>25.15</v>
      </c>
      <c r="U1333">
        <v>0</v>
      </c>
    </row>
    <row r="1334" spans="1:21" x14ac:dyDescent="0.25">
      <c r="A1334" t="s">
        <v>1366</v>
      </c>
      <c r="B1334">
        <v>1</v>
      </c>
      <c r="C1334">
        <v>0</v>
      </c>
      <c r="D1334">
        <v>0</v>
      </c>
      <c r="E1334">
        <v>0</v>
      </c>
      <c r="F1334">
        <v>69</v>
      </c>
      <c r="G1334">
        <v>1</v>
      </c>
      <c r="H1334" t="s">
        <v>22</v>
      </c>
      <c r="I1334" t="s">
        <v>23</v>
      </c>
      <c r="J1334" t="s">
        <v>44</v>
      </c>
      <c r="K1334" t="s">
        <v>44</v>
      </c>
      <c r="L1334" t="s">
        <v>44</v>
      </c>
      <c r="M1334" t="s">
        <v>44</v>
      </c>
      <c r="N1334" t="s">
        <v>44</v>
      </c>
      <c r="O1334" t="s">
        <v>44</v>
      </c>
      <c r="P1334" t="s">
        <v>45</v>
      </c>
      <c r="Q1334">
        <v>0</v>
      </c>
      <c r="R1334" t="s">
        <v>33</v>
      </c>
      <c r="S1334">
        <v>23.95</v>
      </c>
      <c r="T1334">
        <v>1713.1</v>
      </c>
      <c r="U1334">
        <v>0</v>
      </c>
    </row>
    <row r="1335" spans="1:21" x14ac:dyDescent="0.25">
      <c r="A1335" t="s">
        <v>1367</v>
      </c>
      <c r="B1335">
        <v>1</v>
      </c>
      <c r="C1335">
        <v>0</v>
      </c>
      <c r="D1335">
        <v>0</v>
      </c>
      <c r="E1335">
        <v>0</v>
      </c>
      <c r="F1335">
        <v>50</v>
      </c>
      <c r="G1335">
        <v>0</v>
      </c>
      <c r="H1335" t="s">
        <v>24</v>
      </c>
      <c r="I1335" t="s">
        <v>25</v>
      </c>
      <c r="J1335" t="s">
        <v>22</v>
      </c>
      <c r="K1335" t="s">
        <v>23</v>
      </c>
      <c r="L1335" t="s">
        <v>23</v>
      </c>
      <c r="M1335" t="s">
        <v>22</v>
      </c>
      <c r="N1335" t="s">
        <v>23</v>
      </c>
      <c r="O1335" t="s">
        <v>23</v>
      </c>
      <c r="P1335" t="s">
        <v>29</v>
      </c>
      <c r="Q1335">
        <v>1</v>
      </c>
      <c r="R1335" t="s">
        <v>30</v>
      </c>
      <c r="S1335">
        <v>35.4</v>
      </c>
      <c r="T1335">
        <v>1748.9</v>
      </c>
      <c r="U1335">
        <v>0</v>
      </c>
    </row>
    <row r="1336" spans="1:21" x14ac:dyDescent="0.25">
      <c r="A1336" t="s">
        <v>1368</v>
      </c>
      <c r="B1336">
        <v>0</v>
      </c>
      <c r="C1336">
        <v>1</v>
      </c>
      <c r="D1336">
        <v>0</v>
      </c>
      <c r="E1336">
        <v>0</v>
      </c>
      <c r="F1336">
        <v>1</v>
      </c>
      <c r="G1336">
        <v>0</v>
      </c>
      <c r="H1336" t="s">
        <v>24</v>
      </c>
      <c r="I1336" t="s">
        <v>25</v>
      </c>
      <c r="J1336" t="s">
        <v>23</v>
      </c>
      <c r="K1336" t="s">
        <v>23</v>
      </c>
      <c r="L1336" t="s">
        <v>23</v>
      </c>
      <c r="M1336" t="s">
        <v>23</v>
      </c>
      <c r="N1336" t="s">
        <v>23</v>
      </c>
      <c r="O1336" t="s">
        <v>23</v>
      </c>
      <c r="P1336" t="s">
        <v>26</v>
      </c>
      <c r="Q1336">
        <v>1</v>
      </c>
      <c r="R1336" t="s">
        <v>27</v>
      </c>
      <c r="S1336">
        <v>25.2</v>
      </c>
      <c r="T1336">
        <v>25.2</v>
      </c>
      <c r="U1336">
        <v>1</v>
      </c>
    </row>
    <row r="1337" spans="1:21" x14ac:dyDescent="0.25">
      <c r="A1337" t="s">
        <v>1369</v>
      </c>
      <c r="B1337">
        <v>1</v>
      </c>
      <c r="C1337">
        <v>0</v>
      </c>
      <c r="D1337">
        <v>0</v>
      </c>
      <c r="E1337">
        <v>0</v>
      </c>
      <c r="F1337">
        <v>2</v>
      </c>
      <c r="G1337">
        <v>1</v>
      </c>
      <c r="H1337" t="s">
        <v>23</v>
      </c>
      <c r="I1337" t="s">
        <v>25</v>
      </c>
      <c r="J1337" t="s">
        <v>23</v>
      </c>
      <c r="K1337" t="s">
        <v>23</v>
      </c>
      <c r="L1337" t="s">
        <v>23</v>
      </c>
      <c r="M1337" t="s">
        <v>23</v>
      </c>
      <c r="N1337" t="s">
        <v>23</v>
      </c>
      <c r="O1337" t="s">
        <v>23</v>
      </c>
      <c r="P1337" t="s">
        <v>26</v>
      </c>
      <c r="Q1337">
        <v>1</v>
      </c>
      <c r="R1337" t="s">
        <v>30</v>
      </c>
      <c r="S1337">
        <v>45</v>
      </c>
      <c r="T1337">
        <v>96.45</v>
      </c>
      <c r="U1337">
        <v>1</v>
      </c>
    </row>
    <row r="1338" spans="1:21" x14ac:dyDescent="0.25">
      <c r="A1338" t="s">
        <v>1370</v>
      </c>
      <c r="B1338">
        <v>0</v>
      </c>
      <c r="C1338">
        <v>0</v>
      </c>
      <c r="D1338">
        <v>1</v>
      </c>
      <c r="E1338">
        <v>0</v>
      </c>
      <c r="F1338">
        <v>15</v>
      </c>
      <c r="G1338">
        <v>1</v>
      </c>
      <c r="H1338" t="s">
        <v>23</v>
      </c>
      <c r="I1338" t="s">
        <v>35</v>
      </c>
      <c r="J1338" t="s">
        <v>23</v>
      </c>
      <c r="K1338" t="s">
        <v>22</v>
      </c>
      <c r="L1338" t="s">
        <v>23</v>
      </c>
      <c r="M1338" t="s">
        <v>23</v>
      </c>
      <c r="N1338" t="s">
        <v>23</v>
      </c>
      <c r="O1338" t="s">
        <v>23</v>
      </c>
      <c r="P1338" t="s">
        <v>26</v>
      </c>
      <c r="Q1338">
        <v>0</v>
      </c>
      <c r="R1338" t="s">
        <v>33</v>
      </c>
      <c r="S1338">
        <v>75.349999999999994</v>
      </c>
      <c r="T1338">
        <v>1114.55</v>
      </c>
      <c r="U1338">
        <v>0</v>
      </c>
    </row>
    <row r="1339" spans="1:21" x14ac:dyDescent="0.25">
      <c r="A1339" t="s">
        <v>1371</v>
      </c>
      <c r="B1339">
        <v>1</v>
      </c>
      <c r="C1339">
        <v>0</v>
      </c>
      <c r="D1339">
        <v>0</v>
      </c>
      <c r="E1339">
        <v>0</v>
      </c>
      <c r="F1339">
        <v>31</v>
      </c>
      <c r="G1339">
        <v>1</v>
      </c>
      <c r="H1339" t="s">
        <v>23</v>
      </c>
      <c r="I1339" t="s">
        <v>23</v>
      </c>
      <c r="J1339" t="s">
        <v>44</v>
      </c>
      <c r="K1339" t="s">
        <v>44</v>
      </c>
      <c r="L1339" t="s">
        <v>44</v>
      </c>
      <c r="M1339" t="s">
        <v>44</v>
      </c>
      <c r="N1339" t="s">
        <v>44</v>
      </c>
      <c r="O1339" t="s">
        <v>44</v>
      </c>
      <c r="P1339" t="s">
        <v>45</v>
      </c>
      <c r="Q1339">
        <v>0</v>
      </c>
      <c r="R1339" t="s">
        <v>33</v>
      </c>
      <c r="S1339">
        <v>20.399999999999999</v>
      </c>
      <c r="T1339">
        <v>609.1</v>
      </c>
      <c r="U1339">
        <v>0</v>
      </c>
    </row>
    <row r="1340" spans="1:21" x14ac:dyDescent="0.25">
      <c r="A1340" t="s">
        <v>1372</v>
      </c>
      <c r="B1340">
        <v>1</v>
      </c>
      <c r="C1340">
        <v>0</v>
      </c>
      <c r="D1340">
        <v>0</v>
      </c>
      <c r="E1340">
        <v>0</v>
      </c>
      <c r="F1340">
        <v>1</v>
      </c>
      <c r="G1340">
        <v>1</v>
      </c>
      <c r="H1340" t="s">
        <v>23</v>
      </c>
      <c r="I1340" t="s">
        <v>23</v>
      </c>
      <c r="J1340" t="s">
        <v>44</v>
      </c>
      <c r="K1340" t="s">
        <v>44</v>
      </c>
      <c r="L1340" t="s">
        <v>44</v>
      </c>
      <c r="M1340" t="s">
        <v>44</v>
      </c>
      <c r="N1340" t="s">
        <v>44</v>
      </c>
      <c r="O1340" t="s">
        <v>44</v>
      </c>
      <c r="P1340" t="s">
        <v>26</v>
      </c>
      <c r="Q1340">
        <v>0</v>
      </c>
      <c r="R1340" t="s">
        <v>30</v>
      </c>
      <c r="S1340">
        <v>20.149999999999999</v>
      </c>
      <c r="T1340">
        <v>20.149999999999999</v>
      </c>
      <c r="U1340">
        <v>1</v>
      </c>
    </row>
    <row r="1341" spans="1:21" x14ac:dyDescent="0.25">
      <c r="A1341" t="s">
        <v>1373</v>
      </c>
      <c r="B1341">
        <v>1</v>
      </c>
      <c r="C1341">
        <v>0</v>
      </c>
      <c r="D1341">
        <v>1</v>
      </c>
      <c r="E1341">
        <v>0</v>
      </c>
      <c r="F1341">
        <v>66</v>
      </c>
      <c r="G1341">
        <v>1</v>
      </c>
      <c r="H1341" t="s">
        <v>22</v>
      </c>
      <c r="I1341" t="s">
        <v>35</v>
      </c>
      <c r="J1341" t="s">
        <v>23</v>
      </c>
      <c r="K1341" t="s">
        <v>22</v>
      </c>
      <c r="L1341" t="s">
        <v>22</v>
      </c>
      <c r="M1341" t="s">
        <v>23</v>
      </c>
      <c r="N1341" t="s">
        <v>22</v>
      </c>
      <c r="O1341" t="s">
        <v>22</v>
      </c>
      <c r="P1341" t="s">
        <v>26</v>
      </c>
      <c r="Q1341">
        <v>1</v>
      </c>
      <c r="R1341" t="s">
        <v>38</v>
      </c>
      <c r="S1341">
        <v>105</v>
      </c>
      <c r="T1341">
        <v>7133.25</v>
      </c>
      <c r="U1341">
        <v>1</v>
      </c>
    </row>
    <row r="1342" spans="1:21" x14ac:dyDescent="0.25">
      <c r="A1342" t="s">
        <v>1374</v>
      </c>
      <c r="B1342">
        <v>0</v>
      </c>
      <c r="C1342">
        <v>0</v>
      </c>
      <c r="D1342">
        <v>1</v>
      </c>
      <c r="E1342">
        <v>1</v>
      </c>
      <c r="F1342">
        <v>0</v>
      </c>
      <c r="G1342">
        <v>0</v>
      </c>
      <c r="H1342" t="s">
        <v>24</v>
      </c>
      <c r="I1342" t="s">
        <v>25</v>
      </c>
      <c r="J1342" t="s">
        <v>22</v>
      </c>
      <c r="K1342" t="s">
        <v>22</v>
      </c>
      <c r="L1342" t="s">
        <v>22</v>
      </c>
      <c r="M1342" t="s">
        <v>22</v>
      </c>
      <c r="N1342" t="s">
        <v>22</v>
      </c>
      <c r="O1342" t="s">
        <v>23</v>
      </c>
      <c r="P1342" t="s">
        <v>45</v>
      </c>
      <c r="Q1342">
        <v>0</v>
      </c>
      <c r="R1342" t="s">
        <v>38</v>
      </c>
      <c r="S1342">
        <v>56.05</v>
      </c>
      <c r="U1342">
        <v>0</v>
      </c>
    </row>
    <row r="1343" spans="1:21" x14ac:dyDescent="0.25">
      <c r="A1343" t="s">
        <v>1375</v>
      </c>
      <c r="B1343">
        <v>1</v>
      </c>
      <c r="C1343">
        <v>0</v>
      </c>
      <c r="D1343">
        <v>0</v>
      </c>
      <c r="E1343">
        <v>1</v>
      </c>
      <c r="F1343">
        <v>3</v>
      </c>
      <c r="G1343">
        <v>1</v>
      </c>
      <c r="H1343" t="s">
        <v>23</v>
      </c>
      <c r="I1343" t="s">
        <v>25</v>
      </c>
      <c r="J1343" t="s">
        <v>23</v>
      </c>
      <c r="K1343" t="s">
        <v>23</v>
      </c>
      <c r="L1343" t="s">
        <v>23</v>
      </c>
      <c r="M1343" t="s">
        <v>23</v>
      </c>
      <c r="N1343" t="s">
        <v>22</v>
      </c>
      <c r="O1343" t="s">
        <v>23</v>
      </c>
      <c r="P1343" t="s">
        <v>26</v>
      </c>
      <c r="Q1343">
        <v>1</v>
      </c>
      <c r="R1343" t="s">
        <v>38</v>
      </c>
      <c r="S1343">
        <v>54.7</v>
      </c>
      <c r="T1343">
        <v>169.45</v>
      </c>
      <c r="U1343">
        <v>1</v>
      </c>
    </row>
    <row r="1344" spans="1:21" x14ac:dyDescent="0.25">
      <c r="A1344" t="s">
        <v>1376</v>
      </c>
      <c r="B1344">
        <v>0</v>
      </c>
      <c r="C1344">
        <v>0</v>
      </c>
      <c r="D1344">
        <v>0</v>
      </c>
      <c r="E1344">
        <v>0</v>
      </c>
      <c r="F1344">
        <v>8</v>
      </c>
      <c r="G1344">
        <v>1</v>
      </c>
      <c r="H1344" t="s">
        <v>23</v>
      </c>
      <c r="I1344" t="s">
        <v>23</v>
      </c>
      <c r="J1344" t="s">
        <v>44</v>
      </c>
      <c r="K1344" t="s">
        <v>44</v>
      </c>
      <c r="L1344" t="s">
        <v>44</v>
      </c>
      <c r="M1344" t="s">
        <v>44</v>
      </c>
      <c r="N1344" t="s">
        <v>44</v>
      </c>
      <c r="O1344" t="s">
        <v>44</v>
      </c>
      <c r="P1344" t="s">
        <v>45</v>
      </c>
      <c r="Q1344">
        <v>0</v>
      </c>
      <c r="R1344" t="s">
        <v>30</v>
      </c>
      <c r="S1344">
        <v>20</v>
      </c>
      <c r="T1344">
        <v>141.6</v>
      </c>
      <c r="U1344">
        <v>0</v>
      </c>
    </row>
    <row r="1345" spans="1:21" x14ac:dyDescent="0.25">
      <c r="A1345" t="s">
        <v>1377</v>
      </c>
      <c r="B1345">
        <v>1</v>
      </c>
      <c r="C1345">
        <v>0</v>
      </c>
      <c r="D1345">
        <v>1</v>
      </c>
      <c r="E1345">
        <v>1</v>
      </c>
      <c r="F1345">
        <v>64</v>
      </c>
      <c r="G1345">
        <v>1</v>
      </c>
      <c r="H1345" t="s">
        <v>23</v>
      </c>
      <c r="I1345" t="s">
        <v>25</v>
      </c>
      <c r="J1345" t="s">
        <v>22</v>
      </c>
      <c r="K1345" t="s">
        <v>23</v>
      </c>
      <c r="L1345" t="s">
        <v>22</v>
      </c>
      <c r="M1345" t="s">
        <v>23</v>
      </c>
      <c r="N1345" t="s">
        <v>22</v>
      </c>
      <c r="O1345" t="s">
        <v>22</v>
      </c>
      <c r="P1345" t="s">
        <v>29</v>
      </c>
      <c r="Q1345">
        <v>1</v>
      </c>
      <c r="R1345" t="s">
        <v>38</v>
      </c>
      <c r="S1345">
        <v>73.05</v>
      </c>
      <c r="T1345">
        <v>4688.6499999999996</v>
      </c>
      <c r="U1345">
        <v>0</v>
      </c>
    </row>
    <row r="1346" spans="1:21" x14ac:dyDescent="0.25">
      <c r="A1346" t="s">
        <v>1378</v>
      </c>
      <c r="B1346">
        <v>0</v>
      </c>
      <c r="C1346">
        <v>0</v>
      </c>
      <c r="D1346">
        <v>1</v>
      </c>
      <c r="E1346">
        <v>0</v>
      </c>
      <c r="F1346">
        <v>28</v>
      </c>
      <c r="G1346">
        <v>1</v>
      </c>
      <c r="H1346" t="s">
        <v>23</v>
      </c>
      <c r="I1346" t="s">
        <v>23</v>
      </c>
      <c r="J1346" t="s">
        <v>44</v>
      </c>
      <c r="K1346" t="s">
        <v>44</v>
      </c>
      <c r="L1346" t="s">
        <v>44</v>
      </c>
      <c r="M1346" t="s">
        <v>44</v>
      </c>
      <c r="N1346" t="s">
        <v>44</v>
      </c>
      <c r="O1346" t="s">
        <v>44</v>
      </c>
      <c r="P1346" t="s">
        <v>26</v>
      </c>
      <c r="Q1346">
        <v>0</v>
      </c>
      <c r="R1346" t="s">
        <v>30</v>
      </c>
      <c r="S1346">
        <v>20.5</v>
      </c>
      <c r="T1346">
        <v>563.04999999999995</v>
      </c>
      <c r="U1346">
        <v>0</v>
      </c>
    </row>
    <row r="1347" spans="1:21" x14ac:dyDescent="0.25">
      <c r="A1347" t="s">
        <v>1379</v>
      </c>
      <c r="B1347">
        <v>0</v>
      </c>
      <c r="C1347">
        <v>0</v>
      </c>
      <c r="D1347">
        <v>1</v>
      </c>
      <c r="E1347">
        <v>0</v>
      </c>
      <c r="F1347">
        <v>57</v>
      </c>
      <c r="G1347">
        <v>1</v>
      </c>
      <c r="H1347" t="s">
        <v>22</v>
      </c>
      <c r="I1347" t="s">
        <v>35</v>
      </c>
      <c r="J1347" t="s">
        <v>23</v>
      </c>
      <c r="K1347" t="s">
        <v>23</v>
      </c>
      <c r="L1347" t="s">
        <v>22</v>
      </c>
      <c r="M1347" t="s">
        <v>23</v>
      </c>
      <c r="N1347" t="s">
        <v>22</v>
      </c>
      <c r="O1347" t="s">
        <v>22</v>
      </c>
      <c r="P1347" t="s">
        <v>29</v>
      </c>
      <c r="Q1347">
        <v>1</v>
      </c>
      <c r="R1347" t="s">
        <v>38</v>
      </c>
      <c r="S1347">
        <v>100.75</v>
      </c>
      <c r="T1347">
        <v>5985</v>
      </c>
      <c r="U1347">
        <v>0</v>
      </c>
    </row>
    <row r="1348" spans="1:21" x14ac:dyDescent="0.25">
      <c r="A1348" t="s">
        <v>1380</v>
      </c>
      <c r="B1348">
        <v>0</v>
      </c>
      <c r="C1348">
        <v>0</v>
      </c>
      <c r="D1348">
        <v>1</v>
      </c>
      <c r="E1348">
        <v>1</v>
      </c>
      <c r="F1348">
        <v>14</v>
      </c>
      <c r="G1348">
        <v>1</v>
      </c>
      <c r="H1348" t="s">
        <v>22</v>
      </c>
      <c r="I1348" t="s">
        <v>35</v>
      </c>
      <c r="J1348" t="s">
        <v>23</v>
      </c>
      <c r="K1348" t="s">
        <v>23</v>
      </c>
      <c r="L1348" t="s">
        <v>22</v>
      </c>
      <c r="M1348" t="s">
        <v>23</v>
      </c>
      <c r="N1348" t="s">
        <v>23</v>
      </c>
      <c r="O1348" t="s">
        <v>22</v>
      </c>
      <c r="P1348" t="s">
        <v>26</v>
      </c>
      <c r="Q1348">
        <v>1</v>
      </c>
      <c r="R1348" t="s">
        <v>27</v>
      </c>
      <c r="S1348">
        <v>87.25</v>
      </c>
      <c r="T1348">
        <v>1258.5999999999999</v>
      </c>
      <c r="U1348">
        <v>1</v>
      </c>
    </row>
    <row r="1349" spans="1:21" x14ac:dyDescent="0.25">
      <c r="A1349" t="s">
        <v>1381</v>
      </c>
      <c r="B1349">
        <v>1</v>
      </c>
      <c r="C1349">
        <v>0</v>
      </c>
      <c r="D1349">
        <v>0</v>
      </c>
      <c r="E1349">
        <v>0</v>
      </c>
      <c r="F1349">
        <v>19</v>
      </c>
      <c r="G1349">
        <v>1</v>
      </c>
      <c r="H1349" t="s">
        <v>23</v>
      </c>
      <c r="I1349" t="s">
        <v>23</v>
      </c>
      <c r="J1349" t="s">
        <v>44</v>
      </c>
      <c r="K1349" t="s">
        <v>44</v>
      </c>
      <c r="L1349" t="s">
        <v>44</v>
      </c>
      <c r="M1349" t="s">
        <v>44</v>
      </c>
      <c r="N1349" t="s">
        <v>44</v>
      </c>
      <c r="O1349" t="s">
        <v>44</v>
      </c>
      <c r="P1349" t="s">
        <v>45</v>
      </c>
      <c r="Q1349">
        <v>1</v>
      </c>
      <c r="R1349" t="s">
        <v>30</v>
      </c>
      <c r="S1349">
        <v>19.95</v>
      </c>
      <c r="T1349">
        <v>373.5</v>
      </c>
      <c r="U1349">
        <v>0</v>
      </c>
    </row>
    <row r="1350" spans="1:21" x14ac:dyDescent="0.25">
      <c r="A1350" t="s">
        <v>1382</v>
      </c>
      <c r="B1350">
        <v>1</v>
      </c>
      <c r="C1350">
        <v>0</v>
      </c>
      <c r="D1350">
        <v>1</v>
      </c>
      <c r="E1350">
        <v>0</v>
      </c>
      <c r="F1350">
        <v>10</v>
      </c>
      <c r="G1350">
        <v>1</v>
      </c>
      <c r="H1350" t="s">
        <v>23</v>
      </c>
      <c r="I1350" t="s">
        <v>35</v>
      </c>
      <c r="J1350" t="s">
        <v>23</v>
      </c>
      <c r="K1350" t="s">
        <v>23</v>
      </c>
      <c r="L1350" t="s">
        <v>23</v>
      </c>
      <c r="M1350" t="s">
        <v>23</v>
      </c>
      <c r="N1350" t="s">
        <v>22</v>
      </c>
      <c r="O1350" t="s">
        <v>23</v>
      </c>
      <c r="P1350" t="s">
        <v>26</v>
      </c>
      <c r="Q1350">
        <v>1</v>
      </c>
      <c r="R1350" t="s">
        <v>27</v>
      </c>
      <c r="S1350">
        <v>79.95</v>
      </c>
      <c r="T1350">
        <v>857.2</v>
      </c>
      <c r="U1350">
        <v>1</v>
      </c>
    </row>
    <row r="1351" spans="1:21" x14ac:dyDescent="0.25">
      <c r="A1351" t="s">
        <v>1383</v>
      </c>
      <c r="B1351">
        <v>0</v>
      </c>
      <c r="C1351">
        <v>0</v>
      </c>
      <c r="D1351">
        <v>1</v>
      </c>
      <c r="E1351">
        <v>0</v>
      </c>
      <c r="F1351">
        <v>51</v>
      </c>
      <c r="G1351">
        <v>0</v>
      </c>
      <c r="H1351" t="s">
        <v>24</v>
      </c>
      <c r="I1351" t="s">
        <v>25</v>
      </c>
      <c r="J1351" t="s">
        <v>23</v>
      </c>
      <c r="K1351" t="s">
        <v>22</v>
      </c>
      <c r="L1351" t="s">
        <v>23</v>
      </c>
      <c r="M1351" t="s">
        <v>23</v>
      </c>
      <c r="N1351" t="s">
        <v>22</v>
      </c>
      <c r="O1351" t="s">
        <v>22</v>
      </c>
      <c r="P1351" t="s">
        <v>26</v>
      </c>
      <c r="Q1351">
        <v>1</v>
      </c>
      <c r="R1351" t="s">
        <v>27</v>
      </c>
      <c r="S1351">
        <v>49.65</v>
      </c>
      <c r="T1351">
        <v>2553.35</v>
      </c>
      <c r="U1351">
        <v>0</v>
      </c>
    </row>
    <row r="1352" spans="1:21" x14ac:dyDescent="0.25">
      <c r="A1352" t="s">
        <v>1384</v>
      </c>
      <c r="B1352">
        <v>0</v>
      </c>
      <c r="C1352">
        <v>0</v>
      </c>
      <c r="D1352">
        <v>1</v>
      </c>
      <c r="E1352">
        <v>0</v>
      </c>
      <c r="F1352">
        <v>67</v>
      </c>
      <c r="G1352">
        <v>1</v>
      </c>
      <c r="H1352" t="s">
        <v>22</v>
      </c>
      <c r="I1352" t="s">
        <v>25</v>
      </c>
      <c r="J1352" t="s">
        <v>22</v>
      </c>
      <c r="K1352" t="s">
        <v>22</v>
      </c>
      <c r="L1352" t="s">
        <v>22</v>
      </c>
      <c r="M1352" t="s">
        <v>23</v>
      </c>
      <c r="N1352" t="s">
        <v>23</v>
      </c>
      <c r="O1352" t="s">
        <v>23</v>
      </c>
      <c r="P1352" t="s">
        <v>45</v>
      </c>
      <c r="Q1352">
        <v>0</v>
      </c>
      <c r="R1352" t="s">
        <v>30</v>
      </c>
      <c r="S1352">
        <v>65.650000000000006</v>
      </c>
      <c r="T1352">
        <v>4322.8500000000004</v>
      </c>
      <c r="U1352">
        <v>0</v>
      </c>
    </row>
    <row r="1353" spans="1:21" x14ac:dyDescent="0.25">
      <c r="A1353" t="s">
        <v>1385</v>
      </c>
      <c r="B1353">
        <v>1</v>
      </c>
      <c r="C1353">
        <v>0</v>
      </c>
      <c r="D1353">
        <v>1</v>
      </c>
      <c r="E1353">
        <v>1</v>
      </c>
      <c r="F1353">
        <v>11</v>
      </c>
      <c r="G1353">
        <v>1</v>
      </c>
      <c r="H1353" t="s">
        <v>23</v>
      </c>
      <c r="I1353" t="s">
        <v>23</v>
      </c>
      <c r="J1353" t="s">
        <v>44</v>
      </c>
      <c r="K1353" t="s">
        <v>44</v>
      </c>
      <c r="L1353" t="s">
        <v>44</v>
      </c>
      <c r="M1353" t="s">
        <v>44</v>
      </c>
      <c r="N1353" t="s">
        <v>44</v>
      </c>
      <c r="O1353" t="s">
        <v>44</v>
      </c>
      <c r="P1353" t="s">
        <v>26</v>
      </c>
      <c r="Q1353">
        <v>1</v>
      </c>
      <c r="R1353" t="s">
        <v>27</v>
      </c>
      <c r="S1353">
        <v>20.45</v>
      </c>
      <c r="T1353">
        <v>250.8</v>
      </c>
      <c r="U1353">
        <v>0</v>
      </c>
    </row>
    <row r="1354" spans="1:21" x14ac:dyDescent="0.25">
      <c r="A1354" t="s">
        <v>1386</v>
      </c>
      <c r="B1354">
        <v>1</v>
      </c>
      <c r="C1354">
        <v>0</v>
      </c>
      <c r="D1354">
        <v>1</v>
      </c>
      <c r="E1354">
        <v>1</v>
      </c>
      <c r="F1354">
        <v>72</v>
      </c>
      <c r="G1354">
        <v>0</v>
      </c>
      <c r="H1354" t="s">
        <v>24</v>
      </c>
      <c r="I1354" t="s">
        <v>25</v>
      </c>
      <c r="J1354" t="s">
        <v>22</v>
      </c>
      <c r="K1354" t="s">
        <v>23</v>
      </c>
      <c r="L1354" t="s">
        <v>22</v>
      </c>
      <c r="M1354" t="s">
        <v>22</v>
      </c>
      <c r="N1354" t="s">
        <v>22</v>
      </c>
      <c r="O1354" t="s">
        <v>22</v>
      </c>
      <c r="P1354" t="s">
        <v>45</v>
      </c>
      <c r="Q1354">
        <v>0</v>
      </c>
      <c r="R1354" t="s">
        <v>33</v>
      </c>
      <c r="S1354">
        <v>60.95</v>
      </c>
      <c r="T1354">
        <v>4549.05</v>
      </c>
      <c r="U1354">
        <v>0</v>
      </c>
    </row>
    <row r="1355" spans="1:21" x14ac:dyDescent="0.25">
      <c r="A1355" t="s">
        <v>1387</v>
      </c>
      <c r="B1355">
        <v>1</v>
      </c>
      <c r="C1355">
        <v>0</v>
      </c>
      <c r="D1355">
        <v>1</v>
      </c>
      <c r="E1355">
        <v>1</v>
      </c>
      <c r="F1355">
        <v>66</v>
      </c>
      <c r="G1355">
        <v>1</v>
      </c>
      <c r="H1355" t="s">
        <v>23</v>
      </c>
      <c r="I1355" t="s">
        <v>23</v>
      </c>
      <c r="J1355" t="s">
        <v>44</v>
      </c>
      <c r="K1355" t="s">
        <v>44</v>
      </c>
      <c r="L1355" t="s">
        <v>44</v>
      </c>
      <c r="M1355" t="s">
        <v>44</v>
      </c>
      <c r="N1355" t="s">
        <v>44</v>
      </c>
      <c r="O1355" t="s">
        <v>44</v>
      </c>
      <c r="P1355" t="s">
        <v>29</v>
      </c>
      <c r="Q1355">
        <v>1</v>
      </c>
      <c r="R1355" t="s">
        <v>27</v>
      </c>
      <c r="S1355">
        <v>20.350000000000001</v>
      </c>
      <c r="T1355">
        <v>1359.5</v>
      </c>
      <c r="U1355">
        <v>0</v>
      </c>
    </row>
    <row r="1356" spans="1:21" x14ac:dyDescent="0.25">
      <c r="A1356" t="s">
        <v>1388</v>
      </c>
      <c r="B1356">
        <v>0</v>
      </c>
      <c r="C1356">
        <v>0</v>
      </c>
      <c r="D1356">
        <v>0</v>
      </c>
      <c r="E1356">
        <v>0</v>
      </c>
      <c r="F1356">
        <v>18</v>
      </c>
      <c r="G1356">
        <v>1</v>
      </c>
      <c r="H1356" t="s">
        <v>22</v>
      </c>
      <c r="I1356" t="s">
        <v>35</v>
      </c>
      <c r="J1356" t="s">
        <v>23</v>
      </c>
      <c r="K1356" t="s">
        <v>23</v>
      </c>
      <c r="L1356" t="s">
        <v>23</v>
      </c>
      <c r="M1356" t="s">
        <v>22</v>
      </c>
      <c r="N1356" t="s">
        <v>22</v>
      </c>
      <c r="O1356" t="s">
        <v>23</v>
      </c>
      <c r="P1356" t="s">
        <v>26</v>
      </c>
      <c r="Q1356">
        <v>1</v>
      </c>
      <c r="R1356" t="s">
        <v>27</v>
      </c>
      <c r="S1356">
        <v>88.35</v>
      </c>
      <c r="T1356">
        <v>1639.3</v>
      </c>
      <c r="U1356">
        <v>1</v>
      </c>
    </row>
    <row r="1357" spans="1:21" x14ac:dyDescent="0.25">
      <c r="A1357" t="s">
        <v>1389</v>
      </c>
      <c r="B1357">
        <v>0</v>
      </c>
      <c r="C1357">
        <v>0</v>
      </c>
      <c r="D1357">
        <v>0</v>
      </c>
      <c r="E1357">
        <v>0</v>
      </c>
      <c r="F1357">
        <v>9</v>
      </c>
      <c r="G1357">
        <v>1</v>
      </c>
      <c r="H1357" t="s">
        <v>23</v>
      </c>
      <c r="I1357" t="s">
        <v>23</v>
      </c>
      <c r="J1357" t="s">
        <v>44</v>
      </c>
      <c r="K1357" t="s">
        <v>44</v>
      </c>
      <c r="L1357" t="s">
        <v>44</v>
      </c>
      <c r="M1357" t="s">
        <v>44</v>
      </c>
      <c r="N1357" t="s">
        <v>44</v>
      </c>
      <c r="O1357" t="s">
        <v>44</v>
      </c>
      <c r="P1357" t="s">
        <v>26</v>
      </c>
      <c r="Q1357">
        <v>1</v>
      </c>
      <c r="R1357" t="s">
        <v>27</v>
      </c>
      <c r="S1357">
        <v>19.5</v>
      </c>
      <c r="T1357">
        <v>178.85</v>
      </c>
      <c r="U1357">
        <v>0</v>
      </c>
    </row>
    <row r="1358" spans="1:21" x14ac:dyDescent="0.25">
      <c r="A1358" t="s">
        <v>1390</v>
      </c>
      <c r="B1358">
        <v>0</v>
      </c>
      <c r="C1358">
        <v>0</v>
      </c>
      <c r="D1358">
        <v>0</v>
      </c>
      <c r="E1358">
        <v>0</v>
      </c>
      <c r="F1358">
        <v>9</v>
      </c>
      <c r="G1358">
        <v>1</v>
      </c>
      <c r="H1358" t="s">
        <v>22</v>
      </c>
      <c r="I1358" t="s">
        <v>35</v>
      </c>
      <c r="J1358" t="s">
        <v>23</v>
      </c>
      <c r="K1358" t="s">
        <v>23</v>
      </c>
      <c r="L1358" t="s">
        <v>23</v>
      </c>
      <c r="M1358" t="s">
        <v>23</v>
      </c>
      <c r="N1358" t="s">
        <v>23</v>
      </c>
      <c r="O1358" t="s">
        <v>23</v>
      </c>
      <c r="P1358" t="s">
        <v>26</v>
      </c>
      <c r="Q1358">
        <v>1</v>
      </c>
      <c r="R1358" t="s">
        <v>38</v>
      </c>
      <c r="S1358">
        <v>75.2</v>
      </c>
      <c r="T1358">
        <v>633.85</v>
      </c>
      <c r="U1358">
        <v>0</v>
      </c>
    </row>
    <row r="1359" spans="1:21" x14ac:dyDescent="0.25">
      <c r="A1359" t="s">
        <v>1391</v>
      </c>
      <c r="B1359">
        <v>1</v>
      </c>
      <c r="C1359">
        <v>0</v>
      </c>
      <c r="D1359">
        <v>1</v>
      </c>
      <c r="E1359">
        <v>0</v>
      </c>
      <c r="F1359">
        <v>48</v>
      </c>
      <c r="G1359">
        <v>1</v>
      </c>
      <c r="H1359" t="s">
        <v>22</v>
      </c>
      <c r="I1359" t="s">
        <v>35</v>
      </c>
      <c r="J1359" t="s">
        <v>22</v>
      </c>
      <c r="K1359" t="s">
        <v>22</v>
      </c>
      <c r="L1359" t="s">
        <v>22</v>
      </c>
      <c r="M1359" t="s">
        <v>23</v>
      </c>
      <c r="N1359" t="s">
        <v>22</v>
      </c>
      <c r="O1359" t="s">
        <v>22</v>
      </c>
      <c r="P1359" t="s">
        <v>26</v>
      </c>
      <c r="Q1359">
        <v>1</v>
      </c>
      <c r="R1359" t="s">
        <v>33</v>
      </c>
      <c r="S1359">
        <v>111.45</v>
      </c>
      <c r="T1359">
        <v>5315.1</v>
      </c>
      <c r="U1359">
        <v>0</v>
      </c>
    </row>
    <row r="1360" spans="1:21" x14ac:dyDescent="0.25">
      <c r="A1360" t="s">
        <v>1392</v>
      </c>
      <c r="B1360">
        <v>1</v>
      </c>
      <c r="C1360">
        <v>0</v>
      </c>
      <c r="D1360">
        <v>0</v>
      </c>
      <c r="E1360">
        <v>0</v>
      </c>
      <c r="F1360">
        <v>10</v>
      </c>
      <c r="G1360">
        <v>1</v>
      </c>
      <c r="H1360" t="s">
        <v>23</v>
      </c>
      <c r="I1360" t="s">
        <v>35</v>
      </c>
      <c r="J1360" t="s">
        <v>23</v>
      </c>
      <c r="K1360" t="s">
        <v>23</v>
      </c>
      <c r="L1360" t="s">
        <v>23</v>
      </c>
      <c r="M1360" t="s">
        <v>23</v>
      </c>
      <c r="N1360" t="s">
        <v>23</v>
      </c>
      <c r="O1360" t="s">
        <v>23</v>
      </c>
      <c r="P1360" t="s">
        <v>26</v>
      </c>
      <c r="Q1360">
        <v>0</v>
      </c>
      <c r="R1360" t="s">
        <v>30</v>
      </c>
      <c r="S1360">
        <v>70.150000000000006</v>
      </c>
      <c r="T1360">
        <v>735.5</v>
      </c>
      <c r="U1360">
        <v>0</v>
      </c>
    </row>
    <row r="1361" spans="1:21" x14ac:dyDescent="0.25">
      <c r="A1361" t="s">
        <v>1393</v>
      </c>
      <c r="B1361">
        <v>0</v>
      </c>
      <c r="C1361">
        <v>0</v>
      </c>
      <c r="D1361">
        <v>0</v>
      </c>
      <c r="E1361">
        <v>0</v>
      </c>
      <c r="F1361">
        <v>9</v>
      </c>
      <c r="G1361">
        <v>1</v>
      </c>
      <c r="H1361" t="s">
        <v>22</v>
      </c>
      <c r="I1361" t="s">
        <v>35</v>
      </c>
      <c r="J1361" t="s">
        <v>23</v>
      </c>
      <c r="K1361" t="s">
        <v>23</v>
      </c>
      <c r="L1361" t="s">
        <v>23</v>
      </c>
      <c r="M1361" t="s">
        <v>23</v>
      </c>
      <c r="N1361" t="s">
        <v>22</v>
      </c>
      <c r="O1361" t="s">
        <v>22</v>
      </c>
      <c r="P1361" t="s">
        <v>26</v>
      </c>
      <c r="Q1361">
        <v>1</v>
      </c>
      <c r="R1361" t="s">
        <v>27</v>
      </c>
      <c r="S1361">
        <v>94.75</v>
      </c>
      <c r="T1361">
        <v>889.9</v>
      </c>
      <c r="U1361">
        <v>1</v>
      </c>
    </row>
    <row r="1362" spans="1:21" x14ac:dyDescent="0.25">
      <c r="A1362" t="s">
        <v>1394</v>
      </c>
      <c r="B1362">
        <v>0</v>
      </c>
      <c r="C1362">
        <v>1</v>
      </c>
      <c r="D1362">
        <v>0</v>
      </c>
      <c r="E1362">
        <v>0</v>
      </c>
      <c r="F1362">
        <v>13</v>
      </c>
      <c r="G1362">
        <v>1</v>
      </c>
      <c r="H1362" t="s">
        <v>22</v>
      </c>
      <c r="I1362" t="s">
        <v>35</v>
      </c>
      <c r="J1362" t="s">
        <v>23</v>
      </c>
      <c r="K1362" t="s">
        <v>23</v>
      </c>
      <c r="L1362" t="s">
        <v>23</v>
      </c>
      <c r="M1362" t="s">
        <v>23</v>
      </c>
      <c r="N1362" t="s">
        <v>22</v>
      </c>
      <c r="O1362" t="s">
        <v>22</v>
      </c>
      <c r="P1362" t="s">
        <v>26</v>
      </c>
      <c r="Q1362">
        <v>1</v>
      </c>
      <c r="R1362" t="s">
        <v>27</v>
      </c>
      <c r="S1362">
        <v>95.05</v>
      </c>
      <c r="T1362">
        <v>1290</v>
      </c>
      <c r="U1362">
        <v>1</v>
      </c>
    </row>
    <row r="1363" spans="1:21" x14ac:dyDescent="0.25">
      <c r="A1363" t="s">
        <v>1395</v>
      </c>
      <c r="B1363">
        <v>1</v>
      </c>
      <c r="C1363">
        <v>0</v>
      </c>
      <c r="D1363">
        <v>0</v>
      </c>
      <c r="E1363">
        <v>0</v>
      </c>
      <c r="F1363">
        <v>4</v>
      </c>
      <c r="G1363">
        <v>1</v>
      </c>
      <c r="H1363" t="s">
        <v>22</v>
      </c>
      <c r="I1363" t="s">
        <v>35</v>
      </c>
      <c r="J1363" t="s">
        <v>23</v>
      </c>
      <c r="K1363" t="s">
        <v>22</v>
      </c>
      <c r="L1363" t="s">
        <v>23</v>
      </c>
      <c r="M1363" t="s">
        <v>23</v>
      </c>
      <c r="N1363" t="s">
        <v>23</v>
      </c>
      <c r="O1363" t="s">
        <v>23</v>
      </c>
      <c r="P1363" t="s">
        <v>26</v>
      </c>
      <c r="Q1363">
        <v>0</v>
      </c>
      <c r="R1363" t="s">
        <v>27</v>
      </c>
      <c r="S1363">
        <v>78.45</v>
      </c>
      <c r="T1363">
        <v>330.05</v>
      </c>
      <c r="U1363">
        <v>1</v>
      </c>
    </row>
    <row r="1364" spans="1:21" x14ac:dyDescent="0.25">
      <c r="A1364" t="s">
        <v>1396</v>
      </c>
      <c r="B1364">
        <v>1</v>
      </c>
      <c r="C1364">
        <v>0</v>
      </c>
      <c r="D1364">
        <v>0</v>
      </c>
      <c r="E1364">
        <v>0</v>
      </c>
      <c r="F1364">
        <v>4</v>
      </c>
      <c r="G1364">
        <v>1</v>
      </c>
      <c r="H1364" t="s">
        <v>23</v>
      </c>
      <c r="I1364" t="s">
        <v>35</v>
      </c>
      <c r="J1364" t="s">
        <v>23</v>
      </c>
      <c r="K1364" t="s">
        <v>23</v>
      </c>
      <c r="L1364" t="s">
        <v>23</v>
      </c>
      <c r="M1364" t="s">
        <v>23</v>
      </c>
      <c r="N1364" t="s">
        <v>23</v>
      </c>
      <c r="O1364" t="s">
        <v>23</v>
      </c>
      <c r="P1364" t="s">
        <v>26</v>
      </c>
      <c r="Q1364">
        <v>1</v>
      </c>
      <c r="R1364" t="s">
        <v>27</v>
      </c>
      <c r="S1364">
        <v>70.2</v>
      </c>
      <c r="T1364">
        <v>237.95</v>
      </c>
      <c r="U1364">
        <v>1</v>
      </c>
    </row>
    <row r="1365" spans="1:21" x14ac:dyDescent="0.25">
      <c r="A1365" t="s">
        <v>1397</v>
      </c>
      <c r="B1365">
        <v>0</v>
      </c>
      <c r="C1365">
        <v>0</v>
      </c>
      <c r="D1365">
        <v>1</v>
      </c>
      <c r="E1365">
        <v>0</v>
      </c>
      <c r="F1365">
        <v>72</v>
      </c>
      <c r="G1365">
        <v>1</v>
      </c>
      <c r="H1365" t="s">
        <v>22</v>
      </c>
      <c r="I1365" t="s">
        <v>25</v>
      </c>
      <c r="J1365" t="s">
        <v>22</v>
      </c>
      <c r="K1365" t="s">
        <v>22</v>
      </c>
      <c r="L1365" t="s">
        <v>22</v>
      </c>
      <c r="M1365" t="s">
        <v>22</v>
      </c>
      <c r="N1365" t="s">
        <v>22</v>
      </c>
      <c r="O1365" t="s">
        <v>22</v>
      </c>
      <c r="P1365" t="s">
        <v>45</v>
      </c>
      <c r="Q1365">
        <v>0</v>
      </c>
      <c r="R1365" t="s">
        <v>33</v>
      </c>
      <c r="S1365">
        <v>92</v>
      </c>
      <c r="T1365">
        <v>6474.4</v>
      </c>
      <c r="U1365">
        <v>0</v>
      </c>
    </row>
    <row r="1366" spans="1:21" x14ac:dyDescent="0.25">
      <c r="A1366" t="s">
        <v>1398</v>
      </c>
      <c r="B1366">
        <v>0</v>
      </c>
      <c r="C1366">
        <v>0</v>
      </c>
      <c r="D1366">
        <v>1</v>
      </c>
      <c r="E1366">
        <v>1</v>
      </c>
      <c r="F1366">
        <v>51</v>
      </c>
      <c r="G1366">
        <v>1</v>
      </c>
      <c r="H1366" t="s">
        <v>23</v>
      </c>
      <c r="I1366" t="s">
        <v>25</v>
      </c>
      <c r="J1366" t="s">
        <v>22</v>
      </c>
      <c r="K1366" t="s">
        <v>22</v>
      </c>
      <c r="L1366" t="s">
        <v>22</v>
      </c>
      <c r="M1366" t="s">
        <v>22</v>
      </c>
      <c r="N1366" t="s">
        <v>22</v>
      </c>
      <c r="O1366" t="s">
        <v>22</v>
      </c>
      <c r="P1366" t="s">
        <v>45</v>
      </c>
      <c r="Q1366">
        <v>0</v>
      </c>
      <c r="R1366" t="s">
        <v>38</v>
      </c>
      <c r="S1366">
        <v>85.5</v>
      </c>
      <c r="T1366">
        <v>4421.95</v>
      </c>
      <c r="U1366">
        <v>0</v>
      </c>
    </row>
    <row r="1367" spans="1:21" x14ac:dyDescent="0.25">
      <c r="A1367" t="s">
        <v>1399</v>
      </c>
      <c r="B1367">
        <v>1</v>
      </c>
      <c r="C1367">
        <v>0</v>
      </c>
      <c r="D1367">
        <v>1</v>
      </c>
      <c r="E1367">
        <v>0</v>
      </c>
      <c r="F1367">
        <v>59</v>
      </c>
      <c r="G1367">
        <v>0</v>
      </c>
      <c r="H1367" t="s">
        <v>24</v>
      </c>
      <c r="I1367" t="s">
        <v>25</v>
      </c>
      <c r="J1367" t="s">
        <v>23</v>
      </c>
      <c r="K1367" t="s">
        <v>22</v>
      </c>
      <c r="L1367" t="s">
        <v>23</v>
      </c>
      <c r="M1367" t="s">
        <v>23</v>
      </c>
      <c r="N1367" t="s">
        <v>23</v>
      </c>
      <c r="O1367" t="s">
        <v>22</v>
      </c>
      <c r="P1367" t="s">
        <v>26</v>
      </c>
      <c r="Q1367">
        <v>1</v>
      </c>
      <c r="R1367" t="s">
        <v>33</v>
      </c>
      <c r="S1367">
        <v>41.05</v>
      </c>
      <c r="T1367">
        <v>2452.6999999999998</v>
      </c>
      <c r="U1367">
        <v>1</v>
      </c>
    </row>
    <row r="1368" spans="1:21" x14ac:dyDescent="0.25">
      <c r="A1368" t="s">
        <v>1400</v>
      </c>
      <c r="B1368">
        <v>1</v>
      </c>
      <c r="C1368">
        <v>0</v>
      </c>
      <c r="D1368">
        <v>1</v>
      </c>
      <c r="E1368">
        <v>0</v>
      </c>
      <c r="F1368">
        <v>10</v>
      </c>
      <c r="G1368">
        <v>1</v>
      </c>
      <c r="H1368" t="s">
        <v>22</v>
      </c>
      <c r="I1368" t="s">
        <v>35</v>
      </c>
      <c r="J1368" t="s">
        <v>23</v>
      </c>
      <c r="K1368" t="s">
        <v>23</v>
      </c>
      <c r="L1368" t="s">
        <v>23</v>
      </c>
      <c r="M1368" t="s">
        <v>23</v>
      </c>
      <c r="N1368" t="s">
        <v>22</v>
      </c>
      <c r="O1368" t="s">
        <v>23</v>
      </c>
      <c r="P1368" t="s">
        <v>26</v>
      </c>
      <c r="Q1368">
        <v>1</v>
      </c>
      <c r="R1368" t="s">
        <v>27</v>
      </c>
      <c r="S1368">
        <v>85.6</v>
      </c>
      <c r="T1368">
        <v>813.85</v>
      </c>
      <c r="U1368">
        <v>1</v>
      </c>
    </row>
    <row r="1369" spans="1:21" x14ac:dyDescent="0.25">
      <c r="A1369" t="s">
        <v>1401</v>
      </c>
      <c r="B1369">
        <v>1</v>
      </c>
      <c r="C1369">
        <v>1</v>
      </c>
      <c r="D1369">
        <v>1</v>
      </c>
      <c r="E1369">
        <v>0</v>
      </c>
      <c r="F1369">
        <v>61</v>
      </c>
      <c r="G1369">
        <v>1</v>
      </c>
      <c r="H1369" t="s">
        <v>22</v>
      </c>
      <c r="I1369" t="s">
        <v>35</v>
      </c>
      <c r="J1369" t="s">
        <v>23</v>
      </c>
      <c r="K1369" t="s">
        <v>22</v>
      </c>
      <c r="L1369" t="s">
        <v>23</v>
      </c>
      <c r="M1369" t="s">
        <v>23</v>
      </c>
      <c r="N1369" t="s">
        <v>23</v>
      </c>
      <c r="O1369" t="s">
        <v>23</v>
      </c>
      <c r="P1369" t="s">
        <v>26</v>
      </c>
      <c r="Q1369">
        <v>1</v>
      </c>
      <c r="R1369" t="s">
        <v>27</v>
      </c>
      <c r="S1369">
        <v>82.15</v>
      </c>
      <c r="T1369">
        <v>4904.8500000000004</v>
      </c>
      <c r="U1369">
        <v>0</v>
      </c>
    </row>
    <row r="1370" spans="1:21" x14ac:dyDescent="0.25">
      <c r="A1370" t="s">
        <v>1402</v>
      </c>
      <c r="B1370">
        <v>1</v>
      </c>
      <c r="C1370">
        <v>0</v>
      </c>
      <c r="D1370">
        <v>0</v>
      </c>
      <c r="E1370">
        <v>0</v>
      </c>
      <c r="F1370">
        <v>54</v>
      </c>
      <c r="G1370">
        <v>1</v>
      </c>
      <c r="H1370" t="s">
        <v>23</v>
      </c>
      <c r="I1370" t="s">
        <v>35</v>
      </c>
      <c r="J1370" t="s">
        <v>22</v>
      </c>
      <c r="K1370" t="s">
        <v>23</v>
      </c>
      <c r="L1370" t="s">
        <v>22</v>
      </c>
      <c r="M1370" t="s">
        <v>22</v>
      </c>
      <c r="N1370" t="s">
        <v>23</v>
      </c>
      <c r="O1370" t="s">
        <v>23</v>
      </c>
      <c r="P1370" t="s">
        <v>29</v>
      </c>
      <c r="Q1370">
        <v>0</v>
      </c>
      <c r="R1370" t="s">
        <v>27</v>
      </c>
      <c r="S1370">
        <v>84.4</v>
      </c>
      <c r="T1370">
        <v>4484.05</v>
      </c>
      <c r="U1370">
        <v>0</v>
      </c>
    </row>
    <row r="1371" spans="1:21" x14ac:dyDescent="0.25">
      <c r="A1371" t="s">
        <v>1403</v>
      </c>
      <c r="B1371">
        <v>0</v>
      </c>
      <c r="C1371">
        <v>0</v>
      </c>
      <c r="D1371">
        <v>0</v>
      </c>
      <c r="E1371">
        <v>0</v>
      </c>
      <c r="F1371">
        <v>33</v>
      </c>
      <c r="G1371">
        <v>1</v>
      </c>
      <c r="H1371" t="s">
        <v>22</v>
      </c>
      <c r="I1371" t="s">
        <v>25</v>
      </c>
      <c r="J1371" t="s">
        <v>22</v>
      </c>
      <c r="K1371" t="s">
        <v>22</v>
      </c>
      <c r="L1371" t="s">
        <v>23</v>
      </c>
      <c r="M1371" t="s">
        <v>23</v>
      </c>
      <c r="N1371" t="s">
        <v>23</v>
      </c>
      <c r="O1371" t="s">
        <v>23</v>
      </c>
      <c r="P1371" t="s">
        <v>26</v>
      </c>
      <c r="Q1371">
        <v>1</v>
      </c>
      <c r="R1371" t="s">
        <v>30</v>
      </c>
      <c r="S1371">
        <v>60.9</v>
      </c>
      <c r="T1371">
        <v>2033.85</v>
      </c>
      <c r="U1371">
        <v>0</v>
      </c>
    </row>
    <row r="1372" spans="1:21" x14ac:dyDescent="0.25">
      <c r="A1372" t="s">
        <v>1404</v>
      </c>
      <c r="B1372">
        <v>0</v>
      </c>
      <c r="C1372">
        <v>0</v>
      </c>
      <c r="D1372">
        <v>0</v>
      </c>
      <c r="E1372">
        <v>0</v>
      </c>
      <c r="F1372">
        <v>27</v>
      </c>
      <c r="G1372">
        <v>1</v>
      </c>
      <c r="H1372" t="s">
        <v>23</v>
      </c>
      <c r="I1372" t="s">
        <v>23</v>
      </c>
      <c r="J1372" t="s">
        <v>44</v>
      </c>
      <c r="K1372" t="s">
        <v>44</v>
      </c>
      <c r="L1372" t="s">
        <v>44</v>
      </c>
      <c r="M1372" t="s">
        <v>44</v>
      </c>
      <c r="N1372" t="s">
        <v>44</v>
      </c>
      <c r="O1372" t="s">
        <v>44</v>
      </c>
      <c r="P1372" t="s">
        <v>45</v>
      </c>
      <c r="Q1372">
        <v>1</v>
      </c>
      <c r="R1372" t="s">
        <v>33</v>
      </c>
      <c r="S1372">
        <v>20.25</v>
      </c>
      <c r="T1372">
        <v>538.20000000000005</v>
      </c>
      <c r="U1372">
        <v>0</v>
      </c>
    </row>
    <row r="1373" spans="1:21" x14ac:dyDescent="0.25">
      <c r="A1373" t="s">
        <v>1405</v>
      </c>
      <c r="B1373">
        <v>0</v>
      </c>
      <c r="C1373">
        <v>1</v>
      </c>
      <c r="D1373">
        <v>0</v>
      </c>
      <c r="E1373">
        <v>0</v>
      </c>
      <c r="F1373">
        <v>1</v>
      </c>
      <c r="G1373">
        <v>1</v>
      </c>
      <c r="H1373" t="s">
        <v>23</v>
      </c>
      <c r="I1373" t="s">
        <v>35</v>
      </c>
      <c r="J1373" t="s">
        <v>23</v>
      </c>
      <c r="K1373" t="s">
        <v>23</v>
      </c>
      <c r="L1373" t="s">
        <v>23</v>
      </c>
      <c r="M1373" t="s">
        <v>23</v>
      </c>
      <c r="N1373" t="s">
        <v>22</v>
      </c>
      <c r="O1373" t="s">
        <v>23</v>
      </c>
      <c r="P1373" t="s">
        <v>26</v>
      </c>
      <c r="Q1373">
        <v>1</v>
      </c>
      <c r="R1373" t="s">
        <v>27</v>
      </c>
      <c r="S1373">
        <v>79.2</v>
      </c>
      <c r="T1373">
        <v>79.2</v>
      </c>
      <c r="U1373">
        <v>1</v>
      </c>
    </row>
    <row r="1374" spans="1:21" x14ac:dyDescent="0.25">
      <c r="A1374" t="s">
        <v>1406</v>
      </c>
      <c r="B1374">
        <v>1</v>
      </c>
      <c r="C1374">
        <v>0</v>
      </c>
      <c r="D1374">
        <v>0</v>
      </c>
      <c r="E1374">
        <v>0</v>
      </c>
      <c r="F1374">
        <v>23</v>
      </c>
      <c r="G1374">
        <v>1</v>
      </c>
      <c r="H1374" t="s">
        <v>23</v>
      </c>
      <c r="I1374" t="s">
        <v>35</v>
      </c>
      <c r="J1374" t="s">
        <v>23</v>
      </c>
      <c r="K1374" t="s">
        <v>22</v>
      </c>
      <c r="L1374" t="s">
        <v>23</v>
      </c>
      <c r="M1374" t="s">
        <v>23</v>
      </c>
      <c r="N1374" t="s">
        <v>22</v>
      </c>
      <c r="O1374" t="s">
        <v>22</v>
      </c>
      <c r="P1374" t="s">
        <v>26</v>
      </c>
      <c r="Q1374">
        <v>0</v>
      </c>
      <c r="R1374" t="s">
        <v>30</v>
      </c>
      <c r="S1374">
        <v>95.3</v>
      </c>
      <c r="T1374">
        <v>2192.9</v>
      </c>
      <c r="U1374">
        <v>0</v>
      </c>
    </row>
    <row r="1375" spans="1:21" x14ac:dyDescent="0.25">
      <c r="A1375" t="s">
        <v>1407</v>
      </c>
      <c r="B1375">
        <v>1</v>
      </c>
      <c r="C1375">
        <v>0</v>
      </c>
      <c r="D1375">
        <v>0</v>
      </c>
      <c r="E1375">
        <v>1</v>
      </c>
      <c r="F1375">
        <v>1</v>
      </c>
      <c r="G1375">
        <v>1</v>
      </c>
      <c r="H1375" t="s">
        <v>23</v>
      </c>
      <c r="I1375" t="s">
        <v>23</v>
      </c>
      <c r="J1375" t="s">
        <v>44</v>
      </c>
      <c r="K1375" t="s">
        <v>44</v>
      </c>
      <c r="L1375" t="s">
        <v>44</v>
      </c>
      <c r="M1375" t="s">
        <v>44</v>
      </c>
      <c r="N1375" t="s">
        <v>44</v>
      </c>
      <c r="O1375" t="s">
        <v>44</v>
      </c>
      <c r="P1375" t="s">
        <v>26</v>
      </c>
      <c r="Q1375">
        <v>0</v>
      </c>
      <c r="R1375" t="s">
        <v>30</v>
      </c>
      <c r="S1375">
        <v>19.850000000000001</v>
      </c>
      <c r="T1375">
        <v>19.850000000000001</v>
      </c>
      <c r="U1375">
        <v>0</v>
      </c>
    </row>
    <row r="1376" spans="1:21" x14ac:dyDescent="0.25">
      <c r="A1376" t="s">
        <v>1408</v>
      </c>
      <c r="B1376">
        <v>1</v>
      </c>
      <c r="C1376">
        <v>0</v>
      </c>
      <c r="D1376">
        <v>1</v>
      </c>
      <c r="E1376">
        <v>1</v>
      </c>
      <c r="F1376">
        <v>45</v>
      </c>
      <c r="G1376">
        <v>1</v>
      </c>
      <c r="H1376" t="s">
        <v>23</v>
      </c>
      <c r="I1376" t="s">
        <v>25</v>
      </c>
      <c r="J1376" t="s">
        <v>22</v>
      </c>
      <c r="K1376" t="s">
        <v>22</v>
      </c>
      <c r="L1376" t="s">
        <v>22</v>
      </c>
      <c r="M1376" t="s">
        <v>22</v>
      </c>
      <c r="N1376" t="s">
        <v>22</v>
      </c>
      <c r="O1376" t="s">
        <v>22</v>
      </c>
      <c r="P1376" t="s">
        <v>45</v>
      </c>
      <c r="Q1376">
        <v>1</v>
      </c>
      <c r="R1376" t="s">
        <v>30</v>
      </c>
      <c r="S1376">
        <v>84.35</v>
      </c>
      <c r="T1376">
        <v>3858.05</v>
      </c>
      <c r="U1376">
        <v>0</v>
      </c>
    </row>
    <row r="1377" spans="1:21" x14ac:dyDescent="0.25">
      <c r="A1377" t="s">
        <v>1409</v>
      </c>
      <c r="B1377">
        <v>0</v>
      </c>
      <c r="C1377">
        <v>0</v>
      </c>
      <c r="D1377">
        <v>1</v>
      </c>
      <c r="E1377">
        <v>1</v>
      </c>
      <c r="F1377">
        <v>39</v>
      </c>
      <c r="G1377">
        <v>1</v>
      </c>
      <c r="H1377" t="s">
        <v>23</v>
      </c>
      <c r="I1377" t="s">
        <v>23</v>
      </c>
      <c r="J1377" t="s">
        <v>44</v>
      </c>
      <c r="K1377" t="s">
        <v>44</v>
      </c>
      <c r="L1377" t="s">
        <v>44</v>
      </c>
      <c r="M1377" t="s">
        <v>44</v>
      </c>
      <c r="N1377" t="s">
        <v>44</v>
      </c>
      <c r="O1377" t="s">
        <v>44</v>
      </c>
      <c r="P1377" t="s">
        <v>45</v>
      </c>
      <c r="Q1377">
        <v>1</v>
      </c>
      <c r="R1377" t="s">
        <v>33</v>
      </c>
      <c r="S1377">
        <v>19.850000000000001</v>
      </c>
      <c r="T1377">
        <v>854.8</v>
      </c>
      <c r="U1377">
        <v>0</v>
      </c>
    </row>
    <row r="1378" spans="1:21" x14ac:dyDescent="0.25">
      <c r="A1378" t="s">
        <v>1410</v>
      </c>
      <c r="B1378">
        <v>1</v>
      </c>
      <c r="C1378">
        <v>0</v>
      </c>
      <c r="D1378">
        <v>0</v>
      </c>
      <c r="E1378">
        <v>0</v>
      </c>
      <c r="F1378">
        <v>5</v>
      </c>
      <c r="G1378">
        <v>1</v>
      </c>
      <c r="H1378" t="s">
        <v>23</v>
      </c>
      <c r="I1378" t="s">
        <v>25</v>
      </c>
      <c r="J1378" t="s">
        <v>23</v>
      </c>
      <c r="K1378" t="s">
        <v>23</v>
      </c>
      <c r="L1378" t="s">
        <v>22</v>
      </c>
      <c r="M1378" t="s">
        <v>23</v>
      </c>
      <c r="N1378" t="s">
        <v>22</v>
      </c>
      <c r="O1378" t="s">
        <v>22</v>
      </c>
      <c r="P1378" t="s">
        <v>29</v>
      </c>
      <c r="Q1378">
        <v>1</v>
      </c>
      <c r="R1378" t="s">
        <v>30</v>
      </c>
      <c r="S1378">
        <v>70</v>
      </c>
      <c r="T1378">
        <v>347.4</v>
      </c>
      <c r="U1378">
        <v>1</v>
      </c>
    </row>
    <row r="1379" spans="1:21" x14ac:dyDescent="0.25">
      <c r="A1379" t="s">
        <v>1411</v>
      </c>
      <c r="B1379">
        <v>1</v>
      </c>
      <c r="C1379">
        <v>0</v>
      </c>
      <c r="D1379">
        <v>1</v>
      </c>
      <c r="E1379">
        <v>1</v>
      </c>
      <c r="F1379">
        <v>72</v>
      </c>
      <c r="G1379">
        <v>1</v>
      </c>
      <c r="H1379" t="s">
        <v>22</v>
      </c>
      <c r="I1379" t="s">
        <v>25</v>
      </c>
      <c r="J1379" t="s">
        <v>22</v>
      </c>
      <c r="K1379" t="s">
        <v>22</v>
      </c>
      <c r="L1379" t="s">
        <v>22</v>
      </c>
      <c r="M1379" t="s">
        <v>22</v>
      </c>
      <c r="N1379" t="s">
        <v>22</v>
      </c>
      <c r="O1379" t="s">
        <v>23</v>
      </c>
      <c r="P1379" t="s">
        <v>45</v>
      </c>
      <c r="Q1379">
        <v>0</v>
      </c>
      <c r="R1379" t="s">
        <v>33</v>
      </c>
      <c r="S1379">
        <v>82.3</v>
      </c>
      <c r="T1379">
        <v>5815.15</v>
      </c>
      <c r="U1379">
        <v>0</v>
      </c>
    </row>
    <row r="1380" spans="1:21" x14ac:dyDescent="0.25">
      <c r="A1380" t="s">
        <v>1412</v>
      </c>
      <c r="B1380">
        <v>0</v>
      </c>
      <c r="C1380">
        <v>0</v>
      </c>
      <c r="D1380">
        <v>1</v>
      </c>
      <c r="E1380">
        <v>1</v>
      </c>
      <c r="F1380">
        <v>58</v>
      </c>
      <c r="G1380">
        <v>1</v>
      </c>
      <c r="H1380" t="s">
        <v>22</v>
      </c>
      <c r="I1380" t="s">
        <v>25</v>
      </c>
      <c r="J1380" t="s">
        <v>23</v>
      </c>
      <c r="K1380" t="s">
        <v>22</v>
      </c>
      <c r="L1380" t="s">
        <v>23</v>
      </c>
      <c r="M1380" t="s">
        <v>23</v>
      </c>
      <c r="N1380" t="s">
        <v>22</v>
      </c>
      <c r="O1380" t="s">
        <v>23</v>
      </c>
      <c r="P1380" t="s">
        <v>26</v>
      </c>
      <c r="Q1380">
        <v>1</v>
      </c>
      <c r="R1380" t="s">
        <v>33</v>
      </c>
      <c r="S1380">
        <v>66.8</v>
      </c>
      <c r="T1380">
        <v>3970.4</v>
      </c>
      <c r="U1380">
        <v>0</v>
      </c>
    </row>
    <row r="1381" spans="1:21" x14ac:dyDescent="0.25">
      <c r="A1381" t="s">
        <v>1413</v>
      </c>
      <c r="B1381">
        <v>0</v>
      </c>
      <c r="C1381">
        <v>0</v>
      </c>
      <c r="D1381">
        <v>0</v>
      </c>
      <c r="E1381">
        <v>0</v>
      </c>
      <c r="F1381">
        <v>70</v>
      </c>
      <c r="G1381">
        <v>0</v>
      </c>
      <c r="H1381" t="s">
        <v>24</v>
      </c>
      <c r="I1381" t="s">
        <v>25</v>
      </c>
      <c r="J1381" t="s">
        <v>22</v>
      </c>
      <c r="K1381" t="s">
        <v>22</v>
      </c>
      <c r="L1381" t="s">
        <v>22</v>
      </c>
      <c r="M1381" t="s">
        <v>22</v>
      </c>
      <c r="N1381" t="s">
        <v>23</v>
      </c>
      <c r="O1381" t="s">
        <v>23</v>
      </c>
      <c r="P1381" t="s">
        <v>45</v>
      </c>
      <c r="Q1381">
        <v>1</v>
      </c>
      <c r="R1381" t="s">
        <v>33</v>
      </c>
      <c r="S1381">
        <v>44.6</v>
      </c>
      <c r="T1381">
        <v>3058.15</v>
      </c>
      <c r="U1381">
        <v>0</v>
      </c>
    </row>
    <row r="1382" spans="1:21" x14ac:dyDescent="0.25">
      <c r="A1382" t="s">
        <v>1414</v>
      </c>
      <c r="B1382">
        <v>1</v>
      </c>
      <c r="C1382">
        <v>0</v>
      </c>
      <c r="D1382">
        <v>1</v>
      </c>
      <c r="E1382">
        <v>1</v>
      </c>
      <c r="F1382">
        <v>61</v>
      </c>
      <c r="G1382">
        <v>1</v>
      </c>
      <c r="H1382" t="s">
        <v>23</v>
      </c>
      <c r="I1382" t="s">
        <v>35</v>
      </c>
      <c r="J1382" t="s">
        <v>23</v>
      </c>
      <c r="K1382" t="s">
        <v>22</v>
      </c>
      <c r="L1382" t="s">
        <v>23</v>
      </c>
      <c r="M1382" t="s">
        <v>22</v>
      </c>
      <c r="N1382" t="s">
        <v>22</v>
      </c>
      <c r="O1382" t="s">
        <v>22</v>
      </c>
      <c r="P1382" t="s">
        <v>29</v>
      </c>
      <c r="Q1382">
        <v>1</v>
      </c>
      <c r="R1382" t="s">
        <v>33</v>
      </c>
      <c r="S1382">
        <v>98.45</v>
      </c>
      <c r="T1382">
        <v>6145.2</v>
      </c>
      <c r="U1382">
        <v>0</v>
      </c>
    </row>
    <row r="1383" spans="1:21" x14ac:dyDescent="0.25">
      <c r="A1383" t="s">
        <v>1415</v>
      </c>
      <c r="B1383">
        <v>1</v>
      </c>
      <c r="C1383">
        <v>0</v>
      </c>
      <c r="D1383">
        <v>0</v>
      </c>
      <c r="E1383">
        <v>0</v>
      </c>
      <c r="F1383">
        <v>2</v>
      </c>
      <c r="G1383">
        <v>1</v>
      </c>
      <c r="H1383" t="s">
        <v>23</v>
      </c>
      <c r="I1383" t="s">
        <v>35</v>
      </c>
      <c r="J1383" t="s">
        <v>23</v>
      </c>
      <c r="K1383" t="s">
        <v>23</v>
      </c>
      <c r="L1383" t="s">
        <v>23</v>
      </c>
      <c r="M1383" t="s">
        <v>23</v>
      </c>
      <c r="N1383" t="s">
        <v>23</v>
      </c>
      <c r="O1383" t="s">
        <v>23</v>
      </c>
      <c r="P1383" t="s">
        <v>26</v>
      </c>
      <c r="Q1383">
        <v>0</v>
      </c>
      <c r="R1383" t="s">
        <v>30</v>
      </c>
      <c r="S1383">
        <v>70.7</v>
      </c>
      <c r="T1383">
        <v>129.19999999999999</v>
      </c>
      <c r="U1383">
        <v>0</v>
      </c>
    </row>
    <row r="1384" spans="1:21" x14ac:dyDescent="0.25">
      <c r="A1384" t="s">
        <v>1416</v>
      </c>
      <c r="B1384">
        <v>0</v>
      </c>
      <c r="C1384">
        <v>0</v>
      </c>
      <c r="D1384">
        <v>1</v>
      </c>
      <c r="E1384">
        <v>1</v>
      </c>
      <c r="F1384">
        <v>46</v>
      </c>
      <c r="G1384">
        <v>1</v>
      </c>
      <c r="H1384" t="s">
        <v>22</v>
      </c>
      <c r="I1384" t="s">
        <v>23</v>
      </c>
      <c r="J1384" t="s">
        <v>44</v>
      </c>
      <c r="K1384" t="s">
        <v>44</v>
      </c>
      <c r="L1384" t="s">
        <v>44</v>
      </c>
      <c r="M1384" t="s">
        <v>44</v>
      </c>
      <c r="N1384" t="s">
        <v>44</v>
      </c>
      <c r="O1384" t="s">
        <v>44</v>
      </c>
      <c r="P1384" t="s">
        <v>29</v>
      </c>
      <c r="Q1384">
        <v>0</v>
      </c>
      <c r="R1384" t="s">
        <v>30</v>
      </c>
      <c r="S1384">
        <v>24.95</v>
      </c>
      <c r="T1384">
        <v>1165.9000000000001</v>
      </c>
      <c r="U1384">
        <v>0</v>
      </c>
    </row>
    <row r="1385" spans="1:21" x14ac:dyDescent="0.25">
      <c r="A1385" t="s">
        <v>1417</v>
      </c>
      <c r="B1385">
        <v>0</v>
      </c>
      <c r="C1385">
        <v>0</v>
      </c>
      <c r="D1385">
        <v>0</v>
      </c>
      <c r="E1385">
        <v>0</v>
      </c>
      <c r="F1385">
        <v>1</v>
      </c>
      <c r="G1385">
        <v>1</v>
      </c>
      <c r="H1385" t="s">
        <v>22</v>
      </c>
      <c r="I1385" t="s">
        <v>25</v>
      </c>
      <c r="J1385" t="s">
        <v>23</v>
      </c>
      <c r="K1385" t="s">
        <v>23</v>
      </c>
      <c r="L1385" t="s">
        <v>23</v>
      </c>
      <c r="M1385" t="s">
        <v>23</v>
      </c>
      <c r="N1385" t="s">
        <v>23</v>
      </c>
      <c r="O1385" t="s">
        <v>23</v>
      </c>
      <c r="P1385" t="s">
        <v>26</v>
      </c>
      <c r="Q1385">
        <v>1</v>
      </c>
      <c r="R1385" t="s">
        <v>33</v>
      </c>
      <c r="S1385">
        <v>49.95</v>
      </c>
      <c r="T1385">
        <v>49.95</v>
      </c>
      <c r="U1385">
        <v>1</v>
      </c>
    </row>
    <row r="1386" spans="1:21" x14ac:dyDescent="0.25">
      <c r="A1386" t="s">
        <v>1418</v>
      </c>
      <c r="B1386">
        <v>0</v>
      </c>
      <c r="C1386">
        <v>0</v>
      </c>
      <c r="D1386">
        <v>1</v>
      </c>
      <c r="E1386">
        <v>0</v>
      </c>
      <c r="F1386">
        <v>22</v>
      </c>
      <c r="G1386">
        <v>1</v>
      </c>
      <c r="H1386" t="s">
        <v>23</v>
      </c>
      <c r="I1386" t="s">
        <v>35</v>
      </c>
      <c r="J1386" t="s">
        <v>23</v>
      </c>
      <c r="K1386" t="s">
        <v>23</v>
      </c>
      <c r="L1386" t="s">
        <v>23</v>
      </c>
      <c r="M1386" t="s">
        <v>23</v>
      </c>
      <c r="N1386" t="s">
        <v>23</v>
      </c>
      <c r="O1386" t="s">
        <v>23</v>
      </c>
      <c r="P1386" t="s">
        <v>26</v>
      </c>
      <c r="Q1386">
        <v>1</v>
      </c>
      <c r="R1386" t="s">
        <v>27</v>
      </c>
      <c r="S1386">
        <v>69.25</v>
      </c>
      <c r="T1386">
        <v>1554</v>
      </c>
      <c r="U1386">
        <v>1</v>
      </c>
    </row>
    <row r="1387" spans="1:21" x14ac:dyDescent="0.25">
      <c r="A1387" t="s">
        <v>1419</v>
      </c>
      <c r="B1387">
        <v>0</v>
      </c>
      <c r="C1387">
        <v>0</v>
      </c>
      <c r="D1387">
        <v>0</v>
      </c>
      <c r="E1387">
        <v>0</v>
      </c>
      <c r="F1387">
        <v>48</v>
      </c>
      <c r="G1387">
        <v>1</v>
      </c>
      <c r="H1387" t="s">
        <v>23</v>
      </c>
      <c r="I1387" t="s">
        <v>35</v>
      </c>
      <c r="J1387" t="s">
        <v>22</v>
      </c>
      <c r="K1387" t="s">
        <v>23</v>
      </c>
      <c r="L1387" t="s">
        <v>22</v>
      </c>
      <c r="M1387" t="s">
        <v>22</v>
      </c>
      <c r="N1387" t="s">
        <v>22</v>
      </c>
      <c r="O1387" t="s">
        <v>22</v>
      </c>
      <c r="P1387" t="s">
        <v>45</v>
      </c>
      <c r="Q1387">
        <v>1</v>
      </c>
      <c r="R1387" t="s">
        <v>38</v>
      </c>
      <c r="S1387">
        <v>102.5</v>
      </c>
      <c r="T1387">
        <v>4904.25</v>
      </c>
      <c r="U1387">
        <v>0</v>
      </c>
    </row>
    <row r="1388" spans="1:21" x14ac:dyDescent="0.25">
      <c r="A1388" t="s">
        <v>1420</v>
      </c>
      <c r="B1388">
        <v>1</v>
      </c>
      <c r="C1388">
        <v>0</v>
      </c>
      <c r="D1388">
        <v>0</v>
      </c>
      <c r="E1388">
        <v>0</v>
      </c>
      <c r="F1388">
        <v>64</v>
      </c>
      <c r="G1388">
        <v>1</v>
      </c>
      <c r="H1388" t="s">
        <v>22</v>
      </c>
      <c r="I1388" t="s">
        <v>25</v>
      </c>
      <c r="J1388" t="s">
        <v>23</v>
      </c>
      <c r="K1388" t="s">
        <v>22</v>
      </c>
      <c r="L1388" t="s">
        <v>22</v>
      </c>
      <c r="M1388" t="s">
        <v>22</v>
      </c>
      <c r="N1388" t="s">
        <v>22</v>
      </c>
      <c r="O1388" t="s">
        <v>22</v>
      </c>
      <c r="P1388" t="s">
        <v>45</v>
      </c>
      <c r="Q1388">
        <v>0</v>
      </c>
      <c r="R1388" t="s">
        <v>38</v>
      </c>
      <c r="S1388">
        <v>86.55</v>
      </c>
      <c r="T1388">
        <v>5632.55</v>
      </c>
      <c r="U1388">
        <v>0</v>
      </c>
    </row>
    <row r="1389" spans="1:21" x14ac:dyDescent="0.25">
      <c r="A1389" t="s">
        <v>1421</v>
      </c>
      <c r="B1389">
        <v>1</v>
      </c>
      <c r="C1389">
        <v>0</v>
      </c>
      <c r="D1389">
        <v>1</v>
      </c>
      <c r="E1389">
        <v>1</v>
      </c>
      <c r="F1389">
        <v>72</v>
      </c>
      <c r="G1389">
        <v>1</v>
      </c>
      <c r="H1389" t="s">
        <v>22</v>
      </c>
      <c r="I1389" t="s">
        <v>23</v>
      </c>
      <c r="J1389" t="s">
        <v>44</v>
      </c>
      <c r="K1389" t="s">
        <v>44</v>
      </c>
      <c r="L1389" t="s">
        <v>44</v>
      </c>
      <c r="M1389" t="s">
        <v>44</v>
      </c>
      <c r="N1389" t="s">
        <v>44</v>
      </c>
      <c r="O1389" t="s">
        <v>44</v>
      </c>
      <c r="P1389" t="s">
        <v>45</v>
      </c>
      <c r="Q1389">
        <v>0</v>
      </c>
      <c r="R1389" t="s">
        <v>33</v>
      </c>
      <c r="S1389">
        <v>24.3</v>
      </c>
      <c r="T1389">
        <v>1643.25</v>
      </c>
      <c r="U1389">
        <v>0</v>
      </c>
    </row>
    <row r="1390" spans="1:21" x14ac:dyDescent="0.25">
      <c r="A1390" t="s">
        <v>1422</v>
      </c>
      <c r="B1390">
        <v>0</v>
      </c>
      <c r="C1390">
        <v>0</v>
      </c>
      <c r="D1390">
        <v>1</v>
      </c>
      <c r="E1390">
        <v>1</v>
      </c>
      <c r="F1390">
        <v>12</v>
      </c>
      <c r="G1390">
        <v>1</v>
      </c>
      <c r="H1390" t="s">
        <v>23</v>
      </c>
      <c r="I1390" t="s">
        <v>25</v>
      </c>
      <c r="J1390" t="s">
        <v>23</v>
      </c>
      <c r="K1390" t="s">
        <v>23</v>
      </c>
      <c r="L1390" t="s">
        <v>22</v>
      </c>
      <c r="M1390" t="s">
        <v>23</v>
      </c>
      <c r="N1390" t="s">
        <v>22</v>
      </c>
      <c r="O1390" t="s">
        <v>23</v>
      </c>
      <c r="P1390" t="s">
        <v>26</v>
      </c>
      <c r="Q1390">
        <v>1</v>
      </c>
      <c r="R1390" t="s">
        <v>38</v>
      </c>
      <c r="S1390">
        <v>58.35</v>
      </c>
      <c r="T1390">
        <v>740.55</v>
      </c>
      <c r="U1390">
        <v>0</v>
      </c>
    </row>
    <row r="1391" spans="1:21" x14ac:dyDescent="0.25">
      <c r="A1391" t="s">
        <v>1423</v>
      </c>
      <c r="B1391">
        <v>0</v>
      </c>
      <c r="C1391">
        <v>1</v>
      </c>
      <c r="D1391">
        <v>1</v>
      </c>
      <c r="E1391">
        <v>0</v>
      </c>
      <c r="F1391">
        <v>34</v>
      </c>
      <c r="G1391">
        <v>1</v>
      </c>
      <c r="H1391" t="s">
        <v>22</v>
      </c>
      <c r="I1391" t="s">
        <v>35</v>
      </c>
      <c r="J1391" t="s">
        <v>23</v>
      </c>
      <c r="K1391" t="s">
        <v>22</v>
      </c>
      <c r="L1391" t="s">
        <v>22</v>
      </c>
      <c r="M1391" t="s">
        <v>23</v>
      </c>
      <c r="N1391" t="s">
        <v>23</v>
      </c>
      <c r="O1391" t="s">
        <v>22</v>
      </c>
      <c r="P1391" t="s">
        <v>26</v>
      </c>
      <c r="Q1391">
        <v>1</v>
      </c>
      <c r="R1391" t="s">
        <v>27</v>
      </c>
      <c r="S1391">
        <v>94.25</v>
      </c>
      <c r="T1391">
        <v>3217.55</v>
      </c>
      <c r="U1391">
        <v>1</v>
      </c>
    </row>
    <row r="1392" spans="1:21" x14ac:dyDescent="0.25">
      <c r="A1392" t="s">
        <v>1424</v>
      </c>
      <c r="B1392">
        <v>0</v>
      </c>
      <c r="C1392">
        <v>0</v>
      </c>
      <c r="D1392">
        <v>1</v>
      </c>
      <c r="E1392">
        <v>1</v>
      </c>
      <c r="F1392">
        <v>72</v>
      </c>
      <c r="G1392">
        <v>1</v>
      </c>
      <c r="H1392" t="s">
        <v>23</v>
      </c>
      <c r="I1392" t="s">
        <v>25</v>
      </c>
      <c r="J1392" t="s">
        <v>22</v>
      </c>
      <c r="K1392" t="s">
        <v>22</v>
      </c>
      <c r="L1392" t="s">
        <v>22</v>
      </c>
      <c r="M1392" t="s">
        <v>23</v>
      </c>
      <c r="N1392" t="s">
        <v>23</v>
      </c>
      <c r="O1392" t="s">
        <v>22</v>
      </c>
      <c r="P1392" t="s">
        <v>45</v>
      </c>
      <c r="Q1392">
        <v>0</v>
      </c>
      <c r="R1392" t="s">
        <v>38</v>
      </c>
      <c r="S1392">
        <v>68.75</v>
      </c>
      <c r="T1392">
        <v>4888.2</v>
      </c>
      <c r="U1392">
        <v>0</v>
      </c>
    </row>
    <row r="1393" spans="1:21" x14ac:dyDescent="0.25">
      <c r="A1393" t="s">
        <v>1425</v>
      </c>
      <c r="B1393">
        <v>1</v>
      </c>
      <c r="C1393">
        <v>0</v>
      </c>
      <c r="D1393">
        <v>1</v>
      </c>
      <c r="E1393">
        <v>0</v>
      </c>
      <c r="F1393">
        <v>29</v>
      </c>
      <c r="G1393">
        <v>1</v>
      </c>
      <c r="H1393" t="s">
        <v>22</v>
      </c>
      <c r="I1393" t="s">
        <v>35</v>
      </c>
      <c r="J1393" t="s">
        <v>23</v>
      </c>
      <c r="K1393" t="s">
        <v>22</v>
      </c>
      <c r="L1393" t="s">
        <v>22</v>
      </c>
      <c r="M1393" t="s">
        <v>23</v>
      </c>
      <c r="N1393" t="s">
        <v>23</v>
      </c>
      <c r="O1393" t="s">
        <v>23</v>
      </c>
      <c r="P1393" t="s">
        <v>26</v>
      </c>
      <c r="Q1393">
        <v>1</v>
      </c>
      <c r="R1393" t="s">
        <v>27</v>
      </c>
      <c r="S1393">
        <v>85.8</v>
      </c>
      <c r="T1393">
        <v>2440.25</v>
      </c>
      <c r="U1393">
        <v>0</v>
      </c>
    </row>
    <row r="1394" spans="1:21" x14ac:dyDescent="0.25">
      <c r="A1394" t="s">
        <v>1426</v>
      </c>
      <c r="B1394">
        <v>1</v>
      </c>
      <c r="C1394">
        <v>0</v>
      </c>
      <c r="D1394">
        <v>1</v>
      </c>
      <c r="E1394">
        <v>1</v>
      </c>
      <c r="F1394">
        <v>33</v>
      </c>
      <c r="G1394">
        <v>1</v>
      </c>
      <c r="H1394" t="s">
        <v>23</v>
      </c>
      <c r="I1394" t="s">
        <v>23</v>
      </c>
      <c r="J1394" t="s">
        <v>44</v>
      </c>
      <c r="K1394" t="s">
        <v>44</v>
      </c>
      <c r="L1394" t="s">
        <v>44</v>
      </c>
      <c r="M1394" t="s">
        <v>44</v>
      </c>
      <c r="N1394" t="s">
        <v>44</v>
      </c>
      <c r="O1394" t="s">
        <v>44</v>
      </c>
      <c r="P1394" t="s">
        <v>29</v>
      </c>
      <c r="Q1394">
        <v>0</v>
      </c>
      <c r="R1394" t="s">
        <v>38</v>
      </c>
      <c r="S1394">
        <v>20.100000000000001</v>
      </c>
      <c r="T1394">
        <v>620.54999999999995</v>
      </c>
      <c r="U1394">
        <v>0</v>
      </c>
    </row>
    <row r="1395" spans="1:21" x14ac:dyDescent="0.25">
      <c r="A1395" t="s">
        <v>1427</v>
      </c>
      <c r="B1395">
        <v>0</v>
      </c>
      <c r="C1395">
        <v>0</v>
      </c>
      <c r="D1395">
        <v>0</v>
      </c>
      <c r="E1395">
        <v>0</v>
      </c>
      <c r="F1395">
        <v>1</v>
      </c>
      <c r="G1395">
        <v>1</v>
      </c>
      <c r="H1395" t="s">
        <v>23</v>
      </c>
      <c r="I1395" t="s">
        <v>23</v>
      </c>
      <c r="J1395" t="s">
        <v>44</v>
      </c>
      <c r="K1395" t="s">
        <v>44</v>
      </c>
      <c r="L1395" t="s">
        <v>44</v>
      </c>
      <c r="M1395" t="s">
        <v>44</v>
      </c>
      <c r="N1395" t="s">
        <v>44</v>
      </c>
      <c r="O1395" t="s">
        <v>44</v>
      </c>
      <c r="P1395" t="s">
        <v>26</v>
      </c>
      <c r="Q1395">
        <v>0</v>
      </c>
      <c r="R1395" t="s">
        <v>30</v>
      </c>
      <c r="S1395">
        <v>20.350000000000001</v>
      </c>
      <c r="T1395">
        <v>20.350000000000001</v>
      </c>
      <c r="U1395">
        <v>0</v>
      </c>
    </row>
    <row r="1396" spans="1:21" x14ac:dyDescent="0.25">
      <c r="A1396" t="s">
        <v>1428</v>
      </c>
      <c r="B1396">
        <v>0</v>
      </c>
      <c r="C1396">
        <v>0</v>
      </c>
      <c r="D1396">
        <v>1</v>
      </c>
      <c r="E1396">
        <v>1</v>
      </c>
      <c r="F1396">
        <v>62</v>
      </c>
      <c r="G1396">
        <v>1</v>
      </c>
      <c r="H1396" t="s">
        <v>22</v>
      </c>
      <c r="I1396" t="s">
        <v>35</v>
      </c>
      <c r="J1396" t="s">
        <v>23</v>
      </c>
      <c r="K1396" t="s">
        <v>22</v>
      </c>
      <c r="L1396" t="s">
        <v>22</v>
      </c>
      <c r="M1396" t="s">
        <v>22</v>
      </c>
      <c r="N1396" t="s">
        <v>22</v>
      </c>
      <c r="O1396" t="s">
        <v>22</v>
      </c>
      <c r="P1396" t="s">
        <v>29</v>
      </c>
      <c r="Q1396">
        <v>1</v>
      </c>
      <c r="R1396" t="s">
        <v>27</v>
      </c>
      <c r="S1396">
        <v>110.8</v>
      </c>
      <c r="T1396">
        <v>6840.95</v>
      </c>
      <c r="U1396">
        <v>0</v>
      </c>
    </row>
    <row r="1397" spans="1:21" x14ac:dyDescent="0.25">
      <c r="A1397" t="s">
        <v>1429</v>
      </c>
      <c r="B1397">
        <v>1</v>
      </c>
      <c r="C1397">
        <v>0</v>
      </c>
      <c r="D1397">
        <v>1</v>
      </c>
      <c r="E1397">
        <v>0</v>
      </c>
      <c r="F1397">
        <v>41</v>
      </c>
      <c r="G1397">
        <v>1</v>
      </c>
      <c r="H1397" t="s">
        <v>22</v>
      </c>
      <c r="I1397" t="s">
        <v>25</v>
      </c>
      <c r="J1397" t="s">
        <v>23</v>
      </c>
      <c r="K1397" t="s">
        <v>23</v>
      </c>
      <c r="L1397" t="s">
        <v>22</v>
      </c>
      <c r="M1397" t="s">
        <v>23</v>
      </c>
      <c r="N1397" t="s">
        <v>22</v>
      </c>
      <c r="O1397" t="s">
        <v>22</v>
      </c>
      <c r="P1397" t="s">
        <v>29</v>
      </c>
      <c r="Q1397">
        <v>1</v>
      </c>
      <c r="R1397" t="s">
        <v>27</v>
      </c>
      <c r="S1397">
        <v>73</v>
      </c>
      <c r="T1397">
        <v>3001.2</v>
      </c>
      <c r="U1397">
        <v>1</v>
      </c>
    </row>
    <row r="1398" spans="1:21" x14ac:dyDescent="0.25">
      <c r="A1398" t="s">
        <v>1430</v>
      </c>
      <c r="B1398">
        <v>0</v>
      </c>
      <c r="C1398">
        <v>0</v>
      </c>
      <c r="D1398">
        <v>0</v>
      </c>
      <c r="E1398">
        <v>0</v>
      </c>
      <c r="F1398">
        <v>64</v>
      </c>
      <c r="G1398">
        <v>1</v>
      </c>
      <c r="H1398" t="s">
        <v>22</v>
      </c>
      <c r="I1398" t="s">
        <v>35</v>
      </c>
      <c r="J1398" t="s">
        <v>23</v>
      </c>
      <c r="K1398" t="s">
        <v>23</v>
      </c>
      <c r="L1398" t="s">
        <v>22</v>
      </c>
      <c r="M1398" t="s">
        <v>23</v>
      </c>
      <c r="N1398" t="s">
        <v>22</v>
      </c>
      <c r="O1398" t="s">
        <v>22</v>
      </c>
      <c r="P1398" t="s">
        <v>29</v>
      </c>
      <c r="Q1398">
        <v>1</v>
      </c>
      <c r="R1398" t="s">
        <v>38</v>
      </c>
      <c r="S1398">
        <v>100.05</v>
      </c>
      <c r="T1398">
        <v>6254.2</v>
      </c>
      <c r="U1398">
        <v>1</v>
      </c>
    </row>
    <row r="1399" spans="1:21" x14ac:dyDescent="0.25">
      <c r="A1399" t="s">
        <v>1431</v>
      </c>
      <c r="B1399">
        <v>0</v>
      </c>
      <c r="C1399">
        <v>0</v>
      </c>
      <c r="D1399">
        <v>0</v>
      </c>
      <c r="E1399">
        <v>0</v>
      </c>
      <c r="F1399">
        <v>4</v>
      </c>
      <c r="G1399">
        <v>1</v>
      </c>
      <c r="H1399" t="s">
        <v>23</v>
      </c>
      <c r="I1399" t="s">
        <v>35</v>
      </c>
      <c r="J1399" t="s">
        <v>23</v>
      </c>
      <c r="K1399" t="s">
        <v>23</v>
      </c>
      <c r="L1399" t="s">
        <v>22</v>
      </c>
      <c r="M1399" t="s">
        <v>23</v>
      </c>
      <c r="N1399" t="s">
        <v>23</v>
      </c>
      <c r="O1399" t="s">
        <v>22</v>
      </c>
      <c r="P1399" t="s">
        <v>26</v>
      </c>
      <c r="Q1399">
        <v>1</v>
      </c>
      <c r="R1399" t="s">
        <v>38</v>
      </c>
      <c r="S1399">
        <v>82.85</v>
      </c>
      <c r="T1399">
        <v>319.60000000000002</v>
      </c>
      <c r="U1399">
        <v>0</v>
      </c>
    </row>
    <row r="1400" spans="1:21" x14ac:dyDescent="0.25">
      <c r="A1400" t="s">
        <v>1432</v>
      </c>
      <c r="B1400">
        <v>0</v>
      </c>
      <c r="C1400">
        <v>0</v>
      </c>
      <c r="D1400">
        <v>0</v>
      </c>
      <c r="E1400">
        <v>0</v>
      </c>
      <c r="F1400">
        <v>24</v>
      </c>
      <c r="G1400">
        <v>1</v>
      </c>
      <c r="H1400" t="s">
        <v>22</v>
      </c>
      <c r="I1400" t="s">
        <v>35</v>
      </c>
      <c r="J1400" t="s">
        <v>22</v>
      </c>
      <c r="K1400" t="s">
        <v>23</v>
      </c>
      <c r="L1400" t="s">
        <v>23</v>
      </c>
      <c r="M1400" t="s">
        <v>22</v>
      </c>
      <c r="N1400" t="s">
        <v>23</v>
      </c>
      <c r="O1400" t="s">
        <v>23</v>
      </c>
      <c r="P1400" t="s">
        <v>26</v>
      </c>
      <c r="Q1400">
        <v>1</v>
      </c>
      <c r="R1400" t="s">
        <v>27</v>
      </c>
      <c r="S1400">
        <v>84.35</v>
      </c>
      <c r="T1400">
        <v>1938.05</v>
      </c>
      <c r="U1400">
        <v>0</v>
      </c>
    </row>
    <row r="1401" spans="1:21" x14ac:dyDescent="0.25">
      <c r="A1401" t="s">
        <v>1433</v>
      </c>
      <c r="B1401">
        <v>0</v>
      </c>
      <c r="C1401">
        <v>0</v>
      </c>
      <c r="D1401">
        <v>1</v>
      </c>
      <c r="E1401">
        <v>1</v>
      </c>
      <c r="F1401">
        <v>14</v>
      </c>
      <c r="G1401">
        <v>1</v>
      </c>
      <c r="H1401" t="s">
        <v>23</v>
      </c>
      <c r="I1401" t="s">
        <v>23</v>
      </c>
      <c r="J1401" t="s">
        <v>44</v>
      </c>
      <c r="K1401" t="s">
        <v>44</v>
      </c>
      <c r="L1401" t="s">
        <v>44</v>
      </c>
      <c r="M1401" t="s">
        <v>44</v>
      </c>
      <c r="N1401" t="s">
        <v>44</v>
      </c>
      <c r="O1401" t="s">
        <v>44</v>
      </c>
      <c r="P1401" t="s">
        <v>29</v>
      </c>
      <c r="Q1401">
        <v>0</v>
      </c>
      <c r="R1401" t="s">
        <v>30</v>
      </c>
      <c r="S1401">
        <v>19.55</v>
      </c>
      <c r="T1401">
        <v>294.5</v>
      </c>
      <c r="U1401">
        <v>0</v>
      </c>
    </row>
    <row r="1402" spans="1:21" x14ac:dyDescent="0.25">
      <c r="A1402" t="s">
        <v>1434</v>
      </c>
      <c r="B1402">
        <v>1</v>
      </c>
      <c r="C1402">
        <v>0</v>
      </c>
      <c r="D1402">
        <v>0</v>
      </c>
      <c r="E1402">
        <v>1</v>
      </c>
      <c r="F1402">
        <v>3</v>
      </c>
      <c r="G1402">
        <v>1</v>
      </c>
      <c r="H1402" t="s">
        <v>23</v>
      </c>
      <c r="I1402" t="s">
        <v>23</v>
      </c>
      <c r="J1402" t="s">
        <v>44</v>
      </c>
      <c r="K1402" t="s">
        <v>44</v>
      </c>
      <c r="L1402" t="s">
        <v>44</v>
      </c>
      <c r="M1402" t="s">
        <v>44</v>
      </c>
      <c r="N1402" t="s">
        <v>44</v>
      </c>
      <c r="O1402" t="s">
        <v>44</v>
      </c>
      <c r="P1402" t="s">
        <v>26</v>
      </c>
      <c r="Q1402">
        <v>0</v>
      </c>
      <c r="R1402" t="s">
        <v>30</v>
      </c>
      <c r="S1402">
        <v>19.95</v>
      </c>
      <c r="T1402">
        <v>58.3</v>
      </c>
      <c r="U1402">
        <v>0</v>
      </c>
    </row>
    <row r="1403" spans="1:21" x14ac:dyDescent="0.25">
      <c r="A1403" t="s">
        <v>1435</v>
      </c>
      <c r="B1403">
        <v>0</v>
      </c>
      <c r="C1403">
        <v>1</v>
      </c>
      <c r="D1403">
        <v>0</v>
      </c>
      <c r="E1403">
        <v>0</v>
      </c>
      <c r="F1403">
        <v>4</v>
      </c>
      <c r="G1403">
        <v>1</v>
      </c>
      <c r="H1403" t="s">
        <v>23</v>
      </c>
      <c r="I1403" t="s">
        <v>35</v>
      </c>
      <c r="J1403" t="s">
        <v>23</v>
      </c>
      <c r="K1403" t="s">
        <v>22</v>
      </c>
      <c r="L1403" t="s">
        <v>22</v>
      </c>
      <c r="M1403" t="s">
        <v>23</v>
      </c>
      <c r="N1403" t="s">
        <v>22</v>
      </c>
      <c r="O1403" t="s">
        <v>22</v>
      </c>
      <c r="P1403" t="s">
        <v>26</v>
      </c>
      <c r="Q1403">
        <v>1</v>
      </c>
      <c r="R1403" t="s">
        <v>38</v>
      </c>
      <c r="S1403">
        <v>99.8</v>
      </c>
      <c r="T1403">
        <v>442.85</v>
      </c>
      <c r="U1403">
        <v>1</v>
      </c>
    </row>
    <row r="1404" spans="1:21" x14ac:dyDescent="0.25">
      <c r="A1404" t="s">
        <v>1436</v>
      </c>
      <c r="B1404">
        <v>0</v>
      </c>
      <c r="C1404">
        <v>0</v>
      </c>
      <c r="D1404">
        <v>0</v>
      </c>
      <c r="E1404">
        <v>1</v>
      </c>
      <c r="F1404">
        <v>18</v>
      </c>
      <c r="G1404">
        <v>0</v>
      </c>
      <c r="H1404" t="s">
        <v>24</v>
      </c>
      <c r="I1404" t="s">
        <v>25</v>
      </c>
      <c r="J1404" t="s">
        <v>23</v>
      </c>
      <c r="K1404" t="s">
        <v>23</v>
      </c>
      <c r="L1404" t="s">
        <v>23</v>
      </c>
      <c r="M1404" t="s">
        <v>23</v>
      </c>
      <c r="N1404" t="s">
        <v>23</v>
      </c>
      <c r="O1404" t="s">
        <v>22</v>
      </c>
      <c r="P1404" t="s">
        <v>26</v>
      </c>
      <c r="Q1404">
        <v>1</v>
      </c>
      <c r="R1404" t="s">
        <v>27</v>
      </c>
      <c r="S1404">
        <v>35</v>
      </c>
      <c r="T1404">
        <v>553</v>
      </c>
      <c r="U1404">
        <v>1</v>
      </c>
    </row>
    <row r="1405" spans="1:21" x14ac:dyDescent="0.25">
      <c r="A1405" t="s">
        <v>1437</v>
      </c>
      <c r="B1405">
        <v>1</v>
      </c>
      <c r="C1405">
        <v>0</v>
      </c>
      <c r="D1405">
        <v>0</v>
      </c>
      <c r="E1405">
        <v>0</v>
      </c>
      <c r="F1405">
        <v>8</v>
      </c>
      <c r="G1405">
        <v>1</v>
      </c>
      <c r="H1405" t="s">
        <v>23</v>
      </c>
      <c r="I1405" t="s">
        <v>25</v>
      </c>
      <c r="J1405" t="s">
        <v>23</v>
      </c>
      <c r="K1405" t="s">
        <v>23</v>
      </c>
      <c r="L1405" t="s">
        <v>23</v>
      </c>
      <c r="M1405" t="s">
        <v>23</v>
      </c>
      <c r="N1405" t="s">
        <v>22</v>
      </c>
      <c r="O1405" t="s">
        <v>22</v>
      </c>
      <c r="P1405" t="s">
        <v>26</v>
      </c>
      <c r="Q1405">
        <v>1</v>
      </c>
      <c r="R1405" t="s">
        <v>27</v>
      </c>
      <c r="S1405">
        <v>66.25</v>
      </c>
      <c r="T1405">
        <v>546.45000000000005</v>
      </c>
      <c r="U1405">
        <v>0</v>
      </c>
    </row>
    <row r="1406" spans="1:21" x14ac:dyDescent="0.25">
      <c r="A1406" t="s">
        <v>1438</v>
      </c>
      <c r="B1406">
        <v>0</v>
      </c>
      <c r="C1406">
        <v>0</v>
      </c>
      <c r="D1406">
        <v>0</v>
      </c>
      <c r="E1406">
        <v>0</v>
      </c>
      <c r="F1406">
        <v>35</v>
      </c>
      <c r="G1406">
        <v>1</v>
      </c>
      <c r="H1406" t="s">
        <v>22</v>
      </c>
      <c r="I1406" t="s">
        <v>23</v>
      </c>
      <c r="J1406" t="s">
        <v>44</v>
      </c>
      <c r="K1406" t="s">
        <v>44</v>
      </c>
      <c r="L1406" t="s">
        <v>44</v>
      </c>
      <c r="M1406" t="s">
        <v>44</v>
      </c>
      <c r="N1406" t="s">
        <v>44</v>
      </c>
      <c r="O1406" t="s">
        <v>44</v>
      </c>
      <c r="P1406" t="s">
        <v>45</v>
      </c>
      <c r="Q1406">
        <v>0</v>
      </c>
      <c r="R1406" t="s">
        <v>33</v>
      </c>
      <c r="S1406">
        <v>23.3</v>
      </c>
      <c r="T1406">
        <v>797.1</v>
      </c>
      <c r="U1406">
        <v>0</v>
      </c>
    </row>
    <row r="1407" spans="1:21" x14ac:dyDescent="0.25">
      <c r="A1407" t="s">
        <v>1439</v>
      </c>
      <c r="B1407">
        <v>0</v>
      </c>
      <c r="C1407">
        <v>0</v>
      </c>
      <c r="D1407">
        <v>0</v>
      </c>
      <c r="E1407">
        <v>0</v>
      </c>
      <c r="F1407">
        <v>1</v>
      </c>
      <c r="G1407">
        <v>1</v>
      </c>
      <c r="H1407" t="s">
        <v>22</v>
      </c>
      <c r="I1407" t="s">
        <v>35</v>
      </c>
      <c r="J1407" t="s">
        <v>23</v>
      </c>
      <c r="K1407" t="s">
        <v>23</v>
      </c>
      <c r="L1407" t="s">
        <v>23</v>
      </c>
      <c r="M1407" t="s">
        <v>23</v>
      </c>
      <c r="N1407" t="s">
        <v>23</v>
      </c>
      <c r="O1407" t="s">
        <v>23</v>
      </c>
      <c r="P1407" t="s">
        <v>26</v>
      </c>
      <c r="Q1407">
        <v>0</v>
      </c>
      <c r="R1407" t="s">
        <v>27</v>
      </c>
      <c r="S1407">
        <v>76</v>
      </c>
      <c r="T1407">
        <v>76</v>
      </c>
      <c r="U1407">
        <v>1</v>
      </c>
    </row>
    <row r="1408" spans="1:21" x14ac:dyDescent="0.25">
      <c r="A1408" t="s">
        <v>1440</v>
      </c>
      <c r="B1408">
        <v>1</v>
      </c>
      <c r="C1408">
        <v>0</v>
      </c>
      <c r="D1408">
        <v>0</v>
      </c>
      <c r="E1408">
        <v>1</v>
      </c>
      <c r="F1408">
        <v>66</v>
      </c>
      <c r="G1408">
        <v>1</v>
      </c>
      <c r="H1408" t="s">
        <v>22</v>
      </c>
      <c r="I1408" t="s">
        <v>23</v>
      </c>
      <c r="J1408" t="s">
        <v>44</v>
      </c>
      <c r="K1408" t="s">
        <v>44</v>
      </c>
      <c r="L1408" t="s">
        <v>44</v>
      </c>
      <c r="M1408" t="s">
        <v>44</v>
      </c>
      <c r="N1408" t="s">
        <v>44</v>
      </c>
      <c r="O1408" t="s">
        <v>44</v>
      </c>
      <c r="P1408" t="s">
        <v>45</v>
      </c>
      <c r="Q1408">
        <v>1</v>
      </c>
      <c r="R1408" t="s">
        <v>38</v>
      </c>
      <c r="S1408">
        <v>25.3</v>
      </c>
      <c r="T1408">
        <v>1673.8</v>
      </c>
      <c r="U1408">
        <v>0</v>
      </c>
    </row>
    <row r="1409" spans="1:21" x14ac:dyDescent="0.25">
      <c r="A1409" t="s">
        <v>1441</v>
      </c>
      <c r="B1409">
        <v>1</v>
      </c>
      <c r="C1409">
        <v>0</v>
      </c>
      <c r="D1409">
        <v>0</v>
      </c>
      <c r="E1409">
        <v>1</v>
      </c>
      <c r="F1409">
        <v>8</v>
      </c>
      <c r="G1409">
        <v>0</v>
      </c>
      <c r="H1409" t="s">
        <v>24</v>
      </c>
      <c r="I1409" t="s">
        <v>25</v>
      </c>
      <c r="J1409" t="s">
        <v>22</v>
      </c>
      <c r="K1409" t="s">
        <v>23</v>
      </c>
      <c r="L1409" t="s">
        <v>23</v>
      </c>
      <c r="M1409" t="s">
        <v>22</v>
      </c>
      <c r="N1409" t="s">
        <v>23</v>
      </c>
      <c r="O1409" t="s">
        <v>22</v>
      </c>
      <c r="P1409" t="s">
        <v>45</v>
      </c>
      <c r="Q1409">
        <v>1</v>
      </c>
      <c r="R1409" t="s">
        <v>30</v>
      </c>
      <c r="S1409">
        <v>44.55</v>
      </c>
      <c r="T1409">
        <v>343.45</v>
      </c>
      <c r="U1409">
        <v>0</v>
      </c>
    </row>
    <row r="1410" spans="1:21" x14ac:dyDescent="0.25">
      <c r="A1410" t="s">
        <v>1442</v>
      </c>
      <c r="B1410">
        <v>0</v>
      </c>
      <c r="C1410">
        <v>0</v>
      </c>
      <c r="D1410">
        <v>1</v>
      </c>
      <c r="E1410">
        <v>0</v>
      </c>
      <c r="F1410">
        <v>71</v>
      </c>
      <c r="G1410">
        <v>1</v>
      </c>
      <c r="H1410" t="s">
        <v>22</v>
      </c>
      <c r="I1410" t="s">
        <v>35</v>
      </c>
      <c r="J1410" t="s">
        <v>22</v>
      </c>
      <c r="K1410" t="s">
        <v>23</v>
      </c>
      <c r="L1410" t="s">
        <v>22</v>
      </c>
      <c r="M1410" t="s">
        <v>23</v>
      </c>
      <c r="N1410" t="s">
        <v>22</v>
      </c>
      <c r="O1410" t="s">
        <v>22</v>
      </c>
      <c r="P1410" t="s">
        <v>29</v>
      </c>
      <c r="Q1410">
        <v>1</v>
      </c>
      <c r="R1410" t="s">
        <v>38</v>
      </c>
      <c r="S1410">
        <v>104.1</v>
      </c>
      <c r="T1410">
        <v>7412.25</v>
      </c>
      <c r="U1410">
        <v>0</v>
      </c>
    </row>
    <row r="1411" spans="1:21" x14ac:dyDescent="0.25">
      <c r="A1411" t="s">
        <v>1443</v>
      </c>
      <c r="B1411">
        <v>0</v>
      </c>
      <c r="C1411">
        <v>0</v>
      </c>
      <c r="D1411">
        <v>1</v>
      </c>
      <c r="E1411">
        <v>1</v>
      </c>
      <c r="F1411">
        <v>43</v>
      </c>
      <c r="G1411">
        <v>1</v>
      </c>
      <c r="H1411" t="s">
        <v>22</v>
      </c>
      <c r="I1411" t="s">
        <v>35</v>
      </c>
      <c r="J1411" t="s">
        <v>23</v>
      </c>
      <c r="K1411" t="s">
        <v>23</v>
      </c>
      <c r="L1411" t="s">
        <v>22</v>
      </c>
      <c r="M1411" t="s">
        <v>23</v>
      </c>
      <c r="N1411" t="s">
        <v>23</v>
      </c>
      <c r="O1411" t="s">
        <v>22</v>
      </c>
      <c r="P1411" t="s">
        <v>26</v>
      </c>
      <c r="Q1411">
        <v>1</v>
      </c>
      <c r="R1411" t="s">
        <v>33</v>
      </c>
      <c r="S1411">
        <v>92.55</v>
      </c>
      <c r="T1411">
        <v>4039</v>
      </c>
      <c r="U1411">
        <v>0</v>
      </c>
    </row>
    <row r="1412" spans="1:21" x14ac:dyDescent="0.25">
      <c r="A1412" t="s">
        <v>1444</v>
      </c>
      <c r="B1412">
        <v>0</v>
      </c>
      <c r="C1412">
        <v>1</v>
      </c>
      <c r="D1412">
        <v>0</v>
      </c>
      <c r="E1412">
        <v>0</v>
      </c>
      <c r="F1412">
        <v>2</v>
      </c>
      <c r="G1412">
        <v>1</v>
      </c>
      <c r="H1412" t="s">
        <v>22</v>
      </c>
      <c r="I1412" t="s">
        <v>35</v>
      </c>
      <c r="J1412" t="s">
        <v>23</v>
      </c>
      <c r="K1412" t="s">
        <v>23</v>
      </c>
      <c r="L1412" t="s">
        <v>23</v>
      </c>
      <c r="M1412" t="s">
        <v>23</v>
      </c>
      <c r="N1412" t="s">
        <v>22</v>
      </c>
      <c r="O1412" t="s">
        <v>22</v>
      </c>
      <c r="P1412" t="s">
        <v>26</v>
      </c>
      <c r="Q1412">
        <v>1</v>
      </c>
      <c r="R1412" t="s">
        <v>27</v>
      </c>
      <c r="S1412">
        <v>93.85</v>
      </c>
      <c r="T1412">
        <v>170.85</v>
      </c>
      <c r="U1412">
        <v>1</v>
      </c>
    </row>
    <row r="1413" spans="1:21" x14ac:dyDescent="0.25">
      <c r="A1413" t="s">
        <v>1445</v>
      </c>
      <c r="B1413">
        <v>1</v>
      </c>
      <c r="C1413">
        <v>1</v>
      </c>
      <c r="D1413">
        <v>0</v>
      </c>
      <c r="E1413">
        <v>0</v>
      </c>
      <c r="F1413">
        <v>29</v>
      </c>
      <c r="G1413">
        <v>1</v>
      </c>
      <c r="H1413" t="s">
        <v>23</v>
      </c>
      <c r="I1413" t="s">
        <v>35</v>
      </c>
      <c r="J1413" t="s">
        <v>23</v>
      </c>
      <c r="K1413" t="s">
        <v>22</v>
      </c>
      <c r="L1413" t="s">
        <v>22</v>
      </c>
      <c r="M1413" t="s">
        <v>23</v>
      </c>
      <c r="N1413" t="s">
        <v>22</v>
      </c>
      <c r="O1413" t="s">
        <v>22</v>
      </c>
      <c r="P1413" t="s">
        <v>26</v>
      </c>
      <c r="Q1413">
        <v>1</v>
      </c>
      <c r="R1413" t="s">
        <v>33</v>
      </c>
      <c r="S1413">
        <v>101.45</v>
      </c>
      <c r="T1413">
        <v>2948.6</v>
      </c>
      <c r="U1413">
        <v>0</v>
      </c>
    </row>
    <row r="1414" spans="1:21" x14ac:dyDescent="0.25">
      <c r="A1414" t="s">
        <v>1446</v>
      </c>
      <c r="B1414">
        <v>0</v>
      </c>
      <c r="C1414">
        <v>0</v>
      </c>
      <c r="D1414">
        <v>1</v>
      </c>
      <c r="E1414">
        <v>0</v>
      </c>
      <c r="F1414">
        <v>15</v>
      </c>
      <c r="G1414">
        <v>1</v>
      </c>
      <c r="H1414" t="s">
        <v>23</v>
      </c>
      <c r="I1414" t="s">
        <v>35</v>
      </c>
      <c r="J1414" t="s">
        <v>23</v>
      </c>
      <c r="K1414" t="s">
        <v>23</v>
      </c>
      <c r="L1414" t="s">
        <v>22</v>
      </c>
      <c r="M1414" t="s">
        <v>23</v>
      </c>
      <c r="N1414" t="s">
        <v>22</v>
      </c>
      <c r="O1414" t="s">
        <v>23</v>
      </c>
      <c r="P1414" t="s">
        <v>26</v>
      </c>
      <c r="Q1414">
        <v>1</v>
      </c>
      <c r="R1414" t="s">
        <v>27</v>
      </c>
      <c r="S1414">
        <v>84.3</v>
      </c>
      <c r="T1414">
        <v>1308.4000000000001</v>
      </c>
      <c r="U1414">
        <v>1</v>
      </c>
    </row>
    <row r="1415" spans="1:21" x14ac:dyDescent="0.25">
      <c r="A1415" t="s">
        <v>1447</v>
      </c>
      <c r="B1415">
        <v>1</v>
      </c>
      <c r="C1415">
        <v>0</v>
      </c>
      <c r="D1415">
        <v>1</v>
      </c>
      <c r="E1415">
        <v>1</v>
      </c>
      <c r="F1415">
        <v>65</v>
      </c>
      <c r="G1415">
        <v>1</v>
      </c>
      <c r="H1415" t="s">
        <v>22</v>
      </c>
      <c r="I1415" t="s">
        <v>35</v>
      </c>
      <c r="J1415" t="s">
        <v>22</v>
      </c>
      <c r="K1415" t="s">
        <v>22</v>
      </c>
      <c r="L1415" t="s">
        <v>22</v>
      </c>
      <c r="M1415" t="s">
        <v>22</v>
      </c>
      <c r="N1415" t="s">
        <v>23</v>
      </c>
      <c r="O1415" t="s">
        <v>23</v>
      </c>
      <c r="P1415" t="s">
        <v>45</v>
      </c>
      <c r="Q1415">
        <v>0</v>
      </c>
      <c r="R1415" t="s">
        <v>38</v>
      </c>
      <c r="S1415">
        <v>94.55</v>
      </c>
      <c r="T1415">
        <v>6078.75</v>
      </c>
      <c r="U1415">
        <v>0</v>
      </c>
    </row>
    <row r="1416" spans="1:21" x14ac:dyDescent="0.25">
      <c r="A1416" t="s">
        <v>1448</v>
      </c>
      <c r="B1416">
        <v>1</v>
      </c>
      <c r="C1416">
        <v>0</v>
      </c>
      <c r="D1416">
        <v>0</v>
      </c>
      <c r="E1416">
        <v>0</v>
      </c>
      <c r="F1416">
        <v>35</v>
      </c>
      <c r="G1416">
        <v>1</v>
      </c>
      <c r="H1416" t="s">
        <v>22</v>
      </c>
      <c r="I1416" t="s">
        <v>35</v>
      </c>
      <c r="J1416" t="s">
        <v>23</v>
      </c>
      <c r="K1416" t="s">
        <v>23</v>
      </c>
      <c r="L1416" t="s">
        <v>22</v>
      </c>
      <c r="M1416" t="s">
        <v>22</v>
      </c>
      <c r="N1416" t="s">
        <v>22</v>
      </c>
      <c r="O1416" t="s">
        <v>23</v>
      </c>
      <c r="P1416" t="s">
        <v>26</v>
      </c>
      <c r="Q1416">
        <v>0</v>
      </c>
      <c r="R1416" t="s">
        <v>27</v>
      </c>
      <c r="S1416">
        <v>95.5</v>
      </c>
      <c r="T1416">
        <v>3418.2</v>
      </c>
      <c r="U1416">
        <v>0</v>
      </c>
    </row>
    <row r="1417" spans="1:21" x14ac:dyDescent="0.25">
      <c r="A1417" t="s">
        <v>1449</v>
      </c>
      <c r="B1417">
        <v>1</v>
      </c>
      <c r="C1417">
        <v>0</v>
      </c>
      <c r="D1417">
        <v>0</v>
      </c>
      <c r="E1417">
        <v>0</v>
      </c>
      <c r="F1417">
        <v>64</v>
      </c>
      <c r="G1417">
        <v>1</v>
      </c>
      <c r="H1417" t="s">
        <v>23</v>
      </c>
      <c r="I1417" t="s">
        <v>35</v>
      </c>
      <c r="J1417" t="s">
        <v>22</v>
      </c>
      <c r="K1417" t="s">
        <v>22</v>
      </c>
      <c r="L1417" t="s">
        <v>23</v>
      </c>
      <c r="M1417" t="s">
        <v>23</v>
      </c>
      <c r="N1417" t="s">
        <v>22</v>
      </c>
      <c r="O1417" t="s">
        <v>22</v>
      </c>
      <c r="P1417" t="s">
        <v>29</v>
      </c>
      <c r="Q1417">
        <v>1</v>
      </c>
      <c r="R1417" t="s">
        <v>38</v>
      </c>
      <c r="S1417">
        <v>100.3</v>
      </c>
      <c r="T1417">
        <v>6603.8</v>
      </c>
      <c r="U1417">
        <v>0</v>
      </c>
    </row>
    <row r="1418" spans="1:21" x14ac:dyDescent="0.25">
      <c r="A1418" t="s">
        <v>1450</v>
      </c>
      <c r="B1418">
        <v>0</v>
      </c>
      <c r="C1418">
        <v>0</v>
      </c>
      <c r="D1418">
        <v>1</v>
      </c>
      <c r="E1418">
        <v>1</v>
      </c>
      <c r="F1418">
        <v>58</v>
      </c>
      <c r="G1418">
        <v>0</v>
      </c>
      <c r="H1418" t="s">
        <v>24</v>
      </c>
      <c r="I1418" t="s">
        <v>25</v>
      </c>
      <c r="J1418" t="s">
        <v>23</v>
      </c>
      <c r="K1418" t="s">
        <v>23</v>
      </c>
      <c r="L1418" t="s">
        <v>22</v>
      </c>
      <c r="M1418" t="s">
        <v>22</v>
      </c>
      <c r="N1418" t="s">
        <v>22</v>
      </c>
      <c r="O1418" t="s">
        <v>22</v>
      </c>
      <c r="P1418" t="s">
        <v>45</v>
      </c>
      <c r="Q1418">
        <v>1</v>
      </c>
      <c r="R1418" t="s">
        <v>38</v>
      </c>
      <c r="S1418">
        <v>55.5</v>
      </c>
      <c r="T1418">
        <v>3166.9</v>
      </c>
      <c r="U1418">
        <v>0</v>
      </c>
    </row>
    <row r="1419" spans="1:21" x14ac:dyDescent="0.25">
      <c r="A1419" t="s">
        <v>1451</v>
      </c>
      <c r="B1419">
        <v>0</v>
      </c>
      <c r="C1419">
        <v>1</v>
      </c>
      <c r="D1419">
        <v>0</v>
      </c>
      <c r="E1419">
        <v>0</v>
      </c>
      <c r="F1419">
        <v>18</v>
      </c>
      <c r="G1419">
        <v>1</v>
      </c>
      <c r="H1419" t="s">
        <v>23</v>
      </c>
      <c r="I1419" t="s">
        <v>25</v>
      </c>
      <c r="J1419" t="s">
        <v>23</v>
      </c>
      <c r="K1419" t="s">
        <v>22</v>
      </c>
      <c r="L1419" t="s">
        <v>23</v>
      </c>
      <c r="M1419" t="s">
        <v>23</v>
      </c>
      <c r="N1419" t="s">
        <v>23</v>
      </c>
      <c r="O1419" t="s">
        <v>23</v>
      </c>
      <c r="P1419" t="s">
        <v>26</v>
      </c>
      <c r="Q1419">
        <v>1</v>
      </c>
      <c r="R1419" t="s">
        <v>38</v>
      </c>
      <c r="S1419">
        <v>49.85</v>
      </c>
      <c r="T1419">
        <v>865.75</v>
      </c>
      <c r="U1419">
        <v>0</v>
      </c>
    </row>
    <row r="1420" spans="1:21" x14ac:dyDescent="0.25">
      <c r="A1420" t="s">
        <v>1452</v>
      </c>
      <c r="B1420">
        <v>1</v>
      </c>
      <c r="C1420">
        <v>0</v>
      </c>
      <c r="D1420">
        <v>1</v>
      </c>
      <c r="E1420">
        <v>1</v>
      </c>
      <c r="F1420">
        <v>67</v>
      </c>
      <c r="G1420">
        <v>1</v>
      </c>
      <c r="H1420" t="s">
        <v>22</v>
      </c>
      <c r="I1420" t="s">
        <v>35</v>
      </c>
      <c r="J1420" t="s">
        <v>23</v>
      </c>
      <c r="K1420" t="s">
        <v>22</v>
      </c>
      <c r="L1420" t="s">
        <v>23</v>
      </c>
      <c r="M1420" t="s">
        <v>23</v>
      </c>
      <c r="N1420" t="s">
        <v>23</v>
      </c>
      <c r="O1420" t="s">
        <v>22</v>
      </c>
      <c r="P1420" t="s">
        <v>26</v>
      </c>
      <c r="Q1420">
        <v>1</v>
      </c>
      <c r="R1420" t="s">
        <v>33</v>
      </c>
      <c r="S1420">
        <v>89.55</v>
      </c>
      <c r="T1420">
        <v>6373.1</v>
      </c>
      <c r="U1420">
        <v>0</v>
      </c>
    </row>
    <row r="1421" spans="1:21" x14ac:dyDescent="0.25">
      <c r="A1421" t="s">
        <v>1453</v>
      </c>
      <c r="B1421">
        <v>1</v>
      </c>
      <c r="C1421">
        <v>0</v>
      </c>
      <c r="D1421">
        <v>1</v>
      </c>
      <c r="E1421">
        <v>1</v>
      </c>
      <c r="F1421">
        <v>63</v>
      </c>
      <c r="G1421">
        <v>1</v>
      </c>
      <c r="H1421" t="s">
        <v>23</v>
      </c>
      <c r="I1421" t="s">
        <v>23</v>
      </c>
      <c r="J1421" t="s">
        <v>44</v>
      </c>
      <c r="K1421" t="s">
        <v>44</v>
      </c>
      <c r="L1421" t="s">
        <v>44</v>
      </c>
      <c r="M1421" t="s">
        <v>44</v>
      </c>
      <c r="N1421" t="s">
        <v>44</v>
      </c>
      <c r="O1421" t="s">
        <v>44</v>
      </c>
      <c r="P1421" t="s">
        <v>45</v>
      </c>
      <c r="Q1421">
        <v>1</v>
      </c>
      <c r="R1421" t="s">
        <v>30</v>
      </c>
      <c r="S1421">
        <v>19.149999999999999</v>
      </c>
      <c r="T1421">
        <v>1177.05</v>
      </c>
      <c r="U1421">
        <v>0</v>
      </c>
    </row>
    <row r="1422" spans="1:21" x14ac:dyDescent="0.25">
      <c r="A1422" t="s">
        <v>1454</v>
      </c>
      <c r="B1422">
        <v>0</v>
      </c>
      <c r="C1422">
        <v>0</v>
      </c>
      <c r="D1422">
        <v>1</v>
      </c>
      <c r="E1422">
        <v>0</v>
      </c>
      <c r="F1422">
        <v>60</v>
      </c>
      <c r="G1422">
        <v>1</v>
      </c>
      <c r="H1422" t="s">
        <v>22</v>
      </c>
      <c r="I1422" t="s">
        <v>35</v>
      </c>
      <c r="J1422" t="s">
        <v>23</v>
      </c>
      <c r="K1422" t="s">
        <v>22</v>
      </c>
      <c r="L1422" t="s">
        <v>23</v>
      </c>
      <c r="M1422" t="s">
        <v>23</v>
      </c>
      <c r="N1422" t="s">
        <v>22</v>
      </c>
      <c r="O1422" t="s">
        <v>22</v>
      </c>
      <c r="P1422" t="s">
        <v>26</v>
      </c>
      <c r="Q1422">
        <v>1</v>
      </c>
      <c r="R1422" t="s">
        <v>27</v>
      </c>
      <c r="S1422">
        <v>99.8</v>
      </c>
      <c r="T1422">
        <v>5985.75</v>
      </c>
      <c r="U1422">
        <v>0</v>
      </c>
    </row>
    <row r="1423" spans="1:21" x14ac:dyDescent="0.25">
      <c r="A1423" t="s">
        <v>1455</v>
      </c>
      <c r="B1423">
        <v>1</v>
      </c>
      <c r="C1423">
        <v>1</v>
      </c>
      <c r="D1423">
        <v>0</v>
      </c>
      <c r="E1423">
        <v>0</v>
      </c>
      <c r="F1423">
        <v>9</v>
      </c>
      <c r="G1423">
        <v>1</v>
      </c>
      <c r="H1423" t="s">
        <v>22</v>
      </c>
      <c r="I1423" t="s">
        <v>35</v>
      </c>
      <c r="J1423" t="s">
        <v>23</v>
      </c>
      <c r="K1423" t="s">
        <v>23</v>
      </c>
      <c r="L1423" t="s">
        <v>23</v>
      </c>
      <c r="M1423" t="s">
        <v>23</v>
      </c>
      <c r="N1423" t="s">
        <v>23</v>
      </c>
      <c r="O1423" t="s">
        <v>22</v>
      </c>
      <c r="P1423" t="s">
        <v>26</v>
      </c>
      <c r="Q1423">
        <v>1</v>
      </c>
      <c r="R1423" t="s">
        <v>38</v>
      </c>
      <c r="S1423">
        <v>84.4</v>
      </c>
      <c r="T1423">
        <v>732.5</v>
      </c>
      <c r="U1423">
        <v>1</v>
      </c>
    </row>
    <row r="1424" spans="1:21" x14ac:dyDescent="0.25">
      <c r="A1424" t="s">
        <v>1456</v>
      </c>
      <c r="B1424">
        <v>0</v>
      </c>
      <c r="C1424">
        <v>0</v>
      </c>
      <c r="D1424">
        <v>1</v>
      </c>
      <c r="E1424">
        <v>1</v>
      </c>
      <c r="F1424">
        <v>70</v>
      </c>
      <c r="G1424">
        <v>1</v>
      </c>
      <c r="H1424" t="s">
        <v>22</v>
      </c>
      <c r="I1424" t="s">
        <v>35</v>
      </c>
      <c r="J1424" t="s">
        <v>22</v>
      </c>
      <c r="K1424" t="s">
        <v>22</v>
      </c>
      <c r="L1424" t="s">
        <v>22</v>
      </c>
      <c r="M1424" t="s">
        <v>22</v>
      </c>
      <c r="N1424" t="s">
        <v>22</v>
      </c>
      <c r="O1424" t="s">
        <v>22</v>
      </c>
      <c r="P1424" t="s">
        <v>45</v>
      </c>
      <c r="Q1424">
        <v>1</v>
      </c>
      <c r="R1424" t="s">
        <v>38</v>
      </c>
      <c r="S1424">
        <v>113.05</v>
      </c>
      <c r="T1424">
        <v>7869.05</v>
      </c>
      <c r="U1424">
        <v>0</v>
      </c>
    </row>
    <row r="1425" spans="1:21" x14ac:dyDescent="0.25">
      <c r="A1425" t="s">
        <v>1457</v>
      </c>
      <c r="B1425">
        <v>1</v>
      </c>
      <c r="C1425">
        <v>0</v>
      </c>
      <c r="D1425">
        <v>1</v>
      </c>
      <c r="E1425">
        <v>0</v>
      </c>
      <c r="F1425">
        <v>15</v>
      </c>
      <c r="G1425">
        <v>1</v>
      </c>
      <c r="H1425" t="s">
        <v>22</v>
      </c>
      <c r="I1425" t="s">
        <v>35</v>
      </c>
      <c r="J1425" t="s">
        <v>23</v>
      </c>
      <c r="K1425" t="s">
        <v>23</v>
      </c>
      <c r="L1425" t="s">
        <v>22</v>
      </c>
      <c r="M1425" t="s">
        <v>23</v>
      </c>
      <c r="N1425" t="s">
        <v>22</v>
      </c>
      <c r="O1425" t="s">
        <v>22</v>
      </c>
      <c r="P1425" t="s">
        <v>26</v>
      </c>
      <c r="Q1425">
        <v>1</v>
      </c>
      <c r="R1425" t="s">
        <v>27</v>
      </c>
      <c r="S1425">
        <v>101.1</v>
      </c>
      <c r="T1425">
        <v>1504.05</v>
      </c>
      <c r="U1425">
        <v>1</v>
      </c>
    </row>
    <row r="1426" spans="1:21" x14ac:dyDescent="0.25">
      <c r="A1426" t="s">
        <v>1458</v>
      </c>
      <c r="B1426">
        <v>0</v>
      </c>
      <c r="C1426">
        <v>0</v>
      </c>
      <c r="D1426">
        <v>0</v>
      </c>
      <c r="E1426">
        <v>1</v>
      </c>
      <c r="F1426">
        <v>48</v>
      </c>
      <c r="G1426">
        <v>1</v>
      </c>
      <c r="H1426" t="s">
        <v>23</v>
      </c>
      <c r="I1426" t="s">
        <v>23</v>
      </c>
      <c r="J1426" t="s">
        <v>44</v>
      </c>
      <c r="K1426" t="s">
        <v>44</v>
      </c>
      <c r="L1426" t="s">
        <v>44</v>
      </c>
      <c r="M1426" t="s">
        <v>44</v>
      </c>
      <c r="N1426" t="s">
        <v>44</v>
      </c>
      <c r="O1426" t="s">
        <v>44</v>
      </c>
      <c r="P1426" t="s">
        <v>29</v>
      </c>
      <c r="Q1426">
        <v>0</v>
      </c>
      <c r="R1426" t="s">
        <v>30</v>
      </c>
      <c r="S1426">
        <v>19.95</v>
      </c>
      <c r="T1426">
        <v>936.7</v>
      </c>
      <c r="U1426">
        <v>0</v>
      </c>
    </row>
    <row r="1427" spans="1:21" x14ac:dyDescent="0.25">
      <c r="A1427" t="s">
        <v>1459</v>
      </c>
      <c r="B1427">
        <v>1</v>
      </c>
      <c r="C1427">
        <v>0</v>
      </c>
      <c r="D1427">
        <v>1</v>
      </c>
      <c r="E1427">
        <v>0</v>
      </c>
      <c r="F1427">
        <v>12</v>
      </c>
      <c r="G1427">
        <v>1</v>
      </c>
      <c r="H1427" t="s">
        <v>23</v>
      </c>
      <c r="I1427" t="s">
        <v>25</v>
      </c>
      <c r="J1427" t="s">
        <v>23</v>
      </c>
      <c r="K1427" t="s">
        <v>23</v>
      </c>
      <c r="L1427" t="s">
        <v>22</v>
      </c>
      <c r="M1427" t="s">
        <v>22</v>
      </c>
      <c r="N1427" t="s">
        <v>22</v>
      </c>
      <c r="O1427" t="s">
        <v>22</v>
      </c>
      <c r="P1427" t="s">
        <v>26</v>
      </c>
      <c r="Q1427">
        <v>1</v>
      </c>
      <c r="R1427" t="s">
        <v>27</v>
      </c>
      <c r="S1427">
        <v>74.150000000000006</v>
      </c>
      <c r="T1427">
        <v>741.4</v>
      </c>
      <c r="U1427">
        <v>0</v>
      </c>
    </row>
    <row r="1428" spans="1:21" x14ac:dyDescent="0.25">
      <c r="A1428" t="s">
        <v>1460</v>
      </c>
      <c r="B1428">
        <v>1</v>
      </c>
      <c r="C1428">
        <v>1</v>
      </c>
      <c r="D1428">
        <v>1</v>
      </c>
      <c r="E1428">
        <v>0</v>
      </c>
      <c r="F1428">
        <v>71</v>
      </c>
      <c r="G1428">
        <v>1</v>
      </c>
      <c r="H1428" t="s">
        <v>22</v>
      </c>
      <c r="I1428" t="s">
        <v>35</v>
      </c>
      <c r="J1428" t="s">
        <v>22</v>
      </c>
      <c r="K1428" t="s">
        <v>22</v>
      </c>
      <c r="L1428" t="s">
        <v>22</v>
      </c>
      <c r="M1428" t="s">
        <v>22</v>
      </c>
      <c r="N1428" t="s">
        <v>23</v>
      </c>
      <c r="O1428" t="s">
        <v>23</v>
      </c>
      <c r="P1428" t="s">
        <v>29</v>
      </c>
      <c r="Q1428">
        <v>1</v>
      </c>
      <c r="R1428" t="s">
        <v>27</v>
      </c>
      <c r="S1428">
        <v>92</v>
      </c>
      <c r="T1428">
        <v>6585.2</v>
      </c>
      <c r="U1428">
        <v>0</v>
      </c>
    </row>
    <row r="1429" spans="1:21" x14ac:dyDescent="0.25">
      <c r="A1429" t="s">
        <v>1461</v>
      </c>
      <c r="B1429">
        <v>1</v>
      </c>
      <c r="C1429">
        <v>1</v>
      </c>
      <c r="D1429">
        <v>0</v>
      </c>
      <c r="E1429">
        <v>0</v>
      </c>
      <c r="F1429">
        <v>44</v>
      </c>
      <c r="G1429">
        <v>1</v>
      </c>
      <c r="H1429" t="s">
        <v>23</v>
      </c>
      <c r="I1429" t="s">
        <v>35</v>
      </c>
      <c r="J1429" t="s">
        <v>23</v>
      </c>
      <c r="K1429" t="s">
        <v>23</v>
      </c>
      <c r="L1429" t="s">
        <v>22</v>
      </c>
      <c r="M1429" t="s">
        <v>23</v>
      </c>
      <c r="N1429" t="s">
        <v>23</v>
      </c>
      <c r="O1429" t="s">
        <v>23</v>
      </c>
      <c r="P1429" t="s">
        <v>26</v>
      </c>
      <c r="Q1429">
        <v>0</v>
      </c>
      <c r="R1429" t="s">
        <v>27</v>
      </c>
      <c r="S1429">
        <v>73.849999999999994</v>
      </c>
      <c r="T1429">
        <v>3122.4</v>
      </c>
      <c r="U1429">
        <v>0</v>
      </c>
    </row>
    <row r="1430" spans="1:21" x14ac:dyDescent="0.25">
      <c r="A1430" t="s">
        <v>1462</v>
      </c>
      <c r="B1430">
        <v>1</v>
      </c>
      <c r="C1430">
        <v>0</v>
      </c>
      <c r="D1430">
        <v>0</v>
      </c>
      <c r="E1430">
        <v>0</v>
      </c>
      <c r="F1430">
        <v>1</v>
      </c>
      <c r="G1430">
        <v>1</v>
      </c>
      <c r="H1430" t="s">
        <v>22</v>
      </c>
      <c r="I1430" t="s">
        <v>25</v>
      </c>
      <c r="J1430" t="s">
        <v>23</v>
      </c>
      <c r="K1430" t="s">
        <v>23</v>
      </c>
      <c r="L1430" t="s">
        <v>23</v>
      </c>
      <c r="M1430" t="s">
        <v>23</v>
      </c>
      <c r="N1430" t="s">
        <v>23</v>
      </c>
      <c r="O1430" t="s">
        <v>23</v>
      </c>
      <c r="P1430" t="s">
        <v>26</v>
      </c>
      <c r="Q1430">
        <v>1</v>
      </c>
      <c r="R1430" t="s">
        <v>27</v>
      </c>
      <c r="S1430">
        <v>50.45</v>
      </c>
      <c r="T1430">
        <v>50.45</v>
      </c>
      <c r="U1430">
        <v>1</v>
      </c>
    </row>
    <row r="1431" spans="1:21" x14ac:dyDescent="0.25">
      <c r="A1431" t="s">
        <v>1463</v>
      </c>
      <c r="B1431">
        <v>1</v>
      </c>
      <c r="C1431">
        <v>0</v>
      </c>
      <c r="D1431">
        <v>1</v>
      </c>
      <c r="E1431">
        <v>1</v>
      </c>
      <c r="F1431">
        <v>45</v>
      </c>
      <c r="G1431">
        <v>1</v>
      </c>
      <c r="H1431" t="s">
        <v>22</v>
      </c>
      <c r="I1431" t="s">
        <v>23</v>
      </c>
      <c r="J1431" t="s">
        <v>44</v>
      </c>
      <c r="K1431" t="s">
        <v>44</v>
      </c>
      <c r="L1431" t="s">
        <v>44</v>
      </c>
      <c r="M1431" t="s">
        <v>44</v>
      </c>
      <c r="N1431" t="s">
        <v>44</v>
      </c>
      <c r="O1431" t="s">
        <v>44</v>
      </c>
      <c r="P1431" t="s">
        <v>45</v>
      </c>
      <c r="Q1431">
        <v>0</v>
      </c>
      <c r="R1431" t="s">
        <v>30</v>
      </c>
      <c r="S1431">
        <v>24.45</v>
      </c>
      <c r="T1431">
        <v>1088.25</v>
      </c>
      <c r="U1431">
        <v>0</v>
      </c>
    </row>
    <row r="1432" spans="1:21" x14ac:dyDescent="0.25">
      <c r="A1432" t="s">
        <v>1464</v>
      </c>
      <c r="B1432">
        <v>0</v>
      </c>
      <c r="C1432">
        <v>0</v>
      </c>
      <c r="D1432">
        <v>0</v>
      </c>
      <c r="E1432">
        <v>0</v>
      </c>
      <c r="F1432">
        <v>23</v>
      </c>
      <c r="G1432">
        <v>1</v>
      </c>
      <c r="H1432" t="s">
        <v>22</v>
      </c>
      <c r="I1432" t="s">
        <v>23</v>
      </c>
      <c r="J1432" t="s">
        <v>44</v>
      </c>
      <c r="K1432" t="s">
        <v>44</v>
      </c>
      <c r="L1432" t="s">
        <v>44</v>
      </c>
      <c r="M1432" t="s">
        <v>44</v>
      </c>
      <c r="N1432" t="s">
        <v>44</v>
      </c>
      <c r="O1432" t="s">
        <v>44</v>
      </c>
      <c r="P1432" t="s">
        <v>29</v>
      </c>
      <c r="Q1432">
        <v>0</v>
      </c>
      <c r="R1432" t="s">
        <v>38</v>
      </c>
      <c r="S1432">
        <v>24.8</v>
      </c>
      <c r="T1432">
        <v>615.35</v>
      </c>
      <c r="U1432">
        <v>0</v>
      </c>
    </row>
    <row r="1433" spans="1:21" x14ac:dyDescent="0.25">
      <c r="A1433" t="s">
        <v>1465</v>
      </c>
      <c r="B1433">
        <v>0</v>
      </c>
      <c r="C1433">
        <v>0</v>
      </c>
      <c r="D1433">
        <v>1</v>
      </c>
      <c r="E1433">
        <v>0</v>
      </c>
      <c r="F1433">
        <v>43</v>
      </c>
      <c r="G1433">
        <v>1</v>
      </c>
      <c r="H1433" t="s">
        <v>22</v>
      </c>
      <c r="I1433" t="s">
        <v>25</v>
      </c>
      <c r="J1433" t="s">
        <v>23</v>
      </c>
      <c r="K1433" t="s">
        <v>23</v>
      </c>
      <c r="L1433" t="s">
        <v>23</v>
      </c>
      <c r="M1433" t="s">
        <v>22</v>
      </c>
      <c r="N1433" t="s">
        <v>22</v>
      </c>
      <c r="O1433" t="s">
        <v>23</v>
      </c>
      <c r="P1433" t="s">
        <v>29</v>
      </c>
      <c r="Q1433">
        <v>1</v>
      </c>
      <c r="R1433" t="s">
        <v>33</v>
      </c>
      <c r="S1433">
        <v>64.849999999999994</v>
      </c>
      <c r="T1433">
        <v>2908.2</v>
      </c>
      <c r="U1433">
        <v>0</v>
      </c>
    </row>
    <row r="1434" spans="1:21" x14ac:dyDescent="0.25">
      <c r="A1434" t="s">
        <v>1466</v>
      </c>
      <c r="B1434">
        <v>1</v>
      </c>
      <c r="C1434">
        <v>0</v>
      </c>
      <c r="D1434">
        <v>0</v>
      </c>
      <c r="E1434">
        <v>0</v>
      </c>
      <c r="F1434">
        <v>35</v>
      </c>
      <c r="G1434">
        <v>1</v>
      </c>
      <c r="H1434" t="s">
        <v>23</v>
      </c>
      <c r="I1434" t="s">
        <v>23</v>
      </c>
      <c r="J1434" t="s">
        <v>44</v>
      </c>
      <c r="K1434" t="s">
        <v>44</v>
      </c>
      <c r="L1434" t="s">
        <v>44</v>
      </c>
      <c r="M1434" t="s">
        <v>44</v>
      </c>
      <c r="N1434" t="s">
        <v>44</v>
      </c>
      <c r="O1434" t="s">
        <v>44</v>
      </c>
      <c r="P1434" t="s">
        <v>26</v>
      </c>
      <c r="Q1434">
        <v>0</v>
      </c>
      <c r="R1434" t="s">
        <v>33</v>
      </c>
      <c r="S1434">
        <v>20.75</v>
      </c>
      <c r="T1434">
        <v>739.9</v>
      </c>
      <c r="U1434">
        <v>0</v>
      </c>
    </row>
    <row r="1435" spans="1:21" x14ac:dyDescent="0.25">
      <c r="A1435" t="s">
        <v>1467</v>
      </c>
      <c r="B1435">
        <v>1</v>
      </c>
      <c r="C1435">
        <v>0</v>
      </c>
      <c r="D1435">
        <v>1</v>
      </c>
      <c r="E1435">
        <v>0</v>
      </c>
      <c r="F1435">
        <v>9</v>
      </c>
      <c r="G1435">
        <v>1</v>
      </c>
      <c r="H1435" t="s">
        <v>23</v>
      </c>
      <c r="I1435" t="s">
        <v>25</v>
      </c>
      <c r="J1435" t="s">
        <v>22</v>
      </c>
      <c r="K1435" t="s">
        <v>22</v>
      </c>
      <c r="L1435" t="s">
        <v>23</v>
      </c>
      <c r="M1435" t="s">
        <v>22</v>
      </c>
      <c r="N1435" t="s">
        <v>22</v>
      </c>
      <c r="O1435" t="s">
        <v>23</v>
      </c>
      <c r="P1435" t="s">
        <v>26</v>
      </c>
      <c r="Q1435">
        <v>1</v>
      </c>
      <c r="R1435" t="s">
        <v>30</v>
      </c>
      <c r="S1435">
        <v>68.95</v>
      </c>
      <c r="T1435">
        <v>593.85</v>
      </c>
      <c r="U1435">
        <v>0</v>
      </c>
    </row>
    <row r="1436" spans="1:21" x14ac:dyDescent="0.25">
      <c r="A1436" t="s">
        <v>1468</v>
      </c>
      <c r="B1436">
        <v>1</v>
      </c>
      <c r="C1436">
        <v>0</v>
      </c>
      <c r="D1436">
        <v>0</v>
      </c>
      <c r="E1436">
        <v>0</v>
      </c>
      <c r="F1436">
        <v>12</v>
      </c>
      <c r="G1436">
        <v>1</v>
      </c>
      <c r="H1436" t="s">
        <v>22</v>
      </c>
      <c r="I1436" t="s">
        <v>35</v>
      </c>
      <c r="J1436" t="s">
        <v>23</v>
      </c>
      <c r="K1436" t="s">
        <v>23</v>
      </c>
      <c r="L1436" t="s">
        <v>23</v>
      </c>
      <c r="M1436" t="s">
        <v>22</v>
      </c>
      <c r="N1436" t="s">
        <v>22</v>
      </c>
      <c r="O1436" t="s">
        <v>22</v>
      </c>
      <c r="P1436" t="s">
        <v>26</v>
      </c>
      <c r="Q1436">
        <v>1</v>
      </c>
      <c r="R1436" t="s">
        <v>30</v>
      </c>
      <c r="S1436">
        <v>99.95</v>
      </c>
      <c r="T1436">
        <v>1132.75</v>
      </c>
      <c r="U1436">
        <v>1</v>
      </c>
    </row>
    <row r="1437" spans="1:21" x14ac:dyDescent="0.25">
      <c r="A1437" t="s">
        <v>1469</v>
      </c>
      <c r="B1437">
        <v>0</v>
      </c>
      <c r="C1437">
        <v>1</v>
      </c>
      <c r="D1437">
        <v>1</v>
      </c>
      <c r="E1437">
        <v>0</v>
      </c>
      <c r="F1437">
        <v>65</v>
      </c>
      <c r="G1437">
        <v>1</v>
      </c>
      <c r="H1437" t="s">
        <v>22</v>
      </c>
      <c r="I1437" t="s">
        <v>35</v>
      </c>
      <c r="J1437" t="s">
        <v>22</v>
      </c>
      <c r="K1437" t="s">
        <v>22</v>
      </c>
      <c r="L1437" t="s">
        <v>22</v>
      </c>
      <c r="M1437" t="s">
        <v>23</v>
      </c>
      <c r="N1437" t="s">
        <v>22</v>
      </c>
      <c r="O1437" t="s">
        <v>22</v>
      </c>
      <c r="P1437" t="s">
        <v>26</v>
      </c>
      <c r="Q1437">
        <v>1</v>
      </c>
      <c r="R1437" t="s">
        <v>38</v>
      </c>
      <c r="S1437">
        <v>109.4</v>
      </c>
      <c r="T1437">
        <v>7227.45</v>
      </c>
      <c r="U1437">
        <v>0</v>
      </c>
    </row>
    <row r="1438" spans="1:21" x14ac:dyDescent="0.25">
      <c r="A1438" t="s">
        <v>1470</v>
      </c>
      <c r="B1438">
        <v>0</v>
      </c>
      <c r="C1438">
        <v>0</v>
      </c>
      <c r="D1438">
        <v>0</v>
      </c>
      <c r="E1438">
        <v>0</v>
      </c>
      <c r="F1438">
        <v>2</v>
      </c>
      <c r="G1438">
        <v>1</v>
      </c>
      <c r="H1438" t="s">
        <v>22</v>
      </c>
      <c r="I1438" t="s">
        <v>35</v>
      </c>
      <c r="J1438" t="s">
        <v>23</v>
      </c>
      <c r="K1438" t="s">
        <v>23</v>
      </c>
      <c r="L1438" t="s">
        <v>22</v>
      </c>
      <c r="M1438" t="s">
        <v>23</v>
      </c>
      <c r="N1438" t="s">
        <v>22</v>
      </c>
      <c r="O1438" t="s">
        <v>23</v>
      </c>
      <c r="P1438" t="s">
        <v>26</v>
      </c>
      <c r="Q1438">
        <v>1</v>
      </c>
      <c r="R1438" t="s">
        <v>27</v>
      </c>
      <c r="S1438">
        <v>91.4</v>
      </c>
      <c r="T1438">
        <v>193.6</v>
      </c>
      <c r="U1438">
        <v>1</v>
      </c>
    </row>
    <row r="1439" spans="1:21" x14ac:dyDescent="0.25">
      <c r="A1439" t="s">
        <v>1471</v>
      </c>
      <c r="B1439">
        <v>1</v>
      </c>
      <c r="C1439">
        <v>0</v>
      </c>
      <c r="D1439">
        <v>0</v>
      </c>
      <c r="E1439">
        <v>0</v>
      </c>
      <c r="F1439">
        <v>27</v>
      </c>
      <c r="G1439">
        <v>1</v>
      </c>
      <c r="H1439" t="s">
        <v>22</v>
      </c>
      <c r="I1439" t="s">
        <v>25</v>
      </c>
      <c r="J1439" t="s">
        <v>23</v>
      </c>
      <c r="K1439" t="s">
        <v>23</v>
      </c>
      <c r="L1439" t="s">
        <v>23</v>
      </c>
      <c r="M1439" t="s">
        <v>23</v>
      </c>
      <c r="N1439" t="s">
        <v>23</v>
      </c>
      <c r="O1439" t="s">
        <v>23</v>
      </c>
      <c r="P1439" t="s">
        <v>26</v>
      </c>
      <c r="Q1439">
        <v>0</v>
      </c>
      <c r="R1439" t="s">
        <v>30</v>
      </c>
      <c r="S1439">
        <v>49</v>
      </c>
      <c r="T1439">
        <v>1291.3499999999999</v>
      </c>
      <c r="U1439">
        <v>0</v>
      </c>
    </row>
    <row r="1440" spans="1:21" x14ac:dyDescent="0.25">
      <c r="A1440" t="s">
        <v>1472</v>
      </c>
      <c r="B1440">
        <v>0</v>
      </c>
      <c r="C1440">
        <v>0</v>
      </c>
      <c r="D1440">
        <v>0</v>
      </c>
      <c r="E1440">
        <v>0</v>
      </c>
      <c r="F1440">
        <v>40</v>
      </c>
      <c r="G1440">
        <v>1</v>
      </c>
      <c r="H1440" t="s">
        <v>23</v>
      </c>
      <c r="I1440" t="s">
        <v>25</v>
      </c>
      <c r="J1440" t="s">
        <v>23</v>
      </c>
      <c r="K1440" t="s">
        <v>23</v>
      </c>
      <c r="L1440" t="s">
        <v>22</v>
      </c>
      <c r="M1440" t="s">
        <v>23</v>
      </c>
      <c r="N1440" t="s">
        <v>23</v>
      </c>
      <c r="O1440" t="s">
        <v>23</v>
      </c>
      <c r="P1440" t="s">
        <v>29</v>
      </c>
      <c r="Q1440">
        <v>1</v>
      </c>
      <c r="R1440" t="s">
        <v>30</v>
      </c>
      <c r="S1440">
        <v>50.25</v>
      </c>
      <c r="T1440">
        <v>2023.55</v>
      </c>
      <c r="U1440">
        <v>0</v>
      </c>
    </row>
    <row r="1441" spans="1:21" x14ac:dyDescent="0.25">
      <c r="A1441" t="s">
        <v>1473</v>
      </c>
      <c r="B1441">
        <v>0</v>
      </c>
      <c r="C1441">
        <v>1</v>
      </c>
      <c r="D1441">
        <v>0</v>
      </c>
      <c r="E1441">
        <v>0</v>
      </c>
      <c r="F1441">
        <v>5</v>
      </c>
      <c r="G1441">
        <v>1</v>
      </c>
      <c r="H1441" t="s">
        <v>23</v>
      </c>
      <c r="I1441" t="s">
        <v>35</v>
      </c>
      <c r="J1441" t="s">
        <v>23</v>
      </c>
      <c r="K1441" t="s">
        <v>23</v>
      </c>
      <c r="L1441" t="s">
        <v>22</v>
      </c>
      <c r="M1441" t="s">
        <v>23</v>
      </c>
      <c r="N1441" t="s">
        <v>23</v>
      </c>
      <c r="O1441" t="s">
        <v>23</v>
      </c>
      <c r="P1441" t="s">
        <v>26</v>
      </c>
      <c r="Q1441">
        <v>1</v>
      </c>
      <c r="R1441" t="s">
        <v>38</v>
      </c>
      <c r="S1441">
        <v>75.55</v>
      </c>
      <c r="T1441">
        <v>349.65</v>
      </c>
      <c r="U1441">
        <v>1</v>
      </c>
    </row>
    <row r="1442" spans="1:21" x14ac:dyDescent="0.25">
      <c r="A1442" t="s">
        <v>1474</v>
      </c>
      <c r="B1442">
        <v>1</v>
      </c>
      <c r="C1442">
        <v>0</v>
      </c>
      <c r="D1442">
        <v>1</v>
      </c>
      <c r="E1442">
        <v>1</v>
      </c>
      <c r="F1442">
        <v>8</v>
      </c>
      <c r="G1442">
        <v>1</v>
      </c>
      <c r="H1442" t="s">
        <v>23</v>
      </c>
      <c r="I1442" t="s">
        <v>23</v>
      </c>
      <c r="J1442" t="s">
        <v>44</v>
      </c>
      <c r="K1442" t="s">
        <v>44</v>
      </c>
      <c r="L1442" t="s">
        <v>44</v>
      </c>
      <c r="M1442" t="s">
        <v>44</v>
      </c>
      <c r="N1442" t="s">
        <v>44</v>
      </c>
      <c r="O1442" t="s">
        <v>44</v>
      </c>
      <c r="P1442" t="s">
        <v>29</v>
      </c>
      <c r="Q1442">
        <v>0</v>
      </c>
      <c r="R1442" t="s">
        <v>38</v>
      </c>
      <c r="S1442">
        <v>19.899999999999999</v>
      </c>
      <c r="T1442">
        <v>153.94999999999999</v>
      </c>
      <c r="U1442">
        <v>0</v>
      </c>
    </row>
    <row r="1443" spans="1:21" x14ac:dyDescent="0.25">
      <c r="A1443" t="s">
        <v>1475</v>
      </c>
      <c r="B1443">
        <v>0</v>
      </c>
      <c r="C1443">
        <v>1</v>
      </c>
      <c r="D1443">
        <v>1</v>
      </c>
      <c r="E1443">
        <v>0</v>
      </c>
      <c r="F1443">
        <v>58</v>
      </c>
      <c r="G1443">
        <v>1</v>
      </c>
      <c r="H1443" t="s">
        <v>22</v>
      </c>
      <c r="I1443" t="s">
        <v>35</v>
      </c>
      <c r="J1443" t="s">
        <v>23</v>
      </c>
      <c r="K1443" t="s">
        <v>22</v>
      </c>
      <c r="L1443" t="s">
        <v>23</v>
      </c>
      <c r="M1443" t="s">
        <v>23</v>
      </c>
      <c r="N1443" t="s">
        <v>22</v>
      </c>
      <c r="O1443" t="s">
        <v>22</v>
      </c>
      <c r="P1443" t="s">
        <v>29</v>
      </c>
      <c r="Q1443">
        <v>1</v>
      </c>
      <c r="R1443" t="s">
        <v>33</v>
      </c>
      <c r="S1443">
        <v>97.8</v>
      </c>
      <c r="T1443">
        <v>5458.8</v>
      </c>
      <c r="U1443">
        <v>0</v>
      </c>
    </row>
    <row r="1444" spans="1:21" x14ac:dyDescent="0.25">
      <c r="A1444" t="s">
        <v>1476</v>
      </c>
      <c r="B1444">
        <v>0</v>
      </c>
      <c r="C1444">
        <v>0</v>
      </c>
      <c r="D1444">
        <v>1</v>
      </c>
      <c r="E1444">
        <v>1</v>
      </c>
      <c r="F1444">
        <v>52</v>
      </c>
      <c r="G1444">
        <v>1</v>
      </c>
      <c r="H1444" t="s">
        <v>23</v>
      </c>
      <c r="I1444" t="s">
        <v>35</v>
      </c>
      <c r="J1444" t="s">
        <v>22</v>
      </c>
      <c r="K1444" t="s">
        <v>23</v>
      </c>
      <c r="L1444" t="s">
        <v>22</v>
      </c>
      <c r="M1444" t="s">
        <v>23</v>
      </c>
      <c r="N1444" t="s">
        <v>22</v>
      </c>
      <c r="O1444" t="s">
        <v>22</v>
      </c>
      <c r="P1444" t="s">
        <v>29</v>
      </c>
      <c r="Q1444">
        <v>0</v>
      </c>
      <c r="R1444" t="s">
        <v>27</v>
      </c>
      <c r="S1444">
        <v>100.3</v>
      </c>
      <c r="T1444">
        <v>5244.45</v>
      </c>
      <c r="U1444">
        <v>0</v>
      </c>
    </row>
    <row r="1445" spans="1:21" x14ac:dyDescent="0.25">
      <c r="A1445" t="s">
        <v>1477</v>
      </c>
      <c r="B1445">
        <v>1</v>
      </c>
      <c r="C1445">
        <v>0</v>
      </c>
      <c r="D1445">
        <v>1</v>
      </c>
      <c r="E1445">
        <v>0</v>
      </c>
      <c r="F1445">
        <v>3</v>
      </c>
      <c r="G1445">
        <v>1</v>
      </c>
      <c r="H1445" t="s">
        <v>23</v>
      </c>
      <c r="I1445" t="s">
        <v>25</v>
      </c>
      <c r="J1445" t="s">
        <v>23</v>
      </c>
      <c r="K1445" t="s">
        <v>23</v>
      </c>
      <c r="L1445" t="s">
        <v>22</v>
      </c>
      <c r="M1445" t="s">
        <v>22</v>
      </c>
      <c r="N1445" t="s">
        <v>23</v>
      </c>
      <c r="O1445" t="s">
        <v>23</v>
      </c>
      <c r="P1445" t="s">
        <v>26</v>
      </c>
      <c r="Q1445">
        <v>1</v>
      </c>
      <c r="R1445" t="s">
        <v>30</v>
      </c>
      <c r="S1445">
        <v>55.8</v>
      </c>
      <c r="T1445">
        <v>154.55000000000001</v>
      </c>
      <c r="U1445">
        <v>0</v>
      </c>
    </row>
    <row r="1446" spans="1:21" x14ac:dyDescent="0.25">
      <c r="A1446" t="s">
        <v>1478</v>
      </c>
      <c r="B1446">
        <v>1</v>
      </c>
      <c r="C1446">
        <v>0</v>
      </c>
      <c r="D1446">
        <v>0</v>
      </c>
      <c r="E1446">
        <v>1</v>
      </c>
      <c r="F1446">
        <v>41</v>
      </c>
      <c r="G1446">
        <v>1</v>
      </c>
      <c r="H1446" t="s">
        <v>23</v>
      </c>
      <c r="I1446" t="s">
        <v>35</v>
      </c>
      <c r="J1446" t="s">
        <v>22</v>
      </c>
      <c r="K1446" t="s">
        <v>22</v>
      </c>
      <c r="L1446" t="s">
        <v>22</v>
      </c>
      <c r="M1446" t="s">
        <v>22</v>
      </c>
      <c r="N1446" t="s">
        <v>22</v>
      </c>
      <c r="O1446" t="s">
        <v>22</v>
      </c>
      <c r="P1446" t="s">
        <v>45</v>
      </c>
      <c r="Q1446">
        <v>1</v>
      </c>
      <c r="R1446" t="s">
        <v>27</v>
      </c>
      <c r="S1446">
        <v>111.15</v>
      </c>
      <c r="T1446">
        <v>4507.1499999999996</v>
      </c>
      <c r="U1446">
        <v>0</v>
      </c>
    </row>
    <row r="1447" spans="1:21" x14ac:dyDescent="0.25">
      <c r="A1447" t="s">
        <v>1479</v>
      </c>
      <c r="B1447">
        <v>1</v>
      </c>
      <c r="C1447">
        <v>0</v>
      </c>
      <c r="D1447">
        <v>0</v>
      </c>
      <c r="E1447">
        <v>0</v>
      </c>
      <c r="F1447">
        <v>20</v>
      </c>
      <c r="G1447">
        <v>1</v>
      </c>
      <c r="H1447" t="s">
        <v>22</v>
      </c>
      <c r="I1447" t="s">
        <v>35</v>
      </c>
      <c r="J1447" t="s">
        <v>23</v>
      </c>
      <c r="K1447" t="s">
        <v>23</v>
      </c>
      <c r="L1447" t="s">
        <v>23</v>
      </c>
      <c r="M1447" t="s">
        <v>22</v>
      </c>
      <c r="N1447" t="s">
        <v>22</v>
      </c>
      <c r="O1447" t="s">
        <v>22</v>
      </c>
      <c r="P1447" t="s">
        <v>26</v>
      </c>
      <c r="Q1447">
        <v>1</v>
      </c>
      <c r="R1447" t="s">
        <v>30</v>
      </c>
      <c r="S1447">
        <v>98.55</v>
      </c>
      <c r="T1447">
        <v>2031.95</v>
      </c>
      <c r="U1447">
        <v>0</v>
      </c>
    </row>
    <row r="1448" spans="1:21" x14ac:dyDescent="0.25">
      <c r="A1448" t="s">
        <v>1480</v>
      </c>
      <c r="B1448">
        <v>1</v>
      </c>
      <c r="C1448">
        <v>0</v>
      </c>
      <c r="D1448">
        <v>0</v>
      </c>
      <c r="E1448">
        <v>1</v>
      </c>
      <c r="F1448">
        <v>1</v>
      </c>
      <c r="G1448">
        <v>1</v>
      </c>
      <c r="H1448" t="s">
        <v>22</v>
      </c>
      <c r="I1448" t="s">
        <v>25</v>
      </c>
      <c r="J1448" t="s">
        <v>23</v>
      </c>
      <c r="K1448" t="s">
        <v>23</v>
      </c>
      <c r="L1448" t="s">
        <v>23</v>
      </c>
      <c r="M1448" t="s">
        <v>23</v>
      </c>
      <c r="N1448" t="s">
        <v>23</v>
      </c>
      <c r="O1448" t="s">
        <v>23</v>
      </c>
      <c r="P1448" t="s">
        <v>26</v>
      </c>
      <c r="Q1448">
        <v>1</v>
      </c>
      <c r="R1448" t="s">
        <v>27</v>
      </c>
      <c r="S1448">
        <v>50.05</v>
      </c>
      <c r="T1448">
        <v>50.05</v>
      </c>
      <c r="U1448">
        <v>0</v>
      </c>
    </row>
    <row r="1449" spans="1:21" x14ac:dyDescent="0.25">
      <c r="A1449" t="s">
        <v>1481</v>
      </c>
      <c r="B1449">
        <v>1</v>
      </c>
      <c r="C1449">
        <v>0</v>
      </c>
      <c r="D1449">
        <v>0</v>
      </c>
      <c r="E1449">
        <v>1</v>
      </c>
      <c r="F1449">
        <v>4</v>
      </c>
      <c r="G1449">
        <v>1</v>
      </c>
      <c r="H1449" t="s">
        <v>22</v>
      </c>
      <c r="I1449" t="s">
        <v>35</v>
      </c>
      <c r="J1449" t="s">
        <v>23</v>
      </c>
      <c r="K1449" t="s">
        <v>23</v>
      </c>
      <c r="L1449" t="s">
        <v>23</v>
      </c>
      <c r="M1449" t="s">
        <v>22</v>
      </c>
      <c r="N1449" t="s">
        <v>23</v>
      </c>
      <c r="O1449" t="s">
        <v>23</v>
      </c>
      <c r="P1449" t="s">
        <v>26</v>
      </c>
      <c r="Q1449">
        <v>0</v>
      </c>
      <c r="R1449" t="s">
        <v>38</v>
      </c>
      <c r="S1449">
        <v>80.8</v>
      </c>
      <c r="T1449">
        <v>332.45</v>
      </c>
      <c r="U1449">
        <v>1</v>
      </c>
    </row>
    <row r="1450" spans="1:21" x14ac:dyDescent="0.25">
      <c r="A1450" t="s">
        <v>1482</v>
      </c>
      <c r="B1450">
        <v>1</v>
      </c>
      <c r="C1450">
        <v>0</v>
      </c>
      <c r="D1450">
        <v>0</v>
      </c>
      <c r="E1450">
        <v>0</v>
      </c>
      <c r="F1450">
        <v>23</v>
      </c>
      <c r="G1450">
        <v>1</v>
      </c>
      <c r="H1450" t="s">
        <v>23</v>
      </c>
      <c r="I1450" t="s">
        <v>23</v>
      </c>
      <c r="J1450" t="s">
        <v>44</v>
      </c>
      <c r="K1450" t="s">
        <v>44</v>
      </c>
      <c r="L1450" t="s">
        <v>44</v>
      </c>
      <c r="M1450" t="s">
        <v>44</v>
      </c>
      <c r="N1450" t="s">
        <v>44</v>
      </c>
      <c r="O1450" t="s">
        <v>44</v>
      </c>
      <c r="P1450" t="s">
        <v>26</v>
      </c>
      <c r="Q1450">
        <v>0</v>
      </c>
      <c r="R1450" t="s">
        <v>27</v>
      </c>
      <c r="S1450">
        <v>20.85</v>
      </c>
      <c r="T1450">
        <v>473.9</v>
      </c>
      <c r="U1450">
        <v>0</v>
      </c>
    </row>
    <row r="1451" spans="1:21" x14ac:dyDescent="0.25">
      <c r="A1451" t="s">
        <v>1483</v>
      </c>
      <c r="B1451">
        <v>0</v>
      </c>
      <c r="C1451">
        <v>1</v>
      </c>
      <c r="D1451">
        <v>0</v>
      </c>
      <c r="E1451">
        <v>0</v>
      </c>
      <c r="F1451">
        <v>6</v>
      </c>
      <c r="G1451">
        <v>1</v>
      </c>
      <c r="H1451" t="s">
        <v>23</v>
      </c>
      <c r="I1451" t="s">
        <v>23</v>
      </c>
      <c r="J1451" t="s">
        <v>44</v>
      </c>
      <c r="K1451" t="s">
        <v>44</v>
      </c>
      <c r="L1451" t="s">
        <v>44</v>
      </c>
      <c r="M1451" t="s">
        <v>44</v>
      </c>
      <c r="N1451" t="s">
        <v>44</v>
      </c>
      <c r="O1451" t="s">
        <v>44</v>
      </c>
      <c r="P1451" t="s">
        <v>26</v>
      </c>
      <c r="Q1451">
        <v>0</v>
      </c>
      <c r="R1451" t="s">
        <v>33</v>
      </c>
      <c r="S1451">
        <v>19.5</v>
      </c>
      <c r="T1451">
        <v>106.8</v>
      </c>
      <c r="U1451">
        <v>0</v>
      </c>
    </row>
    <row r="1452" spans="1:21" x14ac:dyDescent="0.25">
      <c r="A1452" t="s">
        <v>1484</v>
      </c>
      <c r="B1452">
        <v>1</v>
      </c>
      <c r="C1452">
        <v>0</v>
      </c>
      <c r="D1452">
        <v>1</v>
      </c>
      <c r="E1452">
        <v>1</v>
      </c>
      <c r="F1452">
        <v>8</v>
      </c>
      <c r="G1452">
        <v>1</v>
      </c>
      <c r="H1452" t="s">
        <v>23</v>
      </c>
      <c r="I1452" t="s">
        <v>23</v>
      </c>
      <c r="J1452" t="s">
        <v>44</v>
      </c>
      <c r="K1452" t="s">
        <v>44</v>
      </c>
      <c r="L1452" t="s">
        <v>44</v>
      </c>
      <c r="M1452" t="s">
        <v>44</v>
      </c>
      <c r="N1452" t="s">
        <v>44</v>
      </c>
      <c r="O1452" t="s">
        <v>44</v>
      </c>
      <c r="P1452" t="s">
        <v>26</v>
      </c>
      <c r="Q1452">
        <v>1</v>
      </c>
      <c r="R1452" t="s">
        <v>30</v>
      </c>
      <c r="S1452">
        <v>19.350000000000001</v>
      </c>
      <c r="T1452">
        <v>152.6</v>
      </c>
      <c r="U1452">
        <v>0</v>
      </c>
    </row>
    <row r="1453" spans="1:21" x14ac:dyDescent="0.25">
      <c r="A1453" t="s">
        <v>1485</v>
      </c>
      <c r="B1453">
        <v>1</v>
      </c>
      <c r="C1453">
        <v>0</v>
      </c>
      <c r="D1453">
        <v>0</v>
      </c>
      <c r="E1453">
        <v>0</v>
      </c>
      <c r="F1453">
        <v>18</v>
      </c>
      <c r="G1453">
        <v>1</v>
      </c>
      <c r="H1453" t="s">
        <v>22</v>
      </c>
      <c r="I1453" t="s">
        <v>25</v>
      </c>
      <c r="J1453" t="s">
        <v>22</v>
      </c>
      <c r="K1453" t="s">
        <v>23</v>
      </c>
      <c r="L1453" t="s">
        <v>22</v>
      </c>
      <c r="M1453" t="s">
        <v>23</v>
      </c>
      <c r="N1453" t="s">
        <v>22</v>
      </c>
      <c r="O1453" t="s">
        <v>23</v>
      </c>
      <c r="P1453" t="s">
        <v>26</v>
      </c>
      <c r="Q1453">
        <v>0</v>
      </c>
      <c r="R1453" t="s">
        <v>30</v>
      </c>
      <c r="S1453">
        <v>69.5</v>
      </c>
      <c r="T1453">
        <v>1199.4000000000001</v>
      </c>
      <c r="U1453">
        <v>0</v>
      </c>
    </row>
    <row r="1454" spans="1:21" x14ac:dyDescent="0.25">
      <c r="A1454" t="s">
        <v>1486</v>
      </c>
      <c r="B1454">
        <v>1</v>
      </c>
      <c r="C1454">
        <v>1</v>
      </c>
      <c r="D1454">
        <v>0</v>
      </c>
      <c r="E1454">
        <v>0</v>
      </c>
      <c r="F1454">
        <v>52</v>
      </c>
      <c r="G1454">
        <v>0</v>
      </c>
      <c r="H1454" t="s">
        <v>24</v>
      </c>
      <c r="I1454" t="s">
        <v>25</v>
      </c>
      <c r="J1454" t="s">
        <v>22</v>
      </c>
      <c r="K1454" t="s">
        <v>23</v>
      </c>
      <c r="L1454" t="s">
        <v>23</v>
      </c>
      <c r="M1454" t="s">
        <v>23</v>
      </c>
      <c r="N1454" t="s">
        <v>22</v>
      </c>
      <c r="O1454" t="s">
        <v>22</v>
      </c>
      <c r="P1454" t="s">
        <v>26</v>
      </c>
      <c r="Q1454">
        <v>1</v>
      </c>
      <c r="R1454" t="s">
        <v>38</v>
      </c>
      <c r="S1454">
        <v>48.8</v>
      </c>
      <c r="T1454">
        <v>2555.0500000000002</v>
      </c>
      <c r="U1454">
        <v>0</v>
      </c>
    </row>
    <row r="1455" spans="1:21" x14ac:dyDescent="0.25">
      <c r="A1455" t="s">
        <v>1487</v>
      </c>
      <c r="B1455">
        <v>1</v>
      </c>
      <c r="C1455">
        <v>0</v>
      </c>
      <c r="D1455">
        <v>0</v>
      </c>
      <c r="E1455">
        <v>0</v>
      </c>
      <c r="F1455">
        <v>31</v>
      </c>
      <c r="G1455">
        <v>1</v>
      </c>
      <c r="H1455" t="s">
        <v>23</v>
      </c>
      <c r="I1455" t="s">
        <v>35</v>
      </c>
      <c r="J1455" t="s">
        <v>23</v>
      </c>
      <c r="K1455" t="s">
        <v>22</v>
      </c>
      <c r="L1455" t="s">
        <v>23</v>
      </c>
      <c r="M1455" t="s">
        <v>23</v>
      </c>
      <c r="N1455" t="s">
        <v>22</v>
      </c>
      <c r="O1455" t="s">
        <v>22</v>
      </c>
      <c r="P1455" t="s">
        <v>26</v>
      </c>
      <c r="Q1455">
        <v>1</v>
      </c>
      <c r="R1455" t="s">
        <v>27</v>
      </c>
      <c r="S1455">
        <v>94.5</v>
      </c>
      <c r="T1455">
        <v>2979.2</v>
      </c>
      <c r="U1455">
        <v>0</v>
      </c>
    </row>
    <row r="1456" spans="1:21" x14ac:dyDescent="0.25">
      <c r="A1456" t="s">
        <v>1488</v>
      </c>
      <c r="B1456">
        <v>1</v>
      </c>
      <c r="C1456">
        <v>0</v>
      </c>
      <c r="D1456">
        <v>1</v>
      </c>
      <c r="E1456">
        <v>1</v>
      </c>
      <c r="F1456">
        <v>29</v>
      </c>
      <c r="G1456">
        <v>1</v>
      </c>
      <c r="H1456" t="s">
        <v>23</v>
      </c>
      <c r="I1456" t="s">
        <v>23</v>
      </c>
      <c r="J1456" t="s">
        <v>44</v>
      </c>
      <c r="K1456" t="s">
        <v>44</v>
      </c>
      <c r="L1456" t="s">
        <v>44</v>
      </c>
      <c r="M1456" t="s">
        <v>44</v>
      </c>
      <c r="N1456" t="s">
        <v>44</v>
      </c>
      <c r="O1456" t="s">
        <v>44</v>
      </c>
      <c r="P1456" t="s">
        <v>26</v>
      </c>
      <c r="Q1456">
        <v>1</v>
      </c>
      <c r="R1456" t="s">
        <v>30</v>
      </c>
      <c r="S1456">
        <v>20.65</v>
      </c>
      <c r="T1456">
        <v>654.85</v>
      </c>
      <c r="U1456">
        <v>0</v>
      </c>
    </row>
    <row r="1457" spans="1:21" x14ac:dyDescent="0.25">
      <c r="A1457" t="s">
        <v>1489</v>
      </c>
      <c r="B1457">
        <v>0</v>
      </c>
      <c r="C1457">
        <v>0</v>
      </c>
      <c r="D1457">
        <v>1</v>
      </c>
      <c r="E1457">
        <v>0</v>
      </c>
      <c r="F1457">
        <v>36</v>
      </c>
      <c r="G1457">
        <v>1</v>
      </c>
      <c r="H1457" t="s">
        <v>22</v>
      </c>
      <c r="I1457" t="s">
        <v>35</v>
      </c>
      <c r="J1457" t="s">
        <v>22</v>
      </c>
      <c r="K1457" t="s">
        <v>22</v>
      </c>
      <c r="L1457" t="s">
        <v>22</v>
      </c>
      <c r="M1457" t="s">
        <v>22</v>
      </c>
      <c r="N1457" t="s">
        <v>23</v>
      </c>
      <c r="O1457" t="s">
        <v>22</v>
      </c>
      <c r="P1457" t="s">
        <v>45</v>
      </c>
      <c r="Q1457">
        <v>1</v>
      </c>
      <c r="R1457" t="s">
        <v>38</v>
      </c>
      <c r="S1457">
        <v>106.05</v>
      </c>
      <c r="T1457">
        <v>3834.4</v>
      </c>
      <c r="U1457">
        <v>0</v>
      </c>
    </row>
    <row r="1458" spans="1:21" x14ac:dyDescent="0.25">
      <c r="A1458" t="s">
        <v>1490</v>
      </c>
      <c r="B1458">
        <v>0</v>
      </c>
      <c r="C1458">
        <v>0</v>
      </c>
      <c r="D1458">
        <v>1</v>
      </c>
      <c r="E1458">
        <v>0</v>
      </c>
      <c r="F1458">
        <v>16</v>
      </c>
      <c r="G1458">
        <v>1</v>
      </c>
      <c r="H1458" t="s">
        <v>22</v>
      </c>
      <c r="I1458" t="s">
        <v>35</v>
      </c>
      <c r="J1458" t="s">
        <v>23</v>
      </c>
      <c r="K1458" t="s">
        <v>22</v>
      </c>
      <c r="L1458" t="s">
        <v>23</v>
      </c>
      <c r="M1458" t="s">
        <v>23</v>
      </c>
      <c r="N1458" t="s">
        <v>22</v>
      </c>
      <c r="O1458" t="s">
        <v>22</v>
      </c>
      <c r="P1458" t="s">
        <v>26</v>
      </c>
      <c r="Q1458">
        <v>1</v>
      </c>
      <c r="R1458" t="s">
        <v>27</v>
      </c>
      <c r="S1458">
        <v>100</v>
      </c>
      <c r="T1458">
        <v>1534.75</v>
      </c>
      <c r="U1458">
        <v>1</v>
      </c>
    </row>
    <row r="1459" spans="1:21" x14ac:dyDescent="0.25">
      <c r="A1459" t="s">
        <v>1491</v>
      </c>
      <c r="B1459">
        <v>1</v>
      </c>
      <c r="C1459">
        <v>0</v>
      </c>
      <c r="D1459">
        <v>1</v>
      </c>
      <c r="E1459">
        <v>0</v>
      </c>
      <c r="F1459">
        <v>42</v>
      </c>
      <c r="G1459">
        <v>1</v>
      </c>
      <c r="H1459" t="s">
        <v>22</v>
      </c>
      <c r="I1459" t="s">
        <v>35</v>
      </c>
      <c r="J1459" t="s">
        <v>23</v>
      </c>
      <c r="K1459" t="s">
        <v>23</v>
      </c>
      <c r="L1459" t="s">
        <v>22</v>
      </c>
      <c r="M1459" t="s">
        <v>22</v>
      </c>
      <c r="N1459" t="s">
        <v>22</v>
      </c>
      <c r="O1459" t="s">
        <v>22</v>
      </c>
      <c r="P1459" t="s">
        <v>29</v>
      </c>
      <c r="Q1459">
        <v>1</v>
      </c>
      <c r="R1459" t="s">
        <v>27</v>
      </c>
      <c r="S1459">
        <v>108.3</v>
      </c>
      <c r="T1459">
        <v>4586.1499999999996</v>
      </c>
      <c r="U1459">
        <v>0</v>
      </c>
    </row>
    <row r="1460" spans="1:21" x14ac:dyDescent="0.25">
      <c r="A1460" t="s">
        <v>1492</v>
      </c>
      <c r="B1460">
        <v>1</v>
      </c>
      <c r="C1460">
        <v>0</v>
      </c>
      <c r="D1460">
        <v>0</v>
      </c>
      <c r="E1460">
        <v>0</v>
      </c>
      <c r="F1460">
        <v>1</v>
      </c>
      <c r="G1460">
        <v>1</v>
      </c>
      <c r="H1460" t="s">
        <v>23</v>
      </c>
      <c r="I1460" t="s">
        <v>23</v>
      </c>
      <c r="J1460" t="s">
        <v>44</v>
      </c>
      <c r="K1460" t="s">
        <v>44</v>
      </c>
      <c r="L1460" t="s">
        <v>44</v>
      </c>
      <c r="M1460" t="s">
        <v>44</v>
      </c>
      <c r="N1460" t="s">
        <v>44</v>
      </c>
      <c r="O1460" t="s">
        <v>44</v>
      </c>
      <c r="P1460" t="s">
        <v>26</v>
      </c>
      <c r="Q1460">
        <v>0</v>
      </c>
      <c r="R1460" t="s">
        <v>27</v>
      </c>
      <c r="S1460">
        <v>20.55</v>
      </c>
      <c r="T1460">
        <v>20.55</v>
      </c>
      <c r="U1460">
        <v>1</v>
      </c>
    </row>
    <row r="1461" spans="1:21" x14ac:dyDescent="0.25">
      <c r="A1461" t="s">
        <v>1493</v>
      </c>
      <c r="B1461">
        <v>0</v>
      </c>
      <c r="C1461">
        <v>0</v>
      </c>
      <c r="D1461">
        <v>0</v>
      </c>
      <c r="E1461">
        <v>0</v>
      </c>
      <c r="F1461">
        <v>60</v>
      </c>
      <c r="G1461">
        <v>1</v>
      </c>
      <c r="H1461" t="s">
        <v>23</v>
      </c>
      <c r="I1461" t="s">
        <v>35</v>
      </c>
      <c r="J1461" t="s">
        <v>23</v>
      </c>
      <c r="K1461" t="s">
        <v>22</v>
      </c>
      <c r="L1461" t="s">
        <v>22</v>
      </c>
      <c r="M1461" t="s">
        <v>23</v>
      </c>
      <c r="N1461" t="s">
        <v>22</v>
      </c>
      <c r="O1461" t="s">
        <v>22</v>
      </c>
      <c r="P1461" t="s">
        <v>45</v>
      </c>
      <c r="Q1461">
        <v>1</v>
      </c>
      <c r="R1461" t="s">
        <v>27</v>
      </c>
      <c r="S1461">
        <v>99.65</v>
      </c>
      <c r="T1461">
        <v>5941.05</v>
      </c>
      <c r="U1461">
        <v>0</v>
      </c>
    </row>
    <row r="1462" spans="1:21" x14ac:dyDescent="0.25">
      <c r="A1462" t="s">
        <v>1494</v>
      </c>
      <c r="B1462">
        <v>1</v>
      </c>
      <c r="C1462">
        <v>0</v>
      </c>
      <c r="D1462">
        <v>0</v>
      </c>
      <c r="E1462">
        <v>0</v>
      </c>
      <c r="F1462">
        <v>5</v>
      </c>
      <c r="G1462">
        <v>1</v>
      </c>
      <c r="H1462" t="s">
        <v>22</v>
      </c>
      <c r="I1462" t="s">
        <v>35</v>
      </c>
      <c r="J1462" t="s">
        <v>23</v>
      </c>
      <c r="K1462" t="s">
        <v>22</v>
      </c>
      <c r="L1462" t="s">
        <v>22</v>
      </c>
      <c r="M1462" t="s">
        <v>23</v>
      </c>
      <c r="N1462" t="s">
        <v>23</v>
      </c>
      <c r="O1462" t="s">
        <v>23</v>
      </c>
      <c r="P1462" t="s">
        <v>26</v>
      </c>
      <c r="Q1462">
        <v>1</v>
      </c>
      <c r="R1462" t="s">
        <v>27</v>
      </c>
      <c r="S1462">
        <v>85.3</v>
      </c>
      <c r="T1462">
        <v>424.15</v>
      </c>
      <c r="U1462">
        <v>1</v>
      </c>
    </row>
    <row r="1463" spans="1:21" x14ac:dyDescent="0.25">
      <c r="A1463" t="s">
        <v>1495</v>
      </c>
      <c r="B1463">
        <v>1</v>
      </c>
      <c r="C1463">
        <v>0</v>
      </c>
      <c r="D1463">
        <v>1</v>
      </c>
      <c r="E1463">
        <v>0</v>
      </c>
      <c r="F1463">
        <v>22</v>
      </c>
      <c r="G1463">
        <v>1</v>
      </c>
      <c r="H1463" t="s">
        <v>22</v>
      </c>
      <c r="I1463" t="s">
        <v>35</v>
      </c>
      <c r="J1463" t="s">
        <v>22</v>
      </c>
      <c r="K1463" t="s">
        <v>23</v>
      </c>
      <c r="L1463" t="s">
        <v>23</v>
      </c>
      <c r="M1463" t="s">
        <v>22</v>
      </c>
      <c r="N1463" t="s">
        <v>22</v>
      </c>
      <c r="O1463" t="s">
        <v>23</v>
      </c>
      <c r="P1463" t="s">
        <v>26</v>
      </c>
      <c r="Q1463">
        <v>0</v>
      </c>
      <c r="R1463" t="s">
        <v>38</v>
      </c>
      <c r="S1463">
        <v>95.9</v>
      </c>
      <c r="T1463">
        <v>2234.9499999999998</v>
      </c>
      <c r="U1463">
        <v>0</v>
      </c>
    </row>
    <row r="1464" spans="1:21" x14ac:dyDescent="0.25">
      <c r="A1464" t="s">
        <v>1496</v>
      </c>
      <c r="B1464">
        <v>1</v>
      </c>
      <c r="C1464">
        <v>0</v>
      </c>
      <c r="D1464">
        <v>1</v>
      </c>
      <c r="E1464">
        <v>0</v>
      </c>
      <c r="F1464">
        <v>36</v>
      </c>
      <c r="G1464">
        <v>1</v>
      </c>
      <c r="H1464" t="s">
        <v>23</v>
      </c>
      <c r="I1464" t="s">
        <v>23</v>
      </c>
      <c r="J1464" t="s">
        <v>44</v>
      </c>
      <c r="K1464" t="s">
        <v>44</v>
      </c>
      <c r="L1464" t="s">
        <v>44</v>
      </c>
      <c r="M1464" t="s">
        <v>44</v>
      </c>
      <c r="N1464" t="s">
        <v>44</v>
      </c>
      <c r="O1464" t="s">
        <v>44</v>
      </c>
      <c r="P1464" t="s">
        <v>29</v>
      </c>
      <c r="Q1464">
        <v>0</v>
      </c>
      <c r="R1464" t="s">
        <v>30</v>
      </c>
      <c r="S1464">
        <v>20</v>
      </c>
      <c r="T1464">
        <v>666.75</v>
      </c>
      <c r="U1464">
        <v>0</v>
      </c>
    </row>
    <row r="1465" spans="1:21" x14ac:dyDescent="0.25">
      <c r="A1465" t="s">
        <v>1497</v>
      </c>
      <c r="B1465">
        <v>0</v>
      </c>
      <c r="C1465">
        <v>0</v>
      </c>
      <c r="D1465">
        <v>0</v>
      </c>
      <c r="E1465">
        <v>0</v>
      </c>
      <c r="F1465">
        <v>4</v>
      </c>
      <c r="G1465">
        <v>1</v>
      </c>
      <c r="H1465" t="s">
        <v>23</v>
      </c>
      <c r="I1465" t="s">
        <v>35</v>
      </c>
      <c r="J1465" t="s">
        <v>23</v>
      </c>
      <c r="K1465" t="s">
        <v>23</v>
      </c>
      <c r="L1465" t="s">
        <v>23</v>
      </c>
      <c r="M1465" t="s">
        <v>23</v>
      </c>
      <c r="N1465" t="s">
        <v>23</v>
      </c>
      <c r="O1465" t="s">
        <v>23</v>
      </c>
      <c r="P1465" t="s">
        <v>26</v>
      </c>
      <c r="Q1465">
        <v>0</v>
      </c>
      <c r="R1465" t="s">
        <v>27</v>
      </c>
      <c r="S1465">
        <v>70.400000000000006</v>
      </c>
      <c r="T1465">
        <v>281</v>
      </c>
      <c r="U1465">
        <v>1</v>
      </c>
    </row>
    <row r="1466" spans="1:21" x14ac:dyDescent="0.25">
      <c r="A1466" t="s">
        <v>1498</v>
      </c>
      <c r="B1466">
        <v>1</v>
      </c>
      <c r="C1466">
        <v>0</v>
      </c>
      <c r="D1466">
        <v>0</v>
      </c>
      <c r="E1466">
        <v>0</v>
      </c>
      <c r="F1466">
        <v>9</v>
      </c>
      <c r="G1466">
        <v>1</v>
      </c>
      <c r="H1466" t="s">
        <v>23</v>
      </c>
      <c r="I1466" t="s">
        <v>25</v>
      </c>
      <c r="J1466" t="s">
        <v>22</v>
      </c>
      <c r="K1466" t="s">
        <v>23</v>
      </c>
      <c r="L1466" t="s">
        <v>23</v>
      </c>
      <c r="M1466" t="s">
        <v>22</v>
      </c>
      <c r="N1466" t="s">
        <v>23</v>
      </c>
      <c r="O1466" t="s">
        <v>22</v>
      </c>
      <c r="P1466" t="s">
        <v>26</v>
      </c>
      <c r="Q1466">
        <v>0</v>
      </c>
      <c r="R1466" t="s">
        <v>30</v>
      </c>
      <c r="S1466">
        <v>64.95</v>
      </c>
      <c r="T1466">
        <v>547.79999999999995</v>
      </c>
      <c r="U1466">
        <v>0</v>
      </c>
    </row>
    <row r="1467" spans="1:21" x14ac:dyDescent="0.25">
      <c r="A1467" t="s">
        <v>1499</v>
      </c>
      <c r="B1467">
        <v>1</v>
      </c>
      <c r="C1467">
        <v>0</v>
      </c>
      <c r="D1467">
        <v>1</v>
      </c>
      <c r="E1467">
        <v>1</v>
      </c>
      <c r="F1467">
        <v>1</v>
      </c>
      <c r="G1467">
        <v>1</v>
      </c>
      <c r="H1467" t="s">
        <v>23</v>
      </c>
      <c r="I1467" t="s">
        <v>35</v>
      </c>
      <c r="J1467" t="s">
        <v>23</v>
      </c>
      <c r="K1467" t="s">
        <v>22</v>
      </c>
      <c r="L1467" t="s">
        <v>23</v>
      </c>
      <c r="M1467" t="s">
        <v>23</v>
      </c>
      <c r="N1467" t="s">
        <v>23</v>
      </c>
      <c r="O1467" t="s">
        <v>23</v>
      </c>
      <c r="P1467" t="s">
        <v>26</v>
      </c>
      <c r="Q1467">
        <v>0</v>
      </c>
      <c r="R1467" t="s">
        <v>38</v>
      </c>
      <c r="S1467">
        <v>74.599999999999994</v>
      </c>
      <c r="T1467">
        <v>74.599999999999994</v>
      </c>
      <c r="U1467">
        <v>0</v>
      </c>
    </row>
    <row r="1468" spans="1:21" x14ac:dyDescent="0.25">
      <c r="A1468" t="s">
        <v>1500</v>
      </c>
      <c r="B1468">
        <v>1</v>
      </c>
      <c r="C1468">
        <v>0</v>
      </c>
      <c r="D1468">
        <v>1</v>
      </c>
      <c r="E1468">
        <v>1</v>
      </c>
      <c r="F1468">
        <v>12</v>
      </c>
      <c r="G1468">
        <v>1</v>
      </c>
      <c r="H1468" t="s">
        <v>23</v>
      </c>
      <c r="I1468" t="s">
        <v>25</v>
      </c>
      <c r="J1468" t="s">
        <v>22</v>
      </c>
      <c r="K1468" t="s">
        <v>23</v>
      </c>
      <c r="L1468" t="s">
        <v>23</v>
      </c>
      <c r="M1468" t="s">
        <v>23</v>
      </c>
      <c r="N1468" t="s">
        <v>23</v>
      </c>
      <c r="O1468" t="s">
        <v>23</v>
      </c>
      <c r="P1468" t="s">
        <v>26</v>
      </c>
      <c r="Q1468">
        <v>1</v>
      </c>
      <c r="R1468" t="s">
        <v>27</v>
      </c>
      <c r="S1468">
        <v>49.2</v>
      </c>
      <c r="T1468">
        <v>571.15</v>
      </c>
      <c r="U1468">
        <v>0</v>
      </c>
    </row>
    <row r="1469" spans="1:21" x14ac:dyDescent="0.25">
      <c r="A1469" t="s">
        <v>1501</v>
      </c>
      <c r="B1469">
        <v>0</v>
      </c>
      <c r="C1469">
        <v>0</v>
      </c>
      <c r="D1469">
        <v>0</v>
      </c>
      <c r="E1469">
        <v>0</v>
      </c>
      <c r="F1469">
        <v>23</v>
      </c>
      <c r="G1469">
        <v>1</v>
      </c>
      <c r="H1469" t="s">
        <v>22</v>
      </c>
      <c r="I1469" t="s">
        <v>25</v>
      </c>
      <c r="J1469" t="s">
        <v>23</v>
      </c>
      <c r="K1469" t="s">
        <v>23</v>
      </c>
      <c r="L1469" t="s">
        <v>23</v>
      </c>
      <c r="M1469" t="s">
        <v>22</v>
      </c>
      <c r="N1469" t="s">
        <v>22</v>
      </c>
      <c r="O1469" t="s">
        <v>22</v>
      </c>
      <c r="P1469" t="s">
        <v>29</v>
      </c>
      <c r="Q1469">
        <v>1</v>
      </c>
      <c r="R1469" t="s">
        <v>30</v>
      </c>
      <c r="S1469">
        <v>73.75</v>
      </c>
      <c r="T1469">
        <v>1756.6</v>
      </c>
      <c r="U1469">
        <v>0</v>
      </c>
    </row>
    <row r="1470" spans="1:21" x14ac:dyDescent="0.25">
      <c r="A1470" t="s">
        <v>1502</v>
      </c>
      <c r="B1470">
        <v>1</v>
      </c>
      <c r="C1470">
        <v>0</v>
      </c>
      <c r="D1470">
        <v>0</v>
      </c>
      <c r="E1470">
        <v>0</v>
      </c>
      <c r="F1470">
        <v>62</v>
      </c>
      <c r="G1470">
        <v>1</v>
      </c>
      <c r="H1470" t="s">
        <v>22</v>
      </c>
      <c r="I1470" t="s">
        <v>35</v>
      </c>
      <c r="J1470" t="s">
        <v>22</v>
      </c>
      <c r="K1470" t="s">
        <v>22</v>
      </c>
      <c r="L1470" t="s">
        <v>23</v>
      </c>
      <c r="M1470" t="s">
        <v>23</v>
      </c>
      <c r="N1470" t="s">
        <v>23</v>
      </c>
      <c r="O1470" t="s">
        <v>22</v>
      </c>
      <c r="P1470" t="s">
        <v>29</v>
      </c>
      <c r="Q1470">
        <v>1</v>
      </c>
      <c r="R1470" t="s">
        <v>33</v>
      </c>
      <c r="S1470">
        <v>92.3</v>
      </c>
      <c r="T1470">
        <v>5731.45</v>
      </c>
      <c r="U1470">
        <v>0</v>
      </c>
    </row>
    <row r="1471" spans="1:21" x14ac:dyDescent="0.25">
      <c r="A1471" t="s">
        <v>1503</v>
      </c>
      <c r="B1471">
        <v>1</v>
      </c>
      <c r="C1471">
        <v>0</v>
      </c>
      <c r="D1471">
        <v>0</v>
      </c>
      <c r="E1471">
        <v>0</v>
      </c>
      <c r="F1471">
        <v>37</v>
      </c>
      <c r="G1471">
        <v>1</v>
      </c>
      <c r="H1471" t="s">
        <v>22</v>
      </c>
      <c r="I1471" t="s">
        <v>35</v>
      </c>
      <c r="J1471" t="s">
        <v>23</v>
      </c>
      <c r="K1471" t="s">
        <v>23</v>
      </c>
      <c r="L1471" t="s">
        <v>23</v>
      </c>
      <c r="M1471" t="s">
        <v>22</v>
      </c>
      <c r="N1471" t="s">
        <v>22</v>
      </c>
      <c r="O1471" t="s">
        <v>22</v>
      </c>
      <c r="P1471" t="s">
        <v>26</v>
      </c>
      <c r="Q1471">
        <v>0</v>
      </c>
      <c r="R1471" t="s">
        <v>33</v>
      </c>
      <c r="S1471">
        <v>98.8</v>
      </c>
      <c r="T1471">
        <v>3475.55</v>
      </c>
      <c r="U1471">
        <v>1</v>
      </c>
    </row>
    <row r="1472" spans="1:21" x14ac:dyDescent="0.25">
      <c r="A1472" t="s">
        <v>1504</v>
      </c>
      <c r="B1472">
        <v>0</v>
      </c>
      <c r="C1472">
        <v>0</v>
      </c>
      <c r="D1472">
        <v>0</v>
      </c>
      <c r="E1472">
        <v>0</v>
      </c>
      <c r="F1472">
        <v>8</v>
      </c>
      <c r="G1472">
        <v>1</v>
      </c>
      <c r="H1472" t="s">
        <v>23</v>
      </c>
      <c r="I1472" t="s">
        <v>23</v>
      </c>
      <c r="J1472" t="s">
        <v>44</v>
      </c>
      <c r="K1472" t="s">
        <v>44</v>
      </c>
      <c r="L1472" t="s">
        <v>44</v>
      </c>
      <c r="M1472" t="s">
        <v>44</v>
      </c>
      <c r="N1472" t="s">
        <v>44</v>
      </c>
      <c r="O1472" t="s">
        <v>44</v>
      </c>
      <c r="P1472" t="s">
        <v>26</v>
      </c>
      <c r="Q1472">
        <v>0</v>
      </c>
      <c r="R1472" t="s">
        <v>30</v>
      </c>
      <c r="S1472">
        <v>19.2</v>
      </c>
      <c r="T1472">
        <v>156.85</v>
      </c>
      <c r="U1472">
        <v>0</v>
      </c>
    </row>
    <row r="1473" spans="1:21" x14ac:dyDescent="0.25">
      <c r="A1473" t="s">
        <v>1505</v>
      </c>
      <c r="B1473">
        <v>1</v>
      </c>
      <c r="C1473">
        <v>0</v>
      </c>
      <c r="D1473">
        <v>1</v>
      </c>
      <c r="E1473">
        <v>0</v>
      </c>
      <c r="F1473">
        <v>31</v>
      </c>
      <c r="G1473">
        <v>1</v>
      </c>
      <c r="H1473" t="s">
        <v>22</v>
      </c>
      <c r="I1473" t="s">
        <v>35</v>
      </c>
      <c r="J1473" t="s">
        <v>23</v>
      </c>
      <c r="K1473" t="s">
        <v>23</v>
      </c>
      <c r="L1473" t="s">
        <v>22</v>
      </c>
      <c r="M1473" t="s">
        <v>23</v>
      </c>
      <c r="N1473" t="s">
        <v>22</v>
      </c>
      <c r="O1473" t="s">
        <v>23</v>
      </c>
      <c r="P1473" t="s">
        <v>26</v>
      </c>
      <c r="Q1473">
        <v>0</v>
      </c>
      <c r="R1473" t="s">
        <v>38</v>
      </c>
      <c r="S1473">
        <v>88.65</v>
      </c>
      <c r="T1473">
        <v>2683.2</v>
      </c>
      <c r="U1473">
        <v>0</v>
      </c>
    </row>
    <row r="1474" spans="1:21" x14ac:dyDescent="0.25">
      <c r="A1474" t="s">
        <v>1506</v>
      </c>
      <c r="B1474">
        <v>1</v>
      </c>
      <c r="C1474">
        <v>0</v>
      </c>
      <c r="D1474">
        <v>1</v>
      </c>
      <c r="E1474">
        <v>1</v>
      </c>
      <c r="F1474">
        <v>13</v>
      </c>
      <c r="G1474">
        <v>1</v>
      </c>
      <c r="H1474" t="s">
        <v>22</v>
      </c>
      <c r="I1474" t="s">
        <v>35</v>
      </c>
      <c r="J1474" t="s">
        <v>23</v>
      </c>
      <c r="K1474" t="s">
        <v>23</v>
      </c>
      <c r="L1474" t="s">
        <v>23</v>
      </c>
      <c r="M1474" t="s">
        <v>23</v>
      </c>
      <c r="N1474" t="s">
        <v>23</v>
      </c>
      <c r="O1474" t="s">
        <v>23</v>
      </c>
      <c r="P1474" t="s">
        <v>26</v>
      </c>
      <c r="Q1474">
        <v>1</v>
      </c>
      <c r="R1474" t="s">
        <v>38</v>
      </c>
      <c r="S1474">
        <v>74.400000000000006</v>
      </c>
      <c r="T1474">
        <v>896.75</v>
      </c>
      <c r="U1474">
        <v>1</v>
      </c>
    </row>
    <row r="1475" spans="1:21" x14ac:dyDescent="0.25">
      <c r="A1475" t="s">
        <v>1507</v>
      </c>
      <c r="B1475">
        <v>0</v>
      </c>
      <c r="C1475">
        <v>0</v>
      </c>
      <c r="D1475">
        <v>0</v>
      </c>
      <c r="E1475">
        <v>0</v>
      </c>
      <c r="F1475">
        <v>24</v>
      </c>
      <c r="G1475">
        <v>1</v>
      </c>
      <c r="H1475" t="s">
        <v>22</v>
      </c>
      <c r="I1475" t="s">
        <v>35</v>
      </c>
      <c r="J1475" t="s">
        <v>23</v>
      </c>
      <c r="K1475" t="s">
        <v>23</v>
      </c>
      <c r="L1475" t="s">
        <v>22</v>
      </c>
      <c r="M1475" t="s">
        <v>23</v>
      </c>
      <c r="N1475" t="s">
        <v>22</v>
      </c>
      <c r="O1475" t="s">
        <v>22</v>
      </c>
      <c r="P1475" t="s">
        <v>26</v>
      </c>
      <c r="Q1475">
        <v>1</v>
      </c>
      <c r="R1475" t="s">
        <v>27</v>
      </c>
      <c r="S1475">
        <v>98.75</v>
      </c>
      <c r="T1475">
        <v>2407.3000000000002</v>
      </c>
      <c r="U1475">
        <v>1</v>
      </c>
    </row>
    <row r="1476" spans="1:21" x14ac:dyDescent="0.25">
      <c r="A1476" t="s">
        <v>1508</v>
      </c>
      <c r="B1476">
        <v>1</v>
      </c>
      <c r="C1476">
        <v>0</v>
      </c>
      <c r="D1476">
        <v>1</v>
      </c>
      <c r="E1476">
        <v>1</v>
      </c>
      <c r="F1476">
        <v>45</v>
      </c>
      <c r="G1476">
        <v>1</v>
      </c>
      <c r="H1476" t="s">
        <v>22</v>
      </c>
      <c r="I1476" t="s">
        <v>35</v>
      </c>
      <c r="J1476" t="s">
        <v>23</v>
      </c>
      <c r="K1476" t="s">
        <v>22</v>
      </c>
      <c r="L1476" t="s">
        <v>22</v>
      </c>
      <c r="M1476" t="s">
        <v>23</v>
      </c>
      <c r="N1476" t="s">
        <v>23</v>
      </c>
      <c r="O1476" t="s">
        <v>22</v>
      </c>
      <c r="P1476" t="s">
        <v>26</v>
      </c>
      <c r="Q1476">
        <v>1</v>
      </c>
      <c r="R1476" t="s">
        <v>33</v>
      </c>
      <c r="S1476">
        <v>95.95</v>
      </c>
      <c r="T1476">
        <v>4456.6499999999996</v>
      </c>
      <c r="U1476">
        <v>0</v>
      </c>
    </row>
    <row r="1477" spans="1:21" x14ac:dyDescent="0.25">
      <c r="A1477" t="s">
        <v>1509</v>
      </c>
      <c r="B1477">
        <v>0</v>
      </c>
      <c r="C1477">
        <v>1</v>
      </c>
      <c r="D1477">
        <v>1</v>
      </c>
      <c r="E1477">
        <v>0</v>
      </c>
      <c r="F1477">
        <v>69</v>
      </c>
      <c r="G1477">
        <v>1</v>
      </c>
      <c r="H1477" t="s">
        <v>22</v>
      </c>
      <c r="I1477" t="s">
        <v>35</v>
      </c>
      <c r="J1477" t="s">
        <v>23</v>
      </c>
      <c r="K1477" t="s">
        <v>22</v>
      </c>
      <c r="L1477" t="s">
        <v>23</v>
      </c>
      <c r="M1477" t="s">
        <v>22</v>
      </c>
      <c r="N1477" t="s">
        <v>22</v>
      </c>
      <c r="O1477" t="s">
        <v>22</v>
      </c>
      <c r="P1477" t="s">
        <v>45</v>
      </c>
      <c r="Q1477">
        <v>0</v>
      </c>
      <c r="R1477" t="s">
        <v>38</v>
      </c>
      <c r="S1477">
        <v>105.4</v>
      </c>
      <c r="T1477">
        <v>6998.95</v>
      </c>
      <c r="U1477">
        <v>0</v>
      </c>
    </row>
    <row r="1478" spans="1:21" x14ac:dyDescent="0.25">
      <c r="A1478" t="s">
        <v>1510</v>
      </c>
      <c r="B1478">
        <v>1</v>
      </c>
      <c r="C1478">
        <v>0</v>
      </c>
      <c r="D1478">
        <v>0</v>
      </c>
      <c r="E1478">
        <v>0</v>
      </c>
      <c r="F1478">
        <v>2</v>
      </c>
      <c r="G1478">
        <v>1</v>
      </c>
      <c r="H1478" t="s">
        <v>23</v>
      </c>
      <c r="I1478" t="s">
        <v>23</v>
      </c>
      <c r="J1478" t="s">
        <v>44</v>
      </c>
      <c r="K1478" t="s">
        <v>44</v>
      </c>
      <c r="L1478" t="s">
        <v>44</v>
      </c>
      <c r="M1478" t="s">
        <v>44</v>
      </c>
      <c r="N1478" t="s">
        <v>44</v>
      </c>
      <c r="O1478" t="s">
        <v>44</v>
      </c>
      <c r="P1478" t="s">
        <v>26</v>
      </c>
      <c r="Q1478">
        <v>0</v>
      </c>
      <c r="R1478" t="s">
        <v>30</v>
      </c>
      <c r="S1478">
        <v>20.25</v>
      </c>
      <c r="T1478">
        <v>36.799999999999997</v>
      </c>
      <c r="U1478">
        <v>0</v>
      </c>
    </row>
    <row r="1479" spans="1:21" x14ac:dyDescent="0.25">
      <c r="A1479" t="s">
        <v>1511</v>
      </c>
      <c r="B1479">
        <v>1</v>
      </c>
      <c r="C1479">
        <v>0</v>
      </c>
      <c r="D1479">
        <v>1</v>
      </c>
      <c r="E1479">
        <v>1</v>
      </c>
      <c r="F1479">
        <v>61</v>
      </c>
      <c r="G1479">
        <v>1</v>
      </c>
      <c r="H1479" t="s">
        <v>22</v>
      </c>
      <c r="I1479" t="s">
        <v>35</v>
      </c>
      <c r="J1479" t="s">
        <v>22</v>
      </c>
      <c r="K1479" t="s">
        <v>22</v>
      </c>
      <c r="L1479" t="s">
        <v>23</v>
      </c>
      <c r="M1479" t="s">
        <v>23</v>
      </c>
      <c r="N1479" t="s">
        <v>22</v>
      </c>
      <c r="O1479" t="s">
        <v>22</v>
      </c>
      <c r="P1479" t="s">
        <v>29</v>
      </c>
      <c r="Q1479">
        <v>1</v>
      </c>
      <c r="R1479" t="s">
        <v>27</v>
      </c>
      <c r="S1479">
        <v>106</v>
      </c>
      <c r="T1479">
        <v>6547.7</v>
      </c>
      <c r="U1479">
        <v>1</v>
      </c>
    </row>
    <row r="1480" spans="1:21" x14ac:dyDescent="0.25">
      <c r="A1480" t="s">
        <v>1512</v>
      </c>
      <c r="B1480">
        <v>1</v>
      </c>
      <c r="C1480">
        <v>0</v>
      </c>
      <c r="D1480">
        <v>0</v>
      </c>
      <c r="E1480">
        <v>0</v>
      </c>
      <c r="F1480">
        <v>41</v>
      </c>
      <c r="G1480">
        <v>1</v>
      </c>
      <c r="H1480" t="s">
        <v>22</v>
      </c>
      <c r="I1480" t="s">
        <v>35</v>
      </c>
      <c r="J1480" t="s">
        <v>23</v>
      </c>
      <c r="K1480" t="s">
        <v>22</v>
      </c>
      <c r="L1480" t="s">
        <v>22</v>
      </c>
      <c r="M1480" t="s">
        <v>23</v>
      </c>
      <c r="N1480" t="s">
        <v>22</v>
      </c>
      <c r="O1480" t="s">
        <v>22</v>
      </c>
      <c r="P1480" t="s">
        <v>26</v>
      </c>
      <c r="Q1480">
        <v>1</v>
      </c>
      <c r="R1480" t="s">
        <v>27</v>
      </c>
      <c r="S1480">
        <v>104.7</v>
      </c>
      <c r="T1480">
        <v>4346.3999999999996</v>
      </c>
      <c r="U1480">
        <v>1</v>
      </c>
    </row>
    <row r="1481" spans="1:21" x14ac:dyDescent="0.25">
      <c r="A1481" t="s">
        <v>1513</v>
      </c>
      <c r="B1481">
        <v>0</v>
      </c>
      <c r="C1481">
        <v>0</v>
      </c>
      <c r="D1481">
        <v>0</v>
      </c>
      <c r="E1481">
        <v>0</v>
      </c>
      <c r="F1481">
        <v>44</v>
      </c>
      <c r="G1481">
        <v>0</v>
      </c>
      <c r="H1481" t="s">
        <v>24</v>
      </c>
      <c r="I1481" t="s">
        <v>25</v>
      </c>
      <c r="J1481" t="s">
        <v>23</v>
      </c>
      <c r="K1481" t="s">
        <v>23</v>
      </c>
      <c r="L1481" t="s">
        <v>22</v>
      </c>
      <c r="M1481" t="s">
        <v>23</v>
      </c>
      <c r="N1481" t="s">
        <v>22</v>
      </c>
      <c r="O1481" t="s">
        <v>22</v>
      </c>
      <c r="P1481" t="s">
        <v>29</v>
      </c>
      <c r="Q1481">
        <v>1</v>
      </c>
      <c r="R1481" t="s">
        <v>27</v>
      </c>
      <c r="S1481">
        <v>49.05</v>
      </c>
      <c r="T1481">
        <v>2265</v>
      </c>
      <c r="U1481">
        <v>0</v>
      </c>
    </row>
    <row r="1482" spans="1:21" x14ac:dyDescent="0.25">
      <c r="A1482" t="s">
        <v>1514</v>
      </c>
      <c r="B1482">
        <v>1</v>
      </c>
      <c r="C1482">
        <v>0</v>
      </c>
      <c r="D1482">
        <v>0</v>
      </c>
      <c r="E1482">
        <v>0</v>
      </c>
      <c r="F1482">
        <v>39</v>
      </c>
      <c r="G1482">
        <v>0</v>
      </c>
      <c r="H1482" t="s">
        <v>24</v>
      </c>
      <c r="I1482" t="s">
        <v>25</v>
      </c>
      <c r="J1482" t="s">
        <v>23</v>
      </c>
      <c r="K1482" t="s">
        <v>23</v>
      </c>
      <c r="L1482" t="s">
        <v>22</v>
      </c>
      <c r="M1482" t="s">
        <v>22</v>
      </c>
      <c r="N1482" t="s">
        <v>23</v>
      </c>
      <c r="O1482" t="s">
        <v>23</v>
      </c>
      <c r="P1482" t="s">
        <v>29</v>
      </c>
      <c r="Q1482">
        <v>0</v>
      </c>
      <c r="R1482" t="s">
        <v>30</v>
      </c>
      <c r="S1482">
        <v>35.549999999999997</v>
      </c>
      <c r="T1482">
        <v>1309.1500000000001</v>
      </c>
      <c r="U1482">
        <v>0</v>
      </c>
    </row>
    <row r="1483" spans="1:21" x14ac:dyDescent="0.25">
      <c r="A1483" t="s">
        <v>1515</v>
      </c>
      <c r="B1483">
        <v>1</v>
      </c>
      <c r="C1483">
        <v>0</v>
      </c>
      <c r="D1483">
        <v>1</v>
      </c>
      <c r="E1483">
        <v>1</v>
      </c>
      <c r="F1483">
        <v>72</v>
      </c>
      <c r="G1483">
        <v>0</v>
      </c>
      <c r="H1483" t="s">
        <v>24</v>
      </c>
      <c r="I1483" t="s">
        <v>25</v>
      </c>
      <c r="J1483" t="s">
        <v>22</v>
      </c>
      <c r="K1483" t="s">
        <v>22</v>
      </c>
      <c r="L1483" t="s">
        <v>22</v>
      </c>
      <c r="M1483" t="s">
        <v>22</v>
      </c>
      <c r="N1483" t="s">
        <v>22</v>
      </c>
      <c r="O1483" t="s">
        <v>22</v>
      </c>
      <c r="P1483" t="s">
        <v>45</v>
      </c>
      <c r="Q1483">
        <v>1</v>
      </c>
      <c r="R1483" t="s">
        <v>38</v>
      </c>
      <c r="S1483">
        <v>65.099999999999994</v>
      </c>
      <c r="T1483">
        <v>4754.3</v>
      </c>
      <c r="U1483">
        <v>0</v>
      </c>
    </row>
    <row r="1484" spans="1:21" x14ac:dyDescent="0.25">
      <c r="A1484" t="s">
        <v>1516</v>
      </c>
      <c r="B1484">
        <v>0</v>
      </c>
      <c r="C1484">
        <v>1</v>
      </c>
      <c r="D1484">
        <v>0</v>
      </c>
      <c r="E1484">
        <v>0</v>
      </c>
      <c r="F1484">
        <v>13</v>
      </c>
      <c r="G1484">
        <v>1</v>
      </c>
      <c r="H1484" t="s">
        <v>23</v>
      </c>
      <c r="I1484" t="s">
        <v>35</v>
      </c>
      <c r="J1484" t="s">
        <v>23</v>
      </c>
      <c r="K1484" t="s">
        <v>23</v>
      </c>
      <c r="L1484" t="s">
        <v>22</v>
      </c>
      <c r="M1484" t="s">
        <v>23</v>
      </c>
      <c r="N1484" t="s">
        <v>22</v>
      </c>
      <c r="O1484" t="s">
        <v>22</v>
      </c>
      <c r="P1484" t="s">
        <v>26</v>
      </c>
      <c r="Q1484">
        <v>1</v>
      </c>
      <c r="R1484" t="s">
        <v>27</v>
      </c>
      <c r="S1484">
        <v>96.85</v>
      </c>
      <c r="T1484">
        <v>1235.55</v>
      </c>
      <c r="U1484">
        <v>0</v>
      </c>
    </row>
    <row r="1485" spans="1:21" x14ac:dyDescent="0.25">
      <c r="A1485" t="s">
        <v>1517</v>
      </c>
      <c r="B1485">
        <v>0</v>
      </c>
      <c r="C1485">
        <v>0</v>
      </c>
      <c r="D1485">
        <v>1</v>
      </c>
      <c r="E1485">
        <v>1</v>
      </c>
      <c r="F1485">
        <v>51</v>
      </c>
      <c r="G1485">
        <v>1</v>
      </c>
      <c r="H1485" t="s">
        <v>23</v>
      </c>
      <c r="I1485" t="s">
        <v>25</v>
      </c>
      <c r="J1485" t="s">
        <v>22</v>
      </c>
      <c r="K1485" t="s">
        <v>22</v>
      </c>
      <c r="L1485" t="s">
        <v>23</v>
      </c>
      <c r="M1485" t="s">
        <v>22</v>
      </c>
      <c r="N1485" t="s">
        <v>23</v>
      </c>
      <c r="O1485" t="s">
        <v>22</v>
      </c>
      <c r="P1485" t="s">
        <v>29</v>
      </c>
      <c r="Q1485">
        <v>1</v>
      </c>
      <c r="R1485" t="s">
        <v>38</v>
      </c>
      <c r="S1485">
        <v>69.75</v>
      </c>
      <c r="T1485">
        <v>3562.5</v>
      </c>
      <c r="U1485">
        <v>0</v>
      </c>
    </row>
    <row r="1486" spans="1:21" x14ac:dyDescent="0.25">
      <c r="A1486" t="s">
        <v>1518</v>
      </c>
      <c r="B1486">
        <v>0</v>
      </c>
      <c r="C1486">
        <v>1</v>
      </c>
      <c r="D1486">
        <v>1</v>
      </c>
      <c r="E1486">
        <v>0</v>
      </c>
      <c r="F1486">
        <v>71</v>
      </c>
      <c r="G1486">
        <v>1</v>
      </c>
      <c r="H1486" t="s">
        <v>23</v>
      </c>
      <c r="I1486" t="s">
        <v>35</v>
      </c>
      <c r="J1486" t="s">
        <v>23</v>
      </c>
      <c r="K1486" t="s">
        <v>22</v>
      </c>
      <c r="L1486" t="s">
        <v>22</v>
      </c>
      <c r="M1486" t="s">
        <v>23</v>
      </c>
      <c r="N1486" t="s">
        <v>22</v>
      </c>
      <c r="O1486" t="s">
        <v>22</v>
      </c>
      <c r="P1486" t="s">
        <v>45</v>
      </c>
      <c r="Q1486">
        <v>1</v>
      </c>
      <c r="R1486" t="s">
        <v>27</v>
      </c>
      <c r="S1486">
        <v>99.2</v>
      </c>
      <c r="T1486">
        <v>7213.75</v>
      </c>
      <c r="U1486">
        <v>0</v>
      </c>
    </row>
    <row r="1487" spans="1:21" x14ac:dyDescent="0.25">
      <c r="A1487" t="s">
        <v>1519</v>
      </c>
      <c r="B1487">
        <v>1</v>
      </c>
      <c r="C1487">
        <v>1</v>
      </c>
      <c r="D1487">
        <v>0</v>
      </c>
      <c r="E1487">
        <v>0</v>
      </c>
      <c r="F1487">
        <v>22</v>
      </c>
      <c r="G1487">
        <v>1</v>
      </c>
      <c r="H1487" t="s">
        <v>22</v>
      </c>
      <c r="I1487" t="s">
        <v>35</v>
      </c>
      <c r="J1487" t="s">
        <v>23</v>
      </c>
      <c r="K1487" t="s">
        <v>23</v>
      </c>
      <c r="L1487" t="s">
        <v>23</v>
      </c>
      <c r="M1487" t="s">
        <v>23</v>
      </c>
      <c r="N1487" t="s">
        <v>22</v>
      </c>
      <c r="O1487" t="s">
        <v>22</v>
      </c>
      <c r="P1487" t="s">
        <v>26</v>
      </c>
      <c r="Q1487">
        <v>1</v>
      </c>
      <c r="R1487" t="s">
        <v>27</v>
      </c>
      <c r="S1487">
        <v>96.7</v>
      </c>
      <c r="T1487">
        <v>2082.9499999999998</v>
      </c>
      <c r="U1487">
        <v>1</v>
      </c>
    </row>
    <row r="1488" spans="1:21" x14ac:dyDescent="0.25">
      <c r="A1488" t="s">
        <v>1520</v>
      </c>
      <c r="B1488">
        <v>0</v>
      </c>
      <c r="C1488">
        <v>0</v>
      </c>
      <c r="D1488">
        <v>0</v>
      </c>
      <c r="E1488">
        <v>0</v>
      </c>
      <c r="F1488">
        <v>2</v>
      </c>
      <c r="G1488">
        <v>1</v>
      </c>
      <c r="H1488" t="s">
        <v>23</v>
      </c>
      <c r="I1488" t="s">
        <v>25</v>
      </c>
      <c r="J1488" t="s">
        <v>23</v>
      </c>
      <c r="K1488" t="s">
        <v>22</v>
      </c>
      <c r="L1488" t="s">
        <v>23</v>
      </c>
      <c r="M1488" t="s">
        <v>22</v>
      </c>
      <c r="N1488" t="s">
        <v>23</v>
      </c>
      <c r="O1488" t="s">
        <v>23</v>
      </c>
      <c r="P1488" t="s">
        <v>26</v>
      </c>
      <c r="Q1488">
        <v>1</v>
      </c>
      <c r="R1488" t="s">
        <v>38</v>
      </c>
      <c r="S1488">
        <v>55.05</v>
      </c>
      <c r="T1488">
        <v>102.75</v>
      </c>
      <c r="U1488">
        <v>1</v>
      </c>
    </row>
    <row r="1489" spans="1:21" x14ac:dyDescent="0.25">
      <c r="A1489" t="s">
        <v>1521</v>
      </c>
      <c r="B1489">
        <v>0</v>
      </c>
      <c r="C1489">
        <v>0</v>
      </c>
      <c r="D1489">
        <v>0</v>
      </c>
      <c r="E1489">
        <v>0</v>
      </c>
      <c r="F1489">
        <v>56</v>
      </c>
      <c r="G1489">
        <v>1</v>
      </c>
      <c r="H1489" t="s">
        <v>22</v>
      </c>
      <c r="I1489" t="s">
        <v>35</v>
      </c>
      <c r="J1489" t="s">
        <v>23</v>
      </c>
      <c r="K1489" t="s">
        <v>22</v>
      </c>
      <c r="L1489" t="s">
        <v>22</v>
      </c>
      <c r="M1489" t="s">
        <v>23</v>
      </c>
      <c r="N1489" t="s">
        <v>22</v>
      </c>
      <c r="O1489" t="s">
        <v>22</v>
      </c>
      <c r="P1489" t="s">
        <v>29</v>
      </c>
      <c r="Q1489">
        <v>1</v>
      </c>
      <c r="R1489" t="s">
        <v>27</v>
      </c>
      <c r="S1489">
        <v>106.8</v>
      </c>
      <c r="T1489">
        <v>5914.4</v>
      </c>
      <c r="U1489">
        <v>0</v>
      </c>
    </row>
    <row r="1490" spans="1:21" x14ac:dyDescent="0.25">
      <c r="A1490" t="s">
        <v>1522</v>
      </c>
      <c r="B1490">
        <v>1</v>
      </c>
      <c r="C1490">
        <v>0</v>
      </c>
      <c r="D1490">
        <v>0</v>
      </c>
      <c r="E1490">
        <v>0</v>
      </c>
      <c r="F1490">
        <v>1</v>
      </c>
      <c r="G1490">
        <v>1</v>
      </c>
      <c r="H1490" t="s">
        <v>23</v>
      </c>
      <c r="I1490" t="s">
        <v>25</v>
      </c>
      <c r="J1490" t="s">
        <v>22</v>
      </c>
      <c r="K1490" t="s">
        <v>23</v>
      </c>
      <c r="L1490" t="s">
        <v>23</v>
      </c>
      <c r="M1490" t="s">
        <v>23</v>
      </c>
      <c r="N1490" t="s">
        <v>23</v>
      </c>
      <c r="O1490" t="s">
        <v>23</v>
      </c>
      <c r="P1490" t="s">
        <v>26</v>
      </c>
      <c r="Q1490">
        <v>0</v>
      </c>
      <c r="R1490" t="s">
        <v>30</v>
      </c>
      <c r="S1490">
        <v>51.25</v>
      </c>
      <c r="T1490">
        <v>51.25</v>
      </c>
      <c r="U1490">
        <v>0</v>
      </c>
    </row>
    <row r="1491" spans="1:21" x14ac:dyDescent="0.25">
      <c r="A1491" t="s">
        <v>1523</v>
      </c>
      <c r="B1491">
        <v>0</v>
      </c>
      <c r="C1491">
        <v>0</v>
      </c>
      <c r="D1491">
        <v>1</v>
      </c>
      <c r="E1491">
        <v>1</v>
      </c>
      <c r="F1491">
        <v>23</v>
      </c>
      <c r="G1491">
        <v>1</v>
      </c>
      <c r="H1491" t="s">
        <v>23</v>
      </c>
      <c r="I1491" t="s">
        <v>25</v>
      </c>
      <c r="J1491" t="s">
        <v>22</v>
      </c>
      <c r="K1491" t="s">
        <v>22</v>
      </c>
      <c r="L1491" t="s">
        <v>23</v>
      </c>
      <c r="M1491" t="s">
        <v>22</v>
      </c>
      <c r="N1491" t="s">
        <v>23</v>
      </c>
      <c r="O1491" t="s">
        <v>23</v>
      </c>
      <c r="P1491" t="s">
        <v>29</v>
      </c>
      <c r="Q1491">
        <v>1</v>
      </c>
      <c r="R1491" t="s">
        <v>30</v>
      </c>
      <c r="S1491">
        <v>57.75</v>
      </c>
      <c r="T1491">
        <v>1282.8499999999999</v>
      </c>
      <c r="U1491">
        <v>0</v>
      </c>
    </row>
    <row r="1492" spans="1:21" x14ac:dyDescent="0.25">
      <c r="A1492" t="s">
        <v>1524</v>
      </c>
      <c r="B1492">
        <v>0</v>
      </c>
      <c r="C1492">
        <v>1</v>
      </c>
      <c r="D1492">
        <v>1</v>
      </c>
      <c r="E1492">
        <v>0</v>
      </c>
      <c r="F1492">
        <v>66</v>
      </c>
      <c r="G1492">
        <v>1</v>
      </c>
      <c r="H1492" t="s">
        <v>22</v>
      </c>
      <c r="I1492" t="s">
        <v>25</v>
      </c>
      <c r="J1492" t="s">
        <v>23</v>
      </c>
      <c r="K1492" t="s">
        <v>22</v>
      </c>
      <c r="L1492" t="s">
        <v>22</v>
      </c>
      <c r="M1492" t="s">
        <v>23</v>
      </c>
      <c r="N1492" t="s">
        <v>22</v>
      </c>
      <c r="O1492" t="s">
        <v>23</v>
      </c>
      <c r="P1492" t="s">
        <v>29</v>
      </c>
      <c r="Q1492">
        <v>1</v>
      </c>
      <c r="R1492" t="s">
        <v>33</v>
      </c>
      <c r="S1492">
        <v>70.849999999999994</v>
      </c>
      <c r="T1492">
        <v>4738.8500000000004</v>
      </c>
      <c r="U1492">
        <v>0</v>
      </c>
    </row>
    <row r="1493" spans="1:21" x14ac:dyDescent="0.25">
      <c r="A1493" t="s">
        <v>1525</v>
      </c>
      <c r="B1493">
        <v>0</v>
      </c>
      <c r="C1493">
        <v>0</v>
      </c>
      <c r="D1493">
        <v>0</v>
      </c>
      <c r="E1493">
        <v>0</v>
      </c>
      <c r="F1493">
        <v>1</v>
      </c>
      <c r="G1493">
        <v>1</v>
      </c>
      <c r="H1493" t="s">
        <v>23</v>
      </c>
      <c r="I1493" t="s">
        <v>23</v>
      </c>
      <c r="J1493" t="s">
        <v>44</v>
      </c>
      <c r="K1493" t="s">
        <v>44</v>
      </c>
      <c r="L1493" t="s">
        <v>44</v>
      </c>
      <c r="M1493" t="s">
        <v>44</v>
      </c>
      <c r="N1493" t="s">
        <v>44</v>
      </c>
      <c r="O1493" t="s">
        <v>44</v>
      </c>
      <c r="P1493" t="s">
        <v>26</v>
      </c>
      <c r="Q1493">
        <v>0</v>
      </c>
      <c r="R1493" t="s">
        <v>30</v>
      </c>
      <c r="S1493">
        <v>19.55</v>
      </c>
      <c r="T1493">
        <v>19.55</v>
      </c>
      <c r="U1493">
        <v>0</v>
      </c>
    </row>
    <row r="1494" spans="1:21" x14ac:dyDescent="0.25">
      <c r="A1494" t="s">
        <v>1526</v>
      </c>
      <c r="B1494">
        <v>1</v>
      </c>
      <c r="C1494">
        <v>1</v>
      </c>
      <c r="D1494">
        <v>0</v>
      </c>
      <c r="E1494">
        <v>0</v>
      </c>
      <c r="F1494">
        <v>19</v>
      </c>
      <c r="G1494">
        <v>1</v>
      </c>
      <c r="H1494" t="s">
        <v>22</v>
      </c>
      <c r="I1494" t="s">
        <v>35</v>
      </c>
      <c r="J1494" t="s">
        <v>23</v>
      </c>
      <c r="K1494" t="s">
        <v>22</v>
      </c>
      <c r="L1494" t="s">
        <v>23</v>
      </c>
      <c r="M1494" t="s">
        <v>23</v>
      </c>
      <c r="N1494" t="s">
        <v>22</v>
      </c>
      <c r="O1494" t="s">
        <v>23</v>
      </c>
      <c r="P1494" t="s">
        <v>26</v>
      </c>
      <c r="Q1494">
        <v>1</v>
      </c>
      <c r="R1494" t="s">
        <v>27</v>
      </c>
      <c r="S1494">
        <v>88.2</v>
      </c>
      <c r="T1494">
        <v>1775.8</v>
      </c>
      <c r="U1494">
        <v>1</v>
      </c>
    </row>
    <row r="1495" spans="1:21" x14ac:dyDescent="0.25">
      <c r="A1495" t="s">
        <v>1527</v>
      </c>
      <c r="B1495">
        <v>1</v>
      </c>
      <c r="C1495">
        <v>0</v>
      </c>
      <c r="D1495">
        <v>0</v>
      </c>
      <c r="E1495">
        <v>0</v>
      </c>
      <c r="F1495">
        <v>11</v>
      </c>
      <c r="G1495">
        <v>1</v>
      </c>
      <c r="H1495" t="s">
        <v>23</v>
      </c>
      <c r="I1495" t="s">
        <v>35</v>
      </c>
      <c r="J1495" t="s">
        <v>22</v>
      </c>
      <c r="K1495" t="s">
        <v>23</v>
      </c>
      <c r="L1495" t="s">
        <v>22</v>
      </c>
      <c r="M1495" t="s">
        <v>23</v>
      </c>
      <c r="N1495" t="s">
        <v>23</v>
      </c>
      <c r="O1495" t="s">
        <v>23</v>
      </c>
      <c r="P1495" t="s">
        <v>26</v>
      </c>
      <c r="Q1495">
        <v>1</v>
      </c>
      <c r="R1495" t="s">
        <v>33</v>
      </c>
      <c r="S1495">
        <v>79.5</v>
      </c>
      <c r="T1495">
        <v>795.65</v>
      </c>
      <c r="U1495">
        <v>0</v>
      </c>
    </row>
    <row r="1496" spans="1:21" x14ac:dyDescent="0.25">
      <c r="A1496" t="s">
        <v>1528</v>
      </c>
      <c r="B1496">
        <v>0</v>
      </c>
      <c r="C1496">
        <v>0</v>
      </c>
      <c r="D1496">
        <v>1</v>
      </c>
      <c r="E1496">
        <v>1</v>
      </c>
      <c r="F1496">
        <v>8</v>
      </c>
      <c r="G1496">
        <v>1</v>
      </c>
      <c r="H1496" t="s">
        <v>23</v>
      </c>
      <c r="I1496" t="s">
        <v>23</v>
      </c>
      <c r="J1496" t="s">
        <v>44</v>
      </c>
      <c r="K1496" t="s">
        <v>44</v>
      </c>
      <c r="L1496" t="s">
        <v>44</v>
      </c>
      <c r="M1496" t="s">
        <v>44</v>
      </c>
      <c r="N1496" t="s">
        <v>44</v>
      </c>
      <c r="O1496" t="s">
        <v>44</v>
      </c>
      <c r="P1496" t="s">
        <v>29</v>
      </c>
      <c r="Q1496">
        <v>1</v>
      </c>
      <c r="R1496" t="s">
        <v>30</v>
      </c>
      <c r="S1496">
        <v>19.75</v>
      </c>
      <c r="T1496">
        <v>145</v>
      </c>
      <c r="U1496">
        <v>1</v>
      </c>
    </row>
    <row r="1497" spans="1:21" x14ac:dyDescent="0.25">
      <c r="A1497" t="s">
        <v>1529</v>
      </c>
      <c r="B1497">
        <v>0</v>
      </c>
      <c r="C1497">
        <v>0</v>
      </c>
      <c r="D1497">
        <v>1</v>
      </c>
      <c r="E1497">
        <v>1</v>
      </c>
      <c r="F1497">
        <v>52</v>
      </c>
      <c r="G1497">
        <v>1</v>
      </c>
      <c r="H1497" t="s">
        <v>22</v>
      </c>
      <c r="I1497" t="s">
        <v>35</v>
      </c>
      <c r="J1497" t="s">
        <v>22</v>
      </c>
      <c r="K1497" t="s">
        <v>22</v>
      </c>
      <c r="L1497" t="s">
        <v>22</v>
      </c>
      <c r="M1497" t="s">
        <v>23</v>
      </c>
      <c r="N1497" t="s">
        <v>23</v>
      </c>
      <c r="O1497" t="s">
        <v>22</v>
      </c>
      <c r="P1497" t="s">
        <v>26</v>
      </c>
      <c r="Q1497">
        <v>0</v>
      </c>
      <c r="R1497" t="s">
        <v>33</v>
      </c>
      <c r="S1497">
        <v>98.15</v>
      </c>
      <c r="T1497">
        <v>4993.3999999999996</v>
      </c>
      <c r="U1497">
        <v>0</v>
      </c>
    </row>
    <row r="1498" spans="1:21" x14ac:dyDescent="0.25">
      <c r="A1498" t="s">
        <v>1530</v>
      </c>
      <c r="B1498">
        <v>1</v>
      </c>
      <c r="C1498">
        <v>0</v>
      </c>
      <c r="D1498">
        <v>0</v>
      </c>
      <c r="E1498">
        <v>0</v>
      </c>
      <c r="F1498">
        <v>3</v>
      </c>
      <c r="G1498">
        <v>1</v>
      </c>
      <c r="H1498" t="s">
        <v>23</v>
      </c>
      <c r="I1498" t="s">
        <v>23</v>
      </c>
      <c r="J1498" t="s">
        <v>44</v>
      </c>
      <c r="K1498" t="s">
        <v>44</v>
      </c>
      <c r="L1498" t="s">
        <v>44</v>
      </c>
      <c r="M1498" t="s">
        <v>44</v>
      </c>
      <c r="N1498" t="s">
        <v>44</v>
      </c>
      <c r="O1498" t="s">
        <v>44</v>
      </c>
      <c r="P1498" t="s">
        <v>26</v>
      </c>
      <c r="Q1498">
        <v>1</v>
      </c>
      <c r="R1498" t="s">
        <v>27</v>
      </c>
      <c r="S1498">
        <v>20.25</v>
      </c>
      <c r="T1498">
        <v>61.45</v>
      </c>
      <c r="U1498">
        <v>0</v>
      </c>
    </row>
    <row r="1499" spans="1:21" x14ac:dyDescent="0.25">
      <c r="A1499" t="s">
        <v>1531</v>
      </c>
      <c r="B1499">
        <v>0</v>
      </c>
      <c r="C1499">
        <v>0</v>
      </c>
      <c r="D1499">
        <v>1</v>
      </c>
      <c r="E1499">
        <v>1</v>
      </c>
      <c r="F1499">
        <v>51</v>
      </c>
      <c r="G1499">
        <v>1</v>
      </c>
      <c r="H1499" t="s">
        <v>23</v>
      </c>
      <c r="I1499" t="s">
        <v>35</v>
      </c>
      <c r="J1499" t="s">
        <v>22</v>
      </c>
      <c r="K1499" t="s">
        <v>22</v>
      </c>
      <c r="L1499" t="s">
        <v>23</v>
      </c>
      <c r="M1499" t="s">
        <v>23</v>
      </c>
      <c r="N1499" t="s">
        <v>23</v>
      </c>
      <c r="O1499" t="s">
        <v>23</v>
      </c>
      <c r="P1499" t="s">
        <v>26</v>
      </c>
      <c r="Q1499">
        <v>1</v>
      </c>
      <c r="R1499" t="s">
        <v>33</v>
      </c>
      <c r="S1499">
        <v>79.150000000000006</v>
      </c>
      <c r="T1499">
        <v>4018.55</v>
      </c>
      <c r="U1499">
        <v>0</v>
      </c>
    </row>
    <row r="1500" spans="1:21" x14ac:dyDescent="0.25">
      <c r="A1500" t="s">
        <v>1532</v>
      </c>
      <c r="B1500">
        <v>1</v>
      </c>
      <c r="C1500">
        <v>1</v>
      </c>
      <c r="D1500">
        <v>0</v>
      </c>
      <c r="E1500">
        <v>0</v>
      </c>
      <c r="F1500">
        <v>15</v>
      </c>
      <c r="G1500">
        <v>1</v>
      </c>
      <c r="H1500" t="s">
        <v>22</v>
      </c>
      <c r="I1500" t="s">
        <v>35</v>
      </c>
      <c r="J1500" t="s">
        <v>23</v>
      </c>
      <c r="K1500" t="s">
        <v>23</v>
      </c>
      <c r="L1500" t="s">
        <v>23</v>
      </c>
      <c r="M1500" t="s">
        <v>23</v>
      </c>
      <c r="N1500" t="s">
        <v>23</v>
      </c>
      <c r="O1500" t="s">
        <v>23</v>
      </c>
      <c r="P1500" t="s">
        <v>26</v>
      </c>
      <c r="Q1500">
        <v>0</v>
      </c>
      <c r="R1500" t="s">
        <v>27</v>
      </c>
      <c r="S1500">
        <v>75.650000000000006</v>
      </c>
      <c r="T1500">
        <v>1146.6500000000001</v>
      </c>
      <c r="U1500">
        <v>1</v>
      </c>
    </row>
    <row r="1501" spans="1:21" x14ac:dyDescent="0.25">
      <c r="A1501" t="s">
        <v>1533</v>
      </c>
      <c r="B1501">
        <v>1</v>
      </c>
      <c r="C1501">
        <v>1</v>
      </c>
      <c r="D1501">
        <v>1</v>
      </c>
      <c r="E1501">
        <v>0</v>
      </c>
      <c r="F1501">
        <v>64</v>
      </c>
      <c r="G1501">
        <v>1</v>
      </c>
      <c r="H1501" t="s">
        <v>22</v>
      </c>
      <c r="I1501" t="s">
        <v>35</v>
      </c>
      <c r="J1501" t="s">
        <v>23</v>
      </c>
      <c r="K1501" t="s">
        <v>22</v>
      </c>
      <c r="L1501" t="s">
        <v>22</v>
      </c>
      <c r="M1501" t="s">
        <v>23</v>
      </c>
      <c r="N1501" t="s">
        <v>23</v>
      </c>
      <c r="O1501" t="s">
        <v>22</v>
      </c>
      <c r="P1501" t="s">
        <v>26</v>
      </c>
      <c r="Q1501">
        <v>1</v>
      </c>
      <c r="R1501" t="s">
        <v>27</v>
      </c>
      <c r="S1501">
        <v>94.25</v>
      </c>
      <c r="T1501">
        <v>6081.4</v>
      </c>
      <c r="U1501">
        <v>0</v>
      </c>
    </row>
    <row r="1502" spans="1:21" x14ac:dyDescent="0.25">
      <c r="A1502" t="s">
        <v>1534</v>
      </c>
      <c r="B1502">
        <v>0</v>
      </c>
      <c r="C1502">
        <v>0</v>
      </c>
      <c r="D1502">
        <v>0</v>
      </c>
      <c r="E1502">
        <v>0</v>
      </c>
      <c r="F1502">
        <v>37</v>
      </c>
      <c r="G1502">
        <v>0</v>
      </c>
      <c r="H1502" t="s">
        <v>24</v>
      </c>
      <c r="I1502" t="s">
        <v>25</v>
      </c>
      <c r="J1502" t="s">
        <v>23</v>
      </c>
      <c r="K1502" t="s">
        <v>23</v>
      </c>
      <c r="L1502" t="s">
        <v>22</v>
      </c>
      <c r="M1502" t="s">
        <v>23</v>
      </c>
      <c r="N1502" t="s">
        <v>23</v>
      </c>
      <c r="O1502" t="s">
        <v>22</v>
      </c>
      <c r="P1502" t="s">
        <v>26</v>
      </c>
      <c r="Q1502">
        <v>1</v>
      </c>
      <c r="R1502" t="s">
        <v>38</v>
      </c>
      <c r="S1502">
        <v>40.200000000000003</v>
      </c>
      <c r="T1502">
        <v>1478.85</v>
      </c>
      <c r="U1502">
        <v>0</v>
      </c>
    </row>
    <row r="1503" spans="1:21" x14ac:dyDescent="0.25">
      <c r="A1503" t="s">
        <v>1535</v>
      </c>
      <c r="B1503">
        <v>1</v>
      </c>
      <c r="C1503">
        <v>0</v>
      </c>
      <c r="D1503">
        <v>0</v>
      </c>
      <c r="E1503">
        <v>0</v>
      </c>
      <c r="F1503">
        <v>13</v>
      </c>
      <c r="G1503">
        <v>1</v>
      </c>
      <c r="H1503" t="s">
        <v>23</v>
      </c>
      <c r="I1503" t="s">
        <v>23</v>
      </c>
      <c r="J1503" t="s">
        <v>44</v>
      </c>
      <c r="K1503" t="s">
        <v>44</v>
      </c>
      <c r="L1503" t="s">
        <v>44</v>
      </c>
      <c r="M1503" t="s">
        <v>44</v>
      </c>
      <c r="N1503" t="s">
        <v>44</v>
      </c>
      <c r="O1503" t="s">
        <v>44</v>
      </c>
      <c r="P1503" t="s">
        <v>45</v>
      </c>
      <c r="Q1503">
        <v>0</v>
      </c>
      <c r="R1503" t="s">
        <v>30</v>
      </c>
      <c r="S1503">
        <v>19.95</v>
      </c>
      <c r="T1503">
        <v>243.65</v>
      </c>
      <c r="U1503">
        <v>0</v>
      </c>
    </row>
    <row r="1504" spans="1:21" x14ac:dyDescent="0.25">
      <c r="A1504" t="s">
        <v>1536</v>
      </c>
      <c r="B1504">
        <v>1</v>
      </c>
      <c r="C1504">
        <v>0</v>
      </c>
      <c r="D1504">
        <v>1</v>
      </c>
      <c r="E1504">
        <v>0</v>
      </c>
      <c r="F1504">
        <v>49</v>
      </c>
      <c r="G1504">
        <v>1</v>
      </c>
      <c r="H1504" t="s">
        <v>22</v>
      </c>
      <c r="I1504" t="s">
        <v>25</v>
      </c>
      <c r="J1504" t="s">
        <v>22</v>
      </c>
      <c r="K1504" t="s">
        <v>23</v>
      </c>
      <c r="L1504" t="s">
        <v>23</v>
      </c>
      <c r="M1504" t="s">
        <v>23</v>
      </c>
      <c r="N1504" t="s">
        <v>23</v>
      </c>
      <c r="O1504" t="s">
        <v>23</v>
      </c>
      <c r="P1504" t="s">
        <v>29</v>
      </c>
      <c r="Q1504">
        <v>1</v>
      </c>
      <c r="R1504" t="s">
        <v>27</v>
      </c>
      <c r="S1504">
        <v>55.35</v>
      </c>
      <c r="T1504">
        <v>2633.95</v>
      </c>
      <c r="U1504">
        <v>0</v>
      </c>
    </row>
    <row r="1505" spans="1:21" x14ac:dyDescent="0.25">
      <c r="A1505" t="s">
        <v>1537</v>
      </c>
      <c r="B1505">
        <v>0</v>
      </c>
      <c r="C1505">
        <v>1</v>
      </c>
      <c r="D1505">
        <v>0</v>
      </c>
      <c r="E1505">
        <v>0</v>
      </c>
      <c r="F1505">
        <v>45</v>
      </c>
      <c r="G1505">
        <v>1</v>
      </c>
      <c r="H1505" t="s">
        <v>22</v>
      </c>
      <c r="I1505" t="s">
        <v>35</v>
      </c>
      <c r="J1505" t="s">
        <v>23</v>
      </c>
      <c r="K1505" t="s">
        <v>23</v>
      </c>
      <c r="L1505" t="s">
        <v>22</v>
      </c>
      <c r="M1505" t="s">
        <v>23</v>
      </c>
      <c r="N1505" t="s">
        <v>22</v>
      </c>
      <c r="O1505" t="s">
        <v>22</v>
      </c>
      <c r="P1505" t="s">
        <v>29</v>
      </c>
      <c r="Q1505">
        <v>1</v>
      </c>
      <c r="R1505" t="s">
        <v>33</v>
      </c>
      <c r="S1505">
        <v>102.15</v>
      </c>
      <c r="T1505">
        <v>4735.3500000000004</v>
      </c>
      <c r="U1505">
        <v>0</v>
      </c>
    </row>
    <row r="1506" spans="1:21" x14ac:dyDescent="0.25">
      <c r="A1506" t="s">
        <v>1538</v>
      </c>
      <c r="B1506">
        <v>0</v>
      </c>
      <c r="C1506">
        <v>0</v>
      </c>
      <c r="D1506">
        <v>0</v>
      </c>
      <c r="E1506">
        <v>0</v>
      </c>
      <c r="F1506">
        <v>18</v>
      </c>
      <c r="G1506">
        <v>1</v>
      </c>
      <c r="H1506" t="s">
        <v>23</v>
      </c>
      <c r="I1506" t="s">
        <v>35</v>
      </c>
      <c r="J1506" t="s">
        <v>23</v>
      </c>
      <c r="K1506" t="s">
        <v>23</v>
      </c>
      <c r="L1506" t="s">
        <v>23</v>
      </c>
      <c r="M1506" t="s">
        <v>23</v>
      </c>
      <c r="N1506" t="s">
        <v>23</v>
      </c>
      <c r="O1506" t="s">
        <v>23</v>
      </c>
      <c r="P1506" t="s">
        <v>26</v>
      </c>
      <c r="Q1506">
        <v>1</v>
      </c>
      <c r="R1506" t="s">
        <v>27</v>
      </c>
      <c r="S1506">
        <v>71.099999999999994</v>
      </c>
      <c r="T1506">
        <v>1247.75</v>
      </c>
      <c r="U1506">
        <v>0</v>
      </c>
    </row>
    <row r="1507" spans="1:21" x14ac:dyDescent="0.25">
      <c r="A1507" t="s">
        <v>1539</v>
      </c>
      <c r="B1507">
        <v>1</v>
      </c>
      <c r="C1507">
        <v>1</v>
      </c>
      <c r="D1507">
        <v>0</v>
      </c>
      <c r="E1507">
        <v>0</v>
      </c>
      <c r="F1507">
        <v>1</v>
      </c>
      <c r="G1507">
        <v>1</v>
      </c>
      <c r="H1507" t="s">
        <v>22</v>
      </c>
      <c r="I1507" t="s">
        <v>35</v>
      </c>
      <c r="J1507" t="s">
        <v>23</v>
      </c>
      <c r="K1507" t="s">
        <v>23</v>
      </c>
      <c r="L1507" t="s">
        <v>23</v>
      </c>
      <c r="M1507" t="s">
        <v>23</v>
      </c>
      <c r="N1507" t="s">
        <v>23</v>
      </c>
      <c r="O1507" t="s">
        <v>23</v>
      </c>
      <c r="P1507" t="s">
        <v>26</v>
      </c>
      <c r="Q1507">
        <v>1</v>
      </c>
      <c r="R1507" t="s">
        <v>27</v>
      </c>
      <c r="S1507">
        <v>74.7</v>
      </c>
      <c r="T1507">
        <v>74.7</v>
      </c>
      <c r="U1507">
        <v>1</v>
      </c>
    </row>
    <row r="1508" spans="1:21" x14ac:dyDescent="0.25">
      <c r="A1508" t="s">
        <v>1540</v>
      </c>
      <c r="B1508">
        <v>1</v>
      </c>
      <c r="C1508">
        <v>0</v>
      </c>
      <c r="D1508">
        <v>1</v>
      </c>
      <c r="E1508">
        <v>0</v>
      </c>
      <c r="F1508">
        <v>68</v>
      </c>
      <c r="G1508">
        <v>0</v>
      </c>
      <c r="H1508" t="s">
        <v>24</v>
      </c>
      <c r="I1508" t="s">
        <v>25</v>
      </c>
      <c r="J1508" t="s">
        <v>22</v>
      </c>
      <c r="K1508" t="s">
        <v>23</v>
      </c>
      <c r="L1508" t="s">
        <v>22</v>
      </c>
      <c r="M1508" t="s">
        <v>23</v>
      </c>
      <c r="N1508" t="s">
        <v>22</v>
      </c>
      <c r="O1508" t="s">
        <v>22</v>
      </c>
      <c r="P1508" t="s">
        <v>45</v>
      </c>
      <c r="Q1508">
        <v>1</v>
      </c>
      <c r="R1508" t="s">
        <v>33</v>
      </c>
      <c r="S1508">
        <v>54.1</v>
      </c>
      <c r="T1508">
        <v>3794.5</v>
      </c>
      <c r="U1508">
        <v>0</v>
      </c>
    </row>
    <row r="1509" spans="1:21" x14ac:dyDescent="0.25">
      <c r="A1509" t="s">
        <v>1541</v>
      </c>
      <c r="B1509">
        <v>1</v>
      </c>
      <c r="C1509">
        <v>0</v>
      </c>
      <c r="D1509">
        <v>0</v>
      </c>
      <c r="E1509">
        <v>0</v>
      </c>
      <c r="F1509">
        <v>54</v>
      </c>
      <c r="G1509">
        <v>1</v>
      </c>
      <c r="H1509" t="s">
        <v>23</v>
      </c>
      <c r="I1509" t="s">
        <v>23</v>
      </c>
      <c r="J1509" t="s">
        <v>44</v>
      </c>
      <c r="K1509" t="s">
        <v>44</v>
      </c>
      <c r="L1509" t="s">
        <v>44</v>
      </c>
      <c r="M1509" t="s">
        <v>44</v>
      </c>
      <c r="N1509" t="s">
        <v>44</v>
      </c>
      <c r="O1509" t="s">
        <v>44</v>
      </c>
      <c r="P1509" t="s">
        <v>45</v>
      </c>
      <c r="Q1509">
        <v>0</v>
      </c>
      <c r="R1509" t="s">
        <v>38</v>
      </c>
      <c r="S1509">
        <v>19.649999999999999</v>
      </c>
      <c r="T1509">
        <v>1008.7</v>
      </c>
      <c r="U1509">
        <v>0</v>
      </c>
    </row>
    <row r="1510" spans="1:21" x14ac:dyDescent="0.25">
      <c r="A1510" t="s">
        <v>1542</v>
      </c>
      <c r="B1510">
        <v>0</v>
      </c>
      <c r="C1510">
        <v>1</v>
      </c>
      <c r="D1510">
        <v>1</v>
      </c>
      <c r="E1510">
        <v>1</v>
      </c>
      <c r="F1510">
        <v>23</v>
      </c>
      <c r="G1510">
        <v>1</v>
      </c>
      <c r="H1510" t="s">
        <v>23</v>
      </c>
      <c r="I1510" t="s">
        <v>35</v>
      </c>
      <c r="J1510" t="s">
        <v>23</v>
      </c>
      <c r="K1510" t="s">
        <v>22</v>
      </c>
      <c r="L1510" t="s">
        <v>22</v>
      </c>
      <c r="M1510" t="s">
        <v>23</v>
      </c>
      <c r="N1510" t="s">
        <v>23</v>
      </c>
      <c r="O1510" t="s">
        <v>22</v>
      </c>
      <c r="P1510" t="s">
        <v>26</v>
      </c>
      <c r="Q1510">
        <v>1</v>
      </c>
      <c r="R1510" t="s">
        <v>33</v>
      </c>
      <c r="S1510">
        <v>88.45</v>
      </c>
      <c r="T1510">
        <v>2130.5500000000002</v>
      </c>
      <c r="U1510">
        <v>0</v>
      </c>
    </row>
    <row r="1511" spans="1:21" x14ac:dyDescent="0.25">
      <c r="A1511" t="s">
        <v>1543</v>
      </c>
      <c r="B1511">
        <v>1</v>
      </c>
      <c r="C1511">
        <v>0</v>
      </c>
      <c r="D1511">
        <v>0</v>
      </c>
      <c r="E1511">
        <v>0</v>
      </c>
      <c r="F1511">
        <v>17</v>
      </c>
      <c r="G1511">
        <v>1</v>
      </c>
      <c r="H1511" t="s">
        <v>23</v>
      </c>
      <c r="I1511" t="s">
        <v>35</v>
      </c>
      <c r="J1511" t="s">
        <v>23</v>
      </c>
      <c r="K1511" t="s">
        <v>23</v>
      </c>
      <c r="L1511" t="s">
        <v>22</v>
      </c>
      <c r="M1511" t="s">
        <v>23</v>
      </c>
      <c r="N1511" t="s">
        <v>23</v>
      </c>
      <c r="O1511" t="s">
        <v>23</v>
      </c>
      <c r="P1511" t="s">
        <v>26</v>
      </c>
      <c r="Q1511">
        <v>1</v>
      </c>
      <c r="R1511" t="s">
        <v>27</v>
      </c>
      <c r="S1511">
        <v>76.650000000000006</v>
      </c>
      <c r="T1511">
        <v>1313.55</v>
      </c>
      <c r="U1511">
        <v>1</v>
      </c>
    </row>
    <row r="1512" spans="1:21" x14ac:dyDescent="0.25">
      <c r="A1512" t="s">
        <v>1544</v>
      </c>
      <c r="B1512">
        <v>1</v>
      </c>
      <c r="C1512">
        <v>0</v>
      </c>
      <c r="D1512">
        <v>1</v>
      </c>
      <c r="E1512">
        <v>0</v>
      </c>
      <c r="F1512">
        <v>71</v>
      </c>
      <c r="G1512">
        <v>1</v>
      </c>
      <c r="H1512" t="s">
        <v>22</v>
      </c>
      <c r="I1512" t="s">
        <v>25</v>
      </c>
      <c r="J1512" t="s">
        <v>22</v>
      </c>
      <c r="K1512" t="s">
        <v>22</v>
      </c>
      <c r="L1512" t="s">
        <v>22</v>
      </c>
      <c r="M1512" t="s">
        <v>22</v>
      </c>
      <c r="N1512" t="s">
        <v>23</v>
      </c>
      <c r="O1512" t="s">
        <v>22</v>
      </c>
      <c r="P1512" t="s">
        <v>45</v>
      </c>
      <c r="Q1512">
        <v>0</v>
      </c>
      <c r="R1512" t="s">
        <v>38</v>
      </c>
      <c r="S1512">
        <v>80.400000000000006</v>
      </c>
      <c r="T1512">
        <v>5727.15</v>
      </c>
      <c r="U1512">
        <v>0</v>
      </c>
    </row>
    <row r="1513" spans="1:21" x14ac:dyDescent="0.25">
      <c r="A1513" t="s">
        <v>1545</v>
      </c>
      <c r="B1513">
        <v>0</v>
      </c>
      <c r="C1513">
        <v>0</v>
      </c>
      <c r="D1513">
        <v>1</v>
      </c>
      <c r="E1513">
        <v>1</v>
      </c>
      <c r="F1513">
        <v>67</v>
      </c>
      <c r="G1513">
        <v>1</v>
      </c>
      <c r="H1513" t="s">
        <v>23</v>
      </c>
      <c r="I1513" t="s">
        <v>23</v>
      </c>
      <c r="J1513" t="s">
        <v>44</v>
      </c>
      <c r="K1513" t="s">
        <v>44</v>
      </c>
      <c r="L1513" t="s">
        <v>44</v>
      </c>
      <c r="M1513" t="s">
        <v>44</v>
      </c>
      <c r="N1513" t="s">
        <v>44</v>
      </c>
      <c r="O1513" t="s">
        <v>44</v>
      </c>
      <c r="P1513" t="s">
        <v>45</v>
      </c>
      <c r="Q1513">
        <v>1</v>
      </c>
      <c r="R1513" t="s">
        <v>33</v>
      </c>
      <c r="S1513">
        <v>19.25</v>
      </c>
      <c r="T1513">
        <v>1372.9</v>
      </c>
      <c r="U1513">
        <v>0</v>
      </c>
    </row>
    <row r="1514" spans="1:21" x14ac:dyDescent="0.25">
      <c r="A1514" t="s">
        <v>1546</v>
      </c>
      <c r="B1514">
        <v>0</v>
      </c>
      <c r="C1514">
        <v>0</v>
      </c>
      <c r="D1514">
        <v>1</v>
      </c>
      <c r="E1514">
        <v>1</v>
      </c>
      <c r="F1514">
        <v>14</v>
      </c>
      <c r="G1514">
        <v>1</v>
      </c>
      <c r="H1514" t="s">
        <v>22</v>
      </c>
      <c r="I1514" t="s">
        <v>35</v>
      </c>
      <c r="J1514" t="s">
        <v>23</v>
      </c>
      <c r="K1514" t="s">
        <v>23</v>
      </c>
      <c r="L1514" t="s">
        <v>23</v>
      </c>
      <c r="M1514" t="s">
        <v>23</v>
      </c>
      <c r="N1514" t="s">
        <v>22</v>
      </c>
      <c r="O1514" t="s">
        <v>23</v>
      </c>
      <c r="P1514" t="s">
        <v>26</v>
      </c>
      <c r="Q1514">
        <v>1</v>
      </c>
      <c r="R1514" t="s">
        <v>27</v>
      </c>
      <c r="S1514">
        <v>84.8</v>
      </c>
      <c r="T1514">
        <v>1203.9000000000001</v>
      </c>
      <c r="U1514">
        <v>0</v>
      </c>
    </row>
    <row r="1515" spans="1:21" x14ac:dyDescent="0.25">
      <c r="A1515" t="s">
        <v>1547</v>
      </c>
      <c r="B1515">
        <v>0</v>
      </c>
      <c r="C1515">
        <v>1</v>
      </c>
      <c r="D1515">
        <v>0</v>
      </c>
      <c r="E1515">
        <v>0</v>
      </c>
      <c r="F1515">
        <v>1</v>
      </c>
      <c r="G1515">
        <v>0</v>
      </c>
      <c r="H1515" t="s">
        <v>24</v>
      </c>
      <c r="I1515" t="s">
        <v>25</v>
      </c>
      <c r="J1515" t="s">
        <v>23</v>
      </c>
      <c r="K1515" t="s">
        <v>23</v>
      </c>
      <c r="L1515" t="s">
        <v>23</v>
      </c>
      <c r="M1515" t="s">
        <v>23</v>
      </c>
      <c r="N1515" t="s">
        <v>23</v>
      </c>
      <c r="O1515" t="s">
        <v>23</v>
      </c>
      <c r="P1515" t="s">
        <v>26</v>
      </c>
      <c r="Q1515">
        <v>1</v>
      </c>
      <c r="R1515" t="s">
        <v>30</v>
      </c>
      <c r="S1515">
        <v>25.8</v>
      </c>
      <c r="T1515">
        <v>25.8</v>
      </c>
      <c r="U1515">
        <v>1</v>
      </c>
    </row>
    <row r="1516" spans="1:21" x14ac:dyDescent="0.25">
      <c r="A1516" t="s">
        <v>1548</v>
      </c>
      <c r="B1516">
        <v>0</v>
      </c>
      <c r="C1516">
        <v>0</v>
      </c>
      <c r="D1516">
        <v>0</v>
      </c>
      <c r="E1516">
        <v>1</v>
      </c>
      <c r="F1516">
        <v>63</v>
      </c>
      <c r="G1516">
        <v>1</v>
      </c>
      <c r="H1516" t="s">
        <v>23</v>
      </c>
      <c r="I1516" t="s">
        <v>23</v>
      </c>
      <c r="J1516" t="s">
        <v>44</v>
      </c>
      <c r="K1516" t="s">
        <v>44</v>
      </c>
      <c r="L1516" t="s">
        <v>44</v>
      </c>
      <c r="M1516" t="s">
        <v>44</v>
      </c>
      <c r="N1516" t="s">
        <v>44</v>
      </c>
      <c r="O1516" t="s">
        <v>44</v>
      </c>
      <c r="P1516" t="s">
        <v>45</v>
      </c>
      <c r="Q1516">
        <v>0</v>
      </c>
      <c r="R1516" t="s">
        <v>38</v>
      </c>
      <c r="S1516">
        <v>19.5</v>
      </c>
      <c r="T1516">
        <v>1215.0999999999999</v>
      </c>
      <c r="U1516">
        <v>0</v>
      </c>
    </row>
    <row r="1517" spans="1:21" x14ac:dyDescent="0.25">
      <c r="A1517" t="s">
        <v>1549</v>
      </c>
      <c r="B1517">
        <v>0</v>
      </c>
      <c r="C1517">
        <v>0</v>
      </c>
      <c r="D1517">
        <v>0</v>
      </c>
      <c r="E1517">
        <v>0</v>
      </c>
      <c r="F1517">
        <v>41</v>
      </c>
      <c r="G1517">
        <v>1</v>
      </c>
      <c r="H1517" t="s">
        <v>22</v>
      </c>
      <c r="I1517" t="s">
        <v>25</v>
      </c>
      <c r="J1517" t="s">
        <v>23</v>
      </c>
      <c r="K1517" t="s">
        <v>23</v>
      </c>
      <c r="L1517" t="s">
        <v>22</v>
      </c>
      <c r="M1517" t="s">
        <v>22</v>
      </c>
      <c r="N1517" t="s">
        <v>23</v>
      </c>
      <c r="O1517" t="s">
        <v>22</v>
      </c>
      <c r="P1517" t="s">
        <v>29</v>
      </c>
      <c r="Q1517">
        <v>1</v>
      </c>
      <c r="R1517" t="s">
        <v>27</v>
      </c>
      <c r="S1517">
        <v>68.599999999999994</v>
      </c>
      <c r="T1517">
        <v>2877.05</v>
      </c>
      <c r="U1517">
        <v>0</v>
      </c>
    </row>
    <row r="1518" spans="1:21" x14ac:dyDescent="0.25">
      <c r="A1518" t="s">
        <v>1550</v>
      </c>
      <c r="B1518">
        <v>0</v>
      </c>
      <c r="C1518">
        <v>0</v>
      </c>
      <c r="D1518">
        <v>1</v>
      </c>
      <c r="E1518">
        <v>0</v>
      </c>
      <c r="F1518">
        <v>17</v>
      </c>
      <c r="G1518">
        <v>1</v>
      </c>
      <c r="H1518" t="s">
        <v>22</v>
      </c>
      <c r="I1518" t="s">
        <v>35</v>
      </c>
      <c r="J1518" t="s">
        <v>23</v>
      </c>
      <c r="K1518" t="s">
        <v>23</v>
      </c>
      <c r="L1518" t="s">
        <v>23</v>
      </c>
      <c r="M1518" t="s">
        <v>23</v>
      </c>
      <c r="N1518" t="s">
        <v>22</v>
      </c>
      <c r="O1518" t="s">
        <v>22</v>
      </c>
      <c r="P1518" t="s">
        <v>26</v>
      </c>
      <c r="Q1518">
        <v>0</v>
      </c>
      <c r="R1518" t="s">
        <v>27</v>
      </c>
      <c r="S1518">
        <v>92.6</v>
      </c>
      <c r="T1518">
        <v>1579.7</v>
      </c>
      <c r="U1518">
        <v>0</v>
      </c>
    </row>
    <row r="1519" spans="1:21" x14ac:dyDescent="0.25">
      <c r="A1519" t="s">
        <v>1551</v>
      </c>
      <c r="B1519">
        <v>1</v>
      </c>
      <c r="C1519">
        <v>0</v>
      </c>
      <c r="D1519">
        <v>1</v>
      </c>
      <c r="E1519">
        <v>0</v>
      </c>
      <c r="F1519">
        <v>56</v>
      </c>
      <c r="G1519">
        <v>1</v>
      </c>
      <c r="H1519" t="s">
        <v>22</v>
      </c>
      <c r="I1519" t="s">
        <v>35</v>
      </c>
      <c r="J1519" t="s">
        <v>22</v>
      </c>
      <c r="K1519" t="s">
        <v>23</v>
      </c>
      <c r="L1519" t="s">
        <v>23</v>
      </c>
      <c r="M1519" t="s">
        <v>23</v>
      </c>
      <c r="N1519" t="s">
        <v>22</v>
      </c>
      <c r="O1519" t="s">
        <v>22</v>
      </c>
      <c r="P1519" t="s">
        <v>29</v>
      </c>
      <c r="Q1519">
        <v>1</v>
      </c>
      <c r="R1519" t="s">
        <v>27</v>
      </c>
      <c r="S1519">
        <v>100.55</v>
      </c>
      <c r="T1519">
        <v>5514.95</v>
      </c>
      <c r="U1519">
        <v>0</v>
      </c>
    </row>
    <row r="1520" spans="1:21" x14ac:dyDescent="0.25">
      <c r="A1520" t="s">
        <v>1552</v>
      </c>
      <c r="B1520">
        <v>0</v>
      </c>
      <c r="C1520">
        <v>0</v>
      </c>
      <c r="D1520">
        <v>0</v>
      </c>
      <c r="E1520">
        <v>0</v>
      </c>
      <c r="F1520">
        <v>5</v>
      </c>
      <c r="G1520">
        <v>1</v>
      </c>
      <c r="H1520" t="s">
        <v>23</v>
      </c>
      <c r="I1520" t="s">
        <v>23</v>
      </c>
      <c r="J1520" t="s">
        <v>44</v>
      </c>
      <c r="K1520" t="s">
        <v>44</v>
      </c>
      <c r="L1520" t="s">
        <v>44</v>
      </c>
      <c r="M1520" t="s">
        <v>44</v>
      </c>
      <c r="N1520" t="s">
        <v>44</v>
      </c>
      <c r="O1520" t="s">
        <v>44</v>
      </c>
      <c r="P1520" t="s">
        <v>26</v>
      </c>
      <c r="Q1520">
        <v>0</v>
      </c>
      <c r="R1520" t="s">
        <v>38</v>
      </c>
      <c r="S1520">
        <v>20.55</v>
      </c>
      <c r="T1520">
        <v>96.1</v>
      </c>
      <c r="U1520">
        <v>0</v>
      </c>
    </row>
    <row r="1521" spans="1:21" x14ac:dyDescent="0.25">
      <c r="A1521" t="s">
        <v>1553</v>
      </c>
      <c r="B1521">
        <v>0</v>
      </c>
      <c r="C1521">
        <v>0</v>
      </c>
      <c r="D1521">
        <v>0</v>
      </c>
      <c r="E1521">
        <v>0</v>
      </c>
      <c r="F1521">
        <v>2</v>
      </c>
      <c r="G1521">
        <v>0</v>
      </c>
      <c r="H1521" t="s">
        <v>24</v>
      </c>
      <c r="I1521" t="s">
        <v>25</v>
      </c>
      <c r="J1521" t="s">
        <v>22</v>
      </c>
      <c r="K1521" t="s">
        <v>22</v>
      </c>
      <c r="L1521" t="s">
        <v>23</v>
      </c>
      <c r="M1521" t="s">
        <v>23</v>
      </c>
      <c r="N1521" t="s">
        <v>23</v>
      </c>
      <c r="O1521" t="s">
        <v>22</v>
      </c>
      <c r="P1521" t="s">
        <v>26</v>
      </c>
      <c r="Q1521">
        <v>1</v>
      </c>
      <c r="R1521" t="s">
        <v>27</v>
      </c>
      <c r="S1521">
        <v>42.6</v>
      </c>
      <c r="T1521">
        <v>72.400000000000006</v>
      </c>
      <c r="U1521">
        <v>1</v>
      </c>
    </row>
    <row r="1522" spans="1:21" x14ac:dyDescent="0.25">
      <c r="A1522" t="s">
        <v>1554</v>
      </c>
      <c r="B1522">
        <v>0</v>
      </c>
      <c r="C1522">
        <v>0</v>
      </c>
      <c r="D1522">
        <v>1</v>
      </c>
      <c r="E1522">
        <v>0</v>
      </c>
      <c r="F1522">
        <v>3</v>
      </c>
      <c r="G1522">
        <v>1</v>
      </c>
      <c r="H1522" t="s">
        <v>23</v>
      </c>
      <c r="I1522" t="s">
        <v>23</v>
      </c>
      <c r="J1522" t="s">
        <v>44</v>
      </c>
      <c r="K1522" t="s">
        <v>44</v>
      </c>
      <c r="L1522" t="s">
        <v>44</v>
      </c>
      <c r="M1522" t="s">
        <v>44</v>
      </c>
      <c r="N1522" t="s">
        <v>44</v>
      </c>
      <c r="O1522" t="s">
        <v>44</v>
      </c>
      <c r="P1522" t="s">
        <v>26</v>
      </c>
      <c r="Q1522">
        <v>1</v>
      </c>
      <c r="R1522" t="s">
        <v>30</v>
      </c>
      <c r="S1522">
        <v>19.600000000000001</v>
      </c>
      <c r="T1522">
        <v>55.25</v>
      </c>
      <c r="U1522">
        <v>0</v>
      </c>
    </row>
    <row r="1523" spans="1:21" x14ac:dyDescent="0.25">
      <c r="A1523" t="s">
        <v>1555</v>
      </c>
      <c r="B1523">
        <v>1</v>
      </c>
      <c r="C1523">
        <v>0</v>
      </c>
      <c r="D1523">
        <v>0</v>
      </c>
      <c r="E1523">
        <v>0</v>
      </c>
      <c r="F1523">
        <v>37</v>
      </c>
      <c r="G1523">
        <v>1</v>
      </c>
      <c r="H1523" t="s">
        <v>22</v>
      </c>
      <c r="I1523" t="s">
        <v>25</v>
      </c>
      <c r="J1523" t="s">
        <v>22</v>
      </c>
      <c r="K1523" t="s">
        <v>22</v>
      </c>
      <c r="L1523" t="s">
        <v>22</v>
      </c>
      <c r="M1523" t="s">
        <v>22</v>
      </c>
      <c r="N1523" t="s">
        <v>23</v>
      </c>
      <c r="O1523" t="s">
        <v>23</v>
      </c>
      <c r="P1523" t="s">
        <v>29</v>
      </c>
      <c r="Q1523">
        <v>0</v>
      </c>
      <c r="R1523" t="s">
        <v>27</v>
      </c>
      <c r="S1523">
        <v>67.45</v>
      </c>
      <c r="T1523">
        <v>2443.3000000000002</v>
      </c>
      <c r="U1523">
        <v>0</v>
      </c>
    </row>
    <row r="1524" spans="1:21" x14ac:dyDescent="0.25">
      <c r="A1524" t="s">
        <v>1556</v>
      </c>
      <c r="B1524">
        <v>0</v>
      </c>
      <c r="C1524">
        <v>0</v>
      </c>
      <c r="D1524">
        <v>0</v>
      </c>
      <c r="E1524">
        <v>0</v>
      </c>
      <c r="F1524">
        <v>29</v>
      </c>
      <c r="G1524">
        <v>1</v>
      </c>
      <c r="H1524" t="s">
        <v>23</v>
      </c>
      <c r="I1524" t="s">
        <v>25</v>
      </c>
      <c r="J1524" t="s">
        <v>22</v>
      </c>
      <c r="K1524" t="s">
        <v>22</v>
      </c>
      <c r="L1524" t="s">
        <v>22</v>
      </c>
      <c r="M1524" t="s">
        <v>23</v>
      </c>
      <c r="N1524" t="s">
        <v>23</v>
      </c>
      <c r="O1524" t="s">
        <v>22</v>
      </c>
      <c r="P1524" t="s">
        <v>26</v>
      </c>
      <c r="Q1524">
        <v>1</v>
      </c>
      <c r="R1524" t="s">
        <v>33</v>
      </c>
      <c r="S1524">
        <v>68.849999999999994</v>
      </c>
      <c r="T1524">
        <v>1970.5</v>
      </c>
      <c r="U1524">
        <v>1</v>
      </c>
    </row>
    <row r="1525" spans="1:21" x14ac:dyDescent="0.25">
      <c r="A1525" t="s">
        <v>1557</v>
      </c>
      <c r="B1525">
        <v>1</v>
      </c>
      <c r="C1525">
        <v>0</v>
      </c>
      <c r="D1525">
        <v>0</v>
      </c>
      <c r="E1525">
        <v>0</v>
      </c>
      <c r="F1525">
        <v>8</v>
      </c>
      <c r="G1525">
        <v>1</v>
      </c>
      <c r="H1525" t="s">
        <v>23</v>
      </c>
      <c r="I1525" t="s">
        <v>25</v>
      </c>
      <c r="J1525" t="s">
        <v>23</v>
      </c>
      <c r="K1525" t="s">
        <v>23</v>
      </c>
      <c r="L1525" t="s">
        <v>23</v>
      </c>
      <c r="M1525" t="s">
        <v>23</v>
      </c>
      <c r="N1525" t="s">
        <v>23</v>
      </c>
      <c r="O1525" t="s">
        <v>23</v>
      </c>
      <c r="P1525" t="s">
        <v>26</v>
      </c>
      <c r="Q1525">
        <v>0</v>
      </c>
      <c r="R1525" t="s">
        <v>30</v>
      </c>
      <c r="S1525">
        <v>43.55</v>
      </c>
      <c r="T1525">
        <v>335.4</v>
      </c>
      <c r="U1525">
        <v>0</v>
      </c>
    </row>
    <row r="1526" spans="1:21" x14ac:dyDescent="0.25">
      <c r="A1526" t="s">
        <v>1558</v>
      </c>
      <c r="B1526">
        <v>0</v>
      </c>
      <c r="C1526">
        <v>0</v>
      </c>
      <c r="D1526">
        <v>0</v>
      </c>
      <c r="E1526">
        <v>0</v>
      </c>
      <c r="F1526">
        <v>63</v>
      </c>
      <c r="G1526">
        <v>1</v>
      </c>
      <c r="H1526" t="s">
        <v>22</v>
      </c>
      <c r="I1526" t="s">
        <v>35</v>
      </c>
      <c r="J1526" t="s">
        <v>23</v>
      </c>
      <c r="K1526" t="s">
        <v>22</v>
      </c>
      <c r="L1526" t="s">
        <v>22</v>
      </c>
      <c r="M1526" t="s">
        <v>22</v>
      </c>
      <c r="N1526" t="s">
        <v>22</v>
      </c>
      <c r="O1526" t="s">
        <v>22</v>
      </c>
      <c r="P1526" t="s">
        <v>26</v>
      </c>
      <c r="Q1526">
        <v>1</v>
      </c>
      <c r="R1526" t="s">
        <v>38</v>
      </c>
      <c r="S1526">
        <v>109.85</v>
      </c>
      <c r="T1526">
        <v>7002.95</v>
      </c>
      <c r="U1526">
        <v>0</v>
      </c>
    </row>
    <row r="1527" spans="1:21" x14ac:dyDescent="0.25">
      <c r="A1527" t="s">
        <v>1559</v>
      </c>
      <c r="B1527">
        <v>0</v>
      </c>
      <c r="C1527">
        <v>0</v>
      </c>
      <c r="D1527">
        <v>1</v>
      </c>
      <c r="E1527">
        <v>1</v>
      </c>
      <c r="F1527">
        <v>7</v>
      </c>
      <c r="G1527">
        <v>1</v>
      </c>
      <c r="H1527" t="s">
        <v>23</v>
      </c>
      <c r="I1527" t="s">
        <v>23</v>
      </c>
      <c r="J1527" t="s">
        <v>44</v>
      </c>
      <c r="K1527" t="s">
        <v>44</v>
      </c>
      <c r="L1527" t="s">
        <v>44</v>
      </c>
      <c r="M1527" t="s">
        <v>44</v>
      </c>
      <c r="N1527" t="s">
        <v>44</v>
      </c>
      <c r="O1527" t="s">
        <v>44</v>
      </c>
      <c r="P1527" t="s">
        <v>26</v>
      </c>
      <c r="Q1527">
        <v>0</v>
      </c>
      <c r="R1527" t="s">
        <v>30</v>
      </c>
      <c r="S1527">
        <v>20.65</v>
      </c>
      <c r="T1527">
        <v>158.94999999999999</v>
      </c>
      <c r="U1527">
        <v>0</v>
      </c>
    </row>
    <row r="1528" spans="1:21" x14ac:dyDescent="0.25">
      <c r="A1528" t="s">
        <v>1560</v>
      </c>
      <c r="B1528">
        <v>0</v>
      </c>
      <c r="C1528">
        <v>0</v>
      </c>
      <c r="D1528">
        <v>0</v>
      </c>
      <c r="E1528">
        <v>0</v>
      </c>
      <c r="F1528">
        <v>3</v>
      </c>
      <c r="G1528">
        <v>1</v>
      </c>
      <c r="H1528" t="s">
        <v>23</v>
      </c>
      <c r="I1528" t="s">
        <v>35</v>
      </c>
      <c r="J1528" t="s">
        <v>23</v>
      </c>
      <c r="K1528" t="s">
        <v>22</v>
      </c>
      <c r="L1528" t="s">
        <v>23</v>
      </c>
      <c r="M1528" t="s">
        <v>23</v>
      </c>
      <c r="N1528" t="s">
        <v>22</v>
      </c>
      <c r="O1528" t="s">
        <v>22</v>
      </c>
      <c r="P1528" t="s">
        <v>26</v>
      </c>
      <c r="Q1528">
        <v>0</v>
      </c>
      <c r="R1528" t="s">
        <v>27</v>
      </c>
      <c r="S1528">
        <v>95.4</v>
      </c>
      <c r="T1528">
        <v>293.14999999999998</v>
      </c>
      <c r="U1528">
        <v>0</v>
      </c>
    </row>
    <row r="1529" spans="1:21" x14ac:dyDescent="0.25">
      <c r="A1529" t="s">
        <v>1561</v>
      </c>
      <c r="B1529">
        <v>1</v>
      </c>
      <c r="C1529">
        <v>0</v>
      </c>
      <c r="D1529">
        <v>1</v>
      </c>
      <c r="E1529">
        <v>1</v>
      </c>
      <c r="F1529">
        <v>72</v>
      </c>
      <c r="G1529">
        <v>1</v>
      </c>
      <c r="H1529" t="s">
        <v>23</v>
      </c>
      <c r="I1529" t="s">
        <v>23</v>
      </c>
      <c r="J1529" t="s">
        <v>44</v>
      </c>
      <c r="K1529" t="s">
        <v>44</v>
      </c>
      <c r="L1529" t="s">
        <v>44</v>
      </c>
      <c r="M1529" t="s">
        <v>44</v>
      </c>
      <c r="N1529" t="s">
        <v>44</v>
      </c>
      <c r="O1529" t="s">
        <v>44</v>
      </c>
      <c r="P1529" t="s">
        <v>45</v>
      </c>
      <c r="Q1529">
        <v>0</v>
      </c>
      <c r="R1529" t="s">
        <v>33</v>
      </c>
      <c r="S1529">
        <v>21</v>
      </c>
      <c r="T1529">
        <v>1493.75</v>
      </c>
      <c r="U1529">
        <v>0</v>
      </c>
    </row>
    <row r="1530" spans="1:21" x14ac:dyDescent="0.25">
      <c r="A1530" t="s">
        <v>1562</v>
      </c>
      <c r="B1530">
        <v>0</v>
      </c>
      <c r="C1530">
        <v>0</v>
      </c>
      <c r="D1530">
        <v>0</v>
      </c>
      <c r="E1530">
        <v>0</v>
      </c>
      <c r="F1530">
        <v>19</v>
      </c>
      <c r="G1530">
        <v>1</v>
      </c>
      <c r="H1530" t="s">
        <v>23</v>
      </c>
      <c r="I1530" t="s">
        <v>25</v>
      </c>
      <c r="J1530" t="s">
        <v>23</v>
      </c>
      <c r="K1530" t="s">
        <v>23</v>
      </c>
      <c r="L1530" t="s">
        <v>23</v>
      </c>
      <c r="M1530" t="s">
        <v>23</v>
      </c>
      <c r="N1530" t="s">
        <v>23</v>
      </c>
      <c r="O1530" t="s">
        <v>22</v>
      </c>
      <c r="P1530" t="s">
        <v>26</v>
      </c>
      <c r="Q1530">
        <v>1</v>
      </c>
      <c r="R1530" t="s">
        <v>27</v>
      </c>
      <c r="S1530">
        <v>56.2</v>
      </c>
      <c r="T1530">
        <v>1093.4000000000001</v>
      </c>
      <c r="U1530">
        <v>0</v>
      </c>
    </row>
    <row r="1531" spans="1:21" x14ac:dyDescent="0.25">
      <c r="A1531" t="s">
        <v>1563</v>
      </c>
      <c r="B1531">
        <v>0</v>
      </c>
      <c r="C1531">
        <v>0</v>
      </c>
      <c r="D1531">
        <v>1</v>
      </c>
      <c r="E1531">
        <v>0</v>
      </c>
      <c r="F1531">
        <v>59</v>
      </c>
      <c r="G1531">
        <v>1</v>
      </c>
      <c r="H1531" t="s">
        <v>23</v>
      </c>
      <c r="I1531" t="s">
        <v>23</v>
      </c>
      <c r="J1531" t="s">
        <v>44</v>
      </c>
      <c r="K1531" t="s">
        <v>44</v>
      </c>
      <c r="L1531" t="s">
        <v>44</v>
      </c>
      <c r="M1531" t="s">
        <v>44</v>
      </c>
      <c r="N1531" t="s">
        <v>44</v>
      </c>
      <c r="O1531" t="s">
        <v>44</v>
      </c>
      <c r="P1531" t="s">
        <v>45</v>
      </c>
      <c r="Q1531">
        <v>0</v>
      </c>
      <c r="R1531" t="s">
        <v>33</v>
      </c>
      <c r="S1531">
        <v>18.399999999999999</v>
      </c>
      <c r="T1531">
        <v>1057.8499999999999</v>
      </c>
      <c r="U1531">
        <v>0</v>
      </c>
    </row>
    <row r="1532" spans="1:21" x14ac:dyDescent="0.25">
      <c r="A1532" t="s">
        <v>1564</v>
      </c>
      <c r="B1532">
        <v>1</v>
      </c>
      <c r="C1532">
        <v>0</v>
      </c>
      <c r="D1532">
        <v>1</v>
      </c>
      <c r="E1532">
        <v>1</v>
      </c>
      <c r="F1532">
        <v>2</v>
      </c>
      <c r="G1532">
        <v>1</v>
      </c>
      <c r="H1532" t="s">
        <v>23</v>
      </c>
      <c r="I1532" t="s">
        <v>35</v>
      </c>
      <c r="J1532" t="s">
        <v>23</v>
      </c>
      <c r="K1532" t="s">
        <v>23</v>
      </c>
      <c r="L1532" t="s">
        <v>22</v>
      </c>
      <c r="M1532" t="s">
        <v>22</v>
      </c>
      <c r="N1532" t="s">
        <v>23</v>
      </c>
      <c r="O1532" t="s">
        <v>22</v>
      </c>
      <c r="P1532" t="s">
        <v>26</v>
      </c>
      <c r="Q1532">
        <v>0</v>
      </c>
      <c r="R1532" t="s">
        <v>38</v>
      </c>
      <c r="S1532">
        <v>90</v>
      </c>
      <c r="T1532">
        <v>190.05</v>
      </c>
      <c r="U1532">
        <v>1</v>
      </c>
    </row>
    <row r="1533" spans="1:21" x14ac:dyDescent="0.25">
      <c r="A1533" t="s">
        <v>1565</v>
      </c>
      <c r="B1533">
        <v>0</v>
      </c>
      <c r="C1533">
        <v>0</v>
      </c>
      <c r="D1533">
        <v>1</v>
      </c>
      <c r="E1533">
        <v>1</v>
      </c>
      <c r="F1533">
        <v>35</v>
      </c>
      <c r="G1533">
        <v>1</v>
      </c>
      <c r="H1533" t="s">
        <v>22</v>
      </c>
      <c r="I1533" t="s">
        <v>23</v>
      </c>
      <c r="J1533" t="s">
        <v>44</v>
      </c>
      <c r="K1533" t="s">
        <v>44</v>
      </c>
      <c r="L1533" t="s">
        <v>44</v>
      </c>
      <c r="M1533" t="s">
        <v>44</v>
      </c>
      <c r="N1533" t="s">
        <v>44</v>
      </c>
      <c r="O1533" t="s">
        <v>44</v>
      </c>
      <c r="P1533" t="s">
        <v>26</v>
      </c>
      <c r="Q1533">
        <v>1</v>
      </c>
      <c r="R1533" t="s">
        <v>27</v>
      </c>
      <c r="S1533">
        <v>25.75</v>
      </c>
      <c r="T1533">
        <v>882.55</v>
      </c>
      <c r="U1533">
        <v>0</v>
      </c>
    </row>
    <row r="1534" spans="1:21" x14ac:dyDescent="0.25">
      <c r="A1534" t="s">
        <v>1566</v>
      </c>
      <c r="B1534">
        <v>1</v>
      </c>
      <c r="C1534">
        <v>0</v>
      </c>
      <c r="D1534">
        <v>0</v>
      </c>
      <c r="E1534">
        <v>0</v>
      </c>
      <c r="F1534">
        <v>14</v>
      </c>
      <c r="G1534">
        <v>1</v>
      </c>
      <c r="H1534" t="s">
        <v>23</v>
      </c>
      <c r="I1534" t="s">
        <v>23</v>
      </c>
      <c r="J1534" t="s">
        <v>44</v>
      </c>
      <c r="K1534" t="s">
        <v>44</v>
      </c>
      <c r="L1534" t="s">
        <v>44</v>
      </c>
      <c r="M1534" t="s">
        <v>44</v>
      </c>
      <c r="N1534" t="s">
        <v>44</v>
      </c>
      <c r="O1534" t="s">
        <v>44</v>
      </c>
      <c r="P1534" t="s">
        <v>26</v>
      </c>
      <c r="Q1534">
        <v>0</v>
      </c>
      <c r="R1534" t="s">
        <v>38</v>
      </c>
      <c r="S1534">
        <v>19.600000000000001</v>
      </c>
      <c r="T1534">
        <v>300.39999999999998</v>
      </c>
      <c r="U1534">
        <v>0</v>
      </c>
    </row>
    <row r="1535" spans="1:21" x14ac:dyDescent="0.25">
      <c r="A1535" t="s">
        <v>1567</v>
      </c>
      <c r="B1535">
        <v>0</v>
      </c>
      <c r="C1535">
        <v>0</v>
      </c>
      <c r="D1535">
        <v>0</v>
      </c>
      <c r="E1535">
        <v>0</v>
      </c>
      <c r="F1535">
        <v>14</v>
      </c>
      <c r="G1535">
        <v>1</v>
      </c>
      <c r="H1535" t="s">
        <v>23</v>
      </c>
      <c r="I1535" t="s">
        <v>35</v>
      </c>
      <c r="J1535" t="s">
        <v>23</v>
      </c>
      <c r="K1535" t="s">
        <v>23</v>
      </c>
      <c r="L1535" t="s">
        <v>22</v>
      </c>
      <c r="M1535" t="s">
        <v>23</v>
      </c>
      <c r="N1535" t="s">
        <v>23</v>
      </c>
      <c r="O1535" t="s">
        <v>23</v>
      </c>
      <c r="P1535" t="s">
        <v>26</v>
      </c>
      <c r="Q1535">
        <v>0</v>
      </c>
      <c r="R1535" t="s">
        <v>27</v>
      </c>
      <c r="S1535">
        <v>75.349999999999994</v>
      </c>
      <c r="T1535">
        <v>1025.95</v>
      </c>
      <c r="U1535">
        <v>1</v>
      </c>
    </row>
    <row r="1536" spans="1:21" x14ac:dyDescent="0.25">
      <c r="A1536" t="s">
        <v>1568</v>
      </c>
      <c r="B1536">
        <v>0</v>
      </c>
      <c r="C1536">
        <v>0</v>
      </c>
      <c r="D1536">
        <v>1</v>
      </c>
      <c r="E1536">
        <v>1</v>
      </c>
      <c r="F1536">
        <v>69</v>
      </c>
      <c r="G1536">
        <v>1</v>
      </c>
      <c r="H1536" t="s">
        <v>23</v>
      </c>
      <c r="I1536" t="s">
        <v>23</v>
      </c>
      <c r="J1536" t="s">
        <v>44</v>
      </c>
      <c r="K1536" t="s">
        <v>44</v>
      </c>
      <c r="L1536" t="s">
        <v>44</v>
      </c>
      <c r="M1536" t="s">
        <v>44</v>
      </c>
      <c r="N1536" t="s">
        <v>44</v>
      </c>
      <c r="O1536" t="s">
        <v>44</v>
      </c>
      <c r="P1536" t="s">
        <v>45</v>
      </c>
      <c r="Q1536">
        <v>0</v>
      </c>
      <c r="R1536" t="s">
        <v>38</v>
      </c>
      <c r="S1536">
        <v>19.8</v>
      </c>
      <c r="T1536">
        <v>1436.95</v>
      </c>
      <c r="U1536">
        <v>0</v>
      </c>
    </row>
    <row r="1537" spans="1:21" x14ac:dyDescent="0.25">
      <c r="A1537" t="s">
        <v>1569</v>
      </c>
      <c r="B1537">
        <v>1</v>
      </c>
      <c r="C1537">
        <v>1</v>
      </c>
      <c r="D1537">
        <v>1</v>
      </c>
      <c r="E1537">
        <v>0</v>
      </c>
      <c r="F1537">
        <v>7</v>
      </c>
      <c r="G1537">
        <v>1</v>
      </c>
      <c r="H1537" t="s">
        <v>22</v>
      </c>
      <c r="I1537" t="s">
        <v>25</v>
      </c>
      <c r="J1537" t="s">
        <v>22</v>
      </c>
      <c r="K1537" t="s">
        <v>22</v>
      </c>
      <c r="L1537" t="s">
        <v>23</v>
      </c>
      <c r="M1537" t="s">
        <v>22</v>
      </c>
      <c r="N1537" t="s">
        <v>23</v>
      </c>
      <c r="O1537" t="s">
        <v>23</v>
      </c>
      <c r="P1537" t="s">
        <v>26</v>
      </c>
      <c r="Q1537">
        <v>0</v>
      </c>
      <c r="R1537" t="s">
        <v>27</v>
      </c>
      <c r="S1537">
        <v>64.2</v>
      </c>
      <c r="T1537">
        <v>475</v>
      </c>
      <c r="U1537">
        <v>0</v>
      </c>
    </row>
    <row r="1538" spans="1:21" x14ac:dyDescent="0.25">
      <c r="A1538" t="s">
        <v>1570</v>
      </c>
      <c r="B1538">
        <v>1</v>
      </c>
      <c r="C1538">
        <v>0</v>
      </c>
      <c r="D1538">
        <v>1</v>
      </c>
      <c r="E1538">
        <v>1</v>
      </c>
      <c r="F1538">
        <v>69</v>
      </c>
      <c r="G1538">
        <v>1</v>
      </c>
      <c r="H1538" t="s">
        <v>23</v>
      </c>
      <c r="I1538" t="s">
        <v>25</v>
      </c>
      <c r="J1538" t="s">
        <v>22</v>
      </c>
      <c r="K1538" t="s">
        <v>22</v>
      </c>
      <c r="L1538" t="s">
        <v>22</v>
      </c>
      <c r="M1538" t="s">
        <v>22</v>
      </c>
      <c r="N1538" t="s">
        <v>22</v>
      </c>
      <c r="O1538" t="s">
        <v>23</v>
      </c>
      <c r="P1538" t="s">
        <v>45</v>
      </c>
      <c r="Q1538">
        <v>1</v>
      </c>
      <c r="R1538" t="s">
        <v>33</v>
      </c>
      <c r="S1538">
        <v>75.75</v>
      </c>
      <c r="T1538">
        <v>5388.15</v>
      </c>
      <c r="U1538">
        <v>0</v>
      </c>
    </row>
    <row r="1539" spans="1:21" x14ac:dyDescent="0.25">
      <c r="A1539" t="s">
        <v>1571</v>
      </c>
      <c r="B1539">
        <v>0</v>
      </c>
      <c r="C1539">
        <v>0</v>
      </c>
      <c r="D1539">
        <v>1</v>
      </c>
      <c r="E1539">
        <v>1</v>
      </c>
      <c r="F1539">
        <v>72</v>
      </c>
      <c r="G1539">
        <v>1</v>
      </c>
      <c r="H1539" t="s">
        <v>22</v>
      </c>
      <c r="I1539" t="s">
        <v>25</v>
      </c>
      <c r="J1539" t="s">
        <v>23</v>
      </c>
      <c r="K1539" t="s">
        <v>22</v>
      </c>
      <c r="L1539" t="s">
        <v>23</v>
      </c>
      <c r="M1539" t="s">
        <v>22</v>
      </c>
      <c r="N1539" t="s">
        <v>22</v>
      </c>
      <c r="O1539" t="s">
        <v>22</v>
      </c>
      <c r="P1539" t="s">
        <v>45</v>
      </c>
      <c r="Q1539">
        <v>1</v>
      </c>
      <c r="R1539" t="s">
        <v>27</v>
      </c>
      <c r="S1539">
        <v>78.95</v>
      </c>
      <c r="T1539">
        <v>5730.15</v>
      </c>
      <c r="U1539">
        <v>0</v>
      </c>
    </row>
    <row r="1540" spans="1:21" x14ac:dyDescent="0.25">
      <c r="A1540" t="s">
        <v>1572</v>
      </c>
      <c r="B1540">
        <v>1</v>
      </c>
      <c r="C1540">
        <v>0</v>
      </c>
      <c r="D1540">
        <v>0</v>
      </c>
      <c r="E1540">
        <v>0</v>
      </c>
      <c r="F1540">
        <v>8</v>
      </c>
      <c r="G1540">
        <v>1</v>
      </c>
      <c r="H1540" t="s">
        <v>22</v>
      </c>
      <c r="I1540" t="s">
        <v>35</v>
      </c>
      <c r="J1540" t="s">
        <v>23</v>
      </c>
      <c r="K1540" t="s">
        <v>22</v>
      </c>
      <c r="L1540" t="s">
        <v>23</v>
      </c>
      <c r="M1540" t="s">
        <v>23</v>
      </c>
      <c r="N1540" t="s">
        <v>22</v>
      </c>
      <c r="O1540" t="s">
        <v>22</v>
      </c>
      <c r="P1540" t="s">
        <v>26</v>
      </c>
      <c r="Q1540">
        <v>0</v>
      </c>
      <c r="R1540" t="s">
        <v>27</v>
      </c>
      <c r="S1540">
        <v>100.85</v>
      </c>
      <c r="T1540">
        <v>819.55</v>
      </c>
      <c r="U1540">
        <v>1</v>
      </c>
    </row>
    <row r="1541" spans="1:21" x14ac:dyDescent="0.25">
      <c r="A1541" t="s">
        <v>1573</v>
      </c>
      <c r="B1541">
        <v>0</v>
      </c>
      <c r="C1541">
        <v>0</v>
      </c>
      <c r="D1541">
        <v>1</v>
      </c>
      <c r="E1541">
        <v>1</v>
      </c>
      <c r="F1541">
        <v>4</v>
      </c>
      <c r="G1541">
        <v>1</v>
      </c>
      <c r="H1541" t="s">
        <v>23</v>
      </c>
      <c r="I1541" t="s">
        <v>25</v>
      </c>
      <c r="J1541" t="s">
        <v>22</v>
      </c>
      <c r="K1541" t="s">
        <v>23</v>
      </c>
      <c r="L1541" t="s">
        <v>23</v>
      </c>
      <c r="M1541" t="s">
        <v>23</v>
      </c>
      <c r="N1541" t="s">
        <v>23</v>
      </c>
      <c r="O1541" t="s">
        <v>23</v>
      </c>
      <c r="P1541" t="s">
        <v>26</v>
      </c>
      <c r="Q1541">
        <v>0</v>
      </c>
      <c r="R1541" t="s">
        <v>27</v>
      </c>
      <c r="S1541">
        <v>50.3</v>
      </c>
      <c r="T1541">
        <v>217.1</v>
      </c>
      <c r="U1541">
        <v>0</v>
      </c>
    </row>
    <row r="1542" spans="1:21" x14ac:dyDescent="0.25">
      <c r="A1542" t="s">
        <v>1574</v>
      </c>
      <c r="B1542">
        <v>1</v>
      </c>
      <c r="C1542">
        <v>0</v>
      </c>
      <c r="D1542">
        <v>1</v>
      </c>
      <c r="E1542">
        <v>1</v>
      </c>
      <c r="F1542">
        <v>63</v>
      </c>
      <c r="G1542">
        <v>1</v>
      </c>
      <c r="H1542" t="s">
        <v>23</v>
      </c>
      <c r="I1542" t="s">
        <v>35</v>
      </c>
      <c r="J1542" t="s">
        <v>23</v>
      </c>
      <c r="K1542" t="s">
        <v>22</v>
      </c>
      <c r="L1542" t="s">
        <v>22</v>
      </c>
      <c r="M1542" t="s">
        <v>23</v>
      </c>
      <c r="N1542" t="s">
        <v>23</v>
      </c>
      <c r="O1542" t="s">
        <v>23</v>
      </c>
      <c r="P1542" t="s">
        <v>26</v>
      </c>
      <c r="Q1542">
        <v>1</v>
      </c>
      <c r="R1542" t="s">
        <v>38</v>
      </c>
      <c r="S1542">
        <v>80.3</v>
      </c>
      <c r="T1542">
        <v>4896.3500000000004</v>
      </c>
      <c r="U1542">
        <v>0</v>
      </c>
    </row>
    <row r="1543" spans="1:21" x14ac:dyDescent="0.25">
      <c r="A1543" t="s">
        <v>1575</v>
      </c>
      <c r="B1543">
        <v>1</v>
      </c>
      <c r="C1543">
        <v>0</v>
      </c>
      <c r="D1543">
        <v>0</v>
      </c>
      <c r="E1543">
        <v>0</v>
      </c>
      <c r="F1543">
        <v>72</v>
      </c>
      <c r="G1543">
        <v>1</v>
      </c>
      <c r="H1543" t="s">
        <v>23</v>
      </c>
      <c r="I1543" t="s">
        <v>23</v>
      </c>
      <c r="J1543" t="s">
        <v>44</v>
      </c>
      <c r="K1543" t="s">
        <v>44</v>
      </c>
      <c r="L1543" t="s">
        <v>44</v>
      </c>
      <c r="M1543" t="s">
        <v>44</v>
      </c>
      <c r="N1543" t="s">
        <v>44</v>
      </c>
      <c r="O1543" t="s">
        <v>44</v>
      </c>
      <c r="P1543" t="s">
        <v>45</v>
      </c>
      <c r="Q1543">
        <v>0</v>
      </c>
      <c r="R1543" t="s">
        <v>33</v>
      </c>
      <c r="S1543">
        <v>19.850000000000001</v>
      </c>
      <c r="T1543">
        <v>1434.1</v>
      </c>
      <c r="U1543">
        <v>0</v>
      </c>
    </row>
    <row r="1544" spans="1:21" x14ac:dyDescent="0.25">
      <c r="A1544" t="s">
        <v>1576</v>
      </c>
      <c r="B1544">
        <v>0</v>
      </c>
      <c r="C1544">
        <v>0</v>
      </c>
      <c r="D1544">
        <v>0</v>
      </c>
      <c r="E1544">
        <v>0</v>
      </c>
      <c r="F1544">
        <v>46</v>
      </c>
      <c r="G1544">
        <v>1</v>
      </c>
      <c r="H1544" t="s">
        <v>23</v>
      </c>
      <c r="I1544" t="s">
        <v>23</v>
      </c>
      <c r="J1544" t="s">
        <v>44</v>
      </c>
      <c r="K1544" t="s">
        <v>44</v>
      </c>
      <c r="L1544" t="s">
        <v>44</v>
      </c>
      <c r="M1544" t="s">
        <v>44</v>
      </c>
      <c r="N1544" t="s">
        <v>44</v>
      </c>
      <c r="O1544" t="s">
        <v>44</v>
      </c>
      <c r="P1544" t="s">
        <v>45</v>
      </c>
      <c r="Q1544">
        <v>1</v>
      </c>
      <c r="R1544" t="s">
        <v>27</v>
      </c>
      <c r="S1544">
        <v>21.1</v>
      </c>
      <c r="T1544">
        <v>937.1</v>
      </c>
      <c r="U1544">
        <v>0</v>
      </c>
    </row>
    <row r="1545" spans="1:21" x14ac:dyDescent="0.25">
      <c r="A1545" t="s">
        <v>1577</v>
      </c>
      <c r="B1545">
        <v>0</v>
      </c>
      <c r="C1545">
        <v>0</v>
      </c>
      <c r="D1545">
        <v>1</v>
      </c>
      <c r="E1545">
        <v>0</v>
      </c>
      <c r="F1545">
        <v>5</v>
      </c>
      <c r="G1545">
        <v>1</v>
      </c>
      <c r="H1545" t="s">
        <v>23</v>
      </c>
      <c r="I1545" t="s">
        <v>35</v>
      </c>
      <c r="J1545" t="s">
        <v>23</v>
      </c>
      <c r="K1545" t="s">
        <v>23</v>
      </c>
      <c r="L1545" t="s">
        <v>23</v>
      </c>
      <c r="M1545" t="s">
        <v>23</v>
      </c>
      <c r="N1545" t="s">
        <v>23</v>
      </c>
      <c r="O1545" t="s">
        <v>23</v>
      </c>
      <c r="P1545" t="s">
        <v>26</v>
      </c>
      <c r="Q1545">
        <v>0</v>
      </c>
      <c r="R1545" t="s">
        <v>27</v>
      </c>
      <c r="S1545">
        <v>69.95</v>
      </c>
      <c r="T1545">
        <v>330.15</v>
      </c>
      <c r="U1545">
        <v>1</v>
      </c>
    </row>
    <row r="1546" spans="1:21" x14ac:dyDescent="0.25">
      <c r="A1546" t="s">
        <v>1578</v>
      </c>
      <c r="B1546">
        <v>1</v>
      </c>
      <c r="C1546">
        <v>0</v>
      </c>
      <c r="D1546">
        <v>1</v>
      </c>
      <c r="E1546">
        <v>0</v>
      </c>
      <c r="F1546">
        <v>30</v>
      </c>
      <c r="G1546">
        <v>1</v>
      </c>
      <c r="H1546" t="s">
        <v>23</v>
      </c>
      <c r="I1546" t="s">
        <v>25</v>
      </c>
      <c r="J1546" t="s">
        <v>23</v>
      </c>
      <c r="K1546" t="s">
        <v>23</v>
      </c>
      <c r="L1546" t="s">
        <v>22</v>
      </c>
      <c r="M1546" t="s">
        <v>23</v>
      </c>
      <c r="N1546" t="s">
        <v>23</v>
      </c>
      <c r="O1546" t="s">
        <v>23</v>
      </c>
      <c r="P1546" t="s">
        <v>26</v>
      </c>
      <c r="Q1546">
        <v>1</v>
      </c>
      <c r="R1546" t="s">
        <v>30</v>
      </c>
      <c r="S1546">
        <v>50</v>
      </c>
      <c r="T1546">
        <v>1474.9</v>
      </c>
      <c r="U1546">
        <v>0</v>
      </c>
    </row>
    <row r="1547" spans="1:21" x14ac:dyDescent="0.25">
      <c r="A1547" t="s">
        <v>1579</v>
      </c>
      <c r="B1547">
        <v>1</v>
      </c>
      <c r="C1547">
        <v>0</v>
      </c>
      <c r="D1547">
        <v>0</v>
      </c>
      <c r="E1547">
        <v>0</v>
      </c>
      <c r="F1547">
        <v>63</v>
      </c>
      <c r="G1547">
        <v>1</v>
      </c>
      <c r="H1547" t="s">
        <v>22</v>
      </c>
      <c r="I1547" t="s">
        <v>35</v>
      </c>
      <c r="J1547" t="s">
        <v>23</v>
      </c>
      <c r="K1547" t="s">
        <v>22</v>
      </c>
      <c r="L1547" t="s">
        <v>22</v>
      </c>
      <c r="M1547" t="s">
        <v>23</v>
      </c>
      <c r="N1547" t="s">
        <v>22</v>
      </c>
      <c r="O1547" t="s">
        <v>22</v>
      </c>
      <c r="P1547" t="s">
        <v>45</v>
      </c>
      <c r="Q1547">
        <v>1</v>
      </c>
      <c r="R1547" t="s">
        <v>33</v>
      </c>
      <c r="S1547">
        <v>104.75</v>
      </c>
      <c r="T1547">
        <v>6536.5</v>
      </c>
      <c r="U1547">
        <v>0</v>
      </c>
    </row>
    <row r="1548" spans="1:21" x14ac:dyDescent="0.25">
      <c r="A1548" t="s">
        <v>1580</v>
      </c>
      <c r="B1548">
        <v>0</v>
      </c>
      <c r="C1548">
        <v>0</v>
      </c>
      <c r="D1548">
        <v>0</v>
      </c>
      <c r="E1548">
        <v>0</v>
      </c>
      <c r="F1548">
        <v>60</v>
      </c>
      <c r="G1548">
        <v>1</v>
      </c>
      <c r="H1548" t="s">
        <v>23</v>
      </c>
      <c r="I1548" t="s">
        <v>23</v>
      </c>
      <c r="J1548" t="s">
        <v>44</v>
      </c>
      <c r="K1548" t="s">
        <v>44</v>
      </c>
      <c r="L1548" t="s">
        <v>44</v>
      </c>
      <c r="M1548" t="s">
        <v>44</v>
      </c>
      <c r="N1548" t="s">
        <v>44</v>
      </c>
      <c r="O1548" t="s">
        <v>44</v>
      </c>
      <c r="P1548" t="s">
        <v>45</v>
      </c>
      <c r="Q1548">
        <v>0</v>
      </c>
      <c r="R1548" t="s">
        <v>33</v>
      </c>
      <c r="S1548">
        <v>19.850000000000001</v>
      </c>
      <c r="T1548">
        <v>1128.0999999999999</v>
      </c>
      <c r="U1548">
        <v>0</v>
      </c>
    </row>
    <row r="1549" spans="1:21" x14ac:dyDescent="0.25">
      <c r="A1549" t="s">
        <v>1581</v>
      </c>
      <c r="B1549">
        <v>0</v>
      </c>
      <c r="C1549">
        <v>0</v>
      </c>
      <c r="D1549">
        <v>1</v>
      </c>
      <c r="E1549">
        <v>0</v>
      </c>
      <c r="F1549">
        <v>63</v>
      </c>
      <c r="G1549">
        <v>1</v>
      </c>
      <c r="H1549" t="s">
        <v>22</v>
      </c>
      <c r="I1549" t="s">
        <v>35</v>
      </c>
      <c r="J1549" t="s">
        <v>23</v>
      </c>
      <c r="K1549" t="s">
        <v>22</v>
      </c>
      <c r="L1549" t="s">
        <v>22</v>
      </c>
      <c r="M1549" t="s">
        <v>23</v>
      </c>
      <c r="N1549" t="s">
        <v>22</v>
      </c>
      <c r="O1549" t="s">
        <v>22</v>
      </c>
      <c r="P1549" t="s">
        <v>29</v>
      </c>
      <c r="Q1549">
        <v>1</v>
      </c>
      <c r="R1549" t="s">
        <v>27</v>
      </c>
      <c r="S1549">
        <v>107.5</v>
      </c>
      <c r="T1549">
        <v>6873.75</v>
      </c>
      <c r="U1549">
        <v>1</v>
      </c>
    </row>
    <row r="1550" spans="1:21" x14ac:dyDescent="0.25">
      <c r="A1550" t="s">
        <v>1582</v>
      </c>
      <c r="B1550">
        <v>1</v>
      </c>
      <c r="C1550">
        <v>0</v>
      </c>
      <c r="D1550">
        <v>1</v>
      </c>
      <c r="E1550">
        <v>1</v>
      </c>
      <c r="F1550">
        <v>25</v>
      </c>
      <c r="G1550">
        <v>1</v>
      </c>
      <c r="H1550" t="s">
        <v>23</v>
      </c>
      <c r="I1550" t="s">
        <v>35</v>
      </c>
      <c r="J1550" t="s">
        <v>23</v>
      </c>
      <c r="K1550" t="s">
        <v>23</v>
      </c>
      <c r="L1550" t="s">
        <v>23</v>
      </c>
      <c r="M1550" t="s">
        <v>22</v>
      </c>
      <c r="N1550" t="s">
        <v>22</v>
      </c>
      <c r="O1550" t="s">
        <v>23</v>
      </c>
      <c r="P1550" t="s">
        <v>26</v>
      </c>
      <c r="Q1550">
        <v>0</v>
      </c>
      <c r="R1550" t="s">
        <v>27</v>
      </c>
      <c r="S1550">
        <v>85.9</v>
      </c>
      <c r="T1550">
        <v>2199.0500000000002</v>
      </c>
      <c r="U1550">
        <v>0</v>
      </c>
    </row>
    <row r="1551" spans="1:21" x14ac:dyDescent="0.25">
      <c r="A1551" t="s">
        <v>1583</v>
      </c>
      <c r="B1551">
        <v>1</v>
      </c>
      <c r="C1551">
        <v>0</v>
      </c>
      <c r="D1551">
        <v>0</v>
      </c>
      <c r="E1551">
        <v>0</v>
      </c>
      <c r="F1551">
        <v>1</v>
      </c>
      <c r="G1551">
        <v>1</v>
      </c>
      <c r="H1551" t="s">
        <v>23</v>
      </c>
      <c r="I1551" t="s">
        <v>25</v>
      </c>
      <c r="J1551" t="s">
        <v>23</v>
      </c>
      <c r="K1551" t="s">
        <v>23</v>
      </c>
      <c r="L1551" t="s">
        <v>23</v>
      </c>
      <c r="M1551" t="s">
        <v>23</v>
      </c>
      <c r="N1551" t="s">
        <v>23</v>
      </c>
      <c r="O1551" t="s">
        <v>23</v>
      </c>
      <c r="P1551" t="s">
        <v>26</v>
      </c>
      <c r="Q1551">
        <v>1</v>
      </c>
      <c r="R1551" t="s">
        <v>30</v>
      </c>
      <c r="S1551">
        <v>45.85</v>
      </c>
      <c r="T1551">
        <v>45.85</v>
      </c>
      <c r="U1551">
        <v>1</v>
      </c>
    </row>
    <row r="1552" spans="1:21" x14ac:dyDescent="0.25">
      <c r="A1552" t="s">
        <v>1584</v>
      </c>
      <c r="B1552">
        <v>1</v>
      </c>
      <c r="C1552">
        <v>1</v>
      </c>
      <c r="D1552">
        <v>1</v>
      </c>
      <c r="E1552">
        <v>0</v>
      </c>
      <c r="F1552">
        <v>6</v>
      </c>
      <c r="G1552">
        <v>1</v>
      </c>
      <c r="H1552" t="s">
        <v>22</v>
      </c>
      <c r="I1552" t="s">
        <v>35</v>
      </c>
      <c r="J1552" t="s">
        <v>23</v>
      </c>
      <c r="K1552" t="s">
        <v>23</v>
      </c>
      <c r="L1552" t="s">
        <v>22</v>
      </c>
      <c r="M1552" t="s">
        <v>23</v>
      </c>
      <c r="N1552" t="s">
        <v>23</v>
      </c>
      <c r="O1552" t="s">
        <v>23</v>
      </c>
      <c r="P1552" t="s">
        <v>26</v>
      </c>
      <c r="Q1552">
        <v>1</v>
      </c>
      <c r="R1552" t="s">
        <v>27</v>
      </c>
      <c r="S1552">
        <v>80.8</v>
      </c>
      <c r="T1552">
        <v>457.1</v>
      </c>
      <c r="U1552">
        <v>0</v>
      </c>
    </row>
    <row r="1553" spans="1:21" x14ac:dyDescent="0.25">
      <c r="A1553" t="s">
        <v>1585</v>
      </c>
      <c r="B1553">
        <v>1</v>
      </c>
      <c r="C1553">
        <v>0</v>
      </c>
      <c r="D1553">
        <v>0</v>
      </c>
      <c r="E1553">
        <v>0</v>
      </c>
      <c r="F1553">
        <v>22</v>
      </c>
      <c r="G1553">
        <v>1</v>
      </c>
      <c r="H1553" t="s">
        <v>22</v>
      </c>
      <c r="I1553" t="s">
        <v>23</v>
      </c>
      <c r="J1553" t="s">
        <v>44</v>
      </c>
      <c r="K1553" t="s">
        <v>44</v>
      </c>
      <c r="L1553" t="s">
        <v>44</v>
      </c>
      <c r="M1553" t="s">
        <v>44</v>
      </c>
      <c r="N1553" t="s">
        <v>44</v>
      </c>
      <c r="O1553" t="s">
        <v>44</v>
      </c>
      <c r="P1553" t="s">
        <v>45</v>
      </c>
      <c r="Q1553">
        <v>0</v>
      </c>
      <c r="R1553" t="s">
        <v>30</v>
      </c>
      <c r="S1553">
        <v>25.25</v>
      </c>
      <c r="T1553">
        <v>566.5</v>
      </c>
      <c r="U1553">
        <v>0</v>
      </c>
    </row>
    <row r="1554" spans="1:21" x14ac:dyDescent="0.25">
      <c r="A1554" t="s">
        <v>1586</v>
      </c>
      <c r="B1554">
        <v>0</v>
      </c>
      <c r="C1554">
        <v>0</v>
      </c>
      <c r="D1554">
        <v>1</v>
      </c>
      <c r="E1554">
        <v>1</v>
      </c>
      <c r="F1554">
        <v>31</v>
      </c>
      <c r="G1554">
        <v>1</v>
      </c>
      <c r="H1554" t="s">
        <v>22</v>
      </c>
      <c r="I1554" t="s">
        <v>25</v>
      </c>
      <c r="J1554" t="s">
        <v>23</v>
      </c>
      <c r="K1554" t="s">
        <v>22</v>
      </c>
      <c r="L1554" t="s">
        <v>23</v>
      </c>
      <c r="M1554" t="s">
        <v>22</v>
      </c>
      <c r="N1554" t="s">
        <v>22</v>
      </c>
      <c r="O1554" t="s">
        <v>22</v>
      </c>
      <c r="P1554" t="s">
        <v>45</v>
      </c>
      <c r="Q1554">
        <v>0</v>
      </c>
      <c r="R1554" t="s">
        <v>33</v>
      </c>
      <c r="S1554">
        <v>80.55</v>
      </c>
      <c r="T1554">
        <v>2471.6</v>
      </c>
      <c r="U1554">
        <v>0</v>
      </c>
    </row>
    <row r="1555" spans="1:21" x14ac:dyDescent="0.25">
      <c r="A1555" t="s">
        <v>1587</v>
      </c>
      <c r="B1555">
        <v>0</v>
      </c>
      <c r="C1555">
        <v>0</v>
      </c>
      <c r="D1555">
        <v>1</v>
      </c>
      <c r="E1555">
        <v>1</v>
      </c>
      <c r="F1555">
        <v>39</v>
      </c>
      <c r="G1555">
        <v>1</v>
      </c>
      <c r="H1555" t="s">
        <v>23</v>
      </c>
      <c r="I1555" t="s">
        <v>35</v>
      </c>
      <c r="J1555" t="s">
        <v>23</v>
      </c>
      <c r="K1555" t="s">
        <v>23</v>
      </c>
      <c r="L1555" t="s">
        <v>22</v>
      </c>
      <c r="M1555" t="s">
        <v>22</v>
      </c>
      <c r="N1555" t="s">
        <v>23</v>
      </c>
      <c r="O1555" t="s">
        <v>23</v>
      </c>
      <c r="P1555" t="s">
        <v>26</v>
      </c>
      <c r="Q1555">
        <v>1</v>
      </c>
      <c r="R1555" t="s">
        <v>33</v>
      </c>
      <c r="S1555">
        <v>81.5</v>
      </c>
      <c r="T1555">
        <v>3107.3</v>
      </c>
      <c r="U1555">
        <v>0</v>
      </c>
    </row>
    <row r="1556" spans="1:21" x14ac:dyDescent="0.25">
      <c r="A1556" t="s">
        <v>1588</v>
      </c>
      <c r="B1556">
        <v>1</v>
      </c>
      <c r="C1556">
        <v>0</v>
      </c>
      <c r="D1556">
        <v>0</v>
      </c>
      <c r="E1556">
        <v>0</v>
      </c>
      <c r="F1556">
        <v>26</v>
      </c>
      <c r="G1556">
        <v>1</v>
      </c>
      <c r="H1556" t="s">
        <v>23</v>
      </c>
      <c r="I1556" t="s">
        <v>23</v>
      </c>
      <c r="J1556" t="s">
        <v>44</v>
      </c>
      <c r="K1556" t="s">
        <v>44</v>
      </c>
      <c r="L1556" t="s">
        <v>44</v>
      </c>
      <c r="M1556" t="s">
        <v>44</v>
      </c>
      <c r="N1556" t="s">
        <v>44</v>
      </c>
      <c r="O1556" t="s">
        <v>44</v>
      </c>
      <c r="P1556" t="s">
        <v>26</v>
      </c>
      <c r="Q1556">
        <v>0</v>
      </c>
      <c r="R1556" t="s">
        <v>30</v>
      </c>
      <c r="S1556">
        <v>20.9</v>
      </c>
      <c r="T1556">
        <v>518.29999999999995</v>
      </c>
      <c r="U1556">
        <v>0</v>
      </c>
    </row>
    <row r="1557" spans="1:21" x14ac:dyDescent="0.25">
      <c r="A1557" t="s">
        <v>1589</v>
      </c>
      <c r="B1557">
        <v>0</v>
      </c>
      <c r="C1557">
        <v>0</v>
      </c>
      <c r="D1557">
        <v>1</v>
      </c>
      <c r="E1557">
        <v>0</v>
      </c>
      <c r="F1557">
        <v>53</v>
      </c>
      <c r="G1557">
        <v>1</v>
      </c>
      <c r="H1557" t="s">
        <v>23</v>
      </c>
      <c r="I1557" t="s">
        <v>35</v>
      </c>
      <c r="J1557" t="s">
        <v>22</v>
      </c>
      <c r="K1557" t="s">
        <v>22</v>
      </c>
      <c r="L1557" t="s">
        <v>22</v>
      </c>
      <c r="M1557" t="s">
        <v>23</v>
      </c>
      <c r="N1557" t="s">
        <v>22</v>
      </c>
      <c r="O1557" t="s">
        <v>22</v>
      </c>
      <c r="P1557" t="s">
        <v>29</v>
      </c>
      <c r="Q1557">
        <v>1</v>
      </c>
      <c r="R1557" t="s">
        <v>33</v>
      </c>
      <c r="S1557">
        <v>106.1</v>
      </c>
      <c r="T1557">
        <v>5769.75</v>
      </c>
      <c r="U1557">
        <v>1</v>
      </c>
    </row>
    <row r="1558" spans="1:21" x14ac:dyDescent="0.25">
      <c r="A1558" t="s">
        <v>1590</v>
      </c>
      <c r="B1558">
        <v>0</v>
      </c>
      <c r="C1558">
        <v>0</v>
      </c>
      <c r="D1558">
        <v>0</v>
      </c>
      <c r="E1558">
        <v>0</v>
      </c>
      <c r="F1558">
        <v>1</v>
      </c>
      <c r="G1558">
        <v>1</v>
      </c>
      <c r="H1558" t="s">
        <v>23</v>
      </c>
      <c r="I1558" t="s">
        <v>35</v>
      </c>
      <c r="J1558" t="s">
        <v>23</v>
      </c>
      <c r="K1558" t="s">
        <v>22</v>
      </c>
      <c r="L1558" t="s">
        <v>23</v>
      </c>
      <c r="M1558" t="s">
        <v>22</v>
      </c>
      <c r="N1558" t="s">
        <v>22</v>
      </c>
      <c r="O1558" t="s">
        <v>23</v>
      </c>
      <c r="P1558" t="s">
        <v>26</v>
      </c>
      <c r="Q1558">
        <v>0</v>
      </c>
      <c r="R1558" t="s">
        <v>27</v>
      </c>
      <c r="S1558">
        <v>91.7</v>
      </c>
      <c r="T1558">
        <v>91.7</v>
      </c>
      <c r="U1558">
        <v>1</v>
      </c>
    </row>
    <row r="1559" spans="1:21" x14ac:dyDescent="0.25">
      <c r="A1559" t="s">
        <v>1591</v>
      </c>
      <c r="B1559">
        <v>1</v>
      </c>
      <c r="C1559">
        <v>0</v>
      </c>
      <c r="D1559">
        <v>0</v>
      </c>
      <c r="E1559">
        <v>0</v>
      </c>
      <c r="F1559">
        <v>12</v>
      </c>
      <c r="G1559">
        <v>1</v>
      </c>
      <c r="H1559" t="s">
        <v>22</v>
      </c>
      <c r="I1559" t="s">
        <v>25</v>
      </c>
      <c r="J1559" t="s">
        <v>22</v>
      </c>
      <c r="K1559" t="s">
        <v>22</v>
      </c>
      <c r="L1559" t="s">
        <v>23</v>
      </c>
      <c r="M1559" t="s">
        <v>22</v>
      </c>
      <c r="N1559" t="s">
        <v>23</v>
      </c>
      <c r="O1559" t="s">
        <v>23</v>
      </c>
      <c r="P1559" t="s">
        <v>26</v>
      </c>
      <c r="Q1559">
        <v>1</v>
      </c>
      <c r="R1559" t="s">
        <v>27</v>
      </c>
      <c r="S1559">
        <v>67.25</v>
      </c>
      <c r="T1559">
        <v>832.3</v>
      </c>
      <c r="U1559">
        <v>0</v>
      </c>
    </row>
    <row r="1560" spans="1:21" x14ac:dyDescent="0.25">
      <c r="A1560" t="s">
        <v>1592</v>
      </c>
      <c r="B1560">
        <v>0</v>
      </c>
      <c r="C1560">
        <v>0</v>
      </c>
      <c r="D1560">
        <v>0</v>
      </c>
      <c r="E1560">
        <v>0</v>
      </c>
      <c r="F1560">
        <v>16</v>
      </c>
      <c r="G1560">
        <v>1</v>
      </c>
      <c r="H1560" t="s">
        <v>22</v>
      </c>
      <c r="I1560" t="s">
        <v>35</v>
      </c>
      <c r="J1560" t="s">
        <v>23</v>
      </c>
      <c r="K1560" t="s">
        <v>22</v>
      </c>
      <c r="L1560" t="s">
        <v>22</v>
      </c>
      <c r="M1560" t="s">
        <v>23</v>
      </c>
      <c r="N1560" t="s">
        <v>23</v>
      </c>
      <c r="O1560" t="s">
        <v>22</v>
      </c>
      <c r="P1560" t="s">
        <v>26</v>
      </c>
      <c r="Q1560">
        <v>1</v>
      </c>
      <c r="R1560" t="s">
        <v>38</v>
      </c>
      <c r="S1560">
        <v>95.6</v>
      </c>
      <c r="T1560">
        <v>1555.65</v>
      </c>
      <c r="U1560">
        <v>1</v>
      </c>
    </row>
    <row r="1561" spans="1:21" x14ac:dyDescent="0.25">
      <c r="A1561" t="s">
        <v>1593</v>
      </c>
      <c r="B1561">
        <v>0</v>
      </c>
      <c r="C1561">
        <v>0</v>
      </c>
      <c r="D1561">
        <v>0</v>
      </c>
      <c r="E1561">
        <v>0</v>
      </c>
      <c r="F1561">
        <v>2</v>
      </c>
      <c r="G1561">
        <v>1</v>
      </c>
      <c r="H1561" t="s">
        <v>23</v>
      </c>
      <c r="I1561" t="s">
        <v>23</v>
      </c>
      <c r="J1561" t="s">
        <v>44</v>
      </c>
      <c r="K1561" t="s">
        <v>44</v>
      </c>
      <c r="L1561" t="s">
        <v>44</v>
      </c>
      <c r="M1561" t="s">
        <v>44</v>
      </c>
      <c r="N1561" t="s">
        <v>44</v>
      </c>
      <c r="O1561" t="s">
        <v>44</v>
      </c>
      <c r="P1561" t="s">
        <v>26</v>
      </c>
      <c r="Q1561">
        <v>0</v>
      </c>
      <c r="R1561" t="s">
        <v>30</v>
      </c>
      <c r="S1561">
        <v>20.350000000000001</v>
      </c>
      <c r="T1561">
        <v>45.3</v>
      </c>
      <c r="U1561">
        <v>0</v>
      </c>
    </row>
    <row r="1562" spans="1:21" x14ac:dyDescent="0.25">
      <c r="A1562" t="s">
        <v>1594</v>
      </c>
      <c r="B1562">
        <v>1</v>
      </c>
      <c r="C1562">
        <v>0</v>
      </c>
      <c r="D1562">
        <v>0</v>
      </c>
      <c r="E1562">
        <v>1</v>
      </c>
      <c r="F1562">
        <v>39</v>
      </c>
      <c r="G1562">
        <v>0</v>
      </c>
      <c r="H1562" t="s">
        <v>24</v>
      </c>
      <c r="I1562" t="s">
        <v>25</v>
      </c>
      <c r="J1562" t="s">
        <v>22</v>
      </c>
      <c r="K1562" t="s">
        <v>23</v>
      </c>
      <c r="L1562" t="s">
        <v>23</v>
      </c>
      <c r="M1562" t="s">
        <v>22</v>
      </c>
      <c r="N1562" t="s">
        <v>22</v>
      </c>
      <c r="O1562" t="s">
        <v>23</v>
      </c>
      <c r="P1562" t="s">
        <v>29</v>
      </c>
      <c r="Q1562">
        <v>0</v>
      </c>
      <c r="R1562" t="s">
        <v>33</v>
      </c>
      <c r="S1562">
        <v>45.05</v>
      </c>
      <c r="T1562">
        <v>1790.6</v>
      </c>
      <c r="U1562">
        <v>0</v>
      </c>
    </row>
    <row r="1563" spans="1:21" x14ac:dyDescent="0.25">
      <c r="A1563" t="s">
        <v>1595</v>
      </c>
      <c r="B1563">
        <v>1</v>
      </c>
      <c r="C1563">
        <v>0</v>
      </c>
      <c r="D1563">
        <v>0</v>
      </c>
      <c r="E1563">
        <v>0</v>
      </c>
      <c r="F1563">
        <v>1</v>
      </c>
      <c r="G1563">
        <v>1</v>
      </c>
      <c r="H1563" t="s">
        <v>22</v>
      </c>
      <c r="I1563" t="s">
        <v>35</v>
      </c>
      <c r="J1563" t="s">
        <v>23</v>
      </c>
      <c r="K1563" t="s">
        <v>23</v>
      </c>
      <c r="L1563" t="s">
        <v>23</v>
      </c>
      <c r="M1563" t="s">
        <v>23</v>
      </c>
      <c r="N1563" t="s">
        <v>23</v>
      </c>
      <c r="O1563" t="s">
        <v>23</v>
      </c>
      <c r="P1563" t="s">
        <v>26</v>
      </c>
      <c r="Q1563">
        <v>1</v>
      </c>
      <c r="R1563" t="s">
        <v>27</v>
      </c>
      <c r="S1563">
        <v>74.95</v>
      </c>
      <c r="T1563">
        <v>74.95</v>
      </c>
      <c r="U1563">
        <v>1</v>
      </c>
    </row>
    <row r="1564" spans="1:21" x14ac:dyDescent="0.25">
      <c r="A1564" t="s">
        <v>1596</v>
      </c>
      <c r="B1564">
        <v>0</v>
      </c>
      <c r="C1564">
        <v>0</v>
      </c>
      <c r="D1564">
        <v>1</v>
      </c>
      <c r="E1564">
        <v>1</v>
      </c>
      <c r="F1564">
        <v>7</v>
      </c>
      <c r="G1564">
        <v>0</v>
      </c>
      <c r="H1564" t="s">
        <v>24</v>
      </c>
      <c r="I1564" t="s">
        <v>25</v>
      </c>
      <c r="J1564" t="s">
        <v>22</v>
      </c>
      <c r="K1564" t="s">
        <v>23</v>
      </c>
      <c r="L1564" t="s">
        <v>23</v>
      </c>
      <c r="M1564" t="s">
        <v>22</v>
      </c>
      <c r="N1564" t="s">
        <v>23</v>
      </c>
      <c r="O1564" t="s">
        <v>23</v>
      </c>
      <c r="P1564" t="s">
        <v>26</v>
      </c>
      <c r="Q1564">
        <v>0</v>
      </c>
      <c r="R1564" t="s">
        <v>30</v>
      </c>
      <c r="S1564">
        <v>34.65</v>
      </c>
      <c r="T1564">
        <v>246.6</v>
      </c>
      <c r="U1564">
        <v>0</v>
      </c>
    </row>
    <row r="1565" spans="1:21" x14ac:dyDescent="0.25">
      <c r="A1565" t="s">
        <v>1597</v>
      </c>
      <c r="B1565">
        <v>1</v>
      </c>
      <c r="C1565">
        <v>1</v>
      </c>
      <c r="D1565">
        <v>0</v>
      </c>
      <c r="E1565">
        <v>0</v>
      </c>
      <c r="F1565">
        <v>4</v>
      </c>
      <c r="G1565">
        <v>1</v>
      </c>
      <c r="H1565" t="s">
        <v>23</v>
      </c>
      <c r="I1565" t="s">
        <v>35</v>
      </c>
      <c r="J1565" t="s">
        <v>23</v>
      </c>
      <c r="K1565" t="s">
        <v>23</v>
      </c>
      <c r="L1565" t="s">
        <v>23</v>
      </c>
      <c r="M1565" t="s">
        <v>23</v>
      </c>
      <c r="N1565" t="s">
        <v>23</v>
      </c>
      <c r="O1565" t="s">
        <v>23</v>
      </c>
      <c r="P1565" t="s">
        <v>26</v>
      </c>
      <c r="Q1565">
        <v>0</v>
      </c>
      <c r="R1565" t="s">
        <v>27</v>
      </c>
      <c r="S1565">
        <v>69.349999999999994</v>
      </c>
      <c r="T1565">
        <v>261.64999999999998</v>
      </c>
      <c r="U1565">
        <v>0</v>
      </c>
    </row>
    <row r="1566" spans="1:21" x14ac:dyDescent="0.25">
      <c r="A1566" t="s">
        <v>1598</v>
      </c>
      <c r="B1566">
        <v>1</v>
      </c>
      <c r="C1566">
        <v>1</v>
      </c>
      <c r="D1566">
        <v>0</v>
      </c>
      <c r="E1566">
        <v>0</v>
      </c>
      <c r="F1566">
        <v>10</v>
      </c>
      <c r="G1566">
        <v>1</v>
      </c>
      <c r="H1566" t="s">
        <v>22</v>
      </c>
      <c r="I1566" t="s">
        <v>35</v>
      </c>
      <c r="J1566" t="s">
        <v>23</v>
      </c>
      <c r="K1566" t="s">
        <v>23</v>
      </c>
      <c r="L1566" t="s">
        <v>23</v>
      </c>
      <c r="M1566" t="s">
        <v>23</v>
      </c>
      <c r="N1566" t="s">
        <v>22</v>
      </c>
      <c r="O1566" t="s">
        <v>22</v>
      </c>
      <c r="P1566" t="s">
        <v>26</v>
      </c>
      <c r="Q1566">
        <v>1</v>
      </c>
      <c r="R1566" t="s">
        <v>27</v>
      </c>
      <c r="S1566">
        <v>95.35</v>
      </c>
      <c r="T1566">
        <v>898.35</v>
      </c>
      <c r="U1566">
        <v>1</v>
      </c>
    </row>
    <row r="1567" spans="1:21" x14ac:dyDescent="0.25">
      <c r="A1567" t="s">
        <v>1599</v>
      </c>
      <c r="B1567">
        <v>0</v>
      </c>
      <c r="C1567">
        <v>0</v>
      </c>
      <c r="D1567">
        <v>0</v>
      </c>
      <c r="E1567">
        <v>0</v>
      </c>
      <c r="F1567">
        <v>55</v>
      </c>
      <c r="G1567">
        <v>1</v>
      </c>
      <c r="H1567" t="s">
        <v>23</v>
      </c>
      <c r="I1567" t="s">
        <v>35</v>
      </c>
      <c r="J1567" t="s">
        <v>23</v>
      </c>
      <c r="K1567" t="s">
        <v>22</v>
      </c>
      <c r="L1567" t="s">
        <v>22</v>
      </c>
      <c r="M1567" t="s">
        <v>23</v>
      </c>
      <c r="N1567" t="s">
        <v>23</v>
      </c>
      <c r="O1567" t="s">
        <v>23</v>
      </c>
      <c r="P1567" t="s">
        <v>26</v>
      </c>
      <c r="Q1567">
        <v>1</v>
      </c>
      <c r="R1567" t="s">
        <v>27</v>
      </c>
      <c r="S1567">
        <v>81.55</v>
      </c>
      <c r="T1567">
        <v>4509.5</v>
      </c>
      <c r="U1567">
        <v>0</v>
      </c>
    </row>
    <row r="1568" spans="1:21" x14ac:dyDescent="0.25">
      <c r="A1568" t="s">
        <v>1600</v>
      </c>
      <c r="B1568">
        <v>1</v>
      </c>
      <c r="C1568">
        <v>0</v>
      </c>
      <c r="D1568">
        <v>1</v>
      </c>
      <c r="E1568">
        <v>1</v>
      </c>
      <c r="F1568">
        <v>72</v>
      </c>
      <c r="G1568">
        <v>1</v>
      </c>
      <c r="H1568" t="s">
        <v>23</v>
      </c>
      <c r="I1568" t="s">
        <v>25</v>
      </c>
      <c r="J1568" t="s">
        <v>23</v>
      </c>
      <c r="K1568" t="s">
        <v>22</v>
      </c>
      <c r="L1568" t="s">
        <v>22</v>
      </c>
      <c r="M1568" t="s">
        <v>23</v>
      </c>
      <c r="N1568" t="s">
        <v>22</v>
      </c>
      <c r="O1568" t="s">
        <v>22</v>
      </c>
      <c r="P1568" t="s">
        <v>45</v>
      </c>
      <c r="Q1568">
        <v>1</v>
      </c>
      <c r="R1568" t="s">
        <v>33</v>
      </c>
      <c r="S1568">
        <v>75.400000000000006</v>
      </c>
      <c r="T1568">
        <v>5480.25</v>
      </c>
      <c r="U1568">
        <v>0</v>
      </c>
    </row>
    <row r="1569" spans="1:21" x14ac:dyDescent="0.25">
      <c r="A1569" t="s">
        <v>1601</v>
      </c>
      <c r="B1569">
        <v>0</v>
      </c>
      <c r="C1569">
        <v>0</v>
      </c>
      <c r="D1569">
        <v>1</v>
      </c>
      <c r="E1569">
        <v>0</v>
      </c>
      <c r="F1569">
        <v>10</v>
      </c>
      <c r="G1569">
        <v>1</v>
      </c>
      <c r="H1569" t="s">
        <v>23</v>
      </c>
      <c r="I1569" t="s">
        <v>25</v>
      </c>
      <c r="J1569" t="s">
        <v>23</v>
      </c>
      <c r="K1569" t="s">
        <v>23</v>
      </c>
      <c r="L1569" t="s">
        <v>22</v>
      </c>
      <c r="M1569" t="s">
        <v>23</v>
      </c>
      <c r="N1569" t="s">
        <v>22</v>
      </c>
      <c r="O1569" t="s">
        <v>22</v>
      </c>
      <c r="P1569" t="s">
        <v>26</v>
      </c>
      <c r="Q1569">
        <v>1</v>
      </c>
      <c r="R1569" t="s">
        <v>38</v>
      </c>
      <c r="S1569">
        <v>67.8</v>
      </c>
      <c r="T1569">
        <v>653.15</v>
      </c>
      <c r="U1569">
        <v>0</v>
      </c>
    </row>
    <row r="1570" spans="1:21" x14ac:dyDescent="0.25">
      <c r="A1570" t="s">
        <v>1602</v>
      </c>
      <c r="B1570">
        <v>1</v>
      </c>
      <c r="C1570">
        <v>1</v>
      </c>
      <c r="D1570">
        <v>0</v>
      </c>
      <c r="E1570">
        <v>0</v>
      </c>
      <c r="F1570">
        <v>11</v>
      </c>
      <c r="G1570">
        <v>1</v>
      </c>
      <c r="H1570" t="s">
        <v>22</v>
      </c>
      <c r="I1570" t="s">
        <v>35</v>
      </c>
      <c r="J1570" t="s">
        <v>23</v>
      </c>
      <c r="K1570" t="s">
        <v>22</v>
      </c>
      <c r="L1570" t="s">
        <v>22</v>
      </c>
      <c r="M1570" t="s">
        <v>22</v>
      </c>
      <c r="N1570" t="s">
        <v>22</v>
      </c>
      <c r="O1570" t="s">
        <v>22</v>
      </c>
      <c r="P1570" t="s">
        <v>26</v>
      </c>
      <c r="Q1570">
        <v>1</v>
      </c>
      <c r="R1570" t="s">
        <v>27</v>
      </c>
      <c r="S1570">
        <v>111.4</v>
      </c>
      <c r="T1570">
        <v>1183.05</v>
      </c>
      <c r="U1570">
        <v>0</v>
      </c>
    </row>
    <row r="1571" spans="1:21" x14ac:dyDescent="0.25">
      <c r="A1571" t="s">
        <v>1603</v>
      </c>
      <c r="B1571">
        <v>0</v>
      </c>
      <c r="C1571">
        <v>0</v>
      </c>
      <c r="D1571">
        <v>1</v>
      </c>
      <c r="E1571">
        <v>1</v>
      </c>
      <c r="F1571">
        <v>15</v>
      </c>
      <c r="G1571">
        <v>1</v>
      </c>
      <c r="H1571" t="s">
        <v>23</v>
      </c>
      <c r="I1571" t="s">
        <v>25</v>
      </c>
      <c r="J1571" t="s">
        <v>23</v>
      </c>
      <c r="K1571" t="s">
        <v>23</v>
      </c>
      <c r="L1571" t="s">
        <v>23</v>
      </c>
      <c r="M1571" t="s">
        <v>23</v>
      </c>
      <c r="N1571" t="s">
        <v>23</v>
      </c>
      <c r="O1571" t="s">
        <v>23</v>
      </c>
      <c r="P1571" t="s">
        <v>26</v>
      </c>
      <c r="Q1571">
        <v>0</v>
      </c>
      <c r="R1571" t="s">
        <v>27</v>
      </c>
      <c r="S1571">
        <v>46.3</v>
      </c>
      <c r="T1571">
        <v>639.45000000000005</v>
      </c>
      <c r="U1571">
        <v>0</v>
      </c>
    </row>
    <row r="1572" spans="1:21" x14ac:dyDescent="0.25">
      <c r="A1572" t="s">
        <v>1604</v>
      </c>
      <c r="B1572">
        <v>0</v>
      </c>
      <c r="C1572">
        <v>0</v>
      </c>
      <c r="D1572">
        <v>1</v>
      </c>
      <c r="E1572">
        <v>1</v>
      </c>
      <c r="F1572">
        <v>23</v>
      </c>
      <c r="G1572">
        <v>1</v>
      </c>
      <c r="H1572" t="s">
        <v>23</v>
      </c>
      <c r="I1572" t="s">
        <v>23</v>
      </c>
      <c r="J1572" t="s">
        <v>44</v>
      </c>
      <c r="K1572" t="s">
        <v>44</v>
      </c>
      <c r="L1572" t="s">
        <v>44</v>
      </c>
      <c r="M1572" t="s">
        <v>44</v>
      </c>
      <c r="N1572" t="s">
        <v>44</v>
      </c>
      <c r="O1572" t="s">
        <v>44</v>
      </c>
      <c r="P1572" t="s">
        <v>45</v>
      </c>
      <c r="Q1572">
        <v>0</v>
      </c>
      <c r="R1572" t="s">
        <v>33</v>
      </c>
      <c r="S1572">
        <v>20.399999999999999</v>
      </c>
      <c r="T1572">
        <v>478.75</v>
      </c>
      <c r="U1572">
        <v>0</v>
      </c>
    </row>
    <row r="1573" spans="1:21" x14ac:dyDescent="0.25">
      <c r="A1573" t="s">
        <v>1605</v>
      </c>
      <c r="B1573">
        <v>1</v>
      </c>
      <c r="C1573">
        <v>0</v>
      </c>
      <c r="D1573">
        <v>0</v>
      </c>
      <c r="E1573">
        <v>1</v>
      </c>
      <c r="F1573">
        <v>1</v>
      </c>
      <c r="G1573">
        <v>1</v>
      </c>
      <c r="H1573" t="s">
        <v>23</v>
      </c>
      <c r="I1573" t="s">
        <v>23</v>
      </c>
      <c r="J1573" t="s">
        <v>44</v>
      </c>
      <c r="K1573" t="s">
        <v>44</v>
      </c>
      <c r="L1573" t="s">
        <v>44</v>
      </c>
      <c r="M1573" t="s">
        <v>44</v>
      </c>
      <c r="N1573" t="s">
        <v>44</v>
      </c>
      <c r="O1573" t="s">
        <v>44</v>
      </c>
      <c r="P1573" t="s">
        <v>26</v>
      </c>
      <c r="Q1573">
        <v>0</v>
      </c>
      <c r="R1573" t="s">
        <v>30</v>
      </c>
      <c r="S1573">
        <v>20.05</v>
      </c>
      <c r="T1573">
        <v>20.05</v>
      </c>
      <c r="U1573">
        <v>0</v>
      </c>
    </row>
    <row r="1574" spans="1:21" x14ac:dyDescent="0.25">
      <c r="A1574" t="s">
        <v>1606</v>
      </c>
      <c r="B1574">
        <v>0</v>
      </c>
      <c r="C1574">
        <v>1</v>
      </c>
      <c r="D1574">
        <v>0</v>
      </c>
      <c r="E1574">
        <v>0</v>
      </c>
      <c r="F1574">
        <v>3</v>
      </c>
      <c r="G1574">
        <v>1</v>
      </c>
      <c r="H1574" t="s">
        <v>23</v>
      </c>
      <c r="I1574" t="s">
        <v>25</v>
      </c>
      <c r="J1574" t="s">
        <v>23</v>
      </c>
      <c r="K1574" t="s">
        <v>23</v>
      </c>
      <c r="L1574" t="s">
        <v>23</v>
      </c>
      <c r="M1574" t="s">
        <v>23</v>
      </c>
      <c r="N1574" t="s">
        <v>23</v>
      </c>
      <c r="O1574" t="s">
        <v>23</v>
      </c>
      <c r="P1574" t="s">
        <v>26</v>
      </c>
      <c r="Q1574">
        <v>0</v>
      </c>
      <c r="R1574" t="s">
        <v>27</v>
      </c>
      <c r="S1574">
        <v>45</v>
      </c>
      <c r="T1574">
        <v>127.1</v>
      </c>
      <c r="U1574">
        <v>1</v>
      </c>
    </row>
    <row r="1575" spans="1:21" x14ac:dyDescent="0.25">
      <c r="A1575" t="s">
        <v>1607</v>
      </c>
      <c r="B1575">
        <v>1</v>
      </c>
      <c r="C1575">
        <v>0</v>
      </c>
      <c r="D1575">
        <v>1</v>
      </c>
      <c r="E1575">
        <v>1</v>
      </c>
      <c r="F1575">
        <v>47</v>
      </c>
      <c r="G1575">
        <v>1</v>
      </c>
      <c r="H1575" t="s">
        <v>23</v>
      </c>
      <c r="I1575" t="s">
        <v>35</v>
      </c>
      <c r="J1575" t="s">
        <v>22</v>
      </c>
      <c r="K1575" t="s">
        <v>22</v>
      </c>
      <c r="L1575" t="s">
        <v>22</v>
      </c>
      <c r="M1575" t="s">
        <v>23</v>
      </c>
      <c r="N1575" t="s">
        <v>23</v>
      </c>
      <c r="O1575" t="s">
        <v>22</v>
      </c>
      <c r="P1575" t="s">
        <v>29</v>
      </c>
      <c r="Q1575">
        <v>1</v>
      </c>
      <c r="R1575" t="s">
        <v>27</v>
      </c>
      <c r="S1575">
        <v>96.1</v>
      </c>
      <c r="T1575">
        <v>4391.45</v>
      </c>
      <c r="U1575">
        <v>0</v>
      </c>
    </row>
    <row r="1576" spans="1:21" x14ac:dyDescent="0.25">
      <c r="A1576" t="s">
        <v>1608</v>
      </c>
      <c r="B1576">
        <v>0</v>
      </c>
      <c r="C1576">
        <v>0</v>
      </c>
      <c r="D1576">
        <v>0</v>
      </c>
      <c r="E1576">
        <v>1</v>
      </c>
      <c r="F1576">
        <v>15</v>
      </c>
      <c r="G1576">
        <v>1</v>
      </c>
      <c r="H1576" t="s">
        <v>23</v>
      </c>
      <c r="I1576" t="s">
        <v>23</v>
      </c>
      <c r="J1576" t="s">
        <v>44</v>
      </c>
      <c r="K1576" t="s">
        <v>44</v>
      </c>
      <c r="L1576" t="s">
        <v>44</v>
      </c>
      <c r="M1576" t="s">
        <v>44</v>
      </c>
      <c r="N1576" t="s">
        <v>44</v>
      </c>
      <c r="O1576" t="s">
        <v>44</v>
      </c>
      <c r="P1576" t="s">
        <v>29</v>
      </c>
      <c r="Q1576">
        <v>0</v>
      </c>
      <c r="R1576" t="s">
        <v>30</v>
      </c>
      <c r="S1576">
        <v>19.649999999999999</v>
      </c>
      <c r="T1576">
        <v>270.60000000000002</v>
      </c>
      <c r="U1576">
        <v>0</v>
      </c>
    </row>
    <row r="1577" spans="1:21" x14ac:dyDescent="0.25">
      <c r="A1577" t="s">
        <v>1609</v>
      </c>
      <c r="B1577">
        <v>1</v>
      </c>
      <c r="C1577">
        <v>0</v>
      </c>
      <c r="D1577">
        <v>0</v>
      </c>
      <c r="E1577">
        <v>0</v>
      </c>
      <c r="F1577">
        <v>66</v>
      </c>
      <c r="G1577">
        <v>1</v>
      </c>
      <c r="H1577" t="s">
        <v>23</v>
      </c>
      <c r="I1577" t="s">
        <v>35</v>
      </c>
      <c r="J1577" t="s">
        <v>23</v>
      </c>
      <c r="K1577" t="s">
        <v>22</v>
      </c>
      <c r="L1577" t="s">
        <v>22</v>
      </c>
      <c r="M1577" t="s">
        <v>23</v>
      </c>
      <c r="N1577" t="s">
        <v>22</v>
      </c>
      <c r="O1577" t="s">
        <v>22</v>
      </c>
      <c r="P1577" t="s">
        <v>26</v>
      </c>
      <c r="Q1577">
        <v>0</v>
      </c>
      <c r="R1577" t="s">
        <v>27</v>
      </c>
      <c r="S1577">
        <v>99.5</v>
      </c>
      <c r="T1577">
        <v>6710.5</v>
      </c>
      <c r="U1577">
        <v>1</v>
      </c>
    </row>
    <row r="1578" spans="1:21" x14ac:dyDescent="0.25">
      <c r="A1578" t="s">
        <v>1610</v>
      </c>
      <c r="B1578">
        <v>0</v>
      </c>
      <c r="C1578">
        <v>1</v>
      </c>
      <c r="D1578">
        <v>1</v>
      </c>
      <c r="E1578">
        <v>0</v>
      </c>
      <c r="F1578">
        <v>68</v>
      </c>
      <c r="G1578">
        <v>1</v>
      </c>
      <c r="H1578" t="s">
        <v>23</v>
      </c>
      <c r="I1578" t="s">
        <v>25</v>
      </c>
      <c r="J1578" t="s">
        <v>23</v>
      </c>
      <c r="K1578" t="s">
        <v>22</v>
      </c>
      <c r="L1578" t="s">
        <v>22</v>
      </c>
      <c r="M1578" t="s">
        <v>22</v>
      </c>
      <c r="N1578" t="s">
        <v>23</v>
      </c>
      <c r="O1578" t="s">
        <v>23</v>
      </c>
      <c r="P1578" t="s">
        <v>29</v>
      </c>
      <c r="Q1578">
        <v>1</v>
      </c>
      <c r="R1578" t="s">
        <v>33</v>
      </c>
      <c r="S1578">
        <v>60.65</v>
      </c>
      <c r="T1578">
        <v>3975.9</v>
      </c>
      <c r="U1578">
        <v>0</v>
      </c>
    </row>
    <row r="1579" spans="1:21" x14ac:dyDescent="0.25">
      <c r="A1579" t="s">
        <v>1611</v>
      </c>
      <c r="B1579">
        <v>0</v>
      </c>
      <c r="C1579">
        <v>0</v>
      </c>
      <c r="D1579">
        <v>1</v>
      </c>
      <c r="E1579">
        <v>1</v>
      </c>
      <c r="F1579">
        <v>17</v>
      </c>
      <c r="G1579">
        <v>1</v>
      </c>
      <c r="H1579" t="s">
        <v>23</v>
      </c>
      <c r="I1579" t="s">
        <v>35</v>
      </c>
      <c r="J1579" t="s">
        <v>23</v>
      </c>
      <c r="K1579" t="s">
        <v>23</v>
      </c>
      <c r="L1579" t="s">
        <v>22</v>
      </c>
      <c r="M1579" t="s">
        <v>22</v>
      </c>
      <c r="N1579" t="s">
        <v>22</v>
      </c>
      <c r="O1579" t="s">
        <v>22</v>
      </c>
      <c r="P1579" t="s">
        <v>29</v>
      </c>
      <c r="Q1579">
        <v>0</v>
      </c>
      <c r="R1579" t="s">
        <v>33</v>
      </c>
      <c r="S1579">
        <v>98.6</v>
      </c>
      <c r="T1579">
        <v>1704.95</v>
      </c>
      <c r="U1579">
        <v>1</v>
      </c>
    </row>
    <row r="1580" spans="1:21" x14ac:dyDescent="0.25">
      <c r="A1580" t="s">
        <v>1612</v>
      </c>
      <c r="B1580">
        <v>0</v>
      </c>
      <c r="C1580">
        <v>0</v>
      </c>
      <c r="D1580">
        <v>0</v>
      </c>
      <c r="E1580">
        <v>0</v>
      </c>
      <c r="F1580">
        <v>7</v>
      </c>
      <c r="G1580">
        <v>1</v>
      </c>
      <c r="H1580" t="s">
        <v>23</v>
      </c>
      <c r="I1580" t="s">
        <v>25</v>
      </c>
      <c r="J1580" t="s">
        <v>23</v>
      </c>
      <c r="K1580" t="s">
        <v>23</v>
      </c>
      <c r="L1580" t="s">
        <v>23</v>
      </c>
      <c r="M1580" t="s">
        <v>22</v>
      </c>
      <c r="N1580" t="s">
        <v>22</v>
      </c>
      <c r="O1580" t="s">
        <v>23</v>
      </c>
      <c r="P1580" t="s">
        <v>26</v>
      </c>
      <c r="Q1580">
        <v>1</v>
      </c>
      <c r="R1580" t="s">
        <v>30</v>
      </c>
      <c r="S1580">
        <v>59.5</v>
      </c>
      <c r="T1580">
        <v>415.95</v>
      </c>
      <c r="U1580">
        <v>1</v>
      </c>
    </row>
    <row r="1581" spans="1:21" x14ac:dyDescent="0.25">
      <c r="A1581" t="s">
        <v>1613</v>
      </c>
      <c r="B1581">
        <v>1</v>
      </c>
      <c r="C1581">
        <v>1</v>
      </c>
      <c r="D1581">
        <v>1</v>
      </c>
      <c r="E1581">
        <v>0</v>
      </c>
      <c r="F1581">
        <v>12</v>
      </c>
      <c r="G1581">
        <v>1</v>
      </c>
      <c r="H1581" t="s">
        <v>23</v>
      </c>
      <c r="I1581" t="s">
        <v>35</v>
      </c>
      <c r="J1581" t="s">
        <v>23</v>
      </c>
      <c r="K1581" t="s">
        <v>23</v>
      </c>
      <c r="L1581" t="s">
        <v>23</v>
      </c>
      <c r="M1581" t="s">
        <v>23</v>
      </c>
      <c r="N1581" t="s">
        <v>23</v>
      </c>
      <c r="O1581" t="s">
        <v>22</v>
      </c>
      <c r="P1581" t="s">
        <v>26</v>
      </c>
      <c r="Q1581">
        <v>1</v>
      </c>
      <c r="R1581" t="s">
        <v>27</v>
      </c>
      <c r="S1581">
        <v>80.45</v>
      </c>
      <c r="T1581">
        <v>950.2</v>
      </c>
      <c r="U1581">
        <v>1</v>
      </c>
    </row>
    <row r="1582" spans="1:21" x14ac:dyDescent="0.25">
      <c r="A1582" t="s">
        <v>1614</v>
      </c>
      <c r="B1582">
        <v>0</v>
      </c>
      <c r="C1582">
        <v>1</v>
      </c>
      <c r="D1582">
        <v>1</v>
      </c>
      <c r="E1582">
        <v>0</v>
      </c>
      <c r="F1582">
        <v>21</v>
      </c>
      <c r="G1582">
        <v>1</v>
      </c>
      <c r="H1582" t="s">
        <v>22</v>
      </c>
      <c r="I1582" t="s">
        <v>25</v>
      </c>
      <c r="J1582" t="s">
        <v>23</v>
      </c>
      <c r="K1582" t="s">
        <v>22</v>
      </c>
      <c r="L1582" t="s">
        <v>22</v>
      </c>
      <c r="M1582" t="s">
        <v>23</v>
      </c>
      <c r="N1582" t="s">
        <v>23</v>
      </c>
      <c r="O1582" t="s">
        <v>22</v>
      </c>
      <c r="P1582" t="s">
        <v>29</v>
      </c>
      <c r="Q1582">
        <v>0</v>
      </c>
      <c r="R1582" t="s">
        <v>33</v>
      </c>
      <c r="S1582">
        <v>71.7</v>
      </c>
      <c r="T1582">
        <v>1497.05</v>
      </c>
      <c r="U1582">
        <v>0</v>
      </c>
    </row>
    <row r="1583" spans="1:21" x14ac:dyDescent="0.25">
      <c r="A1583" t="s">
        <v>1615</v>
      </c>
      <c r="B1583">
        <v>1</v>
      </c>
      <c r="C1583">
        <v>0</v>
      </c>
      <c r="D1583">
        <v>0</v>
      </c>
      <c r="E1583">
        <v>0</v>
      </c>
      <c r="F1583">
        <v>21</v>
      </c>
      <c r="G1583">
        <v>0</v>
      </c>
      <c r="H1583" t="s">
        <v>24</v>
      </c>
      <c r="I1583" t="s">
        <v>25</v>
      </c>
      <c r="J1583" t="s">
        <v>23</v>
      </c>
      <c r="K1583" t="s">
        <v>22</v>
      </c>
      <c r="L1583" t="s">
        <v>23</v>
      </c>
      <c r="M1583" t="s">
        <v>22</v>
      </c>
      <c r="N1583" t="s">
        <v>23</v>
      </c>
      <c r="O1583" t="s">
        <v>23</v>
      </c>
      <c r="P1583" t="s">
        <v>26</v>
      </c>
      <c r="Q1583">
        <v>1</v>
      </c>
      <c r="R1583" t="s">
        <v>30</v>
      </c>
      <c r="S1583">
        <v>36</v>
      </c>
      <c r="T1583">
        <v>780.15</v>
      </c>
      <c r="U1583">
        <v>0</v>
      </c>
    </row>
    <row r="1584" spans="1:21" x14ac:dyDescent="0.25">
      <c r="A1584" t="s">
        <v>1616</v>
      </c>
      <c r="B1584">
        <v>0</v>
      </c>
      <c r="C1584">
        <v>0</v>
      </c>
      <c r="D1584">
        <v>1</v>
      </c>
      <c r="E1584">
        <v>1</v>
      </c>
      <c r="F1584">
        <v>56</v>
      </c>
      <c r="G1584">
        <v>1</v>
      </c>
      <c r="H1584" t="s">
        <v>22</v>
      </c>
      <c r="I1584" t="s">
        <v>25</v>
      </c>
      <c r="J1584" t="s">
        <v>22</v>
      </c>
      <c r="K1584" t="s">
        <v>23</v>
      </c>
      <c r="L1584" t="s">
        <v>23</v>
      </c>
      <c r="M1584" t="s">
        <v>23</v>
      </c>
      <c r="N1584" t="s">
        <v>22</v>
      </c>
      <c r="O1584" t="s">
        <v>23</v>
      </c>
      <c r="P1584" t="s">
        <v>29</v>
      </c>
      <c r="Q1584">
        <v>0</v>
      </c>
      <c r="R1584" t="s">
        <v>33</v>
      </c>
      <c r="S1584">
        <v>65.2</v>
      </c>
      <c r="T1584">
        <v>3512.15</v>
      </c>
      <c r="U1584">
        <v>0</v>
      </c>
    </row>
    <row r="1585" spans="1:21" x14ac:dyDescent="0.25">
      <c r="A1585" t="s">
        <v>1617</v>
      </c>
      <c r="B1585">
        <v>0</v>
      </c>
      <c r="C1585">
        <v>0</v>
      </c>
      <c r="D1585">
        <v>1</v>
      </c>
      <c r="E1585">
        <v>1</v>
      </c>
      <c r="F1585">
        <v>6</v>
      </c>
      <c r="G1585">
        <v>1</v>
      </c>
      <c r="H1585" t="s">
        <v>22</v>
      </c>
      <c r="I1585" t="s">
        <v>25</v>
      </c>
      <c r="J1585" t="s">
        <v>23</v>
      </c>
      <c r="K1585" t="s">
        <v>23</v>
      </c>
      <c r="L1585" t="s">
        <v>23</v>
      </c>
      <c r="M1585" t="s">
        <v>23</v>
      </c>
      <c r="N1585" t="s">
        <v>23</v>
      </c>
      <c r="O1585" t="s">
        <v>23</v>
      </c>
      <c r="P1585" t="s">
        <v>26</v>
      </c>
      <c r="Q1585">
        <v>1</v>
      </c>
      <c r="R1585" t="s">
        <v>38</v>
      </c>
      <c r="S1585">
        <v>48.95</v>
      </c>
      <c r="T1585">
        <v>273.25</v>
      </c>
      <c r="U1585">
        <v>0</v>
      </c>
    </row>
    <row r="1586" spans="1:21" x14ac:dyDescent="0.25">
      <c r="A1586" t="s">
        <v>1618</v>
      </c>
      <c r="B1586">
        <v>0</v>
      </c>
      <c r="C1586">
        <v>1</v>
      </c>
      <c r="D1586">
        <v>0</v>
      </c>
      <c r="E1586">
        <v>0</v>
      </c>
      <c r="F1586">
        <v>65</v>
      </c>
      <c r="G1586">
        <v>0</v>
      </c>
      <c r="H1586" t="s">
        <v>24</v>
      </c>
      <c r="I1586" t="s">
        <v>25</v>
      </c>
      <c r="J1586" t="s">
        <v>23</v>
      </c>
      <c r="K1586" t="s">
        <v>22</v>
      </c>
      <c r="L1586" t="s">
        <v>22</v>
      </c>
      <c r="M1586" t="s">
        <v>23</v>
      </c>
      <c r="N1586" t="s">
        <v>22</v>
      </c>
      <c r="O1586" t="s">
        <v>22</v>
      </c>
      <c r="P1586" t="s">
        <v>45</v>
      </c>
      <c r="Q1586">
        <v>1</v>
      </c>
      <c r="R1586" t="s">
        <v>33</v>
      </c>
      <c r="S1586">
        <v>53.5</v>
      </c>
      <c r="T1586">
        <v>3517.9</v>
      </c>
      <c r="U1586">
        <v>0</v>
      </c>
    </row>
    <row r="1587" spans="1:21" x14ac:dyDescent="0.25">
      <c r="A1587" t="s">
        <v>1619</v>
      </c>
      <c r="B1587">
        <v>1</v>
      </c>
      <c r="C1587">
        <v>0</v>
      </c>
      <c r="D1587">
        <v>1</v>
      </c>
      <c r="E1587">
        <v>0</v>
      </c>
      <c r="F1587">
        <v>42</v>
      </c>
      <c r="G1587">
        <v>1</v>
      </c>
      <c r="H1587" t="s">
        <v>22</v>
      </c>
      <c r="I1587" t="s">
        <v>25</v>
      </c>
      <c r="J1587" t="s">
        <v>22</v>
      </c>
      <c r="K1587" t="s">
        <v>23</v>
      </c>
      <c r="L1587" t="s">
        <v>23</v>
      </c>
      <c r="M1587" t="s">
        <v>22</v>
      </c>
      <c r="N1587" t="s">
        <v>22</v>
      </c>
      <c r="O1587" t="s">
        <v>22</v>
      </c>
      <c r="P1587" t="s">
        <v>29</v>
      </c>
      <c r="Q1587">
        <v>0</v>
      </c>
      <c r="R1587" t="s">
        <v>38</v>
      </c>
      <c r="S1587">
        <v>80.45</v>
      </c>
      <c r="T1587">
        <v>3375.9</v>
      </c>
      <c r="U1587">
        <v>0</v>
      </c>
    </row>
    <row r="1588" spans="1:21" x14ac:dyDescent="0.25">
      <c r="A1588" t="s">
        <v>1620</v>
      </c>
      <c r="B1588">
        <v>0</v>
      </c>
      <c r="C1588">
        <v>0</v>
      </c>
      <c r="D1588">
        <v>1</v>
      </c>
      <c r="E1588">
        <v>1</v>
      </c>
      <c r="F1588">
        <v>68</v>
      </c>
      <c r="G1588">
        <v>1</v>
      </c>
      <c r="H1588" t="s">
        <v>22</v>
      </c>
      <c r="I1588" t="s">
        <v>35</v>
      </c>
      <c r="J1588" t="s">
        <v>22</v>
      </c>
      <c r="K1588" t="s">
        <v>23</v>
      </c>
      <c r="L1588" t="s">
        <v>22</v>
      </c>
      <c r="M1588" t="s">
        <v>22</v>
      </c>
      <c r="N1588" t="s">
        <v>22</v>
      </c>
      <c r="O1588" t="s">
        <v>22</v>
      </c>
      <c r="P1588" t="s">
        <v>45</v>
      </c>
      <c r="Q1588">
        <v>1</v>
      </c>
      <c r="R1588" t="s">
        <v>33</v>
      </c>
      <c r="S1588">
        <v>109.05</v>
      </c>
      <c r="T1588">
        <v>7508.55</v>
      </c>
      <c r="U1588">
        <v>0</v>
      </c>
    </row>
    <row r="1589" spans="1:21" x14ac:dyDescent="0.25">
      <c r="A1589" t="s">
        <v>1621</v>
      </c>
      <c r="B1589">
        <v>1</v>
      </c>
      <c r="C1589">
        <v>0</v>
      </c>
      <c r="D1589">
        <v>1</v>
      </c>
      <c r="E1589">
        <v>1</v>
      </c>
      <c r="F1589">
        <v>48</v>
      </c>
      <c r="G1589">
        <v>1</v>
      </c>
      <c r="H1589" t="s">
        <v>22</v>
      </c>
      <c r="I1589" t="s">
        <v>23</v>
      </c>
      <c r="J1589" t="s">
        <v>44</v>
      </c>
      <c r="K1589" t="s">
        <v>44</v>
      </c>
      <c r="L1589" t="s">
        <v>44</v>
      </c>
      <c r="M1589" t="s">
        <v>44</v>
      </c>
      <c r="N1589" t="s">
        <v>44</v>
      </c>
      <c r="O1589" t="s">
        <v>44</v>
      </c>
      <c r="P1589" t="s">
        <v>45</v>
      </c>
      <c r="Q1589">
        <v>0</v>
      </c>
      <c r="R1589" t="s">
        <v>33</v>
      </c>
      <c r="S1589">
        <v>26.3</v>
      </c>
      <c r="T1589">
        <v>1245.05</v>
      </c>
      <c r="U1589">
        <v>0</v>
      </c>
    </row>
    <row r="1590" spans="1:21" x14ac:dyDescent="0.25">
      <c r="A1590" t="s">
        <v>1622</v>
      </c>
      <c r="B1590">
        <v>0</v>
      </c>
      <c r="C1590">
        <v>1</v>
      </c>
      <c r="D1590">
        <v>0</v>
      </c>
      <c r="E1590">
        <v>0</v>
      </c>
      <c r="F1590">
        <v>50</v>
      </c>
      <c r="G1590">
        <v>1</v>
      </c>
      <c r="H1590" t="s">
        <v>22</v>
      </c>
      <c r="I1590" t="s">
        <v>35</v>
      </c>
      <c r="J1590" t="s">
        <v>23</v>
      </c>
      <c r="K1590" t="s">
        <v>22</v>
      </c>
      <c r="L1590" t="s">
        <v>23</v>
      </c>
      <c r="M1590" t="s">
        <v>22</v>
      </c>
      <c r="N1590" t="s">
        <v>22</v>
      </c>
      <c r="O1590" t="s">
        <v>22</v>
      </c>
      <c r="P1590" t="s">
        <v>29</v>
      </c>
      <c r="Q1590">
        <v>1</v>
      </c>
      <c r="R1590" t="s">
        <v>27</v>
      </c>
      <c r="S1590">
        <v>106.8</v>
      </c>
      <c r="T1590">
        <v>5347.95</v>
      </c>
      <c r="U1590">
        <v>0</v>
      </c>
    </row>
    <row r="1591" spans="1:21" x14ac:dyDescent="0.25">
      <c r="A1591" t="s">
        <v>1623</v>
      </c>
      <c r="B1591">
        <v>0</v>
      </c>
      <c r="C1591">
        <v>1</v>
      </c>
      <c r="D1591">
        <v>0</v>
      </c>
      <c r="E1591">
        <v>0</v>
      </c>
      <c r="F1591">
        <v>7</v>
      </c>
      <c r="G1591">
        <v>1</v>
      </c>
      <c r="H1591" t="s">
        <v>23</v>
      </c>
      <c r="I1591" t="s">
        <v>25</v>
      </c>
      <c r="J1591" t="s">
        <v>23</v>
      </c>
      <c r="K1591" t="s">
        <v>22</v>
      </c>
      <c r="L1591" t="s">
        <v>22</v>
      </c>
      <c r="M1591" t="s">
        <v>23</v>
      </c>
      <c r="N1591" t="s">
        <v>22</v>
      </c>
      <c r="O1591" t="s">
        <v>23</v>
      </c>
      <c r="P1591" t="s">
        <v>26</v>
      </c>
      <c r="Q1591">
        <v>1</v>
      </c>
      <c r="R1591" t="s">
        <v>27</v>
      </c>
      <c r="S1591">
        <v>64.95</v>
      </c>
      <c r="T1591">
        <v>493.65</v>
      </c>
      <c r="U1591">
        <v>0</v>
      </c>
    </row>
    <row r="1592" spans="1:21" x14ac:dyDescent="0.25">
      <c r="A1592" t="s">
        <v>1624</v>
      </c>
      <c r="B1592">
        <v>0</v>
      </c>
      <c r="C1592">
        <v>0</v>
      </c>
      <c r="D1592">
        <v>1</v>
      </c>
      <c r="E1592">
        <v>1</v>
      </c>
      <c r="F1592">
        <v>63</v>
      </c>
      <c r="G1592">
        <v>1</v>
      </c>
      <c r="H1592" t="s">
        <v>23</v>
      </c>
      <c r="I1592" t="s">
        <v>23</v>
      </c>
      <c r="J1592" t="s">
        <v>44</v>
      </c>
      <c r="K1592" t="s">
        <v>44</v>
      </c>
      <c r="L1592" t="s">
        <v>44</v>
      </c>
      <c r="M1592" t="s">
        <v>44</v>
      </c>
      <c r="N1592" t="s">
        <v>44</v>
      </c>
      <c r="O1592" t="s">
        <v>44</v>
      </c>
      <c r="P1592" t="s">
        <v>45</v>
      </c>
      <c r="Q1592">
        <v>0</v>
      </c>
      <c r="R1592" t="s">
        <v>27</v>
      </c>
      <c r="S1592">
        <v>19.350000000000001</v>
      </c>
      <c r="T1592">
        <v>1263.8499999999999</v>
      </c>
      <c r="U1592">
        <v>0</v>
      </c>
    </row>
    <row r="1593" spans="1:21" x14ac:dyDescent="0.25">
      <c r="A1593" t="s">
        <v>1625</v>
      </c>
      <c r="B1593">
        <v>1</v>
      </c>
      <c r="C1593">
        <v>0</v>
      </c>
      <c r="D1593">
        <v>0</v>
      </c>
      <c r="E1593">
        <v>0</v>
      </c>
      <c r="F1593">
        <v>17</v>
      </c>
      <c r="G1593">
        <v>1</v>
      </c>
      <c r="H1593" t="s">
        <v>23</v>
      </c>
      <c r="I1593" t="s">
        <v>23</v>
      </c>
      <c r="J1593" t="s">
        <v>44</v>
      </c>
      <c r="K1593" t="s">
        <v>44</v>
      </c>
      <c r="L1593" t="s">
        <v>44</v>
      </c>
      <c r="M1593" t="s">
        <v>44</v>
      </c>
      <c r="N1593" t="s">
        <v>44</v>
      </c>
      <c r="O1593" t="s">
        <v>44</v>
      </c>
      <c r="P1593" t="s">
        <v>26</v>
      </c>
      <c r="Q1593">
        <v>0</v>
      </c>
      <c r="R1593" t="s">
        <v>38</v>
      </c>
      <c r="S1593">
        <v>21.1</v>
      </c>
      <c r="T1593">
        <v>385.55</v>
      </c>
      <c r="U1593">
        <v>0</v>
      </c>
    </row>
    <row r="1594" spans="1:21" x14ac:dyDescent="0.25">
      <c r="A1594" t="s">
        <v>1626</v>
      </c>
      <c r="B1594">
        <v>0</v>
      </c>
      <c r="C1594">
        <v>0</v>
      </c>
      <c r="D1594">
        <v>1</v>
      </c>
      <c r="E1594">
        <v>1</v>
      </c>
      <c r="F1594">
        <v>42</v>
      </c>
      <c r="G1594">
        <v>1</v>
      </c>
      <c r="H1594" t="s">
        <v>23</v>
      </c>
      <c r="I1594" t="s">
        <v>35</v>
      </c>
      <c r="J1594" t="s">
        <v>23</v>
      </c>
      <c r="K1594" t="s">
        <v>23</v>
      </c>
      <c r="L1594" t="s">
        <v>23</v>
      </c>
      <c r="M1594" t="s">
        <v>23</v>
      </c>
      <c r="N1594" t="s">
        <v>22</v>
      </c>
      <c r="O1594" t="s">
        <v>23</v>
      </c>
      <c r="P1594" t="s">
        <v>26</v>
      </c>
      <c r="Q1594">
        <v>1</v>
      </c>
      <c r="R1594" t="s">
        <v>38</v>
      </c>
      <c r="S1594">
        <v>77.95</v>
      </c>
      <c r="T1594">
        <v>3384</v>
      </c>
      <c r="U1594">
        <v>1</v>
      </c>
    </row>
    <row r="1595" spans="1:21" x14ac:dyDescent="0.25">
      <c r="A1595" t="s">
        <v>1627</v>
      </c>
      <c r="B1595">
        <v>1</v>
      </c>
      <c r="C1595">
        <v>0</v>
      </c>
      <c r="D1595">
        <v>1</v>
      </c>
      <c r="E1595">
        <v>1</v>
      </c>
      <c r="F1595">
        <v>4</v>
      </c>
      <c r="G1595">
        <v>1</v>
      </c>
      <c r="H1595" t="s">
        <v>23</v>
      </c>
      <c r="I1595" t="s">
        <v>23</v>
      </c>
      <c r="J1595" t="s">
        <v>44</v>
      </c>
      <c r="K1595" t="s">
        <v>44</v>
      </c>
      <c r="L1595" t="s">
        <v>44</v>
      </c>
      <c r="M1595" t="s">
        <v>44</v>
      </c>
      <c r="N1595" t="s">
        <v>44</v>
      </c>
      <c r="O1595" t="s">
        <v>44</v>
      </c>
      <c r="P1595" t="s">
        <v>26</v>
      </c>
      <c r="Q1595">
        <v>0</v>
      </c>
      <c r="R1595" t="s">
        <v>30</v>
      </c>
      <c r="S1595">
        <v>18.850000000000001</v>
      </c>
      <c r="T1595">
        <v>84.2</v>
      </c>
      <c r="U1595">
        <v>0</v>
      </c>
    </row>
    <row r="1596" spans="1:21" x14ac:dyDescent="0.25">
      <c r="A1596" t="s">
        <v>1628</v>
      </c>
      <c r="B1596">
        <v>0</v>
      </c>
      <c r="C1596">
        <v>0</v>
      </c>
      <c r="D1596">
        <v>0</v>
      </c>
      <c r="E1596">
        <v>1</v>
      </c>
      <c r="F1596">
        <v>62</v>
      </c>
      <c r="G1596">
        <v>1</v>
      </c>
      <c r="H1596" t="s">
        <v>22</v>
      </c>
      <c r="I1596" t="s">
        <v>23</v>
      </c>
      <c r="J1596" t="s">
        <v>44</v>
      </c>
      <c r="K1596" t="s">
        <v>44</v>
      </c>
      <c r="L1596" t="s">
        <v>44</v>
      </c>
      <c r="M1596" t="s">
        <v>44</v>
      </c>
      <c r="N1596" t="s">
        <v>44</v>
      </c>
      <c r="O1596" t="s">
        <v>44</v>
      </c>
      <c r="P1596" t="s">
        <v>45</v>
      </c>
      <c r="Q1596">
        <v>0</v>
      </c>
      <c r="R1596" t="s">
        <v>33</v>
      </c>
      <c r="S1596">
        <v>26</v>
      </c>
      <c r="T1596">
        <v>1638.7</v>
      </c>
      <c r="U1596">
        <v>0</v>
      </c>
    </row>
    <row r="1597" spans="1:21" x14ac:dyDescent="0.25">
      <c r="A1597" t="s">
        <v>1629</v>
      </c>
      <c r="B1597">
        <v>1</v>
      </c>
      <c r="C1597">
        <v>1</v>
      </c>
      <c r="D1597">
        <v>0</v>
      </c>
      <c r="E1597">
        <v>0</v>
      </c>
      <c r="F1597">
        <v>2</v>
      </c>
      <c r="G1597">
        <v>1</v>
      </c>
      <c r="H1597" t="s">
        <v>23</v>
      </c>
      <c r="I1597" t="s">
        <v>35</v>
      </c>
      <c r="J1597" t="s">
        <v>23</v>
      </c>
      <c r="K1597" t="s">
        <v>22</v>
      </c>
      <c r="L1597" t="s">
        <v>23</v>
      </c>
      <c r="M1597" t="s">
        <v>23</v>
      </c>
      <c r="N1597" t="s">
        <v>23</v>
      </c>
      <c r="O1597" t="s">
        <v>23</v>
      </c>
      <c r="P1597" t="s">
        <v>26</v>
      </c>
      <c r="Q1597">
        <v>1</v>
      </c>
      <c r="R1597" t="s">
        <v>27</v>
      </c>
      <c r="S1597">
        <v>74.7</v>
      </c>
      <c r="T1597">
        <v>165.4</v>
      </c>
      <c r="U1597">
        <v>1</v>
      </c>
    </row>
    <row r="1598" spans="1:21" x14ac:dyDescent="0.25">
      <c r="A1598" t="s">
        <v>1630</v>
      </c>
      <c r="B1598">
        <v>0</v>
      </c>
      <c r="C1598">
        <v>0</v>
      </c>
      <c r="D1598">
        <v>1</v>
      </c>
      <c r="E1598">
        <v>0</v>
      </c>
      <c r="F1598">
        <v>2</v>
      </c>
      <c r="G1598">
        <v>1</v>
      </c>
      <c r="H1598" t="s">
        <v>23</v>
      </c>
      <c r="I1598" t="s">
        <v>35</v>
      </c>
      <c r="J1598" t="s">
        <v>23</v>
      </c>
      <c r="K1598" t="s">
        <v>23</v>
      </c>
      <c r="L1598" t="s">
        <v>23</v>
      </c>
      <c r="M1598" t="s">
        <v>23</v>
      </c>
      <c r="N1598" t="s">
        <v>23</v>
      </c>
      <c r="O1598" t="s">
        <v>23</v>
      </c>
      <c r="P1598" t="s">
        <v>26</v>
      </c>
      <c r="Q1598">
        <v>1</v>
      </c>
      <c r="R1598" t="s">
        <v>27</v>
      </c>
      <c r="S1598">
        <v>70.349999999999994</v>
      </c>
      <c r="T1598">
        <v>120.25</v>
      </c>
      <c r="U1598">
        <v>0</v>
      </c>
    </row>
    <row r="1599" spans="1:21" x14ac:dyDescent="0.25">
      <c r="A1599" t="s">
        <v>1631</v>
      </c>
      <c r="B1599">
        <v>1</v>
      </c>
      <c r="C1599">
        <v>0</v>
      </c>
      <c r="D1599">
        <v>1</v>
      </c>
      <c r="E1599">
        <v>0</v>
      </c>
      <c r="F1599">
        <v>48</v>
      </c>
      <c r="G1599">
        <v>1</v>
      </c>
      <c r="H1599" t="s">
        <v>22</v>
      </c>
      <c r="I1599" t="s">
        <v>35</v>
      </c>
      <c r="J1599" t="s">
        <v>22</v>
      </c>
      <c r="K1599" t="s">
        <v>22</v>
      </c>
      <c r="L1599" t="s">
        <v>22</v>
      </c>
      <c r="M1599" t="s">
        <v>23</v>
      </c>
      <c r="N1599" t="s">
        <v>22</v>
      </c>
      <c r="O1599" t="s">
        <v>23</v>
      </c>
      <c r="P1599" t="s">
        <v>45</v>
      </c>
      <c r="Q1599">
        <v>1</v>
      </c>
      <c r="R1599" t="s">
        <v>33</v>
      </c>
      <c r="S1599">
        <v>96.9</v>
      </c>
      <c r="T1599">
        <v>4473.45</v>
      </c>
      <c r="U1599">
        <v>0</v>
      </c>
    </row>
    <row r="1600" spans="1:21" x14ac:dyDescent="0.25">
      <c r="A1600" t="s">
        <v>1632</v>
      </c>
      <c r="B1600">
        <v>1</v>
      </c>
      <c r="C1600">
        <v>0</v>
      </c>
      <c r="D1600">
        <v>1</v>
      </c>
      <c r="E1600">
        <v>0</v>
      </c>
      <c r="F1600">
        <v>27</v>
      </c>
      <c r="G1600">
        <v>1</v>
      </c>
      <c r="H1600" t="s">
        <v>23</v>
      </c>
      <c r="I1600" t="s">
        <v>23</v>
      </c>
      <c r="J1600" t="s">
        <v>44</v>
      </c>
      <c r="K1600" t="s">
        <v>44</v>
      </c>
      <c r="L1600" t="s">
        <v>44</v>
      </c>
      <c r="M1600" t="s">
        <v>44</v>
      </c>
      <c r="N1600" t="s">
        <v>44</v>
      </c>
      <c r="O1600" t="s">
        <v>44</v>
      </c>
      <c r="P1600" t="s">
        <v>45</v>
      </c>
      <c r="Q1600">
        <v>0</v>
      </c>
      <c r="R1600" t="s">
        <v>33</v>
      </c>
      <c r="S1600">
        <v>19.55</v>
      </c>
      <c r="T1600">
        <v>520.54999999999995</v>
      </c>
      <c r="U1600">
        <v>0</v>
      </c>
    </row>
    <row r="1601" spans="1:21" x14ac:dyDescent="0.25">
      <c r="A1601" t="s">
        <v>1633</v>
      </c>
      <c r="B1601">
        <v>0</v>
      </c>
      <c r="C1601">
        <v>0</v>
      </c>
      <c r="D1601">
        <v>1</v>
      </c>
      <c r="E1601">
        <v>1</v>
      </c>
      <c r="F1601">
        <v>70</v>
      </c>
      <c r="G1601">
        <v>1</v>
      </c>
      <c r="H1601" t="s">
        <v>23</v>
      </c>
      <c r="I1601" t="s">
        <v>25</v>
      </c>
      <c r="J1601" t="s">
        <v>23</v>
      </c>
      <c r="K1601" t="s">
        <v>22</v>
      </c>
      <c r="L1601" t="s">
        <v>22</v>
      </c>
      <c r="M1601" t="s">
        <v>22</v>
      </c>
      <c r="N1601" t="s">
        <v>22</v>
      </c>
      <c r="O1601" t="s">
        <v>22</v>
      </c>
      <c r="P1601" t="s">
        <v>45</v>
      </c>
      <c r="Q1601">
        <v>1</v>
      </c>
      <c r="R1601" t="s">
        <v>33</v>
      </c>
      <c r="S1601">
        <v>80.400000000000006</v>
      </c>
      <c r="T1601">
        <v>5717.85</v>
      </c>
      <c r="U1601">
        <v>0</v>
      </c>
    </row>
    <row r="1602" spans="1:21" x14ac:dyDescent="0.25">
      <c r="A1602" t="s">
        <v>1634</v>
      </c>
      <c r="B1602">
        <v>1</v>
      </c>
      <c r="C1602">
        <v>1</v>
      </c>
      <c r="D1602">
        <v>0</v>
      </c>
      <c r="E1602">
        <v>0</v>
      </c>
      <c r="F1602">
        <v>1</v>
      </c>
      <c r="G1602">
        <v>1</v>
      </c>
      <c r="H1602" t="s">
        <v>22</v>
      </c>
      <c r="I1602" t="s">
        <v>35</v>
      </c>
      <c r="J1602" t="s">
        <v>23</v>
      </c>
      <c r="K1602" t="s">
        <v>23</v>
      </c>
      <c r="L1602" t="s">
        <v>22</v>
      </c>
      <c r="M1602" t="s">
        <v>23</v>
      </c>
      <c r="N1602" t="s">
        <v>22</v>
      </c>
      <c r="O1602" t="s">
        <v>23</v>
      </c>
      <c r="P1602" t="s">
        <v>26</v>
      </c>
      <c r="Q1602">
        <v>1</v>
      </c>
      <c r="R1602" t="s">
        <v>27</v>
      </c>
      <c r="S1602">
        <v>88.8</v>
      </c>
      <c r="T1602">
        <v>88.8</v>
      </c>
      <c r="U1602">
        <v>1</v>
      </c>
    </row>
    <row r="1603" spans="1:21" x14ac:dyDescent="0.25">
      <c r="A1603" t="s">
        <v>1635</v>
      </c>
      <c r="B1603">
        <v>1</v>
      </c>
      <c r="C1603">
        <v>0</v>
      </c>
      <c r="D1603">
        <v>1</v>
      </c>
      <c r="E1603">
        <v>0</v>
      </c>
      <c r="F1603">
        <v>46</v>
      </c>
      <c r="G1603">
        <v>1</v>
      </c>
      <c r="H1603" t="s">
        <v>22</v>
      </c>
      <c r="I1603" t="s">
        <v>35</v>
      </c>
      <c r="J1603" t="s">
        <v>23</v>
      </c>
      <c r="K1603" t="s">
        <v>22</v>
      </c>
      <c r="L1603" t="s">
        <v>22</v>
      </c>
      <c r="M1603" t="s">
        <v>23</v>
      </c>
      <c r="N1603" t="s">
        <v>22</v>
      </c>
      <c r="O1603" t="s">
        <v>23</v>
      </c>
      <c r="P1603" t="s">
        <v>29</v>
      </c>
      <c r="Q1603">
        <v>1</v>
      </c>
      <c r="R1603" t="s">
        <v>27</v>
      </c>
      <c r="S1603">
        <v>94.65</v>
      </c>
      <c r="T1603">
        <v>4312.5</v>
      </c>
      <c r="U1603">
        <v>0</v>
      </c>
    </row>
    <row r="1604" spans="1:21" x14ac:dyDescent="0.25">
      <c r="A1604" t="s">
        <v>1636</v>
      </c>
      <c r="B1604">
        <v>1</v>
      </c>
      <c r="C1604">
        <v>0</v>
      </c>
      <c r="D1604">
        <v>0</v>
      </c>
      <c r="E1604">
        <v>0</v>
      </c>
      <c r="F1604">
        <v>30</v>
      </c>
      <c r="G1604">
        <v>1</v>
      </c>
      <c r="H1604" t="s">
        <v>23</v>
      </c>
      <c r="I1604" t="s">
        <v>35</v>
      </c>
      <c r="J1604" t="s">
        <v>23</v>
      </c>
      <c r="K1604" t="s">
        <v>23</v>
      </c>
      <c r="L1604" t="s">
        <v>23</v>
      </c>
      <c r="M1604" t="s">
        <v>23</v>
      </c>
      <c r="N1604" t="s">
        <v>22</v>
      </c>
      <c r="O1604" t="s">
        <v>22</v>
      </c>
      <c r="P1604" t="s">
        <v>26</v>
      </c>
      <c r="Q1604">
        <v>1</v>
      </c>
      <c r="R1604" t="s">
        <v>27</v>
      </c>
      <c r="S1604">
        <v>90.25</v>
      </c>
      <c r="T1604">
        <v>2755.35</v>
      </c>
      <c r="U1604">
        <v>1</v>
      </c>
    </row>
    <row r="1605" spans="1:21" x14ac:dyDescent="0.25">
      <c r="A1605" t="s">
        <v>1637</v>
      </c>
      <c r="B1605">
        <v>0</v>
      </c>
      <c r="C1605">
        <v>0</v>
      </c>
      <c r="D1605">
        <v>0</v>
      </c>
      <c r="E1605">
        <v>0</v>
      </c>
      <c r="F1605">
        <v>15</v>
      </c>
      <c r="G1605">
        <v>1</v>
      </c>
      <c r="H1605" t="s">
        <v>22</v>
      </c>
      <c r="I1605" t="s">
        <v>25</v>
      </c>
      <c r="J1605" t="s">
        <v>22</v>
      </c>
      <c r="K1605" t="s">
        <v>23</v>
      </c>
      <c r="L1605" t="s">
        <v>23</v>
      </c>
      <c r="M1605" t="s">
        <v>23</v>
      </c>
      <c r="N1605" t="s">
        <v>23</v>
      </c>
      <c r="O1605" t="s">
        <v>22</v>
      </c>
      <c r="P1605" t="s">
        <v>26</v>
      </c>
      <c r="Q1605">
        <v>1</v>
      </c>
      <c r="R1605" t="s">
        <v>33</v>
      </c>
      <c r="S1605">
        <v>64.650000000000006</v>
      </c>
      <c r="T1605">
        <v>994.55</v>
      </c>
      <c r="U1605">
        <v>1</v>
      </c>
    </row>
    <row r="1606" spans="1:21" x14ac:dyDescent="0.25">
      <c r="A1606" t="s">
        <v>1638</v>
      </c>
      <c r="B1606">
        <v>1</v>
      </c>
      <c r="C1606">
        <v>0</v>
      </c>
      <c r="D1606">
        <v>1</v>
      </c>
      <c r="E1606">
        <v>1</v>
      </c>
      <c r="F1606">
        <v>69</v>
      </c>
      <c r="G1606">
        <v>1</v>
      </c>
      <c r="H1606" t="s">
        <v>22</v>
      </c>
      <c r="I1606" t="s">
        <v>35</v>
      </c>
      <c r="J1606" t="s">
        <v>23</v>
      </c>
      <c r="K1606" t="s">
        <v>22</v>
      </c>
      <c r="L1606" t="s">
        <v>22</v>
      </c>
      <c r="M1606" t="s">
        <v>23</v>
      </c>
      <c r="N1606" t="s">
        <v>22</v>
      </c>
      <c r="O1606" t="s">
        <v>23</v>
      </c>
      <c r="P1606" t="s">
        <v>29</v>
      </c>
      <c r="Q1606">
        <v>0</v>
      </c>
      <c r="R1606" t="s">
        <v>38</v>
      </c>
      <c r="S1606">
        <v>95.75</v>
      </c>
      <c r="T1606">
        <v>6511.25</v>
      </c>
      <c r="U1606">
        <v>0</v>
      </c>
    </row>
    <row r="1607" spans="1:21" x14ac:dyDescent="0.25">
      <c r="A1607" t="s">
        <v>1639</v>
      </c>
      <c r="B1607">
        <v>1</v>
      </c>
      <c r="C1607">
        <v>0</v>
      </c>
      <c r="D1607">
        <v>0</v>
      </c>
      <c r="E1607">
        <v>0</v>
      </c>
      <c r="F1607">
        <v>65</v>
      </c>
      <c r="G1607">
        <v>1</v>
      </c>
      <c r="H1607" t="s">
        <v>23</v>
      </c>
      <c r="I1607" t="s">
        <v>23</v>
      </c>
      <c r="J1607" t="s">
        <v>44</v>
      </c>
      <c r="K1607" t="s">
        <v>44</v>
      </c>
      <c r="L1607" t="s">
        <v>44</v>
      </c>
      <c r="M1607" t="s">
        <v>44</v>
      </c>
      <c r="N1607" t="s">
        <v>44</v>
      </c>
      <c r="O1607" t="s">
        <v>44</v>
      </c>
      <c r="P1607" t="s">
        <v>45</v>
      </c>
      <c r="Q1607">
        <v>1</v>
      </c>
      <c r="R1607" t="s">
        <v>38</v>
      </c>
      <c r="S1607">
        <v>19.55</v>
      </c>
      <c r="T1607">
        <v>1218.6500000000001</v>
      </c>
      <c r="U1607">
        <v>0</v>
      </c>
    </row>
    <row r="1608" spans="1:21" x14ac:dyDescent="0.25">
      <c r="A1608" t="s">
        <v>1640</v>
      </c>
      <c r="B1608">
        <v>1</v>
      </c>
      <c r="C1608">
        <v>1</v>
      </c>
      <c r="D1608">
        <v>1</v>
      </c>
      <c r="E1608">
        <v>1</v>
      </c>
      <c r="F1608">
        <v>72</v>
      </c>
      <c r="G1608">
        <v>1</v>
      </c>
      <c r="H1608" t="s">
        <v>23</v>
      </c>
      <c r="I1608" t="s">
        <v>35</v>
      </c>
      <c r="J1608" t="s">
        <v>22</v>
      </c>
      <c r="K1608" t="s">
        <v>23</v>
      </c>
      <c r="L1608" t="s">
        <v>22</v>
      </c>
      <c r="M1608" t="s">
        <v>22</v>
      </c>
      <c r="N1608" t="s">
        <v>22</v>
      </c>
      <c r="O1608" t="s">
        <v>22</v>
      </c>
      <c r="P1608" t="s">
        <v>45</v>
      </c>
      <c r="Q1608">
        <v>1</v>
      </c>
      <c r="R1608" t="s">
        <v>38</v>
      </c>
      <c r="S1608">
        <v>104.1</v>
      </c>
      <c r="T1608">
        <v>7447.7</v>
      </c>
      <c r="U1608">
        <v>0</v>
      </c>
    </row>
    <row r="1609" spans="1:21" x14ac:dyDescent="0.25">
      <c r="A1609" t="s">
        <v>1641</v>
      </c>
      <c r="B1609">
        <v>1</v>
      </c>
      <c r="C1609">
        <v>1</v>
      </c>
      <c r="D1609">
        <v>1</v>
      </c>
      <c r="E1609">
        <v>0</v>
      </c>
      <c r="F1609">
        <v>13</v>
      </c>
      <c r="G1609">
        <v>1</v>
      </c>
      <c r="H1609" t="s">
        <v>23</v>
      </c>
      <c r="I1609" t="s">
        <v>35</v>
      </c>
      <c r="J1609" t="s">
        <v>23</v>
      </c>
      <c r="K1609" t="s">
        <v>22</v>
      </c>
      <c r="L1609" t="s">
        <v>23</v>
      </c>
      <c r="M1609" t="s">
        <v>22</v>
      </c>
      <c r="N1609" t="s">
        <v>23</v>
      </c>
      <c r="O1609" t="s">
        <v>22</v>
      </c>
      <c r="P1609" t="s">
        <v>26</v>
      </c>
      <c r="Q1609">
        <v>1</v>
      </c>
      <c r="R1609" t="s">
        <v>33</v>
      </c>
      <c r="S1609">
        <v>89.05</v>
      </c>
      <c r="T1609">
        <v>1169.3499999999999</v>
      </c>
      <c r="U1609">
        <v>1</v>
      </c>
    </row>
    <row r="1610" spans="1:21" x14ac:dyDescent="0.25">
      <c r="A1610" t="s">
        <v>1642</v>
      </c>
      <c r="B1610">
        <v>1</v>
      </c>
      <c r="C1610">
        <v>0</v>
      </c>
      <c r="D1610">
        <v>0</v>
      </c>
      <c r="E1610">
        <v>0</v>
      </c>
      <c r="F1610">
        <v>17</v>
      </c>
      <c r="G1610">
        <v>1</v>
      </c>
      <c r="H1610" t="s">
        <v>23</v>
      </c>
      <c r="I1610" t="s">
        <v>23</v>
      </c>
      <c r="J1610" t="s">
        <v>44</v>
      </c>
      <c r="K1610" t="s">
        <v>44</v>
      </c>
      <c r="L1610" t="s">
        <v>44</v>
      </c>
      <c r="M1610" t="s">
        <v>44</v>
      </c>
      <c r="N1610" t="s">
        <v>44</v>
      </c>
      <c r="O1610" t="s">
        <v>44</v>
      </c>
      <c r="P1610" t="s">
        <v>29</v>
      </c>
      <c r="Q1610">
        <v>1</v>
      </c>
      <c r="R1610" t="s">
        <v>30</v>
      </c>
      <c r="S1610">
        <v>20.100000000000001</v>
      </c>
      <c r="T1610">
        <v>279.5</v>
      </c>
      <c r="U1610">
        <v>0</v>
      </c>
    </row>
    <row r="1611" spans="1:21" x14ac:dyDescent="0.25">
      <c r="A1611" t="s">
        <v>1643</v>
      </c>
      <c r="B1611">
        <v>1</v>
      </c>
      <c r="C1611">
        <v>0</v>
      </c>
      <c r="D1611">
        <v>1</v>
      </c>
      <c r="E1611">
        <v>0</v>
      </c>
      <c r="F1611">
        <v>51</v>
      </c>
      <c r="G1611">
        <v>1</v>
      </c>
      <c r="H1611" t="s">
        <v>22</v>
      </c>
      <c r="I1611" t="s">
        <v>35</v>
      </c>
      <c r="J1611" t="s">
        <v>22</v>
      </c>
      <c r="K1611" t="s">
        <v>23</v>
      </c>
      <c r="L1611" t="s">
        <v>22</v>
      </c>
      <c r="M1611" t="s">
        <v>22</v>
      </c>
      <c r="N1611" t="s">
        <v>22</v>
      </c>
      <c r="O1611" t="s">
        <v>22</v>
      </c>
      <c r="P1611" t="s">
        <v>29</v>
      </c>
      <c r="Q1611">
        <v>1</v>
      </c>
      <c r="R1611" t="s">
        <v>27</v>
      </c>
      <c r="S1611">
        <v>111.55</v>
      </c>
      <c r="T1611">
        <v>5720.35</v>
      </c>
      <c r="U1611">
        <v>0</v>
      </c>
    </row>
    <row r="1612" spans="1:21" x14ac:dyDescent="0.25">
      <c r="A1612" t="s">
        <v>1644</v>
      </c>
      <c r="B1612">
        <v>1</v>
      </c>
      <c r="C1612">
        <v>0</v>
      </c>
      <c r="D1612">
        <v>1</v>
      </c>
      <c r="E1612">
        <v>1</v>
      </c>
      <c r="F1612">
        <v>51</v>
      </c>
      <c r="G1612">
        <v>1</v>
      </c>
      <c r="H1612" t="s">
        <v>23</v>
      </c>
      <c r="I1612" t="s">
        <v>25</v>
      </c>
      <c r="J1612" t="s">
        <v>22</v>
      </c>
      <c r="K1612" t="s">
        <v>22</v>
      </c>
      <c r="L1612" t="s">
        <v>23</v>
      </c>
      <c r="M1612" t="s">
        <v>22</v>
      </c>
      <c r="N1612" t="s">
        <v>23</v>
      </c>
      <c r="O1612" t="s">
        <v>23</v>
      </c>
      <c r="P1612" t="s">
        <v>45</v>
      </c>
      <c r="Q1612">
        <v>0</v>
      </c>
      <c r="R1612" t="s">
        <v>38</v>
      </c>
      <c r="S1612">
        <v>60.5</v>
      </c>
      <c r="T1612">
        <v>3121.45</v>
      </c>
      <c r="U1612">
        <v>0</v>
      </c>
    </row>
    <row r="1613" spans="1:21" x14ac:dyDescent="0.25">
      <c r="A1613" t="s">
        <v>1645</v>
      </c>
      <c r="B1613">
        <v>0</v>
      </c>
      <c r="C1613">
        <v>0</v>
      </c>
      <c r="D1613">
        <v>1</v>
      </c>
      <c r="E1613">
        <v>0</v>
      </c>
      <c r="F1613">
        <v>72</v>
      </c>
      <c r="G1613">
        <v>1</v>
      </c>
      <c r="H1613" t="s">
        <v>22</v>
      </c>
      <c r="I1613" t="s">
        <v>25</v>
      </c>
      <c r="J1613" t="s">
        <v>22</v>
      </c>
      <c r="K1613" t="s">
        <v>22</v>
      </c>
      <c r="L1613" t="s">
        <v>22</v>
      </c>
      <c r="M1613" t="s">
        <v>22</v>
      </c>
      <c r="N1613" t="s">
        <v>22</v>
      </c>
      <c r="O1613" t="s">
        <v>22</v>
      </c>
      <c r="P1613" t="s">
        <v>45</v>
      </c>
      <c r="Q1613">
        <v>1</v>
      </c>
      <c r="R1613" t="s">
        <v>33</v>
      </c>
      <c r="S1613">
        <v>90.95</v>
      </c>
      <c r="T1613">
        <v>6468.6</v>
      </c>
      <c r="U1613">
        <v>0</v>
      </c>
    </row>
    <row r="1614" spans="1:21" x14ac:dyDescent="0.25">
      <c r="A1614" t="s">
        <v>1646</v>
      </c>
      <c r="B1614">
        <v>1</v>
      </c>
      <c r="C1614">
        <v>0</v>
      </c>
      <c r="D1614">
        <v>1</v>
      </c>
      <c r="E1614">
        <v>1</v>
      </c>
      <c r="F1614">
        <v>67</v>
      </c>
      <c r="G1614">
        <v>1</v>
      </c>
      <c r="H1614" t="s">
        <v>22</v>
      </c>
      <c r="I1614" t="s">
        <v>35</v>
      </c>
      <c r="J1614" t="s">
        <v>23</v>
      </c>
      <c r="K1614" t="s">
        <v>22</v>
      </c>
      <c r="L1614" t="s">
        <v>22</v>
      </c>
      <c r="M1614" t="s">
        <v>23</v>
      </c>
      <c r="N1614" t="s">
        <v>23</v>
      </c>
      <c r="O1614" t="s">
        <v>23</v>
      </c>
      <c r="P1614" t="s">
        <v>29</v>
      </c>
      <c r="Q1614">
        <v>0</v>
      </c>
      <c r="R1614" t="s">
        <v>27</v>
      </c>
      <c r="S1614">
        <v>87.4</v>
      </c>
      <c r="T1614">
        <v>5918.8</v>
      </c>
      <c r="U1614">
        <v>1</v>
      </c>
    </row>
    <row r="1615" spans="1:21" x14ac:dyDescent="0.25">
      <c r="A1615" t="s">
        <v>1647</v>
      </c>
      <c r="B1615">
        <v>1</v>
      </c>
      <c r="C1615">
        <v>0</v>
      </c>
      <c r="D1615">
        <v>0</v>
      </c>
      <c r="E1615">
        <v>0</v>
      </c>
      <c r="F1615">
        <v>34</v>
      </c>
      <c r="G1615">
        <v>1</v>
      </c>
      <c r="H1615" t="s">
        <v>23</v>
      </c>
      <c r="I1615" t="s">
        <v>23</v>
      </c>
      <c r="J1615" t="s">
        <v>44</v>
      </c>
      <c r="K1615" t="s">
        <v>44</v>
      </c>
      <c r="L1615" t="s">
        <v>44</v>
      </c>
      <c r="M1615" t="s">
        <v>44</v>
      </c>
      <c r="N1615" t="s">
        <v>44</v>
      </c>
      <c r="O1615" t="s">
        <v>44</v>
      </c>
      <c r="P1615" t="s">
        <v>26</v>
      </c>
      <c r="Q1615">
        <v>0</v>
      </c>
      <c r="R1615" t="s">
        <v>30</v>
      </c>
      <c r="S1615">
        <v>19.7</v>
      </c>
      <c r="T1615">
        <v>675.6</v>
      </c>
      <c r="U1615">
        <v>0</v>
      </c>
    </row>
    <row r="1616" spans="1:21" x14ac:dyDescent="0.25">
      <c r="A1616" t="s">
        <v>1648</v>
      </c>
      <c r="B1616">
        <v>1</v>
      </c>
      <c r="C1616">
        <v>0</v>
      </c>
      <c r="D1616">
        <v>1</v>
      </c>
      <c r="E1616">
        <v>0</v>
      </c>
      <c r="F1616">
        <v>67</v>
      </c>
      <c r="G1616">
        <v>0</v>
      </c>
      <c r="H1616" t="s">
        <v>24</v>
      </c>
      <c r="I1616" t="s">
        <v>25</v>
      </c>
      <c r="J1616" t="s">
        <v>22</v>
      </c>
      <c r="K1616" t="s">
        <v>22</v>
      </c>
      <c r="L1616" t="s">
        <v>23</v>
      </c>
      <c r="M1616" t="s">
        <v>22</v>
      </c>
      <c r="N1616" t="s">
        <v>23</v>
      </c>
      <c r="O1616" t="s">
        <v>22</v>
      </c>
      <c r="P1616" t="s">
        <v>45</v>
      </c>
      <c r="Q1616">
        <v>1</v>
      </c>
      <c r="R1616" t="s">
        <v>33</v>
      </c>
      <c r="S1616">
        <v>50.95</v>
      </c>
      <c r="T1616">
        <v>3521.7</v>
      </c>
      <c r="U1616">
        <v>0</v>
      </c>
    </row>
    <row r="1617" spans="1:21" x14ac:dyDescent="0.25">
      <c r="A1617" t="s">
        <v>1649</v>
      </c>
      <c r="B1617">
        <v>0</v>
      </c>
      <c r="C1617">
        <v>0</v>
      </c>
      <c r="D1617">
        <v>1</v>
      </c>
      <c r="E1617">
        <v>0</v>
      </c>
      <c r="F1617">
        <v>49</v>
      </c>
      <c r="G1617">
        <v>1</v>
      </c>
      <c r="H1617" t="s">
        <v>23</v>
      </c>
      <c r="I1617" t="s">
        <v>23</v>
      </c>
      <c r="J1617" t="s">
        <v>44</v>
      </c>
      <c r="K1617" t="s">
        <v>44</v>
      </c>
      <c r="L1617" t="s">
        <v>44</v>
      </c>
      <c r="M1617" t="s">
        <v>44</v>
      </c>
      <c r="N1617" t="s">
        <v>44</v>
      </c>
      <c r="O1617" t="s">
        <v>44</v>
      </c>
      <c r="P1617" t="s">
        <v>29</v>
      </c>
      <c r="Q1617">
        <v>1</v>
      </c>
      <c r="R1617" t="s">
        <v>33</v>
      </c>
      <c r="S1617">
        <v>20.05</v>
      </c>
      <c r="T1617">
        <v>923.1</v>
      </c>
      <c r="U1617">
        <v>0</v>
      </c>
    </row>
    <row r="1618" spans="1:21" x14ac:dyDescent="0.25">
      <c r="A1618" t="s">
        <v>1650</v>
      </c>
      <c r="B1618">
        <v>1</v>
      </c>
      <c r="C1618">
        <v>0</v>
      </c>
      <c r="D1618">
        <v>1</v>
      </c>
      <c r="E1618">
        <v>1</v>
      </c>
      <c r="F1618">
        <v>53</v>
      </c>
      <c r="G1618">
        <v>1</v>
      </c>
      <c r="H1618" t="s">
        <v>23</v>
      </c>
      <c r="I1618" t="s">
        <v>23</v>
      </c>
      <c r="J1618" t="s">
        <v>44</v>
      </c>
      <c r="K1618" t="s">
        <v>44</v>
      </c>
      <c r="L1618" t="s">
        <v>44</v>
      </c>
      <c r="M1618" t="s">
        <v>44</v>
      </c>
      <c r="N1618" t="s">
        <v>44</v>
      </c>
      <c r="O1618" t="s">
        <v>44</v>
      </c>
      <c r="P1618" t="s">
        <v>45</v>
      </c>
      <c r="Q1618">
        <v>1</v>
      </c>
      <c r="R1618" t="s">
        <v>30</v>
      </c>
      <c r="S1618">
        <v>19.399999999999999</v>
      </c>
      <c r="T1618">
        <v>1110.3499999999999</v>
      </c>
      <c r="U1618">
        <v>0</v>
      </c>
    </row>
    <row r="1619" spans="1:21" x14ac:dyDescent="0.25">
      <c r="A1619" t="s">
        <v>1651</v>
      </c>
      <c r="B1619">
        <v>1</v>
      </c>
      <c r="C1619">
        <v>0</v>
      </c>
      <c r="D1619">
        <v>0</v>
      </c>
      <c r="E1619">
        <v>0</v>
      </c>
      <c r="F1619">
        <v>27</v>
      </c>
      <c r="G1619">
        <v>1</v>
      </c>
      <c r="H1619" t="s">
        <v>22</v>
      </c>
      <c r="I1619" t="s">
        <v>25</v>
      </c>
      <c r="J1619" t="s">
        <v>23</v>
      </c>
      <c r="K1619" t="s">
        <v>23</v>
      </c>
      <c r="L1619" t="s">
        <v>22</v>
      </c>
      <c r="M1619" t="s">
        <v>22</v>
      </c>
      <c r="N1619" t="s">
        <v>23</v>
      </c>
      <c r="O1619" t="s">
        <v>23</v>
      </c>
      <c r="P1619" t="s">
        <v>26</v>
      </c>
      <c r="Q1619">
        <v>0</v>
      </c>
      <c r="R1619" t="s">
        <v>27</v>
      </c>
      <c r="S1619">
        <v>59.45</v>
      </c>
      <c r="T1619">
        <v>1611.65</v>
      </c>
      <c r="U1619">
        <v>0</v>
      </c>
    </row>
    <row r="1620" spans="1:21" x14ac:dyDescent="0.25">
      <c r="A1620" t="s">
        <v>1652</v>
      </c>
      <c r="B1620">
        <v>0</v>
      </c>
      <c r="C1620">
        <v>1</v>
      </c>
      <c r="D1620">
        <v>0</v>
      </c>
      <c r="E1620">
        <v>0</v>
      </c>
      <c r="F1620">
        <v>23</v>
      </c>
      <c r="G1620">
        <v>1</v>
      </c>
      <c r="H1620" t="s">
        <v>23</v>
      </c>
      <c r="I1620" t="s">
        <v>35</v>
      </c>
      <c r="J1620" t="s">
        <v>23</v>
      </c>
      <c r="K1620" t="s">
        <v>22</v>
      </c>
      <c r="L1620" t="s">
        <v>23</v>
      </c>
      <c r="M1620" t="s">
        <v>23</v>
      </c>
      <c r="N1620" t="s">
        <v>22</v>
      </c>
      <c r="O1620" t="s">
        <v>22</v>
      </c>
      <c r="P1620" t="s">
        <v>26</v>
      </c>
      <c r="Q1620">
        <v>1</v>
      </c>
      <c r="R1620" t="s">
        <v>27</v>
      </c>
      <c r="S1620">
        <v>94.75</v>
      </c>
      <c r="T1620">
        <v>2293.6</v>
      </c>
      <c r="U1620">
        <v>1</v>
      </c>
    </row>
    <row r="1621" spans="1:21" x14ac:dyDescent="0.25">
      <c r="A1621" t="s">
        <v>1653</v>
      </c>
      <c r="B1621">
        <v>1</v>
      </c>
      <c r="C1621">
        <v>0</v>
      </c>
      <c r="D1621">
        <v>0</v>
      </c>
      <c r="E1621">
        <v>0</v>
      </c>
      <c r="F1621">
        <v>69</v>
      </c>
      <c r="G1621">
        <v>1</v>
      </c>
      <c r="H1621" t="s">
        <v>22</v>
      </c>
      <c r="I1621" t="s">
        <v>25</v>
      </c>
      <c r="J1621" t="s">
        <v>22</v>
      </c>
      <c r="K1621" t="s">
        <v>22</v>
      </c>
      <c r="L1621" t="s">
        <v>22</v>
      </c>
      <c r="M1621" t="s">
        <v>22</v>
      </c>
      <c r="N1621" t="s">
        <v>23</v>
      </c>
      <c r="O1621" t="s">
        <v>22</v>
      </c>
      <c r="P1621" t="s">
        <v>45</v>
      </c>
      <c r="Q1621">
        <v>1</v>
      </c>
      <c r="R1621" t="s">
        <v>38</v>
      </c>
      <c r="S1621">
        <v>81.5</v>
      </c>
      <c r="T1621">
        <v>5553.25</v>
      </c>
      <c r="U1621">
        <v>0</v>
      </c>
    </row>
    <row r="1622" spans="1:21" x14ac:dyDescent="0.25">
      <c r="A1622" t="s">
        <v>1654</v>
      </c>
      <c r="B1622">
        <v>0</v>
      </c>
      <c r="C1622">
        <v>0</v>
      </c>
      <c r="D1622">
        <v>1</v>
      </c>
      <c r="E1622">
        <v>1</v>
      </c>
      <c r="F1622">
        <v>2</v>
      </c>
      <c r="G1622">
        <v>0</v>
      </c>
      <c r="H1622" t="s">
        <v>24</v>
      </c>
      <c r="I1622" t="s">
        <v>25</v>
      </c>
      <c r="J1622" t="s">
        <v>23</v>
      </c>
      <c r="K1622" t="s">
        <v>23</v>
      </c>
      <c r="L1622" t="s">
        <v>23</v>
      </c>
      <c r="M1622" t="s">
        <v>22</v>
      </c>
      <c r="N1622" t="s">
        <v>23</v>
      </c>
      <c r="O1622" t="s">
        <v>23</v>
      </c>
      <c r="P1622" t="s">
        <v>26</v>
      </c>
      <c r="Q1622">
        <v>0</v>
      </c>
      <c r="R1622" t="s">
        <v>33</v>
      </c>
      <c r="S1622">
        <v>29.05</v>
      </c>
      <c r="T1622">
        <v>44.75</v>
      </c>
      <c r="U1622">
        <v>0</v>
      </c>
    </row>
    <row r="1623" spans="1:21" x14ac:dyDescent="0.25">
      <c r="A1623" t="s">
        <v>1655</v>
      </c>
      <c r="B1623">
        <v>0</v>
      </c>
      <c r="C1623">
        <v>0</v>
      </c>
      <c r="D1623">
        <v>0</v>
      </c>
      <c r="E1623">
        <v>0</v>
      </c>
      <c r="F1623">
        <v>35</v>
      </c>
      <c r="G1623">
        <v>1</v>
      </c>
      <c r="H1623" t="s">
        <v>22</v>
      </c>
      <c r="I1623" t="s">
        <v>35</v>
      </c>
      <c r="J1623" t="s">
        <v>23</v>
      </c>
      <c r="K1623" t="s">
        <v>23</v>
      </c>
      <c r="L1623" t="s">
        <v>23</v>
      </c>
      <c r="M1623" t="s">
        <v>23</v>
      </c>
      <c r="N1623" t="s">
        <v>22</v>
      </c>
      <c r="O1623" t="s">
        <v>23</v>
      </c>
      <c r="P1623" t="s">
        <v>26</v>
      </c>
      <c r="Q1623">
        <v>1</v>
      </c>
      <c r="R1623" t="s">
        <v>27</v>
      </c>
      <c r="S1623">
        <v>86.45</v>
      </c>
      <c r="T1623">
        <v>3029.1</v>
      </c>
      <c r="U1623">
        <v>1</v>
      </c>
    </row>
    <row r="1624" spans="1:21" x14ac:dyDescent="0.25">
      <c r="A1624" t="s">
        <v>1656</v>
      </c>
      <c r="B1624">
        <v>0</v>
      </c>
      <c r="C1624">
        <v>0</v>
      </c>
      <c r="D1624">
        <v>1</v>
      </c>
      <c r="E1624">
        <v>0</v>
      </c>
      <c r="F1624">
        <v>46</v>
      </c>
      <c r="G1624">
        <v>1</v>
      </c>
      <c r="H1624" t="s">
        <v>23</v>
      </c>
      <c r="I1624" t="s">
        <v>25</v>
      </c>
      <c r="J1624" t="s">
        <v>22</v>
      </c>
      <c r="K1624" t="s">
        <v>22</v>
      </c>
      <c r="L1624" t="s">
        <v>23</v>
      </c>
      <c r="M1624" t="s">
        <v>22</v>
      </c>
      <c r="N1624" t="s">
        <v>23</v>
      </c>
      <c r="O1624" t="s">
        <v>22</v>
      </c>
      <c r="P1624" t="s">
        <v>29</v>
      </c>
      <c r="Q1624">
        <v>0</v>
      </c>
      <c r="R1624" t="s">
        <v>30</v>
      </c>
      <c r="S1624">
        <v>70.599999999999994</v>
      </c>
      <c r="T1624">
        <v>3231.05</v>
      </c>
      <c r="U1624">
        <v>0</v>
      </c>
    </row>
    <row r="1625" spans="1:21" x14ac:dyDescent="0.25">
      <c r="A1625" t="s">
        <v>1657</v>
      </c>
      <c r="B1625">
        <v>0</v>
      </c>
      <c r="C1625">
        <v>0</v>
      </c>
      <c r="D1625">
        <v>0</v>
      </c>
      <c r="E1625">
        <v>0</v>
      </c>
      <c r="F1625">
        <v>54</v>
      </c>
      <c r="G1625">
        <v>1</v>
      </c>
      <c r="H1625" t="s">
        <v>22</v>
      </c>
      <c r="I1625" t="s">
        <v>35</v>
      </c>
      <c r="J1625" t="s">
        <v>23</v>
      </c>
      <c r="K1625" t="s">
        <v>22</v>
      </c>
      <c r="L1625" t="s">
        <v>23</v>
      </c>
      <c r="M1625" t="s">
        <v>23</v>
      </c>
      <c r="N1625" t="s">
        <v>22</v>
      </c>
      <c r="O1625" t="s">
        <v>22</v>
      </c>
      <c r="P1625" t="s">
        <v>45</v>
      </c>
      <c r="Q1625">
        <v>1</v>
      </c>
      <c r="R1625" t="s">
        <v>33</v>
      </c>
      <c r="S1625">
        <v>97.2</v>
      </c>
      <c r="T1625">
        <v>5129.45</v>
      </c>
      <c r="U1625">
        <v>0</v>
      </c>
    </row>
    <row r="1626" spans="1:21" x14ac:dyDescent="0.25">
      <c r="A1626" t="s">
        <v>1658</v>
      </c>
      <c r="B1626">
        <v>0</v>
      </c>
      <c r="C1626">
        <v>0</v>
      </c>
      <c r="D1626">
        <v>1</v>
      </c>
      <c r="E1626">
        <v>0</v>
      </c>
      <c r="F1626">
        <v>56</v>
      </c>
      <c r="G1626">
        <v>1</v>
      </c>
      <c r="H1626" t="s">
        <v>22</v>
      </c>
      <c r="I1626" t="s">
        <v>35</v>
      </c>
      <c r="J1626" t="s">
        <v>23</v>
      </c>
      <c r="K1626" t="s">
        <v>22</v>
      </c>
      <c r="L1626" t="s">
        <v>23</v>
      </c>
      <c r="M1626" t="s">
        <v>23</v>
      </c>
      <c r="N1626" t="s">
        <v>22</v>
      </c>
      <c r="O1626" t="s">
        <v>22</v>
      </c>
      <c r="P1626" t="s">
        <v>29</v>
      </c>
      <c r="Q1626">
        <v>1</v>
      </c>
      <c r="R1626" t="s">
        <v>27</v>
      </c>
      <c r="S1626">
        <v>98.25</v>
      </c>
      <c r="T1626">
        <v>5508.35</v>
      </c>
      <c r="U1626">
        <v>1</v>
      </c>
    </row>
    <row r="1627" spans="1:21" x14ac:dyDescent="0.25">
      <c r="A1627" t="s">
        <v>1659</v>
      </c>
      <c r="B1627">
        <v>0</v>
      </c>
      <c r="C1627">
        <v>0</v>
      </c>
      <c r="D1627">
        <v>1</v>
      </c>
      <c r="E1627">
        <v>0</v>
      </c>
      <c r="F1627">
        <v>9</v>
      </c>
      <c r="G1627">
        <v>1</v>
      </c>
      <c r="H1627" t="s">
        <v>23</v>
      </c>
      <c r="I1627" t="s">
        <v>35</v>
      </c>
      <c r="J1627" t="s">
        <v>23</v>
      </c>
      <c r="K1627" t="s">
        <v>23</v>
      </c>
      <c r="L1627" t="s">
        <v>22</v>
      </c>
      <c r="M1627" t="s">
        <v>23</v>
      </c>
      <c r="N1627" t="s">
        <v>23</v>
      </c>
      <c r="O1627" t="s">
        <v>23</v>
      </c>
      <c r="P1627" t="s">
        <v>26</v>
      </c>
      <c r="Q1627">
        <v>1</v>
      </c>
      <c r="R1627" t="s">
        <v>33</v>
      </c>
      <c r="S1627">
        <v>75.75</v>
      </c>
      <c r="T1627">
        <v>655.9</v>
      </c>
      <c r="U1627">
        <v>1</v>
      </c>
    </row>
    <row r="1628" spans="1:21" x14ac:dyDescent="0.25">
      <c r="A1628" t="s">
        <v>1660</v>
      </c>
      <c r="B1628">
        <v>1</v>
      </c>
      <c r="C1628">
        <v>0</v>
      </c>
      <c r="D1628">
        <v>0</v>
      </c>
      <c r="E1628">
        <v>0</v>
      </c>
      <c r="F1628">
        <v>20</v>
      </c>
      <c r="G1628">
        <v>1</v>
      </c>
      <c r="H1628" t="s">
        <v>22</v>
      </c>
      <c r="I1628" t="s">
        <v>25</v>
      </c>
      <c r="J1628" t="s">
        <v>22</v>
      </c>
      <c r="K1628" t="s">
        <v>23</v>
      </c>
      <c r="L1628" t="s">
        <v>23</v>
      </c>
      <c r="M1628" t="s">
        <v>22</v>
      </c>
      <c r="N1628" t="s">
        <v>23</v>
      </c>
      <c r="O1628" t="s">
        <v>23</v>
      </c>
      <c r="P1628" t="s">
        <v>26</v>
      </c>
      <c r="Q1628">
        <v>0</v>
      </c>
      <c r="R1628" t="s">
        <v>33</v>
      </c>
      <c r="S1628">
        <v>59.2</v>
      </c>
      <c r="T1628">
        <v>1191.2</v>
      </c>
      <c r="U1628">
        <v>0</v>
      </c>
    </row>
    <row r="1629" spans="1:21" x14ac:dyDescent="0.25">
      <c r="A1629" t="s">
        <v>1661</v>
      </c>
      <c r="B1629">
        <v>1</v>
      </c>
      <c r="C1629">
        <v>0</v>
      </c>
      <c r="D1629">
        <v>0</v>
      </c>
      <c r="E1629">
        <v>0</v>
      </c>
      <c r="F1629">
        <v>11</v>
      </c>
      <c r="G1629">
        <v>1</v>
      </c>
      <c r="H1629" t="s">
        <v>23</v>
      </c>
      <c r="I1629" t="s">
        <v>35</v>
      </c>
      <c r="J1629" t="s">
        <v>23</v>
      </c>
      <c r="K1629" t="s">
        <v>22</v>
      </c>
      <c r="L1629" t="s">
        <v>23</v>
      </c>
      <c r="M1629" t="s">
        <v>23</v>
      </c>
      <c r="N1629" t="s">
        <v>23</v>
      </c>
      <c r="O1629" t="s">
        <v>23</v>
      </c>
      <c r="P1629" t="s">
        <v>26</v>
      </c>
      <c r="Q1629">
        <v>1</v>
      </c>
      <c r="R1629" t="s">
        <v>30</v>
      </c>
      <c r="S1629">
        <v>75.900000000000006</v>
      </c>
      <c r="T1629">
        <v>866.4</v>
      </c>
      <c r="U1629">
        <v>0</v>
      </c>
    </row>
    <row r="1630" spans="1:21" x14ac:dyDescent="0.25">
      <c r="A1630" t="s">
        <v>1662</v>
      </c>
      <c r="B1630">
        <v>0</v>
      </c>
      <c r="C1630">
        <v>1</v>
      </c>
      <c r="D1630">
        <v>1</v>
      </c>
      <c r="E1630">
        <v>0</v>
      </c>
      <c r="F1630">
        <v>30</v>
      </c>
      <c r="G1630">
        <v>1</v>
      </c>
      <c r="H1630" t="s">
        <v>22</v>
      </c>
      <c r="I1630" t="s">
        <v>35</v>
      </c>
      <c r="J1630" t="s">
        <v>23</v>
      </c>
      <c r="K1630" t="s">
        <v>22</v>
      </c>
      <c r="L1630" t="s">
        <v>23</v>
      </c>
      <c r="M1630" t="s">
        <v>23</v>
      </c>
      <c r="N1630" t="s">
        <v>22</v>
      </c>
      <c r="O1630" t="s">
        <v>23</v>
      </c>
      <c r="P1630" t="s">
        <v>26</v>
      </c>
      <c r="Q1630">
        <v>1</v>
      </c>
      <c r="R1630" t="s">
        <v>27</v>
      </c>
      <c r="S1630">
        <v>90.05</v>
      </c>
      <c r="T1630">
        <v>2627.2</v>
      </c>
      <c r="U1630">
        <v>0</v>
      </c>
    </row>
    <row r="1631" spans="1:21" x14ac:dyDescent="0.25">
      <c r="A1631" t="s">
        <v>1663</v>
      </c>
      <c r="B1631">
        <v>1</v>
      </c>
      <c r="C1631">
        <v>0</v>
      </c>
      <c r="D1631">
        <v>1</v>
      </c>
      <c r="E1631">
        <v>0</v>
      </c>
      <c r="F1631">
        <v>68</v>
      </c>
      <c r="G1631">
        <v>1</v>
      </c>
      <c r="H1631" t="s">
        <v>23</v>
      </c>
      <c r="I1631" t="s">
        <v>25</v>
      </c>
      <c r="J1631" t="s">
        <v>22</v>
      </c>
      <c r="K1631" t="s">
        <v>22</v>
      </c>
      <c r="L1631" t="s">
        <v>22</v>
      </c>
      <c r="M1631" t="s">
        <v>23</v>
      </c>
      <c r="N1631" t="s">
        <v>23</v>
      </c>
      <c r="O1631" t="s">
        <v>22</v>
      </c>
      <c r="P1631" t="s">
        <v>45</v>
      </c>
      <c r="Q1631">
        <v>0</v>
      </c>
      <c r="R1631" t="s">
        <v>33</v>
      </c>
      <c r="S1631">
        <v>70.95</v>
      </c>
      <c r="T1631">
        <v>4741.45</v>
      </c>
      <c r="U1631">
        <v>0</v>
      </c>
    </row>
    <row r="1632" spans="1:21" x14ac:dyDescent="0.25">
      <c r="A1632" t="s">
        <v>1664</v>
      </c>
      <c r="B1632">
        <v>1</v>
      </c>
      <c r="C1632">
        <v>1</v>
      </c>
      <c r="D1632">
        <v>1</v>
      </c>
      <c r="E1632">
        <v>0</v>
      </c>
      <c r="F1632">
        <v>38</v>
      </c>
      <c r="G1632">
        <v>1</v>
      </c>
      <c r="H1632" t="s">
        <v>22</v>
      </c>
      <c r="I1632" t="s">
        <v>35</v>
      </c>
      <c r="J1632" t="s">
        <v>23</v>
      </c>
      <c r="K1632" t="s">
        <v>22</v>
      </c>
      <c r="L1632" t="s">
        <v>22</v>
      </c>
      <c r="M1632" t="s">
        <v>23</v>
      </c>
      <c r="N1632" t="s">
        <v>22</v>
      </c>
      <c r="O1632" t="s">
        <v>22</v>
      </c>
      <c r="P1632" t="s">
        <v>26</v>
      </c>
      <c r="Q1632">
        <v>1</v>
      </c>
      <c r="R1632" t="s">
        <v>27</v>
      </c>
      <c r="S1632">
        <v>102.6</v>
      </c>
      <c r="T1632">
        <v>4009.2</v>
      </c>
      <c r="U1632">
        <v>0</v>
      </c>
    </row>
    <row r="1633" spans="1:21" x14ac:dyDescent="0.25">
      <c r="A1633" t="s">
        <v>1665</v>
      </c>
      <c r="B1633">
        <v>0</v>
      </c>
      <c r="C1633">
        <v>1</v>
      </c>
      <c r="D1633">
        <v>1</v>
      </c>
      <c r="E1633">
        <v>0</v>
      </c>
      <c r="F1633">
        <v>17</v>
      </c>
      <c r="G1633">
        <v>1</v>
      </c>
      <c r="H1633" t="s">
        <v>22</v>
      </c>
      <c r="I1633" t="s">
        <v>35</v>
      </c>
      <c r="J1633" t="s">
        <v>22</v>
      </c>
      <c r="K1633" t="s">
        <v>23</v>
      </c>
      <c r="L1633" t="s">
        <v>22</v>
      </c>
      <c r="M1633" t="s">
        <v>23</v>
      </c>
      <c r="N1633" t="s">
        <v>23</v>
      </c>
      <c r="O1633" t="s">
        <v>23</v>
      </c>
      <c r="P1633" t="s">
        <v>26</v>
      </c>
      <c r="Q1633">
        <v>1</v>
      </c>
      <c r="R1633" t="s">
        <v>33</v>
      </c>
      <c r="S1633">
        <v>85.35</v>
      </c>
      <c r="T1633">
        <v>1463.45</v>
      </c>
      <c r="U1633">
        <v>1</v>
      </c>
    </row>
    <row r="1634" spans="1:21" x14ac:dyDescent="0.25">
      <c r="A1634" t="s">
        <v>1666</v>
      </c>
      <c r="B1634">
        <v>1</v>
      </c>
      <c r="C1634">
        <v>0</v>
      </c>
      <c r="D1634">
        <v>0</v>
      </c>
      <c r="E1634">
        <v>0</v>
      </c>
      <c r="F1634">
        <v>48</v>
      </c>
      <c r="G1634">
        <v>1</v>
      </c>
      <c r="H1634" t="s">
        <v>22</v>
      </c>
      <c r="I1634" t="s">
        <v>35</v>
      </c>
      <c r="J1634" t="s">
        <v>23</v>
      </c>
      <c r="K1634" t="s">
        <v>22</v>
      </c>
      <c r="L1634" t="s">
        <v>22</v>
      </c>
      <c r="M1634" t="s">
        <v>23</v>
      </c>
      <c r="N1634" t="s">
        <v>22</v>
      </c>
      <c r="O1634" t="s">
        <v>22</v>
      </c>
      <c r="P1634" t="s">
        <v>29</v>
      </c>
      <c r="Q1634">
        <v>1</v>
      </c>
      <c r="R1634" t="s">
        <v>38</v>
      </c>
      <c r="S1634">
        <v>106.1</v>
      </c>
      <c r="T1634">
        <v>5082.8</v>
      </c>
      <c r="U1634">
        <v>1</v>
      </c>
    </row>
    <row r="1635" spans="1:21" x14ac:dyDescent="0.25">
      <c r="A1635" t="s">
        <v>1667</v>
      </c>
      <c r="B1635">
        <v>0</v>
      </c>
      <c r="C1635">
        <v>0</v>
      </c>
      <c r="D1635">
        <v>0</v>
      </c>
      <c r="E1635">
        <v>0</v>
      </c>
      <c r="F1635">
        <v>1</v>
      </c>
      <c r="G1635">
        <v>1</v>
      </c>
      <c r="H1635" t="s">
        <v>23</v>
      </c>
      <c r="I1635" t="s">
        <v>25</v>
      </c>
      <c r="J1635" t="s">
        <v>23</v>
      </c>
      <c r="K1635" t="s">
        <v>23</v>
      </c>
      <c r="L1635" t="s">
        <v>23</v>
      </c>
      <c r="M1635" t="s">
        <v>23</v>
      </c>
      <c r="N1635" t="s">
        <v>23</v>
      </c>
      <c r="O1635" t="s">
        <v>23</v>
      </c>
      <c r="P1635" t="s">
        <v>26</v>
      </c>
      <c r="Q1635">
        <v>0</v>
      </c>
      <c r="R1635" t="s">
        <v>27</v>
      </c>
      <c r="S1635">
        <v>43.8</v>
      </c>
      <c r="T1635">
        <v>43.8</v>
      </c>
      <c r="U1635">
        <v>0</v>
      </c>
    </row>
    <row r="1636" spans="1:21" x14ac:dyDescent="0.25">
      <c r="A1636" t="s">
        <v>1668</v>
      </c>
      <c r="B1636">
        <v>1</v>
      </c>
      <c r="C1636">
        <v>0</v>
      </c>
      <c r="D1636">
        <v>1</v>
      </c>
      <c r="E1636">
        <v>1</v>
      </c>
      <c r="F1636">
        <v>63</v>
      </c>
      <c r="G1636">
        <v>0</v>
      </c>
      <c r="H1636" t="s">
        <v>24</v>
      </c>
      <c r="I1636" t="s">
        <v>25</v>
      </c>
      <c r="J1636" t="s">
        <v>22</v>
      </c>
      <c r="K1636" t="s">
        <v>22</v>
      </c>
      <c r="L1636" t="s">
        <v>22</v>
      </c>
      <c r="M1636" t="s">
        <v>23</v>
      </c>
      <c r="N1636" t="s">
        <v>22</v>
      </c>
      <c r="O1636" t="s">
        <v>22</v>
      </c>
      <c r="P1636" t="s">
        <v>45</v>
      </c>
      <c r="Q1636">
        <v>0</v>
      </c>
      <c r="R1636" t="s">
        <v>27</v>
      </c>
      <c r="S1636">
        <v>59</v>
      </c>
      <c r="T1636">
        <v>3707.6</v>
      </c>
      <c r="U1636">
        <v>0</v>
      </c>
    </row>
    <row r="1637" spans="1:21" x14ac:dyDescent="0.25">
      <c r="A1637" t="s">
        <v>1669</v>
      </c>
      <c r="B1637">
        <v>0</v>
      </c>
      <c r="C1637">
        <v>0</v>
      </c>
      <c r="D1637">
        <v>0</v>
      </c>
      <c r="E1637">
        <v>0</v>
      </c>
      <c r="F1637">
        <v>3</v>
      </c>
      <c r="G1637">
        <v>1</v>
      </c>
      <c r="H1637" t="s">
        <v>23</v>
      </c>
      <c r="I1637" t="s">
        <v>25</v>
      </c>
      <c r="J1637" t="s">
        <v>23</v>
      </c>
      <c r="K1637" t="s">
        <v>23</v>
      </c>
      <c r="L1637" t="s">
        <v>22</v>
      </c>
      <c r="M1637" t="s">
        <v>23</v>
      </c>
      <c r="N1637" t="s">
        <v>22</v>
      </c>
      <c r="O1637" t="s">
        <v>22</v>
      </c>
      <c r="P1637" t="s">
        <v>29</v>
      </c>
      <c r="Q1637">
        <v>1</v>
      </c>
      <c r="R1637" t="s">
        <v>27</v>
      </c>
      <c r="S1637">
        <v>69.95</v>
      </c>
      <c r="T1637">
        <v>220.45</v>
      </c>
      <c r="U1637">
        <v>0</v>
      </c>
    </row>
    <row r="1638" spans="1:21" x14ac:dyDescent="0.25">
      <c r="A1638" t="s">
        <v>1670</v>
      </c>
      <c r="B1638">
        <v>0</v>
      </c>
      <c r="C1638">
        <v>0</v>
      </c>
      <c r="D1638">
        <v>0</v>
      </c>
      <c r="E1638">
        <v>0</v>
      </c>
      <c r="F1638">
        <v>48</v>
      </c>
      <c r="G1638">
        <v>1</v>
      </c>
      <c r="H1638" t="s">
        <v>22</v>
      </c>
      <c r="I1638" t="s">
        <v>23</v>
      </c>
      <c r="J1638" t="s">
        <v>44</v>
      </c>
      <c r="K1638" t="s">
        <v>44</v>
      </c>
      <c r="L1638" t="s">
        <v>44</v>
      </c>
      <c r="M1638" t="s">
        <v>44</v>
      </c>
      <c r="N1638" t="s">
        <v>44</v>
      </c>
      <c r="O1638" t="s">
        <v>44</v>
      </c>
      <c r="P1638" t="s">
        <v>29</v>
      </c>
      <c r="Q1638">
        <v>0</v>
      </c>
      <c r="R1638" t="s">
        <v>33</v>
      </c>
      <c r="S1638">
        <v>24.35</v>
      </c>
      <c r="T1638">
        <v>1133.7</v>
      </c>
      <c r="U1638">
        <v>0</v>
      </c>
    </row>
    <row r="1639" spans="1:21" x14ac:dyDescent="0.25">
      <c r="A1639" t="s">
        <v>1671</v>
      </c>
      <c r="B1639">
        <v>1</v>
      </c>
      <c r="C1639">
        <v>0</v>
      </c>
      <c r="D1639">
        <v>0</v>
      </c>
      <c r="E1639">
        <v>0</v>
      </c>
      <c r="F1639">
        <v>66</v>
      </c>
      <c r="G1639">
        <v>0</v>
      </c>
      <c r="H1639" t="s">
        <v>24</v>
      </c>
      <c r="I1639" t="s">
        <v>25</v>
      </c>
      <c r="J1639" t="s">
        <v>23</v>
      </c>
      <c r="K1639" t="s">
        <v>23</v>
      </c>
      <c r="L1639" t="s">
        <v>23</v>
      </c>
      <c r="M1639" t="s">
        <v>22</v>
      </c>
      <c r="N1639" t="s">
        <v>23</v>
      </c>
      <c r="O1639" t="s">
        <v>23</v>
      </c>
      <c r="P1639" t="s">
        <v>29</v>
      </c>
      <c r="Q1639">
        <v>0</v>
      </c>
      <c r="R1639" t="s">
        <v>38</v>
      </c>
      <c r="S1639">
        <v>29.45</v>
      </c>
      <c r="T1639">
        <v>1983.15</v>
      </c>
      <c r="U1639">
        <v>0</v>
      </c>
    </row>
    <row r="1640" spans="1:21" x14ac:dyDescent="0.25">
      <c r="A1640" t="s">
        <v>1672</v>
      </c>
      <c r="B1640">
        <v>0</v>
      </c>
      <c r="C1640">
        <v>0</v>
      </c>
      <c r="D1640">
        <v>1</v>
      </c>
      <c r="E1640">
        <v>1</v>
      </c>
      <c r="F1640">
        <v>68</v>
      </c>
      <c r="G1640">
        <v>1</v>
      </c>
      <c r="H1640" t="s">
        <v>22</v>
      </c>
      <c r="I1640" t="s">
        <v>35</v>
      </c>
      <c r="J1640" t="s">
        <v>23</v>
      </c>
      <c r="K1640" t="s">
        <v>22</v>
      </c>
      <c r="L1640" t="s">
        <v>22</v>
      </c>
      <c r="M1640" t="s">
        <v>23</v>
      </c>
      <c r="N1640" t="s">
        <v>23</v>
      </c>
      <c r="O1640" t="s">
        <v>23</v>
      </c>
      <c r="P1640" t="s">
        <v>45</v>
      </c>
      <c r="Q1640">
        <v>1</v>
      </c>
      <c r="R1640" t="s">
        <v>38</v>
      </c>
      <c r="S1640">
        <v>84.4</v>
      </c>
      <c r="T1640">
        <v>5746.75</v>
      </c>
      <c r="U1640">
        <v>0</v>
      </c>
    </row>
    <row r="1641" spans="1:21" x14ac:dyDescent="0.25">
      <c r="A1641" t="s">
        <v>1673</v>
      </c>
      <c r="B1641">
        <v>1</v>
      </c>
      <c r="C1641">
        <v>1</v>
      </c>
      <c r="D1641">
        <v>0</v>
      </c>
      <c r="E1641">
        <v>0</v>
      </c>
      <c r="F1641">
        <v>17</v>
      </c>
      <c r="G1641">
        <v>1</v>
      </c>
      <c r="H1641" t="s">
        <v>23</v>
      </c>
      <c r="I1641" t="s">
        <v>25</v>
      </c>
      <c r="J1641" t="s">
        <v>23</v>
      </c>
      <c r="K1641" t="s">
        <v>23</v>
      </c>
      <c r="L1641" t="s">
        <v>23</v>
      </c>
      <c r="M1641" t="s">
        <v>23</v>
      </c>
      <c r="N1641" t="s">
        <v>23</v>
      </c>
      <c r="O1641" t="s">
        <v>23</v>
      </c>
      <c r="P1641" t="s">
        <v>26</v>
      </c>
      <c r="Q1641">
        <v>1</v>
      </c>
      <c r="R1641" t="s">
        <v>27</v>
      </c>
      <c r="S1641">
        <v>45.05</v>
      </c>
      <c r="T1641">
        <v>770.6</v>
      </c>
      <c r="U1641">
        <v>1</v>
      </c>
    </row>
    <row r="1642" spans="1:21" x14ac:dyDescent="0.25">
      <c r="A1642" t="s">
        <v>1674</v>
      </c>
      <c r="B1642">
        <v>0</v>
      </c>
      <c r="C1642">
        <v>0</v>
      </c>
      <c r="D1642">
        <v>1</v>
      </c>
      <c r="E1642">
        <v>1</v>
      </c>
      <c r="F1642">
        <v>7</v>
      </c>
      <c r="G1642">
        <v>1</v>
      </c>
      <c r="H1642" t="s">
        <v>23</v>
      </c>
      <c r="I1642" t="s">
        <v>23</v>
      </c>
      <c r="J1642" t="s">
        <v>44</v>
      </c>
      <c r="K1642" t="s">
        <v>44</v>
      </c>
      <c r="L1642" t="s">
        <v>44</v>
      </c>
      <c r="M1642" t="s">
        <v>44</v>
      </c>
      <c r="N1642" t="s">
        <v>44</v>
      </c>
      <c r="O1642" t="s">
        <v>44</v>
      </c>
      <c r="P1642" t="s">
        <v>29</v>
      </c>
      <c r="Q1642">
        <v>0</v>
      </c>
      <c r="R1642" t="s">
        <v>30</v>
      </c>
      <c r="S1642">
        <v>20.65</v>
      </c>
      <c r="T1642">
        <v>134.05000000000001</v>
      </c>
      <c r="U1642">
        <v>0</v>
      </c>
    </row>
    <row r="1643" spans="1:21" x14ac:dyDescent="0.25">
      <c r="A1643" t="s">
        <v>1675</v>
      </c>
      <c r="B1643">
        <v>1</v>
      </c>
      <c r="C1643">
        <v>0</v>
      </c>
      <c r="D1643">
        <v>1</v>
      </c>
      <c r="E1643">
        <v>0</v>
      </c>
      <c r="F1643">
        <v>72</v>
      </c>
      <c r="G1643">
        <v>1</v>
      </c>
      <c r="H1643" t="s">
        <v>22</v>
      </c>
      <c r="I1643" t="s">
        <v>25</v>
      </c>
      <c r="J1643" t="s">
        <v>22</v>
      </c>
      <c r="K1643" t="s">
        <v>22</v>
      </c>
      <c r="L1643" t="s">
        <v>22</v>
      </c>
      <c r="M1643" t="s">
        <v>22</v>
      </c>
      <c r="N1643" t="s">
        <v>22</v>
      </c>
      <c r="O1643" t="s">
        <v>22</v>
      </c>
      <c r="P1643" t="s">
        <v>45</v>
      </c>
      <c r="Q1643">
        <v>1</v>
      </c>
      <c r="R1643" t="s">
        <v>33</v>
      </c>
      <c r="S1643">
        <v>87.1</v>
      </c>
      <c r="T1643">
        <v>6230.1</v>
      </c>
      <c r="U1643">
        <v>0</v>
      </c>
    </row>
    <row r="1644" spans="1:21" x14ac:dyDescent="0.25">
      <c r="A1644" t="s">
        <v>1676</v>
      </c>
      <c r="B1644">
        <v>0</v>
      </c>
      <c r="C1644">
        <v>0</v>
      </c>
      <c r="D1644">
        <v>1</v>
      </c>
      <c r="E1644">
        <v>0</v>
      </c>
      <c r="F1644">
        <v>29</v>
      </c>
      <c r="G1644">
        <v>1</v>
      </c>
      <c r="H1644" t="s">
        <v>23</v>
      </c>
      <c r="I1644" t="s">
        <v>23</v>
      </c>
      <c r="J1644" t="s">
        <v>44</v>
      </c>
      <c r="K1644" t="s">
        <v>44</v>
      </c>
      <c r="L1644" t="s">
        <v>44</v>
      </c>
      <c r="M1644" t="s">
        <v>44</v>
      </c>
      <c r="N1644" t="s">
        <v>44</v>
      </c>
      <c r="O1644" t="s">
        <v>44</v>
      </c>
      <c r="P1644" t="s">
        <v>26</v>
      </c>
      <c r="Q1644">
        <v>0</v>
      </c>
      <c r="R1644" t="s">
        <v>30</v>
      </c>
      <c r="S1644">
        <v>19.850000000000001</v>
      </c>
      <c r="T1644">
        <v>573.04999999999995</v>
      </c>
      <c r="U1644">
        <v>0</v>
      </c>
    </row>
    <row r="1645" spans="1:21" x14ac:dyDescent="0.25">
      <c r="A1645" t="s">
        <v>1677</v>
      </c>
      <c r="B1645">
        <v>1</v>
      </c>
      <c r="C1645">
        <v>0</v>
      </c>
      <c r="D1645">
        <v>1</v>
      </c>
      <c r="E1645">
        <v>0</v>
      </c>
      <c r="F1645">
        <v>37</v>
      </c>
      <c r="G1645">
        <v>1</v>
      </c>
      <c r="H1645" t="s">
        <v>23</v>
      </c>
      <c r="I1645" t="s">
        <v>35</v>
      </c>
      <c r="J1645" t="s">
        <v>23</v>
      </c>
      <c r="K1645" t="s">
        <v>23</v>
      </c>
      <c r="L1645" t="s">
        <v>22</v>
      </c>
      <c r="M1645" t="s">
        <v>22</v>
      </c>
      <c r="N1645" t="s">
        <v>23</v>
      </c>
      <c r="O1645" t="s">
        <v>22</v>
      </c>
      <c r="P1645" t="s">
        <v>26</v>
      </c>
      <c r="Q1645">
        <v>1</v>
      </c>
      <c r="R1645" t="s">
        <v>27</v>
      </c>
      <c r="S1645">
        <v>90.35</v>
      </c>
      <c r="T1645">
        <v>3419.3</v>
      </c>
      <c r="U1645">
        <v>0</v>
      </c>
    </row>
    <row r="1646" spans="1:21" x14ac:dyDescent="0.25">
      <c r="A1646" t="s">
        <v>1678</v>
      </c>
      <c r="B1646">
        <v>0</v>
      </c>
      <c r="C1646">
        <v>0</v>
      </c>
      <c r="D1646">
        <v>0</v>
      </c>
      <c r="E1646">
        <v>0</v>
      </c>
      <c r="F1646">
        <v>34</v>
      </c>
      <c r="G1646">
        <v>1</v>
      </c>
      <c r="H1646" t="s">
        <v>22</v>
      </c>
      <c r="I1646" t="s">
        <v>35</v>
      </c>
      <c r="J1646" t="s">
        <v>22</v>
      </c>
      <c r="K1646" t="s">
        <v>22</v>
      </c>
      <c r="L1646" t="s">
        <v>22</v>
      </c>
      <c r="M1646" t="s">
        <v>23</v>
      </c>
      <c r="N1646" t="s">
        <v>22</v>
      </c>
      <c r="O1646" t="s">
        <v>22</v>
      </c>
      <c r="P1646" t="s">
        <v>26</v>
      </c>
      <c r="Q1646">
        <v>1</v>
      </c>
      <c r="R1646" t="s">
        <v>30</v>
      </c>
      <c r="S1646">
        <v>109.8</v>
      </c>
      <c r="T1646">
        <v>3587.25</v>
      </c>
      <c r="U1646">
        <v>1</v>
      </c>
    </row>
    <row r="1647" spans="1:21" x14ac:dyDescent="0.25">
      <c r="A1647" t="s">
        <v>1679</v>
      </c>
      <c r="B1647">
        <v>0</v>
      </c>
      <c r="C1647">
        <v>1</v>
      </c>
      <c r="D1647">
        <v>0</v>
      </c>
      <c r="E1647">
        <v>0</v>
      </c>
      <c r="F1647">
        <v>42</v>
      </c>
      <c r="G1647">
        <v>1</v>
      </c>
      <c r="H1647" t="s">
        <v>22</v>
      </c>
      <c r="I1647" t="s">
        <v>35</v>
      </c>
      <c r="J1647" t="s">
        <v>23</v>
      </c>
      <c r="K1647" t="s">
        <v>23</v>
      </c>
      <c r="L1647" t="s">
        <v>23</v>
      </c>
      <c r="M1647" t="s">
        <v>23</v>
      </c>
      <c r="N1647" t="s">
        <v>22</v>
      </c>
      <c r="O1647" t="s">
        <v>23</v>
      </c>
      <c r="P1647" t="s">
        <v>26</v>
      </c>
      <c r="Q1647">
        <v>1</v>
      </c>
      <c r="R1647" t="s">
        <v>27</v>
      </c>
      <c r="S1647">
        <v>84.65</v>
      </c>
      <c r="T1647">
        <v>3541.35</v>
      </c>
      <c r="U1647">
        <v>1</v>
      </c>
    </row>
    <row r="1648" spans="1:21" x14ac:dyDescent="0.25">
      <c r="A1648" t="s">
        <v>1680</v>
      </c>
      <c r="B1648">
        <v>0</v>
      </c>
      <c r="C1648">
        <v>0</v>
      </c>
      <c r="D1648">
        <v>1</v>
      </c>
      <c r="E1648">
        <v>1</v>
      </c>
      <c r="F1648">
        <v>59</v>
      </c>
      <c r="G1648">
        <v>1</v>
      </c>
      <c r="H1648" t="s">
        <v>22</v>
      </c>
      <c r="I1648" t="s">
        <v>25</v>
      </c>
      <c r="J1648" t="s">
        <v>22</v>
      </c>
      <c r="K1648" t="s">
        <v>22</v>
      </c>
      <c r="L1648" t="s">
        <v>23</v>
      </c>
      <c r="M1648" t="s">
        <v>22</v>
      </c>
      <c r="N1648" t="s">
        <v>23</v>
      </c>
      <c r="O1648" t="s">
        <v>23</v>
      </c>
      <c r="P1648" t="s">
        <v>29</v>
      </c>
      <c r="Q1648">
        <v>0</v>
      </c>
      <c r="R1648" t="s">
        <v>30</v>
      </c>
      <c r="S1648">
        <v>65.5</v>
      </c>
      <c r="T1648">
        <v>3801.3</v>
      </c>
      <c r="U1648">
        <v>0</v>
      </c>
    </row>
    <row r="1649" spans="1:21" x14ac:dyDescent="0.25">
      <c r="A1649" t="s">
        <v>1681</v>
      </c>
      <c r="B1649">
        <v>1</v>
      </c>
      <c r="C1649">
        <v>0</v>
      </c>
      <c r="D1649">
        <v>1</v>
      </c>
      <c r="E1649">
        <v>1</v>
      </c>
      <c r="F1649">
        <v>11</v>
      </c>
      <c r="G1649">
        <v>1</v>
      </c>
      <c r="H1649" t="s">
        <v>23</v>
      </c>
      <c r="I1649" t="s">
        <v>35</v>
      </c>
      <c r="J1649" t="s">
        <v>23</v>
      </c>
      <c r="K1649" t="s">
        <v>23</v>
      </c>
      <c r="L1649" t="s">
        <v>23</v>
      </c>
      <c r="M1649" t="s">
        <v>23</v>
      </c>
      <c r="N1649" t="s">
        <v>22</v>
      </c>
      <c r="O1649" t="s">
        <v>23</v>
      </c>
      <c r="P1649" t="s">
        <v>26</v>
      </c>
      <c r="Q1649">
        <v>1</v>
      </c>
      <c r="R1649" t="s">
        <v>33</v>
      </c>
      <c r="S1649">
        <v>79.5</v>
      </c>
      <c r="T1649">
        <v>868.5</v>
      </c>
      <c r="U1649">
        <v>1</v>
      </c>
    </row>
    <row r="1650" spans="1:21" x14ac:dyDescent="0.25">
      <c r="A1650" t="s">
        <v>1682</v>
      </c>
      <c r="B1650">
        <v>1</v>
      </c>
      <c r="C1650">
        <v>1</v>
      </c>
      <c r="D1650">
        <v>1</v>
      </c>
      <c r="E1650">
        <v>1</v>
      </c>
      <c r="F1650">
        <v>60</v>
      </c>
      <c r="G1650">
        <v>1</v>
      </c>
      <c r="H1650" t="s">
        <v>22</v>
      </c>
      <c r="I1650" t="s">
        <v>35</v>
      </c>
      <c r="J1650" t="s">
        <v>22</v>
      </c>
      <c r="K1650" t="s">
        <v>23</v>
      </c>
      <c r="L1650" t="s">
        <v>23</v>
      </c>
      <c r="M1650" t="s">
        <v>23</v>
      </c>
      <c r="N1650" t="s">
        <v>23</v>
      </c>
      <c r="O1650" t="s">
        <v>23</v>
      </c>
      <c r="P1650" t="s">
        <v>26</v>
      </c>
      <c r="Q1650">
        <v>1</v>
      </c>
      <c r="R1650" t="s">
        <v>27</v>
      </c>
      <c r="S1650">
        <v>80.95</v>
      </c>
      <c r="T1650">
        <v>4859.1000000000004</v>
      </c>
      <c r="U1650">
        <v>0</v>
      </c>
    </row>
    <row r="1651" spans="1:21" x14ac:dyDescent="0.25">
      <c r="A1651" t="s">
        <v>1683</v>
      </c>
      <c r="B1651">
        <v>0</v>
      </c>
      <c r="C1651">
        <v>0</v>
      </c>
      <c r="D1651">
        <v>0</v>
      </c>
      <c r="E1651">
        <v>0</v>
      </c>
      <c r="F1651">
        <v>27</v>
      </c>
      <c r="G1651">
        <v>1</v>
      </c>
      <c r="H1651" t="s">
        <v>23</v>
      </c>
      <c r="I1651" t="s">
        <v>25</v>
      </c>
      <c r="J1651" t="s">
        <v>23</v>
      </c>
      <c r="K1651" t="s">
        <v>22</v>
      </c>
      <c r="L1651" t="s">
        <v>23</v>
      </c>
      <c r="M1651" t="s">
        <v>22</v>
      </c>
      <c r="N1651" t="s">
        <v>23</v>
      </c>
      <c r="O1651" t="s">
        <v>23</v>
      </c>
      <c r="P1651" t="s">
        <v>26</v>
      </c>
      <c r="Q1651">
        <v>1</v>
      </c>
      <c r="R1651" t="s">
        <v>30</v>
      </c>
      <c r="S1651">
        <v>56.15</v>
      </c>
      <c r="T1651">
        <v>1439.35</v>
      </c>
      <c r="U1651">
        <v>0</v>
      </c>
    </row>
    <row r="1652" spans="1:21" x14ac:dyDescent="0.25">
      <c r="A1652" t="s">
        <v>1684</v>
      </c>
      <c r="B1652">
        <v>0</v>
      </c>
      <c r="C1652">
        <v>0</v>
      </c>
      <c r="D1652">
        <v>0</v>
      </c>
      <c r="E1652">
        <v>0</v>
      </c>
      <c r="F1652">
        <v>1</v>
      </c>
      <c r="G1652">
        <v>1</v>
      </c>
      <c r="H1652" t="s">
        <v>22</v>
      </c>
      <c r="I1652" t="s">
        <v>35</v>
      </c>
      <c r="J1652" t="s">
        <v>23</v>
      </c>
      <c r="K1652" t="s">
        <v>23</v>
      </c>
      <c r="L1652" t="s">
        <v>23</v>
      </c>
      <c r="M1652" t="s">
        <v>23</v>
      </c>
      <c r="N1652" t="s">
        <v>23</v>
      </c>
      <c r="O1652" t="s">
        <v>22</v>
      </c>
      <c r="P1652" t="s">
        <v>26</v>
      </c>
      <c r="Q1652">
        <v>0</v>
      </c>
      <c r="R1652" t="s">
        <v>30</v>
      </c>
      <c r="S1652">
        <v>85.8</v>
      </c>
      <c r="T1652">
        <v>85.8</v>
      </c>
      <c r="U1652">
        <v>1</v>
      </c>
    </row>
    <row r="1653" spans="1:21" x14ac:dyDescent="0.25">
      <c r="A1653" t="s">
        <v>1685</v>
      </c>
      <c r="B1653">
        <v>1</v>
      </c>
      <c r="C1653">
        <v>1</v>
      </c>
      <c r="D1653">
        <v>0</v>
      </c>
      <c r="E1653">
        <v>0</v>
      </c>
      <c r="F1653">
        <v>1</v>
      </c>
      <c r="G1653">
        <v>1</v>
      </c>
      <c r="H1653" t="s">
        <v>23</v>
      </c>
      <c r="I1653" t="s">
        <v>35</v>
      </c>
      <c r="J1653" t="s">
        <v>23</v>
      </c>
      <c r="K1653" t="s">
        <v>23</v>
      </c>
      <c r="L1653" t="s">
        <v>23</v>
      </c>
      <c r="M1653" t="s">
        <v>23</v>
      </c>
      <c r="N1653" t="s">
        <v>22</v>
      </c>
      <c r="O1653" t="s">
        <v>23</v>
      </c>
      <c r="P1653" t="s">
        <v>26</v>
      </c>
      <c r="Q1653">
        <v>1</v>
      </c>
      <c r="R1653" t="s">
        <v>27</v>
      </c>
      <c r="S1653">
        <v>79.099999999999994</v>
      </c>
      <c r="T1653">
        <v>79.099999999999994</v>
      </c>
      <c r="U1653">
        <v>1</v>
      </c>
    </row>
    <row r="1654" spans="1:21" x14ac:dyDescent="0.25">
      <c r="A1654" t="s">
        <v>1686</v>
      </c>
      <c r="B1654">
        <v>1</v>
      </c>
      <c r="C1654">
        <v>0</v>
      </c>
      <c r="D1654">
        <v>1</v>
      </c>
      <c r="E1654">
        <v>0</v>
      </c>
      <c r="F1654">
        <v>17</v>
      </c>
      <c r="G1654">
        <v>0</v>
      </c>
      <c r="H1654" t="s">
        <v>24</v>
      </c>
      <c r="I1654" t="s">
        <v>25</v>
      </c>
      <c r="J1654" t="s">
        <v>22</v>
      </c>
      <c r="K1654" t="s">
        <v>23</v>
      </c>
      <c r="L1654" t="s">
        <v>22</v>
      </c>
      <c r="M1654" t="s">
        <v>23</v>
      </c>
      <c r="N1654" t="s">
        <v>23</v>
      </c>
      <c r="O1654" t="s">
        <v>23</v>
      </c>
      <c r="P1654" t="s">
        <v>26</v>
      </c>
      <c r="Q1654">
        <v>0</v>
      </c>
      <c r="R1654" t="s">
        <v>30</v>
      </c>
      <c r="S1654">
        <v>34.4</v>
      </c>
      <c r="T1654">
        <v>592.75</v>
      </c>
      <c r="U1654">
        <v>0</v>
      </c>
    </row>
    <row r="1655" spans="1:21" x14ac:dyDescent="0.25">
      <c r="A1655" t="s">
        <v>1687</v>
      </c>
      <c r="B1655">
        <v>1</v>
      </c>
      <c r="C1655">
        <v>0</v>
      </c>
      <c r="D1655">
        <v>1</v>
      </c>
      <c r="E1655">
        <v>0</v>
      </c>
      <c r="F1655">
        <v>58</v>
      </c>
      <c r="G1655">
        <v>1</v>
      </c>
      <c r="H1655" t="s">
        <v>23</v>
      </c>
      <c r="I1655" t="s">
        <v>23</v>
      </c>
      <c r="J1655" t="s">
        <v>44</v>
      </c>
      <c r="K1655" t="s">
        <v>44</v>
      </c>
      <c r="L1655" t="s">
        <v>44</v>
      </c>
      <c r="M1655" t="s">
        <v>44</v>
      </c>
      <c r="N1655" t="s">
        <v>44</v>
      </c>
      <c r="O1655" t="s">
        <v>44</v>
      </c>
      <c r="P1655" t="s">
        <v>45</v>
      </c>
      <c r="Q1655">
        <v>0</v>
      </c>
      <c r="R1655" t="s">
        <v>30</v>
      </c>
      <c r="S1655">
        <v>20.75</v>
      </c>
      <c r="T1655">
        <v>1185.95</v>
      </c>
      <c r="U1655">
        <v>0</v>
      </c>
    </row>
    <row r="1656" spans="1:21" x14ac:dyDescent="0.25">
      <c r="A1656" t="s">
        <v>1688</v>
      </c>
      <c r="B1656">
        <v>1</v>
      </c>
      <c r="C1656">
        <v>0</v>
      </c>
      <c r="D1656">
        <v>1</v>
      </c>
      <c r="E1656">
        <v>1</v>
      </c>
      <c r="F1656">
        <v>1</v>
      </c>
      <c r="G1656">
        <v>1</v>
      </c>
      <c r="H1656" t="s">
        <v>23</v>
      </c>
      <c r="I1656" t="s">
        <v>23</v>
      </c>
      <c r="J1656" t="s">
        <v>44</v>
      </c>
      <c r="K1656" t="s">
        <v>44</v>
      </c>
      <c r="L1656" t="s">
        <v>44</v>
      </c>
      <c r="M1656" t="s">
        <v>44</v>
      </c>
      <c r="N1656" t="s">
        <v>44</v>
      </c>
      <c r="O1656" t="s">
        <v>44</v>
      </c>
      <c r="P1656" t="s">
        <v>29</v>
      </c>
      <c r="Q1656">
        <v>0</v>
      </c>
      <c r="R1656" t="s">
        <v>30</v>
      </c>
      <c r="S1656">
        <v>18.8</v>
      </c>
      <c r="T1656">
        <v>18.8</v>
      </c>
      <c r="U1656">
        <v>0</v>
      </c>
    </row>
    <row r="1657" spans="1:21" x14ac:dyDescent="0.25">
      <c r="A1657" t="s">
        <v>1689</v>
      </c>
      <c r="B1657">
        <v>0</v>
      </c>
      <c r="C1657">
        <v>0</v>
      </c>
      <c r="D1657">
        <v>1</v>
      </c>
      <c r="E1657">
        <v>1</v>
      </c>
      <c r="F1657">
        <v>3</v>
      </c>
      <c r="G1657">
        <v>1</v>
      </c>
      <c r="H1657" t="s">
        <v>23</v>
      </c>
      <c r="I1657" t="s">
        <v>25</v>
      </c>
      <c r="J1657" t="s">
        <v>23</v>
      </c>
      <c r="K1657" t="s">
        <v>23</v>
      </c>
      <c r="L1657" t="s">
        <v>23</v>
      </c>
      <c r="M1657" t="s">
        <v>23</v>
      </c>
      <c r="N1657" t="s">
        <v>23</v>
      </c>
      <c r="O1657" t="s">
        <v>23</v>
      </c>
      <c r="P1657" t="s">
        <v>26</v>
      </c>
      <c r="Q1657">
        <v>0</v>
      </c>
      <c r="R1657" t="s">
        <v>30</v>
      </c>
      <c r="S1657">
        <v>44.3</v>
      </c>
      <c r="T1657">
        <v>134.5</v>
      </c>
      <c r="U1657">
        <v>1</v>
      </c>
    </row>
    <row r="1658" spans="1:21" x14ac:dyDescent="0.25">
      <c r="A1658" t="s">
        <v>1690</v>
      </c>
      <c r="B1658">
        <v>0</v>
      </c>
      <c r="C1658">
        <v>0</v>
      </c>
      <c r="D1658">
        <v>0</v>
      </c>
      <c r="E1658">
        <v>0</v>
      </c>
      <c r="F1658">
        <v>53</v>
      </c>
      <c r="G1658">
        <v>1</v>
      </c>
      <c r="H1658" t="s">
        <v>22</v>
      </c>
      <c r="I1658" t="s">
        <v>35</v>
      </c>
      <c r="J1658" t="s">
        <v>22</v>
      </c>
      <c r="K1658" t="s">
        <v>22</v>
      </c>
      <c r="L1658" t="s">
        <v>22</v>
      </c>
      <c r="M1658" t="s">
        <v>23</v>
      </c>
      <c r="N1658" t="s">
        <v>23</v>
      </c>
      <c r="O1658" t="s">
        <v>23</v>
      </c>
      <c r="P1658" t="s">
        <v>26</v>
      </c>
      <c r="Q1658">
        <v>0</v>
      </c>
      <c r="R1658" t="s">
        <v>27</v>
      </c>
      <c r="S1658">
        <v>90.8</v>
      </c>
      <c r="T1658">
        <v>4921.2</v>
      </c>
      <c r="U1658">
        <v>0</v>
      </c>
    </row>
    <row r="1659" spans="1:21" x14ac:dyDescent="0.25">
      <c r="A1659" t="s">
        <v>1691</v>
      </c>
      <c r="B1659">
        <v>1</v>
      </c>
      <c r="C1659">
        <v>0</v>
      </c>
      <c r="D1659">
        <v>0</v>
      </c>
      <c r="E1659">
        <v>0</v>
      </c>
      <c r="F1659">
        <v>35</v>
      </c>
      <c r="G1659">
        <v>1</v>
      </c>
      <c r="H1659" t="s">
        <v>22</v>
      </c>
      <c r="I1659" t="s">
        <v>23</v>
      </c>
      <c r="J1659" t="s">
        <v>44</v>
      </c>
      <c r="K1659" t="s">
        <v>44</v>
      </c>
      <c r="L1659" t="s">
        <v>44</v>
      </c>
      <c r="M1659" t="s">
        <v>44</v>
      </c>
      <c r="N1659" t="s">
        <v>44</v>
      </c>
      <c r="O1659" t="s">
        <v>44</v>
      </c>
      <c r="P1659" t="s">
        <v>26</v>
      </c>
      <c r="Q1659">
        <v>1</v>
      </c>
      <c r="R1659" t="s">
        <v>27</v>
      </c>
      <c r="S1659">
        <v>25.6</v>
      </c>
      <c r="T1659">
        <v>901.25</v>
      </c>
      <c r="U1659">
        <v>0</v>
      </c>
    </row>
    <row r="1660" spans="1:21" x14ac:dyDescent="0.25">
      <c r="A1660" t="s">
        <v>1692</v>
      </c>
      <c r="B1660">
        <v>1</v>
      </c>
      <c r="C1660">
        <v>0</v>
      </c>
      <c r="D1660">
        <v>1</v>
      </c>
      <c r="E1660">
        <v>1</v>
      </c>
      <c r="F1660">
        <v>50</v>
      </c>
      <c r="G1660">
        <v>1</v>
      </c>
      <c r="H1660" t="s">
        <v>22</v>
      </c>
      <c r="I1660" t="s">
        <v>35</v>
      </c>
      <c r="J1660" t="s">
        <v>22</v>
      </c>
      <c r="K1660" t="s">
        <v>23</v>
      </c>
      <c r="L1660" t="s">
        <v>22</v>
      </c>
      <c r="M1660" t="s">
        <v>23</v>
      </c>
      <c r="N1660" t="s">
        <v>22</v>
      </c>
      <c r="O1660" t="s">
        <v>22</v>
      </c>
      <c r="P1660" t="s">
        <v>26</v>
      </c>
      <c r="Q1660">
        <v>0</v>
      </c>
      <c r="R1660" t="s">
        <v>38</v>
      </c>
      <c r="S1660">
        <v>105.95</v>
      </c>
      <c r="T1660">
        <v>5341.8</v>
      </c>
      <c r="U1660">
        <v>1</v>
      </c>
    </row>
    <row r="1661" spans="1:21" x14ac:dyDescent="0.25">
      <c r="A1661" t="s">
        <v>1693</v>
      </c>
      <c r="B1661">
        <v>1</v>
      </c>
      <c r="C1661">
        <v>0</v>
      </c>
      <c r="D1661">
        <v>1</v>
      </c>
      <c r="E1661">
        <v>1</v>
      </c>
      <c r="F1661">
        <v>68</v>
      </c>
      <c r="G1661">
        <v>1</v>
      </c>
      <c r="H1661" t="s">
        <v>22</v>
      </c>
      <c r="I1661" t="s">
        <v>25</v>
      </c>
      <c r="J1661" t="s">
        <v>23</v>
      </c>
      <c r="K1661" t="s">
        <v>22</v>
      </c>
      <c r="L1661" t="s">
        <v>23</v>
      </c>
      <c r="M1661" t="s">
        <v>22</v>
      </c>
      <c r="N1661" t="s">
        <v>23</v>
      </c>
      <c r="O1661" t="s">
        <v>22</v>
      </c>
      <c r="P1661" t="s">
        <v>45</v>
      </c>
      <c r="Q1661">
        <v>0</v>
      </c>
      <c r="R1661" t="s">
        <v>38</v>
      </c>
      <c r="S1661">
        <v>70.8</v>
      </c>
      <c r="T1661">
        <v>4859.95</v>
      </c>
      <c r="U1661">
        <v>0</v>
      </c>
    </row>
    <row r="1662" spans="1:21" x14ac:dyDescent="0.25">
      <c r="A1662" t="s">
        <v>1694</v>
      </c>
      <c r="B1662">
        <v>1</v>
      </c>
      <c r="C1662">
        <v>0</v>
      </c>
      <c r="D1662">
        <v>1</v>
      </c>
      <c r="E1662">
        <v>0</v>
      </c>
      <c r="F1662">
        <v>47</v>
      </c>
      <c r="G1662">
        <v>1</v>
      </c>
      <c r="H1662" t="s">
        <v>22</v>
      </c>
      <c r="I1662" t="s">
        <v>23</v>
      </c>
      <c r="J1662" t="s">
        <v>44</v>
      </c>
      <c r="K1662" t="s">
        <v>44</v>
      </c>
      <c r="L1662" t="s">
        <v>44</v>
      </c>
      <c r="M1662" t="s">
        <v>44</v>
      </c>
      <c r="N1662" t="s">
        <v>44</v>
      </c>
      <c r="O1662" t="s">
        <v>44</v>
      </c>
      <c r="P1662" t="s">
        <v>26</v>
      </c>
      <c r="Q1662">
        <v>0</v>
      </c>
      <c r="R1662" t="s">
        <v>27</v>
      </c>
      <c r="S1662">
        <v>25.4</v>
      </c>
      <c r="T1662">
        <v>1139.2</v>
      </c>
      <c r="U1662">
        <v>0</v>
      </c>
    </row>
    <row r="1663" spans="1:21" x14ac:dyDescent="0.25">
      <c r="A1663" t="s">
        <v>1695</v>
      </c>
      <c r="B1663">
        <v>0</v>
      </c>
      <c r="C1663">
        <v>1</v>
      </c>
      <c r="D1663">
        <v>1</v>
      </c>
      <c r="E1663">
        <v>0</v>
      </c>
      <c r="F1663">
        <v>65</v>
      </c>
      <c r="G1663">
        <v>1</v>
      </c>
      <c r="H1663" t="s">
        <v>22</v>
      </c>
      <c r="I1663" t="s">
        <v>35</v>
      </c>
      <c r="J1663" t="s">
        <v>23</v>
      </c>
      <c r="K1663" t="s">
        <v>22</v>
      </c>
      <c r="L1663" t="s">
        <v>22</v>
      </c>
      <c r="M1663" t="s">
        <v>23</v>
      </c>
      <c r="N1663" t="s">
        <v>22</v>
      </c>
      <c r="O1663" t="s">
        <v>22</v>
      </c>
      <c r="P1663" t="s">
        <v>26</v>
      </c>
      <c r="Q1663">
        <v>1</v>
      </c>
      <c r="R1663" t="s">
        <v>33</v>
      </c>
      <c r="S1663">
        <v>108.8</v>
      </c>
      <c r="T1663">
        <v>7082.45</v>
      </c>
      <c r="U1663">
        <v>0</v>
      </c>
    </row>
    <row r="1664" spans="1:21" x14ac:dyDescent="0.25">
      <c r="A1664" t="s">
        <v>1696</v>
      </c>
      <c r="B1664">
        <v>1</v>
      </c>
      <c r="C1664">
        <v>0</v>
      </c>
      <c r="D1664">
        <v>0</v>
      </c>
      <c r="E1664">
        <v>0</v>
      </c>
      <c r="F1664">
        <v>5</v>
      </c>
      <c r="G1664">
        <v>1</v>
      </c>
      <c r="H1664" t="s">
        <v>23</v>
      </c>
      <c r="I1664" t="s">
        <v>35</v>
      </c>
      <c r="J1664" t="s">
        <v>23</v>
      </c>
      <c r="K1664" t="s">
        <v>23</v>
      </c>
      <c r="L1664" t="s">
        <v>23</v>
      </c>
      <c r="M1664" t="s">
        <v>23</v>
      </c>
      <c r="N1664" t="s">
        <v>23</v>
      </c>
      <c r="O1664" t="s">
        <v>23</v>
      </c>
      <c r="P1664" t="s">
        <v>26</v>
      </c>
      <c r="Q1664">
        <v>1</v>
      </c>
      <c r="R1664" t="s">
        <v>27</v>
      </c>
      <c r="S1664">
        <v>69.75</v>
      </c>
      <c r="T1664">
        <v>324.60000000000002</v>
      </c>
      <c r="U1664">
        <v>1</v>
      </c>
    </row>
    <row r="1665" spans="1:21" x14ac:dyDescent="0.25">
      <c r="A1665" t="s">
        <v>1697</v>
      </c>
      <c r="B1665">
        <v>1</v>
      </c>
      <c r="C1665">
        <v>0</v>
      </c>
      <c r="D1665">
        <v>1</v>
      </c>
      <c r="E1665">
        <v>0</v>
      </c>
      <c r="F1665">
        <v>51</v>
      </c>
      <c r="G1665">
        <v>1</v>
      </c>
      <c r="H1665" t="s">
        <v>22</v>
      </c>
      <c r="I1665" t="s">
        <v>35</v>
      </c>
      <c r="J1665" t="s">
        <v>23</v>
      </c>
      <c r="K1665" t="s">
        <v>23</v>
      </c>
      <c r="L1665" t="s">
        <v>23</v>
      </c>
      <c r="M1665" t="s">
        <v>23</v>
      </c>
      <c r="N1665" t="s">
        <v>22</v>
      </c>
      <c r="O1665" t="s">
        <v>22</v>
      </c>
      <c r="P1665" t="s">
        <v>26</v>
      </c>
      <c r="Q1665">
        <v>1</v>
      </c>
      <c r="R1665" t="s">
        <v>27</v>
      </c>
      <c r="S1665">
        <v>94.65</v>
      </c>
      <c r="T1665">
        <v>4812.75</v>
      </c>
      <c r="U1665">
        <v>1</v>
      </c>
    </row>
    <row r="1666" spans="1:21" x14ac:dyDescent="0.25">
      <c r="A1666" t="s">
        <v>1698</v>
      </c>
      <c r="B1666">
        <v>0</v>
      </c>
      <c r="C1666">
        <v>0</v>
      </c>
      <c r="D1666">
        <v>0</v>
      </c>
      <c r="E1666">
        <v>0</v>
      </c>
      <c r="F1666">
        <v>46</v>
      </c>
      <c r="G1666">
        <v>1</v>
      </c>
      <c r="H1666" t="s">
        <v>22</v>
      </c>
      <c r="I1666" t="s">
        <v>35</v>
      </c>
      <c r="J1666" t="s">
        <v>23</v>
      </c>
      <c r="K1666" t="s">
        <v>23</v>
      </c>
      <c r="L1666" t="s">
        <v>23</v>
      </c>
      <c r="M1666" t="s">
        <v>23</v>
      </c>
      <c r="N1666" t="s">
        <v>22</v>
      </c>
      <c r="O1666" t="s">
        <v>22</v>
      </c>
      <c r="P1666" t="s">
        <v>26</v>
      </c>
      <c r="Q1666">
        <v>0</v>
      </c>
      <c r="R1666" t="s">
        <v>33</v>
      </c>
      <c r="S1666">
        <v>96.05</v>
      </c>
      <c r="T1666">
        <v>4399.5</v>
      </c>
      <c r="U1666">
        <v>1</v>
      </c>
    </row>
    <row r="1667" spans="1:21" x14ac:dyDescent="0.25">
      <c r="A1667" t="s">
        <v>1699</v>
      </c>
      <c r="B1667">
        <v>0</v>
      </c>
      <c r="C1667">
        <v>0</v>
      </c>
      <c r="D1667">
        <v>0</v>
      </c>
      <c r="E1667">
        <v>0</v>
      </c>
      <c r="F1667">
        <v>9</v>
      </c>
      <c r="G1667">
        <v>1</v>
      </c>
      <c r="H1667" t="s">
        <v>22</v>
      </c>
      <c r="I1667" t="s">
        <v>35</v>
      </c>
      <c r="J1667" t="s">
        <v>23</v>
      </c>
      <c r="K1667" t="s">
        <v>23</v>
      </c>
      <c r="L1667" t="s">
        <v>23</v>
      </c>
      <c r="M1667" t="s">
        <v>23</v>
      </c>
      <c r="N1667" t="s">
        <v>23</v>
      </c>
      <c r="O1667" t="s">
        <v>23</v>
      </c>
      <c r="P1667" t="s">
        <v>26</v>
      </c>
      <c r="Q1667">
        <v>1</v>
      </c>
      <c r="R1667" t="s">
        <v>27</v>
      </c>
      <c r="S1667">
        <v>76.849999999999994</v>
      </c>
      <c r="T1667">
        <v>663.55</v>
      </c>
      <c r="U1667">
        <v>0</v>
      </c>
    </row>
    <row r="1668" spans="1:21" x14ac:dyDescent="0.25">
      <c r="A1668" t="s">
        <v>1700</v>
      </c>
      <c r="B1668">
        <v>0</v>
      </c>
      <c r="C1668">
        <v>0</v>
      </c>
      <c r="D1668">
        <v>0</v>
      </c>
      <c r="E1668">
        <v>0</v>
      </c>
      <c r="F1668">
        <v>8</v>
      </c>
      <c r="G1668">
        <v>1</v>
      </c>
      <c r="H1668" t="s">
        <v>23</v>
      </c>
      <c r="I1668" t="s">
        <v>23</v>
      </c>
      <c r="J1668" t="s">
        <v>44</v>
      </c>
      <c r="K1668" t="s">
        <v>44</v>
      </c>
      <c r="L1668" t="s">
        <v>44</v>
      </c>
      <c r="M1668" t="s">
        <v>44</v>
      </c>
      <c r="N1668" t="s">
        <v>44</v>
      </c>
      <c r="O1668" t="s">
        <v>44</v>
      </c>
      <c r="P1668" t="s">
        <v>45</v>
      </c>
      <c r="Q1668">
        <v>0</v>
      </c>
      <c r="R1668" t="s">
        <v>30</v>
      </c>
      <c r="S1668">
        <v>20.25</v>
      </c>
      <c r="T1668">
        <v>174.65</v>
      </c>
      <c r="U1668">
        <v>0</v>
      </c>
    </row>
    <row r="1669" spans="1:21" x14ac:dyDescent="0.25">
      <c r="A1669" t="s">
        <v>1701</v>
      </c>
      <c r="B1669">
        <v>1</v>
      </c>
      <c r="C1669">
        <v>0</v>
      </c>
      <c r="D1669">
        <v>0</v>
      </c>
      <c r="E1669">
        <v>0</v>
      </c>
      <c r="F1669">
        <v>14</v>
      </c>
      <c r="G1669">
        <v>1</v>
      </c>
      <c r="H1669" t="s">
        <v>22</v>
      </c>
      <c r="I1669" t="s">
        <v>23</v>
      </c>
      <c r="J1669" t="s">
        <v>44</v>
      </c>
      <c r="K1669" t="s">
        <v>44</v>
      </c>
      <c r="L1669" t="s">
        <v>44</v>
      </c>
      <c r="M1669" t="s">
        <v>44</v>
      </c>
      <c r="N1669" t="s">
        <v>44</v>
      </c>
      <c r="O1669" t="s">
        <v>44</v>
      </c>
      <c r="P1669" t="s">
        <v>29</v>
      </c>
      <c r="Q1669">
        <v>1</v>
      </c>
      <c r="R1669" t="s">
        <v>38</v>
      </c>
      <c r="S1669">
        <v>24.8</v>
      </c>
      <c r="T1669">
        <v>321.7</v>
      </c>
      <c r="U1669">
        <v>0</v>
      </c>
    </row>
    <row r="1670" spans="1:21" x14ac:dyDescent="0.25">
      <c r="A1670" t="s">
        <v>1702</v>
      </c>
      <c r="B1670">
        <v>0</v>
      </c>
      <c r="C1670">
        <v>0</v>
      </c>
      <c r="D1670">
        <v>0</v>
      </c>
      <c r="E1670">
        <v>0</v>
      </c>
      <c r="F1670">
        <v>45</v>
      </c>
      <c r="G1670">
        <v>1</v>
      </c>
      <c r="H1670" t="s">
        <v>22</v>
      </c>
      <c r="I1670" t="s">
        <v>35</v>
      </c>
      <c r="J1670" t="s">
        <v>22</v>
      </c>
      <c r="K1670" t="s">
        <v>22</v>
      </c>
      <c r="L1670" t="s">
        <v>22</v>
      </c>
      <c r="M1670" t="s">
        <v>22</v>
      </c>
      <c r="N1670" t="s">
        <v>22</v>
      </c>
      <c r="O1670" t="s">
        <v>22</v>
      </c>
      <c r="P1670" t="s">
        <v>26</v>
      </c>
      <c r="Q1670">
        <v>1</v>
      </c>
      <c r="R1670" t="s">
        <v>27</v>
      </c>
      <c r="S1670">
        <v>115.65</v>
      </c>
      <c r="T1670">
        <v>5125.5</v>
      </c>
      <c r="U1670">
        <v>0</v>
      </c>
    </row>
    <row r="1671" spans="1:21" x14ac:dyDescent="0.25">
      <c r="A1671" t="s">
        <v>1703</v>
      </c>
      <c r="B1671">
        <v>0</v>
      </c>
      <c r="C1671">
        <v>0</v>
      </c>
      <c r="D1671">
        <v>0</v>
      </c>
      <c r="E1671">
        <v>0</v>
      </c>
      <c r="F1671">
        <v>8</v>
      </c>
      <c r="G1671">
        <v>1</v>
      </c>
      <c r="H1671" t="s">
        <v>22</v>
      </c>
      <c r="I1671" t="s">
        <v>35</v>
      </c>
      <c r="J1671" t="s">
        <v>23</v>
      </c>
      <c r="K1671" t="s">
        <v>23</v>
      </c>
      <c r="L1671" t="s">
        <v>23</v>
      </c>
      <c r="M1671" t="s">
        <v>23</v>
      </c>
      <c r="N1671" t="s">
        <v>23</v>
      </c>
      <c r="O1671" t="s">
        <v>23</v>
      </c>
      <c r="P1671" t="s">
        <v>26</v>
      </c>
      <c r="Q1671">
        <v>1</v>
      </c>
      <c r="R1671" t="s">
        <v>38</v>
      </c>
      <c r="S1671">
        <v>74.599999999999994</v>
      </c>
      <c r="T1671">
        <v>548.9</v>
      </c>
      <c r="U1671">
        <v>0</v>
      </c>
    </row>
    <row r="1672" spans="1:21" x14ac:dyDescent="0.25">
      <c r="A1672" t="s">
        <v>1704</v>
      </c>
      <c r="B1672">
        <v>1</v>
      </c>
      <c r="C1672">
        <v>1</v>
      </c>
      <c r="D1672">
        <v>0</v>
      </c>
      <c r="E1672">
        <v>1</v>
      </c>
      <c r="F1672">
        <v>1</v>
      </c>
      <c r="G1672">
        <v>1</v>
      </c>
      <c r="H1672" t="s">
        <v>23</v>
      </c>
      <c r="I1672" t="s">
        <v>25</v>
      </c>
      <c r="J1672" t="s">
        <v>23</v>
      </c>
      <c r="K1672" t="s">
        <v>23</v>
      </c>
      <c r="L1672" t="s">
        <v>22</v>
      </c>
      <c r="M1672" t="s">
        <v>23</v>
      </c>
      <c r="N1672" t="s">
        <v>23</v>
      </c>
      <c r="O1672" t="s">
        <v>23</v>
      </c>
      <c r="P1672" t="s">
        <v>26</v>
      </c>
      <c r="Q1672">
        <v>1</v>
      </c>
      <c r="R1672" t="s">
        <v>30</v>
      </c>
      <c r="S1672">
        <v>50.15</v>
      </c>
      <c r="T1672">
        <v>50.15</v>
      </c>
      <c r="U1672">
        <v>1</v>
      </c>
    </row>
    <row r="1673" spans="1:21" x14ac:dyDescent="0.25">
      <c r="A1673" t="s">
        <v>1705</v>
      </c>
      <c r="B1673">
        <v>1</v>
      </c>
      <c r="C1673">
        <v>0</v>
      </c>
      <c r="D1673">
        <v>1</v>
      </c>
      <c r="E1673">
        <v>1</v>
      </c>
      <c r="F1673">
        <v>66</v>
      </c>
      <c r="G1673">
        <v>1</v>
      </c>
      <c r="H1673" t="s">
        <v>23</v>
      </c>
      <c r="I1673" t="s">
        <v>35</v>
      </c>
      <c r="J1673" t="s">
        <v>22</v>
      </c>
      <c r="K1673" t="s">
        <v>22</v>
      </c>
      <c r="L1673" t="s">
        <v>22</v>
      </c>
      <c r="M1673" t="s">
        <v>23</v>
      </c>
      <c r="N1673" t="s">
        <v>22</v>
      </c>
      <c r="O1673" t="s">
        <v>22</v>
      </c>
      <c r="P1673" t="s">
        <v>29</v>
      </c>
      <c r="Q1673">
        <v>1</v>
      </c>
      <c r="R1673" t="s">
        <v>33</v>
      </c>
      <c r="S1673">
        <v>103.15</v>
      </c>
      <c r="T1673">
        <v>7031.3</v>
      </c>
      <c r="U1673">
        <v>0</v>
      </c>
    </row>
    <row r="1674" spans="1:21" x14ac:dyDescent="0.25">
      <c r="A1674" t="s">
        <v>1706</v>
      </c>
      <c r="B1674">
        <v>1</v>
      </c>
      <c r="C1674">
        <v>0</v>
      </c>
      <c r="D1674">
        <v>1</v>
      </c>
      <c r="E1674">
        <v>1</v>
      </c>
      <c r="F1674">
        <v>72</v>
      </c>
      <c r="G1674">
        <v>1</v>
      </c>
      <c r="H1674" t="s">
        <v>22</v>
      </c>
      <c r="I1674" t="s">
        <v>25</v>
      </c>
      <c r="J1674" t="s">
        <v>22</v>
      </c>
      <c r="K1674" t="s">
        <v>22</v>
      </c>
      <c r="L1674" t="s">
        <v>22</v>
      </c>
      <c r="M1674" t="s">
        <v>22</v>
      </c>
      <c r="N1674" t="s">
        <v>23</v>
      </c>
      <c r="O1674" t="s">
        <v>23</v>
      </c>
      <c r="P1674" t="s">
        <v>45</v>
      </c>
      <c r="Q1674">
        <v>0</v>
      </c>
      <c r="R1674" t="s">
        <v>38</v>
      </c>
      <c r="S1674">
        <v>72.099999999999994</v>
      </c>
      <c r="T1674">
        <v>5016.6499999999996</v>
      </c>
      <c r="U1674">
        <v>0</v>
      </c>
    </row>
    <row r="1675" spans="1:21" x14ac:dyDescent="0.25">
      <c r="A1675" t="s">
        <v>1707</v>
      </c>
      <c r="B1675">
        <v>0</v>
      </c>
      <c r="C1675">
        <v>0</v>
      </c>
      <c r="D1675">
        <v>1</v>
      </c>
      <c r="E1675">
        <v>0</v>
      </c>
      <c r="F1675">
        <v>41</v>
      </c>
      <c r="G1675">
        <v>1</v>
      </c>
      <c r="H1675" t="s">
        <v>22</v>
      </c>
      <c r="I1675" t="s">
        <v>35</v>
      </c>
      <c r="J1675" t="s">
        <v>22</v>
      </c>
      <c r="K1675" t="s">
        <v>22</v>
      </c>
      <c r="L1675" t="s">
        <v>22</v>
      </c>
      <c r="M1675" t="s">
        <v>22</v>
      </c>
      <c r="N1675" t="s">
        <v>22</v>
      </c>
      <c r="O1675" t="s">
        <v>22</v>
      </c>
      <c r="P1675" t="s">
        <v>26</v>
      </c>
      <c r="Q1675">
        <v>1</v>
      </c>
      <c r="R1675" t="s">
        <v>33</v>
      </c>
      <c r="S1675">
        <v>113.6</v>
      </c>
      <c r="T1675">
        <v>4594.95</v>
      </c>
      <c r="U1675">
        <v>1</v>
      </c>
    </row>
    <row r="1676" spans="1:21" x14ac:dyDescent="0.25">
      <c r="A1676" t="s">
        <v>1708</v>
      </c>
      <c r="B1676">
        <v>0</v>
      </c>
      <c r="C1676">
        <v>0</v>
      </c>
      <c r="D1676">
        <v>1</v>
      </c>
      <c r="E1676">
        <v>1</v>
      </c>
      <c r="F1676">
        <v>23</v>
      </c>
      <c r="G1676">
        <v>1</v>
      </c>
      <c r="H1676" t="s">
        <v>22</v>
      </c>
      <c r="I1676" t="s">
        <v>23</v>
      </c>
      <c r="J1676" t="s">
        <v>44</v>
      </c>
      <c r="K1676" t="s">
        <v>44</v>
      </c>
      <c r="L1676" t="s">
        <v>44</v>
      </c>
      <c r="M1676" t="s">
        <v>44</v>
      </c>
      <c r="N1676" t="s">
        <v>44</v>
      </c>
      <c r="O1676" t="s">
        <v>44</v>
      </c>
      <c r="P1676" t="s">
        <v>45</v>
      </c>
      <c r="Q1676">
        <v>0</v>
      </c>
      <c r="R1676" t="s">
        <v>30</v>
      </c>
      <c r="S1676">
        <v>25.1</v>
      </c>
      <c r="T1676">
        <v>611.45000000000005</v>
      </c>
      <c r="U1676">
        <v>0</v>
      </c>
    </row>
    <row r="1677" spans="1:21" x14ac:dyDescent="0.25">
      <c r="A1677" t="s">
        <v>1709</v>
      </c>
      <c r="B1677">
        <v>0</v>
      </c>
      <c r="C1677">
        <v>0</v>
      </c>
      <c r="D1677">
        <v>0</v>
      </c>
      <c r="E1677">
        <v>0</v>
      </c>
      <c r="F1677">
        <v>29</v>
      </c>
      <c r="G1677">
        <v>1</v>
      </c>
      <c r="H1677" t="s">
        <v>23</v>
      </c>
      <c r="I1677" t="s">
        <v>35</v>
      </c>
      <c r="J1677" t="s">
        <v>23</v>
      </c>
      <c r="K1677" t="s">
        <v>23</v>
      </c>
      <c r="L1677" t="s">
        <v>23</v>
      </c>
      <c r="M1677" t="s">
        <v>23</v>
      </c>
      <c r="N1677" t="s">
        <v>22</v>
      </c>
      <c r="O1677" t="s">
        <v>23</v>
      </c>
      <c r="P1677" t="s">
        <v>26</v>
      </c>
      <c r="Q1677">
        <v>1</v>
      </c>
      <c r="R1677" t="s">
        <v>27</v>
      </c>
      <c r="S1677">
        <v>78.900000000000006</v>
      </c>
      <c r="T1677">
        <v>2384.15</v>
      </c>
      <c r="U1677">
        <v>1</v>
      </c>
    </row>
    <row r="1678" spans="1:21" x14ac:dyDescent="0.25">
      <c r="A1678" t="s">
        <v>1710</v>
      </c>
      <c r="B1678">
        <v>0</v>
      </c>
      <c r="C1678">
        <v>0</v>
      </c>
      <c r="D1678">
        <v>0</v>
      </c>
      <c r="E1678">
        <v>0</v>
      </c>
      <c r="F1678">
        <v>4</v>
      </c>
      <c r="G1678">
        <v>1</v>
      </c>
      <c r="H1678" t="s">
        <v>22</v>
      </c>
      <c r="I1678" t="s">
        <v>35</v>
      </c>
      <c r="J1678" t="s">
        <v>22</v>
      </c>
      <c r="K1678" t="s">
        <v>23</v>
      </c>
      <c r="L1678" t="s">
        <v>23</v>
      </c>
      <c r="M1678" t="s">
        <v>23</v>
      </c>
      <c r="N1678" t="s">
        <v>23</v>
      </c>
      <c r="O1678" t="s">
        <v>23</v>
      </c>
      <c r="P1678" t="s">
        <v>26</v>
      </c>
      <c r="Q1678">
        <v>1</v>
      </c>
      <c r="R1678" t="s">
        <v>27</v>
      </c>
      <c r="S1678">
        <v>80.150000000000006</v>
      </c>
      <c r="T1678">
        <v>319.85000000000002</v>
      </c>
      <c r="U1678">
        <v>0</v>
      </c>
    </row>
    <row r="1679" spans="1:21" x14ac:dyDescent="0.25">
      <c r="A1679" t="s">
        <v>1711</v>
      </c>
      <c r="B1679">
        <v>1</v>
      </c>
      <c r="C1679">
        <v>0</v>
      </c>
      <c r="D1679">
        <v>1</v>
      </c>
      <c r="E1679">
        <v>1</v>
      </c>
      <c r="F1679">
        <v>6</v>
      </c>
      <c r="G1679">
        <v>1</v>
      </c>
      <c r="H1679" t="s">
        <v>22</v>
      </c>
      <c r="I1679" t="s">
        <v>23</v>
      </c>
      <c r="J1679" t="s">
        <v>44</v>
      </c>
      <c r="K1679" t="s">
        <v>44</v>
      </c>
      <c r="L1679" t="s">
        <v>44</v>
      </c>
      <c r="M1679" t="s">
        <v>44</v>
      </c>
      <c r="N1679" t="s">
        <v>44</v>
      </c>
      <c r="O1679" t="s">
        <v>44</v>
      </c>
      <c r="P1679" t="s">
        <v>45</v>
      </c>
      <c r="Q1679">
        <v>0</v>
      </c>
      <c r="R1679" t="s">
        <v>30</v>
      </c>
      <c r="S1679">
        <v>25.4</v>
      </c>
      <c r="T1679">
        <v>153.30000000000001</v>
      </c>
      <c r="U1679">
        <v>0</v>
      </c>
    </row>
    <row r="1680" spans="1:21" x14ac:dyDescent="0.25">
      <c r="A1680" t="s">
        <v>1712</v>
      </c>
      <c r="B1680">
        <v>0</v>
      </c>
      <c r="C1680">
        <v>1</v>
      </c>
      <c r="D1680">
        <v>1</v>
      </c>
      <c r="E1680">
        <v>0</v>
      </c>
      <c r="F1680">
        <v>67</v>
      </c>
      <c r="G1680">
        <v>1</v>
      </c>
      <c r="H1680" t="s">
        <v>22</v>
      </c>
      <c r="I1680" t="s">
        <v>35</v>
      </c>
      <c r="J1680" t="s">
        <v>22</v>
      </c>
      <c r="K1680" t="s">
        <v>22</v>
      </c>
      <c r="L1680" t="s">
        <v>22</v>
      </c>
      <c r="M1680" t="s">
        <v>22</v>
      </c>
      <c r="N1680" t="s">
        <v>23</v>
      </c>
      <c r="O1680" t="s">
        <v>22</v>
      </c>
      <c r="P1680" t="s">
        <v>29</v>
      </c>
      <c r="Q1680">
        <v>1</v>
      </c>
      <c r="R1680" t="s">
        <v>38</v>
      </c>
      <c r="S1680">
        <v>105.4</v>
      </c>
      <c r="T1680">
        <v>7035.6</v>
      </c>
      <c r="U1680">
        <v>0</v>
      </c>
    </row>
    <row r="1681" spans="1:21" x14ac:dyDescent="0.25">
      <c r="A1681" t="s">
        <v>1713</v>
      </c>
      <c r="B1681">
        <v>1</v>
      </c>
      <c r="C1681">
        <v>1</v>
      </c>
      <c r="D1681">
        <v>0</v>
      </c>
      <c r="E1681">
        <v>1</v>
      </c>
      <c r="F1681">
        <v>7</v>
      </c>
      <c r="G1681">
        <v>1</v>
      </c>
      <c r="H1681" t="s">
        <v>23</v>
      </c>
      <c r="I1681" t="s">
        <v>25</v>
      </c>
      <c r="J1681" t="s">
        <v>23</v>
      </c>
      <c r="K1681" t="s">
        <v>23</v>
      </c>
      <c r="L1681" t="s">
        <v>23</v>
      </c>
      <c r="M1681" t="s">
        <v>23</v>
      </c>
      <c r="N1681" t="s">
        <v>23</v>
      </c>
      <c r="O1681" t="s">
        <v>23</v>
      </c>
      <c r="P1681" t="s">
        <v>26</v>
      </c>
      <c r="Q1681">
        <v>1</v>
      </c>
      <c r="R1681" t="s">
        <v>30</v>
      </c>
      <c r="S1681">
        <v>45.75</v>
      </c>
      <c r="T1681">
        <v>344.2</v>
      </c>
      <c r="U1681">
        <v>0</v>
      </c>
    </row>
    <row r="1682" spans="1:21" x14ac:dyDescent="0.25">
      <c r="A1682" t="s">
        <v>1714</v>
      </c>
      <c r="B1682">
        <v>1</v>
      </c>
      <c r="C1682">
        <v>0</v>
      </c>
      <c r="D1682">
        <v>1</v>
      </c>
      <c r="E1682">
        <v>1</v>
      </c>
      <c r="F1682">
        <v>56</v>
      </c>
      <c r="G1682">
        <v>1</v>
      </c>
      <c r="H1682" t="s">
        <v>22</v>
      </c>
      <c r="I1682" t="s">
        <v>23</v>
      </c>
      <c r="J1682" t="s">
        <v>44</v>
      </c>
      <c r="K1682" t="s">
        <v>44</v>
      </c>
      <c r="L1682" t="s">
        <v>44</v>
      </c>
      <c r="M1682" t="s">
        <v>44</v>
      </c>
      <c r="N1682" t="s">
        <v>44</v>
      </c>
      <c r="O1682" t="s">
        <v>44</v>
      </c>
      <c r="P1682" t="s">
        <v>29</v>
      </c>
      <c r="Q1682">
        <v>1</v>
      </c>
      <c r="R1682" t="s">
        <v>30</v>
      </c>
      <c r="S1682">
        <v>24.45</v>
      </c>
      <c r="T1682">
        <v>1431.65</v>
      </c>
      <c r="U1682">
        <v>0</v>
      </c>
    </row>
    <row r="1683" spans="1:21" x14ac:dyDescent="0.25">
      <c r="A1683" t="s">
        <v>1715</v>
      </c>
      <c r="B1683">
        <v>0</v>
      </c>
      <c r="C1683">
        <v>0</v>
      </c>
      <c r="D1683">
        <v>1</v>
      </c>
      <c r="E1683">
        <v>0</v>
      </c>
      <c r="F1683">
        <v>72</v>
      </c>
      <c r="G1683">
        <v>1</v>
      </c>
      <c r="H1683" t="s">
        <v>22</v>
      </c>
      <c r="I1683" t="s">
        <v>23</v>
      </c>
      <c r="J1683" t="s">
        <v>44</v>
      </c>
      <c r="K1683" t="s">
        <v>44</v>
      </c>
      <c r="L1683" t="s">
        <v>44</v>
      </c>
      <c r="M1683" t="s">
        <v>44</v>
      </c>
      <c r="N1683" t="s">
        <v>44</v>
      </c>
      <c r="O1683" t="s">
        <v>44</v>
      </c>
      <c r="P1683" t="s">
        <v>45</v>
      </c>
      <c r="Q1683">
        <v>0</v>
      </c>
      <c r="R1683" t="s">
        <v>38</v>
      </c>
      <c r="S1683">
        <v>25</v>
      </c>
      <c r="T1683">
        <v>1849.2</v>
      </c>
      <c r="U1683">
        <v>0</v>
      </c>
    </row>
    <row r="1684" spans="1:21" x14ac:dyDescent="0.25">
      <c r="A1684" t="s">
        <v>1716</v>
      </c>
      <c r="B1684">
        <v>1</v>
      </c>
      <c r="C1684">
        <v>0</v>
      </c>
      <c r="D1684">
        <v>1</v>
      </c>
      <c r="E1684">
        <v>0</v>
      </c>
      <c r="F1684">
        <v>72</v>
      </c>
      <c r="G1684">
        <v>1</v>
      </c>
      <c r="H1684" t="s">
        <v>22</v>
      </c>
      <c r="I1684" t="s">
        <v>25</v>
      </c>
      <c r="J1684" t="s">
        <v>22</v>
      </c>
      <c r="K1684" t="s">
        <v>22</v>
      </c>
      <c r="L1684" t="s">
        <v>22</v>
      </c>
      <c r="M1684" t="s">
        <v>23</v>
      </c>
      <c r="N1684" t="s">
        <v>22</v>
      </c>
      <c r="O1684" t="s">
        <v>22</v>
      </c>
      <c r="P1684" t="s">
        <v>45</v>
      </c>
      <c r="Q1684">
        <v>1</v>
      </c>
      <c r="R1684" t="s">
        <v>27</v>
      </c>
      <c r="S1684">
        <v>85.25</v>
      </c>
      <c r="T1684">
        <v>6083.1</v>
      </c>
      <c r="U1684">
        <v>0</v>
      </c>
    </row>
    <row r="1685" spans="1:21" x14ac:dyDescent="0.25">
      <c r="A1685" t="s">
        <v>1717</v>
      </c>
      <c r="B1685">
        <v>1</v>
      </c>
      <c r="C1685">
        <v>0</v>
      </c>
      <c r="D1685">
        <v>1</v>
      </c>
      <c r="E1685">
        <v>1</v>
      </c>
      <c r="F1685">
        <v>23</v>
      </c>
      <c r="G1685">
        <v>1</v>
      </c>
      <c r="H1685" t="s">
        <v>23</v>
      </c>
      <c r="I1685" t="s">
        <v>23</v>
      </c>
      <c r="J1685" t="s">
        <v>44</v>
      </c>
      <c r="K1685" t="s">
        <v>44</v>
      </c>
      <c r="L1685" t="s">
        <v>44</v>
      </c>
      <c r="M1685" t="s">
        <v>44</v>
      </c>
      <c r="N1685" t="s">
        <v>44</v>
      </c>
      <c r="O1685" t="s">
        <v>44</v>
      </c>
      <c r="P1685" t="s">
        <v>45</v>
      </c>
      <c r="Q1685">
        <v>0</v>
      </c>
      <c r="R1685" t="s">
        <v>38</v>
      </c>
      <c r="S1685">
        <v>19.600000000000001</v>
      </c>
      <c r="T1685">
        <v>426.65</v>
      </c>
      <c r="U1685">
        <v>0</v>
      </c>
    </row>
    <row r="1686" spans="1:21" x14ac:dyDescent="0.25">
      <c r="A1686" t="s">
        <v>1718</v>
      </c>
      <c r="B1686">
        <v>0</v>
      </c>
      <c r="C1686">
        <v>0</v>
      </c>
      <c r="D1686">
        <v>0</v>
      </c>
      <c r="E1686">
        <v>1</v>
      </c>
      <c r="F1686">
        <v>35</v>
      </c>
      <c r="G1686">
        <v>1</v>
      </c>
      <c r="H1686" t="s">
        <v>22</v>
      </c>
      <c r="I1686" t="s">
        <v>25</v>
      </c>
      <c r="J1686" t="s">
        <v>23</v>
      </c>
      <c r="K1686" t="s">
        <v>23</v>
      </c>
      <c r="L1686" t="s">
        <v>23</v>
      </c>
      <c r="M1686" t="s">
        <v>23</v>
      </c>
      <c r="N1686" t="s">
        <v>23</v>
      </c>
      <c r="O1686" t="s">
        <v>23</v>
      </c>
      <c r="P1686" t="s">
        <v>26</v>
      </c>
      <c r="Q1686">
        <v>0</v>
      </c>
      <c r="R1686" t="s">
        <v>30</v>
      </c>
      <c r="S1686">
        <v>50.15</v>
      </c>
      <c r="T1686">
        <v>1655.35</v>
      </c>
      <c r="U1686">
        <v>0</v>
      </c>
    </row>
    <row r="1687" spans="1:21" x14ac:dyDescent="0.25">
      <c r="A1687" t="s">
        <v>1719</v>
      </c>
      <c r="B1687">
        <v>1</v>
      </c>
      <c r="C1687">
        <v>1</v>
      </c>
      <c r="D1687">
        <v>1</v>
      </c>
      <c r="E1687">
        <v>0</v>
      </c>
      <c r="F1687">
        <v>27</v>
      </c>
      <c r="G1687">
        <v>1</v>
      </c>
      <c r="H1687" t="s">
        <v>23</v>
      </c>
      <c r="I1687" t="s">
        <v>35</v>
      </c>
      <c r="J1687" t="s">
        <v>23</v>
      </c>
      <c r="K1687" t="s">
        <v>23</v>
      </c>
      <c r="L1687" t="s">
        <v>23</v>
      </c>
      <c r="M1687" t="s">
        <v>23</v>
      </c>
      <c r="N1687" t="s">
        <v>23</v>
      </c>
      <c r="O1687" t="s">
        <v>23</v>
      </c>
      <c r="P1687" t="s">
        <v>26</v>
      </c>
      <c r="Q1687">
        <v>1</v>
      </c>
      <c r="R1687" t="s">
        <v>27</v>
      </c>
      <c r="S1687">
        <v>70.55</v>
      </c>
      <c r="T1687">
        <v>1943.9</v>
      </c>
      <c r="U1687">
        <v>0</v>
      </c>
    </row>
    <row r="1688" spans="1:21" x14ac:dyDescent="0.25">
      <c r="A1688" t="s">
        <v>1720</v>
      </c>
      <c r="B1688">
        <v>0</v>
      </c>
      <c r="C1688">
        <v>0</v>
      </c>
      <c r="D1688">
        <v>1</v>
      </c>
      <c r="E1688">
        <v>1</v>
      </c>
      <c r="F1688">
        <v>26</v>
      </c>
      <c r="G1688">
        <v>1</v>
      </c>
      <c r="H1688" t="s">
        <v>22</v>
      </c>
      <c r="I1688" t="s">
        <v>25</v>
      </c>
      <c r="J1688" t="s">
        <v>23</v>
      </c>
      <c r="K1688" t="s">
        <v>22</v>
      </c>
      <c r="L1688" t="s">
        <v>23</v>
      </c>
      <c r="M1688" t="s">
        <v>22</v>
      </c>
      <c r="N1688" t="s">
        <v>23</v>
      </c>
      <c r="O1688" t="s">
        <v>23</v>
      </c>
      <c r="P1688" t="s">
        <v>26</v>
      </c>
      <c r="Q1688">
        <v>1</v>
      </c>
      <c r="R1688" t="s">
        <v>27</v>
      </c>
      <c r="S1688">
        <v>60.05</v>
      </c>
      <c r="T1688">
        <v>1616.15</v>
      </c>
      <c r="U1688">
        <v>1</v>
      </c>
    </row>
    <row r="1689" spans="1:21" x14ac:dyDescent="0.25">
      <c r="A1689" t="s">
        <v>1721</v>
      </c>
      <c r="B1689">
        <v>1</v>
      </c>
      <c r="C1689">
        <v>0</v>
      </c>
      <c r="D1689">
        <v>1</v>
      </c>
      <c r="E1689">
        <v>1</v>
      </c>
      <c r="F1689">
        <v>12</v>
      </c>
      <c r="G1689">
        <v>1</v>
      </c>
      <c r="H1689" t="s">
        <v>22</v>
      </c>
      <c r="I1689" t="s">
        <v>23</v>
      </c>
      <c r="J1689" t="s">
        <v>44</v>
      </c>
      <c r="K1689" t="s">
        <v>44</v>
      </c>
      <c r="L1689" t="s">
        <v>44</v>
      </c>
      <c r="M1689" t="s">
        <v>44</v>
      </c>
      <c r="N1689" t="s">
        <v>44</v>
      </c>
      <c r="O1689" t="s">
        <v>44</v>
      </c>
      <c r="P1689" t="s">
        <v>29</v>
      </c>
      <c r="Q1689">
        <v>0</v>
      </c>
      <c r="R1689" t="s">
        <v>30</v>
      </c>
      <c r="S1689">
        <v>26.4</v>
      </c>
      <c r="T1689">
        <v>314.95</v>
      </c>
      <c r="U1689">
        <v>0</v>
      </c>
    </row>
    <row r="1690" spans="1:21" x14ac:dyDescent="0.25">
      <c r="A1690" t="s">
        <v>1722</v>
      </c>
      <c r="B1690">
        <v>0</v>
      </c>
      <c r="C1690">
        <v>0</v>
      </c>
      <c r="D1690">
        <v>0</v>
      </c>
      <c r="E1690">
        <v>0</v>
      </c>
      <c r="F1690">
        <v>40</v>
      </c>
      <c r="G1690">
        <v>1</v>
      </c>
      <c r="H1690" t="s">
        <v>23</v>
      </c>
      <c r="I1690" t="s">
        <v>23</v>
      </c>
      <c r="J1690" t="s">
        <v>44</v>
      </c>
      <c r="K1690" t="s">
        <v>44</v>
      </c>
      <c r="L1690" t="s">
        <v>44</v>
      </c>
      <c r="M1690" t="s">
        <v>44</v>
      </c>
      <c r="N1690" t="s">
        <v>44</v>
      </c>
      <c r="O1690" t="s">
        <v>44</v>
      </c>
      <c r="P1690" t="s">
        <v>45</v>
      </c>
      <c r="Q1690">
        <v>0</v>
      </c>
      <c r="R1690" t="s">
        <v>30</v>
      </c>
      <c r="S1690">
        <v>20.149999999999999</v>
      </c>
      <c r="T1690">
        <v>804.85</v>
      </c>
      <c r="U1690">
        <v>0</v>
      </c>
    </row>
    <row r="1691" spans="1:21" x14ac:dyDescent="0.25">
      <c r="A1691" t="s">
        <v>1723</v>
      </c>
      <c r="B1691">
        <v>1</v>
      </c>
      <c r="C1691">
        <v>0</v>
      </c>
      <c r="D1691">
        <v>1</v>
      </c>
      <c r="E1691">
        <v>1</v>
      </c>
      <c r="F1691">
        <v>7</v>
      </c>
      <c r="G1691">
        <v>0</v>
      </c>
      <c r="H1691" t="s">
        <v>24</v>
      </c>
      <c r="I1691" t="s">
        <v>25</v>
      </c>
      <c r="J1691" t="s">
        <v>22</v>
      </c>
      <c r="K1691" t="s">
        <v>22</v>
      </c>
      <c r="L1691" t="s">
        <v>22</v>
      </c>
      <c r="M1691" t="s">
        <v>23</v>
      </c>
      <c r="N1691" t="s">
        <v>22</v>
      </c>
      <c r="O1691" t="s">
        <v>22</v>
      </c>
      <c r="P1691" t="s">
        <v>26</v>
      </c>
      <c r="Q1691">
        <v>0</v>
      </c>
      <c r="R1691" t="s">
        <v>30</v>
      </c>
      <c r="S1691">
        <v>58.85</v>
      </c>
      <c r="T1691">
        <v>465.7</v>
      </c>
      <c r="U1691">
        <v>0</v>
      </c>
    </row>
    <row r="1692" spans="1:21" x14ac:dyDescent="0.25">
      <c r="A1692" t="s">
        <v>1724</v>
      </c>
      <c r="B1692">
        <v>1</v>
      </c>
      <c r="C1692">
        <v>0</v>
      </c>
      <c r="D1692">
        <v>1</v>
      </c>
      <c r="E1692">
        <v>1</v>
      </c>
      <c r="F1692">
        <v>70</v>
      </c>
      <c r="G1692">
        <v>1</v>
      </c>
      <c r="H1692" t="s">
        <v>22</v>
      </c>
      <c r="I1692" t="s">
        <v>35</v>
      </c>
      <c r="J1692" t="s">
        <v>22</v>
      </c>
      <c r="K1692" t="s">
        <v>22</v>
      </c>
      <c r="L1692" t="s">
        <v>23</v>
      </c>
      <c r="M1692" t="s">
        <v>23</v>
      </c>
      <c r="N1692" t="s">
        <v>22</v>
      </c>
      <c r="O1692" t="s">
        <v>23</v>
      </c>
      <c r="P1692" t="s">
        <v>26</v>
      </c>
      <c r="Q1692">
        <v>1</v>
      </c>
      <c r="R1692" t="s">
        <v>38</v>
      </c>
      <c r="S1692">
        <v>97.55</v>
      </c>
      <c r="T1692">
        <v>6669.05</v>
      </c>
      <c r="U1692">
        <v>0</v>
      </c>
    </row>
    <row r="1693" spans="1:21" x14ac:dyDescent="0.25">
      <c r="A1693" t="s">
        <v>1725</v>
      </c>
      <c r="B1693">
        <v>1</v>
      </c>
      <c r="C1693">
        <v>0</v>
      </c>
      <c r="D1693">
        <v>1</v>
      </c>
      <c r="E1693">
        <v>1</v>
      </c>
      <c r="F1693">
        <v>60</v>
      </c>
      <c r="G1693">
        <v>1</v>
      </c>
      <c r="H1693" t="s">
        <v>23</v>
      </c>
      <c r="I1693" t="s">
        <v>23</v>
      </c>
      <c r="J1693" t="s">
        <v>44</v>
      </c>
      <c r="K1693" t="s">
        <v>44</v>
      </c>
      <c r="L1693" t="s">
        <v>44</v>
      </c>
      <c r="M1693" t="s">
        <v>44</v>
      </c>
      <c r="N1693" t="s">
        <v>44</v>
      </c>
      <c r="O1693" t="s">
        <v>44</v>
      </c>
      <c r="P1693" t="s">
        <v>45</v>
      </c>
      <c r="Q1693">
        <v>0</v>
      </c>
      <c r="R1693" t="s">
        <v>38</v>
      </c>
      <c r="S1693">
        <v>19.649999999999999</v>
      </c>
      <c r="T1693">
        <v>1161.75</v>
      </c>
      <c r="U1693">
        <v>0</v>
      </c>
    </row>
    <row r="1694" spans="1:21" x14ac:dyDescent="0.25">
      <c r="A1694" t="s">
        <v>1726</v>
      </c>
      <c r="B1694">
        <v>1</v>
      </c>
      <c r="C1694">
        <v>0</v>
      </c>
      <c r="D1694">
        <v>1</v>
      </c>
      <c r="E1694">
        <v>1</v>
      </c>
      <c r="F1694">
        <v>39</v>
      </c>
      <c r="G1694">
        <v>0</v>
      </c>
      <c r="H1694" t="s">
        <v>24</v>
      </c>
      <c r="I1694" t="s">
        <v>25</v>
      </c>
      <c r="J1694" t="s">
        <v>23</v>
      </c>
      <c r="K1694" t="s">
        <v>23</v>
      </c>
      <c r="L1694" t="s">
        <v>23</v>
      </c>
      <c r="M1694" t="s">
        <v>23</v>
      </c>
      <c r="N1694" t="s">
        <v>23</v>
      </c>
      <c r="O1694" t="s">
        <v>23</v>
      </c>
      <c r="P1694" t="s">
        <v>29</v>
      </c>
      <c r="Q1694">
        <v>1</v>
      </c>
      <c r="R1694" t="s">
        <v>38</v>
      </c>
      <c r="S1694">
        <v>25.25</v>
      </c>
      <c r="T1694">
        <v>947.75</v>
      </c>
      <c r="U1694">
        <v>0</v>
      </c>
    </row>
    <row r="1695" spans="1:21" x14ac:dyDescent="0.25">
      <c r="A1695" t="s">
        <v>1727</v>
      </c>
      <c r="B1695">
        <v>1</v>
      </c>
      <c r="C1695">
        <v>0</v>
      </c>
      <c r="D1695">
        <v>1</v>
      </c>
      <c r="E1695">
        <v>0</v>
      </c>
      <c r="F1695">
        <v>72</v>
      </c>
      <c r="G1695">
        <v>1</v>
      </c>
      <c r="H1695" t="s">
        <v>22</v>
      </c>
      <c r="I1695" t="s">
        <v>35</v>
      </c>
      <c r="J1695" t="s">
        <v>22</v>
      </c>
      <c r="K1695" t="s">
        <v>22</v>
      </c>
      <c r="L1695" t="s">
        <v>22</v>
      </c>
      <c r="M1695" t="s">
        <v>22</v>
      </c>
      <c r="N1695" t="s">
        <v>22</v>
      </c>
      <c r="O1695" t="s">
        <v>22</v>
      </c>
      <c r="P1695" t="s">
        <v>45</v>
      </c>
      <c r="Q1695">
        <v>0</v>
      </c>
      <c r="R1695" t="s">
        <v>38</v>
      </c>
      <c r="S1695">
        <v>114.45</v>
      </c>
      <c r="T1695">
        <v>8375.0499999999993</v>
      </c>
      <c r="U1695">
        <v>0</v>
      </c>
    </row>
    <row r="1696" spans="1:21" x14ac:dyDescent="0.25">
      <c r="A1696" t="s">
        <v>1728</v>
      </c>
      <c r="B1696">
        <v>0</v>
      </c>
      <c r="C1696">
        <v>0</v>
      </c>
      <c r="D1696">
        <v>0</v>
      </c>
      <c r="E1696">
        <v>0</v>
      </c>
      <c r="F1696">
        <v>1</v>
      </c>
      <c r="G1696">
        <v>0</v>
      </c>
      <c r="H1696" t="s">
        <v>24</v>
      </c>
      <c r="I1696" t="s">
        <v>25</v>
      </c>
      <c r="J1696" t="s">
        <v>23</v>
      </c>
      <c r="K1696" t="s">
        <v>23</v>
      </c>
      <c r="L1696" t="s">
        <v>23</v>
      </c>
      <c r="M1696" t="s">
        <v>23</v>
      </c>
      <c r="N1696" t="s">
        <v>22</v>
      </c>
      <c r="O1696" t="s">
        <v>23</v>
      </c>
      <c r="P1696" t="s">
        <v>26</v>
      </c>
      <c r="Q1696">
        <v>1</v>
      </c>
      <c r="R1696" t="s">
        <v>27</v>
      </c>
      <c r="S1696">
        <v>34.700000000000003</v>
      </c>
      <c r="T1696">
        <v>34.700000000000003</v>
      </c>
      <c r="U1696">
        <v>1</v>
      </c>
    </row>
    <row r="1697" spans="1:21" x14ac:dyDescent="0.25">
      <c r="A1697" t="s">
        <v>1729</v>
      </c>
      <c r="B1697">
        <v>1</v>
      </c>
      <c r="C1697">
        <v>0</v>
      </c>
      <c r="D1697">
        <v>1</v>
      </c>
      <c r="E1697">
        <v>1</v>
      </c>
      <c r="F1697">
        <v>54</v>
      </c>
      <c r="G1697">
        <v>1</v>
      </c>
      <c r="H1697" t="s">
        <v>22</v>
      </c>
      <c r="I1697" t="s">
        <v>25</v>
      </c>
      <c r="J1697" t="s">
        <v>23</v>
      </c>
      <c r="K1697" t="s">
        <v>22</v>
      </c>
      <c r="L1697" t="s">
        <v>23</v>
      </c>
      <c r="M1697" t="s">
        <v>22</v>
      </c>
      <c r="N1697" t="s">
        <v>22</v>
      </c>
      <c r="O1697" t="s">
        <v>23</v>
      </c>
      <c r="P1697" t="s">
        <v>29</v>
      </c>
      <c r="Q1697">
        <v>1</v>
      </c>
      <c r="R1697" t="s">
        <v>27</v>
      </c>
      <c r="S1697">
        <v>70.7</v>
      </c>
      <c r="T1697">
        <v>3770</v>
      </c>
      <c r="U1697">
        <v>0</v>
      </c>
    </row>
    <row r="1698" spans="1:21" x14ac:dyDescent="0.25">
      <c r="A1698" t="s">
        <v>1730</v>
      </c>
      <c r="B1698">
        <v>1</v>
      </c>
      <c r="C1698">
        <v>0</v>
      </c>
      <c r="D1698">
        <v>0</v>
      </c>
      <c r="E1698">
        <v>0</v>
      </c>
      <c r="F1698">
        <v>3</v>
      </c>
      <c r="G1698">
        <v>1</v>
      </c>
      <c r="H1698" t="s">
        <v>22</v>
      </c>
      <c r="I1698" t="s">
        <v>35</v>
      </c>
      <c r="J1698" t="s">
        <v>23</v>
      </c>
      <c r="K1698" t="s">
        <v>23</v>
      </c>
      <c r="L1698" t="s">
        <v>23</v>
      </c>
      <c r="M1698" t="s">
        <v>23</v>
      </c>
      <c r="N1698" t="s">
        <v>23</v>
      </c>
      <c r="O1698" t="s">
        <v>22</v>
      </c>
      <c r="P1698" t="s">
        <v>26</v>
      </c>
      <c r="Q1698">
        <v>1</v>
      </c>
      <c r="R1698" t="s">
        <v>27</v>
      </c>
      <c r="S1698">
        <v>85.3</v>
      </c>
      <c r="T1698">
        <v>264.8</v>
      </c>
      <c r="U1698">
        <v>1</v>
      </c>
    </row>
    <row r="1699" spans="1:21" x14ac:dyDescent="0.25">
      <c r="A1699" t="s">
        <v>1731</v>
      </c>
      <c r="B1699">
        <v>0</v>
      </c>
      <c r="C1699">
        <v>0</v>
      </c>
      <c r="D1699">
        <v>1</v>
      </c>
      <c r="E1699">
        <v>1</v>
      </c>
      <c r="F1699">
        <v>63</v>
      </c>
      <c r="G1699">
        <v>1</v>
      </c>
      <c r="H1699" t="s">
        <v>23</v>
      </c>
      <c r="I1699" t="s">
        <v>25</v>
      </c>
      <c r="J1699" t="s">
        <v>22</v>
      </c>
      <c r="K1699" t="s">
        <v>22</v>
      </c>
      <c r="L1699" t="s">
        <v>22</v>
      </c>
      <c r="M1699" t="s">
        <v>22</v>
      </c>
      <c r="N1699" t="s">
        <v>22</v>
      </c>
      <c r="O1699" t="s">
        <v>23</v>
      </c>
      <c r="P1699" t="s">
        <v>45</v>
      </c>
      <c r="Q1699">
        <v>0</v>
      </c>
      <c r="R1699" t="s">
        <v>38</v>
      </c>
      <c r="S1699">
        <v>75.55</v>
      </c>
      <c r="T1699">
        <v>4707.8500000000004</v>
      </c>
      <c r="U1699">
        <v>0</v>
      </c>
    </row>
    <row r="1700" spans="1:21" x14ac:dyDescent="0.25">
      <c r="A1700" t="s">
        <v>1732</v>
      </c>
      <c r="B1700">
        <v>1</v>
      </c>
      <c r="C1700">
        <v>0</v>
      </c>
      <c r="D1700">
        <v>1</v>
      </c>
      <c r="E1700">
        <v>1</v>
      </c>
      <c r="F1700">
        <v>71</v>
      </c>
      <c r="G1700">
        <v>1</v>
      </c>
      <c r="H1700" t="s">
        <v>22</v>
      </c>
      <c r="I1700" t="s">
        <v>35</v>
      </c>
      <c r="J1700" t="s">
        <v>23</v>
      </c>
      <c r="K1700" t="s">
        <v>22</v>
      </c>
      <c r="L1700" t="s">
        <v>23</v>
      </c>
      <c r="M1700" t="s">
        <v>22</v>
      </c>
      <c r="N1700" t="s">
        <v>23</v>
      </c>
      <c r="O1700" t="s">
        <v>23</v>
      </c>
      <c r="P1700" t="s">
        <v>45</v>
      </c>
      <c r="Q1700">
        <v>1</v>
      </c>
      <c r="R1700" t="s">
        <v>27</v>
      </c>
      <c r="S1700">
        <v>84.8</v>
      </c>
      <c r="T1700">
        <v>6152.4</v>
      </c>
      <c r="U1700">
        <v>0</v>
      </c>
    </row>
    <row r="1701" spans="1:21" x14ac:dyDescent="0.25">
      <c r="A1701" t="s">
        <v>1733</v>
      </c>
      <c r="B1701">
        <v>0</v>
      </c>
      <c r="C1701">
        <v>0</v>
      </c>
      <c r="D1701">
        <v>0</v>
      </c>
      <c r="E1701">
        <v>0</v>
      </c>
      <c r="F1701">
        <v>42</v>
      </c>
      <c r="G1701">
        <v>1</v>
      </c>
      <c r="H1701" t="s">
        <v>23</v>
      </c>
      <c r="I1701" t="s">
        <v>23</v>
      </c>
      <c r="J1701" t="s">
        <v>44</v>
      </c>
      <c r="K1701" t="s">
        <v>44</v>
      </c>
      <c r="L1701" t="s">
        <v>44</v>
      </c>
      <c r="M1701" t="s">
        <v>44</v>
      </c>
      <c r="N1701" t="s">
        <v>44</v>
      </c>
      <c r="O1701" t="s">
        <v>44</v>
      </c>
      <c r="P1701" t="s">
        <v>29</v>
      </c>
      <c r="Q1701">
        <v>1</v>
      </c>
      <c r="R1701" t="s">
        <v>30</v>
      </c>
      <c r="S1701">
        <v>20.65</v>
      </c>
      <c r="T1701">
        <v>958.1</v>
      </c>
      <c r="U1701">
        <v>0</v>
      </c>
    </row>
    <row r="1702" spans="1:21" x14ac:dyDescent="0.25">
      <c r="A1702" t="s">
        <v>1734</v>
      </c>
      <c r="B1702">
        <v>1</v>
      </c>
      <c r="C1702">
        <v>0</v>
      </c>
      <c r="D1702">
        <v>0</v>
      </c>
      <c r="E1702">
        <v>0</v>
      </c>
      <c r="F1702">
        <v>47</v>
      </c>
      <c r="G1702">
        <v>1</v>
      </c>
      <c r="H1702" t="s">
        <v>23</v>
      </c>
      <c r="I1702" t="s">
        <v>23</v>
      </c>
      <c r="J1702" t="s">
        <v>44</v>
      </c>
      <c r="K1702" t="s">
        <v>44</v>
      </c>
      <c r="L1702" t="s">
        <v>44</v>
      </c>
      <c r="M1702" t="s">
        <v>44</v>
      </c>
      <c r="N1702" t="s">
        <v>44</v>
      </c>
      <c r="O1702" t="s">
        <v>44</v>
      </c>
      <c r="P1702" t="s">
        <v>45</v>
      </c>
      <c r="Q1702">
        <v>0</v>
      </c>
      <c r="R1702" t="s">
        <v>33</v>
      </c>
      <c r="S1702">
        <v>20.45</v>
      </c>
      <c r="T1702">
        <v>943</v>
      </c>
      <c r="U1702">
        <v>0</v>
      </c>
    </row>
    <row r="1703" spans="1:21" x14ac:dyDescent="0.25">
      <c r="A1703" t="s">
        <v>1735</v>
      </c>
      <c r="B1703">
        <v>0</v>
      </c>
      <c r="C1703">
        <v>0</v>
      </c>
      <c r="D1703">
        <v>1</v>
      </c>
      <c r="E1703">
        <v>1</v>
      </c>
      <c r="F1703">
        <v>66</v>
      </c>
      <c r="G1703">
        <v>1</v>
      </c>
      <c r="H1703" t="s">
        <v>22</v>
      </c>
      <c r="I1703" t="s">
        <v>35</v>
      </c>
      <c r="J1703" t="s">
        <v>23</v>
      </c>
      <c r="K1703" t="s">
        <v>22</v>
      </c>
      <c r="L1703" t="s">
        <v>22</v>
      </c>
      <c r="M1703" t="s">
        <v>23</v>
      </c>
      <c r="N1703" t="s">
        <v>22</v>
      </c>
      <c r="O1703" t="s">
        <v>22</v>
      </c>
      <c r="P1703" t="s">
        <v>29</v>
      </c>
      <c r="Q1703">
        <v>1</v>
      </c>
      <c r="R1703" t="s">
        <v>38</v>
      </c>
      <c r="S1703">
        <v>102.45</v>
      </c>
      <c r="T1703">
        <v>6615.15</v>
      </c>
      <c r="U1703">
        <v>1</v>
      </c>
    </row>
    <row r="1704" spans="1:21" x14ac:dyDescent="0.25">
      <c r="A1704" t="s">
        <v>1736</v>
      </c>
      <c r="B1704">
        <v>0</v>
      </c>
      <c r="C1704">
        <v>0</v>
      </c>
      <c r="D1704">
        <v>1</v>
      </c>
      <c r="E1704">
        <v>0</v>
      </c>
      <c r="F1704">
        <v>21</v>
      </c>
      <c r="G1704">
        <v>1</v>
      </c>
      <c r="H1704" t="s">
        <v>22</v>
      </c>
      <c r="I1704" t="s">
        <v>35</v>
      </c>
      <c r="J1704" t="s">
        <v>22</v>
      </c>
      <c r="K1704" t="s">
        <v>23</v>
      </c>
      <c r="L1704" t="s">
        <v>22</v>
      </c>
      <c r="M1704" t="s">
        <v>23</v>
      </c>
      <c r="N1704" t="s">
        <v>22</v>
      </c>
      <c r="O1704" t="s">
        <v>22</v>
      </c>
      <c r="P1704" t="s">
        <v>26</v>
      </c>
      <c r="Q1704">
        <v>1</v>
      </c>
      <c r="R1704" t="s">
        <v>33</v>
      </c>
      <c r="S1704">
        <v>104.4</v>
      </c>
      <c r="T1704">
        <v>2200.25</v>
      </c>
      <c r="U1704">
        <v>1</v>
      </c>
    </row>
    <row r="1705" spans="1:21" x14ac:dyDescent="0.25">
      <c r="A1705" t="s">
        <v>1737</v>
      </c>
      <c r="B1705">
        <v>1</v>
      </c>
      <c r="C1705">
        <v>0</v>
      </c>
      <c r="D1705">
        <v>0</v>
      </c>
      <c r="E1705">
        <v>0</v>
      </c>
      <c r="F1705">
        <v>11</v>
      </c>
      <c r="G1705">
        <v>0</v>
      </c>
      <c r="H1705" t="s">
        <v>24</v>
      </c>
      <c r="I1705" t="s">
        <v>25</v>
      </c>
      <c r="J1705" t="s">
        <v>23</v>
      </c>
      <c r="K1705" t="s">
        <v>22</v>
      </c>
      <c r="L1705" t="s">
        <v>23</v>
      </c>
      <c r="M1705" t="s">
        <v>22</v>
      </c>
      <c r="N1705" t="s">
        <v>23</v>
      </c>
      <c r="O1705" t="s">
        <v>23</v>
      </c>
      <c r="P1705" t="s">
        <v>26</v>
      </c>
      <c r="Q1705">
        <v>1</v>
      </c>
      <c r="R1705" t="s">
        <v>27</v>
      </c>
      <c r="S1705">
        <v>35.65</v>
      </c>
      <c r="T1705">
        <v>425.1</v>
      </c>
      <c r="U1705">
        <v>0</v>
      </c>
    </row>
    <row r="1706" spans="1:21" x14ac:dyDescent="0.25">
      <c r="A1706" t="s">
        <v>1738</v>
      </c>
      <c r="B1706">
        <v>1</v>
      </c>
      <c r="C1706">
        <v>0</v>
      </c>
      <c r="D1706">
        <v>0</v>
      </c>
      <c r="E1706">
        <v>1</v>
      </c>
      <c r="F1706">
        <v>1</v>
      </c>
      <c r="G1706">
        <v>1</v>
      </c>
      <c r="H1706" t="s">
        <v>22</v>
      </c>
      <c r="I1706" t="s">
        <v>35</v>
      </c>
      <c r="J1706" t="s">
        <v>23</v>
      </c>
      <c r="K1706" t="s">
        <v>23</v>
      </c>
      <c r="L1706" t="s">
        <v>22</v>
      </c>
      <c r="M1706" t="s">
        <v>23</v>
      </c>
      <c r="N1706" t="s">
        <v>22</v>
      </c>
      <c r="O1706" t="s">
        <v>22</v>
      </c>
      <c r="P1706" t="s">
        <v>26</v>
      </c>
      <c r="Q1706">
        <v>1</v>
      </c>
      <c r="R1706" t="s">
        <v>27</v>
      </c>
      <c r="S1706">
        <v>99.75</v>
      </c>
      <c r="T1706">
        <v>99.75</v>
      </c>
      <c r="U1706">
        <v>1</v>
      </c>
    </row>
    <row r="1707" spans="1:21" x14ac:dyDescent="0.25">
      <c r="A1707" t="s">
        <v>1739</v>
      </c>
      <c r="B1707">
        <v>0</v>
      </c>
      <c r="C1707">
        <v>1</v>
      </c>
      <c r="D1707">
        <v>1</v>
      </c>
      <c r="E1707">
        <v>0</v>
      </c>
      <c r="F1707">
        <v>55</v>
      </c>
      <c r="G1707">
        <v>1</v>
      </c>
      <c r="H1707" t="s">
        <v>22</v>
      </c>
      <c r="I1707" t="s">
        <v>35</v>
      </c>
      <c r="J1707" t="s">
        <v>23</v>
      </c>
      <c r="K1707" t="s">
        <v>22</v>
      </c>
      <c r="L1707" t="s">
        <v>22</v>
      </c>
      <c r="M1707" t="s">
        <v>22</v>
      </c>
      <c r="N1707" t="s">
        <v>23</v>
      </c>
      <c r="O1707" t="s">
        <v>23</v>
      </c>
      <c r="P1707" t="s">
        <v>26</v>
      </c>
      <c r="Q1707">
        <v>0</v>
      </c>
      <c r="R1707" t="s">
        <v>27</v>
      </c>
      <c r="S1707">
        <v>90.45</v>
      </c>
      <c r="T1707">
        <v>5044.8</v>
      </c>
      <c r="U1707">
        <v>0</v>
      </c>
    </row>
    <row r="1708" spans="1:21" x14ac:dyDescent="0.25">
      <c r="A1708" t="s">
        <v>1740</v>
      </c>
      <c r="B1708">
        <v>1</v>
      </c>
      <c r="C1708">
        <v>0</v>
      </c>
      <c r="D1708">
        <v>0</v>
      </c>
      <c r="E1708">
        <v>0</v>
      </c>
      <c r="F1708">
        <v>69</v>
      </c>
      <c r="G1708">
        <v>1</v>
      </c>
      <c r="H1708" t="s">
        <v>22</v>
      </c>
      <c r="I1708" t="s">
        <v>35</v>
      </c>
      <c r="J1708" t="s">
        <v>23</v>
      </c>
      <c r="K1708" t="s">
        <v>22</v>
      </c>
      <c r="L1708" t="s">
        <v>22</v>
      </c>
      <c r="M1708" t="s">
        <v>22</v>
      </c>
      <c r="N1708" t="s">
        <v>22</v>
      </c>
      <c r="O1708" t="s">
        <v>23</v>
      </c>
      <c r="P1708" t="s">
        <v>45</v>
      </c>
      <c r="Q1708">
        <v>1</v>
      </c>
      <c r="R1708" t="s">
        <v>38</v>
      </c>
      <c r="S1708">
        <v>97.65</v>
      </c>
      <c r="T1708">
        <v>6743.55</v>
      </c>
      <c r="U1708">
        <v>0</v>
      </c>
    </row>
    <row r="1709" spans="1:21" x14ac:dyDescent="0.25">
      <c r="A1709" t="s">
        <v>1741</v>
      </c>
      <c r="B1709">
        <v>0</v>
      </c>
      <c r="C1709">
        <v>1</v>
      </c>
      <c r="D1709">
        <v>0</v>
      </c>
      <c r="E1709">
        <v>0</v>
      </c>
      <c r="F1709">
        <v>3</v>
      </c>
      <c r="G1709">
        <v>1</v>
      </c>
      <c r="H1709" t="s">
        <v>23</v>
      </c>
      <c r="I1709" t="s">
        <v>35</v>
      </c>
      <c r="J1709" t="s">
        <v>23</v>
      </c>
      <c r="K1709" t="s">
        <v>23</v>
      </c>
      <c r="L1709" t="s">
        <v>22</v>
      </c>
      <c r="M1709" t="s">
        <v>23</v>
      </c>
      <c r="N1709" t="s">
        <v>23</v>
      </c>
      <c r="O1709" t="s">
        <v>23</v>
      </c>
      <c r="P1709" t="s">
        <v>26</v>
      </c>
      <c r="Q1709">
        <v>0</v>
      </c>
      <c r="R1709" t="s">
        <v>27</v>
      </c>
      <c r="S1709">
        <v>73.849999999999994</v>
      </c>
      <c r="T1709">
        <v>196.4</v>
      </c>
      <c r="U1709">
        <v>0</v>
      </c>
    </row>
    <row r="1710" spans="1:21" x14ac:dyDescent="0.25">
      <c r="A1710" t="s">
        <v>1742</v>
      </c>
      <c r="B1710">
        <v>1</v>
      </c>
      <c r="C1710">
        <v>0</v>
      </c>
      <c r="D1710">
        <v>0</v>
      </c>
      <c r="E1710">
        <v>0</v>
      </c>
      <c r="F1710">
        <v>4</v>
      </c>
      <c r="G1710">
        <v>1</v>
      </c>
      <c r="H1710" t="s">
        <v>23</v>
      </c>
      <c r="I1710" t="s">
        <v>25</v>
      </c>
      <c r="J1710" t="s">
        <v>23</v>
      </c>
      <c r="K1710" t="s">
        <v>23</v>
      </c>
      <c r="L1710" t="s">
        <v>22</v>
      </c>
      <c r="M1710" t="s">
        <v>22</v>
      </c>
      <c r="N1710" t="s">
        <v>22</v>
      </c>
      <c r="O1710" t="s">
        <v>22</v>
      </c>
      <c r="P1710" t="s">
        <v>26</v>
      </c>
      <c r="Q1710">
        <v>1</v>
      </c>
      <c r="R1710" t="s">
        <v>27</v>
      </c>
      <c r="S1710">
        <v>74.400000000000006</v>
      </c>
      <c r="T1710">
        <v>299.7</v>
      </c>
      <c r="U1710">
        <v>1</v>
      </c>
    </row>
    <row r="1711" spans="1:21" x14ac:dyDescent="0.25">
      <c r="A1711" t="s">
        <v>1743</v>
      </c>
      <c r="B1711">
        <v>1</v>
      </c>
      <c r="C1711">
        <v>1</v>
      </c>
      <c r="D1711">
        <v>0</v>
      </c>
      <c r="E1711">
        <v>0</v>
      </c>
      <c r="F1711">
        <v>30</v>
      </c>
      <c r="G1711">
        <v>1</v>
      </c>
      <c r="H1711" t="s">
        <v>22</v>
      </c>
      <c r="I1711" t="s">
        <v>25</v>
      </c>
      <c r="J1711" t="s">
        <v>23</v>
      </c>
      <c r="K1711" t="s">
        <v>23</v>
      </c>
      <c r="L1711" t="s">
        <v>22</v>
      </c>
      <c r="M1711" t="s">
        <v>22</v>
      </c>
      <c r="N1711" t="s">
        <v>22</v>
      </c>
      <c r="O1711" t="s">
        <v>23</v>
      </c>
      <c r="P1711" t="s">
        <v>45</v>
      </c>
      <c r="Q1711">
        <v>1</v>
      </c>
      <c r="R1711" t="s">
        <v>38</v>
      </c>
      <c r="S1711">
        <v>69.099999999999994</v>
      </c>
      <c r="T1711">
        <v>2093.9</v>
      </c>
      <c r="U1711">
        <v>0</v>
      </c>
    </row>
    <row r="1712" spans="1:21" x14ac:dyDescent="0.25">
      <c r="A1712" t="s">
        <v>1744</v>
      </c>
      <c r="B1712">
        <v>0</v>
      </c>
      <c r="C1712">
        <v>0</v>
      </c>
      <c r="D1712">
        <v>0</v>
      </c>
      <c r="E1712">
        <v>0</v>
      </c>
      <c r="F1712">
        <v>5</v>
      </c>
      <c r="G1712">
        <v>1</v>
      </c>
      <c r="H1712" t="s">
        <v>22</v>
      </c>
      <c r="I1712" t="s">
        <v>35</v>
      </c>
      <c r="J1712" t="s">
        <v>23</v>
      </c>
      <c r="K1712" t="s">
        <v>23</v>
      </c>
      <c r="L1712" t="s">
        <v>22</v>
      </c>
      <c r="M1712" t="s">
        <v>22</v>
      </c>
      <c r="N1712" t="s">
        <v>23</v>
      </c>
      <c r="O1712" t="s">
        <v>23</v>
      </c>
      <c r="P1712" t="s">
        <v>26</v>
      </c>
      <c r="Q1712">
        <v>1</v>
      </c>
      <c r="R1712" t="s">
        <v>27</v>
      </c>
      <c r="S1712">
        <v>82.75</v>
      </c>
      <c r="T1712">
        <v>417.75</v>
      </c>
      <c r="U1712">
        <v>0</v>
      </c>
    </row>
    <row r="1713" spans="1:21" x14ac:dyDescent="0.25">
      <c r="A1713" t="s">
        <v>1745</v>
      </c>
      <c r="B1713">
        <v>0</v>
      </c>
      <c r="C1713">
        <v>0</v>
      </c>
      <c r="D1713">
        <v>1</v>
      </c>
      <c r="E1713">
        <v>0</v>
      </c>
      <c r="F1713">
        <v>71</v>
      </c>
      <c r="G1713">
        <v>1</v>
      </c>
      <c r="H1713" t="s">
        <v>22</v>
      </c>
      <c r="I1713" t="s">
        <v>23</v>
      </c>
      <c r="J1713" t="s">
        <v>44</v>
      </c>
      <c r="K1713" t="s">
        <v>44</v>
      </c>
      <c r="L1713" t="s">
        <v>44</v>
      </c>
      <c r="M1713" t="s">
        <v>44</v>
      </c>
      <c r="N1713" t="s">
        <v>44</v>
      </c>
      <c r="O1713" t="s">
        <v>44</v>
      </c>
      <c r="P1713" t="s">
        <v>45</v>
      </c>
      <c r="Q1713">
        <v>1</v>
      </c>
      <c r="R1713" t="s">
        <v>38</v>
      </c>
      <c r="S1713">
        <v>24.4</v>
      </c>
      <c r="T1713">
        <v>1725.4</v>
      </c>
      <c r="U1713">
        <v>0</v>
      </c>
    </row>
    <row r="1714" spans="1:21" x14ac:dyDescent="0.25">
      <c r="A1714" t="s">
        <v>1746</v>
      </c>
      <c r="B1714">
        <v>0</v>
      </c>
      <c r="C1714">
        <v>0</v>
      </c>
      <c r="D1714">
        <v>0</v>
      </c>
      <c r="E1714">
        <v>0</v>
      </c>
      <c r="F1714">
        <v>29</v>
      </c>
      <c r="G1714">
        <v>1</v>
      </c>
      <c r="H1714" t="s">
        <v>22</v>
      </c>
      <c r="I1714" t="s">
        <v>25</v>
      </c>
      <c r="J1714" t="s">
        <v>23</v>
      </c>
      <c r="K1714" t="s">
        <v>22</v>
      </c>
      <c r="L1714" t="s">
        <v>23</v>
      </c>
      <c r="M1714" t="s">
        <v>23</v>
      </c>
      <c r="N1714" t="s">
        <v>23</v>
      </c>
      <c r="O1714" t="s">
        <v>23</v>
      </c>
      <c r="P1714" t="s">
        <v>29</v>
      </c>
      <c r="Q1714">
        <v>1</v>
      </c>
      <c r="R1714" t="s">
        <v>27</v>
      </c>
      <c r="S1714">
        <v>55.25</v>
      </c>
      <c r="T1714">
        <v>1620.2</v>
      </c>
      <c r="U1714">
        <v>0</v>
      </c>
    </row>
    <row r="1715" spans="1:21" x14ac:dyDescent="0.25">
      <c r="A1715" t="s">
        <v>1747</v>
      </c>
      <c r="B1715">
        <v>1</v>
      </c>
      <c r="C1715">
        <v>0</v>
      </c>
      <c r="D1715">
        <v>1</v>
      </c>
      <c r="E1715">
        <v>0</v>
      </c>
      <c r="F1715">
        <v>52</v>
      </c>
      <c r="G1715">
        <v>1</v>
      </c>
      <c r="H1715" t="s">
        <v>22</v>
      </c>
      <c r="I1715" t="s">
        <v>25</v>
      </c>
      <c r="J1715" t="s">
        <v>23</v>
      </c>
      <c r="K1715" t="s">
        <v>22</v>
      </c>
      <c r="L1715" t="s">
        <v>23</v>
      </c>
      <c r="M1715" t="s">
        <v>22</v>
      </c>
      <c r="N1715" t="s">
        <v>23</v>
      </c>
      <c r="O1715" t="s">
        <v>23</v>
      </c>
      <c r="P1715" t="s">
        <v>26</v>
      </c>
      <c r="Q1715">
        <v>0</v>
      </c>
      <c r="R1715" t="s">
        <v>33</v>
      </c>
      <c r="S1715">
        <v>61.35</v>
      </c>
      <c r="T1715">
        <v>3169.55</v>
      </c>
      <c r="U1715">
        <v>0</v>
      </c>
    </row>
    <row r="1716" spans="1:21" x14ac:dyDescent="0.25">
      <c r="A1716" t="s">
        <v>1748</v>
      </c>
      <c r="B1716">
        <v>1</v>
      </c>
      <c r="C1716">
        <v>0</v>
      </c>
      <c r="D1716">
        <v>0</v>
      </c>
      <c r="E1716">
        <v>0</v>
      </c>
      <c r="F1716">
        <v>68</v>
      </c>
      <c r="G1716">
        <v>1</v>
      </c>
      <c r="H1716" t="s">
        <v>22</v>
      </c>
      <c r="I1716" t="s">
        <v>25</v>
      </c>
      <c r="J1716" t="s">
        <v>22</v>
      </c>
      <c r="K1716" t="s">
        <v>22</v>
      </c>
      <c r="L1716" t="s">
        <v>22</v>
      </c>
      <c r="M1716" t="s">
        <v>23</v>
      </c>
      <c r="N1716" t="s">
        <v>23</v>
      </c>
      <c r="O1716" t="s">
        <v>22</v>
      </c>
      <c r="P1716" t="s">
        <v>29</v>
      </c>
      <c r="Q1716">
        <v>0</v>
      </c>
      <c r="R1716" t="s">
        <v>38</v>
      </c>
      <c r="S1716">
        <v>76.75</v>
      </c>
      <c r="T1716">
        <v>5233.25</v>
      </c>
      <c r="U1716">
        <v>0</v>
      </c>
    </row>
    <row r="1717" spans="1:21" x14ac:dyDescent="0.25">
      <c r="A1717" t="s">
        <v>1749</v>
      </c>
      <c r="B1717">
        <v>0</v>
      </c>
      <c r="C1717">
        <v>0</v>
      </c>
      <c r="D1717">
        <v>1</v>
      </c>
      <c r="E1717">
        <v>1</v>
      </c>
      <c r="F1717">
        <v>46</v>
      </c>
      <c r="G1717">
        <v>1</v>
      </c>
      <c r="H1717" t="s">
        <v>23</v>
      </c>
      <c r="I1717" t="s">
        <v>23</v>
      </c>
      <c r="J1717" t="s">
        <v>44</v>
      </c>
      <c r="K1717" t="s">
        <v>44</v>
      </c>
      <c r="L1717" t="s">
        <v>44</v>
      </c>
      <c r="M1717" t="s">
        <v>44</v>
      </c>
      <c r="N1717" t="s">
        <v>44</v>
      </c>
      <c r="O1717" t="s">
        <v>44</v>
      </c>
      <c r="P1717" t="s">
        <v>45</v>
      </c>
      <c r="Q1717">
        <v>0</v>
      </c>
      <c r="R1717" t="s">
        <v>30</v>
      </c>
      <c r="S1717">
        <v>19.399999999999999</v>
      </c>
      <c r="T1717">
        <v>967.85</v>
      </c>
      <c r="U1717">
        <v>0</v>
      </c>
    </row>
    <row r="1718" spans="1:21" x14ac:dyDescent="0.25">
      <c r="A1718" t="s">
        <v>1750</v>
      </c>
      <c r="B1718">
        <v>1</v>
      </c>
      <c r="C1718">
        <v>0</v>
      </c>
      <c r="D1718">
        <v>0</v>
      </c>
      <c r="E1718">
        <v>0</v>
      </c>
      <c r="F1718">
        <v>8</v>
      </c>
      <c r="G1718">
        <v>1</v>
      </c>
      <c r="H1718" t="s">
        <v>23</v>
      </c>
      <c r="I1718" t="s">
        <v>25</v>
      </c>
      <c r="J1718" t="s">
        <v>23</v>
      </c>
      <c r="K1718" t="s">
        <v>23</v>
      </c>
      <c r="L1718" t="s">
        <v>23</v>
      </c>
      <c r="M1718" t="s">
        <v>23</v>
      </c>
      <c r="N1718" t="s">
        <v>23</v>
      </c>
      <c r="O1718" t="s">
        <v>22</v>
      </c>
      <c r="P1718" t="s">
        <v>26</v>
      </c>
      <c r="Q1718">
        <v>1</v>
      </c>
      <c r="R1718" t="s">
        <v>38</v>
      </c>
      <c r="S1718">
        <v>54.75</v>
      </c>
      <c r="T1718">
        <v>438.05</v>
      </c>
      <c r="U1718">
        <v>0</v>
      </c>
    </row>
    <row r="1719" spans="1:21" x14ac:dyDescent="0.25">
      <c r="A1719" t="s">
        <v>1751</v>
      </c>
      <c r="B1719">
        <v>1</v>
      </c>
      <c r="C1719">
        <v>0</v>
      </c>
      <c r="D1719">
        <v>1</v>
      </c>
      <c r="E1719">
        <v>0</v>
      </c>
      <c r="F1719">
        <v>72</v>
      </c>
      <c r="G1719">
        <v>1</v>
      </c>
      <c r="H1719" t="s">
        <v>23</v>
      </c>
      <c r="I1719" t="s">
        <v>23</v>
      </c>
      <c r="J1719" t="s">
        <v>44</v>
      </c>
      <c r="K1719" t="s">
        <v>44</v>
      </c>
      <c r="L1719" t="s">
        <v>44</v>
      </c>
      <c r="M1719" t="s">
        <v>44</v>
      </c>
      <c r="N1719" t="s">
        <v>44</v>
      </c>
      <c r="O1719" t="s">
        <v>44</v>
      </c>
      <c r="P1719" t="s">
        <v>45</v>
      </c>
      <c r="Q1719">
        <v>0</v>
      </c>
      <c r="R1719" t="s">
        <v>38</v>
      </c>
      <c r="S1719">
        <v>19.7</v>
      </c>
      <c r="T1719">
        <v>1421.9</v>
      </c>
      <c r="U1719">
        <v>0</v>
      </c>
    </row>
    <row r="1720" spans="1:21" x14ac:dyDescent="0.25">
      <c r="A1720" t="s">
        <v>1752</v>
      </c>
      <c r="B1720">
        <v>0</v>
      </c>
      <c r="C1720">
        <v>0</v>
      </c>
      <c r="D1720">
        <v>0</v>
      </c>
      <c r="E1720">
        <v>0</v>
      </c>
      <c r="F1720">
        <v>17</v>
      </c>
      <c r="G1720">
        <v>1</v>
      </c>
      <c r="H1720" t="s">
        <v>23</v>
      </c>
      <c r="I1720" t="s">
        <v>23</v>
      </c>
      <c r="J1720" t="s">
        <v>44</v>
      </c>
      <c r="K1720" t="s">
        <v>44</v>
      </c>
      <c r="L1720" t="s">
        <v>44</v>
      </c>
      <c r="M1720" t="s">
        <v>44</v>
      </c>
      <c r="N1720" t="s">
        <v>44</v>
      </c>
      <c r="O1720" t="s">
        <v>44</v>
      </c>
      <c r="P1720" t="s">
        <v>29</v>
      </c>
      <c r="Q1720">
        <v>0</v>
      </c>
      <c r="R1720" t="s">
        <v>33</v>
      </c>
      <c r="S1720">
        <v>19.899999999999999</v>
      </c>
      <c r="T1720">
        <v>323.14999999999998</v>
      </c>
      <c r="U1720">
        <v>0</v>
      </c>
    </row>
    <row r="1721" spans="1:21" x14ac:dyDescent="0.25">
      <c r="A1721" t="s">
        <v>1753</v>
      </c>
      <c r="B1721">
        <v>1</v>
      </c>
      <c r="C1721">
        <v>0</v>
      </c>
      <c r="D1721">
        <v>0</v>
      </c>
      <c r="E1721">
        <v>0</v>
      </c>
      <c r="F1721">
        <v>3</v>
      </c>
      <c r="G1721">
        <v>1</v>
      </c>
      <c r="H1721" t="s">
        <v>23</v>
      </c>
      <c r="I1721" t="s">
        <v>35</v>
      </c>
      <c r="J1721" t="s">
        <v>23</v>
      </c>
      <c r="K1721" t="s">
        <v>22</v>
      </c>
      <c r="L1721" t="s">
        <v>22</v>
      </c>
      <c r="M1721" t="s">
        <v>22</v>
      </c>
      <c r="N1721" t="s">
        <v>22</v>
      </c>
      <c r="O1721" t="s">
        <v>22</v>
      </c>
      <c r="P1721" t="s">
        <v>26</v>
      </c>
      <c r="Q1721">
        <v>1</v>
      </c>
      <c r="R1721" t="s">
        <v>27</v>
      </c>
      <c r="S1721">
        <v>107.95</v>
      </c>
      <c r="T1721">
        <v>318.60000000000002</v>
      </c>
      <c r="U1721">
        <v>0</v>
      </c>
    </row>
    <row r="1722" spans="1:21" x14ac:dyDescent="0.25">
      <c r="A1722" t="s">
        <v>1754</v>
      </c>
      <c r="B1722">
        <v>0</v>
      </c>
      <c r="C1722">
        <v>1</v>
      </c>
      <c r="D1722">
        <v>0</v>
      </c>
      <c r="E1722">
        <v>0</v>
      </c>
      <c r="F1722">
        <v>2</v>
      </c>
      <c r="G1722">
        <v>1</v>
      </c>
      <c r="H1722" t="s">
        <v>23</v>
      </c>
      <c r="I1722" t="s">
        <v>35</v>
      </c>
      <c r="J1722" t="s">
        <v>23</v>
      </c>
      <c r="K1722" t="s">
        <v>22</v>
      </c>
      <c r="L1722" t="s">
        <v>23</v>
      </c>
      <c r="M1722" t="s">
        <v>23</v>
      </c>
      <c r="N1722" t="s">
        <v>22</v>
      </c>
      <c r="O1722" t="s">
        <v>23</v>
      </c>
      <c r="P1722" t="s">
        <v>26</v>
      </c>
      <c r="Q1722">
        <v>1</v>
      </c>
      <c r="R1722" t="s">
        <v>33</v>
      </c>
      <c r="S1722">
        <v>83.8</v>
      </c>
      <c r="T1722">
        <v>163.69999999999999</v>
      </c>
      <c r="U1722">
        <v>0</v>
      </c>
    </row>
    <row r="1723" spans="1:21" x14ac:dyDescent="0.25">
      <c r="A1723" t="s">
        <v>1755</v>
      </c>
      <c r="B1723">
        <v>0</v>
      </c>
      <c r="C1723">
        <v>0</v>
      </c>
      <c r="D1723">
        <v>0</v>
      </c>
      <c r="E1723">
        <v>0</v>
      </c>
      <c r="F1723">
        <v>9</v>
      </c>
      <c r="G1723">
        <v>1</v>
      </c>
      <c r="H1723" t="s">
        <v>23</v>
      </c>
      <c r="I1723" t="s">
        <v>35</v>
      </c>
      <c r="J1723" t="s">
        <v>22</v>
      </c>
      <c r="K1723" t="s">
        <v>23</v>
      </c>
      <c r="L1723" t="s">
        <v>23</v>
      </c>
      <c r="M1723" t="s">
        <v>23</v>
      </c>
      <c r="N1723" t="s">
        <v>23</v>
      </c>
      <c r="O1723" t="s">
        <v>23</v>
      </c>
      <c r="P1723" t="s">
        <v>26</v>
      </c>
      <c r="Q1723">
        <v>1</v>
      </c>
      <c r="R1723" t="s">
        <v>38</v>
      </c>
      <c r="S1723">
        <v>74.25</v>
      </c>
      <c r="T1723">
        <v>639.65</v>
      </c>
      <c r="U1723">
        <v>1</v>
      </c>
    </row>
    <row r="1724" spans="1:21" x14ac:dyDescent="0.25">
      <c r="A1724" t="s">
        <v>1756</v>
      </c>
      <c r="B1724">
        <v>0</v>
      </c>
      <c r="C1724">
        <v>0</v>
      </c>
      <c r="D1724">
        <v>0</v>
      </c>
      <c r="E1724">
        <v>0</v>
      </c>
      <c r="F1724">
        <v>51</v>
      </c>
      <c r="G1724">
        <v>0</v>
      </c>
      <c r="H1724" t="s">
        <v>24</v>
      </c>
      <c r="I1724" t="s">
        <v>25</v>
      </c>
      <c r="J1724" t="s">
        <v>23</v>
      </c>
      <c r="K1724" t="s">
        <v>22</v>
      </c>
      <c r="L1724" t="s">
        <v>22</v>
      </c>
      <c r="M1724" t="s">
        <v>23</v>
      </c>
      <c r="N1724" t="s">
        <v>22</v>
      </c>
      <c r="O1724" t="s">
        <v>22</v>
      </c>
      <c r="P1724" t="s">
        <v>29</v>
      </c>
      <c r="Q1724">
        <v>1</v>
      </c>
      <c r="R1724" t="s">
        <v>38</v>
      </c>
      <c r="S1724">
        <v>56.4</v>
      </c>
      <c r="T1724">
        <v>2928.5</v>
      </c>
      <c r="U1724">
        <v>0</v>
      </c>
    </row>
    <row r="1725" spans="1:21" x14ac:dyDescent="0.25">
      <c r="A1725" t="s">
        <v>1757</v>
      </c>
      <c r="B1725">
        <v>0</v>
      </c>
      <c r="C1725">
        <v>0</v>
      </c>
      <c r="D1725">
        <v>1</v>
      </c>
      <c r="E1725">
        <v>1</v>
      </c>
      <c r="F1725">
        <v>6</v>
      </c>
      <c r="G1725">
        <v>1</v>
      </c>
      <c r="H1725" t="s">
        <v>23</v>
      </c>
      <c r="I1725" t="s">
        <v>23</v>
      </c>
      <c r="J1725" t="s">
        <v>44</v>
      </c>
      <c r="K1725" t="s">
        <v>44</v>
      </c>
      <c r="L1725" t="s">
        <v>44</v>
      </c>
      <c r="M1725" t="s">
        <v>44</v>
      </c>
      <c r="N1725" t="s">
        <v>44</v>
      </c>
      <c r="O1725" t="s">
        <v>44</v>
      </c>
      <c r="P1725" t="s">
        <v>45</v>
      </c>
      <c r="Q1725">
        <v>0</v>
      </c>
      <c r="R1725" t="s">
        <v>30</v>
      </c>
      <c r="S1725">
        <v>20.100000000000001</v>
      </c>
      <c r="T1725">
        <v>100.35</v>
      </c>
      <c r="U1725">
        <v>0</v>
      </c>
    </row>
    <row r="1726" spans="1:21" x14ac:dyDescent="0.25">
      <c r="A1726" t="s">
        <v>1758</v>
      </c>
      <c r="B1726">
        <v>0</v>
      </c>
      <c r="C1726">
        <v>0</v>
      </c>
      <c r="D1726">
        <v>1</v>
      </c>
      <c r="E1726">
        <v>0</v>
      </c>
      <c r="F1726">
        <v>3</v>
      </c>
      <c r="G1726">
        <v>1</v>
      </c>
      <c r="H1726" t="s">
        <v>22</v>
      </c>
      <c r="I1726" t="s">
        <v>35</v>
      </c>
      <c r="J1726" t="s">
        <v>23</v>
      </c>
      <c r="K1726" t="s">
        <v>23</v>
      </c>
      <c r="L1726" t="s">
        <v>23</v>
      </c>
      <c r="M1726" t="s">
        <v>23</v>
      </c>
      <c r="N1726" t="s">
        <v>22</v>
      </c>
      <c r="O1726" t="s">
        <v>22</v>
      </c>
      <c r="P1726" t="s">
        <v>26</v>
      </c>
      <c r="Q1726">
        <v>0</v>
      </c>
      <c r="R1726" t="s">
        <v>27</v>
      </c>
      <c r="S1726">
        <v>94.9</v>
      </c>
      <c r="T1726">
        <v>273.2</v>
      </c>
      <c r="U1726">
        <v>0</v>
      </c>
    </row>
    <row r="1727" spans="1:21" x14ac:dyDescent="0.25">
      <c r="A1727" t="s">
        <v>1759</v>
      </c>
      <c r="B1727">
        <v>0</v>
      </c>
      <c r="C1727">
        <v>1</v>
      </c>
      <c r="D1727">
        <v>0</v>
      </c>
      <c r="E1727">
        <v>0</v>
      </c>
      <c r="F1727">
        <v>17</v>
      </c>
      <c r="G1727">
        <v>1</v>
      </c>
      <c r="H1727" t="s">
        <v>22</v>
      </c>
      <c r="I1727" t="s">
        <v>35</v>
      </c>
      <c r="J1727" t="s">
        <v>23</v>
      </c>
      <c r="K1727" t="s">
        <v>23</v>
      </c>
      <c r="L1727" t="s">
        <v>23</v>
      </c>
      <c r="M1727" t="s">
        <v>23</v>
      </c>
      <c r="N1727" t="s">
        <v>22</v>
      </c>
      <c r="O1727" t="s">
        <v>22</v>
      </c>
      <c r="P1727" t="s">
        <v>26</v>
      </c>
      <c r="Q1727">
        <v>1</v>
      </c>
      <c r="R1727" t="s">
        <v>27</v>
      </c>
      <c r="S1727">
        <v>94.2</v>
      </c>
      <c r="T1727">
        <v>1608.15</v>
      </c>
      <c r="U1727">
        <v>0</v>
      </c>
    </row>
    <row r="1728" spans="1:21" x14ac:dyDescent="0.25">
      <c r="A1728" t="s">
        <v>1760</v>
      </c>
      <c r="B1728">
        <v>1</v>
      </c>
      <c r="C1728">
        <v>0</v>
      </c>
      <c r="D1728">
        <v>1</v>
      </c>
      <c r="E1728">
        <v>0</v>
      </c>
      <c r="F1728">
        <v>30</v>
      </c>
      <c r="G1728">
        <v>1</v>
      </c>
      <c r="H1728" t="s">
        <v>22</v>
      </c>
      <c r="I1728" t="s">
        <v>25</v>
      </c>
      <c r="J1728" t="s">
        <v>23</v>
      </c>
      <c r="K1728" t="s">
        <v>23</v>
      </c>
      <c r="L1728" t="s">
        <v>23</v>
      </c>
      <c r="M1728" t="s">
        <v>23</v>
      </c>
      <c r="N1728" t="s">
        <v>23</v>
      </c>
      <c r="O1728" t="s">
        <v>23</v>
      </c>
      <c r="P1728" t="s">
        <v>26</v>
      </c>
      <c r="Q1728">
        <v>0</v>
      </c>
      <c r="R1728" t="s">
        <v>27</v>
      </c>
      <c r="S1728">
        <v>49.9</v>
      </c>
      <c r="T1728">
        <v>1441.95</v>
      </c>
      <c r="U1728">
        <v>0</v>
      </c>
    </row>
    <row r="1729" spans="1:21" x14ac:dyDescent="0.25">
      <c r="A1729" t="s">
        <v>1761</v>
      </c>
      <c r="B1729">
        <v>1</v>
      </c>
      <c r="C1729">
        <v>0</v>
      </c>
      <c r="D1729">
        <v>0</v>
      </c>
      <c r="E1729">
        <v>0</v>
      </c>
      <c r="F1729">
        <v>31</v>
      </c>
      <c r="G1729">
        <v>1</v>
      </c>
      <c r="H1729" t="s">
        <v>22</v>
      </c>
      <c r="I1729" t="s">
        <v>25</v>
      </c>
      <c r="J1729" t="s">
        <v>23</v>
      </c>
      <c r="K1729" t="s">
        <v>22</v>
      </c>
      <c r="L1729" t="s">
        <v>23</v>
      </c>
      <c r="M1729" t="s">
        <v>22</v>
      </c>
      <c r="N1729" t="s">
        <v>22</v>
      </c>
      <c r="O1729" t="s">
        <v>23</v>
      </c>
      <c r="P1729" t="s">
        <v>26</v>
      </c>
      <c r="Q1729">
        <v>1</v>
      </c>
      <c r="R1729" t="s">
        <v>27</v>
      </c>
      <c r="S1729">
        <v>71.05</v>
      </c>
      <c r="T1729">
        <v>2168.15</v>
      </c>
      <c r="U1729">
        <v>0</v>
      </c>
    </row>
    <row r="1730" spans="1:21" x14ac:dyDescent="0.25">
      <c r="A1730" t="s">
        <v>1762</v>
      </c>
      <c r="B1730">
        <v>0</v>
      </c>
      <c r="C1730">
        <v>0</v>
      </c>
      <c r="D1730">
        <v>0</v>
      </c>
      <c r="E1730">
        <v>0</v>
      </c>
      <c r="F1730">
        <v>45</v>
      </c>
      <c r="G1730">
        <v>1</v>
      </c>
      <c r="H1730" t="s">
        <v>23</v>
      </c>
      <c r="I1730" t="s">
        <v>25</v>
      </c>
      <c r="J1730" t="s">
        <v>22</v>
      </c>
      <c r="K1730" t="s">
        <v>23</v>
      </c>
      <c r="L1730" t="s">
        <v>22</v>
      </c>
      <c r="M1730" t="s">
        <v>22</v>
      </c>
      <c r="N1730" t="s">
        <v>22</v>
      </c>
      <c r="O1730" t="s">
        <v>22</v>
      </c>
      <c r="P1730" t="s">
        <v>45</v>
      </c>
      <c r="Q1730">
        <v>0</v>
      </c>
      <c r="R1730" t="s">
        <v>33</v>
      </c>
      <c r="S1730">
        <v>81.650000000000006</v>
      </c>
      <c r="T1730">
        <v>3618.7</v>
      </c>
      <c r="U1730">
        <v>0</v>
      </c>
    </row>
    <row r="1731" spans="1:21" x14ac:dyDescent="0.25">
      <c r="A1731" t="s">
        <v>1763</v>
      </c>
      <c r="B1731">
        <v>1</v>
      </c>
      <c r="C1731">
        <v>0</v>
      </c>
      <c r="D1731">
        <v>1</v>
      </c>
      <c r="E1731">
        <v>0</v>
      </c>
      <c r="F1731">
        <v>64</v>
      </c>
      <c r="G1731">
        <v>1</v>
      </c>
      <c r="H1731" t="s">
        <v>22</v>
      </c>
      <c r="I1731" t="s">
        <v>35</v>
      </c>
      <c r="J1731" t="s">
        <v>22</v>
      </c>
      <c r="K1731" t="s">
        <v>22</v>
      </c>
      <c r="L1731" t="s">
        <v>22</v>
      </c>
      <c r="M1731" t="s">
        <v>23</v>
      </c>
      <c r="N1731" t="s">
        <v>23</v>
      </c>
      <c r="O1731" t="s">
        <v>23</v>
      </c>
      <c r="P1731" t="s">
        <v>29</v>
      </c>
      <c r="Q1731">
        <v>0</v>
      </c>
      <c r="R1731" t="s">
        <v>33</v>
      </c>
      <c r="S1731">
        <v>89.45</v>
      </c>
      <c r="T1731">
        <v>5692.65</v>
      </c>
      <c r="U1731">
        <v>0</v>
      </c>
    </row>
    <row r="1732" spans="1:21" x14ac:dyDescent="0.25">
      <c r="A1732" t="s">
        <v>1764</v>
      </c>
      <c r="B1732">
        <v>1</v>
      </c>
      <c r="C1732">
        <v>0</v>
      </c>
      <c r="D1732">
        <v>0</v>
      </c>
      <c r="E1732">
        <v>0</v>
      </c>
      <c r="F1732">
        <v>1</v>
      </c>
      <c r="G1732">
        <v>1</v>
      </c>
      <c r="H1732" t="s">
        <v>22</v>
      </c>
      <c r="I1732" t="s">
        <v>25</v>
      </c>
      <c r="J1732" t="s">
        <v>23</v>
      </c>
      <c r="K1732" t="s">
        <v>23</v>
      </c>
      <c r="L1732" t="s">
        <v>23</v>
      </c>
      <c r="M1732" t="s">
        <v>23</v>
      </c>
      <c r="N1732" t="s">
        <v>22</v>
      </c>
      <c r="O1732" t="s">
        <v>23</v>
      </c>
      <c r="P1732" t="s">
        <v>26</v>
      </c>
      <c r="Q1732">
        <v>1</v>
      </c>
      <c r="R1732" t="s">
        <v>27</v>
      </c>
      <c r="S1732">
        <v>59.85</v>
      </c>
      <c r="T1732">
        <v>59.85</v>
      </c>
      <c r="U1732">
        <v>1</v>
      </c>
    </row>
    <row r="1733" spans="1:21" x14ac:dyDescent="0.25">
      <c r="A1733" t="s">
        <v>1765</v>
      </c>
      <c r="B1733">
        <v>0</v>
      </c>
      <c r="C1733">
        <v>1</v>
      </c>
      <c r="D1733">
        <v>0</v>
      </c>
      <c r="E1733">
        <v>0</v>
      </c>
      <c r="F1733">
        <v>1</v>
      </c>
      <c r="G1733">
        <v>1</v>
      </c>
      <c r="H1733" t="s">
        <v>23</v>
      </c>
      <c r="I1733" t="s">
        <v>35</v>
      </c>
      <c r="J1733" t="s">
        <v>23</v>
      </c>
      <c r="K1733" t="s">
        <v>23</v>
      </c>
      <c r="L1733" t="s">
        <v>23</v>
      </c>
      <c r="M1733" t="s">
        <v>23</v>
      </c>
      <c r="N1733" t="s">
        <v>23</v>
      </c>
      <c r="O1733" t="s">
        <v>23</v>
      </c>
      <c r="P1733" t="s">
        <v>26</v>
      </c>
      <c r="Q1733">
        <v>1</v>
      </c>
      <c r="R1733" t="s">
        <v>27</v>
      </c>
      <c r="S1733">
        <v>69.599999999999994</v>
      </c>
      <c r="T1733">
        <v>69.599999999999994</v>
      </c>
      <c r="U1733">
        <v>1</v>
      </c>
    </row>
    <row r="1734" spans="1:21" x14ac:dyDescent="0.25">
      <c r="A1734" t="s">
        <v>1766</v>
      </c>
      <c r="B1734">
        <v>1</v>
      </c>
      <c r="C1734">
        <v>1</v>
      </c>
      <c r="D1734">
        <v>1</v>
      </c>
      <c r="E1734">
        <v>1</v>
      </c>
      <c r="F1734">
        <v>61</v>
      </c>
      <c r="G1734">
        <v>1</v>
      </c>
      <c r="H1734" t="s">
        <v>22</v>
      </c>
      <c r="I1734" t="s">
        <v>35</v>
      </c>
      <c r="J1734" t="s">
        <v>23</v>
      </c>
      <c r="K1734" t="s">
        <v>22</v>
      </c>
      <c r="L1734" t="s">
        <v>23</v>
      </c>
      <c r="M1734" t="s">
        <v>23</v>
      </c>
      <c r="N1734" t="s">
        <v>22</v>
      </c>
      <c r="O1734" t="s">
        <v>22</v>
      </c>
      <c r="P1734" t="s">
        <v>29</v>
      </c>
      <c r="Q1734">
        <v>0</v>
      </c>
      <c r="R1734" t="s">
        <v>27</v>
      </c>
      <c r="S1734">
        <v>99</v>
      </c>
      <c r="T1734">
        <v>5969.3</v>
      </c>
      <c r="U1734">
        <v>0</v>
      </c>
    </row>
    <row r="1735" spans="1:21" x14ac:dyDescent="0.25">
      <c r="A1735" t="s">
        <v>1767</v>
      </c>
      <c r="B1735">
        <v>1</v>
      </c>
      <c r="C1735">
        <v>0</v>
      </c>
      <c r="D1735">
        <v>0</v>
      </c>
      <c r="E1735">
        <v>0</v>
      </c>
      <c r="F1735">
        <v>1</v>
      </c>
      <c r="G1735">
        <v>1</v>
      </c>
      <c r="H1735" t="s">
        <v>23</v>
      </c>
      <c r="I1735" t="s">
        <v>23</v>
      </c>
      <c r="J1735" t="s">
        <v>44</v>
      </c>
      <c r="K1735" t="s">
        <v>44</v>
      </c>
      <c r="L1735" t="s">
        <v>44</v>
      </c>
      <c r="M1735" t="s">
        <v>44</v>
      </c>
      <c r="N1735" t="s">
        <v>44</v>
      </c>
      <c r="O1735" t="s">
        <v>44</v>
      </c>
      <c r="P1735" t="s">
        <v>26</v>
      </c>
      <c r="Q1735">
        <v>0</v>
      </c>
      <c r="R1735" t="s">
        <v>30</v>
      </c>
      <c r="S1735">
        <v>19.05</v>
      </c>
      <c r="T1735">
        <v>19.05</v>
      </c>
      <c r="U1735">
        <v>0</v>
      </c>
    </row>
    <row r="1736" spans="1:21" x14ac:dyDescent="0.25">
      <c r="A1736" t="s">
        <v>1768</v>
      </c>
      <c r="B1736">
        <v>1</v>
      </c>
      <c r="C1736">
        <v>0</v>
      </c>
      <c r="D1736">
        <v>0</v>
      </c>
      <c r="E1736">
        <v>0</v>
      </c>
      <c r="F1736">
        <v>9</v>
      </c>
      <c r="G1736">
        <v>0</v>
      </c>
      <c r="H1736" t="s">
        <v>24</v>
      </c>
      <c r="I1736" t="s">
        <v>25</v>
      </c>
      <c r="J1736" t="s">
        <v>23</v>
      </c>
      <c r="K1736" t="s">
        <v>23</v>
      </c>
      <c r="L1736" t="s">
        <v>23</v>
      </c>
      <c r="M1736" t="s">
        <v>23</v>
      </c>
      <c r="N1736" t="s">
        <v>22</v>
      </c>
      <c r="O1736" t="s">
        <v>22</v>
      </c>
      <c r="P1736" t="s">
        <v>26</v>
      </c>
      <c r="Q1736">
        <v>1</v>
      </c>
      <c r="R1736" t="s">
        <v>27</v>
      </c>
      <c r="S1736">
        <v>45.4</v>
      </c>
      <c r="T1736">
        <v>418.8</v>
      </c>
      <c r="U1736">
        <v>1</v>
      </c>
    </row>
    <row r="1737" spans="1:21" x14ac:dyDescent="0.25">
      <c r="A1737" t="s">
        <v>1769</v>
      </c>
      <c r="B1737">
        <v>1</v>
      </c>
      <c r="C1737">
        <v>0</v>
      </c>
      <c r="D1737">
        <v>1</v>
      </c>
      <c r="E1737">
        <v>1</v>
      </c>
      <c r="F1737">
        <v>72</v>
      </c>
      <c r="G1737">
        <v>1</v>
      </c>
      <c r="H1737" t="s">
        <v>22</v>
      </c>
      <c r="I1737" t="s">
        <v>35</v>
      </c>
      <c r="J1737" t="s">
        <v>22</v>
      </c>
      <c r="K1737" t="s">
        <v>22</v>
      </c>
      <c r="L1737" t="s">
        <v>22</v>
      </c>
      <c r="M1737" t="s">
        <v>22</v>
      </c>
      <c r="N1737" t="s">
        <v>22</v>
      </c>
      <c r="O1737" t="s">
        <v>22</v>
      </c>
      <c r="P1737" t="s">
        <v>45</v>
      </c>
      <c r="Q1737">
        <v>0</v>
      </c>
      <c r="R1737" t="s">
        <v>33</v>
      </c>
      <c r="S1737">
        <v>114.45</v>
      </c>
      <c r="T1737">
        <v>8100.55</v>
      </c>
      <c r="U1737">
        <v>0</v>
      </c>
    </row>
    <row r="1738" spans="1:21" x14ac:dyDescent="0.25">
      <c r="A1738" t="s">
        <v>1770</v>
      </c>
      <c r="B1738">
        <v>0</v>
      </c>
      <c r="C1738">
        <v>0</v>
      </c>
      <c r="D1738">
        <v>0</v>
      </c>
      <c r="E1738">
        <v>0</v>
      </c>
      <c r="F1738">
        <v>1</v>
      </c>
      <c r="G1738">
        <v>1</v>
      </c>
      <c r="H1738" t="s">
        <v>23</v>
      </c>
      <c r="I1738" t="s">
        <v>23</v>
      </c>
      <c r="J1738" t="s">
        <v>44</v>
      </c>
      <c r="K1738" t="s">
        <v>44</v>
      </c>
      <c r="L1738" t="s">
        <v>44</v>
      </c>
      <c r="M1738" t="s">
        <v>44</v>
      </c>
      <c r="N1738" t="s">
        <v>44</v>
      </c>
      <c r="O1738" t="s">
        <v>44</v>
      </c>
      <c r="P1738" t="s">
        <v>26</v>
      </c>
      <c r="Q1738">
        <v>0</v>
      </c>
      <c r="R1738" t="s">
        <v>30</v>
      </c>
      <c r="S1738">
        <v>19.5</v>
      </c>
      <c r="T1738">
        <v>19.5</v>
      </c>
      <c r="U1738">
        <v>1</v>
      </c>
    </row>
    <row r="1739" spans="1:21" x14ac:dyDescent="0.25">
      <c r="A1739" t="s">
        <v>1771</v>
      </c>
      <c r="B1739">
        <v>0</v>
      </c>
      <c r="C1739">
        <v>0</v>
      </c>
      <c r="D1739">
        <v>1</v>
      </c>
      <c r="E1739">
        <v>0</v>
      </c>
      <c r="F1739">
        <v>7</v>
      </c>
      <c r="G1739">
        <v>1</v>
      </c>
      <c r="H1739" t="s">
        <v>23</v>
      </c>
      <c r="I1739" t="s">
        <v>25</v>
      </c>
      <c r="J1739" t="s">
        <v>23</v>
      </c>
      <c r="K1739" t="s">
        <v>23</v>
      </c>
      <c r="L1739" t="s">
        <v>23</v>
      </c>
      <c r="M1739" t="s">
        <v>23</v>
      </c>
      <c r="N1739" t="s">
        <v>23</v>
      </c>
      <c r="O1739" t="s">
        <v>23</v>
      </c>
      <c r="P1739" t="s">
        <v>26</v>
      </c>
      <c r="Q1739">
        <v>1</v>
      </c>
      <c r="R1739" t="s">
        <v>30</v>
      </c>
      <c r="S1739">
        <v>44.25</v>
      </c>
      <c r="T1739">
        <v>313.45</v>
      </c>
      <c r="U1739">
        <v>0</v>
      </c>
    </row>
    <row r="1740" spans="1:21" x14ac:dyDescent="0.25">
      <c r="A1740" t="s">
        <v>1772</v>
      </c>
      <c r="B1740">
        <v>0</v>
      </c>
      <c r="C1740">
        <v>0</v>
      </c>
      <c r="D1740">
        <v>1</v>
      </c>
      <c r="E1740">
        <v>0</v>
      </c>
      <c r="F1740">
        <v>66</v>
      </c>
      <c r="G1740">
        <v>1</v>
      </c>
      <c r="H1740" t="s">
        <v>22</v>
      </c>
      <c r="I1740" t="s">
        <v>35</v>
      </c>
      <c r="J1740" t="s">
        <v>23</v>
      </c>
      <c r="K1740" t="s">
        <v>22</v>
      </c>
      <c r="L1740" t="s">
        <v>22</v>
      </c>
      <c r="M1740" t="s">
        <v>22</v>
      </c>
      <c r="N1740" t="s">
        <v>23</v>
      </c>
      <c r="O1740" t="s">
        <v>23</v>
      </c>
      <c r="P1740" t="s">
        <v>29</v>
      </c>
      <c r="Q1740">
        <v>1</v>
      </c>
      <c r="R1740" t="s">
        <v>33</v>
      </c>
      <c r="S1740">
        <v>90.55</v>
      </c>
      <c r="T1740">
        <v>6130.95</v>
      </c>
      <c r="U1740">
        <v>0</v>
      </c>
    </row>
    <row r="1741" spans="1:21" x14ac:dyDescent="0.25">
      <c r="A1741" t="s">
        <v>1773</v>
      </c>
      <c r="B1741">
        <v>1</v>
      </c>
      <c r="C1741">
        <v>0</v>
      </c>
      <c r="D1741">
        <v>0</v>
      </c>
      <c r="E1741">
        <v>0</v>
      </c>
      <c r="F1741">
        <v>1</v>
      </c>
      <c r="G1741">
        <v>1</v>
      </c>
      <c r="H1741" t="s">
        <v>23</v>
      </c>
      <c r="I1741" t="s">
        <v>35</v>
      </c>
      <c r="J1741" t="s">
        <v>23</v>
      </c>
      <c r="K1741" t="s">
        <v>23</v>
      </c>
      <c r="L1741" t="s">
        <v>23</v>
      </c>
      <c r="M1741" t="s">
        <v>23</v>
      </c>
      <c r="N1741" t="s">
        <v>23</v>
      </c>
      <c r="O1741" t="s">
        <v>23</v>
      </c>
      <c r="P1741" t="s">
        <v>26</v>
      </c>
      <c r="Q1741">
        <v>1</v>
      </c>
      <c r="R1741" t="s">
        <v>27</v>
      </c>
      <c r="S1741">
        <v>69.900000000000006</v>
      </c>
      <c r="T1741">
        <v>69.900000000000006</v>
      </c>
      <c r="U1741">
        <v>1</v>
      </c>
    </row>
    <row r="1742" spans="1:21" x14ac:dyDescent="0.25">
      <c r="A1742" t="s">
        <v>1774</v>
      </c>
      <c r="B1742">
        <v>1</v>
      </c>
      <c r="C1742">
        <v>0</v>
      </c>
      <c r="D1742">
        <v>1</v>
      </c>
      <c r="E1742">
        <v>1</v>
      </c>
      <c r="F1742">
        <v>40</v>
      </c>
      <c r="G1742">
        <v>1</v>
      </c>
      <c r="H1742" t="s">
        <v>23</v>
      </c>
      <c r="I1742" t="s">
        <v>23</v>
      </c>
      <c r="J1742" t="s">
        <v>44</v>
      </c>
      <c r="K1742" t="s">
        <v>44</v>
      </c>
      <c r="L1742" t="s">
        <v>44</v>
      </c>
      <c r="M1742" t="s">
        <v>44</v>
      </c>
      <c r="N1742" t="s">
        <v>44</v>
      </c>
      <c r="O1742" t="s">
        <v>44</v>
      </c>
      <c r="P1742" t="s">
        <v>26</v>
      </c>
      <c r="Q1742">
        <v>1</v>
      </c>
      <c r="R1742" t="s">
        <v>33</v>
      </c>
      <c r="S1742">
        <v>20.399999999999999</v>
      </c>
      <c r="T1742">
        <v>745.3</v>
      </c>
      <c r="U1742">
        <v>0</v>
      </c>
    </row>
    <row r="1743" spans="1:21" x14ac:dyDescent="0.25">
      <c r="A1743" t="s">
        <v>1775</v>
      </c>
      <c r="B1743">
        <v>1</v>
      </c>
      <c r="C1743">
        <v>0</v>
      </c>
      <c r="D1743">
        <v>0</v>
      </c>
      <c r="E1743">
        <v>0</v>
      </c>
      <c r="F1743">
        <v>16</v>
      </c>
      <c r="G1743">
        <v>1</v>
      </c>
      <c r="H1743" t="s">
        <v>22</v>
      </c>
      <c r="I1743" t="s">
        <v>25</v>
      </c>
      <c r="J1743" t="s">
        <v>23</v>
      </c>
      <c r="K1743" t="s">
        <v>22</v>
      </c>
      <c r="L1743" t="s">
        <v>22</v>
      </c>
      <c r="M1743" t="s">
        <v>23</v>
      </c>
      <c r="N1743" t="s">
        <v>23</v>
      </c>
      <c r="O1743" t="s">
        <v>22</v>
      </c>
      <c r="P1743" t="s">
        <v>26</v>
      </c>
      <c r="Q1743">
        <v>1</v>
      </c>
      <c r="R1743" t="s">
        <v>33</v>
      </c>
      <c r="S1743">
        <v>71.400000000000006</v>
      </c>
      <c r="T1743">
        <v>1212.0999999999999</v>
      </c>
      <c r="U1743">
        <v>0</v>
      </c>
    </row>
    <row r="1744" spans="1:21" x14ac:dyDescent="0.25">
      <c r="A1744" t="s">
        <v>1776</v>
      </c>
      <c r="B1744">
        <v>0</v>
      </c>
      <c r="C1744">
        <v>0</v>
      </c>
      <c r="D1744">
        <v>0</v>
      </c>
      <c r="E1744">
        <v>0</v>
      </c>
      <c r="F1744">
        <v>2</v>
      </c>
      <c r="G1744">
        <v>1</v>
      </c>
      <c r="H1744" t="s">
        <v>23</v>
      </c>
      <c r="I1744" t="s">
        <v>35</v>
      </c>
      <c r="J1744" t="s">
        <v>23</v>
      </c>
      <c r="K1744" t="s">
        <v>22</v>
      </c>
      <c r="L1744" t="s">
        <v>23</v>
      </c>
      <c r="M1744" t="s">
        <v>23</v>
      </c>
      <c r="N1744" t="s">
        <v>22</v>
      </c>
      <c r="O1744" t="s">
        <v>23</v>
      </c>
      <c r="P1744" t="s">
        <v>26</v>
      </c>
      <c r="Q1744">
        <v>1</v>
      </c>
      <c r="R1744" t="s">
        <v>33</v>
      </c>
      <c r="S1744">
        <v>87.15</v>
      </c>
      <c r="T1744">
        <v>183.75</v>
      </c>
      <c r="U1744">
        <v>1</v>
      </c>
    </row>
    <row r="1745" spans="1:21" x14ac:dyDescent="0.25">
      <c r="A1745" t="s">
        <v>1777</v>
      </c>
      <c r="B1745">
        <v>1</v>
      </c>
      <c r="C1745">
        <v>0</v>
      </c>
      <c r="D1745">
        <v>1</v>
      </c>
      <c r="E1745">
        <v>0</v>
      </c>
      <c r="F1745">
        <v>67</v>
      </c>
      <c r="G1745">
        <v>1</v>
      </c>
      <c r="H1745" t="s">
        <v>22</v>
      </c>
      <c r="I1745" t="s">
        <v>23</v>
      </c>
      <c r="J1745" t="s">
        <v>44</v>
      </c>
      <c r="K1745" t="s">
        <v>44</v>
      </c>
      <c r="L1745" t="s">
        <v>44</v>
      </c>
      <c r="M1745" t="s">
        <v>44</v>
      </c>
      <c r="N1745" t="s">
        <v>44</v>
      </c>
      <c r="O1745" t="s">
        <v>44</v>
      </c>
      <c r="P1745" t="s">
        <v>45</v>
      </c>
      <c r="Q1745">
        <v>0</v>
      </c>
      <c r="R1745" t="s">
        <v>38</v>
      </c>
      <c r="S1745">
        <v>24.85</v>
      </c>
      <c r="T1745">
        <v>1583.5</v>
      </c>
      <c r="U1745">
        <v>0</v>
      </c>
    </row>
    <row r="1746" spans="1:21" x14ac:dyDescent="0.25">
      <c r="A1746" t="s">
        <v>1778</v>
      </c>
      <c r="B1746">
        <v>0</v>
      </c>
      <c r="C1746">
        <v>0</v>
      </c>
      <c r="D1746">
        <v>1</v>
      </c>
      <c r="E1746">
        <v>0</v>
      </c>
      <c r="F1746">
        <v>41</v>
      </c>
      <c r="G1746">
        <v>1</v>
      </c>
      <c r="H1746" t="s">
        <v>23</v>
      </c>
      <c r="I1746" t="s">
        <v>35</v>
      </c>
      <c r="J1746" t="s">
        <v>22</v>
      </c>
      <c r="K1746" t="s">
        <v>22</v>
      </c>
      <c r="L1746" t="s">
        <v>22</v>
      </c>
      <c r="M1746" t="s">
        <v>23</v>
      </c>
      <c r="N1746" t="s">
        <v>22</v>
      </c>
      <c r="O1746" t="s">
        <v>22</v>
      </c>
      <c r="P1746" t="s">
        <v>29</v>
      </c>
      <c r="Q1746">
        <v>1</v>
      </c>
      <c r="R1746" t="s">
        <v>33</v>
      </c>
      <c r="S1746">
        <v>104.45</v>
      </c>
      <c r="T1746">
        <v>4162.05</v>
      </c>
      <c r="U1746">
        <v>0</v>
      </c>
    </row>
    <row r="1747" spans="1:21" x14ac:dyDescent="0.25">
      <c r="A1747" t="s">
        <v>1779</v>
      </c>
      <c r="B1747">
        <v>0</v>
      </c>
      <c r="C1747">
        <v>0</v>
      </c>
      <c r="D1747">
        <v>1</v>
      </c>
      <c r="E1747">
        <v>1</v>
      </c>
      <c r="F1747">
        <v>56</v>
      </c>
      <c r="G1747">
        <v>1</v>
      </c>
      <c r="H1747" t="s">
        <v>23</v>
      </c>
      <c r="I1747" t="s">
        <v>23</v>
      </c>
      <c r="J1747" t="s">
        <v>44</v>
      </c>
      <c r="K1747" t="s">
        <v>44</v>
      </c>
      <c r="L1747" t="s">
        <v>44</v>
      </c>
      <c r="M1747" t="s">
        <v>44</v>
      </c>
      <c r="N1747" t="s">
        <v>44</v>
      </c>
      <c r="O1747" t="s">
        <v>44</v>
      </c>
      <c r="P1747" t="s">
        <v>45</v>
      </c>
      <c r="Q1747">
        <v>1</v>
      </c>
      <c r="R1747" t="s">
        <v>38</v>
      </c>
      <c r="S1747">
        <v>19.8</v>
      </c>
      <c r="T1747">
        <v>1119.9000000000001</v>
      </c>
      <c r="U1747">
        <v>0</v>
      </c>
    </row>
    <row r="1748" spans="1:21" x14ac:dyDescent="0.25">
      <c r="A1748" t="s">
        <v>1780</v>
      </c>
      <c r="B1748">
        <v>0</v>
      </c>
      <c r="C1748">
        <v>0</v>
      </c>
      <c r="D1748">
        <v>0</v>
      </c>
      <c r="E1748">
        <v>0</v>
      </c>
      <c r="F1748">
        <v>72</v>
      </c>
      <c r="G1748">
        <v>1</v>
      </c>
      <c r="H1748" t="s">
        <v>22</v>
      </c>
      <c r="I1748" t="s">
        <v>35</v>
      </c>
      <c r="J1748" t="s">
        <v>22</v>
      </c>
      <c r="K1748" t="s">
        <v>22</v>
      </c>
      <c r="L1748" t="s">
        <v>22</v>
      </c>
      <c r="M1748" t="s">
        <v>22</v>
      </c>
      <c r="N1748" t="s">
        <v>22</v>
      </c>
      <c r="O1748" t="s">
        <v>22</v>
      </c>
      <c r="P1748" t="s">
        <v>45</v>
      </c>
      <c r="Q1748">
        <v>1</v>
      </c>
      <c r="R1748" t="s">
        <v>33</v>
      </c>
      <c r="S1748">
        <v>116.45</v>
      </c>
      <c r="T1748">
        <v>8013.55</v>
      </c>
      <c r="U1748">
        <v>0</v>
      </c>
    </row>
    <row r="1749" spans="1:21" x14ac:dyDescent="0.25">
      <c r="A1749" t="s">
        <v>1781</v>
      </c>
      <c r="B1749">
        <v>0</v>
      </c>
      <c r="C1749">
        <v>0</v>
      </c>
      <c r="D1749">
        <v>1</v>
      </c>
      <c r="E1749">
        <v>1</v>
      </c>
      <c r="F1749">
        <v>3</v>
      </c>
      <c r="G1749">
        <v>1</v>
      </c>
      <c r="H1749" t="s">
        <v>22</v>
      </c>
      <c r="I1749" t="s">
        <v>35</v>
      </c>
      <c r="J1749" t="s">
        <v>23</v>
      </c>
      <c r="K1749" t="s">
        <v>23</v>
      </c>
      <c r="L1749" t="s">
        <v>23</v>
      </c>
      <c r="M1749" t="s">
        <v>23</v>
      </c>
      <c r="N1749" t="s">
        <v>23</v>
      </c>
      <c r="O1749" t="s">
        <v>22</v>
      </c>
      <c r="P1749" t="s">
        <v>26</v>
      </c>
      <c r="Q1749">
        <v>1</v>
      </c>
      <c r="R1749" t="s">
        <v>33</v>
      </c>
      <c r="S1749">
        <v>84.75</v>
      </c>
      <c r="T1749">
        <v>264.85000000000002</v>
      </c>
      <c r="U1749">
        <v>1</v>
      </c>
    </row>
    <row r="1750" spans="1:21" x14ac:dyDescent="0.25">
      <c r="A1750" t="s">
        <v>1782</v>
      </c>
      <c r="B1750">
        <v>0</v>
      </c>
      <c r="C1750">
        <v>0</v>
      </c>
      <c r="D1750">
        <v>1</v>
      </c>
      <c r="E1750">
        <v>0</v>
      </c>
      <c r="F1750">
        <v>54</v>
      </c>
      <c r="G1750">
        <v>1</v>
      </c>
      <c r="H1750" t="s">
        <v>23</v>
      </c>
      <c r="I1750" t="s">
        <v>23</v>
      </c>
      <c r="J1750" t="s">
        <v>44</v>
      </c>
      <c r="K1750" t="s">
        <v>44</v>
      </c>
      <c r="L1750" t="s">
        <v>44</v>
      </c>
      <c r="M1750" t="s">
        <v>44</v>
      </c>
      <c r="N1750" t="s">
        <v>44</v>
      </c>
      <c r="O1750" t="s">
        <v>44</v>
      </c>
      <c r="P1750" t="s">
        <v>45</v>
      </c>
      <c r="Q1750">
        <v>0</v>
      </c>
      <c r="R1750" t="s">
        <v>38</v>
      </c>
      <c r="S1750">
        <v>20.05</v>
      </c>
      <c r="T1750">
        <v>1102.4000000000001</v>
      </c>
      <c r="U1750">
        <v>0</v>
      </c>
    </row>
    <row r="1751" spans="1:21" x14ac:dyDescent="0.25">
      <c r="A1751" t="s">
        <v>1783</v>
      </c>
      <c r="B1751">
        <v>1</v>
      </c>
      <c r="C1751">
        <v>1</v>
      </c>
      <c r="D1751">
        <v>0</v>
      </c>
      <c r="E1751">
        <v>0</v>
      </c>
      <c r="F1751">
        <v>52</v>
      </c>
      <c r="G1751">
        <v>1</v>
      </c>
      <c r="H1751" t="s">
        <v>22</v>
      </c>
      <c r="I1751" t="s">
        <v>35</v>
      </c>
      <c r="J1751" t="s">
        <v>23</v>
      </c>
      <c r="K1751" t="s">
        <v>22</v>
      </c>
      <c r="L1751" t="s">
        <v>22</v>
      </c>
      <c r="M1751" t="s">
        <v>22</v>
      </c>
      <c r="N1751" t="s">
        <v>22</v>
      </c>
      <c r="O1751" t="s">
        <v>22</v>
      </c>
      <c r="P1751" t="s">
        <v>26</v>
      </c>
      <c r="Q1751">
        <v>1</v>
      </c>
      <c r="R1751" t="s">
        <v>27</v>
      </c>
      <c r="S1751">
        <v>110.75</v>
      </c>
      <c r="T1751">
        <v>5832</v>
      </c>
      <c r="U1751">
        <v>0</v>
      </c>
    </row>
    <row r="1752" spans="1:21" x14ac:dyDescent="0.25">
      <c r="A1752" t="s">
        <v>1784</v>
      </c>
      <c r="B1752">
        <v>0</v>
      </c>
      <c r="C1752">
        <v>0</v>
      </c>
      <c r="D1752">
        <v>0</v>
      </c>
      <c r="E1752">
        <v>0</v>
      </c>
      <c r="F1752">
        <v>50</v>
      </c>
      <c r="G1752">
        <v>1</v>
      </c>
      <c r="H1752" t="s">
        <v>23</v>
      </c>
      <c r="I1752" t="s">
        <v>35</v>
      </c>
      <c r="J1752" t="s">
        <v>23</v>
      </c>
      <c r="K1752" t="s">
        <v>23</v>
      </c>
      <c r="L1752" t="s">
        <v>22</v>
      </c>
      <c r="M1752" t="s">
        <v>22</v>
      </c>
      <c r="N1752" t="s">
        <v>23</v>
      </c>
      <c r="O1752" t="s">
        <v>22</v>
      </c>
      <c r="P1752" t="s">
        <v>45</v>
      </c>
      <c r="Q1752">
        <v>1</v>
      </c>
      <c r="R1752" t="s">
        <v>33</v>
      </c>
      <c r="S1752">
        <v>89.7</v>
      </c>
      <c r="T1752">
        <v>4304.5</v>
      </c>
      <c r="U1752">
        <v>0</v>
      </c>
    </row>
    <row r="1753" spans="1:21" x14ac:dyDescent="0.25">
      <c r="A1753" t="s">
        <v>1785</v>
      </c>
      <c r="B1753">
        <v>1</v>
      </c>
      <c r="C1753">
        <v>0</v>
      </c>
      <c r="D1753">
        <v>0</v>
      </c>
      <c r="E1753">
        <v>0</v>
      </c>
      <c r="F1753">
        <v>14</v>
      </c>
      <c r="G1753">
        <v>1</v>
      </c>
      <c r="H1753" t="s">
        <v>22</v>
      </c>
      <c r="I1753" t="s">
        <v>35</v>
      </c>
      <c r="J1753" t="s">
        <v>23</v>
      </c>
      <c r="K1753" t="s">
        <v>23</v>
      </c>
      <c r="L1753" t="s">
        <v>23</v>
      </c>
      <c r="M1753" t="s">
        <v>22</v>
      </c>
      <c r="N1753" t="s">
        <v>22</v>
      </c>
      <c r="O1753" t="s">
        <v>23</v>
      </c>
      <c r="P1753" t="s">
        <v>26</v>
      </c>
      <c r="Q1753">
        <v>1</v>
      </c>
      <c r="R1753" t="s">
        <v>27</v>
      </c>
      <c r="S1753">
        <v>89.95</v>
      </c>
      <c r="T1753">
        <v>1178.4000000000001</v>
      </c>
      <c r="U1753">
        <v>1</v>
      </c>
    </row>
    <row r="1754" spans="1:21" x14ac:dyDescent="0.25">
      <c r="A1754" t="s">
        <v>1786</v>
      </c>
      <c r="B1754">
        <v>1</v>
      </c>
      <c r="C1754">
        <v>0</v>
      </c>
      <c r="D1754">
        <v>1</v>
      </c>
      <c r="E1754">
        <v>0</v>
      </c>
      <c r="F1754">
        <v>27</v>
      </c>
      <c r="G1754">
        <v>1</v>
      </c>
      <c r="H1754" t="s">
        <v>23</v>
      </c>
      <c r="I1754" t="s">
        <v>25</v>
      </c>
      <c r="J1754" t="s">
        <v>22</v>
      </c>
      <c r="K1754" t="s">
        <v>23</v>
      </c>
      <c r="L1754" t="s">
        <v>23</v>
      </c>
      <c r="M1754" t="s">
        <v>23</v>
      </c>
      <c r="N1754" t="s">
        <v>23</v>
      </c>
      <c r="O1754" t="s">
        <v>23</v>
      </c>
      <c r="P1754" t="s">
        <v>29</v>
      </c>
      <c r="Q1754">
        <v>0</v>
      </c>
      <c r="R1754" t="s">
        <v>38</v>
      </c>
      <c r="S1754">
        <v>48.7</v>
      </c>
      <c r="T1754">
        <v>1421.75</v>
      </c>
      <c r="U1754">
        <v>0</v>
      </c>
    </row>
    <row r="1755" spans="1:21" x14ac:dyDescent="0.25">
      <c r="A1755" t="s">
        <v>1787</v>
      </c>
      <c r="B1755">
        <v>0</v>
      </c>
      <c r="C1755">
        <v>1</v>
      </c>
      <c r="D1755">
        <v>1</v>
      </c>
      <c r="E1755">
        <v>0</v>
      </c>
      <c r="F1755">
        <v>72</v>
      </c>
      <c r="G1755">
        <v>1</v>
      </c>
      <c r="H1755" t="s">
        <v>22</v>
      </c>
      <c r="I1755" t="s">
        <v>35</v>
      </c>
      <c r="J1755" t="s">
        <v>22</v>
      </c>
      <c r="K1755" t="s">
        <v>22</v>
      </c>
      <c r="L1755" t="s">
        <v>22</v>
      </c>
      <c r="M1755" t="s">
        <v>22</v>
      </c>
      <c r="N1755" t="s">
        <v>23</v>
      </c>
      <c r="O1755" t="s">
        <v>23</v>
      </c>
      <c r="P1755" t="s">
        <v>45</v>
      </c>
      <c r="Q1755">
        <v>1</v>
      </c>
      <c r="R1755" t="s">
        <v>33</v>
      </c>
      <c r="S1755">
        <v>96.6</v>
      </c>
      <c r="T1755">
        <v>6827.5</v>
      </c>
      <c r="U1755">
        <v>0</v>
      </c>
    </row>
    <row r="1756" spans="1:21" x14ac:dyDescent="0.25">
      <c r="A1756" t="s">
        <v>1788</v>
      </c>
      <c r="B1756">
        <v>1</v>
      </c>
      <c r="C1756">
        <v>0</v>
      </c>
      <c r="D1756">
        <v>0</v>
      </c>
      <c r="E1756">
        <v>0</v>
      </c>
      <c r="F1756">
        <v>62</v>
      </c>
      <c r="G1756">
        <v>1</v>
      </c>
      <c r="H1756" t="s">
        <v>23</v>
      </c>
      <c r="I1756" t="s">
        <v>25</v>
      </c>
      <c r="J1756" t="s">
        <v>22</v>
      </c>
      <c r="K1756" t="s">
        <v>22</v>
      </c>
      <c r="L1756" t="s">
        <v>23</v>
      </c>
      <c r="M1756" t="s">
        <v>23</v>
      </c>
      <c r="N1756" t="s">
        <v>22</v>
      </c>
      <c r="O1756" t="s">
        <v>22</v>
      </c>
      <c r="P1756" t="s">
        <v>29</v>
      </c>
      <c r="Q1756">
        <v>1</v>
      </c>
      <c r="R1756" t="s">
        <v>38</v>
      </c>
      <c r="S1756">
        <v>74.3</v>
      </c>
      <c r="T1756">
        <v>4698.05</v>
      </c>
      <c r="U1756">
        <v>0</v>
      </c>
    </row>
    <row r="1757" spans="1:21" x14ac:dyDescent="0.25">
      <c r="A1757" t="s">
        <v>1789</v>
      </c>
      <c r="B1757">
        <v>0</v>
      </c>
      <c r="C1757">
        <v>0</v>
      </c>
      <c r="D1757">
        <v>0</v>
      </c>
      <c r="E1757">
        <v>0</v>
      </c>
      <c r="F1757">
        <v>12</v>
      </c>
      <c r="G1757">
        <v>1</v>
      </c>
      <c r="H1757" t="s">
        <v>23</v>
      </c>
      <c r="I1757" t="s">
        <v>25</v>
      </c>
      <c r="J1757" t="s">
        <v>23</v>
      </c>
      <c r="K1757" t="s">
        <v>22</v>
      </c>
      <c r="L1757" t="s">
        <v>23</v>
      </c>
      <c r="M1757" t="s">
        <v>22</v>
      </c>
      <c r="N1757" t="s">
        <v>23</v>
      </c>
      <c r="O1757" t="s">
        <v>23</v>
      </c>
      <c r="P1757" t="s">
        <v>26</v>
      </c>
      <c r="Q1757">
        <v>1</v>
      </c>
      <c r="R1757" t="s">
        <v>27</v>
      </c>
      <c r="S1757">
        <v>54.3</v>
      </c>
      <c r="T1757">
        <v>654.5</v>
      </c>
      <c r="U1757">
        <v>0</v>
      </c>
    </row>
    <row r="1758" spans="1:21" x14ac:dyDescent="0.25">
      <c r="A1758" t="s">
        <v>1790</v>
      </c>
      <c r="B1758">
        <v>0</v>
      </c>
      <c r="C1758">
        <v>1</v>
      </c>
      <c r="D1758">
        <v>0</v>
      </c>
      <c r="E1758">
        <v>0</v>
      </c>
      <c r="F1758">
        <v>44</v>
      </c>
      <c r="G1758">
        <v>1</v>
      </c>
      <c r="H1758" t="s">
        <v>23</v>
      </c>
      <c r="I1758" t="s">
        <v>25</v>
      </c>
      <c r="J1758" t="s">
        <v>23</v>
      </c>
      <c r="K1758" t="s">
        <v>23</v>
      </c>
      <c r="L1758" t="s">
        <v>22</v>
      </c>
      <c r="M1758" t="s">
        <v>22</v>
      </c>
      <c r="N1758" t="s">
        <v>22</v>
      </c>
      <c r="O1758" t="s">
        <v>22</v>
      </c>
      <c r="P1758" t="s">
        <v>29</v>
      </c>
      <c r="Q1758">
        <v>0</v>
      </c>
      <c r="R1758" t="s">
        <v>33</v>
      </c>
      <c r="S1758">
        <v>74.849999999999994</v>
      </c>
      <c r="T1758">
        <v>3268.05</v>
      </c>
      <c r="U1758">
        <v>0</v>
      </c>
    </row>
    <row r="1759" spans="1:21" x14ac:dyDescent="0.25">
      <c r="A1759" t="s">
        <v>1791</v>
      </c>
      <c r="B1759">
        <v>1</v>
      </c>
      <c r="C1759">
        <v>0</v>
      </c>
      <c r="D1759">
        <v>1</v>
      </c>
      <c r="E1759">
        <v>1</v>
      </c>
      <c r="F1759">
        <v>54</v>
      </c>
      <c r="G1759">
        <v>1</v>
      </c>
      <c r="H1759" t="s">
        <v>23</v>
      </c>
      <c r="I1759" t="s">
        <v>35</v>
      </c>
      <c r="J1759" t="s">
        <v>23</v>
      </c>
      <c r="K1759" t="s">
        <v>22</v>
      </c>
      <c r="L1759" t="s">
        <v>23</v>
      </c>
      <c r="M1759" t="s">
        <v>22</v>
      </c>
      <c r="N1759" t="s">
        <v>23</v>
      </c>
      <c r="O1759" t="s">
        <v>23</v>
      </c>
      <c r="P1759" t="s">
        <v>45</v>
      </c>
      <c r="Q1759">
        <v>1</v>
      </c>
      <c r="R1759" t="s">
        <v>33</v>
      </c>
      <c r="S1759">
        <v>79.95</v>
      </c>
      <c r="T1759">
        <v>4362.05</v>
      </c>
      <c r="U1759">
        <v>0</v>
      </c>
    </row>
    <row r="1760" spans="1:21" x14ac:dyDescent="0.25">
      <c r="A1760" t="s">
        <v>1792</v>
      </c>
      <c r="B1760">
        <v>0</v>
      </c>
      <c r="C1760">
        <v>0</v>
      </c>
      <c r="D1760">
        <v>0</v>
      </c>
      <c r="E1760">
        <v>0</v>
      </c>
      <c r="F1760">
        <v>68</v>
      </c>
      <c r="G1760">
        <v>1</v>
      </c>
      <c r="H1760" t="s">
        <v>23</v>
      </c>
      <c r="I1760" t="s">
        <v>23</v>
      </c>
      <c r="J1760" t="s">
        <v>44</v>
      </c>
      <c r="K1760" t="s">
        <v>44</v>
      </c>
      <c r="L1760" t="s">
        <v>44</v>
      </c>
      <c r="M1760" t="s">
        <v>44</v>
      </c>
      <c r="N1760" t="s">
        <v>44</v>
      </c>
      <c r="O1760" t="s">
        <v>44</v>
      </c>
      <c r="P1760" t="s">
        <v>45</v>
      </c>
      <c r="Q1760">
        <v>0</v>
      </c>
      <c r="R1760" t="s">
        <v>33</v>
      </c>
      <c r="S1760">
        <v>20.05</v>
      </c>
      <c r="T1760">
        <v>1386.9</v>
      </c>
      <c r="U1760">
        <v>0</v>
      </c>
    </row>
    <row r="1761" spans="1:21" x14ac:dyDescent="0.25">
      <c r="A1761" t="s">
        <v>1793</v>
      </c>
      <c r="B1761">
        <v>1</v>
      </c>
      <c r="C1761">
        <v>0</v>
      </c>
      <c r="D1761">
        <v>0</v>
      </c>
      <c r="E1761">
        <v>0</v>
      </c>
      <c r="F1761">
        <v>20</v>
      </c>
      <c r="G1761">
        <v>1</v>
      </c>
      <c r="H1761" t="s">
        <v>23</v>
      </c>
      <c r="I1761" t="s">
        <v>23</v>
      </c>
      <c r="J1761" t="s">
        <v>44</v>
      </c>
      <c r="K1761" t="s">
        <v>44</v>
      </c>
      <c r="L1761" t="s">
        <v>44</v>
      </c>
      <c r="M1761" t="s">
        <v>44</v>
      </c>
      <c r="N1761" t="s">
        <v>44</v>
      </c>
      <c r="O1761" t="s">
        <v>44</v>
      </c>
      <c r="P1761" t="s">
        <v>26</v>
      </c>
      <c r="Q1761">
        <v>0</v>
      </c>
      <c r="R1761" t="s">
        <v>30</v>
      </c>
      <c r="S1761">
        <v>19.399999999999999</v>
      </c>
      <c r="T1761">
        <v>415.4</v>
      </c>
      <c r="U1761">
        <v>0</v>
      </c>
    </row>
    <row r="1762" spans="1:21" x14ac:dyDescent="0.25">
      <c r="A1762" t="s">
        <v>1794</v>
      </c>
      <c r="B1762">
        <v>1</v>
      </c>
      <c r="C1762">
        <v>0</v>
      </c>
      <c r="D1762">
        <v>1</v>
      </c>
      <c r="E1762">
        <v>1</v>
      </c>
      <c r="F1762">
        <v>50</v>
      </c>
      <c r="G1762">
        <v>1</v>
      </c>
      <c r="H1762" t="s">
        <v>22</v>
      </c>
      <c r="I1762" t="s">
        <v>25</v>
      </c>
      <c r="J1762" t="s">
        <v>23</v>
      </c>
      <c r="K1762" t="s">
        <v>23</v>
      </c>
      <c r="L1762" t="s">
        <v>22</v>
      </c>
      <c r="M1762" t="s">
        <v>23</v>
      </c>
      <c r="N1762" t="s">
        <v>23</v>
      </c>
      <c r="O1762" t="s">
        <v>23</v>
      </c>
      <c r="P1762" t="s">
        <v>29</v>
      </c>
      <c r="Q1762">
        <v>0</v>
      </c>
      <c r="R1762" t="s">
        <v>33</v>
      </c>
      <c r="S1762">
        <v>54.9</v>
      </c>
      <c r="T1762">
        <v>2614.1</v>
      </c>
      <c r="U1762">
        <v>0</v>
      </c>
    </row>
    <row r="1763" spans="1:21" x14ac:dyDescent="0.25">
      <c r="A1763" t="s">
        <v>1795</v>
      </c>
      <c r="B1763">
        <v>1</v>
      </c>
      <c r="C1763">
        <v>0</v>
      </c>
      <c r="D1763">
        <v>0</v>
      </c>
      <c r="E1763">
        <v>0</v>
      </c>
      <c r="F1763">
        <v>58</v>
      </c>
      <c r="G1763">
        <v>1</v>
      </c>
      <c r="H1763" t="s">
        <v>22</v>
      </c>
      <c r="I1763" t="s">
        <v>23</v>
      </c>
      <c r="J1763" t="s">
        <v>44</v>
      </c>
      <c r="K1763" t="s">
        <v>44</v>
      </c>
      <c r="L1763" t="s">
        <v>44</v>
      </c>
      <c r="M1763" t="s">
        <v>44</v>
      </c>
      <c r="N1763" t="s">
        <v>44</v>
      </c>
      <c r="O1763" t="s">
        <v>44</v>
      </c>
      <c r="P1763" t="s">
        <v>45</v>
      </c>
      <c r="Q1763">
        <v>1</v>
      </c>
      <c r="R1763" t="s">
        <v>38</v>
      </c>
      <c r="S1763">
        <v>24.45</v>
      </c>
      <c r="T1763">
        <v>1513.6</v>
      </c>
      <c r="U1763">
        <v>0</v>
      </c>
    </row>
    <row r="1764" spans="1:21" x14ac:dyDescent="0.25">
      <c r="A1764" t="s">
        <v>1796</v>
      </c>
      <c r="B1764">
        <v>1</v>
      </c>
      <c r="C1764">
        <v>0</v>
      </c>
      <c r="D1764">
        <v>1</v>
      </c>
      <c r="E1764">
        <v>1</v>
      </c>
      <c r="F1764">
        <v>35</v>
      </c>
      <c r="G1764">
        <v>1</v>
      </c>
      <c r="H1764" t="s">
        <v>22</v>
      </c>
      <c r="I1764" t="s">
        <v>35</v>
      </c>
      <c r="J1764" t="s">
        <v>23</v>
      </c>
      <c r="K1764" t="s">
        <v>22</v>
      </c>
      <c r="L1764" t="s">
        <v>23</v>
      </c>
      <c r="M1764" t="s">
        <v>23</v>
      </c>
      <c r="N1764" t="s">
        <v>22</v>
      </c>
      <c r="O1764" t="s">
        <v>23</v>
      </c>
      <c r="P1764" t="s">
        <v>26</v>
      </c>
      <c r="Q1764">
        <v>1</v>
      </c>
      <c r="R1764" t="s">
        <v>33</v>
      </c>
      <c r="S1764">
        <v>89.65</v>
      </c>
      <c r="T1764">
        <v>3161.6</v>
      </c>
      <c r="U1764">
        <v>0</v>
      </c>
    </row>
    <row r="1765" spans="1:21" x14ac:dyDescent="0.25">
      <c r="A1765" t="s">
        <v>1797</v>
      </c>
      <c r="B1765">
        <v>0</v>
      </c>
      <c r="C1765">
        <v>0</v>
      </c>
      <c r="D1765">
        <v>0</v>
      </c>
      <c r="E1765">
        <v>0</v>
      </c>
      <c r="F1765">
        <v>2</v>
      </c>
      <c r="G1765">
        <v>1</v>
      </c>
      <c r="H1765" t="s">
        <v>23</v>
      </c>
      <c r="I1765" t="s">
        <v>25</v>
      </c>
      <c r="J1765" t="s">
        <v>23</v>
      </c>
      <c r="K1765" t="s">
        <v>23</v>
      </c>
      <c r="L1765" t="s">
        <v>23</v>
      </c>
      <c r="M1765" t="s">
        <v>23</v>
      </c>
      <c r="N1765" t="s">
        <v>23</v>
      </c>
      <c r="O1765" t="s">
        <v>23</v>
      </c>
      <c r="P1765" t="s">
        <v>26</v>
      </c>
      <c r="Q1765">
        <v>1</v>
      </c>
      <c r="R1765" t="s">
        <v>27</v>
      </c>
      <c r="S1765">
        <v>45.4</v>
      </c>
      <c r="T1765">
        <v>80.95</v>
      </c>
      <c r="U1765">
        <v>0</v>
      </c>
    </row>
    <row r="1766" spans="1:21" x14ac:dyDescent="0.25">
      <c r="A1766" t="s">
        <v>1798</v>
      </c>
      <c r="B1766">
        <v>1</v>
      </c>
      <c r="C1766">
        <v>0</v>
      </c>
      <c r="D1766">
        <v>1</v>
      </c>
      <c r="E1766">
        <v>1</v>
      </c>
      <c r="F1766">
        <v>63</v>
      </c>
      <c r="G1766">
        <v>1</v>
      </c>
      <c r="H1766" t="s">
        <v>22</v>
      </c>
      <c r="I1766" t="s">
        <v>25</v>
      </c>
      <c r="J1766" t="s">
        <v>22</v>
      </c>
      <c r="K1766" t="s">
        <v>23</v>
      </c>
      <c r="L1766" t="s">
        <v>22</v>
      </c>
      <c r="M1766" t="s">
        <v>22</v>
      </c>
      <c r="N1766" t="s">
        <v>23</v>
      </c>
      <c r="O1766" t="s">
        <v>22</v>
      </c>
      <c r="P1766" t="s">
        <v>45</v>
      </c>
      <c r="Q1766">
        <v>0</v>
      </c>
      <c r="R1766" t="s">
        <v>30</v>
      </c>
      <c r="S1766">
        <v>75.7</v>
      </c>
      <c r="T1766">
        <v>4676.7</v>
      </c>
      <c r="U1766">
        <v>0</v>
      </c>
    </row>
    <row r="1767" spans="1:21" x14ac:dyDescent="0.25">
      <c r="A1767" t="s">
        <v>1799</v>
      </c>
      <c r="B1767">
        <v>0</v>
      </c>
      <c r="C1767">
        <v>0</v>
      </c>
      <c r="D1767">
        <v>1</v>
      </c>
      <c r="E1767">
        <v>0</v>
      </c>
      <c r="F1767">
        <v>58</v>
      </c>
      <c r="G1767">
        <v>1</v>
      </c>
      <c r="H1767" t="s">
        <v>22</v>
      </c>
      <c r="I1767" t="s">
        <v>35</v>
      </c>
      <c r="J1767" t="s">
        <v>22</v>
      </c>
      <c r="K1767" t="s">
        <v>22</v>
      </c>
      <c r="L1767" t="s">
        <v>22</v>
      </c>
      <c r="M1767" t="s">
        <v>23</v>
      </c>
      <c r="N1767" t="s">
        <v>22</v>
      </c>
      <c r="O1767" t="s">
        <v>22</v>
      </c>
      <c r="P1767" t="s">
        <v>29</v>
      </c>
      <c r="Q1767">
        <v>1</v>
      </c>
      <c r="R1767" t="s">
        <v>38</v>
      </c>
      <c r="S1767">
        <v>110.65</v>
      </c>
      <c r="T1767">
        <v>6526.65</v>
      </c>
      <c r="U1767">
        <v>0</v>
      </c>
    </row>
    <row r="1768" spans="1:21" x14ac:dyDescent="0.25">
      <c r="A1768" t="s">
        <v>1800</v>
      </c>
      <c r="B1768">
        <v>0</v>
      </c>
      <c r="C1768">
        <v>0</v>
      </c>
      <c r="D1768">
        <v>1</v>
      </c>
      <c r="E1768">
        <v>1</v>
      </c>
      <c r="F1768">
        <v>27</v>
      </c>
      <c r="G1768">
        <v>1</v>
      </c>
      <c r="H1768" t="s">
        <v>23</v>
      </c>
      <c r="I1768" t="s">
        <v>23</v>
      </c>
      <c r="J1768" t="s">
        <v>44</v>
      </c>
      <c r="K1768" t="s">
        <v>44</v>
      </c>
      <c r="L1768" t="s">
        <v>44</v>
      </c>
      <c r="M1768" t="s">
        <v>44</v>
      </c>
      <c r="N1768" t="s">
        <v>44</v>
      </c>
      <c r="O1768" t="s">
        <v>44</v>
      </c>
      <c r="P1768" t="s">
        <v>29</v>
      </c>
      <c r="Q1768">
        <v>1</v>
      </c>
      <c r="R1768" t="s">
        <v>30</v>
      </c>
      <c r="S1768">
        <v>20.55</v>
      </c>
      <c r="T1768">
        <v>583.29999999999995</v>
      </c>
      <c r="U1768">
        <v>0</v>
      </c>
    </row>
    <row r="1769" spans="1:21" x14ac:dyDescent="0.25">
      <c r="A1769" t="s">
        <v>1801</v>
      </c>
      <c r="B1769">
        <v>0</v>
      </c>
      <c r="C1769">
        <v>0</v>
      </c>
      <c r="D1769">
        <v>1</v>
      </c>
      <c r="E1769">
        <v>0</v>
      </c>
      <c r="F1769">
        <v>71</v>
      </c>
      <c r="G1769">
        <v>1</v>
      </c>
      <c r="H1769" t="s">
        <v>22</v>
      </c>
      <c r="I1769" t="s">
        <v>35</v>
      </c>
      <c r="J1769" t="s">
        <v>22</v>
      </c>
      <c r="K1769" t="s">
        <v>22</v>
      </c>
      <c r="L1769" t="s">
        <v>22</v>
      </c>
      <c r="M1769" t="s">
        <v>22</v>
      </c>
      <c r="N1769" t="s">
        <v>22</v>
      </c>
      <c r="O1769" t="s">
        <v>22</v>
      </c>
      <c r="P1769" t="s">
        <v>45</v>
      </c>
      <c r="Q1769">
        <v>1</v>
      </c>
      <c r="R1769" t="s">
        <v>38</v>
      </c>
      <c r="S1769">
        <v>115.15</v>
      </c>
      <c r="T1769">
        <v>8078.1</v>
      </c>
      <c r="U1769">
        <v>0</v>
      </c>
    </row>
    <row r="1770" spans="1:21" x14ac:dyDescent="0.25">
      <c r="A1770" t="s">
        <v>1802</v>
      </c>
      <c r="B1770">
        <v>0</v>
      </c>
      <c r="C1770">
        <v>0</v>
      </c>
      <c r="D1770">
        <v>0</v>
      </c>
      <c r="E1770">
        <v>0</v>
      </c>
      <c r="F1770">
        <v>63</v>
      </c>
      <c r="G1770">
        <v>1</v>
      </c>
      <c r="H1770" t="s">
        <v>23</v>
      </c>
      <c r="I1770" t="s">
        <v>25</v>
      </c>
      <c r="J1770" t="s">
        <v>23</v>
      </c>
      <c r="K1770" t="s">
        <v>23</v>
      </c>
      <c r="L1770" t="s">
        <v>22</v>
      </c>
      <c r="M1770" t="s">
        <v>23</v>
      </c>
      <c r="N1770" t="s">
        <v>23</v>
      </c>
      <c r="O1770" t="s">
        <v>22</v>
      </c>
      <c r="P1770" t="s">
        <v>29</v>
      </c>
      <c r="Q1770">
        <v>0</v>
      </c>
      <c r="R1770" t="s">
        <v>38</v>
      </c>
      <c r="S1770">
        <v>58.55</v>
      </c>
      <c r="T1770">
        <v>3503.5</v>
      </c>
      <c r="U1770">
        <v>0</v>
      </c>
    </row>
    <row r="1771" spans="1:21" x14ac:dyDescent="0.25">
      <c r="A1771" t="s">
        <v>1803</v>
      </c>
      <c r="B1771">
        <v>1</v>
      </c>
      <c r="C1771">
        <v>0</v>
      </c>
      <c r="D1771">
        <v>1</v>
      </c>
      <c r="E1771">
        <v>0</v>
      </c>
      <c r="F1771">
        <v>71</v>
      </c>
      <c r="G1771">
        <v>1</v>
      </c>
      <c r="H1771" t="s">
        <v>22</v>
      </c>
      <c r="I1771" t="s">
        <v>35</v>
      </c>
      <c r="J1771" t="s">
        <v>23</v>
      </c>
      <c r="K1771" t="s">
        <v>22</v>
      </c>
      <c r="L1771" t="s">
        <v>22</v>
      </c>
      <c r="M1771" t="s">
        <v>23</v>
      </c>
      <c r="N1771" t="s">
        <v>23</v>
      </c>
      <c r="O1771" t="s">
        <v>22</v>
      </c>
      <c r="P1771" t="s">
        <v>26</v>
      </c>
      <c r="Q1771">
        <v>1</v>
      </c>
      <c r="R1771" t="s">
        <v>33</v>
      </c>
      <c r="S1771">
        <v>93.25</v>
      </c>
      <c r="T1771">
        <v>6669.45</v>
      </c>
      <c r="U1771">
        <v>0</v>
      </c>
    </row>
    <row r="1772" spans="1:21" x14ac:dyDescent="0.25">
      <c r="A1772" t="s">
        <v>1804</v>
      </c>
      <c r="B1772">
        <v>0</v>
      </c>
      <c r="C1772">
        <v>1</v>
      </c>
      <c r="D1772">
        <v>0</v>
      </c>
      <c r="E1772">
        <v>0</v>
      </c>
      <c r="F1772">
        <v>41</v>
      </c>
      <c r="G1772">
        <v>1</v>
      </c>
      <c r="H1772" t="s">
        <v>22</v>
      </c>
      <c r="I1772" t="s">
        <v>35</v>
      </c>
      <c r="J1772" t="s">
        <v>22</v>
      </c>
      <c r="K1772" t="s">
        <v>22</v>
      </c>
      <c r="L1772" t="s">
        <v>22</v>
      </c>
      <c r="M1772" t="s">
        <v>23</v>
      </c>
      <c r="N1772" t="s">
        <v>22</v>
      </c>
      <c r="O1772" t="s">
        <v>22</v>
      </c>
      <c r="P1772" t="s">
        <v>26</v>
      </c>
      <c r="Q1772">
        <v>1</v>
      </c>
      <c r="R1772" t="s">
        <v>27</v>
      </c>
      <c r="S1772">
        <v>113.2</v>
      </c>
      <c r="T1772">
        <v>4689.5</v>
      </c>
      <c r="U1772">
        <v>1</v>
      </c>
    </row>
    <row r="1773" spans="1:21" x14ac:dyDescent="0.25">
      <c r="A1773" t="s">
        <v>1805</v>
      </c>
      <c r="B1773">
        <v>1</v>
      </c>
      <c r="C1773">
        <v>1</v>
      </c>
      <c r="D1773">
        <v>0</v>
      </c>
      <c r="E1773">
        <v>0</v>
      </c>
      <c r="F1773">
        <v>13</v>
      </c>
      <c r="G1773">
        <v>1</v>
      </c>
      <c r="H1773" t="s">
        <v>23</v>
      </c>
      <c r="I1773" t="s">
        <v>35</v>
      </c>
      <c r="J1773" t="s">
        <v>23</v>
      </c>
      <c r="K1773" t="s">
        <v>23</v>
      </c>
      <c r="L1773" t="s">
        <v>23</v>
      </c>
      <c r="M1773" t="s">
        <v>23</v>
      </c>
      <c r="N1773" t="s">
        <v>22</v>
      </c>
      <c r="O1773" t="s">
        <v>22</v>
      </c>
      <c r="P1773" t="s">
        <v>26</v>
      </c>
      <c r="Q1773">
        <v>1</v>
      </c>
      <c r="R1773" t="s">
        <v>27</v>
      </c>
      <c r="S1773">
        <v>90.5</v>
      </c>
      <c r="T1773">
        <v>1201.1500000000001</v>
      </c>
      <c r="U1773">
        <v>1</v>
      </c>
    </row>
    <row r="1774" spans="1:21" x14ac:dyDescent="0.25">
      <c r="A1774" t="s">
        <v>1806</v>
      </c>
      <c r="B1774">
        <v>1</v>
      </c>
      <c r="C1774">
        <v>0</v>
      </c>
      <c r="D1774">
        <v>0</v>
      </c>
      <c r="E1774">
        <v>0</v>
      </c>
      <c r="F1774">
        <v>2</v>
      </c>
      <c r="G1774">
        <v>1</v>
      </c>
      <c r="H1774" t="s">
        <v>23</v>
      </c>
      <c r="I1774" t="s">
        <v>35</v>
      </c>
      <c r="J1774" t="s">
        <v>23</v>
      </c>
      <c r="K1774" t="s">
        <v>23</v>
      </c>
      <c r="L1774" t="s">
        <v>23</v>
      </c>
      <c r="M1774" t="s">
        <v>23</v>
      </c>
      <c r="N1774" t="s">
        <v>22</v>
      </c>
      <c r="O1774" t="s">
        <v>23</v>
      </c>
      <c r="P1774" t="s">
        <v>26</v>
      </c>
      <c r="Q1774">
        <v>0</v>
      </c>
      <c r="R1774" t="s">
        <v>27</v>
      </c>
      <c r="S1774">
        <v>79</v>
      </c>
      <c r="T1774">
        <v>143.65</v>
      </c>
      <c r="U1774">
        <v>1</v>
      </c>
    </row>
    <row r="1775" spans="1:21" x14ac:dyDescent="0.25">
      <c r="A1775" t="s">
        <v>1807</v>
      </c>
      <c r="B1775">
        <v>0</v>
      </c>
      <c r="C1775">
        <v>0</v>
      </c>
      <c r="D1775">
        <v>1</v>
      </c>
      <c r="E1775">
        <v>1</v>
      </c>
      <c r="F1775">
        <v>68</v>
      </c>
      <c r="G1775">
        <v>1</v>
      </c>
      <c r="H1775" t="s">
        <v>23</v>
      </c>
      <c r="I1775" t="s">
        <v>23</v>
      </c>
      <c r="J1775" t="s">
        <v>44</v>
      </c>
      <c r="K1775" t="s">
        <v>44</v>
      </c>
      <c r="L1775" t="s">
        <v>44</v>
      </c>
      <c r="M1775" t="s">
        <v>44</v>
      </c>
      <c r="N1775" t="s">
        <v>44</v>
      </c>
      <c r="O1775" t="s">
        <v>44</v>
      </c>
      <c r="P1775" t="s">
        <v>45</v>
      </c>
      <c r="Q1775">
        <v>1</v>
      </c>
      <c r="R1775" t="s">
        <v>33</v>
      </c>
      <c r="S1775">
        <v>19.350000000000001</v>
      </c>
      <c r="T1775">
        <v>1292.6500000000001</v>
      </c>
      <c r="U1775">
        <v>0</v>
      </c>
    </row>
    <row r="1776" spans="1:21" x14ac:dyDescent="0.25">
      <c r="A1776" t="s">
        <v>1808</v>
      </c>
      <c r="B1776">
        <v>1</v>
      </c>
      <c r="C1776">
        <v>0</v>
      </c>
      <c r="D1776">
        <v>1</v>
      </c>
      <c r="E1776">
        <v>1</v>
      </c>
      <c r="F1776">
        <v>1</v>
      </c>
      <c r="G1776">
        <v>1</v>
      </c>
      <c r="H1776" t="s">
        <v>23</v>
      </c>
      <c r="I1776" t="s">
        <v>25</v>
      </c>
      <c r="J1776" t="s">
        <v>22</v>
      </c>
      <c r="K1776" t="s">
        <v>23</v>
      </c>
      <c r="L1776" t="s">
        <v>23</v>
      </c>
      <c r="M1776" t="s">
        <v>23</v>
      </c>
      <c r="N1776" t="s">
        <v>23</v>
      </c>
      <c r="O1776" t="s">
        <v>23</v>
      </c>
      <c r="P1776" t="s">
        <v>26</v>
      </c>
      <c r="Q1776">
        <v>1</v>
      </c>
      <c r="R1776" t="s">
        <v>30</v>
      </c>
      <c r="S1776">
        <v>48.75</v>
      </c>
      <c r="T1776">
        <v>48.75</v>
      </c>
      <c r="U1776">
        <v>0</v>
      </c>
    </row>
    <row r="1777" spans="1:21" x14ac:dyDescent="0.25">
      <c r="A1777" t="s">
        <v>1809</v>
      </c>
      <c r="B1777">
        <v>1</v>
      </c>
      <c r="C1777">
        <v>1</v>
      </c>
      <c r="D1777">
        <v>0</v>
      </c>
      <c r="E1777">
        <v>0</v>
      </c>
      <c r="F1777">
        <v>65</v>
      </c>
      <c r="G1777">
        <v>1</v>
      </c>
      <c r="H1777" t="s">
        <v>22</v>
      </c>
      <c r="I1777" t="s">
        <v>35</v>
      </c>
      <c r="J1777" t="s">
        <v>22</v>
      </c>
      <c r="K1777" t="s">
        <v>23</v>
      </c>
      <c r="L1777" t="s">
        <v>22</v>
      </c>
      <c r="M1777" t="s">
        <v>22</v>
      </c>
      <c r="N1777" t="s">
        <v>22</v>
      </c>
      <c r="O1777" t="s">
        <v>22</v>
      </c>
      <c r="P1777" t="s">
        <v>45</v>
      </c>
      <c r="Q1777">
        <v>1</v>
      </c>
      <c r="R1777" t="s">
        <v>27</v>
      </c>
      <c r="S1777">
        <v>109.05</v>
      </c>
      <c r="T1777">
        <v>7108.2</v>
      </c>
      <c r="U1777">
        <v>0</v>
      </c>
    </row>
    <row r="1778" spans="1:21" x14ac:dyDescent="0.25">
      <c r="A1778" t="s">
        <v>1810</v>
      </c>
      <c r="B1778">
        <v>1</v>
      </c>
      <c r="C1778">
        <v>1</v>
      </c>
      <c r="D1778">
        <v>1</v>
      </c>
      <c r="E1778">
        <v>0</v>
      </c>
      <c r="F1778">
        <v>72</v>
      </c>
      <c r="G1778">
        <v>1</v>
      </c>
      <c r="H1778" t="s">
        <v>22</v>
      </c>
      <c r="I1778" t="s">
        <v>23</v>
      </c>
      <c r="J1778" t="s">
        <v>44</v>
      </c>
      <c r="K1778" t="s">
        <v>44</v>
      </c>
      <c r="L1778" t="s">
        <v>44</v>
      </c>
      <c r="M1778" t="s">
        <v>44</v>
      </c>
      <c r="N1778" t="s">
        <v>44</v>
      </c>
      <c r="O1778" t="s">
        <v>44</v>
      </c>
      <c r="P1778" t="s">
        <v>45</v>
      </c>
      <c r="Q1778">
        <v>1</v>
      </c>
      <c r="R1778" t="s">
        <v>33</v>
      </c>
      <c r="S1778">
        <v>25</v>
      </c>
      <c r="T1778">
        <v>1802.55</v>
      </c>
      <c r="U1778">
        <v>0</v>
      </c>
    </row>
    <row r="1779" spans="1:21" x14ac:dyDescent="0.25">
      <c r="A1779" t="s">
        <v>1811</v>
      </c>
      <c r="B1779">
        <v>0</v>
      </c>
      <c r="C1779">
        <v>0</v>
      </c>
      <c r="D1779">
        <v>0</v>
      </c>
      <c r="E1779">
        <v>0</v>
      </c>
      <c r="F1779">
        <v>28</v>
      </c>
      <c r="G1779">
        <v>1</v>
      </c>
      <c r="H1779" t="s">
        <v>22</v>
      </c>
      <c r="I1779" t="s">
        <v>25</v>
      </c>
      <c r="J1779" t="s">
        <v>23</v>
      </c>
      <c r="K1779" t="s">
        <v>23</v>
      </c>
      <c r="L1779" t="s">
        <v>23</v>
      </c>
      <c r="M1779" t="s">
        <v>22</v>
      </c>
      <c r="N1779" t="s">
        <v>23</v>
      </c>
      <c r="O1779" t="s">
        <v>23</v>
      </c>
      <c r="P1779" t="s">
        <v>26</v>
      </c>
      <c r="Q1779">
        <v>1</v>
      </c>
      <c r="R1779" t="s">
        <v>38</v>
      </c>
      <c r="S1779">
        <v>54.9</v>
      </c>
      <c r="T1779">
        <v>1505.15</v>
      </c>
      <c r="U1779">
        <v>0</v>
      </c>
    </row>
    <row r="1780" spans="1:21" x14ac:dyDescent="0.25">
      <c r="A1780" t="s">
        <v>1812</v>
      </c>
      <c r="B1780">
        <v>1</v>
      </c>
      <c r="C1780">
        <v>0</v>
      </c>
      <c r="D1780">
        <v>1</v>
      </c>
      <c r="E1780">
        <v>1</v>
      </c>
      <c r="F1780">
        <v>72</v>
      </c>
      <c r="G1780">
        <v>1</v>
      </c>
      <c r="H1780" t="s">
        <v>22</v>
      </c>
      <c r="I1780" t="s">
        <v>23</v>
      </c>
      <c r="J1780" t="s">
        <v>44</v>
      </c>
      <c r="K1780" t="s">
        <v>44</v>
      </c>
      <c r="L1780" t="s">
        <v>44</v>
      </c>
      <c r="M1780" t="s">
        <v>44</v>
      </c>
      <c r="N1780" t="s">
        <v>44</v>
      </c>
      <c r="O1780" t="s">
        <v>44</v>
      </c>
      <c r="P1780" t="s">
        <v>45</v>
      </c>
      <c r="Q1780">
        <v>0</v>
      </c>
      <c r="R1780" t="s">
        <v>38</v>
      </c>
      <c r="S1780">
        <v>24.75</v>
      </c>
      <c r="T1780">
        <v>1859.1</v>
      </c>
      <c r="U1780">
        <v>0</v>
      </c>
    </row>
    <row r="1781" spans="1:21" x14ac:dyDescent="0.25">
      <c r="A1781" t="s">
        <v>1813</v>
      </c>
      <c r="B1781">
        <v>0</v>
      </c>
      <c r="C1781">
        <v>0</v>
      </c>
      <c r="D1781">
        <v>0</v>
      </c>
      <c r="E1781">
        <v>0</v>
      </c>
      <c r="F1781">
        <v>2</v>
      </c>
      <c r="G1781">
        <v>1</v>
      </c>
      <c r="H1781" t="s">
        <v>23</v>
      </c>
      <c r="I1781" t="s">
        <v>35</v>
      </c>
      <c r="J1781" t="s">
        <v>22</v>
      </c>
      <c r="K1781" t="s">
        <v>22</v>
      </c>
      <c r="L1781" t="s">
        <v>23</v>
      </c>
      <c r="M1781" t="s">
        <v>23</v>
      </c>
      <c r="N1781" t="s">
        <v>22</v>
      </c>
      <c r="O1781" t="s">
        <v>23</v>
      </c>
      <c r="P1781" t="s">
        <v>26</v>
      </c>
      <c r="Q1781">
        <v>1</v>
      </c>
      <c r="R1781" t="s">
        <v>27</v>
      </c>
      <c r="S1781">
        <v>91.15</v>
      </c>
      <c r="T1781">
        <v>168.5</v>
      </c>
      <c r="U1781">
        <v>0</v>
      </c>
    </row>
    <row r="1782" spans="1:21" x14ac:dyDescent="0.25">
      <c r="A1782" t="s">
        <v>1814</v>
      </c>
      <c r="B1782">
        <v>0</v>
      </c>
      <c r="C1782">
        <v>0</v>
      </c>
      <c r="D1782">
        <v>0</v>
      </c>
      <c r="E1782">
        <v>1</v>
      </c>
      <c r="F1782">
        <v>18</v>
      </c>
      <c r="G1782">
        <v>1</v>
      </c>
      <c r="H1782" t="s">
        <v>23</v>
      </c>
      <c r="I1782" t="s">
        <v>23</v>
      </c>
      <c r="J1782" t="s">
        <v>44</v>
      </c>
      <c r="K1782" t="s">
        <v>44</v>
      </c>
      <c r="L1782" t="s">
        <v>44</v>
      </c>
      <c r="M1782" t="s">
        <v>44</v>
      </c>
      <c r="N1782" t="s">
        <v>44</v>
      </c>
      <c r="O1782" t="s">
        <v>44</v>
      </c>
      <c r="P1782" t="s">
        <v>29</v>
      </c>
      <c r="Q1782">
        <v>0</v>
      </c>
      <c r="R1782" t="s">
        <v>33</v>
      </c>
      <c r="S1782">
        <v>20.149999999999999</v>
      </c>
      <c r="T1782">
        <v>390.85</v>
      </c>
      <c r="U1782">
        <v>1</v>
      </c>
    </row>
    <row r="1783" spans="1:21" x14ac:dyDescent="0.25">
      <c r="A1783" t="s">
        <v>1815</v>
      </c>
      <c r="B1783">
        <v>1</v>
      </c>
      <c r="C1783">
        <v>1</v>
      </c>
      <c r="D1783">
        <v>1</v>
      </c>
      <c r="E1783">
        <v>0</v>
      </c>
      <c r="F1783">
        <v>60</v>
      </c>
      <c r="G1783">
        <v>1</v>
      </c>
      <c r="H1783" t="s">
        <v>22</v>
      </c>
      <c r="I1783" t="s">
        <v>35</v>
      </c>
      <c r="J1783" t="s">
        <v>23</v>
      </c>
      <c r="K1783" t="s">
        <v>22</v>
      </c>
      <c r="L1783" t="s">
        <v>22</v>
      </c>
      <c r="M1783" t="s">
        <v>23</v>
      </c>
      <c r="N1783" t="s">
        <v>22</v>
      </c>
      <c r="O1783" t="s">
        <v>22</v>
      </c>
      <c r="P1783" t="s">
        <v>29</v>
      </c>
      <c r="Q1783">
        <v>1</v>
      </c>
      <c r="R1783" t="s">
        <v>27</v>
      </c>
      <c r="S1783">
        <v>104.35</v>
      </c>
      <c r="T1783">
        <v>6339.45</v>
      </c>
      <c r="U1783">
        <v>0</v>
      </c>
    </row>
    <row r="1784" spans="1:21" x14ac:dyDescent="0.25">
      <c r="A1784" t="s">
        <v>1816</v>
      </c>
      <c r="B1784">
        <v>0</v>
      </c>
      <c r="C1784">
        <v>1</v>
      </c>
      <c r="D1784">
        <v>0</v>
      </c>
      <c r="E1784">
        <v>0</v>
      </c>
      <c r="F1784">
        <v>26</v>
      </c>
      <c r="G1784">
        <v>1</v>
      </c>
      <c r="H1784" t="s">
        <v>22</v>
      </c>
      <c r="I1784" t="s">
        <v>25</v>
      </c>
      <c r="J1784" t="s">
        <v>23</v>
      </c>
      <c r="K1784" t="s">
        <v>23</v>
      </c>
      <c r="L1784" t="s">
        <v>23</v>
      </c>
      <c r="M1784" t="s">
        <v>22</v>
      </c>
      <c r="N1784" t="s">
        <v>23</v>
      </c>
      <c r="O1784" t="s">
        <v>22</v>
      </c>
      <c r="P1784" t="s">
        <v>26</v>
      </c>
      <c r="Q1784">
        <v>1</v>
      </c>
      <c r="R1784" t="s">
        <v>27</v>
      </c>
      <c r="S1784">
        <v>66.05</v>
      </c>
      <c r="T1784">
        <v>1652.4</v>
      </c>
      <c r="U1784">
        <v>0</v>
      </c>
    </row>
    <row r="1785" spans="1:21" x14ac:dyDescent="0.25">
      <c r="A1785" t="s">
        <v>1817</v>
      </c>
      <c r="B1785">
        <v>1</v>
      </c>
      <c r="C1785">
        <v>0</v>
      </c>
      <c r="D1785">
        <v>0</v>
      </c>
      <c r="E1785">
        <v>1</v>
      </c>
      <c r="F1785">
        <v>1</v>
      </c>
      <c r="G1785">
        <v>1</v>
      </c>
      <c r="H1785" t="s">
        <v>23</v>
      </c>
      <c r="I1785" t="s">
        <v>35</v>
      </c>
      <c r="J1785" t="s">
        <v>23</v>
      </c>
      <c r="K1785" t="s">
        <v>23</v>
      </c>
      <c r="L1785" t="s">
        <v>23</v>
      </c>
      <c r="M1785" t="s">
        <v>23</v>
      </c>
      <c r="N1785" t="s">
        <v>23</v>
      </c>
      <c r="O1785" t="s">
        <v>23</v>
      </c>
      <c r="P1785" t="s">
        <v>26</v>
      </c>
      <c r="Q1785">
        <v>1</v>
      </c>
      <c r="R1785" t="s">
        <v>27</v>
      </c>
      <c r="S1785">
        <v>71.650000000000006</v>
      </c>
      <c r="T1785">
        <v>71.650000000000006</v>
      </c>
      <c r="U1785">
        <v>1</v>
      </c>
    </row>
    <row r="1786" spans="1:21" x14ac:dyDescent="0.25">
      <c r="A1786" t="s">
        <v>1818</v>
      </c>
      <c r="B1786">
        <v>0</v>
      </c>
      <c r="C1786">
        <v>0</v>
      </c>
      <c r="D1786">
        <v>0</v>
      </c>
      <c r="E1786">
        <v>0</v>
      </c>
      <c r="F1786">
        <v>4</v>
      </c>
      <c r="G1786">
        <v>1</v>
      </c>
      <c r="H1786" t="s">
        <v>23</v>
      </c>
      <c r="I1786" t="s">
        <v>23</v>
      </c>
      <c r="J1786" t="s">
        <v>44</v>
      </c>
      <c r="K1786" t="s">
        <v>44</v>
      </c>
      <c r="L1786" t="s">
        <v>44</v>
      </c>
      <c r="M1786" t="s">
        <v>44</v>
      </c>
      <c r="N1786" t="s">
        <v>44</v>
      </c>
      <c r="O1786" t="s">
        <v>44</v>
      </c>
      <c r="P1786" t="s">
        <v>26</v>
      </c>
      <c r="Q1786">
        <v>0</v>
      </c>
      <c r="R1786" t="s">
        <v>30</v>
      </c>
      <c r="S1786">
        <v>20.350000000000001</v>
      </c>
      <c r="T1786">
        <v>77.5</v>
      </c>
      <c r="U1786">
        <v>1</v>
      </c>
    </row>
    <row r="1787" spans="1:21" x14ac:dyDescent="0.25">
      <c r="A1787" t="s">
        <v>1819</v>
      </c>
      <c r="B1787">
        <v>1</v>
      </c>
      <c r="C1787">
        <v>0</v>
      </c>
      <c r="D1787">
        <v>1</v>
      </c>
      <c r="E1787">
        <v>1</v>
      </c>
      <c r="F1787">
        <v>68</v>
      </c>
      <c r="G1787">
        <v>1</v>
      </c>
      <c r="H1787" t="s">
        <v>22</v>
      </c>
      <c r="I1787" t="s">
        <v>25</v>
      </c>
      <c r="J1787" t="s">
        <v>22</v>
      </c>
      <c r="K1787" t="s">
        <v>22</v>
      </c>
      <c r="L1787" t="s">
        <v>22</v>
      </c>
      <c r="M1787" t="s">
        <v>22</v>
      </c>
      <c r="N1787" t="s">
        <v>22</v>
      </c>
      <c r="O1787" t="s">
        <v>22</v>
      </c>
      <c r="P1787" t="s">
        <v>45</v>
      </c>
      <c r="Q1787">
        <v>1</v>
      </c>
      <c r="R1787" t="s">
        <v>38</v>
      </c>
      <c r="S1787">
        <v>92.2</v>
      </c>
      <c r="T1787">
        <v>6392.85</v>
      </c>
      <c r="U1787">
        <v>0</v>
      </c>
    </row>
    <row r="1788" spans="1:21" x14ac:dyDescent="0.25">
      <c r="A1788" t="s">
        <v>1820</v>
      </c>
      <c r="B1788">
        <v>0</v>
      </c>
      <c r="C1788">
        <v>0</v>
      </c>
      <c r="D1788">
        <v>0</v>
      </c>
      <c r="E1788">
        <v>0</v>
      </c>
      <c r="F1788">
        <v>38</v>
      </c>
      <c r="G1788">
        <v>1</v>
      </c>
      <c r="H1788" t="s">
        <v>23</v>
      </c>
      <c r="I1788" t="s">
        <v>35</v>
      </c>
      <c r="J1788" t="s">
        <v>23</v>
      </c>
      <c r="K1788" t="s">
        <v>22</v>
      </c>
      <c r="L1788" t="s">
        <v>22</v>
      </c>
      <c r="M1788" t="s">
        <v>22</v>
      </c>
      <c r="N1788" t="s">
        <v>23</v>
      </c>
      <c r="O1788" t="s">
        <v>23</v>
      </c>
      <c r="P1788" t="s">
        <v>26</v>
      </c>
      <c r="Q1788">
        <v>1</v>
      </c>
      <c r="R1788" t="s">
        <v>38</v>
      </c>
      <c r="S1788">
        <v>84.25</v>
      </c>
      <c r="T1788">
        <v>3264.5</v>
      </c>
      <c r="U1788">
        <v>1</v>
      </c>
    </row>
    <row r="1789" spans="1:21" x14ac:dyDescent="0.25">
      <c r="A1789" t="s">
        <v>1821</v>
      </c>
      <c r="B1789">
        <v>0</v>
      </c>
      <c r="C1789">
        <v>1</v>
      </c>
      <c r="D1789">
        <v>1</v>
      </c>
      <c r="E1789">
        <v>0</v>
      </c>
      <c r="F1789">
        <v>42</v>
      </c>
      <c r="G1789">
        <v>1</v>
      </c>
      <c r="H1789" t="s">
        <v>22</v>
      </c>
      <c r="I1789" t="s">
        <v>35</v>
      </c>
      <c r="J1789" t="s">
        <v>22</v>
      </c>
      <c r="K1789" t="s">
        <v>23</v>
      </c>
      <c r="L1789" t="s">
        <v>22</v>
      </c>
      <c r="M1789" t="s">
        <v>23</v>
      </c>
      <c r="N1789" t="s">
        <v>22</v>
      </c>
      <c r="O1789" t="s">
        <v>22</v>
      </c>
      <c r="P1789" t="s">
        <v>29</v>
      </c>
      <c r="Q1789">
        <v>1</v>
      </c>
      <c r="R1789" t="s">
        <v>33</v>
      </c>
      <c r="S1789">
        <v>105.2</v>
      </c>
      <c r="T1789">
        <v>4599.1499999999996</v>
      </c>
      <c r="U1789">
        <v>0</v>
      </c>
    </row>
    <row r="1790" spans="1:21" x14ac:dyDescent="0.25">
      <c r="A1790" t="s">
        <v>1822</v>
      </c>
      <c r="B1790">
        <v>0</v>
      </c>
      <c r="C1790">
        <v>0</v>
      </c>
      <c r="D1790">
        <v>1</v>
      </c>
      <c r="E1790">
        <v>0</v>
      </c>
      <c r="F1790">
        <v>57</v>
      </c>
      <c r="G1790">
        <v>1</v>
      </c>
      <c r="H1790" t="s">
        <v>23</v>
      </c>
      <c r="I1790" t="s">
        <v>23</v>
      </c>
      <c r="J1790" t="s">
        <v>44</v>
      </c>
      <c r="K1790" t="s">
        <v>44</v>
      </c>
      <c r="L1790" t="s">
        <v>44</v>
      </c>
      <c r="M1790" t="s">
        <v>44</v>
      </c>
      <c r="N1790" t="s">
        <v>44</v>
      </c>
      <c r="O1790" t="s">
        <v>44</v>
      </c>
      <c r="P1790" t="s">
        <v>45</v>
      </c>
      <c r="Q1790">
        <v>1</v>
      </c>
      <c r="R1790" t="s">
        <v>33</v>
      </c>
      <c r="S1790">
        <v>19.600000000000001</v>
      </c>
      <c r="T1790">
        <v>1134.25</v>
      </c>
      <c r="U1790">
        <v>0</v>
      </c>
    </row>
    <row r="1791" spans="1:21" x14ac:dyDescent="0.25">
      <c r="A1791" t="s">
        <v>1823</v>
      </c>
      <c r="B1791">
        <v>1</v>
      </c>
      <c r="C1791">
        <v>0</v>
      </c>
      <c r="D1791">
        <v>1</v>
      </c>
      <c r="E1791">
        <v>0</v>
      </c>
      <c r="F1791">
        <v>54</v>
      </c>
      <c r="G1791">
        <v>0</v>
      </c>
      <c r="H1791" t="s">
        <v>24</v>
      </c>
      <c r="I1791" t="s">
        <v>25</v>
      </c>
      <c r="J1791" t="s">
        <v>23</v>
      </c>
      <c r="K1791" t="s">
        <v>22</v>
      </c>
      <c r="L1791" t="s">
        <v>23</v>
      </c>
      <c r="M1791" t="s">
        <v>23</v>
      </c>
      <c r="N1791" t="s">
        <v>23</v>
      </c>
      <c r="O1791" t="s">
        <v>23</v>
      </c>
      <c r="P1791" t="s">
        <v>26</v>
      </c>
      <c r="Q1791">
        <v>0</v>
      </c>
      <c r="R1791" t="s">
        <v>27</v>
      </c>
      <c r="S1791">
        <v>30.4</v>
      </c>
      <c r="T1791">
        <v>1621.35</v>
      </c>
      <c r="U1791">
        <v>0</v>
      </c>
    </row>
    <row r="1792" spans="1:21" x14ac:dyDescent="0.25">
      <c r="A1792" t="s">
        <v>1824</v>
      </c>
      <c r="B1792">
        <v>0</v>
      </c>
      <c r="C1792">
        <v>0</v>
      </c>
      <c r="D1792">
        <v>0</v>
      </c>
      <c r="E1792">
        <v>0</v>
      </c>
      <c r="F1792">
        <v>12</v>
      </c>
      <c r="G1792">
        <v>1</v>
      </c>
      <c r="H1792" t="s">
        <v>23</v>
      </c>
      <c r="I1792" t="s">
        <v>35</v>
      </c>
      <c r="J1792" t="s">
        <v>23</v>
      </c>
      <c r="K1792" t="s">
        <v>23</v>
      </c>
      <c r="L1792" t="s">
        <v>23</v>
      </c>
      <c r="M1792" t="s">
        <v>23</v>
      </c>
      <c r="N1792" t="s">
        <v>23</v>
      </c>
      <c r="O1792" t="s">
        <v>22</v>
      </c>
      <c r="P1792" t="s">
        <v>26</v>
      </c>
      <c r="Q1792">
        <v>0</v>
      </c>
      <c r="R1792" t="s">
        <v>33</v>
      </c>
      <c r="S1792">
        <v>78.099999999999994</v>
      </c>
      <c r="T1792">
        <v>947.3</v>
      </c>
      <c r="U1792">
        <v>1</v>
      </c>
    </row>
    <row r="1793" spans="1:21" x14ac:dyDescent="0.25">
      <c r="A1793" t="s">
        <v>1825</v>
      </c>
      <c r="B1793">
        <v>0</v>
      </c>
      <c r="C1793">
        <v>0</v>
      </c>
      <c r="D1793">
        <v>1</v>
      </c>
      <c r="E1793">
        <v>0</v>
      </c>
      <c r="F1793">
        <v>44</v>
      </c>
      <c r="G1793">
        <v>1</v>
      </c>
      <c r="H1793" t="s">
        <v>23</v>
      </c>
      <c r="I1793" t="s">
        <v>25</v>
      </c>
      <c r="J1793" t="s">
        <v>22</v>
      </c>
      <c r="K1793" t="s">
        <v>22</v>
      </c>
      <c r="L1793" t="s">
        <v>22</v>
      </c>
      <c r="M1793" t="s">
        <v>23</v>
      </c>
      <c r="N1793" t="s">
        <v>23</v>
      </c>
      <c r="O1793" t="s">
        <v>23</v>
      </c>
      <c r="P1793" t="s">
        <v>29</v>
      </c>
      <c r="Q1793">
        <v>1</v>
      </c>
      <c r="R1793" t="s">
        <v>30</v>
      </c>
      <c r="S1793">
        <v>61.5</v>
      </c>
      <c r="T1793">
        <v>2722.2</v>
      </c>
      <c r="U1793">
        <v>0</v>
      </c>
    </row>
    <row r="1794" spans="1:21" x14ac:dyDescent="0.25">
      <c r="A1794" t="s">
        <v>1826</v>
      </c>
      <c r="B1794">
        <v>1</v>
      </c>
      <c r="C1794">
        <v>0</v>
      </c>
      <c r="D1794">
        <v>1</v>
      </c>
      <c r="E1794">
        <v>1</v>
      </c>
      <c r="F1794">
        <v>42</v>
      </c>
      <c r="G1794">
        <v>1</v>
      </c>
      <c r="H1794" t="s">
        <v>22</v>
      </c>
      <c r="I1794" t="s">
        <v>25</v>
      </c>
      <c r="J1794" t="s">
        <v>22</v>
      </c>
      <c r="K1794" t="s">
        <v>22</v>
      </c>
      <c r="L1794" t="s">
        <v>23</v>
      </c>
      <c r="M1794" t="s">
        <v>23</v>
      </c>
      <c r="N1794" t="s">
        <v>22</v>
      </c>
      <c r="O1794" t="s">
        <v>23</v>
      </c>
      <c r="P1794" t="s">
        <v>26</v>
      </c>
      <c r="Q1794">
        <v>1</v>
      </c>
      <c r="R1794" t="s">
        <v>33</v>
      </c>
      <c r="S1794">
        <v>69.400000000000006</v>
      </c>
      <c r="T1794">
        <v>3058.3</v>
      </c>
      <c r="U1794">
        <v>0</v>
      </c>
    </row>
    <row r="1795" spans="1:21" x14ac:dyDescent="0.25">
      <c r="A1795" t="s">
        <v>1827</v>
      </c>
      <c r="B1795">
        <v>1</v>
      </c>
      <c r="C1795">
        <v>0</v>
      </c>
      <c r="D1795">
        <v>1</v>
      </c>
      <c r="E1795">
        <v>1</v>
      </c>
      <c r="F1795">
        <v>72</v>
      </c>
      <c r="G1795">
        <v>1</v>
      </c>
      <c r="H1795" t="s">
        <v>22</v>
      </c>
      <c r="I1795" t="s">
        <v>23</v>
      </c>
      <c r="J1795" t="s">
        <v>44</v>
      </c>
      <c r="K1795" t="s">
        <v>44</v>
      </c>
      <c r="L1795" t="s">
        <v>44</v>
      </c>
      <c r="M1795" t="s">
        <v>44</v>
      </c>
      <c r="N1795" t="s">
        <v>44</v>
      </c>
      <c r="O1795" t="s">
        <v>44</v>
      </c>
      <c r="P1795" t="s">
        <v>45</v>
      </c>
      <c r="Q1795">
        <v>0</v>
      </c>
      <c r="R1795" t="s">
        <v>33</v>
      </c>
      <c r="S1795">
        <v>24.75</v>
      </c>
      <c r="T1795">
        <v>1769.6</v>
      </c>
      <c r="U1795">
        <v>0</v>
      </c>
    </row>
    <row r="1796" spans="1:21" x14ac:dyDescent="0.25">
      <c r="A1796" t="s">
        <v>1828</v>
      </c>
      <c r="B1796">
        <v>0</v>
      </c>
      <c r="C1796">
        <v>0</v>
      </c>
      <c r="D1796">
        <v>1</v>
      </c>
      <c r="E1796">
        <v>1</v>
      </c>
      <c r="F1796">
        <v>71</v>
      </c>
      <c r="G1796">
        <v>1</v>
      </c>
      <c r="H1796" t="s">
        <v>22</v>
      </c>
      <c r="I1796" t="s">
        <v>25</v>
      </c>
      <c r="J1796" t="s">
        <v>22</v>
      </c>
      <c r="K1796" t="s">
        <v>22</v>
      </c>
      <c r="L1796" t="s">
        <v>22</v>
      </c>
      <c r="M1796" t="s">
        <v>22</v>
      </c>
      <c r="N1796" t="s">
        <v>22</v>
      </c>
      <c r="O1796" t="s">
        <v>22</v>
      </c>
      <c r="P1796" t="s">
        <v>45</v>
      </c>
      <c r="Q1796">
        <v>0</v>
      </c>
      <c r="R1796" t="s">
        <v>30</v>
      </c>
      <c r="S1796">
        <v>91.05</v>
      </c>
      <c r="T1796">
        <v>6293.75</v>
      </c>
      <c r="U1796">
        <v>0</v>
      </c>
    </row>
    <row r="1797" spans="1:21" x14ac:dyDescent="0.25">
      <c r="A1797" t="s">
        <v>1829</v>
      </c>
      <c r="B1797">
        <v>0</v>
      </c>
      <c r="C1797">
        <v>0</v>
      </c>
      <c r="D1797">
        <v>1</v>
      </c>
      <c r="E1797">
        <v>0</v>
      </c>
      <c r="F1797">
        <v>19</v>
      </c>
      <c r="G1797">
        <v>1</v>
      </c>
      <c r="H1797" t="s">
        <v>22</v>
      </c>
      <c r="I1797" t="s">
        <v>35</v>
      </c>
      <c r="J1797" t="s">
        <v>23</v>
      </c>
      <c r="K1797" t="s">
        <v>23</v>
      </c>
      <c r="L1797" t="s">
        <v>22</v>
      </c>
      <c r="M1797" t="s">
        <v>23</v>
      </c>
      <c r="N1797" t="s">
        <v>23</v>
      </c>
      <c r="O1797" t="s">
        <v>22</v>
      </c>
      <c r="P1797" t="s">
        <v>26</v>
      </c>
      <c r="Q1797">
        <v>0</v>
      </c>
      <c r="R1797" t="s">
        <v>30</v>
      </c>
      <c r="S1797">
        <v>89.65</v>
      </c>
      <c r="T1797">
        <v>1761.05</v>
      </c>
      <c r="U1797">
        <v>1</v>
      </c>
    </row>
    <row r="1798" spans="1:21" x14ac:dyDescent="0.25">
      <c r="A1798" t="s">
        <v>1830</v>
      </c>
      <c r="B1798">
        <v>0</v>
      </c>
      <c r="C1798">
        <v>0</v>
      </c>
      <c r="D1798">
        <v>1</v>
      </c>
      <c r="E1798">
        <v>0</v>
      </c>
      <c r="F1798">
        <v>23</v>
      </c>
      <c r="G1798">
        <v>1</v>
      </c>
      <c r="H1798" t="s">
        <v>22</v>
      </c>
      <c r="I1798" t="s">
        <v>25</v>
      </c>
      <c r="J1798" t="s">
        <v>23</v>
      </c>
      <c r="K1798" t="s">
        <v>23</v>
      </c>
      <c r="L1798" t="s">
        <v>23</v>
      </c>
      <c r="M1798" t="s">
        <v>22</v>
      </c>
      <c r="N1798" t="s">
        <v>22</v>
      </c>
      <c r="O1798" t="s">
        <v>22</v>
      </c>
      <c r="P1798" t="s">
        <v>26</v>
      </c>
      <c r="Q1798">
        <v>1</v>
      </c>
      <c r="R1798" t="s">
        <v>38</v>
      </c>
      <c r="S1798">
        <v>73.650000000000006</v>
      </c>
      <c r="T1798">
        <v>1642.75</v>
      </c>
      <c r="U1798">
        <v>0</v>
      </c>
    </row>
    <row r="1799" spans="1:21" x14ac:dyDescent="0.25">
      <c r="A1799" t="s">
        <v>1831</v>
      </c>
      <c r="B1799">
        <v>0</v>
      </c>
      <c r="C1799">
        <v>0</v>
      </c>
      <c r="D1799">
        <v>0</v>
      </c>
      <c r="E1799">
        <v>0</v>
      </c>
      <c r="F1799">
        <v>30</v>
      </c>
      <c r="G1799">
        <v>1</v>
      </c>
      <c r="H1799" t="s">
        <v>23</v>
      </c>
      <c r="I1799" t="s">
        <v>23</v>
      </c>
      <c r="J1799" t="s">
        <v>44</v>
      </c>
      <c r="K1799" t="s">
        <v>44</v>
      </c>
      <c r="L1799" t="s">
        <v>44</v>
      </c>
      <c r="M1799" t="s">
        <v>44</v>
      </c>
      <c r="N1799" t="s">
        <v>44</v>
      </c>
      <c r="O1799" t="s">
        <v>44</v>
      </c>
      <c r="P1799" t="s">
        <v>45</v>
      </c>
      <c r="Q1799">
        <v>0</v>
      </c>
      <c r="R1799" t="s">
        <v>38</v>
      </c>
      <c r="S1799">
        <v>19.399999999999999</v>
      </c>
      <c r="T1799">
        <v>578.5</v>
      </c>
      <c r="U1799">
        <v>0</v>
      </c>
    </row>
    <row r="1800" spans="1:21" x14ac:dyDescent="0.25">
      <c r="A1800" t="s">
        <v>1832</v>
      </c>
      <c r="B1800">
        <v>1</v>
      </c>
      <c r="C1800">
        <v>0</v>
      </c>
      <c r="D1800">
        <v>0</v>
      </c>
      <c r="E1800">
        <v>0</v>
      </c>
      <c r="F1800">
        <v>35</v>
      </c>
      <c r="G1800">
        <v>1</v>
      </c>
      <c r="H1800" t="s">
        <v>22</v>
      </c>
      <c r="I1800" t="s">
        <v>23</v>
      </c>
      <c r="J1800" t="s">
        <v>44</v>
      </c>
      <c r="K1800" t="s">
        <v>44</v>
      </c>
      <c r="L1800" t="s">
        <v>44</v>
      </c>
      <c r="M1800" t="s">
        <v>44</v>
      </c>
      <c r="N1800" t="s">
        <v>44</v>
      </c>
      <c r="O1800" t="s">
        <v>44</v>
      </c>
      <c r="P1800" t="s">
        <v>29</v>
      </c>
      <c r="Q1800">
        <v>0</v>
      </c>
      <c r="R1800" t="s">
        <v>33</v>
      </c>
      <c r="S1800">
        <v>26.2</v>
      </c>
      <c r="T1800">
        <v>954.9</v>
      </c>
      <c r="U1800">
        <v>0</v>
      </c>
    </row>
    <row r="1801" spans="1:21" x14ac:dyDescent="0.25">
      <c r="A1801" t="s">
        <v>1833</v>
      </c>
      <c r="B1801">
        <v>0</v>
      </c>
      <c r="C1801">
        <v>0</v>
      </c>
      <c r="D1801">
        <v>0</v>
      </c>
      <c r="E1801">
        <v>0</v>
      </c>
      <c r="F1801">
        <v>10</v>
      </c>
      <c r="G1801">
        <v>1</v>
      </c>
      <c r="H1801" t="s">
        <v>22</v>
      </c>
      <c r="I1801" t="s">
        <v>35</v>
      </c>
      <c r="J1801" t="s">
        <v>22</v>
      </c>
      <c r="K1801" t="s">
        <v>23</v>
      </c>
      <c r="L1801" t="s">
        <v>23</v>
      </c>
      <c r="M1801" t="s">
        <v>23</v>
      </c>
      <c r="N1801" t="s">
        <v>22</v>
      </c>
      <c r="O1801" t="s">
        <v>22</v>
      </c>
      <c r="P1801" t="s">
        <v>26</v>
      </c>
      <c r="Q1801">
        <v>1</v>
      </c>
      <c r="R1801" t="s">
        <v>27</v>
      </c>
      <c r="S1801">
        <v>98.7</v>
      </c>
      <c r="T1801">
        <v>973.25</v>
      </c>
      <c r="U1801">
        <v>1</v>
      </c>
    </row>
    <row r="1802" spans="1:21" x14ac:dyDescent="0.25">
      <c r="A1802" t="s">
        <v>1834</v>
      </c>
      <c r="B1802">
        <v>1</v>
      </c>
      <c r="C1802">
        <v>0</v>
      </c>
      <c r="D1802">
        <v>0</v>
      </c>
      <c r="E1802">
        <v>0</v>
      </c>
      <c r="F1802">
        <v>1</v>
      </c>
      <c r="G1802">
        <v>1</v>
      </c>
      <c r="H1802" t="s">
        <v>23</v>
      </c>
      <c r="I1802" t="s">
        <v>25</v>
      </c>
      <c r="J1802" t="s">
        <v>23</v>
      </c>
      <c r="K1802" t="s">
        <v>23</v>
      </c>
      <c r="L1802" t="s">
        <v>23</v>
      </c>
      <c r="M1802" t="s">
        <v>23</v>
      </c>
      <c r="N1802" t="s">
        <v>23</v>
      </c>
      <c r="O1802" t="s">
        <v>23</v>
      </c>
      <c r="P1802" t="s">
        <v>26</v>
      </c>
      <c r="Q1802">
        <v>1</v>
      </c>
      <c r="R1802" t="s">
        <v>33</v>
      </c>
      <c r="S1802">
        <v>43.85</v>
      </c>
      <c r="T1802">
        <v>43.85</v>
      </c>
      <c r="U1802">
        <v>0</v>
      </c>
    </row>
    <row r="1803" spans="1:21" x14ac:dyDescent="0.25">
      <c r="A1803" t="s">
        <v>1835</v>
      </c>
      <c r="B1803">
        <v>1</v>
      </c>
      <c r="C1803">
        <v>0</v>
      </c>
      <c r="D1803">
        <v>0</v>
      </c>
      <c r="E1803">
        <v>0</v>
      </c>
      <c r="F1803">
        <v>22</v>
      </c>
      <c r="G1803">
        <v>1</v>
      </c>
      <c r="H1803" t="s">
        <v>23</v>
      </c>
      <c r="I1803" t="s">
        <v>35</v>
      </c>
      <c r="J1803" t="s">
        <v>23</v>
      </c>
      <c r="K1803" t="s">
        <v>23</v>
      </c>
      <c r="L1803" t="s">
        <v>23</v>
      </c>
      <c r="M1803" t="s">
        <v>23</v>
      </c>
      <c r="N1803" t="s">
        <v>23</v>
      </c>
      <c r="O1803" t="s">
        <v>23</v>
      </c>
      <c r="P1803" t="s">
        <v>26</v>
      </c>
      <c r="Q1803">
        <v>1</v>
      </c>
      <c r="R1803" t="s">
        <v>30</v>
      </c>
      <c r="S1803">
        <v>69.7</v>
      </c>
      <c r="T1803">
        <v>1490.4</v>
      </c>
      <c r="U1803">
        <v>0</v>
      </c>
    </row>
    <row r="1804" spans="1:21" x14ac:dyDescent="0.25">
      <c r="A1804" t="s">
        <v>1836</v>
      </c>
      <c r="B1804">
        <v>1</v>
      </c>
      <c r="C1804">
        <v>0</v>
      </c>
      <c r="D1804">
        <v>1</v>
      </c>
      <c r="E1804">
        <v>1</v>
      </c>
      <c r="F1804">
        <v>7</v>
      </c>
      <c r="G1804">
        <v>0</v>
      </c>
      <c r="H1804" t="s">
        <v>24</v>
      </c>
      <c r="I1804" t="s">
        <v>25</v>
      </c>
      <c r="J1804" t="s">
        <v>22</v>
      </c>
      <c r="K1804" t="s">
        <v>22</v>
      </c>
      <c r="L1804" t="s">
        <v>22</v>
      </c>
      <c r="M1804" t="s">
        <v>23</v>
      </c>
      <c r="N1804" t="s">
        <v>23</v>
      </c>
      <c r="O1804" t="s">
        <v>23</v>
      </c>
      <c r="P1804" t="s">
        <v>45</v>
      </c>
      <c r="Q1804">
        <v>0</v>
      </c>
      <c r="R1804" t="s">
        <v>30</v>
      </c>
      <c r="S1804">
        <v>38.549999999999997</v>
      </c>
      <c r="T1804">
        <v>280</v>
      </c>
      <c r="U1804">
        <v>0</v>
      </c>
    </row>
    <row r="1805" spans="1:21" x14ac:dyDescent="0.25">
      <c r="A1805" t="s">
        <v>1837</v>
      </c>
      <c r="B1805">
        <v>0</v>
      </c>
      <c r="C1805">
        <v>0</v>
      </c>
      <c r="D1805">
        <v>0</v>
      </c>
      <c r="E1805">
        <v>0</v>
      </c>
      <c r="F1805">
        <v>36</v>
      </c>
      <c r="G1805">
        <v>0</v>
      </c>
      <c r="H1805" t="s">
        <v>24</v>
      </c>
      <c r="I1805" t="s">
        <v>25</v>
      </c>
      <c r="J1805" t="s">
        <v>22</v>
      </c>
      <c r="K1805" t="s">
        <v>22</v>
      </c>
      <c r="L1805" t="s">
        <v>22</v>
      </c>
      <c r="M1805" t="s">
        <v>22</v>
      </c>
      <c r="N1805" t="s">
        <v>23</v>
      </c>
      <c r="O1805" t="s">
        <v>22</v>
      </c>
      <c r="P1805" t="s">
        <v>45</v>
      </c>
      <c r="Q1805">
        <v>1</v>
      </c>
      <c r="R1805" t="s">
        <v>30</v>
      </c>
      <c r="S1805">
        <v>53.1</v>
      </c>
      <c r="T1805">
        <v>1901.25</v>
      </c>
      <c r="U1805">
        <v>0</v>
      </c>
    </row>
    <row r="1806" spans="1:21" x14ac:dyDescent="0.25">
      <c r="A1806" t="s">
        <v>1838</v>
      </c>
      <c r="B1806">
        <v>0</v>
      </c>
      <c r="C1806">
        <v>0</v>
      </c>
      <c r="D1806">
        <v>1</v>
      </c>
      <c r="E1806">
        <v>1</v>
      </c>
      <c r="F1806">
        <v>34</v>
      </c>
      <c r="G1806">
        <v>1</v>
      </c>
      <c r="H1806" t="s">
        <v>23</v>
      </c>
      <c r="I1806" t="s">
        <v>23</v>
      </c>
      <c r="J1806" t="s">
        <v>44</v>
      </c>
      <c r="K1806" t="s">
        <v>44</v>
      </c>
      <c r="L1806" t="s">
        <v>44</v>
      </c>
      <c r="M1806" t="s">
        <v>44</v>
      </c>
      <c r="N1806" t="s">
        <v>44</v>
      </c>
      <c r="O1806" t="s">
        <v>44</v>
      </c>
      <c r="P1806" t="s">
        <v>26</v>
      </c>
      <c r="Q1806">
        <v>0</v>
      </c>
      <c r="R1806" t="s">
        <v>30</v>
      </c>
      <c r="S1806">
        <v>20.65</v>
      </c>
      <c r="T1806">
        <v>716.4</v>
      </c>
      <c r="U1806">
        <v>0</v>
      </c>
    </row>
    <row r="1807" spans="1:21" x14ac:dyDescent="0.25">
      <c r="A1807" t="s">
        <v>1839</v>
      </c>
      <c r="B1807">
        <v>1</v>
      </c>
      <c r="C1807">
        <v>0</v>
      </c>
      <c r="D1807">
        <v>1</v>
      </c>
      <c r="E1807">
        <v>1</v>
      </c>
      <c r="F1807">
        <v>72</v>
      </c>
      <c r="G1807">
        <v>1</v>
      </c>
      <c r="H1807" t="s">
        <v>22</v>
      </c>
      <c r="I1807" t="s">
        <v>25</v>
      </c>
      <c r="J1807" t="s">
        <v>22</v>
      </c>
      <c r="K1807" t="s">
        <v>22</v>
      </c>
      <c r="L1807" t="s">
        <v>22</v>
      </c>
      <c r="M1807" t="s">
        <v>23</v>
      </c>
      <c r="N1807" t="s">
        <v>23</v>
      </c>
      <c r="O1807" t="s">
        <v>23</v>
      </c>
      <c r="P1807" t="s">
        <v>45</v>
      </c>
      <c r="Q1807">
        <v>0</v>
      </c>
      <c r="R1807" t="s">
        <v>38</v>
      </c>
      <c r="S1807">
        <v>64.45</v>
      </c>
      <c r="T1807">
        <v>4720</v>
      </c>
      <c r="U1807">
        <v>0</v>
      </c>
    </row>
    <row r="1808" spans="1:21" x14ac:dyDescent="0.25">
      <c r="A1808" t="s">
        <v>1840</v>
      </c>
      <c r="B1808">
        <v>1</v>
      </c>
      <c r="C1808">
        <v>0</v>
      </c>
      <c r="D1808">
        <v>1</v>
      </c>
      <c r="E1808">
        <v>1</v>
      </c>
      <c r="F1808">
        <v>36</v>
      </c>
      <c r="G1808">
        <v>1</v>
      </c>
      <c r="H1808" t="s">
        <v>22</v>
      </c>
      <c r="I1808" t="s">
        <v>23</v>
      </c>
      <c r="J1808" t="s">
        <v>44</v>
      </c>
      <c r="K1808" t="s">
        <v>44</v>
      </c>
      <c r="L1808" t="s">
        <v>44</v>
      </c>
      <c r="M1808" t="s">
        <v>44</v>
      </c>
      <c r="N1808" t="s">
        <v>44</v>
      </c>
      <c r="O1808" t="s">
        <v>44</v>
      </c>
      <c r="P1808" t="s">
        <v>45</v>
      </c>
      <c r="Q1808">
        <v>0</v>
      </c>
      <c r="R1808" t="s">
        <v>38</v>
      </c>
      <c r="S1808">
        <v>25.1</v>
      </c>
      <c r="T1808">
        <v>930.95</v>
      </c>
      <c r="U1808">
        <v>0</v>
      </c>
    </row>
    <row r="1809" spans="1:21" x14ac:dyDescent="0.25">
      <c r="A1809" t="s">
        <v>1841</v>
      </c>
      <c r="B1809">
        <v>0</v>
      </c>
      <c r="C1809">
        <v>0</v>
      </c>
      <c r="D1809">
        <v>0</v>
      </c>
      <c r="E1809">
        <v>0</v>
      </c>
      <c r="F1809">
        <v>1</v>
      </c>
      <c r="G1809">
        <v>1</v>
      </c>
      <c r="H1809" t="s">
        <v>23</v>
      </c>
      <c r="I1809" t="s">
        <v>35</v>
      </c>
      <c r="J1809" t="s">
        <v>23</v>
      </c>
      <c r="K1809" t="s">
        <v>23</v>
      </c>
      <c r="L1809" t="s">
        <v>22</v>
      </c>
      <c r="M1809" t="s">
        <v>23</v>
      </c>
      <c r="N1809" t="s">
        <v>23</v>
      </c>
      <c r="O1809" t="s">
        <v>23</v>
      </c>
      <c r="P1809" t="s">
        <v>26</v>
      </c>
      <c r="Q1809">
        <v>0</v>
      </c>
      <c r="R1809" t="s">
        <v>27</v>
      </c>
      <c r="S1809">
        <v>76.349999999999994</v>
      </c>
      <c r="T1809">
        <v>76.349999999999994</v>
      </c>
      <c r="U1809">
        <v>1</v>
      </c>
    </row>
    <row r="1810" spans="1:21" x14ac:dyDescent="0.25">
      <c r="A1810" t="s">
        <v>1842</v>
      </c>
      <c r="B1810">
        <v>0</v>
      </c>
      <c r="C1810">
        <v>0</v>
      </c>
      <c r="D1810">
        <v>0</v>
      </c>
      <c r="E1810">
        <v>0</v>
      </c>
      <c r="F1810">
        <v>23</v>
      </c>
      <c r="G1810">
        <v>1</v>
      </c>
      <c r="H1810" t="s">
        <v>22</v>
      </c>
      <c r="I1810" t="s">
        <v>35</v>
      </c>
      <c r="J1810" t="s">
        <v>23</v>
      </c>
      <c r="K1810" t="s">
        <v>22</v>
      </c>
      <c r="L1810" t="s">
        <v>23</v>
      </c>
      <c r="M1810" t="s">
        <v>23</v>
      </c>
      <c r="N1810" t="s">
        <v>23</v>
      </c>
      <c r="O1810" t="s">
        <v>23</v>
      </c>
      <c r="P1810" t="s">
        <v>26</v>
      </c>
      <c r="Q1810">
        <v>1</v>
      </c>
      <c r="R1810" t="s">
        <v>27</v>
      </c>
      <c r="S1810">
        <v>79.150000000000006</v>
      </c>
      <c r="T1810">
        <v>1676.95</v>
      </c>
      <c r="U1810">
        <v>1</v>
      </c>
    </row>
    <row r="1811" spans="1:21" x14ac:dyDescent="0.25">
      <c r="A1811" t="s">
        <v>1843</v>
      </c>
      <c r="B1811">
        <v>1</v>
      </c>
      <c r="C1811">
        <v>1</v>
      </c>
      <c r="D1811">
        <v>1</v>
      </c>
      <c r="E1811">
        <v>0</v>
      </c>
      <c r="F1811">
        <v>32</v>
      </c>
      <c r="G1811">
        <v>1</v>
      </c>
      <c r="H1811" t="s">
        <v>22</v>
      </c>
      <c r="I1811" t="s">
        <v>35</v>
      </c>
      <c r="J1811" t="s">
        <v>23</v>
      </c>
      <c r="K1811" t="s">
        <v>23</v>
      </c>
      <c r="L1811" t="s">
        <v>23</v>
      </c>
      <c r="M1811" t="s">
        <v>23</v>
      </c>
      <c r="N1811" t="s">
        <v>23</v>
      </c>
      <c r="O1811" t="s">
        <v>22</v>
      </c>
      <c r="P1811" t="s">
        <v>26</v>
      </c>
      <c r="Q1811">
        <v>1</v>
      </c>
      <c r="R1811" t="s">
        <v>27</v>
      </c>
      <c r="S1811">
        <v>85</v>
      </c>
      <c r="T1811">
        <v>2642.05</v>
      </c>
      <c r="U1811">
        <v>1</v>
      </c>
    </row>
    <row r="1812" spans="1:21" x14ac:dyDescent="0.25">
      <c r="A1812" t="s">
        <v>1844</v>
      </c>
      <c r="B1812">
        <v>0</v>
      </c>
      <c r="C1812">
        <v>0</v>
      </c>
      <c r="D1812">
        <v>1</v>
      </c>
      <c r="E1812">
        <v>1</v>
      </c>
      <c r="F1812">
        <v>71</v>
      </c>
      <c r="G1812">
        <v>1</v>
      </c>
      <c r="H1812" t="s">
        <v>22</v>
      </c>
      <c r="I1812" t="s">
        <v>35</v>
      </c>
      <c r="J1812" t="s">
        <v>22</v>
      </c>
      <c r="K1812" t="s">
        <v>22</v>
      </c>
      <c r="L1812" t="s">
        <v>22</v>
      </c>
      <c r="M1812" t="s">
        <v>22</v>
      </c>
      <c r="N1812" t="s">
        <v>23</v>
      </c>
      <c r="O1812" t="s">
        <v>23</v>
      </c>
      <c r="P1812" t="s">
        <v>29</v>
      </c>
      <c r="Q1812">
        <v>1</v>
      </c>
      <c r="R1812" t="s">
        <v>38</v>
      </c>
      <c r="S1812">
        <v>95.15</v>
      </c>
      <c r="T1812">
        <v>6770.85</v>
      </c>
      <c r="U1812">
        <v>0</v>
      </c>
    </row>
    <row r="1813" spans="1:21" x14ac:dyDescent="0.25">
      <c r="A1813" t="s">
        <v>1845</v>
      </c>
      <c r="B1813">
        <v>0</v>
      </c>
      <c r="C1813">
        <v>1</v>
      </c>
      <c r="D1813">
        <v>0</v>
      </c>
      <c r="E1813">
        <v>0</v>
      </c>
      <c r="F1813">
        <v>23</v>
      </c>
      <c r="G1813">
        <v>1</v>
      </c>
      <c r="H1813" t="s">
        <v>22</v>
      </c>
      <c r="I1813" t="s">
        <v>35</v>
      </c>
      <c r="J1813" t="s">
        <v>23</v>
      </c>
      <c r="K1813" t="s">
        <v>23</v>
      </c>
      <c r="L1813" t="s">
        <v>22</v>
      </c>
      <c r="M1813" t="s">
        <v>23</v>
      </c>
      <c r="N1813" t="s">
        <v>23</v>
      </c>
      <c r="O1813" t="s">
        <v>23</v>
      </c>
      <c r="P1813" t="s">
        <v>26</v>
      </c>
      <c r="Q1813">
        <v>1</v>
      </c>
      <c r="R1813" t="s">
        <v>30</v>
      </c>
      <c r="S1813">
        <v>79.349999999999994</v>
      </c>
      <c r="T1813">
        <v>1835.3</v>
      </c>
      <c r="U1813">
        <v>0</v>
      </c>
    </row>
    <row r="1814" spans="1:21" x14ac:dyDescent="0.25">
      <c r="A1814" t="s">
        <v>1846</v>
      </c>
      <c r="B1814">
        <v>1</v>
      </c>
      <c r="C1814">
        <v>0</v>
      </c>
      <c r="D1814">
        <v>1</v>
      </c>
      <c r="E1814">
        <v>0</v>
      </c>
      <c r="F1814">
        <v>17</v>
      </c>
      <c r="G1814">
        <v>1</v>
      </c>
      <c r="H1814" t="s">
        <v>23</v>
      </c>
      <c r="I1814" t="s">
        <v>35</v>
      </c>
      <c r="J1814" t="s">
        <v>23</v>
      </c>
      <c r="K1814" t="s">
        <v>23</v>
      </c>
      <c r="L1814" t="s">
        <v>22</v>
      </c>
      <c r="M1814" t="s">
        <v>23</v>
      </c>
      <c r="N1814" t="s">
        <v>22</v>
      </c>
      <c r="O1814" t="s">
        <v>22</v>
      </c>
      <c r="P1814" t="s">
        <v>29</v>
      </c>
      <c r="Q1814">
        <v>1</v>
      </c>
      <c r="R1814" t="s">
        <v>33</v>
      </c>
      <c r="S1814">
        <v>96.65</v>
      </c>
      <c r="T1814">
        <v>1588.25</v>
      </c>
      <c r="U1814">
        <v>0</v>
      </c>
    </row>
    <row r="1815" spans="1:21" x14ac:dyDescent="0.25">
      <c r="A1815" t="s">
        <v>1847</v>
      </c>
      <c r="B1815">
        <v>1</v>
      </c>
      <c r="C1815">
        <v>0</v>
      </c>
      <c r="D1815">
        <v>0</v>
      </c>
      <c r="E1815">
        <v>0</v>
      </c>
      <c r="F1815">
        <v>1</v>
      </c>
      <c r="G1815">
        <v>1</v>
      </c>
      <c r="H1815" t="s">
        <v>23</v>
      </c>
      <c r="I1815" t="s">
        <v>25</v>
      </c>
      <c r="J1815" t="s">
        <v>23</v>
      </c>
      <c r="K1815" t="s">
        <v>23</v>
      </c>
      <c r="L1815" t="s">
        <v>22</v>
      </c>
      <c r="M1815" t="s">
        <v>22</v>
      </c>
      <c r="N1815" t="s">
        <v>22</v>
      </c>
      <c r="O1815" t="s">
        <v>22</v>
      </c>
      <c r="P1815" t="s">
        <v>26</v>
      </c>
      <c r="Q1815">
        <v>1</v>
      </c>
      <c r="R1815" t="s">
        <v>27</v>
      </c>
      <c r="S1815">
        <v>75.5</v>
      </c>
      <c r="T1815">
        <v>75.5</v>
      </c>
      <c r="U1815">
        <v>0</v>
      </c>
    </row>
    <row r="1816" spans="1:21" x14ac:dyDescent="0.25">
      <c r="A1816" t="s">
        <v>1848</v>
      </c>
      <c r="B1816">
        <v>1</v>
      </c>
      <c r="C1816">
        <v>0</v>
      </c>
      <c r="D1816">
        <v>1</v>
      </c>
      <c r="E1816">
        <v>1</v>
      </c>
      <c r="F1816">
        <v>12</v>
      </c>
      <c r="G1816">
        <v>1</v>
      </c>
      <c r="H1816" t="s">
        <v>23</v>
      </c>
      <c r="I1816" t="s">
        <v>23</v>
      </c>
      <c r="J1816" t="s">
        <v>44</v>
      </c>
      <c r="K1816" t="s">
        <v>44</v>
      </c>
      <c r="L1816" t="s">
        <v>44</v>
      </c>
      <c r="M1816" t="s">
        <v>44</v>
      </c>
      <c r="N1816" t="s">
        <v>44</v>
      </c>
      <c r="O1816" t="s">
        <v>44</v>
      </c>
      <c r="P1816" t="s">
        <v>45</v>
      </c>
      <c r="Q1816">
        <v>0</v>
      </c>
      <c r="R1816" t="s">
        <v>30</v>
      </c>
      <c r="S1816">
        <v>19.7</v>
      </c>
      <c r="T1816">
        <v>258.35000000000002</v>
      </c>
      <c r="U1816">
        <v>0</v>
      </c>
    </row>
    <row r="1817" spans="1:21" x14ac:dyDescent="0.25">
      <c r="A1817" t="s">
        <v>1849</v>
      </c>
      <c r="B1817">
        <v>0</v>
      </c>
      <c r="C1817">
        <v>0</v>
      </c>
      <c r="D1817">
        <v>1</v>
      </c>
      <c r="E1817">
        <v>0</v>
      </c>
      <c r="F1817">
        <v>72</v>
      </c>
      <c r="G1817">
        <v>1</v>
      </c>
      <c r="H1817" t="s">
        <v>23</v>
      </c>
      <c r="I1817" t="s">
        <v>23</v>
      </c>
      <c r="J1817" t="s">
        <v>44</v>
      </c>
      <c r="K1817" t="s">
        <v>44</v>
      </c>
      <c r="L1817" t="s">
        <v>44</v>
      </c>
      <c r="M1817" t="s">
        <v>44</v>
      </c>
      <c r="N1817" t="s">
        <v>44</v>
      </c>
      <c r="O1817" t="s">
        <v>44</v>
      </c>
      <c r="P1817" t="s">
        <v>45</v>
      </c>
      <c r="Q1817">
        <v>0</v>
      </c>
      <c r="R1817" t="s">
        <v>38</v>
      </c>
      <c r="S1817">
        <v>20.5</v>
      </c>
      <c r="T1817">
        <v>1502.25</v>
      </c>
      <c r="U1817">
        <v>0</v>
      </c>
    </row>
    <row r="1818" spans="1:21" x14ac:dyDescent="0.25">
      <c r="A1818" t="s">
        <v>1850</v>
      </c>
      <c r="B1818">
        <v>1</v>
      </c>
      <c r="C1818">
        <v>0</v>
      </c>
      <c r="D1818">
        <v>0</v>
      </c>
      <c r="E1818">
        <v>0</v>
      </c>
      <c r="F1818">
        <v>1</v>
      </c>
      <c r="G1818">
        <v>1</v>
      </c>
      <c r="H1818" t="s">
        <v>23</v>
      </c>
      <c r="I1818" t="s">
        <v>23</v>
      </c>
      <c r="J1818" t="s">
        <v>44</v>
      </c>
      <c r="K1818" t="s">
        <v>44</v>
      </c>
      <c r="L1818" t="s">
        <v>44</v>
      </c>
      <c r="M1818" t="s">
        <v>44</v>
      </c>
      <c r="N1818" t="s">
        <v>44</v>
      </c>
      <c r="O1818" t="s">
        <v>44</v>
      </c>
      <c r="P1818" t="s">
        <v>26</v>
      </c>
      <c r="Q1818">
        <v>0</v>
      </c>
      <c r="R1818" t="s">
        <v>30</v>
      </c>
      <c r="S1818">
        <v>19.2</v>
      </c>
      <c r="T1818">
        <v>19.2</v>
      </c>
      <c r="U1818">
        <v>0</v>
      </c>
    </row>
    <row r="1819" spans="1:21" x14ac:dyDescent="0.25">
      <c r="A1819" t="s">
        <v>1851</v>
      </c>
      <c r="B1819">
        <v>1</v>
      </c>
      <c r="C1819">
        <v>1</v>
      </c>
      <c r="D1819">
        <v>1</v>
      </c>
      <c r="E1819">
        <v>0</v>
      </c>
      <c r="F1819">
        <v>72</v>
      </c>
      <c r="G1819">
        <v>1</v>
      </c>
      <c r="H1819" t="s">
        <v>22</v>
      </c>
      <c r="I1819" t="s">
        <v>35</v>
      </c>
      <c r="J1819" t="s">
        <v>23</v>
      </c>
      <c r="K1819" t="s">
        <v>22</v>
      </c>
      <c r="L1819" t="s">
        <v>23</v>
      </c>
      <c r="M1819" t="s">
        <v>23</v>
      </c>
      <c r="N1819" t="s">
        <v>22</v>
      </c>
      <c r="O1819" t="s">
        <v>22</v>
      </c>
      <c r="P1819" t="s">
        <v>45</v>
      </c>
      <c r="Q1819">
        <v>0</v>
      </c>
      <c r="R1819" t="s">
        <v>33</v>
      </c>
      <c r="S1819">
        <v>98.35</v>
      </c>
      <c r="T1819">
        <v>6929.4</v>
      </c>
      <c r="U1819">
        <v>0</v>
      </c>
    </row>
    <row r="1820" spans="1:21" x14ac:dyDescent="0.25">
      <c r="A1820" t="s">
        <v>1852</v>
      </c>
      <c r="B1820">
        <v>1</v>
      </c>
      <c r="C1820">
        <v>0</v>
      </c>
      <c r="D1820">
        <v>1</v>
      </c>
      <c r="E1820">
        <v>1</v>
      </c>
      <c r="F1820">
        <v>60</v>
      </c>
      <c r="G1820">
        <v>1</v>
      </c>
      <c r="H1820" t="s">
        <v>22</v>
      </c>
      <c r="I1820" t="s">
        <v>35</v>
      </c>
      <c r="J1820" t="s">
        <v>23</v>
      </c>
      <c r="K1820" t="s">
        <v>23</v>
      </c>
      <c r="L1820" t="s">
        <v>23</v>
      </c>
      <c r="M1820" t="s">
        <v>23</v>
      </c>
      <c r="N1820" t="s">
        <v>23</v>
      </c>
      <c r="O1820" t="s">
        <v>23</v>
      </c>
      <c r="P1820" t="s">
        <v>26</v>
      </c>
      <c r="Q1820">
        <v>0</v>
      </c>
      <c r="R1820" t="s">
        <v>33</v>
      </c>
      <c r="S1820">
        <v>74.349999999999994</v>
      </c>
      <c r="T1820">
        <v>4453.3</v>
      </c>
      <c r="U1820">
        <v>0</v>
      </c>
    </row>
    <row r="1821" spans="1:21" x14ac:dyDescent="0.25">
      <c r="A1821" t="s">
        <v>1853</v>
      </c>
      <c r="B1821">
        <v>0</v>
      </c>
      <c r="C1821">
        <v>0</v>
      </c>
      <c r="D1821">
        <v>1</v>
      </c>
      <c r="E1821">
        <v>1</v>
      </c>
      <c r="F1821">
        <v>61</v>
      </c>
      <c r="G1821">
        <v>0</v>
      </c>
      <c r="H1821" t="s">
        <v>24</v>
      </c>
      <c r="I1821" t="s">
        <v>25</v>
      </c>
      <c r="J1821" t="s">
        <v>23</v>
      </c>
      <c r="K1821" t="s">
        <v>22</v>
      </c>
      <c r="L1821" t="s">
        <v>22</v>
      </c>
      <c r="M1821" t="s">
        <v>22</v>
      </c>
      <c r="N1821" t="s">
        <v>22</v>
      </c>
      <c r="O1821" t="s">
        <v>23</v>
      </c>
      <c r="P1821" t="s">
        <v>45</v>
      </c>
      <c r="Q1821">
        <v>0</v>
      </c>
      <c r="R1821" t="s">
        <v>38</v>
      </c>
      <c r="S1821">
        <v>51.35</v>
      </c>
      <c r="T1821">
        <v>3244.4</v>
      </c>
      <c r="U1821">
        <v>0</v>
      </c>
    </row>
    <row r="1822" spans="1:21" x14ac:dyDescent="0.25">
      <c r="A1822" t="s">
        <v>1854</v>
      </c>
      <c r="B1822">
        <v>0</v>
      </c>
      <c r="C1822">
        <v>0</v>
      </c>
      <c r="D1822">
        <v>1</v>
      </c>
      <c r="E1822">
        <v>0</v>
      </c>
      <c r="F1822">
        <v>6</v>
      </c>
      <c r="G1822">
        <v>1</v>
      </c>
      <c r="H1822" t="s">
        <v>23</v>
      </c>
      <c r="I1822" t="s">
        <v>25</v>
      </c>
      <c r="J1822" t="s">
        <v>23</v>
      </c>
      <c r="K1822" t="s">
        <v>23</v>
      </c>
      <c r="L1822" t="s">
        <v>23</v>
      </c>
      <c r="M1822" t="s">
        <v>23</v>
      </c>
      <c r="N1822" t="s">
        <v>23</v>
      </c>
      <c r="O1822" t="s">
        <v>23</v>
      </c>
      <c r="P1822" t="s">
        <v>26</v>
      </c>
      <c r="Q1822">
        <v>0</v>
      </c>
      <c r="R1822" t="s">
        <v>30</v>
      </c>
      <c r="S1822">
        <v>45.65</v>
      </c>
      <c r="T1822">
        <v>323.45</v>
      </c>
      <c r="U1822">
        <v>0</v>
      </c>
    </row>
    <row r="1823" spans="1:21" x14ac:dyDescent="0.25">
      <c r="A1823" t="s">
        <v>1855</v>
      </c>
      <c r="B1823">
        <v>1</v>
      </c>
      <c r="C1823">
        <v>1</v>
      </c>
      <c r="D1823">
        <v>1</v>
      </c>
      <c r="E1823">
        <v>0</v>
      </c>
      <c r="F1823">
        <v>32</v>
      </c>
      <c r="G1823">
        <v>1</v>
      </c>
      <c r="H1823" t="s">
        <v>22</v>
      </c>
      <c r="I1823" t="s">
        <v>35</v>
      </c>
      <c r="J1823" t="s">
        <v>23</v>
      </c>
      <c r="K1823" t="s">
        <v>23</v>
      </c>
      <c r="L1823" t="s">
        <v>23</v>
      </c>
      <c r="M1823" t="s">
        <v>23</v>
      </c>
      <c r="N1823" t="s">
        <v>23</v>
      </c>
      <c r="O1823" t="s">
        <v>22</v>
      </c>
      <c r="P1823" t="s">
        <v>26</v>
      </c>
      <c r="Q1823">
        <v>0</v>
      </c>
      <c r="R1823" t="s">
        <v>27</v>
      </c>
      <c r="S1823">
        <v>85.3</v>
      </c>
      <c r="T1823">
        <v>2661.1</v>
      </c>
      <c r="U1823">
        <v>1</v>
      </c>
    </row>
    <row r="1824" spans="1:21" x14ac:dyDescent="0.25">
      <c r="A1824" t="s">
        <v>1856</v>
      </c>
      <c r="B1824">
        <v>0</v>
      </c>
      <c r="C1824">
        <v>0</v>
      </c>
      <c r="D1824">
        <v>0</v>
      </c>
      <c r="E1824">
        <v>1</v>
      </c>
      <c r="F1824">
        <v>31</v>
      </c>
      <c r="G1824">
        <v>1</v>
      </c>
      <c r="H1824" t="s">
        <v>22</v>
      </c>
      <c r="I1824" t="s">
        <v>35</v>
      </c>
      <c r="J1824" t="s">
        <v>23</v>
      </c>
      <c r="K1824" t="s">
        <v>23</v>
      </c>
      <c r="L1824" t="s">
        <v>23</v>
      </c>
      <c r="M1824" t="s">
        <v>23</v>
      </c>
      <c r="N1824" t="s">
        <v>22</v>
      </c>
      <c r="O1824" t="s">
        <v>23</v>
      </c>
      <c r="P1824" t="s">
        <v>26</v>
      </c>
      <c r="Q1824">
        <v>1</v>
      </c>
      <c r="R1824" t="s">
        <v>38</v>
      </c>
      <c r="S1824">
        <v>86.55</v>
      </c>
      <c r="T1824">
        <v>2697.4</v>
      </c>
      <c r="U1824">
        <v>1</v>
      </c>
    </row>
    <row r="1825" spans="1:21" x14ac:dyDescent="0.25">
      <c r="A1825" t="s">
        <v>1857</v>
      </c>
      <c r="B1825">
        <v>1</v>
      </c>
      <c r="C1825">
        <v>0</v>
      </c>
      <c r="D1825">
        <v>0</v>
      </c>
      <c r="E1825">
        <v>0</v>
      </c>
      <c r="F1825">
        <v>19</v>
      </c>
      <c r="G1825">
        <v>1</v>
      </c>
      <c r="H1825" t="s">
        <v>23</v>
      </c>
      <c r="I1825" t="s">
        <v>35</v>
      </c>
      <c r="J1825" t="s">
        <v>23</v>
      </c>
      <c r="K1825" t="s">
        <v>22</v>
      </c>
      <c r="L1825" t="s">
        <v>23</v>
      </c>
      <c r="M1825" t="s">
        <v>23</v>
      </c>
      <c r="N1825" t="s">
        <v>23</v>
      </c>
      <c r="O1825" t="s">
        <v>23</v>
      </c>
      <c r="P1825" t="s">
        <v>26</v>
      </c>
      <c r="Q1825">
        <v>1</v>
      </c>
      <c r="R1825" t="s">
        <v>38</v>
      </c>
      <c r="S1825">
        <v>73.849999999999994</v>
      </c>
      <c r="T1825">
        <v>1424.5</v>
      </c>
      <c r="U1825">
        <v>1</v>
      </c>
    </row>
    <row r="1826" spans="1:21" x14ac:dyDescent="0.25">
      <c r="A1826" t="s">
        <v>1858</v>
      </c>
      <c r="B1826">
        <v>1</v>
      </c>
      <c r="C1826">
        <v>0</v>
      </c>
      <c r="D1826">
        <v>1</v>
      </c>
      <c r="E1826">
        <v>1</v>
      </c>
      <c r="F1826">
        <v>72</v>
      </c>
      <c r="G1826">
        <v>1</v>
      </c>
      <c r="H1826" t="s">
        <v>23</v>
      </c>
      <c r="I1826" t="s">
        <v>23</v>
      </c>
      <c r="J1826" t="s">
        <v>44</v>
      </c>
      <c r="K1826" t="s">
        <v>44</v>
      </c>
      <c r="L1826" t="s">
        <v>44</v>
      </c>
      <c r="M1826" t="s">
        <v>44</v>
      </c>
      <c r="N1826" t="s">
        <v>44</v>
      </c>
      <c r="O1826" t="s">
        <v>44</v>
      </c>
      <c r="P1826" t="s">
        <v>45</v>
      </c>
      <c r="Q1826">
        <v>0</v>
      </c>
      <c r="R1826" t="s">
        <v>33</v>
      </c>
      <c r="S1826">
        <v>20.3</v>
      </c>
      <c r="T1826">
        <v>1401.15</v>
      </c>
      <c r="U1826">
        <v>0</v>
      </c>
    </row>
    <row r="1827" spans="1:21" x14ac:dyDescent="0.25">
      <c r="A1827" t="s">
        <v>1859</v>
      </c>
      <c r="B1827">
        <v>0</v>
      </c>
      <c r="C1827">
        <v>0</v>
      </c>
      <c r="D1827">
        <v>0</v>
      </c>
      <c r="E1827">
        <v>0</v>
      </c>
      <c r="F1827">
        <v>32</v>
      </c>
      <c r="G1827">
        <v>1</v>
      </c>
      <c r="H1827" t="s">
        <v>22</v>
      </c>
      <c r="I1827" t="s">
        <v>25</v>
      </c>
      <c r="J1827" t="s">
        <v>23</v>
      </c>
      <c r="K1827" t="s">
        <v>22</v>
      </c>
      <c r="L1827" t="s">
        <v>23</v>
      </c>
      <c r="M1827" t="s">
        <v>23</v>
      </c>
      <c r="N1827" t="s">
        <v>23</v>
      </c>
      <c r="O1827" t="s">
        <v>23</v>
      </c>
      <c r="P1827" t="s">
        <v>26</v>
      </c>
      <c r="Q1827">
        <v>1</v>
      </c>
      <c r="R1827" t="s">
        <v>27</v>
      </c>
      <c r="S1827">
        <v>54.2</v>
      </c>
      <c r="T1827">
        <v>1739.6</v>
      </c>
      <c r="U1827">
        <v>0</v>
      </c>
    </row>
    <row r="1828" spans="1:21" x14ac:dyDescent="0.25">
      <c r="A1828" t="s">
        <v>1860</v>
      </c>
      <c r="B1828">
        <v>1</v>
      </c>
      <c r="C1828">
        <v>0</v>
      </c>
      <c r="D1828">
        <v>1</v>
      </c>
      <c r="E1828">
        <v>0</v>
      </c>
      <c r="F1828">
        <v>65</v>
      </c>
      <c r="G1828">
        <v>1</v>
      </c>
      <c r="H1828" t="s">
        <v>22</v>
      </c>
      <c r="I1828" t="s">
        <v>35</v>
      </c>
      <c r="J1828" t="s">
        <v>23</v>
      </c>
      <c r="K1828" t="s">
        <v>22</v>
      </c>
      <c r="L1828" t="s">
        <v>23</v>
      </c>
      <c r="M1828" t="s">
        <v>23</v>
      </c>
      <c r="N1828" t="s">
        <v>23</v>
      </c>
      <c r="O1828" t="s">
        <v>22</v>
      </c>
      <c r="P1828" t="s">
        <v>26</v>
      </c>
      <c r="Q1828">
        <v>1</v>
      </c>
      <c r="R1828" t="s">
        <v>27</v>
      </c>
      <c r="S1828">
        <v>90.65</v>
      </c>
      <c r="T1828">
        <v>5931</v>
      </c>
      <c r="U1828">
        <v>0</v>
      </c>
    </row>
    <row r="1829" spans="1:21" x14ac:dyDescent="0.25">
      <c r="A1829" t="s">
        <v>1861</v>
      </c>
      <c r="B1829">
        <v>0</v>
      </c>
      <c r="C1829">
        <v>0</v>
      </c>
      <c r="D1829">
        <v>1</v>
      </c>
      <c r="E1829">
        <v>1</v>
      </c>
      <c r="F1829">
        <v>45</v>
      </c>
      <c r="G1829">
        <v>0</v>
      </c>
      <c r="H1829" t="s">
        <v>24</v>
      </c>
      <c r="I1829" t="s">
        <v>25</v>
      </c>
      <c r="J1829" t="s">
        <v>22</v>
      </c>
      <c r="K1829" t="s">
        <v>23</v>
      </c>
      <c r="L1829" t="s">
        <v>23</v>
      </c>
      <c r="M1829" t="s">
        <v>23</v>
      </c>
      <c r="N1829" t="s">
        <v>22</v>
      </c>
      <c r="O1829" t="s">
        <v>22</v>
      </c>
      <c r="P1829" t="s">
        <v>26</v>
      </c>
      <c r="Q1829">
        <v>1</v>
      </c>
      <c r="R1829" t="s">
        <v>33</v>
      </c>
      <c r="S1829">
        <v>50.9</v>
      </c>
      <c r="T1829">
        <v>2333.85</v>
      </c>
      <c r="U1829">
        <v>0</v>
      </c>
    </row>
    <row r="1830" spans="1:21" x14ac:dyDescent="0.25">
      <c r="A1830" t="s">
        <v>1862</v>
      </c>
      <c r="B1830">
        <v>1</v>
      </c>
      <c r="C1830">
        <v>0</v>
      </c>
      <c r="D1830">
        <v>0</v>
      </c>
      <c r="E1830">
        <v>0</v>
      </c>
      <c r="F1830">
        <v>42</v>
      </c>
      <c r="G1830">
        <v>1</v>
      </c>
      <c r="H1830" t="s">
        <v>22</v>
      </c>
      <c r="I1830" t="s">
        <v>23</v>
      </c>
      <c r="J1830" t="s">
        <v>44</v>
      </c>
      <c r="K1830" t="s">
        <v>44</v>
      </c>
      <c r="L1830" t="s">
        <v>44</v>
      </c>
      <c r="M1830" t="s">
        <v>44</v>
      </c>
      <c r="N1830" t="s">
        <v>44</v>
      </c>
      <c r="O1830" t="s">
        <v>44</v>
      </c>
      <c r="P1830" t="s">
        <v>29</v>
      </c>
      <c r="Q1830">
        <v>0</v>
      </c>
      <c r="R1830" t="s">
        <v>27</v>
      </c>
      <c r="S1830">
        <v>25.05</v>
      </c>
      <c r="T1830">
        <v>949.85</v>
      </c>
      <c r="U1830">
        <v>0</v>
      </c>
    </row>
    <row r="1831" spans="1:21" x14ac:dyDescent="0.25">
      <c r="A1831" t="s">
        <v>1863</v>
      </c>
      <c r="B1831">
        <v>1</v>
      </c>
      <c r="C1831">
        <v>0</v>
      </c>
      <c r="D1831">
        <v>0</v>
      </c>
      <c r="E1831">
        <v>0</v>
      </c>
      <c r="F1831">
        <v>8</v>
      </c>
      <c r="G1831">
        <v>1</v>
      </c>
      <c r="H1831" t="s">
        <v>22</v>
      </c>
      <c r="I1831" t="s">
        <v>35</v>
      </c>
      <c r="J1831" t="s">
        <v>23</v>
      </c>
      <c r="K1831" t="s">
        <v>23</v>
      </c>
      <c r="L1831" t="s">
        <v>23</v>
      </c>
      <c r="M1831" t="s">
        <v>23</v>
      </c>
      <c r="N1831" t="s">
        <v>23</v>
      </c>
      <c r="O1831" t="s">
        <v>23</v>
      </c>
      <c r="P1831" t="s">
        <v>26</v>
      </c>
      <c r="Q1831">
        <v>1</v>
      </c>
      <c r="R1831" t="s">
        <v>27</v>
      </c>
      <c r="S1831">
        <v>74.849999999999994</v>
      </c>
      <c r="T1831">
        <v>572.45000000000005</v>
      </c>
      <c r="U1831">
        <v>0</v>
      </c>
    </row>
    <row r="1832" spans="1:21" x14ac:dyDescent="0.25">
      <c r="A1832" t="s">
        <v>1864</v>
      </c>
      <c r="B1832">
        <v>1</v>
      </c>
      <c r="C1832">
        <v>0</v>
      </c>
      <c r="D1832">
        <v>0</v>
      </c>
      <c r="E1832">
        <v>1</v>
      </c>
      <c r="F1832">
        <v>32</v>
      </c>
      <c r="G1832">
        <v>1</v>
      </c>
      <c r="H1832" t="s">
        <v>23</v>
      </c>
      <c r="I1832" t="s">
        <v>23</v>
      </c>
      <c r="J1832" t="s">
        <v>44</v>
      </c>
      <c r="K1832" t="s">
        <v>44</v>
      </c>
      <c r="L1832" t="s">
        <v>44</v>
      </c>
      <c r="M1832" t="s">
        <v>44</v>
      </c>
      <c r="N1832" t="s">
        <v>44</v>
      </c>
      <c r="O1832" t="s">
        <v>44</v>
      </c>
      <c r="P1832" t="s">
        <v>45</v>
      </c>
      <c r="Q1832">
        <v>0</v>
      </c>
      <c r="R1832" t="s">
        <v>30</v>
      </c>
      <c r="S1832">
        <v>20.5</v>
      </c>
      <c r="T1832">
        <v>696.8</v>
      </c>
      <c r="U1832">
        <v>0</v>
      </c>
    </row>
    <row r="1833" spans="1:21" x14ac:dyDescent="0.25">
      <c r="A1833" t="s">
        <v>1865</v>
      </c>
      <c r="B1833">
        <v>0</v>
      </c>
      <c r="C1833">
        <v>1</v>
      </c>
      <c r="D1833">
        <v>1</v>
      </c>
      <c r="E1833">
        <v>0</v>
      </c>
      <c r="F1833">
        <v>22</v>
      </c>
      <c r="G1833">
        <v>1</v>
      </c>
      <c r="H1833" t="s">
        <v>22</v>
      </c>
      <c r="I1833" t="s">
        <v>25</v>
      </c>
      <c r="J1833" t="s">
        <v>22</v>
      </c>
      <c r="K1833" t="s">
        <v>22</v>
      </c>
      <c r="L1833" t="s">
        <v>23</v>
      </c>
      <c r="M1833" t="s">
        <v>22</v>
      </c>
      <c r="N1833" t="s">
        <v>23</v>
      </c>
      <c r="O1833" t="s">
        <v>23</v>
      </c>
      <c r="P1833" t="s">
        <v>26</v>
      </c>
      <c r="Q1833">
        <v>1</v>
      </c>
      <c r="R1833" t="s">
        <v>30</v>
      </c>
      <c r="S1833">
        <v>63.55</v>
      </c>
      <c r="T1833">
        <v>1381.8</v>
      </c>
      <c r="U1833">
        <v>0</v>
      </c>
    </row>
    <row r="1834" spans="1:21" x14ac:dyDescent="0.25">
      <c r="A1834" t="s">
        <v>1866</v>
      </c>
      <c r="B1834">
        <v>1</v>
      </c>
      <c r="C1834">
        <v>1</v>
      </c>
      <c r="D1834">
        <v>1</v>
      </c>
      <c r="E1834">
        <v>0</v>
      </c>
      <c r="F1834">
        <v>57</v>
      </c>
      <c r="G1834">
        <v>0</v>
      </c>
      <c r="H1834" t="s">
        <v>24</v>
      </c>
      <c r="I1834" t="s">
        <v>25</v>
      </c>
      <c r="J1834" t="s">
        <v>23</v>
      </c>
      <c r="K1834" t="s">
        <v>23</v>
      </c>
      <c r="L1834" t="s">
        <v>23</v>
      </c>
      <c r="M1834" t="s">
        <v>23</v>
      </c>
      <c r="N1834" t="s">
        <v>22</v>
      </c>
      <c r="O1834" t="s">
        <v>22</v>
      </c>
      <c r="P1834" t="s">
        <v>26</v>
      </c>
      <c r="Q1834">
        <v>1</v>
      </c>
      <c r="R1834" t="s">
        <v>27</v>
      </c>
      <c r="S1834">
        <v>44.85</v>
      </c>
      <c r="T1834">
        <v>2572.9499999999998</v>
      </c>
      <c r="U1834">
        <v>1</v>
      </c>
    </row>
    <row r="1835" spans="1:21" x14ac:dyDescent="0.25">
      <c r="A1835" t="s">
        <v>1867</v>
      </c>
      <c r="B1835">
        <v>1</v>
      </c>
      <c r="C1835">
        <v>0</v>
      </c>
      <c r="D1835">
        <v>0</v>
      </c>
      <c r="E1835">
        <v>0</v>
      </c>
      <c r="F1835">
        <v>1</v>
      </c>
      <c r="G1835">
        <v>1</v>
      </c>
      <c r="H1835" t="s">
        <v>23</v>
      </c>
      <c r="I1835" t="s">
        <v>25</v>
      </c>
      <c r="J1835" t="s">
        <v>22</v>
      </c>
      <c r="K1835" t="s">
        <v>23</v>
      </c>
      <c r="L1835" t="s">
        <v>23</v>
      </c>
      <c r="M1835" t="s">
        <v>23</v>
      </c>
      <c r="N1835" t="s">
        <v>23</v>
      </c>
      <c r="O1835" t="s">
        <v>23</v>
      </c>
      <c r="P1835" t="s">
        <v>26</v>
      </c>
      <c r="Q1835">
        <v>0</v>
      </c>
      <c r="R1835" t="s">
        <v>27</v>
      </c>
      <c r="S1835">
        <v>47.95</v>
      </c>
      <c r="T1835">
        <v>47.95</v>
      </c>
      <c r="U1835">
        <v>0</v>
      </c>
    </row>
    <row r="1836" spans="1:21" x14ac:dyDescent="0.25">
      <c r="A1836" t="s">
        <v>1868</v>
      </c>
      <c r="B1836">
        <v>1</v>
      </c>
      <c r="C1836">
        <v>1</v>
      </c>
      <c r="D1836">
        <v>0</v>
      </c>
      <c r="E1836">
        <v>0</v>
      </c>
      <c r="F1836">
        <v>1</v>
      </c>
      <c r="G1836">
        <v>1</v>
      </c>
      <c r="H1836" t="s">
        <v>23</v>
      </c>
      <c r="I1836" t="s">
        <v>25</v>
      </c>
      <c r="J1836" t="s">
        <v>23</v>
      </c>
      <c r="K1836" t="s">
        <v>23</v>
      </c>
      <c r="L1836" t="s">
        <v>23</v>
      </c>
      <c r="M1836" t="s">
        <v>23</v>
      </c>
      <c r="N1836" t="s">
        <v>23</v>
      </c>
      <c r="O1836" t="s">
        <v>23</v>
      </c>
      <c r="P1836" t="s">
        <v>26</v>
      </c>
      <c r="Q1836">
        <v>0</v>
      </c>
      <c r="R1836" t="s">
        <v>27</v>
      </c>
      <c r="S1836">
        <v>45.1</v>
      </c>
      <c r="T1836">
        <v>45.1</v>
      </c>
      <c r="U1836">
        <v>1</v>
      </c>
    </row>
    <row r="1837" spans="1:21" x14ac:dyDescent="0.25">
      <c r="A1837" t="s">
        <v>1869</v>
      </c>
      <c r="B1837">
        <v>0</v>
      </c>
      <c r="C1837">
        <v>0</v>
      </c>
      <c r="D1837">
        <v>1</v>
      </c>
      <c r="E1837">
        <v>0</v>
      </c>
      <c r="F1837">
        <v>1</v>
      </c>
      <c r="G1837">
        <v>1</v>
      </c>
      <c r="H1837" t="s">
        <v>23</v>
      </c>
      <c r="I1837" t="s">
        <v>25</v>
      </c>
      <c r="J1837" t="s">
        <v>23</v>
      </c>
      <c r="K1837" t="s">
        <v>23</v>
      </c>
      <c r="L1837" t="s">
        <v>23</v>
      </c>
      <c r="M1837" t="s">
        <v>23</v>
      </c>
      <c r="N1837" t="s">
        <v>23</v>
      </c>
      <c r="O1837" t="s">
        <v>23</v>
      </c>
      <c r="P1837" t="s">
        <v>26</v>
      </c>
      <c r="Q1837">
        <v>1</v>
      </c>
      <c r="R1837" t="s">
        <v>27</v>
      </c>
      <c r="S1837">
        <v>45</v>
      </c>
      <c r="T1837">
        <v>45</v>
      </c>
      <c r="U1837">
        <v>0</v>
      </c>
    </row>
    <row r="1838" spans="1:21" x14ac:dyDescent="0.25">
      <c r="A1838" t="s">
        <v>1870</v>
      </c>
      <c r="B1838">
        <v>1</v>
      </c>
      <c r="C1838">
        <v>0</v>
      </c>
      <c r="D1838">
        <v>0</v>
      </c>
      <c r="E1838">
        <v>0</v>
      </c>
      <c r="F1838">
        <v>24</v>
      </c>
      <c r="G1838">
        <v>1</v>
      </c>
      <c r="H1838" t="s">
        <v>23</v>
      </c>
      <c r="I1838" t="s">
        <v>35</v>
      </c>
      <c r="J1838" t="s">
        <v>23</v>
      </c>
      <c r="K1838" t="s">
        <v>23</v>
      </c>
      <c r="L1838" t="s">
        <v>23</v>
      </c>
      <c r="M1838" t="s">
        <v>22</v>
      </c>
      <c r="N1838" t="s">
        <v>22</v>
      </c>
      <c r="O1838" t="s">
        <v>22</v>
      </c>
      <c r="P1838" t="s">
        <v>26</v>
      </c>
      <c r="Q1838">
        <v>1</v>
      </c>
      <c r="R1838" t="s">
        <v>27</v>
      </c>
      <c r="S1838">
        <v>96</v>
      </c>
      <c r="T1838">
        <v>2122.4499999999998</v>
      </c>
      <c r="U1838">
        <v>1</v>
      </c>
    </row>
    <row r="1839" spans="1:21" x14ac:dyDescent="0.25">
      <c r="A1839" t="s">
        <v>1871</v>
      </c>
      <c r="B1839">
        <v>1</v>
      </c>
      <c r="C1839">
        <v>0</v>
      </c>
      <c r="D1839">
        <v>0</v>
      </c>
      <c r="E1839">
        <v>0</v>
      </c>
      <c r="F1839">
        <v>1</v>
      </c>
      <c r="G1839">
        <v>1</v>
      </c>
      <c r="H1839" t="s">
        <v>23</v>
      </c>
      <c r="I1839" t="s">
        <v>23</v>
      </c>
      <c r="J1839" t="s">
        <v>44</v>
      </c>
      <c r="K1839" t="s">
        <v>44</v>
      </c>
      <c r="L1839" t="s">
        <v>44</v>
      </c>
      <c r="M1839" t="s">
        <v>44</v>
      </c>
      <c r="N1839" t="s">
        <v>44</v>
      </c>
      <c r="O1839" t="s">
        <v>44</v>
      </c>
      <c r="P1839" t="s">
        <v>26</v>
      </c>
      <c r="Q1839">
        <v>0</v>
      </c>
      <c r="R1839" t="s">
        <v>33</v>
      </c>
      <c r="S1839">
        <v>20.05</v>
      </c>
      <c r="T1839">
        <v>20.05</v>
      </c>
      <c r="U1839">
        <v>1</v>
      </c>
    </row>
    <row r="1840" spans="1:21" x14ac:dyDescent="0.25">
      <c r="A1840" t="s">
        <v>1872</v>
      </c>
      <c r="B1840">
        <v>1</v>
      </c>
      <c r="C1840">
        <v>1</v>
      </c>
      <c r="D1840">
        <v>0</v>
      </c>
      <c r="E1840">
        <v>0</v>
      </c>
      <c r="F1840">
        <v>54</v>
      </c>
      <c r="G1840">
        <v>1</v>
      </c>
      <c r="H1840" t="s">
        <v>22</v>
      </c>
      <c r="I1840" t="s">
        <v>35</v>
      </c>
      <c r="J1840" t="s">
        <v>23</v>
      </c>
      <c r="K1840" t="s">
        <v>22</v>
      </c>
      <c r="L1840" t="s">
        <v>23</v>
      </c>
      <c r="M1840" t="s">
        <v>23</v>
      </c>
      <c r="N1840" t="s">
        <v>23</v>
      </c>
      <c r="O1840" t="s">
        <v>22</v>
      </c>
      <c r="P1840" t="s">
        <v>26</v>
      </c>
      <c r="Q1840">
        <v>1</v>
      </c>
      <c r="R1840" t="s">
        <v>27</v>
      </c>
      <c r="S1840">
        <v>90.05</v>
      </c>
      <c r="T1840">
        <v>4931.8</v>
      </c>
      <c r="U1840">
        <v>0</v>
      </c>
    </row>
    <row r="1841" spans="1:21" x14ac:dyDescent="0.25">
      <c r="A1841" t="s">
        <v>1873</v>
      </c>
      <c r="B1841">
        <v>0</v>
      </c>
      <c r="C1841">
        <v>0</v>
      </c>
      <c r="D1841">
        <v>0</v>
      </c>
      <c r="E1841">
        <v>0</v>
      </c>
      <c r="F1841">
        <v>4</v>
      </c>
      <c r="G1841">
        <v>1</v>
      </c>
      <c r="H1841" t="s">
        <v>22</v>
      </c>
      <c r="I1841" t="s">
        <v>23</v>
      </c>
      <c r="J1841" t="s">
        <v>44</v>
      </c>
      <c r="K1841" t="s">
        <v>44</v>
      </c>
      <c r="L1841" t="s">
        <v>44</v>
      </c>
      <c r="M1841" t="s">
        <v>44</v>
      </c>
      <c r="N1841" t="s">
        <v>44</v>
      </c>
      <c r="O1841" t="s">
        <v>44</v>
      </c>
      <c r="P1841" t="s">
        <v>45</v>
      </c>
      <c r="Q1841">
        <v>1</v>
      </c>
      <c r="R1841" t="s">
        <v>38</v>
      </c>
      <c r="S1841">
        <v>25.3</v>
      </c>
      <c r="T1841">
        <v>116.95</v>
      </c>
      <c r="U1841">
        <v>0</v>
      </c>
    </row>
    <row r="1842" spans="1:21" x14ac:dyDescent="0.25">
      <c r="A1842" t="s">
        <v>1874</v>
      </c>
      <c r="B1842">
        <v>1</v>
      </c>
      <c r="C1842">
        <v>0</v>
      </c>
      <c r="D1842">
        <v>1</v>
      </c>
      <c r="E1842">
        <v>1</v>
      </c>
      <c r="F1842">
        <v>65</v>
      </c>
      <c r="G1842">
        <v>1</v>
      </c>
      <c r="H1842" t="s">
        <v>22</v>
      </c>
      <c r="I1842" t="s">
        <v>35</v>
      </c>
      <c r="J1842" t="s">
        <v>22</v>
      </c>
      <c r="K1842" t="s">
        <v>23</v>
      </c>
      <c r="L1842" t="s">
        <v>22</v>
      </c>
      <c r="M1842" t="s">
        <v>22</v>
      </c>
      <c r="N1842" t="s">
        <v>22</v>
      </c>
      <c r="O1842" t="s">
        <v>22</v>
      </c>
      <c r="P1842" t="s">
        <v>45</v>
      </c>
      <c r="Q1842">
        <v>0</v>
      </c>
      <c r="R1842" t="s">
        <v>33</v>
      </c>
      <c r="S1842">
        <v>108.65</v>
      </c>
      <c r="T1842">
        <v>6937.95</v>
      </c>
      <c r="U1842">
        <v>1</v>
      </c>
    </row>
    <row r="1843" spans="1:21" x14ac:dyDescent="0.25">
      <c r="A1843" t="s">
        <v>1875</v>
      </c>
      <c r="B1843">
        <v>0</v>
      </c>
      <c r="C1843">
        <v>0</v>
      </c>
      <c r="D1843">
        <v>1</v>
      </c>
      <c r="E1843">
        <v>0</v>
      </c>
      <c r="F1843">
        <v>56</v>
      </c>
      <c r="G1843">
        <v>1</v>
      </c>
      <c r="H1843" t="s">
        <v>22</v>
      </c>
      <c r="I1843" t="s">
        <v>23</v>
      </c>
      <c r="J1843" t="s">
        <v>44</v>
      </c>
      <c r="K1843" t="s">
        <v>44</v>
      </c>
      <c r="L1843" t="s">
        <v>44</v>
      </c>
      <c r="M1843" t="s">
        <v>44</v>
      </c>
      <c r="N1843" t="s">
        <v>44</v>
      </c>
      <c r="O1843" t="s">
        <v>44</v>
      </c>
      <c r="P1843" t="s">
        <v>29</v>
      </c>
      <c r="Q1843">
        <v>0</v>
      </c>
      <c r="R1843" t="s">
        <v>27</v>
      </c>
      <c r="S1843">
        <v>24.3</v>
      </c>
      <c r="T1843">
        <v>1261.7</v>
      </c>
      <c r="U1843">
        <v>0</v>
      </c>
    </row>
    <row r="1844" spans="1:21" x14ac:dyDescent="0.25">
      <c r="A1844" t="s">
        <v>1876</v>
      </c>
      <c r="B1844">
        <v>1</v>
      </c>
      <c r="C1844">
        <v>0</v>
      </c>
      <c r="D1844">
        <v>0</v>
      </c>
      <c r="E1844">
        <v>0</v>
      </c>
      <c r="F1844">
        <v>45</v>
      </c>
      <c r="G1844">
        <v>1</v>
      </c>
      <c r="H1844" t="s">
        <v>23</v>
      </c>
      <c r="I1844" t="s">
        <v>25</v>
      </c>
      <c r="J1844" t="s">
        <v>22</v>
      </c>
      <c r="K1844" t="s">
        <v>23</v>
      </c>
      <c r="L1844" t="s">
        <v>22</v>
      </c>
      <c r="M1844" t="s">
        <v>23</v>
      </c>
      <c r="N1844" t="s">
        <v>22</v>
      </c>
      <c r="O1844" t="s">
        <v>22</v>
      </c>
      <c r="P1844" t="s">
        <v>26</v>
      </c>
      <c r="Q1844">
        <v>1</v>
      </c>
      <c r="R1844" t="s">
        <v>27</v>
      </c>
      <c r="S1844">
        <v>75.95</v>
      </c>
      <c r="T1844">
        <v>3273.8</v>
      </c>
      <c r="U1844">
        <v>0</v>
      </c>
    </row>
    <row r="1845" spans="1:21" x14ac:dyDescent="0.25">
      <c r="A1845" t="s">
        <v>1877</v>
      </c>
      <c r="B1845">
        <v>0</v>
      </c>
      <c r="C1845">
        <v>0</v>
      </c>
      <c r="D1845">
        <v>1</v>
      </c>
      <c r="E1845">
        <v>1</v>
      </c>
      <c r="F1845">
        <v>71</v>
      </c>
      <c r="G1845">
        <v>1</v>
      </c>
      <c r="H1845" t="s">
        <v>23</v>
      </c>
      <c r="I1845" t="s">
        <v>23</v>
      </c>
      <c r="J1845" t="s">
        <v>44</v>
      </c>
      <c r="K1845" t="s">
        <v>44</v>
      </c>
      <c r="L1845" t="s">
        <v>44</v>
      </c>
      <c r="M1845" t="s">
        <v>44</v>
      </c>
      <c r="N1845" t="s">
        <v>44</v>
      </c>
      <c r="O1845" t="s">
        <v>44</v>
      </c>
      <c r="P1845" t="s">
        <v>45</v>
      </c>
      <c r="Q1845">
        <v>0</v>
      </c>
      <c r="R1845" t="s">
        <v>38</v>
      </c>
      <c r="S1845">
        <v>19.7</v>
      </c>
      <c r="T1845">
        <v>1415.85</v>
      </c>
      <c r="U1845">
        <v>0</v>
      </c>
    </row>
    <row r="1846" spans="1:21" x14ac:dyDescent="0.25">
      <c r="A1846" t="s">
        <v>1878</v>
      </c>
      <c r="B1846">
        <v>1</v>
      </c>
      <c r="C1846">
        <v>0</v>
      </c>
      <c r="D1846">
        <v>1</v>
      </c>
      <c r="E1846">
        <v>0</v>
      </c>
      <c r="F1846">
        <v>59</v>
      </c>
      <c r="G1846">
        <v>1</v>
      </c>
      <c r="H1846" t="s">
        <v>23</v>
      </c>
      <c r="I1846" t="s">
        <v>25</v>
      </c>
      <c r="J1846" t="s">
        <v>22</v>
      </c>
      <c r="K1846" t="s">
        <v>22</v>
      </c>
      <c r="L1846" t="s">
        <v>22</v>
      </c>
      <c r="M1846" t="s">
        <v>23</v>
      </c>
      <c r="N1846" t="s">
        <v>22</v>
      </c>
      <c r="O1846" t="s">
        <v>23</v>
      </c>
      <c r="P1846" t="s">
        <v>29</v>
      </c>
      <c r="Q1846">
        <v>0</v>
      </c>
      <c r="R1846" t="s">
        <v>38</v>
      </c>
      <c r="S1846">
        <v>66.400000000000006</v>
      </c>
      <c r="T1846">
        <v>3958.2</v>
      </c>
      <c r="U1846">
        <v>0</v>
      </c>
    </row>
    <row r="1847" spans="1:21" x14ac:dyDescent="0.25">
      <c r="A1847" t="s">
        <v>1879</v>
      </c>
      <c r="B1847">
        <v>1</v>
      </c>
      <c r="C1847">
        <v>0</v>
      </c>
      <c r="D1847">
        <v>0</v>
      </c>
      <c r="E1847">
        <v>0</v>
      </c>
      <c r="F1847">
        <v>69</v>
      </c>
      <c r="G1847">
        <v>0</v>
      </c>
      <c r="H1847" t="s">
        <v>24</v>
      </c>
      <c r="I1847" t="s">
        <v>25</v>
      </c>
      <c r="J1847" t="s">
        <v>23</v>
      </c>
      <c r="K1847" t="s">
        <v>22</v>
      </c>
      <c r="L1847" t="s">
        <v>22</v>
      </c>
      <c r="M1847" t="s">
        <v>23</v>
      </c>
      <c r="N1847" t="s">
        <v>23</v>
      </c>
      <c r="O1847" t="s">
        <v>23</v>
      </c>
      <c r="P1847" t="s">
        <v>29</v>
      </c>
      <c r="Q1847">
        <v>1</v>
      </c>
      <c r="R1847" t="s">
        <v>33</v>
      </c>
      <c r="S1847">
        <v>35.75</v>
      </c>
      <c r="T1847">
        <v>2492.25</v>
      </c>
      <c r="U1847">
        <v>0</v>
      </c>
    </row>
    <row r="1848" spans="1:21" x14ac:dyDescent="0.25">
      <c r="A1848" t="s">
        <v>1880</v>
      </c>
      <c r="B1848">
        <v>1</v>
      </c>
      <c r="C1848">
        <v>0</v>
      </c>
      <c r="D1848">
        <v>0</v>
      </c>
      <c r="E1848">
        <v>0</v>
      </c>
      <c r="F1848">
        <v>19</v>
      </c>
      <c r="G1848">
        <v>1</v>
      </c>
      <c r="H1848" t="s">
        <v>23</v>
      </c>
      <c r="I1848" t="s">
        <v>23</v>
      </c>
      <c r="J1848" t="s">
        <v>44</v>
      </c>
      <c r="K1848" t="s">
        <v>44</v>
      </c>
      <c r="L1848" t="s">
        <v>44</v>
      </c>
      <c r="M1848" t="s">
        <v>44</v>
      </c>
      <c r="N1848" t="s">
        <v>44</v>
      </c>
      <c r="O1848" t="s">
        <v>44</v>
      </c>
      <c r="P1848" t="s">
        <v>29</v>
      </c>
      <c r="Q1848">
        <v>0</v>
      </c>
      <c r="R1848" t="s">
        <v>30</v>
      </c>
      <c r="S1848">
        <v>18.8</v>
      </c>
      <c r="T1848">
        <v>279.2</v>
      </c>
      <c r="U1848">
        <v>0</v>
      </c>
    </row>
    <row r="1849" spans="1:21" x14ac:dyDescent="0.25">
      <c r="A1849" t="s">
        <v>1881</v>
      </c>
      <c r="B1849">
        <v>0</v>
      </c>
      <c r="C1849">
        <v>0</v>
      </c>
      <c r="D1849">
        <v>1</v>
      </c>
      <c r="E1849">
        <v>1</v>
      </c>
      <c r="F1849">
        <v>55</v>
      </c>
      <c r="G1849">
        <v>1</v>
      </c>
      <c r="H1849" t="s">
        <v>23</v>
      </c>
      <c r="I1849" t="s">
        <v>23</v>
      </c>
      <c r="J1849" t="s">
        <v>44</v>
      </c>
      <c r="K1849" t="s">
        <v>44</v>
      </c>
      <c r="L1849" t="s">
        <v>44</v>
      </c>
      <c r="M1849" t="s">
        <v>44</v>
      </c>
      <c r="N1849" t="s">
        <v>44</v>
      </c>
      <c r="O1849" t="s">
        <v>44</v>
      </c>
      <c r="P1849" t="s">
        <v>45</v>
      </c>
      <c r="Q1849">
        <v>0</v>
      </c>
      <c r="R1849" t="s">
        <v>38</v>
      </c>
      <c r="S1849">
        <v>19.399999999999999</v>
      </c>
      <c r="T1849">
        <v>1083</v>
      </c>
      <c r="U1849">
        <v>0</v>
      </c>
    </row>
    <row r="1850" spans="1:21" x14ac:dyDescent="0.25">
      <c r="A1850" t="s">
        <v>1882</v>
      </c>
      <c r="B1850">
        <v>0</v>
      </c>
      <c r="C1850">
        <v>0</v>
      </c>
      <c r="D1850">
        <v>0</v>
      </c>
      <c r="E1850">
        <v>0</v>
      </c>
      <c r="F1850">
        <v>38</v>
      </c>
      <c r="G1850">
        <v>1</v>
      </c>
      <c r="H1850" t="s">
        <v>23</v>
      </c>
      <c r="I1850" t="s">
        <v>23</v>
      </c>
      <c r="J1850" t="s">
        <v>44</v>
      </c>
      <c r="K1850" t="s">
        <v>44</v>
      </c>
      <c r="L1850" t="s">
        <v>44</v>
      </c>
      <c r="M1850" t="s">
        <v>44</v>
      </c>
      <c r="N1850" t="s">
        <v>44</v>
      </c>
      <c r="O1850" t="s">
        <v>44</v>
      </c>
      <c r="P1850" t="s">
        <v>29</v>
      </c>
      <c r="Q1850">
        <v>0</v>
      </c>
      <c r="R1850" t="s">
        <v>30</v>
      </c>
      <c r="S1850">
        <v>19.3</v>
      </c>
      <c r="T1850">
        <v>755.5</v>
      </c>
      <c r="U1850">
        <v>0</v>
      </c>
    </row>
    <row r="1851" spans="1:21" x14ac:dyDescent="0.25">
      <c r="A1851" t="s">
        <v>1883</v>
      </c>
      <c r="B1851">
        <v>1</v>
      </c>
      <c r="C1851">
        <v>0</v>
      </c>
      <c r="D1851">
        <v>0</v>
      </c>
      <c r="E1851">
        <v>0</v>
      </c>
      <c r="F1851">
        <v>10</v>
      </c>
      <c r="G1851">
        <v>1</v>
      </c>
      <c r="H1851" t="s">
        <v>23</v>
      </c>
      <c r="I1851" t="s">
        <v>25</v>
      </c>
      <c r="J1851" t="s">
        <v>23</v>
      </c>
      <c r="K1851" t="s">
        <v>23</v>
      </c>
      <c r="L1851" t="s">
        <v>23</v>
      </c>
      <c r="M1851" t="s">
        <v>23</v>
      </c>
      <c r="N1851" t="s">
        <v>23</v>
      </c>
      <c r="O1851" t="s">
        <v>23</v>
      </c>
      <c r="P1851" t="s">
        <v>26</v>
      </c>
      <c r="Q1851">
        <v>1</v>
      </c>
      <c r="R1851" t="s">
        <v>27</v>
      </c>
      <c r="S1851">
        <v>45.55</v>
      </c>
      <c r="T1851">
        <v>402.6</v>
      </c>
      <c r="U1851">
        <v>1</v>
      </c>
    </row>
    <row r="1852" spans="1:21" x14ac:dyDescent="0.25">
      <c r="A1852" t="s">
        <v>1884</v>
      </c>
      <c r="B1852">
        <v>0</v>
      </c>
      <c r="C1852">
        <v>1</v>
      </c>
      <c r="D1852">
        <v>1</v>
      </c>
      <c r="E1852">
        <v>0</v>
      </c>
      <c r="F1852">
        <v>47</v>
      </c>
      <c r="G1852">
        <v>1</v>
      </c>
      <c r="H1852" t="s">
        <v>22</v>
      </c>
      <c r="I1852" t="s">
        <v>25</v>
      </c>
      <c r="J1852" t="s">
        <v>22</v>
      </c>
      <c r="K1852" t="s">
        <v>22</v>
      </c>
      <c r="L1852" t="s">
        <v>22</v>
      </c>
      <c r="M1852" t="s">
        <v>23</v>
      </c>
      <c r="N1852" t="s">
        <v>23</v>
      </c>
      <c r="O1852" t="s">
        <v>23</v>
      </c>
      <c r="P1852" t="s">
        <v>26</v>
      </c>
      <c r="Q1852">
        <v>1</v>
      </c>
      <c r="R1852" t="s">
        <v>38</v>
      </c>
      <c r="S1852">
        <v>67.45</v>
      </c>
      <c r="T1852">
        <v>3252</v>
      </c>
      <c r="U1852">
        <v>0</v>
      </c>
    </row>
    <row r="1853" spans="1:21" x14ac:dyDescent="0.25">
      <c r="A1853" t="s">
        <v>1885</v>
      </c>
      <c r="B1853">
        <v>0</v>
      </c>
      <c r="C1853">
        <v>0</v>
      </c>
      <c r="D1853">
        <v>1</v>
      </c>
      <c r="E1853">
        <v>0</v>
      </c>
      <c r="F1853">
        <v>2</v>
      </c>
      <c r="G1853">
        <v>0</v>
      </c>
      <c r="H1853" t="s">
        <v>24</v>
      </c>
      <c r="I1853" t="s">
        <v>25</v>
      </c>
      <c r="J1853" t="s">
        <v>23</v>
      </c>
      <c r="K1853" t="s">
        <v>23</v>
      </c>
      <c r="L1853" t="s">
        <v>23</v>
      </c>
      <c r="M1853" t="s">
        <v>23</v>
      </c>
      <c r="N1853" t="s">
        <v>23</v>
      </c>
      <c r="O1853" t="s">
        <v>22</v>
      </c>
      <c r="P1853" t="s">
        <v>26</v>
      </c>
      <c r="Q1853">
        <v>1</v>
      </c>
      <c r="R1853" t="s">
        <v>27</v>
      </c>
      <c r="S1853">
        <v>35.1</v>
      </c>
      <c r="T1853">
        <v>68.75</v>
      </c>
      <c r="U1853">
        <v>1</v>
      </c>
    </row>
    <row r="1854" spans="1:21" x14ac:dyDescent="0.25">
      <c r="A1854" t="s">
        <v>1886</v>
      </c>
      <c r="B1854">
        <v>1</v>
      </c>
      <c r="C1854">
        <v>0</v>
      </c>
      <c r="D1854">
        <v>0</v>
      </c>
      <c r="E1854">
        <v>0</v>
      </c>
      <c r="F1854">
        <v>1</v>
      </c>
      <c r="G1854">
        <v>1</v>
      </c>
      <c r="H1854" t="s">
        <v>23</v>
      </c>
      <c r="I1854" t="s">
        <v>25</v>
      </c>
      <c r="J1854" t="s">
        <v>23</v>
      </c>
      <c r="K1854" t="s">
        <v>23</v>
      </c>
      <c r="L1854" t="s">
        <v>23</v>
      </c>
      <c r="M1854" t="s">
        <v>23</v>
      </c>
      <c r="N1854" t="s">
        <v>23</v>
      </c>
      <c r="O1854" t="s">
        <v>23</v>
      </c>
      <c r="P1854" t="s">
        <v>26</v>
      </c>
      <c r="Q1854">
        <v>0</v>
      </c>
      <c r="R1854" t="s">
        <v>38</v>
      </c>
      <c r="S1854">
        <v>46.2</v>
      </c>
      <c r="T1854">
        <v>46.2</v>
      </c>
      <c r="U1854">
        <v>1</v>
      </c>
    </row>
    <row r="1855" spans="1:21" x14ac:dyDescent="0.25">
      <c r="A1855" t="s">
        <v>1887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1</v>
      </c>
      <c r="H1855" t="s">
        <v>23</v>
      </c>
      <c r="I1855" t="s">
        <v>25</v>
      </c>
      <c r="J1855" t="s">
        <v>23</v>
      </c>
      <c r="K1855" t="s">
        <v>23</v>
      </c>
      <c r="L1855" t="s">
        <v>23</v>
      </c>
      <c r="M1855" t="s">
        <v>23</v>
      </c>
      <c r="N1855" t="s">
        <v>23</v>
      </c>
      <c r="O1855" t="s">
        <v>23</v>
      </c>
      <c r="P1855" t="s">
        <v>26</v>
      </c>
      <c r="Q1855">
        <v>0</v>
      </c>
      <c r="R1855" t="s">
        <v>27</v>
      </c>
      <c r="S1855">
        <v>45.15</v>
      </c>
      <c r="T1855">
        <v>45.15</v>
      </c>
      <c r="U1855">
        <v>1</v>
      </c>
    </row>
    <row r="1856" spans="1:21" x14ac:dyDescent="0.25">
      <c r="A1856" t="s">
        <v>1888</v>
      </c>
      <c r="B1856">
        <v>1</v>
      </c>
      <c r="C1856">
        <v>1</v>
      </c>
      <c r="D1856">
        <v>0</v>
      </c>
      <c r="E1856">
        <v>0</v>
      </c>
      <c r="F1856">
        <v>1</v>
      </c>
      <c r="G1856">
        <v>0</v>
      </c>
      <c r="H1856" t="s">
        <v>24</v>
      </c>
      <c r="I1856" t="s">
        <v>25</v>
      </c>
      <c r="J1856" t="s">
        <v>23</v>
      </c>
      <c r="K1856" t="s">
        <v>22</v>
      </c>
      <c r="L1856" t="s">
        <v>22</v>
      </c>
      <c r="M1856" t="s">
        <v>23</v>
      </c>
      <c r="N1856" t="s">
        <v>23</v>
      </c>
      <c r="O1856" t="s">
        <v>22</v>
      </c>
      <c r="P1856" t="s">
        <v>26</v>
      </c>
      <c r="Q1856">
        <v>1</v>
      </c>
      <c r="R1856" t="s">
        <v>27</v>
      </c>
      <c r="S1856">
        <v>43.3</v>
      </c>
      <c r="T1856">
        <v>43.3</v>
      </c>
      <c r="U1856">
        <v>1</v>
      </c>
    </row>
    <row r="1857" spans="1:21" x14ac:dyDescent="0.25">
      <c r="A1857" t="s">
        <v>1889</v>
      </c>
      <c r="B1857">
        <v>1</v>
      </c>
      <c r="C1857">
        <v>0</v>
      </c>
      <c r="D1857">
        <v>1</v>
      </c>
      <c r="E1857">
        <v>1</v>
      </c>
      <c r="F1857">
        <v>46</v>
      </c>
      <c r="G1857">
        <v>1</v>
      </c>
      <c r="H1857" t="s">
        <v>23</v>
      </c>
      <c r="I1857" t="s">
        <v>23</v>
      </c>
      <c r="J1857" t="s">
        <v>44</v>
      </c>
      <c r="K1857" t="s">
        <v>44</v>
      </c>
      <c r="L1857" t="s">
        <v>44</v>
      </c>
      <c r="M1857" t="s">
        <v>44</v>
      </c>
      <c r="N1857" t="s">
        <v>44</v>
      </c>
      <c r="O1857" t="s">
        <v>44</v>
      </c>
      <c r="P1857" t="s">
        <v>45</v>
      </c>
      <c r="Q1857">
        <v>1</v>
      </c>
      <c r="R1857" t="s">
        <v>30</v>
      </c>
      <c r="S1857">
        <v>20.100000000000001</v>
      </c>
      <c r="T1857">
        <v>936.85</v>
      </c>
      <c r="U1857">
        <v>0</v>
      </c>
    </row>
    <row r="1858" spans="1:21" x14ac:dyDescent="0.25">
      <c r="A1858" t="s">
        <v>1890</v>
      </c>
      <c r="B1858">
        <v>0</v>
      </c>
      <c r="C1858">
        <v>1</v>
      </c>
      <c r="D1858">
        <v>0</v>
      </c>
      <c r="E1858">
        <v>0</v>
      </c>
      <c r="F1858">
        <v>38</v>
      </c>
      <c r="G1858">
        <v>1</v>
      </c>
      <c r="H1858" t="s">
        <v>23</v>
      </c>
      <c r="I1858" t="s">
        <v>25</v>
      </c>
      <c r="J1858" t="s">
        <v>22</v>
      </c>
      <c r="K1858" t="s">
        <v>22</v>
      </c>
      <c r="L1858" t="s">
        <v>23</v>
      </c>
      <c r="M1858" t="s">
        <v>23</v>
      </c>
      <c r="N1858" t="s">
        <v>23</v>
      </c>
      <c r="O1858" t="s">
        <v>23</v>
      </c>
      <c r="P1858" t="s">
        <v>26</v>
      </c>
      <c r="Q1858">
        <v>1</v>
      </c>
      <c r="R1858" t="s">
        <v>38</v>
      </c>
      <c r="S1858">
        <v>57.15</v>
      </c>
      <c r="T1858">
        <v>2250.65</v>
      </c>
      <c r="U1858">
        <v>1</v>
      </c>
    </row>
    <row r="1859" spans="1:21" x14ac:dyDescent="0.25">
      <c r="A1859" t="s">
        <v>1891</v>
      </c>
      <c r="B1859">
        <v>0</v>
      </c>
      <c r="C1859">
        <v>0</v>
      </c>
      <c r="D1859">
        <v>1</v>
      </c>
      <c r="E1859">
        <v>0</v>
      </c>
      <c r="F1859">
        <v>65</v>
      </c>
      <c r="G1859">
        <v>1</v>
      </c>
      <c r="H1859" t="s">
        <v>23</v>
      </c>
      <c r="I1859" t="s">
        <v>25</v>
      </c>
      <c r="J1859" t="s">
        <v>22</v>
      </c>
      <c r="K1859" t="s">
        <v>23</v>
      </c>
      <c r="L1859" t="s">
        <v>22</v>
      </c>
      <c r="M1859" t="s">
        <v>22</v>
      </c>
      <c r="N1859" t="s">
        <v>23</v>
      </c>
      <c r="O1859" t="s">
        <v>23</v>
      </c>
      <c r="P1859" t="s">
        <v>45</v>
      </c>
      <c r="Q1859">
        <v>0</v>
      </c>
      <c r="R1859" t="s">
        <v>38</v>
      </c>
      <c r="S1859">
        <v>58.9</v>
      </c>
      <c r="T1859">
        <v>3857.1</v>
      </c>
      <c r="U1859">
        <v>0</v>
      </c>
    </row>
    <row r="1860" spans="1:21" x14ac:dyDescent="0.25">
      <c r="A1860" t="s">
        <v>1892</v>
      </c>
      <c r="B1860">
        <v>0</v>
      </c>
      <c r="C1860">
        <v>0</v>
      </c>
      <c r="D1860">
        <v>1</v>
      </c>
      <c r="E1860">
        <v>0</v>
      </c>
      <c r="F1860">
        <v>19</v>
      </c>
      <c r="G1860">
        <v>1</v>
      </c>
      <c r="H1860" t="s">
        <v>23</v>
      </c>
      <c r="I1860" t="s">
        <v>35</v>
      </c>
      <c r="J1860" t="s">
        <v>22</v>
      </c>
      <c r="K1860" t="s">
        <v>23</v>
      </c>
      <c r="L1860" t="s">
        <v>23</v>
      </c>
      <c r="M1860" t="s">
        <v>23</v>
      </c>
      <c r="N1860" t="s">
        <v>23</v>
      </c>
      <c r="O1860" t="s">
        <v>23</v>
      </c>
      <c r="P1860" t="s">
        <v>26</v>
      </c>
      <c r="Q1860">
        <v>1</v>
      </c>
      <c r="R1860" t="s">
        <v>27</v>
      </c>
      <c r="S1860">
        <v>73.2</v>
      </c>
      <c r="T1860">
        <v>1441.1</v>
      </c>
      <c r="U1860">
        <v>1</v>
      </c>
    </row>
    <row r="1861" spans="1:21" x14ac:dyDescent="0.25">
      <c r="A1861" t="s">
        <v>1893</v>
      </c>
      <c r="B1861">
        <v>1</v>
      </c>
      <c r="C1861">
        <v>0</v>
      </c>
      <c r="D1861">
        <v>0</v>
      </c>
      <c r="E1861">
        <v>0</v>
      </c>
      <c r="F1861">
        <v>52</v>
      </c>
      <c r="G1861">
        <v>1</v>
      </c>
      <c r="H1861" t="s">
        <v>23</v>
      </c>
      <c r="I1861" t="s">
        <v>35</v>
      </c>
      <c r="J1861" t="s">
        <v>23</v>
      </c>
      <c r="K1861" t="s">
        <v>22</v>
      </c>
      <c r="L1861" t="s">
        <v>23</v>
      </c>
      <c r="M1861" t="s">
        <v>23</v>
      </c>
      <c r="N1861" t="s">
        <v>23</v>
      </c>
      <c r="O1861" t="s">
        <v>22</v>
      </c>
      <c r="P1861" t="s">
        <v>26</v>
      </c>
      <c r="Q1861">
        <v>1</v>
      </c>
      <c r="R1861" t="s">
        <v>27</v>
      </c>
      <c r="S1861">
        <v>85.35</v>
      </c>
      <c r="T1861">
        <v>4338.6000000000004</v>
      </c>
      <c r="U1861">
        <v>1</v>
      </c>
    </row>
    <row r="1862" spans="1:21" x14ac:dyDescent="0.25">
      <c r="A1862" t="s">
        <v>1894</v>
      </c>
      <c r="B1862">
        <v>1</v>
      </c>
      <c r="C1862">
        <v>0</v>
      </c>
      <c r="D1862">
        <v>1</v>
      </c>
      <c r="E1862">
        <v>1</v>
      </c>
      <c r="F1862">
        <v>71</v>
      </c>
      <c r="G1862">
        <v>1</v>
      </c>
      <c r="H1862" t="s">
        <v>23</v>
      </c>
      <c r="I1862" t="s">
        <v>23</v>
      </c>
      <c r="J1862" t="s">
        <v>44</v>
      </c>
      <c r="K1862" t="s">
        <v>44</v>
      </c>
      <c r="L1862" t="s">
        <v>44</v>
      </c>
      <c r="M1862" t="s">
        <v>44</v>
      </c>
      <c r="N1862" t="s">
        <v>44</v>
      </c>
      <c r="O1862" t="s">
        <v>44</v>
      </c>
      <c r="P1862" t="s">
        <v>45</v>
      </c>
      <c r="Q1862">
        <v>0</v>
      </c>
      <c r="R1862" t="s">
        <v>30</v>
      </c>
      <c r="S1862">
        <v>19.45</v>
      </c>
      <c r="T1862">
        <v>1378.45</v>
      </c>
      <c r="U1862">
        <v>0</v>
      </c>
    </row>
    <row r="1863" spans="1:21" x14ac:dyDescent="0.25">
      <c r="A1863" t="s">
        <v>1895</v>
      </c>
      <c r="B1863">
        <v>0</v>
      </c>
      <c r="C1863">
        <v>0</v>
      </c>
      <c r="D1863">
        <v>0</v>
      </c>
      <c r="E1863">
        <v>0</v>
      </c>
      <c r="F1863">
        <v>1</v>
      </c>
      <c r="G1863">
        <v>1</v>
      </c>
      <c r="H1863" t="s">
        <v>23</v>
      </c>
      <c r="I1863" t="s">
        <v>25</v>
      </c>
      <c r="J1863" t="s">
        <v>23</v>
      </c>
      <c r="K1863" t="s">
        <v>23</v>
      </c>
      <c r="L1863" t="s">
        <v>23</v>
      </c>
      <c r="M1863" t="s">
        <v>23</v>
      </c>
      <c r="N1863" t="s">
        <v>23</v>
      </c>
      <c r="O1863" t="s">
        <v>23</v>
      </c>
      <c r="P1863" t="s">
        <v>26</v>
      </c>
      <c r="Q1863">
        <v>0</v>
      </c>
      <c r="R1863" t="s">
        <v>30</v>
      </c>
      <c r="S1863">
        <v>45.95</v>
      </c>
      <c r="T1863">
        <v>45.95</v>
      </c>
      <c r="U1863">
        <v>1</v>
      </c>
    </row>
    <row r="1864" spans="1:21" x14ac:dyDescent="0.25">
      <c r="A1864" t="s">
        <v>1896</v>
      </c>
      <c r="B1864">
        <v>0</v>
      </c>
      <c r="C1864">
        <v>1</v>
      </c>
      <c r="D1864">
        <v>0</v>
      </c>
      <c r="E1864">
        <v>0</v>
      </c>
      <c r="F1864">
        <v>52</v>
      </c>
      <c r="G1864">
        <v>0</v>
      </c>
      <c r="H1864" t="s">
        <v>24</v>
      </c>
      <c r="I1864" t="s">
        <v>25</v>
      </c>
      <c r="J1864" t="s">
        <v>23</v>
      </c>
      <c r="K1864" t="s">
        <v>22</v>
      </c>
      <c r="L1864" t="s">
        <v>22</v>
      </c>
      <c r="M1864" t="s">
        <v>22</v>
      </c>
      <c r="N1864" t="s">
        <v>22</v>
      </c>
      <c r="O1864" t="s">
        <v>23</v>
      </c>
      <c r="P1864" t="s">
        <v>26</v>
      </c>
      <c r="Q1864">
        <v>1</v>
      </c>
      <c r="R1864" t="s">
        <v>27</v>
      </c>
      <c r="S1864">
        <v>50.5</v>
      </c>
      <c r="T1864">
        <v>2566.3000000000002</v>
      </c>
      <c r="U1864">
        <v>0</v>
      </c>
    </row>
    <row r="1865" spans="1:21" x14ac:dyDescent="0.25">
      <c r="A1865" t="s">
        <v>1897</v>
      </c>
      <c r="B1865">
        <v>1</v>
      </c>
      <c r="C1865">
        <v>0</v>
      </c>
      <c r="D1865">
        <v>1</v>
      </c>
      <c r="E1865">
        <v>0</v>
      </c>
      <c r="F1865">
        <v>6</v>
      </c>
      <c r="G1865">
        <v>1</v>
      </c>
      <c r="H1865" t="s">
        <v>22</v>
      </c>
      <c r="I1865" t="s">
        <v>23</v>
      </c>
      <c r="J1865" t="s">
        <v>44</v>
      </c>
      <c r="K1865" t="s">
        <v>44</v>
      </c>
      <c r="L1865" t="s">
        <v>44</v>
      </c>
      <c r="M1865" t="s">
        <v>44</v>
      </c>
      <c r="N1865" t="s">
        <v>44</v>
      </c>
      <c r="O1865" t="s">
        <v>44</v>
      </c>
      <c r="P1865" t="s">
        <v>29</v>
      </c>
      <c r="Q1865">
        <v>0</v>
      </c>
      <c r="R1865" t="s">
        <v>30</v>
      </c>
      <c r="S1865">
        <v>25.1</v>
      </c>
      <c r="T1865">
        <v>171</v>
      </c>
      <c r="U1865">
        <v>0</v>
      </c>
    </row>
    <row r="1866" spans="1:21" x14ac:dyDescent="0.25">
      <c r="A1866" t="s">
        <v>1898</v>
      </c>
      <c r="B1866">
        <v>0</v>
      </c>
      <c r="C1866">
        <v>1</v>
      </c>
      <c r="D1866">
        <v>1</v>
      </c>
      <c r="E1866">
        <v>0</v>
      </c>
      <c r="F1866">
        <v>26</v>
      </c>
      <c r="G1866">
        <v>1</v>
      </c>
      <c r="H1866" t="s">
        <v>23</v>
      </c>
      <c r="I1866" t="s">
        <v>25</v>
      </c>
      <c r="J1866" t="s">
        <v>23</v>
      </c>
      <c r="K1866" t="s">
        <v>23</v>
      </c>
      <c r="L1866" t="s">
        <v>22</v>
      </c>
      <c r="M1866" t="s">
        <v>23</v>
      </c>
      <c r="N1866" t="s">
        <v>23</v>
      </c>
      <c r="O1866" t="s">
        <v>22</v>
      </c>
      <c r="P1866" t="s">
        <v>29</v>
      </c>
      <c r="Q1866">
        <v>0</v>
      </c>
      <c r="R1866" t="s">
        <v>30</v>
      </c>
      <c r="S1866">
        <v>60.7</v>
      </c>
      <c r="T1866">
        <v>1597.4</v>
      </c>
      <c r="U1866">
        <v>0</v>
      </c>
    </row>
    <row r="1867" spans="1:21" x14ac:dyDescent="0.25">
      <c r="A1867" t="s">
        <v>1899</v>
      </c>
      <c r="B1867">
        <v>1</v>
      </c>
      <c r="C1867">
        <v>1</v>
      </c>
      <c r="D1867">
        <v>0</v>
      </c>
      <c r="E1867">
        <v>0</v>
      </c>
      <c r="F1867">
        <v>48</v>
      </c>
      <c r="G1867">
        <v>1</v>
      </c>
      <c r="H1867" t="s">
        <v>22</v>
      </c>
      <c r="I1867" t="s">
        <v>35</v>
      </c>
      <c r="J1867" t="s">
        <v>23</v>
      </c>
      <c r="K1867" t="s">
        <v>22</v>
      </c>
      <c r="L1867" t="s">
        <v>23</v>
      </c>
      <c r="M1867" t="s">
        <v>23</v>
      </c>
      <c r="N1867" t="s">
        <v>22</v>
      </c>
      <c r="O1867" t="s">
        <v>22</v>
      </c>
      <c r="P1867" t="s">
        <v>29</v>
      </c>
      <c r="Q1867">
        <v>1</v>
      </c>
      <c r="R1867" t="s">
        <v>27</v>
      </c>
      <c r="S1867">
        <v>99</v>
      </c>
      <c r="T1867">
        <v>4744.3500000000004</v>
      </c>
      <c r="U1867">
        <v>0</v>
      </c>
    </row>
    <row r="1868" spans="1:21" x14ac:dyDescent="0.25">
      <c r="A1868" t="s">
        <v>1900</v>
      </c>
      <c r="B1868">
        <v>0</v>
      </c>
      <c r="C1868">
        <v>0</v>
      </c>
      <c r="D1868">
        <v>1</v>
      </c>
      <c r="E1868">
        <v>1</v>
      </c>
      <c r="F1868">
        <v>64</v>
      </c>
      <c r="G1868">
        <v>1</v>
      </c>
      <c r="H1868" t="s">
        <v>22</v>
      </c>
      <c r="I1868" t="s">
        <v>35</v>
      </c>
      <c r="J1868" t="s">
        <v>22</v>
      </c>
      <c r="K1868" t="s">
        <v>23</v>
      </c>
      <c r="L1868" t="s">
        <v>23</v>
      </c>
      <c r="M1868" t="s">
        <v>22</v>
      </c>
      <c r="N1868" t="s">
        <v>22</v>
      </c>
      <c r="O1868" t="s">
        <v>22</v>
      </c>
      <c r="P1868" t="s">
        <v>29</v>
      </c>
      <c r="Q1868">
        <v>1</v>
      </c>
      <c r="R1868" t="s">
        <v>33</v>
      </c>
      <c r="S1868">
        <v>104.4</v>
      </c>
      <c r="T1868">
        <v>6721.6</v>
      </c>
      <c r="U1868">
        <v>0</v>
      </c>
    </row>
    <row r="1869" spans="1:21" x14ac:dyDescent="0.25">
      <c r="A1869" t="s">
        <v>1901</v>
      </c>
      <c r="B1869">
        <v>0</v>
      </c>
      <c r="C1869">
        <v>0</v>
      </c>
      <c r="D1869">
        <v>0</v>
      </c>
      <c r="E1869">
        <v>0</v>
      </c>
      <c r="F1869">
        <v>3</v>
      </c>
      <c r="G1869">
        <v>1</v>
      </c>
      <c r="H1869" t="s">
        <v>23</v>
      </c>
      <c r="I1869" t="s">
        <v>35</v>
      </c>
      <c r="J1869" t="s">
        <v>23</v>
      </c>
      <c r="K1869" t="s">
        <v>22</v>
      </c>
      <c r="L1869" t="s">
        <v>23</v>
      </c>
      <c r="M1869" t="s">
        <v>23</v>
      </c>
      <c r="N1869" t="s">
        <v>22</v>
      </c>
      <c r="O1869" t="s">
        <v>23</v>
      </c>
      <c r="P1869" t="s">
        <v>26</v>
      </c>
      <c r="Q1869">
        <v>0</v>
      </c>
      <c r="R1869" t="s">
        <v>27</v>
      </c>
      <c r="S1869">
        <v>83.75</v>
      </c>
      <c r="T1869">
        <v>247.25</v>
      </c>
      <c r="U1869">
        <v>1</v>
      </c>
    </row>
    <row r="1870" spans="1:21" x14ac:dyDescent="0.25">
      <c r="A1870" t="s">
        <v>1902</v>
      </c>
      <c r="B1870">
        <v>1</v>
      </c>
      <c r="C1870">
        <v>0</v>
      </c>
      <c r="D1870">
        <v>0</v>
      </c>
      <c r="E1870">
        <v>0</v>
      </c>
      <c r="F1870">
        <v>1</v>
      </c>
      <c r="G1870">
        <v>1</v>
      </c>
      <c r="H1870" t="s">
        <v>23</v>
      </c>
      <c r="I1870" t="s">
        <v>25</v>
      </c>
      <c r="J1870" t="s">
        <v>23</v>
      </c>
      <c r="K1870" t="s">
        <v>23</v>
      </c>
      <c r="L1870" t="s">
        <v>23</v>
      </c>
      <c r="M1870" t="s">
        <v>23</v>
      </c>
      <c r="N1870" t="s">
        <v>23</v>
      </c>
      <c r="O1870" t="s">
        <v>23</v>
      </c>
      <c r="P1870" t="s">
        <v>26</v>
      </c>
      <c r="Q1870">
        <v>1</v>
      </c>
      <c r="R1870" t="s">
        <v>33</v>
      </c>
      <c r="S1870">
        <v>44.05</v>
      </c>
      <c r="T1870">
        <v>44.05</v>
      </c>
      <c r="U1870">
        <v>0</v>
      </c>
    </row>
    <row r="1871" spans="1:21" x14ac:dyDescent="0.25">
      <c r="A1871" t="s">
        <v>1903</v>
      </c>
      <c r="B1871">
        <v>1</v>
      </c>
      <c r="C1871">
        <v>0</v>
      </c>
      <c r="D1871">
        <v>1</v>
      </c>
      <c r="E1871">
        <v>1</v>
      </c>
      <c r="F1871">
        <v>72</v>
      </c>
      <c r="G1871">
        <v>1</v>
      </c>
      <c r="H1871" t="s">
        <v>22</v>
      </c>
      <c r="I1871" t="s">
        <v>23</v>
      </c>
      <c r="J1871" t="s">
        <v>44</v>
      </c>
      <c r="K1871" t="s">
        <v>44</v>
      </c>
      <c r="L1871" t="s">
        <v>44</v>
      </c>
      <c r="M1871" t="s">
        <v>44</v>
      </c>
      <c r="N1871" t="s">
        <v>44</v>
      </c>
      <c r="O1871" t="s">
        <v>44</v>
      </c>
      <c r="P1871" t="s">
        <v>45</v>
      </c>
      <c r="Q1871">
        <v>0</v>
      </c>
      <c r="R1871" t="s">
        <v>38</v>
      </c>
      <c r="S1871">
        <v>24.1</v>
      </c>
      <c r="T1871">
        <v>1734.65</v>
      </c>
      <c r="U1871">
        <v>0</v>
      </c>
    </row>
    <row r="1872" spans="1:21" x14ac:dyDescent="0.25">
      <c r="A1872" t="s">
        <v>1904</v>
      </c>
      <c r="B1872">
        <v>1</v>
      </c>
      <c r="C1872">
        <v>0</v>
      </c>
      <c r="D1872">
        <v>0</v>
      </c>
      <c r="E1872">
        <v>0</v>
      </c>
      <c r="F1872">
        <v>1</v>
      </c>
      <c r="G1872">
        <v>1</v>
      </c>
      <c r="H1872" t="s">
        <v>23</v>
      </c>
      <c r="I1872" t="s">
        <v>25</v>
      </c>
      <c r="J1872" t="s">
        <v>23</v>
      </c>
      <c r="K1872" t="s">
        <v>23</v>
      </c>
      <c r="L1872" t="s">
        <v>23</v>
      </c>
      <c r="M1872" t="s">
        <v>23</v>
      </c>
      <c r="N1872" t="s">
        <v>23</v>
      </c>
      <c r="O1872" t="s">
        <v>23</v>
      </c>
      <c r="P1872" t="s">
        <v>26</v>
      </c>
      <c r="Q1872">
        <v>1</v>
      </c>
      <c r="R1872" t="s">
        <v>30</v>
      </c>
      <c r="S1872">
        <v>45.55</v>
      </c>
      <c r="T1872">
        <v>45.55</v>
      </c>
      <c r="U1872">
        <v>0</v>
      </c>
    </row>
    <row r="1873" spans="1:21" x14ac:dyDescent="0.25">
      <c r="A1873" t="s">
        <v>1905</v>
      </c>
      <c r="B1873">
        <v>0</v>
      </c>
      <c r="C1873">
        <v>0</v>
      </c>
      <c r="D1873">
        <v>1</v>
      </c>
      <c r="E1873">
        <v>1</v>
      </c>
      <c r="F1873">
        <v>51</v>
      </c>
      <c r="G1873">
        <v>1</v>
      </c>
      <c r="H1873" t="s">
        <v>22</v>
      </c>
      <c r="I1873" t="s">
        <v>35</v>
      </c>
      <c r="J1873" t="s">
        <v>22</v>
      </c>
      <c r="K1873" t="s">
        <v>22</v>
      </c>
      <c r="L1873" t="s">
        <v>23</v>
      </c>
      <c r="M1873" t="s">
        <v>23</v>
      </c>
      <c r="N1873" t="s">
        <v>23</v>
      </c>
      <c r="O1873" t="s">
        <v>22</v>
      </c>
      <c r="P1873" t="s">
        <v>26</v>
      </c>
      <c r="Q1873">
        <v>1</v>
      </c>
      <c r="R1873" t="s">
        <v>27</v>
      </c>
      <c r="S1873">
        <v>93.8</v>
      </c>
      <c r="T1873">
        <v>4539.3500000000004</v>
      </c>
      <c r="U1873">
        <v>0</v>
      </c>
    </row>
    <row r="1874" spans="1:21" x14ac:dyDescent="0.25">
      <c r="A1874" t="s">
        <v>1906</v>
      </c>
      <c r="B1874">
        <v>0</v>
      </c>
      <c r="C1874">
        <v>0</v>
      </c>
      <c r="D1874">
        <v>1</v>
      </c>
      <c r="E1874">
        <v>1</v>
      </c>
      <c r="F1874">
        <v>41</v>
      </c>
      <c r="G1874">
        <v>1</v>
      </c>
      <c r="H1874" t="s">
        <v>23</v>
      </c>
      <c r="I1874" t="s">
        <v>23</v>
      </c>
      <c r="J1874" t="s">
        <v>44</v>
      </c>
      <c r="K1874" t="s">
        <v>44</v>
      </c>
      <c r="L1874" t="s">
        <v>44</v>
      </c>
      <c r="M1874" t="s">
        <v>44</v>
      </c>
      <c r="N1874" t="s">
        <v>44</v>
      </c>
      <c r="O1874" t="s">
        <v>44</v>
      </c>
      <c r="P1874" t="s">
        <v>45</v>
      </c>
      <c r="Q1874">
        <v>0</v>
      </c>
      <c r="R1874" t="s">
        <v>33</v>
      </c>
      <c r="S1874">
        <v>19.7</v>
      </c>
      <c r="T1874">
        <v>804.25</v>
      </c>
      <c r="U1874">
        <v>0</v>
      </c>
    </row>
    <row r="1875" spans="1:21" x14ac:dyDescent="0.25">
      <c r="A1875" t="s">
        <v>1907</v>
      </c>
      <c r="B1875">
        <v>0</v>
      </c>
      <c r="C1875">
        <v>0</v>
      </c>
      <c r="D1875">
        <v>1</v>
      </c>
      <c r="E1875">
        <v>1</v>
      </c>
      <c r="F1875">
        <v>72</v>
      </c>
      <c r="G1875">
        <v>1</v>
      </c>
      <c r="H1875" t="s">
        <v>23</v>
      </c>
      <c r="I1875" t="s">
        <v>25</v>
      </c>
      <c r="J1875" t="s">
        <v>22</v>
      </c>
      <c r="K1875" t="s">
        <v>22</v>
      </c>
      <c r="L1875" t="s">
        <v>22</v>
      </c>
      <c r="M1875" t="s">
        <v>23</v>
      </c>
      <c r="N1875" t="s">
        <v>22</v>
      </c>
      <c r="O1875" t="s">
        <v>23</v>
      </c>
      <c r="P1875" t="s">
        <v>45</v>
      </c>
      <c r="Q1875">
        <v>1</v>
      </c>
      <c r="R1875" t="s">
        <v>38</v>
      </c>
      <c r="S1875">
        <v>70.650000000000006</v>
      </c>
      <c r="T1875">
        <v>5011.1499999999996</v>
      </c>
      <c r="U1875">
        <v>0</v>
      </c>
    </row>
    <row r="1876" spans="1:21" x14ac:dyDescent="0.25">
      <c r="A1876" t="s">
        <v>1908</v>
      </c>
      <c r="B1876">
        <v>0</v>
      </c>
      <c r="C1876">
        <v>0</v>
      </c>
      <c r="D1876">
        <v>1</v>
      </c>
      <c r="E1876">
        <v>0</v>
      </c>
      <c r="F1876">
        <v>43</v>
      </c>
      <c r="G1876">
        <v>1</v>
      </c>
      <c r="H1876" t="s">
        <v>22</v>
      </c>
      <c r="I1876" t="s">
        <v>25</v>
      </c>
      <c r="J1876" t="s">
        <v>22</v>
      </c>
      <c r="K1876" t="s">
        <v>22</v>
      </c>
      <c r="L1876" t="s">
        <v>23</v>
      </c>
      <c r="M1876" t="s">
        <v>22</v>
      </c>
      <c r="N1876" t="s">
        <v>22</v>
      </c>
      <c r="O1876" t="s">
        <v>22</v>
      </c>
      <c r="P1876" t="s">
        <v>45</v>
      </c>
      <c r="Q1876">
        <v>0</v>
      </c>
      <c r="R1876" t="s">
        <v>38</v>
      </c>
      <c r="S1876">
        <v>86.45</v>
      </c>
      <c r="T1876">
        <v>3574.5</v>
      </c>
      <c r="U1876">
        <v>0</v>
      </c>
    </row>
    <row r="1877" spans="1:21" x14ac:dyDescent="0.25">
      <c r="A1877" t="s">
        <v>1909</v>
      </c>
      <c r="B1877">
        <v>1</v>
      </c>
      <c r="C1877">
        <v>0</v>
      </c>
      <c r="D1877">
        <v>1</v>
      </c>
      <c r="E1877">
        <v>0</v>
      </c>
      <c r="F1877">
        <v>72</v>
      </c>
      <c r="G1877">
        <v>1</v>
      </c>
      <c r="H1877" t="s">
        <v>22</v>
      </c>
      <c r="I1877" t="s">
        <v>35</v>
      </c>
      <c r="J1877" t="s">
        <v>22</v>
      </c>
      <c r="K1877" t="s">
        <v>22</v>
      </c>
      <c r="L1877" t="s">
        <v>22</v>
      </c>
      <c r="M1877" t="s">
        <v>22</v>
      </c>
      <c r="N1877" t="s">
        <v>22</v>
      </c>
      <c r="O1877" t="s">
        <v>22</v>
      </c>
      <c r="P1877" t="s">
        <v>45</v>
      </c>
      <c r="Q1877">
        <v>1</v>
      </c>
      <c r="R1877" t="s">
        <v>38</v>
      </c>
      <c r="S1877">
        <v>114.1</v>
      </c>
      <c r="T1877">
        <v>8086.4</v>
      </c>
      <c r="U1877">
        <v>0</v>
      </c>
    </row>
    <row r="1878" spans="1:21" x14ac:dyDescent="0.25">
      <c r="A1878" t="s">
        <v>1910</v>
      </c>
      <c r="B1878">
        <v>1</v>
      </c>
      <c r="C1878">
        <v>0</v>
      </c>
      <c r="D1878">
        <v>1</v>
      </c>
      <c r="E1878">
        <v>0</v>
      </c>
      <c r="F1878">
        <v>47</v>
      </c>
      <c r="G1878">
        <v>1</v>
      </c>
      <c r="H1878" t="s">
        <v>22</v>
      </c>
      <c r="I1878" t="s">
        <v>35</v>
      </c>
      <c r="J1878" t="s">
        <v>23</v>
      </c>
      <c r="K1878" t="s">
        <v>23</v>
      </c>
      <c r="L1878" t="s">
        <v>23</v>
      </c>
      <c r="M1878" t="s">
        <v>23</v>
      </c>
      <c r="N1878" t="s">
        <v>22</v>
      </c>
      <c r="O1878" t="s">
        <v>22</v>
      </c>
      <c r="P1878" t="s">
        <v>29</v>
      </c>
      <c r="Q1878">
        <v>1</v>
      </c>
      <c r="R1878" t="s">
        <v>38</v>
      </c>
      <c r="S1878">
        <v>95.2</v>
      </c>
      <c r="T1878">
        <v>4563</v>
      </c>
      <c r="U1878">
        <v>0</v>
      </c>
    </row>
    <row r="1879" spans="1:21" x14ac:dyDescent="0.25">
      <c r="A1879" t="s">
        <v>1911</v>
      </c>
      <c r="B1879">
        <v>1</v>
      </c>
      <c r="C1879">
        <v>0</v>
      </c>
      <c r="D1879">
        <v>0</v>
      </c>
      <c r="E1879">
        <v>0</v>
      </c>
      <c r="F1879">
        <v>72</v>
      </c>
      <c r="G1879">
        <v>1</v>
      </c>
      <c r="H1879" t="s">
        <v>22</v>
      </c>
      <c r="I1879" t="s">
        <v>25</v>
      </c>
      <c r="J1879" t="s">
        <v>22</v>
      </c>
      <c r="K1879" t="s">
        <v>22</v>
      </c>
      <c r="L1879" t="s">
        <v>22</v>
      </c>
      <c r="M1879" t="s">
        <v>22</v>
      </c>
      <c r="N1879" t="s">
        <v>22</v>
      </c>
      <c r="O1879" t="s">
        <v>22</v>
      </c>
      <c r="P1879" t="s">
        <v>45</v>
      </c>
      <c r="Q1879">
        <v>0</v>
      </c>
      <c r="R1879" t="s">
        <v>38</v>
      </c>
      <c r="S1879">
        <v>88.55</v>
      </c>
      <c r="T1879">
        <v>6362.35</v>
      </c>
      <c r="U1879">
        <v>0</v>
      </c>
    </row>
    <row r="1880" spans="1:21" x14ac:dyDescent="0.25">
      <c r="A1880" t="s">
        <v>1912</v>
      </c>
      <c r="B1880">
        <v>1</v>
      </c>
      <c r="C1880">
        <v>0</v>
      </c>
      <c r="D1880">
        <v>0</v>
      </c>
      <c r="E1880">
        <v>0</v>
      </c>
      <c r="F1880">
        <v>3</v>
      </c>
      <c r="G1880">
        <v>1</v>
      </c>
      <c r="H1880" t="s">
        <v>23</v>
      </c>
      <c r="I1880" t="s">
        <v>23</v>
      </c>
      <c r="J1880" t="s">
        <v>44</v>
      </c>
      <c r="K1880" t="s">
        <v>44</v>
      </c>
      <c r="L1880" t="s">
        <v>44</v>
      </c>
      <c r="M1880" t="s">
        <v>44</v>
      </c>
      <c r="N1880" t="s">
        <v>44</v>
      </c>
      <c r="O1880" t="s">
        <v>44</v>
      </c>
      <c r="P1880" t="s">
        <v>26</v>
      </c>
      <c r="Q1880">
        <v>1</v>
      </c>
      <c r="R1880" t="s">
        <v>38</v>
      </c>
      <c r="S1880">
        <v>20.75</v>
      </c>
      <c r="T1880">
        <v>67.099999999999994</v>
      </c>
      <c r="U1880">
        <v>0</v>
      </c>
    </row>
    <row r="1881" spans="1:21" x14ac:dyDescent="0.25">
      <c r="A1881" t="s">
        <v>1913</v>
      </c>
      <c r="B1881">
        <v>1</v>
      </c>
      <c r="C1881">
        <v>0</v>
      </c>
      <c r="D1881">
        <v>0</v>
      </c>
      <c r="E1881">
        <v>0</v>
      </c>
      <c r="F1881">
        <v>1</v>
      </c>
      <c r="G1881">
        <v>1</v>
      </c>
      <c r="H1881" t="s">
        <v>23</v>
      </c>
      <c r="I1881" t="s">
        <v>35</v>
      </c>
      <c r="J1881" t="s">
        <v>23</v>
      </c>
      <c r="K1881" t="s">
        <v>23</v>
      </c>
      <c r="L1881" t="s">
        <v>23</v>
      </c>
      <c r="M1881" t="s">
        <v>23</v>
      </c>
      <c r="N1881" t="s">
        <v>23</v>
      </c>
      <c r="O1881" t="s">
        <v>23</v>
      </c>
      <c r="P1881" t="s">
        <v>26</v>
      </c>
      <c r="Q1881">
        <v>1</v>
      </c>
      <c r="R1881" t="s">
        <v>27</v>
      </c>
      <c r="S1881">
        <v>70.05</v>
      </c>
      <c r="T1881">
        <v>70.05</v>
      </c>
      <c r="U1881">
        <v>1</v>
      </c>
    </row>
    <row r="1882" spans="1:21" x14ac:dyDescent="0.25">
      <c r="A1882" t="s">
        <v>1914</v>
      </c>
      <c r="B1882">
        <v>1</v>
      </c>
      <c r="C1882">
        <v>0</v>
      </c>
      <c r="D1882">
        <v>0</v>
      </c>
      <c r="E1882">
        <v>0</v>
      </c>
      <c r="F1882">
        <v>2</v>
      </c>
      <c r="G1882">
        <v>1</v>
      </c>
      <c r="H1882" t="s">
        <v>22</v>
      </c>
      <c r="I1882" t="s">
        <v>35</v>
      </c>
      <c r="J1882" t="s">
        <v>23</v>
      </c>
      <c r="K1882" t="s">
        <v>23</v>
      </c>
      <c r="L1882" t="s">
        <v>23</v>
      </c>
      <c r="M1882" t="s">
        <v>23</v>
      </c>
      <c r="N1882" t="s">
        <v>23</v>
      </c>
      <c r="O1882" t="s">
        <v>22</v>
      </c>
      <c r="P1882" t="s">
        <v>26</v>
      </c>
      <c r="Q1882">
        <v>1</v>
      </c>
      <c r="R1882" t="s">
        <v>27</v>
      </c>
      <c r="S1882">
        <v>86</v>
      </c>
      <c r="T1882">
        <v>165.45</v>
      </c>
      <c r="U1882">
        <v>1</v>
      </c>
    </row>
    <row r="1883" spans="1:21" x14ac:dyDescent="0.25">
      <c r="A1883" t="s">
        <v>1915</v>
      </c>
      <c r="B1883">
        <v>1</v>
      </c>
      <c r="C1883">
        <v>0</v>
      </c>
      <c r="D1883">
        <v>0</v>
      </c>
      <c r="E1883">
        <v>0</v>
      </c>
      <c r="F1883">
        <v>26</v>
      </c>
      <c r="G1883">
        <v>0</v>
      </c>
      <c r="H1883" t="s">
        <v>24</v>
      </c>
      <c r="I1883" t="s">
        <v>25</v>
      </c>
      <c r="J1883" t="s">
        <v>22</v>
      </c>
      <c r="K1883" t="s">
        <v>22</v>
      </c>
      <c r="L1883" t="s">
        <v>23</v>
      </c>
      <c r="M1883" t="s">
        <v>23</v>
      </c>
      <c r="N1883" t="s">
        <v>23</v>
      </c>
      <c r="O1883" t="s">
        <v>22</v>
      </c>
      <c r="P1883" t="s">
        <v>26</v>
      </c>
      <c r="Q1883">
        <v>1</v>
      </c>
      <c r="R1883" t="s">
        <v>33</v>
      </c>
      <c r="S1883">
        <v>44.65</v>
      </c>
      <c r="T1883">
        <v>1156.55</v>
      </c>
      <c r="U1883">
        <v>0</v>
      </c>
    </row>
    <row r="1884" spans="1:21" x14ac:dyDescent="0.25">
      <c r="A1884" t="s">
        <v>1916</v>
      </c>
      <c r="B1884">
        <v>1</v>
      </c>
      <c r="C1884">
        <v>0</v>
      </c>
      <c r="D1884">
        <v>1</v>
      </c>
      <c r="E1884">
        <v>1</v>
      </c>
      <c r="F1884">
        <v>29</v>
      </c>
      <c r="G1884">
        <v>1</v>
      </c>
      <c r="H1884" t="s">
        <v>23</v>
      </c>
      <c r="I1884" t="s">
        <v>25</v>
      </c>
      <c r="J1884" t="s">
        <v>22</v>
      </c>
      <c r="K1884" t="s">
        <v>23</v>
      </c>
      <c r="L1884" t="s">
        <v>23</v>
      </c>
      <c r="M1884" t="s">
        <v>23</v>
      </c>
      <c r="N1884" t="s">
        <v>23</v>
      </c>
      <c r="O1884" t="s">
        <v>22</v>
      </c>
      <c r="P1884" t="s">
        <v>26</v>
      </c>
      <c r="Q1884">
        <v>1</v>
      </c>
      <c r="R1884" t="s">
        <v>30</v>
      </c>
      <c r="S1884">
        <v>60.2</v>
      </c>
      <c r="T1884">
        <v>1834.15</v>
      </c>
      <c r="U1884">
        <v>0</v>
      </c>
    </row>
    <row r="1885" spans="1:21" x14ac:dyDescent="0.25">
      <c r="A1885" t="s">
        <v>1917</v>
      </c>
      <c r="B1885">
        <v>0</v>
      </c>
      <c r="C1885">
        <v>1</v>
      </c>
      <c r="D1885">
        <v>1</v>
      </c>
      <c r="E1885">
        <v>0</v>
      </c>
      <c r="F1885">
        <v>35</v>
      </c>
      <c r="G1885">
        <v>1</v>
      </c>
      <c r="H1885" t="s">
        <v>22</v>
      </c>
      <c r="I1885" t="s">
        <v>35</v>
      </c>
      <c r="J1885" t="s">
        <v>22</v>
      </c>
      <c r="K1885" t="s">
        <v>22</v>
      </c>
      <c r="L1885" t="s">
        <v>23</v>
      </c>
      <c r="M1885" t="s">
        <v>22</v>
      </c>
      <c r="N1885" t="s">
        <v>22</v>
      </c>
      <c r="O1885" t="s">
        <v>23</v>
      </c>
      <c r="P1885" t="s">
        <v>26</v>
      </c>
      <c r="Q1885">
        <v>1</v>
      </c>
      <c r="R1885" t="s">
        <v>33</v>
      </c>
      <c r="S1885">
        <v>100.5</v>
      </c>
      <c r="T1885">
        <v>3653.35</v>
      </c>
      <c r="U1885">
        <v>1</v>
      </c>
    </row>
    <row r="1886" spans="1:21" x14ac:dyDescent="0.25">
      <c r="A1886" t="s">
        <v>1918</v>
      </c>
      <c r="B1886">
        <v>1</v>
      </c>
      <c r="C1886">
        <v>0</v>
      </c>
      <c r="D1886">
        <v>0</v>
      </c>
      <c r="E1886">
        <v>0</v>
      </c>
      <c r="F1886">
        <v>27</v>
      </c>
      <c r="G1886">
        <v>1</v>
      </c>
      <c r="H1886" t="s">
        <v>23</v>
      </c>
      <c r="I1886" t="s">
        <v>25</v>
      </c>
      <c r="J1886" t="s">
        <v>22</v>
      </c>
      <c r="K1886" t="s">
        <v>22</v>
      </c>
      <c r="L1886" t="s">
        <v>23</v>
      </c>
      <c r="M1886" t="s">
        <v>23</v>
      </c>
      <c r="N1886" t="s">
        <v>23</v>
      </c>
      <c r="O1886" t="s">
        <v>23</v>
      </c>
      <c r="P1886" t="s">
        <v>29</v>
      </c>
      <c r="Q1886">
        <v>0</v>
      </c>
      <c r="R1886" t="s">
        <v>33</v>
      </c>
      <c r="S1886">
        <v>55.45</v>
      </c>
      <c r="T1886">
        <v>1477.65</v>
      </c>
      <c r="U1886">
        <v>0</v>
      </c>
    </row>
    <row r="1887" spans="1:21" x14ac:dyDescent="0.25">
      <c r="A1887" t="s">
        <v>1919</v>
      </c>
      <c r="B1887">
        <v>1</v>
      </c>
      <c r="C1887">
        <v>0</v>
      </c>
      <c r="D1887">
        <v>1</v>
      </c>
      <c r="E1887">
        <v>1</v>
      </c>
      <c r="F1887">
        <v>24</v>
      </c>
      <c r="G1887">
        <v>1</v>
      </c>
      <c r="H1887" t="s">
        <v>23</v>
      </c>
      <c r="I1887" t="s">
        <v>25</v>
      </c>
      <c r="J1887" t="s">
        <v>22</v>
      </c>
      <c r="K1887" t="s">
        <v>22</v>
      </c>
      <c r="L1887" t="s">
        <v>23</v>
      </c>
      <c r="M1887" t="s">
        <v>22</v>
      </c>
      <c r="N1887" t="s">
        <v>23</v>
      </c>
      <c r="O1887" t="s">
        <v>22</v>
      </c>
      <c r="P1887" t="s">
        <v>26</v>
      </c>
      <c r="Q1887">
        <v>1</v>
      </c>
      <c r="R1887" t="s">
        <v>38</v>
      </c>
      <c r="S1887">
        <v>70.3</v>
      </c>
      <c r="T1887">
        <v>1706.45</v>
      </c>
      <c r="U1887">
        <v>0</v>
      </c>
    </row>
    <row r="1888" spans="1:21" x14ac:dyDescent="0.25">
      <c r="A1888" t="s">
        <v>1920</v>
      </c>
      <c r="B1888">
        <v>1</v>
      </c>
      <c r="C1888">
        <v>0</v>
      </c>
      <c r="D1888">
        <v>1</v>
      </c>
      <c r="E1888">
        <v>1</v>
      </c>
      <c r="F1888">
        <v>67</v>
      </c>
      <c r="G1888">
        <v>1</v>
      </c>
      <c r="H1888" t="s">
        <v>23</v>
      </c>
      <c r="I1888" t="s">
        <v>25</v>
      </c>
      <c r="J1888" t="s">
        <v>22</v>
      </c>
      <c r="K1888" t="s">
        <v>23</v>
      </c>
      <c r="L1888" t="s">
        <v>22</v>
      </c>
      <c r="M1888" t="s">
        <v>22</v>
      </c>
      <c r="N1888" t="s">
        <v>23</v>
      </c>
      <c r="O1888" t="s">
        <v>23</v>
      </c>
      <c r="P1888" t="s">
        <v>45</v>
      </c>
      <c r="Q1888">
        <v>1</v>
      </c>
      <c r="R1888" t="s">
        <v>33</v>
      </c>
      <c r="S1888">
        <v>60.4</v>
      </c>
      <c r="T1888">
        <v>3953.7</v>
      </c>
      <c r="U1888">
        <v>0</v>
      </c>
    </row>
    <row r="1889" spans="1:21" x14ac:dyDescent="0.25">
      <c r="A1889" t="s">
        <v>1921</v>
      </c>
      <c r="B1889">
        <v>0</v>
      </c>
      <c r="C1889">
        <v>0</v>
      </c>
      <c r="D1889">
        <v>0</v>
      </c>
      <c r="E1889">
        <v>0</v>
      </c>
      <c r="F1889">
        <v>16</v>
      </c>
      <c r="G1889">
        <v>1</v>
      </c>
      <c r="H1889" t="s">
        <v>22</v>
      </c>
      <c r="I1889" t="s">
        <v>35</v>
      </c>
      <c r="J1889" t="s">
        <v>23</v>
      </c>
      <c r="K1889" t="s">
        <v>23</v>
      </c>
      <c r="L1889" t="s">
        <v>23</v>
      </c>
      <c r="M1889" t="s">
        <v>23</v>
      </c>
      <c r="N1889" t="s">
        <v>23</v>
      </c>
      <c r="O1889" t="s">
        <v>23</v>
      </c>
      <c r="P1889" t="s">
        <v>26</v>
      </c>
      <c r="Q1889">
        <v>0</v>
      </c>
      <c r="R1889" t="s">
        <v>27</v>
      </c>
      <c r="S1889">
        <v>72.650000000000006</v>
      </c>
      <c r="T1889">
        <v>1194.3</v>
      </c>
      <c r="U1889">
        <v>1</v>
      </c>
    </row>
    <row r="1890" spans="1:21" x14ac:dyDescent="0.25">
      <c r="A1890" t="s">
        <v>1922</v>
      </c>
      <c r="B1890">
        <v>0</v>
      </c>
      <c r="C1890">
        <v>0</v>
      </c>
      <c r="D1890">
        <v>0</v>
      </c>
      <c r="E1890">
        <v>0</v>
      </c>
      <c r="F1890">
        <v>23</v>
      </c>
      <c r="G1890">
        <v>1</v>
      </c>
      <c r="H1890" t="s">
        <v>23</v>
      </c>
      <c r="I1890" t="s">
        <v>25</v>
      </c>
      <c r="J1890" t="s">
        <v>23</v>
      </c>
      <c r="K1890" t="s">
        <v>22</v>
      </c>
      <c r="L1890" t="s">
        <v>22</v>
      </c>
      <c r="M1890" t="s">
        <v>23</v>
      </c>
      <c r="N1890" t="s">
        <v>23</v>
      </c>
      <c r="O1890" t="s">
        <v>23</v>
      </c>
      <c r="P1890" t="s">
        <v>29</v>
      </c>
      <c r="Q1890">
        <v>0</v>
      </c>
      <c r="R1890" t="s">
        <v>33</v>
      </c>
      <c r="S1890">
        <v>55.8</v>
      </c>
      <c r="T1890">
        <v>1327.85</v>
      </c>
      <c r="U1890">
        <v>0</v>
      </c>
    </row>
    <row r="1891" spans="1:21" x14ac:dyDescent="0.25">
      <c r="A1891" t="s">
        <v>1923</v>
      </c>
      <c r="B1891">
        <v>1</v>
      </c>
      <c r="C1891">
        <v>0</v>
      </c>
      <c r="D1891">
        <v>0</v>
      </c>
      <c r="E1891">
        <v>0</v>
      </c>
      <c r="F1891">
        <v>14</v>
      </c>
      <c r="G1891">
        <v>0</v>
      </c>
      <c r="H1891" t="s">
        <v>24</v>
      </c>
      <c r="I1891" t="s">
        <v>25</v>
      </c>
      <c r="J1891" t="s">
        <v>23</v>
      </c>
      <c r="K1891" t="s">
        <v>22</v>
      </c>
      <c r="L1891" t="s">
        <v>23</v>
      </c>
      <c r="M1891" t="s">
        <v>23</v>
      </c>
      <c r="N1891" t="s">
        <v>23</v>
      </c>
      <c r="O1891" t="s">
        <v>23</v>
      </c>
      <c r="P1891" t="s">
        <v>26</v>
      </c>
      <c r="Q1891">
        <v>1</v>
      </c>
      <c r="R1891" t="s">
        <v>30</v>
      </c>
      <c r="S1891">
        <v>31.1</v>
      </c>
      <c r="T1891">
        <v>419.7</v>
      </c>
      <c r="U1891">
        <v>0</v>
      </c>
    </row>
    <row r="1892" spans="1:21" x14ac:dyDescent="0.25">
      <c r="A1892" t="s">
        <v>1924</v>
      </c>
      <c r="B1892">
        <v>0</v>
      </c>
      <c r="C1892">
        <v>0</v>
      </c>
      <c r="D1892">
        <v>1</v>
      </c>
      <c r="E1892">
        <v>1</v>
      </c>
      <c r="F1892">
        <v>1</v>
      </c>
      <c r="G1892">
        <v>1</v>
      </c>
      <c r="H1892" t="s">
        <v>23</v>
      </c>
      <c r="I1892" t="s">
        <v>23</v>
      </c>
      <c r="J1892" t="s">
        <v>44</v>
      </c>
      <c r="K1892" t="s">
        <v>44</v>
      </c>
      <c r="L1892" t="s">
        <v>44</v>
      </c>
      <c r="M1892" t="s">
        <v>44</v>
      </c>
      <c r="N1892" t="s">
        <v>44</v>
      </c>
      <c r="O1892" t="s">
        <v>44</v>
      </c>
      <c r="P1892" t="s">
        <v>26</v>
      </c>
      <c r="Q1892">
        <v>1</v>
      </c>
      <c r="R1892" t="s">
        <v>27</v>
      </c>
      <c r="S1892">
        <v>21</v>
      </c>
      <c r="T1892">
        <v>21</v>
      </c>
      <c r="U1892">
        <v>1</v>
      </c>
    </row>
    <row r="1893" spans="1:21" x14ac:dyDescent="0.25">
      <c r="A1893" t="s">
        <v>1925</v>
      </c>
      <c r="B1893">
        <v>0</v>
      </c>
      <c r="C1893">
        <v>1</v>
      </c>
      <c r="D1893">
        <v>0</v>
      </c>
      <c r="E1893">
        <v>0</v>
      </c>
      <c r="F1893">
        <v>1</v>
      </c>
      <c r="G1893">
        <v>1</v>
      </c>
      <c r="H1893" t="s">
        <v>23</v>
      </c>
      <c r="I1893" t="s">
        <v>25</v>
      </c>
      <c r="J1893" t="s">
        <v>23</v>
      </c>
      <c r="K1893" t="s">
        <v>23</v>
      </c>
      <c r="L1893" t="s">
        <v>23</v>
      </c>
      <c r="M1893" t="s">
        <v>23</v>
      </c>
      <c r="N1893" t="s">
        <v>23</v>
      </c>
      <c r="O1893" t="s">
        <v>23</v>
      </c>
      <c r="P1893" t="s">
        <v>26</v>
      </c>
      <c r="Q1893">
        <v>0</v>
      </c>
      <c r="R1893" t="s">
        <v>30</v>
      </c>
      <c r="S1893">
        <v>45.1</v>
      </c>
      <c r="T1893">
        <v>45.1</v>
      </c>
      <c r="U1893">
        <v>1</v>
      </c>
    </row>
    <row r="1894" spans="1:21" x14ac:dyDescent="0.25">
      <c r="A1894" t="s">
        <v>1926</v>
      </c>
      <c r="B1894">
        <v>1</v>
      </c>
      <c r="C1894">
        <v>1</v>
      </c>
      <c r="D1894">
        <v>0</v>
      </c>
      <c r="E1894">
        <v>0</v>
      </c>
      <c r="F1894">
        <v>4</v>
      </c>
      <c r="G1894">
        <v>0</v>
      </c>
      <c r="H1894" t="s">
        <v>24</v>
      </c>
      <c r="I1894" t="s">
        <v>25</v>
      </c>
      <c r="J1894" t="s">
        <v>23</v>
      </c>
      <c r="K1894" t="s">
        <v>22</v>
      </c>
      <c r="L1894" t="s">
        <v>23</v>
      </c>
      <c r="M1894" t="s">
        <v>23</v>
      </c>
      <c r="N1894" t="s">
        <v>22</v>
      </c>
      <c r="O1894" t="s">
        <v>22</v>
      </c>
      <c r="P1894" t="s">
        <v>26</v>
      </c>
      <c r="Q1894">
        <v>1</v>
      </c>
      <c r="R1894" t="s">
        <v>38</v>
      </c>
      <c r="S1894">
        <v>50.95</v>
      </c>
      <c r="T1894">
        <v>207.35</v>
      </c>
      <c r="U1894">
        <v>0</v>
      </c>
    </row>
    <row r="1895" spans="1:21" x14ac:dyDescent="0.25">
      <c r="A1895" t="s">
        <v>1927</v>
      </c>
      <c r="B1895">
        <v>1</v>
      </c>
      <c r="C1895">
        <v>0</v>
      </c>
      <c r="D1895">
        <v>0</v>
      </c>
      <c r="E1895">
        <v>1</v>
      </c>
      <c r="F1895">
        <v>16</v>
      </c>
      <c r="G1895">
        <v>1</v>
      </c>
      <c r="H1895" t="s">
        <v>22</v>
      </c>
      <c r="I1895" t="s">
        <v>25</v>
      </c>
      <c r="J1895" t="s">
        <v>22</v>
      </c>
      <c r="K1895" t="s">
        <v>22</v>
      </c>
      <c r="L1895" t="s">
        <v>23</v>
      </c>
      <c r="M1895" t="s">
        <v>23</v>
      </c>
      <c r="N1895" t="s">
        <v>23</v>
      </c>
      <c r="O1895" t="s">
        <v>22</v>
      </c>
      <c r="P1895" t="s">
        <v>26</v>
      </c>
      <c r="Q1895">
        <v>1</v>
      </c>
      <c r="R1895" t="s">
        <v>27</v>
      </c>
      <c r="S1895">
        <v>69.099999999999994</v>
      </c>
      <c r="T1895">
        <v>1083.7</v>
      </c>
      <c r="U1895">
        <v>0</v>
      </c>
    </row>
    <row r="1896" spans="1:21" x14ac:dyDescent="0.25">
      <c r="A1896" t="s">
        <v>1928</v>
      </c>
      <c r="B1896">
        <v>0</v>
      </c>
      <c r="C1896">
        <v>0</v>
      </c>
      <c r="D1896">
        <v>1</v>
      </c>
      <c r="E1896">
        <v>0</v>
      </c>
      <c r="F1896">
        <v>46</v>
      </c>
      <c r="G1896">
        <v>0</v>
      </c>
      <c r="H1896" t="s">
        <v>24</v>
      </c>
      <c r="I1896" t="s">
        <v>25</v>
      </c>
      <c r="J1896" t="s">
        <v>23</v>
      </c>
      <c r="K1896" t="s">
        <v>23</v>
      </c>
      <c r="L1896" t="s">
        <v>23</v>
      </c>
      <c r="M1896" t="s">
        <v>23</v>
      </c>
      <c r="N1896" t="s">
        <v>22</v>
      </c>
      <c r="O1896" t="s">
        <v>22</v>
      </c>
      <c r="P1896" t="s">
        <v>26</v>
      </c>
      <c r="Q1896">
        <v>1</v>
      </c>
      <c r="R1896" t="s">
        <v>27</v>
      </c>
      <c r="S1896">
        <v>43.95</v>
      </c>
      <c r="T1896">
        <v>2007.85</v>
      </c>
      <c r="U1896">
        <v>0</v>
      </c>
    </row>
    <row r="1897" spans="1:21" x14ac:dyDescent="0.25">
      <c r="A1897" t="s">
        <v>1929</v>
      </c>
      <c r="B1897">
        <v>1</v>
      </c>
      <c r="C1897">
        <v>0</v>
      </c>
      <c r="D1897">
        <v>0</v>
      </c>
      <c r="E1897">
        <v>1</v>
      </c>
      <c r="F1897">
        <v>68</v>
      </c>
      <c r="G1897">
        <v>1</v>
      </c>
      <c r="H1897" t="s">
        <v>22</v>
      </c>
      <c r="I1897" t="s">
        <v>25</v>
      </c>
      <c r="J1897" t="s">
        <v>22</v>
      </c>
      <c r="K1897" t="s">
        <v>22</v>
      </c>
      <c r="L1897" t="s">
        <v>23</v>
      </c>
      <c r="M1897" t="s">
        <v>22</v>
      </c>
      <c r="N1897" t="s">
        <v>22</v>
      </c>
      <c r="O1897" t="s">
        <v>22</v>
      </c>
      <c r="P1897" t="s">
        <v>45</v>
      </c>
      <c r="Q1897">
        <v>1</v>
      </c>
      <c r="R1897" t="s">
        <v>33</v>
      </c>
      <c r="S1897">
        <v>86.5</v>
      </c>
      <c r="T1897">
        <v>5882.75</v>
      </c>
      <c r="U1897">
        <v>0</v>
      </c>
    </row>
    <row r="1898" spans="1:21" x14ac:dyDescent="0.25">
      <c r="A1898" t="s">
        <v>1930</v>
      </c>
      <c r="B1898">
        <v>1</v>
      </c>
      <c r="C1898">
        <v>0</v>
      </c>
      <c r="D1898">
        <v>0</v>
      </c>
      <c r="E1898">
        <v>0</v>
      </c>
      <c r="F1898">
        <v>38</v>
      </c>
      <c r="G1898">
        <v>1</v>
      </c>
      <c r="H1898" t="s">
        <v>22</v>
      </c>
      <c r="I1898" t="s">
        <v>25</v>
      </c>
      <c r="J1898" t="s">
        <v>22</v>
      </c>
      <c r="K1898" t="s">
        <v>22</v>
      </c>
      <c r="L1898" t="s">
        <v>22</v>
      </c>
      <c r="M1898" t="s">
        <v>22</v>
      </c>
      <c r="N1898" t="s">
        <v>23</v>
      </c>
      <c r="O1898" t="s">
        <v>23</v>
      </c>
      <c r="P1898" t="s">
        <v>26</v>
      </c>
      <c r="Q1898">
        <v>0</v>
      </c>
      <c r="R1898" t="s">
        <v>27</v>
      </c>
      <c r="S1898">
        <v>69.95</v>
      </c>
      <c r="T1898">
        <v>2657.55</v>
      </c>
      <c r="U1898">
        <v>0</v>
      </c>
    </row>
    <row r="1899" spans="1:21" x14ac:dyDescent="0.25">
      <c r="A1899" t="s">
        <v>1931</v>
      </c>
      <c r="B1899">
        <v>1</v>
      </c>
      <c r="C1899">
        <v>1</v>
      </c>
      <c r="D1899">
        <v>1</v>
      </c>
      <c r="E1899">
        <v>0</v>
      </c>
      <c r="F1899">
        <v>30</v>
      </c>
      <c r="G1899">
        <v>1</v>
      </c>
      <c r="H1899" t="s">
        <v>23</v>
      </c>
      <c r="I1899" t="s">
        <v>25</v>
      </c>
      <c r="J1899" t="s">
        <v>23</v>
      </c>
      <c r="K1899" t="s">
        <v>22</v>
      </c>
      <c r="L1899" t="s">
        <v>23</v>
      </c>
      <c r="M1899" t="s">
        <v>23</v>
      </c>
      <c r="N1899" t="s">
        <v>23</v>
      </c>
      <c r="O1899" t="s">
        <v>23</v>
      </c>
      <c r="P1899" t="s">
        <v>26</v>
      </c>
      <c r="Q1899">
        <v>1</v>
      </c>
      <c r="R1899" t="s">
        <v>33</v>
      </c>
      <c r="S1899">
        <v>50.4</v>
      </c>
      <c r="T1899">
        <v>1527.5</v>
      </c>
      <c r="U1899">
        <v>1</v>
      </c>
    </row>
    <row r="1900" spans="1:21" x14ac:dyDescent="0.25">
      <c r="A1900" t="s">
        <v>1932</v>
      </c>
      <c r="B1900">
        <v>0</v>
      </c>
      <c r="C1900">
        <v>1</v>
      </c>
      <c r="D1900">
        <v>0</v>
      </c>
      <c r="E1900">
        <v>0</v>
      </c>
      <c r="F1900">
        <v>5</v>
      </c>
      <c r="G1900">
        <v>1</v>
      </c>
      <c r="H1900" t="s">
        <v>23</v>
      </c>
      <c r="I1900" t="s">
        <v>35</v>
      </c>
      <c r="J1900" t="s">
        <v>23</v>
      </c>
      <c r="K1900" t="s">
        <v>23</v>
      </c>
      <c r="L1900" t="s">
        <v>23</v>
      </c>
      <c r="M1900" t="s">
        <v>23</v>
      </c>
      <c r="N1900" t="s">
        <v>23</v>
      </c>
      <c r="O1900" t="s">
        <v>22</v>
      </c>
      <c r="P1900" t="s">
        <v>26</v>
      </c>
      <c r="Q1900">
        <v>0</v>
      </c>
      <c r="R1900" t="s">
        <v>27</v>
      </c>
      <c r="S1900">
        <v>78.95</v>
      </c>
      <c r="T1900">
        <v>378.4</v>
      </c>
      <c r="U1900">
        <v>1</v>
      </c>
    </row>
    <row r="1901" spans="1:21" x14ac:dyDescent="0.25">
      <c r="A1901" t="s">
        <v>1933</v>
      </c>
      <c r="B1901">
        <v>1</v>
      </c>
      <c r="C1901">
        <v>0</v>
      </c>
      <c r="D1901">
        <v>0</v>
      </c>
      <c r="E1901">
        <v>0</v>
      </c>
      <c r="F1901">
        <v>17</v>
      </c>
      <c r="G1901">
        <v>1</v>
      </c>
      <c r="H1901" t="s">
        <v>23</v>
      </c>
      <c r="I1901" t="s">
        <v>35</v>
      </c>
      <c r="J1901" t="s">
        <v>23</v>
      </c>
      <c r="K1901" t="s">
        <v>22</v>
      </c>
      <c r="L1901" t="s">
        <v>22</v>
      </c>
      <c r="M1901" t="s">
        <v>23</v>
      </c>
      <c r="N1901" t="s">
        <v>23</v>
      </c>
      <c r="O1901" t="s">
        <v>22</v>
      </c>
      <c r="P1901" t="s">
        <v>26</v>
      </c>
      <c r="Q1901">
        <v>1</v>
      </c>
      <c r="R1901" t="s">
        <v>38</v>
      </c>
      <c r="S1901">
        <v>90.95</v>
      </c>
      <c r="T1901">
        <v>1612.2</v>
      </c>
      <c r="U1901">
        <v>0</v>
      </c>
    </row>
    <row r="1902" spans="1:21" x14ac:dyDescent="0.25">
      <c r="A1902" t="s">
        <v>1934</v>
      </c>
      <c r="B1902">
        <v>1</v>
      </c>
      <c r="C1902">
        <v>0</v>
      </c>
      <c r="D1902">
        <v>1</v>
      </c>
      <c r="E1902">
        <v>1</v>
      </c>
      <c r="F1902">
        <v>4</v>
      </c>
      <c r="G1902">
        <v>1</v>
      </c>
      <c r="H1902" t="s">
        <v>23</v>
      </c>
      <c r="I1902" t="s">
        <v>23</v>
      </c>
      <c r="J1902" t="s">
        <v>44</v>
      </c>
      <c r="K1902" t="s">
        <v>44</v>
      </c>
      <c r="L1902" t="s">
        <v>44</v>
      </c>
      <c r="M1902" t="s">
        <v>44</v>
      </c>
      <c r="N1902" t="s">
        <v>44</v>
      </c>
      <c r="O1902" t="s">
        <v>44</v>
      </c>
      <c r="P1902" t="s">
        <v>45</v>
      </c>
      <c r="Q1902">
        <v>0</v>
      </c>
      <c r="R1902" t="s">
        <v>30</v>
      </c>
      <c r="S1902">
        <v>19.899999999999999</v>
      </c>
      <c r="T1902">
        <v>76.650000000000006</v>
      </c>
      <c r="U1902">
        <v>0</v>
      </c>
    </row>
    <row r="1903" spans="1:21" x14ac:dyDescent="0.25">
      <c r="A1903" t="s">
        <v>1935</v>
      </c>
      <c r="B1903">
        <v>0</v>
      </c>
      <c r="C1903">
        <v>0</v>
      </c>
      <c r="D1903">
        <v>0</v>
      </c>
      <c r="E1903">
        <v>0</v>
      </c>
      <c r="F1903">
        <v>12</v>
      </c>
      <c r="G1903">
        <v>1</v>
      </c>
      <c r="H1903" t="s">
        <v>23</v>
      </c>
      <c r="I1903" t="s">
        <v>23</v>
      </c>
      <c r="J1903" t="s">
        <v>44</v>
      </c>
      <c r="K1903" t="s">
        <v>44</v>
      </c>
      <c r="L1903" t="s">
        <v>44</v>
      </c>
      <c r="M1903" t="s">
        <v>44</v>
      </c>
      <c r="N1903" t="s">
        <v>44</v>
      </c>
      <c r="O1903" t="s">
        <v>44</v>
      </c>
      <c r="P1903" t="s">
        <v>29</v>
      </c>
      <c r="Q1903">
        <v>0</v>
      </c>
      <c r="R1903" t="s">
        <v>27</v>
      </c>
      <c r="S1903">
        <v>20.149999999999999</v>
      </c>
      <c r="T1903">
        <v>260.7</v>
      </c>
      <c r="U1903">
        <v>0</v>
      </c>
    </row>
    <row r="1904" spans="1:21" x14ac:dyDescent="0.25">
      <c r="A1904" t="s">
        <v>1936</v>
      </c>
      <c r="B1904">
        <v>1</v>
      </c>
      <c r="C1904">
        <v>0</v>
      </c>
      <c r="D1904">
        <v>1</v>
      </c>
      <c r="E1904">
        <v>1</v>
      </c>
      <c r="F1904">
        <v>72</v>
      </c>
      <c r="G1904">
        <v>1</v>
      </c>
      <c r="H1904" t="s">
        <v>22</v>
      </c>
      <c r="I1904" t="s">
        <v>25</v>
      </c>
      <c r="J1904" t="s">
        <v>22</v>
      </c>
      <c r="K1904" t="s">
        <v>22</v>
      </c>
      <c r="L1904" t="s">
        <v>22</v>
      </c>
      <c r="M1904" t="s">
        <v>22</v>
      </c>
      <c r="N1904" t="s">
        <v>22</v>
      </c>
      <c r="O1904" t="s">
        <v>22</v>
      </c>
      <c r="P1904" t="s">
        <v>45</v>
      </c>
      <c r="Q1904">
        <v>1</v>
      </c>
      <c r="R1904" t="s">
        <v>38</v>
      </c>
      <c r="S1904">
        <v>90.6</v>
      </c>
      <c r="T1904">
        <v>6441.85</v>
      </c>
      <c r="U1904">
        <v>0</v>
      </c>
    </row>
    <row r="1905" spans="1:21" x14ac:dyDescent="0.25">
      <c r="A1905" t="s">
        <v>1937</v>
      </c>
      <c r="B1905">
        <v>1</v>
      </c>
      <c r="C1905">
        <v>0</v>
      </c>
      <c r="D1905">
        <v>0</v>
      </c>
      <c r="E1905">
        <v>0</v>
      </c>
      <c r="F1905">
        <v>3</v>
      </c>
      <c r="G1905">
        <v>1</v>
      </c>
      <c r="H1905" t="s">
        <v>23</v>
      </c>
      <c r="I1905" t="s">
        <v>35</v>
      </c>
      <c r="J1905" t="s">
        <v>23</v>
      </c>
      <c r="K1905" t="s">
        <v>23</v>
      </c>
      <c r="L1905" t="s">
        <v>23</v>
      </c>
      <c r="M1905" t="s">
        <v>23</v>
      </c>
      <c r="N1905" t="s">
        <v>22</v>
      </c>
      <c r="O1905" t="s">
        <v>22</v>
      </c>
      <c r="P1905" t="s">
        <v>26</v>
      </c>
      <c r="Q1905">
        <v>1</v>
      </c>
      <c r="R1905" t="s">
        <v>27</v>
      </c>
      <c r="S1905">
        <v>92</v>
      </c>
      <c r="T1905">
        <v>266.8</v>
      </c>
      <c r="U1905">
        <v>0</v>
      </c>
    </row>
    <row r="1906" spans="1:21" x14ac:dyDescent="0.25">
      <c r="A1906" t="s">
        <v>1938</v>
      </c>
      <c r="B1906">
        <v>1</v>
      </c>
      <c r="C1906">
        <v>0</v>
      </c>
      <c r="D1906">
        <v>0</v>
      </c>
      <c r="E1906">
        <v>0</v>
      </c>
      <c r="F1906">
        <v>56</v>
      </c>
      <c r="G1906">
        <v>1</v>
      </c>
      <c r="H1906" t="s">
        <v>22</v>
      </c>
      <c r="I1906" t="s">
        <v>35</v>
      </c>
      <c r="J1906" t="s">
        <v>23</v>
      </c>
      <c r="K1906" t="s">
        <v>22</v>
      </c>
      <c r="L1906" t="s">
        <v>23</v>
      </c>
      <c r="M1906" t="s">
        <v>22</v>
      </c>
      <c r="N1906" t="s">
        <v>23</v>
      </c>
      <c r="O1906" t="s">
        <v>22</v>
      </c>
      <c r="P1906" t="s">
        <v>26</v>
      </c>
      <c r="Q1906">
        <v>1</v>
      </c>
      <c r="R1906" t="s">
        <v>27</v>
      </c>
      <c r="S1906">
        <v>94.45</v>
      </c>
      <c r="T1906">
        <v>5124.6000000000004</v>
      </c>
      <c r="U1906">
        <v>1</v>
      </c>
    </row>
    <row r="1907" spans="1:21" x14ac:dyDescent="0.25">
      <c r="A1907" t="s">
        <v>1939</v>
      </c>
      <c r="B1907">
        <v>0</v>
      </c>
      <c r="C1907">
        <v>0</v>
      </c>
      <c r="D1907">
        <v>0</v>
      </c>
      <c r="E1907">
        <v>0</v>
      </c>
      <c r="F1907">
        <v>41</v>
      </c>
      <c r="G1907">
        <v>1</v>
      </c>
      <c r="H1907" t="s">
        <v>22</v>
      </c>
      <c r="I1907" t="s">
        <v>23</v>
      </c>
      <c r="J1907" t="s">
        <v>44</v>
      </c>
      <c r="K1907" t="s">
        <v>44</v>
      </c>
      <c r="L1907" t="s">
        <v>44</v>
      </c>
      <c r="M1907" t="s">
        <v>44</v>
      </c>
      <c r="N1907" t="s">
        <v>44</v>
      </c>
      <c r="O1907" t="s">
        <v>44</v>
      </c>
      <c r="P1907" t="s">
        <v>29</v>
      </c>
      <c r="Q1907">
        <v>1</v>
      </c>
      <c r="R1907" t="s">
        <v>30</v>
      </c>
      <c r="S1907">
        <v>24.85</v>
      </c>
      <c r="T1907">
        <v>962.25</v>
      </c>
      <c r="U1907">
        <v>0</v>
      </c>
    </row>
    <row r="1908" spans="1:21" x14ac:dyDescent="0.25">
      <c r="A1908" t="s">
        <v>1940</v>
      </c>
      <c r="B1908">
        <v>1</v>
      </c>
      <c r="C1908">
        <v>0</v>
      </c>
      <c r="D1908">
        <v>0</v>
      </c>
      <c r="E1908">
        <v>0</v>
      </c>
      <c r="F1908">
        <v>40</v>
      </c>
      <c r="G1908">
        <v>0</v>
      </c>
      <c r="H1908" t="s">
        <v>24</v>
      </c>
      <c r="I1908" t="s">
        <v>25</v>
      </c>
      <c r="J1908" t="s">
        <v>23</v>
      </c>
      <c r="K1908" t="s">
        <v>22</v>
      </c>
      <c r="L1908" t="s">
        <v>23</v>
      </c>
      <c r="M1908" t="s">
        <v>22</v>
      </c>
      <c r="N1908" t="s">
        <v>23</v>
      </c>
      <c r="O1908" t="s">
        <v>23</v>
      </c>
      <c r="P1908" t="s">
        <v>29</v>
      </c>
      <c r="Q1908">
        <v>0</v>
      </c>
      <c r="R1908" t="s">
        <v>38</v>
      </c>
      <c r="S1908">
        <v>36</v>
      </c>
      <c r="T1908">
        <v>1382.9</v>
      </c>
      <c r="U1908">
        <v>0</v>
      </c>
    </row>
    <row r="1909" spans="1:21" x14ac:dyDescent="0.25">
      <c r="A1909" t="s">
        <v>1941</v>
      </c>
      <c r="B1909">
        <v>0</v>
      </c>
      <c r="C1909">
        <v>0</v>
      </c>
      <c r="D1909">
        <v>0</v>
      </c>
      <c r="E1909">
        <v>0</v>
      </c>
      <c r="F1909">
        <v>7</v>
      </c>
      <c r="G1909">
        <v>1</v>
      </c>
      <c r="H1909" t="s">
        <v>23</v>
      </c>
      <c r="I1909" t="s">
        <v>25</v>
      </c>
      <c r="J1909" t="s">
        <v>22</v>
      </c>
      <c r="K1909" t="s">
        <v>22</v>
      </c>
      <c r="L1909" t="s">
        <v>23</v>
      </c>
      <c r="M1909" t="s">
        <v>22</v>
      </c>
      <c r="N1909" t="s">
        <v>22</v>
      </c>
      <c r="O1909" t="s">
        <v>22</v>
      </c>
      <c r="P1909" t="s">
        <v>26</v>
      </c>
      <c r="Q1909">
        <v>1</v>
      </c>
      <c r="R1909" t="s">
        <v>27</v>
      </c>
      <c r="S1909">
        <v>78.5</v>
      </c>
      <c r="T1909">
        <v>571.04999999999995</v>
      </c>
      <c r="U1909">
        <v>0</v>
      </c>
    </row>
    <row r="1910" spans="1:21" x14ac:dyDescent="0.25">
      <c r="A1910" t="s">
        <v>1942</v>
      </c>
      <c r="B1910">
        <v>1</v>
      </c>
      <c r="C1910">
        <v>0</v>
      </c>
      <c r="D1910">
        <v>0</v>
      </c>
      <c r="E1910">
        <v>0</v>
      </c>
      <c r="F1910">
        <v>69</v>
      </c>
      <c r="G1910">
        <v>1</v>
      </c>
      <c r="H1910" t="s">
        <v>23</v>
      </c>
      <c r="I1910" t="s">
        <v>23</v>
      </c>
      <c r="J1910" t="s">
        <v>44</v>
      </c>
      <c r="K1910" t="s">
        <v>44</v>
      </c>
      <c r="L1910" t="s">
        <v>44</v>
      </c>
      <c r="M1910" t="s">
        <v>44</v>
      </c>
      <c r="N1910" t="s">
        <v>44</v>
      </c>
      <c r="O1910" t="s">
        <v>44</v>
      </c>
      <c r="P1910" t="s">
        <v>45</v>
      </c>
      <c r="Q1910">
        <v>0</v>
      </c>
      <c r="R1910" t="s">
        <v>38</v>
      </c>
      <c r="S1910">
        <v>19.95</v>
      </c>
      <c r="T1910">
        <v>1399.35</v>
      </c>
      <c r="U1910">
        <v>0</v>
      </c>
    </row>
    <row r="1911" spans="1:21" x14ac:dyDescent="0.25">
      <c r="A1911" t="s">
        <v>1943</v>
      </c>
      <c r="B1911">
        <v>1</v>
      </c>
      <c r="C1911">
        <v>0</v>
      </c>
      <c r="D1911">
        <v>1</v>
      </c>
      <c r="E1911">
        <v>1</v>
      </c>
      <c r="F1911">
        <v>7</v>
      </c>
      <c r="G1911">
        <v>1</v>
      </c>
      <c r="H1911" t="s">
        <v>23</v>
      </c>
      <c r="I1911" t="s">
        <v>23</v>
      </c>
      <c r="J1911" t="s">
        <v>44</v>
      </c>
      <c r="K1911" t="s">
        <v>44</v>
      </c>
      <c r="L1911" t="s">
        <v>44</v>
      </c>
      <c r="M1911" t="s">
        <v>44</v>
      </c>
      <c r="N1911" t="s">
        <v>44</v>
      </c>
      <c r="O1911" t="s">
        <v>44</v>
      </c>
      <c r="P1911" t="s">
        <v>29</v>
      </c>
      <c r="Q1911">
        <v>0</v>
      </c>
      <c r="R1911" t="s">
        <v>30</v>
      </c>
      <c r="S1911">
        <v>20.65</v>
      </c>
      <c r="T1911">
        <v>150</v>
      </c>
      <c r="U1911">
        <v>0</v>
      </c>
    </row>
    <row r="1912" spans="1:21" x14ac:dyDescent="0.25">
      <c r="A1912" t="s">
        <v>1944</v>
      </c>
      <c r="B1912">
        <v>0</v>
      </c>
      <c r="C1912">
        <v>0</v>
      </c>
      <c r="D1912">
        <v>1</v>
      </c>
      <c r="E1912">
        <v>1</v>
      </c>
      <c r="F1912">
        <v>5</v>
      </c>
      <c r="G1912">
        <v>0</v>
      </c>
      <c r="H1912" t="s">
        <v>24</v>
      </c>
      <c r="I1912" t="s">
        <v>25</v>
      </c>
      <c r="J1912" t="s">
        <v>23</v>
      </c>
      <c r="K1912" t="s">
        <v>22</v>
      </c>
      <c r="L1912" t="s">
        <v>23</v>
      </c>
      <c r="M1912" t="s">
        <v>23</v>
      </c>
      <c r="N1912" t="s">
        <v>23</v>
      </c>
      <c r="O1912" t="s">
        <v>23</v>
      </c>
      <c r="P1912" t="s">
        <v>26</v>
      </c>
      <c r="Q1912">
        <v>1</v>
      </c>
      <c r="R1912" t="s">
        <v>27</v>
      </c>
      <c r="S1912">
        <v>30.5</v>
      </c>
      <c r="T1912">
        <v>167.2</v>
      </c>
      <c r="U1912">
        <v>0</v>
      </c>
    </row>
    <row r="1913" spans="1:21" x14ac:dyDescent="0.25">
      <c r="A1913" t="s">
        <v>1945</v>
      </c>
      <c r="B1913">
        <v>0</v>
      </c>
      <c r="C1913">
        <v>0</v>
      </c>
      <c r="D1913">
        <v>1</v>
      </c>
      <c r="E1913">
        <v>1</v>
      </c>
      <c r="F1913">
        <v>72</v>
      </c>
      <c r="G1913">
        <v>1</v>
      </c>
      <c r="H1913" t="s">
        <v>22</v>
      </c>
      <c r="I1913" t="s">
        <v>35</v>
      </c>
      <c r="J1913" t="s">
        <v>22</v>
      </c>
      <c r="K1913" t="s">
        <v>22</v>
      </c>
      <c r="L1913" t="s">
        <v>22</v>
      </c>
      <c r="M1913" t="s">
        <v>22</v>
      </c>
      <c r="N1913" t="s">
        <v>22</v>
      </c>
      <c r="O1913" t="s">
        <v>23</v>
      </c>
      <c r="P1913" t="s">
        <v>45</v>
      </c>
      <c r="Q1913">
        <v>0</v>
      </c>
      <c r="R1913" t="s">
        <v>38</v>
      </c>
      <c r="S1913">
        <v>106.1</v>
      </c>
      <c r="T1913">
        <v>7657.4</v>
      </c>
      <c r="U1913">
        <v>0</v>
      </c>
    </row>
    <row r="1914" spans="1:21" x14ac:dyDescent="0.25">
      <c r="A1914" t="s">
        <v>1946</v>
      </c>
      <c r="B1914">
        <v>1</v>
      </c>
      <c r="C1914">
        <v>0</v>
      </c>
      <c r="D1914">
        <v>1</v>
      </c>
      <c r="E1914">
        <v>1</v>
      </c>
      <c r="F1914">
        <v>44</v>
      </c>
      <c r="G1914">
        <v>1</v>
      </c>
      <c r="H1914" t="s">
        <v>23</v>
      </c>
      <c r="I1914" t="s">
        <v>23</v>
      </c>
      <c r="J1914" t="s">
        <v>44</v>
      </c>
      <c r="K1914" t="s">
        <v>44</v>
      </c>
      <c r="L1914" t="s">
        <v>44</v>
      </c>
      <c r="M1914" t="s">
        <v>44</v>
      </c>
      <c r="N1914" t="s">
        <v>44</v>
      </c>
      <c r="O1914" t="s">
        <v>44</v>
      </c>
      <c r="P1914" t="s">
        <v>29</v>
      </c>
      <c r="Q1914">
        <v>1</v>
      </c>
      <c r="R1914" t="s">
        <v>33</v>
      </c>
      <c r="S1914">
        <v>20.5</v>
      </c>
      <c r="T1914">
        <v>865.05</v>
      </c>
      <c r="U1914">
        <v>0</v>
      </c>
    </row>
    <row r="1915" spans="1:21" x14ac:dyDescent="0.25">
      <c r="A1915" t="s">
        <v>1947</v>
      </c>
      <c r="B1915">
        <v>0</v>
      </c>
      <c r="C1915">
        <v>0</v>
      </c>
      <c r="D1915">
        <v>0</v>
      </c>
      <c r="E1915">
        <v>0</v>
      </c>
      <c r="F1915">
        <v>65</v>
      </c>
      <c r="G1915">
        <v>1</v>
      </c>
      <c r="H1915" t="s">
        <v>22</v>
      </c>
      <c r="I1915" t="s">
        <v>35</v>
      </c>
      <c r="J1915" t="s">
        <v>23</v>
      </c>
      <c r="K1915" t="s">
        <v>22</v>
      </c>
      <c r="L1915" t="s">
        <v>22</v>
      </c>
      <c r="M1915" t="s">
        <v>23</v>
      </c>
      <c r="N1915" t="s">
        <v>22</v>
      </c>
      <c r="O1915" t="s">
        <v>23</v>
      </c>
      <c r="P1915" t="s">
        <v>29</v>
      </c>
      <c r="Q1915">
        <v>1</v>
      </c>
      <c r="R1915" t="s">
        <v>27</v>
      </c>
      <c r="S1915">
        <v>95.5</v>
      </c>
      <c r="T1915">
        <v>6153.85</v>
      </c>
      <c r="U1915">
        <v>0</v>
      </c>
    </row>
    <row r="1916" spans="1:21" x14ac:dyDescent="0.25">
      <c r="A1916" t="s">
        <v>1948</v>
      </c>
      <c r="B1916">
        <v>0</v>
      </c>
      <c r="C1916">
        <v>0</v>
      </c>
      <c r="D1916">
        <v>0</v>
      </c>
      <c r="E1916">
        <v>0</v>
      </c>
      <c r="F1916">
        <v>3</v>
      </c>
      <c r="G1916">
        <v>1</v>
      </c>
      <c r="H1916" t="s">
        <v>22</v>
      </c>
      <c r="I1916" t="s">
        <v>25</v>
      </c>
      <c r="J1916" t="s">
        <v>23</v>
      </c>
      <c r="K1916" t="s">
        <v>23</v>
      </c>
      <c r="L1916" t="s">
        <v>23</v>
      </c>
      <c r="M1916" t="s">
        <v>22</v>
      </c>
      <c r="N1916" t="s">
        <v>22</v>
      </c>
      <c r="O1916" t="s">
        <v>23</v>
      </c>
      <c r="P1916" t="s">
        <v>26</v>
      </c>
      <c r="Q1916">
        <v>0</v>
      </c>
      <c r="R1916" t="s">
        <v>27</v>
      </c>
      <c r="S1916">
        <v>64.599999999999994</v>
      </c>
      <c r="T1916">
        <v>174.2</v>
      </c>
      <c r="U1916">
        <v>0</v>
      </c>
    </row>
    <row r="1917" spans="1:21" x14ac:dyDescent="0.25">
      <c r="A1917" t="s">
        <v>1949</v>
      </c>
      <c r="B1917">
        <v>1</v>
      </c>
      <c r="C1917">
        <v>0</v>
      </c>
      <c r="D1917">
        <v>0</v>
      </c>
      <c r="E1917">
        <v>0</v>
      </c>
      <c r="F1917">
        <v>24</v>
      </c>
      <c r="G1917">
        <v>1</v>
      </c>
      <c r="H1917" t="s">
        <v>23</v>
      </c>
      <c r="I1917" t="s">
        <v>25</v>
      </c>
      <c r="J1917" t="s">
        <v>23</v>
      </c>
      <c r="K1917" t="s">
        <v>23</v>
      </c>
      <c r="L1917" t="s">
        <v>23</v>
      </c>
      <c r="M1917" t="s">
        <v>22</v>
      </c>
      <c r="N1917" t="s">
        <v>23</v>
      </c>
      <c r="O1917" t="s">
        <v>23</v>
      </c>
      <c r="P1917" t="s">
        <v>26</v>
      </c>
      <c r="Q1917">
        <v>1</v>
      </c>
      <c r="R1917" t="s">
        <v>38</v>
      </c>
      <c r="S1917">
        <v>51.1</v>
      </c>
      <c r="T1917">
        <v>1269.5999999999999</v>
      </c>
      <c r="U1917">
        <v>0</v>
      </c>
    </row>
    <row r="1918" spans="1:21" x14ac:dyDescent="0.25">
      <c r="A1918" t="s">
        <v>1950</v>
      </c>
      <c r="B1918">
        <v>0</v>
      </c>
      <c r="C1918">
        <v>0</v>
      </c>
      <c r="D1918">
        <v>0</v>
      </c>
      <c r="E1918">
        <v>0</v>
      </c>
      <c r="F1918">
        <v>44</v>
      </c>
      <c r="G1918">
        <v>1</v>
      </c>
      <c r="H1918" t="s">
        <v>22</v>
      </c>
      <c r="I1918" t="s">
        <v>35</v>
      </c>
      <c r="J1918" t="s">
        <v>23</v>
      </c>
      <c r="K1918" t="s">
        <v>22</v>
      </c>
      <c r="L1918" t="s">
        <v>22</v>
      </c>
      <c r="M1918" t="s">
        <v>23</v>
      </c>
      <c r="N1918" t="s">
        <v>23</v>
      </c>
      <c r="O1918" t="s">
        <v>23</v>
      </c>
      <c r="P1918" t="s">
        <v>26</v>
      </c>
      <c r="Q1918">
        <v>1</v>
      </c>
      <c r="R1918" t="s">
        <v>33</v>
      </c>
      <c r="S1918">
        <v>84.8</v>
      </c>
      <c r="T1918">
        <v>3862.55</v>
      </c>
      <c r="U1918">
        <v>1</v>
      </c>
    </row>
    <row r="1919" spans="1:21" x14ac:dyDescent="0.25">
      <c r="A1919" t="s">
        <v>1951</v>
      </c>
      <c r="B1919">
        <v>0</v>
      </c>
      <c r="C1919">
        <v>1</v>
      </c>
      <c r="D1919">
        <v>1</v>
      </c>
      <c r="E1919">
        <v>0</v>
      </c>
      <c r="F1919">
        <v>72</v>
      </c>
      <c r="G1919">
        <v>1</v>
      </c>
      <c r="H1919" t="s">
        <v>22</v>
      </c>
      <c r="I1919" t="s">
        <v>25</v>
      </c>
      <c r="J1919" t="s">
        <v>22</v>
      </c>
      <c r="K1919" t="s">
        <v>22</v>
      </c>
      <c r="L1919" t="s">
        <v>22</v>
      </c>
      <c r="M1919" t="s">
        <v>22</v>
      </c>
      <c r="N1919" t="s">
        <v>22</v>
      </c>
      <c r="O1919" t="s">
        <v>22</v>
      </c>
      <c r="P1919" t="s">
        <v>45</v>
      </c>
      <c r="Q1919">
        <v>0</v>
      </c>
      <c r="R1919" t="s">
        <v>38</v>
      </c>
      <c r="S1919">
        <v>89.1</v>
      </c>
      <c r="T1919">
        <v>6352.4</v>
      </c>
      <c r="U1919">
        <v>0</v>
      </c>
    </row>
    <row r="1920" spans="1:21" x14ac:dyDescent="0.25">
      <c r="A1920" t="s">
        <v>1952</v>
      </c>
      <c r="B1920">
        <v>1</v>
      </c>
      <c r="C1920">
        <v>0</v>
      </c>
      <c r="D1920">
        <v>0</v>
      </c>
      <c r="E1920">
        <v>0</v>
      </c>
      <c r="F1920">
        <v>24</v>
      </c>
      <c r="G1920">
        <v>1</v>
      </c>
      <c r="H1920" t="s">
        <v>23</v>
      </c>
      <c r="I1920" t="s">
        <v>25</v>
      </c>
      <c r="J1920" t="s">
        <v>22</v>
      </c>
      <c r="K1920" t="s">
        <v>23</v>
      </c>
      <c r="L1920" t="s">
        <v>23</v>
      </c>
      <c r="M1920" t="s">
        <v>22</v>
      </c>
      <c r="N1920" t="s">
        <v>23</v>
      </c>
      <c r="O1920" t="s">
        <v>23</v>
      </c>
      <c r="P1920" t="s">
        <v>26</v>
      </c>
      <c r="Q1920">
        <v>0</v>
      </c>
      <c r="R1920" t="s">
        <v>27</v>
      </c>
      <c r="S1920">
        <v>54.95</v>
      </c>
      <c r="T1920">
        <v>1348.5</v>
      </c>
      <c r="U1920">
        <v>0</v>
      </c>
    </row>
    <row r="1921" spans="1:21" x14ac:dyDescent="0.25">
      <c r="A1921" t="s">
        <v>1953</v>
      </c>
      <c r="B1921">
        <v>1</v>
      </c>
      <c r="C1921">
        <v>0</v>
      </c>
      <c r="D1921">
        <v>0</v>
      </c>
      <c r="E1921">
        <v>0</v>
      </c>
      <c r="F1921">
        <v>1</v>
      </c>
      <c r="G1921">
        <v>1</v>
      </c>
      <c r="H1921" t="s">
        <v>23</v>
      </c>
      <c r="I1921" t="s">
        <v>25</v>
      </c>
      <c r="J1921" t="s">
        <v>23</v>
      </c>
      <c r="K1921" t="s">
        <v>23</v>
      </c>
      <c r="L1921" t="s">
        <v>22</v>
      </c>
      <c r="M1921" t="s">
        <v>23</v>
      </c>
      <c r="N1921" t="s">
        <v>23</v>
      </c>
      <c r="O1921" t="s">
        <v>23</v>
      </c>
      <c r="P1921" t="s">
        <v>26</v>
      </c>
      <c r="Q1921">
        <v>0</v>
      </c>
      <c r="R1921" t="s">
        <v>30</v>
      </c>
      <c r="S1921">
        <v>50.9</v>
      </c>
      <c r="T1921">
        <v>50.9</v>
      </c>
      <c r="U1921">
        <v>1</v>
      </c>
    </row>
    <row r="1922" spans="1:21" x14ac:dyDescent="0.25">
      <c r="A1922" t="s">
        <v>1954</v>
      </c>
      <c r="B1922">
        <v>1</v>
      </c>
      <c r="C1922">
        <v>0</v>
      </c>
      <c r="D1922">
        <v>1</v>
      </c>
      <c r="E1922">
        <v>0</v>
      </c>
      <c r="F1922">
        <v>22</v>
      </c>
      <c r="G1922">
        <v>1</v>
      </c>
      <c r="H1922" t="s">
        <v>23</v>
      </c>
      <c r="I1922" t="s">
        <v>23</v>
      </c>
      <c r="J1922" t="s">
        <v>44</v>
      </c>
      <c r="K1922" t="s">
        <v>44</v>
      </c>
      <c r="L1922" t="s">
        <v>44</v>
      </c>
      <c r="M1922" t="s">
        <v>44</v>
      </c>
      <c r="N1922" t="s">
        <v>44</v>
      </c>
      <c r="O1922" t="s">
        <v>44</v>
      </c>
      <c r="P1922" t="s">
        <v>26</v>
      </c>
      <c r="Q1922">
        <v>1</v>
      </c>
      <c r="R1922" t="s">
        <v>33</v>
      </c>
      <c r="S1922">
        <v>20.45</v>
      </c>
      <c r="T1922">
        <v>471.55</v>
      </c>
      <c r="U1922">
        <v>0</v>
      </c>
    </row>
    <row r="1923" spans="1:21" x14ac:dyDescent="0.25">
      <c r="A1923" t="s">
        <v>1955</v>
      </c>
      <c r="B1923">
        <v>1</v>
      </c>
      <c r="C1923">
        <v>0</v>
      </c>
      <c r="D1923">
        <v>1</v>
      </c>
      <c r="E1923">
        <v>1</v>
      </c>
      <c r="F1923">
        <v>70</v>
      </c>
      <c r="G1923">
        <v>1</v>
      </c>
      <c r="H1923" t="s">
        <v>22</v>
      </c>
      <c r="I1923" t="s">
        <v>25</v>
      </c>
      <c r="J1923" t="s">
        <v>23</v>
      </c>
      <c r="K1923" t="s">
        <v>22</v>
      </c>
      <c r="L1923" t="s">
        <v>22</v>
      </c>
      <c r="M1923" t="s">
        <v>22</v>
      </c>
      <c r="N1923" t="s">
        <v>22</v>
      </c>
      <c r="O1923" t="s">
        <v>22</v>
      </c>
      <c r="P1923" t="s">
        <v>45</v>
      </c>
      <c r="Q1923">
        <v>1</v>
      </c>
      <c r="R1923" t="s">
        <v>38</v>
      </c>
      <c r="S1923">
        <v>85.95</v>
      </c>
      <c r="T1923">
        <v>5931.75</v>
      </c>
      <c r="U1923">
        <v>0</v>
      </c>
    </row>
    <row r="1924" spans="1:21" x14ac:dyDescent="0.25">
      <c r="A1924" t="s">
        <v>1956</v>
      </c>
      <c r="B1924">
        <v>1</v>
      </c>
      <c r="C1924">
        <v>0</v>
      </c>
      <c r="D1924">
        <v>1</v>
      </c>
      <c r="E1924">
        <v>1</v>
      </c>
      <c r="F1924">
        <v>25</v>
      </c>
      <c r="G1924">
        <v>1</v>
      </c>
      <c r="H1924" t="s">
        <v>22</v>
      </c>
      <c r="I1924" t="s">
        <v>25</v>
      </c>
      <c r="J1924" t="s">
        <v>23</v>
      </c>
      <c r="K1924" t="s">
        <v>23</v>
      </c>
      <c r="L1924" t="s">
        <v>23</v>
      </c>
      <c r="M1924" t="s">
        <v>23</v>
      </c>
      <c r="N1924" t="s">
        <v>22</v>
      </c>
      <c r="O1924" t="s">
        <v>23</v>
      </c>
      <c r="P1924" t="s">
        <v>26</v>
      </c>
      <c r="Q1924">
        <v>0</v>
      </c>
      <c r="R1924" t="s">
        <v>27</v>
      </c>
      <c r="S1924">
        <v>60.35</v>
      </c>
      <c r="T1924">
        <v>1404.65</v>
      </c>
      <c r="U1924">
        <v>0</v>
      </c>
    </row>
    <row r="1925" spans="1:21" x14ac:dyDescent="0.25">
      <c r="A1925" t="s">
        <v>1957</v>
      </c>
      <c r="B1925">
        <v>1</v>
      </c>
      <c r="C1925">
        <v>0</v>
      </c>
      <c r="D1925">
        <v>1</v>
      </c>
      <c r="E1925">
        <v>1</v>
      </c>
      <c r="F1925">
        <v>37</v>
      </c>
      <c r="G1925">
        <v>1</v>
      </c>
      <c r="H1925" t="s">
        <v>23</v>
      </c>
      <c r="I1925" t="s">
        <v>23</v>
      </c>
      <c r="J1925" t="s">
        <v>44</v>
      </c>
      <c r="K1925" t="s">
        <v>44</v>
      </c>
      <c r="L1925" t="s">
        <v>44</v>
      </c>
      <c r="M1925" t="s">
        <v>44</v>
      </c>
      <c r="N1925" t="s">
        <v>44</v>
      </c>
      <c r="O1925" t="s">
        <v>44</v>
      </c>
      <c r="P1925" t="s">
        <v>45</v>
      </c>
      <c r="Q1925">
        <v>0</v>
      </c>
      <c r="R1925" t="s">
        <v>33</v>
      </c>
      <c r="S1925">
        <v>19.8</v>
      </c>
      <c r="T1925">
        <v>726.1</v>
      </c>
      <c r="U1925">
        <v>0</v>
      </c>
    </row>
    <row r="1926" spans="1:21" x14ac:dyDescent="0.25">
      <c r="A1926" t="s">
        <v>1958</v>
      </c>
      <c r="B1926">
        <v>0</v>
      </c>
      <c r="C1926">
        <v>1</v>
      </c>
      <c r="D1926">
        <v>1</v>
      </c>
      <c r="E1926">
        <v>1</v>
      </c>
      <c r="F1926">
        <v>22</v>
      </c>
      <c r="G1926">
        <v>1</v>
      </c>
      <c r="H1926" t="s">
        <v>22</v>
      </c>
      <c r="I1926" t="s">
        <v>35</v>
      </c>
      <c r="J1926" t="s">
        <v>23</v>
      </c>
      <c r="K1926" t="s">
        <v>23</v>
      </c>
      <c r="L1926" t="s">
        <v>23</v>
      </c>
      <c r="M1926" t="s">
        <v>23</v>
      </c>
      <c r="N1926" t="s">
        <v>22</v>
      </c>
      <c r="O1926" t="s">
        <v>23</v>
      </c>
      <c r="P1926" t="s">
        <v>26</v>
      </c>
      <c r="Q1926">
        <v>0</v>
      </c>
      <c r="R1926" t="s">
        <v>33</v>
      </c>
      <c r="S1926">
        <v>85.35</v>
      </c>
      <c r="T1926">
        <v>1961.6</v>
      </c>
      <c r="U1926">
        <v>0</v>
      </c>
    </row>
    <row r="1927" spans="1:21" x14ac:dyDescent="0.25">
      <c r="A1927" t="s">
        <v>1959</v>
      </c>
      <c r="B1927">
        <v>0</v>
      </c>
      <c r="C1927">
        <v>0</v>
      </c>
      <c r="D1927">
        <v>1</v>
      </c>
      <c r="E1927">
        <v>1</v>
      </c>
      <c r="F1927">
        <v>59</v>
      </c>
      <c r="G1927">
        <v>1</v>
      </c>
      <c r="H1927" t="s">
        <v>22</v>
      </c>
      <c r="I1927" t="s">
        <v>25</v>
      </c>
      <c r="J1927" t="s">
        <v>23</v>
      </c>
      <c r="K1927" t="s">
        <v>23</v>
      </c>
      <c r="L1927" t="s">
        <v>22</v>
      </c>
      <c r="M1927" t="s">
        <v>22</v>
      </c>
      <c r="N1927" t="s">
        <v>22</v>
      </c>
      <c r="O1927" t="s">
        <v>23</v>
      </c>
      <c r="P1927" t="s">
        <v>45</v>
      </c>
      <c r="Q1927">
        <v>1</v>
      </c>
      <c r="R1927" t="s">
        <v>33</v>
      </c>
      <c r="S1927">
        <v>72.099999999999994</v>
      </c>
      <c r="T1927">
        <v>4194.8500000000004</v>
      </c>
      <c r="U1927">
        <v>0</v>
      </c>
    </row>
    <row r="1928" spans="1:21" x14ac:dyDescent="0.25">
      <c r="A1928" t="s">
        <v>1960</v>
      </c>
      <c r="B1928">
        <v>1</v>
      </c>
      <c r="C1928">
        <v>0</v>
      </c>
      <c r="D1928">
        <v>1</v>
      </c>
      <c r="E1928">
        <v>1</v>
      </c>
      <c r="F1928">
        <v>49</v>
      </c>
      <c r="G1928">
        <v>1</v>
      </c>
      <c r="H1928" t="s">
        <v>22</v>
      </c>
      <c r="I1928" t="s">
        <v>35</v>
      </c>
      <c r="J1928" t="s">
        <v>23</v>
      </c>
      <c r="K1928" t="s">
        <v>23</v>
      </c>
      <c r="L1928" t="s">
        <v>22</v>
      </c>
      <c r="M1928" t="s">
        <v>23</v>
      </c>
      <c r="N1928" t="s">
        <v>22</v>
      </c>
      <c r="O1928" t="s">
        <v>22</v>
      </c>
      <c r="P1928" t="s">
        <v>26</v>
      </c>
      <c r="Q1928">
        <v>1</v>
      </c>
      <c r="R1928" t="s">
        <v>27</v>
      </c>
      <c r="S1928">
        <v>99.8</v>
      </c>
      <c r="T1928">
        <v>4872.45</v>
      </c>
      <c r="U1928">
        <v>1</v>
      </c>
    </row>
    <row r="1929" spans="1:21" x14ac:dyDescent="0.25">
      <c r="A1929" t="s">
        <v>1961</v>
      </c>
      <c r="B1929">
        <v>1</v>
      </c>
      <c r="C1929">
        <v>0</v>
      </c>
      <c r="D1929">
        <v>1</v>
      </c>
      <c r="E1929">
        <v>1</v>
      </c>
      <c r="F1929">
        <v>47</v>
      </c>
      <c r="G1929">
        <v>1</v>
      </c>
      <c r="H1929" t="s">
        <v>22</v>
      </c>
      <c r="I1929" t="s">
        <v>35</v>
      </c>
      <c r="J1929" t="s">
        <v>23</v>
      </c>
      <c r="K1929" t="s">
        <v>23</v>
      </c>
      <c r="L1929" t="s">
        <v>22</v>
      </c>
      <c r="M1929" t="s">
        <v>22</v>
      </c>
      <c r="N1929" t="s">
        <v>22</v>
      </c>
      <c r="O1929" t="s">
        <v>22</v>
      </c>
      <c r="P1929" t="s">
        <v>26</v>
      </c>
      <c r="Q1929">
        <v>1</v>
      </c>
      <c r="R1929" t="s">
        <v>33</v>
      </c>
      <c r="S1929">
        <v>107.35</v>
      </c>
      <c r="T1929">
        <v>5118.95</v>
      </c>
      <c r="U1929">
        <v>1</v>
      </c>
    </row>
    <row r="1930" spans="1:21" x14ac:dyDescent="0.25">
      <c r="A1930" t="s">
        <v>1962</v>
      </c>
      <c r="B1930">
        <v>0</v>
      </c>
      <c r="C1930">
        <v>0</v>
      </c>
      <c r="D1930">
        <v>1</v>
      </c>
      <c r="E1930">
        <v>1</v>
      </c>
      <c r="F1930">
        <v>31</v>
      </c>
      <c r="G1930">
        <v>1</v>
      </c>
      <c r="H1930" t="s">
        <v>23</v>
      </c>
      <c r="I1930" t="s">
        <v>23</v>
      </c>
      <c r="J1930" t="s">
        <v>44</v>
      </c>
      <c r="K1930" t="s">
        <v>44</v>
      </c>
      <c r="L1930" t="s">
        <v>44</v>
      </c>
      <c r="M1930" t="s">
        <v>44</v>
      </c>
      <c r="N1930" t="s">
        <v>44</v>
      </c>
      <c r="O1930" t="s">
        <v>44</v>
      </c>
      <c r="P1930" t="s">
        <v>26</v>
      </c>
      <c r="Q1930">
        <v>1</v>
      </c>
      <c r="R1930" t="s">
        <v>30</v>
      </c>
      <c r="S1930">
        <v>19.55</v>
      </c>
      <c r="T1930">
        <v>658.95</v>
      </c>
      <c r="U1930">
        <v>1</v>
      </c>
    </row>
    <row r="1931" spans="1:21" x14ac:dyDescent="0.25">
      <c r="A1931" t="s">
        <v>1963</v>
      </c>
      <c r="B1931">
        <v>1</v>
      </c>
      <c r="C1931">
        <v>0</v>
      </c>
      <c r="D1931">
        <v>1</v>
      </c>
      <c r="E1931">
        <v>1</v>
      </c>
      <c r="F1931">
        <v>1</v>
      </c>
      <c r="G1931">
        <v>1</v>
      </c>
      <c r="H1931" t="s">
        <v>23</v>
      </c>
      <c r="I1931" t="s">
        <v>35</v>
      </c>
      <c r="J1931" t="s">
        <v>23</v>
      </c>
      <c r="K1931" t="s">
        <v>23</v>
      </c>
      <c r="L1931" t="s">
        <v>23</v>
      </c>
      <c r="M1931" t="s">
        <v>23</v>
      </c>
      <c r="N1931" t="s">
        <v>23</v>
      </c>
      <c r="O1931" t="s">
        <v>22</v>
      </c>
      <c r="P1931" t="s">
        <v>26</v>
      </c>
      <c r="Q1931">
        <v>1</v>
      </c>
      <c r="R1931" t="s">
        <v>27</v>
      </c>
      <c r="S1931">
        <v>81.05</v>
      </c>
      <c r="T1931">
        <v>81.05</v>
      </c>
      <c r="U1931">
        <v>0</v>
      </c>
    </row>
    <row r="1932" spans="1:21" x14ac:dyDescent="0.25">
      <c r="A1932" t="s">
        <v>1964</v>
      </c>
      <c r="B1932">
        <v>1</v>
      </c>
      <c r="C1932">
        <v>0</v>
      </c>
      <c r="D1932">
        <v>0</v>
      </c>
      <c r="E1932">
        <v>0</v>
      </c>
      <c r="F1932">
        <v>3</v>
      </c>
      <c r="G1932">
        <v>1</v>
      </c>
      <c r="H1932" t="s">
        <v>23</v>
      </c>
      <c r="I1932" t="s">
        <v>23</v>
      </c>
      <c r="J1932" t="s">
        <v>44</v>
      </c>
      <c r="K1932" t="s">
        <v>44</v>
      </c>
      <c r="L1932" t="s">
        <v>44</v>
      </c>
      <c r="M1932" t="s">
        <v>44</v>
      </c>
      <c r="N1932" t="s">
        <v>44</v>
      </c>
      <c r="O1932" t="s">
        <v>44</v>
      </c>
      <c r="P1932" t="s">
        <v>26</v>
      </c>
      <c r="Q1932">
        <v>1</v>
      </c>
      <c r="R1932" t="s">
        <v>27</v>
      </c>
      <c r="S1932">
        <v>20.5</v>
      </c>
      <c r="T1932">
        <v>76.95</v>
      </c>
      <c r="U1932">
        <v>0</v>
      </c>
    </row>
    <row r="1933" spans="1:21" x14ac:dyDescent="0.25">
      <c r="A1933" t="s">
        <v>1965</v>
      </c>
      <c r="B1933">
        <v>0</v>
      </c>
      <c r="C1933">
        <v>0</v>
      </c>
      <c r="D1933">
        <v>1</v>
      </c>
      <c r="E1933">
        <v>0</v>
      </c>
      <c r="F1933">
        <v>53</v>
      </c>
      <c r="G1933">
        <v>1</v>
      </c>
      <c r="H1933" t="s">
        <v>22</v>
      </c>
      <c r="I1933" t="s">
        <v>35</v>
      </c>
      <c r="J1933" t="s">
        <v>23</v>
      </c>
      <c r="K1933" t="s">
        <v>22</v>
      </c>
      <c r="L1933" t="s">
        <v>22</v>
      </c>
      <c r="M1933" t="s">
        <v>22</v>
      </c>
      <c r="N1933" t="s">
        <v>22</v>
      </c>
      <c r="O1933" t="s">
        <v>22</v>
      </c>
      <c r="P1933" t="s">
        <v>29</v>
      </c>
      <c r="Q1933">
        <v>1</v>
      </c>
      <c r="R1933" t="s">
        <v>33</v>
      </c>
      <c r="S1933">
        <v>111.8</v>
      </c>
      <c r="T1933">
        <v>5809.75</v>
      </c>
      <c r="U1933">
        <v>0</v>
      </c>
    </row>
    <row r="1934" spans="1:21" x14ac:dyDescent="0.25">
      <c r="A1934" t="s">
        <v>1966</v>
      </c>
      <c r="B1934">
        <v>1</v>
      </c>
      <c r="C1934">
        <v>0</v>
      </c>
      <c r="D1934">
        <v>0</v>
      </c>
      <c r="E1934">
        <v>0</v>
      </c>
      <c r="F1934">
        <v>1</v>
      </c>
      <c r="G1934">
        <v>1</v>
      </c>
      <c r="H1934" t="s">
        <v>23</v>
      </c>
      <c r="I1934" t="s">
        <v>23</v>
      </c>
      <c r="J1934" t="s">
        <v>44</v>
      </c>
      <c r="K1934" t="s">
        <v>44</v>
      </c>
      <c r="L1934" t="s">
        <v>44</v>
      </c>
      <c r="M1934" t="s">
        <v>44</v>
      </c>
      <c r="N1934" t="s">
        <v>44</v>
      </c>
      <c r="O1934" t="s">
        <v>44</v>
      </c>
      <c r="P1934" t="s">
        <v>26</v>
      </c>
      <c r="Q1934">
        <v>0</v>
      </c>
      <c r="R1934" t="s">
        <v>30</v>
      </c>
      <c r="S1934">
        <v>20.2</v>
      </c>
      <c r="T1934">
        <v>20.2</v>
      </c>
      <c r="U1934">
        <v>0</v>
      </c>
    </row>
    <row r="1935" spans="1:21" x14ac:dyDescent="0.25">
      <c r="A1935" t="s">
        <v>1967</v>
      </c>
      <c r="B1935">
        <v>1</v>
      </c>
      <c r="C1935">
        <v>0</v>
      </c>
      <c r="D1935">
        <v>0</v>
      </c>
      <c r="E1935">
        <v>0</v>
      </c>
      <c r="F1935">
        <v>20</v>
      </c>
      <c r="G1935">
        <v>1</v>
      </c>
      <c r="H1935" t="s">
        <v>23</v>
      </c>
      <c r="I1935" t="s">
        <v>23</v>
      </c>
      <c r="J1935" t="s">
        <v>44</v>
      </c>
      <c r="K1935" t="s">
        <v>44</v>
      </c>
      <c r="L1935" t="s">
        <v>44</v>
      </c>
      <c r="M1935" t="s">
        <v>44</v>
      </c>
      <c r="N1935" t="s">
        <v>44</v>
      </c>
      <c r="O1935" t="s">
        <v>44</v>
      </c>
      <c r="P1935" t="s">
        <v>29</v>
      </c>
      <c r="Q1935">
        <v>1</v>
      </c>
      <c r="R1935" t="s">
        <v>30</v>
      </c>
      <c r="S1935">
        <v>19.7</v>
      </c>
      <c r="T1935">
        <v>415.9</v>
      </c>
      <c r="U1935">
        <v>0</v>
      </c>
    </row>
    <row r="1936" spans="1:21" x14ac:dyDescent="0.25">
      <c r="A1936" t="s">
        <v>1968</v>
      </c>
      <c r="B1936">
        <v>0</v>
      </c>
      <c r="C1936">
        <v>0</v>
      </c>
      <c r="D1936">
        <v>0</v>
      </c>
      <c r="E1936">
        <v>0</v>
      </c>
      <c r="F1936">
        <v>3</v>
      </c>
      <c r="G1936">
        <v>1</v>
      </c>
      <c r="H1936" t="s">
        <v>23</v>
      </c>
      <c r="I1936" t="s">
        <v>35</v>
      </c>
      <c r="J1936" t="s">
        <v>22</v>
      </c>
      <c r="K1936" t="s">
        <v>22</v>
      </c>
      <c r="L1936" t="s">
        <v>23</v>
      </c>
      <c r="M1936" t="s">
        <v>23</v>
      </c>
      <c r="N1936" t="s">
        <v>23</v>
      </c>
      <c r="O1936" t="s">
        <v>23</v>
      </c>
      <c r="P1936" t="s">
        <v>26</v>
      </c>
      <c r="Q1936">
        <v>1</v>
      </c>
      <c r="R1936" t="s">
        <v>27</v>
      </c>
      <c r="S1936">
        <v>79.099999999999994</v>
      </c>
      <c r="T1936">
        <v>246.5</v>
      </c>
      <c r="U1936">
        <v>1</v>
      </c>
    </row>
    <row r="1937" spans="1:21" x14ac:dyDescent="0.25">
      <c r="A1937" t="s">
        <v>1969</v>
      </c>
      <c r="B1937">
        <v>0</v>
      </c>
      <c r="C1937">
        <v>0</v>
      </c>
      <c r="D1937">
        <v>0</v>
      </c>
      <c r="E1937">
        <v>0</v>
      </c>
      <c r="F1937">
        <v>51</v>
      </c>
      <c r="G1937">
        <v>1</v>
      </c>
      <c r="H1937" t="s">
        <v>23</v>
      </c>
      <c r="I1937" t="s">
        <v>23</v>
      </c>
      <c r="J1937" t="s">
        <v>44</v>
      </c>
      <c r="K1937" t="s">
        <v>44</v>
      </c>
      <c r="L1937" t="s">
        <v>44</v>
      </c>
      <c r="M1937" t="s">
        <v>44</v>
      </c>
      <c r="N1937" t="s">
        <v>44</v>
      </c>
      <c r="O1937" t="s">
        <v>44</v>
      </c>
      <c r="P1937" t="s">
        <v>29</v>
      </c>
      <c r="Q1937">
        <v>1</v>
      </c>
      <c r="R1937" t="s">
        <v>33</v>
      </c>
      <c r="S1937">
        <v>19.850000000000001</v>
      </c>
      <c r="T1937">
        <v>996.95</v>
      </c>
      <c r="U1937">
        <v>0</v>
      </c>
    </row>
    <row r="1938" spans="1:21" x14ac:dyDescent="0.25">
      <c r="A1938" t="s">
        <v>1970</v>
      </c>
      <c r="B1938">
        <v>0</v>
      </c>
      <c r="C1938">
        <v>0</v>
      </c>
      <c r="D1938">
        <v>1</v>
      </c>
      <c r="E1938">
        <v>0</v>
      </c>
      <c r="F1938">
        <v>51</v>
      </c>
      <c r="G1938">
        <v>1</v>
      </c>
      <c r="H1938" t="s">
        <v>23</v>
      </c>
      <c r="I1938" t="s">
        <v>25</v>
      </c>
      <c r="J1938" t="s">
        <v>22</v>
      </c>
      <c r="K1938" t="s">
        <v>22</v>
      </c>
      <c r="L1938" t="s">
        <v>23</v>
      </c>
      <c r="M1938" t="s">
        <v>22</v>
      </c>
      <c r="N1938" t="s">
        <v>23</v>
      </c>
      <c r="O1938" t="s">
        <v>23</v>
      </c>
      <c r="P1938" t="s">
        <v>29</v>
      </c>
      <c r="Q1938">
        <v>1</v>
      </c>
      <c r="R1938" t="s">
        <v>33</v>
      </c>
      <c r="S1938">
        <v>60.5</v>
      </c>
      <c r="T1938">
        <v>3145.15</v>
      </c>
      <c r="U1938">
        <v>0</v>
      </c>
    </row>
    <row r="1939" spans="1:21" x14ac:dyDescent="0.25">
      <c r="A1939" t="s">
        <v>1971</v>
      </c>
      <c r="B1939">
        <v>0</v>
      </c>
      <c r="C1939">
        <v>0</v>
      </c>
      <c r="D1939">
        <v>1</v>
      </c>
      <c r="E1939">
        <v>1</v>
      </c>
      <c r="F1939">
        <v>13</v>
      </c>
      <c r="G1939">
        <v>1</v>
      </c>
      <c r="H1939" t="s">
        <v>23</v>
      </c>
      <c r="I1939" t="s">
        <v>23</v>
      </c>
      <c r="J1939" t="s">
        <v>44</v>
      </c>
      <c r="K1939" t="s">
        <v>44</v>
      </c>
      <c r="L1939" t="s">
        <v>44</v>
      </c>
      <c r="M1939" t="s">
        <v>44</v>
      </c>
      <c r="N1939" t="s">
        <v>44</v>
      </c>
      <c r="O1939" t="s">
        <v>44</v>
      </c>
      <c r="P1939" t="s">
        <v>45</v>
      </c>
      <c r="Q1939">
        <v>0</v>
      </c>
      <c r="R1939" t="s">
        <v>30</v>
      </c>
      <c r="S1939">
        <v>19.55</v>
      </c>
      <c r="T1939">
        <v>265.3</v>
      </c>
      <c r="U1939">
        <v>0</v>
      </c>
    </row>
    <row r="1940" spans="1:21" x14ac:dyDescent="0.25">
      <c r="A1940" t="s">
        <v>1972</v>
      </c>
      <c r="B1940">
        <v>0</v>
      </c>
      <c r="C1940">
        <v>0</v>
      </c>
      <c r="D1940">
        <v>0</v>
      </c>
      <c r="E1940">
        <v>0</v>
      </c>
      <c r="F1940">
        <v>1</v>
      </c>
      <c r="G1940">
        <v>1</v>
      </c>
      <c r="H1940" t="s">
        <v>23</v>
      </c>
      <c r="I1940" t="s">
        <v>23</v>
      </c>
      <c r="J1940" t="s">
        <v>44</v>
      </c>
      <c r="K1940" t="s">
        <v>44</v>
      </c>
      <c r="L1940" t="s">
        <v>44</v>
      </c>
      <c r="M1940" t="s">
        <v>44</v>
      </c>
      <c r="N1940" t="s">
        <v>44</v>
      </c>
      <c r="O1940" t="s">
        <v>44</v>
      </c>
      <c r="P1940" t="s">
        <v>26</v>
      </c>
      <c r="Q1940">
        <v>0</v>
      </c>
      <c r="R1940" t="s">
        <v>30</v>
      </c>
      <c r="S1940">
        <v>20.9</v>
      </c>
      <c r="T1940">
        <v>20.9</v>
      </c>
      <c r="U1940">
        <v>0</v>
      </c>
    </row>
    <row r="1941" spans="1:21" x14ac:dyDescent="0.25">
      <c r="A1941" t="s">
        <v>1973</v>
      </c>
      <c r="B1941">
        <v>1</v>
      </c>
      <c r="C1941">
        <v>0</v>
      </c>
      <c r="D1941">
        <v>0</v>
      </c>
      <c r="E1941">
        <v>1</v>
      </c>
      <c r="F1941">
        <v>1</v>
      </c>
      <c r="G1941">
        <v>1</v>
      </c>
      <c r="H1941" t="s">
        <v>23</v>
      </c>
      <c r="I1941" t="s">
        <v>23</v>
      </c>
      <c r="J1941" t="s">
        <v>44</v>
      </c>
      <c r="K1941" t="s">
        <v>44</v>
      </c>
      <c r="L1941" t="s">
        <v>44</v>
      </c>
      <c r="M1941" t="s">
        <v>44</v>
      </c>
      <c r="N1941" t="s">
        <v>44</v>
      </c>
      <c r="O1941" t="s">
        <v>44</v>
      </c>
      <c r="P1941" t="s">
        <v>26</v>
      </c>
      <c r="Q1941">
        <v>1</v>
      </c>
      <c r="R1941" t="s">
        <v>30</v>
      </c>
      <c r="S1941">
        <v>21.05</v>
      </c>
      <c r="T1941">
        <v>21.05</v>
      </c>
      <c r="U1941">
        <v>0</v>
      </c>
    </row>
    <row r="1942" spans="1:21" x14ac:dyDescent="0.25">
      <c r="A1942" t="s">
        <v>1974</v>
      </c>
      <c r="B1942">
        <v>1</v>
      </c>
      <c r="C1942">
        <v>0</v>
      </c>
      <c r="D1942">
        <v>0</v>
      </c>
      <c r="E1942">
        <v>0</v>
      </c>
      <c r="F1942">
        <v>63</v>
      </c>
      <c r="G1942">
        <v>1</v>
      </c>
      <c r="H1942" t="s">
        <v>22</v>
      </c>
      <c r="I1942" t="s">
        <v>25</v>
      </c>
      <c r="J1942" t="s">
        <v>22</v>
      </c>
      <c r="K1942" t="s">
        <v>22</v>
      </c>
      <c r="L1942" t="s">
        <v>22</v>
      </c>
      <c r="M1942" t="s">
        <v>22</v>
      </c>
      <c r="N1942" t="s">
        <v>23</v>
      </c>
      <c r="O1942" t="s">
        <v>23</v>
      </c>
      <c r="P1942" t="s">
        <v>29</v>
      </c>
      <c r="Q1942">
        <v>0</v>
      </c>
      <c r="R1942" t="s">
        <v>27</v>
      </c>
      <c r="S1942">
        <v>71.5</v>
      </c>
      <c r="T1942">
        <v>4576.3</v>
      </c>
      <c r="U1942">
        <v>0</v>
      </c>
    </row>
    <row r="1943" spans="1:21" x14ac:dyDescent="0.25">
      <c r="A1943" t="s">
        <v>1975</v>
      </c>
      <c r="B1943">
        <v>1</v>
      </c>
      <c r="C1943">
        <v>0</v>
      </c>
      <c r="D1943">
        <v>0</v>
      </c>
      <c r="E1943">
        <v>0</v>
      </c>
      <c r="F1943">
        <v>3</v>
      </c>
      <c r="G1943">
        <v>1</v>
      </c>
      <c r="H1943" t="s">
        <v>23</v>
      </c>
      <c r="I1943" t="s">
        <v>25</v>
      </c>
      <c r="J1943" t="s">
        <v>23</v>
      </c>
      <c r="K1943" t="s">
        <v>23</v>
      </c>
      <c r="L1943" t="s">
        <v>23</v>
      </c>
      <c r="M1943" t="s">
        <v>23</v>
      </c>
      <c r="N1943" t="s">
        <v>23</v>
      </c>
      <c r="O1943" t="s">
        <v>22</v>
      </c>
      <c r="P1943" t="s">
        <v>26</v>
      </c>
      <c r="Q1943">
        <v>0</v>
      </c>
      <c r="R1943" t="s">
        <v>30</v>
      </c>
      <c r="S1943">
        <v>54.65</v>
      </c>
      <c r="T1943">
        <v>189.1</v>
      </c>
      <c r="U1943">
        <v>0</v>
      </c>
    </row>
    <row r="1944" spans="1:21" x14ac:dyDescent="0.25">
      <c r="A1944" t="s">
        <v>1976</v>
      </c>
      <c r="B1944">
        <v>1</v>
      </c>
      <c r="C1944">
        <v>0</v>
      </c>
      <c r="D1944">
        <v>0</v>
      </c>
      <c r="E1944">
        <v>0</v>
      </c>
      <c r="F1944">
        <v>46</v>
      </c>
      <c r="G1944">
        <v>1</v>
      </c>
      <c r="H1944" t="s">
        <v>23</v>
      </c>
      <c r="I1944" t="s">
        <v>23</v>
      </c>
      <c r="J1944" t="s">
        <v>44</v>
      </c>
      <c r="K1944" t="s">
        <v>44</v>
      </c>
      <c r="L1944" t="s">
        <v>44</v>
      </c>
      <c r="M1944" t="s">
        <v>44</v>
      </c>
      <c r="N1944" t="s">
        <v>44</v>
      </c>
      <c r="O1944" t="s">
        <v>44</v>
      </c>
      <c r="P1944" t="s">
        <v>45</v>
      </c>
      <c r="Q1944">
        <v>0</v>
      </c>
      <c r="R1944" t="s">
        <v>38</v>
      </c>
      <c r="S1944">
        <v>19.2</v>
      </c>
      <c r="T1944">
        <v>908.15</v>
      </c>
      <c r="U1944">
        <v>0</v>
      </c>
    </row>
    <row r="1945" spans="1:21" x14ac:dyDescent="0.25">
      <c r="A1945" t="s">
        <v>1977</v>
      </c>
      <c r="B1945">
        <v>1</v>
      </c>
      <c r="C1945">
        <v>0</v>
      </c>
      <c r="D1945">
        <v>0</v>
      </c>
      <c r="E1945">
        <v>0</v>
      </c>
      <c r="F1945">
        <v>1</v>
      </c>
      <c r="G1945">
        <v>1</v>
      </c>
      <c r="H1945" t="s">
        <v>22</v>
      </c>
      <c r="I1945" t="s">
        <v>25</v>
      </c>
      <c r="J1945" t="s">
        <v>23</v>
      </c>
      <c r="K1945" t="s">
        <v>23</v>
      </c>
      <c r="L1945" t="s">
        <v>23</v>
      </c>
      <c r="M1945" t="s">
        <v>23</v>
      </c>
      <c r="N1945" t="s">
        <v>23</v>
      </c>
      <c r="O1945" t="s">
        <v>23</v>
      </c>
      <c r="P1945" t="s">
        <v>26</v>
      </c>
      <c r="Q1945">
        <v>1</v>
      </c>
      <c r="R1945" t="s">
        <v>38</v>
      </c>
      <c r="S1945">
        <v>49.8</v>
      </c>
      <c r="T1945">
        <v>49.8</v>
      </c>
      <c r="U1945">
        <v>0</v>
      </c>
    </row>
    <row r="1946" spans="1:21" x14ac:dyDescent="0.25">
      <c r="A1946" t="s">
        <v>1978</v>
      </c>
      <c r="B1946">
        <v>1</v>
      </c>
      <c r="C1946">
        <v>0</v>
      </c>
      <c r="D1946">
        <v>0</v>
      </c>
      <c r="E1946">
        <v>1</v>
      </c>
      <c r="F1946">
        <v>8</v>
      </c>
      <c r="G1946">
        <v>0</v>
      </c>
      <c r="H1946" t="s">
        <v>24</v>
      </c>
      <c r="I1946" t="s">
        <v>25</v>
      </c>
      <c r="J1946" t="s">
        <v>23</v>
      </c>
      <c r="K1946" t="s">
        <v>23</v>
      </c>
      <c r="L1946" t="s">
        <v>23</v>
      </c>
      <c r="M1946" t="s">
        <v>23</v>
      </c>
      <c r="N1946" t="s">
        <v>23</v>
      </c>
      <c r="O1946" t="s">
        <v>23</v>
      </c>
      <c r="P1946" t="s">
        <v>26</v>
      </c>
      <c r="Q1946">
        <v>0</v>
      </c>
      <c r="R1946" t="s">
        <v>30</v>
      </c>
      <c r="S1946">
        <v>25.5</v>
      </c>
      <c r="T1946">
        <v>215.2</v>
      </c>
      <c r="U1946">
        <v>1</v>
      </c>
    </row>
    <row r="1947" spans="1:21" x14ac:dyDescent="0.25">
      <c r="A1947" t="s">
        <v>1979</v>
      </c>
      <c r="B1947">
        <v>0</v>
      </c>
      <c r="C1947">
        <v>0</v>
      </c>
      <c r="D1947">
        <v>1</v>
      </c>
      <c r="E1947">
        <v>1</v>
      </c>
      <c r="F1947">
        <v>71</v>
      </c>
      <c r="G1947">
        <v>1</v>
      </c>
      <c r="H1947" t="s">
        <v>23</v>
      </c>
      <c r="I1947" t="s">
        <v>23</v>
      </c>
      <c r="J1947" t="s">
        <v>44</v>
      </c>
      <c r="K1947" t="s">
        <v>44</v>
      </c>
      <c r="L1947" t="s">
        <v>44</v>
      </c>
      <c r="M1947" t="s">
        <v>44</v>
      </c>
      <c r="N1947" t="s">
        <v>44</v>
      </c>
      <c r="O1947" t="s">
        <v>44</v>
      </c>
      <c r="P1947" t="s">
        <v>45</v>
      </c>
      <c r="Q1947">
        <v>0</v>
      </c>
      <c r="R1947" t="s">
        <v>33</v>
      </c>
      <c r="S1947">
        <v>20.5</v>
      </c>
      <c r="T1947">
        <v>1500.95</v>
      </c>
      <c r="U1947">
        <v>0</v>
      </c>
    </row>
    <row r="1948" spans="1:21" x14ac:dyDescent="0.25">
      <c r="A1948" t="s">
        <v>1980</v>
      </c>
      <c r="B1948">
        <v>1</v>
      </c>
      <c r="C1948">
        <v>0</v>
      </c>
      <c r="D1948">
        <v>1</v>
      </c>
      <c r="E1948">
        <v>1</v>
      </c>
      <c r="F1948">
        <v>55</v>
      </c>
      <c r="G1948">
        <v>1</v>
      </c>
      <c r="H1948" t="s">
        <v>22</v>
      </c>
      <c r="I1948" t="s">
        <v>35</v>
      </c>
      <c r="J1948" t="s">
        <v>23</v>
      </c>
      <c r="K1948" t="s">
        <v>23</v>
      </c>
      <c r="L1948" t="s">
        <v>22</v>
      </c>
      <c r="M1948" t="s">
        <v>23</v>
      </c>
      <c r="N1948" t="s">
        <v>22</v>
      </c>
      <c r="O1948" t="s">
        <v>23</v>
      </c>
      <c r="P1948" t="s">
        <v>26</v>
      </c>
      <c r="Q1948">
        <v>1</v>
      </c>
      <c r="R1948" t="s">
        <v>38</v>
      </c>
      <c r="S1948">
        <v>90.4</v>
      </c>
      <c r="T1948">
        <v>5099.1499999999996</v>
      </c>
      <c r="U1948">
        <v>0</v>
      </c>
    </row>
    <row r="1949" spans="1:21" x14ac:dyDescent="0.25">
      <c r="A1949" t="s">
        <v>1981</v>
      </c>
      <c r="B1949">
        <v>0</v>
      </c>
      <c r="C1949">
        <v>0</v>
      </c>
      <c r="D1949">
        <v>0</v>
      </c>
      <c r="E1949">
        <v>0</v>
      </c>
      <c r="F1949">
        <v>70</v>
      </c>
      <c r="G1949">
        <v>1</v>
      </c>
      <c r="H1949" t="s">
        <v>22</v>
      </c>
      <c r="I1949" t="s">
        <v>35</v>
      </c>
      <c r="J1949" t="s">
        <v>23</v>
      </c>
      <c r="K1949" t="s">
        <v>22</v>
      </c>
      <c r="L1949" t="s">
        <v>22</v>
      </c>
      <c r="M1949" t="s">
        <v>22</v>
      </c>
      <c r="N1949" t="s">
        <v>23</v>
      </c>
      <c r="O1949" t="s">
        <v>23</v>
      </c>
      <c r="P1949" t="s">
        <v>29</v>
      </c>
      <c r="Q1949">
        <v>1</v>
      </c>
      <c r="R1949" t="s">
        <v>33</v>
      </c>
      <c r="S1949">
        <v>90.25</v>
      </c>
      <c r="T1949">
        <v>6385.95</v>
      </c>
      <c r="U1949">
        <v>0</v>
      </c>
    </row>
    <row r="1950" spans="1:21" x14ac:dyDescent="0.25">
      <c r="A1950" t="s">
        <v>1982</v>
      </c>
      <c r="B1950">
        <v>0</v>
      </c>
      <c r="C1950">
        <v>0</v>
      </c>
      <c r="D1950">
        <v>0</v>
      </c>
      <c r="E1950">
        <v>0</v>
      </c>
      <c r="F1950">
        <v>2</v>
      </c>
      <c r="G1950">
        <v>1</v>
      </c>
      <c r="H1950" t="s">
        <v>23</v>
      </c>
      <c r="I1950" t="s">
        <v>35</v>
      </c>
      <c r="J1950" t="s">
        <v>23</v>
      </c>
      <c r="K1950" t="s">
        <v>23</v>
      </c>
      <c r="L1950" t="s">
        <v>23</v>
      </c>
      <c r="M1950" t="s">
        <v>23</v>
      </c>
      <c r="N1950" t="s">
        <v>23</v>
      </c>
      <c r="O1950" t="s">
        <v>22</v>
      </c>
      <c r="P1950" t="s">
        <v>26</v>
      </c>
      <c r="Q1950">
        <v>0</v>
      </c>
      <c r="R1950" t="s">
        <v>27</v>
      </c>
      <c r="S1950">
        <v>80.75</v>
      </c>
      <c r="T1950">
        <v>159.44999999999999</v>
      </c>
      <c r="U1950">
        <v>1</v>
      </c>
    </row>
    <row r="1951" spans="1:21" x14ac:dyDescent="0.25">
      <c r="A1951" t="s">
        <v>1983</v>
      </c>
      <c r="B1951">
        <v>1</v>
      </c>
      <c r="C1951">
        <v>0</v>
      </c>
      <c r="D1951">
        <v>1</v>
      </c>
      <c r="E1951">
        <v>1</v>
      </c>
      <c r="F1951">
        <v>67</v>
      </c>
      <c r="G1951">
        <v>1</v>
      </c>
      <c r="H1951" t="s">
        <v>22</v>
      </c>
      <c r="I1951" t="s">
        <v>35</v>
      </c>
      <c r="J1951" t="s">
        <v>22</v>
      </c>
      <c r="K1951" t="s">
        <v>23</v>
      </c>
      <c r="L1951" t="s">
        <v>23</v>
      </c>
      <c r="M1951" t="s">
        <v>22</v>
      </c>
      <c r="N1951" t="s">
        <v>22</v>
      </c>
      <c r="O1951" t="s">
        <v>22</v>
      </c>
      <c r="P1951" t="s">
        <v>45</v>
      </c>
      <c r="Q1951">
        <v>0</v>
      </c>
      <c r="R1951" t="s">
        <v>33</v>
      </c>
      <c r="S1951">
        <v>104.6</v>
      </c>
      <c r="T1951">
        <v>6885.75</v>
      </c>
      <c r="U1951">
        <v>0</v>
      </c>
    </row>
    <row r="1952" spans="1:21" x14ac:dyDescent="0.25">
      <c r="A1952" t="s">
        <v>1984</v>
      </c>
      <c r="B1952">
        <v>1</v>
      </c>
      <c r="C1952">
        <v>0</v>
      </c>
      <c r="D1952">
        <v>1</v>
      </c>
      <c r="E1952">
        <v>0</v>
      </c>
      <c r="F1952">
        <v>65</v>
      </c>
      <c r="G1952">
        <v>1</v>
      </c>
      <c r="H1952" t="s">
        <v>22</v>
      </c>
      <c r="I1952" t="s">
        <v>35</v>
      </c>
      <c r="J1952" t="s">
        <v>23</v>
      </c>
      <c r="K1952" t="s">
        <v>22</v>
      </c>
      <c r="L1952" t="s">
        <v>23</v>
      </c>
      <c r="M1952" t="s">
        <v>23</v>
      </c>
      <c r="N1952" t="s">
        <v>22</v>
      </c>
      <c r="O1952" t="s">
        <v>23</v>
      </c>
      <c r="P1952" t="s">
        <v>26</v>
      </c>
      <c r="Q1952">
        <v>1</v>
      </c>
      <c r="R1952" t="s">
        <v>33</v>
      </c>
      <c r="S1952">
        <v>91.85</v>
      </c>
      <c r="T1952">
        <v>5940.85</v>
      </c>
      <c r="U1952">
        <v>1</v>
      </c>
    </row>
    <row r="1953" spans="1:21" x14ac:dyDescent="0.25">
      <c r="A1953" t="s">
        <v>1985</v>
      </c>
      <c r="B1953">
        <v>1</v>
      </c>
      <c r="C1953">
        <v>0</v>
      </c>
      <c r="D1953">
        <v>1</v>
      </c>
      <c r="E1953">
        <v>0</v>
      </c>
      <c r="F1953">
        <v>14</v>
      </c>
      <c r="G1953">
        <v>1</v>
      </c>
      <c r="H1953" t="s">
        <v>23</v>
      </c>
      <c r="I1953" t="s">
        <v>25</v>
      </c>
      <c r="J1953" t="s">
        <v>23</v>
      </c>
      <c r="K1953" t="s">
        <v>23</v>
      </c>
      <c r="L1953" t="s">
        <v>22</v>
      </c>
      <c r="M1953" t="s">
        <v>23</v>
      </c>
      <c r="N1953" t="s">
        <v>23</v>
      </c>
      <c r="O1953" t="s">
        <v>23</v>
      </c>
      <c r="P1953" t="s">
        <v>26</v>
      </c>
      <c r="Q1953">
        <v>0</v>
      </c>
      <c r="R1953" t="s">
        <v>38</v>
      </c>
      <c r="S1953">
        <v>50.2</v>
      </c>
      <c r="T1953">
        <v>668.85</v>
      </c>
      <c r="U1953">
        <v>0</v>
      </c>
    </row>
    <row r="1954" spans="1:21" x14ac:dyDescent="0.25">
      <c r="A1954" t="s">
        <v>1986</v>
      </c>
      <c r="B1954">
        <v>0</v>
      </c>
      <c r="C1954">
        <v>0</v>
      </c>
      <c r="D1954">
        <v>1</v>
      </c>
      <c r="E1954">
        <v>1</v>
      </c>
      <c r="F1954">
        <v>20</v>
      </c>
      <c r="G1954">
        <v>1</v>
      </c>
      <c r="H1954" t="s">
        <v>22</v>
      </c>
      <c r="I1954" t="s">
        <v>35</v>
      </c>
      <c r="J1954" t="s">
        <v>23</v>
      </c>
      <c r="K1954" t="s">
        <v>23</v>
      </c>
      <c r="L1954" t="s">
        <v>22</v>
      </c>
      <c r="M1954" t="s">
        <v>22</v>
      </c>
      <c r="N1954" t="s">
        <v>23</v>
      </c>
      <c r="O1954" t="s">
        <v>22</v>
      </c>
      <c r="P1954" t="s">
        <v>26</v>
      </c>
      <c r="Q1954">
        <v>1</v>
      </c>
      <c r="R1954" t="s">
        <v>33</v>
      </c>
      <c r="S1954">
        <v>95.5</v>
      </c>
      <c r="T1954">
        <v>1916.2</v>
      </c>
      <c r="U1954">
        <v>0</v>
      </c>
    </row>
    <row r="1955" spans="1:21" x14ac:dyDescent="0.25">
      <c r="A1955" t="s">
        <v>1987</v>
      </c>
      <c r="B1955">
        <v>1</v>
      </c>
      <c r="C1955">
        <v>0</v>
      </c>
      <c r="D1955">
        <v>0</v>
      </c>
      <c r="E1955">
        <v>1</v>
      </c>
      <c r="F1955">
        <v>1</v>
      </c>
      <c r="G1955">
        <v>1</v>
      </c>
      <c r="H1955" t="s">
        <v>23</v>
      </c>
      <c r="I1955" t="s">
        <v>35</v>
      </c>
      <c r="J1955" t="s">
        <v>23</v>
      </c>
      <c r="K1955" t="s">
        <v>22</v>
      </c>
      <c r="L1955" t="s">
        <v>23</v>
      </c>
      <c r="M1955" t="s">
        <v>23</v>
      </c>
      <c r="N1955" t="s">
        <v>23</v>
      </c>
      <c r="O1955" t="s">
        <v>23</v>
      </c>
      <c r="P1955" t="s">
        <v>26</v>
      </c>
      <c r="Q1955">
        <v>1</v>
      </c>
      <c r="R1955" t="s">
        <v>27</v>
      </c>
      <c r="S1955">
        <v>75.349999999999994</v>
      </c>
      <c r="T1955">
        <v>75.349999999999994</v>
      </c>
      <c r="U1955">
        <v>1</v>
      </c>
    </row>
    <row r="1956" spans="1:21" x14ac:dyDescent="0.25">
      <c r="A1956" t="s">
        <v>1988</v>
      </c>
      <c r="B1956">
        <v>1</v>
      </c>
      <c r="C1956">
        <v>0</v>
      </c>
      <c r="D1956">
        <v>0</v>
      </c>
      <c r="E1956">
        <v>0</v>
      </c>
      <c r="F1956">
        <v>1</v>
      </c>
      <c r="G1956">
        <v>1</v>
      </c>
      <c r="H1956" t="s">
        <v>22</v>
      </c>
      <c r="I1956" t="s">
        <v>35</v>
      </c>
      <c r="J1956" t="s">
        <v>23</v>
      </c>
      <c r="K1956" t="s">
        <v>23</v>
      </c>
      <c r="L1956" t="s">
        <v>23</v>
      </c>
      <c r="M1956" t="s">
        <v>23</v>
      </c>
      <c r="N1956" t="s">
        <v>23</v>
      </c>
      <c r="O1956" t="s">
        <v>23</v>
      </c>
      <c r="P1956" t="s">
        <v>26</v>
      </c>
      <c r="Q1956">
        <v>1</v>
      </c>
      <c r="R1956" t="s">
        <v>27</v>
      </c>
      <c r="S1956">
        <v>75.45</v>
      </c>
      <c r="T1956">
        <v>75.45</v>
      </c>
      <c r="U1956">
        <v>1</v>
      </c>
    </row>
    <row r="1957" spans="1:21" x14ac:dyDescent="0.25">
      <c r="A1957" t="s">
        <v>1989</v>
      </c>
      <c r="B1957">
        <v>0</v>
      </c>
      <c r="C1957">
        <v>0</v>
      </c>
      <c r="D1957">
        <v>1</v>
      </c>
      <c r="E1957">
        <v>1</v>
      </c>
      <c r="F1957">
        <v>49</v>
      </c>
      <c r="G1957">
        <v>1</v>
      </c>
      <c r="H1957" t="s">
        <v>22</v>
      </c>
      <c r="I1957" t="s">
        <v>35</v>
      </c>
      <c r="J1957" t="s">
        <v>23</v>
      </c>
      <c r="K1957" t="s">
        <v>23</v>
      </c>
      <c r="L1957" t="s">
        <v>23</v>
      </c>
      <c r="M1957" t="s">
        <v>23</v>
      </c>
      <c r="N1957" t="s">
        <v>22</v>
      </c>
      <c r="O1957" t="s">
        <v>22</v>
      </c>
      <c r="P1957" t="s">
        <v>26</v>
      </c>
      <c r="Q1957">
        <v>1</v>
      </c>
      <c r="R1957" t="s">
        <v>33</v>
      </c>
      <c r="S1957">
        <v>95.4</v>
      </c>
      <c r="T1957">
        <v>4613.95</v>
      </c>
      <c r="U1957">
        <v>0</v>
      </c>
    </row>
    <row r="1958" spans="1:21" x14ac:dyDescent="0.25">
      <c r="A1958" t="s">
        <v>1990</v>
      </c>
      <c r="B1958">
        <v>0</v>
      </c>
      <c r="C1958">
        <v>0</v>
      </c>
      <c r="D1958">
        <v>0</v>
      </c>
      <c r="E1958">
        <v>0</v>
      </c>
      <c r="F1958">
        <v>72</v>
      </c>
      <c r="G1958">
        <v>1</v>
      </c>
      <c r="H1958" t="s">
        <v>22</v>
      </c>
      <c r="I1958" t="s">
        <v>35</v>
      </c>
      <c r="J1958" t="s">
        <v>22</v>
      </c>
      <c r="K1958" t="s">
        <v>22</v>
      </c>
      <c r="L1958" t="s">
        <v>22</v>
      </c>
      <c r="M1958" t="s">
        <v>23</v>
      </c>
      <c r="N1958" t="s">
        <v>22</v>
      </c>
      <c r="O1958" t="s">
        <v>23</v>
      </c>
      <c r="P1958" t="s">
        <v>45</v>
      </c>
      <c r="Q1958">
        <v>1</v>
      </c>
      <c r="R1958" t="s">
        <v>33</v>
      </c>
      <c r="S1958">
        <v>101.3</v>
      </c>
      <c r="T1958">
        <v>7261.25</v>
      </c>
      <c r="U1958">
        <v>0</v>
      </c>
    </row>
    <row r="1959" spans="1:21" x14ac:dyDescent="0.25">
      <c r="A1959" t="s">
        <v>1991</v>
      </c>
      <c r="B1959">
        <v>0</v>
      </c>
      <c r="C1959">
        <v>0</v>
      </c>
      <c r="D1959">
        <v>1</v>
      </c>
      <c r="E1959">
        <v>0</v>
      </c>
      <c r="F1959">
        <v>46</v>
      </c>
      <c r="G1959">
        <v>1</v>
      </c>
      <c r="H1959" t="s">
        <v>22</v>
      </c>
      <c r="I1959" t="s">
        <v>25</v>
      </c>
      <c r="J1959" t="s">
        <v>22</v>
      </c>
      <c r="K1959" t="s">
        <v>23</v>
      </c>
      <c r="L1959" t="s">
        <v>23</v>
      </c>
      <c r="M1959" t="s">
        <v>23</v>
      </c>
      <c r="N1959" t="s">
        <v>23</v>
      </c>
      <c r="O1959" t="s">
        <v>23</v>
      </c>
      <c r="P1959" t="s">
        <v>26</v>
      </c>
      <c r="Q1959">
        <v>0</v>
      </c>
      <c r="R1959" t="s">
        <v>27</v>
      </c>
      <c r="S1959">
        <v>53.1</v>
      </c>
      <c r="T1959">
        <v>2459.8000000000002</v>
      </c>
      <c r="U1959">
        <v>0</v>
      </c>
    </row>
    <row r="1960" spans="1:21" x14ac:dyDescent="0.25">
      <c r="A1960" t="s">
        <v>1992</v>
      </c>
      <c r="B1960">
        <v>1</v>
      </c>
      <c r="C1960">
        <v>0</v>
      </c>
      <c r="D1960">
        <v>0</v>
      </c>
      <c r="E1960">
        <v>0</v>
      </c>
      <c r="F1960">
        <v>24</v>
      </c>
      <c r="G1960">
        <v>1</v>
      </c>
      <c r="H1960" t="s">
        <v>22</v>
      </c>
      <c r="I1960" t="s">
        <v>35</v>
      </c>
      <c r="J1960" t="s">
        <v>23</v>
      </c>
      <c r="K1960" t="s">
        <v>22</v>
      </c>
      <c r="L1960" t="s">
        <v>22</v>
      </c>
      <c r="M1960" t="s">
        <v>23</v>
      </c>
      <c r="N1960" t="s">
        <v>23</v>
      </c>
      <c r="O1960" t="s">
        <v>23</v>
      </c>
      <c r="P1960" t="s">
        <v>26</v>
      </c>
      <c r="Q1960">
        <v>1</v>
      </c>
      <c r="R1960" t="s">
        <v>33</v>
      </c>
      <c r="S1960">
        <v>84.85</v>
      </c>
      <c r="T1960">
        <v>2048.8000000000002</v>
      </c>
      <c r="U1960">
        <v>0</v>
      </c>
    </row>
    <row r="1961" spans="1:21" x14ac:dyDescent="0.25">
      <c r="A1961" t="s">
        <v>1993</v>
      </c>
      <c r="B1961">
        <v>0</v>
      </c>
      <c r="C1961">
        <v>0</v>
      </c>
      <c r="D1961">
        <v>1</v>
      </c>
      <c r="E1961">
        <v>1</v>
      </c>
      <c r="F1961">
        <v>5</v>
      </c>
      <c r="G1961">
        <v>0</v>
      </c>
      <c r="H1961" t="s">
        <v>24</v>
      </c>
      <c r="I1961" t="s">
        <v>25</v>
      </c>
      <c r="J1961" t="s">
        <v>23</v>
      </c>
      <c r="K1961" t="s">
        <v>22</v>
      </c>
      <c r="L1961" t="s">
        <v>23</v>
      </c>
      <c r="M1961" t="s">
        <v>22</v>
      </c>
      <c r="N1961" t="s">
        <v>23</v>
      </c>
      <c r="O1961" t="s">
        <v>23</v>
      </c>
      <c r="P1961" t="s">
        <v>26</v>
      </c>
      <c r="Q1961">
        <v>0</v>
      </c>
      <c r="R1961" t="s">
        <v>27</v>
      </c>
      <c r="S1961">
        <v>34.25</v>
      </c>
      <c r="T1961">
        <v>163.55000000000001</v>
      </c>
      <c r="U1961">
        <v>0</v>
      </c>
    </row>
    <row r="1962" spans="1:21" x14ac:dyDescent="0.25">
      <c r="A1962" t="s">
        <v>1994</v>
      </c>
      <c r="B1962">
        <v>0</v>
      </c>
      <c r="C1962">
        <v>0</v>
      </c>
      <c r="D1962">
        <v>1</v>
      </c>
      <c r="E1962">
        <v>1</v>
      </c>
      <c r="F1962">
        <v>33</v>
      </c>
      <c r="G1962">
        <v>1</v>
      </c>
      <c r="H1962" t="s">
        <v>22</v>
      </c>
      <c r="I1962" t="s">
        <v>35</v>
      </c>
      <c r="J1962" t="s">
        <v>23</v>
      </c>
      <c r="K1962" t="s">
        <v>22</v>
      </c>
      <c r="L1962" t="s">
        <v>22</v>
      </c>
      <c r="M1962" t="s">
        <v>22</v>
      </c>
      <c r="N1962" t="s">
        <v>23</v>
      </c>
      <c r="O1962" t="s">
        <v>23</v>
      </c>
      <c r="P1962" t="s">
        <v>26</v>
      </c>
      <c r="Q1962">
        <v>0</v>
      </c>
      <c r="R1962" t="s">
        <v>38</v>
      </c>
      <c r="S1962">
        <v>88.6</v>
      </c>
      <c r="T1962">
        <v>2888.7</v>
      </c>
      <c r="U1962">
        <v>0</v>
      </c>
    </row>
    <row r="1963" spans="1:21" x14ac:dyDescent="0.25">
      <c r="A1963" t="s">
        <v>1995</v>
      </c>
      <c r="B1963">
        <v>0</v>
      </c>
      <c r="C1963">
        <v>0</v>
      </c>
      <c r="D1963">
        <v>0</v>
      </c>
      <c r="E1963">
        <v>0</v>
      </c>
      <c r="F1963">
        <v>42</v>
      </c>
      <c r="G1963">
        <v>1</v>
      </c>
      <c r="H1963" t="s">
        <v>22</v>
      </c>
      <c r="I1963" t="s">
        <v>25</v>
      </c>
      <c r="J1963" t="s">
        <v>22</v>
      </c>
      <c r="K1963" t="s">
        <v>22</v>
      </c>
      <c r="L1963" t="s">
        <v>23</v>
      </c>
      <c r="M1963" t="s">
        <v>23</v>
      </c>
      <c r="N1963" t="s">
        <v>23</v>
      </c>
      <c r="O1963" t="s">
        <v>23</v>
      </c>
      <c r="P1963" t="s">
        <v>29</v>
      </c>
      <c r="Q1963">
        <v>1</v>
      </c>
      <c r="R1963" t="s">
        <v>33</v>
      </c>
      <c r="S1963">
        <v>60.15</v>
      </c>
      <c r="T1963">
        <v>2421.6</v>
      </c>
      <c r="U1963">
        <v>0</v>
      </c>
    </row>
    <row r="1964" spans="1:21" x14ac:dyDescent="0.25">
      <c r="A1964" t="s">
        <v>1996</v>
      </c>
      <c r="B1964">
        <v>1</v>
      </c>
      <c r="C1964">
        <v>0</v>
      </c>
      <c r="D1964">
        <v>0</v>
      </c>
      <c r="E1964">
        <v>0</v>
      </c>
      <c r="F1964">
        <v>23</v>
      </c>
      <c r="G1964">
        <v>1</v>
      </c>
      <c r="H1964" t="s">
        <v>23</v>
      </c>
      <c r="I1964" t="s">
        <v>35</v>
      </c>
      <c r="J1964" t="s">
        <v>22</v>
      </c>
      <c r="K1964" t="s">
        <v>23</v>
      </c>
      <c r="L1964" t="s">
        <v>22</v>
      </c>
      <c r="M1964" t="s">
        <v>23</v>
      </c>
      <c r="N1964" t="s">
        <v>22</v>
      </c>
      <c r="O1964" t="s">
        <v>22</v>
      </c>
      <c r="P1964" t="s">
        <v>29</v>
      </c>
      <c r="Q1964">
        <v>1</v>
      </c>
      <c r="R1964" t="s">
        <v>38</v>
      </c>
      <c r="S1964">
        <v>99.95</v>
      </c>
      <c r="T1964">
        <v>2292.75</v>
      </c>
      <c r="U1964">
        <v>0</v>
      </c>
    </row>
    <row r="1965" spans="1:21" x14ac:dyDescent="0.25">
      <c r="A1965" t="s">
        <v>1997</v>
      </c>
      <c r="B1965">
        <v>1</v>
      </c>
      <c r="C1965">
        <v>0</v>
      </c>
      <c r="D1965">
        <v>0</v>
      </c>
      <c r="E1965">
        <v>0</v>
      </c>
      <c r="F1965">
        <v>8</v>
      </c>
      <c r="G1965">
        <v>1</v>
      </c>
      <c r="H1965" t="s">
        <v>23</v>
      </c>
      <c r="I1965" t="s">
        <v>35</v>
      </c>
      <c r="J1965" t="s">
        <v>23</v>
      </c>
      <c r="K1965" t="s">
        <v>23</v>
      </c>
      <c r="L1965" t="s">
        <v>23</v>
      </c>
      <c r="M1965" t="s">
        <v>23</v>
      </c>
      <c r="N1965" t="s">
        <v>23</v>
      </c>
      <c r="O1965" t="s">
        <v>23</v>
      </c>
      <c r="P1965" t="s">
        <v>26</v>
      </c>
      <c r="Q1965">
        <v>0</v>
      </c>
      <c r="R1965" t="s">
        <v>33</v>
      </c>
      <c r="S1965">
        <v>70.7</v>
      </c>
      <c r="T1965">
        <v>553.4</v>
      </c>
      <c r="U1965">
        <v>0</v>
      </c>
    </row>
    <row r="1966" spans="1:21" x14ac:dyDescent="0.25">
      <c r="A1966" t="s">
        <v>1998</v>
      </c>
      <c r="B1966">
        <v>1</v>
      </c>
      <c r="C1966">
        <v>0</v>
      </c>
      <c r="D1966">
        <v>0</v>
      </c>
      <c r="E1966">
        <v>0</v>
      </c>
      <c r="F1966">
        <v>66</v>
      </c>
      <c r="G1966">
        <v>1</v>
      </c>
      <c r="H1966" t="s">
        <v>23</v>
      </c>
      <c r="I1966" t="s">
        <v>25</v>
      </c>
      <c r="J1966" t="s">
        <v>22</v>
      </c>
      <c r="K1966" t="s">
        <v>22</v>
      </c>
      <c r="L1966" t="s">
        <v>23</v>
      </c>
      <c r="M1966" t="s">
        <v>23</v>
      </c>
      <c r="N1966" t="s">
        <v>23</v>
      </c>
      <c r="O1966" t="s">
        <v>23</v>
      </c>
      <c r="P1966" t="s">
        <v>29</v>
      </c>
      <c r="Q1966">
        <v>1</v>
      </c>
      <c r="R1966" t="s">
        <v>30</v>
      </c>
      <c r="S1966">
        <v>54.8</v>
      </c>
      <c r="T1966">
        <v>3465.7</v>
      </c>
      <c r="U1966">
        <v>0</v>
      </c>
    </row>
    <row r="1967" spans="1:21" x14ac:dyDescent="0.25">
      <c r="A1967" t="s">
        <v>1999</v>
      </c>
      <c r="B1967">
        <v>1</v>
      </c>
      <c r="C1967">
        <v>0</v>
      </c>
      <c r="D1967">
        <v>0</v>
      </c>
      <c r="E1967">
        <v>0</v>
      </c>
      <c r="F1967">
        <v>24</v>
      </c>
      <c r="G1967">
        <v>1</v>
      </c>
      <c r="H1967" t="s">
        <v>23</v>
      </c>
      <c r="I1967" t="s">
        <v>25</v>
      </c>
      <c r="J1967" t="s">
        <v>22</v>
      </c>
      <c r="K1967" t="s">
        <v>23</v>
      </c>
      <c r="L1967" t="s">
        <v>23</v>
      </c>
      <c r="M1967" t="s">
        <v>23</v>
      </c>
      <c r="N1967" t="s">
        <v>23</v>
      </c>
      <c r="O1967" t="s">
        <v>23</v>
      </c>
      <c r="P1967" t="s">
        <v>26</v>
      </c>
      <c r="Q1967">
        <v>1</v>
      </c>
      <c r="R1967" t="s">
        <v>33</v>
      </c>
      <c r="S1967">
        <v>49.55</v>
      </c>
      <c r="T1967">
        <v>1210.4000000000001</v>
      </c>
      <c r="U1967">
        <v>1</v>
      </c>
    </row>
    <row r="1968" spans="1:21" x14ac:dyDescent="0.25">
      <c r="A1968" t="s">
        <v>2000</v>
      </c>
      <c r="B1968">
        <v>1</v>
      </c>
      <c r="C1968">
        <v>1</v>
      </c>
      <c r="D1968">
        <v>0</v>
      </c>
      <c r="E1968">
        <v>0</v>
      </c>
      <c r="F1968">
        <v>24</v>
      </c>
      <c r="G1968">
        <v>1</v>
      </c>
      <c r="H1968" t="s">
        <v>22</v>
      </c>
      <c r="I1968" t="s">
        <v>25</v>
      </c>
      <c r="J1968" t="s">
        <v>23</v>
      </c>
      <c r="K1968" t="s">
        <v>22</v>
      </c>
      <c r="L1968" t="s">
        <v>23</v>
      </c>
      <c r="M1968" t="s">
        <v>23</v>
      </c>
      <c r="N1968" t="s">
        <v>23</v>
      </c>
      <c r="O1968" t="s">
        <v>23</v>
      </c>
      <c r="P1968" t="s">
        <v>26</v>
      </c>
      <c r="Q1968">
        <v>0</v>
      </c>
      <c r="R1968" t="s">
        <v>38</v>
      </c>
      <c r="S1968">
        <v>54.8</v>
      </c>
      <c r="T1968">
        <v>1291.3</v>
      </c>
      <c r="U1968">
        <v>0</v>
      </c>
    </row>
    <row r="1969" spans="1:21" x14ac:dyDescent="0.25">
      <c r="A1969" t="s">
        <v>2001</v>
      </c>
      <c r="B1969">
        <v>1</v>
      </c>
      <c r="C1969">
        <v>0</v>
      </c>
      <c r="D1969">
        <v>0</v>
      </c>
      <c r="E1969">
        <v>0</v>
      </c>
      <c r="F1969">
        <v>69</v>
      </c>
      <c r="G1969">
        <v>1</v>
      </c>
      <c r="H1969" t="s">
        <v>22</v>
      </c>
      <c r="I1969" t="s">
        <v>25</v>
      </c>
      <c r="J1969" t="s">
        <v>22</v>
      </c>
      <c r="K1969" t="s">
        <v>22</v>
      </c>
      <c r="L1969" t="s">
        <v>22</v>
      </c>
      <c r="M1969" t="s">
        <v>22</v>
      </c>
      <c r="N1969" t="s">
        <v>23</v>
      </c>
      <c r="O1969" t="s">
        <v>22</v>
      </c>
      <c r="P1969" t="s">
        <v>29</v>
      </c>
      <c r="Q1969">
        <v>1</v>
      </c>
      <c r="R1969" t="s">
        <v>38</v>
      </c>
      <c r="S1969">
        <v>78.599999999999994</v>
      </c>
      <c r="T1969">
        <v>5356.45</v>
      </c>
      <c r="U1969">
        <v>1</v>
      </c>
    </row>
    <row r="1970" spans="1:21" x14ac:dyDescent="0.25">
      <c r="A1970" t="s">
        <v>2002</v>
      </c>
      <c r="B1970">
        <v>0</v>
      </c>
      <c r="C1970">
        <v>0</v>
      </c>
      <c r="D1970">
        <v>0</v>
      </c>
      <c r="E1970">
        <v>0</v>
      </c>
      <c r="F1970">
        <v>53</v>
      </c>
      <c r="G1970">
        <v>1</v>
      </c>
      <c r="H1970" t="s">
        <v>23</v>
      </c>
      <c r="I1970" t="s">
        <v>35</v>
      </c>
      <c r="J1970" t="s">
        <v>23</v>
      </c>
      <c r="K1970" t="s">
        <v>22</v>
      </c>
      <c r="L1970" t="s">
        <v>22</v>
      </c>
      <c r="M1970" t="s">
        <v>23</v>
      </c>
      <c r="N1970" t="s">
        <v>22</v>
      </c>
      <c r="O1970" t="s">
        <v>22</v>
      </c>
      <c r="P1970" t="s">
        <v>29</v>
      </c>
      <c r="Q1970">
        <v>1</v>
      </c>
      <c r="R1970" t="s">
        <v>30</v>
      </c>
      <c r="S1970">
        <v>100.3</v>
      </c>
      <c r="T1970">
        <v>5200.8</v>
      </c>
      <c r="U1970">
        <v>0</v>
      </c>
    </row>
    <row r="1971" spans="1:21" x14ac:dyDescent="0.25">
      <c r="A1971" t="s">
        <v>2003</v>
      </c>
      <c r="B1971">
        <v>0</v>
      </c>
      <c r="C1971">
        <v>0</v>
      </c>
      <c r="D1971">
        <v>0</v>
      </c>
      <c r="E1971">
        <v>0</v>
      </c>
      <c r="F1971">
        <v>60</v>
      </c>
      <c r="G1971">
        <v>0</v>
      </c>
      <c r="H1971" t="s">
        <v>24</v>
      </c>
      <c r="I1971" t="s">
        <v>25</v>
      </c>
      <c r="J1971" t="s">
        <v>22</v>
      </c>
      <c r="K1971" t="s">
        <v>23</v>
      </c>
      <c r="L1971" t="s">
        <v>22</v>
      </c>
      <c r="M1971" t="s">
        <v>23</v>
      </c>
      <c r="N1971" t="s">
        <v>22</v>
      </c>
      <c r="O1971" t="s">
        <v>22</v>
      </c>
      <c r="P1971" t="s">
        <v>45</v>
      </c>
      <c r="Q1971">
        <v>0</v>
      </c>
      <c r="R1971" t="s">
        <v>27</v>
      </c>
      <c r="S1971">
        <v>53.6</v>
      </c>
      <c r="T1971">
        <v>3237.05</v>
      </c>
      <c r="U1971">
        <v>0</v>
      </c>
    </row>
    <row r="1972" spans="1:21" x14ac:dyDescent="0.25">
      <c r="A1972" t="s">
        <v>2004</v>
      </c>
      <c r="B1972">
        <v>0</v>
      </c>
      <c r="C1972">
        <v>0</v>
      </c>
      <c r="D1972">
        <v>1</v>
      </c>
      <c r="E1972">
        <v>0</v>
      </c>
      <c r="F1972">
        <v>7</v>
      </c>
      <c r="G1972">
        <v>1</v>
      </c>
      <c r="H1972" t="s">
        <v>23</v>
      </c>
      <c r="I1972" t="s">
        <v>35</v>
      </c>
      <c r="J1972" t="s">
        <v>23</v>
      </c>
      <c r="K1972" t="s">
        <v>23</v>
      </c>
      <c r="L1972" t="s">
        <v>23</v>
      </c>
      <c r="M1972" t="s">
        <v>23</v>
      </c>
      <c r="N1972" t="s">
        <v>22</v>
      </c>
      <c r="O1972" t="s">
        <v>23</v>
      </c>
      <c r="P1972" t="s">
        <v>26</v>
      </c>
      <c r="Q1972">
        <v>1</v>
      </c>
      <c r="R1972" t="s">
        <v>27</v>
      </c>
      <c r="S1972">
        <v>81.099999999999994</v>
      </c>
      <c r="T1972">
        <v>576.65</v>
      </c>
      <c r="U1972">
        <v>1</v>
      </c>
    </row>
    <row r="1973" spans="1:21" x14ac:dyDescent="0.25">
      <c r="A1973" t="s">
        <v>2005</v>
      </c>
      <c r="B1973">
        <v>0</v>
      </c>
      <c r="C1973">
        <v>0</v>
      </c>
      <c r="D1973">
        <v>0</v>
      </c>
      <c r="E1973">
        <v>0</v>
      </c>
      <c r="F1973">
        <v>20</v>
      </c>
      <c r="G1973">
        <v>1</v>
      </c>
      <c r="H1973" t="s">
        <v>23</v>
      </c>
      <c r="I1973" t="s">
        <v>23</v>
      </c>
      <c r="J1973" t="s">
        <v>44</v>
      </c>
      <c r="K1973" t="s">
        <v>44</v>
      </c>
      <c r="L1973" t="s">
        <v>44</v>
      </c>
      <c r="M1973" t="s">
        <v>44</v>
      </c>
      <c r="N1973" t="s">
        <v>44</v>
      </c>
      <c r="O1973" t="s">
        <v>44</v>
      </c>
      <c r="P1973" t="s">
        <v>29</v>
      </c>
      <c r="Q1973">
        <v>1</v>
      </c>
      <c r="R1973" t="s">
        <v>38</v>
      </c>
      <c r="S1973">
        <v>19.350000000000001</v>
      </c>
      <c r="T1973">
        <v>433.75</v>
      </c>
      <c r="U1973">
        <v>0</v>
      </c>
    </row>
    <row r="1974" spans="1:21" x14ac:dyDescent="0.25">
      <c r="A1974" t="s">
        <v>2006</v>
      </c>
      <c r="B1974">
        <v>0</v>
      </c>
      <c r="C1974">
        <v>0</v>
      </c>
      <c r="D1974">
        <v>1</v>
      </c>
      <c r="E1974">
        <v>1</v>
      </c>
      <c r="F1974">
        <v>23</v>
      </c>
      <c r="G1974">
        <v>1</v>
      </c>
      <c r="H1974" t="s">
        <v>22</v>
      </c>
      <c r="I1974" t="s">
        <v>35</v>
      </c>
      <c r="J1974" t="s">
        <v>23</v>
      </c>
      <c r="K1974" t="s">
        <v>23</v>
      </c>
      <c r="L1974" t="s">
        <v>23</v>
      </c>
      <c r="M1974" t="s">
        <v>23</v>
      </c>
      <c r="N1974" t="s">
        <v>23</v>
      </c>
      <c r="O1974" t="s">
        <v>22</v>
      </c>
      <c r="P1974" t="s">
        <v>26</v>
      </c>
      <c r="Q1974">
        <v>0</v>
      </c>
      <c r="R1974" t="s">
        <v>27</v>
      </c>
      <c r="S1974">
        <v>85.6</v>
      </c>
      <c r="T1974">
        <v>1868.4</v>
      </c>
      <c r="U1974">
        <v>0</v>
      </c>
    </row>
    <row r="1975" spans="1:21" x14ac:dyDescent="0.25">
      <c r="A1975" t="s">
        <v>2007</v>
      </c>
      <c r="B1975">
        <v>1</v>
      </c>
      <c r="C1975">
        <v>0</v>
      </c>
      <c r="D1975">
        <v>1</v>
      </c>
      <c r="E1975">
        <v>1</v>
      </c>
      <c r="F1975">
        <v>72</v>
      </c>
      <c r="G1975">
        <v>1</v>
      </c>
      <c r="H1975" t="s">
        <v>23</v>
      </c>
      <c r="I1975" t="s">
        <v>25</v>
      </c>
      <c r="J1975" t="s">
        <v>22</v>
      </c>
      <c r="K1975" t="s">
        <v>23</v>
      </c>
      <c r="L1975" t="s">
        <v>22</v>
      </c>
      <c r="M1975" t="s">
        <v>22</v>
      </c>
      <c r="N1975" t="s">
        <v>22</v>
      </c>
      <c r="O1975" t="s">
        <v>22</v>
      </c>
      <c r="P1975" t="s">
        <v>45</v>
      </c>
      <c r="Q1975">
        <v>1</v>
      </c>
      <c r="R1975" t="s">
        <v>27</v>
      </c>
      <c r="S1975">
        <v>80.8</v>
      </c>
      <c r="T1975">
        <v>5728.55</v>
      </c>
      <c r="U1975">
        <v>0</v>
      </c>
    </row>
    <row r="1976" spans="1:21" x14ac:dyDescent="0.25">
      <c r="A1976" t="s">
        <v>2008</v>
      </c>
      <c r="B1976">
        <v>1</v>
      </c>
      <c r="C1976">
        <v>0</v>
      </c>
      <c r="D1976">
        <v>1</v>
      </c>
      <c r="E1976">
        <v>0</v>
      </c>
      <c r="F1976">
        <v>11</v>
      </c>
      <c r="G1976">
        <v>1</v>
      </c>
      <c r="H1976" t="s">
        <v>22</v>
      </c>
      <c r="I1976" t="s">
        <v>35</v>
      </c>
      <c r="J1976" t="s">
        <v>23</v>
      </c>
      <c r="K1976" t="s">
        <v>23</v>
      </c>
      <c r="L1976" t="s">
        <v>23</v>
      </c>
      <c r="M1976" t="s">
        <v>23</v>
      </c>
      <c r="N1976" t="s">
        <v>23</v>
      </c>
      <c r="O1976" t="s">
        <v>23</v>
      </c>
      <c r="P1976" t="s">
        <v>26</v>
      </c>
      <c r="Q1976">
        <v>1</v>
      </c>
      <c r="R1976" t="s">
        <v>27</v>
      </c>
      <c r="S1976">
        <v>74.95</v>
      </c>
      <c r="T1976">
        <v>825.7</v>
      </c>
      <c r="U1976">
        <v>1</v>
      </c>
    </row>
    <row r="1977" spans="1:21" x14ac:dyDescent="0.25">
      <c r="A1977" t="s">
        <v>2009</v>
      </c>
      <c r="B1977">
        <v>1</v>
      </c>
      <c r="C1977">
        <v>0</v>
      </c>
      <c r="D1977">
        <v>0</v>
      </c>
      <c r="E1977">
        <v>0</v>
      </c>
      <c r="F1977">
        <v>21</v>
      </c>
      <c r="G1977">
        <v>1</v>
      </c>
      <c r="H1977" t="s">
        <v>23</v>
      </c>
      <c r="I1977" t="s">
        <v>23</v>
      </c>
      <c r="J1977" t="s">
        <v>44</v>
      </c>
      <c r="K1977" t="s">
        <v>44</v>
      </c>
      <c r="L1977" t="s">
        <v>44</v>
      </c>
      <c r="M1977" t="s">
        <v>44</v>
      </c>
      <c r="N1977" t="s">
        <v>44</v>
      </c>
      <c r="O1977" t="s">
        <v>44</v>
      </c>
      <c r="P1977" t="s">
        <v>45</v>
      </c>
      <c r="Q1977">
        <v>0</v>
      </c>
      <c r="R1977" t="s">
        <v>30</v>
      </c>
      <c r="S1977">
        <v>19.600000000000001</v>
      </c>
      <c r="T1977">
        <v>390.4</v>
      </c>
      <c r="U1977">
        <v>0</v>
      </c>
    </row>
    <row r="1978" spans="1:21" x14ac:dyDescent="0.25">
      <c r="A1978" t="s">
        <v>2010</v>
      </c>
      <c r="B1978">
        <v>1</v>
      </c>
      <c r="C1978">
        <v>1</v>
      </c>
      <c r="D1978">
        <v>0</v>
      </c>
      <c r="E1978">
        <v>0</v>
      </c>
      <c r="F1978">
        <v>1</v>
      </c>
      <c r="G1978">
        <v>1</v>
      </c>
      <c r="H1978" t="s">
        <v>22</v>
      </c>
      <c r="I1978" t="s">
        <v>35</v>
      </c>
      <c r="J1978" t="s">
        <v>23</v>
      </c>
      <c r="K1978" t="s">
        <v>23</v>
      </c>
      <c r="L1978" t="s">
        <v>23</v>
      </c>
      <c r="M1978" t="s">
        <v>23</v>
      </c>
      <c r="N1978" t="s">
        <v>22</v>
      </c>
      <c r="O1978" t="s">
        <v>22</v>
      </c>
      <c r="P1978" t="s">
        <v>26</v>
      </c>
      <c r="Q1978">
        <v>1</v>
      </c>
      <c r="R1978" t="s">
        <v>27</v>
      </c>
      <c r="S1978">
        <v>93.55</v>
      </c>
      <c r="T1978">
        <v>93.55</v>
      </c>
      <c r="U1978">
        <v>1</v>
      </c>
    </row>
    <row r="1979" spans="1:21" x14ac:dyDescent="0.25">
      <c r="A1979" t="s">
        <v>2011</v>
      </c>
      <c r="B1979">
        <v>1</v>
      </c>
      <c r="C1979">
        <v>1</v>
      </c>
      <c r="D1979">
        <v>0</v>
      </c>
      <c r="E1979">
        <v>0</v>
      </c>
      <c r="F1979">
        <v>31</v>
      </c>
      <c r="G1979">
        <v>1</v>
      </c>
      <c r="H1979" t="s">
        <v>22</v>
      </c>
      <c r="I1979" t="s">
        <v>35</v>
      </c>
      <c r="J1979" t="s">
        <v>23</v>
      </c>
      <c r="K1979" t="s">
        <v>22</v>
      </c>
      <c r="L1979" t="s">
        <v>23</v>
      </c>
      <c r="M1979" t="s">
        <v>23</v>
      </c>
      <c r="N1979" t="s">
        <v>22</v>
      </c>
      <c r="O1979" t="s">
        <v>23</v>
      </c>
      <c r="P1979" t="s">
        <v>26</v>
      </c>
      <c r="Q1979">
        <v>1</v>
      </c>
      <c r="R1979" t="s">
        <v>27</v>
      </c>
      <c r="S1979">
        <v>90.7</v>
      </c>
      <c r="T1979">
        <v>2845.15</v>
      </c>
      <c r="U1979">
        <v>0</v>
      </c>
    </row>
    <row r="1980" spans="1:21" x14ac:dyDescent="0.25">
      <c r="A1980" t="s">
        <v>2012</v>
      </c>
      <c r="B1980">
        <v>0</v>
      </c>
      <c r="C1980">
        <v>0</v>
      </c>
      <c r="D1980">
        <v>0</v>
      </c>
      <c r="E1980">
        <v>0</v>
      </c>
      <c r="F1980">
        <v>57</v>
      </c>
      <c r="G1980">
        <v>1</v>
      </c>
      <c r="H1980" t="s">
        <v>23</v>
      </c>
      <c r="I1980" t="s">
        <v>25</v>
      </c>
      <c r="J1980" t="s">
        <v>23</v>
      </c>
      <c r="K1980" t="s">
        <v>22</v>
      </c>
      <c r="L1980" t="s">
        <v>22</v>
      </c>
      <c r="M1980" t="s">
        <v>22</v>
      </c>
      <c r="N1980" t="s">
        <v>22</v>
      </c>
      <c r="O1980" t="s">
        <v>23</v>
      </c>
      <c r="P1980" t="s">
        <v>45</v>
      </c>
      <c r="Q1980">
        <v>0</v>
      </c>
      <c r="R1980" t="s">
        <v>30</v>
      </c>
      <c r="S1980">
        <v>69.75</v>
      </c>
      <c r="T1980">
        <v>3894.4</v>
      </c>
      <c r="U1980">
        <v>0</v>
      </c>
    </row>
    <row r="1981" spans="1:21" x14ac:dyDescent="0.25">
      <c r="A1981" t="s">
        <v>2013</v>
      </c>
      <c r="B1981">
        <v>0</v>
      </c>
      <c r="C1981">
        <v>0</v>
      </c>
      <c r="D1981">
        <v>1</v>
      </c>
      <c r="E1981">
        <v>1</v>
      </c>
      <c r="F1981">
        <v>45</v>
      </c>
      <c r="G1981">
        <v>1</v>
      </c>
      <c r="H1981" t="s">
        <v>23</v>
      </c>
      <c r="I1981" t="s">
        <v>23</v>
      </c>
      <c r="J1981" t="s">
        <v>44</v>
      </c>
      <c r="K1981" t="s">
        <v>44</v>
      </c>
      <c r="L1981" t="s">
        <v>44</v>
      </c>
      <c r="M1981" t="s">
        <v>44</v>
      </c>
      <c r="N1981" t="s">
        <v>44</v>
      </c>
      <c r="O1981" t="s">
        <v>44</v>
      </c>
      <c r="P1981" t="s">
        <v>45</v>
      </c>
      <c r="Q1981">
        <v>1</v>
      </c>
      <c r="R1981" t="s">
        <v>33</v>
      </c>
      <c r="S1981">
        <v>20</v>
      </c>
      <c r="T1981">
        <v>886.4</v>
      </c>
      <c r="U1981">
        <v>0</v>
      </c>
    </row>
    <row r="1982" spans="1:21" x14ac:dyDescent="0.25">
      <c r="A1982" t="s">
        <v>2014</v>
      </c>
      <c r="B1982">
        <v>1</v>
      </c>
      <c r="C1982">
        <v>0</v>
      </c>
      <c r="D1982">
        <v>0</v>
      </c>
      <c r="E1982">
        <v>0</v>
      </c>
      <c r="F1982">
        <v>10</v>
      </c>
      <c r="G1982">
        <v>1</v>
      </c>
      <c r="H1982" t="s">
        <v>22</v>
      </c>
      <c r="I1982" t="s">
        <v>35</v>
      </c>
      <c r="J1982" t="s">
        <v>23</v>
      </c>
      <c r="K1982" t="s">
        <v>22</v>
      </c>
      <c r="L1982" t="s">
        <v>22</v>
      </c>
      <c r="M1982" t="s">
        <v>23</v>
      </c>
      <c r="N1982" t="s">
        <v>23</v>
      </c>
      <c r="O1982" t="s">
        <v>22</v>
      </c>
      <c r="P1982" t="s">
        <v>26</v>
      </c>
      <c r="Q1982">
        <v>1</v>
      </c>
      <c r="R1982" t="s">
        <v>27</v>
      </c>
      <c r="S1982">
        <v>95.25</v>
      </c>
      <c r="T1982">
        <v>1021.55</v>
      </c>
      <c r="U1982">
        <v>0</v>
      </c>
    </row>
    <row r="1983" spans="1:21" x14ac:dyDescent="0.25">
      <c r="A1983" t="s">
        <v>2015</v>
      </c>
      <c r="B1983">
        <v>0</v>
      </c>
      <c r="C1983">
        <v>0</v>
      </c>
      <c r="D1983">
        <v>1</v>
      </c>
      <c r="E1983">
        <v>0</v>
      </c>
      <c r="F1983">
        <v>58</v>
      </c>
      <c r="G1983">
        <v>1</v>
      </c>
      <c r="H1983" t="s">
        <v>22</v>
      </c>
      <c r="I1983" t="s">
        <v>35</v>
      </c>
      <c r="J1983" t="s">
        <v>23</v>
      </c>
      <c r="K1983" t="s">
        <v>23</v>
      </c>
      <c r="L1983" t="s">
        <v>22</v>
      </c>
      <c r="M1983" t="s">
        <v>22</v>
      </c>
      <c r="N1983" t="s">
        <v>22</v>
      </c>
      <c r="O1983" t="s">
        <v>22</v>
      </c>
      <c r="P1983" t="s">
        <v>26</v>
      </c>
      <c r="Q1983">
        <v>1</v>
      </c>
      <c r="R1983" t="s">
        <v>38</v>
      </c>
      <c r="S1983">
        <v>102.1</v>
      </c>
      <c r="T1983">
        <v>5885.4</v>
      </c>
      <c r="U1983">
        <v>1</v>
      </c>
    </row>
    <row r="1984" spans="1:21" x14ac:dyDescent="0.25">
      <c r="A1984" t="s">
        <v>2016</v>
      </c>
      <c r="B1984">
        <v>1</v>
      </c>
      <c r="C1984">
        <v>0</v>
      </c>
      <c r="D1984">
        <v>0</v>
      </c>
      <c r="E1984">
        <v>1</v>
      </c>
      <c r="F1984">
        <v>14</v>
      </c>
      <c r="G1984">
        <v>1</v>
      </c>
      <c r="H1984" t="s">
        <v>23</v>
      </c>
      <c r="I1984" t="s">
        <v>23</v>
      </c>
      <c r="J1984" t="s">
        <v>44</v>
      </c>
      <c r="K1984" t="s">
        <v>44</v>
      </c>
      <c r="L1984" t="s">
        <v>44</v>
      </c>
      <c r="M1984" t="s">
        <v>44</v>
      </c>
      <c r="N1984" t="s">
        <v>44</v>
      </c>
      <c r="O1984" t="s">
        <v>44</v>
      </c>
      <c r="P1984" t="s">
        <v>26</v>
      </c>
      <c r="Q1984">
        <v>0</v>
      </c>
      <c r="R1984" t="s">
        <v>30</v>
      </c>
      <c r="S1984">
        <v>19.95</v>
      </c>
      <c r="T1984">
        <v>268.39999999999998</v>
      </c>
      <c r="U1984">
        <v>0</v>
      </c>
    </row>
    <row r="1985" spans="1:21" x14ac:dyDescent="0.25">
      <c r="A1985" t="s">
        <v>2017</v>
      </c>
      <c r="B1985">
        <v>1</v>
      </c>
      <c r="C1985">
        <v>0</v>
      </c>
      <c r="D1985">
        <v>1</v>
      </c>
      <c r="E1985">
        <v>0</v>
      </c>
      <c r="F1985">
        <v>27</v>
      </c>
      <c r="G1985">
        <v>1</v>
      </c>
      <c r="H1985" t="s">
        <v>22</v>
      </c>
      <c r="I1985" t="s">
        <v>25</v>
      </c>
      <c r="J1985" t="s">
        <v>22</v>
      </c>
      <c r="K1985" t="s">
        <v>23</v>
      </c>
      <c r="L1985" t="s">
        <v>23</v>
      </c>
      <c r="M1985" t="s">
        <v>22</v>
      </c>
      <c r="N1985" t="s">
        <v>22</v>
      </c>
      <c r="O1985" t="s">
        <v>22</v>
      </c>
      <c r="P1985" t="s">
        <v>29</v>
      </c>
      <c r="Q1985">
        <v>0</v>
      </c>
      <c r="R1985" t="s">
        <v>30</v>
      </c>
      <c r="S1985">
        <v>80.849999999999994</v>
      </c>
      <c r="T1985">
        <v>2204.35</v>
      </c>
      <c r="U1985">
        <v>0</v>
      </c>
    </row>
    <row r="1986" spans="1:21" x14ac:dyDescent="0.25">
      <c r="A1986" t="s">
        <v>2018</v>
      </c>
      <c r="B1986">
        <v>0</v>
      </c>
      <c r="C1986">
        <v>0</v>
      </c>
      <c r="D1986">
        <v>1</v>
      </c>
      <c r="E1986">
        <v>1</v>
      </c>
      <c r="F1986">
        <v>14</v>
      </c>
      <c r="G1986">
        <v>1</v>
      </c>
      <c r="H1986" t="s">
        <v>22</v>
      </c>
      <c r="I1986" t="s">
        <v>35</v>
      </c>
      <c r="J1986" t="s">
        <v>23</v>
      </c>
      <c r="K1986" t="s">
        <v>22</v>
      </c>
      <c r="L1986" t="s">
        <v>23</v>
      </c>
      <c r="M1986" t="s">
        <v>23</v>
      </c>
      <c r="N1986" t="s">
        <v>23</v>
      </c>
      <c r="O1986" t="s">
        <v>22</v>
      </c>
      <c r="P1986" t="s">
        <v>26</v>
      </c>
      <c r="Q1986">
        <v>1</v>
      </c>
      <c r="R1986" t="s">
        <v>33</v>
      </c>
      <c r="S1986">
        <v>90.9</v>
      </c>
      <c r="T1986">
        <v>1259</v>
      </c>
      <c r="U1986">
        <v>1</v>
      </c>
    </row>
    <row r="1987" spans="1:21" x14ac:dyDescent="0.25">
      <c r="A1987" t="s">
        <v>2019</v>
      </c>
      <c r="B1987">
        <v>0</v>
      </c>
      <c r="C1987">
        <v>0</v>
      </c>
      <c r="D1987">
        <v>1</v>
      </c>
      <c r="E1987">
        <v>1</v>
      </c>
      <c r="F1987">
        <v>12</v>
      </c>
      <c r="G1987">
        <v>0</v>
      </c>
      <c r="H1987" t="s">
        <v>24</v>
      </c>
      <c r="I1987" t="s">
        <v>25</v>
      </c>
      <c r="J1987" t="s">
        <v>23</v>
      </c>
      <c r="K1987" t="s">
        <v>22</v>
      </c>
      <c r="L1987" t="s">
        <v>23</v>
      </c>
      <c r="M1987" t="s">
        <v>23</v>
      </c>
      <c r="N1987" t="s">
        <v>23</v>
      </c>
      <c r="O1987" t="s">
        <v>23</v>
      </c>
      <c r="P1987" t="s">
        <v>26</v>
      </c>
      <c r="Q1987">
        <v>0</v>
      </c>
      <c r="R1987" t="s">
        <v>30</v>
      </c>
      <c r="S1987">
        <v>29.2</v>
      </c>
      <c r="T1987">
        <v>309.10000000000002</v>
      </c>
      <c r="U1987">
        <v>1</v>
      </c>
    </row>
    <row r="1988" spans="1:21" x14ac:dyDescent="0.25">
      <c r="A1988" t="s">
        <v>2020</v>
      </c>
      <c r="B1988">
        <v>0</v>
      </c>
      <c r="C1988">
        <v>0</v>
      </c>
      <c r="D1988">
        <v>1</v>
      </c>
      <c r="E1988">
        <v>1</v>
      </c>
      <c r="F1988">
        <v>69</v>
      </c>
      <c r="G1988">
        <v>1</v>
      </c>
      <c r="H1988" t="s">
        <v>22</v>
      </c>
      <c r="I1988" t="s">
        <v>35</v>
      </c>
      <c r="J1988" t="s">
        <v>23</v>
      </c>
      <c r="K1988" t="s">
        <v>22</v>
      </c>
      <c r="L1988" t="s">
        <v>23</v>
      </c>
      <c r="M1988" t="s">
        <v>22</v>
      </c>
      <c r="N1988" t="s">
        <v>23</v>
      </c>
      <c r="O1988" t="s">
        <v>22</v>
      </c>
      <c r="P1988" t="s">
        <v>45</v>
      </c>
      <c r="Q1988">
        <v>1</v>
      </c>
      <c r="R1988" t="s">
        <v>33</v>
      </c>
      <c r="S1988">
        <v>93.3</v>
      </c>
      <c r="T1988">
        <v>6398.05</v>
      </c>
      <c r="U1988">
        <v>0</v>
      </c>
    </row>
    <row r="1989" spans="1:21" x14ac:dyDescent="0.25">
      <c r="A1989" t="s">
        <v>2021</v>
      </c>
      <c r="B1989">
        <v>0</v>
      </c>
      <c r="C1989">
        <v>0</v>
      </c>
      <c r="D1989">
        <v>1</v>
      </c>
      <c r="E1989">
        <v>1</v>
      </c>
      <c r="F1989">
        <v>25</v>
      </c>
      <c r="G1989">
        <v>1</v>
      </c>
      <c r="H1989" t="s">
        <v>23</v>
      </c>
      <c r="I1989" t="s">
        <v>35</v>
      </c>
      <c r="J1989" t="s">
        <v>23</v>
      </c>
      <c r="K1989" t="s">
        <v>22</v>
      </c>
      <c r="L1989" t="s">
        <v>22</v>
      </c>
      <c r="M1989" t="s">
        <v>23</v>
      </c>
      <c r="N1989" t="s">
        <v>22</v>
      </c>
      <c r="O1989" t="s">
        <v>23</v>
      </c>
      <c r="P1989" t="s">
        <v>26</v>
      </c>
      <c r="Q1989">
        <v>1</v>
      </c>
      <c r="R1989" t="s">
        <v>33</v>
      </c>
      <c r="S1989">
        <v>89.15</v>
      </c>
      <c r="T1989">
        <v>2257.75</v>
      </c>
      <c r="U1989">
        <v>1</v>
      </c>
    </row>
    <row r="1990" spans="1:21" x14ac:dyDescent="0.25">
      <c r="A1990" t="s">
        <v>2022</v>
      </c>
      <c r="B1990">
        <v>1</v>
      </c>
      <c r="C1990">
        <v>1</v>
      </c>
      <c r="D1990">
        <v>1</v>
      </c>
      <c r="E1990">
        <v>0</v>
      </c>
      <c r="F1990">
        <v>58</v>
      </c>
      <c r="G1990">
        <v>1</v>
      </c>
      <c r="H1990" t="s">
        <v>22</v>
      </c>
      <c r="I1990" t="s">
        <v>35</v>
      </c>
      <c r="J1990" t="s">
        <v>22</v>
      </c>
      <c r="K1990" t="s">
        <v>22</v>
      </c>
      <c r="L1990" t="s">
        <v>22</v>
      </c>
      <c r="M1990" t="s">
        <v>23</v>
      </c>
      <c r="N1990" t="s">
        <v>22</v>
      </c>
      <c r="O1990" t="s">
        <v>22</v>
      </c>
      <c r="P1990" t="s">
        <v>29</v>
      </c>
      <c r="Q1990">
        <v>1</v>
      </c>
      <c r="R1990" t="s">
        <v>27</v>
      </c>
      <c r="S1990">
        <v>108.85</v>
      </c>
      <c r="T1990">
        <v>6287.25</v>
      </c>
      <c r="U1990">
        <v>1</v>
      </c>
    </row>
    <row r="1991" spans="1:21" x14ac:dyDescent="0.25">
      <c r="A1991" t="s">
        <v>2023</v>
      </c>
      <c r="B1991">
        <v>0</v>
      </c>
      <c r="C1991">
        <v>0</v>
      </c>
      <c r="D1991">
        <v>1</v>
      </c>
      <c r="E1991">
        <v>1</v>
      </c>
      <c r="F1991">
        <v>35</v>
      </c>
      <c r="G1991">
        <v>0</v>
      </c>
      <c r="H1991" t="s">
        <v>24</v>
      </c>
      <c r="I1991" t="s">
        <v>25</v>
      </c>
      <c r="J1991" t="s">
        <v>22</v>
      </c>
      <c r="K1991" t="s">
        <v>23</v>
      </c>
      <c r="L1991" t="s">
        <v>23</v>
      </c>
      <c r="M1991" t="s">
        <v>22</v>
      </c>
      <c r="N1991" t="s">
        <v>22</v>
      </c>
      <c r="O1991" t="s">
        <v>23</v>
      </c>
      <c r="P1991" t="s">
        <v>45</v>
      </c>
      <c r="Q1991">
        <v>1</v>
      </c>
      <c r="R1991" t="s">
        <v>38</v>
      </c>
      <c r="S1991">
        <v>46.35</v>
      </c>
      <c r="T1991">
        <v>1662.05</v>
      </c>
      <c r="U1991">
        <v>0</v>
      </c>
    </row>
    <row r="1992" spans="1:21" x14ac:dyDescent="0.25">
      <c r="A1992" t="s">
        <v>2024</v>
      </c>
      <c r="B1992">
        <v>0</v>
      </c>
      <c r="C1992">
        <v>1</v>
      </c>
      <c r="D1992">
        <v>0</v>
      </c>
      <c r="E1992">
        <v>0</v>
      </c>
      <c r="F1992">
        <v>16</v>
      </c>
      <c r="G1992">
        <v>1</v>
      </c>
      <c r="H1992" t="s">
        <v>22</v>
      </c>
      <c r="I1992" t="s">
        <v>35</v>
      </c>
      <c r="J1992" t="s">
        <v>23</v>
      </c>
      <c r="K1992" t="s">
        <v>23</v>
      </c>
      <c r="L1992" t="s">
        <v>23</v>
      </c>
      <c r="M1992" t="s">
        <v>23</v>
      </c>
      <c r="N1992" t="s">
        <v>22</v>
      </c>
      <c r="O1992" t="s">
        <v>23</v>
      </c>
      <c r="P1992" t="s">
        <v>26</v>
      </c>
      <c r="Q1992">
        <v>1</v>
      </c>
      <c r="R1992" t="s">
        <v>27</v>
      </c>
      <c r="S1992">
        <v>84.75</v>
      </c>
      <c r="T1992">
        <v>1350.15</v>
      </c>
      <c r="U1992">
        <v>1</v>
      </c>
    </row>
    <row r="1993" spans="1:21" x14ac:dyDescent="0.25">
      <c r="A1993" t="s">
        <v>2025</v>
      </c>
      <c r="B1993">
        <v>1</v>
      </c>
      <c r="C1993">
        <v>0</v>
      </c>
      <c r="D1993">
        <v>1</v>
      </c>
      <c r="E1993">
        <v>1</v>
      </c>
      <c r="F1993">
        <v>45</v>
      </c>
      <c r="G1993">
        <v>1</v>
      </c>
      <c r="H1993" t="s">
        <v>22</v>
      </c>
      <c r="I1993" t="s">
        <v>25</v>
      </c>
      <c r="J1993" t="s">
        <v>23</v>
      </c>
      <c r="K1993" t="s">
        <v>22</v>
      </c>
      <c r="L1993" t="s">
        <v>22</v>
      </c>
      <c r="M1993" t="s">
        <v>23</v>
      </c>
      <c r="N1993" t="s">
        <v>22</v>
      </c>
      <c r="O1993" t="s">
        <v>22</v>
      </c>
      <c r="P1993" t="s">
        <v>29</v>
      </c>
      <c r="Q1993">
        <v>0</v>
      </c>
      <c r="R1993" t="s">
        <v>38</v>
      </c>
      <c r="S1993">
        <v>78.75</v>
      </c>
      <c r="T1993">
        <v>3600.65</v>
      </c>
      <c r="U1993">
        <v>0</v>
      </c>
    </row>
    <row r="1994" spans="1:21" x14ac:dyDescent="0.25">
      <c r="A1994" t="s">
        <v>2026</v>
      </c>
      <c r="B1994">
        <v>0</v>
      </c>
      <c r="C1994">
        <v>0</v>
      </c>
      <c r="D1994">
        <v>0</v>
      </c>
      <c r="E1994">
        <v>0</v>
      </c>
      <c r="F1994">
        <v>17</v>
      </c>
      <c r="G1994">
        <v>1</v>
      </c>
      <c r="H1994" t="s">
        <v>23</v>
      </c>
      <c r="I1994" t="s">
        <v>35</v>
      </c>
      <c r="J1994" t="s">
        <v>23</v>
      </c>
      <c r="K1994" t="s">
        <v>22</v>
      </c>
      <c r="L1994" t="s">
        <v>23</v>
      </c>
      <c r="M1994" t="s">
        <v>23</v>
      </c>
      <c r="N1994" t="s">
        <v>22</v>
      </c>
      <c r="O1994" t="s">
        <v>23</v>
      </c>
      <c r="P1994" t="s">
        <v>26</v>
      </c>
      <c r="Q1994">
        <v>1</v>
      </c>
      <c r="R1994" t="s">
        <v>27</v>
      </c>
      <c r="S1994">
        <v>83.55</v>
      </c>
      <c r="T1994">
        <v>1329.15</v>
      </c>
      <c r="U1994">
        <v>0</v>
      </c>
    </row>
    <row r="1995" spans="1:21" x14ac:dyDescent="0.25">
      <c r="A1995" t="s">
        <v>2027</v>
      </c>
      <c r="B1995">
        <v>0</v>
      </c>
      <c r="C1995">
        <v>0</v>
      </c>
      <c r="D1995">
        <v>1</v>
      </c>
      <c r="E1995">
        <v>1</v>
      </c>
      <c r="F1995">
        <v>1</v>
      </c>
      <c r="G1995">
        <v>1</v>
      </c>
      <c r="H1995" t="s">
        <v>23</v>
      </c>
      <c r="I1995" t="s">
        <v>25</v>
      </c>
      <c r="J1995" t="s">
        <v>23</v>
      </c>
      <c r="K1995" t="s">
        <v>23</v>
      </c>
      <c r="L1995" t="s">
        <v>23</v>
      </c>
      <c r="M1995" t="s">
        <v>23</v>
      </c>
      <c r="N1995" t="s">
        <v>23</v>
      </c>
      <c r="O1995" t="s">
        <v>23</v>
      </c>
      <c r="P1995" t="s">
        <v>26</v>
      </c>
      <c r="Q1995">
        <v>1</v>
      </c>
      <c r="R1995" t="s">
        <v>27</v>
      </c>
      <c r="S1995">
        <v>45.7</v>
      </c>
      <c r="T1995">
        <v>45.7</v>
      </c>
      <c r="U1995">
        <v>1</v>
      </c>
    </row>
    <row r="1996" spans="1:21" x14ac:dyDescent="0.25">
      <c r="A1996" t="s">
        <v>2028</v>
      </c>
      <c r="B1996">
        <v>1</v>
      </c>
      <c r="C1996">
        <v>0</v>
      </c>
      <c r="D1996">
        <v>0</v>
      </c>
      <c r="E1996">
        <v>0</v>
      </c>
      <c r="F1996">
        <v>22</v>
      </c>
      <c r="G1996">
        <v>1</v>
      </c>
      <c r="H1996" t="s">
        <v>23</v>
      </c>
      <c r="I1996" t="s">
        <v>23</v>
      </c>
      <c r="J1996" t="s">
        <v>44</v>
      </c>
      <c r="K1996" t="s">
        <v>44</v>
      </c>
      <c r="L1996" t="s">
        <v>44</v>
      </c>
      <c r="M1996" t="s">
        <v>44</v>
      </c>
      <c r="N1996" t="s">
        <v>44</v>
      </c>
      <c r="O1996" t="s">
        <v>44</v>
      </c>
      <c r="P1996" t="s">
        <v>29</v>
      </c>
      <c r="Q1996">
        <v>0</v>
      </c>
      <c r="R1996" t="s">
        <v>30</v>
      </c>
      <c r="S1996">
        <v>19.600000000000001</v>
      </c>
      <c r="T1996">
        <v>422.5</v>
      </c>
      <c r="U1996">
        <v>0</v>
      </c>
    </row>
    <row r="1997" spans="1:21" x14ac:dyDescent="0.25">
      <c r="A1997" t="s">
        <v>2029</v>
      </c>
      <c r="B1997">
        <v>0</v>
      </c>
      <c r="C1997">
        <v>1</v>
      </c>
      <c r="D1997">
        <v>0</v>
      </c>
      <c r="E1997">
        <v>0</v>
      </c>
      <c r="F1997">
        <v>1</v>
      </c>
      <c r="G1997">
        <v>1</v>
      </c>
      <c r="H1997" t="s">
        <v>23</v>
      </c>
      <c r="I1997" t="s">
        <v>35</v>
      </c>
      <c r="J1997" t="s">
        <v>23</v>
      </c>
      <c r="K1997" t="s">
        <v>23</v>
      </c>
      <c r="L1997" t="s">
        <v>23</v>
      </c>
      <c r="M1997" t="s">
        <v>23</v>
      </c>
      <c r="N1997" t="s">
        <v>23</v>
      </c>
      <c r="O1997" t="s">
        <v>23</v>
      </c>
      <c r="P1997" t="s">
        <v>26</v>
      </c>
      <c r="Q1997">
        <v>1</v>
      </c>
      <c r="R1997" t="s">
        <v>27</v>
      </c>
      <c r="S1997">
        <v>69.95</v>
      </c>
      <c r="T1997">
        <v>69.95</v>
      </c>
      <c r="U1997">
        <v>1</v>
      </c>
    </row>
    <row r="1998" spans="1:21" x14ac:dyDescent="0.25">
      <c r="A1998" t="s">
        <v>2030</v>
      </c>
      <c r="B1998">
        <v>1</v>
      </c>
      <c r="C1998">
        <v>0</v>
      </c>
      <c r="D1998">
        <v>1</v>
      </c>
      <c r="E1998">
        <v>1</v>
      </c>
      <c r="F1998">
        <v>67</v>
      </c>
      <c r="G1998">
        <v>1</v>
      </c>
      <c r="H1998" t="s">
        <v>23</v>
      </c>
      <c r="I1998" t="s">
        <v>25</v>
      </c>
      <c r="J1998" t="s">
        <v>22</v>
      </c>
      <c r="K1998" t="s">
        <v>23</v>
      </c>
      <c r="L1998" t="s">
        <v>22</v>
      </c>
      <c r="M1998" t="s">
        <v>22</v>
      </c>
      <c r="N1998" t="s">
        <v>23</v>
      </c>
      <c r="O1998" t="s">
        <v>22</v>
      </c>
      <c r="P1998" t="s">
        <v>45</v>
      </c>
      <c r="Q1998">
        <v>0</v>
      </c>
      <c r="R1998" t="s">
        <v>30</v>
      </c>
      <c r="S1998">
        <v>67.849999999999994</v>
      </c>
      <c r="T1998">
        <v>4627.6499999999996</v>
      </c>
      <c r="U1998">
        <v>0</v>
      </c>
    </row>
    <row r="1999" spans="1:21" x14ac:dyDescent="0.25">
      <c r="A1999" t="s">
        <v>2031</v>
      </c>
      <c r="B1999">
        <v>0</v>
      </c>
      <c r="C1999">
        <v>0</v>
      </c>
      <c r="D1999">
        <v>1</v>
      </c>
      <c r="E1999">
        <v>1</v>
      </c>
      <c r="F1999">
        <v>67</v>
      </c>
      <c r="G1999">
        <v>1</v>
      </c>
      <c r="H1999" t="s">
        <v>22</v>
      </c>
      <c r="I1999" t="s">
        <v>35</v>
      </c>
      <c r="J1999" t="s">
        <v>23</v>
      </c>
      <c r="K1999" t="s">
        <v>23</v>
      </c>
      <c r="L1999" t="s">
        <v>22</v>
      </c>
      <c r="M1999" t="s">
        <v>22</v>
      </c>
      <c r="N1999" t="s">
        <v>22</v>
      </c>
      <c r="O1999" t="s">
        <v>22</v>
      </c>
      <c r="P1999" t="s">
        <v>45</v>
      </c>
      <c r="Q1999">
        <v>1</v>
      </c>
      <c r="R1999" t="s">
        <v>33</v>
      </c>
      <c r="S1999">
        <v>105.65</v>
      </c>
      <c r="T1999">
        <v>6717.9</v>
      </c>
      <c r="U1999">
        <v>0</v>
      </c>
    </row>
    <row r="2000" spans="1:21" x14ac:dyDescent="0.25">
      <c r="A2000" t="s">
        <v>2032</v>
      </c>
      <c r="B2000">
        <v>0</v>
      </c>
      <c r="C2000">
        <v>0</v>
      </c>
      <c r="D2000">
        <v>1</v>
      </c>
      <c r="E2000">
        <v>0</v>
      </c>
      <c r="F2000">
        <v>2</v>
      </c>
      <c r="G2000">
        <v>0</v>
      </c>
      <c r="H2000" t="s">
        <v>24</v>
      </c>
      <c r="I2000" t="s">
        <v>25</v>
      </c>
      <c r="J2000" t="s">
        <v>23</v>
      </c>
      <c r="K2000" t="s">
        <v>23</v>
      </c>
      <c r="L2000" t="s">
        <v>23</v>
      </c>
      <c r="M2000" t="s">
        <v>23</v>
      </c>
      <c r="N2000" t="s">
        <v>22</v>
      </c>
      <c r="O2000" t="s">
        <v>22</v>
      </c>
      <c r="P2000" t="s">
        <v>26</v>
      </c>
      <c r="Q2000">
        <v>0</v>
      </c>
      <c r="R2000" t="s">
        <v>27</v>
      </c>
      <c r="S2000">
        <v>44.6</v>
      </c>
      <c r="T2000">
        <v>97.1</v>
      </c>
      <c r="U2000">
        <v>1</v>
      </c>
    </row>
    <row r="2001" spans="1:21" x14ac:dyDescent="0.25">
      <c r="A2001" t="s">
        <v>2033</v>
      </c>
      <c r="B2001">
        <v>1</v>
      </c>
      <c r="C2001">
        <v>0</v>
      </c>
      <c r="D2001">
        <v>0</v>
      </c>
      <c r="E2001">
        <v>0</v>
      </c>
      <c r="F2001">
        <v>23</v>
      </c>
      <c r="G2001">
        <v>1</v>
      </c>
      <c r="H2001" t="s">
        <v>22</v>
      </c>
      <c r="I2001" t="s">
        <v>35</v>
      </c>
      <c r="J2001" t="s">
        <v>23</v>
      </c>
      <c r="K2001" t="s">
        <v>23</v>
      </c>
      <c r="L2001" t="s">
        <v>23</v>
      </c>
      <c r="M2001" t="s">
        <v>23</v>
      </c>
      <c r="N2001" t="s">
        <v>23</v>
      </c>
      <c r="O2001" t="s">
        <v>23</v>
      </c>
      <c r="P2001" t="s">
        <v>26</v>
      </c>
      <c r="Q2001">
        <v>1</v>
      </c>
      <c r="R2001" t="s">
        <v>27</v>
      </c>
      <c r="S2001">
        <v>74.95</v>
      </c>
      <c r="T2001">
        <v>1710.45</v>
      </c>
      <c r="U2001">
        <v>1</v>
      </c>
    </row>
    <row r="2002" spans="1:21" x14ac:dyDescent="0.25">
      <c r="A2002" t="s">
        <v>2034</v>
      </c>
      <c r="B2002">
        <v>0</v>
      </c>
      <c r="C2002">
        <v>1</v>
      </c>
      <c r="D2002">
        <v>0</v>
      </c>
      <c r="E2002">
        <v>0</v>
      </c>
      <c r="F2002">
        <v>9</v>
      </c>
      <c r="G2002">
        <v>1</v>
      </c>
      <c r="H2002" t="s">
        <v>23</v>
      </c>
      <c r="I2002" t="s">
        <v>35</v>
      </c>
      <c r="J2002" t="s">
        <v>23</v>
      </c>
      <c r="K2002" t="s">
        <v>23</v>
      </c>
      <c r="L2002" t="s">
        <v>22</v>
      </c>
      <c r="M2002" t="s">
        <v>23</v>
      </c>
      <c r="N2002" t="s">
        <v>23</v>
      </c>
      <c r="O2002" t="s">
        <v>23</v>
      </c>
      <c r="P2002" t="s">
        <v>26</v>
      </c>
      <c r="Q2002">
        <v>0</v>
      </c>
      <c r="R2002" t="s">
        <v>38</v>
      </c>
      <c r="S2002">
        <v>75.5</v>
      </c>
      <c r="T2002">
        <v>637.4</v>
      </c>
      <c r="U2002">
        <v>0</v>
      </c>
    </row>
    <row r="2003" spans="1:21" x14ac:dyDescent="0.25">
      <c r="A2003" t="s">
        <v>2035</v>
      </c>
      <c r="B2003">
        <v>0</v>
      </c>
      <c r="C2003">
        <v>0</v>
      </c>
      <c r="D2003">
        <v>0</v>
      </c>
      <c r="E2003">
        <v>0</v>
      </c>
      <c r="F2003">
        <v>5</v>
      </c>
      <c r="G2003">
        <v>1</v>
      </c>
      <c r="H2003" t="s">
        <v>23</v>
      </c>
      <c r="I2003" t="s">
        <v>23</v>
      </c>
      <c r="J2003" t="s">
        <v>44</v>
      </c>
      <c r="K2003" t="s">
        <v>44</v>
      </c>
      <c r="L2003" t="s">
        <v>44</v>
      </c>
      <c r="M2003" t="s">
        <v>44</v>
      </c>
      <c r="N2003" t="s">
        <v>44</v>
      </c>
      <c r="O2003" t="s">
        <v>44</v>
      </c>
      <c r="P2003" t="s">
        <v>26</v>
      </c>
      <c r="Q2003">
        <v>0</v>
      </c>
      <c r="R2003" t="s">
        <v>30</v>
      </c>
      <c r="S2003">
        <v>20.149999999999999</v>
      </c>
      <c r="T2003">
        <v>117.95</v>
      </c>
      <c r="U2003">
        <v>0</v>
      </c>
    </row>
    <row r="2004" spans="1:21" x14ac:dyDescent="0.25">
      <c r="A2004" t="s">
        <v>2036</v>
      </c>
      <c r="B2004">
        <v>1</v>
      </c>
      <c r="C2004">
        <v>0</v>
      </c>
      <c r="D2004">
        <v>0</v>
      </c>
      <c r="E2004">
        <v>0</v>
      </c>
      <c r="F2004">
        <v>54</v>
      </c>
      <c r="G2004">
        <v>0</v>
      </c>
      <c r="H2004" t="s">
        <v>24</v>
      </c>
      <c r="I2004" t="s">
        <v>25</v>
      </c>
      <c r="J2004" t="s">
        <v>22</v>
      </c>
      <c r="K2004" t="s">
        <v>23</v>
      </c>
      <c r="L2004" t="s">
        <v>23</v>
      </c>
      <c r="M2004" t="s">
        <v>22</v>
      </c>
      <c r="N2004" t="s">
        <v>22</v>
      </c>
      <c r="O2004" t="s">
        <v>23</v>
      </c>
      <c r="P2004" t="s">
        <v>45</v>
      </c>
      <c r="Q2004">
        <v>0</v>
      </c>
      <c r="R2004" t="s">
        <v>38</v>
      </c>
      <c r="S2004">
        <v>45.2</v>
      </c>
      <c r="T2004">
        <v>2460.5500000000002</v>
      </c>
      <c r="U2004">
        <v>0</v>
      </c>
    </row>
    <row r="2005" spans="1:21" x14ac:dyDescent="0.25">
      <c r="A2005" t="s">
        <v>2037</v>
      </c>
      <c r="B2005">
        <v>0</v>
      </c>
      <c r="C2005">
        <v>0</v>
      </c>
      <c r="D2005">
        <v>0</v>
      </c>
      <c r="E2005">
        <v>0</v>
      </c>
      <c r="F2005">
        <v>57</v>
      </c>
      <c r="G2005">
        <v>1</v>
      </c>
      <c r="H2005" t="s">
        <v>23</v>
      </c>
      <c r="I2005" t="s">
        <v>35</v>
      </c>
      <c r="J2005" t="s">
        <v>23</v>
      </c>
      <c r="K2005" t="s">
        <v>23</v>
      </c>
      <c r="L2005" t="s">
        <v>22</v>
      </c>
      <c r="M2005" t="s">
        <v>23</v>
      </c>
      <c r="N2005" t="s">
        <v>22</v>
      </c>
      <c r="O2005" t="s">
        <v>22</v>
      </c>
      <c r="P2005" t="s">
        <v>45</v>
      </c>
      <c r="Q2005">
        <v>1</v>
      </c>
      <c r="R2005" t="s">
        <v>27</v>
      </c>
      <c r="S2005">
        <v>95.25</v>
      </c>
      <c r="T2005">
        <v>5464.65</v>
      </c>
      <c r="U2005">
        <v>1</v>
      </c>
    </row>
    <row r="2006" spans="1:21" x14ac:dyDescent="0.25">
      <c r="A2006" t="s">
        <v>2038</v>
      </c>
      <c r="B2006">
        <v>1</v>
      </c>
      <c r="C2006">
        <v>0</v>
      </c>
      <c r="D2006">
        <v>0</v>
      </c>
      <c r="E2006">
        <v>0</v>
      </c>
      <c r="F2006">
        <v>24</v>
      </c>
      <c r="G2006">
        <v>1</v>
      </c>
      <c r="H2006" t="s">
        <v>22</v>
      </c>
      <c r="I2006" t="s">
        <v>35</v>
      </c>
      <c r="J2006" t="s">
        <v>23</v>
      </c>
      <c r="K2006" t="s">
        <v>23</v>
      </c>
      <c r="L2006" t="s">
        <v>22</v>
      </c>
      <c r="M2006" t="s">
        <v>23</v>
      </c>
      <c r="N2006" t="s">
        <v>22</v>
      </c>
      <c r="O2006" t="s">
        <v>23</v>
      </c>
      <c r="P2006" t="s">
        <v>26</v>
      </c>
      <c r="Q2006">
        <v>1</v>
      </c>
      <c r="R2006" t="s">
        <v>30</v>
      </c>
      <c r="S2006">
        <v>89.85</v>
      </c>
      <c r="T2006">
        <v>2165.0500000000002</v>
      </c>
      <c r="U2006">
        <v>1</v>
      </c>
    </row>
    <row r="2007" spans="1:21" x14ac:dyDescent="0.25">
      <c r="A2007" t="s">
        <v>2039</v>
      </c>
      <c r="B2007">
        <v>0</v>
      </c>
      <c r="C2007">
        <v>0</v>
      </c>
      <c r="D2007">
        <v>1</v>
      </c>
      <c r="E2007">
        <v>1</v>
      </c>
      <c r="F2007">
        <v>49</v>
      </c>
      <c r="G2007">
        <v>1</v>
      </c>
      <c r="H2007" t="s">
        <v>22</v>
      </c>
      <c r="I2007" t="s">
        <v>35</v>
      </c>
      <c r="J2007" t="s">
        <v>23</v>
      </c>
      <c r="K2007" t="s">
        <v>22</v>
      </c>
      <c r="L2007" t="s">
        <v>23</v>
      </c>
      <c r="M2007" t="s">
        <v>23</v>
      </c>
      <c r="N2007" t="s">
        <v>22</v>
      </c>
      <c r="O2007" t="s">
        <v>22</v>
      </c>
      <c r="P2007" t="s">
        <v>29</v>
      </c>
      <c r="Q2007">
        <v>0</v>
      </c>
      <c r="R2007" t="s">
        <v>30</v>
      </c>
      <c r="S2007">
        <v>100.45</v>
      </c>
      <c r="T2007">
        <v>4941.8</v>
      </c>
      <c r="U2007">
        <v>1</v>
      </c>
    </row>
    <row r="2008" spans="1:21" x14ac:dyDescent="0.25">
      <c r="A2008" t="s">
        <v>2040</v>
      </c>
      <c r="B2008">
        <v>1</v>
      </c>
      <c r="C2008">
        <v>0</v>
      </c>
      <c r="D2008">
        <v>0</v>
      </c>
      <c r="E2008">
        <v>0</v>
      </c>
      <c r="F2008">
        <v>5</v>
      </c>
      <c r="G2008">
        <v>1</v>
      </c>
      <c r="H2008" t="s">
        <v>22</v>
      </c>
      <c r="I2008" t="s">
        <v>25</v>
      </c>
      <c r="J2008" t="s">
        <v>23</v>
      </c>
      <c r="K2008" t="s">
        <v>23</v>
      </c>
      <c r="L2008" t="s">
        <v>23</v>
      </c>
      <c r="M2008" t="s">
        <v>23</v>
      </c>
      <c r="N2008" t="s">
        <v>23</v>
      </c>
      <c r="O2008" t="s">
        <v>23</v>
      </c>
      <c r="P2008" t="s">
        <v>26</v>
      </c>
      <c r="Q2008">
        <v>0</v>
      </c>
      <c r="R2008" t="s">
        <v>27</v>
      </c>
      <c r="S2008">
        <v>47.15</v>
      </c>
      <c r="T2008">
        <v>223.15</v>
      </c>
      <c r="U2008">
        <v>1</v>
      </c>
    </row>
    <row r="2009" spans="1:21" x14ac:dyDescent="0.25">
      <c r="A2009" t="s">
        <v>2041</v>
      </c>
      <c r="B2009">
        <v>1</v>
      </c>
      <c r="C2009">
        <v>0</v>
      </c>
      <c r="D2009">
        <v>0</v>
      </c>
      <c r="E2009">
        <v>0</v>
      </c>
      <c r="F2009">
        <v>2</v>
      </c>
      <c r="G2009">
        <v>1</v>
      </c>
      <c r="H2009" t="s">
        <v>23</v>
      </c>
      <c r="I2009" t="s">
        <v>35</v>
      </c>
      <c r="J2009" t="s">
        <v>23</v>
      </c>
      <c r="K2009" t="s">
        <v>23</v>
      </c>
      <c r="L2009" t="s">
        <v>23</v>
      </c>
      <c r="M2009" t="s">
        <v>23</v>
      </c>
      <c r="N2009" t="s">
        <v>23</v>
      </c>
      <c r="O2009" t="s">
        <v>22</v>
      </c>
      <c r="P2009" t="s">
        <v>26</v>
      </c>
      <c r="Q2009">
        <v>1</v>
      </c>
      <c r="R2009" t="s">
        <v>27</v>
      </c>
      <c r="S2009">
        <v>80.2</v>
      </c>
      <c r="T2009">
        <v>181.1</v>
      </c>
      <c r="U2009">
        <v>1</v>
      </c>
    </row>
    <row r="2010" spans="1:21" x14ac:dyDescent="0.25">
      <c r="A2010" t="s">
        <v>2042</v>
      </c>
      <c r="B2010">
        <v>0</v>
      </c>
      <c r="C2010">
        <v>0</v>
      </c>
      <c r="D2010">
        <v>0</v>
      </c>
      <c r="E2010">
        <v>1</v>
      </c>
      <c r="F2010">
        <v>4</v>
      </c>
      <c r="G2010">
        <v>1</v>
      </c>
      <c r="H2010" t="s">
        <v>22</v>
      </c>
      <c r="I2010" t="s">
        <v>35</v>
      </c>
      <c r="J2010" t="s">
        <v>23</v>
      </c>
      <c r="K2010" t="s">
        <v>23</v>
      </c>
      <c r="L2010" t="s">
        <v>22</v>
      </c>
      <c r="M2010" t="s">
        <v>22</v>
      </c>
      <c r="N2010" t="s">
        <v>23</v>
      </c>
      <c r="O2010" t="s">
        <v>23</v>
      </c>
      <c r="P2010" t="s">
        <v>26</v>
      </c>
      <c r="Q2010">
        <v>1</v>
      </c>
      <c r="R2010" t="s">
        <v>30</v>
      </c>
      <c r="S2010">
        <v>87.1</v>
      </c>
      <c r="T2010">
        <v>341.45</v>
      </c>
      <c r="U2010">
        <v>1</v>
      </c>
    </row>
    <row r="2011" spans="1:21" x14ac:dyDescent="0.25">
      <c r="A2011" t="s">
        <v>2043</v>
      </c>
      <c r="B2011">
        <v>1</v>
      </c>
      <c r="C2011">
        <v>0</v>
      </c>
      <c r="D2011">
        <v>1</v>
      </c>
      <c r="E2011">
        <v>1</v>
      </c>
      <c r="F2011">
        <v>70</v>
      </c>
      <c r="G2011">
        <v>1</v>
      </c>
      <c r="H2011" t="s">
        <v>22</v>
      </c>
      <c r="I2011" t="s">
        <v>25</v>
      </c>
      <c r="J2011" t="s">
        <v>22</v>
      </c>
      <c r="K2011" t="s">
        <v>22</v>
      </c>
      <c r="L2011" t="s">
        <v>22</v>
      </c>
      <c r="M2011" t="s">
        <v>22</v>
      </c>
      <c r="N2011" t="s">
        <v>22</v>
      </c>
      <c r="O2011" t="s">
        <v>23</v>
      </c>
      <c r="P2011" t="s">
        <v>45</v>
      </c>
      <c r="Q2011">
        <v>1</v>
      </c>
      <c r="R2011" t="s">
        <v>33</v>
      </c>
      <c r="S2011">
        <v>79.25</v>
      </c>
      <c r="T2011">
        <v>5731.85</v>
      </c>
      <c r="U2011">
        <v>0</v>
      </c>
    </row>
    <row r="2012" spans="1:21" x14ac:dyDescent="0.25">
      <c r="A2012" t="s">
        <v>2044</v>
      </c>
      <c r="B2012">
        <v>1</v>
      </c>
      <c r="C2012">
        <v>0</v>
      </c>
      <c r="D2012">
        <v>0</v>
      </c>
      <c r="E2012">
        <v>0</v>
      </c>
      <c r="F2012">
        <v>5</v>
      </c>
      <c r="G2012">
        <v>1</v>
      </c>
      <c r="H2012" t="s">
        <v>22</v>
      </c>
      <c r="I2012" t="s">
        <v>35</v>
      </c>
      <c r="J2012" t="s">
        <v>23</v>
      </c>
      <c r="K2012" t="s">
        <v>23</v>
      </c>
      <c r="L2012" t="s">
        <v>23</v>
      </c>
      <c r="M2012" t="s">
        <v>23</v>
      </c>
      <c r="N2012" t="s">
        <v>23</v>
      </c>
      <c r="O2012" t="s">
        <v>23</v>
      </c>
      <c r="P2012" t="s">
        <v>26</v>
      </c>
      <c r="Q2012">
        <v>1</v>
      </c>
      <c r="R2012" t="s">
        <v>33</v>
      </c>
      <c r="S2012">
        <v>75.900000000000006</v>
      </c>
      <c r="T2012">
        <v>357.75</v>
      </c>
      <c r="U2012">
        <v>1</v>
      </c>
    </row>
    <row r="2013" spans="1:21" x14ac:dyDescent="0.25">
      <c r="A2013" t="s">
        <v>2045</v>
      </c>
      <c r="B2013">
        <v>1</v>
      </c>
      <c r="C2013">
        <v>0</v>
      </c>
      <c r="D2013">
        <v>1</v>
      </c>
      <c r="E2013">
        <v>1</v>
      </c>
      <c r="F2013">
        <v>53</v>
      </c>
      <c r="G2013">
        <v>1</v>
      </c>
      <c r="H2013" t="s">
        <v>22</v>
      </c>
      <c r="I2013" t="s">
        <v>25</v>
      </c>
      <c r="J2013" t="s">
        <v>22</v>
      </c>
      <c r="K2013" t="s">
        <v>23</v>
      </c>
      <c r="L2013" t="s">
        <v>22</v>
      </c>
      <c r="M2013" t="s">
        <v>22</v>
      </c>
      <c r="N2013" t="s">
        <v>22</v>
      </c>
      <c r="O2013" t="s">
        <v>22</v>
      </c>
      <c r="P2013" t="s">
        <v>26</v>
      </c>
      <c r="Q2013">
        <v>0</v>
      </c>
      <c r="R2013" t="s">
        <v>27</v>
      </c>
      <c r="S2013">
        <v>85.7</v>
      </c>
      <c r="T2013">
        <v>4616.1000000000004</v>
      </c>
      <c r="U2013">
        <v>0</v>
      </c>
    </row>
    <row r="2014" spans="1:21" x14ac:dyDescent="0.25">
      <c r="A2014" t="s">
        <v>2046</v>
      </c>
      <c r="B2014">
        <v>0</v>
      </c>
      <c r="C2014">
        <v>0</v>
      </c>
      <c r="D2014">
        <v>1</v>
      </c>
      <c r="E2014">
        <v>0</v>
      </c>
      <c r="F2014">
        <v>47</v>
      </c>
      <c r="G2014">
        <v>1</v>
      </c>
      <c r="H2014" t="s">
        <v>22</v>
      </c>
      <c r="I2014" t="s">
        <v>35</v>
      </c>
      <c r="J2014" t="s">
        <v>22</v>
      </c>
      <c r="K2014" t="s">
        <v>22</v>
      </c>
      <c r="L2014" t="s">
        <v>22</v>
      </c>
      <c r="M2014" t="s">
        <v>23</v>
      </c>
      <c r="N2014" t="s">
        <v>22</v>
      </c>
      <c r="O2014" t="s">
        <v>23</v>
      </c>
      <c r="P2014" t="s">
        <v>26</v>
      </c>
      <c r="Q2014">
        <v>1</v>
      </c>
      <c r="R2014" t="s">
        <v>27</v>
      </c>
      <c r="S2014">
        <v>98.75</v>
      </c>
      <c r="T2014">
        <v>4533.7</v>
      </c>
      <c r="U2014">
        <v>1</v>
      </c>
    </row>
    <row r="2015" spans="1:21" x14ac:dyDescent="0.25">
      <c r="A2015" t="s">
        <v>2047</v>
      </c>
      <c r="B2015">
        <v>0</v>
      </c>
      <c r="C2015">
        <v>0</v>
      </c>
      <c r="D2015">
        <v>0</v>
      </c>
      <c r="E2015">
        <v>1</v>
      </c>
      <c r="F2015">
        <v>31</v>
      </c>
      <c r="G2015">
        <v>1</v>
      </c>
      <c r="H2015" t="s">
        <v>23</v>
      </c>
      <c r="I2015" t="s">
        <v>23</v>
      </c>
      <c r="J2015" t="s">
        <v>44</v>
      </c>
      <c r="K2015" t="s">
        <v>44</v>
      </c>
      <c r="L2015" t="s">
        <v>44</v>
      </c>
      <c r="M2015" t="s">
        <v>44</v>
      </c>
      <c r="N2015" t="s">
        <v>44</v>
      </c>
      <c r="O2015" t="s">
        <v>44</v>
      </c>
      <c r="P2015" t="s">
        <v>29</v>
      </c>
      <c r="Q2015">
        <v>0</v>
      </c>
      <c r="R2015" t="s">
        <v>38</v>
      </c>
      <c r="S2015">
        <v>20.100000000000001</v>
      </c>
      <c r="T2015">
        <v>589.25</v>
      </c>
      <c r="U2015">
        <v>0</v>
      </c>
    </row>
    <row r="2016" spans="1:21" x14ac:dyDescent="0.25">
      <c r="A2016" t="s">
        <v>2048</v>
      </c>
      <c r="B2016">
        <v>1</v>
      </c>
      <c r="C2016">
        <v>0</v>
      </c>
      <c r="D2016">
        <v>1</v>
      </c>
      <c r="E2016">
        <v>1</v>
      </c>
      <c r="F2016">
        <v>13</v>
      </c>
      <c r="G2016">
        <v>1</v>
      </c>
      <c r="H2016" t="s">
        <v>23</v>
      </c>
      <c r="I2016" t="s">
        <v>25</v>
      </c>
      <c r="J2016" t="s">
        <v>23</v>
      </c>
      <c r="K2016" t="s">
        <v>22</v>
      </c>
      <c r="L2016" t="s">
        <v>22</v>
      </c>
      <c r="M2016" t="s">
        <v>22</v>
      </c>
      <c r="N2016" t="s">
        <v>23</v>
      </c>
      <c r="O2016" t="s">
        <v>23</v>
      </c>
      <c r="P2016" t="s">
        <v>26</v>
      </c>
      <c r="Q2016">
        <v>0</v>
      </c>
      <c r="R2016" t="s">
        <v>33</v>
      </c>
      <c r="S2016">
        <v>61.8</v>
      </c>
      <c r="T2016">
        <v>750.1</v>
      </c>
      <c r="U2016">
        <v>0</v>
      </c>
    </row>
    <row r="2017" spans="1:21" x14ac:dyDescent="0.25">
      <c r="A2017" t="s">
        <v>2049</v>
      </c>
      <c r="B2017">
        <v>0</v>
      </c>
      <c r="C2017">
        <v>0</v>
      </c>
      <c r="D2017">
        <v>1</v>
      </c>
      <c r="E2017">
        <v>1</v>
      </c>
      <c r="F2017">
        <v>28</v>
      </c>
      <c r="G2017">
        <v>1</v>
      </c>
      <c r="H2017" t="s">
        <v>22</v>
      </c>
      <c r="I2017" t="s">
        <v>25</v>
      </c>
      <c r="J2017" t="s">
        <v>23</v>
      </c>
      <c r="K2017" t="s">
        <v>23</v>
      </c>
      <c r="L2017" t="s">
        <v>23</v>
      </c>
      <c r="M2017" t="s">
        <v>23</v>
      </c>
      <c r="N2017" t="s">
        <v>23</v>
      </c>
      <c r="O2017" t="s">
        <v>23</v>
      </c>
      <c r="P2017" t="s">
        <v>26</v>
      </c>
      <c r="Q2017">
        <v>0</v>
      </c>
      <c r="R2017" t="s">
        <v>30</v>
      </c>
      <c r="S2017">
        <v>49.9</v>
      </c>
      <c r="T2017">
        <v>1410.25</v>
      </c>
      <c r="U2017">
        <v>0</v>
      </c>
    </row>
    <row r="2018" spans="1:21" x14ac:dyDescent="0.25">
      <c r="A2018" t="s">
        <v>2050</v>
      </c>
      <c r="B2018">
        <v>0</v>
      </c>
      <c r="C2018">
        <v>0</v>
      </c>
      <c r="D2018">
        <v>0</v>
      </c>
      <c r="E2018">
        <v>0</v>
      </c>
      <c r="F2018">
        <v>10</v>
      </c>
      <c r="G2018">
        <v>1</v>
      </c>
      <c r="H2018" t="s">
        <v>22</v>
      </c>
      <c r="I2018" t="s">
        <v>35</v>
      </c>
      <c r="J2018" t="s">
        <v>23</v>
      </c>
      <c r="K2018" t="s">
        <v>23</v>
      </c>
      <c r="L2018" t="s">
        <v>23</v>
      </c>
      <c r="M2018" t="s">
        <v>23</v>
      </c>
      <c r="N2018" t="s">
        <v>23</v>
      </c>
      <c r="O2018" t="s">
        <v>22</v>
      </c>
      <c r="P2018" t="s">
        <v>26</v>
      </c>
      <c r="Q2018">
        <v>0</v>
      </c>
      <c r="R2018" t="s">
        <v>27</v>
      </c>
      <c r="S2018">
        <v>86.45</v>
      </c>
      <c r="T2018">
        <v>830.85</v>
      </c>
      <c r="U2018">
        <v>1</v>
      </c>
    </row>
    <row r="2019" spans="1:21" x14ac:dyDescent="0.25">
      <c r="A2019" t="s">
        <v>2051</v>
      </c>
      <c r="B2019">
        <v>1</v>
      </c>
      <c r="C2019">
        <v>0</v>
      </c>
      <c r="D2019">
        <v>1</v>
      </c>
      <c r="E2019">
        <v>0</v>
      </c>
      <c r="F2019">
        <v>38</v>
      </c>
      <c r="G2019">
        <v>1</v>
      </c>
      <c r="H2019" t="s">
        <v>23</v>
      </c>
      <c r="I2019" t="s">
        <v>23</v>
      </c>
      <c r="J2019" t="s">
        <v>44</v>
      </c>
      <c r="K2019" t="s">
        <v>44</v>
      </c>
      <c r="L2019" t="s">
        <v>44</v>
      </c>
      <c r="M2019" t="s">
        <v>44</v>
      </c>
      <c r="N2019" t="s">
        <v>44</v>
      </c>
      <c r="O2019" t="s">
        <v>44</v>
      </c>
      <c r="P2019" t="s">
        <v>45</v>
      </c>
      <c r="Q2019">
        <v>0</v>
      </c>
      <c r="R2019" t="s">
        <v>33</v>
      </c>
      <c r="S2019">
        <v>20.399999999999999</v>
      </c>
      <c r="T2019">
        <v>743.5</v>
      </c>
      <c r="U2019">
        <v>0</v>
      </c>
    </row>
    <row r="2020" spans="1:21" x14ac:dyDescent="0.25">
      <c r="A2020" t="s">
        <v>2052</v>
      </c>
      <c r="B2020">
        <v>0</v>
      </c>
      <c r="C2020">
        <v>0</v>
      </c>
      <c r="D2020">
        <v>0</v>
      </c>
      <c r="E2020">
        <v>0</v>
      </c>
      <c r="F2020">
        <v>1</v>
      </c>
      <c r="G2020">
        <v>1</v>
      </c>
      <c r="H2020" t="s">
        <v>23</v>
      </c>
      <c r="I2020" t="s">
        <v>25</v>
      </c>
      <c r="J2020" t="s">
        <v>23</v>
      </c>
      <c r="K2020" t="s">
        <v>23</v>
      </c>
      <c r="L2020" t="s">
        <v>23</v>
      </c>
      <c r="M2020" t="s">
        <v>23</v>
      </c>
      <c r="N2020" t="s">
        <v>23</v>
      </c>
      <c r="O2020" t="s">
        <v>23</v>
      </c>
      <c r="P2020" t="s">
        <v>26</v>
      </c>
      <c r="Q2020">
        <v>1</v>
      </c>
      <c r="R2020" t="s">
        <v>30</v>
      </c>
      <c r="S2020">
        <v>45.3</v>
      </c>
      <c r="T2020">
        <v>45.3</v>
      </c>
      <c r="U2020">
        <v>1</v>
      </c>
    </row>
    <row r="2021" spans="1:21" x14ac:dyDescent="0.25">
      <c r="A2021" t="s">
        <v>2053</v>
      </c>
      <c r="B2021">
        <v>1</v>
      </c>
      <c r="C2021">
        <v>0</v>
      </c>
      <c r="D2021">
        <v>1</v>
      </c>
      <c r="E2021">
        <v>0</v>
      </c>
      <c r="F2021">
        <v>67</v>
      </c>
      <c r="G2021">
        <v>1</v>
      </c>
      <c r="H2021" t="s">
        <v>22</v>
      </c>
      <c r="I2021" t="s">
        <v>35</v>
      </c>
      <c r="J2021" t="s">
        <v>23</v>
      </c>
      <c r="K2021" t="s">
        <v>22</v>
      </c>
      <c r="L2021" t="s">
        <v>22</v>
      </c>
      <c r="M2021" t="s">
        <v>23</v>
      </c>
      <c r="N2021" t="s">
        <v>22</v>
      </c>
      <c r="O2021" t="s">
        <v>22</v>
      </c>
      <c r="P2021" t="s">
        <v>29</v>
      </c>
      <c r="Q2021">
        <v>0</v>
      </c>
      <c r="R2021" t="s">
        <v>27</v>
      </c>
      <c r="S2021">
        <v>104.1</v>
      </c>
      <c r="T2021">
        <v>7040.85</v>
      </c>
      <c r="U2021">
        <v>1</v>
      </c>
    </row>
    <row r="2022" spans="1:21" x14ac:dyDescent="0.25">
      <c r="A2022" t="s">
        <v>2054</v>
      </c>
      <c r="B2022">
        <v>1</v>
      </c>
      <c r="C2022">
        <v>0</v>
      </c>
      <c r="D2022">
        <v>1</v>
      </c>
      <c r="E2022">
        <v>0</v>
      </c>
      <c r="F2022">
        <v>52</v>
      </c>
      <c r="G2022">
        <v>1</v>
      </c>
      <c r="H2022" t="s">
        <v>23</v>
      </c>
      <c r="I2022" t="s">
        <v>25</v>
      </c>
      <c r="J2022" t="s">
        <v>22</v>
      </c>
      <c r="K2022" t="s">
        <v>22</v>
      </c>
      <c r="L2022" t="s">
        <v>23</v>
      </c>
      <c r="M2022" t="s">
        <v>23</v>
      </c>
      <c r="N2022" t="s">
        <v>22</v>
      </c>
      <c r="O2022" t="s">
        <v>22</v>
      </c>
      <c r="P2022" t="s">
        <v>29</v>
      </c>
      <c r="Q2022">
        <v>1</v>
      </c>
      <c r="R2022" t="s">
        <v>30</v>
      </c>
      <c r="S2022">
        <v>75.400000000000006</v>
      </c>
      <c r="T2022">
        <v>3865.45</v>
      </c>
      <c r="U2022">
        <v>0</v>
      </c>
    </row>
    <row r="2023" spans="1:21" x14ac:dyDescent="0.25">
      <c r="A2023" t="s">
        <v>2055</v>
      </c>
      <c r="B2023">
        <v>1</v>
      </c>
      <c r="C2023">
        <v>0</v>
      </c>
      <c r="D2023">
        <v>1</v>
      </c>
      <c r="E2023">
        <v>1</v>
      </c>
      <c r="F2023">
        <v>62</v>
      </c>
      <c r="G2023">
        <v>1</v>
      </c>
      <c r="H2023" t="s">
        <v>23</v>
      </c>
      <c r="I2023" t="s">
        <v>35</v>
      </c>
      <c r="J2023" t="s">
        <v>22</v>
      </c>
      <c r="K2023" t="s">
        <v>22</v>
      </c>
      <c r="L2023" t="s">
        <v>22</v>
      </c>
      <c r="M2023" t="s">
        <v>22</v>
      </c>
      <c r="N2023" t="s">
        <v>22</v>
      </c>
      <c r="O2023" t="s">
        <v>22</v>
      </c>
      <c r="P2023" t="s">
        <v>45</v>
      </c>
      <c r="Q2023">
        <v>0</v>
      </c>
      <c r="R2023" t="s">
        <v>30</v>
      </c>
      <c r="S2023">
        <v>108.15</v>
      </c>
      <c r="T2023">
        <v>6825.65</v>
      </c>
      <c r="U2023">
        <v>0</v>
      </c>
    </row>
    <row r="2024" spans="1:21" x14ac:dyDescent="0.25">
      <c r="A2024" t="s">
        <v>2056</v>
      </c>
      <c r="B2024">
        <v>0</v>
      </c>
      <c r="C2024">
        <v>0</v>
      </c>
      <c r="D2024">
        <v>0</v>
      </c>
      <c r="E2024">
        <v>0</v>
      </c>
      <c r="F2024">
        <v>16</v>
      </c>
      <c r="G2024">
        <v>1</v>
      </c>
      <c r="H2024" t="s">
        <v>23</v>
      </c>
      <c r="I2024" t="s">
        <v>35</v>
      </c>
      <c r="J2024" t="s">
        <v>23</v>
      </c>
      <c r="K2024" t="s">
        <v>22</v>
      </c>
      <c r="L2024" t="s">
        <v>23</v>
      </c>
      <c r="M2024" t="s">
        <v>23</v>
      </c>
      <c r="N2024" t="s">
        <v>23</v>
      </c>
      <c r="O2024" t="s">
        <v>22</v>
      </c>
      <c r="P2024" t="s">
        <v>26</v>
      </c>
      <c r="Q2024">
        <v>1</v>
      </c>
      <c r="R2024" t="s">
        <v>27</v>
      </c>
      <c r="S2024">
        <v>86.25</v>
      </c>
      <c r="T2024">
        <v>1340.1</v>
      </c>
      <c r="U2024">
        <v>0</v>
      </c>
    </row>
    <row r="2025" spans="1:21" x14ac:dyDescent="0.25">
      <c r="A2025" t="s">
        <v>2057</v>
      </c>
      <c r="B2025">
        <v>0</v>
      </c>
      <c r="C2025">
        <v>1</v>
      </c>
      <c r="D2025">
        <v>1</v>
      </c>
      <c r="E2025">
        <v>0</v>
      </c>
      <c r="F2025">
        <v>5</v>
      </c>
      <c r="G2025">
        <v>1</v>
      </c>
      <c r="H2025" t="s">
        <v>22</v>
      </c>
      <c r="I2025" t="s">
        <v>35</v>
      </c>
      <c r="J2025" t="s">
        <v>23</v>
      </c>
      <c r="K2025" t="s">
        <v>22</v>
      </c>
      <c r="L2025" t="s">
        <v>23</v>
      </c>
      <c r="M2025" t="s">
        <v>23</v>
      </c>
      <c r="N2025" t="s">
        <v>23</v>
      </c>
      <c r="O2025" t="s">
        <v>23</v>
      </c>
      <c r="P2025" t="s">
        <v>26</v>
      </c>
      <c r="Q2025">
        <v>1</v>
      </c>
      <c r="R2025" t="s">
        <v>27</v>
      </c>
      <c r="S2025">
        <v>81</v>
      </c>
      <c r="T2025">
        <v>371.65</v>
      </c>
      <c r="U2025">
        <v>1</v>
      </c>
    </row>
    <row r="2026" spans="1:21" x14ac:dyDescent="0.25">
      <c r="A2026" t="s">
        <v>2058</v>
      </c>
      <c r="B2026">
        <v>1</v>
      </c>
      <c r="C2026">
        <v>0</v>
      </c>
      <c r="D2026">
        <v>0</v>
      </c>
      <c r="E2026">
        <v>0</v>
      </c>
      <c r="F2026">
        <v>12</v>
      </c>
      <c r="G2026">
        <v>1</v>
      </c>
      <c r="H2026" t="s">
        <v>23</v>
      </c>
      <c r="I2026" t="s">
        <v>35</v>
      </c>
      <c r="J2026" t="s">
        <v>23</v>
      </c>
      <c r="K2026" t="s">
        <v>23</v>
      </c>
      <c r="L2026" t="s">
        <v>22</v>
      </c>
      <c r="M2026" t="s">
        <v>23</v>
      </c>
      <c r="N2026" t="s">
        <v>22</v>
      </c>
      <c r="O2026" t="s">
        <v>22</v>
      </c>
      <c r="P2026" t="s">
        <v>29</v>
      </c>
      <c r="Q2026">
        <v>0</v>
      </c>
      <c r="R2026" t="s">
        <v>27</v>
      </c>
      <c r="S2026">
        <v>95.7</v>
      </c>
      <c r="T2026">
        <v>1184</v>
      </c>
      <c r="U2026">
        <v>0</v>
      </c>
    </row>
    <row r="2027" spans="1:21" x14ac:dyDescent="0.25">
      <c r="A2027" t="s">
        <v>2059</v>
      </c>
      <c r="B2027">
        <v>0</v>
      </c>
      <c r="C2027">
        <v>0</v>
      </c>
      <c r="D2027">
        <v>1</v>
      </c>
      <c r="E2027">
        <v>1</v>
      </c>
      <c r="F2027">
        <v>72</v>
      </c>
      <c r="G2027">
        <v>1</v>
      </c>
      <c r="H2027" t="s">
        <v>22</v>
      </c>
      <c r="I2027" t="s">
        <v>35</v>
      </c>
      <c r="J2027" t="s">
        <v>22</v>
      </c>
      <c r="K2027" t="s">
        <v>22</v>
      </c>
      <c r="L2027" t="s">
        <v>22</v>
      </c>
      <c r="M2027" t="s">
        <v>22</v>
      </c>
      <c r="N2027" t="s">
        <v>22</v>
      </c>
      <c r="O2027" t="s">
        <v>22</v>
      </c>
      <c r="P2027" t="s">
        <v>45</v>
      </c>
      <c r="Q2027">
        <v>1</v>
      </c>
      <c r="R2027" t="s">
        <v>33</v>
      </c>
      <c r="S2027">
        <v>116.85</v>
      </c>
      <c r="T2027">
        <v>8477.7000000000007</v>
      </c>
      <c r="U2027">
        <v>0</v>
      </c>
    </row>
    <row r="2028" spans="1:21" x14ac:dyDescent="0.25">
      <c r="A2028" t="s">
        <v>2060</v>
      </c>
      <c r="B2028">
        <v>1</v>
      </c>
      <c r="C2028">
        <v>1</v>
      </c>
      <c r="D2028">
        <v>0</v>
      </c>
      <c r="E2028">
        <v>0</v>
      </c>
      <c r="F2028">
        <v>71</v>
      </c>
      <c r="G2028">
        <v>1</v>
      </c>
      <c r="H2028" t="s">
        <v>22</v>
      </c>
      <c r="I2028" t="s">
        <v>35</v>
      </c>
      <c r="J2028" t="s">
        <v>23</v>
      </c>
      <c r="K2028" t="s">
        <v>22</v>
      </c>
      <c r="L2028" t="s">
        <v>23</v>
      </c>
      <c r="M2028" t="s">
        <v>22</v>
      </c>
      <c r="N2028" t="s">
        <v>22</v>
      </c>
      <c r="O2028" t="s">
        <v>22</v>
      </c>
      <c r="P2028" t="s">
        <v>29</v>
      </c>
      <c r="Q2028">
        <v>0</v>
      </c>
      <c r="R2028" t="s">
        <v>33</v>
      </c>
      <c r="S2028">
        <v>105.75</v>
      </c>
      <c r="T2028">
        <v>7382.85</v>
      </c>
      <c r="U2028">
        <v>0</v>
      </c>
    </row>
    <row r="2029" spans="1:21" x14ac:dyDescent="0.25">
      <c r="A2029" t="s">
        <v>2061</v>
      </c>
      <c r="B2029">
        <v>0</v>
      </c>
      <c r="C2029">
        <v>0</v>
      </c>
      <c r="D2029">
        <v>1</v>
      </c>
      <c r="E2029">
        <v>0</v>
      </c>
      <c r="F2029">
        <v>24</v>
      </c>
      <c r="G2029">
        <v>1</v>
      </c>
      <c r="H2029" t="s">
        <v>23</v>
      </c>
      <c r="I2029" t="s">
        <v>23</v>
      </c>
      <c r="J2029" t="s">
        <v>44</v>
      </c>
      <c r="K2029" t="s">
        <v>44</v>
      </c>
      <c r="L2029" t="s">
        <v>44</v>
      </c>
      <c r="M2029" t="s">
        <v>44</v>
      </c>
      <c r="N2029" t="s">
        <v>44</v>
      </c>
      <c r="O2029" t="s">
        <v>44</v>
      </c>
      <c r="P2029" t="s">
        <v>29</v>
      </c>
      <c r="Q2029">
        <v>0</v>
      </c>
      <c r="R2029" t="s">
        <v>30</v>
      </c>
      <c r="S2029">
        <v>20.149999999999999</v>
      </c>
      <c r="T2029">
        <v>456.85</v>
      </c>
      <c r="U2029">
        <v>0</v>
      </c>
    </row>
    <row r="2030" spans="1:21" x14ac:dyDescent="0.25">
      <c r="A2030" t="s">
        <v>2062</v>
      </c>
      <c r="B2030">
        <v>0</v>
      </c>
      <c r="C2030">
        <v>0</v>
      </c>
      <c r="D2030">
        <v>0</v>
      </c>
      <c r="E2030">
        <v>0</v>
      </c>
      <c r="F2030">
        <v>15</v>
      </c>
      <c r="G2030">
        <v>1</v>
      </c>
      <c r="H2030" t="s">
        <v>23</v>
      </c>
      <c r="I2030" t="s">
        <v>23</v>
      </c>
      <c r="J2030" t="s">
        <v>44</v>
      </c>
      <c r="K2030" t="s">
        <v>44</v>
      </c>
      <c r="L2030" t="s">
        <v>44</v>
      </c>
      <c r="M2030" t="s">
        <v>44</v>
      </c>
      <c r="N2030" t="s">
        <v>44</v>
      </c>
      <c r="O2030" t="s">
        <v>44</v>
      </c>
      <c r="P2030" t="s">
        <v>45</v>
      </c>
      <c r="Q2030">
        <v>0</v>
      </c>
      <c r="R2030" t="s">
        <v>30</v>
      </c>
      <c r="S2030">
        <v>19.600000000000001</v>
      </c>
      <c r="T2030">
        <v>331.6</v>
      </c>
      <c r="U2030">
        <v>0</v>
      </c>
    </row>
    <row r="2031" spans="1:21" x14ac:dyDescent="0.25">
      <c r="A2031" t="s">
        <v>2063</v>
      </c>
      <c r="B2031">
        <v>1</v>
      </c>
      <c r="C2031">
        <v>0</v>
      </c>
      <c r="D2031">
        <v>1</v>
      </c>
      <c r="E2031">
        <v>0</v>
      </c>
      <c r="F2031">
        <v>67</v>
      </c>
      <c r="G2031">
        <v>1</v>
      </c>
      <c r="H2031" t="s">
        <v>23</v>
      </c>
      <c r="I2031" t="s">
        <v>35</v>
      </c>
      <c r="J2031" t="s">
        <v>22</v>
      </c>
      <c r="K2031" t="s">
        <v>22</v>
      </c>
      <c r="L2031" t="s">
        <v>23</v>
      </c>
      <c r="M2031" t="s">
        <v>23</v>
      </c>
      <c r="N2031" t="s">
        <v>23</v>
      </c>
      <c r="O2031" t="s">
        <v>22</v>
      </c>
      <c r="P2031" t="s">
        <v>29</v>
      </c>
      <c r="Q2031">
        <v>1</v>
      </c>
      <c r="R2031" t="s">
        <v>38</v>
      </c>
      <c r="S2031">
        <v>90.6</v>
      </c>
      <c r="T2031">
        <v>6056.15</v>
      </c>
      <c r="U2031">
        <v>1</v>
      </c>
    </row>
    <row r="2032" spans="1:21" x14ac:dyDescent="0.25">
      <c r="A2032" t="s">
        <v>2064</v>
      </c>
      <c r="B2032">
        <v>1</v>
      </c>
      <c r="C2032">
        <v>0</v>
      </c>
      <c r="D2032">
        <v>0</v>
      </c>
      <c r="E2032">
        <v>1</v>
      </c>
      <c r="F2032">
        <v>2</v>
      </c>
      <c r="G2032">
        <v>1</v>
      </c>
      <c r="H2032" t="s">
        <v>22</v>
      </c>
      <c r="I2032" t="s">
        <v>25</v>
      </c>
      <c r="J2032" t="s">
        <v>22</v>
      </c>
      <c r="K2032" t="s">
        <v>22</v>
      </c>
      <c r="L2032" t="s">
        <v>23</v>
      </c>
      <c r="M2032" t="s">
        <v>23</v>
      </c>
      <c r="N2032" t="s">
        <v>23</v>
      </c>
      <c r="O2032" t="s">
        <v>23</v>
      </c>
      <c r="P2032" t="s">
        <v>26</v>
      </c>
      <c r="Q2032">
        <v>0</v>
      </c>
      <c r="R2032" t="s">
        <v>33</v>
      </c>
      <c r="S2032">
        <v>60.95</v>
      </c>
      <c r="T2032">
        <v>134.6</v>
      </c>
      <c r="U2032">
        <v>0</v>
      </c>
    </row>
    <row r="2033" spans="1:21" x14ac:dyDescent="0.25">
      <c r="A2033" t="s">
        <v>2065</v>
      </c>
      <c r="B2033">
        <v>0</v>
      </c>
      <c r="C2033">
        <v>0</v>
      </c>
      <c r="D2033">
        <v>1</v>
      </c>
      <c r="E2033">
        <v>1</v>
      </c>
      <c r="F2033">
        <v>5</v>
      </c>
      <c r="G2033">
        <v>0</v>
      </c>
      <c r="H2033" t="s">
        <v>24</v>
      </c>
      <c r="I2033" t="s">
        <v>25</v>
      </c>
      <c r="J2033" t="s">
        <v>23</v>
      </c>
      <c r="K2033" t="s">
        <v>23</v>
      </c>
      <c r="L2033" t="s">
        <v>23</v>
      </c>
      <c r="M2033" t="s">
        <v>23</v>
      </c>
      <c r="N2033" t="s">
        <v>23</v>
      </c>
      <c r="O2033" t="s">
        <v>23</v>
      </c>
      <c r="P2033" t="s">
        <v>26</v>
      </c>
      <c r="Q2033">
        <v>0</v>
      </c>
      <c r="R2033" t="s">
        <v>30</v>
      </c>
      <c r="S2033">
        <v>25.05</v>
      </c>
      <c r="T2033">
        <v>125.5</v>
      </c>
      <c r="U2033">
        <v>0</v>
      </c>
    </row>
    <row r="2034" spans="1:21" x14ac:dyDescent="0.25">
      <c r="A2034" t="s">
        <v>2066</v>
      </c>
      <c r="B2034">
        <v>0</v>
      </c>
      <c r="C2034">
        <v>0</v>
      </c>
      <c r="D2034">
        <v>1</v>
      </c>
      <c r="E2034">
        <v>0</v>
      </c>
      <c r="F2034">
        <v>15</v>
      </c>
      <c r="G2034">
        <v>1</v>
      </c>
      <c r="H2034" t="s">
        <v>23</v>
      </c>
      <c r="I2034" t="s">
        <v>35</v>
      </c>
      <c r="J2034" t="s">
        <v>23</v>
      </c>
      <c r="K2034" t="s">
        <v>23</v>
      </c>
      <c r="L2034" t="s">
        <v>23</v>
      </c>
      <c r="M2034" t="s">
        <v>23</v>
      </c>
      <c r="N2034" t="s">
        <v>22</v>
      </c>
      <c r="O2034" t="s">
        <v>22</v>
      </c>
      <c r="P2034" t="s">
        <v>26</v>
      </c>
      <c r="Q2034">
        <v>0</v>
      </c>
      <c r="R2034" t="s">
        <v>27</v>
      </c>
      <c r="S2034">
        <v>88.15</v>
      </c>
      <c r="T2034">
        <v>1390.6</v>
      </c>
      <c r="U2034">
        <v>1</v>
      </c>
    </row>
    <row r="2035" spans="1:21" x14ac:dyDescent="0.25">
      <c r="A2035" t="s">
        <v>2067</v>
      </c>
      <c r="B2035">
        <v>1</v>
      </c>
      <c r="C2035">
        <v>0</v>
      </c>
      <c r="D2035">
        <v>0</v>
      </c>
      <c r="E2035">
        <v>0</v>
      </c>
      <c r="F2035">
        <v>1</v>
      </c>
      <c r="G2035">
        <v>1</v>
      </c>
      <c r="H2035" t="s">
        <v>23</v>
      </c>
      <c r="I2035" t="s">
        <v>23</v>
      </c>
      <c r="J2035" t="s">
        <v>44</v>
      </c>
      <c r="K2035" t="s">
        <v>44</v>
      </c>
      <c r="L2035" t="s">
        <v>44</v>
      </c>
      <c r="M2035" t="s">
        <v>44</v>
      </c>
      <c r="N2035" t="s">
        <v>44</v>
      </c>
      <c r="O2035" t="s">
        <v>44</v>
      </c>
      <c r="P2035" t="s">
        <v>26</v>
      </c>
      <c r="Q2035">
        <v>1</v>
      </c>
      <c r="R2035" t="s">
        <v>30</v>
      </c>
      <c r="S2035">
        <v>20.2</v>
      </c>
      <c r="T2035">
        <v>20.2</v>
      </c>
      <c r="U2035">
        <v>1</v>
      </c>
    </row>
    <row r="2036" spans="1:21" x14ac:dyDescent="0.25">
      <c r="A2036" t="s">
        <v>2068</v>
      </c>
      <c r="B2036">
        <v>1</v>
      </c>
      <c r="C2036">
        <v>0</v>
      </c>
      <c r="D2036">
        <v>1</v>
      </c>
      <c r="E2036">
        <v>1</v>
      </c>
      <c r="F2036">
        <v>41</v>
      </c>
      <c r="G2036">
        <v>1</v>
      </c>
      <c r="H2036" t="s">
        <v>23</v>
      </c>
      <c r="I2036" t="s">
        <v>25</v>
      </c>
      <c r="J2036" t="s">
        <v>22</v>
      </c>
      <c r="K2036" t="s">
        <v>22</v>
      </c>
      <c r="L2036" t="s">
        <v>22</v>
      </c>
      <c r="M2036" t="s">
        <v>23</v>
      </c>
      <c r="N2036" t="s">
        <v>23</v>
      </c>
      <c r="O2036" t="s">
        <v>23</v>
      </c>
      <c r="P2036" t="s">
        <v>29</v>
      </c>
      <c r="Q2036">
        <v>1</v>
      </c>
      <c r="R2036" t="s">
        <v>33</v>
      </c>
      <c r="S2036">
        <v>60.3</v>
      </c>
      <c r="T2036">
        <v>2511.3000000000002</v>
      </c>
      <c r="U2036">
        <v>0</v>
      </c>
    </row>
    <row r="2037" spans="1:21" x14ac:dyDescent="0.25">
      <c r="A2037" t="s">
        <v>2069</v>
      </c>
      <c r="B2037">
        <v>0</v>
      </c>
      <c r="C2037">
        <v>0</v>
      </c>
      <c r="D2037">
        <v>0</v>
      </c>
      <c r="E2037">
        <v>1</v>
      </c>
      <c r="F2037">
        <v>43</v>
      </c>
      <c r="G2037">
        <v>1</v>
      </c>
      <c r="H2037" t="s">
        <v>23</v>
      </c>
      <c r="I2037" t="s">
        <v>25</v>
      </c>
      <c r="J2037" t="s">
        <v>22</v>
      </c>
      <c r="K2037" t="s">
        <v>22</v>
      </c>
      <c r="L2037" t="s">
        <v>23</v>
      </c>
      <c r="M2037" t="s">
        <v>23</v>
      </c>
      <c r="N2037" t="s">
        <v>23</v>
      </c>
      <c r="O2037" t="s">
        <v>22</v>
      </c>
      <c r="P2037" t="s">
        <v>26</v>
      </c>
      <c r="Q2037">
        <v>1</v>
      </c>
      <c r="R2037" t="s">
        <v>27</v>
      </c>
      <c r="S2037">
        <v>63.95</v>
      </c>
      <c r="T2037">
        <v>2737.05</v>
      </c>
      <c r="U2037">
        <v>0</v>
      </c>
    </row>
    <row r="2038" spans="1:21" x14ac:dyDescent="0.25">
      <c r="A2038" t="s">
        <v>2070</v>
      </c>
      <c r="B2038">
        <v>1</v>
      </c>
      <c r="C2038">
        <v>1</v>
      </c>
      <c r="D2038">
        <v>1</v>
      </c>
      <c r="E2038">
        <v>0</v>
      </c>
      <c r="F2038">
        <v>1</v>
      </c>
      <c r="G2038">
        <v>1</v>
      </c>
      <c r="H2038" t="s">
        <v>22</v>
      </c>
      <c r="I2038" t="s">
        <v>35</v>
      </c>
      <c r="J2038" t="s">
        <v>23</v>
      </c>
      <c r="K2038" t="s">
        <v>23</v>
      </c>
      <c r="L2038" t="s">
        <v>23</v>
      </c>
      <c r="M2038" t="s">
        <v>23</v>
      </c>
      <c r="N2038" t="s">
        <v>23</v>
      </c>
      <c r="O2038" t="s">
        <v>23</v>
      </c>
      <c r="P2038" t="s">
        <v>26</v>
      </c>
      <c r="Q2038">
        <v>0</v>
      </c>
      <c r="R2038" t="s">
        <v>27</v>
      </c>
      <c r="S2038">
        <v>74.3</v>
      </c>
      <c r="T2038">
        <v>74.3</v>
      </c>
      <c r="U2038">
        <v>0</v>
      </c>
    </row>
    <row r="2039" spans="1:21" x14ac:dyDescent="0.25">
      <c r="A2039" t="s">
        <v>2071</v>
      </c>
      <c r="B2039">
        <v>0</v>
      </c>
      <c r="C2039">
        <v>1</v>
      </c>
      <c r="D2039">
        <v>0</v>
      </c>
      <c r="E2039">
        <v>0</v>
      </c>
      <c r="F2039">
        <v>1</v>
      </c>
      <c r="G2039">
        <v>1</v>
      </c>
      <c r="H2039" t="s">
        <v>23</v>
      </c>
      <c r="I2039" t="s">
        <v>35</v>
      </c>
      <c r="J2039" t="s">
        <v>23</v>
      </c>
      <c r="K2039" t="s">
        <v>23</v>
      </c>
      <c r="L2039" t="s">
        <v>23</v>
      </c>
      <c r="M2039" t="s">
        <v>23</v>
      </c>
      <c r="N2039" t="s">
        <v>23</v>
      </c>
      <c r="O2039" t="s">
        <v>23</v>
      </c>
      <c r="P2039" t="s">
        <v>26</v>
      </c>
      <c r="Q2039">
        <v>1</v>
      </c>
      <c r="R2039" t="s">
        <v>30</v>
      </c>
      <c r="S2039">
        <v>70.599999999999994</v>
      </c>
      <c r="T2039">
        <v>70.599999999999994</v>
      </c>
      <c r="U2039">
        <v>0</v>
      </c>
    </row>
    <row r="2040" spans="1:21" x14ac:dyDescent="0.25">
      <c r="A2040" t="s">
        <v>2072</v>
      </c>
      <c r="B2040">
        <v>0</v>
      </c>
      <c r="C2040">
        <v>0</v>
      </c>
      <c r="D2040">
        <v>1</v>
      </c>
      <c r="E2040">
        <v>1</v>
      </c>
      <c r="F2040">
        <v>26</v>
      </c>
      <c r="G2040">
        <v>1</v>
      </c>
      <c r="H2040" t="s">
        <v>23</v>
      </c>
      <c r="I2040" t="s">
        <v>35</v>
      </c>
      <c r="J2040" t="s">
        <v>23</v>
      </c>
      <c r="K2040" t="s">
        <v>23</v>
      </c>
      <c r="L2040" t="s">
        <v>23</v>
      </c>
      <c r="M2040" t="s">
        <v>23</v>
      </c>
      <c r="N2040" t="s">
        <v>22</v>
      </c>
      <c r="O2040" t="s">
        <v>22</v>
      </c>
      <c r="P2040" t="s">
        <v>26</v>
      </c>
      <c r="Q2040">
        <v>1</v>
      </c>
      <c r="R2040" t="s">
        <v>27</v>
      </c>
      <c r="S2040">
        <v>90.8</v>
      </c>
      <c r="T2040">
        <v>2361.8000000000002</v>
      </c>
      <c r="U2040">
        <v>1</v>
      </c>
    </row>
    <row r="2041" spans="1:21" x14ac:dyDescent="0.25">
      <c r="A2041" t="s">
        <v>2073</v>
      </c>
      <c r="B2041">
        <v>1</v>
      </c>
      <c r="C2041">
        <v>0</v>
      </c>
      <c r="D2041">
        <v>0</v>
      </c>
      <c r="E2041">
        <v>0</v>
      </c>
      <c r="F2041">
        <v>22</v>
      </c>
      <c r="G2041">
        <v>1</v>
      </c>
      <c r="H2041" t="s">
        <v>22</v>
      </c>
      <c r="I2041" t="s">
        <v>35</v>
      </c>
      <c r="J2041" t="s">
        <v>23</v>
      </c>
      <c r="K2041" t="s">
        <v>22</v>
      </c>
      <c r="L2041" t="s">
        <v>23</v>
      </c>
      <c r="M2041" t="s">
        <v>23</v>
      </c>
      <c r="N2041" t="s">
        <v>23</v>
      </c>
      <c r="O2041" t="s">
        <v>23</v>
      </c>
      <c r="P2041" t="s">
        <v>26</v>
      </c>
      <c r="Q2041">
        <v>1</v>
      </c>
      <c r="R2041" t="s">
        <v>27</v>
      </c>
      <c r="S2041">
        <v>79.349999999999994</v>
      </c>
      <c r="T2041">
        <v>1730.35</v>
      </c>
      <c r="U2041">
        <v>1</v>
      </c>
    </row>
    <row r="2042" spans="1:21" x14ac:dyDescent="0.25">
      <c r="A2042" t="s">
        <v>2074</v>
      </c>
      <c r="B2042">
        <v>1</v>
      </c>
      <c r="C2042">
        <v>0</v>
      </c>
      <c r="D2042">
        <v>1</v>
      </c>
      <c r="E2042">
        <v>0</v>
      </c>
      <c r="F2042">
        <v>71</v>
      </c>
      <c r="G2042">
        <v>1</v>
      </c>
      <c r="H2042" t="s">
        <v>22</v>
      </c>
      <c r="I2042" t="s">
        <v>25</v>
      </c>
      <c r="J2042" t="s">
        <v>22</v>
      </c>
      <c r="K2042" t="s">
        <v>22</v>
      </c>
      <c r="L2042" t="s">
        <v>22</v>
      </c>
      <c r="M2042" t="s">
        <v>22</v>
      </c>
      <c r="N2042" t="s">
        <v>22</v>
      </c>
      <c r="O2042" t="s">
        <v>22</v>
      </c>
      <c r="P2042" t="s">
        <v>45</v>
      </c>
      <c r="Q2042">
        <v>0</v>
      </c>
      <c r="R2042" t="s">
        <v>33</v>
      </c>
      <c r="S2042">
        <v>90.55</v>
      </c>
      <c r="T2042">
        <v>6404</v>
      </c>
      <c r="U2042">
        <v>0</v>
      </c>
    </row>
    <row r="2043" spans="1:21" x14ac:dyDescent="0.25">
      <c r="A2043" t="s">
        <v>2075</v>
      </c>
      <c r="B2043">
        <v>1</v>
      </c>
      <c r="C2043">
        <v>0</v>
      </c>
      <c r="D2043">
        <v>0</v>
      </c>
      <c r="E2043">
        <v>0</v>
      </c>
      <c r="F2043">
        <v>7</v>
      </c>
      <c r="G2043">
        <v>1</v>
      </c>
      <c r="H2043" t="s">
        <v>23</v>
      </c>
      <c r="I2043" t="s">
        <v>23</v>
      </c>
      <c r="J2043" t="s">
        <v>44</v>
      </c>
      <c r="K2043" t="s">
        <v>44</v>
      </c>
      <c r="L2043" t="s">
        <v>44</v>
      </c>
      <c r="M2043" t="s">
        <v>44</v>
      </c>
      <c r="N2043" t="s">
        <v>44</v>
      </c>
      <c r="O2043" t="s">
        <v>44</v>
      </c>
      <c r="P2043" t="s">
        <v>45</v>
      </c>
      <c r="Q2043">
        <v>0</v>
      </c>
      <c r="R2043" t="s">
        <v>30</v>
      </c>
      <c r="S2043">
        <v>19.45</v>
      </c>
      <c r="T2043">
        <v>165.35</v>
      </c>
      <c r="U2043">
        <v>0</v>
      </c>
    </row>
    <row r="2044" spans="1:21" x14ac:dyDescent="0.25">
      <c r="A2044" t="s">
        <v>2076</v>
      </c>
      <c r="B2044">
        <v>0</v>
      </c>
      <c r="C2044">
        <v>1</v>
      </c>
      <c r="D2044">
        <v>0</v>
      </c>
      <c r="E2044">
        <v>0</v>
      </c>
      <c r="F2044">
        <v>28</v>
      </c>
      <c r="G2044">
        <v>1</v>
      </c>
      <c r="H2044" t="s">
        <v>22</v>
      </c>
      <c r="I2044" t="s">
        <v>25</v>
      </c>
      <c r="J2044" t="s">
        <v>23</v>
      </c>
      <c r="K2044" t="s">
        <v>22</v>
      </c>
      <c r="L2044" t="s">
        <v>22</v>
      </c>
      <c r="M2044" t="s">
        <v>22</v>
      </c>
      <c r="N2044" t="s">
        <v>23</v>
      </c>
      <c r="O2044" t="s">
        <v>23</v>
      </c>
      <c r="P2044" t="s">
        <v>26</v>
      </c>
      <c r="Q2044">
        <v>0</v>
      </c>
      <c r="R2044" t="s">
        <v>33</v>
      </c>
      <c r="S2044">
        <v>64.45</v>
      </c>
      <c r="T2044">
        <v>1867.6</v>
      </c>
      <c r="U2044">
        <v>0</v>
      </c>
    </row>
    <row r="2045" spans="1:21" x14ac:dyDescent="0.25">
      <c r="A2045" t="s">
        <v>2077</v>
      </c>
      <c r="B2045">
        <v>1</v>
      </c>
      <c r="C2045">
        <v>1</v>
      </c>
      <c r="D2045">
        <v>0</v>
      </c>
      <c r="E2045">
        <v>0</v>
      </c>
      <c r="F2045">
        <v>16</v>
      </c>
      <c r="G2045">
        <v>1</v>
      </c>
      <c r="H2045" t="s">
        <v>23</v>
      </c>
      <c r="I2045" t="s">
        <v>35</v>
      </c>
      <c r="J2045" t="s">
        <v>23</v>
      </c>
      <c r="K2045" t="s">
        <v>23</v>
      </c>
      <c r="L2045" t="s">
        <v>23</v>
      </c>
      <c r="M2045" t="s">
        <v>23</v>
      </c>
      <c r="N2045" t="s">
        <v>23</v>
      </c>
      <c r="O2045" t="s">
        <v>23</v>
      </c>
      <c r="P2045" t="s">
        <v>26</v>
      </c>
      <c r="Q2045">
        <v>0</v>
      </c>
      <c r="R2045" t="s">
        <v>27</v>
      </c>
      <c r="S2045">
        <v>69.650000000000006</v>
      </c>
      <c r="T2045">
        <v>1043.3</v>
      </c>
      <c r="U2045">
        <v>0</v>
      </c>
    </row>
    <row r="2046" spans="1:21" x14ac:dyDescent="0.25">
      <c r="A2046" t="s">
        <v>2078</v>
      </c>
      <c r="B2046">
        <v>1</v>
      </c>
      <c r="C2046">
        <v>0</v>
      </c>
      <c r="D2046">
        <v>0</v>
      </c>
      <c r="E2046">
        <v>0</v>
      </c>
      <c r="F2046">
        <v>7</v>
      </c>
      <c r="G2046">
        <v>1</v>
      </c>
      <c r="H2046" t="s">
        <v>23</v>
      </c>
      <c r="I2046" t="s">
        <v>23</v>
      </c>
      <c r="J2046" t="s">
        <v>44</v>
      </c>
      <c r="K2046" t="s">
        <v>44</v>
      </c>
      <c r="L2046" t="s">
        <v>44</v>
      </c>
      <c r="M2046" t="s">
        <v>44</v>
      </c>
      <c r="N2046" t="s">
        <v>44</v>
      </c>
      <c r="O2046" t="s">
        <v>44</v>
      </c>
      <c r="P2046" t="s">
        <v>29</v>
      </c>
      <c r="Q2046">
        <v>0</v>
      </c>
      <c r="R2046" t="s">
        <v>30</v>
      </c>
      <c r="S2046">
        <v>19.5</v>
      </c>
      <c r="T2046">
        <v>128.6</v>
      </c>
      <c r="U2046">
        <v>0</v>
      </c>
    </row>
    <row r="2047" spans="1:21" x14ac:dyDescent="0.25">
      <c r="A2047" t="s">
        <v>2079</v>
      </c>
      <c r="B2047">
        <v>0</v>
      </c>
      <c r="C2047">
        <v>0</v>
      </c>
      <c r="D2047">
        <v>0</v>
      </c>
      <c r="E2047">
        <v>0</v>
      </c>
      <c r="F2047">
        <v>69</v>
      </c>
      <c r="G2047">
        <v>1</v>
      </c>
      <c r="H2047" t="s">
        <v>22</v>
      </c>
      <c r="I2047" t="s">
        <v>35</v>
      </c>
      <c r="J2047" t="s">
        <v>23</v>
      </c>
      <c r="K2047" t="s">
        <v>22</v>
      </c>
      <c r="L2047" t="s">
        <v>22</v>
      </c>
      <c r="M2047" t="s">
        <v>22</v>
      </c>
      <c r="N2047" t="s">
        <v>22</v>
      </c>
      <c r="O2047" t="s">
        <v>22</v>
      </c>
      <c r="P2047" t="s">
        <v>45</v>
      </c>
      <c r="Q2047">
        <v>1</v>
      </c>
      <c r="R2047" t="s">
        <v>33</v>
      </c>
      <c r="S2047">
        <v>110.5</v>
      </c>
      <c r="T2047">
        <v>7455.45</v>
      </c>
      <c r="U2047">
        <v>0</v>
      </c>
    </row>
    <row r="2048" spans="1:21" x14ac:dyDescent="0.25">
      <c r="A2048" t="s">
        <v>2080</v>
      </c>
      <c r="B2048">
        <v>0</v>
      </c>
      <c r="C2048">
        <v>0</v>
      </c>
      <c r="D2048">
        <v>0</v>
      </c>
      <c r="E2048">
        <v>1</v>
      </c>
      <c r="F2048">
        <v>1</v>
      </c>
      <c r="G2048">
        <v>0</v>
      </c>
      <c r="H2048" t="s">
        <v>24</v>
      </c>
      <c r="I2048" t="s">
        <v>25</v>
      </c>
      <c r="J2048" t="s">
        <v>23</v>
      </c>
      <c r="K2048" t="s">
        <v>23</v>
      </c>
      <c r="L2048" t="s">
        <v>23</v>
      </c>
      <c r="M2048" t="s">
        <v>23</v>
      </c>
      <c r="N2048" t="s">
        <v>23</v>
      </c>
      <c r="O2048" t="s">
        <v>23</v>
      </c>
      <c r="P2048" t="s">
        <v>26</v>
      </c>
      <c r="Q2048">
        <v>0</v>
      </c>
      <c r="R2048" t="s">
        <v>30</v>
      </c>
      <c r="S2048">
        <v>24.7</v>
      </c>
      <c r="T2048">
        <v>24.7</v>
      </c>
      <c r="U2048">
        <v>0</v>
      </c>
    </row>
    <row r="2049" spans="1:21" x14ac:dyDescent="0.25">
      <c r="A2049" t="s">
        <v>2081</v>
      </c>
      <c r="B2049">
        <v>1</v>
      </c>
      <c r="C2049">
        <v>0</v>
      </c>
      <c r="D2049">
        <v>0</v>
      </c>
      <c r="E2049">
        <v>0</v>
      </c>
      <c r="F2049">
        <v>3</v>
      </c>
      <c r="G2049">
        <v>1</v>
      </c>
      <c r="H2049" t="s">
        <v>23</v>
      </c>
      <c r="I2049" t="s">
        <v>25</v>
      </c>
      <c r="J2049" t="s">
        <v>22</v>
      </c>
      <c r="K2049" t="s">
        <v>23</v>
      </c>
      <c r="L2049" t="s">
        <v>22</v>
      </c>
      <c r="M2049" t="s">
        <v>23</v>
      </c>
      <c r="N2049" t="s">
        <v>22</v>
      </c>
      <c r="O2049" t="s">
        <v>22</v>
      </c>
      <c r="P2049" t="s">
        <v>26</v>
      </c>
      <c r="Q2049">
        <v>1</v>
      </c>
      <c r="R2049" t="s">
        <v>27</v>
      </c>
      <c r="S2049">
        <v>77.400000000000006</v>
      </c>
      <c r="T2049">
        <v>206.15</v>
      </c>
      <c r="U2049">
        <v>0</v>
      </c>
    </row>
    <row r="2050" spans="1:21" x14ac:dyDescent="0.25">
      <c r="A2050" t="s">
        <v>2082</v>
      </c>
      <c r="B2050">
        <v>1</v>
      </c>
      <c r="C2050">
        <v>1</v>
      </c>
      <c r="D2050">
        <v>0</v>
      </c>
      <c r="E2050">
        <v>0</v>
      </c>
      <c r="F2050">
        <v>21</v>
      </c>
      <c r="G2050">
        <v>1</v>
      </c>
      <c r="H2050" t="s">
        <v>23</v>
      </c>
      <c r="I2050" t="s">
        <v>35</v>
      </c>
      <c r="J2050" t="s">
        <v>23</v>
      </c>
      <c r="K2050" t="s">
        <v>23</v>
      </c>
      <c r="L2050" t="s">
        <v>22</v>
      </c>
      <c r="M2050" t="s">
        <v>23</v>
      </c>
      <c r="N2050" t="s">
        <v>22</v>
      </c>
      <c r="O2050" t="s">
        <v>22</v>
      </c>
      <c r="P2050" t="s">
        <v>26</v>
      </c>
      <c r="Q2050">
        <v>1</v>
      </c>
      <c r="R2050" t="s">
        <v>33</v>
      </c>
      <c r="S2050">
        <v>96.8</v>
      </c>
      <c r="T2050">
        <v>2030.3</v>
      </c>
      <c r="U2050">
        <v>1</v>
      </c>
    </row>
    <row r="2051" spans="1:21" x14ac:dyDescent="0.25">
      <c r="A2051" t="s">
        <v>2083</v>
      </c>
      <c r="B2051">
        <v>0</v>
      </c>
      <c r="C2051">
        <v>0</v>
      </c>
      <c r="D2051">
        <v>1</v>
      </c>
      <c r="E2051">
        <v>0</v>
      </c>
      <c r="F2051">
        <v>69</v>
      </c>
      <c r="G2051">
        <v>1</v>
      </c>
      <c r="H2051" t="s">
        <v>22</v>
      </c>
      <c r="I2051" t="s">
        <v>35</v>
      </c>
      <c r="J2051" t="s">
        <v>23</v>
      </c>
      <c r="K2051" t="s">
        <v>22</v>
      </c>
      <c r="L2051" t="s">
        <v>22</v>
      </c>
      <c r="M2051" t="s">
        <v>23</v>
      </c>
      <c r="N2051" t="s">
        <v>23</v>
      </c>
      <c r="O2051" t="s">
        <v>23</v>
      </c>
      <c r="P2051" t="s">
        <v>26</v>
      </c>
      <c r="Q2051">
        <v>1</v>
      </c>
      <c r="R2051" t="s">
        <v>33</v>
      </c>
      <c r="S2051">
        <v>85.4</v>
      </c>
      <c r="T2051">
        <v>5869.4</v>
      </c>
      <c r="U2051">
        <v>0</v>
      </c>
    </row>
    <row r="2052" spans="1:21" x14ac:dyDescent="0.25">
      <c r="A2052" t="s">
        <v>2084</v>
      </c>
      <c r="B2052">
        <v>0</v>
      </c>
      <c r="C2052">
        <v>0</v>
      </c>
      <c r="D2052">
        <v>1</v>
      </c>
      <c r="E2052">
        <v>0</v>
      </c>
      <c r="F2052">
        <v>71</v>
      </c>
      <c r="G2052">
        <v>0</v>
      </c>
      <c r="H2052" t="s">
        <v>24</v>
      </c>
      <c r="I2052" t="s">
        <v>25</v>
      </c>
      <c r="J2052" t="s">
        <v>22</v>
      </c>
      <c r="K2052" t="s">
        <v>22</v>
      </c>
      <c r="L2052" t="s">
        <v>22</v>
      </c>
      <c r="M2052" t="s">
        <v>22</v>
      </c>
      <c r="N2052" t="s">
        <v>23</v>
      </c>
      <c r="O2052" t="s">
        <v>23</v>
      </c>
      <c r="P2052" t="s">
        <v>45</v>
      </c>
      <c r="Q2052">
        <v>1</v>
      </c>
      <c r="R2052" t="s">
        <v>33</v>
      </c>
      <c r="S2052">
        <v>47.6</v>
      </c>
      <c r="T2052">
        <v>3377.8</v>
      </c>
      <c r="U2052">
        <v>0</v>
      </c>
    </row>
    <row r="2053" spans="1:21" x14ac:dyDescent="0.25">
      <c r="A2053" t="s">
        <v>2085</v>
      </c>
      <c r="B2053">
        <v>0</v>
      </c>
      <c r="C2053">
        <v>0</v>
      </c>
      <c r="D2053">
        <v>1</v>
      </c>
      <c r="E2053">
        <v>1</v>
      </c>
      <c r="F2053">
        <v>69</v>
      </c>
      <c r="G2053">
        <v>1</v>
      </c>
      <c r="H2053" t="s">
        <v>23</v>
      </c>
      <c r="I2053" t="s">
        <v>23</v>
      </c>
      <c r="J2053" t="s">
        <v>44</v>
      </c>
      <c r="K2053" t="s">
        <v>44</v>
      </c>
      <c r="L2053" t="s">
        <v>44</v>
      </c>
      <c r="M2053" t="s">
        <v>44</v>
      </c>
      <c r="N2053" t="s">
        <v>44</v>
      </c>
      <c r="O2053" t="s">
        <v>44</v>
      </c>
      <c r="P2053" t="s">
        <v>45</v>
      </c>
      <c r="Q2053">
        <v>0</v>
      </c>
      <c r="R2053" t="s">
        <v>30</v>
      </c>
      <c r="S2053">
        <v>19.399999999999999</v>
      </c>
      <c r="T2053">
        <v>1346.2</v>
      </c>
      <c r="U2053">
        <v>0</v>
      </c>
    </row>
    <row r="2054" spans="1:21" x14ac:dyDescent="0.25">
      <c r="A2054" t="s">
        <v>2086</v>
      </c>
      <c r="B2054">
        <v>0</v>
      </c>
      <c r="C2054">
        <v>0</v>
      </c>
      <c r="D2054">
        <v>0</v>
      </c>
      <c r="E2054">
        <v>0</v>
      </c>
      <c r="F2054">
        <v>48</v>
      </c>
      <c r="G2054">
        <v>1</v>
      </c>
      <c r="H2054" t="s">
        <v>22</v>
      </c>
      <c r="I2054" t="s">
        <v>35</v>
      </c>
      <c r="J2054" t="s">
        <v>23</v>
      </c>
      <c r="K2054" t="s">
        <v>23</v>
      </c>
      <c r="L2054" t="s">
        <v>22</v>
      </c>
      <c r="M2054" t="s">
        <v>22</v>
      </c>
      <c r="N2054" t="s">
        <v>22</v>
      </c>
      <c r="O2054" t="s">
        <v>22</v>
      </c>
      <c r="P2054" t="s">
        <v>26</v>
      </c>
      <c r="Q2054">
        <v>1</v>
      </c>
      <c r="R2054" t="s">
        <v>27</v>
      </c>
      <c r="S2054">
        <v>103.85</v>
      </c>
      <c r="T2054">
        <v>4946.05</v>
      </c>
      <c r="U2054">
        <v>0</v>
      </c>
    </row>
    <row r="2055" spans="1:21" x14ac:dyDescent="0.25">
      <c r="A2055" t="s">
        <v>2087</v>
      </c>
      <c r="B2055">
        <v>1</v>
      </c>
      <c r="C2055">
        <v>0</v>
      </c>
      <c r="D2055">
        <v>1</v>
      </c>
      <c r="E2055">
        <v>0</v>
      </c>
      <c r="F2055">
        <v>47</v>
      </c>
      <c r="G2055">
        <v>1</v>
      </c>
      <c r="H2055" t="s">
        <v>22</v>
      </c>
      <c r="I2055" t="s">
        <v>35</v>
      </c>
      <c r="J2055" t="s">
        <v>23</v>
      </c>
      <c r="K2055" t="s">
        <v>22</v>
      </c>
      <c r="L2055" t="s">
        <v>22</v>
      </c>
      <c r="M2055" t="s">
        <v>23</v>
      </c>
      <c r="N2055" t="s">
        <v>23</v>
      </c>
      <c r="O2055" t="s">
        <v>23</v>
      </c>
      <c r="P2055" t="s">
        <v>26</v>
      </c>
      <c r="Q2055">
        <v>1</v>
      </c>
      <c r="R2055" t="s">
        <v>33</v>
      </c>
      <c r="S2055">
        <v>83.35</v>
      </c>
      <c r="T2055">
        <v>4065</v>
      </c>
      <c r="U2055">
        <v>1</v>
      </c>
    </row>
    <row r="2056" spans="1:21" x14ac:dyDescent="0.25">
      <c r="A2056" t="s">
        <v>2088</v>
      </c>
      <c r="B2056">
        <v>0</v>
      </c>
      <c r="C2056">
        <v>0</v>
      </c>
      <c r="D2056">
        <v>0</v>
      </c>
      <c r="E2056">
        <v>0</v>
      </c>
      <c r="F2056">
        <v>2</v>
      </c>
      <c r="G2056">
        <v>1</v>
      </c>
      <c r="H2056" t="s">
        <v>22</v>
      </c>
      <c r="I2056" t="s">
        <v>25</v>
      </c>
      <c r="J2056" t="s">
        <v>23</v>
      </c>
      <c r="K2056" t="s">
        <v>23</v>
      </c>
      <c r="L2056" t="s">
        <v>23</v>
      </c>
      <c r="M2056" t="s">
        <v>23</v>
      </c>
      <c r="N2056" t="s">
        <v>23</v>
      </c>
      <c r="O2056" t="s">
        <v>23</v>
      </c>
      <c r="P2056" t="s">
        <v>26</v>
      </c>
      <c r="Q2056">
        <v>1</v>
      </c>
      <c r="R2056" t="s">
        <v>27</v>
      </c>
      <c r="S2056">
        <v>49.4</v>
      </c>
      <c r="T2056">
        <v>106.55</v>
      </c>
      <c r="U2056">
        <v>1</v>
      </c>
    </row>
    <row r="2057" spans="1:21" x14ac:dyDescent="0.25">
      <c r="A2057" t="s">
        <v>2089</v>
      </c>
      <c r="B2057">
        <v>1</v>
      </c>
      <c r="C2057">
        <v>0</v>
      </c>
      <c r="D2057">
        <v>0</v>
      </c>
      <c r="E2057">
        <v>0</v>
      </c>
      <c r="F2057">
        <v>45</v>
      </c>
      <c r="G2057">
        <v>1</v>
      </c>
      <c r="H2057" t="s">
        <v>22</v>
      </c>
      <c r="I2057" t="s">
        <v>35</v>
      </c>
      <c r="J2057" t="s">
        <v>22</v>
      </c>
      <c r="K2057" t="s">
        <v>23</v>
      </c>
      <c r="L2057" t="s">
        <v>22</v>
      </c>
      <c r="M2057" t="s">
        <v>22</v>
      </c>
      <c r="N2057" t="s">
        <v>22</v>
      </c>
      <c r="O2057" t="s">
        <v>22</v>
      </c>
      <c r="P2057" t="s">
        <v>26</v>
      </c>
      <c r="Q2057">
        <v>1</v>
      </c>
      <c r="R2057" t="s">
        <v>38</v>
      </c>
      <c r="S2057">
        <v>108.45</v>
      </c>
      <c r="T2057">
        <v>4964.7</v>
      </c>
      <c r="U2057">
        <v>0</v>
      </c>
    </row>
    <row r="2058" spans="1:21" x14ac:dyDescent="0.25">
      <c r="A2058" t="s">
        <v>2090</v>
      </c>
      <c r="B2058">
        <v>1</v>
      </c>
      <c r="C2058">
        <v>0</v>
      </c>
      <c r="D2058">
        <v>0</v>
      </c>
      <c r="E2058">
        <v>0</v>
      </c>
      <c r="F2058">
        <v>51</v>
      </c>
      <c r="G2058">
        <v>1</v>
      </c>
      <c r="H2058" t="s">
        <v>22</v>
      </c>
      <c r="I2058" t="s">
        <v>35</v>
      </c>
      <c r="J2058" t="s">
        <v>23</v>
      </c>
      <c r="K2058" t="s">
        <v>22</v>
      </c>
      <c r="L2058" t="s">
        <v>23</v>
      </c>
      <c r="M2058" t="s">
        <v>23</v>
      </c>
      <c r="N2058" t="s">
        <v>23</v>
      </c>
      <c r="O2058" t="s">
        <v>23</v>
      </c>
      <c r="P2058" t="s">
        <v>26</v>
      </c>
      <c r="Q2058">
        <v>0</v>
      </c>
      <c r="R2058" t="s">
        <v>33</v>
      </c>
      <c r="S2058">
        <v>81</v>
      </c>
      <c r="T2058">
        <v>4085.75</v>
      </c>
      <c r="U2058">
        <v>0</v>
      </c>
    </row>
    <row r="2059" spans="1:21" x14ac:dyDescent="0.25">
      <c r="A2059" t="s">
        <v>2091</v>
      </c>
      <c r="B2059">
        <v>0</v>
      </c>
      <c r="C2059">
        <v>0</v>
      </c>
      <c r="D2059">
        <v>1</v>
      </c>
      <c r="E2059">
        <v>0</v>
      </c>
      <c r="F2059">
        <v>22</v>
      </c>
      <c r="G2059">
        <v>1</v>
      </c>
      <c r="H2059" t="s">
        <v>22</v>
      </c>
      <c r="I2059" t="s">
        <v>25</v>
      </c>
      <c r="J2059" t="s">
        <v>22</v>
      </c>
      <c r="K2059" t="s">
        <v>23</v>
      </c>
      <c r="L2059" t="s">
        <v>23</v>
      </c>
      <c r="M2059" t="s">
        <v>22</v>
      </c>
      <c r="N2059" t="s">
        <v>22</v>
      </c>
      <c r="O2059" t="s">
        <v>22</v>
      </c>
      <c r="P2059" t="s">
        <v>26</v>
      </c>
      <c r="Q2059">
        <v>1</v>
      </c>
      <c r="R2059" t="s">
        <v>27</v>
      </c>
      <c r="S2059">
        <v>79.2</v>
      </c>
      <c r="T2059">
        <v>1742.75</v>
      </c>
      <c r="U2059">
        <v>1</v>
      </c>
    </row>
    <row r="2060" spans="1:21" x14ac:dyDescent="0.25">
      <c r="A2060" t="s">
        <v>2092</v>
      </c>
      <c r="B2060">
        <v>1</v>
      </c>
      <c r="C2060">
        <v>0</v>
      </c>
      <c r="D2060">
        <v>0</v>
      </c>
      <c r="E2060">
        <v>0</v>
      </c>
      <c r="F2060">
        <v>72</v>
      </c>
      <c r="G2060">
        <v>1</v>
      </c>
      <c r="H2060" t="s">
        <v>22</v>
      </c>
      <c r="I2060" t="s">
        <v>25</v>
      </c>
      <c r="J2060" t="s">
        <v>22</v>
      </c>
      <c r="K2060" t="s">
        <v>22</v>
      </c>
      <c r="L2060" t="s">
        <v>22</v>
      </c>
      <c r="M2060" t="s">
        <v>22</v>
      </c>
      <c r="N2060" t="s">
        <v>22</v>
      </c>
      <c r="O2060" t="s">
        <v>22</v>
      </c>
      <c r="P2060" t="s">
        <v>45</v>
      </c>
      <c r="Q2060">
        <v>0</v>
      </c>
      <c r="R2060" t="s">
        <v>33</v>
      </c>
      <c r="S2060">
        <v>86.65</v>
      </c>
      <c r="T2060">
        <v>6224.8</v>
      </c>
      <c r="U2060">
        <v>0</v>
      </c>
    </row>
    <row r="2061" spans="1:21" x14ac:dyDescent="0.25">
      <c r="A2061" t="s">
        <v>2093</v>
      </c>
      <c r="B2061">
        <v>1</v>
      </c>
      <c r="C2061">
        <v>0</v>
      </c>
      <c r="D2061">
        <v>1</v>
      </c>
      <c r="E2061">
        <v>1</v>
      </c>
      <c r="F2061">
        <v>37</v>
      </c>
      <c r="G2061">
        <v>1</v>
      </c>
      <c r="H2061" t="s">
        <v>22</v>
      </c>
      <c r="I2061" t="s">
        <v>35</v>
      </c>
      <c r="J2061" t="s">
        <v>23</v>
      </c>
      <c r="K2061" t="s">
        <v>22</v>
      </c>
      <c r="L2061" t="s">
        <v>22</v>
      </c>
      <c r="M2061" t="s">
        <v>23</v>
      </c>
      <c r="N2061" t="s">
        <v>22</v>
      </c>
      <c r="O2061" t="s">
        <v>23</v>
      </c>
      <c r="P2061" t="s">
        <v>26</v>
      </c>
      <c r="Q2061">
        <v>1</v>
      </c>
      <c r="R2061" t="s">
        <v>27</v>
      </c>
      <c r="S2061">
        <v>92.95</v>
      </c>
      <c r="T2061">
        <v>3415.25</v>
      </c>
      <c r="U2061">
        <v>0</v>
      </c>
    </row>
    <row r="2062" spans="1:21" x14ac:dyDescent="0.25">
      <c r="A2062" t="s">
        <v>2094</v>
      </c>
      <c r="B2062">
        <v>1</v>
      </c>
      <c r="C2062">
        <v>0</v>
      </c>
      <c r="D2062">
        <v>1</v>
      </c>
      <c r="E2062">
        <v>1</v>
      </c>
      <c r="F2062">
        <v>71</v>
      </c>
      <c r="G2062">
        <v>1</v>
      </c>
      <c r="H2062" t="s">
        <v>22</v>
      </c>
      <c r="I2062" t="s">
        <v>25</v>
      </c>
      <c r="J2062" t="s">
        <v>22</v>
      </c>
      <c r="K2062" t="s">
        <v>22</v>
      </c>
      <c r="L2062" t="s">
        <v>22</v>
      </c>
      <c r="M2062" t="s">
        <v>22</v>
      </c>
      <c r="N2062" t="s">
        <v>22</v>
      </c>
      <c r="O2062" t="s">
        <v>22</v>
      </c>
      <c r="P2062" t="s">
        <v>45</v>
      </c>
      <c r="Q2062">
        <v>0</v>
      </c>
      <c r="R2062" t="s">
        <v>27</v>
      </c>
      <c r="S2062">
        <v>90.35</v>
      </c>
      <c r="T2062">
        <v>6325.25</v>
      </c>
      <c r="U2062">
        <v>0</v>
      </c>
    </row>
    <row r="2063" spans="1:21" x14ac:dyDescent="0.25">
      <c r="A2063" t="s">
        <v>2095</v>
      </c>
      <c r="B2063">
        <v>1</v>
      </c>
      <c r="C2063">
        <v>0</v>
      </c>
      <c r="D2063">
        <v>1</v>
      </c>
      <c r="E2063">
        <v>1</v>
      </c>
      <c r="F2063">
        <v>7</v>
      </c>
      <c r="G2063">
        <v>1</v>
      </c>
      <c r="H2063" t="s">
        <v>23</v>
      </c>
      <c r="I2063" t="s">
        <v>25</v>
      </c>
      <c r="J2063" t="s">
        <v>23</v>
      </c>
      <c r="K2063" t="s">
        <v>23</v>
      </c>
      <c r="L2063" t="s">
        <v>22</v>
      </c>
      <c r="M2063" t="s">
        <v>23</v>
      </c>
      <c r="N2063" t="s">
        <v>23</v>
      </c>
      <c r="O2063" t="s">
        <v>23</v>
      </c>
      <c r="P2063" t="s">
        <v>26</v>
      </c>
      <c r="Q2063">
        <v>0</v>
      </c>
      <c r="R2063" t="s">
        <v>27</v>
      </c>
      <c r="S2063">
        <v>48.7</v>
      </c>
      <c r="T2063">
        <v>340.25</v>
      </c>
      <c r="U2063">
        <v>1</v>
      </c>
    </row>
    <row r="2064" spans="1:21" x14ac:dyDescent="0.25">
      <c r="A2064" t="s">
        <v>2096</v>
      </c>
      <c r="B2064">
        <v>0</v>
      </c>
      <c r="C2064">
        <v>0</v>
      </c>
      <c r="D2064">
        <v>0</v>
      </c>
      <c r="E2064">
        <v>0</v>
      </c>
      <c r="F2064">
        <v>66</v>
      </c>
      <c r="G2064">
        <v>1</v>
      </c>
      <c r="H2064" t="s">
        <v>22</v>
      </c>
      <c r="I2064" t="s">
        <v>23</v>
      </c>
      <c r="J2064" t="s">
        <v>44</v>
      </c>
      <c r="K2064" t="s">
        <v>44</v>
      </c>
      <c r="L2064" t="s">
        <v>44</v>
      </c>
      <c r="M2064" t="s">
        <v>44</v>
      </c>
      <c r="N2064" t="s">
        <v>44</v>
      </c>
      <c r="O2064" t="s">
        <v>44</v>
      </c>
      <c r="P2064" t="s">
        <v>45</v>
      </c>
      <c r="Q2064">
        <v>1</v>
      </c>
      <c r="R2064" t="s">
        <v>38</v>
      </c>
      <c r="S2064">
        <v>25.15</v>
      </c>
      <c r="T2064">
        <v>1683.6</v>
      </c>
      <c r="U2064">
        <v>0</v>
      </c>
    </row>
    <row r="2065" spans="1:21" x14ac:dyDescent="0.25">
      <c r="A2065" t="s">
        <v>2097</v>
      </c>
      <c r="B2065">
        <v>1</v>
      </c>
      <c r="C2065">
        <v>0</v>
      </c>
      <c r="D2065">
        <v>1</v>
      </c>
      <c r="E2065">
        <v>1</v>
      </c>
      <c r="F2065">
        <v>51</v>
      </c>
      <c r="G2065">
        <v>1</v>
      </c>
      <c r="H2065" t="s">
        <v>23</v>
      </c>
      <c r="I2065" t="s">
        <v>25</v>
      </c>
      <c r="J2065" t="s">
        <v>22</v>
      </c>
      <c r="K2065" t="s">
        <v>23</v>
      </c>
      <c r="L2065" t="s">
        <v>23</v>
      </c>
      <c r="M2065" t="s">
        <v>22</v>
      </c>
      <c r="N2065" t="s">
        <v>22</v>
      </c>
      <c r="O2065" t="s">
        <v>22</v>
      </c>
      <c r="P2065" t="s">
        <v>29</v>
      </c>
      <c r="Q2065">
        <v>1</v>
      </c>
      <c r="R2065" t="s">
        <v>33</v>
      </c>
      <c r="S2065">
        <v>76.400000000000006</v>
      </c>
      <c r="T2065">
        <v>3966.3</v>
      </c>
      <c r="U2065">
        <v>0</v>
      </c>
    </row>
    <row r="2066" spans="1:21" x14ac:dyDescent="0.25">
      <c r="A2066" t="s">
        <v>2098</v>
      </c>
      <c r="B2066">
        <v>0</v>
      </c>
      <c r="C2066">
        <v>0</v>
      </c>
      <c r="D2066">
        <v>1</v>
      </c>
      <c r="E2066">
        <v>1</v>
      </c>
      <c r="F2066">
        <v>30</v>
      </c>
      <c r="G2066">
        <v>1</v>
      </c>
      <c r="H2066" t="s">
        <v>23</v>
      </c>
      <c r="I2066" t="s">
        <v>23</v>
      </c>
      <c r="J2066" t="s">
        <v>44</v>
      </c>
      <c r="K2066" t="s">
        <v>44</v>
      </c>
      <c r="L2066" t="s">
        <v>44</v>
      </c>
      <c r="M2066" t="s">
        <v>44</v>
      </c>
      <c r="N2066" t="s">
        <v>44</v>
      </c>
      <c r="O2066" t="s">
        <v>44</v>
      </c>
      <c r="P2066" t="s">
        <v>29</v>
      </c>
      <c r="Q2066">
        <v>0</v>
      </c>
      <c r="R2066" t="s">
        <v>33</v>
      </c>
      <c r="S2066">
        <v>19.55</v>
      </c>
      <c r="T2066">
        <v>608.5</v>
      </c>
      <c r="U2066">
        <v>0</v>
      </c>
    </row>
    <row r="2067" spans="1:21" x14ac:dyDescent="0.25">
      <c r="A2067" t="s">
        <v>2099</v>
      </c>
      <c r="B2067">
        <v>0</v>
      </c>
      <c r="C2067">
        <v>0</v>
      </c>
      <c r="D2067">
        <v>0</v>
      </c>
      <c r="E2067">
        <v>0</v>
      </c>
      <c r="F2067">
        <v>34</v>
      </c>
      <c r="G2067">
        <v>1</v>
      </c>
      <c r="H2067" t="s">
        <v>22</v>
      </c>
      <c r="I2067" t="s">
        <v>35</v>
      </c>
      <c r="J2067" t="s">
        <v>23</v>
      </c>
      <c r="K2067" t="s">
        <v>23</v>
      </c>
      <c r="L2067" t="s">
        <v>23</v>
      </c>
      <c r="M2067" t="s">
        <v>23</v>
      </c>
      <c r="N2067" t="s">
        <v>22</v>
      </c>
      <c r="O2067" t="s">
        <v>23</v>
      </c>
      <c r="P2067" t="s">
        <v>26</v>
      </c>
      <c r="Q2067">
        <v>0</v>
      </c>
      <c r="R2067" t="s">
        <v>27</v>
      </c>
      <c r="S2067">
        <v>85.35</v>
      </c>
      <c r="T2067">
        <v>2896.6</v>
      </c>
      <c r="U2067">
        <v>0</v>
      </c>
    </row>
    <row r="2068" spans="1:21" x14ac:dyDescent="0.25">
      <c r="A2068" t="s">
        <v>2100</v>
      </c>
      <c r="B2068">
        <v>1</v>
      </c>
      <c r="C2068">
        <v>0</v>
      </c>
      <c r="D2068">
        <v>1</v>
      </c>
      <c r="E2068">
        <v>1</v>
      </c>
      <c r="F2068">
        <v>64</v>
      </c>
      <c r="G2068">
        <v>1</v>
      </c>
      <c r="H2068" t="s">
        <v>22</v>
      </c>
      <c r="I2068" t="s">
        <v>23</v>
      </c>
      <c r="J2068" t="s">
        <v>44</v>
      </c>
      <c r="K2068" t="s">
        <v>44</v>
      </c>
      <c r="L2068" t="s">
        <v>44</v>
      </c>
      <c r="M2068" t="s">
        <v>44</v>
      </c>
      <c r="N2068" t="s">
        <v>44</v>
      </c>
      <c r="O2068" t="s">
        <v>44</v>
      </c>
      <c r="P2068" t="s">
        <v>45</v>
      </c>
      <c r="Q2068">
        <v>1</v>
      </c>
      <c r="R2068" t="s">
        <v>30</v>
      </c>
      <c r="S2068">
        <v>24.8</v>
      </c>
      <c r="T2068">
        <v>1514.85</v>
      </c>
      <c r="U2068">
        <v>0</v>
      </c>
    </row>
    <row r="2069" spans="1:21" x14ac:dyDescent="0.25">
      <c r="A2069" t="s">
        <v>2101</v>
      </c>
      <c r="B2069">
        <v>1</v>
      </c>
      <c r="C2069">
        <v>1</v>
      </c>
      <c r="D2069">
        <v>1</v>
      </c>
      <c r="E2069">
        <v>0</v>
      </c>
      <c r="F2069">
        <v>65</v>
      </c>
      <c r="G2069">
        <v>1</v>
      </c>
      <c r="H2069" t="s">
        <v>22</v>
      </c>
      <c r="I2069" t="s">
        <v>35</v>
      </c>
      <c r="J2069" t="s">
        <v>23</v>
      </c>
      <c r="K2069" t="s">
        <v>22</v>
      </c>
      <c r="L2069" t="s">
        <v>22</v>
      </c>
      <c r="M2069" t="s">
        <v>23</v>
      </c>
      <c r="N2069" t="s">
        <v>22</v>
      </c>
      <c r="O2069" t="s">
        <v>22</v>
      </c>
      <c r="P2069" t="s">
        <v>29</v>
      </c>
      <c r="Q2069">
        <v>1</v>
      </c>
      <c r="R2069" t="s">
        <v>33</v>
      </c>
      <c r="S2069">
        <v>103.15</v>
      </c>
      <c r="T2069">
        <v>6792.45</v>
      </c>
      <c r="U2069">
        <v>0</v>
      </c>
    </row>
    <row r="2070" spans="1:21" x14ac:dyDescent="0.25">
      <c r="A2070" t="s">
        <v>2102</v>
      </c>
      <c r="B2070">
        <v>1</v>
      </c>
      <c r="C2070">
        <v>0</v>
      </c>
      <c r="D2070">
        <v>0</v>
      </c>
      <c r="E2070">
        <v>0</v>
      </c>
      <c r="F2070">
        <v>47</v>
      </c>
      <c r="G2070">
        <v>1</v>
      </c>
      <c r="H2070" t="s">
        <v>22</v>
      </c>
      <c r="I2070" t="s">
        <v>35</v>
      </c>
      <c r="J2070" t="s">
        <v>22</v>
      </c>
      <c r="K2070" t="s">
        <v>22</v>
      </c>
      <c r="L2070" t="s">
        <v>23</v>
      </c>
      <c r="M2070" t="s">
        <v>22</v>
      </c>
      <c r="N2070" t="s">
        <v>22</v>
      </c>
      <c r="O2070" t="s">
        <v>23</v>
      </c>
      <c r="P2070" t="s">
        <v>26</v>
      </c>
      <c r="Q2070">
        <v>0</v>
      </c>
      <c r="R2070" t="s">
        <v>30</v>
      </c>
      <c r="S2070">
        <v>100.75</v>
      </c>
      <c r="T2070">
        <v>4669.2</v>
      </c>
      <c r="U2070">
        <v>0</v>
      </c>
    </row>
    <row r="2071" spans="1:21" x14ac:dyDescent="0.25">
      <c r="A2071" t="s">
        <v>2103</v>
      </c>
      <c r="B2071">
        <v>0</v>
      </c>
      <c r="C2071">
        <v>0</v>
      </c>
      <c r="D2071">
        <v>0</v>
      </c>
      <c r="E2071">
        <v>0</v>
      </c>
      <c r="F2071">
        <v>1</v>
      </c>
      <c r="G2071">
        <v>1</v>
      </c>
      <c r="H2071" t="s">
        <v>23</v>
      </c>
      <c r="I2071" t="s">
        <v>35</v>
      </c>
      <c r="J2071" t="s">
        <v>22</v>
      </c>
      <c r="K2071" t="s">
        <v>23</v>
      </c>
      <c r="L2071" t="s">
        <v>23</v>
      </c>
      <c r="M2071" t="s">
        <v>23</v>
      </c>
      <c r="N2071" t="s">
        <v>22</v>
      </c>
      <c r="O2071" t="s">
        <v>22</v>
      </c>
      <c r="P2071" t="s">
        <v>26</v>
      </c>
      <c r="Q2071">
        <v>1</v>
      </c>
      <c r="R2071" t="s">
        <v>27</v>
      </c>
      <c r="S2071">
        <v>95.6</v>
      </c>
      <c r="T2071">
        <v>95.6</v>
      </c>
      <c r="U2071">
        <v>1</v>
      </c>
    </row>
    <row r="2072" spans="1:21" x14ac:dyDescent="0.25">
      <c r="A2072" t="s">
        <v>2104</v>
      </c>
      <c r="B2072">
        <v>0</v>
      </c>
      <c r="C2072">
        <v>0</v>
      </c>
      <c r="D2072">
        <v>0</v>
      </c>
      <c r="E2072">
        <v>0</v>
      </c>
      <c r="F2072">
        <v>49</v>
      </c>
      <c r="G2072">
        <v>1</v>
      </c>
      <c r="H2072" t="s">
        <v>22</v>
      </c>
      <c r="I2072" t="s">
        <v>25</v>
      </c>
      <c r="J2072" t="s">
        <v>22</v>
      </c>
      <c r="K2072" t="s">
        <v>22</v>
      </c>
      <c r="L2072" t="s">
        <v>23</v>
      </c>
      <c r="M2072" t="s">
        <v>23</v>
      </c>
      <c r="N2072" t="s">
        <v>23</v>
      </c>
      <c r="O2072" t="s">
        <v>23</v>
      </c>
      <c r="P2072" t="s">
        <v>26</v>
      </c>
      <c r="Q2072">
        <v>1</v>
      </c>
      <c r="R2072" t="s">
        <v>38</v>
      </c>
      <c r="S2072">
        <v>59.75</v>
      </c>
      <c r="T2072">
        <v>2934.3</v>
      </c>
      <c r="U2072">
        <v>1</v>
      </c>
    </row>
    <row r="2073" spans="1:21" x14ac:dyDescent="0.25">
      <c r="A2073" t="s">
        <v>2105</v>
      </c>
      <c r="B2073">
        <v>0</v>
      </c>
      <c r="C2073">
        <v>0</v>
      </c>
      <c r="D2073">
        <v>1</v>
      </c>
      <c r="E2073">
        <v>1</v>
      </c>
      <c r="F2073">
        <v>67</v>
      </c>
      <c r="G2073">
        <v>1</v>
      </c>
      <c r="H2073" t="s">
        <v>22</v>
      </c>
      <c r="I2073" t="s">
        <v>35</v>
      </c>
      <c r="J2073" t="s">
        <v>23</v>
      </c>
      <c r="K2073" t="s">
        <v>22</v>
      </c>
      <c r="L2073" t="s">
        <v>23</v>
      </c>
      <c r="M2073" t="s">
        <v>22</v>
      </c>
      <c r="N2073" t="s">
        <v>22</v>
      </c>
      <c r="O2073" t="s">
        <v>23</v>
      </c>
      <c r="P2073" t="s">
        <v>45</v>
      </c>
      <c r="Q2073">
        <v>0</v>
      </c>
      <c r="R2073" t="s">
        <v>38</v>
      </c>
      <c r="S2073">
        <v>94.1</v>
      </c>
      <c r="T2073">
        <v>6302.8</v>
      </c>
      <c r="U2073">
        <v>0</v>
      </c>
    </row>
    <row r="2074" spans="1:21" x14ac:dyDescent="0.25">
      <c r="A2074" t="s">
        <v>2106</v>
      </c>
      <c r="B2074">
        <v>1</v>
      </c>
      <c r="C2074">
        <v>0</v>
      </c>
      <c r="D2074">
        <v>0</v>
      </c>
      <c r="E2074">
        <v>1</v>
      </c>
      <c r="F2074">
        <v>39</v>
      </c>
      <c r="G2074">
        <v>1</v>
      </c>
      <c r="H2074" t="s">
        <v>23</v>
      </c>
      <c r="I2074" t="s">
        <v>23</v>
      </c>
      <c r="J2074" t="s">
        <v>44</v>
      </c>
      <c r="K2074" t="s">
        <v>44</v>
      </c>
      <c r="L2074" t="s">
        <v>44</v>
      </c>
      <c r="M2074" t="s">
        <v>44</v>
      </c>
      <c r="N2074" t="s">
        <v>44</v>
      </c>
      <c r="O2074" t="s">
        <v>44</v>
      </c>
      <c r="P2074" t="s">
        <v>29</v>
      </c>
      <c r="Q2074">
        <v>0</v>
      </c>
      <c r="R2074" t="s">
        <v>33</v>
      </c>
      <c r="S2074">
        <v>19.350000000000001</v>
      </c>
      <c r="T2074">
        <v>779.2</v>
      </c>
      <c r="U2074">
        <v>0</v>
      </c>
    </row>
    <row r="2075" spans="1:21" x14ac:dyDescent="0.25">
      <c r="A2075" t="s">
        <v>2107</v>
      </c>
      <c r="B2075">
        <v>1</v>
      </c>
      <c r="C2075">
        <v>0</v>
      </c>
      <c r="D2075">
        <v>0</v>
      </c>
      <c r="E2075">
        <v>0</v>
      </c>
      <c r="F2075">
        <v>14</v>
      </c>
      <c r="G2075">
        <v>1</v>
      </c>
      <c r="H2075" t="s">
        <v>23</v>
      </c>
      <c r="I2075" t="s">
        <v>23</v>
      </c>
      <c r="J2075" t="s">
        <v>44</v>
      </c>
      <c r="K2075" t="s">
        <v>44</v>
      </c>
      <c r="L2075" t="s">
        <v>44</v>
      </c>
      <c r="M2075" t="s">
        <v>44</v>
      </c>
      <c r="N2075" t="s">
        <v>44</v>
      </c>
      <c r="O2075" t="s">
        <v>44</v>
      </c>
      <c r="P2075" t="s">
        <v>26</v>
      </c>
      <c r="Q2075">
        <v>0</v>
      </c>
      <c r="R2075" t="s">
        <v>30</v>
      </c>
      <c r="S2075">
        <v>19.899999999999999</v>
      </c>
      <c r="T2075">
        <v>283.75</v>
      </c>
      <c r="U2075">
        <v>0</v>
      </c>
    </row>
    <row r="2076" spans="1:21" x14ac:dyDescent="0.25">
      <c r="A2076" t="s">
        <v>2108</v>
      </c>
      <c r="B2076">
        <v>0</v>
      </c>
      <c r="C2076">
        <v>1</v>
      </c>
      <c r="D2076">
        <v>0</v>
      </c>
      <c r="E2076">
        <v>0</v>
      </c>
      <c r="F2076">
        <v>43</v>
      </c>
      <c r="G2076">
        <v>1</v>
      </c>
      <c r="H2076" t="s">
        <v>23</v>
      </c>
      <c r="I2076" t="s">
        <v>35</v>
      </c>
      <c r="J2076" t="s">
        <v>22</v>
      </c>
      <c r="K2076" t="s">
        <v>22</v>
      </c>
      <c r="L2076" t="s">
        <v>23</v>
      </c>
      <c r="M2076" t="s">
        <v>22</v>
      </c>
      <c r="N2076" t="s">
        <v>22</v>
      </c>
      <c r="O2076" t="s">
        <v>22</v>
      </c>
      <c r="P2076" t="s">
        <v>26</v>
      </c>
      <c r="Q2076">
        <v>1</v>
      </c>
      <c r="R2076" t="s">
        <v>38</v>
      </c>
      <c r="S2076">
        <v>108.15</v>
      </c>
      <c r="T2076">
        <v>4600.7</v>
      </c>
      <c r="U2076">
        <v>1</v>
      </c>
    </row>
    <row r="2077" spans="1:21" x14ac:dyDescent="0.25">
      <c r="A2077" t="s">
        <v>2109</v>
      </c>
      <c r="B2077">
        <v>1</v>
      </c>
      <c r="C2077">
        <v>1</v>
      </c>
      <c r="D2077">
        <v>0</v>
      </c>
      <c r="E2077">
        <v>0</v>
      </c>
      <c r="F2077">
        <v>56</v>
      </c>
      <c r="G2077">
        <v>1</v>
      </c>
      <c r="H2077" t="s">
        <v>22</v>
      </c>
      <c r="I2077" t="s">
        <v>35</v>
      </c>
      <c r="J2077" t="s">
        <v>23</v>
      </c>
      <c r="K2077" t="s">
        <v>23</v>
      </c>
      <c r="L2077" t="s">
        <v>22</v>
      </c>
      <c r="M2077" t="s">
        <v>23</v>
      </c>
      <c r="N2077" t="s">
        <v>22</v>
      </c>
      <c r="O2077" t="s">
        <v>22</v>
      </c>
      <c r="P2077" t="s">
        <v>26</v>
      </c>
      <c r="Q2077">
        <v>1</v>
      </c>
      <c r="R2077" t="s">
        <v>27</v>
      </c>
      <c r="S2077">
        <v>101.05</v>
      </c>
      <c r="T2077">
        <v>5594</v>
      </c>
      <c r="U2077">
        <v>0</v>
      </c>
    </row>
    <row r="2078" spans="1:21" x14ac:dyDescent="0.25">
      <c r="A2078" t="s">
        <v>2110</v>
      </c>
      <c r="B2078">
        <v>0</v>
      </c>
      <c r="C2078">
        <v>0</v>
      </c>
      <c r="D2078">
        <v>0</v>
      </c>
      <c r="E2078">
        <v>0</v>
      </c>
      <c r="F2078">
        <v>14</v>
      </c>
      <c r="G2078">
        <v>1</v>
      </c>
      <c r="H2078" t="s">
        <v>23</v>
      </c>
      <c r="I2078" t="s">
        <v>25</v>
      </c>
      <c r="J2078" t="s">
        <v>23</v>
      </c>
      <c r="K2078" t="s">
        <v>23</v>
      </c>
      <c r="L2078" t="s">
        <v>23</v>
      </c>
      <c r="M2078" t="s">
        <v>22</v>
      </c>
      <c r="N2078" t="s">
        <v>23</v>
      </c>
      <c r="O2078" t="s">
        <v>22</v>
      </c>
      <c r="P2078" t="s">
        <v>29</v>
      </c>
      <c r="Q2078">
        <v>0</v>
      </c>
      <c r="R2078" t="s">
        <v>38</v>
      </c>
      <c r="S2078">
        <v>59.1</v>
      </c>
      <c r="T2078">
        <v>772.85</v>
      </c>
      <c r="U2078">
        <v>0</v>
      </c>
    </row>
    <row r="2079" spans="1:21" x14ac:dyDescent="0.25">
      <c r="A2079" t="s">
        <v>2111</v>
      </c>
      <c r="B2079">
        <v>0</v>
      </c>
      <c r="C2079">
        <v>0</v>
      </c>
      <c r="D2079">
        <v>0</v>
      </c>
      <c r="E2079">
        <v>0</v>
      </c>
      <c r="F2079">
        <v>1</v>
      </c>
      <c r="G2079">
        <v>1</v>
      </c>
      <c r="H2079" t="s">
        <v>23</v>
      </c>
      <c r="I2079" t="s">
        <v>35</v>
      </c>
      <c r="J2079" t="s">
        <v>23</v>
      </c>
      <c r="K2079" t="s">
        <v>23</v>
      </c>
      <c r="L2079" t="s">
        <v>23</v>
      </c>
      <c r="M2079" t="s">
        <v>23</v>
      </c>
      <c r="N2079" t="s">
        <v>23</v>
      </c>
      <c r="O2079" t="s">
        <v>23</v>
      </c>
      <c r="P2079" t="s">
        <v>26</v>
      </c>
      <c r="Q2079">
        <v>0</v>
      </c>
      <c r="R2079" t="s">
        <v>27</v>
      </c>
      <c r="S2079">
        <v>71.349999999999994</v>
      </c>
      <c r="T2079">
        <v>71.349999999999994</v>
      </c>
      <c r="U2079">
        <v>1</v>
      </c>
    </row>
    <row r="2080" spans="1:21" x14ac:dyDescent="0.25">
      <c r="A2080" t="s">
        <v>2112</v>
      </c>
      <c r="B2080">
        <v>1</v>
      </c>
      <c r="C2080">
        <v>0</v>
      </c>
      <c r="D2080">
        <v>1</v>
      </c>
      <c r="E2080">
        <v>1</v>
      </c>
      <c r="F2080">
        <v>16</v>
      </c>
      <c r="G2080">
        <v>1</v>
      </c>
      <c r="H2080" t="s">
        <v>23</v>
      </c>
      <c r="I2080" t="s">
        <v>25</v>
      </c>
      <c r="J2080" t="s">
        <v>22</v>
      </c>
      <c r="K2080" t="s">
        <v>22</v>
      </c>
      <c r="L2080" t="s">
        <v>23</v>
      </c>
      <c r="M2080" t="s">
        <v>23</v>
      </c>
      <c r="N2080" t="s">
        <v>23</v>
      </c>
      <c r="O2080" t="s">
        <v>23</v>
      </c>
      <c r="P2080" t="s">
        <v>29</v>
      </c>
      <c r="Q2080">
        <v>1</v>
      </c>
      <c r="R2080" t="s">
        <v>30</v>
      </c>
      <c r="S2080">
        <v>55.85</v>
      </c>
      <c r="T2080">
        <v>857.8</v>
      </c>
      <c r="U2080">
        <v>0</v>
      </c>
    </row>
    <row r="2081" spans="1:21" x14ac:dyDescent="0.25">
      <c r="A2081" t="s">
        <v>2113</v>
      </c>
      <c r="B2081">
        <v>1</v>
      </c>
      <c r="C2081">
        <v>0</v>
      </c>
      <c r="D2081">
        <v>1</v>
      </c>
      <c r="E2081">
        <v>1</v>
      </c>
      <c r="F2081">
        <v>70</v>
      </c>
      <c r="G2081">
        <v>1</v>
      </c>
      <c r="H2081" t="s">
        <v>22</v>
      </c>
      <c r="I2081" t="s">
        <v>35</v>
      </c>
      <c r="J2081" t="s">
        <v>22</v>
      </c>
      <c r="K2081" t="s">
        <v>22</v>
      </c>
      <c r="L2081" t="s">
        <v>23</v>
      </c>
      <c r="M2081" t="s">
        <v>23</v>
      </c>
      <c r="N2081" t="s">
        <v>22</v>
      </c>
      <c r="O2081" t="s">
        <v>22</v>
      </c>
      <c r="P2081" t="s">
        <v>26</v>
      </c>
      <c r="Q2081">
        <v>1</v>
      </c>
      <c r="R2081" t="s">
        <v>27</v>
      </c>
      <c r="S2081">
        <v>106.05</v>
      </c>
      <c r="T2081">
        <v>7554.05</v>
      </c>
      <c r="U2081">
        <v>0</v>
      </c>
    </row>
    <row r="2082" spans="1:21" x14ac:dyDescent="0.25">
      <c r="A2082" t="s">
        <v>2114</v>
      </c>
      <c r="B2082">
        <v>1</v>
      </c>
      <c r="C2082">
        <v>1</v>
      </c>
      <c r="D2082">
        <v>1</v>
      </c>
      <c r="E2082">
        <v>0</v>
      </c>
      <c r="F2082">
        <v>72</v>
      </c>
      <c r="G2082">
        <v>1</v>
      </c>
      <c r="H2082" t="s">
        <v>22</v>
      </c>
      <c r="I2082" t="s">
        <v>25</v>
      </c>
      <c r="J2082" t="s">
        <v>22</v>
      </c>
      <c r="K2082" t="s">
        <v>22</v>
      </c>
      <c r="L2082" t="s">
        <v>22</v>
      </c>
      <c r="M2082" t="s">
        <v>23</v>
      </c>
      <c r="N2082" t="s">
        <v>22</v>
      </c>
      <c r="O2082" t="s">
        <v>22</v>
      </c>
      <c r="P2082" t="s">
        <v>45</v>
      </c>
      <c r="Q2082">
        <v>1</v>
      </c>
      <c r="R2082" t="s">
        <v>38</v>
      </c>
      <c r="S2082">
        <v>84.1</v>
      </c>
      <c r="T2082">
        <v>5981.65</v>
      </c>
      <c r="U2082">
        <v>0</v>
      </c>
    </row>
    <row r="2083" spans="1:21" x14ac:dyDescent="0.25">
      <c r="A2083" t="s">
        <v>2115</v>
      </c>
      <c r="B2083">
        <v>0</v>
      </c>
      <c r="C2083">
        <v>0</v>
      </c>
      <c r="D2083">
        <v>1</v>
      </c>
      <c r="E2083">
        <v>1</v>
      </c>
      <c r="F2083">
        <v>23</v>
      </c>
      <c r="G2083">
        <v>1</v>
      </c>
      <c r="H2083" t="s">
        <v>23</v>
      </c>
      <c r="I2083" t="s">
        <v>35</v>
      </c>
      <c r="J2083" t="s">
        <v>23</v>
      </c>
      <c r="K2083" t="s">
        <v>23</v>
      </c>
      <c r="L2083" t="s">
        <v>22</v>
      </c>
      <c r="M2083" t="s">
        <v>23</v>
      </c>
      <c r="N2083" t="s">
        <v>23</v>
      </c>
      <c r="O2083" t="s">
        <v>23</v>
      </c>
      <c r="P2083" t="s">
        <v>26</v>
      </c>
      <c r="Q2083">
        <v>1</v>
      </c>
      <c r="R2083" t="s">
        <v>38</v>
      </c>
      <c r="S2083">
        <v>75.3</v>
      </c>
      <c r="T2083">
        <v>1702.9</v>
      </c>
      <c r="U2083">
        <v>0</v>
      </c>
    </row>
    <row r="2084" spans="1:21" x14ac:dyDescent="0.25">
      <c r="A2084" t="s">
        <v>2116</v>
      </c>
      <c r="B2084">
        <v>1</v>
      </c>
      <c r="C2084">
        <v>0</v>
      </c>
      <c r="D2084">
        <v>0</v>
      </c>
      <c r="E2084">
        <v>1</v>
      </c>
      <c r="F2084">
        <v>21</v>
      </c>
      <c r="G2084">
        <v>1</v>
      </c>
      <c r="H2084" t="s">
        <v>22</v>
      </c>
      <c r="I2084" t="s">
        <v>23</v>
      </c>
      <c r="J2084" t="s">
        <v>44</v>
      </c>
      <c r="K2084" t="s">
        <v>44</v>
      </c>
      <c r="L2084" t="s">
        <v>44</v>
      </c>
      <c r="M2084" t="s">
        <v>44</v>
      </c>
      <c r="N2084" t="s">
        <v>44</v>
      </c>
      <c r="O2084" t="s">
        <v>44</v>
      </c>
      <c r="P2084" t="s">
        <v>26</v>
      </c>
      <c r="Q2084">
        <v>0</v>
      </c>
      <c r="R2084" t="s">
        <v>30</v>
      </c>
      <c r="S2084">
        <v>24.7</v>
      </c>
      <c r="T2084">
        <v>467.15</v>
      </c>
      <c r="U2084">
        <v>0</v>
      </c>
    </row>
    <row r="2085" spans="1:21" x14ac:dyDescent="0.25">
      <c r="A2085" t="s">
        <v>2117</v>
      </c>
      <c r="B2085">
        <v>0</v>
      </c>
      <c r="C2085">
        <v>0</v>
      </c>
      <c r="D2085">
        <v>0</v>
      </c>
      <c r="E2085">
        <v>0</v>
      </c>
      <c r="F2085">
        <v>1</v>
      </c>
      <c r="G2085">
        <v>1</v>
      </c>
      <c r="H2085" t="s">
        <v>23</v>
      </c>
      <c r="I2085" t="s">
        <v>23</v>
      </c>
      <c r="J2085" t="s">
        <v>44</v>
      </c>
      <c r="K2085" t="s">
        <v>44</v>
      </c>
      <c r="L2085" t="s">
        <v>44</v>
      </c>
      <c r="M2085" t="s">
        <v>44</v>
      </c>
      <c r="N2085" t="s">
        <v>44</v>
      </c>
      <c r="O2085" t="s">
        <v>44</v>
      </c>
      <c r="P2085" t="s">
        <v>26</v>
      </c>
      <c r="Q2085">
        <v>1</v>
      </c>
      <c r="R2085" t="s">
        <v>30</v>
      </c>
      <c r="S2085">
        <v>20.149999999999999</v>
      </c>
      <c r="T2085">
        <v>20.149999999999999</v>
      </c>
      <c r="U2085">
        <v>1</v>
      </c>
    </row>
    <row r="2086" spans="1:21" x14ac:dyDescent="0.25">
      <c r="A2086" t="s">
        <v>2118</v>
      </c>
      <c r="B2086">
        <v>1</v>
      </c>
      <c r="C2086">
        <v>0</v>
      </c>
      <c r="D2086">
        <v>0</v>
      </c>
      <c r="E2086">
        <v>1</v>
      </c>
      <c r="F2086">
        <v>1</v>
      </c>
      <c r="G2086">
        <v>1</v>
      </c>
      <c r="H2086" t="s">
        <v>23</v>
      </c>
      <c r="I2086" t="s">
        <v>35</v>
      </c>
      <c r="J2086" t="s">
        <v>23</v>
      </c>
      <c r="K2086" t="s">
        <v>23</v>
      </c>
      <c r="L2086" t="s">
        <v>23</v>
      </c>
      <c r="M2086" t="s">
        <v>23</v>
      </c>
      <c r="N2086" t="s">
        <v>23</v>
      </c>
      <c r="O2086" t="s">
        <v>23</v>
      </c>
      <c r="P2086" t="s">
        <v>26</v>
      </c>
      <c r="Q2086">
        <v>0</v>
      </c>
      <c r="R2086" t="s">
        <v>33</v>
      </c>
      <c r="S2086">
        <v>69.75</v>
      </c>
      <c r="T2086">
        <v>69.75</v>
      </c>
      <c r="U2086">
        <v>1</v>
      </c>
    </row>
    <row r="2087" spans="1:21" x14ac:dyDescent="0.25">
      <c r="A2087" t="s">
        <v>2119</v>
      </c>
      <c r="B2087">
        <v>0</v>
      </c>
      <c r="C2087">
        <v>1</v>
      </c>
      <c r="D2087">
        <v>1</v>
      </c>
      <c r="E2087">
        <v>0</v>
      </c>
      <c r="F2087">
        <v>32</v>
      </c>
      <c r="G2087">
        <v>1</v>
      </c>
      <c r="H2087" t="s">
        <v>22</v>
      </c>
      <c r="I2087" t="s">
        <v>35</v>
      </c>
      <c r="J2087" t="s">
        <v>23</v>
      </c>
      <c r="K2087" t="s">
        <v>23</v>
      </c>
      <c r="L2087" t="s">
        <v>23</v>
      </c>
      <c r="M2087" t="s">
        <v>23</v>
      </c>
      <c r="N2087" t="s">
        <v>22</v>
      </c>
      <c r="O2087" t="s">
        <v>22</v>
      </c>
      <c r="P2087" t="s">
        <v>26</v>
      </c>
      <c r="Q2087">
        <v>1</v>
      </c>
      <c r="R2087" t="s">
        <v>27</v>
      </c>
      <c r="S2087">
        <v>93.2</v>
      </c>
      <c r="T2087">
        <v>2931</v>
      </c>
      <c r="U2087">
        <v>1</v>
      </c>
    </row>
    <row r="2088" spans="1:21" x14ac:dyDescent="0.25">
      <c r="A2088" t="s">
        <v>2120</v>
      </c>
      <c r="B2088">
        <v>1</v>
      </c>
      <c r="C2088">
        <v>0</v>
      </c>
      <c r="D2088">
        <v>1</v>
      </c>
      <c r="E2088">
        <v>1</v>
      </c>
      <c r="F2088">
        <v>17</v>
      </c>
      <c r="G2088">
        <v>1</v>
      </c>
      <c r="H2088" t="s">
        <v>23</v>
      </c>
      <c r="I2088" t="s">
        <v>35</v>
      </c>
      <c r="J2088" t="s">
        <v>23</v>
      </c>
      <c r="K2088" t="s">
        <v>23</v>
      </c>
      <c r="L2088" t="s">
        <v>23</v>
      </c>
      <c r="M2088" t="s">
        <v>23</v>
      </c>
      <c r="N2088" t="s">
        <v>22</v>
      </c>
      <c r="O2088" t="s">
        <v>23</v>
      </c>
      <c r="P2088" t="s">
        <v>26</v>
      </c>
      <c r="Q2088">
        <v>0</v>
      </c>
      <c r="R2088" t="s">
        <v>27</v>
      </c>
      <c r="S2088">
        <v>80.849999999999994</v>
      </c>
      <c r="T2088">
        <v>1400.85</v>
      </c>
      <c r="U2088">
        <v>1</v>
      </c>
    </row>
    <row r="2089" spans="1:21" x14ac:dyDescent="0.25">
      <c r="A2089" t="s">
        <v>2121</v>
      </c>
      <c r="B2089">
        <v>0</v>
      </c>
      <c r="C2089">
        <v>0</v>
      </c>
      <c r="D2089">
        <v>0</v>
      </c>
      <c r="E2089">
        <v>0</v>
      </c>
      <c r="F2089">
        <v>4</v>
      </c>
      <c r="G2089">
        <v>0</v>
      </c>
      <c r="H2089" t="s">
        <v>24</v>
      </c>
      <c r="I2089" t="s">
        <v>25</v>
      </c>
      <c r="J2089" t="s">
        <v>22</v>
      </c>
      <c r="K2089" t="s">
        <v>22</v>
      </c>
      <c r="L2089" t="s">
        <v>23</v>
      </c>
      <c r="M2089" t="s">
        <v>23</v>
      </c>
      <c r="N2089" t="s">
        <v>23</v>
      </c>
      <c r="O2089" t="s">
        <v>23</v>
      </c>
      <c r="P2089" t="s">
        <v>26</v>
      </c>
      <c r="Q2089">
        <v>1</v>
      </c>
      <c r="R2089" t="s">
        <v>27</v>
      </c>
      <c r="S2089">
        <v>33.65</v>
      </c>
      <c r="T2089">
        <v>137.85</v>
      </c>
      <c r="U2089">
        <v>1</v>
      </c>
    </row>
    <row r="2090" spans="1:21" x14ac:dyDescent="0.25">
      <c r="A2090" t="s">
        <v>2122</v>
      </c>
      <c r="B2090">
        <v>0</v>
      </c>
      <c r="C2090">
        <v>0</v>
      </c>
      <c r="D2090">
        <v>0</v>
      </c>
      <c r="E2090">
        <v>0</v>
      </c>
      <c r="F2090">
        <v>36</v>
      </c>
      <c r="G2090">
        <v>1</v>
      </c>
      <c r="H2090" t="s">
        <v>22</v>
      </c>
      <c r="I2090" t="s">
        <v>25</v>
      </c>
      <c r="J2090" t="s">
        <v>23</v>
      </c>
      <c r="K2090" t="s">
        <v>23</v>
      </c>
      <c r="L2090" t="s">
        <v>22</v>
      </c>
      <c r="M2090" t="s">
        <v>23</v>
      </c>
      <c r="N2090" t="s">
        <v>23</v>
      </c>
      <c r="O2090" t="s">
        <v>23</v>
      </c>
      <c r="P2090" t="s">
        <v>29</v>
      </c>
      <c r="Q2090">
        <v>0</v>
      </c>
      <c r="R2090" t="s">
        <v>27</v>
      </c>
      <c r="S2090">
        <v>55.8</v>
      </c>
      <c r="T2090">
        <v>1941.5</v>
      </c>
      <c r="U2090">
        <v>0</v>
      </c>
    </row>
    <row r="2091" spans="1:21" x14ac:dyDescent="0.25">
      <c r="A2091" t="s">
        <v>2123</v>
      </c>
      <c r="B2091">
        <v>0</v>
      </c>
      <c r="C2091">
        <v>0</v>
      </c>
      <c r="D2091">
        <v>0</v>
      </c>
      <c r="E2091">
        <v>0</v>
      </c>
      <c r="F2091">
        <v>50</v>
      </c>
      <c r="G2091">
        <v>0</v>
      </c>
      <c r="H2091" t="s">
        <v>24</v>
      </c>
      <c r="I2091" t="s">
        <v>25</v>
      </c>
      <c r="J2091" t="s">
        <v>23</v>
      </c>
      <c r="K2091" t="s">
        <v>22</v>
      </c>
      <c r="L2091" t="s">
        <v>22</v>
      </c>
      <c r="M2091" t="s">
        <v>22</v>
      </c>
      <c r="N2091" t="s">
        <v>23</v>
      </c>
      <c r="O2091" t="s">
        <v>23</v>
      </c>
      <c r="P2091" t="s">
        <v>45</v>
      </c>
      <c r="Q2091">
        <v>0</v>
      </c>
      <c r="R2091" t="s">
        <v>38</v>
      </c>
      <c r="S2091">
        <v>39.700000000000003</v>
      </c>
      <c r="T2091">
        <v>1932.75</v>
      </c>
      <c r="U2091">
        <v>0</v>
      </c>
    </row>
    <row r="2092" spans="1:21" x14ac:dyDescent="0.25">
      <c r="A2092" t="s">
        <v>2124</v>
      </c>
      <c r="B2092">
        <v>0</v>
      </c>
      <c r="C2092">
        <v>0</v>
      </c>
      <c r="D2092">
        <v>1</v>
      </c>
      <c r="E2092">
        <v>1</v>
      </c>
      <c r="F2092">
        <v>48</v>
      </c>
      <c r="G2092">
        <v>0</v>
      </c>
      <c r="H2092" t="s">
        <v>24</v>
      </c>
      <c r="I2092" t="s">
        <v>25</v>
      </c>
      <c r="J2092" t="s">
        <v>23</v>
      </c>
      <c r="K2092" t="s">
        <v>23</v>
      </c>
      <c r="L2092" t="s">
        <v>23</v>
      </c>
      <c r="M2092" t="s">
        <v>22</v>
      </c>
      <c r="N2092" t="s">
        <v>23</v>
      </c>
      <c r="O2092" t="s">
        <v>23</v>
      </c>
      <c r="P2092" t="s">
        <v>26</v>
      </c>
      <c r="Q2092">
        <v>1</v>
      </c>
      <c r="R2092" t="s">
        <v>38</v>
      </c>
      <c r="S2092">
        <v>29.5</v>
      </c>
      <c r="T2092">
        <v>1423.05</v>
      </c>
      <c r="U2092">
        <v>0</v>
      </c>
    </row>
    <row r="2093" spans="1:21" x14ac:dyDescent="0.25">
      <c r="A2093" t="s">
        <v>2125</v>
      </c>
      <c r="B2093">
        <v>0</v>
      </c>
      <c r="C2093">
        <v>0</v>
      </c>
      <c r="D2093">
        <v>0</v>
      </c>
      <c r="E2093">
        <v>1</v>
      </c>
      <c r="F2093">
        <v>50</v>
      </c>
      <c r="G2093">
        <v>1</v>
      </c>
      <c r="H2093" t="s">
        <v>23</v>
      </c>
      <c r="I2093" t="s">
        <v>23</v>
      </c>
      <c r="J2093" t="s">
        <v>44</v>
      </c>
      <c r="K2093" t="s">
        <v>44</v>
      </c>
      <c r="L2093" t="s">
        <v>44</v>
      </c>
      <c r="M2093" t="s">
        <v>44</v>
      </c>
      <c r="N2093" t="s">
        <v>44</v>
      </c>
      <c r="O2093" t="s">
        <v>44</v>
      </c>
      <c r="P2093" t="s">
        <v>45</v>
      </c>
      <c r="Q2093">
        <v>0</v>
      </c>
      <c r="R2093" t="s">
        <v>38</v>
      </c>
      <c r="S2093">
        <v>20.149999999999999</v>
      </c>
      <c r="T2093">
        <v>970.85</v>
      </c>
      <c r="U2093">
        <v>0</v>
      </c>
    </row>
    <row r="2094" spans="1:21" x14ac:dyDescent="0.25">
      <c r="A2094" t="s">
        <v>2126</v>
      </c>
      <c r="B2094">
        <v>1</v>
      </c>
      <c r="C2094">
        <v>0</v>
      </c>
      <c r="D2094">
        <v>1</v>
      </c>
      <c r="E2094">
        <v>0</v>
      </c>
      <c r="F2094">
        <v>72</v>
      </c>
      <c r="G2094">
        <v>1</v>
      </c>
      <c r="H2094" t="s">
        <v>22</v>
      </c>
      <c r="I2094" t="s">
        <v>25</v>
      </c>
      <c r="J2094" t="s">
        <v>22</v>
      </c>
      <c r="K2094" t="s">
        <v>22</v>
      </c>
      <c r="L2094" t="s">
        <v>22</v>
      </c>
      <c r="M2094" t="s">
        <v>22</v>
      </c>
      <c r="N2094" t="s">
        <v>23</v>
      </c>
      <c r="O2094" t="s">
        <v>22</v>
      </c>
      <c r="P2094" t="s">
        <v>45</v>
      </c>
      <c r="Q2094">
        <v>0</v>
      </c>
      <c r="R2094" t="s">
        <v>38</v>
      </c>
      <c r="S2094">
        <v>79.55</v>
      </c>
      <c r="T2094">
        <v>5810.9</v>
      </c>
      <c r="U2094">
        <v>0</v>
      </c>
    </row>
    <row r="2095" spans="1:21" x14ac:dyDescent="0.25">
      <c r="A2095" t="s">
        <v>2127</v>
      </c>
      <c r="B2095">
        <v>1</v>
      </c>
      <c r="C2095">
        <v>0</v>
      </c>
      <c r="D2095">
        <v>0</v>
      </c>
      <c r="E2095">
        <v>1</v>
      </c>
      <c r="F2095">
        <v>10</v>
      </c>
      <c r="G2095">
        <v>1</v>
      </c>
      <c r="H2095" t="s">
        <v>22</v>
      </c>
      <c r="I2095" t="s">
        <v>23</v>
      </c>
      <c r="J2095" t="s">
        <v>44</v>
      </c>
      <c r="K2095" t="s">
        <v>44</v>
      </c>
      <c r="L2095" t="s">
        <v>44</v>
      </c>
      <c r="M2095" t="s">
        <v>44</v>
      </c>
      <c r="N2095" t="s">
        <v>44</v>
      </c>
      <c r="O2095" t="s">
        <v>44</v>
      </c>
      <c r="P2095" t="s">
        <v>26</v>
      </c>
      <c r="Q2095">
        <v>0</v>
      </c>
      <c r="R2095" t="s">
        <v>38</v>
      </c>
      <c r="S2095">
        <v>24.8</v>
      </c>
      <c r="T2095">
        <v>223.9</v>
      </c>
      <c r="U2095">
        <v>0</v>
      </c>
    </row>
    <row r="2096" spans="1:21" x14ac:dyDescent="0.25">
      <c r="A2096" t="s">
        <v>2128</v>
      </c>
      <c r="B2096">
        <v>0</v>
      </c>
      <c r="C2096">
        <v>0</v>
      </c>
      <c r="D2096">
        <v>0</v>
      </c>
      <c r="E2096">
        <v>0</v>
      </c>
      <c r="F2096">
        <v>18</v>
      </c>
      <c r="G2096">
        <v>1</v>
      </c>
      <c r="H2096" t="s">
        <v>23</v>
      </c>
      <c r="I2096" t="s">
        <v>23</v>
      </c>
      <c r="J2096" t="s">
        <v>44</v>
      </c>
      <c r="K2096" t="s">
        <v>44</v>
      </c>
      <c r="L2096" t="s">
        <v>44</v>
      </c>
      <c r="M2096" t="s">
        <v>44</v>
      </c>
      <c r="N2096" t="s">
        <v>44</v>
      </c>
      <c r="O2096" t="s">
        <v>44</v>
      </c>
      <c r="P2096" t="s">
        <v>26</v>
      </c>
      <c r="Q2096">
        <v>0</v>
      </c>
      <c r="R2096" t="s">
        <v>30</v>
      </c>
      <c r="S2096">
        <v>19.649999999999999</v>
      </c>
      <c r="T2096">
        <v>391.7</v>
      </c>
      <c r="U2096">
        <v>0</v>
      </c>
    </row>
    <row r="2097" spans="1:21" x14ac:dyDescent="0.25">
      <c r="A2097" t="s">
        <v>2129</v>
      </c>
      <c r="B2097">
        <v>1</v>
      </c>
      <c r="C2097">
        <v>0</v>
      </c>
      <c r="D2097">
        <v>0</v>
      </c>
      <c r="E2097">
        <v>0</v>
      </c>
      <c r="F2097">
        <v>1</v>
      </c>
      <c r="G2097">
        <v>1</v>
      </c>
      <c r="H2097" t="s">
        <v>23</v>
      </c>
      <c r="I2097" t="s">
        <v>35</v>
      </c>
      <c r="J2097" t="s">
        <v>23</v>
      </c>
      <c r="K2097" t="s">
        <v>23</v>
      </c>
      <c r="L2097" t="s">
        <v>23</v>
      </c>
      <c r="M2097" t="s">
        <v>23</v>
      </c>
      <c r="N2097" t="s">
        <v>22</v>
      </c>
      <c r="O2097" t="s">
        <v>23</v>
      </c>
      <c r="P2097" t="s">
        <v>26</v>
      </c>
      <c r="Q2097">
        <v>1</v>
      </c>
      <c r="R2097" t="s">
        <v>27</v>
      </c>
      <c r="S2097">
        <v>79.95</v>
      </c>
      <c r="T2097">
        <v>79.95</v>
      </c>
      <c r="U2097">
        <v>1</v>
      </c>
    </row>
    <row r="2098" spans="1:21" x14ac:dyDescent="0.25">
      <c r="A2098" t="s">
        <v>2130</v>
      </c>
      <c r="B2098">
        <v>0</v>
      </c>
      <c r="C2098">
        <v>0</v>
      </c>
      <c r="D2098">
        <v>0</v>
      </c>
      <c r="E2098">
        <v>0</v>
      </c>
      <c r="F2098">
        <v>1</v>
      </c>
      <c r="G2098">
        <v>1</v>
      </c>
      <c r="H2098" t="s">
        <v>23</v>
      </c>
      <c r="I2098" t="s">
        <v>23</v>
      </c>
      <c r="J2098" t="s">
        <v>44</v>
      </c>
      <c r="K2098" t="s">
        <v>44</v>
      </c>
      <c r="L2098" t="s">
        <v>44</v>
      </c>
      <c r="M2098" t="s">
        <v>44</v>
      </c>
      <c r="N2098" t="s">
        <v>44</v>
      </c>
      <c r="O2098" t="s">
        <v>44</v>
      </c>
      <c r="P2098" t="s">
        <v>26</v>
      </c>
      <c r="Q2098">
        <v>0</v>
      </c>
      <c r="R2098" t="s">
        <v>27</v>
      </c>
      <c r="S2098">
        <v>19.3</v>
      </c>
      <c r="T2098">
        <v>19.3</v>
      </c>
      <c r="U2098">
        <v>1</v>
      </c>
    </row>
    <row r="2099" spans="1:21" x14ac:dyDescent="0.25">
      <c r="A2099" t="s">
        <v>2131</v>
      </c>
      <c r="B2099">
        <v>1</v>
      </c>
      <c r="C2099">
        <v>0</v>
      </c>
      <c r="D2099">
        <v>0</v>
      </c>
      <c r="E2099">
        <v>0</v>
      </c>
      <c r="F2099">
        <v>9</v>
      </c>
      <c r="G2099">
        <v>1</v>
      </c>
      <c r="H2099" t="s">
        <v>23</v>
      </c>
      <c r="I2099" t="s">
        <v>35</v>
      </c>
      <c r="J2099" t="s">
        <v>23</v>
      </c>
      <c r="K2099" t="s">
        <v>23</v>
      </c>
      <c r="L2099" t="s">
        <v>22</v>
      </c>
      <c r="M2099" t="s">
        <v>23</v>
      </c>
      <c r="N2099" t="s">
        <v>22</v>
      </c>
      <c r="O2099" t="s">
        <v>22</v>
      </c>
      <c r="P2099" t="s">
        <v>26</v>
      </c>
      <c r="Q2099">
        <v>1</v>
      </c>
      <c r="R2099" t="s">
        <v>27</v>
      </c>
      <c r="S2099">
        <v>94.05</v>
      </c>
      <c r="T2099">
        <v>811.65</v>
      </c>
      <c r="U2099">
        <v>0</v>
      </c>
    </row>
    <row r="2100" spans="1:21" x14ac:dyDescent="0.25">
      <c r="A2100" t="s">
        <v>2132</v>
      </c>
      <c r="B2100">
        <v>1</v>
      </c>
      <c r="C2100">
        <v>0</v>
      </c>
      <c r="D2100">
        <v>0</v>
      </c>
      <c r="E2100">
        <v>0</v>
      </c>
      <c r="F2100">
        <v>2</v>
      </c>
      <c r="G2100">
        <v>1</v>
      </c>
      <c r="H2100" t="s">
        <v>22</v>
      </c>
      <c r="I2100" t="s">
        <v>35</v>
      </c>
      <c r="J2100" t="s">
        <v>22</v>
      </c>
      <c r="K2100" t="s">
        <v>23</v>
      </c>
      <c r="L2100" t="s">
        <v>23</v>
      </c>
      <c r="M2100" t="s">
        <v>23</v>
      </c>
      <c r="N2100" t="s">
        <v>23</v>
      </c>
      <c r="O2100" t="s">
        <v>22</v>
      </c>
      <c r="P2100" t="s">
        <v>26</v>
      </c>
      <c r="Q2100">
        <v>0</v>
      </c>
      <c r="R2100" t="s">
        <v>30</v>
      </c>
      <c r="S2100">
        <v>90.75</v>
      </c>
      <c r="T2100">
        <v>174.75</v>
      </c>
      <c r="U2100">
        <v>0</v>
      </c>
    </row>
    <row r="2101" spans="1:21" x14ac:dyDescent="0.25">
      <c r="A2101" t="s">
        <v>2133</v>
      </c>
      <c r="B2101">
        <v>0</v>
      </c>
      <c r="C2101">
        <v>0</v>
      </c>
      <c r="D2101">
        <v>1</v>
      </c>
      <c r="E2101">
        <v>0</v>
      </c>
      <c r="F2101">
        <v>40</v>
      </c>
      <c r="G2101">
        <v>1</v>
      </c>
      <c r="H2101" t="s">
        <v>22</v>
      </c>
      <c r="I2101" t="s">
        <v>35</v>
      </c>
      <c r="J2101" t="s">
        <v>23</v>
      </c>
      <c r="K2101" t="s">
        <v>23</v>
      </c>
      <c r="L2101" t="s">
        <v>23</v>
      </c>
      <c r="M2101" t="s">
        <v>22</v>
      </c>
      <c r="N2101" t="s">
        <v>23</v>
      </c>
      <c r="O2101" t="s">
        <v>23</v>
      </c>
      <c r="P2101" t="s">
        <v>26</v>
      </c>
      <c r="Q2101">
        <v>1</v>
      </c>
      <c r="R2101" t="s">
        <v>38</v>
      </c>
      <c r="S2101">
        <v>78.849999999999994</v>
      </c>
      <c r="T2101">
        <v>3126.85</v>
      </c>
      <c r="U2101">
        <v>0</v>
      </c>
    </row>
    <row r="2102" spans="1:21" x14ac:dyDescent="0.25">
      <c r="A2102" t="s">
        <v>2134</v>
      </c>
      <c r="B2102">
        <v>1</v>
      </c>
      <c r="C2102">
        <v>0</v>
      </c>
      <c r="D2102">
        <v>1</v>
      </c>
      <c r="E2102">
        <v>0</v>
      </c>
      <c r="F2102">
        <v>69</v>
      </c>
      <c r="G2102">
        <v>1</v>
      </c>
      <c r="H2102" t="s">
        <v>22</v>
      </c>
      <c r="I2102" t="s">
        <v>35</v>
      </c>
      <c r="J2102" t="s">
        <v>23</v>
      </c>
      <c r="K2102" t="s">
        <v>23</v>
      </c>
      <c r="L2102" t="s">
        <v>22</v>
      </c>
      <c r="M2102" t="s">
        <v>23</v>
      </c>
      <c r="N2102" t="s">
        <v>22</v>
      </c>
      <c r="O2102" t="s">
        <v>22</v>
      </c>
      <c r="P2102" t="s">
        <v>29</v>
      </c>
      <c r="Q2102">
        <v>0</v>
      </c>
      <c r="R2102" t="s">
        <v>33</v>
      </c>
      <c r="S2102">
        <v>99.5</v>
      </c>
      <c r="T2102">
        <v>6841.45</v>
      </c>
      <c r="U2102">
        <v>0</v>
      </c>
    </row>
    <row r="2103" spans="1:21" x14ac:dyDescent="0.25">
      <c r="A2103" t="s">
        <v>2135</v>
      </c>
      <c r="B2103">
        <v>0</v>
      </c>
      <c r="C2103">
        <v>0</v>
      </c>
      <c r="D2103">
        <v>1</v>
      </c>
      <c r="E2103">
        <v>0</v>
      </c>
      <c r="F2103">
        <v>37</v>
      </c>
      <c r="G2103">
        <v>1</v>
      </c>
      <c r="H2103" t="s">
        <v>22</v>
      </c>
      <c r="I2103" t="s">
        <v>35</v>
      </c>
      <c r="J2103" t="s">
        <v>22</v>
      </c>
      <c r="K2103" t="s">
        <v>23</v>
      </c>
      <c r="L2103" t="s">
        <v>22</v>
      </c>
      <c r="M2103" t="s">
        <v>22</v>
      </c>
      <c r="N2103" t="s">
        <v>23</v>
      </c>
      <c r="O2103" t="s">
        <v>22</v>
      </c>
      <c r="P2103" t="s">
        <v>29</v>
      </c>
      <c r="Q2103">
        <v>1</v>
      </c>
      <c r="R2103" t="s">
        <v>27</v>
      </c>
      <c r="S2103">
        <v>99.2</v>
      </c>
      <c r="T2103">
        <v>3754.6</v>
      </c>
      <c r="U2103">
        <v>1</v>
      </c>
    </row>
    <row r="2104" spans="1:21" x14ac:dyDescent="0.25">
      <c r="A2104" t="s">
        <v>2136</v>
      </c>
      <c r="B2104">
        <v>1</v>
      </c>
      <c r="C2104">
        <v>0</v>
      </c>
      <c r="D2104">
        <v>0</v>
      </c>
      <c r="E2104">
        <v>1</v>
      </c>
      <c r="F2104">
        <v>18</v>
      </c>
      <c r="G2104">
        <v>1</v>
      </c>
      <c r="H2104" t="s">
        <v>22</v>
      </c>
      <c r="I2104" t="s">
        <v>35</v>
      </c>
      <c r="J2104" t="s">
        <v>23</v>
      </c>
      <c r="K2104" t="s">
        <v>23</v>
      </c>
      <c r="L2104" t="s">
        <v>22</v>
      </c>
      <c r="M2104" t="s">
        <v>23</v>
      </c>
      <c r="N2104" t="s">
        <v>23</v>
      </c>
      <c r="O2104" t="s">
        <v>23</v>
      </c>
      <c r="P2104" t="s">
        <v>26</v>
      </c>
      <c r="Q2104">
        <v>1</v>
      </c>
      <c r="R2104" t="s">
        <v>38</v>
      </c>
      <c r="S2104">
        <v>80.55</v>
      </c>
      <c r="T2104">
        <v>1406.65</v>
      </c>
      <c r="U2104">
        <v>0</v>
      </c>
    </row>
    <row r="2105" spans="1:21" x14ac:dyDescent="0.25">
      <c r="A2105" t="s">
        <v>2137</v>
      </c>
      <c r="B2105">
        <v>1</v>
      </c>
      <c r="C2105">
        <v>1</v>
      </c>
      <c r="D2105">
        <v>1</v>
      </c>
      <c r="E2105">
        <v>0</v>
      </c>
      <c r="F2105">
        <v>11</v>
      </c>
      <c r="G2105">
        <v>1</v>
      </c>
      <c r="H2105" t="s">
        <v>23</v>
      </c>
      <c r="I2105" t="s">
        <v>35</v>
      </c>
      <c r="J2105" t="s">
        <v>23</v>
      </c>
      <c r="K2105" t="s">
        <v>23</v>
      </c>
      <c r="L2105" t="s">
        <v>23</v>
      </c>
      <c r="M2105" t="s">
        <v>23</v>
      </c>
      <c r="N2105" t="s">
        <v>23</v>
      </c>
      <c r="O2105" t="s">
        <v>23</v>
      </c>
      <c r="P2105" t="s">
        <v>26</v>
      </c>
      <c r="Q2105">
        <v>1</v>
      </c>
      <c r="R2105" t="s">
        <v>27</v>
      </c>
      <c r="S2105">
        <v>70.2</v>
      </c>
      <c r="T2105">
        <v>834.7</v>
      </c>
      <c r="U2105">
        <v>0</v>
      </c>
    </row>
    <row r="2106" spans="1:21" x14ac:dyDescent="0.25">
      <c r="A2106" t="s">
        <v>2138</v>
      </c>
      <c r="B2106">
        <v>0</v>
      </c>
      <c r="C2106">
        <v>0</v>
      </c>
      <c r="D2106">
        <v>1</v>
      </c>
      <c r="E2106">
        <v>0</v>
      </c>
      <c r="F2106">
        <v>8</v>
      </c>
      <c r="G2106">
        <v>1</v>
      </c>
      <c r="H2106" t="s">
        <v>22</v>
      </c>
      <c r="I2106" t="s">
        <v>35</v>
      </c>
      <c r="J2106" t="s">
        <v>23</v>
      </c>
      <c r="K2106" t="s">
        <v>23</v>
      </c>
      <c r="L2106" t="s">
        <v>23</v>
      </c>
      <c r="M2106" t="s">
        <v>23</v>
      </c>
      <c r="N2106" t="s">
        <v>23</v>
      </c>
      <c r="O2106" t="s">
        <v>22</v>
      </c>
      <c r="P2106" t="s">
        <v>26</v>
      </c>
      <c r="Q2106">
        <v>1</v>
      </c>
      <c r="R2106" t="s">
        <v>38</v>
      </c>
      <c r="S2106">
        <v>85.2</v>
      </c>
      <c r="T2106">
        <v>627.4</v>
      </c>
      <c r="U2106">
        <v>1</v>
      </c>
    </row>
    <row r="2107" spans="1:21" x14ac:dyDescent="0.25">
      <c r="A2107" t="s">
        <v>2139</v>
      </c>
      <c r="B2107">
        <v>0</v>
      </c>
      <c r="C2107">
        <v>0</v>
      </c>
      <c r="D2107">
        <v>0</v>
      </c>
      <c r="E2107">
        <v>0</v>
      </c>
      <c r="F2107">
        <v>3</v>
      </c>
      <c r="G2107">
        <v>1</v>
      </c>
      <c r="H2107" t="s">
        <v>22</v>
      </c>
      <c r="I2107" t="s">
        <v>35</v>
      </c>
      <c r="J2107" t="s">
        <v>23</v>
      </c>
      <c r="K2107" t="s">
        <v>23</v>
      </c>
      <c r="L2107" t="s">
        <v>23</v>
      </c>
      <c r="M2107" t="s">
        <v>23</v>
      </c>
      <c r="N2107" t="s">
        <v>23</v>
      </c>
      <c r="O2107" t="s">
        <v>23</v>
      </c>
      <c r="P2107" t="s">
        <v>26</v>
      </c>
      <c r="Q2107">
        <v>0</v>
      </c>
      <c r="R2107" t="s">
        <v>27</v>
      </c>
      <c r="S2107">
        <v>75.25</v>
      </c>
      <c r="T2107">
        <v>242</v>
      </c>
      <c r="U2107">
        <v>1</v>
      </c>
    </row>
    <row r="2108" spans="1:21" x14ac:dyDescent="0.25">
      <c r="A2108" t="s">
        <v>2140</v>
      </c>
      <c r="B2108">
        <v>1</v>
      </c>
      <c r="C2108">
        <v>0</v>
      </c>
      <c r="D2108">
        <v>1</v>
      </c>
      <c r="E2108">
        <v>1</v>
      </c>
      <c r="F2108">
        <v>55</v>
      </c>
      <c r="G2108">
        <v>1</v>
      </c>
      <c r="H2108" t="s">
        <v>23</v>
      </c>
      <c r="I2108" t="s">
        <v>25</v>
      </c>
      <c r="J2108" t="s">
        <v>22</v>
      </c>
      <c r="K2108" t="s">
        <v>23</v>
      </c>
      <c r="L2108" t="s">
        <v>23</v>
      </c>
      <c r="M2108" t="s">
        <v>23</v>
      </c>
      <c r="N2108" t="s">
        <v>23</v>
      </c>
      <c r="O2108" t="s">
        <v>22</v>
      </c>
      <c r="P2108" t="s">
        <v>29</v>
      </c>
      <c r="Q2108">
        <v>0</v>
      </c>
      <c r="R2108" t="s">
        <v>38</v>
      </c>
      <c r="S2108">
        <v>59.45</v>
      </c>
      <c r="T2108">
        <v>3157</v>
      </c>
      <c r="U2108">
        <v>0</v>
      </c>
    </row>
    <row r="2109" spans="1:21" x14ac:dyDescent="0.25">
      <c r="A2109" t="s">
        <v>2141</v>
      </c>
      <c r="B2109">
        <v>1</v>
      </c>
      <c r="C2109">
        <v>0</v>
      </c>
      <c r="D2109">
        <v>1</v>
      </c>
      <c r="E2109">
        <v>0</v>
      </c>
      <c r="F2109">
        <v>33</v>
      </c>
      <c r="G2109">
        <v>1</v>
      </c>
      <c r="H2109" t="s">
        <v>22</v>
      </c>
      <c r="I2109" t="s">
        <v>35</v>
      </c>
      <c r="J2109" t="s">
        <v>23</v>
      </c>
      <c r="K2109" t="s">
        <v>22</v>
      </c>
      <c r="L2109" t="s">
        <v>22</v>
      </c>
      <c r="M2109" t="s">
        <v>23</v>
      </c>
      <c r="N2109" t="s">
        <v>23</v>
      </c>
      <c r="O2109" t="s">
        <v>22</v>
      </c>
      <c r="P2109" t="s">
        <v>26</v>
      </c>
      <c r="Q2109">
        <v>1</v>
      </c>
      <c r="R2109" t="s">
        <v>27</v>
      </c>
      <c r="S2109">
        <v>93.35</v>
      </c>
      <c r="T2109">
        <v>3092</v>
      </c>
      <c r="U2109">
        <v>0</v>
      </c>
    </row>
    <row r="2110" spans="1:21" x14ac:dyDescent="0.25">
      <c r="A2110" t="s">
        <v>2142</v>
      </c>
      <c r="B2110">
        <v>0</v>
      </c>
      <c r="C2110">
        <v>0</v>
      </c>
      <c r="D2110">
        <v>0</v>
      </c>
      <c r="E2110">
        <v>0</v>
      </c>
      <c r="F2110">
        <v>46</v>
      </c>
      <c r="G2110">
        <v>1</v>
      </c>
      <c r="H2110" t="s">
        <v>23</v>
      </c>
      <c r="I2110" t="s">
        <v>25</v>
      </c>
      <c r="J2110" t="s">
        <v>23</v>
      </c>
      <c r="K2110" t="s">
        <v>23</v>
      </c>
      <c r="L2110" t="s">
        <v>23</v>
      </c>
      <c r="M2110" t="s">
        <v>23</v>
      </c>
      <c r="N2110" t="s">
        <v>23</v>
      </c>
      <c r="O2110" t="s">
        <v>23</v>
      </c>
      <c r="P2110" t="s">
        <v>26</v>
      </c>
      <c r="Q2110">
        <v>0</v>
      </c>
      <c r="R2110" t="s">
        <v>33</v>
      </c>
      <c r="S2110">
        <v>44.95</v>
      </c>
      <c r="T2110">
        <v>2168.9</v>
      </c>
      <c r="U2110">
        <v>0</v>
      </c>
    </row>
    <row r="2111" spans="1:21" x14ac:dyDescent="0.25">
      <c r="A2111" t="s">
        <v>2143</v>
      </c>
      <c r="B2111">
        <v>1</v>
      </c>
      <c r="C2111">
        <v>0</v>
      </c>
      <c r="D2111">
        <v>0</v>
      </c>
      <c r="E2111">
        <v>0</v>
      </c>
      <c r="F2111">
        <v>34</v>
      </c>
      <c r="G2111">
        <v>1</v>
      </c>
      <c r="H2111" t="s">
        <v>22</v>
      </c>
      <c r="I2111" t="s">
        <v>23</v>
      </c>
      <c r="J2111" t="s">
        <v>44</v>
      </c>
      <c r="K2111" t="s">
        <v>44</v>
      </c>
      <c r="L2111" t="s">
        <v>44</v>
      </c>
      <c r="M2111" t="s">
        <v>44</v>
      </c>
      <c r="N2111" t="s">
        <v>44</v>
      </c>
      <c r="O2111" t="s">
        <v>44</v>
      </c>
      <c r="P2111" t="s">
        <v>45</v>
      </c>
      <c r="Q2111">
        <v>0</v>
      </c>
      <c r="R2111" t="s">
        <v>33</v>
      </c>
      <c r="S2111">
        <v>26.1</v>
      </c>
      <c r="T2111">
        <v>980.35</v>
      </c>
      <c r="U2111">
        <v>0</v>
      </c>
    </row>
    <row r="2112" spans="1:21" x14ac:dyDescent="0.25">
      <c r="A2112" t="s">
        <v>2144</v>
      </c>
      <c r="B2112">
        <v>0</v>
      </c>
      <c r="C2112">
        <v>0</v>
      </c>
      <c r="D2112">
        <v>0</v>
      </c>
      <c r="E2112">
        <v>0</v>
      </c>
      <c r="F2112">
        <v>3</v>
      </c>
      <c r="G2112">
        <v>1</v>
      </c>
      <c r="H2112" t="s">
        <v>23</v>
      </c>
      <c r="I2112" t="s">
        <v>23</v>
      </c>
      <c r="J2112" t="s">
        <v>44</v>
      </c>
      <c r="K2112" t="s">
        <v>44</v>
      </c>
      <c r="L2112" t="s">
        <v>44</v>
      </c>
      <c r="M2112" t="s">
        <v>44</v>
      </c>
      <c r="N2112" t="s">
        <v>44</v>
      </c>
      <c r="O2112" t="s">
        <v>44</v>
      </c>
      <c r="P2112" t="s">
        <v>26</v>
      </c>
      <c r="Q2112">
        <v>0</v>
      </c>
      <c r="R2112" t="s">
        <v>27</v>
      </c>
      <c r="S2112">
        <v>20.2</v>
      </c>
      <c r="T2112">
        <v>65.95</v>
      </c>
      <c r="U2112">
        <v>0</v>
      </c>
    </row>
    <row r="2113" spans="1:21" x14ac:dyDescent="0.25">
      <c r="A2113" t="s">
        <v>2145</v>
      </c>
      <c r="B2113">
        <v>1</v>
      </c>
      <c r="C2113">
        <v>0</v>
      </c>
      <c r="D2113">
        <v>1</v>
      </c>
      <c r="E2113">
        <v>1</v>
      </c>
      <c r="F2113">
        <v>30</v>
      </c>
      <c r="G2113">
        <v>1</v>
      </c>
      <c r="H2113" t="s">
        <v>23</v>
      </c>
      <c r="I2113" t="s">
        <v>23</v>
      </c>
      <c r="J2113" t="s">
        <v>44</v>
      </c>
      <c r="K2113" t="s">
        <v>44</v>
      </c>
      <c r="L2113" t="s">
        <v>44</v>
      </c>
      <c r="M2113" t="s">
        <v>44</v>
      </c>
      <c r="N2113" t="s">
        <v>44</v>
      </c>
      <c r="O2113" t="s">
        <v>44</v>
      </c>
      <c r="P2113" t="s">
        <v>45</v>
      </c>
      <c r="Q2113">
        <v>0</v>
      </c>
      <c r="R2113" t="s">
        <v>30</v>
      </c>
      <c r="S2113">
        <v>21.25</v>
      </c>
      <c r="T2113">
        <v>711.9</v>
      </c>
      <c r="U2113">
        <v>0</v>
      </c>
    </row>
    <row r="2114" spans="1:21" x14ac:dyDescent="0.25">
      <c r="A2114" t="s">
        <v>2146</v>
      </c>
      <c r="B2114">
        <v>0</v>
      </c>
      <c r="C2114">
        <v>0</v>
      </c>
      <c r="D2114">
        <v>0</v>
      </c>
      <c r="E2114">
        <v>0</v>
      </c>
      <c r="F2114">
        <v>33</v>
      </c>
      <c r="G2114">
        <v>1</v>
      </c>
      <c r="H2114" t="s">
        <v>22</v>
      </c>
      <c r="I2114" t="s">
        <v>25</v>
      </c>
      <c r="J2114" t="s">
        <v>22</v>
      </c>
      <c r="K2114" t="s">
        <v>23</v>
      </c>
      <c r="L2114" t="s">
        <v>23</v>
      </c>
      <c r="M2114" t="s">
        <v>22</v>
      </c>
      <c r="N2114" t="s">
        <v>23</v>
      </c>
      <c r="O2114" t="s">
        <v>23</v>
      </c>
      <c r="P2114" t="s">
        <v>29</v>
      </c>
      <c r="Q2114">
        <v>0</v>
      </c>
      <c r="R2114" t="s">
        <v>27</v>
      </c>
      <c r="S2114">
        <v>59.4</v>
      </c>
      <c r="T2114">
        <v>1952.8</v>
      </c>
      <c r="U2114">
        <v>0</v>
      </c>
    </row>
    <row r="2115" spans="1:21" x14ac:dyDescent="0.25">
      <c r="A2115" t="s">
        <v>2147</v>
      </c>
      <c r="B2115">
        <v>1</v>
      </c>
      <c r="C2115">
        <v>0</v>
      </c>
      <c r="D2115">
        <v>1</v>
      </c>
      <c r="E2115">
        <v>1</v>
      </c>
      <c r="F2115">
        <v>45</v>
      </c>
      <c r="G2115">
        <v>1</v>
      </c>
      <c r="H2115" t="s">
        <v>22</v>
      </c>
      <c r="I2115" t="s">
        <v>35</v>
      </c>
      <c r="J2115" t="s">
        <v>23</v>
      </c>
      <c r="K2115" t="s">
        <v>22</v>
      </c>
      <c r="L2115" t="s">
        <v>22</v>
      </c>
      <c r="M2115" t="s">
        <v>23</v>
      </c>
      <c r="N2115" t="s">
        <v>23</v>
      </c>
      <c r="O2115" t="s">
        <v>22</v>
      </c>
      <c r="P2115" t="s">
        <v>29</v>
      </c>
      <c r="Q2115">
        <v>1</v>
      </c>
      <c r="R2115" t="s">
        <v>38</v>
      </c>
      <c r="S2115">
        <v>95</v>
      </c>
      <c r="T2115">
        <v>4368.8500000000004</v>
      </c>
      <c r="U2115">
        <v>0</v>
      </c>
    </row>
    <row r="2116" spans="1:21" x14ac:dyDescent="0.25">
      <c r="A2116" t="s">
        <v>2148</v>
      </c>
      <c r="B2116">
        <v>1</v>
      </c>
      <c r="C2116">
        <v>0</v>
      </c>
      <c r="D2116">
        <v>0</v>
      </c>
      <c r="E2116">
        <v>0</v>
      </c>
      <c r="F2116">
        <v>40</v>
      </c>
      <c r="G2116">
        <v>1</v>
      </c>
      <c r="H2116" t="s">
        <v>23</v>
      </c>
      <c r="I2116" t="s">
        <v>25</v>
      </c>
      <c r="J2116" t="s">
        <v>22</v>
      </c>
      <c r="K2116" t="s">
        <v>22</v>
      </c>
      <c r="L2116" t="s">
        <v>23</v>
      </c>
      <c r="M2116" t="s">
        <v>22</v>
      </c>
      <c r="N2116" t="s">
        <v>23</v>
      </c>
      <c r="O2116" t="s">
        <v>23</v>
      </c>
      <c r="P2116" t="s">
        <v>26</v>
      </c>
      <c r="Q2116">
        <v>1</v>
      </c>
      <c r="R2116" t="s">
        <v>30</v>
      </c>
      <c r="S2116">
        <v>61.9</v>
      </c>
      <c r="T2116">
        <v>2647.1</v>
      </c>
      <c r="U2116">
        <v>0</v>
      </c>
    </row>
    <row r="2117" spans="1:21" x14ac:dyDescent="0.25">
      <c r="A2117" t="s">
        <v>2149</v>
      </c>
      <c r="B2117">
        <v>0</v>
      </c>
      <c r="C2117">
        <v>0</v>
      </c>
      <c r="D2117">
        <v>0</v>
      </c>
      <c r="E2117">
        <v>0</v>
      </c>
      <c r="F2117">
        <v>71</v>
      </c>
      <c r="G2117">
        <v>1</v>
      </c>
      <c r="H2117" t="s">
        <v>22</v>
      </c>
      <c r="I2117" t="s">
        <v>35</v>
      </c>
      <c r="J2117" t="s">
        <v>22</v>
      </c>
      <c r="K2117" t="s">
        <v>22</v>
      </c>
      <c r="L2117" t="s">
        <v>22</v>
      </c>
      <c r="M2117" t="s">
        <v>22</v>
      </c>
      <c r="N2117" t="s">
        <v>22</v>
      </c>
      <c r="O2117" t="s">
        <v>22</v>
      </c>
      <c r="P2117" t="s">
        <v>45</v>
      </c>
      <c r="Q2117">
        <v>1</v>
      </c>
      <c r="R2117" t="s">
        <v>27</v>
      </c>
      <c r="S2117">
        <v>118.65</v>
      </c>
      <c r="T2117">
        <v>8477.6</v>
      </c>
      <c r="U2117">
        <v>0</v>
      </c>
    </row>
    <row r="2118" spans="1:21" x14ac:dyDescent="0.25">
      <c r="A2118" t="s">
        <v>2150</v>
      </c>
      <c r="B2118">
        <v>1</v>
      </c>
      <c r="C2118">
        <v>0</v>
      </c>
      <c r="D2118">
        <v>0</v>
      </c>
      <c r="E2118">
        <v>0</v>
      </c>
      <c r="F2118">
        <v>1</v>
      </c>
      <c r="G2118">
        <v>1</v>
      </c>
      <c r="H2118" t="s">
        <v>22</v>
      </c>
      <c r="I2118" t="s">
        <v>25</v>
      </c>
      <c r="J2118" t="s">
        <v>23</v>
      </c>
      <c r="K2118" t="s">
        <v>23</v>
      </c>
      <c r="L2118" t="s">
        <v>22</v>
      </c>
      <c r="M2118" t="s">
        <v>23</v>
      </c>
      <c r="N2118" t="s">
        <v>23</v>
      </c>
      <c r="O2118" t="s">
        <v>23</v>
      </c>
      <c r="P2118" t="s">
        <v>26</v>
      </c>
      <c r="Q2118">
        <v>0</v>
      </c>
      <c r="R2118" t="s">
        <v>27</v>
      </c>
      <c r="S2118">
        <v>54.35</v>
      </c>
      <c r="T2118">
        <v>54.35</v>
      </c>
      <c r="U2118">
        <v>1</v>
      </c>
    </row>
    <row r="2119" spans="1:21" x14ac:dyDescent="0.25">
      <c r="A2119" t="s">
        <v>2151</v>
      </c>
      <c r="B2119">
        <v>0</v>
      </c>
      <c r="C2119">
        <v>0</v>
      </c>
      <c r="D2119">
        <v>1</v>
      </c>
      <c r="E2119">
        <v>1</v>
      </c>
      <c r="F2119">
        <v>72</v>
      </c>
      <c r="G2119">
        <v>0</v>
      </c>
      <c r="H2119" t="s">
        <v>24</v>
      </c>
      <c r="I2119" t="s">
        <v>25</v>
      </c>
      <c r="J2119" t="s">
        <v>22</v>
      </c>
      <c r="K2119" t="s">
        <v>22</v>
      </c>
      <c r="L2119" t="s">
        <v>22</v>
      </c>
      <c r="M2119" t="s">
        <v>22</v>
      </c>
      <c r="N2119" t="s">
        <v>22</v>
      </c>
      <c r="O2119" t="s">
        <v>22</v>
      </c>
      <c r="P2119" t="s">
        <v>45</v>
      </c>
      <c r="Q2119">
        <v>0</v>
      </c>
      <c r="R2119" t="s">
        <v>33</v>
      </c>
      <c r="S2119">
        <v>64.45</v>
      </c>
      <c r="T2119">
        <v>4528</v>
      </c>
      <c r="U2119">
        <v>0</v>
      </c>
    </row>
    <row r="2120" spans="1:21" x14ac:dyDescent="0.25">
      <c r="A2120" t="s">
        <v>2152</v>
      </c>
      <c r="B2120">
        <v>0</v>
      </c>
      <c r="C2120">
        <v>0</v>
      </c>
      <c r="D2120">
        <v>1</v>
      </c>
      <c r="E2120">
        <v>1</v>
      </c>
      <c r="F2120">
        <v>22</v>
      </c>
      <c r="G2120">
        <v>1</v>
      </c>
      <c r="H2120" t="s">
        <v>23</v>
      </c>
      <c r="I2120" t="s">
        <v>35</v>
      </c>
      <c r="J2120" t="s">
        <v>23</v>
      </c>
      <c r="K2120" t="s">
        <v>23</v>
      </c>
      <c r="L2120" t="s">
        <v>23</v>
      </c>
      <c r="M2120" t="s">
        <v>23</v>
      </c>
      <c r="N2120" t="s">
        <v>23</v>
      </c>
      <c r="O2120" t="s">
        <v>22</v>
      </c>
      <c r="P2120" t="s">
        <v>26</v>
      </c>
      <c r="Q2120">
        <v>1</v>
      </c>
      <c r="R2120" t="s">
        <v>27</v>
      </c>
      <c r="S2120">
        <v>80.150000000000006</v>
      </c>
      <c r="T2120">
        <v>1790.65</v>
      </c>
      <c r="U2120">
        <v>0</v>
      </c>
    </row>
    <row r="2121" spans="1:21" x14ac:dyDescent="0.25">
      <c r="A2121" t="s">
        <v>2153</v>
      </c>
      <c r="B2121">
        <v>1</v>
      </c>
      <c r="C2121">
        <v>0</v>
      </c>
      <c r="D2121">
        <v>1</v>
      </c>
      <c r="E2121">
        <v>1</v>
      </c>
      <c r="F2121">
        <v>46</v>
      </c>
      <c r="G2121">
        <v>1</v>
      </c>
      <c r="H2121" t="s">
        <v>23</v>
      </c>
      <c r="I2121" t="s">
        <v>23</v>
      </c>
      <c r="J2121" t="s">
        <v>44</v>
      </c>
      <c r="K2121" t="s">
        <v>44</v>
      </c>
      <c r="L2121" t="s">
        <v>44</v>
      </c>
      <c r="M2121" t="s">
        <v>44</v>
      </c>
      <c r="N2121" t="s">
        <v>44</v>
      </c>
      <c r="O2121" t="s">
        <v>44</v>
      </c>
      <c r="P2121" t="s">
        <v>29</v>
      </c>
      <c r="Q2121">
        <v>1</v>
      </c>
      <c r="R2121" t="s">
        <v>33</v>
      </c>
      <c r="S2121">
        <v>20.2</v>
      </c>
      <c r="T2121">
        <v>845.6</v>
      </c>
      <c r="U2121">
        <v>0</v>
      </c>
    </row>
    <row r="2122" spans="1:21" x14ac:dyDescent="0.25">
      <c r="A2122" t="s">
        <v>2154</v>
      </c>
      <c r="B2122">
        <v>0</v>
      </c>
      <c r="C2122">
        <v>0</v>
      </c>
      <c r="D2122">
        <v>1</v>
      </c>
      <c r="E2122">
        <v>1</v>
      </c>
      <c r="F2122">
        <v>55</v>
      </c>
      <c r="G2122">
        <v>1</v>
      </c>
      <c r="H2122" t="s">
        <v>23</v>
      </c>
      <c r="I2122" t="s">
        <v>23</v>
      </c>
      <c r="J2122" t="s">
        <v>44</v>
      </c>
      <c r="K2122" t="s">
        <v>44</v>
      </c>
      <c r="L2122" t="s">
        <v>44</v>
      </c>
      <c r="M2122" t="s">
        <v>44</v>
      </c>
      <c r="N2122" t="s">
        <v>44</v>
      </c>
      <c r="O2122" t="s">
        <v>44</v>
      </c>
      <c r="P2122" t="s">
        <v>45</v>
      </c>
      <c r="Q2122">
        <v>0</v>
      </c>
      <c r="R2122" t="s">
        <v>30</v>
      </c>
      <c r="S2122">
        <v>21</v>
      </c>
      <c r="T2122">
        <v>1210.3</v>
      </c>
      <c r="U2122">
        <v>0</v>
      </c>
    </row>
    <row r="2123" spans="1:21" x14ac:dyDescent="0.25">
      <c r="A2123" t="s">
        <v>2155</v>
      </c>
      <c r="B2123">
        <v>1</v>
      </c>
      <c r="C2123">
        <v>0</v>
      </c>
      <c r="D2123">
        <v>0</v>
      </c>
      <c r="E2123">
        <v>0</v>
      </c>
      <c r="F2123">
        <v>1</v>
      </c>
      <c r="G2123">
        <v>1</v>
      </c>
      <c r="H2123" t="s">
        <v>23</v>
      </c>
      <c r="I2123" t="s">
        <v>23</v>
      </c>
      <c r="J2123" t="s">
        <v>44</v>
      </c>
      <c r="K2123" t="s">
        <v>44</v>
      </c>
      <c r="L2123" t="s">
        <v>44</v>
      </c>
      <c r="M2123" t="s">
        <v>44</v>
      </c>
      <c r="N2123" t="s">
        <v>44</v>
      </c>
      <c r="O2123" t="s">
        <v>44</v>
      </c>
      <c r="P2123" t="s">
        <v>26</v>
      </c>
      <c r="Q2123">
        <v>0</v>
      </c>
      <c r="R2123" t="s">
        <v>30</v>
      </c>
      <c r="S2123">
        <v>20.45</v>
      </c>
      <c r="T2123">
        <v>20.45</v>
      </c>
      <c r="U2123">
        <v>0</v>
      </c>
    </row>
    <row r="2124" spans="1:21" x14ac:dyDescent="0.25">
      <c r="A2124" t="s">
        <v>2156</v>
      </c>
      <c r="B2124">
        <v>0</v>
      </c>
      <c r="C2124">
        <v>0</v>
      </c>
      <c r="D2124">
        <v>0</v>
      </c>
      <c r="E2124">
        <v>0</v>
      </c>
      <c r="F2124">
        <v>12</v>
      </c>
      <c r="G2124">
        <v>1</v>
      </c>
      <c r="H2124" t="s">
        <v>22</v>
      </c>
      <c r="I2124" t="s">
        <v>25</v>
      </c>
      <c r="J2124" t="s">
        <v>23</v>
      </c>
      <c r="K2124" t="s">
        <v>23</v>
      </c>
      <c r="L2124" t="s">
        <v>23</v>
      </c>
      <c r="M2124" t="s">
        <v>22</v>
      </c>
      <c r="N2124" t="s">
        <v>22</v>
      </c>
      <c r="O2124" t="s">
        <v>22</v>
      </c>
      <c r="P2124" t="s">
        <v>29</v>
      </c>
      <c r="Q2124">
        <v>1</v>
      </c>
      <c r="R2124" t="s">
        <v>30</v>
      </c>
      <c r="S2124">
        <v>75.849999999999994</v>
      </c>
      <c r="T2124">
        <v>854.45</v>
      </c>
      <c r="U2124">
        <v>0</v>
      </c>
    </row>
    <row r="2125" spans="1:21" x14ac:dyDescent="0.25">
      <c r="A2125" t="s">
        <v>2157</v>
      </c>
      <c r="B2125">
        <v>1</v>
      </c>
      <c r="C2125">
        <v>0</v>
      </c>
      <c r="D2125">
        <v>0</v>
      </c>
      <c r="E2125">
        <v>0</v>
      </c>
      <c r="F2125">
        <v>31</v>
      </c>
      <c r="G2125">
        <v>1</v>
      </c>
      <c r="H2125" t="s">
        <v>22</v>
      </c>
      <c r="I2125" t="s">
        <v>35</v>
      </c>
      <c r="J2125" t="s">
        <v>23</v>
      </c>
      <c r="K2125" t="s">
        <v>22</v>
      </c>
      <c r="L2125" t="s">
        <v>23</v>
      </c>
      <c r="M2125" t="s">
        <v>23</v>
      </c>
      <c r="N2125" t="s">
        <v>23</v>
      </c>
      <c r="O2125" t="s">
        <v>23</v>
      </c>
      <c r="P2125" t="s">
        <v>26</v>
      </c>
      <c r="Q2125">
        <v>1</v>
      </c>
      <c r="R2125" t="s">
        <v>27</v>
      </c>
      <c r="S2125">
        <v>80.45</v>
      </c>
      <c r="T2125">
        <v>2429.1</v>
      </c>
      <c r="U2125">
        <v>0</v>
      </c>
    </row>
    <row r="2126" spans="1:21" x14ac:dyDescent="0.25">
      <c r="A2126" t="s">
        <v>2158</v>
      </c>
      <c r="B2126">
        <v>1</v>
      </c>
      <c r="C2126">
        <v>0</v>
      </c>
      <c r="D2126">
        <v>1</v>
      </c>
      <c r="E2126">
        <v>0</v>
      </c>
      <c r="F2126">
        <v>5</v>
      </c>
      <c r="G2126">
        <v>0</v>
      </c>
      <c r="H2126" t="s">
        <v>24</v>
      </c>
      <c r="I2126" t="s">
        <v>25</v>
      </c>
      <c r="J2126" t="s">
        <v>23</v>
      </c>
      <c r="K2126" t="s">
        <v>23</v>
      </c>
      <c r="L2126" t="s">
        <v>23</v>
      </c>
      <c r="M2126" t="s">
        <v>23</v>
      </c>
      <c r="N2126" t="s">
        <v>23</v>
      </c>
      <c r="O2126" t="s">
        <v>23</v>
      </c>
      <c r="P2126" t="s">
        <v>26</v>
      </c>
      <c r="Q2126">
        <v>1</v>
      </c>
      <c r="R2126" t="s">
        <v>27</v>
      </c>
      <c r="S2126">
        <v>24.95</v>
      </c>
      <c r="T2126">
        <v>100.4</v>
      </c>
      <c r="U2126">
        <v>1</v>
      </c>
    </row>
    <row r="2127" spans="1:21" x14ac:dyDescent="0.25">
      <c r="A2127" t="s">
        <v>2159</v>
      </c>
      <c r="B2127">
        <v>0</v>
      </c>
      <c r="C2127">
        <v>0</v>
      </c>
      <c r="D2127">
        <v>1</v>
      </c>
      <c r="E2127">
        <v>1</v>
      </c>
      <c r="F2127">
        <v>67</v>
      </c>
      <c r="G2127">
        <v>1</v>
      </c>
      <c r="H2127" t="s">
        <v>22</v>
      </c>
      <c r="I2127" t="s">
        <v>25</v>
      </c>
      <c r="J2127" t="s">
        <v>22</v>
      </c>
      <c r="K2127" t="s">
        <v>23</v>
      </c>
      <c r="L2127" t="s">
        <v>23</v>
      </c>
      <c r="M2127" t="s">
        <v>23</v>
      </c>
      <c r="N2127" t="s">
        <v>22</v>
      </c>
      <c r="O2127" t="s">
        <v>22</v>
      </c>
      <c r="P2127" t="s">
        <v>45</v>
      </c>
      <c r="Q2127">
        <v>1</v>
      </c>
      <c r="R2127" t="s">
        <v>27</v>
      </c>
      <c r="S2127">
        <v>75.5</v>
      </c>
      <c r="T2127">
        <v>5229.45</v>
      </c>
      <c r="U2127">
        <v>0</v>
      </c>
    </row>
    <row r="2128" spans="1:21" x14ac:dyDescent="0.25">
      <c r="A2128" t="s">
        <v>2160</v>
      </c>
      <c r="B2128">
        <v>1</v>
      </c>
      <c r="C2128">
        <v>0</v>
      </c>
      <c r="D2128">
        <v>0</v>
      </c>
      <c r="E2128">
        <v>0</v>
      </c>
      <c r="F2128">
        <v>1</v>
      </c>
      <c r="G2128">
        <v>1</v>
      </c>
      <c r="H2128" t="s">
        <v>23</v>
      </c>
      <c r="I2128" t="s">
        <v>25</v>
      </c>
      <c r="J2128" t="s">
        <v>23</v>
      </c>
      <c r="K2128" t="s">
        <v>23</v>
      </c>
      <c r="L2128" t="s">
        <v>23</v>
      </c>
      <c r="M2128" t="s">
        <v>23</v>
      </c>
      <c r="N2128" t="s">
        <v>23</v>
      </c>
      <c r="O2128" t="s">
        <v>23</v>
      </c>
      <c r="P2128" t="s">
        <v>26</v>
      </c>
      <c r="Q2128">
        <v>0</v>
      </c>
      <c r="R2128" t="s">
        <v>30</v>
      </c>
      <c r="S2128">
        <v>44.45</v>
      </c>
      <c r="T2128">
        <v>44.45</v>
      </c>
      <c r="U2128">
        <v>0</v>
      </c>
    </row>
    <row r="2129" spans="1:21" x14ac:dyDescent="0.25">
      <c r="A2129" t="s">
        <v>2161</v>
      </c>
      <c r="B2129">
        <v>1</v>
      </c>
      <c r="C2129">
        <v>0</v>
      </c>
      <c r="D2129">
        <v>1</v>
      </c>
      <c r="E2129">
        <v>0</v>
      </c>
      <c r="F2129">
        <v>40</v>
      </c>
      <c r="G2129">
        <v>0</v>
      </c>
      <c r="H2129" t="s">
        <v>24</v>
      </c>
      <c r="I2129" t="s">
        <v>25</v>
      </c>
      <c r="J2129" t="s">
        <v>22</v>
      </c>
      <c r="K2129" t="s">
        <v>22</v>
      </c>
      <c r="L2129" t="s">
        <v>22</v>
      </c>
      <c r="M2129" t="s">
        <v>23</v>
      </c>
      <c r="N2129" t="s">
        <v>23</v>
      </c>
      <c r="O2129" t="s">
        <v>23</v>
      </c>
      <c r="P2129" t="s">
        <v>29</v>
      </c>
      <c r="Q2129">
        <v>1</v>
      </c>
      <c r="R2129" t="s">
        <v>27</v>
      </c>
      <c r="S2129">
        <v>42.35</v>
      </c>
      <c r="T2129">
        <v>1716.45</v>
      </c>
      <c r="U2129">
        <v>1</v>
      </c>
    </row>
    <row r="2130" spans="1:21" x14ac:dyDescent="0.25">
      <c r="A2130" t="s">
        <v>2162</v>
      </c>
      <c r="B2130">
        <v>1</v>
      </c>
      <c r="C2130">
        <v>0</v>
      </c>
      <c r="D2130">
        <v>1</v>
      </c>
      <c r="E2130">
        <v>1</v>
      </c>
      <c r="F2130">
        <v>41</v>
      </c>
      <c r="G2130">
        <v>1</v>
      </c>
      <c r="H2130" t="s">
        <v>22</v>
      </c>
      <c r="I2130" t="s">
        <v>25</v>
      </c>
      <c r="J2130" t="s">
        <v>22</v>
      </c>
      <c r="K2130" t="s">
        <v>22</v>
      </c>
      <c r="L2130" t="s">
        <v>22</v>
      </c>
      <c r="M2130" t="s">
        <v>23</v>
      </c>
      <c r="N2130" t="s">
        <v>22</v>
      </c>
      <c r="O2130" t="s">
        <v>23</v>
      </c>
      <c r="P2130" t="s">
        <v>26</v>
      </c>
      <c r="Q2130">
        <v>1</v>
      </c>
      <c r="R2130" t="s">
        <v>38</v>
      </c>
      <c r="S2130">
        <v>74.55</v>
      </c>
      <c r="T2130">
        <v>3023.55</v>
      </c>
      <c r="U2130">
        <v>0</v>
      </c>
    </row>
    <row r="2131" spans="1:21" x14ac:dyDescent="0.25">
      <c r="A2131" t="s">
        <v>2163</v>
      </c>
      <c r="B2131">
        <v>1</v>
      </c>
      <c r="C2131">
        <v>0</v>
      </c>
      <c r="D2131">
        <v>0</v>
      </c>
      <c r="E2131">
        <v>0</v>
      </c>
      <c r="F2131">
        <v>1</v>
      </c>
      <c r="G2131">
        <v>1</v>
      </c>
      <c r="H2131" t="s">
        <v>22</v>
      </c>
      <c r="I2131" t="s">
        <v>35</v>
      </c>
      <c r="J2131" t="s">
        <v>23</v>
      </c>
      <c r="K2131" t="s">
        <v>23</v>
      </c>
      <c r="L2131" t="s">
        <v>23</v>
      </c>
      <c r="M2131" t="s">
        <v>23</v>
      </c>
      <c r="N2131" t="s">
        <v>23</v>
      </c>
      <c r="O2131" t="s">
        <v>23</v>
      </c>
      <c r="P2131" t="s">
        <v>26</v>
      </c>
      <c r="Q2131">
        <v>1</v>
      </c>
      <c r="R2131" t="s">
        <v>27</v>
      </c>
      <c r="S2131">
        <v>75.3</v>
      </c>
      <c r="T2131">
        <v>75.3</v>
      </c>
      <c r="U2131">
        <v>1</v>
      </c>
    </row>
    <row r="2132" spans="1:21" x14ac:dyDescent="0.25">
      <c r="A2132" t="s">
        <v>2164</v>
      </c>
      <c r="B2132">
        <v>1</v>
      </c>
      <c r="C2132">
        <v>0</v>
      </c>
      <c r="D2132">
        <v>0</v>
      </c>
      <c r="E2132">
        <v>0</v>
      </c>
      <c r="F2132">
        <v>51</v>
      </c>
      <c r="G2132">
        <v>1</v>
      </c>
      <c r="H2132" t="s">
        <v>22</v>
      </c>
      <c r="I2132" t="s">
        <v>35</v>
      </c>
      <c r="J2132" t="s">
        <v>22</v>
      </c>
      <c r="K2132" t="s">
        <v>22</v>
      </c>
      <c r="L2132" t="s">
        <v>23</v>
      </c>
      <c r="M2132" t="s">
        <v>23</v>
      </c>
      <c r="N2132" t="s">
        <v>22</v>
      </c>
      <c r="O2132" t="s">
        <v>23</v>
      </c>
      <c r="P2132" t="s">
        <v>29</v>
      </c>
      <c r="Q2132">
        <v>1</v>
      </c>
      <c r="R2132" t="s">
        <v>27</v>
      </c>
      <c r="S2132">
        <v>94.8</v>
      </c>
      <c r="T2132">
        <v>4837.6000000000004</v>
      </c>
      <c r="U2132">
        <v>1</v>
      </c>
    </row>
    <row r="2133" spans="1:21" x14ac:dyDescent="0.25">
      <c r="A2133" t="s">
        <v>2165</v>
      </c>
      <c r="B2133">
        <v>1</v>
      </c>
      <c r="C2133">
        <v>0</v>
      </c>
      <c r="D2133">
        <v>1</v>
      </c>
      <c r="E2133">
        <v>1</v>
      </c>
      <c r="F2133">
        <v>42</v>
      </c>
      <c r="G2133">
        <v>0</v>
      </c>
      <c r="H2133" t="s">
        <v>24</v>
      </c>
      <c r="I2133" t="s">
        <v>25</v>
      </c>
      <c r="J2133" t="s">
        <v>22</v>
      </c>
      <c r="K2133" t="s">
        <v>23</v>
      </c>
      <c r="L2133" t="s">
        <v>22</v>
      </c>
      <c r="M2133" t="s">
        <v>22</v>
      </c>
      <c r="N2133" t="s">
        <v>22</v>
      </c>
      <c r="O2133" t="s">
        <v>23</v>
      </c>
      <c r="P2133" t="s">
        <v>45</v>
      </c>
      <c r="Q2133">
        <v>0</v>
      </c>
      <c r="R2133" t="s">
        <v>38</v>
      </c>
      <c r="S2133">
        <v>48.15</v>
      </c>
      <c r="T2133">
        <v>2032.3</v>
      </c>
      <c r="U2133">
        <v>0</v>
      </c>
    </row>
    <row r="2134" spans="1:21" x14ac:dyDescent="0.25">
      <c r="A2134" t="s">
        <v>2166</v>
      </c>
      <c r="B2134">
        <v>1</v>
      </c>
      <c r="C2134">
        <v>0</v>
      </c>
      <c r="D2134">
        <v>1</v>
      </c>
      <c r="E2134">
        <v>1</v>
      </c>
      <c r="F2134">
        <v>23</v>
      </c>
      <c r="G2134">
        <v>1</v>
      </c>
      <c r="H2134" t="s">
        <v>23</v>
      </c>
      <c r="I2134" t="s">
        <v>23</v>
      </c>
      <c r="J2134" t="s">
        <v>44</v>
      </c>
      <c r="K2134" t="s">
        <v>44</v>
      </c>
      <c r="L2134" t="s">
        <v>44</v>
      </c>
      <c r="M2134" t="s">
        <v>44</v>
      </c>
      <c r="N2134" t="s">
        <v>44</v>
      </c>
      <c r="O2134" t="s">
        <v>44</v>
      </c>
      <c r="P2134" t="s">
        <v>29</v>
      </c>
      <c r="Q2134">
        <v>0</v>
      </c>
      <c r="R2134" t="s">
        <v>30</v>
      </c>
      <c r="S2134">
        <v>19.649999999999999</v>
      </c>
      <c r="T2134">
        <v>436.9</v>
      </c>
      <c r="U2134">
        <v>0</v>
      </c>
    </row>
    <row r="2135" spans="1:21" x14ac:dyDescent="0.25">
      <c r="A2135" t="s">
        <v>2167</v>
      </c>
      <c r="B2135">
        <v>0</v>
      </c>
      <c r="C2135">
        <v>1</v>
      </c>
      <c r="D2135">
        <v>0</v>
      </c>
      <c r="E2135">
        <v>0</v>
      </c>
      <c r="F2135">
        <v>1</v>
      </c>
      <c r="G2135">
        <v>1</v>
      </c>
      <c r="H2135" t="s">
        <v>23</v>
      </c>
      <c r="I2135" t="s">
        <v>35</v>
      </c>
      <c r="J2135" t="s">
        <v>23</v>
      </c>
      <c r="K2135" t="s">
        <v>23</v>
      </c>
      <c r="L2135" t="s">
        <v>23</v>
      </c>
      <c r="M2135" t="s">
        <v>23</v>
      </c>
      <c r="N2135" t="s">
        <v>23</v>
      </c>
      <c r="O2135" t="s">
        <v>23</v>
      </c>
      <c r="P2135" t="s">
        <v>26</v>
      </c>
      <c r="Q2135">
        <v>1</v>
      </c>
      <c r="R2135" t="s">
        <v>27</v>
      </c>
      <c r="S2135">
        <v>70.55</v>
      </c>
      <c r="T2135">
        <v>70.55</v>
      </c>
      <c r="U2135">
        <v>1</v>
      </c>
    </row>
    <row r="2136" spans="1:21" x14ac:dyDescent="0.25">
      <c r="A2136" t="s">
        <v>2168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1</v>
      </c>
      <c r="H2136" t="s">
        <v>23</v>
      </c>
      <c r="I2136" t="s">
        <v>23</v>
      </c>
      <c r="J2136" t="s">
        <v>44</v>
      </c>
      <c r="K2136" t="s">
        <v>44</v>
      </c>
      <c r="L2136" t="s">
        <v>44</v>
      </c>
      <c r="M2136" t="s">
        <v>44</v>
      </c>
      <c r="N2136" t="s">
        <v>44</v>
      </c>
      <c r="O2136" t="s">
        <v>44</v>
      </c>
      <c r="P2136" t="s">
        <v>26</v>
      </c>
      <c r="Q2136">
        <v>0</v>
      </c>
      <c r="R2136" t="s">
        <v>30</v>
      </c>
      <c r="S2136">
        <v>20.149999999999999</v>
      </c>
      <c r="T2136">
        <v>20.149999999999999</v>
      </c>
      <c r="U2136">
        <v>0</v>
      </c>
    </row>
    <row r="2137" spans="1:21" x14ac:dyDescent="0.25">
      <c r="A2137" t="s">
        <v>2169</v>
      </c>
      <c r="B2137">
        <v>0</v>
      </c>
      <c r="C2137">
        <v>0</v>
      </c>
      <c r="D2137">
        <v>0</v>
      </c>
      <c r="E2137">
        <v>0</v>
      </c>
      <c r="F2137">
        <v>56</v>
      </c>
      <c r="G2137">
        <v>1</v>
      </c>
      <c r="H2137" t="s">
        <v>22</v>
      </c>
      <c r="I2137" t="s">
        <v>35</v>
      </c>
      <c r="J2137" t="s">
        <v>22</v>
      </c>
      <c r="K2137" t="s">
        <v>22</v>
      </c>
      <c r="L2137" t="s">
        <v>23</v>
      </c>
      <c r="M2137" t="s">
        <v>23</v>
      </c>
      <c r="N2137" t="s">
        <v>22</v>
      </c>
      <c r="O2137" t="s">
        <v>22</v>
      </c>
      <c r="P2137" t="s">
        <v>26</v>
      </c>
      <c r="Q2137">
        <v>1</v>
      </c>
      <c r="R2137" t="s">
        <v>38</v>
      </c>
      <c r="S2137">
        <v>106.6</v>
      </c>
      <c r="T2137">
        <v>5893.95</v>
      </c>
      <c r="U2137">
        <v>0</v>
      </c>
    </row>
    <row r="2138" spans="1:21" x14ac:dyDescent="0.25">
      <c r="A2138" t="s">
        <v>2170</v>
      </c>
      <c r="B2138">
        <v>1</v>
      </c>
      <c r="C2138">
        <v>0</v>
      </c>
      <c r="D2138">
        <v>0</v>
      </c>
      <c r="E2138">
        <v>1</v>
      </c>
      <c r="F2138">
        <v>15</v>
      </c>
      <c r="G2138">
        <v>1</v>
      </c>
      <c r="H2138" t="s">
        <v>22</v>
      </c>
      <c r="I2138" t="s">
        <v>35</v>
      </c>
      <c r="J2138" t="s">
        <v>23</v>
      </c>
      <c r="K2138" t="s">
        <v>22</v>
      </c>
      <c r="L2138" t="s">
        <v>23</v>
      </c>
      <c r="M2138" t="s">
        <v>23</v>
      </c>
      <c r="N2138" t="s">
        <v>22</v>
      </c>
      <c r="O2138" t="s">
        <v>23</v>
      </c>
      <c r="P2138" t="s">
        <v>26</v>
      </c>
      <c r="Q2138">
        <v>1</v>
      </c>
      <c r="R2138" t="s">
        <v>27</v>
      </c>
      <c r="S2138">
        <v>91</v>
      </c>
      <c r="T2138">
        <v>1430.05</v>
      </c>
      <c r="U2138">
        <v>0</v>
      </c>
    </row>
    <row r="2139" spans="1:21" x14ac:dyDescent="0.25">
      <c r="A2139" t="s">
        <v>2171</v>
      </c>
      <c r="B2139">
        <v>1</v>
      </c>
      <c r="C2139">
        <v>0</v>
      </c>
      <c r="D2139">
        <v>1</v>
      </c>
      <c r="E2139">
        <v>1</v>
      </c>
      <c r="F2139">
        <v>12</v>
      </c>
      <c r="G2139">
        <v>1</v>
      </c>
      <c r="H2139" t="s">
        <v>22</v>
      </c>
      <c r="I2139" t="s">
        <v>23</v>
      </c>
      <c r="J2139" t="s">
        <v>44</v>
      </c>
      <c r="K2139" t="s">
        <v>44</v>
      </c>
      <c r="L2139" t="s">
        <v>44</v>
      </c>
      <c r="M2139" t="s">
        <v>44</v>
      </c>
      <c r="N2139" t="s">
        <v>44</v>
      </c>
      <c r="O2139" t="s">
        <v>44</v>
      </c>
      <c r="P2139" t="s">
        <v>45</v>
      </c>
      <c r="Q2139">
        <v>1</v>
      </c>
      <c r="R2139" t="s">
        <v>33</v>
      </c>
      <c r="S2139">
        <v>25.4</v>
      </c>
      <c r="T2139">
        <v>313</v>
      </c>
      <c r="U2139">
        <v>0</v>
      </c>
    </row>
    <row r="2140" spans="1:21" x14ac:dyDescent="0.25">
      <c r="A2140" t="s">
        <v>2172</v>
      </c>
      <c r="B2140">
        <v>0</v>
      </c>
      <c r="C2140">
        <v>0</v>
      </c>
      <c r="D2140">
        <v>1</v>
      </c>
      <c r="E2140">
        <v>1</v>
      </c>
      <c r="F2140">
        <v>54</v>
      </c>
      <c r="G2140">
        <v>1</v>
      </c>
      <c r="H2140" t="s">
        <v>23</v>
      </c>
      <c r="I2140" t="s">
        <v>25</v>
      </c>
      <c r="J2140" t="s">
        <v>22</v>
      </c>
      <c r="K2140" t="s">
        <v>23</v>
      </c>
      <c r="L2140" t="s">
        <v>22</v>
      </c>
      <c r="M2140" t="s">
        <v>22</v>
      </c>
      <c r="N2140" t="s">
        <v>23</v>
      </c>
      <c r="O2140" t="s">
        <v>22</v>
      </c>
      <c r="P2140" t="s">
        <v>45</v>
      </c>
      <c r="Q2140">
        <v>0</v>
      </c>
      <c r="R2140" t="s">
        <v>33</v>
      </c>
      <c r="S2140">
        <v>69.95</v>
      </c>
      <c r="T2140">
        <v>3871.85</v>
      </c>
      <c r="U2140">
        <v>0</v>
      </c>
    </row>
    <row r="2141" spans="1:21" x14ac:dyDescent="0.25">
      <c r="A2141" t="s">
        <v>2173</v>
      </c>
      <c r="B2141">
        <v>0</v>
      </c>
      <c r="C2141">
        <v>0</v>
      </c>
      <c r="D2141">
        <v>0</v>
      </c>
      <c r="E2141">
        <v>0</v>
      </c>
      <c r="F2141">
        <v>7</v>
      </c>
      <c r="G2141">
        <v>1</v>
      </c>
      <c r="H2141" t="s">
        <v>23</v>
      </c>
      <c r="I2141" t="s">
        <v>25</v>
      </c>
      <c r="J2141" t="s">
        <v>23</v>
      </c>
      <c r="K2141" t="s">
        <v>23</v>
      </c>
      <c r="L2141" t="s">
        <v>23</v>
      </c>
      <c r="M2141" t="s">
        <v>23</v>
      </c>
      <c r="N2141" t="s">
        <v>22</v>
      </c>
      <c r="O2141" t="s">
        <v>22</v>
      </c>
      <c r="P2141" t="s">
        <v>26</v>
      </c>
      <c r="Q2141">
        <v>1</v>
      </c>
      <c r="R2141" t="s">
        <v>27</v>
      </c>
      <c r="S2141">
        <v>66.849999999999994</v>
      </c>
      <c r="T2141">
        <v>458.1</v>
      </c>
      <c r="U2141">
        <v>0</v>
      </c>
    </row>
    <row r="2142" spans="1:21" x14ac:dyDescent="0.25">
      <c r="A2142" t="s">
        <v>2174</v>
      </c>
      <c r="B2142">
        <v>0</v>
      </c>
      <c r="C2142">
        <v>0</v>
      </c>
      <c r="D2142">
        <v>1</v>
      </c>
      <c r="E2142">
        <v>1</v>
      </c>
      <c r="F2142">
        <v>33</v>
      </c>
      <c r="G2142">
        <v>1</v>
      </c>
      <c r="H2142" t="s">
        <v>22</v>
      </c>
      <c r="I2142" t="s">
        <v>35</v>
      </c>
      <c r="J2142" t="s">
        <v>23</v>
      </c>
      <c r="K2142" t="s">
        <v>23</v>
      </c>
      <c r="L2142" t="s">
        <v>23</v>
      </c>
      <c r="M2142" t="s">
        <v>23</v>
      </c>
      <c r="N2142" t="s">
        <v>23</v>
      </c>
      <c r="O2142" t="s">
        <v>22</v>
      </c>
      <c r="P2142" t="s">
        <v>26</v>
      </c>
      <c r="Q2142">
        <v>0</v>
      </c>
      <c r="R2142" t="s">
        <v>38</v>
      </c>
      <c r="S2142">
        <v>86.15</v>
      </c>
      <c r="T2142">
        <v>2745.7</v>
      </c>
      <c r="U2142">
        <v>1</v>
      </c>
    </row>
    <row r="2143" spans="1:21" x14ac:dyDescent="0.25">
      <c r="A2143" t="s">
        <v>2175</v>
      </c>
      <c r="B2143">
        <v>1</v>
      </c>
      <c r="C2143">
        <v>0</v>
      </c>
      <c r="D2143">
        <v>1</v>
      </c>
      <c r="E2143">
        <v>1</v>
      </c>
      <c r="F2143">
        <v>16</v>
      </c>
      <c r="G2143">
        <v>1</v>
      </c>
      <c r="H2143" t="s">
        <v>23</v>
      </c>
      <c r="I2143" t="s">
        <v>23</v>
      </c>
      <c r="J2143" t="s">
        <v>44</v>
      </c>
      <c r="K2143" t="s">
        <v>44</v>
      </c>
      <c r="L2143" t="s">
        <v>44</v>
      </c>
      <c r="M2143" t="s">
        <v>44</v>
      </c>
      <c r="N2143" t="s">
        <v>44</v>
      </c>
      <c r="O2143" t="s">
        <v>44</v>
      </c>
      <c r="P2143" t="s">
        <v>26</v>
      </c>
      <c r="Q2143">
        <v>0</v>
      </c>
      <c r="R2143" t="s">
        <v>27</v>
      </c>
      <c r="S2143">
        <v>20.149999999999999</v>
      </c>
      <c r="T2143">
        <v>341.35</v>
      </c>
      <c r="U2143">
        <v>0</v>
      </c>
    </row>
    <row r="2144" spans="1:21" x14ac:dyDescent="0.25">
      <c r="A2144" t="s">
        <v>2176</v>
      </c>
      <c r="B2144">
        <v>0</v>
      </c>
      <c r="C2144">
        <v>0</v>
      </c>
      <c r="D2144">
        <v>0</v>
      </c>
      <c r="E2144">
        <v>1</v>
      </c>
      <c r="F2144">
        <v>21</v>
      </c>
      <c r="G2144">
        <v>1</v>
      </c>
      <c r="H2144" t="s">
        <v>23</v>
      </c>
      <c r="I2144" t="s">
        <v>25</v>
      </c>
      <c r="J2144" t="s">
        <v>22</v>
      </c>
      <c r="K2144" t="s">
        <v>23</v>
      </c>
      <c r="L2144" t="s">
        <v>22</v>
      </c>
      <c r="M2144" t="s">
        <v>23</v>
      </c>
      <c r="N2144" t="s">
        <v>23</v>
      </c>
      <c r="O2144" t="s">
        <v>22</v>
      </c>
      <c r="P2144" t="s">
        <v>29</v>
      </c>
      <c r="Q2144">
        <v>0</v>
      </c>
      <c r="R2144" t="s">
        <v>30</v>
      </c>
      <c r="S2144">
        <v>64.849999999999994</v>
      </c>
      <c r="T2144">
        <v>1336.8</v>
      </c>
      <c r="U2144">
        <v>0</v>
      </c>
    </row>
    <row r="2145" spans="1:21" x14ac:dyDescent="0.25">
      <c r="A2145" t="s">
        <v>2177</v>
      </c>
      <c r="B2145">
        <v>1</v>
      </c>
      <c r="C2145">
        <v>1</v>
      </c>
      <c r="D2145">
        <v>1</v>
      </c>
      <c r="E2145">
        <v>0</v>
      </c>
      <c r="F2145">
        <v>30</v>
      </c>
      <c r="G2145">
        <v>1</v>
      </c>
      <c r="H2145" t="s">
        <v>22</v>
      </c>
      <c r="I2145" t="s">
        <v>25</v>
      </c>
      <c r="J2145" t="s">
        <v>23</v>
      </c>
      <c r="K2145" t="s">
        <v>23</v>
      </c>
      <c r="L2145" t="s">
        <v>22</v>
      </c>
      <c r="M2145" t="s">
        <v>23</v>
      </c>
      <c r="N2145" t="s">
        <v>22</v>
      </c>
      <c r="O2145" t="s">
        <v>22</v>
      </c>
      <c r="P2145" t="s">
        <v>45</v>
      </c>
      <c r="Q2145">
        <v>0</v>
      </c>
      <c r="R2145" t="s">
        <v>27</v>
      </c>
      <c r="S2145">
        <v>74.849999999999994</v>
      </c>
      <c r="T2145">
        <v>2181.75</v>
      </c>
      <c r="U2145">
        <v>0</v>
      </c>
    </row>
    <row r="2146" spans="1:21" x14ac:dyDescent="0.25">
      <c r="A2146" t="s">
        <v>2178</v>
      </c>
      <c r="B2146">
        <v>1</v>
      </c>
      <c r="C2146">
        <v>0</v>
      </c>
      <c r="D2146">
        <v>0</v>
      </c>
      <c r="E2146">
        <v>0</v>
      </c>
      <c r="F2146">
        <v>3</v>
      </c>
      <c r="G2146">
        <v>1</v>
      </c>
      <c r="H2146" t="s">
        <v>23</v>
      </c>
      <c r="I2146" t="s">
        <v>25</v>
      </c>
      <c r="J2146" t="s">
        <v>23</v>
      </c>
      <c r="K2146" t="s">
        <v>23</v>
      </c>
      <c r="L2146" t="s">
        <v>23</v>
      </c>
      <c r="M2146" t="s">
        <v>22</v>
      </c>
      <c r="N2146" t="s">
        <v>23</v>
      </c>
      <c r="O2146" t="s">
        <v>23</v>
      </c>
      <c r="P2146" t="s">
        <v>26</v>
      </c>
      <c r="Q2146">
        <v>1</v>
      </c>
      <c r="R2146" t="s">
        <v>30</v>
      </c>
      <c r="S2146">
        <v>50.5</v>
      </c>
      <c r="T2146">
        <v>147.75</v>
      </c>
      <c r="U2146">
        <v>0</v>
      </c>
    </row>
    <row r="2147" spans="1:21" x14ac:dyDescent="0.25">
      <c r="A2147" t="s">
        <v>2179</v>
      </c>
      <c r="B2147">
        <v>1</v>
      </c>
      <c r="C2147">
        <v>0</v>
      </c>
      <c r="D2147">
        <v>0</v>
      </c>
      <c r="E2147">
        <v>0</v>
      </c>
      <c r="F2147">
        <v>11</v>
      </c>
      <c r="G2147">
        <v>1</v>
      </c>
      <c r="H2147" t="s">
        <v>23</v>
      </c>
      <c r="I2147" t="s">
        <v>35</v>
      </c>
      <c r="J2147" t="s">
        <v>23</v>
      </c>
      <c r="K2147" t="s">
        <v>23</v>
      </c>
      <c r="L2147" t="s">
        <v>22</v>
      </c>
      <c r="M2147" t="s">
        <v>23</v>
      </c>
      <c r="N2147" t="s">
        <v>23</v>
      </c>
      <c r="O2147" t="s">
        <v>23</v>
      </c>
      <c r="P2147" t="s">
        <v>26</v>
      </c>
      <c r="Q2147">
        <v>0</v>
      </c>
      <c r="R2147" t="s">
        <v>27</v>
      </c>
      <c r="S2147">
        <v>72.900000000000006</v>
      </c>
      <c r="T2147">
        <v>818.45</v>
      </c>
      <c r="U2147">
        <v>0</v>
      </c>
    </row>
    <row r="2148" spans="1:21" x14ac:dyDescent="0.25">
      <c r="A2148" t="s">
        <v>2180</v>
      </c>
      <c r="B2148">
        <v>0</v>
      </c>
      <c r="C2148">
        <v>0</v>
      </c>
      <c r="D2148">
        <v>0</v>
      </c>
      <c r="E2148">
        <v>0</v>
      </c>
      <c r="F2148">
        <v>62</v>
      </c>
      <c r="G2148">
        <v>1</v>
      </c>
      <c r="H2148" t="s">
        <v>22</v>
      </c>
      <c r="I2148" t="s">
        <v>35</v>
      </c>
      <c r="J2148" t="s">
        <v>22</v>
      </c>
      <c r="K2148" t="s">
        <v>22</v>
      </c>
      <c r="L2148" t="s">
        <v>22</v>
      </c>
      <c r="M2148" t="s">
        <v>22</v>
      </c>
      <c r="N2148" t="s">
        <v>22</v>
      </c>
      <c r="O2148" t="s">
        <v>22</v>
      </c>
      <c r="P2148" t="s">
        <v>29</v>
      </c>
      <c r="Q2148">
        <v>1</v>
      </c>
      <c r="R2148" t="s">
        <v>38</v>
      </c>
      <c r="S2148">
        <v>115.05</v>
      </c>
      <c r="T2148">
        <v>7133.45</v>
      </c>
      <c r="U2148">
        <v>0</v>
      </c>
    </row>
    <row r="2149" spans="1:21" x14ac:dyDescent="0.25">
      <c r="A2149" t="s">
        <v>2181</v>
      </c>
      <c r="B2149">
        <v>1</v>
      </c>
      <c r="C2149">
        <v>0</v>
      </c>
      <c r="D2149">
        <v>0</v>
      </c>
      <c r="E2149">
        <v>0</v>
      </c>
      <c r="F2149">
        <v>18</v>
      </c>
      <c r="G2149">
        <v>1</v>
      </c>
      <c r="H2149" t="s">
        <v>23</v>
      </c>
      <c r="I2149" t="s">
        <v>23</v>
      </c>
      <c r="J2149" t="s">
        <v>44</v>
      </c>
      <c r="K2149" t="s">
        <v>44</v>
      </c>
      <c r="L2149" t="s">
        <v>44</v>
      </c>
      <c r="M2149" t="s">
        <v>44</v>
      </c>
      <c r="N2149" t="s">
        <v>44</v>
      </c>
      <c r="O2149" t="s">
        <v>44</v>
      </c>
      <c r="P2149" t="s">
        <v>26</v>
      </c>
      <c r="Q2149">
        <v>0</v>
      </c>
      <c r="R2149" t="s">
        <v>27</v>
      </c>
      <c r="S2149">
        <v>19</v>
      </c>
      <c r="T2149">
        <v>348.8</v>
      </c>
      <c r="U2149">
        <v>0</v>
      </c>
    </row>
    <row r="2150" spans="1:21" x14ac:dyDescent="0.25">
      <c r="A2150" t="s">
        <v>2182</v>
      </c>
      <c r="B2150">
        <v>1</v>
      </c>
      <c r="C2150">
        <v>0</v>
      </c>
      <c r="D2150">
        <v>0</v>
      </c>
      <c r="E2150">
        <v>1</v>
      </c>
      <c r="F2150">
        <v>6</v>
      </c>
      <c r="G2150">
        <v>1</v>
      </c>
      <c r="H2150" t="s">
        <v>23</v>
      </c>
      <c r="I2150" t="s">
        <v>23</v>
      </c>
      <c r="J2150" t="s">
        <v>44</v>
      </c>
      <c r="K2150" t="s">
        <v>44</v>
      </c>
      <c r="L2150" t="s">
        <v>44</v>
      </c>
      <c r="M2150" t="s">
        <v>44</v>
      </c>
      <c r="N2150" t="s">
        <v>44</v>
      </c>
      <c r="O2150" t="s">
        <v>44</v>
      </c>
      <c r="P2150" t="s">
        <v>26</v>
      </c>
      <c r="Q2150">
        <v>0</v>
      </c>
      <c r="R2150" t="s">
        <v>30</v>
      </c>
      <c r="S2150">
        <v>19.55</v>
      </c>
      <c r="T2150">
        <v>128.6</v>
      </c>
      <c r="U2150">
        <v>0</v>
      </c>
    </row>
    <row r="2151" spans="1:21" x14ac:dyDescent="0.25">
      <c r="A2151" t="s">
        <v>2183</v>
      </c>
      <c r="B2151">
        <v>0</v>
      </c>
      <c r="C2151">
        <v>0</v>
      </c>
      <c r="D2151">
        <v>0</v>
      </c>
      <c r="E2151">
        <v>0</v>
      </c>
      <c r="F2151">
        <v>46</v>
      </c>
      <c r="G2151">
        <v>1</v>
      </c>
      <c r="H2151" t="s">
        <v>22</v>
      </c>
      <c r="I2151" t="s">
        <v>35</v>
      </c>
      <c r="J2151" t="s">
        <v>23</v>
      </c>
      <c r="K2151" t="s">
        <v>23</v>
      </c>
      <c r="L2151" t="s">
        <v>22</v>
      </c>
      <c r="M2151" t="s">
        <v>23</v>
      </c>
      <c r="N2151" t="s">
        <v>22</v>
      </c>
      <c r="O2151" t="s">
        <v>22</v>
      </c>
      <c r="P2151" t="s">
        <v>29</v>
      </c>
      <c r="Q2151">
        <v>1</v>
      </c>
      <c r="R2151" t="s">
        <v>27</v>
      </c>
      <c r="S2151">
        <v>101.1</v>
      </c>
      <c r="T2151">
        <v>4674.3999999999996</v>
      </c>
      <c r="U2151">
        <v>0</v>
      </c>
    </row>
    <row r="2152" spans="1:21" x14ac:dyDescent="0.25">
      <c r="A2152" t="s">
        <v>2184</v>
      </c>
      <c r="B2152">
        <v>1</v>
      </c>
      <c r="C2152">
        <v>0</v>
      </c>
      <c r="D2152">
        <v>0</v>
      </c>
      <c r="E2152">
        <v>0</v>
      </c>
      <c r="F2152">
        <v>21</v>
      </c>
      <c r="G2152">
        <v>1</v>
      </c>
      <c r="H2152" t="s">
        <v>22</v>
      </c>
      <c r="I2152" t="s">
        <v>35</v>
      </c>
      <c r="J2152" t="s">
        <v>23</v>
      </c>
      <c r="K2152" t="s">
        <v>23</v>
      </c>
      <c r="L2152" t="s">
        <v>23</v>
      </c>
      <c r="M2152" t="s">
        <v>23</v>
      </c>
      <c r="N2152" t="s">
        <v>23</v>
      </c>
      <c r="O2152" t="s">
        <v>22</v>
      </c>
      <c r="P2152" t="s">
        <v>26</v>
      </c>
      <c r="Q2152">
        <v>1</v>
      </c>
      <c r="R2152" t="s">
        <v>27</v>
      </c>
      <c r="S2152">
        <v>84.1</v>
      </c>
      <c r="T2152">
        <v>1737.45</v>
      </c>
      <c r="U2152">
        <v>0</v>
      </c>
    </row>
    <row r="2153" spans="1:21" x14ac:dyDescent="0.25">
      <c r="A2153" t="s">
        <v>2185</v>
      </c>
      <c r="B2153">
        <v>1</v>
      </c>
      <c r="C2153">
        <v>0</v>
      </c>
      <c r="D2153">
        <v>0</v>
      </c>
      <c r="E2153">
        <v>0</v>
      </c>
      <c r="F2153">
        <v>68</v>
      </c>
      <c r="G2153">
        <v>1</v>
      </c>
      <c r="H2153" t="s">
        <v>22</v>
      </c>
      <c r="I2153" t="s">
        <v>23</v>
      </c>
      <c r="J2153" t="s">
        <v>44</v>
      </c>
      <c r="K2153" t="s">
        <v>44</v>
      </c>
      <c r="L2153" t="s">
        <v>44</v>
      </c>
      <c r="M2153" t="s">
        <v>44</v>
      </c>
      <c r="N2153" t="s">
        <v>44</v>
      </c>
      <c r="O2153" t="s">
        <v>44</v>
      </c>
      <c r="P2153" t="s">
        <v>45</v>
      </c>
      <c r="Q2153">
        <v>1</v>
      </c>
      <c r="R2153" t="s">
        <v>33</v>
      </c>
      <c r="S2153">
        <v>24.15</v>
      </c>
      <c r="T2153">
        <v>1498.85</v>
      </c>
      <c r="U2153">
        <v>0</v>
      </c>
    </row>
    <row r="2154" spans="1:21" x14ac:dyDescent="0.25">
      <c r="A2154" t="s">
        <v>2186</v>
      </c>
      <c r="B2154">
        <v>0</v>
      </c>
      <c r="C2154">
        <v>0</v>
      </c>
      <c r="D2154">
        <v>0</v>
      </c>
      <c r="E2154">
        <v>0</v>
      </c>
      <c r="F2154">
        <v>1</v>
      </c>
      <c r="G2154">
        <v>1</v>
      </c>
      <c r="H2154" t="s">
        <v>22</v>
      </c>
      <c r="I2154" t="s">
        <v>25</v>
      </c>
      <c r="J2154" t="s">
        <v>23</v>
      </c>
      <c r="K2154" t="s">
        <v>23</v>
      </c>
      <c r="L2154" t="s">
        <v>23</v>
      </c>
      <c r="M2154" t="s">
        <v>23</v>
      </c>
      <c r="N2154" t="s">
        <v>23</v>
      </c>
      <c r="O2154" t="s">
        <v>23</v>
      </c>
      <c r="P2154" t="s">
        <v>26</v>
      </c>
      <c r="Q2154">
        <v>1</v>
      </c>
      <c r="R2154" t="s">
        <v>27</v>
      </c>
      <c r="S2154">
        <v>50.1</v>
      </c>
      <c r="T2154">
        <v>50.1</v>
      </c>
      <c r="U2154">
        <v>0</v>
      </c>
    </row>
    <row r="2155" spans="1:21" x14ac:dyDescent="0.25">
      <c r="A2155" t="s">
        <v>2187</v>
      </c>
      <c r="B2155">
        <v>0</v>
      </c>
      <c r="C2155">
        <v>0</v>
      </c>
      <c r="D2155">
        <v>1</v>
      </c>
      <c r="E2155">
        <v>0</v>
      </c>
      <c r="F2155">
        <v>25</v>
      </c>
      <c r="G2155">
        <v>1</v>
      </c>
      <c r="H2155" t="s">
        <v>23</v>
      </c>
      <c r="I2155" t="s">
        <v>35</v>
      </c>
      <c r="J2155" t="s">
        <v>23</v>
      </c>
      <c r="K2155" t="s">
        <v>23</v>
      </c>
      <c r="L2155" t="s">
        <v>22</v>
      </c>
      <c r="M2155" t="s">
        <v>23</v>
      </c>
      <c r="N2155" t="s">
        <v>23</v>
      </c>
      <c r="O2155" t="s">
        <v>23</v>
      </c>
      <c r="P2155" t="s">
        <v>26</v>
      </c>
      <c r="Q2155">
        <v>1</v>
      </c>
      <c r="R2155" t="s">
        <v>27</v>
      </c>
      <c r="S2155">
        <v>74.599999999999994</v>
      </c>
      <c r="T2155">
        <v>1797.75</v>
      </c>
      <c r="U2155">
        <v>0</v>
      </c>
    </row>
    <row r="2156" spans="1:21" x14ac:dyDescent="0.25">
      <c r="A2156" t="s">
        <v>2188</v>
      </c>
      <c r="B2156">
        <v>0</v>
      </c>
      <c r="C2156">
        <v>0</v>
      </c>
      <c r="D2156">
        <v>0</v>
      </c>
      <c r="E2156">
        <v>1</v>
      </c>
      <c r="F2156">
        <v>24</v>
      </c>
      <c r="G2156">
        <v>1</v>
      </c>
      <c r="H2156" t="s">
        <v>23</v>
      </c>
      <c r="I2156" t="s">
        <v>23</v>
      </c>
      <c r="J2156" t="s">
        <v>44</v>
      </c>
      <c r="K2156" t="s">
        <v>44</v>
      </c>
      <c r="L2156" t="s">
        <v>44</v>
      </c>
      <c r="M2156" t="s">
        <v>44</v>
      </c>
      <c r="N2156" t="s">
        <v>44</v>
      </c>
      <c r="O2156" t="s">
        <v>44</v>
      </c>
      <c r="P2156" t="s">
        <v>45</v>
      </c>
      <c r="Q2156">
        <v>0</v>
      </c>
      <c r="R2156" t="s">
        <v>30</v>
      </c>
      <c r="S2156">
        <v>19.75</v>
      </c>
      <c r="T2156">
        <v>498.1</v>
      </c>
      <c r="U2156">
        <v>0</v>
      </c>
    </row>
    <row r="2157" spans="1:21" x14ac:dyDescent="0.25">
      <c r="A2157" t="s">
        <v>2189</v>
      </c>
      <c r="B2157">
        <v>0</v>
      </c>
      <c r="C2157">
        <v>0</v>
      </c>
      <c r="D2157">
        <v>1</v>
      </c>
      <c r="E2157">
        <v>0</v>
      </c>
      <c r="F2157">
        <v>30</v>
      </c>
      <c r="G2157">
        <v>1</v>
      </c>
      <c r="H2157" t="s">
        <v>22</v>
      </c>
      <c r="I2157" t="s">
        <v>35</v>
      </c>
      <c r="J2157" t="s">
        <v>23</v>
      </c>
      <c r="K2157" t="s">
        <v>23</v>
      </c>
      <c r="L2157" t="s">
        <v>23</v>
      </c>
      <c r="M2157" t="s">
        <v>23</v>
      </c>
      <c r="N2157" t="s">
        <v>23</v>
      </c>
      <c r="O2157" t="s">
        <v>22</v>
      </c>
      <c r="P2157" t="s">
        <v>26</v>
      </c>
      <c r="Q2157">
        <v>1</v>
      </c>
      <c r="R2157" t="s">
        <v>27</v>
      </c>
      <c r="S2157">
        <v>85</v>
      </c>
      <c r="T2157">
        <v>2624.25</v>
      </c>
      <c r="U2157">
        <v>1</v>
      </c>
    </row>
    <row r="2158" spans="1:21" x14ac:dyDescent="0.25">
      <c r="A2158" t="s">
        <v>2190</v>
      </c>
      <c r="B2158">
        <v>0</v>
      </c>
      <c r="C2158">
        <v>0</v>
      </c>
      <c r="D2158">
        <v>0</v>
      </c>
      <c r="E2158">
        <v>0</v>
      </c>
      <c r="F2158">
        <v>2</v>
      </c>
      <c r="G2158">
        <v>1</v>
      </c>
      <c r="H2158" t="s">
        <v>23</v>
      </c>
      <c r="I2158" t="s">
        <v>35</v>
      </c>
      <c r="J2158" t="s">
        <v>23</v>
      </c>
      <c r="K2158" t="s">
        <v>23</v>
      </c>
      <c r="L2158" t="s">
        <v>23</v>
      </c>
      <c r="M2158" t="s">
        <v>23</v>
      </c>
      <c r="N2158" t="s">
        <v>23</v>
      </c>
      <c r="O2158" t="s">
        <v>22</v>
      </c>
      <c r="P2158" t="s">
        <v>26</v>
      </c>
      <c r="Q2158">
        <v>0</v>
      </c>
      <c r="R2158" t="s">
        <v>27</v>
      </c>
      <c r="S2158">
        <v>80.55</v>
      </c>
      <c r="T2158">
        <v>184.1</v>
      </c>
      <c r="U2158">
        <v>1</v>
      </c>
    </row>
    <row r="2159" spans="1:21" x14ac:dyDescent="0.25">
      <c r="A2159" t="s">
        <v>2191</v>
      </c>
      <c r="B2159">
        <v>1</v>
      </c>
      <c r="C2159">
        <v>0</v>
      </c>
      <c r="D2159">
        <v>1</v>
      </c>
      <c r="E2159">
        <v>0</v>
      </c>
      <c r="F2159">
        <v>51</v>
      </c>
      <c r="G2159">
        <v>1</v>
      </c>
      <c r="H2159" t="s">
        <v>22</v>
      </c>
      <c r="I2159" t="s">
        <v>35</v>
      </c>
      <c r="J2159" t="s">
        <v>23</v>
      </c>
      <c r="K2159" t="s">
        <v>22</v>
      </c>
      <c r="L2159" t="s">
        <v>22</v>
      </c>
      <c r="M2159" t="s">
        <v>23</v>
      </c>
      <c r="N2159" t="s">
        <v>22</v>
      </c>
      <c r="O2159" t="s">
        <v>22</v>
      </c>
      <c r="P2159" t="s">
        <v>29</v>
      </c>
      <c r="Q2159">
        <v>1</v>
      </c>
      <c r="R2159" t="s">
        <v>33</v>
      </c>
      <c r="S2159">
        <v>106.8</v>
      </c>
      <c r="T2159">
        <v>5498.8</v>
      </c>
      <c r="U2159">
        <v>0</v>
      </c>
    </row>
    <row r="2160" spans="1:21" x14ac:dyDescent="0.25">
      <c r="A2160" t="s">
        <v>2192</v>
      </c>
      <c r="B2160">
        <v>0</v>
      </c>
      <c r="C2160">
        <v>0</v>
      </c>
      <c r="D2160">
        <v>1</v>
      </c>
      <c r="E2160">
        <v>1</v>
      </c>
      <c r="F2160">
        <v>57</v>
      </c>
      <c r="G2160">
        <v>1</v>
      </c>
      <c r="H2160" t="s">
        <v>22</v>
      </c>
      <c r="I2160" t="s">
        <v>25</v>
      </c>
      <c r="J2160" t="s">
        <v>22</v>
      </c>
      <c r="K2160" t="s">
        <v>23</v>
      </c>
      <c r="L2160" t="s">
        <v>22</v>
      </c>
      <c r="M2160" t="s">
        <v>22</v>
      </c>
      <c r="N2160" t="s">
        <v>22</v>
      </c>
      <c r="O2160" t="s">
        <v>22</v>
      </c>
      <c r="P2160" t="s">
        <v>45</v>
      </c>
      <c r="Q2160">
        <v>1</v>
      </c>
      <c r="R2160" t="s">
        <v>27</v>
      </c>
      <c r="S2160">
        <v>84.5</v>
      </c>
      <c r="T2160">
        <v>4845.3999999999996</v>
      </c>
      <c r="U2160">
        <v>0</v>
      </c>
    </row>
    <row r="2161" spans="1:21" x14ac:dyDescent="0.25">
      <c r="A2161" t="s">
        <v>2193</v>
      </c>
      <c r="B2161">
        <v>0</v>
      </c>
      <c r="C2161">
        <v>0</v>
      </c>
      <c r="D2161">
        <v>0</v>
      </c>
      <c r="E2161">
        <v>0</v>
      </c>
      <c r="F2161">
        <v>15</v>
      </c>
      <c r="G2161">
        <v>1</v>
      </c>
      <c r="H2161" t="s">
        <v>22</v>
      </c>
      <c r="I2161" t="s">
        <v>23</v>
      </c>
      <c r="J2161" t="s">
        <v>44</v>
      </c>
      <c r="K2161" t="s">
        <v>44</v>
      </c>
      <c r="L2161" t="s">
        <v>44</v>
      </c>
      <c r="M2161" t="s">
        <v>44</v>
      </c>
      <c r="N2161" t="s">
        <v>44</v>
      </c>
      <c r="O2161" t="s">
        <v>44</v>
      </c>
      <c r="P2161" t="s">
        <v>45</v>
      </c>
      <c r="Q2161">
        <v>0</v>
      </c>
      <c r="R2161" t="s">
        <v>33</v>
      </c>
      <c r="S2161">
        <v>25.05</v>
      </c>
      <c r="T2161">
        <v>369.1</v>
      </c>
      <c r="U2161">
        <v>0</v>
      </c>
    </row>
    <row r="2162" spans="1:21" x14ac:dyDescent="0.25">
      <c r="A2162" t="s">
        <v>2194</v>
      </c>
      <c r="B2162">
        <v>0</v>
      </c>
      <c r="C2162">
        <v>0</v>
      </c>
      <c r="D2162">
        <v>1</v>
      </c>
      <c r="E2162">
        <v>1</v>
      </c>
      <c r="F2162">
        <v>72</v>
      </c>
      <c r="G2162">
        <v>1</v>
      </c>
      <c r="H2162" t="s">
        <v>23</v>
      </c>
      <c r="I2162" t="s">
        <v>25</v>
      </c>
      <c r="J2162" t="s">
        <v>22</v>
      </c>
      <c r="K2162" t="s">
        <v>22</v>
      </c>
      <c r="L2162" t="s">
        <v>22</v>
      </c>
      <c r="M2162" t="s">
        <v>22</v>
      </c>
      <c r="N2162" t="s">
        <v>22</v>
      </c>
      <c r="O2162" t="s">
        <v>22</v>
      </c>
      <c r="P2162" t="s">
        <v>45</v>
      </c>
      <c r="Q2162">
        <v>1</v>
      </c>
      <c r="R2162" t="s">
        <v>33</v>
      </c>
      <c r="S2162">
        <v>83.7</v>
      </c>
      <c r="T2162">
        <v>6096.9</v>
      </c>
      <c r="U2162">
        <v>0</v>
      </c>
    </row>
    <row r="2163" spans="1:21" x14ac:dyDescent="0.25">
      <c r="A2163" t="s">
        <v>2195</v>
      </c>
      <c r="B2163">
        <v>0</v>
      </c>
      <c r="C2163">
        <v>0</v>
      </c>
      <c r="D2163">
        <v>0</v>
      </c>
      <c r="E2163">
        <v>0</v>
      </c>
      <c r="F2163">
        <v>2</v>
      </c>
      <c r="G2163">
        <v>1</v>
      </c>
      <c r="H2163" t="s">
        <v>23</v>
      </c>
      <c r="I2163" t="s">
        <v>35</v>
      </c>
      <c r="J2163" t="s">
        <v>23</v>
      </c>
      <c r="K2163" t="s">
        <v>23</v>
      </c>
      <c r="L2163" t="s">
        <v>22</v>
      </c>
      <c r="M2163" t="s">
        <v>23</v>
      </c>
      <c r="N2163" t="s">
        <v>23</v>
      </c>
      <c r="O2163" t="s">
        <v>23</v>
      </c>
      <c r="P2163" t="s">
        <v>26</v>
      </c>
      <c r="Q2163">
        <v>1</v>
      </c>
      <c r="R2163" t="s">
        <v>27</v>
      </c>
      <c r="S2163">
        <v>75.8</v>
      </c>
      <c r="T2163">
        <v>160.75</v>
      </c>
      <c r="U2163">
        <v>1</v>
      </c>
    </row>
    <row r="2164" spans="1:21" x14ac:dyDescent="0.25">
      <c r="A2164" t="s">
        <v>2196</v>
      </c>
      <c r="B2164">
        <v>1</v>
      </c>
      <c r="C2164">
        <v>0</v>
      </c>
      <c r="D2164">
        <v>1</v>
      </c>
      <c r="E2164">
        <v>0</v>
      </c>
      <c r="F2164">
        <v>28</v>
      </c>
      <c r="G2164">
        <v>1</v>
      </c>
      <c r="H2164" t="s">
        <v>22</v>
      </c>
      <c r="I2164" t="s">
        <v>35</v>
      </c>
      <c r="J2164" t="s">
        <v>23</v>
      </c>
      <c r="K2164" t="s">
        <v>22</v>
      </c>
      <c r="L2164" t="s">
        <v>22</v>
      </c>
      <c r="M2164" t="s">
        <v>23</v>
      </c>
      <c r="N2164" t="s">
        <v>22</v>
      </c>
      <c r="O2164" t="s">
        <v>23</v>
      </c>
      <c r="P2164" t="s">
        <v>26</v>
      </c>
      <c r="Q2164">
        <v>0</v>
      </c>
      <c r="R2164" t="s">
        <v>38</v>
      </c>
      <c r="S2164">
        <v>96.6</v>
      </c>
      <c r="T2164">
        <v>2684.35</v>
      </c>
      <c r="U2164">
        <v>0</v>
      </c>
    </row>
    <row r="2165" spans="1:21" x14ac:dyDescent="0.25">
      <c r="A2165" t="s">
        <v>2197</v>
      </c>
      <c r="B2165">
        <v>1</v>
      </c>
      <c r="C2165">
        <v>1</v>
      </c>
      <c r="D2165">
        <v>1</v>
      </c>
      <c r="E2165">
        <v>0</v>
      </c>
      <c r="F2165">
        <v>29</v>
      </c>
      <c r="G2165">
        <v>1</v>
      </c>
      <c r="H2165" t="s">
        <v>22</v>
      </c>
      <c r="I2165" t="s">
        <v>35</v>
      </c>
      <c r="J2165" t="s">
        <v>23</v>
      </c>
      <c r="K2165" t="s">
        <v>23</v>
      </c>
      <c r="L2165" t="s">
        <v>22</v>
      </c>
      <c r="M2165" t="s">
        <v>23</v>
      </c>
      <c r="N2165" t="s">
        <v>22</v>
      </c>
      <c r="O2165" t="s">
        <v>22</v>
      </c>
      <c r="P2165" t="s">
        <v>26</v>
      </c>
      <c r="Q2165">
        <v>1</v>
      </c>
      <c r="R2165" t="s">
        <v>27</v>
      </c>
      <c r="S2165">
        <v>98.5</v>
      </c>
      <c r="T2165">
        <v>3004.15</v>
      </c>
      <c r="U2165">
        <v>1</v>
      </c>
    </row>
    <row r="2166" spans="1:21" x14ac:dyDescent="0.25">
      <c r="A2166" t="s">
        <v>2198</v>
      </c>
      <c r="B2166">
        <v>1</v>
      </c>
      <c r="C2166">
        <v>0</v>
      </c>
      <c r="D2166">
        <v>1</v>
      </c>
      <c r="E2166">
        <v>1</v>
      </c>
      <c r="F2166">
        <v>70</v>
      </c>
      <c r="G2166">
        <v>1</v>
      </c>
      <c r="H2166" t="s">
        <v>23</v>
      </c>
      <c r="I2166" t="s">
        <v>35</v>
      </c>
      <c r="J2166" t="s">
        <v>22</v>
      </c>
      <c r="K2166" t="s">
        <v>22</v>
      </c>
      <c r="L2166" t="s">
        <v>22</v>
      </c>
      <c r="M2166" t="s">
        <v>22</v>
      </c>
      <c r="N2166" t="s">
        <v>22</v>
      </c>
      <c r="O2166" t="s">
        <v>23</v>
      </c>
      <c r="P2166" t="s">
        <v>45</v>
      </c>
      <c r="Q2166">
        <v>1</v>
      </c>
      <c r="R2166" t="s">
        <v>38</v>
      </c>
      <c r="S2166">
        <v>101.1</v>
      </c>
      <c r="T2166">
        <v>6994.8</v>
      </c>
      <c r="U2166">
        <v>0</v>
      </c>
    </row>
    <row r="2167" spans="1:21" x14ac:dyDescent="0.25">
      <c r="A2167" t="s">
        <v>2199</v>
      </c>
      <c r="B2167">
        <v>0</v>
      </c>
      <c r="C2167">
        <v>0</v>
      </c>
      <c r="D2167">
        <v>0</v>
      </c>
      <c r="E2167">
        <v>0</v>
      </c>
      <c r="F2167">
        <v>13</v>
      </c>
      <c r="G2167">
        <v>1</v>
      </c>
      <c r="H2167" t="s">
        <v>23</v>
      </c>
      <c r="I2167" t="s">
        <v>23</v>
      </c>
      <c r="J2167" t="s">
        <v>44</v>
      </c>
      <c r="K2167" t="s">
        <v>44</v>
      </c>
      <c r="L2167" t="s">
        <v>44</v>
      </c>
      <c r="M2167" t="s">
        <v>44</v>
      </c>
      <c r="N2167" t="s">
        <v>44</v>
      </c>
      <c r="O2167" t="s">
        <v>44</v>
      </c>
      <c r="P2167" t="s">
        <v>29</v>
      </c>
      <c r="Q2167">
        <v>0</v>
      </c>
      <c r="R2167" t="s">
        <v>30</v>
      </c>
      <c r="S2167">
        <v>20.2</v>
      </c>
      <c r="T2167">
        <v>273.25</v>
      </c>
      <c r="U2167">
        <v>0</v>
      </c>
    </row>
    <row r="2168" spans="1:21" x14ac:dyDescent="0.25">
      <c r="A2168" t="s">
        <v>2200</v>
      </c>
      <c r="B2168">
        <v>0</v>
      </c>
      <c r="C2168">
        <v>1</v>
      </c>
      <c r="D2168">
        <v>1</v>
      </c>
      <c r="E2168">
        <v>0</v>
      </c>
      <c r="F2168">
        <v>59</v>
      </c>
      <c r="G2168">
        <v>1</v>
      </c>
      <c r="H2168" t="s">
        <v>22</v>
      </c>
      <c r="I2168" t="s">
        <v>35</v>
      </c>
      <c r="J2168" t="s">
        <v>22</v>
      </c>
      <c r="K2168" t="s">
        <v>22</v>
      </c>
      <c r="L2168" t="s">
        <v>22</v>
      </c>
      <c r="M2168" t="s">
        <v>22</v>
      </c>
      <c r="N2168" t="s">
        <v>23</v>
      </c>
      <c r="O2168" t="s">
        <v>23</v>
      </c>
      <c r="P2168" t="s">
        <v>29</v>
      </c>
      <c r="Q2168">
        <v>1</v>
      </c>
      <c r="R2168" t="s">
        <v>27</v>
      </c>
      <c r="S2168">
        <v>94.05</v>
      </c>
      <c r="T2168">
        <v>5483.9</v>
      </c>
      <c r="U2168">
        <v>0</v>
      </c>
    </row>
    <row r="2169" spans="1:21" x14ac:dyDescent="0.25">
      <c r="A2169" t="s">
        <v>2201</v>
      </c>
      <c r="B2169">
        <v>1</v>
      </c>
      <c r="C2169">
        <v>1</v>
      </c>
      <c r="D2169">
        <v>1</v>
      </c>
      <c r="E2169">
        <v>0</v>
      </c>
      <c r="F2169">
        <v>13</v>
      </c>
      <c r="G2169">
        <v>1</v>
      </c>
      <c r="H2169" t="s">
        <v>22</v>
      </c>
      <c r="I2169" t="s">
        <v>35</v>
      </c>
      <c r="J2169" t="s">
        <v>23</v>
      </c>
      <c r="K2169" t="s">
        <v>23</v>
      </c>
      <c r="L2169" t="s">
        <v>23</v>
      </c>
      <c r="M2169" t="s">
        <v>23</v>
      </c>
      <c r="N2169" t="s">
        <v>22</v>
      </c>
      <c r="O2169" t="s">
        <v>22</v>
      </c>
      <c r="P2169" t="s">
        <v>26</v>
      </c>
      <c r="Q2169">
        <v>1</v>
      </c>
      <c r="R2169" t="s">
        <v>27</v>
      </c>
      <c r="S2169">
        <v>95.25</v>
      </c>
      <c r="T2169">
        <v>1233.6500000000001</v>
      </c>
      <c r="U2169">
        <v>1</v>
      </c>
    </row>
    <row r="2170" spans="1:21" x14ac:dyDescent="0.25">
      <c r="A2170" t="s">
        <v>2202</v>
      </c>
      <c r="B2170">
        <v>1</v>
      </c>
      <c r="C2170">
        <v>1</v>
      </c>
      <c r="D2170">
        <v>1</v>
      </c>
      <c r="E2170">
        <v>0</v>
      </c>
      <c r="F2170">
        <v>7</v>
      </c>
      <c r="G2170">
        <v>1</v>
      </c>
      <c r="H2170" t="s">
        <v>22</v>
      </c>
      <c r="I2170" t="s">
        <v>35</v>
      </c>
      <c r="J2170" t="s">
        <v>23</v>
      </c>
      <c r="K2170" t="s">
        <v>23</v>
      </c>
      <c r="L2170" t="s">
        <v>23</v>
      </c>
      <c r="M2170" t="s">
        <v>23</v>
      </c>
      <c r="N2170" t="s">
        <v>23</v>
      </c>
      <c r="O2170" t="s">
        <v>23</v>
      </c>
      <c r="P2170" t="s">
        <v>26</v>
      </c>
      <c r="Q2170">
        <v>1</v>
      </c>
      <c r="R2170" t="s">
        <v>30</v>
      </c>
      <c r="S2170">
        <v>74.400000000000006</v>
      </c>
      <c r="T2170">
        <v>527.9</v>
      </c>
      <c r="U2170">
        <v>1</v>
      </c>
    </row>
    <row r="2171" spans="1:21" x14ac:dyDescent="0.25">
      <c r="A2171" t="s">
        <v>2203</v>
      </c>
      <c r="B2171">
        <v>0</v>
      </c>
      <c r="C2171">
        <v>0</v>
      </c>
      <c r="D2171">
        <v>1</v>
      </c>
      <c r="E2171">
        <v>0</v>
      </c>
      <c r="F2171">
        <v>62</v>
      </c>
      <c r="G2171">
        <v>1</v>
      </c>
      <c r="H2171" t="s">
        <v>23</v>
      </c>
      <c r="I2171" t="s">
        <v>25</v>
      </c>
      <c r="J2171" t="s">
        <v>22</v>
      </c>
      <c r="K2171" t="s">
        <v>23</v>
      </c>
      <c r="L2171" t="s">
        <v>22</v>
      </c>
      <c r="M2171" t="s">
        <v>22</v>
      </c>
      <c r="N2171" t="s">
        <v>22</v>
      </c>
      <c r="O2171" t="s">
        <v>22</v>
      </c>
      <c r="P2171" t="s">
        <v>45</v>
      </c>
      <c r="Q2171">
        <v>0</v>
      </c>
      <c r="R2171" t="s">
        <v>30</v>
      </c>
      <c r="S2171">
        <v>81</v>
      </c>
      <c r="T2171">
        <v>4985.8999999999996</v>
      </c>
      <c r="U2171">
        <v>0</v>
      </c>
    </row>
    <row r="2172" spans="1:21" x14ac:dyDescent="0.25">
      <c r="A2172" t="s">
        <v>2204</v>
      </c>
      <c r="B2172">
        <v>0</v>
      </c>
      <c r="C2172">
        <v>0</v>
      </c>
      <c r="D2172">
        <v>0</v>
      </c>
      <c r="E2172">
        <v>0</v>
      </c>
      <c r="F2172">
        <v>21</v>
      </c>
      <c r="G2172">
        <v>1</v>
      </c>
      <c r="H2172" t="s">
        <v>23</v>
      </c>
      <c r="I2172" t="s">
        <v>25</v>
      </c>
      <c r="J2172" t="s">
        <v>22</v>
      </c>
      <c r="K2172" t="s">
        <v>23</v>
      </c>
      <c r="L2172" t="s">
        <v>22</v>
      </c>
      <c r="M2172" t="s">
        <v>22</v>
      </c>
      <c r="N2172" t="s">
        <v>23</v>
      </c>
      <c r="O2172" t="s">
        <v>23</v>
      </c>
      <c r="P2172" t="s">
        <v>29</v>
      </c>
      <c r="Q2172">
        <v>1</v>
      </c>
      <c r="R2172" t="s">
        <v>27</v>
      </c>
      <c r="S2172">
        <v>60.25</v>
      </c>
      <c r="T2172">
        <v>1258.3499999999999</v>
      </c>
      <c r="U2172">
        <v>0</v>
      </c>
    </row>
    <row r="2173" spans="1:21" x14ac:dyDescent="0.25">
      <c r="A2173" t="s">
        <v>2205</v>
      </c>
      <c r="B2173">
        <v>0</v>
      </c>
      <c r="C2173">
        <v>0</v>
      </c>
      <c r="D2173">
        <v>0</v>
      </c>
      <c r="E2173">
        <v>0</v>
      </c>
      <c r="F2173">
        <v>2</v>
      </c>
      <c r="G2173">
        <v>1</v>
      </c>
      <c r="H2173" t="s">
        <v>23</v>
      </c>
      <c r="I2173" t="s">
        <v>25</v>
      </c>
      <c r="J2173" t="s">
        <v>23</v>
      </c>
      <c r="K2173" t="s">
        <v>23</v>
      </c>
      <c r="L2173" t="s">
        <v>22</v>
      </c>
      <c r="M2173" t="s">
        <v>23</v>
      </c>
      <c r="N2173" t="s">
        <v>23</v>
      </c>
      <c r="O2173" t="s">
        <v>22</v>
      </c>
      <c r="P2173" t="s">
        <v>26</v>
      </c>
      <c r="Q2173">
        <v>0</v>
      </c>
      <c r="R2173" t="s">
        <v>27</v>
      </c>
      <c r="S2173">
        <v>60.85</v>
      </c>
      <c r="T2173">
        <v>111.4</v>
      </c>
      <c r="U2173">
        <v>0</v>
      </c>
    </row>
    <row r="2174" spans="1:21" x14ac:dyDescent="0.25">
      <c r="A2174" t="s">
        <v>2206</v>
      </c>
      <c r="B2174">
        <v>0</v>
      </c>
      <c r="C2174">
        <v>0</v>
      </c>
      <c r="D2174">
        <v>0</v>
      </c>
      <c r="E2174">
        <v>0</v>
      </c>
      <c r="F2174">
        <v>1</v>
      </c>
      <c r="G2174">
        <v>1</v>
      </c>
      <c r="H2174" t="s">
        <v>23</v>
      </c>
      <c r="I2174" t="s">
        <v>25</v>
      </c>
      <c r="J2174" t="s">
        <v>23</v>
      </c>
      <c r="K2174" t="s">
        <v>23</v>
      </c>
      <c r="L2174" t="s">
        <v>23</v>
      </c>
      <c r="M2174" t="s">
        <v>23</v>
      </c>
      <c r="N2174" t="s">
        <v>23</v>
      </c>
      <c r="O2174" t="s">
        <v>23</v>
      </c>
      <c r="P2174" t="s">
        <v>26</v>
      </c>
      <c r="Q2174">
        <v>0</v>
      </c>
      <c r="R2174" t="s">
        <v>38</v>
      </c>
      <c r="S2174">
        <v>43.95</v>
      </c>
      <c r="T2174">
        <v>43.95</v>
      </c>
      <c r="U2174">
        <v>0</v>
      </c>
    </row>
    <row r="2175" spans="1:21" x14ac:dyDescent="0.25">
      <c r="A2175" t="s">
        <v>2207</v>
      </c>
      <c r="B2175">
        <v>1</v>
      </c>
      <c r="C2175">
        <v>0</v>
      </c>
      <c r="D2175">
        <v>0</v>
      </c>
      <c r="E2175">
        <v>0</v>
      </c>
      <c r="F2175">
        <v>4</v>
      </c>
      <c r="G2175">
        <v>1</v>
      </c>
      <c r="H2175" t="s">
        <v>23</v>
      </c>
      <c r="I2175" t="s">
        <v>35</v>
      </c>
      <c r="J2175" t="s">
        <v>23</v>
      </c>
      <c r="K2175" t="s">
        <v>23</v>
      </c>
      <c r="L2175" t="s">
        <v>22</v>
      </c>
      <c r="M2175" t="s">
        <v>23</v>
      </c>
      <c r="N2175" t="s">
        <v>23</v>
      </c>
      <c r="O2175" t="s">
        <v>22</v>
      </c>
      <c r="P2175" t="s">
        <v>26</v>
      </c>
      <c r="Q2175">
        <v>0</v>
      </c>
      <c r="R2175" t="s">
        <v>27</v>
      </c>
      <c r="S2175">
        <v>86.05</v>
      </c>
      <c r="T2175">
        <v>308.10000000000002</v>
      </c>
      <c r="U2175">
        <v>0</v>
      </c>
    </row>
    <row r="2176" spans="1:21" x14ac:dyDescent="0.25">
      <c r="A2176" t="s">
        <v>2208</v>
      </c>
      <c r="B2176">
        <v>0</v>
      </c>
      <c r="C2176">
        <v>0</v>
      </c>
      <c r="D2176">
        <v>0</v>
      </c>
      <c r="E2176">
        <v>0</v>
      </c>
      <c r="F2176">
        <v>19</v>
      </c>
      <c r="G2176">
        <v>1</v>
      </c>
      <c r="H2176" t="s">
        <v>23</v>
      </c>
      <c r="I2176" t="s">
        <v>23</v>
      </c>
      <c r="J2176" t="s">
        <v>44</v>
      </c>
      <c r="K2176" t="s">
        <v>44</v>
      </c>
      <c r="L2176" t="s">
        <v>44</v>
      </c>
      <c r="M2176" t="s">
        <v>44</v>
      </c>
      <c r="N2176" t="s">
        <v>44</v>
      </c>
      <c r="O2176" t="s">
        <v>44</v>
      </c>
      <c r="P2176" t="s">
        <v>29</v>
      </c>
      <c r="Q2176">
        <v>0</v>
      </c>
      <c r="R2176" t="s">
        <v>38</v>
      </c>
      <c r="S2176">
        <v>20.25</v>
      </c>
      <c r="T2176">
        <v>383.65</v>
      </c>
      <c r="U2176">
        <v>0</v>
      </c>
    </row>
    <row r="2177" spans="1:21" x14ac:dyDescent="0.25">
      <c r="A2177" t="s">
        <v>2209</v>
      </c>
      <c r="B2177">
        <v>0</v>
      </c>
      <c r="C2177">
        <v>0</v>
      </c>
      <c r="D2177">
        <v>0</v>
      </c>
      <c r="E2177">
        <v>0</v>
      </c>
      <c r="F2177">
        <v>30</v>
      </c>
      <c r="G2177">
        <v>1</v>
      </c>
      <c r="H2177" t="s">
        <v>23</v>
      </c>
      <c r="I2177" t="s">
        <v>35</v>
      </c>
      <c r="J2177" t="s">
        <v>23</v>
      </c>
      <c r="K2177" t="s">
        <v>23</v>
      </c>
      <c r="L2177" t="s">
        <v>23</v>
      </c>
      <c r="M2177" t="s">
        <v>22</v>
      </c>
      <c r="N2177" t="s">
        <v>22</v>
      </c>
      <c r="O2177" t="s">
        <v>23</v>
      </c>
      <c r="P2177" t="s">
        <v>26</v>
      </c>
      <c r="Q2177">
        <v>0</v>
      </c>
      <c r="R2177" t="s">
        <v>27</v>
      </c>
      <c r="S2177">
        <v>85.15</v>
      </c>
      <c r="T2177">
        <v>2555.9</v>
      </c>
      <c r="U2177">
        <v>1</v>
      </c>
    </row>
    <row r="2178" spans="1:21" x14ac:dyDescent="0.25">
      <c r="A2178" t="s">
        <v>2210</v>
      </c>
      <c r="B2178">
        <v>1</v>
      </c>
      <c r="C2178">
        <v>0</v>
      </c>
      <c r="D2178">
        <v>1</v>
      </c>
      <c r="E2178">
        <v>1</v>
      </c>
      <c r="F2178">
        <v>67</v>
      </c>
      <c r="G2178">
        <v>1</v>
      </c>
      <c r="H2178" t="s">
        <v>23</v>
      </c>
      <c r="I2178" t="s">
        <v>23</v>
      </c>
      <c r="J2178" t="s">
        <v>44</v>
      </c>
      <c r="K2178" t="s">
        <v>44</v>
      </c>
      <c r="L2178" t="s">
        <v>44</v>
      </c>
      <c r="M2178" t="s">
        <v>44</v>
      </c>
      <c r="N2178" t="s">
        <v>44</v>
      </c>
      <c r="O2178" t="s">
        <v>44</v>
      </c>
      <c r="P2178" t="s">
        <v>45</v>
      </c>
      <c r="Q2178">
        <v>1</v>
      </c>
      <c r="R2178" t="s">
        <v>38</v>
      </c>
      <c r="S2178">
        <v>19.399999999999999</v>
      </c>
      <c r="T2178">
        <v>1284.2</v>
      </c>
      <c r="U2178">
        <v>0</v>
      </c>
    </row>
    <row r="2179" spans="1:21" x14ac:dyDescent="0.25">
      <c r="A2179" t="s">
        <v>2211</v>
      </c>
      <c r="B2179">
        <v>1</v>
      </c>
      <c r="C2179">
        <v>1</v>
      </c>
      <c r="D2179">
        <v>1</v>
      </c>
      <c r="E2179">
        <v>0</v>
      </c>
      <c r="F2179">
        <v>72</v>
      </c>
      <c r="G2179">
        <v>1</v>
      </c>
      <c r="H2179" t="s">
        <v>22</v>
      </c>
      <c r="I2179" t="s">
        <v>35</v>
      </c>
      <c r="J2179" t="s">
        <v>22</v>
      </c>
      <c r="K2179" t="s">
        <v>22</v>
      </c>
      <c r="L2179" t="s">
        <v>22</v>
      </c>
      <c r="M2179" t="s">
        <v>23</v>
      </c>
      <c r="N2179" t="s">
        <v>23</v>
      </c>
      <c r="O2179" t="s">
        <v>22</v>
      </c>
      <c r="P2179" t="s">
        <v>45</v>
      </c>
      <c r="Q2179">
        <v>1</v>
      </c>
      <c r="R2179" t="s">
        <v>38</v>
      </c>
      <c r="S2179">
        <v>102.65</v>
      </c>
      <c r="T2179">
        <v>7550.3</v>
      </c>
      <c r="U2179">
        <v>0</v>
      </c>
    </row>
    <row r="2180" spans="1:21" x14ac:dyDescent="0.25">
      <c r="A2180" t="s">
        <v>2212</v>
      </c>
      <c r="B2180">
        <v>1</v>
      </c>
      <c r="C2180">
        <v>0</v>
      </c>
      <c r="D2180">
        <v>1</v>
      </c>
      <c r="E2180">
        <v>0</v>
      </c>
      <c r="F2180">
        <v>53</v>
      </c>
      <c r="G2180">
        <v>1</v>
      </c>
      <c r="H2180" t="s">
        <v>23</v>
      </c>
      <c r="I2180" t="s">
        <v>23</v>
      </c>
      <c r="J2180" t="s">
        <v>44</v>
      </c>
      <c r="K2180" t="s">
        <v>44</v>
      </c>
      <c r="L2180" t="s">
        <v>44</v>
      </c>
      <c r="M2180" t="s">
        <v>44</v>
      </c>
      <c r="N2180" t="s">
        <v>44</v>
      </c>
      <c r="O2180" t="s">
        <v>44</v>
      </c>
      <c r="P2180" t="s">
        <v>45</v>
      </c>
      <c r="Q2180">
        <v>0</v>
      </c>
      <c r="R2180" t="s">
        <v>38</v>
      </c>
      <c r="S2180">
        <v>19.899999999999999</v>
      </c>
      <c r="T2180">
        <v>1110.05</v>
      </c>
      <c r="U2180">
        <v>0</v>
      </c>
    </row>
    <row r="2181" spans="1:21" x14ac:dyDescent="0.25">
      <c r="A2181" t="s">
        <v>2213</v>
      </c>
      <c r="B2181">
        <v>0</v>
      </c>
      <c r="C2181">
        <v>0</v>
      </c>
      <c r="D2181">
        <v>0</v>
      </c>
      <c r="E2181">
        <v>0</v>
      </c>
      <c r="F2181">
        <v>5</v>
      </c>
      <c r="G2181">
        <v>1</v>
      </c>
      <c r="H2181" t="s">
        <v>23</v>
      </c>
      <c r="I2181" t="s">
        <v>23</v>
      </c>
      <c r="J2181" t="s">
        <v>44</v>
      </c>
      <c r="K2181" t="s">
        <v>44</v>
      </c>
      <c r="L2181" t="s">
        <v>44</v>
      </c>
      <c r="M2181" t="s">
        <v>44</v>
      </c>
      <c r="N2181" t="s">
        <v>44</v>
      </c>
      <c r="O2181" t="s">
        <v>44</v>
      </c>
      <c r="P2181" t="s">
        <v>29</v>
      </c>
      <c r="Q2181">
        <v>0</v>
      </c>
      <c r="R2181" t="s">
        <v>27</v>
      </c>
      <c r="S2181">
        <v>19.55</v>
      </c>
      <c r="T2181">
        <v>99.6</v>
      </c>
      <c r="U2181">
        <v>0</v>
      </c>
    </row>
    <row r="2182" spans="1:21" x14ac:dyDescent="0.25">
      <c r="A2182" t="s">
        <v>2214</v>
      </c>
      <c r="B2182">
        <v>1</v>
      </c>
      <c r="C2182">
        <v>1</v>
      </c>
      <c r="D2182">
        <v>1</v>
      </c>
      <c r="E2182">
        <v>0</v>
      </c>
      <c r="F2182">
        <v>71</v>
      </c>
      <c r="G2182">
        <v>1</v>
      </c>
      <c r="H2182" t="s">
        <v>23</v>
      </c>
      <c r="I2182" t="s">
        <v>35</v>
      </c>
      <c r="J2182" t="s">
        <v>23</v>
      </c>
      <c r="K2182" t="s">
        <v>22</v>
      </c>
      <c r="L2182" t="s">
        <v>22</v>
      </c>
      <c r="M2182" t="s">
        <v>22</v>
      </c>
      <c r="N2182" t="s">
        <v>23</v>
      </c>
      <c r="O2182" t="s">
        <v>22</v>
      </c>
      <c r="P2182" t="s">
        <v>45</v>
      </c>
      <c r="Q2182">
        <v>1</v>
      </c>
      <c r="R2182" t="s">
        <v>38</v>
      </c>
      <c r="S2182">
        <v>95.5</v>
      </c>
      <c r="T2182">
        <v>6707.15</v>
      </c>
      <c r="U2182">
        <v>0</v>
      </c>
    </row>
    <row r="2183" spans="1:21" x14ac:dyDescent="0.25">
      <c r="A2183" t="s">
        <v>2215</v>
      </c>
      <c r="B2183">
        <v>0</v>
      </c>
      <c r="C2183">
        <v>0</v>
      </c>
      <c r="D2183">
        <v>1</v>
      </c>
      <c r="E2183">
        <v>1</v>
      </c>
      <c r="F2183">
        <v>50</v>
      </c>
      <c r="G2183">
        <v>1</v>
      </c>
      <c r="H2183" t="s">
        <v>22</v>
      </c>
      <c r="I2183" t="s">
        <v>25</v>
      </c>
      <c r="J2183" t="s">
        <v>23</v>
      </c>
      <c r="K2183" t="s">
        <v>22</v>
      </c>
      <c r="L2183" t="s">
        <v>22</v>
      </c>
      <c r="M2183" t="s">
        <v>22</v>
      </c>
      <c r="N2183" t="s">
        <v>22</v>
      </c>
      <c r="O2183" t="s">
        <v>22</v>
      </c>
      <c r="P2183" t="s">
        <v>29</v>
      </c>
      <c r="Q2183">
        <v>1</v>
      </c>
      <c r="R2183" t="s">
        <v>38</v>
      </c>
      <c r="S2183">
        <v>84.15</v>
      </c>
      <c r="T2183">
        <v>4164.3999999999996</v>
      </c>
      <c r="U2183">
        <v>0</v>
      </c>
    </row>
    <row r="2184" spans="1:21" x14ac:dyDescent="0.25">
      <c r="A2184" t="s">
        <v>2216</v>
      </c>
      <c r="B2184">
        <v>1</v>
      </c>
      <c r="C2184">
        <v>0</v>
      </c>
      <c r="D2184">
        <v>1</v>
      </c>
      <c r="E2184">
        <v>1</v>
      </c>
      <c r="F2184">
        <v>56</v>
      </c>
      <c r="G2184">
        <v>1</v>
      </c>
      <c r="H2184" t="s">
        <v>22</v>
      </c>
      <c r="I2184" t="s">
        <v>35</v>
      </c>
      <c r="J2184" t="s">
        <v>23</v>
      </c>
      <c r="K2184" t="s">
        <v>23</v>
      </c>
      <c r="L2184" t="s">
        <v>22</v>
      </c>
      <c r="M2184" t="s">
        <v>22</v>
      </c>
      <c r="N2184" t="s">
        <v>22</v>
      </c>
      <c r="O2184" t="s">
        <v>22</v>
      </c>
      <c r="P2184" t="s">
        <v>45</v>
      </c>
      <c r="Q2184">
        <v>1</v>
      </c>
      <c r="R2184" t="s">
        <v>27</v>
      </c>
      <c r="S2184">
        <v>103.2</v>
      </c>
      <c r="T2184">
        <v>5873.75</v>
      </c>
      <c r="U2184">
        <v>0</v>
      </c>
    </row>
    <row r="2185" spans="1:21" x14ac:dyDescent="0.25">
      <c r="A2185" t="s">
        <v>2217</v>
      </c>
      <c r="B2185">
        <v>1</v>
      </c>
      <c r="C2185">
        <v>0</v>
      </c>
      <c r="D2185">
        <v>0</v>
      </c>
      <c r="E2185">
        <v>0</v>
      </c>
      <c r="F2185">
        <v>2</v>
      </c>
      <c r="G2185">
        <v>1</v>
      </c>
      <c r="H2185" t="s">
        <v>23</v>
      </c>
      <c r="I2185" t="s">
        <v>25</v>
      </c>
      <c r="J2185" t="s">
        <v>23</v>
      </c>
      <c r="K2185" t="s">
        <v>23</v>
      </c>
      <c r="L2185" t="s">
        <v>23</v>
      </c>
      <c r="M2185" t="s">
        <v>22</v>
      </c>
      <c r="N2185" t="s">
        <v>23</v>
      </c>
      <c r="O2185" t="s">
        <v>23</v>
      </c>
      <c r="P2185" t="s">
        <v>26</v>
      </c>
      <c r="Q2185">
        <v>1</v>
      </c>
      <c r="R2185" t="s">
        <v>38</v>
      </c>
      <c r="S2185">
        <v>50.2</v>
      </c>
      <c r="T2185">
        <v>109.25</v>
      </c>
      <c r="U2185">
        <v>0</v>
      </c>
    </row>
    <row r="2186" spans="1:21" x14ac:dyDescent="0.25">
      <c r="A2186" t="s">
        <v>2218</v>
      </c>
      <c r="B2186">
        <v>0</v>
      </c>
      <c r="C2186">
        <v>1</v>
      </c>
      <c r="D2186">
        <v>0</v>
      </c>
      <c r="E2186">
        <v>0</v>
      </c>
      <c r="F2186">
        <v>2</v>
      </c>
      <c r="G2186">
        <v>1</v>
      </c>
      <c r="H2186" t="s">
        <v>22</v>
      </c>
      <c r="I2186" t="s">
        <v>35</v>
      </c>
      <c r="J2186" t="s">
        <v>23</v>
      </c>
      <c r="K2186" t="s">
        <v>23</v>
      </c>
      <c r="L2186" t="s">
        <v>22</v>
      </c>
      <c r="M2186" t="s">
        <v>23</v>
      </c>
      <c r="N2186" t="s">
        <v>23</v>
      </c>
      <c r="O2186" t="s">
        <v>22</v>
      </c>
      <c r="P2186" t="s">
        <v>26</v>
      </c>
      <c r="Q2186">
        <v>1</v>
      </c>
      <c r="R2186" t="s">
        <v>27</v>
      </c>
      <c r="S2186">
        <v>88.55</v>
      </c>
      <c r="T2186">
        <v>179.25</v>
      </c>
      <c r="U2186">
        <v>1</v>
      </c>
    </row>
    <row r="2187" spans="1:21" x14ac:dyDescent="0.25">
      <c r="A2187" t="s">
        <v>2219</v>
      </c>
      <c r="B2187">
        <v>1</v>
      </c>
      <c r="C2187">
        <v>0</v>
      </c>
      <c r="D2187">
        <v>1</v>
      </c>
      <c r="E2187">
        <v>1</v>
      </c>
      <c r="F2187">
        <v>24</v>
      </c>
      <c r="G2187">
        <v>1</v>
      </c>
      <c r="H2187" t="s">
        <v>22</v>
      </c>
      <c r="I2187" t="s">
        <v>25</v>
      </c>
      <c r="J2187" t="s">
        <v>22</v>
      </c>
      <c r="K2187" t="s">
        <v>23</v>
      </c>
      <c r="L2187" t="s">
        <v>23</v>
      </c>
      <c r="M2187" t="s">
        <v>23</v>
      </c>
      <c r="N2187" t="s">
        <v>23</v>
      </c>
      <c r="O2187" t="s">
        <v>23</v>
      </c>
      <c r="P2187" t="s">
        <v>26</v>
      </c>
      <c r="Q2187">
        <v>0</v>
      </c>
      <c r="R2187" t="s">
        <v>27</v>
      </c>
      <c r="S2187">
        <v>54.75</v>
      </c>
      <c r="T2187">
        <v>1338.15</v>
      </c>
      <c r="U2187">
        <v>1</v>
      </c>
    </row>
    <row r="2188" spans="1:21" x14ac:dyDescent="0.25">
      <c r="A2188" t="s">
        <v>2220</v>
      </c>
      <c r="B2188">
        <v>1</v>
      </c>
      <c r="C2188">
        <v>0</v>
      </c>
      <c r="D2188">
        <v>1</v>
      </c>
      <c r="E2188">
        <v>1</v>
      </c>
      <c r="F2188">
        <v>46</v>
      </c>
      <c r="G2188">
        <v>1</v>
      </c>
      <c r="H2188" t="s">
        <v>23</v>
      </c>
      <c r="I2188" t="s">
        <v>23</v>
      </c>
      <c r="J2188" t="s">
        <v>44</v>
      </c>
      <c r="K2188" t="s">
        <v>44</v>
      </c>
      <c r="L2188" t="s">
        <v>44</v>
      </c>
      <c r="M2188" t="s">
        <v>44</v>
      </c>
      <c r="N2188" t="s">
        <v>44</v>
      </c>
      <c r="O2188" t="s">
        <v>44</v>
      </c>
      <c r="P2188" t="s">
        <v>45</v>
      </c>
      <c r="Q2188">
        <v>0</v>
      </c>
      <c r="R2188" t="s">
        <v>38</v>
      </c>
      <c r="S2188">
        <v>19.95</v>
      </c>
      <c r="T2188">
        <v>862.4</v>
      </c>
      <c r="U2188">
        <v>0</v>
      </c>
    </row>
    <row r="2189" spans="1:21" x14ac:dyDescent="0.25">
      <c r="A2189" t="s">
        <v>2221</v>
      </c>
      <c r="B2189">
        <v>1</v>
      </c>
      <c r="C2189">
        <v>0</v>
      </c>
      <c r="D2189">
        <v>1</v>
      </c>
      <c r="E2189">
        <v>0</v>
      </c>
      <c r="F2189">
        <v>71</v>
      </c>
      <c r="G2189">
        <v>1</v>
      </c>
      <c r="H2189" t="s">
        <v>22</v>
      </c>
      <c r="I2189" t="s">
        <v>35</v>
      </c>
      <c r="J2189" t="s">
        <v>22</v>
      </c>
      <c r="K2189" t="s">
        <v>22</v>
      </c>
      <c r="L2189" t="s">
        <v>22</v>
      </c>
      <c r="M2189" t="s">
        <v>22</v>
      </c>
      <c r="N2189" t="s">
        <v>22</v>
      </c>
      <c r="O2189" t="s">
        <v>22</v>
      </c>
      <c r="P2189" t="s">
        <v>45</v>
      </c>
      <c r="Q2189">
        <v>1</v>
      </c>
      <c r="R2189" t="s">
        <v>27</v>
      </c>
      <c r="S2189">
        <v>116.25</v>
      </c>
      <c r="T2189">
        <v>8564.75</v>
      </c>
      <c r="U2189">
        <v>0</v>
      </c>
    </row>
    <row r="2190" spans="1:21" x14ac:dyDescent="0.25">
      <c r="A2190" t="s">
        <v>2222</v>
      </c>
      <c r="B2190">
        <v>0</v>
      </c>
      <c r="C2190">
        <v>0</v>
      </c>
      <c r="D2190">
        <v>0</v>
      </c>
      <c r="E2190">
        <v>0</v>
      </c>
      <c r="F2190">
        <v>29</v>
      </c>
      <c r="G2190">
        <v>0</v>
      </c>
      <c r="H2190" t="s">
        <v>24</v>
      </c>
      <c r="I2190" t="s">
        <v>25</v>
      </c>
      <c r="J2190" t="s">
        <v>23</v>
      </c>
      <c r="K2190" t="s">
        <v>23</v>
      </c>
      <c r="L2190" t="s">
        <v>23</v>
      </c>
      <c r="M2190" t="s">
        <v>22</v>
      </c>
      <c r="N2190" t="s">
        <v>23</v>
      </c>
      <c r="O2190" t="s">
        <v>23</v>
      </c>
      <c r="P2190" t="s">
        <v>26</v>
      </c>
      <c r="Q2190">
        <v>1</v>
      </c>
      <c r="R2190" t="s">
        <v>27</v>
      </c>
      <c r="S2190">
        <v>31.2</v>
      </c>
      <c r="T2190">
        <v>926.2</v>
      </c>
      <c r="U2190">
        <v>0</v>
      </c>
    </row>
    <row r="2191" spans="1:21" x14ac:dyDescent="0.25">
      <c r="A2191" t="s">
        <v>2223</v>
      </c>
      <c r="B2191">
        <v>1</v>
      </c>
      <c r="C2191">
        <v>0</v>
      </c>
      <c r="D2191">
        <v>1</v>
      </c>
      <c r="E2191">
        <v>1</v>
      </c>
      <c r="F2191">
        <v>69</v>
      </c>
      <c r="G2191">
        <v>1</v>
      </c>
      <c r="H2191" t="s">
        <v>22</v>
      </c>
      <c r="I2191" t="s">
        <v>23</v>
      </c>
      <c r="J2191" t="s">
        <v>44</v>
      </c>
      <c r="K2191" t="s">
        <v>44</v>
      </c>
      <c r="L2191" t="s">
        <v>44</v>
      </c>
      <c r="M2191" t="s">
        <v>44</v>
      </c>
      <c r="N2191" t="s">
        <v>44</v>
      </c>
      <c r="O2191" t="s">
        <v>44</v>
      </c>
      <c r="P2191" t="s">
        <v>45</v>
      </c>
      <c r="Q2191">
        <v>0</v>
      </c>
      <c r="R2191" t="s">
        <v>33</v>
      </c>
      <c r="S2191">
        <v>24.45</v>
      </c>
      <c r="T2191">
        <v>1718.2</v>
      </c>
      <c r="U2191">
        <v>0</v>
      </c>
    </row>
    <row r="2192" spans="1:21" x14ac:dyDescent="0.25">
      <c r="A2192" t="s">
        <v>2224</v>
      </c>
      <c r="B2192">
        <v>1</v>
      </c>
      <c r="C2192">
        <v>0</v>
      </c>
      <c r="D2192">
        <v>1</v>
      </c>
      <c r="E2192">
        <v>0</v>
      </c>
      <c r="F2192">
        <v>71</v>
      </c>
      <c r="G2192">
        <v>1</v>
      </c>
      <c r="H2192" t="s">
        <v>22</v>
      </c>
      <c r="I2192" t="s">
        <v>25</v>
      </c>
      <c r="J2192" t="s">
        <v>23</v>
      </c>
      <c r="K2192" t="s">
        <v>22</v>
      </c>
      <c r="L2192" t="s">
        <v>22</v>
      </c>
      <c r="M2192" t="s">
        <v>22</v>
      </c>
      <c r="N2192" t="s">
        <v>22</v>
      </c>
      <c r="O2192" t="s">
        <v>22</v>
      </c>
      <c r="P2192" t="s">
        <v>45</v>
      </c>
      <c r="Q2192">
        <v>0</v>
      </c>
      <c r="R2192" t="s">
        <v>38</v>
      </c>
      <c r="S2192">
        <v>84.2</v>
      </c>
      <c r="T2192">
        <v>5956.85</v>
      </c>
      <c r="U2192">
        <v>0</v>
      </c>
    </row>
    <row r="2193" spans="1:21" x14ac:dyDescent="0.25">
      <c r="A2193" t="s">
        <v>2225</v>
      </c>
      <c r="B2193">
        <v>0</v>
      </c>
      <c r="C2193">
        <v>1</v>
      </c>
      <c r="D2193">
        <v>0</v>
      </c>
      <c r="E2193">
        <v>0</v>
      </c>
      <c r="F2193">
        <v>1</v>
      </c>
      <c r="G2193">
        <v>1</v>
      </c>
      <c r="H2193" t="s">
        <v>23</v>
      </c>
      <c r="I2193" t="s">
        <v>35</v>
      </c>
      <c r="J2193" t="s">
        <v>23</v>
      </c>
      <c r="K2193" t="s">
        <v>23</v>
      </c>
      <c r="L2193" t="s">
        <v>23</v>
      </c>
      <c r="M2193" t="s">
        <v>23</v>
      </c>
      <c r="N2193" t="s">
        <v>22</v>
      </c>
      <c r="O2193" t="s">
        <v>22</v>
      </c>
      <c r="P2193" t="s">
        <v>26</v>
      </c>
      <c r="Q2193">
        <v>1</v>
      </c>
      <c r="R2193" t="s">
        <v>27</v>
      </c>
      <c r="S2193">
        <v>91.3</v>
      </c>
      <c r="T2193">
        <v>91.3</v>
      </c>
      <c r="U2193">
        <v>1</v>
      </c>
    </row>
    <row r="2194" spans="1:21" x14ac:dyDescent="0.25">
      <c r="A2194" t="s">
        <v>2226</v>
      </c>
      <c r="B2194">
        <v>1</v>
      </c>
      <c r="C2194">
        <v>1</v>
      </c>
      <c r="D2194">
        <v>1</v>
      </c>
      <c r="E2194">
        <v>0</v>
      </c>
      <c r="F2194">
        <v>56</v>
      </c>
      <c r="G2194">
        <v>1</v>
      </c>
      <c r="H2194" t="s">
        <v>23</v>
      </c>
      <c r="I2194" t="s">
        <v>25</v>
      </c>
      <c r="J2194" t="s">
        <v>22</v>
      </c>
      <c r="K2194" t="s">
        <v>22</v>
      </c>
      <c r="L2194" t="s">
        <v>22</v>
      </c>
      <c r="M2194" t="s">
        <v>22</v>
      </c>
      <c r="N2194" t="s">
        <v>22</v>
      </c>
      <c r="O2194" t="s">
        <v>22</v>
      </c>
      <c r="P2194" t="s">
        <v>45</v>
      </c>
      <c r="Q2194">
        <v>1</v>
      </c>
      <c r="R2194" t="s">
        <v>33</v>
      </c>
      <c r="S2194">
        <v>85.65</v>
      </c>
      <c r="T2194">
        <v>4824.45</v>
      </c>
      <c r="U2194">
        <v>0</v>
      </c>
    </row>
    <row r="2195" spans="1:21" x14ac:dyDescent="0.25">
      <c r="A2195" t="s">
        <v>2227</v>
      </c>
      <c r="B2195">
        <v>1</v>
      </c>
      <c r="C2195">
        <v>0</v>
      </c>
      <c r="D2195">
        <v>0</v>
      </c>
      <c r="E2195">
        <v>1</v>
      </c>
      <c r="F2195">
        <v>56</v>
      </c>
      <c r="G2195">
        <v>1</v>
      </c>
      <c r="H2195" t="s">
        <v>23</v>
      </c>
      <c r="I2195" t="s">
        <v>23</v>
      </c>
      <c r="J2195" t="s">
        <v>44</v>
      </c>
      <c r="K2195" t="s">
        <v>44</v>
      </c>
      <c r="L2195" t="s">
        <v>44</v>
      </c>
      <c r="M2195" t="s">
        <v>44</v>
      </c>
      <c r="N2195" t="s">
        <v>44</v>
      </c>
      <c r="O2195" t="s">
        <v>44</v>
      </c>
      <c r="P2195" t="s">
        <v>29</v>
      </c>
      <c r="Q2195">
        <v>1</v>
      </c>
      <c r="R2195" t="s">
        <v>30</v>
      </c>
      <c r="S2195">
        <v>21.2</v>
      </c>
      <c r="T2195">
        <v>1238.6500000000001</v>
      </c>
      <c r="U2195">
        <v>0</v>
      </c>
    </row>
    <row r="2196" spans="1:21" x14ac:dyDescent="0.25">
      <c r="A2196" t="s">
        <v>2228</v>
      </c>
      <c r="B2196">
        <v>1</v>
      </c>
      <c r="C2196">
        <v>0</v>
      </c>
      <c r="D2196">
        <v>0</v>
      </c>
      <c r="E2196">
        <v>0</v>
      </c>
      <c r="F2196">
        <v>1</v>
      </c>
      <c r="G2196">
        <v>1</v>
      </c>
      <c r="H2196" t="s">
        <v>23</v>
      </c>
      <c r="I2196" t="s">
        <v>35</v>
      </c>
      <c r="J2196" t="s">
        <v>23</v>
      </c>
      <c r="K2196" t="s">
        <v>23</v>
      </c>
      <c r="L2196" t="s">
        <v>23</v>
      </c>
      <c r="M2196" t="s">
        <v>23</v>
      </c>
      <c r="N2196" t="s">
        <v>22</v>
      </c>
      <c r="O2196" t="s">
        <v>23</v>
      </c>
      <c r="P2196" t="s">
        <v>26</v>
      </c>
      <c r="Q2196">
        <v>1</v>
      </c>
      <c r="R2196" t="s">
        <v>27</v>
      </c>
      <c r="S2196">
        <v>79.5</v>
      </c>
      <c r="T2196">
        <v>79.5</v>
      </c>
      <c r="U2196">
        <v>1</v>
      </c>
    </row>
    <row r="2197" spans="1:21" x14ac:dyDescent="0.25">
      <c r="A2197" t="s">
        <v>2229</v>
      </c>
      <c r="B2197">
        <v>0</v>
      </c>
      <c r="C2197">
        <v>0</v>
      </c>
      <c r="D2197">
        <v>1</v>
      </c>
      <c r="E2197">
        <v>0</v>
      </c>
      <c r="F2197">
        <v>28</v>
      </c>
      <c r="G2197">
        <v>1</v>
      </c>
      <c r="H2197" t="s">
        <v>22</v>
      </c>
      <c r="I2197" t="s">
        <v>23</v>
      </c>
      <c r="J2197" t="s">
        <v>44</v>
      </c>
      <c r="K2197" t="s">
        <v>44</v>
      </c>
      <c r="L2197" t="s">
        <v>44</v>
      </c>
      <c r="M2197" t="s">
        <v>44</v>
      </c>
      <c r="N2197" t="s">
        <v>44</v>
      </c>
      <c r="O2197" t="s">
        <v>44</v>
      </c>
      <c r="P2197" t="s">
        <v>29</v>
      </c>
      <c r="Q2197">
        <v>0</v>
      </c>
      <c r="R2197" t="s">
        <v>30</v>
      </c>
      <c r="S2197">
        <v>25.55</v>
      </c>
      <c r="T2197">
        <v>672.2</v>
      </c>
      <c r="U2197">
        <v>0</v>
      </c>
    </row>
    <row r="2198" spans="1:21" x14ac:dyDescent="0.25">
      <c r="A2198" t="s">
        <v>2230</v>
      </c>
      <c r="B2198">
        <v>0</v>
      </c>
      <c r="C2198">
        <v>0</v>
      </c>
      <c r="D2198">
        <v>1</v>
      </c>
      <c r="E2198">
        <v>1</v>
      </c>
      <c r="F2198">
        <v>19</v>
      </c>
      <c r="G2198">
        <v>1</v>
      </c>
      <c r="H2198" t="s">
        <v>23</v>
      </c>
      <c r="I2198" t="s">
        <v>23</v>
      </c>
      <c r="J2198" t="s">
        <v>44</v>
      </c>
      <c r="K2198" t="s">
        <v>44</v>
      </c>
      <c r="L2198" t="s">
        <v>44</v>
      </c>
      <c r="M2198" t="s">
        <v>44</v>
      </c>
      <c r="N2198" t="s">
        <v>44</v>
      </c>
      <c r="O2198" t="s">
        <v>44</v>
      </c>
      <c r="P2198" t="s">
        <v>26</v>
      </c>
      <c r="Q2198">
        <v>0</v>
      </c>
      <c r="R2198" t="s">
        <v>30</v>
      </c>
      <c r="S2198">
        <v>20.2</v>
      </c>
      <c r="T2198">
        <v>382.2</v>
      </c>
      <c r="U2198">
        <v>0</v>
      </c>
    </row>
    <row r="2199" spans="1:21" x14ac:dyDescent="0.25">
      <c r="A2199" t="s">
        <v>2231</v>
      </c>
      <c r="B2199">
        <v>1</v>
      </c>
      <c r="C2199">
        <v>0</v>
      </c>
      <c r="D2199">
        <v>1</v>
      </c>
      <c r="E2199">
        <v>0</v>
      </c>
      <c r="F2199">
        <v>66</v>
      </c>
      <c r="G2199">
        <v>1</v>
      </c>
      <c r="H2199" t="s">
        <v>22</v>
      </c>
      <c r="I2199" t="s">
        <v>25</v>
      </c>
      <c r="J2199" t="s">
        <v>23</v>
      </c>
      <c r="K2199" t="s">
        <v>23</v>
      </c>
      <c r="L2199" t="s">
        <v>23</v>
      </c>
      <c r="M2199" t="s">
        <v>22</v>
      </c>
      <c r="N2199" t="s">
        <v>23</v>
      </c>
      <c r="O2199" t="s">
        <v>22</v>
      </c>
      <c r="P2199" t="s">
        <v>26</v>
      </c>
      <c r="Q2199">
        <v>0</v>
      </c>
      <c r="R2199" t="s">
        <v>27</v>
      </c>
      <c r="S2199">
        <v>63.85</v>
      </c>
      <c r="T2199">
        <v>4264.6000000000004</v>
      </c>
      <c r="U2199">
        <v>0</v>
      </c>
    </row>
    <row r="2200" spans="1:21" x14ac:dyDescent="0.25">
      <c r="A2200" t="s">
        <v>2232</v>
      </c>
      <c r="B2200">
        <v>0</v>
      </c>
      <c r="C2200">
        <v>0</v>
      </c>
      <c r="D2200">
        <v>1</v>
      </c>
      <c r="E2200">
        <v>1</v>
      </c>
      <c r="F2200">
        <v>17</v>
      </c>
      <c r="G2200">
        <v>1</v>
      </c>
      <c r="H2200" t="s">
        <v>22</v>
      </c>
      <c r="I2200" t="s">
        <v>25</v>
      </c>
      <c r="J2200" t="s">
        <v>23</v>
      </c>
      <c r="K2200" t="s">
        <v>23</v>
      </c>
      <c r="L2200" t="s">
        <v>22</v>
      </c>
      <c r="M2200" t="s">
        <v>22</v>
      </c>
      <c r="N2200" t="s">
        <v>23</v>
      </c>
      <c r="O2200" t="s">
        <v>23</v>
      </c>
      <c r="P2200" t="s">
        <v>29</v>
      </c>
      <c r="Q2200">
        <v>1</v>
      </c>
      <c r="R2200" t="s">
        <v>30</v>
      </c>
      <c r="S2200">
        <v>61.95</v>
      </c>
      <c r="T2200">
        <v>1070.7</v>
      </c>
      <c r="U2200">
        <v>0</v>
      </c>
    </row>
    <row r="2201" spans="1:21" x14ac:dyDescent="0.25">
      <c r="A2201" t="s">
        <v>2233</v>
      </c>
      <c r="B2201">
        <v>1</v>
      </c>
      <c r="C2201">
        <v>0</v>
      </c>
      <c r="D2201">
        <v>1</v>
      </c>
      <c r="E2201">
        <v>1</v>
      </c>
      <c r="F2201">
        <v>52</v>
      </c>
      <c r="G2201">
        <v>1</v>
      </c>
      <c r="H2201" t="s">
        <v>22</v>
      </c>
      <c r="I2201" t="s">
        <v>23</v>
      </c>
      <c r="J2201" t="s">
        <v>44</v>
      </c>
      <c r="K2201" t="s">
        <v>44</v>
      </c>
      <c r="L2201" t="s">
        <v>44</v>
      </c>
      <c r="M2201" t="s">
        <v>44</v>
      </c>
      <c r="N2201" t="s">
        <v>44</v>
      </c>
      <c r="O2201" t="s">
        <v>44</v>
      </c>
      <c r="P2201" t="s">
        <v>45</v>
      </c>
      <c r="Q2201">
        <v>0</v>
      </c>
      <c r="R2201" t="s">
        <v>30</v>
      </c>
      <c r="S2201">
        <v>25.75</v>
      </c>
      <c r="T2201">
        <v>1345.85</v>
      </c>
      <c r="U2201">
        <v>0</v>
      </c>
    </row>
    <row r="2202" spans="1:21" x14ac:dyDescent="0.25">
      <c r="A2202" t="s">
        <v>2234</v>
      </c>
      <c r="B2202">
        <v>0</v>
      </c>
      <c r="C2202">
        <v>0</v>
      </c>
      <c r="D2202">
        <v>0</v>
      </c>
      <c r="E2202">
        <v>0</v>
      </c>
      <c r="F2202">
        <v>19</v>
      </c>
      <c r="G2202">
        <v>1</v>
      </c>
      <c r="H2202" t="s">
        <v>23</v>
      </c>
      <c r="I2202" t="s">
        <v>25</v>
      </c>
      <c r="J2202" t="s">
        <v>23</v>
      </c>
      <c r="K2202" t="s">
        <v>22</v>
      </c>
      <c r="L2202" t="s">
        <v>23</v>
      </c>
      <c r="M2202" t="s">
        <v>23</v>
      </c>
      <c r="N2202" t="s">
        <v>22</v>
      </c>
      <c r="O2202" t="s">
        <v>23</v>
      </c>
      <c r="P2202" t="s">
        <v>29</v>
      </c>
      <c r="Q2202">
        <v>0</v>
      </c>
      <c r="R2202" t="s">
        <v>27</v>
      </c>
      <c r="S2202">
        <v>58.2</v>
      </c>
      <c r="T2202">
        <v>1045.25</v>
      </c>
      <c r="U2202">
        <v>0</v>
      </c>
    </row>
    <row r="2203" spans="1:21" x14ac:dyDescent="0.25">
      <c r="A2203" t="s">
        <v>2235</v>
      </c>
      <c r="B2203">
        <v>0</v>
      </c>
      <c r="C2203">
        <v>0</v>
      </c>
      <c r="D2203">
        <v>0</v>
      </c>
      <c r="E2203">
        <v>0</v>
      </c>
      <c r="F2203">
        <v>36</v>
      </c>
      <c r="G2203">
        <v>1</v>
      </c>
      <c r="H2203" t="s">
        <v>23</v>
      </c>
      <c r="I2203" t="s">
        <v>25</v>
      </c>
      <c r="J2203" t="s">
        <v>22</v>
      </c>
      <c r="K2203" t="s">
        <v>22</v>
      </c>
      <c r="L2203" t="s">
        <v>22</v>
      </c>
      <c r="M2203" t="s">
        <v>22</v>
      </c>
      <c r="N2203" t="s">
        <v>22</v>
      </c>
      <c r="O2203" t="s">
        <v>22</v>
      </c>
      <c r="P2203" t="s">
        <v>29</v>
      </c>
      <c r="Q2203">
        <v>0</v>
      </c>
      <c r="R2203" t="s">
        <v>33</v>
      </c>
      <c r="S2203">
        <v>85.85</v>
      </c>
      <c r="T2203">
        <v>3003.55</v>
      </c>
      <c r="U2203">
        <v>0</v>
      </c>
    </row>
    <row r="2204" spans="1:21" x14ac:dyDescent="0.25">
      <c r="A2204" t="s">
        <v>2236</v>
      </c>
      <c r="B2204">
        <v>1</v>
      </c>
      <c r="C2204">
        <v>1</v>
      </c>
      <c r="D2204">
        <v>1</v>
      </c>
      <c r="E2204">
        <v>0</v>
      </c>
      <c r="F2204">
        <v>7</v>
      </c>
      <c r="G2204">
        <v>1</v>
      </c>
      <c r="H2204" t="s">
        <v>23</v>
      </c>
      <c r="I2204" t="s">
        <v>35</v>
      </c>
      <c r="J2204" t="s">
        <v>23</v>
      </c>
      <c r="K2204" t="s">
        <v>23</v>
      </c>
      <c r="L2204" t="s">
        <v>23</v>
      </c>
      <c r="M2204" t="s">
        <v>23</v>
      </c>
      <c r="N2204" t="s">
        <v>23</v>
      </c>
      <c r="O2204" t="s">
        <v>23</v>
      </c>
      <c r="P2204" t="s">
        <v>26</v>
      </c>
      <c r="Q2204">
        <v>1</v>
      </c>
      <c r="R2204" t="s">
        <v>30</v>
      </c>
      <c r="S2204">
        <v>70.099999999999994</v>
      </c>
      <c r="T2204">
        <v>467.55</v>
      </c>
      <c r="U2204">
        <v>1</v>
      </c>
    </row>
    <row r="2205" spans="1:21" x14ac:dyDescent="0.25">
      <c r="A2205" t="s">
        <v>2237</v>
      </c>
      <c r="B2205">
        <v>1</v>
      </c>
      <c r="C2205">
        <v>0</v>
      </c>
      <c r="D2205">
        <v>1</v>
      </c>
      <c r="E2205">
        <v>1</v>
      </c>
      <c r="F2205">
        <v>72</v>
      </c>
      <c r="G2205">
        <v>1</v>
      </c>
      <c r="H2205" t="s">
        <v>22</v>
      </c>
      <c r="I2205" t="s">
        <v>35</v>
      </c>
      <c r="J2205" t="s">
        <v>22</v>
      </c>
      <c r="K2205" t="s">
        <v>22</v>
      </c>
      <c r="L2205" t="s">
        <v>22</v>
      </c>
      <c r="M2205" t="s">
        <v>22</v>
      </c>
      <c r="N2205" t="s">
        <v>23</v>
      </c>
      <c r="O2205" t="s">
        <v>22</v>
      </c>
      <c r="P2205" t="s">
        <v>29</v>
      </c>
      <c r="Q2205">
        <v>1</v>
      </c>
      <c r="R2205" t="s">
        <v>38</v>
      </c>
      <c r="S2205">
        <v>104.9</v>
      </c>
      <c r="T2205">
        <v>7537.5</v>
      </c>
      <c r="U2205">
        <v>0</v>
      </c>
    </row>
    <row r="2206" spans="1:21" x14ac:dyDescent="0.25">
      <c r="A2206" t="s">
        <v>2238</v>
      </c>
      <c r="B2206">
        <v>1</v>
      </c>
      <c r="C2206">
        <v>0</v>
      </c>
      <c r="D2206">
        <v>1</v>
      </c>
      <c r="E2206">
        <v>1</v>
      </c>
      <c r="F2206">
        <v>67</v>
      </c>
      <c r="G2206">
        <v>1</v>
      </c>
      <c r="H2206" t="s">
        <v>22</v>
      </c>
      <c r="I2206" t="s">
        <v>35</v>
      </c>
      <c r="J2206" t="s">
        <v>22</v>
      </c>
      <c r="K2206" t="s">
        <v>22</v>
      </c>
      <c r="L2206" t="s">
        <v>22</v>
      </c>
      <c r="M2206" t="s">
        <v>23</v>
      </c>
      <c r="N2206" t="s">
        <v>22</v>
      </c>
      <c r="O2206" t="s">
        <v>22</v>
      </c>
      <c r="P2206" t="s">
        <v>29</v>
      </c>
      <c r="Q2206">
        <v>1</v>
      </c>
      <c r="R2206" t="s">
        <v>27</v>
      </c>
      <c r="S2206">
        <v>111.3</v>
      </c>
      <c r="T2206">
        <v>7482.1</v>
      </c>
      <c r="U2206">
        <v>1</v>
      </c>
    </row>
    <row r="2207" spans="1:21" x14ac:dyDescent="0.25">
      <c r="A2207" t="s">
        <v>2239</v>
      </c>
      <c r="B2207">
        <v>1</v>
      </c>
      <c r="C2207">
        <v>1</v>
      </c>
      <c r="D2207">
        <v>0</v>
      </c>
      <c r="E2207">
        <v>0</v>
      </c>
      <c r="F2207">
        <v>34</v>
      </c>
      <c r="G2207">
        <v>1</v>
      </c>
      <c r="H2207" t="s">
        <v>23</v>
      </c>
      <c r="I2207" t="s">
        <v>35</v>
      </c>
      <c r="J2207" t="s">
        <v>23</v>
      </c>
      <c r="K2207" t="s">
        <v>22</v>
      </c>
      <c r="L2207" t="s">
        <v>22</v>
      </c>
      <c r="M2207" t="s">
        <v>23</v>
      </c>
      <c r="N2207" t="s">
        <v>22</v>
      </c>
      <c r="O2207" t="s">
        <v>22</v>
      </c>
      <c r="P2207" t="s">
        <v>29</v>
      </c>
      <c r="Q2207">
        <v>1</v>
      </c>
      <c r="R2207" t="s">
        <v>27</v>
      </c>
      <c r="S2207">
        <v>99.85</v>
      </c>
      <c r="T2207">
        <v>3343.15</v>
      </c>
      <c r="U2207">
        <v>0</v>
      </c>
    </row>
    <row r="2208" spans="1:21" x14ac:dyDescent="0.25">
      <c r="A2208" t="s">
        <v>2240</v>
      </c>
      <c r="B2208">
        <v>1</v>
      </c>
      <c r="C2208">
        <v>1</v>
      </c>
      <c r="D2208">
        <v>1</v>
      </c>
      <c r="E2208">
        <v>0</v>
      </c>
      <c r="F2208">
        <v>57</v>
      </c>
      <c r="G2208">
        <v>1</v>
      </c>
      <c r="H2208" t="s">
        <v>22</v>
      </c>
      <c r="I2208" t="s">
        <v>35</v>
      </c>
      <c r="J2208" t="s">
        <v>23</v>
      </c>
      <c r="K2208" t="s">
        <v>22</v>
      </c>
      <c r="L2208" t="s">
        <v>22</v>
      </c>
      <c r="M2208" t="s">
        <v>23</v>
      </c>
      <c r="N2208" t="s">
        <v>23</v>
      </c>
      <c r="O2208" t="s">
        <v>22</v>
      </c>
      <c r="P2208" t="s">
        <v>26</v>
      </c>
      <c r="Q2208">
        <v>1</v>
      </c>
      <c r="R2208" t="s">
        <v>33</v>
      </c>
      <c r="S2208">
        <v>95.25</v>
      </c>
      <c r="T2208">
        <v>5427.05</v>
      </c>
      <c r="U2208">
        <v>1</v>
      </c>
    </row>
    <row r="2209" spans="1:21" x14ac:dyDescent="0.25">
      <c r="A2209" t="s">
        <v>2241</v>
      </c>
      <c r="B2209">
        <v>0</v>
      </c>
      <c r="C2209">
        <v>0</v>
      </c>
      <c r="D2209">
        <v>1</v>
      </c>
      <c r="E2209">
        <v>0</v>
      </c>
      <c r="F2209">
        <v>7</v>
      </c>
      <c r="G2209">
        <v>1</v>
      </c>
      <c r="H2209" t="s">
        <v>23</v>
      </c>
      <c r="I2209" t="s">
        <v>35</v>
      </c>
      <c r="J2209" t="s">
        <v>23</v>
      </c>
      <c r="K2209" t="s">
        <v>23</v>
      </c>
      <c r="L2209" t="s">
        <v>22</v>
      </c>
      <c r="M2209" t="s">
        <v>23</v>
      </c>
      <c r="N2209" t="s">
        <v>22</v>
      </c>
      <c r="O2209" t="s">
        <v>23</v>
      </c>
      <c r="P2209" t="s">
        <v>26</v>
      </c>
      <c r="Q2209">
        <v>1</v>
      </c>
      <c r="R2209" t="s">
        <v>27</v>
      </c>
      <c r="S2209">
        <v>86.25</v>
      </c>
      <c r="T2209">
        <v>587.1</v>
      </c>
      <c r="U2209">
        <v>1</v>
      </c>
    </row>
    <row r="2210" spans="1:21" x14ac:dyDescent="0.25">
      <c r="A2210" t="s">
        <v>2242</v>
      </c>
      <c r="B2210">
        <v>0</v>
      </c>
      <c r="C2210">
        <v>1</v>
      </c>
      <c r="D2210">
        <v>1</v>
      </c>
      <c r="E2210">
        <v>0</v>
      </c>
      <c r="F2210">
        <v>1</v>
      </c>
      <c r="G2210">
        <v>1</v>
      </c>
      <c r="H2210" t="s">
        <v>22</v>
      </c>
      <c r="I2210" t="s">
        <v>35</v>
      </c>
      <c r="J2210" t="s">
        <v>23</v>
      </c>
      <c r="K2210" t="s">
        <v>23</v>
      </c>
      <c r="L2210" t="s">
        <v>22</v>
      </c>
      <c r="M2210" t="s">
        <v>23</v>
      </c>
      <c r="N2210" t="s">
        <v>22</v>
      </c>
      <c r="O2210" t="s">
        <v>22</v>
      </c>
      <c r="P2210" t="s">
        <v>26</v>
      </c>
      <c r="Q2210">
        <v>1</v>
      </c>
      <c r="R2210" t="s">
        <v>27</v>
      </c>
      <c r="S2210">
        <v>100.8</v>
      </c>
      <c r="T2210">
        <v>100.8</v>
      </c>
      <c r="U2210">
        <v>1</v>
      </c>
    </row>
    <row r="2211" spans="1:21" x14ac:dyDescent="0.25">
      <c r="A2211" t="s">
        <v>2243</v>
      </c>
      <c r="B2211">
        <v>1</v>
      </c>
      <c r="C2211">
        <v>0</v>
      </c>
      <c r="D2211">
        <v>1</v>
      </c>
      <c r="E2211">
        <v>0</v>
      </c>
      <c r="F2211">
        <v>8</v>
      </c>
      <c r="G2211">
        <v>1</v>
      </c>
      <c r="H2211" t="s">
        <v>23</v>
      </c>
      <c r="I2211" t="s">
        <v>23</v>
      </c>
      <c r="J2211" t="s">
        <v>44</v>
      </c>
      <c r="K2211" t="s">
        <v>44</v>
      </c>
      <c r="L2211" t="s">
        <v>44</v>
      </c>
      <c r="M2211" t="s">
        <v>44</v>
      </c>
      <c r="N2211" t="s">
        <v>44</v>
      </c>
      <c r="O2211" t="s">
        <v>44</v>
      </c>
      <c r="P2211" t="s">
        <v>26</v>
      </c>
      <c r="Q2211">
        <v>1</v>
      </c>
      <c r="R2211" t="s">
        <v>33</v>
      </c>
      <c r="S2211">
        <v>19.55</v>
      </c>
      <c r="T2211">
        <v>161.15</v>
      </c>
      <c r="U2211">
        <v>0</v>
      </c>
    </row>
    <row r="2212" spans="1:21" x14ac:dyDescent="0.25">
      <c r="A2212" t="s">
        <v>2244</v>
      </c>
      <c r="B2212">
        <v>0</v>
      </c>
      <c r="C2212">
        <v>0</v>
      </c>
      <c r="D2212">
        <v>0</v>
      </c>
      <c r="E2212">
        <v>0</v>
      </c>
      <c r="F2212">
        <v>69</v>
      </c>
      <c r="G2212">
        <v>1</v>
      </c>
      <c r="H2212" t="s">
        <v>22</v>
      </c>
      <c r="I2212" t="s">
        <v>35</v>
      </c>
      <c r="J2212" t="s">
        <v>23</v>
      </c>
      <c r="K2212" t="s">
        <v>23</v>
      </c>
      <c r="L2212" t="s">
        <v>22</v>
      </c>
      <c r="M2212" t="s">
        <v>22</v>
      </c>
      <c r="N2212" t="s">
        <v>22</v>
      </c>
      <c r="O2212" t="s">
        <v>22</v>
      </c>
      <c r="P2212" t="s">
        <v>45</v>
      </c>
      <c r="Q2212">
        <v>0</v>
      </c>
      <c r="R2212" t="s">
        <v>27</v>
      </c>
      <c r="S2212">
        <v>104</v>
      </c>
      <c r="T2212">
        <v>7028.5</v>
      </c>
      <c r="U2212">
        <v>0</v>
      </c>
    </row>
    <row r="2213" spans="1:21" x14ac:dyDescent="0.25">
      <c r="A2213" t="s">
        <v>2245</v>
      </c>
      <c r="B2213">
        <v>0</v>
      </c>
      <c r="C2213">
        <v>0</v>
      </c>
      <c r="D2213">
        <v>1</v>
      </c>
      <c r="E2213">
        <v>0</v>
      </c>
      <c r="F2213">
        <v>50</v>
      </c>
      <c r="G2213">
        <v>1</v>
      </c>
      <c r="H2213" t="s">
        <v>22</v>
      </c>
      <c r="I2213" t="s">
        <v>35</v>
      </c>
      <c r="J2213" t="s">
        <v>22</v>
      </c>
      <c r="K2213" t="s">
        <v>23</v>
      </c>
      <c r="L2213" t="s">
        <v>22</v>
      </c>
      <c r="M2213" t="s">
        <v>23</v>
      </c>
      <c r="N2213" t="s">
        <v>22</v>
      </c>
      <c r="O2213" t="s">
        <v>22</v>
      </c>
      <c r="P2213" t="s">
        <v>29</v>
      </c>
      <c r="Q2213">
        <v>1</v>
      </c>
      <c r="R2213" t="s">
        <v>30</v>
      </c>
      <c r="S2213">
        <v>104.4</v>
      </c>
      <c r="T2213">
        <v>5232.8999999999996</v>
      </c>
      <c r="U2213">
        <v>0</v>
      </c>
    </row>
    <row r="2214" spans="1:21" x14ac:dyDescent="0.25">
      <c r="A2214" t="s">
        <v>2246</v>
      </c>
      <c r="B2214">
        <v>1</v>
      </c>
      <c r="C2214">
        <v>0</v>
      </c>
      <c r="D2214">
        <v>0</v>
      </c>
      <c r="E2214">
        <v>0</v>
      </c>
      <c r="F2214">
        <v>10</v>
      </c>
      <c r="G2214">
        <v>1</v>
      </c>
      <c r="H2214" t="s">
        <v>23</v>
      </c>
      <c r="I2214" t="s">
        <v>23</v>
      </c>
      <c r="J2214" t="s">
        <v>44</v>
      </c>
      <c r="K2214" t="s">
        <v>44</v>
      </c>
      <c r="L2214" t="s">
        <v>44</v>
      </c>
      <c r="M2214" t="s">
        <v>44</v>
      </c>
      <c r="N2214" t="s">
        <v>44</v>
      </c>
      <c r="O2214" t="s">
        <v>44</v>
      </c>
      <c r="P2214" t="s">
        <v>29</v>
      </c>
      <c r="Q2214">
        <v>0</v>
      </c>
      <c r="R2214" t="s">
        <v>30</v>
      </c>
      <c r="S2214">
        <v>19.5</v>
      </c>
      <c r="T2214">
        <v>225.85</v>
      </c>
      <c r="U2214">
        <v>0</v>
      </c>
    </row>
    <row r="2215" spans="1:21" x14ac:dyDescent="0.25">
      <c r="A2215" t="s">
        <v>2247</v>
      </c>
      <c r="B2215">
        <v>0</v>
      </c>
      <c r="C2215">
        <v>0</v>
      </c>
      <c r="D2215">
        <v>1</v>
      </c>
      <c r="E2215">
        <v>1</v>
      </c>
      <c r="F2215">
        <v>12</v>
      </c>
      <c r="G2215">
        <v>1</v>
      </c>
      <c r="H2215" t="s">
        <v>22</v>
      </c>
      <c r="I2215" t="s">
        <v>23</v>
      </c>
      <c r="J2215" t="s">
        <v>44</v>
      </c>
      <c r="K2215" t="s">
        <v>44</v>
      </c>
      <c r="L2215" t="s">
        <v>44</v>
      </c>
      <c r="M2215" t="s">
        <v>44</v>
      </c>
      <c r="N2215" t="s">
        <v>44</v>
      </c>
      <c r="O2215" t="s">
        <v>44</v>
      </c>
      <c r="P2215" t="s">
        <v>45</v>
      </c>
      <c r="Q2215">
        <v>0</v>
      </c>
      <c r="R2215" t="s">
        <v>38</v>
      </c>
      <c r="S2215">
        <v>25.25</v>
      </c>
      <c r="T2215">
        <v>274.7</v>
      </c>
      <c r="U2215">
        <v>0</v>
      </c>
    </row>
    <row r="2216" spans="1:21" x14ac:dyDescent="0.25">
      <c r="A2216" t="s">
        <v>2248</v>
      </c>
      <c r="B2216">
        <v>0</v>
      </c>
      <c r="C2216">
        <v>0</v>
      </c>
      <c r="D2216">
        <v>0</v>
      </c>
      <c r="E2216">
        <v>0</v>
      </c>
      <c r="F2216">
        <v>14</v>
      </c>
      <c r="G2216">
        <v>1</v>
      </c>
      <c r="H2216" t="s">
        <v>23</v>
      </c>
      <c r="I2216" t="s">
        <v>35</v>
      </c>
      <c r="J2216" t="s">
        <v>23</v>
      </c>
      <c r="K2216" t="s">
        <v>22</v>
      </c>
      <c r="L2216" t="s">
        <v>23</v>
      </c>
      <c r="M2216" t="s">
        <v>23</v>
      </c>
      <c r="N2216" t="s">
        <v>23</v>
      </c>
      <c r="O2216" t="s">
        <v>22</v>
      </c>
      <c r="P2216" t="s">
        <v>26</v>
      </c>
      <c r="Q2216">
        <v>1</v>
      </c>
      <c r="R2216" t="s">
        <v>27</v>
      </c>
      <c r="S2216">
        <v>86.3</v>
      </c>
      <c r="T2216">
        <v>1180.95</v>
      </c>
      <c r="U2216">
        <v>1</v>
      </c>
    </row>
    <row r="2217" spans="1:21" x14ac:dyDescent="0.25">
      <c r="A2217" t="s">
        <v>2249</v>
      </c>
      <c r="B2217">
        <v>0</v>
      </c>
      <c r="C2217">
        <v>0</v>
      </c>
      <c r="D2217">
        <v>1</v>
      </c>
      <c r="E2217">
        <v>0</v>
      </c>
      <c r="F2217">
        <v>70</v>
      </c>
      <c r="G2217">
        <v>0</v>
      </c>
      <c r="H2217" t="s">
        <v>24</v>
      </c>
      <c r="I2217" t="s">
        <v>25</v>
      </c>
      <c r="J2217" t="s">
        <v>22</v>
      </c>
      <c r="K2217" t="s">
        <v>23</v>
      </c>
      <c r="L2217" t="s">
        <v>22</v>
      </c>
      <c r="M2217" t="s">
        <v>22</v>
      </c>
      <c r="N2217" t="s">
        <v>23</v>
      </c>
      <c r="O2217" t="s">
        <v>22</v>
      </c>
      <c r="P2217" t="s">
        <v>45</v>
      </c>
      <c r="Q2217">
        <v>1</v>
      </c>
      <c r="R2217" t="s">
        <v>33</v>
      </c>
      <c r="S2217">
        <v>49.85</v>
      </c>
      <c r="T2217">
        <v>3370.2</v>
      </c>
      <c r="U2217">
        <v>0</v>
      </c>
    </row>
    <row r="2218" spans="1:21" x14ac:dyDescent="0.25">
      <c r="A2218" t="s">
        <v>2250</v>
      </c>
      <c r="B2218">
        <v>0</v>
      </c>
      <c r="C2218">
        <v>1</v>
      </c>
      <c r="D2218">
        <v>0</v>
      </c>
      <c r="E2218">
        <v>0</v>
      </c>
      <c r="F2218">
        <v>64</v>
      </c>
      <c r="G2218">
        <v>1</v>
      </c>
      <c r="H2218" t="s">
        <v>22</v>
      </c>
      <c r="I2218" t="s">
        <v>35</v>
      </c>
      <c r="J2218" t="s">
        <v>22</v>
      </c>
      <c r="K2218" t="s">
        <v>23</v>
      </c>
      <c r="L2218" t="s">
        <v>22</v>
      </c>
      <c r="M2218" t="s">
        <v>22</v>
      </c>
      <c r="N2218" t="s">
        <v>22</v>
      </c>
      <c r="O2218" t="s">
        <v>22</v>
      </c>
      <c r="P2218" t="s">
        <v>26</v>
      </c>
      <c r="Q2218">
        <v>1</v>
      </c>
      <c r="R2218" t="s">
        <v>33</v>
      </c>
      <c r="S2218">
        <v>108.95</v>
      </c>
      <c r="T2218">
        <v>7111.3</v>
      </c>
      <c r="U2218">
        <v>0</v>
      </c>
    </row>
    <row r="2219" spans="1:21" x14ac:dyDescent="0.25">
      <c r="A2219" t="s">
        <v>2251</v>
      </c>
      <c r="B2219">
        <v>0</v>
      </c>
      <c r="C2219">
        <v>0</v>
      </c>
      <c r="D2219">
        <v>1</v>
      </c>
      <c r="E2219">
        <v>1</v>
      </c>
      <c r="F2219">
        <v>66</v>
      </c>
      <c r="G2219">
        <v>1</v>
      </c>
      <c r="H2219" t="s">
        <v>22</v>
      </c>
      <c r="I2219" t="s">
        <v>25</v>
      </c>
      <c r="J2219" t="s">
        <v>22</v>
      </c>
      <c r="K2219" t="s">
        <v>22</v>
      </c>
      <c r="L2219" t="s">
        <v>22</v>
      </c>
      <c r="M2219" t="s">
        <v>22</v>
      </c>
      <c r="N2219" t="s">
        <v>22</v>
      </c>
      <c r="O2219" t="s">
        <v>22</v>
      </c>
      <c r="P2219" t="s">
        <v>45</v>
      </c>
      <c r="Q2219">
        <v>0</v>
      </c>
      <c r="R2219" t="s">
        <v>38</v>
      </c>
      <c r="S2219">
        <v>89.9</v>
      </c>
      <c r="T2219">
        <v>5958.85</v>
      </c>
      <c r="U2219">
        <v>0</v>
      </c>
    </row>
    <row r="2220" spans="1:21" x14ac:dyDescent="0.25">
      <c r="A2220" t="s">
        <v>2252</v>
      </c>
      <c r="B2220">
        <v>0</v>
      </c>
      <c r="C2220">
        <v>0</v>
      </c>
      <c r="D2220">
        <v>1</v>
      </c>
      <c r="E2220">
        <v>1</v>
      </c>
      <c r="F2220">
        <v>71</v>
      </c>
      <c r="G2220">
        <v>1</v>
      </c>
      <c r="H2220" t="s">
        <v>23</v>
      </c>
      <c r="I2220" t="s">
        <v>25</v>
      </c>
      <c r="J2220" t="s">
        <v>22</v>
      </c>
      <c r="K2220" t="s">
        <v>23</v>
      </c>
      <c r="L2220" t="s">
        <v>22</v>
      </c>
      <c r="M2220" t="s">
        <v>22</v>
      </c>
      <c r="N2220" t="s">
        <v>22</v>
      </c>
      <c r="O2220" t="s">
        <v>22</v>
      </c>
      <c r="P2220" t="s">
        <v>45</v>
      </c>
      <c r="Q2220">
        <v>1</v>
      </c>
      <c r="R2220" t="s">
        <v>38</v>
      </c>
      <c r="S2220">
        <v>82</v>
      </c>
      <c r="T2220">
        <v>5999.85</v>
      </c>
      <c r="U2220">
        <v>0</v>
      </c>
    </row>
    <row r="2221" spans="1:21" x14ac:dyDescent="0.25">
      <c r="A2221" t="s">
        <v>2253</v>
      </c>
      <c r="B2221">
        <v>1</v>
      </c>
      <c r="C2221">
        <v>1</v>
      </c>
      <c r="D2221">
        <v>0</v>
      </c>
      <c r="E2221">
        <v>0</v>
      </c>
      <c r="F2221">
        <v>20</v>
      </c>
      <c r="G2221">
        <v>1</v>
      </c>
      <c r="H2221" t="s">
        <v>23</v>
      </c>
      <c r="I2221" t="s">
        <v>35</v>
      </c>
      <c r="J2221" t="s">
        <v>23</v>
      </c>
      <c r="K2221" t="s">
        <v>23</v>
      </c>
      <c r="L2221" t="s">
        <v>23</v>
      </c>
      <c r="M2221" t="s">
        <v>23</v>
      </c>
      <c r="N2221" t="s">
        <v>22</v>
      </c>
      <c r="O2221" t="s">
        <v>22</v>
      </c>
      <c r="P2221" t="s">
        <v>26</v>
      </c>
      <c r="Q2221">
        <v>0</v>
      </c>
      <c r="R2221" t="s">
        <v>27</v>
      </c>
      <c r="S2221">
        <v>89.95</v>
      </c>
      <c r="T2221">
        <v>1648.45</v>
      </c>
      <c r="U2221">
        <v>0</v>
      </c>
    </row>
    <row r="2222" spans="1:21" x14ac:dyDescent="0.25">
      <c r="A2222" t="s">
        <v>2254</v>
      </c>
      <c r="B2222">
        <v>1</v>
      </c>
      <c r="C2222">
        <v>0</v>
      </c>
      <c r="D2222">
        <v>1</v>
      </c>
      <c r="E2222">
        <v>0</v>
      </c>
      <c r="F2222">
        <v>72</v>
      </c>
      <c r="G2222">
        <v>1</v>
      </c>
      <c r="H2222" t="s">
        <v>23</v>
      </c>
      <c r="I2222" t="s">
        <v>25</v>
      </c>
      <c r="J2222" t="s">
        <v>22</v>
      </c>
      <c r="K2222" t="s">
        <v>22</v>
      </c>
      <c r="L2222" t="s">
        <v>23</v>
      </c>
      <c r="M2222" t="s">
        <v>22</v>
      </c>
      <c r="N2222" t="s">
        <v>22</v>
      </c>
      <c r="O2222" t="s">
        <v>22</v>
      </c>
      <c r="P2222" t="s">
        <v>45</v>
      </c>
      <c r="Q2222">
        <v>1</v>
      </c>
      <c r="R2222" t="s">
        <v>33</v>
      </c>
      <c r="S2222">
        <v>79.349999999999994</v>
      </c>
      <c r="T2222">
        <v>5753.25</v>
      </c>
      <c r="U2222">
        <v>0</v>
      </c>
    </row>
    <row r="2223" spans="1:21" x14ac:dyDescent="0.25">
      <c r="A2223" t="s">
        <v>2255</v>
      </c>
      <c r="B2223">
        <v>0</v>
      </c>
      <c r="C2223">
        <v>0</v>
      </c>
      <c r="D2223">
        <v>1</v>
      </c>
      <c r="E2223">
        <v>1</v>
      </c>
      <c r="F2223">
        <v>71</v>
      </c>
      <c r="G2223">
        <v>1</v>
      </c>
      <c r="H2223" t="s">
        <v>23</v>
      </c>
      <c r="I2223" t="s">
        <v>25</v>
      </c>
      <c r="J2223" t="s">
        <v>22</v>
      </c>
      <c r="K2223" t="s">
        <v>22</v>
      </c>
      <c r="L2223" t="s">
        <v>22</v>
      </c>
      <c r="M2223" t="s">
        <v>22</v>
      </c>
      <c r="N2223" t="s">
        <v>23</v>
      </c>
      <c r="O2223" t="s">
        <v>23</v>
      </c>
      <c r="P2223" t="s">
        <v>45</v>
      </c>
      <c r="Q2223">
        <v>0</v>
      </c>
      <c r="R2223" t="s">
        <v>38</v>
      </c>
      <c r="S2223">
        <v>64.05</v>
      </c>
      <c r="T2223">
        <v>4492.8999999999996</v>
      </c>
      <c r="U2223">
        <v>0</v>
      </c>
    </row>
    <row r="2224" spans="1:21" x14ac:dyDescent="0.25">
      <c r="A2224" t="s">
        <v>2256</v>
      </c>
      <c r="B2224">
        <v>1</v>
      </c>
      <c r="C2224">
        <v>0</v>
      </c>
      <c r="D2224">
        <v>1</v>
      </c>
      <c r="E2224">
        <v>1</v>
      </c>
      <c r="F2224">
        <v>38</v>
      </c>
      <c r="G2224">
        <v>1</v>
      </c>
      <c r="H2224" t="s">
        <v>22</v>
      </c>
      <c r="I2224" t="s">
        <v>35</v>
      </c>
      <c r="J2224" t="s">
        <v>23</v>
      </c>
      <c r="K2224" t="s">
        <v>23</v>
      </c>
      <c r="L2224" t="s">
        <v>22</v>
      </c>
      <c r="M2224" t="s">
        <v>23</v>
      </c>
      <c r="N2224" t="s">
        <v>22</v>
      </c>
      <c r="O2224" t="s">
        <v>22</v>
      </c>
      <c r="P2224" t="s">
        <v>26</v>
      </c>
      <c r="Q2224">
        <v>1</v>
      </c>
      <c r="R2224" t="s">
        <v>38</v>
      </c>
      <c r="S2224">
        <v>101.15</v>
      </c>
      <c r="T2224">
        <v>3956.7</v>
      </c>
      <c r="U2224">
        <v>0</v>
      </c>
    </row>
    <row r="2225" spans="1:21" x14ac:dyDescent="0.25">
      <c r="A2225" t="s">
        <v>2257</v>
      </c>
      <c r="B2225">
        <v>0</v>
      </c>
      <c r="C2225">
        <v>0</v>
      </c>
      <c r="D2225">
        <v>0</v>
      </c>
      <c r="E2225">
        <v>0</v>
      </c>
      <c r="F2225">
        <v>28</v>
      </c>
      <c r="G2225">
        <v>1</v>
      </c>
      <c r="H2225" t="s">
        <v>22</v>
      </c>
      <c r="I2225" t="s">
        <v>35</v>
      </c>
      <c r="J2225" t="s">
        <v>23</v>
      </c>
      <c r="K2225" t="s">
        <v>22</v>
      </c>
      <c r="L2225" t="s">
        <v>23</v>
      </c>
      <c r="M2225" t="s">
        <v>23</v>
      </c>
      <c r="N2225" t="s">
        <v>23</v>
      </c>
      <c r="O2225" t="s">
        <v>22</v>
      </c>
      <c r="P2225" t="s">
        <v>26</v>
      </c>
      <c r="Q2225">
        <v>1</v>
      </c>
      <c r="R2225" t="s">
        <v>27</v>
      </c>
      <c r="S2225">
        <v>89.95</v>
      </c>
      <c r="T2225">
        <v>2625.55</v>
      </c>
      <c r="U2225">
        <v>1</v>
      </c>
    </row>
    <row r="2226" spans="1:21" x14ac:dyDescent="0.25">
      <c r="A2226" t="s">
        <v>2258</v>
      </c>
      <c r="B2226">
        <v>1</v>
      </c>
      <c r="C2226">
        <v>1</v>
      </c>
      <c r="D2226">
        <v>1</v>
      </c>
      <c r="E2226">
        <v>0</v>
      </c>
      <c r="F2226">
        <v>17</v>
      </c>
      <c r="G2226">
        <v>1</v>
      </c>
      <c r="H2226" t="s">
        <v>23</v>
      </c>
      <c r="I2226" t="s">
        <v>35</v>
      </c>
      <c r="J2226" t="s">
        <v>23</v>
      </c>
      <c r="K2226" t="s">
        <v>22</v>
      </c>
      <c r="L2226" t="s">
        <v>23</v>
      </c>
      <c r="M2226" t="s">
        <v>23</v>
      </c>
      <c r="N2226" t="s">
        <v>23</v>
      </c>
      <c r="O2226" t="s">
        <v>23</v>
      </c>
      <c r="P2226" t="s">
        <v>26</v>
      </c>
      <c r="Q2226">
        <v>1</v>
      </c>
      <c r="R2226" t="s">
        <v>27</v>
      </c>
      <c r="S2226">
        <v>76.45</v>
      </c>
      <c r="T2226">
        <v>1233.4000000000001</v>
      </c>
      <c r="U2226">
        <v>1</v>
      </c>
    </row>
    <row r="2227" spans="1:21" x14ac:dyDescent="0.25">
      <c r="A2227" t="s">
        <v>2259</v>
      </c>
      <c r="B2227">
        <v>1</v>
      </c>
      <c r="C2227">
        <v>0</v>
      </c>
      <c r="D2227">
        <v>0</v>
      </c>
      <c r="E2227">
        <v>0</v>
      </c>
      <c r="F2227">
        <v>33</v>
      </c>
      <c r="G2227">
        <v>0</v>
      </c>
      <c r="H2227" t="s">
        <v>24</v>
      </c>
      <c r="I2227" t="s">
        <v>25</v>
      </c>
      <c r="J2227" t="s">
        <v>23</v>
      </c>
      <c r="K2227" t="s">
        <v>22</v>
      </c>
      <c r="L2227" t="s">
        <v>23</v>
      </c>
      <c r="M2227" t="s">
        <v>23</v>
      </c>
      <c r="N2227" t="s">
        <v>22</v>
      </c>
      <c r="O2227" t="s">
        <v>23</v>
      </c>
      <c r="P2227" t="s">
        <v>29</v>
      </c>
      <c r="Q2227">
        <v>1</v>
      </c>
      <c r="R2227" t="s">
        <v>27</v>
      </c>
      <c r="S2227">
        <v>39.1</v>
      </c>
      <c r="T2227">
        <v>1309</v>
      </c>
      <c r="U2227">
        <v>0</v>
      </c>
    </row>
    <row r="2228" spans="1:21" x14ac:dyDescent="0.25">
      <c r="A2228" t="s">
        <v>2260</v>
      </c>
      <c r="B2228">
        <v>0</v>
      </c>
      <c r="C2228">
        <v>0</v>
      </c>
      <c r="D2228">
        <v>1</v>
      </c>
      <c r="E2228">
        <v>1</v>
      </c>
      <c r="F2228">
        <v>23</v>
      </c>
      <c r="G2228">
        <v>0</v>
      </c>
      <c r="H2228" t="s">
        <v>24</v>
      </c>
      <c r="I2228" t="s">
        <v>25</v>
      </c>
      <c r="J2228" t="s">
        <v>22</v>
      </c>
      <c r="K2228" t="s">
        <v>23</v>
      </c>
      <c r="L2228" t="s">
        <v>23</v>
      </c>
      <c r="M2228" t="s">
        <v>22</v>
      </c>
      <c r="N2228" t="s">
        <v>23</v>
      </c>
      <c r="O2228" t="s">
        <v>23</v>
      </c>
      <c r="P2228" t="s">
        <v>45</v>
      </c>
      <c r="Q2228">
        <v>0</v>
      </c>
      <c r="R2228" t="s">
        <v>30</v>
      </c>
      <c r="S2228">
        <v>34.6</v>
      </c>
      <c r="T2228">
        <v>813.45</v>
      </c>
      <c r="U2228">
        <v>0</v>
      </c>
    </row>
    <row r="2229" spans="1:21" x14ac:dyDescent="0.25">
      <c r="A2229" t="s">
        <v>2261</v>
      </c>
      <c r="B2229">
        <v>1</v>
      </c>
      <c r="C2229">
        <v>0</v>
      </c>
      <c r="D2229">
        <v>1</v>
      </c>
      <c r="E2229">
        <v>1</v>
      </c>
      <c r="F2229">
        <v>58</v>
      </c>
      <c r="G2229">
        <v>1</v>
      </c>
      <c r="H2229" t="s">
        <v>23</v>
      </c>
      <c r="I2229" t="s">
        <v>23</v>
      </c>
      <c r="J2229" t="s">
        <v>44</v>
      </c>
      <c r="K2229" t="s">
        <v>44</v>
      </c>
      <c r="L2229" t="s">
        <v>44</v>
      </c>
      <c r="M2229" t="s">
        <v>44</v>
      </c>
      <c r="N2229" t="s">
        <v>44</v>
      </c>
      <c r="O2229" t="s">
        <v>44</v>
      </c>
      <c r="P2229" t="s">
        <v>29</v>
      </c>
      <c r="Q2229">
        <v>1</v>
      </c>
      <c r="R2229" t="s">
        <v>27</v>
      </c>
      <c r="S2229">
        <v>19.55</v>
      </c>
      <c r="T2229">
        <v>1108.8</v>
      </c>
      <c r="U2229">
        <v>0</v>
      </c>
    </row>
    <row r="2230" spans="1:21" x14ac:dyDescent="0.25">
      <c r="A2230" t="s">
        <v>2262</v>
      </c>
      <c r="B2230">
        <v>0</v>
      </c>
      <c r="C2230">
        <v>1</v>
      </c>
      <c r="D2230">
        <v>1</v>
      </c>
      <c r="E2230">
        <v>0</v>
      </c>
      <c r="F2230">
        <v>70</v>
      </c>
      <c r="G2230">
        <v>1</v>
      </c>
      <c r="H2230" t="s">
        <v>22</v>
      </c>
      <c r="I2230" t="s">
        <v>35</v>
      </c>
      <c r="J2230" t="s">
        <v>23</v>
      </c>
      <c r="K2230" t="s">
        <v>22</v>
      </c>
      <c r="L2230" t="s">
        <v>23</v>
      </c>
      <c r="M2230" t="s">
        <v>22</v>
      </c>
      <c r="N2230" t="s">
        <v>22</v>
      </c>
      <c r="O2230" t="s">
        <v>22</v>
      </c>
      <c r="P2230" t="s">
        <v>45</v>
      </c>
      <c r="Q2230">
        <v>1</v>
      </c>
      <c r="R2230" t="s">
        <v>33</v>
      </c>
      <c r="S2230">
        <v>104.45</v>
      </c>
      <c r="T2230">
        <v>7349.35</v>
      </c>
      <c r="U2230">
        <v>0</v>
      </c>
    </row>
    <row r="2231" spans="1:21" x14ac:dyDescent="0.25">
      <c r="A2231" t="s">
        <v>2263</v>
      </c>
      <c r="B2231">
        <v>1</v>
      </c>
      <c r="C2231">
        <v>0</v>
      </c>
      <c r="D2231">
        <v>1</v>
      </c>
      <c r="E2231">
        <v>0</v>
      </c>
      <c r="F2231">
        <v>4</v>
      </c>
      <c r="G2231">
        <v>1</v>
      </c>
      <c r="H2231" t="s">
        <v>23</v>
      </c>
      <c r="I2231" t="s">
        <v>35</v>
      </c>
      <c r="J2231" t="s">
        <v>23</v>
      </c>
      <c r="K2231" t="s">
        <v>23</v>
      </c>
      <c r="L2231" t="s">
        <v>23</v>
      </c>
      <c r="M2231" t="s">
        <v>23</v>
      </c>
      <c r="N2231" t="s">
        <v>23</v>
      </c>
      <c r="O2231" t="s">
        <v>23</v>
      </c>
      <c r="P2231" t="s">
        <v>26</v>
      </c>
      <c r="Q2231">
        <v>0</v>
      </c>
      <c r="R2231" t="s">
        <v>27</v>
      </c>
      <c r="S2231">
        <v>70.5</v>
      </c>
      <c r="T2231">
        <v>294.2</v>
      </c>
      <c r="U2231">
        <v>0</v>
      </c>
    </row>
    <row r="2232" spans="1:21" x14ac:dyDescent="0.25">
      <c r="A2232" t="s">
        <v>2264</v>
      </c>
      <c r="B2232">
        <v>1</v>
      </c>
      <c r="C2232">
        <v>0</v>
      </c>
      <c r="D2232">
        <v>1</v>
      </c>
      <c r="E2232">
        <v>1</v>
      </c>
      <c r="F2232">
        <v>45</v>
      </c>
      <c r="G2232">
        <v>1</v>
      </c>
      <c r="H2232" t="s">
        <v>23</v>
      </c>
      <c r="I2232" t="s">
        <v>23</v>
      </c>
      <c r="J2232" t="s">
        <v>44</v>
      </c>
      <c r="K2232" t="s">
        <v>44</v>
      </c>
      <c r="L2232" t="s">
        <v>44</v>
      </c>
      <c r="M2232" t="s">
        <v>44</v>
      </c>
      <c r="N2232" t="s">
        <v>44</v>
      </c>
      <c r="O2232" t="s">
        <v>44</v>
      </c>
      <c r="P2232" t="s">
        <v>45</v>
      </c>
      <c r="Q2232">
        <v>0</v>
      </c>
      <c r="R2232" t="s">
        <v>30</v>
      </c>
      <c r="S2232">
        <v>20.350000000000001</v>
      </c>
      <c r="T2232">
        <v>929.2</v>
      </c>
      <c r="U2232">
        <v>0</v>
      </c>
    </row>
    <row r="2233" spans="1:21" x14ac:dyDescent="0.25">
      <c r="A2233" t="s">
        <v>2265</v>
      </c>
      <c r="B2233">
        <v>1</v>
      </c>
      <c r="C2233">
        <v>0</v>
      </c>
      <c r="D2233">
        <v>0</v>
      </c>
      <c r="E2233">
        <v>0</v>
      </c>
      <c r="F2233">
        <v>10</v>
      </c>
      <c r="G2233">
        <v>1</v>
      </c>
      <c r="H2233" t="s">
        <v>23</v>
      </c>
      <c r="I2233" t="s">
        <v>35</v>
      </c>
      <c r="J2233" t="s">
        <v>23</v>
      </c>
      <c r="K2233" t="s">
        <v>23</v>
      </c>
      <c r="L2233" t="s">
        <v>23</v>
      </c>
      <c r="M2233" t="s">
        <v>23</v>
      </c>
      <c r="N2233" t="s">
        <v>23</v>
      </c>
      <c r="O2233" t="s">
        <v>23</v>
      </c>
      <c r="P2233" t="s">
        <v>26</v>
      </c>
      <c r="Q2233">
        <v>1</v>
      </c>
      <c r="R2233" t="s">
        <v>27</v>
      </c>
      <c r="S2233">
        <v>70</v>
      </c>
      <c r="T2233">
        <v>740</v>
      </c>
      <c r="U2233">
        <v>1</v>
      </c>
    </row>
    <row r="2234" spans="1:21" x14ac:dyDescent="0.25">
      <c r="A2234" t="s">
        <v>2266</v>
      </c>
      <c r="B2234">
        <v>1</v>
      </c>
      <c r="C2234">
        <v>0</v>
      </c>
      <c r="D2234">
        <v>1</v>
      </c>
      <c r="E2234">
        <v>1</v>
      </c>
      <c r="F2234">
        <v>36</v>
      </c>
      <c r="G2234">
        <v>1</v>
      </c>
      <c r="H2234" t="s">
        <v>23</v>
      </c>
      <c r="I2234" t="s">
        <v>23</v>
      </c>
      <c r="J2234" t="s">
        <v>44</v>
      </c>
      <c r="K2234" t="s">
        <v>44</v>
      </c>
      <c r="L2234" t="s">
        <v>44</v>
      </c>
      <c r="M2234" t="s">
        <v>44</v>
      </c>
      <c r="N2234" t="s">
        <v>44</v>
      </c>
      <c r="O2234" t="s">
        <v>44</v>
      </c>
      <c r="P2234" t="s">
        <v>45</v>
      </c>
      <c r="Q2234">
        <v>0</v>
      </c>
      <c r="R2234" t="s">
        <v>38</v>
      </c>
      <c r="S2234">
        <v>19.45</v>
      </c>
      <c r="T2234">
        <v>754.5</v>
      </c>
      <c r="U2234">
        <v>0</v>
      </c>
    </row>
    <row r="2235" spans="1:21" x14ac:dyDescent="0.25">
      <c r="A2235" t="s">
        <v>2267</v>
      </c>
      <c r="B2235">
        <v>1</v>
      </c>
      <c r="C2235">
        <v>0</v>
      </c>
      <c r="D2235">
        <v>0</v>
      </c>
      <c r="E2235">
        <v>0</v>
      </c>
      <c r="F2235">
        <v>54</v>
      </c>
      <c r="G2235">
        <v>1</v>
      </c>
      <c r="H2235" t="s">
        <v>23</v>
      </c>
      <c r="I2235" t="s">
        <v>25</v>
      </c>
      <c r="J2235" t="s">
        <v>22</v>
      </c>
      <c r="K2235" t="s">
        <v>22</v>
      </c>
      <c r="L2235" t="s">
        <v>23</v>
      </c>
      <c r="M2235" t="s">
        <v>22</v>
      </c>
      <c r="N2235" t="s">
        <v>22</v>
      </c>
      <c r="O2235" t="s">
        <v>23</v>
      </c>
      <c r="P2235" t="s">
        <v>26</v>
      </c>
      <c r="Q2235">
        <v>1</v>
      </c>
      <c r="R2235" t="s">
        <v>30</v>
      </c>
      <c r="S2235">
        <v>69.900000000000006</v>
      </c>
      <c r="T2235">
        <v>3883.3</v>
      </c>
      <c r="U2235">
        <v>0</v>
      </c>
    </row>
    <row r="2236" spans="1:21" x14ac:dyDescent="0.25">
      <c r="A2236" t="s">
        <v>2268</v>
      </c>
      <c r="B2236">
        <v>1</v>
      </c>
      <c r="C2236">
        <v>0</v>
      </c>
      <c r="D2236">
        <v>1</v>
      </c>
      <c r="E2236">
        <v>1</v>
      </c>
      <c r="F2236">
        <v>23</v>
      </c>
      <c r="G2236">
        <v>1</v>
      </c>
      <c r="H2236" t="s">
        <v>22</v>
      </c>
      <c r="I2236" t="s">
        <v>25</v>
      </c>
      <c r="J2236" t="s">
        <v>23</v>
      </c>
      <c r="K2236" t="s">
        <v>22</v>
      </c>
      <c r="L2236" t="s">
        <v>23</v>
      </c>
      <c r="M2236" t="s">
        <v>22</v>
      </c>
      <c r="N2236" t="s">
        <v>23</v>
      </c>
      <c r="O2236" t="s">
        <v>23</v>
      </c>
      <c r="P2236" t="s">
        <v>45</v>
      </c>
      <c r="Q2236">
        <v>0</v>
      </c>
      <c r="R2236" t="s">
        <v>30</v>
      </c>
      <c r="S2236">
        <v>59.7</v>
      </c>
      <c r="T2236">
        <v>1414.2</v>
      </c>
      <c r="U2236">
        <v>0</v>
      </c>
    </row>
    <row r="2237" spans="1:21" x14ac:dyDescent="0.25">
      <c r="A2237" t="s">
        <v>2269</v>
      </c>
      <c r="B2237">
        <v>0</v>
      </c>
      <c r="C2237">
        <v>0</v>
      </c>
      <c r="D2237">
        <v>1</v>
      </c>
      <c r="E2237">
        <v>1</v>
      </c>
      <c r="F2237">
        <v>41</v>
      </c>
      <c r="G2237">
        <v>1</v>
      </c>
      <c r="H2237" t="s">
        <v>22</v>
      </c>
      <c r="I2237" t="s">
        <v>25</v>
      </c>
      <c r="J2237" t="s">
        <v>22</v>
      </c>
      <c r="K2237" t="s">
        <v>22</v>
      </c>
      <c r="L2237" t="s">
        <v>22</v>
      </c>
      <c r="M2237" t="s">
        <v>23</v>
      </c>
      <c r="N2237" t="s">
        <v>22</v>
      </c>
      <c r="O2237" t="s">
        <v>23</v>
      </c>
      <c r="P2237" t="s">
        <v>29</v>
      </c>
      <c r="Q2237">
        <v>1</v>
      </c>
      <c r="R2237" t="s">
        <v>38</v>
      </c>
      <c r="S2237">
        <v>78.349999999999994</v>
      </c>
      <c r="T2237">
        <v>3211.2</v>
      </c>
      <c r="U2237">
        <v>0</v>
      </c>
    </row>
    <row r="2238" spans="1:21" x14ac:dyDescent="0.25">
      <c r="A2238" t="s">
        <v>2270</v>
      </c>
      <c r="B2238">
        <v>1</v>
      </c>
      <c r="C2238">
        <v>1</v>
      </c>
      <c r="D2238">
        <v>0</v>
      </c>
      <c r="E2238">
        <v>0</v>
      </c>
      <c r="F2238">
        <v>5</v>
      </c>
      <c r="G2238">
        <v>1</v>
      </c>
      <c r="H2238" t="s">
        <v>23</v>
      </c>
      <c r="I2238" t="s">
        <v>35</v>
      </c>
      <c r="J2238" t="s">
        <v>23</v>
      </c>
      <c r="K2238" t="s">
        <v>23</v>
      </c>
      <c r="L2238" t="s">
        <v>23</v>
      </c>
      <c r="M2238" t="s">
        <v>23</v>
      </c>
      <c r="N2238" t="s">
        <v>23</v>
      </c>
      <c r="O2238" t="s">
        <v>23</v>
      </c>
      <c r="P2238" t="s">
        <v>26</v>
      </c>
      <c r="Q2238">
        <v>1</v>
      </c>
      <c r="R2238" t="s">
        <v>30</v>
      </c>
      <c r="S2238">
        <v>71.45</v>
      </c>
      <c r="T2238">
        <v>371.6</v>
      </c>
      <c r="U2238">
        <v>0</v>
      </c>
    </row>
    <row r="2239" spans="1:21" x14ac:dyDescent="0.25">
      <c r="A2239" t="s">
        <v>2271</v>
      </c>
      <c r="B2239">
        <v>1</v>
      </c>
      <c r="C2239">
        <v>0</v>
      </c>
      <c r="D2239">
        <v>1</v>
      </c>
      <c r="E2239">
        <v>1</v>
      </c>
      <c r="F2239">
        <v>27</v>
      </c>
      <c r="G2239">
        <v>0</v>
      </c>
      <c r="H2239" t="s">
        <v>24</v>
      </c>
      <c r="I2239" t="s">
        <v>25</v>
      </c>
      <c r="J2239" t="s">
        <v>23</v>
      </c>
      <c r="K2239" t="s">
        <v>22</v>
      </c>
      <c r="L2239" t="s">
        <v>22</v>
      </c>
      <c r="M2239" t="s">
        <v>23</v>
      </c>
      <c r="N2239" t="s">
        <v>23</v>
      </c>
      <c r="O2239" t="s">
        <v>22</v>
      </c>
      <c r="P2239" t="s">
        <v>29</v>
      </c>
      <c r="Q2239">
        <v>1</v>
      </c>
      <c r="R2239" t="s">
        <v>38</v>
      </c>
      <c r="S2239">
        <v>45.85</v>
      </c>
      <c r="T2239">
        <v>1246.4000000000001</v>
      </c>
      <c r="U2239">
        <v>0</v>
      </c>
    </row>
    <row r="2240" spans="1:21" x14ac:dyDescent="0.25">
      <c r="A2240" t="s">
        <v>2272</v>
      </c>
      <c r="B2240">
        <v>0</v>
      </c>
      <c r="C2240">
        <v>0</v>
      </c>
      <c r="D2240">
        <v>0</v>
      </c>
      <c r="E2240">
        <v>0</v>
      </c>
      <c r="F2240">
        <v>1</v>
      </c>
      <c r="G2240">
        <v>1</v>
      </c>
      <c r="H2240" t="s">
        <v>23</v>
      </c>
      <c r="I2240" t="s">
        <v>35</v>
      </c>
      <c r="J2240" t="s">
        <v>23</v>
      </c>
      <c r="K2240" t="s">
        <v>23</v>
      </c>
      <c r="L2240" t="s">
        <v>23</v>
      </c>
      <c r="M2240" t="s">
        <v>22</v>
      </c>
      <c r="N2240" t="s">
        <v>22</v>
      </c>
      <c r="O2240" t="s">
        <v>22</v>
      </c>
      <c r="P2240" t="s">
        <v>26</v>
      </c>
      <c r="Q2240">
        <v>1</v>
      </c>
      <c r="R2240" t="s">
        <v>27</v>
      </c>
      <c r="S2240">
        <v>95.85</v>
      </c>
      <c r="T2240">
        <v>95.85</v>
      </c>
      <c r="U2240">
        <v>0</v>
      </c>
    </row>
    <row r="2241" spans="1:21" x14ac:dyDescent="0.25">
      <c r="A2241" t="s">
        <v>2273</v>
      </c>
      <c r="B2241">
        <v>0</v>
      </c>
      <c r="C2241">
        <v>0</v>
      </c>
      <c r="D2241">
        <v>1</v>
      </c>
      <c r="E2241">
        <v>1</v>
      </c>
      <c r="F2241">
        <v>67</v>
      </c>
      <c r="G2241">
        <v>0</v>
      </c>
      <c r="H2241" t="s">
        <v>24</v>
      </c>
      <c r="I2241" t="s">
        <v>25</v>
      </c>
      <c r="J2241" t="s">
        <v>22</v>
      </c>
      <c r="K2241" t="s">
        <v>23</v>
      </c>
      <c r="L2241" t="s">
        <v>23</v>
      </c>
      <c r="M2241" t="s">
        <v>22</v>
      </c>
      <c r="N2241" t="s">
        <v>23</v>
      </c>
      <c r="O2241" t="s">
        <v>23</v>
      </c>
      <c r="P2241" t="s">
        <v>45</v>
      </c>
      <c r="Q2241">
        <v>0</v>
      </c>
      <c r="R2241" t="s">
        <v>38</v>
      </c>
      <c r="S2241">
        <v>35.700000000000003</v>
      </c>
      <c r="T2241">
        <v>2545.6999999999998</v>
      </c>
      <c r="U2241">
        <v>0</v>
      </c>
    </row>
    <row r="2242" spans="1:21" x14ac:dyDescent="0.25">
      <c r="A2242" t="s">
        <v>2274</v>
      </c>
      <c r="B2242">
        <v>0</v>
      </c>
      <c r="C2242">
        <v>1</v>
      </c>
      <c r="D2242">
        <v>1</v>
      </c>
      <c r="E2242">
        <v>1</v>
      </c>
      <c r="F2242">
        <v>72</v>
      </c>
      <c r="G2242">
        <v>1</v>
      </c>
      <c r="H2242" t="s">
        <v>22</v>
      </c>
      <c r="I2242" t="s">
        <v>25</v>
      </c>
      <c r="J2242" t="s">
        <v>22</v>
      </c>
      <c r="K2242" t="s">
        <v>22</v>
      </c>
      <c r="L2242" t="s">
        <v>22</v>
      </c>
      <c r="M2242" t="s">
        <v>22</v>
      </c>
      <c r="N2242" t="s">
        <v>22</v>
      </c>
      <c r="O2242" t="s">
        <v>22</v>
      </c>
      <c r="P2242" t="s">
        <v>45</v>
      </c>
      <c r="Q2242">
        <v>1</v>
      </c>
      <c r="R2242" t="s">
        <v>38</v>
      </c>
      <c r="S2242">
        <v>89.55</v>
      </c>
      <c r="T2242">
        <v>6448.85</v>
      </c>
      <c r="U2242">
        <v>0</v>
      </c>
    </row>
    <row r="2243" spans="1:21" x14ac:dyDescent="0.25">
      <c r="A2243" t="s">
        <v>2275</v>
      </c>
      <c r="B2243">
        <v>0</v>
      </c>
      <c r="C2243">
        <v>0</v>
      </c>
      <c r="D2243">
        <v>1</v>
      </c>
      <c r="E2243">
        <v>1</v>
      </c>
      <c r="F2243">
        <v>56</v>
      </c>
      <c r="G2243">
        <v>1</v>
      </c>
      <c r="H2243" t="s">
        <v>22</v>
      </c>
      <c r="I2243" t="s">
        <v>23</v>
      </c>
      <c r="J2243" t="s">
        <v>44</v>
      </c>
      <c r="K2243" t="s">
        <v>44</v>
      </c>
      <c r="L2243" t="s">
        <v>44</v>
      </c>
      <c r="M2243" t="s">
        <v>44</v>
      </c>
      <c r="N2243" t="s">
        <v>44</v>
      </c>
      <c r="O2243" t="s">
        <v>44</v>
      </c>
      <c r="P2243" t="s">
        <v>45</v>
      </c>
      <c r="Q2243">
        <v>1</v>
      </c>
      <c r="R2243" t="s">
        <v>38</v>
      </c>
      <c r="S2243">
        <v>24.95</v>
      </c>
      <c r="T2243">
        <v>1468.9</v>
      </c>
      <c r="U2243">
        <v>0</v>
      </c>
    </row>
    <row r="2244" spans="1:21" x14ac:dyDescent="0.25">
      <c r="A2244" t="s">
        <v>2276</v>
      </c>
      <c r="B2244">
        <v>1</v>
      </c>
      <c r="C2244">
        <v>0</v>
      </c>
      <c r="D2244">
        <v>1</v>
      </c>
      <c r="E2244">
        <v>1</v>
      </c>
      <c r="F2244">
        <v>44</v>
      </c>
      <c r="G2244">
        <v>1</v>
      </c>
      <c r="H2244" t="s">
        <v>22</v>
      </c>
      <c r="I2244" t="s">
        <v>23</v>
      </c>
      <c r="J2244" t="s">
        <v>44</v>
      </c>
      <c r="K2244" t="s">
        <v>44</v>
      </c>
      <c r="L2244" t="s">
        <v>44</v>
      </c>
      <c r="M2244" t="s">
        <v>44</v>
      </c>
      <c r="N2244" t="s">
        <v>44</v>
      </c>
      <c r="O2244" t="s">
        <v>44</v>
      </c>
      <c r="P2244" t="s">
        <v>29</v>
      </c>
      <c r="Q2244">
        <v>0</v>
      </c>
      <c r="R2244" t="s">
        <v>27</v>
      </c>
      <c r="S2244">
        <v>24.85</v>
      </c>
      <c r="T2244">
        <v>1013.6</v>
      </c>
      <c r="U2244">
        <v>0</v>
      </c>
    </row>
    <row r="2245" spans="1:21" x14ac:dyDescent="0.25">
      <c r="A2245" t="s">
        <v>2277</v>
      </c>
      <c r="B2245">
        <v>0</v>
      </c>
      <c r="C2245">
        <v>1</v>
      </c>
      <c r="D2245">
        <v>1</v>
      </c>
      <c r="E2245">
        <v>0</v>
      </c>
      <c r="F2245">
        <v>66</v>
      </c>
      <c r="G2245">
        <v>1</v>
      </c>
      <c r="H2245" t="s">
        <v>22</v>
      </c>
      <c r="I2245" t="s">
        <v>35</v>
      </c>
      <c r="J2245" t="s">
        <v>23</v>
      </c>
      <c r="K2245" t="s">
        <v>22</v>
      </c>
      <c r="L2245" t="s">
        <v>23</v>
      </c>
      <c r="M2245" t="s">
        <v>23</v>
      </c>
      <c r="N2245" t="s">
        <v>22</v>
      </c>
      <c r="O2245" t="s">
        <v>22</v>
      </c>
      <c r="P2245" t="s">
        <v>26</v>
      </c>
      <c r="Q2245">
        <v>1</v>
      </c>
      <c r="R2245" t="s">
        <v>27</v>
      </c>
      <c r="S2245">
        <v>100.8</v>
      </c>
      <c r="T2245">
        <v>6690.75</v>
      </c>
      <c r="U2245">
        <v>0</v>
      </c>
    </row>
    <row r="2246" spans="1:21" x14ac:dyDescent="0.25">
      <c r="A2246" t="s">
        <v>2278</v>
      </c>
      <c r="B2246">
        <v>0</v>
      </c>
      <c r="C2246">
        <v>0</v>
      </c>
      <c r="D2246">
        <v>0</v>
      </c>
      <c r="E2246">
        <v>0</v>
      </c>
      <c r="F2246">
        <v>34</v>
      </c>
      <c r="G2246">
        <v>1</v>
      </c>
      <c r="H2246" t="s">
        <v>22</v>
      </c>
      <c r="I2246" t="s">
        <v>25</v>
      </c>
      <c r="J2246" t="s">
        <v>22</v>
      </c>
      <c r="K2246" t="s">
        <v>22</v>
      </c>
      <c r="L2246" t="s">
        <v>23</v>
      </c>
      <c r="M2246" t="s">
        <v>22</v>
      </c>
      <c r="N2246" t="s">
        <v>23</v>
      </c>
      <c r="O2246" t="s">
        <v>23</v>
      </c>
      <c r="P2246" t="s">
        <v>29</v>
      </c>
      <c r="Q2246">
        <v>1</v>
      </c>
      <c r="R2246" t="s">
        <v>30</v>
      </c>
      <c r="S2246">
        <v>64.400000000000006</v>
      </c>
      <c r="T2246">
        <v>2088.75</v>
      </c>
      <c r="U2246">
        <v>1</v>
      </c>
    </row>
    <row r="2247" spans="1:21" x14ac:dyDescent="0.25">
      <c r="A2247" t="s">
        <v>2279</v>
      </c>
      <c r="B2247">
        <v>0</v>
      </c>
      <c r="C2247">
        <v>0</v>
      </c>
      <c r="D2247">
        <v>1</v>
      </c>
      <c r="E2247">
        <v>0</v>
      </c>
      <c r="F2247">
        <v>69</v>
      </c>
      <c r="G2247">
        <v>1</v>
      </c>
      <c r="H2247" t="s">
        <v>22</v>
      </c>
      <c r="I2247" t="s">
        <v>35</v>
      </c>
      <c r="J2247" t="s">
        <v>23</v>
      </c>
      <c r="K2247" t="s">
        <v>23</v>
      </c>
      <c r="L2247" t="s">
        <v>22</v>
      </c>
      <c r="M2247" t="s">
        <v>22</v>
      </c>
      <c r="N2247" t="s">
        <v>22</v>
      </c>
      <c r="O2247" t="s">
        <v>22</v>
      </c>
      <c r="P2247" t="s">
        <v>45</v>
      </c>
      <c r="Q2247">
        <v>0</v>
      </c>
      <c r="R2247" t="s">
        <v>33</v>
      </c>
      <c r="S2247">
        <v>105.35</v>
      </c>
      <c r="T2247">
        <v>7240.65</v>
      </c>
      <c r="U2247">
        <v>0</v>
      </c>
    </row>
    <row r="2248" spans="1:21" x14ac:dyDescent="0.25">
      <c r="A2248" t="s">
        <v>2280</v>
      </c>
      <c r="B2248">
        <v>0</v>
      </c>
      <c r="C2248">
        <v>0</v>
      </c>
      <c r="D2248">
        <v>1</v>
      </c>
      <c r="E2248">
        <v>1</v>
      </c>
      <c r="F2248">
        <v>1</v>
      </c>
      <c r="G2248">
        <v>1</v>
      </c>
      <c r="H2248" t="s">
        <v>22</v>
      </c>
      <c r="I2248" t="s">
        <v>35</v>
      </c>
      <c r="J2248" t="s">
        <v>22</v>
      </c>
      <c r="K2248" t="s">
        <v>23</v>
      </c>
      <c r="L2248" t="s">
        <v>22</v>
      </c>
      <c r="M2248" t="s">
        <v>23</v>
      </c>
      <c r="N2248" t="s">
        <v>22</v>
      </c>
      <c r="O2248" t="s">
        <v>22</v>
      </c>
      <c r="P2248" t="s">
        <v>26</v>
      </c>
      <c r="Q2248">
        <v>1</v>
      </c>
      <c r="R2248" t="s">
        <v>27</v>
      </c>
      <c r="S2248">
        <v>102.45</v>
      </c>
      <c r="T2248">
        <v>102.45</v>
      </c>
      <c r="U2248">
        <v>1</v>
      </c>
    </row>
    <row r="2249" spans="1:21" x14ac:dyDescent="0.25">
      <c r="A2249" t="s">
        <v>2281</v>
      </c>
      <c r="B2249">
        <v>0</v>
      </c>
      <c r="C2249">
        <v>0</v>
      </c>
      <c r="D2249">
        <v>0</v>
      </c>
      <c r="E2249">
        <v>0</v>
      </c>
      <c r="F2249">
        <v>40</v>
      </c>
      <c r="G2249">
        <v>1</v>
      </c>
      <c r="H2249" t="s">
        <v>23</v>
      </c>
      <c r="I2249" t="s">
        <v>23</v>
      </c>
      <c r="J2249" t="s">
        <v>44</v>
      </c>
      <c r="K2249" t="s">
        <v>44</v>
      </c>
      <c r="L2249" t="s">
        <v>44</v>
      </c>
      <c r="M2249" t="s">
        <v>44</v>
      </c>
      <c r="N2249" t="s">
        <v>44</v>
      </c>
      <c r="O2249" t="s">
        <v>44</v>
      </c>
      <c r="P2249" t="s">
        <v>45</v>
      </c>
      <c r="Q2249">
        <v>0</v>
      </c>
      <c r="R2249" t="s">
        <v>38</v>
      </c>
      <c r="S2249">
        <v>19.649999999999999</v>
      </c>
      <c r="T2249">
        <v>830.25</v>
      </c>
      <c r="U2249">
        <v>0</v>
      </c>
    </row>
    <row r="2250" spans="1:21" x14ac:dyDescent="0.25">
      <c r="A2250" t="s">
        <v>2282</v>
      </c>
      <c r="B2250">
        <v>1</v>
      </c>
      <c r="C2250">
        <v>0</v>
      </c>
      <c r="D2250">
        <v>1</v>
      </c>
      <c r="E2250">
        <v>1</v>
      </c>
      <c r="F2250">
        <v>30</v>
      </c>
      <c r="G2250">
        <v>1</v>
      </c>
      <c r="H2250" t="s">
        <v>22</v>
      </c>
      <c r="I2250" t="s">
        <v>25</v>
      </c>
      <c r="J2250" t="s">
        <v>22</v>
      </c>
      <c r="K2250" t="s">
        <v>23</v>
      </c>
      <c r="L2250" t="s">
        <v>23</v>
      </c>
      <c r="M2250" t="s">
        <v>23</v>
      </c>
      <c r="N2250" t="s">
        <v>23</v>
      </c>
      <c r="O2250" t="s">
        <v>23</v>
      </c>
      <c r="P2250" t="s">
        <v>26</v>
      </c>
      <c r="Q2250">
        <v>1</v>
      </c>
      <c r="R2250" t="s">
        <v>33</v>
      </c>
      <c r="S2250">
        <v>54.45</v>
      </c>
      <c r="T2250">
        <v>1588.7</v>
      </c>
      <c r="U2250">
        <v>0</v>
      </c>
    </row>
    <row r="2251" spans="1:21" x14ac:dyDescent="0.25">
      <c r="A2251" t="s">
        <v>2283</v>
      </c>
      <c r="B2251">
        <v>0</v>
      </c>
      <c r="C2251">
        <v>0</v>
      </c>
      <c r="D2251">
        <v>0</v>
      </c>
      <c r="E2251">
        <v>0</v>
      </c>
      <c r="F2251">
        <v>11</v>
      </c>
      <c r="G2251">
        <v>1</v>
      </c>
      <c r="H2251" t="s">
        <v>23</v>
      </c>
      <c r="I2251" t="s">
        <v>25</v>
      </c>
      <c r="J2251" t="s">
        <v>23</v>
      </c>
      <c r="K2251" t="s">
        <v>23</v>
      </c>
      <c r="L2251" t="s">
        <v>23</v>
      </c>
      <c r="M2251" t="s">
        <v>22</v>
      </c>
      <c r="N2251" t="s">
        <v>22</v>
      </c>
      <c r="O2251" t="s">
        <v>22</v>
      </c>
      <c r="P2251" t="s">
        <v>26</v>
      </c>
      <c r="Q2251">
        <v>0</v>
      </c>
      <c r="R2251" t="s">
        <v>30</v>
      </c>
      <c r="S2251">
        <v>70.5</v>
      </c>
      <c r="T2251">
        <v>829.3</v>
      </c>
      <c r="U2251">
        <v>0</v>
      </c>
    </row>
    <row r="2252" spans="1:21" x14ac:dyDescent="0.25">
      <c r="A2252" t="s">
        <v>2284</v>
      </c>
      <c r="B2252">
        <v>0</v>
      </c>
      <c r="C2252">
        <v>0</v>
      </c>
      <c r="D2252">
        <v>0</v>
      </c>
      <c r="E2252">
        <v>0</v>
      </c>
      <c r="F2252">
        <v>15</v>
      </c>
      <c r="G2252">
        <v>1</v>
      </c>
      <c r="H2252" t="s">
        <v>23</v>
      </c>
      <c r="I2252" t="s">
        <v>23</v>
      </c>
      <c r="J2252" t="s">
        <v>44</v>
      </c>
      <c r="K2252" t="s">
        <v>44</v>
      </c>
      <c r="L2252" t="s">
        <v>44</v>
      </c>
      <c r="M2252" t="s">
        <v>44</v>
      </c>
      <c r="N2252" t="s">
        <v>44</v>
      </c>
      <c r="O2252" t="s">
        <v>44</v>
      </c>
      <c r="P2252" t="s">
        <v>29</v>
      </c>
      <c r="Q2252">
        <v>0</v>
      </c>
      <c r="R2252" t="s">
        <v>38</v>
      </c>
      <c r="S2252">
        <v>20.100000000000001</v>
      </c>
      <c r="T2252">
        <v>302.45</v>
      </c>
      <c r="U2252">
        <v>0</v>
      </c>
    </row>
    <row r="2253" spans="1:21" x14ac:dyDescent="0.25">
      <c r="A2253" t="s">
        <v>2285</v>
      </c>
      <c r="B2253">
        <v>1</v>
      </c>
      <c r="C2253">
        <v>0</v>
      </c>
      <c r="D2253">
        <v>0</v>
      </c>
      <c r="E2253">
        <v>0</v>
      </c>
      <c r="F2253">
        <v>11</v>
      </c>
      <c r="G2253">
        <v>1</v>
      </c>
      <c r="H2253" t="s">
        <v>23</v>
      </c>
      <c r="I2253" t="s">
        <v>25</v>
      </c>
      <c r="J2253" t="s">
        <v>23</v>
      </c>
      <c r="K2253" t="s">
        <v>23</v>
      </c>
      <c r="L2253" t="s">
        <v>22</v>
      </c>
      <c r="M2253" t="s">
        <v>23</v>
      </c>
      <c r="N2253" t="s">
        <v>22</v>
      </c>
      <c r="O2253" t="s">
        <v>22</v>
      </c>
      <c r="P2253" t="s">
        <v>26</v>
      </c>
      <c r="Q2253">
        <v>1</v>
      </c>
      <c r="R2253" t="s">
        <v>27</v>
      </c>
      <c r="S2253">
        <v>69.349999999999994</v>
      </c>
      <c r="T2253">
        <v>712.25</v>
      </c>
      <c r="U2253">
        <v>0</v>
      </c>
    </row>
    <row r="2254" spans="1:21" x14ac:dyDescent="0.25">
      <c r="A2254" t="s">
        <v>2286</v>
      </c>
      <c r="B2254">
        <v>0</v>
      </c>
      <c r="C2254">
        <v>0</v>
      </c>
      <c r="D2254">
        <v>1</v>
      </c>
      <c r="E2254">
        <v>1</v>
      </c>
      <c r="F2254">
        <v>64</v>
      </c>
      <c r="G2254">
        <v>1</v>
      </c>
      <c r="H2254" t="s">
        <v>23</v>
      </c>
      <c r="I2254" t="s">
        <v>23</v>
      </c>
      <c r="J2254" t="s">
        <v>44</v>
      </c>
      <c r="K2254" t="s">
        <v>44</v>
      </c>
      <c r="L2254" t="s">
        <v>44</v>
      </c>
      <c r="M2254" t="s">
        <v>44</v>
      </c>
      <c r="N2254" t="s">
        <v>44</v>
      </c>
      <c r="O2254" t="s">
        <v>44</v>
      </c>
      <c r="P2254" t="s">
        <v>29</v>
      </c>
      <c r="Q2254">
        <v>0</v>
      </c>
      <c r="R2254" t="s">
        <v>33</v>
      </c>
      <c r="S2254">
        <v>19.8</v>
      </c>
      <c r="T2254">
        <v>1336.65</v>
      </c>
      <c r="U2254">
        <v>0</v>
      </c>
    </row>
    <row r="2255" spans="1:21" x14ac:dyDescent="0.25">
      <c r="A2255" t="s">
        <v>2287</v>
      </c>
      <c r="B2255">
        <v>1</v>
      </c>
      <c r="C2255">
        <v>1</v>
      </c>
      <c r="D2255">
        <v>1</v>
      </c>
      <c r="E2255">
        <v>0</v>
      </c>
      <c r="F2255">
        <v>72</v>
      </c>
      <c r="G2255">
        <v>1</v>
      </c>
      <c r="H2255" t="s">
        <v>23</v>
      </c>
      <c r="I2255" t="s">
        <v>25</v>
      </c>
      <c r="J2255" t="s">
        <v>22</v>
      </c>
      <c r="K2255" t="s">
        <v>22</v>
      </c>
      <c r="L2255" t="s">
        <v>22</v>
      </c>
      <c r="M2255" t="s">
        <v>22</v>
      </c>
      <c r="N2255" t="s">
        <v>22</v>
      </c>
      <c r="O2255" t="s">
        <v>23</v>
      </c>
      <c r="P2255" t="s">
        <v>45</v>
      </c>
      <c r="Q2255">
        <v>0</v>
      </c>
      <c r="R2255" t="s">
        <v>33</v>
      </c>
      <c r="S2255">
        <v>74.400000000000006</v>
      </c>
      <c r="T2255">
        <v>5360.75</v>
      </c>
      <c r="U2255">
        <v>0</v>
      </c>
    </row>
    <row r="2256" spans="1:21" x14ac:dyDescent="0.25">
      <c r="A2256" t="s">
        <v>2288</v>
      </c>
      <c r="B2256">
        <v>1</v>
      </c>
      <c r="C2256">
        <v>1</v>
      </c>
      <c r="D2256">
        <v>1</v>
      </c>
      <c r="E2256">
        <v>0</v>
      </c>
      <c r="F2256">
        <v>72</v>
      </c>
      <c r="G2256">
        <v>1</v>
      </c>
      <c r="H2256" t="s">
        <v>22</v>
      </c>
      <c r="I2256" t="s">
        <v>35</v>
      </c>
      <c r="J2256" t="s">
        <v>22</v>
      </c>
      <c r="K2256" t="s">
        <v>22</v>
      </c>
      <c r="L2256" t="s">
        <v>22</v>
      </c>
      <c r="M2256" t="s">
        <v>22</v>
      </c>
      <c r="N2256" t="s">
        <v>23</v>
      </c>
      <c r="O2256" t="s">
        <v>23</v>
      </c>
      <c r="P2256" t="s">
        <v>45</v>
      </c>
      <c r="Q2256">
        <v>1</v>
      </c>
      <c r="R2256" t="s">
        <v>33</v>
      </c>
      <c r="S2256">
        <v>93.05</v>
      </c>
      <c r="T2256">
        <v>6735.05</v>
      </c>
      <c r="U2256">
        <v>0</v>
      </c>
    </row>
    <row r="2257" spans="1:21" x14ac:dyDescent="0.25">
      <c r="A2257" t="s">
        <v>2289</v>
      </c>
      <c r="B2257">
        <v>0</v>
      </c>
      <c r="C2257">
        <v>0</v>
      </c>
      <c r="D2257">
        <v>0</v>
      </c>
      <c r="E2257">
        <v>1</v>
      </c>
      <c r="F2257">
        <v>1</v>
      </c>
      <c r="G2257">
        <v>1</v>
      </c>
      <c r="H2257" t="s">
        <v>23</v>
      </c>
      <c r="I2257" t="s">
        <v>25</v>
      </c>
      <c r="J2257" t="s">
        <v>22</v>
      </c>
      <c r="K2257" t="s">
        <v>23</v>
      </c>
      <c r="L2257" t="s">
        <v>23</v>
      </c>
      <c r="M2257" t="s">
        <v>23</v>
      </c>
      <c r="N2257" t="s">
        <v>23</v>
      </c>
      <c r="O2257" t="s">
        <v>23</v>
      </c>
      <c r="P2257" t="s">
        <v>26</v>
      </c>
      <c r="Q2257">
        <v>0</v>
      </c>
      <c r="R2257" t="s">
        <v>30</v>
      </c>
      <c r="S2257">
        <v>51.2</v>
      </c>
      <c r="T2257">
        <v>51.2</v>
      </c>
      <c r="U2257">
        <v>0</v>
      </c>
    </row>
    <row r="2258" spans="1:21" x14ac:dyDescent="0.25">
      <c r="A2258" t="s">
        <v>2290</v>
      </c>
      <c r="B2258">
        <v>0</v>
      </c>
      <c r="C2258">
        <v>0</v>
      </c>
      <c r="D2258">
        <v>0</v>
      </c>
      <c r="E2258">
        <v>1</v>
      </c>
      <c r="F2258">
        <v>15</v>
      </c>
      <c r="G2258">
        <v>1</v>
      </c>
      <c r="H2258" t="s">
        <v>23</v>
      </c>
      <c r="I2258" t="s">
        <v>25</v>
      </c>
      <c r="J2258" t="s">
        <v>22</v>
      </c>
      <c r="K2258" t="s">
        <v>22</v>
      </c>
      <c r="L2258" t="s">
        <v>22</v>
      </c>
      <c r="M2258" t="s">
        <v>22</v>
      </c>
      <c r="N2258" t="s">
        <v>23</v>
      </c>
      <c r="O2258" t="s">
        <v>23</v>
      </c>
      <c r="P2258" t="s">
        <v>29</v>
      </c>
      <c r="Q2258">
        <v>0</v>
      </c>
      <c r="R2258" t="s">
        <v>38</v>
      </c>
      <c r="S2258">
        <v>65.599999999999994</v>
      </c>
      <c r="T2258">
        <v>1010</v>
      </c>
      <c r="U2258">
        <v>0</v>
      </c>
    </row>
    <row r="2259" spans="1:21" x14ac:dyDescent="0.25">
      <c r="A2259" t="s">
        <v>2291</v>
      </c>
      <c r="B2259">
        <v>0</v>
      </c>
      <c r="C2259">
        <v>0</v>
      </c>
      <c r="D2259">
        <v>0</v>
      </c>
      <c r="E2259">
        <v>0</v>
      </c>
      <c r="F2259">
        <v>60</v>
      </c>
      <c r="G2259">
        <v>1</v>
      </c>
      <c r="H2259" t="s">
        <v>22</v>
      </c>
      <c r="I2259" t="s">
        <v>25</v>
      </c>
      <c r="J2259" t="s">
        <v>23</v>
      </c>
      <c r="K2259" t="s">
        <v>23</v>
      </c>
      <c r="L2259" t="s">
        <v>22</v>
      </c>
      <c r="M2259" t="s">
        <v>22</v>
      </c>
      <c r="N2259" t="s">
        <v>22</v>
      </c>
      <c r="O2259" t="s">
        <v>22</v>
      </c>
      <c r="P2259" t="s">
        <v>29</v>
      </c>
      <c r="Q2259">
        <v>0</v>
      </c>
      <c r="R2259" t="s">
        <v>38</v>
      </c>
      <c r="S2259">
        <v>80.55</v>
      </c>
      <c r="T2259">
        <v>4847.05</v>
      </c>
      <c r="U2259">
        <v>0</v>
      </c>
    </row>
    <row r="2260" spans="1:21" x14ac:dyDescent="0.25">
      <c r="A2260" t="s">
        <v>2292</v>
      </c>
      <c r="B2260">
        <v>1</v>
      </c>
      <c r="C2260">
        <v>0</v>
      </c>
      <c r="D2260">
        <v>0</v>
      </c>
      <c r="E2260">
        <v>0</v>
      </c>
      <c r="F2260">
        <v>56</v>
      </c>
      <c r="G2260">
        <v>1</v>
      </c>
      <c r="H2260" t="s">
        <v>23</v>
      </c>
      <c r="I2260" t="s">
        <v>25</v>
      </c>
      <c r="J2260" t="s">
        <v>22</v>
      </c>
      <c r="K2260" t="s">
        <v>23</v>
      </c>
      <c r="L2260" t="s">
        <v>22</v>
      </c>
      <c r="M2260" t="s">
        <v>23</v>
      </c>
      <c r="N2260" t="s">
        <v>23</v>
      </c>
      <c r="O2260" t="s">
        <v>23</v>
      </c>
      <c r="P2260" t="s">
        <v>29</v>
      </c>
      <c r="Q2260">
        <v>0</v>
      </c>
      <c r="R2260" t="s">
        <v>30</v>
      </c>
      <c r="S2260">
        <v>52.7</v>
      </c>
      <c r="T2260">
        <v>3019.7</v>
      </c>
      <c r="U2260">
        <v>0</v>
      </c>
    </row>
    <row r="2261" spans="1:21" x14ac:dyDescent="0.25">
      <c r="A2261" t="s">
        <v>2293</v>
      </c>
      <c r="B2261">
        <v>0</v>
      </c>
      <c r="C2261">
        <v>0</v>
      </c>
      <c r="D2261">
        <v>0</v>
      </c>
      <c r="E2261">
        <v>0</v>
      </c>
      <c r="F2261">
        <v>8</v>
      </c>
      <c r="G2261">
        <v>1</v>
      </c>
      <c r="H2261" t="s">
        <v>23</v>
      </c>
      <c r="I2261" t="s">
        <v>23</v>
      </c>
      <c r="J2261" t="s">
        <v>44</v>
      </c>
      <c r="K2261" t="s">
        <v>44</v>
      </c>
      <c r="L2261" t="s">
        <v>44</v>
      </c>
      <c r="M2261" t="s">
        <v>44</v>
      </c>
      <c r="N2261" t="s">
        <v>44</v>
      </c>
      <c r="O2261" t="s">
        <v>44</v>
      </c>
      <c r="P2261" t="s">
        <v>45</v>
      </c>
      <c r="Q2261">
        <v>0</v>
      </c>
      <c r="R2261" t="s">
        <v>30</v>
      </c>
      <c r="S2261">
        <v>20.85</v>
      </c>
      <c r="T2261">
        <v>161.65</v>
      </c>
      <c r="U2261">
        <v>0</v>
      </c>
    </row>
    <row r="2262" spans="1:21" x14ac:dyDescent="0.25">
      <c r="A2262" t="s">
        <v>2294</v>
      </c>
      <c r="B2262">
        <v>0</v>
      </c>
      <c r="C2262">
        <v>0</v>
      </c>
      <c r="D2262">
        <v>0</v>
      </c>
      <c r="E2262">
        <v>0</v>
      </c>
      <c r="F2262">
        <v>3</v>
      </c>
      <c r="G2262">
        <v>1</v>
      </c>
      <c r="H2262" t="s">
        <v>23</v>
      </c>
      <c r="I2262" t="s">
        <v>35</v>
      </c>
      <c r="J2262" t="s">
        <v>23</v>
      </c>
      <c r="K2262" t="s">
        <v>23</v>
      </c>
      <c r="L2262" t="s">
        <v>22</v>
      </c>
      <c r="M2262" t="s">
        <v>22</v>
      </c>
      <c r="N2262" t="s">
        <v>23</v>
      </c>
      <c r="O2262" t="s">
        <v>23</v>
      </c>
      <c r="P2262" t="s">
        <v>26</v>
      </c>
      <c r="Q2262">
        <v>0</v>
      </c>
      <c r="R2262" t="s">
        <v>38</v>
      </c>
      <c r="S2262">
        <v>80.099999999999994</v>
      </c>
      <c r="T2262">
        <v>217.55</v>
      </c>
      <c r="U2262">
        <v>1</v>
      </c>
    </row>
    <row r="2263" spans="1:21" x14ac:dyDescent="0.25">
      <c r="A2263" t="s">
        <v>2295</v>
      </c>
      <c r="B2263">
        <v>0</v>
      </c>
      <c r="C2263">
        <v>0</v>
      </c>
      <c r="D2263">
        <v>1</v>
      </c>
      <c r="E2263">
        <v>0</v>
      </c>
      <c r="F2263">
        <v>49</v>
      </c>
      <c r="G2263">
        <v>1</v>
      </c>
      <c r="H2263" t="s">
        <v>22</v>
      </c>
      <c r="I2263" t="s">
        <v>25</v>
      </c>
      <c r="J2263" t="s">
        <v>23</v>
      </c>
      <c r="K2263" t="s">
        <v>23</v>
      </c>
      <c r="L2263" t="s">
        <v>23</v>
      </c>
      <c r="M2263" t="s">
        <v>23</v>
      </c>
      <c r="N2263" t="s">
        <v>23</v>
      </c>
      <c r="O2263" t="s">
        <v>23</v>
      </c>
      <c r="P2263" t="s">
        <v>26</v>
      </c>
      <c r="Q2263">
        <v>1</v>
      </c>
      <c r="R2263" t="s">
        <v>38</v>
      </c>
      <c r="S2263">
        <v>52.15</v>
      </c>
      <c r="T2263">
        <v>2583.75</v>
      </c>
      <c r="U2263">
        <v>0</v>
      </c>
    </row>
    <row r="2264" spans="1:21" x14ac:dyDescent="0.25">
      <c r="A2264" t="s">
        <v>2296</v>
      </c>
      <c r="B2264">
        <v>0</v>
      </c>
      <c r="C2264">
        <v>0</v>
      </c>
      <c r="D2264">
        <v>0</v>
      </c>
      <c r="E2264">
        <v>0</v>
      </c>
      <c r="F2264">
        <v>2</v>
      </c>
      <c r="G2264">
        <v>1</v>
      </c>
      <c r="H2264" t="s">
        <v>23</v>
      </c>
      <c r="I2264" t="s">
        <v>35</v>
      </c>
      <c r="J2264" t="s">
        <v>23</v>
      </c>
      <c r="K2264" t="s">
        <v>23</v>
      </c>
      <c r="L2264" t="s">
        <v>23</v>
      </c>
      <c r="M2264" t="s">
        <v>23</v>
      </c>
      <c r="N2264" t="s">
        <v>22</v>
      </c>
      <c r="O2264" t="s">
        <v>23</v>
      </c>
      <c r="P2264" t="s">
        <v>26</v>
      </c>
      <c r="Q2264">
        <v>1</v>
      </c>
      <c r="R2264" t="s">
        <v>27</v>
      </c>
      <c r="S2264">
        <v>80.2</v>
      </c>
      <c r="T2264">
        <v>146.05000000000001</v>
      </c>
      <c r="U2264">
        <v>1</v>
      </c>
    </row>
    <row r="2265" spans="1:21" x14ac:dyDescent="0.25">
      <c r="A2265" t="s">
        <v>2297</v>
      </c>
      <c r="B2265">
        <v>0</v>
      </c>
      <c r="C2265">
        <v>0</v>
      </c>
      <c r="D2265">
        <v>0</v>
      </c>
      <c r="E2265">
        <v>0</v>
      </c>
      <c r="F2265">
        <v>6</v>
      </c>
      <c r="G2265">
        <v>1</v>
      </c>
      <c r="H2265" t="s">
        <v>23</v>
      </c>
      <c r="I2265" t="s">
        <v>35</v>
      </c>
      <c r="J2265" t="s">
        <v>22</v>
      </c>
      <c r="K2265" t="s">
        <v>22</v>
      </c>
      <c r="L2265" t="s">
        <v>22</v>
      </c>
      <c r="M2265" t="s">
        <v>22</v>
      </c>
      <c r="N2265" t="s">
        <v>23</v>
      </c>
      <c r="O2265" t="s">
        <v>22</v>
      </c>
      <c r="P2265" t="s">
        <v>26</v>
      </c>
      <c r="Q2265">
        <v>1</v>
      </c>
      <c r="R2265" t="s">
        <v>33</v>
      </c>
      <c r="S2265">
        <v>98.15</v>
      </c>
      <c r="T2265">
        <v>567.45000000000005</v>
      </c>
      <c r="U2265">
        <v>1</v>
      </c>
    </row>
    <row r="2266" spans="1:21" x14ac:dyDescent="0.25">
      <c r="A2266" t="s">
        <v>2298</v>
      </c>
      <c r="B2266">
        <v>1</v>
      </c>
      <c r="C2266">
        <v>0</v>
      </c>
      <c r="D2266">
        <v>0</v>
      </c>
      <c r="E2266">
        <v>0</v>
      </c>
      <c r="F2266">
        <v>70</v>
      </c>
      <c r="G2266">
        <v>1</v>
      </c>
      <c r="H2266" t="s">
        <v>22</v>
      </c>
      <c r="I2266" t="s">
        <v>35</v>
      </c>
      <c r="J2266" t="s">
        <v>22</v>
      </c>
      <c r="K2266" t="s">
        <v>22</v>
      </c>
      <c r="L2266" t="s">
        <v>22</v>
      </c>
      <c r="M2266" t="s">
        <v>22</v>
      </c>
      <c r="N2266" t="s">
        <v>22</v>
      </c>
      <c r="O2266" t="s">
        <v>22</v>
      </c>
      <c r="P2266" t="s">
        <v>45</v>
      </c>
      <c r="Q2266">
        <v>1</v>
      </c>
      <c r="R2266" t="s">
        <v>33</v>
      </c>
      <c r="S2266">
        <v>114.95</v>
      </c>
      <c r="T2266">
        <v>7711.25</v>
      </c>
      <c r="U2266">
        <v>0</v>
      </c>
    </row>
    <row r="2267" spans="1:21" x14ac:dyDescent="0.25">
      <c r="A2267" t="s">
        <v>2299</v>
      </c>
      <c r="B2267">
        <v>1</v>
      </c>
      <c r="C2267">
        <v>0</v>
      </c>
      <c r="D2267">
        <v>0</v>
      </c>
      <c r="E2267">
        <v>0</v>
      </c>
      <c r="F2267">
        <v>12</v>
      </c>
      <c r="G2267">
        <v>1</v>
      </c>
      <c r="H2267" t="s">
        <v>22</v>
      </c>
      <c r="I2267" t="s">
        <v>35</v>
      </c>
      <c r="J2267" t="s">
        <v>23</v>
      </c>
      <c r="K2267" t="s">
        <v>22</v>
      </c>
      <c r="L2267" t="s">
        <v>22</v>
      </c>
      <c r="M2267" t="s">
        <v>22</v>
      </c>
      <c r="N2267" t="s">
        <v>22</v>
      </c>
      <c r="O2267" t="s">
        <v>22</v>
      </c>
      <c r="P2267" t="s">
        <v>26</v>
      </c>
      <c r="Q2267">
        <v>1</v>
      </c>
      <c r="R2267" t="s">
        <v>30</v>
      </c>
      <c r="S2267">
        <v>112.95</v>
      </c>
      <c r="T2267">
        <v>1384.75</v>
      </c>
      <c r="U2267">
        <v>1</v>
      </c>
    </row>
    <row r="2268" spans="1:21" x14ac:dyDescent="0.25">
      <c r="A2268" t="s">
        <v>2300</v>
      </c>
      <c r="B2268">
        <v>1</v>
      </c>
      <c r="C2268">
        <v>1</v>
      </c>
      <c r="D2268">
        <v>1</v>
      </c>
      <c r="E2268">
        <v>0</v>
      </c>
      <c r="F2268">
        <v>52</v>
      </c>
      <c r="G2268">
        <v>1</v>
      </c>
      <c r="H2268" t="s">
        <v>23</v>
      </c>
      <c r="I2268" t="s">
        <v>35</v>
      </c>
      <c r="J2268" t="s">
        <v>22</v>
      </c>
      <c r="K2268" t="s">
        <v>23</v>
      </c>
      <c r="L2268" t="s">
        <v>22</v>
      </c>
      <c r="M2268" t="s">
        <v>22</v>
      </c>
      <c r="N2268" t="s">
        <v>22</v>
      </c>
      <c r="O2268" t="s">
        <v>22</v>
      </c>
      <c r="P2268" t="s">
        <v>29</v>
      </c>
      <c r="Q2268">
        <v>1</v>
      </c>
      <c r="R2268" t="s">
        <v>33</v>
      </c>
      <c r="S2268">
        <v>104.45</v>
      </c>
      <c r="T2268">
        <v>5481.25</v>
      </c>
      <c r="U2268">
        <v>0</v>
      </c>
    </row>
    <row r="2269" spans="1:21" x14ac:dyDescent="0.25">
      <c r="A2269" t="s">
        <v>2301</v>
      </c>
      <c r="B2269">
        <v>0</v>
      </c>
      <c r="C2269">
        <v>0</v>
      </c>
      <c r="D2269">
        <v>1</v>
      </c>
      <c r="E2269">
        <v>0</v>
      </c>
      <c r="F2269">
        <v>72</v>
      </c>
      <c r="G2269">
        <v>1</v>
      </c>
      <c r="H2269" t="s">
        <v>22</v>
      </c>
      <c r="I2269" t="s">
        <v>35</v>
      </c>
      <c r="J2269" t="s">
        <v>22</v>
      </c>
      <c r="K2269" t="s">
        <v>22</v>
      </c>
      <c r="L2269" t="s">
        <v>22</v>
      </c>
      <c r="M2269" t="s">
        <v>22</v>
      </c>
      <c r="N2269" t="s">
        <v>22</v>
      </c>
      <c r="O2269" t="s">
        <v>22</v>
      </c>
      <c r="P2269" t="s">
        <v>45</v>
      </c>
      <c r="Q2269">
        <v>1</v>
      </c>
      <c r="R2269" t="s">
        <v>38</v>
      </c>
      <c r="S2269">
        <v>113.65</v>
      </c>
      <c r="T2269">
        <v>8124.2</v>
      </c>
      <c r="U2269">
        <v>0</v>
      </c>
    </row>
    <row r="2270" spans="1:21" x14ac:dyDescent="0.25">
      <c r="A2270" t="s">
        <v>2302</v>
      </c>
      <c r="B2270">
        <v>0</v>
      </c>
      <c r="C2270">
        <v>0</v>
      </c>
      <c r="D2270">
        <v>0</v>
      </c>
      <c r="E2270">
        <v>0</v>
      </c>
      <c r="F2270">
        <v>40</v>
      </c>
      <c r="G2270">
        <v>1</v>
      </c>
      <c r="H2270" t="s">
        <v>23</v>
      </c>
      <c r="I2270" t="s">
        <v>23</v>
      </c>
      <c r="J2270" t="s">
        <v>44</v>
      </c>
      <c r="K2270" t="s">
        <v>44</v>
      </c>
      <c r="L2270" t="s">
        <v>44</v>
      </c>
      <c r="M2270" t="s">
        <v>44</v>
      </c>
      <c r="N2270" t="s">
        <v>44</v>
      </c>
      <c r="O2270" t="s">
        <v>44</v>
      </c>
      <c r="P2270" t="s">
        <v>45</v>
      </c>
      <c r="Q2270">
        <v>1</v>
      </c>
      <c r="R2270" t="s">
        <v>33</v>
      </c>
      <c r="S2270">
        <v>20.6</v>
      </c>
      <c r="T2270">
        <v>827.3</v>
      </c>
      <c r="U2270">
        <v>0</v>
      </c>
    </row>
    <row r="2271" spans="1:21" x14ac:dyDescent="0.25">
      <c r="A2271" t="s">
        <v>2303</v>
      </c>
      <c r="B2271">
        <v>0</v>
      </c>
      <c r="C2271">
        <v>0</v>
      </c>
      <c r="D2271">
        <v>0</v>
      </c>
      <c r="E2271">
        <v>0</v>
      </c>
      <c r="F2271">
        <v>1</v>
      </c>
      <c r="G2271">
        <v>1</v>
      </c>
      <c r="H2271" t="s">
        <v>23</v>
      </c>
      <c r="I2271" t="s">
        <v>35</v>
      </c>
      <c r="J2271" t="s">
        <v>23</v>
      </c>
      <c r="K2271" t="s">
        <v>23</v>
      </c>
      <c r="L2271" t="s">
        <v>23</v>
      </c>
      <c r="M2271" t="s">
        <v>23</v>
      </c>
      <c r="N2271" t="s">
        <v>23</v>
      </c>
      <c r="O2271" t="s">
        <v>23</v>
      </c>
      <c r="P2271" t="s">
        <v>26</v>
      </c>
      <c r="Q2271">
        <v>0</v>
      </c>
      <c r="R2271" t="s">
        <v>30</v>
      </c>
      <c r="S2271">
        <v>70.900000000000006</v>
      </c>
      <c r="T2271">
        <v>70.900000000000006</v>
      </c>
      <c r="U2271">
        <v>1</v>
      </c>
    </row>
    <row r="2272" spans="1:21" x14ac:dyDescent="0.25">
      <c r="A2272" t="s">
        <v>2304</v>
      </c>
      <c r="B2272">
        <v>0</v>
      </c>
      <c r="C2272">
        <v>1</v>
      </c>
      <c r="D2272">
        <v>0</v>
      </c>
      <c r="E2272">
        <v>0</v>
      </c>
      <c r="F2272">
        <v>3</v>
      </c>
      <c r="G2272">
        <v>1</v>
      </c>
      <c r="H2272" t="s">
        <v>23</v>
      </c>
      <c r="I2272" t="s">
        <v>35</v>
      </c>
      <c r="J2272" t="s">
        <v>23</v>
      </c>
      <c r="K2272" t="s">
        <v>23</v>
      </c>
      <c r="L2272" t="s">
        <v>22</v>
      </c>
      <c r="M2272" t="s">
        <v>23</v>
      </c>
      <c r="N2272" t="s">
        <v>22</v>
      </c>
      <c r="O2272" t="s">
        <v>23</v>
      </c>
      <c r="P2272" t="s">
        <v>26</v>
      </c>
      <c r="Q2272">
        <v>1</v>
      </c>
      <c r="R2272" t="s">
        <v>27</v>
      </c>
      <c r="S2272">
        <v>86.85</v>
      </c>
      <c r="T2272">
        <v>220.95</v>
      </c>
      <c r="U2272">
        <v>1</v>
      </c>
    </row>
    <row r="2273" spans="1:21" x14ac:dyDescent="0.25">
      <c r="A2273" t="s">
        <v>2305</v>
      </c>
      <c r="B2273">
        <v>0</v>
      </c>
      <c r="C2273">
        <v>1</v>
      </c>
      <c r="D2273">
        <v>0</v>
      </c>
      <c r="E2273">
        <v>0</v>
      </c>
      <c r="F2273">
        <v>40</v>
      </c>
      <c r="G2273">
        <v>1</v>
      </c>
      <c r="H2273" t="s">
        <v>23</v>
      </c>
      <c r="I2273" t="s">
        <v>35</v>
      </c>
      <c r="J2273" t="s">
        <v>23</v>
      </c>
      <c r="K2273" t="s">
        <v>23</v>
      </c>
      <c r="L2273" t="s">
        <v>23</v>
      </c>
      <c r="M2273" t="s">
        <v>23</v>
      </c>
      <c r="N2273" t="s">
        <v>22</v>
      </c>
      <c r="O2273" t="s">
        <v>22</v>
      </c>
      <c r="P2273" t="s">
        <v>26</v>
      </c>
      <c r="Q2273">
        <v>1</v>
      </c>
      <c r="R2273" t="s">
        <v>27</v>
      </c>
      <c r="S2273">
        <v>91.55</v>
      </c>
      <c r="T2273">
        <v>3673.6</v>
      </c>
      <c r="U2273">
        <v>0</v>
      </c>
    </row>
    <row r="2274" spans="1:21" x14ac:dyDescent="0.25">
      <c r="A2274" t="s">
        <v>2306</v>
      </c>
      <c r="B2274">
        <v>1</v>
      </c>
      <c r="C2274">
        <v>0</v>
      </c>
      <c r="D2274">
        <v>0</v>
      </c>
      <c r="E2274">
        <v>1</v>
      </c>
      <c r="F2274">
        <v>1</v>
      </c>
      <c r="G2274">
        <v>1</v>
      </c>
      <c r="H2274" t="s">
        <v>23</v>
      </c>
      <c r="I2274" t="s">
        <v>25</v>
      </c>
      <c r="J2274" t="s">
        <v>23</v>
      </c>
      <c r="K2274" t="s">
        <v>23</v>
      </c>
      <c r="L2274" t="s">
        <v>22</v>
      </c>
      <c r="M2274" t="s">
        <v>23</v>
      </c>
      <c r="N2274" t="s">
        <v>23</v>
      </c>
      <c r="O2274" t="s">
        <v>23</v>
      </c>
      <c r="P2274" t="s">
        <v>26</v>
      </c>
      <c r="Q2274">
        <v>1</v>
      </c>
      <c r="R2274" t="s">
        <v>27</v>
      </c>
      <c r="S2274">
        <v>49.85</v>
      </c>
      <c r="T2274">
        <v>49.85</v>
      </c>
      <c r="U2274">
        <v>0</v>
      </c>
    </row>
    <row r="2275" spans="1:21" x14ac:dyDescent="0.25">
      <c r="A2275" t="s">
        <v>2307</v>
      </c>
      <c r="B2275">
        <v>1</v>
      </c>
      <c r="C2275">
        <v>0</v>
      </c>
      <c r="D2275">
        <v>1</v>
      </c>
      <c r="E2275">
        <v>0</v>
      </c>
      <c r="F2275">
        <v>30</v>
      </c>
      <c r="G2275">
        <v>1</v>
      </c>
      <c r="H2275" t="s">
        <v>23</v>
      </c>
      <c r="I2275" t="s">
        <v>23</v>
      </c>
      <c r="J2275" t="s">
        <v>44</v>
      </c>
      <c r="K2275" t="s">
        <v>44</v>
      </c>
      <c r="L2275" t="s">
        <v>44</v>
      </c>
      <c r="M2275" t="s">
        <v>44</v>
      </c>
      <c r="N2275" t="s">
        <v>44</v>
      </c>
      <c r="O2275" t="s">
        <v>44</v>
      </c>
      <c r="P2275" t="s">
        <v>29</v>
      </c>
      <c r="Q2275">
        <v>0</v>
      </c>
      <c r="R2275" t="s">
        <v>38</v>
      </c>
      <c r="S2275">
        <v>19.8</v>
      </c>
      <c r="T2275">
        <v>576.65</v>
      </c>
      <c r="U2275">
        <v>0</v>
      </c>
    </row>
    <row r="2276" spans="1:21" x14ac:dyDescent="0.25">
      <c r="A2276" t="s">
        <v>2308</v>
      </c>
      <c r="B2276">
        <v>1</v>
      </c>
      <c r="C2276">
        <v>0</v>
      </c>
      <c r="D2276">
        <v>1</v>
      </c>
      <c r="E2276">
        <v>1</v>
      </c>
      <c r="F2276">
        <v>23</v>
      </c>
      <c r="G2276">
        <v>1</v>
      </c>
      <c r="H2276" t="s">
        <v>23</v>
      </c>
      <c r="I2276" t="s">
        <v>35</v>
      </c>
      <c r="J2276" t="s">
        <v>22</v>
      </c>
      <c r="K2276" t="s">
        <v>23</v>
      </c>
      <c r="L2276" t="s">
        <v>23</v>
      </c>
      <c r="M2276" t="s">
        <v>22</v>
      </c>
      <c r="N2276" t="s">
        <v>22</v>
      </c>
      <c r="O2276" t="s">
        <v>22</v>
      </c>
      <c r="P2276" t="s">
        <v>26</v>
      </c>
      <c r="Q2276">
        <v>1</v>
      </c>
      <c r="R2276" t="s">
        <v>27</v>
      </c>
      <c r="S2276">
        <v>99.85</v>
      </c>
      <c r="T2276">
        <v>2331.3000000000002</v>
      </c>
      <c r="U2276">
        <v>1</v>
      </c>
    </row>
    <row r="2277" spans="1:21" x14ac:dyDescent="0.25">
      <c r="A2277" t="s">
        <v>2309</v>
      </c>
      <c r="B2277">
        <v>1</v>
      </c>
      <c r="C2277">
        <v>0</v>
      </c>
      <c r="D2277">
        <v>1</v>
      </c>
      <c r="E2277">
        <v>1</v>
      </c>
      <c r="F2277">
        <v>1</v>
      </c>
      <c r="G2277">
        <v>1</v>
      </c>
      <c r="H2277" t="s">
        <v>22</v>
      </c>
      <c r="I2277" t="s">
        <v>35</v>
      </c>
      <c r="J2277" t="s">
        <v>23</v>
      </c>
      <c r="K2277" t="s">
        <v>23</v>
      </c>
      <c r="L2277" t="s">
        <v>23</v>
      </c>
      <c r="M2277" t="s">
        <v>23</v>
      </c>
      <c r="N2277" t="s">
        <v>23</v>
      </c>
      <c r="O2277" t="s">
        <v>23</v>
      </c>
      <c r="P2277" t="s">
        <v>26</v>
      </c>
      <c r="Q2277">
        <v>1</v>
      </c>
      <c r="R2277" t="s">
        <v>27</v>
      </c>
      <c r="S2277">
        <v>74.5</v>
      </c>
      <c r="T2277">
        <v>74.5</v>
      </c>
      <c r="U2277">
        <v>1</v>
      </c>
    </row>
    <row r="2278" spans="1:21" x14ac:dyDescent="0.25">
      <c r="A2278" t="s">
        <v>2310</v>
      </c>
      <c r="B2278">
        <v>0</v>
      </c>
      <c r="C2278">
        <v>1</v>
      </c>
      <c r="D2278">
        <v>1</v>
      </c>
      <c r="E2278">
        <v>0</v>
      </c>
      <c r="F2278">
        <v>44</v>
      </c>
      <c r="G2278">
        <v>1</v>
      </c>
      <c r="H2278" t="s">
        <v>22</v>
      </c>
      <c r="I2278" t="s">
        <v>35</v>
      </c>
      <c r="J2278" t="s">
        <v>23</v>
      </c>
      <c r="K2278" t="s">
        <v>23</v>
      </c>
      <c r="L2278" t="s">
        <v>22</v>
      </c>
      <c r="M2278" t="s">
        <v>22</v>
      </c>
      <c r="N2278" t="s">
        <v>22</v>
      </c>
      <c r="O2278" t="s">
        <v>22</v>
      </c>
      <c r="P2278" t="s">
        <v>26</v>
      </c>
      <c r="Q2278">
        <v>0</v>
      </c>
      <c r="R2278" t="s">
        <v>27</v>
      </c>
      <c r="S2278">
        <v>104.15</v>
      </c>
      <c r="T2278">
        <v>4495.6499999999996</v>
      </c>
      <c r="U2278">
        <v>0</v>
      </c>
    </row>
    <row r="2279" spans="1:21" x14ac:dyDescent="0.25">
      <c r="A2279" t="s">
        <v>2311</v>
      </c>
      <c r="B2279">
        <v>1</v>
      </c>
      <c r="C2279">
        <v>0</v>
      </c>
      <c r="D2279">
        <v>0</v>
      </c>
      <c r="E2279">
        <v>0</v>
      </c>
      <c r="F2279">
        <v>65</v>
      </c>
      <c r="G2279">
        <v>1</v>
      </c>
      <c r="H2279" t="s">
        <v>22</v>
      </c>
      <c r="I2279" t="s">
        <v>35</v>
      </c>
      <c r="J2279" t="s">
        <v>23</v>
      </c>
      <c r="K2279" t="s">
        <v>22</v>
      </c>
      <c r="L2279" t="s">
        <v>22</v>
      </c>
      <c r="M2279" t="s">
        <v>22</v>
      </c>
      <c r="N2279" t="s">
        <v>22</v>
      </c>
      <c r="O2279" t="s">
        <v>22</v>
      </c>
      <c r="P2279" t="s">
        <v>26</v>
      </c>
      <c r="Q2279">
        <v>1</v>
      </c>
      <c r="R2279" t="s">
        <v>27</v>
      </c>
      <c r="S2279">
        <v>109.15</v>
      </c>
      <c r="T2279">
        <v>6941.2</v>
      </c>
      <c r="U2279">
        <v>1</v>
      </c>
    </row>
    <row r="2280" spans="1:21" x14ac:dyDescent="0.25">
      <c r="A2280" t="s">
        <v>2312</v>
      </c>
      <c r="B2280">
        <v>0</v>
      </c>
      <c r="C2280">
        <v>1</v>
      </c>
      <c r="D2280">
        <v>0</v>
      </c>
      <c r="E2280">
        <v>0</v>
      </c>
      <c r="F2280">
        <v>7</v>
      </c>
      <c r="G2280">
        <v>1</v>
      </c>
      <c r="H2280" t="s">
        <v>23</v>
      </c>
      <c r="I2280" t="s">
        <v>25</v>
      </c>
      <c r="J2280" t="s">
        <v>22</v>
      </c>
      <c r="K2280" t="s">
        <v>23</v>
      </c>
      <c r="L2280" t="s">
        <v>23</v>
      </c>
      <c r="M2280" t="s">
        <v>23</v>
      </c>
      <c r="N2280" t="s">
        <v>23</v>
      </c>
      <c r="O2280" t="s">
        <v>23</v>
      </c>
      <c r="P2280" t="s">
        <v>26</v>
      </c>
      <c r="Q2280">
        <v>1</v>
      </c>
      <c r="R2280" t="s">
        <v>27</v>
      </c>
      <c r="S2280">
        <v>48.2</v>
      </c>
      <c r="T2280">
        <v>340.35</v>
      </c>
      <c r="U2280">
        <v>0</v>
      </c>
    </row>
    <row r="2281" spans="1:21" x14ac:dyDescent="0.25">
      <c r="A2281" t="s">
        <v>2313</v>
      </c>
      <c r="B2281">
        <v>1</v>
      </c>
      <c r="C2281">
        <v>1</v>
      </c>
      <c r="D2281">
        <v>0</v>
      </c>
      <c r="E2281">
        <v>0</v>
      </c>
      <c r="F2281">
        <v>72</v>
      </c>
      <c r="G2281">
        <v>1</v>
      </c>
      <c r="H2281" t="s">
        <v>22</v>
      </c>
      <c r="I2281" t="s">
        <v>23</v>
      </c>
      <c r="J2281" t="s">
        <v>44</v>
      </c>
      <c r="K2281" t="s">
        <v>44</v>
      </c>
      <c r="L2281" t="s">
        <v>44</v>
      </c>
      <c r="M2281" t="s">
        <v>44</v>
      </c>
      <c r="N2281" t="s">
        <v>44</v>
      </c>
      <c r="O2281" t="s">
        <v>44</v>
      </c>
      <c r="P2281" t="s">
        <v>45</v>
      </c>
      <c r="Q2281">
        <v>1</v>
      </c>
      <c r="R2281" t="s">
        <v>38</v>
      </c>
      <c r="S2281">
        <v>25.1</v>
      </c>
      <c r="T2281">
        <v>1789.9</v>
      </c>
      <c r="U2281">
        <v>0</v>
      </c>
    </row>
    <row r="2282" spans="1:21" x14ac:dyDescent="0.25">
      <c r="A2282" t="s">
        <v>2314</v>
      </c>
      <c r="B2282">
        <v>0</v>
      </c>
      <c r="C2282">
        <v>1</v>
      </c>
      <c r="D2282">
        <v>0</v>
      </c>
      <c r="E2282">
        <v>0</v>
      </c>
      <c r="F2282">
        <v>8</v>
      </c>
      <c r="G2282">
        <v>1</v>
      </c>
      <c r="H2282" t="s">
        <v>22</v>
      </c>
      <c r="I2282" t="s">
        <v>35</v>
      </c>
      <c r="J2282" t="s">
        <v>23</v>
      </c>
      <c r="K2282" t="s">
        <v>23</v>
      </c>
      <c r="L2282" t="s">
        <v>23</v>
      </c>
      <c r="M2282" t="s">
        <v>22</v>
      </c>
      <c r="N2282" t="s">
        <v>22</v>
      </c>
      <c r="O2282" t="s">
        <v>22</v>
      </c>
      <c r="P2282" t="s">
        <v>26</v>
      </c>
      <c r="Q2282">
        <v>1</v>
      </c>
      <c r="R2282" t="s">
        <v>38</v>
      </c>
      <c r="S2282">
        <v>100.15</v>
      </c>
      <c r="T2282">
        <v>908.55</v>
      </c>
      <c r="U2282">
        <v>0</v>
      </c>
    </row>
    <row r="2283" spans="1:21" x14ac:dyDescent="0.25">
      <c r="A2283" t="s">
        <v>2315</v>
      </c>
      <c r="B2283">
        <v>0</v>
      </c>
      <c r="C2283">
        <v>0</v>
      </c>
      <c r="D2283">
        <v>0</v>
      </c>
      <c r="E2283">
        <v>0</v>
      </c>
      <c r="F2283">
        <v>16</v>
      </c>
      <c r="G2283">
        <v>1</v>
      </c>
      <c r="H2283" t="s">
        <v>22</v>
      </c>
      <c r="I2283" t="s">
        <v>25</v>
      </c>
      <c r="J2283" t="s">
        <v>23</v>
      </c>
      <c r="K2283" t="s">
        <v>23</v>
      </c>
      <c r="L2283" t="s">
        <v>22</v>
      </c>
      <c r="M2283" t="s">
        <v>23</v>
      </c>
      <c r="N2283" t="s">
        <v>23</v>
      </c>
      <c r="O2283" t="s">
        <v>22</v>
      </c>
      <c r="P2283" t="s">
        <v>26</v>
      </c>
      <c r="Q2283">
        <v>1</v>
      </c>
      <c r="R2283" t="s">
        <v>38</v>
      </c>
      <c r="S2283">
        <v>65.2</v>
      </c>
      <c r="T2283">
        <v>1043.3499999999999</v>
      </c>
      <c r="U2283">
        <v>1</v>
      </c>
    </row>
    <row r="2284" spans="1:21" x14ac:dyDescent="0.25">
      <c r="A2284" t="s">
        <v>2316</v>
      </c>
      <c r="B2284">
        <v>1</v>
      </c>
      <c r="C2284">
        <v>1</v>
      </c>
      <c r="D2284">
        <v>1</v>
      </c>
      <c r="E2284">
        <v>1</v>
      </c>
      <c r="F2284">
        <v>66</v>
      </c>
      <c r="G2284">
        <v>1</v>
      </c>
      <c r="H2284" t="s">
        <v>22</v>
      </c>
      <c r="I2284" t="s">
        <v>35</v>
      </c>
      <c r="J2284" t="s">
        <v>23</v>
      </c>
      <c r="K2284" t="s">
        <v>23</v>
      </c>
      <c r="L2284" t="s">
        <v>22</v>
      </c>
      <c r="M2284" t="s">
        <v>23</v>
      </c>
      <c r="N2284" t="s">
        <v>22</v>
      </c>
      <c r="O2284" t="s">
        <v>22</v>
      </c>
      <c r="P2284" t="s">
        <v>26</v>
      </c>
      <c r="Q2284">
        <v>1</v>
      </c>
      <c r="R2284" t="s">
        <v>38</v>
      </c>
      <c r="S2284">
        <v>99.5</v>
      </c>
      <c r="T2284">
        <v>6822.15</v>
      </c>
      <c r="U2284">
        <v>1</v>
      </c>
    </row>
    <row r="2285" spans="1:21" x14ac:dyDescent="0.25">
      <c r="A2285" t="s">
        <v>2317</v>
      </c>
      <c r="B2285">
        <v>1</v>
      </c>
      <c r="C2285">
        <v>0</v>
      </c>
      <c r="D2285">
        <v>0</v>
      </c>
      <c r="E2285">
        <v>0</v>
      </c>
      <c r="F2285">
        <v>1</v>
      </c>
      <c r="G2285">
        <v>1</v>
      </c>
      <c r="H2285" t="s">
        <v>23</v>
      </c>
      <c r="I2285" t="s">
        <v>35</v>
      </c>
      <c r="J2285" t="s">
        <v>23</v>
      </c>
      <c r="K2285" t="s">
        <v>23</v>
      </c>
      <c r="L2285" t="s">
        <v>23</v>
      </c>
      <c r="M2285" t="s">
        <v>23</v>
      </c>
      <c r="N2285" t="s">
        <v>23</v>
      </c>
      <c r="O2285" t="s">
        <v>23</v>
      </c>
      <c r="P2285" t="s">
        <v>26</v>
      </c>
      <c r="Q2285">
        <v>1</v>
      </c>
      <c r="R2285" t="s">
        <v>30</v>
      </c>
      <c r="S2285">
        <v>71.55</v>
      </c>
      <c r="T2285">
        <v>71.55</v>
      </c>
      <c r="U2285">
        <v>1</v>
      </c>
    </row>
    <row r="2286" spans="1:21" x14ac:dyDescent="0.25">
      <c r="A2286" t="s">
        <v>2318</v>
      </c>
      <c r="B2286">
        <v>1</v>
      </c>
      <c r="C2286">
        <v>0</v>
      </c>
      <c r="D2286">
        <v>0</v>
      </c>
      <c r="E2286">
        <v>1</v>
      </c>
      <c r="F2286">
        <v>3</v>
      </c>
      <c r="G2286">
        <v>1</v>
      </c>
      <c r="H2286" t="s">
        <v>23</v>
      </c>
      <c r="I2286" t="s">
        <v>25</v>
      </c>
      <c r="J2286" t="s">
        <v>22</v>
      </c>
      <c r="K2286" t="s">
        <v>23</v>
      </c>
      <c r="L2286" t="s">
        <v>22</v>
      </c>
      <c r="M2286" t="s">
        <v>23</v>
      </c>
      <c r="N2286" t="s">
        <v>23</v>
      </c>
      <c r="O2286" t="s">
        <v>23</v>
      </c>
      <c r="P2286" t="s">
        <v>26</v>
      </c>
      <c r="Q2286">
        <v>0</v>
      </c>
      <c r="R2286" t="s">
        <v>30</v>
      </c>
      <c r="S2286">
        <v>55.9</v>
      </c>
      <c r="T2286">
        <v>157.55000000000001</v>
      </c>
      <c r="U2286">
        <v>0</v>
      </c>
    </row>
    <row r="2287" spans="1:21" x14ac:dyDescent="0.25">
      <c r="A2287" t="s">
        <v>2319</v>
      </c>
      <c r="B2287">
        <v>1</v>
      </c>
      <c r="C2287">
        <v>0</v>
      </c>
      <c r="D2287">
        <v>1</v>
      </c>
      <c r="E2287">
        <v>0</v>
      </c>
      <c r="F2287">
        <v>53</v>
      </c>
      <c r="G2287">
        <v>1</v>
      </c>
      <c r="H2287" t="s">
        <v>22</v>
      </c>
      <c r="I2287" t="s">
        <v>35</v>
      </c>
      <c r="J2287" t="s">
        <v>22</v>
      </c>
      <c r="K2287" t="s">
        <v>23</v>
      </c>
      <c r="L2287" t="s">
        <v>22</v>
      </c>
      <c r="M2287" t="s">
        <v>23</v>
      </c>
      <c r="N2287" t="s">
        <v>23</v>
      </c>
      <c r="O2287" t="s">
        <v>22</v>
      </c>
      <c r="P2287" t="s">
        <v>26</v>
      </c>
      <c r="Q2287">
        <v>0</v>
      </c>
      <c r="R2287" t="s">
        <v>27</v>
      </c>
      <c r="S2287">
        <v>93.9</v>
      </c>
      <c r="T2287">
        <v>5029.2</v>
      </c>
      <c r="U2287">
        <v>1</v>
      </c>
    </row>
    <row r="2288" spans="1:21" x14ac:dyDescent="0.25">
      <c r="A2288" t="s">
        <v>2320</v>
      </c>
      <c r="B2288">
        <v>1</v>
      </c>
      <c r="C2288">
        <v>1</v>
      </c>
      <c r="D2288">
        <v>1</v>
      </c>
      <c r="E2288">
        <v>0</v>
      </c>
      <c r="F2288">
        <v>8</v>
      </c>
      <c r="G2288">
        <v>1</v>
      </c>
      <c r="H2288" t="s">
        <v>23</v>
      </c>
      <c r="I2288" t="s">
        <v>25</v>
      </c>
      <c r="J2288" t="s">
        <v>23</v>
      </c>
      <c r="K2288" t="s">
        <v>23</v>
      </c>
      <c r="L2288" t="s">
        <v>22</v>
      </c>
      <c r="M2288" t="s">
        <v>22</v>
      </c>
      <c r="N2288" t="s">
        <v>23</v>
      </c>
      <c r="O2288" t="s">
        <v>22</v>
      </c>
      <c r="P2288" t="s">
        <v>26</v>
      </c>
      <c r="Q2288">
        <v>1</v>
      </c>
      <c r="R2288" t="s">
        <v>38</v>
      </c>
      <c r="S2288">
        <v>64.400000000000006</v>
      </c>
      <c r="T2288">
        <v>581.70000000000005</v>
      </c>
      <c r="U2288">
        <v>0</v>
      </c>
    </row>
    <row r="2289" spans="1:21" x14ac:dyDescent="0.25">
      <c r="A2289" t="s">
        <v>2321</v>
      </c>
      <c r="B2289">
        <v>1</v>
      </c>
      <c r="C2289">
        <v>1</v>
      </c>
      <c r="D2289">
        <v>1</v>
      </c>
      <c r="E2289">
        <v>0</v>
      </c>
      <c r="F2289">
        <v>69</v>
      </c>
      <c r="G2289">
        <v>1</v>
      </c>
      <c r="H2289" t="s">
        <v>22</v>
      </c>
      <c r="I2289" t="s">
        <v>35</v>
      </c>
      <c r="J2289" t="s">
        <v>23</v>
      </c>
      <c r="K2289" t="s">
        <v>22</v>
      </c>
      <c r="L2289" t="s">
        <v>22</v>
      </c>
      <c r="M2289" t="s">
        <v>22</v>
      </c>
      <c r="N2289" t="s">
        <v>22</v>
      </c>
      <c r="O2289" t="s">
        <v>22</v>
      </c>
      <c r="P2289" t="s">
        <v>45</v>
      </c>
      <c r="Q2289">
        <v>1</v>
      </c>
      <c r="R2289" t="s">
        <v>33</v>
      </c>
      <c r="S2289">
        <v>108.4</v>
      </c>
      <c r="T2289">
        <v>7318.2</v>
      </c>
      <c r="U2289">
        <v>1</v>
      </c>
    </row>
    <row r="2290" spans="1:21" x14ac:dyDescent="0.25">
      <c r="A2290" t="s">
        <v>2322</v>
      </c>
      <c r="B2290">
        <v>0</v>
      </c>
      <c r="C2290">
        <v>0</v>
      </c>
      <c r="D2290">
        <v>0</v>
      </c>
      <c r="E2290">
        <v>0</v>
      </c>
      <c r="F2290">
        <v>5</v>
      </c>
      <c r="G2290">
        <v>1</v>
      </c>
      <c r="H2290" t="s">
        <v>23</v>
      </c>
      <c r="I2290" t="s">
        <v>35</v>
      </c>
      <c r="J2290" t="s">
        <v>23</v>
      </c>
      <c r="K2290" t="s">
        <v>22</v>
      </c>
      <c r="L2290" t="s">
        <v>23</v>
      </c>
      <c r="M2290" t="s">
        <v>23</v>
      </c>
      <c r="N2290" t="s">
        <v>22</v>
      </c>
      <c r="O2290" t="s">
        <v>23</v>
      </c>
      <c r="P2290" t="s">
        <v>26</v>
      </c>
      <c r="Q2290">
        <v>1</v>
      </c>
      <c r="R2290" t="s">
        <v>30</v>
      </c>
      <c r="S2290">
        <v>85.3</v>
      </c>
      <c r="T2290">
        <v>420.45</v>
      </c>
      <c r="U2290">
        <v>0</v>
      </c>
    </row>
    <row r="2291" spans="1:21" x14ac:dyDescent="0.25">
      <c r="A2291" t="s">
        <v>2323</v>
      </c>
      <c r="B2291">
        <v>0</v>
      </c>
      <c r="C2291">
        <v>0</v>
      </c>
      <c r="D2291">
        <v>1</v>
      </c>
      <c r="E2291">
        <v>1</v>
      </c>
      <c r="F2291">
        <v>72</v>
      </c>
      <c r="G2291">
        <v>1</v>
      </c>
      <c r="H2291" t="s">
        <v>22</v>
      </c>
      <c r="I2291" t="s">
        <v>35</v>
      </c>
      <c r="J2291" t="s">
        <v>22</v>
      </c>
      <c r="K2291" t="s">
        <v>23</v>
      </c>
      <c r="L2291" t="s">
        <v>22</v>
      </c>
      <c r="M2291" t="s">
        <v>22</v>
      </c>
      <c r="N2291" t="s">
        <v>22</v>
      </c>
      <c r="O2291" t="s">
        <v>22</v>
      </c>
      <c r="P2291" t="s">
        <v>45</v>
      </c>
      <c r="Q2291">
        <v>0</v>
      </c>
      <c r="R2291" t="s">
        <v>30</v>
      </c>
      <c r="S2291">
        <v>107.45</v>
      </c>
      <c r="T2291">
        <v>7576.7</v>
      </c>
      <c r="U2291">
        <v>0</v>
      </c>
    </row>
    <row r="2292" spans="1:21" x14ac:dyDescent="0.25">
      <c r="A2292" t="s">
        <v>2324</v>
      </c>
      <c r="B2292">
        <v>0</v>
      </c>
      <c r="C2292">
        <v>0</v>
      </c>
      <c r="D2292">
        <v>1</v>
      </c>
      <c r="E2292">
        <v>0</v>
      </c>
      <c r="F2292">
        <v>13</v>
      </c>
      <c r="G2292">
        <v>0</v>
      </c>
      <c r="H2292" t="s">
        <v>24</v>
      </c>
      <c r="I2292" t="s">
        <v>25</v>
      </c>
      <c r="J2292" t="s">
        <v>23</v>
      </c>
      <c r="K2292" t="s">
        <v>23</v>
      </c>
      <c r="L2292" t="s">
        <v>22</v>
      </c>
      <c r="M2292" t="s">
        <v>23</v>
      </c>
      <c r="N2292" t="s">
        <v>22</v>
      </c>
      <c r="O2292" t="s">
        <v>22</v>
      </c>
      <c r="P2292" t="s">
        <v>26</v>
      </c>
      <c r="Q2292">
        <v>1</v>
      </c>
      <c r="R2292" t="s">
        <v>33</v>
      </c>
      <c r="S2292">
        <v>48.75</v>
      </c>
      <c r="T2292">
        <v>633.4</v>
      </c>
      <c r="U2292">
        <v>1</v>
      </c>
    </row>
    <row r="2293" spans="1:21" x14ac:dyDescent="0.25">
      <c r="A2293" t="s">
        <v>2325</v>
      </c>
      <c r="B2293">
        <v>0</v>
      </c>
      <c r="C2293">
        <v>0</v>
      </c>
      <c r="D2293">
        <v>0</v>
      </c>
      <c r="E2293">
        <v>0</v>
      </c>
      <c r="F2293">
        <v>4</v>
      </c>
      <c r="G2293">
        <v>1</v>
      </c>
      <c r="H2293" t="s">
        <v>22</v>
      </c>
      <c r="I2293" t="s">
        <v>35</v>
      </c>
      <c r="J2293" t="s">
        <v>23</v>
      </c>
      <c r="K2293" t="s">
        <v>23</v>
      </c>
      <c r="L2293" t="s">
        <v>23</v>
      </c>
      <c r="M2293" t="s">
        <v>23</v>
      </c>
      <c r="N2293" t="s">
        <v>22</v>
      </c>
      <c r="O2293" t="s">
        <v>23</v>
      </c>
      <c r="P2293" t="s">
        <v>26</v>
      </c>
      <c r="Q2293">
        <v>1</v>
      </c>
      <c r="R2293" t="s">
        <v>27</v>
      </c>
      <c r="S2293">
        <v>85.65</v>
      </c>
      <c r="T2293">
        <v>321.64999999999998</v>
      </c>
      <c r="U2293">
        <v>1</v>
      </c>
    </row>
    <row r="2294" spans="1:21" x14ac:dyDescent="0.25">
      <c r="A2294" t="s">
        <v>2326</v>
      </c>
      <c r="B2294">
        <v>0</v>
      </c>
      <c r="C2294">
        <v>0</v>
      </c>
      <c r="D2294">
        <v>1</v>
      </c>
      <c r="E2294">
        <v>1</v>
      </c>
      <c r="F2294">
        <v>54</v>
      </c>
      <c r="G2294">
        <v>1</v>
      </c>
      <c r="H2294" t="s">
        <v>22</v>
      </c>
      <c r="I2294" t="s">
        <v>25</v>
      </c>
      <c r="J2294" t="s">
        <v>22</v>
      </c>
      <c r="K2294" t="s">
        <v>22</v>
      </c>
      <c r="L2294" t="s">
        <v>22</v>
      </c>
      <c r="M2294" t="s">
        <v>22</v>
      </c>
      <c r="N2294" t="s">
        <v>22</v>
      </c>
      <c r="O2294" t="s">
        <v>22</v>
      </c>
      <c r="P2294" t="s">
        <v>45</v>
      </c>
      <c r="Q2294">
        <v>0</v>
      </c>
      <c r="R2294" t="s">
        <v>38</v>
      </c>
      <c r="S2294">
        <v>91.3</v>
      </c>
      <c r="T2294">
        <v>4965</v>
      </c>
      <c r="U2294">
        <v>0</v>
      </c>
    </row>
    <row r="2295" spans="1:21" x14ac:dyDescent="0.25">
      <c r="A2295" t="s">
        <v>2327</v>
      </c>
      <c r="B2295">
        <v>1</v>
      </c>
      <c r="C2295">
        <v>0</v>
      </c>
      <c r="D2295">
        <v>1</v>
      </c>
      <c r="E2295">
        <v>0</v>
      </c>
      <c r="F2295">
        <v>72</v>
      </c>
      <c r="G2295">
        <v>1</v>
      </c>
      <c r="H2295" t="s">
        <v>22</v>
      </c>
      <c r="I2295" t="s">
        <v>25</v>
      </c>
      <c r="J2295" t="s">
        <v>23</v>
      </c>
      <c r="K2295" t="s">
        <v>22</v>
      </c>
      <c r="L2295" t="s">
        <v>22</v>
      </c>
      <c r="M2295" t="s">
        <v>22</v>
      </c>
      <c r="N2295" t="s">
        <v>22</v>
      </c>
      <c r="O2295" t="s">
        <v>22</v>
      </c>
      <c r="P2295" t="s">
        <v>45</v>
      </c>
      <c r="Q2295">
        <v>0</v>
      </c>
      <c r="R2295" t="s">
        <v>33</v>
      </c>
      <c r="S2295">
        <v>85.95</v>
      </c>
      <c r="T2295">
        <v>6151.9</v>
      </c>
      <c r="U2295">
        <v>0</v>
      </c>
    </row>
    <row r="2296" spans="1:21" x14ac:dyDescent="0.25">
      <c r="A2296" t="s">
        <v>2328</v>
      </c>
      <c r="B2296">
        <v>1</v>
      </c>
      <c r="C2296">
        <v>0</v>
      </c>
      <c r="D2296">
        <v>0</v>
      </c>
      <c r="E2296">
        <v>0</v>
      </c>
      <c r="F2296">
        <v>12</v>
      </c>
      <c r="G2296">
        <v>1</v>
      </c>
      <c r="H2296" t="s">
        <v>22</v>
      </c>
      <c r="I2296" t="s">
        <v>35</v>
      </c>
      <c r="J2296" t="s">
        <v>23</v>
      </c>
      <c r="K2296" t="s">
        <v>22</v>
      </c>
      <c r="L2296" t="s">
        <v>22</v>
      </c>
      <c r="M2296" t="s">
        <v>23</v>
      </c>
      <c r="N2296" t="s">
        <v>22</v>
      </c>
      <c r="O2296" t="s">
        <v>22</v>
      </c>
      <c r="P2296" t="s">
        <v>26</v>
      </c>
      <c r="Q2296">
        <v>1</v>
      </c>
      <c r="R2296" t="s">
        <v>27</v>
      </c>
      <c r="S2296">
        <v>106.7</v>
      </c>
      <c r="T2296">
        <v>1253.9000000000001</v>
      </c>
      <c r="U2296">
        <v>1</v>
      </c>
    </row>
    <row r="2297" spans="1:21" x14ac:dyDescent="0.25">
      <c r="A2297" t="s">
        <v>2329</v>
      </c>
      <c r="B2297">
        <v>1</v>
      </c>
      <c r="C2297">
        <v>0</v>
      </c>
      <c r="D2297">
        <v>0</v>
      </c>
      <c r="E2297">
        <v>0</v>
      </c>
      <c r="F2297">
        <v>1</v>
      </c>
      <c r="G2297">
        <v>0</v>
      </c>
      <c r="H2297" t="s">
        <v>24</v>
      </c>
      <c r="I2297" t="s">
        <v>25</v>
      </c>
      <c r="J2297" t="s">
        <v>23</v>
      </c>
      <c r="K2297" t="s">
        <v>23</v>
      </c>
      <c r="L2297" t="s">
        <v>23</v>
      </c>
      <c r="M2297" t="s">
        <v>23</v>
      </c>
      <c r="N2297" t="s">
        <v>23</v>
      </c>
      <c r="O2297" t="s">
        <v>23</v>
      </c>
      <c r="P2297" t="s">
        <v>26</v>
      </c>
      <c r="Q2297">
        <v>1</v>
      </c>
      <c r="R2297" t="s">
        <v>27</v>
      </c>
      <c r="S2297">
        <v>25.15</v>
      </c>
      <c r="T2297">
        <v>25.15</v>
      </c>
      <c r="U2297">
        <v>1</v>
      </c>
    </row>
    <row r="2298" spans="1:21" x14ac:dyDescent="0.25">
      <c r="A2298" t="s">
        <v>2330</v>
      </c>
      <c r="B2298">
        <v>1</v>
      </c>
      <c r="C2298">
        <v>1</v>
      </c>
      <c r="D2298">
        <v>0</v>
      </c>
      <c r="E2298">
        <v>0</v>
      </c>
      <c r="F2298">
        <v>1</v>
      </c>
      <c r="G2298">
        <v>1</v>
      </c>
      <c r="H2298" t="s">
        <v>23</v>
      </c>
      <c r="I2298" t="s">
        <v>25</v>
      </c>
      <c r="J2298" t="s">
        <v>23</v>
      </c>
      <c r="K2298" t="s">
        <v>23</v>
      </c>
      <c r="L2298" t="s">
        <v>23</v>
      </c>
      <c r="M2298" t="s">
        <v>23</v>
      </c>
      <c r="N2298" t="s">
        <v>23</v>
      </c>
      <c r="O2298" t="s">
        <v>23</v>
      </c>
      <c r="P2298" t="s">
        <v>26</v>
      </c>
      <c r="Q2298">
        <v>0</v>
      </c>
      <c r="R2298" t="s">
        <v>27</v>
      </c>
      <c r="S2298">
        <v>45.2</v>
      </c>
      <c r="T2298">
        <v>45.2</v>
      </c>
      <c r="U2298">
        <v>0</v>
      </c>
    </row>
    <row r="2299" spans="1:21" x14ac:dyDescent="0.25">
      <c r="A2299" t="s">
        <v>2331</v>
      </c>
      <c r="B2299">
        <v>0</v>
      </c>
      <c r="C2299">
        <v>0</v>
      </c>
      <c r="D2299">
        <v>1</v>
      </c>
      <c r="E2299">
        <v>0</v>
      </c>
      <c r="F2299">
        <v>54</v>
      </c>
      <c r="G2299">
        <v>1</v>
      </c>
      <c r="H2299" t="s">
        <v>22</v>
      </c>
      <c r="I2299" t="s">
        <v>35</v>
      </c>
      <c r="J2299" t="s">
        <v>23</v>
      </c>
      <c r="K2299" t="s">
        <v>22</v>
      </c>
      <c r="L2299" t="s">
        <v>22</v>
      </c>
      <c r="M2299" t="s">
        <v>22</v>
      </c>
      <c r="N2299" t="s">
        <v>22</v>
      </c>
      <c r="O2299" t="s">
        <v>22</v>
      </c>
      <c r="P2299" t="s">
        <v>29</v>
      </c>
      <c r="Q2299">
        <v>0</v>
      </c>
      <c r="R2299" t="s">
        <v>27</v>
      </c>
      <c r="S2299">
        <v>110.35</v>
      </c>
      <c r="T2299">
        <v>5893.15</v>
      </c>
      <c r="U2299">
        <v>1</v>
      </c>
    </row>
    <row r="2300" spans="1:21" x14ac:dyDescent="0.25">
      <c r="A2300" t="s">
        <v>2332</v>
      </c>
      <c r="B2300">
        <v>1</v>
      </c>
      <c r="C2300">
        <v>0</v>
      </c>
      <c r="D2300">
        <v>1</v>
      </c>
      <c r="E2300">
        <v>1</v>
      </c>
      <c r="F2300">
        <v>69</v>
      </c>
      <c r="G2300">
        <v>1</v>
      </c>
      <c r="H2300" t="s">
        <v>22</v>
      </c>
      <c r="I2300" t="s">
        <v>35</v>
      </c>
      <c r="J2300" t="s">
        <v>23</v>
      </c>
      <c r="K2300" t="s">
        <v>23</v>
      </c>
      <c r="L2300" t="s">
        <v>22</v>
      </c>
      <c r="M2300" t="s">
        <v>23</v>
      </c>
      <c r="N2300" t="s">
        <v>23</v>
      </c>
      <c r="O2300" t="s">
        <v>23</v>
      </c>
      <c r="P2300" t="s">
        <v>45</v>
      </c>
      <c r="Q2300">
        <v>1</v>
      </c>
      <c r="R2300" t="s">
        <v>38</v>
      </c>
      <c r="S2300">
        <v>79.2</v>
      </c>
      <c r="T2300">
        <v>5420.65</v>
      </c>
      <c r="U2300">
        <v>0</v>
      </c>
    </row>
    <row r="2301" spans="1:21" x14ac:dyDescent="0.25">
      <c r="A2301" t="s">
        <v>2333</v>
      </c>
      <c r="B2301">
        <v>0</v>
      </c>
      <c r="C2301">
        <v>0</v>
      </c>
      <c r="D2301">
        <v>0</v>
      </c>
      <c r="E2301">
        <v>0</v>
      </c>
      <c r="F2301">
        <v>48</v>
      </c>
      <c r="G2301">
        <v>1</v>
      </c>
      <c r="H2301" t="s">
        <v>23</v>
      </c>
      <c r="I2301" t="s">
        <v>25</v>
      </c>
      <c r="J2301" t="s">
        <v>22</v>
      </c>
      <c r="K2301" t="s">
        <v>22</v>
      </c>
      <c r="L2301" t="s">
        <v>23</v>
      </c>
      <c r="M2301" t="s">
        <v>23</v>
      </c>
      <c r="N2301" t="s">
        <v>23</v>
      </c>
      <c r="O2301" t="s">
        <v>23</v>
      </c>
      <c r="P2301" t="s">
        <v>45</v>
      </c>
      <c r="Q2301">
        <v>0</v>
      </c>
      <c r="R2301" t="s">
        <v>38</v>
      </c>
      <c r="S2301">
        <v>55.5</v>
      </c>
      <c r="T2301">
        <v>2627.35</v>
      </c>
      <c r="U2301">
        <v>0</v>
      </c>
    </row>
    <row r="2302" spans="1:21" x14ac:dyDescent="0.25">
      <c r="A2302" t="s">
        <v>2334</v>
      </c>
      <c r="B2302">
        <v>0</v>
      </c>
      <c r="C2302">
        <v>0</v>
      </c>
      <c r="D2302">
        <v>1</v>
      </c>
      <c r="E2302">
        <v>1</v>
      </c>
      <c r="F2302">
        <v>48</v>
      </c>
      <c r="G2302">
        <v>1</v>
      </c>
      <c r="H2302" t="s">
        <v>22</v>
      </c>
      <c r="I2302" t="s">
        <v>35</v>
      </c>
      <c r="J2302" t="s">
        <v>22</v>
      </c>
      <c r="K2302" t="s">
        <v>22</v>
      </c>
      <c r="L2302" t="s">
        <v>23</v>
      </c>
      <c r="M2302" t="s">
        <v>23</v>
      </c>
      <c r="N2302" t="s">
        <v>22</v>
      </c>
      <c r="O2302" t="s">
        <v>22</v>
      </c>
      <c r="P2302" t="s">
        <v>29</v>
      </c>
      <c r="Q2302">
        <v>1</v>
      </c>
      <c r="R2302" t="s">
        <v>38</v>
      </c>
      <c r="S2302">
        <v>103.25</v>
      </c>
      <c r="T2302">
        <v>5037.55</v>
      </c>
      <c r="U2302">
        <v>1</v>
      </c>
    </row>
    <row r="2303" spans="1:21" x14ac:dyDescent="0.25">
      <c r="A2303" t="s">
        <v>2335</v>
      </c>
      <c r="B2303">
        <v>0</v>
      </c>
      <c r="C2303">
        <v>0</v>
      </c>
      <c r="D2303">
        <v>1</v>
      </c>
      <c r="E2303">
        <v>0</v>
      </c>
      <c r="F2303">
        <v>8</v>
      </c>
      <c r="G2303">
        <v>1</v>
      </c>
      <c r="H2303" t="s">
        <v>22</v>
      </c>
      <c r="I2303" t="s">
        <v>35</v>
      </c>
      <c r="J2303" t="s">
        <v>23</v>
      </c>
      <c r="K2303" t="s">
        <v>23</v>
      </c>
      <c r="L2303" t="s">
        <v>23</v>
      </c>
      <c r="M2303" t="s">
        <v>22</v>
      </c>
      <c r="N2303" t="s">
        <v>23</v>
      </c>
      <c r="O2303" t="s">
        <v>22</v>
      </c>
      <c r="P2303" t="s">
        <v>26</v>
      </c>
      <c r="Q2303">
        <v>1</v>
      </c>
      <c r="R2303" t="s">
        <v>27</v>
      </c>
      <c r="S2303">
        <v>90.25</v>
      </c>
      <c r="T2303">
        <v>743.75</v>
      </c>
      <c r="U2303">
        <v>0</v>
      </c>
    </row>
    <row r="2304" spans="1:21" x14ac:dyDescent="0.25">
      <c r="A2304" t="s">
        <v>2336</v>
      </c>
      <c r="B2304">
        <v>1</v>
      </c>
      <c r="C2304">
        <v>0</v>
      </c>
      <c r="D2304">
        <v>1</v>
      </c>
      <c r="E2304">
        <v>1</v>
      </c>
      <c r="F2304">
        <v>71</v>
      </c>
      <c r="G2304">
        <v>1</v>
      </c>
      <c r="H2304" t="s">
        <v>22</v>
      </c>
      <c r="I2304" t="s">
        <v>25</v>
      </c>
      <c r="J2304" t="s">
        <v>22</v>
      </c>
      <c r="K2304" t="s">
        <v>22</v>
      </c>
      <c r="L2304" t="s">
        <v>22</v>
      </c>
      <c r="M2304" t="s">
        <v>22</v>
      </c>
      <c r="N2304" t="s">
        <v>22</v>
      </c>
      <c r="O2304" t="s">
        <v>22</v>
      </c>
      <c r="P2304" t="s">
        <v>45</v>
      </c>
      <c r="Q2304">
        <v>1</v>
      </c>
      <c r="R2304" t="s">
        <v>30</v>
      </c>
      <c r="S2304">
        <v>91.25</v>
      </c>
      <c r="T2304">
        <v>6589.6</v>
      </c>
      <c r="U2304">
        <v>0</v>
      </c>
    </row>
    <row r="2305" spans="1:21" x14ac:dyDescent="0.25">
      <c r="A2305" t="s">
        <v>2337</v>
      </c>
      <c r="B2305">
        <v>1</v>
      </c>
      <c r="C2305">
        <v>0</v>
      </c>
      <c r="D2305">
        <v>0</v>
      </c>
      <c r="E2305">
        <v>0</v>
      </c>
      <c r="F2305">
        <v>2</v>
      </c>
      <c r="G2305">
        <v>1</v>
      </c>
      <c r="H2305" t="s">
        <v>23</v>
      </c>
      <c r="I2305" t="s">
        <v>25</v>
      </c>
      <c r="J2305" t="s">
        <v>22</v>
      </c>
      <c r="K2305" t="s">
        <v>23</v>
      </c>
      <c r="L2305" t="s">
        <v>23</v>
      </c>
      <c r="M2305" t="s">
        <v>23</v>
      </c>
      <c r="N2305" t="s">
        <v>23</v>
      </c>
      <c r="O2305" t="s">
        <v>23</v>
      </c>
      <c r="P2305" t="s">
        <v>26</v>
      </c>
      <c r="Q2305">
        <v>1</v>
      </c>
      <c r="R2305" t="s">
        <v>27</v>
      </c>
      <c r="S2305">
        <v>47.8</v>
      </c>
      <c r="T2305">
        <v>92.45</v>
      </c>
      <c r="U2305">
        <v>1</v>
      </c>
    </row>
    <row r="2306" spans="1:21" x14ac:dyDescent="0.25">
      <c r="A2306" t="s">
        <v>2338</v>
      </c>
      <c r="B2306">
        <v>1</v>
      </c>
      <c r="C2306">
        <v>0</v>
      </c>
      <c r="D2306">
        <v>1</v>
      </c>
      <c r="E2306">
        <v>0</v>
      </c>
      <c r="F2306">
        <v>67</v>
      </c>
      <c r="G2306">
        <v>1</v>
      </c>
      <c r="H2306" t="s">
        <v>23</v>
      </c>
      <c r="I2306" t="s">
        <v>35</v>
      </c>
      <c r="J2306" t="s">
        <v>22</v>
      </c>
      <c r="K2306" t="s">
        <v>22</v>
      </c>
      <c r="L2306" t="s">
        <v>23</v>
      </c>
      <c r="M2306" t="s">
        <v>23</v>
      </c>
      <c r="N2306" t="s">
        <v>22</v>
      </c>
      <c r="O2306" t="s">
        <v>22</v>
      </c>
      <c r="P2306" t="s">
        <v>29</v>
      </c>
      <c r="Q2306">
        <v>1</v>
      </c>
      <c r="R2306" t="s">
        <v>38</v>
      </c>
      <c r="S2306">
        <v>100.9</v>
      </c>
      <c r="T2306">
        <v>6733.15</v>
      </c>
      <c r="U2306">
        <v>0</v>
      </c>
    </row>
    <row r="2307" spans="1:21" x14ac:dyDescent="0.25">
      <c r="A2307" t="s">
        <v>2339</v>
      </c>
      <c r="B2307">
        <v>1</v>
      </c>
      <c r="C2307">
        <v>0</v>
      </c>
      <c r="D2307">
        <v>1</v>
      </c>
      <c r="E2307">
        <v>1</v>
      </c>
      <c r="F2307">
        <v>34</v>
      </c>
      <c r="G2307">
        <v>1</v>
      </c>
      <c r="H2307" t="s">
        <v>22</v>
      </c>
      <c r="I2307" t="s">
        <v>35</v>
      </c>
      <c r="J2307" t="s">
        <v>23</v>
      </c>
      <c r="K2307" t="s">
        <v>22</v>
      </c>
      <c r="L2307" t="s">
        <v>23</v>
      </c>
      <c r="M2307" t="s">
        <v>23</v>
      </c>
      <c r="N2307" t="s">
        <v>22</v>
      </c>
      <c r="O2307" t="s">
        <v>22</v>
      </c>
      <c r="P2307" t="s">
        <v>26</v>
      </c>
      <c r="Q2307">
        <v>1</v>
      </c>
      <c r="R2307" t="s">
        <v>33</v>
      </c>
      <c r="S2307">
        <v>97.7</v>
      </c>
      <c r="T2307">
        <v>3410</v>
      </c>
      <c r="U2307">
        <v>0</v>
      </c>
    </row>
    <row r="2308" spans="1:21" x14ac:dyDescent="0.25">
      <c r="A2308" t="s">
        <v>2340</v>
      </c>
      <c r="B2308">
        <v>0</v>
      </c>
      <c r="C2308">
        <v>0</v>
      </c>
      <c r="D2308">
        <v>0</v>
      </c>
      <c r="E2308">
        <v>0</v>
      </c>
      <c r="F2308">
        <v>3</v>
      </c>
      <c r="G2308">
        <v>1</v>
      </c>
      <c r="H2308" t="s">
        <v>23</v>
      </c>
      <c r="I2308" t="s">
        <v>35</v>
      </c>
      <c r="J2308" t="s">
        <v>23</v>
      </c>
      <c r="K2308" t="s">
        <v>23</v>
      </c>
      <c r="L2308" t="s">
        <v>23</v>
      </c>
      <c r="M2308" t="s">
        <v>23</v>
      </c>
      <c r="N2308" t="s">
        <v>23</v>
      </c>
      <c r="O2308" t="s">
        <v>23</v>
      </c>
      <c r="P2308" t="s">
        <v>26</v>
      </c>
      <c r="Q2308">
        <v>1</v>
      </c>
      <c r="R2308" t="s">
        <v>27</v>
      </c>
      <c r="S2308">
        <v>69.849999999999994</v>
      </c>
      <c r="T2308">
        <v>199.85</v>
      </c>
      <c r="U2308">
        <v>0</v>
      </c>
    </row>
    <row r="2309" spans="1:21" x14ac:dyDescent="0.25">
      <c r="A2309" t="s">
        <v>2341</v>
      </c>
      <c r="B2309">
        <v>0</v>
      </c>
      <c r="C2309">
        <v>0</v>
      </c>
      <c r="D2309">
        <v>1</v>
      </c>
      <c r="E2309">
        <v>1</v>
      </c>
      <c r="F2309">
        <v>9</v>
      </c>
      <c r="G2309">
        <v>1</v>
      </c>
      <c r="H2309" t="s">
        <v>23</v>
      </c>
      <c r="I2309" t="s">
        <v>25</v>
      </c>
      <c r="J2309" t="s">
        <v>23</v>
      </c>
      <c r="K2309" t="s">
        <v>22</v>
      </c>
      <c r="L2309" t="s">
        <v>23</v>
      </c>
      <c r="M2309" t="s">
        <v>22</v>
      </c>
      <c r="N2309" t="s">
        <v>22</v>
      </c>
      <c r="O2309" t="s">
        <v>23</v>
      </c>
      <c r="P2309" t="s">
        <v>29</v>
      </c>
      <c r="Q2309">
        <v>1</v>
      </c>
      <c r="R2309" t="s">
        <v>30</v>
      </c>
      <c r="S2309">
        <v>65.599999999999994</v>
      </c>
      <c r="T2309">
        <v>593.29999999999995</v>
      </c>
      <c r="U2309">
        <v>0</v>
      </c>
    </row>
    <row r="2310" spans="1:21" x14ac:dyDescent="0.25">
      <c r="A2310" t="s">
        <v>2342</v>
      </c>
      <c r="B2310">
        <v>1</v>
      </c>
      <c r="C2310">
        <v>0</v>
      </c>
      <c r="D2310">
        <v>1</v>
      </c>
      <c r="E2310">
        <v>1</v>
      </c>
      <c r="F2310">
        <v>71</v>
      </c>
      <c r="G2310">
        <v>1</v>
      </c>
      <c r="H2310" t="s">
        <v>23</v>
      </c>
      <c r="I2310" t="s">
        <v>35</v>
      </c>
      <c r="J2310" t="s">
        <v>22</v>
      </c>
      <c r="K2310" t="s">
        <v>22</v>
      </c>
      <c r="L2310" t="s">
        <v>22</v>
      </c>
      <c r="M2310" t="s">
        <v>23</v>
      </c>
      <c r="N2310" t="s">
        <v>22</v>
      </c>
      <c r="O2310" t="s">
        <v>22</v>
      </c>
      <c r="P2310" t="s">
        <v>29</v>
      </c>
      <c r="Q2310">
        <v>1</v>
      </c>
      <c r="R2310" t="s">
        <v>33</v>
      </c>
      <c r="S2310">
        <v>104.65</v>
      </c>
      <c r="T2310">
        <v>7288.4</v>
      </c>
      <c r="U2310">
        <v>0</v>
      </c>
    </row>
    <row r="2311" spans="1:21" x14ac:dyDescent="0.25">
      <c r="A2311" t="s">
        <v>2343</v>
      </c>
      <c r="B2311">
        <v>1</v>
      </c>
      <c r="C2311">
        <v>0</v>
      </c>
      <c r="D2311">
        <v>0</v>
      </c>
      <c r="E2311">
        <v>0</v>
      </c>
      <c r="F2311">
        <v>57</v>
      </c>
      <c r="G2311">
        <v>1</v>
      </c>
      <c r="H2311" t="s">
        <v>22</v>
      </c>
      <c r="I2311" t="s">
        <v>35</v>
      </c>
      <c r="J2311" t="s">
        <v>23</v>
      </c>
      <c r="K2311" t="s">
        <v>23</v>
      </c>
      <c r="L2311" t="s">
        <v>23</v>
      </c>
      <c r="M2311" t="s">
        <v>22</v>
      </c>
      <c r="N2311" t="s">
        <v>22</v>
      </c>
      <c r="O2311" t="s">
        <v>23</v>
      </c>
      <c r="P2311" t="s">
        <v>45</v>
      </c>
      <c r="Q2311">
        <v>1</v>
      </c>
      <c r="R2311" t="s">
        <v>38</v>
      </c>
      <c r="S2311">
        <v>90.45</v>
      </c>
      <c r="T2311">
        <v>5229.8</v>
      </c>
      <c r="U2311">
        <v>0</v>
      </c>
    </row>
    <row r="2312" spans="1:21" x14ac:dyDescent="0.25">
      <c r="A2312" t="s">
        <v>2344</v>
      </c>
      <c r="B2312">
        <v>1</v>
      </c>
      <c r="C2312">
        <v>0</v>
      </c>
      <c r="D2312">
        <v>0</v>
      </c>
      <c r="E2312">
        <v>0</v>
      </c>
      <c r="F2312">
        <v>72</v>
      </c>
      <c r="G2312">
        <v>0</v>
      </c>
      <c r="H2312" t="s">
        <v>24</v>
      </c>
      <c r="I2312" t="s">
        <v>25</v>
      </c>
      <c r="J2312" t="s">
        <v>22</v>
      </c>
      <c r="K2312" t="s">
        <v>22</v>
      </c>
      <c r="L2312" t="s">
        <v>22</v>
      </c>
      <c r="M2312" t="s">
        <v>22</v>
      </c>
      <c r="N2312" t="s">
        <v>22</v>
      </c>
      <c r="O2312" t="s">
        <v>22</v>
      </c>
      <c r="P2312" t="s">
        <v>45</v>
      </c>
      <c r="Q2312">
        <v>1</v>
      </c>
      <c r="R2312" t="s">
        <v>33</v>
      </c>
      <c r="S2312">
        <v>63.7</v>
      </c>
      <c r="T2312">
        <v>4464.8</v>
      </c>
      <c r="U2312">
        <v>0</v>
      </c>
    </row>
    <row r="2313" spans="1:21" x14ac:dyDescent="0.25">
      <c r="A2313" t="s">
        <v>2345</v>
      </c>
      <c r="B2313">
        <v>0</v>
      </c>
      <c r="C2313">
        <v>1</v>
      </c>
      <c r="D2313">
        <v>1</v>
      </c>
      <c r="E2313">
        <v>1</v>
      </c>
      <c r="F2313">
        <v>48</v>
      </c>
      <c r="G2313">
        <v>1</v>
      </c>
      <c r="H2313" t="s">
        <v>23</v>
      </c>
      <c r="I2313" t="s">
        <v>35</v>
      </c>
      <c r="J2313" t="s">
        <v>22</v>
      </c>
      <c r="K2313" t="s">
        <v>23</v>
      </c>
      <c r="L2313" t="s">
        <v>22</v>
      </c>
      <c r="M2313" t="s">
        <v>22</v>
      </c>
      <c r="N2313" t="s">
        <v>22</v>
      </c>
      <c r="O2313" t="s">
        <v>22</v>
      </c>
      <c r="P2313" t="s">
        <v>26</v>
      </c>
      <c r="Q2313">
        <v>1</v>
      </c>
      <c r="R2313" t="s">
        <v>27</v>
      </c>
      <c r="S2313">
        <v>104.5</v>
      </c>
      <c r="T2313">
        <v>5068.05</v>
      </c>
      <c r="U2313">
        <v>0</v>
      </c>
    </row>
    <row r="2314" spans="1:21" x14ac:dyDescent="0.25">
      <c r="A2314" t="s">
        <v>2346</v>
      </c>
      <c r="B2314">
        <v>1</v>
      </c>
      <c r="C2314">
        <v>0</v>
      </c>
      <c r="D2314">
        <v>0</v>
      </c>
      <c r="E2314">
        <v>0</v>
      </c>
      <c r="F2314">
        <v>18</v>
      </c>
      <c r="G2314">
        <v>1</v>
      </c>
      <c r="H2314" t="s">
        <v>23</v>
      </c>
      <c r="I2314" t="s">
        <v>23</v>
      </c>
      <c r="J2314" t="s">
        <v>44</v>
      </c>
      <c r="K2314" t="s">
        <v>44</v>
      </c>
      <c r="L2314" t="s">
        <v>44</v>
      </c>
      <c r="M2314" t="s">
        <v>44</v>
      </c>
      <c r="N2314" t="s">
        <v>44</v>
      </c>
      <c r="O2314" t="s">
        <v>44</v>
      </c>
      <c r="P2314" t="s">
        <v>29</v>
      </c>
      <c r="Q2314">
        <v>0</v>
      </c>
      <c r="R2314" t="s">
        <v>30</v>
      </c>
      <c r="S2314">
        <v>20.100000000000001</v>
      </c>
      <c r="T2314">
        <v>401.85</v>
      </c>
      <c r="U2314">
        <v>0</v>
      </c>
    </row>
    <row r="2315" spans="1:21" x14ac:dyDescent="0.25">
      <c r="A2315" t="s">
        <v>2347</v>
      </c>
      <c r="B2315">
        <v>1</v>
      </c>
      <c r="C2315">
        <v>0</v>
      </c>
      <c r="D2315">
        <v>1</v>
      </c>
      <c r="E2315">
        <v>1</v>
      </c>
      <c r="F2315">
        <v>43</v>
      </c>
      <c r="G2315">
        <v>1</v>
      </c>
      <c r="H2315" t="s">
        <v>22</v>
      </c>
      <c r="I2315" t="s">
        <v>35</v>
      </c>
      <c r="J2315" t="s">
        <v>23</v>
      </c>
      <c r="K2315" t="s">
        <v>23</v>
      </c>
      <c r="L2315" t="s">
        <v>22</v>
      </c>
      <c r="M2315" t="s">
        <v>22</v>
      </c>
      <c r="N2315" t="s">
        <v>22</v>
      </c>
      <c r="O2315" t="s">
        <v>22</v>
      </c>
      <c r="P2315" t="s">
        <v>29</v>
      </c>
      <c r="Q2315">
        <v>1</v>
      </c>
      <c r="R2315" t="s">
        <v>38</v>
      </c>
      <c r="S2315">
        <v>104.3</v>
      </c>
      <c r="T2315">
        <v>4451.8500000000004</v>
      </c>
      <c r="U2315">
        <v>0</v>
      </c>
    </row>
    <row r="2316" spans="1:21" x14ac:dyDescent="0.25">
      <c r="A2316" t="s">
        <v>2348</v>
      </c>
      <c r="B2316">
        <v>0</v>
      </c>
      <c r="C2316">
        <v>0</v>
      </c>
      <c r="D2316">
        <v>1</v>
      </c>
      <c r="E2316">
        <v>1</v>
      </c>
      <c r="F2316">
        <v>72</v>
      </c>
      <c r="G2316">
        <v>1</v>
      </c>
      <c r="H2316" t="s">
        <v>22</v>
      </c>
      <c r="I2316" t="s">
        <v>25</v>
      </c>
      <c r="J2316" t="s">
        <v>22</v>
      </c>
      <c r="K2316" t="s">
        <v>22</v>
      </c>
      <c r="L2316" t="s">
        <v>22</v>
      </c>
      <c r="M2316" t="s">
        <v>22</v>
      </c>
      <c r="N2316" t="s">
        <v>22</v>
      </c>
      <c r="O2316" t="s">
        <v>22</v>
      </c>
      <c r="P2316" t="s">
        <v>45</v>
      </c>
      <c r="Q2316">
        <v>1</v>
      </c>
      <c r="R2316" t="s">
        <v>33</v>
      </c>
      <c r="S2316">
        <v>93.25</v>
      </c>
      <c r="T2316">
        <v>6688.95</v>
      </c>
      <c r="U2316">
        <v>0</v>
      </c>
    </row>
    <row r="2317" spans="1:21" x14ac:dyDescent="0.25">
      <c r="A2317" t="s">
        <v>2349</v>
      </c>
      <c r="B2317">
        <v>1</v>
      </c>
      <c r="C2317">
        <v>0</v>
      </c>
      <c r="D2317">
        <v>1</v>
      </c>
      <c r="E2317">
        <v>1</v>
      </c>
      <c r="F2317">
        <v>35</v>
      </c>
      <c r="G2317">
        <v>1</v>
      </c>
      <c r="H2317" t="s">
        <v>22</v>
      </c>
      <c r="I2317" t="s">
        <v>25</v>
      </c>
      <c r="J2317" t="s">
        <v>23</v>
      </c>
      <c r="K2317" t="s">
        <v>23</v>
      </c>
      <c r="L2317" t="s">
        <v>23</v>
      </c>
      <c r="M2317" t="s">
        <v>22</v>
      </c>
      <c r="N2317" t="s">
        <v>22</v>
      </c>
      <c r="O2317" t="s">
        <v>22</v>
      </c>
      <c r="P2317" t="s">
        <v>29</v>
      </c>
      <c r="Q2317">
        <v>1</v>
      </c>
      <c r="R2317" t="s">
        <v>33</v>
      </c>
      <c r="S2317">
        <v>73.45</v>
      </c>
      <c r="T2317">
        <v>2661.1</v>
      </c>
      <c r="U2317">
        <v>0</v>
      </c>
    </row>
    <row r="2318" spans="1:21" x14ac:dyDescent="0.25">
      <c r="A2318" t="s">
        <v>2350</v>
      </c>
      <c r="B2318">
        <v>1</v>
      </c>
      <c r="C2318">
        <v>0</v>
      </c>
      <c r="D2318">
        <v>0</v>
      </c>
      <c r="E2318">
        <v>0</v>
      </c>
      <c r="F2318">
        <v>4</v>
      </c>
      <c r="G2318">
        <v>1</v>
      </c>
      <c r="H2318" t="s">
        <v>23</v>
      </c>
      <c r="I2318" t="s">
        <v>23</v>
      </c>
      <c r="J2318" t="s">
        <v>44</v>
      </c>
      <c r="K2318" t="s">
        <v>44</v>
      </c>
      <c r="L2318" t="s">
        <v>44</v>
      </c>
      <c r="M2318" t="s">
        <v>44</v>
      </c>
      <c r="N2318" t="s">
        <v>44</v>
      </c>
      <c r="O2318" t="s">
        <v>44</v>
      </c>
      <c r="P2318" t="s">
        <v>26</v>
      </c>
      <c r="Q2318">
        <v>0</v>
      </c>
      <c r="R2318" t="s">
        <v>30</v>
      </c>
      <c r="S2318">
        <v>20.7</v>
      </c>
      <c r="T2318">
        <v>73.05</v>
      </c>
      <c r="U2318">
        <v>0</v>
      </c>
    </row>
    <row r="2319" spans="1:21" x14ac:dyDescent="0.25">
      <c r="A2319" t="s">
        <v>2351</v>
      </c>
      <c r="B2319">
        <v>0</v>
      </c>
      <c r="C2319">
        <v>0</v>
      </c>
      <c r="D2319">
        <v>1</v>
      </c>
      <c r="E2319">
        <v>1</v>
      </c>
      <c r="F2319">
        <v>49</v>
      </c>
      <c r="G2319">
        <v>1</v>
      </c>
      <c r="H2319" t="s">
        <v>22</v>
      </c>
      <c r="I2319" t="s">
        <v>23</v>
      </c>
      <c r="J2319" t="s">
        <v>44</v>
      </c>
      <c r="K2319" t="s">
        <v>44</v>
      </c>
      <c r="L2319" t="s">
        <v>44</v>
      </c>
      <c r="M2319" t="s">
        <v>44</v>
      </c>
      <c r="N2319" t="s">
        <v>44</v>
      </c>
      <c r="O2319" t="s">
        <v>44</v>
      </c>
      <c r="P2319" t="s">
        <v>45</v>
      </c>
      <c r="Q2319">
        <v>0</v>
      </c>
      <c r="R2319" t="s">
        <v>30</v>
      </c>
      <c r="S2319">
        <v>25.25</v>
      </c>
      <c r="T2319">
        <v>1211.6500000000001</v>
      </c>
      <c r="U2319">
        <v>0</v>
      </c>
    </row>
    <row r="2320" spans="1:21" x14ac:dyDescent="0.25">
      <c r="A2320" t="s">
        <v>2352</v>
      </c>
      <c r="B2320">
        <v>0</v>
      </c>
      <c r="C2320">
        <v>0</v>
      </c>
      <c r="D2320">
        <v>1</v>
      </c>
      <c r="E2320">
        <v>1</v>
      </c>
      <c r="F2320">
        <v>71</v>
      </c>
      <c r="G2320">
        <v>1</v>
      </c>
      <c r="H2320" t="s">
        <v>22</v>
      </c>
      <c r="I2320" t="s">
        <v>35</v>
      </c>
      <c r="J2320" t="s">
        <v>22</v>
      </c>
      <c r="K2320" t="s">
        <v>22</v>
      </c>
      <c r="L2320" t="s">
        <v>22</v>
      </c>
      <c r="M2320" t="s">
        <v>23</v>
      </c>
      <c r="N2320" t="s">
        <v>22</v>
      </c>
      <c r="O2320" t="s">
        <v>23</v>
      </c>
      <c r="P2320" t="s">
        <v>45</v>
      </c>
      <c r="Q2320">
        <v>0</v>
      </c>
      <c r="R2320" t="s">
        <v>33</v>
      </c>
      <c r="S2320">
        <v>100.5</v>
      </c>
      <c r="T2320">
        <v>7030.65</v>
      </c>
      <c r="U2320">
        <v>0</v>
      </c>
    </row>
    <row r="2321" spans="1:21" x14ac:dyDescent="0.25">
      <c r="A2321" t="s">
        <v>2353</v>
      </c>
      <c r="B2321">
        <v>1</v>
      </c>
      <c r="C2321">
        <v>0</v>
      </c>
      <c r="D2321">
        <v>1</v>
      </c>
      <c r="E2321">
        <v>1</v>
      </c>
      <c r="F2321">
        <v>11</v>
      </c>
      <c r="G2321">
        <v>1</v>
      </c>
      <c r="H2321" t="s">
        <v>23</v>
      </c>
      <c r="I2321" t="s">
        <v>35</v>
      </c>
      <c r="J2321" t="s">
        <v>23</v>
      </c>
      <c r="K2321" t="s">
        <v>23</v>
      </c>
      <c r="L2321" t="s">
        <v>23</v>
      </c>
      <c r="M2321" t="s">
        <v>23</v>
      </c>
      <c r="N2321" t="s">
        <v>22</v>
      </c>
      <c r="O2321" t="s">
        <v>22</v>
      </c>
      <c r="P2321" t="s">
        <v>26</v>
      </c>
      <c r="Q2321">
        <v>0</v>
      </c>
      <c r="R2321" t="s">
        <v>27</v>
      </c>
      <c r="S2321">
        <v>90.6</v>
      </c>
      <c r="T2321">
        <v>1020.2</v>
      </c>
      <c r="U2321">
        <v>0</v>
      </c>
    </row>
    <row r="2322" spans="1:21" x14ac:dyDescent="0.25">
      <c r="A2322" t="s">
        <v>2354</v>
      </c>
      <c r="B2322">
        <v>1</v>
      </c>
      <c r="C2322">
        <v>0</v>
      </c>
      <c r="D2322">
        <v>1</v>
      </c>
      <c r="E2322">
        <v>1</v>
      </c>
      <c r="F2322">
        <v>63</v>
      </c>
      <c r="G2322">
        <v>1</v>
      </c>
      <c r="H2322" t="s">
        <v>22</v>
      </c>
      <c r="I2322" t="s">
        <v>25</v>
      </c>
      <c r="J2322" t="s">
        <v>22</v>
      </c>
      <c r="K2322" t="s">
        <v>22</v>
      </c>
      <c r="L2322" t="s">
        <v>22</v>
      </c>
      <c r="M2322" t="s">
        <v>22</v>
      </c>
      <c r="N2322" t="s">
        <v>22</v>
      </c>
      <c r="O2322" t="s">
        <v>22</v>
      </c>
      <c r="P2322" t="s">
        <v>45</v>
      </c>
      <c r="Q2322">
        <v>1</v>
      </c>
      <c r="R2322" t="s">
        <v>38</v>
      </c>
      <c r="S2322">
        <v>89.4</v>
      </c>
      <c r="T2322">
        <v>5597.65</v>
      </c>
      <c r="U2322">
        <v>0</v>
      </c>
    </row>
    <row r="2323" spans="1:21" x14ac:dyDescent="0.25">
      <c r="A2323" t="s">
        <v>2355</v>
      </c>
      <c r="B2323">
        <v>0</v>
      </c>
      <c r="C2323">
        <v>1</v>
      </c>
      <c r="D2323">
        <v>0</v>
      </c>
      <c r="E2323">
        <v>0</v>
      </c>
      <c r="F2323">
        <v>65</v>
      </c>
      <c r="G2323">
        <v>1</v>
      </c>
      <c r="H2323" t="s">
        <v>22</v>
      </c>
      <c r="I2323" t="s">
        <v>35</v>
      </c>
      <c r="J2323" t="s">
        <v>23</v>
      </c>
      <c r="K2323" t="s">
        <v>22</v>
      </c>
      <c r="L2323" t="s">
        <v>22</v>
      </c>
      <c r="M2323" t="s">
        <v>23</v>
      </c>
      <c r="N2323" t="s">
        <v>22</v>
      </c>
      <c r="O2323" t="s">
        <v>23</v>
      </c>
      <c r="P2323" t="s">
        <v>26</v>
      </c>
      <c r="Q2323">
        <v>1</v>
      </c>
      <c r="R2323" t="s">
        <v>33</v>
      </c>
      <c r="S2323">
        <v>95.45</v>
      </c>
      <c r="T2323">
        <v>6223.3</v>
      </c>
      <c r="U2323">
        <v>0</v>
      </c>
    </row>
    <row r="2324" spans="1:21" x14ac:dyDescent="0.25">
      <c r="A2324" t="s">
        <v>2356</v>
      </c>
      <c r="B2324">
        <v>0</v>
      </c>
      <c r="C2324">
        <v>0</v>
      </c>
      <c r="D2324">
        <v>0</v>
      </c>
      <c r="E2324">
        <v>1</v>
      </c>
      <c r="F2324">
        <v>49</v>
      </c>
      <c r="G2324">
        <v>1</v>
      </c>
      <c r="H2324" t="s">
        <v>23</v>
      </c>
      <c r="I2324" t="s">
        <v>23</v>
      </c>
      <c r="J2324" t="s">
        <v>44</v>
      </c>
      <c r="K2324" t="s">
        <v>44</v>
      </c>
      <c r="L2324" t="s">
        <v>44</v>
      </c>
      <c r="M2324" t="s">
        <v>44</v>
      </c>
      <c r="N2324" t="s">
        <v>44</v>
      </c>
      <c r="O2324" t="s">
        <v>44</v>
      </c>
      <c r="P2324" t="s">
        <v>45</v>
      </c>
      <c r="Q2324">
        <v>0</v>
      </c>
      <c r="R2324" t="s">
        <v>38</v>
      </c>
      <c r="S2324">
        <v>20.45</v>
      </c>
      <c r="T2324">
        <v>1024.6500000000001</v>
      </c>
      <c r="U2324">
        <v>0</v>
      </c>
    </row>
    <row r="2325" spans="1:21" x14ac:dyDescent="0.25">
      <c r="A2325" t="s">
        <v>2357</v>
      </c>
      <c r="B2325">
        <v>0</v>
      </c>
      <c r="C2325">
        <v>0</v>
      </c>
      <c r="D2325">
        <v>0</v>
      </c>
      <c r="E2325">
        <v>0</v>
      </c>
      <c r="F2325">
        <v>29</v>
      </c>
      <c r="G2325">
        <v>1</v>
      </c>
      <c r="H2325" t="s">
        <v>22</v>
      </c>
      <c r="I2325" t="s">
        <v>35</v>
      </c>
      <c r="J2325" t="s">
        <v>23</v>
      </c>
      <c r="K2325" t="s">
        <v>23</v>
      </c>
      <c r="L2325" t="s">
        <v>22</v>
      </c>
      <c r="M2325" t="s">
        <v>23</v>
      </c>
      <c r="N2325" t="s">
        <v>22</v>
      </c>
      <c r="O2325" t="s">
        <v>22</v>
      </c>
      <c r="P2325" t="s">
        <v>26</v>
      </c>
      <c r="Q2325">
        <v>1</v>
      </c>
      <c r="R2325" t="s">
        <v>38</v>
      </c>
      <c r="S2325">
        <v>98.6</v>
      </c>
      <c r="T2325">
        <v>2933.2</v>
      </c>
      <c r="U2325">
        <v>1</v>
      </c>
    </row>
    <row r="2326" spans="1:21" x14ac:dyDescent="0.25">
      <c r="A2326" t="s">
        <v>2358</v>
      </c>
      <c r="B2326">
        <v>0</v>
      </c>
      <c r="C2326">
        <v>1</v>
      </c>
      <c r="D2326">
        <v>1</v>
      </c>
      <c r="E2326">
        <v>0</v>
      </c>
      <c r="F2326">
        <v>15</v>
      </c>
      <c r="G2326">
        <v>1</v>
      </c>
      <c r="H2326" t="s">
        <v>22</v>
      </c>
      <c r="I2326" t="s">
        <v>35</v>
      </c>
      <c r="J2326" t="s">
        <v>23</v>
      </c>
      <c r="K2326" t="s">
        <v>23</v>
      </c>
      <c r="L2326" t="s">
        <v>22</v>
      </c>
      <c r="M2326" t="s">
        <v>22</v>
      </c>
      <c r="N2326" t="s">
        <v>23</v>
      </c>
      <c r="O2326" t="s">
        <v>23</v>
      </c>
      <c r="P2326" t="s">
        <v>26</v>
      </c>
      <c r="Q2326">
        <v>1</v>
      </c>
      <c r="R2326" t="s">
        <v>27</v>
      </c>
      <c r="S2326">
        <v>83.05</v>
      </c>
      <c r="T2326">
        <v>1258.3</v>
      </c>
      <c r="U2326">
        <v>1</v>
      </c>
    </row>
    <row r="2327" spans="1:21" x14ac:dyDescent="0.25">
      <c r="A2327" t="s">
        <v>2359</v>
      </c>
      <c r="B2327">
        <v>0</v>
      </c>
      <c r="C2327">
        <v>0</v>
      </c>
      <c r="D2327">
        <v>1</v>
      </c>
      <c r="E2327">
        <v>1</v>
      </c>
      <c r="F2327">
        <v>4</v>
      </c>
      <c r="G2327">
        <v>1</v>
      </c>
      <c r="H2327" t="s">
        <v>23</v>
      </c>
      <c r="I2327" t="s">
        <v>23</v>
      </c>
      <c r="J2327" t="s">
        <v>44</v>
      </c>
      <c r="K2327" t="s">
        <v>44</v>
      </c>
      <c r="L2327" t="s">
        <v>44</v>
      </c>
      <c r="M2327" t="s">
        <v>44</v>
      </c>
      <c r="N2327" t="s">
        <v>44</v>
      </c>
      <c r="O2327" t="s">
        <v>44</v>
      </c>
      <c r="P2327" t="s">
        <v>26</v>
      </c>
      <c r="Q2327">
        <v>1</v>
      </c>
      <c r="R2327" t="s">
        <v>27</v>
      </c>
      <c r="S2327">
        <v>19.95</v>
      </c>
      <c r="T2327">
        <v>82.9</v>
      </c>
      <c r="U2327">
        <v>0</v>
      </c>
    </row>
    <row r="2328" spans="1:21" x14ac:dyDescent="0.25">
      <c r="A2328" t="s">
        <v>2360</v>
      </c>
      <c r="B2328">
        <v>0</v>
      </c>
      <c r="C2328">
        <v>0</v>
      </c>
      <c r="D2328">
        <v>1</v>
      </c>
      <c r="E2328">
        <v>0</v>
      </c>
      <c r="F2328">
        <v>72</v>
      </c>
      <c r="G2328">
        <v>1</v>
      </c>
      <c r="H2328" t="s">
        <v>22</v>
      </c>
      <c r="I2328" t="s">
        <v>35</v>
      </c>
      <c r="J2328" t="s">
        <v>23</v>
      </c>
      <c r="K2328" t="s">
        <v>22</v>
      </c>
      <c r="L2328" t="s">
        <v>22</v>
      </c>
      <c r="M2328" t="s">
        <v>22</v>
      </c>
      <c r="N2328" t="s">
        <v>22</v>
      </c>
      <c r="O2328" t="s">
        <v>22</v>
      </c>
      <c r="P2328" t="s">
        <v>29</v>
      </c>
      <c r="Q2328">
        <v>0</v>
      </c>
      <c r="R2328" t="s">
        <v>38</v>
      </c>
      <c r="S2328">
        <v>109.15</v>
      </c>
      <c r="T2328">
        <v>7789.6</v>
      </c>
      <c r="U2328">
        <v>0</v>
      </c>
    </row>
    <row r="2329" spans="1:21" x14ac:dyDescent="0.25">
      <c r="A2329" t="s">
        <v>2361</v>
      </c>
      <c r="B2329">
        <v>0</v>
      </c>
      <c r="C2329">
        <v>1</v>
      </c>
      <c r="D2329">
        <v>1</v>
      </c>
      <c r="E2329">
        <v>0</v>
      </c>
      <c r="F2329">
        <v>26</v>
      </c>
      <c r="G2329">
        <v>1</v>
      </c>
      <c r="H2329" t="s">
        <v>23</v>
      </c>
      <c r="I2329" t="s">
        <v>35</v>
      </c>
      <c r="J2329" t="s">
        <v>23</v>
      </c>
      <c r="K2329" t="s">
        <v>23</v>
      </c>
      <c r="L2329" t="s">
        <v>22</v>
      </c>
      <c r="M2329" t="s">
        <v>23</v>
      </c>
      <c r="N2329" t="s">
        <v>22</v>
      </c>
      <c r="O2329" t="s">
        <v>23</v>
      </c>
      <c r="P2329" t="s">
        <v>26</v>
      </c>
      <c r="Q2329">
        <v>1</v>
      </c>
      <c r="R2329" t="s">
        <v>38</v>
      </c>
      <c r="S2329">
        <v>85.7</v>
      </c>
      <c r="T2329">
        <v>2067</v>
      </c>
      <c r="U2329">
        <v>0</v>
      </c>
    </row>
    <row r="2330" spans="1:21" x14ac:dyDescent="0.25">
      <c r="A2330" t="s">
        <v>2362</v>
      </c>
      <c r="B2330">
        <v>0</v>
      </c>
      <c r="C2330">
        <v>1</v>
      </c>
      <c r="D2330">
        <v>1</v>
      </c>
      <c r="E2330">
        <v>0</v>
      </c>
      <c r="F2330">
        <v>35</v>
      </c>
      <c r="G2330">
        <v>1</v>
      </c>
      <c r="H2330" t="s">
        <v>22</v>
      </c>
      <c r="I2330" t="s">
        <v>35</v>
      </c>
      <c r="J2330" t="s">
        <v>23</v>
      </c>
      <c r="K2330" t="s">
        <v>23</v>
      </c>
      <c r="L2330" t="s">
        <v>22</v>
      </c>
      <c r="M2330" t="s">
        <v>23</v>
      </c>
      <c r="N2330" t="s">
        <v>22</v>
      </c>
      <c r="O2330" t="s">
        <v>22</v>
      </c>
      <c r="P2330" t="s">
        <v>26</v>
      </c>
      <c r="Q2330">
        <v>0</v>
      </c>
      <c r="R2330" t="s">
        <v>33</v>
      </c>
      <c r="S2330">
        <v>102.05</v>
      </c>
      <c r="T2330">
        <v>3452.55</v>
      </c>
      <c r="U2330">
        <v>0</v>
      </c>
    </row>
    <row r="2331" spans="1:21" x14ac:dyDescent="0.25">
      <c r="A2331" t="s">
        <v>2363</v>
      </c>
      <c r="B2331">
        <v>0</v>
      </c>
      <c r="C2331">
        <v>0</v>
      </c>
      <c r="D2331">
        <v>0</v>
      </c>
      <c r="E2331">
        <v>0</v>
      </c>
      <c r="F2331">
        <v>57</v>
      </c>
      <c r="G2331">
        <v>1</v>
      </c>
      <c r="H2331" t="s">
        <v>22</v>
      </c>
      <c r="I2331" t="s">
        <v>35</v>
      </c>
      <c r="J2331" t="s">
        <v>23</v>
      </c>
      <c r="K2331" t="s">
        <v>22</v>
      </c>
      <c r="L2331" t="s">
        <v>23</v>
      </c>
      <c r="M2331" t="s">
        <v>22</v>
      </c>
      <c r="N2331" t="s">
        <v>23</v>
      </c>
      <c r="O2331" t="s">
        <v>22</v>
      </c>
      <c r="P2331" t="s">
        <v>29</v>
      </c>
      <c r="Q2331">
        <v>0</v>
      </c>
      <c r="R2331" t="s">
        <v>27</v>
      </c>
      <c r="S2331">
        <v>94.7</v>
      </c>
      <c r="T2331">
        <v>5468.95</v>
      </c>
      <c r="U2331">
        <v>0</v>
      </c>
    </row>
    <row r="2332" spans="1:21" x14ac:dyDescent="0.25">
      <c r="A2332" t="s">
        <v>2364</v>
      </c>
      <c r="B2332">
        <v>1</v>
      </c>
      <c r="C2332">
        <v>0</v>
      </c>
      <c r="D2332">
        <v>1</v>
      </c>
      <c r="E2332">
        <v>1</v>
      </c>
      <c r="F2332">
        <v>28</v>
      </c>
      <c r="G2332">
        <v>1</v>
      </c>
      <c r="H2332" t="s">
        <v>22</v>
      </c>
      <c r="I2332" t="s">
        <v>25</v>
      </c>
      <c r="J2332" t="s">
        <v>23</v>
      </c>
      <c r="K2332" t="s">
        <v>22</v>
      </c>
      <c r="L2332" t="s">
        <v>23</v>
      </c>
      <c r="M2332" t="s">
        <v>23</v>
      </c>
      <c r="N2332" t="s">
        <v>23</v>
      </c>
      <c r="O2332" t="s">
        <v>22</v>
      </c>
      <c r="P2332" t="s">
        <v>26</v>
      </c>
      <c r="Q2332">
        <v>0</v>
      </c>
      <c r="R2332" t="s">
        <v>27</v>
      </c>
      <c r="S2332">
        <v>64.400000000000006</v>
      </c>
      <c r="T2332">
        <v>1802.15</v>
      </c>
      <c r="U2332">
        <v>0</v>
      </c>
    </row>
    <row r="2333" spans="1:21" x14ac:dyDescent="0.25">
      <c r="A2333" t="s">
        <v>2365</v>
      </c>
      <c r="B2333">
        <v>0</v>
      </c>
      <c r="C2333">
        <v>0</v>
      </c>
      <c r="D2333">
        <v>1</v>
      </c>
      <c r="E2333">
        <v>0</v>
      </c>
      <c r="F2333">
        <v>25</v>
      </c>
      <c r="G2333">
        <v>1</v>
      </c>
      <c r="H2333" t="s">
        <v>22</v>
      </c>
      <c r="I2333" t="s">
        <v>23</v>
      </c>
      <c r="J2333" t="s">
        <v>44</v>
      </c>
      <c r="K2333" t="s">
        <v>44</v>
      </c>
      <c r="L2333" t="s">
        <v>44</v>
      </c>
      <c r="M2333" t="s">
        <v>44</v>
      </c>
      <c r="N2333" t="s">
        <v>44</v>
      </c>
      <c r="O2333" t="s">
        <v>44</v>
      </c>
      <c r="P2333" t="s">
        <v>29</v>
      </c>
      <c r="Q2333">
        <v>1</v>
      </c>
      <c r="R2333" t="s">
        <v>30</v>
      </c>
      <c r="S2333">
        <v>26.8</v>
      </c>
      <c r="T2333">
        <v>733.55</v>
      </c>
      <c r="U2333">
        <v>0</v>
      </c>
    </row>
    <row r="2334" spans="1:21" x14ac:dyDescent="0.25">
      <c r="A2334" t="s">
        <v>2366</v>
      </c>
      <c r="B2334">
        <v>0</v>
      </c>
      <c r="C2334">
        <v>0</v>
      </c>
      <c r="D2334">
        <v>1</v>
      </c>
      <c r="E2334">
        <v>0</v>
      </c>
      <c r="F2334">
        <v>47</v>
      </c>
      <c r="G2334">
        <v>1</v>
      </c>
      <c r="H2334" t="s">
        <v>23</v>
      </c>
      <c r="I2334" t="s">
        <v>25</v>
      </c>
      <c r="J2334" t="s">
        <v>22</v>
      </c>
      <c r="K2334" t="s">
        <v>23</v>
      </c>
      <c r="L2334" t="s">
        <v>22</v>
      </c>
      <c r="M2334" t="s">
        <v>23</v>
      </c>
      <c r="N2334" t="s">
        <v>22</v>
      </c>
      <c r="O2334" t="s">
        <v>23</v>
      </c>
      <c r="P2334" t="s">
        <v>29</v>
      </c>
      <c r="Q2334">
        <v>1</v>
      </c>
      <c r="R2334" t="s">
        <v>38</v>
      </c>
      <c r="S2334">
        <v>66.05</v>
      </c>
      <c r="T2334">
        <v>3021.45</v>
      </c>
      <c r="U2334">
        <v>0</v>
      </c>
    </row>
    <row r="2335" spans="1:21" x14ac:dyDescent="0.25">
      <c r="A2335" t="s">
        <v>2367</v>
      </c>
      <c r="B2335">
        <v>0</v>
      </c>
      <c r="C2335">
        <v>0</v>
      </c>
      <c r="D2335">
        <v>1</v>
      </c>
      <c r="E2335">
        <v>1</v>
      </c>
      <c r="F2335">
        <v>57</v>
      </c>
      <c r="G2335">
        <v>1</v>
      </c>
      <c r="H2335" t="s">
        <v>22</v>
      </c>
      <c r="I2335" t="s">
        <v>25</v>
      </c>
      <c r="J2335" t="s">
        <v>22</v>
      </c>
      <c r="K2335" t="s">
        <v>22</v>
      </c>
      <c r="L2335" t="s">
        <v>23</v>
      </c>
      <c r="M2335" t="s">
        <v>22</v>
      </c>
      <c r="N2335" t="s">
        <v>23</v>
      </c>
      <c r="O2335" t="s">
        <v>23</v>
      </c>
      <c r="P2335" t="s">
        <v>26</v>
      </c>
      <c r="Q2335">
        <v>0</v>
      </c>
      <c r="R2335" t="s">
        <v>33</v>
      </c>
      <c r="S2335">
        <v>65.2</v>
      </c>
      <c r="T2335">
        <v>3687.85</v>
      </c>
      <c r="U2335">
        <v>0</v>
      </c>
    </row>
    <row r="2336" spans="1:21" x14ac:dyDescent="0.25">
      <c r="A2336" t="s">
        <v>2368</v>
      </c>
      <c r="B2336">
        <v>1</v>
      </c>
      <c r="C2336">
        <v>1</v>
      </c>
      <c r="D2336">
        <v>1</v>
      </c>
      <c r="E2336">
        <v>0</v>
      </c>
      <c r="F2336">
        <v>16</v>
      </c>
      <c r="G2336">
        <v>1</v>
      </c>
      <c r="H2336" t="s">
        <v>22</v>
      </c>
      <c r="I2336" t="s">
        <v>35</v>
      </c>
      <c r="J2336" t="s">
        <v>23</v>
      </c>
      <c r="K2336" t="s">
        <v>23</v>
      </c>
      <c r="L2336" t="s">
        <v>23</v>
      </c>
      <c r="M2336" t="s">
        <v>23</v>
      </c>
      <c r="N2336" t="s">
        <v>22</v>
      </c>
      <c r="O2336" t="s">
        <v>23</v>
      </c>
      <c r="P2336" t="s">
        <v>26</v>
      </c>
      <c r="Q2336">
        <v>1</v>
      </c>
      <c r="R2336" t="s">
        <v>38</v>
      </c>
      <c r="S2336">
        <v>85.05</v>
      </c>
      <c r="T2336">
        <v>1391.15</v>
      </c>
      <c r="U2336">
        <v>0</v>
      </c>
    </row>
    <row r="2337" spans="1:21" x14ac:dyDescent="0.25">
      <c r="A2337" t="s">
        <v>2369</v>
      </c>
      <c r="B2337">
        <v>1</v>
      </c>
      <c r="C2337">
        <v>0</v>
      </c>
      <c r="D2337">
        <v>0</v>
      </c>
      <c r="E2337">
        <v>0</v>
      </c>
      <c r="F2337">
        <v>5</v>
      </c>
      <c r="G2337">
        <v>1</v>
      </c>
      <c r="H2337" t="s">
        <v>23</v>
      </c>
      <c r="I2337" t="s">
        <v>25</v>
      </c>
      <c r="J2337" t="s">
        <v>22</v>
      </c>
      <c r="K2337" t="s">
        <v>23</v>
      </c>
      <c r="L2337" t="s">
        <v>22</v>
      </c>
      <c r="M2337" t="s">
        <v>23</v>
      </c>
      <c r="N2337" t="s">
        <v>23</v>
      </c>
      <c r="O2337" t="s">
        <v>23</v>
      </c>
      <c r="P2337" t="s">
        <v>26</v>
      </c>
      <c r="Q2337">
        <v>1</v>
      </c>
      <c r="R2337" t="s">
        <v>30</v>
      </c>
      <c r="S2337">
        <v>55.8</v>
      </c>
      <c r="T2337">
        <v>274.35000000000002</v>
      </c>
      <c r="U2337">
        <v>0</v>
      </c>
    </row>
    <row r="2338" spans="1:21" x14ac:dyDescent="0.25">
      <c r="A2338" t="s">
        <v>2370</v>
      </c>
      <c r="B2338">
        <v>1</v>
      </c>
      <c r="C2338">
        <v>0</v>
      </c>
      <c r="D2338">
        <v>1</v>
      </c>
      <c r="E2338">
        <v>0</v>
      </c>
      <c r="F2338">
        <v>17</v>
      </c>
      <c r="G2338">
        <v>1</v>
      </c>
      <c r="H2338" t="s">
        <v>23</v>
      </c>
      <c r="I2338" t="s">
        <v>35</v>
      </c>
      <c r="J2338" t="s">
        <v>23</v>
      </c>
      <c r="K2338" t="s">
        <v>23</v>
      </c>
      <c r="L2338" t="s">
        <v>23</v>
      </c>
      <c r="M2338" t="s">
        <v>23</v>
      </c>
      <c r="N2338" t="s">
        <v>23</v>
      </c>
      <c r="O2338" t="s">
        <v>23</v>
      </c>
      <c r="P2338" t="s">
        <v>26</v>
      </c>
      <c r="Q2338">
        <v>1</v>
      </c>
      <c r="R2338" t="s">
        <v>33</v>
      </c>
      <c r="S2338">
        <v>70.400000000000006</v>
      </c>
      <c r="T2338">
        <v>1214.05</v>
      </c>
      <c r="U2338">
        <v>1</v>
      </c>
    </row>
    <row r="2339" spans="1:21" x14ac:dyDescent="0.25">
      <c r="A2339" t="s">
        <v>2371</v>
      </c>
      <c r="B2339">
        <v>0</v>
      </c>
      <c r="C2339">
        <v>1</v>
      </c>
      <c r="D2339">
        <v>0</v>
      </c>
      <c r="E2339">
        <v>0</v>
      </c>
      <c r="F2339">
        <v>56</v>
      </c>
      <c r="G2339">
        <v>1</v>
      </c>
      <c r="H2339" t="s">
        <v>22</v>
      </c>
      <c r="I2339" t="s">
        <v>35</v>
      </c>
      <c r="J2339" t="s">
        <v>23</v>
      </c>
      <c r="K2339" t="s">
        <v>22</v>
      </c>
      <c r="L2339" t="s">
        <v>22</v>
      </c>
      <c r="M2339" t="s">
        <v>23</v>
      </c>
      <c r="N2339" t="s">
        <v>22</v>
      </c>
      <c r="O2339" t="s">
        <v>22</v>
      </c>
      <c r="P2339" t="s">
        <v>29</v>
      </c>
      <c r="Q2339">
        <v>1</v>
      </c>
      <c r="R2339" t="s">
        <v>33</v>
      </c>
      <c r="S2339">
        <v>104.75</v>
      </c>
      <c r="T2339">
        <v>5510.65</v>
      </c>
      <c r="U2339">
        <v>1</v>
      </c>
    </row>
    <row r="2340" spans="1:21" x14ac:dyDescent="0.25">
      <c r="A2340" t="s">
        <v>2372</v>
      </c>
      <c r="B2340">
        <v>1</v>
      </c>
      <c r="C2340">
        <v>0</v>
      </c>
      <c r="D2340">
        <v>1</v>
      </c>
      <c r="E2340">
        <v>1</v>
      </c>
      <c r="F2340">
        <v>72</v>
      </c>
      <c r="G2340">
        <v>1</v>
      </c>
      <c r="H2340" t="s">
        <v>23</v>
      </c>
      <c r="I2340" t="s">
        <v>23</v>
      </c>
      <c r="J2340" t="s">
        <v>44</v>
      </c>
      <c r="K2340" t="s">
        <v>44</v>
      </c>
      <c r="L2340" t="s">
        <v>44</v>
      </c>
      <c r="M2340" t="s">
        <v>44</v>
      </c>
      <c r="N2340" t="s">
        <v>44</v>
      </c>
      <c r="O2340" t="s">
        <v>44</v>
      </c>
      <c r="P2340" t="s">
        <v>45</v>
      </c>
      <c r="Q2340">
        <v>0</v>
      </c>
      <c r="R2340" t="s">
        <v>33</v>
      </c>
      <c r="S2340">
        <v>19.95</v>
      </c>
      <c r="T2340">
        <v>1322.85</v>
      </c>
      <c r="U2340">
        <v>0</v>
      </c>
    </row>
    <row r="2341" spans="1:21" x14ac:dyDescent="0.25">
      <c r="A2341" t="s">
        <v>2373</v>
      </c>
      <c r="B2341">
        <v>0</v>
      </c>
      <c r="C2341">
        <v>1</v>
      </c>
      <c r="D2341">
        <v>0</v>
      </c>
      <c r="E2341">
        <v>0</v>
      </c>
      <c r="F2341">
        <v>21</v>
      </c>
      <c r="G2341">
        <v>1</v>
      </c>
      <c r="H2341" t="s">
        <v>22</v>
      </c>
      <c r="I2341" t="s">
        <v>35</v>
      </c>
      <c r="J2341" t="s">
        <v>23</v>
      </c>
      <c r="K2341" t="s">
        <v>23</v>
      </c>
      <c r="L2341" t="s">
        <v>23</v>
      </c>
      <c r="M2341" t="s">
        <v>23</v>
      </c>
      <c r="N2341" t="s">
        <v>22</v>
      </c>
      <c r="O2341" t="s">
        <v>22</v>
      </c>
      <c r="P2341" t="s">
        <v>26</v>
      </c>
      <c r="Q2341">
        <v>1</v>
      </c>
      <c r="R2341" t="s">
        <v>27</v>
      </c>
      <c r="S2341">
        <v>94.25</v>
      </c>
      <c r="T2341">
        <v>1973.75</v>
      </c>
      <c r="U2341">
        <v>1</v>
      </c>
    </row>
    <row r="2342" spans="1:21" x14ac:dyDescent="0.25">
      <c r="A2342" t="s">
        <v>2374</v>
      </c>
      <c r="B2342">
        <v>0</v>
      </c>
      <c r="C2342">
        <v>0</v>
      </c>
      <c r="D2342">
        <v>1</v>
      </c>
      <c r="E2342">
        <v>1</v>
      </c>
      <c r="F2342">
        <v>48</v>
      </c>
      <c r="G2342">
        <v>0</v>
      </c>
      <c r="H2342" t="s">
        <v>24</v>
      </c>
      <c r="I2342" t="s">
        <v>25</v>
      </c>
      <c r="J2342" t="s">
        <v>22</v>
      </c>
      <c r="K2342" t="s">
        <v>23</v>
      </c>
      <c r="L2342" t="s">
        <v>22</v>
      </c>
      <c r="M2342" t="s">
        <v>23</v>
      </c>
      <c r="N2342" t="s">
        <v>23</v>
      </c>
      <c r="O2342" t="s">
        <v>22</v>
      </c>
      <c r="P2342" t="s">
        <v>29</v>
      </c>
      <c r="Q2342">
        <v>0</v>
      </c>
      <c r="R2342" t="s">
        <v>38</v>
      </c>
      <c r="S2342">
        <v>45</v>
      </c>
      <c r="T2342">
        <v>2196.3000000000002</v>
      </c>
      <c r="U2342">
        <v>0</v>
      </c>
    </row>
    <row r="2343" spans="1:21" x14ac:dyDescent="0.25">
      <c r="A2343" t="s">
        <v>2375</v>
      </c>
      <c r="B2343">
        <v>0</v>
      </c>
      <c r="C2343">
        <v>0</v>
      </c>
      <c r="D2343">
        <v>1</v>
      </c>
      <c r="E2343">
        <v>0</v>
      </c>
      <c r="F2343">
        <v>68</v>
      </c>
      <c r="G2343">
        <v>1</v>
      </c>
      <c r="H2343" t="s">
        <v>22</v>
      </c>
      <c r="I2343" t="s">
        <v>35</v>
      </c>
      <c r="J2343" t="s">
        <v>22</v>
      </c>
      <c r="K2343" t="s">
        <v>22</v>
      </c>
      <c r="L2343" t="s">
        <v>22</v>
      </c>
      <c r="M2343" t="s">
        <v>22</v>
      </c>
      <c r="N2343" t="s">
        <v>22</v>
      </c>
      <c r="O2343" t="s">
        <v>22</v>
      </c>
      <c r="P2343" t="s">
        <v>45</v>
      </c>
      <c r="Q2343">
        <v>0</v>
      </c>
      <c r="R2343" t="s">
        <v>33</v>
      </c>
      <c r="S2343">
        <v>114.9</v>
      </c>
      <c r="T2343">
        <v>7843.55</v>
      </c>
      <c r="U2343">
        <v>0</v>
      </c>
    </row>
    <row r="2344" spans="1:21" x14ac:dyDescent="0.25">
      <c r="A2344" t="s">
        <v>2376</v>
      </c>
      <c r="B2344">
        <v>0</v>
      </c>
      <c r="C2344">
        <v>0</v>
      </c>
      <c r="D2344">
        <v>0</v>
      </c>
      <c r="E2344">
        <v>0</v>
      </c>
      <c r="F2344">
        <v>30</v>
      </c>
      <c r="G2344">
        <v>1</v>
      </c>
      <c r="H2344" t="s">
        <v>22</v>
      </c>
      <c r="I2344" t="s">
        <v>35</v>
      </c>
      <c r="J2344" t="s">
        <v>22</v>
      </c>
      <c r="K2344" t="s">
        <v>23</v>
      </c>
      <c r="L2344" t="s">
        <v>23</v>
      </c>
      <c r="M2344" t="s">
        <v>22</v>
      </c>
      <c r="N2344" t="s">
        <v>22</v>
      </c>
      <c r="O2344" t="s">
        <v>22</v>
      </c>
      <c r="P2344" t="s">
        <v>26</v>
      </c>
      <c r="Q2344">
        <v>0</v>
      </c>
      <c r="R2344" t="s">
        <v>33</v>
      </c>
      <c r="S2344">
        <v>106.4</v>
      </c>
      <c r="T2344">
        <v>3211.9</v>
      </c>
      <c r="U2344">
        <v>0</v>
      </c>
    </row>
    <row r="2345" spans="1:21" x14ac:dyDescent="0.25">
      <c r="A2345" t="s">
        <v>2377</v>
      </c>
      <c r="B2345">
        <v>0</v>
      </c>
      <c r="C2345">
        <v>0</v>
      </c>
      <c r="D2345">
        <v>1</v>
      </c>
      <c r="E2345">
        <v>0</v>
      </c>
      <c r="F2345">
        <v>3</v>
      </c>
      <c r="G2345">
        <v>1</v>
      </c>
      <c r="H2345" t="s">
        <v>23</v>
      </c>
      <c r="I2345" t="s">
        <v>25</v>
      </c>
      <c r="J2345" t="s">
        <v>23</v>
      </c>
      <c r="K2345" t="s">
        <v>23</v>
      </c>
      <c r="L2345" t="s">
        <v>23</v>
      </c>
      <c r="M2345" t="s">
        <v>23</v>
      </c>
      <c r="N2345" t="s">
        <v>23</v>
      </c>
      <c r="O2345" t="s">
        <v>23</v>
      </c>
      <c r="P2345" t="s">
        <v>26</v>
      </c>
      <c r="Q2345">
        <v>1</v>
      </c>
      <c r="R2345" t="s">
        <v>30</v>
      </c>
      <c r="S2345">
        <v>46.1</v>
      </c>
      <c r="T2345">
        <v>130.15</v>
      </c>
      <c r="U2345">
        <v>0</v>
      </c>
    </row>
    <row r="2346" spans="1:21" x14ac:dyDescent="0.25">
      <c r="A2346" t="s">
        <v>2378</v>
      </c>
      <c r="B2346">
        <v>0</v>
      </c>
      <c r="C2346">
        <v>1</v>
      </c>
      <c r="D2346">
        <v>0</v>
      </c>
      <c r="E2346">
        <v>0</v>
      </c>
      <c r="F2346">
        <v>14</v>
      </c>
      <c r="G2346">
        <v>0</v>
      </c>
      <c r="H2346" t="s">
        <v>24</v>
      </c>
      <c r="I2346" t="s">
        <v>25</v>
      </c>
      <c r="J2346" t="s">
        <v>22</v>
      </c>
      <c r="K2346" t="s">
        <v>23</v>
      </c>
      <c r="L2346" t="s">
        <v>22</v>
      </c>
      <c r="M2346" t="s">
        <v>22</v>
      </c>
      <c r="N2346" t="s">
        <v>23</v>
      </c>
      <c r="O2346" t="s">
        <v>23</v>
      </c>
      <c r="P2346" t="s">
        <v>45</v>
      </c>
      <c r="Q2346">
        <v>0</v>
      </c>
      <c r="R2346" t="s">
        <v>30</v>
      </c>
      <c r="S2346">
        <v>39.700000000000003</v>
      </c>
      <c r="T2346">
        <v>692.35</v>
      </c>
      <c r="U2346">
        <v>0</v>
      </c>
    </row>
    <row r="2347" spans="1:21" x14ac:dyDescent="0.25">
      <c r="A2347" t="s">
        <v>2379</v>
      </c>
      <c r="B2347">
        <v>0</v>
      </c>
      <c r="C2347">
        <v>0</v>
      </c>
      <c r="D2347">
        <v>0</v>
      </c>
      <c r="E2347">
        <v>1</v>
      </c>
      <c r="F2347">
        <v>4</v>
      </c>
      <c r="G2347">
        <v>1</v>
      </c>
      <c r="H2347" t="s">
        <v>23</v>
      </c>
      <c r="I2347" t="s">
        <v>23</v>
      </c>
      <c r="J2347" t="s">
        <v>44</v>
      </c>
      <c r="K2347" t="s">
        <v>44</v>
      </c>
      <c r="L2347" t="s">
        <v>44</v>
      </c>
      <c r="M2347" t="s">
        <v>44</v>
      </c>
      <c r="N2347" t="s">
        <v>44</v>
      </c>
      <c r="O2347" t="s">
        <v>44</v>
      </c>
      <c r="P2347" t="s">
        <v>26</v>
      </c>
      <c r="Q2347">
        <v>1</v>
      </c>
      <c r="R2347" t="s">
        <v>33</v>
      </c>
      <c r="S2347">
        <v>20.05</v>
      </c>
      <c r="T2347">
        <v>85.5</v>
      </c>
      <c r="U2347">
        <v>0</v>
      </c>
    </row>
    <row r="2348" spans="1:21" x14ac:dyDescent="0.25">
      <c r="A2348" t="s">
        <v>2380</v>
      </c>
      <c r="B2348">
        <v>0</v>
      </c>
      <c r="C2348">
        <v>0</v>
      </c>
      <c r="D2348">
        <v>1</v>
      </c>
      <c r="E2348">
        <v>1</v>
      </c>
      <c r="F2348">
        <v>71</v>
      </c>
      <c r="G2348">
        <v>1</v>
      </c>
      <c r="H2348" t="s">
        <v>22</v>
      </c>
      <c r="I2348" t="s">
        <v>35</v>
      </c>
      <c r="J2348" t="s">
        <v>23</v>
      </c>
      <c r="K2348" t="s">
        <v>22</v>
      </c>
      <c r="L2348" t="s">
        <v>22</v>
      </c>
      <c r="M2348" t="s">
        <v>23</v>
      </c>
      <c r="N2348" t="s">
        <v>23</v>
      </c>
      <c r="O2348" t="s">
        <v>22</v>
      </c>
      <c r="P2348" t="s">
        <v>45</v>
      </c>
      <c r="Q2348">
        <v>1</v>
      </c>
      <c r="R2348" t="s">
        <v>38</v>
      </c>
      <c r="S2348">
        <v>95.75</v>
      </c>
      <c r="T2348">
        <v>6849.4</v>
      </c>
      <c r="U2348">
        <v>0</v>
      </c>
    </row>
    <row r="2349" spans="1:21" x14ac:dyDescent="0.25">
      <c r="A2349" t="s">
        <v>2381</v>
      </c>
      <c r="B2349">
        <v>1</v>
      </c>
      <c r="C2349">
        <v>0</v>
      </c>
      <c r="D2349">
        <v>1</v>
      </c>
      <c r="E2349">
        <v>1</v>
      </c>
      <c r="F2349">
        <v>8</v>
      </c>
      <c r="G2349">
        <v>1</v>
      </c>
      <c r="H2349" t="s">
        <v>22</v>
      </c>
      <c r="I2349" t="s">
        <v>23</v>
      </c>
      <c r="J2349" t="s">
        <v>44</v>
      </c>
      <c r="K2349" t="s">
        <v>44</v>
      </c>
      <c r="L2349" t="s">
        <v>44</v>
      </c>
      <c r="M2349" t="s">
        <v>44</v>
      </c>
      <c r="N2349" t="s">
        <v>44</v>
      </c>
      <c r="O2349" t="s">
        <v>44</v>
      </c>
      <c r="P2349" t="s">
        <v>29</v>
      </c>
      <c r="Q2349">
        <v>0</v>
      </c>
      <c r="R2349" t="s">
        <v>30</v>
      </c>
      <c r="S2349">
        <v>24.4</v>
      </c>
      <c r="T2349">
        <v>203.95</v>
      </c>
      <c r="U2349">
        <v>0</v>
      </c>
    </row>
    <row r="2350" spans="1:21" x14ac:dyDescent="0.25">
      <c r="A2350" t="s">
        <v>2382</v>
      </c>
      <c r="B2350">
        <v>1</v>
      </c>
      <c r="C2350">
        <v>0</v>
      </c>
      <c r="D2350">
        <v>1</v>
      </c>
      <c r="E2350">
        <v>1</v>
      </c>
      <c r="F2350">
        <v>61</v>
      </c>
      <c r="G2350">
        <v>0</v>
      </c>
      <c r="H2350" t="s">
        <v>24</v>
      </c>
      <c r="I2350" t="s">
        <v>25</v>
      </c>
      <c r="J2350" t="s">
        <v>22</v>
      </c>
      <c r="K2350" t="s">
        <v>23</v>
      </c>
      <c r="L2350" t="s">
        <v>22</v>
      </c>
      <c r="M2350" t="s">
        <v>23</v>
      </c>
      <c r="N2350" t="s">
        <v>23</v>
      </c>
      <c r="O2350" t="s">
        <v>23</v>
      </c>
      <c r="P2350" t="s">
        <v>26</v>
      </c>
      <c r="Q2350">
        <v>0</v>
      </c>
      <c r="R2350" t="s">
        <v>33</v>
      </c>
      <c r="S2350">
        <v>33.6</v>
      </c>
      <c r="T2350">
        <v>2117.1999999999998</v>
      </c>
      <c r="U2350">
        <v>0</v>
      </c>
    </row>
    <row r="2351" spans="1:21" x14ac:dyDescent="0.25">
      <c r="A2351" t="s">
        <v>2383</v>
      </c>
      <c r="B2351">
        <v>1</v>
      </c>
      <c r="C2351">
        <v>0</v>
      </c>
      <c r="D2351">
        <v>1</v>
      </c>
      <c r="E2351">
        <v>1</v>
      </c>
      <c r="F2351">
        <v>72</v>
      </c>
      <c r="G2351">
        <v>1</v>
      </c>
      <c r="H2351" t="s">
        <v>22</v>
      </c>
      <c r="I2351" t="s">
        <v>35</v>
      </c>
      <c r="J2351" t="s">
        <v>23</v>
      </c>
      <c r="K2351" t="s">
        <v>22</v>
      </c>
      <c r="L2351" t="s">
        <v>22</v>
      </c>
      <c r="M2351" t="s">
        <v>22</v>
      </c>
      <c r="N2351" t="s">
        <v>23</v>
      </c>
      <c r="O2351" t="s">
        <v>23</v>
      </c>
      <c r="P2351" t="s">
        <v>45</v>
      </c>
      <c r="Q2351">
        <v>0</v>
      </c>
      <c r="R2351" t="s">
        <v>33</v>
      </c>
      <c r="S2351">
        <v>90.45</v>
      </c>
      <c r="T2351">
        <v>6565.85</v>
      </c>
      <c r="U2351">
        <v>0</v>
      </c>
    </row>
    <row r="2352" spans="1:21" x14ac:dyDescent="0.25">
      <c r="A2352" t="s">
        <v>2384</v>
      </c>
      <c r="B2352">
        <v>0</v>
      </c>
      <c r="C2352">
        <v>0</v>
      </c>
      <c r="D2352">
        <v>0</v>
      </c>
      <c r="E2352">
        <v>0</v>
      </c>
      <c r="F2352">
        <v>5</v>
      </c>
      <c r="G2352">
        <v>1</v>
      </c>
      <c r="H2352" t="s">
        <v>22</v>
      </c>
      <c r="I2352" t="s">
        <v>35</v>
      </c>
      <c r="J2352" t="s">
        <v>23</v>
      </c>
      <c r="K2352" t="s">
        <v>23</v>
      </c>
      <c r="L2352" t="s">
        <v>23</v>
      </c>
      <c r="M2352" t="s">
        <v>23</v>
      </c>
      <c r="N2352" t="s">
        <v>22</v>
      </c>
      <c r="O2352" t="s">
        <v>23</v>
      </c>
      <c r="P2352" t="s">
        <v>26</v>
      </c>
      <c r="Q2352">
        <v>1</v>
      </c>
      <c r="R2352" t="s">
        <v>27</v>
      </c>
      <c r="S2352">
        <v>84</v>
      </c>
      <c r="T2352">
        <v>424.75</v>
      </c>
      <c r="U2352">
        <v>0</v>
      </c>
    </row>
    <row r="2353" spans="1:21" x14ac:dyDescent="0.25">
      <c r="A2353" t="s">
        <v>2385</v>
      </c>
      <c r="B2353">
        <v>0</v>
      </c>
      <c r="C2353">
        <v>0</v>
      </c>
      <c r="D2353">
        <v>0</v>
      </c>
      <c r="E2353">
        <v>0</v>
      </c>
      <c r="F2353">
        <v>49</v>
      </c>
      <c r="G2353">
        <v>1</v>
      </c>
      <c r="H2353" t="s">
        <v>23</v>
      </c>
      <c r="I2353" t="s">
        <v>25</v>
      </c>
      <c r="J2353" t="s">
        <v>22</v>
      </c>
      <c r="K2353" t="s">
        <v>22</v>
      </c>
      <c r="L2353" t="s">
        <v>22</v>
      </c>
      <c r="M2353" t="s">
        <v>22</v>
      </c>
      <c r="N2353" t="s">
        <v>23</v>
      </c>
      <c r="O2353" t="s">
        <v>23</v>
      </c>
      <c r="P2353" t="s">
        <v>45</v>
      </c>
      <c r="Q2353">
        <v>0</v>
      </c>
      <c r="R2353" t="s">
        <v>33</v>
      </c>
      <c r="S2353">
        <v>67.400000000000006</v>
      </c>
      <c r="T2353">
        <v>3306.85</v>
      </c>
      <c r="U2353">
        <v>0</v>
      </c>
    </row>
    <row r="2354" spans="1:21" x14ac:dyDescent="0.25">
      <c r="A2354" t="s">
        <v>2386</v>
      </c>
      <c r="B2354">
        <v>1</v>
      </c>
      <c r="C2354">
        <v>0</v>
      </c>
      <c r="D2354">
        <v>0</v>
      </c>
      <c r="E2354">
        <v>0</v>
      </c>
      <c r="F2354">
        <v>8</v>
      </c>
      <c r="G2354">
        <v>1</v>
      </c>
      <c r="H2354" t="s">
        <v>23</v>
      </c>
      <c r="I2354" t="s">
        <v>23</v>
      </c>
      <c r="J2354" t="s">
        <v>44</v>
      </c>
      <c r="K2354" t="s">
        <v>44</v>
      </c>
      <c r="L2354" t="s">
        <v>44</v>
      </c>
      <c r="M2354" t="s">
        <v>44</v>
      </c>
      <c r="N2354" t="s">
        <v>44</v>
      </c>
      <c r="O2354" t="s">
        <v>44</v>
      </c>
      <c r="P2354" t="s">
        <v>26</v>
      </c>
      <c r="Q2354">
        <v>1</v>
      </c>
      <c r="R2354" t="s">
        <v>33</v>
      </c>
      <c r="S2354">
        <v>19.7</v>
      </c>
      <c r="T2354">
        <v>168.9</v>
      </c>
      <c r="U2354">
        <v>0</v>
      </c>
    </row>
    <row r="2355" spans="1:21" x14ac:dyDescent="0.25">
      <c r="A2355" t="s">
        <v>2387</v>
      </c>
      <c r="B2355">
        <v>1</v>
      </c>
      <c r="C2355">
        <v>0</v>
      </c>
      <c r="D2355">
        <v>0</v>
      </c>
      <c r="E2355">
        <v>0</v>
      </c>
      <c r="F2355">
        <v>3</v>
      </c>
      <c r="G2355">
        <v>1</v>
      </c>
      <c r="H2355" t="s">
        <v>23</v>
      </c>
      <c r="I2355" t="s">
        <v>35</v>
      </c>
      <c r="J2355" t="s">
        <v>23</v>
      </c>
      <c r="K2355" t="s">
        <v>23</v>
      </c>
      <c r="L2355" t="s">
        <v>23</v>
      </c>
      <c r="M2355" t="s">
        <v>23</v>
      </c>
      <c r="N2355" t="s">
        <v>23</v>
      </c>
      <c r="O2355" t="s">
        <v>22</v>
      </c>
      <c r="P2355" t="s">
        <v>26</v>
      </c>
      <c r="Q2355">
        <v>1</v>
      </c>
      <c r="R2355" t="s">
        <v>27</v>
      </c>
      <c r="S2355">
        <v>80.349999999999994</v>
      </c>
      <c r="T2355">
        <v>253.8</v>
      </c>
      <c r="U2355">
        <v>0</v>
      </c>
    </row>
    <row r="2356" spans="1:21" x14ac:dyDescent="0.25">
      <c r="A2356" t="s">
        <v>2388</v>
      </c>
      <c r="B2356">
        <v>1</v>
      </c>
      <c r="C2356">
        <v>0</v>
      </c>
      <c r="D2356">
        <v>1</v>
      </c>
      <c r="E2356">
        <v>1</v>
      </c>
      <c r="F2356">
        <v>9</v>
      </c>
      <c r="G2356">
        <v>1</v>
      </c>
      <c r="H2356" t="s">
        <v>23</v>
      </c>
      <c r="I2356" t="s">
        <v>23</v>
      </c>
      <c r="J2356" t="s">
        <v>44</v>
      </c>
      <c r="K2356" t="s">
        <v>44</v>
      </c>
      <c r="L2356" t="s">
        <v>44</v>
      </c>
      <c r="M2356" t="s">
        <v>44</v>
      </c>
      <c r="N2356" t="s">
        <v>44</v>
      </c>
      <c r="O2356" t="s">
        <v>44</v>
      </c>
      <c r="P2356" t="s">
        <v>45</v>
      </c>
      <c r="Q2356">
        <v>0</v>
      </c>
      <c r="R2356" t="s">
        <v>30</v>
      </c>
      <c r="S2356">
        <v>19.600000000000001</v>
      </c>
      <c r="T2356">
        <v>197.4</v>
      </c>
      <c r="U2356">
        <v>0</v>
      </c>
    </row>
    <row r="2357" spans="1:21" x14ac:dyDescent="0.25">
      <c r="A2357" t="s">
        <v>2389</v>
      </c>
      <c r="B2357">
        <v>1</v>
      </c>
      <c r="C2357">
        <v>0</v>
      </c>
      <c r="D2357">
        <v>1</v>
      </c>
      <c r="E2357">
        <v>1</v>
      </c>
      <c r="F2357">
        <v>67</v>
      </c>
      <c r="G2357">
        <v>1</v>
      </c>
      <c r="H2357" t="s">
        <v>23</v>
      </c>
      <c r="I2357" t="s">
        <v>25</v>
      </c>
      <c r="J2357" t="s">
        <v>22</v>
      </c>
      <c r="K2357" t="s">
        <v>22</v>
      </c>
      <c r="L2357" t="s">
        <v>23</v>
      </c>
      <c r="M2357" t="s">
        <v>23</v>
      </c>
      <c r="N2357" t="s">
        <v>23</v>
      </c>
      <c r="O2357" t="s">
        <v>23</v>
      </c>
      <c r="P2357" t="s">
        <v>45</v>
      </c>
      <c r="Q2357">
        <v>1</v>
      </c>
      <c r="R2357" t="s">
        <v>33</v>
      </c>
      <c r="S2357">
        <v>54.2</v>
      </c>
      <c r="T2357">
        <v>3838.2</v>
      </c>
      <c r="U2357">
        <v>0</v>
      </c>
    </row>
    <row r="2358" spans="1:21" x14ac:dyDescent="0.25">
      <c r="A2358" t="s">
        <v>2390</v>
      </c>
      <c r="B2358">
        <v>1</v>
      </c>
      <c r="C2358">
        <v>0</v>
      </c>
      <c r="D2358">
        <v>0</v>
      </c>
      <c r="E2358">
        <v>0</v>
      </c>
      <c r="F2358">
        <v>46</v>
      </c>
      <c r="G2358">
        <v>1</v>
      </c>
      <c r="H2358" t="s">
        <v>23</v>
      </c>
      <c r="I2358" t="s">
        <v>25</v>
      </c>
      <c r="J2358" t="s">
        <v>23</v>
      </c>
      <c r="K2358" t="s">
        <v>23</v>
      </c>
      <c r="L2358" t="s">
        <v>23</v>
      </c>
      <c r="M2358" t="s">
        <v>23</v>
      </c>
      <c r="N2358" t="s">
        <v>23</v>
      </c>
      <c r="O2358" t="s">
        <v>23</v>
      </c>
      <c r="P2358" t="s">
        <v>26</v>
      </c>
      <c r="Q2358">
        <v>1</v>
      </c>
      <c r="R2358" t="s">
        <v>38</v>
      </c>
      <c r="S2358">
        <v>45.2</v>
      </c>
      <c r="T2358">
        <v>2065.15</v>
      </c>
      <c r="U2358">
        <v>0</v>
      </c>
    </row>
    <row r="2359" spans="1:21" x14ac:dyDescent="0.25">
      <c r="A2359" t="s">
        <v>2391</v>
      </c>
      <c r="B2359">
        <v>0</v>
      </c>
      <c r="C2359">
        <v>0</v>
      </c>
      <c r="D2359">
        <v>1</v>
      </c>
      <c r="E2359">
        <v>0</v>
      </c>
      <c r="F2359">
        <v>67</v>
      </c>
      <c r="G2359">
        <v>1</v>
      </c>
      <c r="H2359" t="s">
        <v>22</v>
      </c>
      <c r="I2359" t="s">
        <v>25</v>
      </c>
      <c r="J2359" t="s">
        <v>22</v>
      </c>
      <c r="K2359" t="s">
        <v>22</v>
      </c>
      <c r="L2359" t="s">
        <v>22</v>
      </c>
      <c r="M2359" t="s">
        <v>23</v>
      </c>
      <c r="N2359" t="s">
        <v>23</v>
      </c>
      <c r="O2359" t="s">
        <v>22</v>
      </c>
      <c r="P2359" t="s">
        <v>29</v>
      </c>
      <c r="Q2359">
        <v>0</v>
      </c>
      <c r="R2359" t="s">
        <v>30</v>
      </c>
      <c r="S2359">
        <v>75.099999999999994</v>
      </c>
      <c r="T2359">
        <v>5064.45</v>
      </c>
      <c r="U2359">
        <v>0</v>
      </c>
    </row>
    <row r="2360" spans="1:21" x14ac:dyDescent="0.25">
      <c r="A2360" t="s">
        <v>2392</v>
      </c>
      <c r="B2360">
        <v>0</v>
      </c>
      <c r="C2360">
        <v>0</v>
      </c>
      <c r="D2360">
        <v>1</v>
      </c>
      <c r="E2360">
        <v>0</v>
      </c>
      <c r="F2360">
        <v>55</v>
      </c>
      <c r="G2360">
        <v>1</v>
      </c>
      <c r="H2360" t="s">
        <v>23</v>
      </c>
      <c r="I2360" t="s">
        <v>23</v>
      </c>
      <c r="J2360" t="s">
        <v>44</v>
      </c>
      <c r="K2360" t="s">
        <v>44</v>
      </c>
      <c r="L2360" t="s">
        <v>44</v>
      </c>
      <c r="M2360" t="s">
        <v>44</v>
      </c>
      <c r="N2360" t="s">
        <v>44</v>
      </c>
      <c r="O2360" t="s">
        <v>44</v>
      </c>
      <c r="P2360" t="s">
        <v>29</v>
      </c>
      <c r="Q2360">
        <v>0</v>
      </c>
      <c r="R2360" t="s">
        <v>27</v>
      </c>
      <c r="S2360">
        <v>19.7</v>
      </c>
      <c r="T2360">
        <v>1140.05</v>
      </c>
      <c r="U2360">
        <v>0</v>
      </c>
    </row>
    <row r="2361" spans="1:21" x14ac:dyDescent="0.25">
      <c r="A2361" t="s">
        <v>2393</v>
      </c>
      <c r="B2361">
        <v>1</v>
      </c>
      <c r="C2361">
        <v>0</v>
      </c>
      <c r="D2361">
        <v>1</v>
      </c>
      <c r="E2361">
        <v>0</v>
      </c>
      <c r="F2361">
        <v>33</v>
      </c>
      <c r="G2361">
        <v>1</v>
      </c>
      <c r="H2361" t="s">
        <v>22</v>
      </c>
      <c r="I2361" t="s">
        <v>25</v>
      </c>
      <c r="J2361" t="s">
        <v>22</v>
      </c>
      <c r="K2361" t="s">
        <v>22</v>
      </c>
      <c r="L2361" t="s">
        <v>22</v>
      </c>
      <c r="M2361" t="s">
        <v>23</v>
      </c>
      <c r="N2361" t="s">
        <v>22</v>
      </c>
      <c r="O2361" t="s">
        <v>23</v>
      </c>
      <c r="P2361" t="s">
        <v>26</v>
      </c>
      <c r="Q2361">
        <v>1</v>
      </c>
      <c r="R2361" t="s">
        <v>33</v>
      </c>
      <c r="S2361">
        <v>72.75</v>
      </c>
      <c r="T2361">
        <v>2447.4499999999998</v>
      </c>
      <c r="U2361">
        <v>0</v>
      </c>
    </row>
    <row r="2362" spans="1:21" x14ac:dyDescent="0.25">
      <c r="A2362" t="s">
        <v>2394</v>
      </c>
      <c r="B2362">
        <v>1</v>
      </c>
      <c r="C2362">
        <v>0</v>
      </c>
      <c r="D2362">
        <v>1</v>
      </c>
      <c r="E2362">
        <v>1</v>
      </c>
      <c r="F2362">
        <v>62</v>
      </c>
      <c r="G2362">
        <v>1</v>
      </c>
      <c r="H2362" t="s">
        <v>23</v>
      </c>
      <c r="I2362" t="s">
        <v>23</v>
      </c>
      <c r="J2362" t="s">
        <v>44</v>
      </c>
      <c r="K2362" t="s">
        <v>44</v>
      </c>
      <c r="L2362" t="s">
        <v>44</v>
      </c>
      <c r="M2362" t="s">
        <v>44</v>
      </c>
      <c r="N2362" t="s">
        <v>44</v>
      </c>
      <c r="O2362" t="s">
        <v>44</v>
      </c>
      <c r="P2362" t="s">
        <v>45</v>
      </c>
      <c r="Q2362">
        <v>0</v>
      </c>
      <c r="R2362" t="s">
        <v>38</v>
      </c>
      <c r="S2362">
        <v>20.05</v>
      </c>
      <c r="T2362">
        <v>1263.9000000000001</v>
      </c>
      <c r="U2362">
        <v>0</v>
      </c>
    </row>
    <row r="2363" spans="1:21" x14ac:dyDescent="0.25">
      <c r="A2363" t="s">
        <v>2395</v>
      </c>
      <c r="B2363">
        <v>0</v>
      </c>
      <c r="C2363">
        <v>0</v>
      </c>
      <c r="D2363">
        <v>0</v>
      </c>
      <c r="E2363">
        <v>1</v>
      </c>
      <c r="F2363">
        <v>1</v>
      </c>
      <c r="G2363">
        <v>1</v>
      </c>
      <c r="H2363" t="s">
        <v>23</v>
      </c>
      <c r="I2363" t="s">
        <v>25</v>
      </c>
      <c r="J2363" t="s">
        <v>23</v>
      </c>
      <c r="K2363" t="s">
        <v>23</v>
      </c>
      <c r="L2363" t="s">
        <v>23</v>
      </c>
      <c r="M2363" t="s">
        <v>23</v>
      </c>
      <c r="N2363" t="s">
        <v>23</v>
      </c>
      <c r="O2363" t="s">
        <v>23</v>
      </c>
      <c r="P2363" t="s">
        <v>26</v>
      </c>
      <c r="Q2363">
        <v>0</v>
      </c>
      <c r="R2363" t="s">
        <v>30</v>
      </c>
      <c r="S2363">
        <v>45.95</v>
      </c>
      <c r="T2363">
        <v>45.95</v>
      </c>
      <c r="U2363">
        <v>1</v>
      </c>
    </row>
    <row r="2364" spans="1:21" x14ac:dyDescent="0.25">
      <c r="A2364" t="s">
        <v>2396</v>
      </c>
      <c r="B2364">
        <v>1</v>
      </c>
      <c r="C2364">
        <v>0</v>
      </c>
      <c r="D2364">
        <v>1</v>
      </c>
      <c r="E2364">
        <v>1</v>
      </c>
      <c r="F2364">
        <v>49</v>
      </c>
      <c r="G2364">
        <v>0</v>
      </c>
      <c r="H2364" t="s">
        <v>24</v>
      </c>
      <c r="I2364" t="s">
        <v>25</v>
      </c>
      <c r="J2364" t="s">
        <v>22</v>
      </c>
      <c r="K2364" t="s">
        <v>23</v>
      </c>
      <c r="L2364" t="s">
        <v>23</v>
      </c>
      <c r="M2364" t="s">
        <v>23</v>
      </c>
      <c r="N2364" t="s">
        <v>23</v>
      </c>
      <c r="O2364" t="s">
        <v>22</v>
      </c>
      <c r="P2364" t="s">
        <v>26</v>
      </c>
      <c r="Q2364">
        <v>1</v>
      </c>
      <c r="R2364" t="s">
        <v>27</v>
      </c>
      <c r="S2364">
        <v>39.200000000000003</v>
      </c>
      <c r="T2364">
        <v>1838.15</v>
      </c>
      <c r="U2364">
        <v>0</v>
      </c>
    </row>
    <row r="2365" spans="1:21" x14ac:dyDescent="0.25">
      <c r="A2365" t="s">
        <v>2397</v>
      </c>
      <c r="B2365">
        <v>1</v>
      </c>
      <c r="C2365">
        <v>0</v>
      </c>
      <c r="D2365">
        <v>0</v>
      </c>
      <c r="E2365">
        <v>0</v>
      </c>
      <c r="F2365">
        <v>1</v>
      </c>
      <c r="G2365">
        <v>1</v>
      </c>
      <c r="H2365" t="s">
        <v>23</v>
      </c>
      <c r="I2365" t="s">
        <v>25</v>
      </c>
      <c r="J2365" t="s">
        <v>23</v>
      </c>
      <c r="K2365" t="s">
        <v>23</v>
      </c>
      <c r="L2365" t="s">
        <v>23</v>
      </c>
      <c r="M2365" t="s">
        <v>23</v>
      </c>
      <c r="N2365" t="s">
        <v>23</v>
      </c>
      <c r="O2365" t="s">
        <v>23</v>
      </c>
      <c r="P2365" t="s">
        <v>26</v>
      </c>
      <c r="Q2365">
        <v>1</v>
      </c>
      <c r="R2365" t="s">
        <v>27</v>
      </c>
      <c r="S2365">
        <v>44.75</v>
      </c>
      <c r="T2365">
        <v>44.75</v>
      </c>
      <c r="U2365">
        <v>0</v>
      </c>
    </row>
    <row r="2366" spans="1:21" x14ac:dyDescent="0.25">
      <c r="A2366" t="s">
        <v>2398</v>
      </c>
      <c r="B2366">
        <v>1</v>
      </c>
      <c r="C2366">
        <v>0</v>
      </c>
      <c r="D2366">
        <v>1</v>
      </c>
      <c r="E2366">
        <v>0</v>
      </c>
      <c r="F2366">
        <v>14</v>
      </c>
      <c r="G2366">
        <v>1</v>
      </c>
      <c r="H2366" t="s">
        <v>22</v>
      </c>
      <c r="I2366" t="s">
        <v>35</v>
      </c>
      <c r="J2366" t="s">
        <v>23</v>
      </c>
      <c r="K2366" t="s">
        <v>22</v>
      </c>
      <c r="L2366" t="s">
        <v>22</v>
      </c>
      <c r="M2366" t="s">
        <v>23</v>
      </c>
      <c r="N2366" t="s">
        <v>23</v>
      </c>
      <c r="O2366" t="s">
        <v>23</v>
      </c>
      <c r="P2366" t="s">
        <v>26</v>
      </c>
      <c r="Q2366">
        <v>1</v>
      </c>
      <c r="R2366" t="s">
        <v>27</v>
      </c>
      <c r="S2366">
        <v>82.65</v>
      </c>
      <c r="T2366">
        <v>1185</v>
      </c>
      <c r="U2366">
        <v>0</v>
      </c>
    </row>
    <row r="2367" spans="1:21" x14ac:dyDescent="0.25">
      <c r="A2367" t="s">
        <v>2399</v>
      </c>
      <c r="B2367">
        <v>1</v>
      </c>
      <c r="C2367">
        <v>1</v>
      </c>
      <c r="D2367">
        <v>0</v>
      </c>
      <c r="E2367">
        <v>0</v>
      </c>
      <c r="F2367">
        <v>18</v>
      </c>
      <c r="G2367">
        <v>1</v>
      </c>
      <c r="H2367" t="s">
        <v>22</v>
      </c>
      <c r="I2367" t="s">
        <v>35</v>
      </c>
      <c r="J2367" t="s">
        <v>23</v>
      </c>
      <c r="K2367" t="s">
        <v>23</v>
      </c>
      <c r="L2367" t="s">
        <v>22</v>
      </c>
      <c r="M2367" t="s">
        <v>22</v>
      </c>
      <c r="N2367" t="s">
        <v>22</v>
      </c>
      <c r="O2367" t="s">
        <v>23</v>
      </c>
      <c r="P2367" t="s">
        <v>26</v>
      </c>
      <c r="Q2367">
        <v>0</v>
      </c>
      <c r="R2367" t="s">
        <v>33</v>
      </c>
      <c r="S2367">
        <v>93.9</v>
      </c>
      <c r="T2367">
        <v>1743.9</v>
      </c>
      <c r="U2367">
        <v>0</v>
      </c>
    </row>
    <row r="2368" spans="1:21" x14ac:dyDescent="0.25">
      <c r="A2368" t="s">
        <v>2400</v>
      </c>
      <c r="B2368">
        <v>0</v>
      </c>
      <c r="C2368">
        <v>1</v>
      </c>
      <c r="D2368">
        <v>0</v>
      </c>
      <c r="E2368">
        <v>0</v>
      </c>
      <c r="F2368">
        <v>1</v>
      </c>
      <c r="G2368">
        <v>1</v>
      </c>
      <c r="H2368" t="s">
        <v>23</v>
      </c>
      <c r="I2368" t="s">
        <v>35</v>
      </c>
      <c r="J2368" t="s">
        <v>23</v>
      </c>
      <c r="K2368" t="s">
        <v>23</v>
      </c>
      <c r="L2368" t="s">
        <v>23</v>
      </c>
      <c r="M2368" t="s">
        <v>23</v>
      </c>
      <c r="N2368" t="s">
        <v>23</v>
      </c>
      <c r="O2368" t="s">
        <v>23</v>
      </c>
      <c r="P2368" t="s">
        <v>26</v>
      </c>
      <c r="Q2368">
        <v>1</v>
      </c>
      <c r="R2368" t="s">
        <v>27</v>
      </c>
      <c r="S2368">
        <v>70.150000000000006</v>
      </c>
      <c r="T2368">
        <v>70.150000000000006</v>
      </c>
      <c r="U2368">
        <v>1</v>
      </c>
    </row>
    <row r="2369" spans="1:21" x14ac:dyDescent="0.25">
      <c r="A2369" t="s">
        <v>2401</v>
      </c>
      <c r="B2369">
        <v>0</v>
      </c>
      <c r="C2369">
        <v>0</v>
      </c>
      <c r="D2369">
        <v>0</v>
      </c>
      <c r="E2369">
        <v>0</v>
      </c>
      <c r="F2369">
        <v>1</v>
      </c>
      <c r="G2369">
        <v>1</v>
      </c>
      <c r="H2369" t="s">
        <v>23</v>
      </c>
      <c r="I2369" t="s">
        <v>35</v>
      </c>
      <c r="J2369" t="s">
        <v>23</v>
      </c>
      <c r="K2369" t="s">
        <v>23</v>
      </c>
      <c r="L2369" t="s">
        <v>22</v>
      </c>
      <c r="M2369" t="s">
        <v>23</v>
      </c>
      <c r="N2369" t="s">
        <v>22</v>
      </c>
      <c r="O2369" t="s">
        <v>23</v>
      </c>
      <c r="P2369" t="s">
        <v>26</v>
      </c>
      <c r="Q2369">
        <v>1</v>
      </c>
      <c r="R2369" t="s">
        <v>38</v>
      </c>
      <c r="S2369">
        <v>85.55</v>
      </c>
      <c r="T2369">
        <v>85.55</v>
      </c>
      <c r="U2369">
        <v>1</v>
      </c>
    </row>
    <row r="2370" spans="1:21" x14ac:dyDescent="0.25">
      <c r="A2370" t="s">
        <v>2402</v>
      </c>
      <c r="B2370">
        <v>0</v>
      </c>
      <c r="C2370">
        <v>0</v>
      </c>
      <c r="D2370">
        <v>1</v>
      </c>
      <c r="E2370">
        <v>0</v>
      </c>
      <c r="F2370">
        <v>72</v>
      </c>
      <c r="G2370">
        <v>1</v>
      </c>
      <c r="H2370" t="s">
        <v>22</v>
      </c>
      <c r="I2370" t="s">
        <v>35</v>
      </c>
      <c r="J2370" t="s">
        <v>22</v>
      </c>
      <c r="K2370" t="s">
        <v>22</v>
      </c>
      <c r="L2370" t="s">
        <v>22</v>
      </c>
      <c r="M2370" t="s">
        <v>22</v>
      </c>
      <c r="N2370" t="s">
        <v>22</v>
      </c>
      <c r="O2370" t="s">
        <v>22</v>
      </c>
      <c r="P2370" t="s">
        <v>45</v>
      </c>
      <c r="Q2370">
        <v>1</v>
      </c>
      <c r="R2370" t="s">
        <v>38</v>
      </c>
      <c r="S2370">
        <v>117.15</v>
      </c>
      <c r="T2370">
        <v>8529.5</v>
      </c>
      <c r="U2370">
        <v>0</v>
      </c>
    </row>
    <row r="2371" spans="1:21" x14ac:dyDescent="0.25">
      <c r="A2371" t="s">
        <v>2403</v>
      </c>
      <c r="B2371">
        <v>1</v>
      </c>
      <c r="C2371">
        <v>0</v>
      </c>
      <c r="D2371">
        <v>0</v>
      </c>
      <c r="E2371">
        <v>0</v>
      </c>
      <c r="F2371">
        <v>64</v>
      </c>
      <c r="G2371">
        <v>1</v>
      </c>
      <c r="H2371" t="s">
        <v>22</v>
      </c>
      <c r="I2371" t="s">
        <v>35</v>
      </c>
      <c r="J2371" t="s">
        <v>22</v>
      </c>
      <c r="K2371" t="s">
        <v>23</v>
      </c>
      <c r="L2371" t="s">
        <v>22</v>
      </c>
      <c r="M2371" t="s">
        <v>22</v>
      </c>
      <c r="N2371" t="s">
        <v>23</v>
      </c>
      <c r="O2371" t="s">
        <v>22</v>
      </c>
      <c r="P2371" t="s">
        <v>45</v>
      </c>
      <c r="Q2371">
        <v>0</v>
      </c>
      <c r="R2371" t="s">
        <v>38</v>
      </c>
      <c r="S2371">
        <v>99.25</v>
      </c>
      <c r="T2371">
        <v>6549.45</v>
      </c>
      <c r="U2371">
        <v>0</v>
      </c>
    </row>
    <row r="2372" spans="1:21" x14ac:dyDescent="0.25">
      <c r="A2372" t="s">
        <v>2404</v>
      </c>
      <c r="B2372">
        <v>1</v>
      </c>
      <c r="C2372">
        <v>0</v>
      </c>
      <c r="D2372">
        <v>1</v>
      </c>
      <c r="E2372">
        <v>0</v>
      </c>
      <c r="F2372">
        <v>69</v>
      </c>
      <c r="G2372">
        <v>1</v>
      </c>
      <c r="H2372" t="s">
        <v>22</v>
      </c>
      <c r="I2372" t="s">
        <v>35</v>
      </c>
      <c r="J2372" t="s">
        <v>22</v>
      </c>
      <c r="K2372" t="s">
        <v>22</v>
      </c>
      <c r="L2372" t="s">
        <v>22</v>
      </c>
      <c r="M2372" t="s">
        <v>22</v>
      </c>
      <c r="N2372" t="s">
        <v>22</v>
      </c>
      <c r="O2372" t="s">
        <v>22</v>
      </c>
      <c r="P2372" t="s">
        <v>45</v>
      </c>
      <c r="Q2372">
        <v>1</v>
      </c>
      <c r="R2372" t="s">
        <v>33</v>
      </c>
      <c r="S2372">
        <v>112.55</v>
      </c>
      <c r="T2372">
        <v>7806.5</v>
      </c>
      <c r="U2372">
        <v>0</v>
      </c>
    </row>
    <row r="2373" spans="1:21" x14ac:dyDescent="0.25">
      <c r="A2373" t="s">
        <v>2405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1</v>
      </c>
      <c r="H2373" t="s">
        <v>22</v>
      </c>
      <c r="I2373" t="s">
        <v>23</v>
      </c>
      <c r="J2373" t="s">
        <v>44</v>
      </c>
      <c r="K2373" t="s">
        <v>44</v>
      </c>
      <c r="L2373" t="s">
        <v>44</v>
      </c>
      <c r="M2373" t="s">
        <v>44</v>
      </c>
      <c r="N2373" t="s">
        <v>44</v>
      </c>
      <c r="O2373" t="s">
        <v>44</v>
      </c>
      <c r="P2373" t="s">
        <v>26</v>
      </c>
      <c r="Q2373">
        <v>1</v>
      </c>
      <c r="R2373" t="s">
        <v>27</v>
      </c>
      <c r="S2373">
        <v>25.7</v>
      </c>
      <c r="T2373">
        <v>25.7</v>
      </c>
      <c r="U2373">
        <v>0</v>
      </c>
    </row>
    <row r="2374" spans="1:21" x14ac:dyDescent="0.25">
      <c r="A2374" t="s">
        <v>2406</v>
      </c>
      <c r="B2374">
        <v>1</v>
      </c>
      <c r="C2374">
        <v>0</v>
      </c>
      <c r="D2374">
        <v>1</v>
      </c>
      <c r="E2374">
        <v>1</v>
      </c>
      <c r="F2374">
        <v>71</v>
      </c>
      <c r="G2374">
        <v>1</v>
      </c>
      <c r="H2374" t="s">
        <v>22</v>
      </c>
      <c r="I2374" t="s">
        <v>25</v>
      </c>
      <c r="J2374" t="s">
        <v>22</v>
      </c>
      <c r="K2374" t="s">
        <v>22</v>
      </c>
      <c r="L2374" t="s">
        <v>22</v>
      </c>
      <c r="M2374" t="s">
        <v>22</v>
      </c>
      <c r="N2374" t="s">
        <v>22</v>
      </c>
      <c r="O2374" t="s">
        <v>22</v>
      </c>
      <c r="P2374" t="s">
        <v>45</v>
      </c>
      <c r="Q2374">
        <v>0</v>
      </c>
      <c r="R2374" t="s">
        <v>38</v>
      </c>
      <c r="S2374">
        <v>90.3</v>
      </c>
      <c r="T2374">
        <v>6287.3</v>
      </c>
      <c r="U2374">
        <v>0</v>
      </c>
    </row>
    <row r="2375" spans="1:21" x14ac:dyDescent="0.25">
      <c r="A2375" t="s">
        <v>2407</v>
      </c>
      <c r="B2375">
        <v>0</v>
      </c>
      <c r="C2375">
        <v>0</v>
      </c>
      <c r="D2375">
        <v>1</v>
      </c>
      <c r="E2375">
        <v>1</v>
      </c>
      <c r="F2375">
        <v>66</v>
      </c>
      <c r="G2375">
        <v>1</v>
      </c>
      <c r="H2375" t="s">
        <v>23</v>
      </c>
      <c r="I2375" t="s">
        <v>25</v>
      </c>
      <c r="J2375" t="s">
        <v>23</v>
      </c>
      <c r="K2375" t="s">
        <v>23</v>
      </c>
      <c r="L2375" t="s">
        <v>23</v>
      </c>
      <c r="M2375" t="s">
        <v>22</v>
      </c>
      <c r="N2375" t="s">
        <v>23</v>
      </c>
      <c r="O2375" t="s">
        <v>23</v>
      </c>
      <c r="P2375" t="s">
        <v>29</v>
      </c>
      <c r="Q2375">
        <v>1</v>
      </c>
      <c r="R2375" t="s">
        <v>38</v>
      </c>
      <c r="S2375">
        <v>49.4</v>
      </c>
      <c r="T2375">
        <v>3251.85</v>
      </c>
      <c r="U2375">
        <v>0</v>
      </c>
    </row>
    <row r="2376" spans="1:21" x14ac:dyDescent="0.25">
      <c r="A2376" t="s">
        <v>2408</v>
      </c>
      <c r="B2376">
        <v>1</v>
      </c>
      <c r="C2376">
        <v>0</v>
      </c>
      <c r="D2376">
        <v>0</v>
      </c>
      <c r="E2376">
        <v>0</v>
      </c>
      <c r="F2376">
        <v>2</v>
      </c>
      <c r="G2376">
        <v>1</v>
      </c>
      <c r="H2376" t="s">
        <v>23</v>
      </c>
      <c r="I2376" t="s">
        <v>23</v>
      </c>
      <c r="J2376" t="s">
        <v>44</v>
      </c>
      <c r="K2376" t="s">
        <v>44</v>
      </c>
      <c r="L2376" t="s">
        <v>44</v>
      </c>
      <c r="M2376" t="s">
        <v>44</v>
      </c>
      <c r="N2376" t="s">
        <v>44</v>
      </c>
      <c r="O2376" t="s">
        <v>44</v>
      </c>
      <c r="P2376" t="s">
        <v>26</v>
      </c>
      <c r="Q2376">
        <v>0</v>
      </c>
      <c r="R2376" t="s">
        <v>30</v>
      </c>
      <c r="S2376">
        <v>19.399999999999999</v>
      </c>
      <c r="T2376">
        <v>50.6</v>
      </c>
      <c r="U2376">
        <v>0</v>
      </c>
    </row>
    <row r="2377" spans="1:21" x14ac:dyDescent="0.25">
      <c r="A2377" t="s">
        <v>2409</v>
      </c>
      <c r="B2377">
        <v>0</v>
      </c>
      <c r="C2377">
        <v>1</v>
      </c>
      <c r="D2377">
        <v>1</v>
      </c>
      <c r="E2377">
        <v>0</v>
      </c>
      <c r="F2377">
        <v>71</v>
      </c>
      <c r="G2377">
        <v>1</v>
      </c>
      <c r="H2377" t="s">
        <v>23</v>
      </c>
      <c r="I2377" t="s">
        <v>35</v>
      </c>
      <c r="J2377" t="s">
        <v>22</v>
      </c>
      <c r="K2377" t="s">
        <v>22</v>
      </c>
      <c r="L2377" t="s">
        <v>22</v>
      </c>
      <c r="M2377" t="s">
        <v>22</v>
      </c>
      <c r="N2377" t="s">
        <v>22</v>
      </c>
      <c r="O2377" t="s">
        <v>22</v>
      </c>
      <c r="P2377" t="s">
        <v>45</v>
      </c>
      <c r="Q2377">
        <v>1</v>
      </c>
      <c r="R2377" t="s">
        <v>33</v>
      </c>
      <c r="S2377">
        <v>109.7</v>
      </c>
      <c r="T2377">
        <v>7904.25</v>
      </c>
      <c r="U2377">
        <v>0</v>
      </c>
    </row>
    <row r="2378" spans="1:21" x14ac:dyDescent="0.25">
      <c r="A2378" t="s">
        <v>2410</v>
      </c>
      <c r="B2378">
        <v>1</v>
      </c>
      <c r="C2378">
        <v>0</v>
      </c>
      <c r="D2378">
        <v>0</v>
      </c>
      <c r="E2378">
        <v>0</v>
      </c>
      <c r="F2378">
        <v>11</v>
      </c>
      <c r="G2378">
        <v>1</v>
      </c>
      <c r="H2378" t="s">
        <v>23</v>
      </c>
      <c r="I2378" t="s">
        <v>25</v>
      </c>
      <c r="J2378" t="s">
        <v>23</v>
      </c>
      <c r="K2378" t="s">
        <v>22</v>
      </c>
      <c r="L2378" t="s">
        <v>23</v>
      </c>
      <c r="M2378" t="s">
        <v>23</v>
      </c>
      <c r="N2378" t="s">
        <v>22</v>
      </c>
      <c r="O2378" t="s">
        <v>23</v>
      </c>
      <c r="P2378" t="s">
        <v>29</v>
      </c>
      <c r="Q2378">
        <v>1</v>
      </c>
      <c r="R2378" t="s">
        <v>27</v>
      </c>
      <c r="S2378">
        <v>61.25</v>
      </c>
      <c r="T2378">
        <v>729.95</v>
      </c>
      <c r="U2378">
        <v>0</v>
      </c>
    </row>
    <row r="2379" spans="1:21" x14ac:dyDescent="0.25">
      <c r="A2379" t="s">
        <v>2411</v>
      </c>
      <c r="B2379">
        <v>1</v>
      </c>
      <c r="C2379">
        <v>0</v>
      </c>
      <c r="D2379">
        <v>0</v>
      </c>
      <c r="E2379">
        <v>1</v>
      </c>
      <c r="F2379">
        <v>47</v>
      </c>
      <c r="G2379">
        <v>1</v>
      </c>
      <c r="H2379" t="s">
        <v>23</v>
      </c>
      <c r="I2379" t="s">
        <v>25</v>
      </c>
      <c r="J2379" t="s">
        <v>22</v>
      </c>
      <c r="K2379" t="s">
        <v>22</v>
      </c>
      <c r="L2379" t="s">
        <v>23</v>
      </c>
      <c r="M2379" t="s">
        <v>23</v>
      </c>
      <c r="N2379" t="s">
        <v>23</v>
      </c>
      <c r="O2379" t="s">
        <v>23</v>
      </c>
      <c r="P2379" t="s">
        <v>26</v>
      </c>
      <c r="Q2379">
        <v>1</v>
      </c>
      <c r="R2379" t="s">
        <v>27</v>
      </c>
      <c r="S2379">
        <v>55.3</v>
      </c>
      <c r="T2379">
        <v>2654.05</v>
      </c>
      <c r="U2379">
        <v>0</v>
      </c>
    </row>
    <row r="2380" spans="1:21" x14ac:dyDescent="0.25">
      <c r="A2380" t="s">
        <v>2412</v>
      </c>
      <c r="B2380">
        <v>0</v>
      </c>
      <c r="C2380">
        <v>0</v>
      </c>
      <c r="D2380">
        <v>1</v>
      </c>
      <c r="E2380">
        <v>0</v>
      </c>
      <c r="F2380">
        <v>35</v>
      </c>
      <c r="G2380">
        <v>1</v>
      </c>
      <c r="H2380" t="s">
        <v>23</v>
      </c>
      <c r="I2380" t="s">
        <v>35</v>
      </c>
      <c r="J2380" t="s">
        <v>23</v>
      </c>
      <c r="K2380" t="s">
        <v>23</v>
      </c>
      <c r="L2380" t="s">
        <v>23</v>
      </c>
      <c r="M2380" t="s">
        <v>23</v>
      </c>
      <c r="N2380" t="s">
        <v>23</v>
      </c>
      <c r="O2380" t="s">
        <v>23</v>
      </c>
      <c r="P2380" t="s">
        <v>26</v>
      </c>
      <c r="Q2380">
        <v>1</v>
      </c>
      <c r="R2380" t="s">
        <v>27</v>
      </c>
      <c r="S2380">
        <v>70.3</v>
      </c>
      <c r="T2380">
        <v>2416.5500000000002</v>
      </c>
      <c r="U2380">
        <v>1</v>
      </c>
    </row>
    <row r="2381" spans="1:21" x14ac:dyDescent="0.25">
      <c r="A2381" t="s">
        <v>2413</v>
      </c>
      <c r="B2381">
        <v>1</v>
      </c>
      <c r="C2381">
        <v>1</v>
      </c>
      <c r="D2381">
        <v>1</v>
      </c>
      <c r="E2381">
        <v>0</v>
      </c>
      <c r="F2381">
        <v>32</v>
      </c>
      <c r="G2381">
        <v>1</v>
      </c>
      <c r="H2381" t="s">
        <v>22</v>
      </c>
      <c r="I2381" t="s">
        <v>35</v>
      </c>
      <c r="J2381" t="s">
        <v>23</v>
      </c>
      <c r="K2381" t="s">
        <v>22</v>
      </c>
      <c r="L2381" t="s">
        <v>22</v>
      </c>
      <c r="M2381" t="s">
        <v>23</v>
      </c>
      <c r="N2381" t="s">
        <v>22</v>
      </c>
      <c r="O2381" t="s">
        <v>22</v>
      </c>
      <c r="P2381" t="s">
        <v>26</v>
      </c>
      <c r="Q2381">
        <v>0</v>
      </c>
      <c r="R2381" t="s">
        <v>33</v>
      </c>
      <c r="S2381">
        <v>106.35</v>
      </c>
      <c r="T2381">
        <v>3520.75</v>
      </c>
      <c r="U2381">
        <v>1</v>
      </c>
    </row>
    <row r="2382" spans="1:21" x14ac:dyDescent="0.25">
      <c r="A2382" t="s">
        <v>2414</v>
      </c>
      <c r="B2382">
        <v>1</v>
      </c>
      <c r="C2382">
        <v>0</v>
      </c>
      <c r="D2382">
        <v>1</v>
      </c>
      <c r="E2382">
        <v>1</v>
      </c>
      <c r="F2382">
        <v>60</v>
      </c>
      <c r="G2382">
        <v>1</v>
      </c>
      <c r="H2382" t="s">
        <v>22</v>
      </c>
      <c r="I2382" t="s">
        <v>35</v>
      </c>
      <c r="J2382" t="s">
        <v>23</v>
      </c>
      <c r="K2382" t="s">
        <v>22</v>
      </c>
      <c r="L2382" t="s">
        <v>23</v>
      </c>
      <c r="M2382" t="s">
        <v>22</v>
      </c>
      <c r="N2382" t="s">
        <v>22</v>
      </c>
      <c r="O2382" t="s">
        <v>22</v>
      </c>
      <c r="P2382" t="s">
        <v>26</v>
      </c>
      <c r="Q2382">
        <v>1</v>
      </c>
      <c r="R2382" t="s">
        <v>33</v>
      </c>
      <c r="S2382">
        <v>103.75</v>
      </c>
      <c r="T2382">
        <v>5969.95</v>
      </c>
      <c r="U2382">
        <v>0</v>
      </c>
    </row>
    <row r="2383" spans="1:21" x14ac:dyDescent="0.25">
      <c r="A2383" t="s">
        <v>2415</v>
      </c>
      <c r="B2383">
        <v>1</v>
      </c>
      <c r="C2383">
        <v>0</v>
      </c>
      <c r="D2383">
        <v>0</v>
      </c>
      <c r="E2383">
        <v>0</v>
      </c>
      <c r="F2383">
        <v>11</v>
      </c>
      <c r="G2383">
        <v>1</v>
      </c>
      <c r="H2383" t="s">
        <v>23</v>
      </c>
      <c r="I2383" t="s">
        <v>23</v>
      </c>
      <c r="J2383" t="s">
        <v>44</v>
      </c>
      <c r="K2383" t="s">
        <v>44</v>
      </c>
      <c r="L2383" t="s">
        <v>44</v>
      </c>
      <c r="M2383" t="s">
        <v>44</v>
      </c>
      <c r="N2383" t="s">
        <v>44</v>
      </c>
      <c r="O2383" t="s">
        <v>44</v>
      </c>
      <c r="P2383" t="s">
        <v>29</v>
      </c>
      <c r="Q2383">
        <v>0</v>
      </c>
      <c r="R2383" t="s">
        <v>30</v>
      </c>
      <c r="S2383">
        <v>19.5</v>
      </c>
      <c r="T2383">
        <v>226.8</v>
      </c>
      <c r="U2383">
        <v>0</v>
      </c>
    </row>
    <row r="2384" spans="1:21" x14ac:dyDescent="0.25">
      <c r="A2384" t="s">
        <v>2416</v>
      </c>
      <c r="B2384">
        <v>0</v>
      </c>
      <c r="C2384">
        <v>0</v>
      </c>
      <c r="D2384">
        <v>0</v>
      </c>
      <c r="E2384">
        <v>0</v>
      </c>
      <c r="F2384">
        <v>29</v>
      </c>
      <c r="G2384">
        <v>0</v>
      </c>
      <c r="H2384" t="s">
        <v>24</v>
      </c>
      <c r="I2384" t="s">
        <v>25</v>
      </c>
      <c r="J2384" t="s">
        <v>22</v>
      </c>
      <c r="K2384" t="s">
        <v>22</v>
      </c>
      <c r="L2384" t="s">
        <v>23</v>
      </c>
      <c r="M2384" t="s">
        <v>22</v>
      </c>
      <c r="N2384" t="s">
        <v>23</v>
      </c>
      <c r="O2384" t="s">
        <v>23</v>
      </c>
      <c r="P2384" t="s">
        <v>29</v>
      </c>
      <c r="Q2384">
        <v>0</v>
      </c>
      <c r="R2384" t="s">
        <v>38</v>
      </c>
      <c r="S2384">
        <v>39.5</v>
      </c>
      <c r="T2384">
        <v>1082.75</v>
      </c>
      <c r="U2384">
        <v>0</v>
      </c>
    </row>
    <row r="2385" spans="1:21" x14ac:dyDescent="0.25">
      <c r="A2385" t="s">
        <v>2417</v>
      </c>
      <c r="B2385">
        <v>1</v>
      </c>
      <c r="C2385">
        <v>0</v>
      </c>
      <c r="D2385">
        <v>1</v>
      </c>
      <c r="E2385">
        <v>1</v>
      </c>
      <c r="F2385">
        <v>21</v>
      </c>
      <c r="G2385">
        <v>0</v>
      </c>
      <c r="H2385" t="s">
        <v>24</v>
      </c>
      <c r="I2385" t="s">
        <v>25</v>
      </c>
      <c r="J2385" t="s">
        <v>23</v>
      </c>
      <c r="K2385" t="s">
        <v>23</v>
      </c>
      <c r="L2385" t="s">
        <v>23</v>
      </c>
      <c r="M2385" t="s">
        <v>23</v>
      </c>
      <c r="N2385" t="s">
        <v>23</v>
      </c>
      <c r="O2385" t="s">
        <v>23</v>
      </c>
      <c r="P2385" t="s">
        <v>26</v>
      </c>
      <c r="Q2385">
        <v>1</v>
      </c>
      <c r="R2385" t="s">
        <v>27</v>
      </c>
      <c r="S2385">
        <v>26.05</v>
      </c>
      <c r="T2385">
        <v>565.75</v>
      </c>
      <c r="U2385">
        <v>0</v>
      </c>
    </row>
    <row r="2386" spans="1:21" x14ac:dyDescent="0.25">
      <c r="A2386" t="s">
        <v>2418</v>
      </c>
      <c r="B2386">
        <v>1</v>
      </c>
      <c r="C2386">
        <v>1</v>
      </c>
      <c r="D2386">
        <v>1</v>
      </c>
      <c r="E2386">
        <v>0</v>
      </c>
      <c r="F2386">
        <v>48</v>
      </c>
      <c r="G2386">
        <v>1</v>
      </c>
      <c r="H2386" t="s">
        <v>22</v>
      </c>
      <c r="I2386" t="s">
        <v>35</v>
      </c>
      <c r="J2386" t="s">
        <v>23</v>
      </c>
      <c r="K2386" t="s">
        <v>23</v>
      </c>
      <c r="L2386" t="s">
        <v>22</v>
      </c>
      <c r="M2386" t="s">
        <v>23</v>
      </c>
      <c r="N2386" t="s">
        <v>23</v>
      </c>
      <c r="O2386" t="s">
        <v>22</v>
      </c>
      <c r="P2386" t="s">
        <v>26</v>
      </c>
      <c r="Q2386">
        <v>1</v>
      </c>
      <c r="R2386" t="s">
        <v>38</v>
      </c>
      <c r="S2386">
        <v>91.05</v>
      </c>
      <c r="T2386">
        <v>4370.75</v>
      </c>
      <c r="U2386">
        <v>0</v>
      </c>
    </row>
    <row r="2387" spans="1:21" x14ac:dyDescent="0.25">
      <c r="A2387" t="s">
        <v>2419</v>
      </c>
      <c r="B2387">
        <v>0</v>
      </c>
      <c r="C2387">
        <v>0</v>
      </c>
      <c r="D2387">
        <v>0</v>
      </c>
      <c r="E2387">
        <v>1</v>
      </c>
      <c r="F2387">
        <v>3</v>
      </c>
      <c r="G2387">
        <v>0</v>
      </c>
      <c r="H2387" t="s">
        <v>24</v>
      </c>
      <c r="I2387" t="s">
        <v>25</v>
      </c>
      <c r="J2387" t="s">
        <v>23</v>
      </c>
      <c r="K2387" t="s">
        <v>22</v>
      </c>
      <c r="L2387" t="s">
        <v>23</v>
      </c>
      <c r="M2387" t="s">
        <v>23</v>
      </c>
      <c r="N2387" t="s">
        <v>23</v>
      </c>
      <c r="O2387" t="s">
        <v>23</v>
      </c>
      <c r="P2387" t="s">
        <v>26</v>
      </c>
      <c r="Q2387">
        <v>0</v>
      </c>
      <c r="R2387" t="s">
        <v>30</v>
      </c>
      <c r="S2387">
        <v>29.65</v>
      </c>
      <c r="T2387">
        <v>90.05</v>
      </c>
      <c r="U2387">
        <v>0</v>
      </c>
    </row>
    <row r="2388" spans="1:21" x14ac:dyDescent="0.25">
      <c r="A2388" t="s">
        <v>2420</v>
      </c>
      <c r="B2388">
        <v>0</v>
      </c>
      <c r="C2388">
        <v>0</v>
      </c>
      <c r="D2388">
        <v>1</v>
      </c>
      <c r="E2388">
        <v>1</v>
      </c>
      <c r="F2388">
        <v>43</v>
      </c>
      <c r="G2388">
        <v>1</v>
      </c>
      <c r="H2388" t="s">
        <v>23</v>
      </c>
      <c r="I2388" t="s">
        <v>25</v>
      </c>
      <c r="J2388" t="s">
        <v>23</v>
      </c>
      <c r="K2388" t="s">
        <v>22</v>
      </c>
      <c r="L2388" t="s">
        <v>23</v>
      </c>
      <c r="M2388" t="s">
        <v>23</v>
      </c>
      <c r="N2388" t="s">
        <v>23</v>
      </c>
      <c r="O2388" t="s">
        <v>23</v>
      </c>
      <c r="P2388" t="s">
        <v>26</v>
      </c>
      <c r="Q2388">
        <v>0</v>
      </c>
      <c r="R2388" t="s">
        <v>30</v>
      </c>
      <c r="S2388">
        <v>50.2</v>
      </c>
      <c r="T2388">
        <v>2169.4</v>
      </c>
      <c r="U2388">
        <v>0</v>
      </c>
    </row>
    <row r="2389" spans="1:21" x14ac:dyDescent="0.25">
      <c r="A2389" t="s">
        <v>2421</v>
      </c>
      <c r="B2389">
        <v>1</v>
      </c>
      <c r="C2389">
        <v>0</v>
      </c>
      <c r="D2389">
        <v>0</v>
      </c>
      <c r="E2389">
        <v>0</v>
      </c>
      <c r="F2389">
        <v>5</v>
      </c>
      <c r="G2389">
        <v>1</v>
      </c>
      <c r="H2389" t="s">
        <v>22</v>
      </c>
      <c r="I2389" t="s">
        <v>35</v>
      </c>
      <c r="J2389" t="s">
        <v>23</v>
      </c>
      <c r="K2389" t="s">
        <v>22</v>
      </c>
      <c r="L2389" t="s">
        <v>22</v>
      </c>
      <c r="M2389" t="s">
        <v>23</v>
      </c>
      <c r="N2389" t="s">
        <v>22</v>
      </c>
      <c r="O2389" t="s">
        <v>22</v>
      </c>
      <c r="P2389" t="s">
        <v>26</v>
      </c>
      <c r="Q2389">
        <v>0</v>
      </c>
      <c r="R2389" t="s">
        <v>27</v>
      </c>
      <c r="S2389">
        <v>105.3</v>
      </c>
      <c r="T2389">
        <v>550.6</v>
      </c>
      <c r="U2389">
        <v>0</v>
      </c>
    </row>
    <row r="2390" spans="1:21" x14ac:dyDescent="0.25">
      <c r="A2390" t="s">
        <v>2422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1</v>
      </c>
      <c r="H2390" t="s">
        <v>23</v>
      </c>
      <c r="I2390" t="s">
        <v>25</v>
      </c>
      <c r="J2390" t="s">
        <v>23</v>
      </c>
      <c r="K2390" t="s">
        <v>23</v>
      </c>
      <c r="L2390" t="s">
        <v>23</v>
      </c>
      <c r="M2390" t="s">
        <v>23</v>
      </c>
      <c r="N2390" t="s">
        <v>23</v>
      </c>
      <c r="O2390" t="s">
        <v>22</v>
      </c>
      <c r="P2390" t="s">
        <v>26</v>
      </c>
      <c r="Q2390">
        <v>1</v>
      </c>
      <c r="R2390" t="s">
        <v>27</v>
      </c>
      <c r="S2390">
        <v>55.45</v>
      </c>
      <c r="T2390">
        <v>55.45</v>
      </c>
      <c r="U2390">
        <v>0</v>
      </c>
    </row>
    <row r="2391" spans="1:21" x14ac:dyDescent="0.25">
      <c r="A2391" t="s">
        <v>2423</v>
      </c>
      <c r="B2391">
        <v>1</v>
      </c>
      <c r="C2391">
        <v>0</v>
      </c>
      <c r="D2391">
        <v>1</v>
      </c>
      <c r="E2391">
        <v>1</v>
      </c>
      <c r="F2391">
        <v>71</v>
      </c>
      <c r="G2391">
        <v>1</v>
      </c>
      <c r="H2391" t="s">
        <v>22</v>
      </c>
      <c r="I2391" t="s">
        <v>25</v>
      </c>
      <c r="J2391" t="s">
        <v>22</v>
      </c>
      <c r="K2391" t="s">
        <v>23</v>
      </c>
      <c r="L2391" t="s">
        <v>22</v>
      </c>
      <c r="M2391" t="s">
        <v>22</v>
      </c>
      <c r="N2391" t="s">
        <v>22</v>
      </c>
      <c r="O2391" t="s">
        <v>22</v>
      </c>
      <c r="P2391" t="s">
        <v>29</v>
      </c>
      <c r="Q2391">
        <v>0</v>
      </c>
      <c r="R2391" t="s">
        <v>27</v>
      </c>
      <c r="S2391">
        <v>85.45</v>
      </c>
      <c r="T2391">
        <v>6300.85</v>
      </c>
      <c r="U2391">
        <v>0</v>
      </c>
    </row>
    <row r="2392" spans="1:21" x14ac:dyDescent="0.25">
      <c r="A2392" t="s">
        <v>2424</v>
      </c>
      <c r="B2392">
        <v>0</v>
      </c>
      <c r="C2392">
        <v>0</v>
      </c>
      <c r="D2392">
        <v>1</v>
      </c>
      <c r="E2392">
        <v>1</v>
      </c>
      <c r="F2392">
        <v>8</v>
      </c>
      <c r="G2392">
        <v>1</v>
      </c>
      <c r="H2392" t="s">
        <v>23</v>
      </c>
      <c r="I2392" t="s">
        <v>23</v>
      </c>
      <c r="J2392" t="s">
        <v>44</v>
      </c>
      <c r="K2392" t="s">
        <v>44</v>
      </c>
      <c r="L2392" t="s">
        <v>44</v>
      </c>
      <c r="M2392" t="s">
        <v>44</v>
      </c>
      <c r="N2392" t="s">
        <v>44</v>
      </c>
      <c r="O2392" t="s">
        <v>44</v>
      </c>
      <c r="P2392" t="s">
        <v>29</v>
      </c>
      <c r="Q2392">
        <v>0</v>
      </c>
      <c r="R2392" t="s">
        <v>27</v>
      </c>
      <c r="S2392">
        <v>19.8</v>
      </c>
      <c r="T2392">
        <v>160.05000000000001</v>
      </c>
      <c r="U2392">
        <v>0</v>
      </c>
    </row>
    <row r="2393" spans="1:21" x14ac:dyDescent="0.25">
      <c r="A2393" t="s">
        <v>2425</v>
      </c>
      <c r="B2393">
        <v>1</v>
      </c>
      <c r="C2393">
        <v>0</v>
      </c>
      <c r="D2393">
        <v>0</v>
      </c>
      <c r="E2393">
        <v>0</v>
      </c>
      <c r="F2393">
        <v>8</v>
      </c>
      <c r="G2393">
        <v>1</v>
      </c>
      <c r="H2393" t="s">
        <v>22</v>
      </c>
      <c r="I2393" t="s">
        <v>25</v>
      </c>
      <c r="J2393" t="s">
        <v>23</v>
      </c>
      <c r="K2393" t="s">
        <v>23</v>
      </c>
      <c r="L2393" t="s">
        <v>23</v>
      </c>
      <c r="M2393" t="s">
        <v>23</v>
      </c>
      <c r="N2393" t="s">
        <v>22</v>
      </c>
      <c r="O2393" t="s">
        <v>23</v>
      </c>
      <c r="P2393" t="s">
        <v>26</v>
      </c>
      <c r="Q2393">
        <v>1</v>
      </c>
      <c r="R2393" t="s">
        <v>27</v>
      </c>
      <c r="S2393">
        <v>59.25</v>
      </c>
      <c r="T2393">
        <v>436.6</v>
      </c>
      <c r="U2393">
        <v>0</v>
      </c>
    </row>
    <row r="2394" spans="1:21" x14ac:dyDescent="0.25">
      <c r="A2394" t="s">
        <v>2426</v>
      </c>
      <c r="B2394">
        <v>1</v>
      </c>
      <c r="C2394">
        <v>0</v>
      </c>
      <c r="D2394">
        <v>0</v>
      </c>
      <c r="E2394">
        <v>0</v>
      </c>
      <c r="F2394">
        <v>20</v>
      </c>
      <c r="G2394">
        <v>1</v>
      </c>
      <c r="H2394" t="s">
        <v>22</v>
      </c>
      <c r="I2394" t="s">
        <v>35</v>
      </c>
      <c r="J2394" t="s">
        <v>23</v>
      </c>
      <c r="K2394" t="s">
        <v>23</v>
      </c>
      <c r="L2394" t="s">
        <v>22</v>
      </c>
      <c r="M2394" t="s">
        <v>23</v>
      </c>
      <c r="N2394" t="s">
        <v>22</v>
      </c>
      <c r="O2394" t="s">
        <v>23</v>
      </c>
      <c r="P2394" t="s">
        <v>26</v>
      </c>
      <c r="Q2394">
        <v>1</v>
      </c>
      <c r="R2394" t="s">
        <v>38</v>
      </c>
      <c r="S2394">
        <v>90.7</v>
      </c>
      <c r="T2394">
        <v>1781.35</v>
      </c>
      <c r="U2394">
        <v>0</v>
      </c>
    </row>
    <row r="2395" spans="1:21" x14ac:dyDescent="0.25">
      <c r="A2395" t="s">
        <v>2427</v>
      </c>
      <c r="B2395">
        <v>0</v>
      </c>
      <c r="C2395">
        <v>0</v>
      </c>
      <c r="D2395">
        <v>1</v>
      </c>
      <c r="E2395">
        <v>1</v>
      </c>
      <c r="F2395">
        <v>33</v>
      </c>
      <c r="G2395">
        <v>1</v>
      </c>
      <c r="H2395" t="s">
        <v>22</v>
      </c>
      <c r="I2395" t="s">
        <v>35</v>
      </c>
      <c r="J2395" t="s">
        <v>22</v>
      </c>
      <c r="K2395" t="s">
        <v>23</v>
      </c>
      <c r="L2395" t="s">
        <v>22</v>
      </c>
      <c r="M2395" t="s">
        <v>23</v>
      </c>
      <c r="N2395" t="s">
        <v>22</v>
      </c>
      <c r="O2395" t="s">
        <v>22</v>
      </c>
      <c r="P2395" t="s">
        <v>29</v>
      </c>
      <c r="Q2395">
        <v>1</v>
      </c>
      <c r="R2395" t="s">
        <v>30</v>
      </c>
      <c r="S2395">
        <v>103.7</v>
      </c>
      <c r="T2395">
        <v>3467</v>
      </c>
      <c r="U2395">
        <v>1</v>
      </c>
    </row>
    <row r="2396" spans="1:21" x14ac:dyDescent="0.25">
      <c r="A2396" t="s">
        <v>2428</v>
      </c>
      <c r="B2396">
        <v>1</v>
      </c>
      <c r="C2396">
        <v>0</v>
      </c>
      <c r="D2396">
        <v>0</v>
      </c>
      <c r="E2396">
        <v>0</v>
      </c>
      <c r="F2396">
        <v>71</v>
      </c>
      <c r="G2396">
        <v>1</v>
      </c>
      <c r="H2396" t="s">
        <v>22</v>
      </c>
      <c r="I2396" t="s">
        <v>35</v>
      </c>
      <c r="J2396" t="s">
        <v>23</v>
      </c>
      <c r="K2396" t="s">
        <v>22</v>
      </c>
      <c r="L2396" t="s">
        <v>23</v>
      </c>
      <c r="M2396" t="s">
        <v>23</v>
      </c>
      <c r="N2396" t="s">
        <v>23</v>
      </c>
      <c r="O2396" t="s">
        <v>23</v>
      </c>
      <c r="P2396" t="s">
        <v>29</v>
      </c>
      <c r="Q2396">
        <v>1</v>
      </c>
      <c r="R2396" t="s">
        <v>38</v>
      </c>
      <c r="S2396">
        <v>79.05</v>
      </c>
      <c r="T2396">
        <v>5552.5</v>
      </c>
      <c r="U2396">
        <v>0</v>
      </c>
    </row>
    <row r="2397" spans="1:21" x14ac:dyDescent="0.25">
      <c r="A2397" t="s">
        <v>2429</v>
      </c>
      <c r="B2397">
        <v>0</v>
      </c>
      <c r="C2397">
        <v>1</v>
      </c>
      <c r="D2397">
        <v>1</v>
      </c>
      <c r="E2397">
        <v>0</v>
      </c>
      <c r="F2397">
        <v>31</v>
      </c>
      <c r="G2397">
        <v>1</v>
      </c>
      <c r="H2397" t="s">
        <v>22</v>
      </c>
      <c r="I2397" t="s">
        <v>35</v>
      </c>
      <c r="J2397" t="s">
        <v>23</v>
      </c>
      <c r="K2397" t="s">
        <v>23</v>
      </c>
      <c r="L2397" t="s">
        <v>22</v>
      </c>
      <c r="M2397" t="s">
        <v>23</v>
      </c>
      <c r="N2397" t="s">
        <v>22</v>
      </c>
      <c r="O2397" t="s">
        <v>23</v>
      </c>
      <c r="P2397" t="s">
        <v>29</v>
      </c>
      <c r="Q2397">
        <v>1</v>
      </c>
      <c r="R2397" t="s">
        <v>27</v>
      </c>
      <c r="S2397">
        <v>90.7</v>
      </c>
      <c r="T2397">
        <v>2835.5</v>
      </c>
      <c r="U2397">
        <v>0</v>
      </c>
    </row>
    <row r="2398" spans="1:21" x14ac:dyDescent="0.25">
      <c r="A2398" t="s">
        <v>2430</v>
      </c>
      <c r="B2398">
        <v>0</v>
      </c>
      <c r="C2398">
        <v>1</v>
      </c>
      <c r="D2398">
        <v>1</v>
      </c>
      <c r="E2398">
        <v>0</v>
      </c>
      <c r="F2398">
        <v>38</v>
      </c>
      <c r="G2398">
        <v>1</v>
      </c>
      <c r="H2398" t="s">
        <v>22</v>
      </c>
      <c r="I2398" t="s">
        <v>35</v>
      </c>
      <c r="J2398" t="s">
        <v>22</v>
      </c>
      <c r="K2398" t="s">
        <v>22</v>
      </c>
      <c r="L2398" t="s">
        <v>23</v>
      </c>
      <c r="M2398" t="s">
        <v>23</v>
      </c>
      <c r="N2398" t="s">
        <v>23</v>
      </c>
      <c r="O2398" t="s">
        <v>22</v>
      </c>
      <c r="P2398" t="s">
        <v>29</v>
      </c>
      <c r="Q2398">
        <v>0</v>
      </c>
      <c r="R2398" t="s">
        <v>38</v>
      </c>
      <c r="S2398">
        <v>95</v>
      </c>
      <c r="T2398">
        <v>3591.25</v>
      </c>
      <c r="U2398">
        <v>0</v>
      </c>
    </row>
    <row r="2399" spans="1:21" x14ac:dyDescent="0.25">
      <c r="A2399" t="s">
        <v>2431</v>
      </c>
      <c r="B2399">
        <v>1</v>
      </c>
      <c r="C2399">
        <v>0</v>
      </c>
      <c r="D2399">
        <v>0</v>
      </c>
      <c r="E2399">
        <v>0</v>
      </c>
      <c r="F2399">
        <v>1</v>
      </c>
      <c r="G2399">
        <v>1</v>
      </c>
      <c r="H2399" t="s">
        <v>23</v>
      </c>
      <c r="I2399" t="s">
        <v>35</v>
      </c>
      <c r="J2399" t="s">
        <v>23</v>
      </c>
      <c r="K2399" t="s">
        <v>23</v>
      </c>
      <c r="L2399" t="s">
        <v>23</v>
      </c>
      <c r="M2399" t="s">
        <v>23</v>
      </c>
      <c r="N2399" t="s">
        <v>22</v>
      </c>
      <c r="O2399" t="s">
        <v>22</v>
      </c>
      <c r="P2399" t="s">
        <v>26</v>
      </c>
      <c r="Q2399">
        <v>1</v>
      </c>
      <c r="R2399" t="s">
        <v>27</v>
      </c>
      <c r="S2399">
        <v>88.35</v>
      </c>
      <c r="T2399">
        <v>88.35</v>
      </c>
      <c r="U2399">
        <v>1</v>
      </c>
    </row>
    <row r="2400" spans="1:21" x14ac:dyDescent="0.25">
      <c r="A2400" t="s">
        <v>2432</v>
      </c>
      <c r="B2400">
        <v>0</v>
      </c>
      <c r="C2400">
        <v>0</v>
      </c>
      <c r="D2400">
        <v>1</v>
      </c>
      <c r="E2400">
        <v>1</v>
      </c>
      <c r="F2400">
        <v>2</v>
      </c>
      <c r="G2400">
        <v>0</v>
      </c>
      <c r="H2400" t="s">
        <v>24</v>
      </c>
      <c r="I2400" t="s">
        <v>25</v>
      </c>
      <c r="J2400" t="s">
        <v>23</v>
      </c>
      <c r="K2400" t="s">
        <v>22</v>
      </c>
      <c r="L2400" t="s">
        <v>23</v>
      </c>
      <c r="M2400" t="s">
        <v>23</v>
      </c>
      <c r="N2400" t="s">
        <v>23</v>
      </c>
      <c r="O2400" t="s">
        <v>23</v>
      </c>
      <c r="P2400" t="s">
        <v>26</v>
      </c>
      <c r="Q2400">
        <v>1</v>
      </c>
      <c r="R2400" t="s">
        <v>30</v>
      </c>
      <c r="S2400">
        <v>30.25</v>
      </c>
      <c r="T2400">
        <v>63.75</v>
      </c>
      <c r="U2400">
        <v>0</v>
      </c>
    </row>
    <row r="2401" spans="1:21" x14ac:dyDescent="0.25">
      <c r="A2401" t="s">
        <v>2433</v>
      </c>
      <c r="B2401">
        <v>0</v>
      </c>
      <c r="C2401">
        <v>0</v>
      </c>
      <c r="D2401">
        <v>1</v>
      </c>
      <c r="E2401">
        <v>0</v>
      </c>
      <c r="F2401">
        <v>12</v>
      </c>
      <c r="G2401">
        <v>0</v>
      </c>
      <c r="H2401" t="s">
        <v>24</v>
      </c>
      <c r="I2401" t="s">
        <v>25</v>
      </c>
      <c r="J2401" t="s">
        <v>23</v>
      </c>
      <c r="K2401" t="s">
        <v>23</v>
      </c>
      <c r="L2401" t="s">
        <v>22</v>
      </c>
      <c r="M2401" t="s">
        <v>23</v>
      </c>
      <c r="N2401" t="s">
        <v>22</v>
      </c>
      <c r="O2401" t="s">
        <v>22</v>
      </c>
      <c r="P2401" t="s">
        <v>26</v>
      </c>
      <c r="Q2401">
        <v>1</v>
      </c>
      <c r="R2401" t="s">
        <v>33</v>
      </c>
      <c r="S2401">
        <v>49.85</v>
      </c>
      <c r="T2401">
        <v>617.15</v>
      </c>
      <c r="U2401">
        <v>0</v>
      </c>
    </row>
    <row r="2402" spans="1:21" x14ac:dyDescent="0.25">
      <c r="A2402" t="s">
        <v>2434</v>
      </c>
      <c r="B2402">
        <v>0</v>
      </c>
      <c r="C2402">
        <v>0</v>
      </c>
      <c r="D2402">
        <v>0</v>
      </c>
      <c r="E2402">
        <v>1</v>
      </c>
      <c r="F2402">
        <v>9</v>
      </c>
      <c r="G2402">
        <v>1</v>
      </c>
      <c r="H2402" t="s">
        <v>23</v>
      </c>
      <c r="I2402" t="s">
        <v>35</v>
      </c>
      <c r="J2402" t="s">
        <v>22</v>
      </c>
      <c r="K2402" t="s">
        <v>23</v>
      </c>
      <c r="L2402" t="s">
        <v>22</v>
      </c>
      <c r="M2402" t="s">
        <v>22</v>
      </c>
      <c r="N2402" t="s">
        <v>23</v>
      </c>
      <c r="O2402" t="s">
        <v>22</v>
      </c>
      <c r="P2402" t="s">
        <v>26</v>
      </c>
      <c r="Q2402">
        <v>0</v>
      </c>
      <c r="R2402" t="s">
        <v>33</v>
      </c>
      <c r="S2402">
        <v>93</v>
      </c>
      <c r="T2402">
        <v>870.25</v>
      </c>
      <c r="U2402">
        <v>0</v>
      </c>
    </row>
    <row r="2403" spans="1:21" x14ac:dyDescent="0.25">
      <c r="A2403" t="s">
        <v>2435</v>
      </c>
      <c r="B2403">
        <v>1</v>
      </c>
      <c r="C2403">
        <v>1</v>
      </c>
      <c r="D2403">
        <v>0</v>
      </c>
      <c r="E2403">
        <v>1</v>
      </c>
      <c r="F2403">
        <v>11</v>
      </c>
      <c r="G2403">
        <v>1</v>
      </c>
      <c r="H2403" t="s">
        <v>23</v>
      </c>
      <c r="I2403" t="s">
        <v>25</v>
      </c>
      <c r="J2403" t="s">
        <v>23</v>
      </c>
      <c r="K2403" t="s">
        <v>22</v>
      </c>
      <c r="L2403" t="s">
        <v>23</v>
      </c>
      <c r="M2403" t="s">
        <v>22</v>
      </c>
      <c r="N2403" t="s">
        <v>23</v>
      </c>
      <c r="O2403" t="s">
        <v>23</v>
      </c>
      <c r="P2403" t="s">
        <v>26</v>
      </c>
      <c r="Q2403">
        <v>1</v>
      </c>
      <c r="R2403" t="s">
        <v>27</v>
      </c>
      <c r="S2403">
        <v>54.55</v>
      </c>
      <c r="T2403">
        <v>601.25</v>
      </c>
      <c r="U2403">
        <v>0</v>
      </c>
    </row>
    <row r="2404" spans="1:21" x14ac:dyDescent="0.25">
      <c r="A2404" t="s">
        <v>2436</v>
      </c>
      <c r="B2404">
        <v>1</v>
      </c>
      <c r="C2404">
        <v>0</v>
      </c>
      <c r="D2404">
        <v>0</v>
      </c>
      <c r="E2404">
        <v>1</v>
      </c>
      <c r="F2404">
        <v>6</v>
      </c>
      <c r="G2404">
        <v>1</v>
      </c>
      <c r="H2404" t="s">
        <v>23</v>
      </c>
      <c r="I2404" t="s">
        <v>23</v>
      </c>
      <c r="J2404" t="s">
        <v>44</v>
      </c>
      <c r="K2404" t="s">
        <v>44</v>
      </c>
      <c r="L2404" t="s">
        <v>44</v>
      </c>
      <c r="M2404" t="s">
        <v>44</v>
      </c>
      <c r="N2404" t="s">
        <v>44</v>
      </c>
      <c r="O2404" t="s">
        <v>44</v>
      </c>
      <c r="P2404" t="s">
        <v>26</v>
      </c>
      <c r="Q2404">
        <v>0</v>
      </c>
      <c r="R2404" t="s">
        <v>30</v>
      </c>
      <c r="S2404">
        <v>19.7</v>
      </c>
      <c r="T2404">
        <v>111.65</v>
      </c>
      <c r="U2404">
        <v>0</v>
      </c>
    </row>
    <row r="2405" spans="1:21" x14ac:dyDescent="0.25">
      <c r="A2405" t="s">
        <v>2437</v>
      </c>
      <c r="B2405">
        <v>0</v>
      </c>
      <c r="C2405">
        <v>0</v>
      </c>
      <c r="D2405">
        <v>1</v>
      </c>
      <c r="E2405">
        <v>0</v>
      </c>
      <c r="F2405">
        <v>71</v>
      </c>
      <c r="G2405">
        <v>1</v>
      </c>
      <c r="H2405" t="s">
        <v>23</v>
      </c>
      <c r="I2405" t="s">
        <v>25</v>
      </c>
      <c r="J2405" t="s">
        <v>22</v>
      </c>
      <c r="K2405" t="s">
        <v>22</v>
      </c>
      <c r="L2405" t="s">
        <v>22</v>
      </c>
      <c r="M2405" t="s">
        <v>22</v>
      </c>
      <c r="N2405" t="s">
        <v>22</v>
      </c>
      <c r="O2405" t="s">
        <v>22</v>
      </c>
      <c r="P2405" t="s">
        <v>29</v>
      </c>
      <c r="Q2405">
        <v>1</v>
      </c>
      <c r="R2405" t="s">
        <v>33</v>
      </c>
      <c r="S2405">
        <v>84.8</v>
      </c>
      <c r="T2405">
        <v>6046.1</v>
      </c>
      <c r="U2405">
        <v>0</v>
      </c>
    </row>
    <row r="2406" spans="1:21" x14ac:dyDescent="0.25">
      <c r="A2406" t="s">
        <v>2438</v>
      </c>
      <c r="B2406">
        <v>0</v>
      </c>
      <c r="C2406">
        <v>0</v>
      </c>
      <c r="D2406">
        <v>1</v>
      </c>
      <c r="E2406">
        <v>1</v>
      </c>
      <c r="F2406">
        <v>42</v>
      </c>
      <c r="G2406">
        <v>1</v>
      </c>
      <c r="H2406" t="s">
        <v>22</v>
      </c>
      <c r="I2406" t="s">
        <v>35</v>
      </c>
      <c r="J2406" t="s">
        <v>22</v>
      </c>
      <c r="K2406" t="s">
        <v>22</v>
      </c>
      <c r="L2406" t="s">
        <v>23</v>
      </c>
      <c r="M2406" t="s">
        <v>23</v>
      </c>
      <c r="N2406" t="s">
        <v>22</v>
      </c>
      <c r="O2406" t="s">
        <v>23</v>
      </c>
      <c r="P2406" t="s">
        <v>29</v>
      </c>
      <c r="Q2406">
        <v>1</v>
      </c>
      <c r="R2406" t="s">
        <v>38</v>
      </c>
      <c r="S2406">
        <v>94.45</v>
      </c>
      <c r="T2406">
        <v>3923.8</v>
      </c>
      <c r="U2406">
        <v>0</v>
      </c>
    </row>
    <row r="2407" spans="1:21" x14ac:dyDescent="0.25">
      <c r="A2407" t="s">
        <v>2439</v>
      </c>
      <c r="B2407">
        <v>0</v>
      </c>
      <c r="C2407">
        <v>0</v>
      </c>
      <c r="D2407">
        <v>1</v>
      </c>
      <c r="E2407">
        <v>1</v>
      </c>
      <c r="F2407">
        <v>8</v>
      </c>
      <c r="G2407">
        <v>1</v>
      </c>
      <c r="H2407" t="s">
        <v>23</v>
      </c>
      <c r="I2407" t="s">
        <v>35</v>
      </c>
      <c r="J2407" t="s">
        <v>23</v>
      </c>
      <c r="K2407" t="s">
        <v>23</v>
      </c>
      <c r="L2407" t="s">
        <v>22</v>
      </c>
      <c r="M2407" t="s">
        <v>23</v>
      </c>
      <c r="N2407" t="s">
        <v>22</v>
      </c>
      <c r="O2407" t="s">
        <v>22</v>
      </c>
      <c r="P2407" t="s">
        <v>26</v>
      </c>
      <c r="Q2407">
        <v>1</v>
      </c>
      <c r="R2407" t="s">
        <v>27</v>
      </c>
      <c r="S2407">
        <v>94.2</v>
      </c>
      <c r="T2407">
        <v>777.3</v>
      </c>
      <c r="U2407">
        <v>1</v>
      </c>
    </row>
    <row r="2408" spans="1:21" x14ac:dyDescent="0.25">
      <c r="A2408" t="s">
        <v>2440</v>
      </c>
      <c r="B2408">
        <v>0</v>
      </c>
      <c r="C2408">
        <v>0</v>
      </c>
      <c r="D2408">
        <v>0</v>
      </c>
      <c r="E2408">
        <v>0</v>
      </c>
      <c r="F2408">
        <v>5</v>
      </c>
      <c r="G2408">
        <v>1</v>
      </c>
      <c r="H2408" t="s">
        <v>23</v>
      </c>
      <c r="I2408" t="s">
        <v>35</v>
      </c>
      <c r="J2408" t="s">
        <v>23</v>
      </c>
      <c r="K2408" t="s">
        <v>22</v>
      </c>
      <c r="L2408" t="s">
        <v>23</v>
      </c>
      <c r="M2408" t="s">
        <v>23</v>
      </c>
      <c r="N2408" t="s">
        <v>22</v>
      </c>
      <c r="O2408" t="s">
        <v>22</v>
      </c>
      <c r="P2408" t="s">
        <v>26</v>
      </c>
      <c r="Q2408">
        <v>1</v>
      </c>
      <c r="R2408" t="s">
        <v>27</v>
      </c>
      <c r="S2408">
        <v>96.25</v>
      </c>
      <c r="T2408">
        <v>512.45000000000005</v>
      </c>
      <c r="U2408">
        <v>1</v>
      </c>
    </row>
    <row r="2409" spans="1:21" x14ac:dyDescent="0.25">
      <c r="A2409" t="s">
        <v>2441</v>
      </c>
      <c r="B2409">
        <v>0</v>
      </c>
      <c r="C2409">
        <v>0</v>
      </c>
      <c r="D2409">
        <v>1</v>
      </c>
      <c r="E2409">
        <v>0</v>
      </c>
      <c r="F2409">
        <v>2</v>
      </c>
      <c r="G2409">
        <v>1</v>
      </c>
      <c r="H2409" t="s">
        <v>23</v>
      </c>
      <c r="I2409" t="s">
        <v>35</v>
      </c>
      <c r="J2409" t="s">
        <v>23</v>
      </c>
      <c r="K2409" t="s">
        <v>23</v>
      </c>
      <c r="L2409" t="s">
        <v>23</v>
      </c>
      <c r="M2409" t="s">
        <v>23</v>
      </c>
      <c r="N2409" t="s">
        <v>23</v>
      </c>
      <c r="O2409" t="s">
        <v>23</v>
      </c>
      <c r="P2409" t="s">
        <v>26</v>
      </c>
      <c r="Q2409">
        <v>1</v>
      </c>
      <c r="R2409" t="s">
        <v>27</v>
      </c>
      <c r="S2409">
        <v>70.7</v>
      </c>
      <c r="T2409">
        <v>141.44999999999999</v>
      </c>
      <c r="U2409">
        <v>1</v>
      </c>
    </row>
    <row r="2410" spans="1:21" x14ac:dyDescent="0.25">
      <c r="A2410" t="s">
        <v>2442</v>
      </c>
      <c r="B2410">
        <v>0</v>
      </c>
      <c r="C2410">
        <v>0</v>
      </c>
      <c r="D2410">
        <v>1</v>
      </c>
      <c r="E2410">
        <v>1</v>
      </c>
      <c r="F2410">
        <v>45</v>
      </c>
      <c r="G2410">
        <v>1</v>
      </c>
      <c r="H2410" t="s">
        <v>23</v>
      </c>
      <c r="I2410" t="s">
        <v>23</v>
      </c>
      <c r="J2410" t="s">
        <v>44</v>
      </c>
      <c r="K2410" t="s">
        <v>44</v>
      </c>
      <c r="L2410" t="s">
        <v>44</v>
      </c>
      <c r="M2410" t="s">
        <v>44</v>
      </c>
      <c r="N2410" t="s">
        <v>44</v>
      </c>
      <c r="O2410" t="s">
        <v>44</v>
      </c>
      <c r="P2410" t="s">
        <v>45</v>
      </c>
      <c r="Q2410">
        <v>0</v>
      </c>
      <c r="R2410" t="s">
        <v>30</v>
      </c>
      <c r="S2410">
        <v>20.85</v>
      </c>
      <c r="T2410">
        <v>892.15</v>
      </c>
      <c r="U2410">
        <v>0</v>
      </c>
    </row>
    <row r="2411" spans="1:21" x14ac:dyDescent="0.25">
      <c r="A2411" t="s">
        <v>2443</v>
      </c>
      <c r="B2411">
        <v>1</v>
      </c>
      <c r="C2411">
        <v>0</v>
      </c>
      <c r="D2411">
        <v>1</v>
      </c>
      <c r="E2411">
        <v>1</v>
      </c>
      <c r="F2411">
        <v>28</v>
      </c>
      <c r="G2411">
        <v>0</v>
      </c>
      <c r="H2411" t="s">
        <v>24</v>
      </c>
      <c r="I2411" t="s">
        <v>25</v>
      </c>
      <c r="J2411" t="s">
        <v>23</v>
      </c>
      <c r="K2411" t="s">
        <v>22</v>
      </c>
      <c r="L2411" t="s">
        <v>22</v>
      </c>
      <c r="M2411" t="s">
        <v>22</v>
      </c>
      <c r="N2411" t="s">
        <v>22</v>
      </c>
      <c r="O2411" t="s">
        <v>22</v>
      </c>
      <c r="P2411" t="s">
        <v>29</v>
      </c>
      <c r="Q2411">
        <v>1</v>
      </c>
      <c r="R2411" t="s">
        <v>38</v>
      </c>
      <c r="S2411">
        <v>60</v>
      </c>
      <c r="T2411">
        <v>1682.05</v>
      </c>
      <c r="U2411">
        <v>0</v>
      </c>
    </row>
    <row r="2412" spans="1:21" x14ac:dyDescent="0.25">
      <c r="A2412" t="s">
        <v>2444</v>
      </c>
      <c r="B2412">
        <v>0</v>
      </c>
      <c r="C2412">
        <v>0</v>
      </c>
      <c r="D2412">
        <v>1</v>
      </c>
      <c r="E2412">
        <v>0</v>
      </c>
      <c r="F2412">
        <v>43</v>
      </c>
      <c r="G2412">
        <v>1</v>
      </c>
      <c r="H2412" t="s">
        <v>22</v>
      </c>
      <c r="I2412" t="s">
        <v>35</v>
      </c>
      <c r="J2412" t="s">
        <v>23</v>
      </c>
      <c r="K2412" t="s">
        <v>22</v>
      </c>
      <c r="L2412" t="s">
        <v>23</v>
      </c>
      <c r="M2412" t="s">
        <v>23</v>
      </c>
      <c r="N2412" t="s">
        <v>23</v>
      </c>
      <c r="O2412" t="s">
        <v>23</v>
      </c>
      <c r="P2412" t="s">
        <v>26</v>
      </c>
      <c r="Q2412">
        <v>0</v>
      </c>
      <c r="R2412" t="s">
        <v>27</v>
      </c>
      <c r="S2412">
        <v>80.45</v>
      </c>
      <c r="T2412">
        <v>3398.9</v>
      </c>
      <c r="U2412">
        <v>0</v>
      </c>
    </row>
    <row r="2413" spans="1:21" x14ac:dyDescent="0.25">
      <c r="A2413" t="s">
        <v>2445</v>
      </c>
      <c r="B2413">
        <v>1</v>
      </c>
      <c r="C2413">
        <v>0</v>
      </c>
      <c r="D2413">
        <v>0</v>
      </c>
      <c r="E2413">
        <v>1</v>
      </c>
      <c r="F2413">
        <v>60</v>
      </c>
      <c r="G2413">
        <v>1</v>
      </c>
      <c r="H2413" t="s">
        <v>22</v>
      </c>
      <c r="I2413" t="s">
        <v>25</v>
      </c>
      <c r="J2413" t="s">
        <v>22</v>
      </c>
      <c r="K2413" t="s">
        <v>23</v>
      </c>
      <c r="L2413" t="s">
        <v>22</v>
      </c>
      <c r="M2413" t="s">
        <v>22</v>
      </c>
      <c r="N2413" t="s">
        <v>22</v>
      </c>
      <c r="O2413" t="s">
        <v>22</v>
      </c>
      <c r="P2413" t="s">
        <v>45</v>
      </c>
      <c r="Q2413">
        <v>1</v>
      </c>
      <c r="R2413" t="s">
        <v>27</v>
      </c>
      <c r="S2413">
        <v>84.95</v>
      </c>
      <c r="T2413">
        <v>4984.8500000000004</v>
      </c>
      <c r="U2413">
        <v>0</v>
      </c>
    </row>
    <row r="2414" spans="1:21" x14ac:dyDescent="0.25">
      <c r="A2414" t="s">
        <v>2446</v>
      </c>
      <c r="B2414">
        <v>0</v>
      </c>
      <c r="C2414">
        <v>0</v>
      </c>
      <c r="D2414">
        <v>1</v>
      </c>
      <c r="E2414">
        <v>0</v>
      </c>
      <c r="F2414">
        <v>42</v>
      </c>
      <c r="G2414">
        <v>0</v>
      </c>
      <c r="H2414" t="s">
        <v>24</v>
      </c>
      <c r="I2414" t="s">
        <v>25</v>
      </c>
      <c r="J2414" t="s">
        <v>23</v>
      </c>
      <c r="K2414" t="s">
        <v>22</v>
      </c>
      <c r="L2414" t="s">
        <v>23</v>
      </c>
      <c r="M2414" t="s">
        <v>22</v>
      </c>
      <c r="N2414" t="s">
        <v>23</v>
      </c>
      <c r="O2414" t="s">
        <v>23</v>
      </c>
      <c r="P2414" t="s">
        <v>29</v>
      </c>
      <c r="Q2414">
        <v>0</v>
      </c>
      <c r="R2414" t="s">
        <v>30</v>
      </c>
      <c r="S2414">
        <v>33.549999999999997</v>
      </c>
      <c r="T2414">
        <v>1445.3</v>
      </c>
      <c r="U2414">
        <v>1</v>
      </c>
    </row>
    <row r="2415" spans="1:21" x14ac:dyDescent="0.25">
      <c r="A2415" t="s">
        <v>2447</v>
      </c>
      <c r="B2415">
        <v>1</v>
      </c>
      <c r="C2415">
        <v>0</v>
      </c>
      <c r="D2415">
        <v>1</v>
      </c>
      <c r="E2415">
        <v>1</v>
      </c>
      <c r="F2415">
        <v>7</v>
      </c>
      <c r="G2415">
        <v>0</v>
      </c>
      <c r="H2415" t="s">
        <v>24</v>
      </c>
      <c r="I2415" t="s">
        <v>25</v>
      </c>
      <c r="J2415" t="s">
        <v>22</v>
      </c>
      <c r="K2415" t="s">
        <v>23</v>
      </c>
      <c r="L2415" t="s">
        <v>22</v>
      </c>
      <c r="M2415" t="s">
        <v>22</v>
      </c>
      <c r="N2415" t="s">
        <v>23</v>
      </c>
      <c r="O2415" t="s">
        <v>22</v>
      </c>
      <c r="P2415" t="s">
        <v>45</v>
      </c>
      <c r="Q2415">
        <v>0</v>
      </c>
      <c r="R2415" t="s">
        <v>38</v>
      </c>
      <c r="S2415">
        <v>49.65</v>
      </c>
      <c r="T2415">
        <v>305.55</v>
      </c>
      <c r="U2415">
        <v>0</v>
      </c>
    </row>
    <row r="2416" spans="1:21" x14ac:dyDescent="0.25">
      <c r="A2416" t="s">
        <v>2448</v>
      </c>
      <c r="B2416">
        <v>0</v>
      </c>
      <c r="C2416">
        <v>0</v>
      </c>
      <c r="D2416">
        <v>1</v>
      </c>
      <c r="E2416">
        <v>0</v>
      </c>
      <c r="F2416">
        <v>25</v>
      </c>
      <c r="G2416">
        <v>1</v>
      </c>
      <c r="H2416" t="s">
        <v>23</v>
      </c>
      <c r="I2416" t="s">
        <v>23</v>
      </c>
      <c r="J2416" t="s">
        <v>44</v>
      </c>
      <c r="K2416" t="s">
        <v>44</v>
      </c>
      <c r="L2416" t="s">
        <v>44</v>
      </c>
      <c r="M2416" t="s">
        <v>44</v>
      </c>
      <c r="N2416" t="s">
        <v>44</v>
      </c>
      <c r="O2416" t="s">
        <v>44</v>
      </c>
      <c r="P2416" t="s">
        <v>29</v>
      </c>
      <c r="Q2416">
        <v>1</v>
      </c>
      <c r="R2416" t="s">
        <v>33</v>
      </c>
      <c r="S2416">
        <v>20.2</v>
      </c>
      <c r="T2416">
        <v>507.9</v>
      </c>
      <c r="U2416">
        <v>0</v>
      </c>
    </row>
    <row r="2417" spans="1:21" x14ac:dyDescent="0.25">
      <c r="A2417" t="s">
        <v>2449</v>
      </c>
      <c r="B2417">
        <v>0</v>
      </c>
      <c r="C2417">
        <v>1</v>
      </c>
      <c r="D2417">
        <v>1</v>
      </c>
      <c r="E2417">
        <v>1</v>
      </c>
      <c r="F2417">
        <v>40</v>
      </c>
      <c r="G2417">
        <v>1</v>
      </c>
      <c r="H2417" t="s">
        <v>22</v>
      </c>
      <c r="I2417" t="s">
        <v>35</v>
      </c>
      <c r="J2417" t="s">
        <v>23</v>
      </c>
      <c r="K2417" t="s">
        <v>23</v>
      </c>
      <c r="L2417" t="s">
        <v>23</v>
      </c>
      <c r="M2417" t="s">
        <v>23</v>
      </c>
      <c r="N2417" t="s">
        <v>22</v>
      </c>
      <c r="O2417" t="s">
        <v>22</v>
      </c>
      <c r="P2417" t="s">
        <v>26</v>
      </c>
      <c r="Q2417">
        <v>1</v>
      </c>
      <c r="R2417" t="s">
        <v>38</v>
      </c>
      <c r="S2417">
        <v>94.55</v>
      </c>
      <c r="T2417">
        <v>3640.45</v>
      </c>
      <c r="U2417">
        <v>1</v>
      </c>
    </row>
    <row r="2418" spans="1:21" x14ac:dyDescent="0.25">
      <c r="A2418" t="s">
        <v>2450</v>
      </c>
      <c r="B2418">
        <v>1</v>
      </c>
      <c r="C2418">
        <v>0</v>
      </c>
      <c r="D2418">
        <v>0</v>
      </c>
      <c r="E2418">
        <v>0</v>
      </c>
      <c r="F2418">
        <v>27</v>
      </c>
      <c r="G2418">
        <v>1</v>
      </c>
      <c r="H2418" t="s">
        <v>22</v>
      </c>
      <c r="I2418" t="s">
        <v>35</v>
      </c>
      <c r="J2418" t="s">
        <v>23</v>
      </c>
      <c r="K2418" t="s">
        <v>23</v>
      </c>
      <c r="L2418" t="s">
        <v>22</v>
      </c>
      <c r="M2418" t="s">
        <v>23</v>
      </c>
      <c r="N2418" t="s">
        <v>22</v>
      </c>
      <c r="O2418" t="s">
        <v>22</v>
      </c>
      <c r="P2418" t="s">
        <v>29</v>
      </c>
      <c r="Q2418">
        <v>1</v>
      </c>
      <c r="R2418" t="s">
        <v>33</v>
      </c>
      <c r="S2418">
        <v>100.5</v>
      </c>
      <c r="T2418">
        <v>2673.45</v>
      </c>
      <c r="U2418">
        <v>0</v>
      </c>
    </row>
    <row r="2419" spans="1:21" x14ac:dyDescent="0.25">
      <c r="A2419" t="s">
        <v>2451</v>
      </c>
      <c r="B2419">
        <v>1</v>
      </c>
      <c r="C2419">
        <v>0</v>
      </c>
      <c r="D2419">
        <v>0</v>
      </c>
      <c r="E2419">
        <v>0</v>
      </c>
      <c r="F2419">
        <v>10</v>
      </c>
      <c r="G2419">
        <v>0</v>
      </c>
      <c r="H2419" t="s">
        <v>24</v>
      </c>
      <c r="I2419" t="s">
        <v>25</v>
      </c>
      <c r="J2419" t="s">
        <v>23</v>
      </c>
      <c r="K2419" t="s">
        <v>22</v>
      </c>
      <c r="L2419" t="s">
        <v>23</v>
      </c>
      <c r="M2419" t="s">
        <v>22</v>
      </c>
      <c r="N2419" t="s">
        <v>23</v>
      </c>
      <c r="O2419" t="s">
        <v>23</v>
      </c>
      <c r="P2419" t="s">
        <v>26</v>
      </c>
      <c r="Q2419">
        <v>0</v>
      </c>
      <c r="R2419" t="s">
        <v>27</v>
      </c>
      <c r="S2419">
        <v>35.75</v>
      </c>
      <c r="T2419">
        <v>389.8</v>
      </c>
      <c r="U2419">
        <v>0</v>
      </c>
    </row>
    <row r="2420" spans="1:21" x14ac:dyDescent="0.25">
      <c r="A2420" t="s">
        <v>2452</v>
      </c>
      <c r="B2420">
        <v>0</v>
      </c>
      <c r="C2420">
        <v>1</v>
      </c>
      <c r="D2420">
        <v>0</v>
      </c>
      <c r="E2420">
        <v>0</v>
      </c>
      <c r="F2420">
        <v>27</v>
      </c>
      <c r="G2420">
        <v>1</v>
      </c>
      <c r="H2420" t="s">
        <v>22</v>
      </c>
      <c r="I2420" t="s">
        <v>35</v>
      </c>
      <c r="J2420" t="s">
        <v>23</v>
      </c>
      <c r="K2420" t="s">
        <v>22</v>
      </c>
      <c r="L2420" t="s">
        <v>22</v>
      </c>
      <c r="M2420" t="s">
        <v>23</v>
      </c>
      <c r="N2420" t="s">
        <v>23</v>
      </c>
      <c r="O2420" t="s">
        <v>23</v>
      </c>
      <c r="P2420" t="s">
        <v>26</v>
      </c>
      <c r="Q2420">
        <v>1</v>
      </c>
      <c r="R2420" t="s">
        <v>33</v>
      </c>
      <c r="S2420">
        <v>86.45</v>
      </c>
      <c r="T2420">
        <v>2401.0500000000002</v>
      </c>
      <c r="U2420">
        <v>0</v>
      </c>
    </row>
    <row r="2421" spans="1:21" x14ac:dyDescent="0.25">
      <c r="A2421" t="s">
        <v>2453</v>
      </c>
      <c r="B2421">
        <v>0</v>
      </c>
      <c r="C2421">
        <v>0</v>
      </c>
      <c r="D2421">
        <v>0</v>
      </c>
      <c r="E2421">
        <v>0</v>
      </c>
      <c r="F2421">
        <v>11</v>
      </c>
      <c r="G2421">
        <v>1</v>
      </c>
      <c r="H2421" t="s">
        <v>23</v>
      </c>
      <c r="I2421" t="s">
        <v>25</v>
      </c>
      <c r="J2421" t="s">
        <v>23</v>
      </c>
      <c r="K2421" t="s">
        <v>23</v>
      </c>
      <c r="L2421" t="s">
        <v>22</v>
      </c>
      <c r="M2421" t="s">
        <v>22</v>
      </c>
      <c r="N2421" t="s">
        <v>23</v>
      </c>
      <c r="O2421" t="s">
        <v>23</v>
      </c>
      <c r="P2421" t="s">
        <v>29</v>
      </c>
      <c r="Q2421">
        <v>0</v>
      </c>
      <c r="R2421" t="s">
        <v>33</v>
      </c>
      <c r="S2421">
        <v>53.8</v>
      </c>
      <c r="T2421">
        <v>651.54999999999995</v>
      </c>
      <c r="U2421">
        <v>0</v>
      </c>
    </row>
    <row r="2422" spans="1:21" x14ac:dyDescent="0.25">
      <c r="A2422" t="s">
        <v>2454</v>
      </c>
      <c r="B2422">
        <v>1</v>
      </c>
      <c r="C2422">
        <v>0</v>
      </c>
      <c r="D2422">
        <v>1</v>
      </c>
      <c r="E2422">
        <v>1</v>
      </c>
      <c r="F2422">
        <v>4</v>
      </c>
      <c r="G2422">
        <v>0</v>
      </c>
      <c r="H2422" t="s">
        <v>24</v>
      </c>
      <c r="I2422" t="s">
        <v>25</v>
      </c>
      <c r="J2422" t="s">
        <v>22</v>
      </c>
      <c r="K2422" t="s">
        <v>23</v>
      </c>
      <c r="L2422" t="s">
        <v>23</v>
      </c>
      <c r="M2422" t="s">
        <v>23</v>
      </c>
      <c r="N2422" t="s">
        <v>22</v>
      </c>
      <c r="O2422" t="s">
        <v>23</v>
      </c>
      <c r="P2422" t="s">
        <v>26</v>
      </c>
      <c r="Q2422">
        <v>0</v>
      </c>
      <c r="R2422" t="s">
        <v>38</v>
      </c>
      <c r="S2422">
        <v>38.549999999999997</v>
      </c>
      <c r="T2422">
        <v>156.1</v>
      </c>
      <c r="U2422">
        <v>0</v>
      </c>
    </row>
    <row r="2423" spans="1:21" x14ac:dyDescent="0.25">
      <c r="A2423" t="s">
        <v>2455</v>
      </c>
      <c r="B2423">
        <v>1</v>
      </c>
      <c r="C2423">
        <v>0</v>
      </c>
      <c r="D2423">
        <v>0</v>
      </c>
      <c r="E2423">
        <v>0</v>
      </c>
      <c r="F2423">
        <v>68</v>
      </c>
      <c r="G2423">
        <v>0</v>
      </c>
      <c r="H2423" t="s">
        <v>24</v>
      </c>
      <c r="I2423" t="s">
        <v>25</v>
      </c>
      <c r="J2423" t="s">
        <v>23</v>
      </c>
      <c r="K2423" t="s">
        <v>23</v>
      </c>
      <c r="L2423" t="s">
        <v>22</v>
      </c>
      <c r="M2423" t="s">
        <v>23</v>
      </c>
      <c r="N2423" t="s">
        <v>23</v>
      </c>
      <c r="O2423" t="s">
        <v>22</v>
      </c>
      <c r="P2423" t="s">
        <v>26</v>
      </c>
      <c r="Q2423">
        <v>1</v>
      </c>
      <c r="R2423" t="s">
        <v>33</v>
      </c>
      <c r="S2423">
        <v>39.9</v>
      </c>
      <c r="T2423">
        <v>2796.35</v>
      </c>
      <c r="U2423">
        <v>0</v>
      </c>
    </row>
    <row r="2424" spans="1:21" x14ac:dyDescent="0.25">
      <c r="A2424" t="s">
        <v>2456</v>
      </c>
      <c r="B2424">
        <v>1</v>
      </c>
      <c r="C2424">
        <v>1</v>
      </c>
      <c r="D2424">
        <v>0</v>
      </c>
      <c r="E2424">
        <v>0</v>
      </c>
      <c r="F2424">
        <v>1</v>
      </c>
      <c r="G2424">
        <v>1</v>
      </c>
      <c r="H2424" t="s">
        <v>23</v>
      </c>
      <c r="I2424" t="s">
        <v>35</v>
      </c>
      <c r="J2424" t="s">
        <v>23</v>
      </c>
      <c r="K2424" t="s">
        <v>23</v>
      </c>
      <c r="L2424" t="s">
        <v>23</v>
      </c>
      <c r="M2424" t="s">
        <v>23</v>
      </c>
      <c r="N2424" t="s">
        <v>23</v>
      </c>
      <c r="O2424" t="s">
        <v>23</v>
      </c>
      <c r="P2424" t="s">
        <v>26</v>
      </c>
      <c r="Q2424">
        <v>1</v>
      </c>
      <c r="R2424" t="s">
        <v>27</v>
      </c>
      <c r="S2424">
        <v>70.05</v>
      </c>
      <c r="T2424">
        <v>70.05</v>
      </c>
      <c r="U2424">
        <v>0</v>
      </c>
    </row>
    <row r="2425" spans="1:21" x14ac:dyDescent="0.25">
      <c r="A2425" t="s">
        <v>2457</v>
      </c>
      <c r="B2425">
        <v>0</v>
      </c>
      <c r="C2425">
        <v>0</v>
      </c>
      <c r="D2425">
        <v>0</v>
      </c>
      <c r="E2425">
        <v>0</v>
      </c>
      <c r="F2425">
        <v>18</v>
      </c>
      <c r="G2425">
        <v>1</v>
      </c>
      <c r="H2425" t="s">
        <v>23</v>
      </c>
      <c r="I2425" t="s">
        <v>23</v>
      </c>
      <c r="J2425" t="s">
        <v>44</v>
      </c>
      <c r="K2425" t="s">
        <v>44</v>
      </c>
      <c r="L2425" t="s">
        <v>44</v>
      </c>
      <c r="M2425" t="s">
        <v>44</v>
      </c>
      <c r="N2425" t="s">
        <v>44</v>
      </c>
      <c r="O2425" t="s">
        <v>44</v>
      </c>
      <c r="P2425" t="s">
        <v>29</v>
      </c>
      <c r="Q2425">
        <v>0</v>
      </c>
      <c r="R2425" t="s">
        <v>30</v>
      </c>
      <c r="S2425">
        <v>20.100000000000001</v>
      </c>
      <c r="T2425">
        <v>407.05</v>
      </c>
      <c r="U2425">
        <v>0</v>
      </c>
    </row>
    <row r="2426" spans="1:21" x14ac:dyDescent="0.25">
      <c r="A2426" t="s">
        <v>2458</v>
      </c>
      <c r="B2426">
        <v>0</v>
      </c>
      <c r="C2426">
        <v>0</v>
      </c>
      <c r="D2426">
        <v>0</v>
      </c>
      <c r="E2426">
        <v>0</v>
      </c>
      <c r="F2426">
        <v>57</v>
      </c>
      <c r="G2426">
        <v>1</v>
      </c>
      <c r="H2426" t="s">
        <v>22</v>
      </c>
      <c r="I2426" t="s">
        <v>35</v>
      </c>
      <c r="J2426" t="s">
        <v>22</v>
      </c>
      <c r="K2426" t="s">
        <v>22</v>
      </c>
      <c r="L2426" t="s">
        <v>22</v>
      </c>
      <c r="M2426" t="s">
        <v>23</v>
      </c>
      <c r="N2426" t="s">
        <v>22</v>
      </c>
      <c r="O2426" t="s">
        <v>22</v>
      </c>
      <c r="P2426" t="s">
        <v>45</v>
      </c>
      <c r="Q2426">
        <v>1</v>
      </c>
      <c r="R2426" t="s">
        <v>33</v>
      </c>
      <c r="S2426">
        <v>112.95</v>
      </c>
      <c r="T2426">
        <v>6465</v>
      </c>
      <c r="U2426">
        <v>1</v>
      </c>
    </row>
    <row r="2427" spans="1:21" x14ac:dyDescent="0.25">
      <c r="A2427" t="s">
        <v>2459</v>
      </c>
      <c r="B2427">
        <v>1</v>
      </c>
      <c r="C2427">
        <v>0</v>
      </c>
      <c r="D2427">
        <v>0</v>
      </c>
      <c r="E2427">
        <v>0</v>
      </c>
      <c r="F2427">
        <v>26</v>
      </c>
      <c r="G2427">
        <v>1</v>
      </c>
      <c r="H2427" t="s">
        <v>23</v>
      </c>
      <c r="I2427" t="s">
        <v>23</v>
      </c>
      <c r="J2427" t="s">
        <v>44</v>
      </c>
      <c r="K2427" t="s">
        <v>44</v>
      </c>
      <c r="L2427" t="s">
        <v>44</v>
      </c>
      <c r="M2427" t="s">
        <v>44</v>
      </c>
      <c r="N2427" t="s">
        <v>44</v>
      </c>
      <c r="O2427" t="s">
        <v>44</v>
      </c>
      <c r="P2427" t="s">
        <v>26</v>
      </c>
      <c r="Q2427">
        <v>1</v>
      </c>
      <c r="R2427" t="s">
        <v>27</v>
      </c>
      <c r="S2427">
        <v>20.3</v>
      </c>
      <c r="T2427">
        <v>511.25</v>
      </c>
      <c r="U2427">
        <v>0</v>
      </c>
    </row>
    <row r="2428" spans="1:21" x14ac:dyDescent="0.25">
      <c r="A2428" t="s">
        <v>2460</v>
      </c>
      <c r="B2428">
        <v>0</v>
      </c>
      <c r="C2428">
        <v>0</v>
      </c>
      <c r="D2428">
        <v>1</v>
      </c>
      <c r="E2428">
        <v>0</v>
      </c>
      <c r="F2428">
        <v>17</v>
      </c>
      <c r="G2428">
        <v>0</v>
      </c>
      <c r="H2428" t="s">
        <v>24</v>
      </c>
      <c r="I2428" t="s">
        <v>25</v>
      </c>
      <c r="J2428" t="s">
        <v>23</v>
      </c>
      <c r="K2428" t="s">
        <v>22</v>
      </c>
      <c r="L2428" t="s">
        <v>22</v>
      </c>
      <c r="M2428" t="s">
        <v>23</v>
      </c>
      <c r="N2428" t="s">
        <v>23</v>
      </c>
      <c r="O2428" t="s">
        <v>23</v>
      </c>
      <c r="P2428" t="s">
        <v>26</v>
      </c>
      <c r="Q2428">
        <v>1</v>
      </c>
      <c r="R2428" t="s">
        <v>38</v>
      </c>
      <c r="S2428">
        <v>35.65</v>
      </c>
      <c r="T2428">
        <v>646.04999999999995</v>
      </c>
      <c r="U2428">
        <v>0</v>
      </c>
    </row>
    <row r="2429" spans="1:21" x14ac:dyDescent="0.25">
      <c r="A2429" t="s">
        <v>2461</v>
      </c>
      <c r="B2429">
        <v>1</v>
      </c>
      <c r="C2429">
        <v>0</v>
      </c>
      <c r="D2429">
        <v>0</v>
      </c>
      <c r="E2429">
        <v>0</v>
      </c>
      <c r="F2429">
        <v>1</v>
      </c>
      <c r="G2429">
        <v>0</v>
      </c>
      <c r="H2429" t="s">
        <v>24</v>
      </c>
      <c r="I2429" t="s">
        <v>25</v>
      </c>
      <c r="J2429" t="s">
        <v>23</v>
      </c>
      <c r="K2429" t="s">
        <v>23</v>
      </c>
      <c r="L2429" t="s">
        <v>23</v>
      </c>
      <c r="M2429" t="s">
        <v>23</v>
      </c>
      <c r="N2429" t="s">
        <v>23</v>
      </c>
      <c r="O2429" t="s">
        <v>22</v>
      </c>
      <c r="P2429" t="s">
        <v>26</v>
      </c>
      <c r="Q2429">
        <v>0</v>
      </c>
      <c r="R2429" t="s">
        <v>27</v>
      </c>
      <c r="S2429">
        <v>35.9</v>
      </c>
      <c r="T2429">
        <v>35.9</v>
      </c>
      <c r="U2429">
        <v>1</v>
      </c>
    </row>
    <row r="2430" spans="1:21" x14ac:dyDescent="0.25">
      <c r="A2430" t="s">
        <v>2462</v>
      </c>
      <c r="B2430">
        <v>1</v>
      </c>
      <c r="C2430">
        <v>0</v>
      </c>
      <c r="D2430">
        <v>0</v>
      </c>
      <c r="E2430">
        <v>1</v>
      </c>
      <c r="F2430">
        <v>38</v>
      </c>
      <c r="G2430">
        <v>1</v>
      </c>
      <c r="H2430" t="s">
        <v>22</v>
      </c>
      <c r="I2430" t="s">
        <v>35</v>
      </c>
      <c r="J2430" t="s">
        <v>23</v>
      </c>
      <c r="K2430" t="s">
        <v>23</v>
      </c>
      <c r="L2430" t="s">
        <v>22</v>
      </c>
      <c r="M2430" t="s">
        <v>23</v>
      </c>
      <c r="N2430" t="s">
        <v>22</v>
      </c>
      <c r="O2430" t="s">
        <v>22</v>
      </c>
      <c r="P2430" t="s">
        <v>26</v>
      </c>
      <c r="Q2430">
        <v>1</v>
      </c>
      <c r="R2430" t="s">
        <v>33</v>
      </c>
      <c r="S2430">
        <v>99.25</v>
      </c>
      <c r="T2430">
        <v>3777.15</v>
      </c>
      <c r="U2430">
        <v>1</v>
      </c>
    </row>
    <row r="2431" spans="1:21" x14ac:dyDescent="0.25">
      <c r="A2431" t="s">
        <v>2463</v>
      </c>
      <c r="B2431">
        <v>1</v>
      </c>
      <c r="C2431">
        <v>1</v>
      </c>
      <c r="D2431">
        <v>1</v>
      </c>
      <c r="E2431">
        <v>0</v>
      </c>
      <c r="F2431">
        <v>59</v>
      </c>
      <c r="G2431">
        <v>1</v>
      </c>
      <c r="H2431" t="s">
        <v>23</v>
      </c>
      <c r="I2431" t="s">
        <v>35</v>
      </c>
      <c r="J2431" t="s">
        <v>22</v>
      </c>
      <c r="K2431" t="s">
        <v>22</v>
      </c>
      <c r="L2431" t="s">
        <v>22</v>
      </c>
      <c r="M2431" t="s">
        <v>23</v>
      </c>
      <c r="N2431" t="s">
        <v>23</v>
      </c>
      <c r="O2431" t="s">
        <v>23</v>
      </c>
      <c r="P2431" t="s">
        <v>29</v>
      </c>
      <c r="Q2431">
        <v>1</v>
      </c>
      <c r="R2431" t="s">
        <v>38</v>
      </c>
      <c r="S2431">
        <v>82.95</v>
      </c>
      <c r="T2431">
        <v>4903.1499999999996</v>
      </c>
      <c r="U2431">
        <v>0</v>
      </c>
    </row>
    <row r="2432" spans="1:21" x14ac:dyDescent="0.25">
      <c r="A2432" t="s">
        <v>2464</v>
      </c>
      <c r="B2432">
        <v>1</v>
      </c>
      <c r="C2432">
        <v>0</v>
      </c>
      <c r="D2432">
        <v>0</v>
      </c>
      <c r="E2432">
        <v>0</v>
      </c>
      <c r="F2432">
        <v>30</v>
      </c>
      <c r="G2432">
        <v>1</v>
      </c>
      <c r="H2432" t="s">
        <v>23</v>
      </c>
      <c r="I2432" t="s">
        <v>25</v>
      </c>
      <c r="J2432" t="s">
        <v>22</v>
      </c>
      <c r="K2432" t="s">
        <v>23</v>
      </c>
      <c r="L2432" t="s">
        <v>22</v>
      </c>
      <c r="M2432" t="s">
        <v>23</v>
      </c>
      <c r="N2432" t="s">
        <v>23</v>
      </c>
      <c r="O2432" t="s">
        <v>23</v>
      </c>
      <c r="P2432" t="s">
        <v>45</v>
      </c>
      <c r="Q2432">
        <v>1</v>
      </c>
      <c r="R2432" t="s">
        <v>30</v>
      </c>
      <c r="S2432">
        <v>55.65</v>
      </c>
      <c r="T2432">
        <v>1653.85</v>
      </c>
      <c r="U2432">
        <v>0</v>
      </c>
    </row>
    <row r="2433" spans="1:21" x14ac:dyDescent="0.25">
      <c r="A2433" t="s">
        <v>2465</v>
      </c>
      <c r="B2433">
        <v>1</v>
      </c>
      <c r="C2433">
        <v>1</v>
      </c>
      <c r="D2433">
        <v>0</v>
      </c>
      <c r="E2433">
        <v>0</v>
      </c>
      <c r="F2433">
        <v>2</v>
      </c>
      <c r="G2433">
        <v>0</v>
      </c>
      <c r="H2433" t="s">
        <v>24</v>
      </c>
      <c r="I2433" t="s">
        <v>25</v>
      </c>
      <c r="J2433" t="s">
        <v>23</v>
      </c>
      <c r="K2433" t="s">
        <v>23</v>
      </c>
      <c r="L2433" t="s">
        <v>23</v>
      </c>
      <c r="M2433" t="s">
        <v>23</v>
      </c>
      <c r="N2433" t="s">
        <v>23</v>
      </c>
      <c r="O2433" t="s">
        <v>23</v>
      </c>
      <c r="P2433" t="s">
        <v>26</v>
      </c>
      <c r="Q2433">
        <v>1</v>
      </c>
      <c r="R2433" t="s">
        <v>30</v>
      </c>
      <c r="S2433">
        <v>24.45</v>
      </c>
      <c r="T2433">
        <v>47.5</v>
      </c>
      <c r="U2433">
        <v>1</v>
      </c>
    </row>
    <row r="2434" spans="1:21" x14ac:dyDescent="0.25">
      <c r="A2434" t="s">
        <v>2466</v>
      </c>
      <c r="B2434">
        <v>0</v>
      </c>
      <c r="C2434">
        <v>1</v>
      </c>
      <c r="D2434">
        <v>1</v>
      </c>
      <c r="E2434">
        <v>0</v>
      </c>
      <c r="F2434">
        <v>50</v>
      </c>
      <c r="G2434">
        <v>1</v>
      </c>
      <c r="H2434" t="s">
        <v>22</v>
      </c>
      <c r="I2434" t="s">
        <v>23</v>
      </c>
      <c r="J2434" t="s">
        <v>44</v>
      </c>
      <c r="K2434" t="s">
        <v>44</v>
      </c>
      <c r="L2434" t="s">
        <v>44</v>
      </c>
      <c r="M2434" t="s">
        <v>44</v>
      </c>
      <c r="N2434" t="s">
        <v>44</v>
      </c>
      <c r="O2434" t="s">
        <v>44</v>
      </c>
      <c r="P2434" t="s">
        <v>29</v>
      </c>
      <c r="Q2434">
        <v>0</v>
      </c>
      <c r="R2434" t="s">
        <v>27</v>
      </c>
      <c r="S2434">
        <v>25.2</v>
      </c>
      <c r="T2434">
        <v>1306.3</v>
      </c>
      <c r="U2434">
        <v>0</v>
      </c>
    </row>
    <row r="2435" spans="1:21" x14ac:dyDescent="0.25">
      <c r="A2435" t="s">
        <v>2467</v>
      </c>
      <c r="B2435">
        <v>1</v>
      </c>
      <c r="C2435">
        <v>0</v>
      </c>
      <c r="D2435">
        <v>0</v>
      </c>
      <c r="E2435">
        <v>0</v>
      </c>
      <c r="F2435">
        <v>9</v>
      </c>
      <c r="G2435">
        <v>0</v>
      </c>
      <c r="H2435" t="s">
        <v>24</v>
      </c>
      <c r="I2435" t="s">
        <v>25</v>
      </c>
      <c r="J2435" t="s">
        <v>22</v>
      </c>
      <c r="K2435" t="s">
        <v>23</v>
      </c>
      <c r="L2435" t="s">
        <v>22</v>
      </c>
      <c r="M2435" t="s">
        <v>22</v>
      </c>
      <c r="N2435" t="s">
        <v>23</v>
      </c>
      <c r="O2435" t="s">
        <v>22</v>
      </c>
      <c r="P2435" t="s">
        <v>29</v>
      </c>
      <c r="Q2435">
        <v>0</v>
      </c>
      <c r="R2435" t="s">
        <v>30</v>
      </c>
      <c r="S2435">
        <v>50.8</v>
      </c>
      <c r="T2435">
        <v>463.6</v>
      </c>
      <c r="U2435">
        <v>0</v>
      </c>
    </row>
    <row r="2436" spans="1:21" x14ac:dyDescent="0.25">
      <c r="A2436" t="s">
        <v>2468</v>
      </c>
      <c r="B2436">
        <v>0</v>
      </c>
      <c r="C2436">
        <v>0</v>
      </c>
      <c r="D2436">
        <v>1</v>
      </c>
      <c r="E2436">
        <v>1</v>
      </c>
      <c r="F2436">
        <v>3</v>
      </c>
      <c r="G2436">
        <v>1</v>
      </c>
      <c r="H2436" t="s">
        <v>23</v>
      </c>
      <c r="I2436" t="s">
        <v>23</v>
      </c>
      <c r="J2436" t="s">
        <v>44</v>
      </c>
      <c r="K2436" t="s">
        <v>44</v>
      </c>
      <c r="L2436" t="s">
        <v>44</v>
      </c>
      <c r="M2436" t="s">
        <v>44</v>
      </c>
      <c r="N2436" t="s">
        <v>44</v>
      </c>
      <c r="O2436" t="s">
        <v>44</v>
      </c>
      <c r="P2436" t="s">
        <v>26</v>
      </c>
      <c r="Q2436">
        <v>0</v>
      </c>
      <c r="R2436" t="s">
        <v>30</v>
      </c>
      <c r="S2436">
        <v>19.649999999999999</v>
      </c>
      <c r="T2436">
        <v>60.65</v>
      </c>
      <c r="U2436">
        <v>0</v>
      </c>
    </row>
    <row r="2437" spans="1:21" x14ac:dyDescent="0.25">
      <c r="A2437" t="s">
        <v>2469</v>
      </c>
      <c r="B2437">
        <v>0</v>
      </c>
      <c r="C2437">
        <v>0</v>
      </c>
      <c r="D2437">
        <v>0</v>
      </c>
      <c r="E2437">
        <v>1</v>
      </c>
      <c r="F2437">
        <v>14</v>
      </c>
      <c r="G2437">
        <v>1</v>
      </c>
      <c r="H2437" t="s">
        <v>23</v>
      </c>
      <c r="I2437" t="s">
        <v>25</v>
      </c>
      <c r="J2437" t="s">
        <v>23</v>
      </c>
      <c r="K2437" t="s">
        <v>23</v>
      </c>
      <c r="L2437" t="s">
        <v>22</v>
      </c>
      <c r="M2437" t="s">
        <v>23</v>
      </c>
      <c r="N2437" t="s">
        <v>22</v>
      </c>
      <c r="O2437" t="s">
        <v>23</v>
      </c>
      <c r="P2437" t="s">
        <v>26</v>
      </c>
      <c r="Q2437">
        <v>1</v>
      </c>
      <c r="R2437" t="s">
        <v>38</v>
      </c>
      <c r="S2437">
        <v>59.8</v>
      </c>
      <c r="T2437">
        <v>824.85</v>
      </c>
      <c r="U2437">
        <v>0</v>
      </c>
    </row>
    <row r="2438" spans="1:21" x14ac:dyDescent="0.25">
      <c r="A2438" t="s">
        <v>2470</v>
      </c>
      <c r="B2438">
        <v>0</v>
      </c>
      <c r="C2438">
        <v>1</v>
      </c>
      <c r="D2438">
        <v>0</v>
      </c>
      <c r="E2438">
        <v>0</v>
      </c>
      <c r="F2438">
        <v>31</v>
      </c>
      <c r="G2438">
        <v>1</v>
      </c>
      <c r="H2438" t="s">
        <v>23</v>
      </c>
      <c r="I2438" t="s">
        <v>35</v>
      </c>
      <c r="J2438" t="s">
        <v>22</v>
      </c>
      <c r="K2438" t="s">
        <v>23</v>
      </c>
      <c r="L2438" t="s">
        <v>23</v>
      </c>
      <c r="M2438" t="s">
        <v>23</v>
      </c>
      <c r="N2438" t="s">
        <v>23</v>
      </c>
      <c r="O2438" t="s">
        <v>23</v>
      </c>
      <c r="P2438" t="s">
        <v>26</v>
      </c>
      <c r="Q2438">
        <v>1</v>
      </c>
      <c r="R2438" t="s">
        <v>38</v>
      </c>
      <c r="S2438">
        <v>73.55</v>
      </c>
      <c r="T2438">
        <v>2094.65</v>
      </c>
      <c r="U2438">
        <v>0</v>
      </c>
    </row>
    <row r="2439" spans="1:21" x14ac:dyDescent="0.25">
      <c r="A2439" t="s">
        <v>2471</v>
      </c>
      <c r="B2439">
        <v>0</v>
      </c>
      <c r="C2439">
        <v>0</v>
      </c>
      <c r="D2439">
        <v>0</v>
      </c>
      <c r="E2439">
        <v>0</v>
      </c>
      <c r="F2439">
        <v>7</v>
      </c>
      <c r="G2439">
        <v>1</v>
      </c>
      <c r="H2439" t="s">
        <v>23</v>
      </c>
      <c r="I2439" t="s">
        <v>25</v>
      </c>
      <c r="J2439" t="s">
        <v>22</v>
      </c>
      <c r="K2439" t="s">
        <v>22</v>
      </c>
      <c r="L2439" t="s">
        <v>22</v>
      </c>
      <c r="M2439" t="s">
        <v>23</v>
      </c>
      <c r="N2439" t="s">
        <v>23</v>
      </c>
      <c r="O2439" t="s">
        <v>23</v>
      </c>
      <c r="P2439" t="s">
        <v>26</v>
      </c>
      <c r="Q2439">
        <v>0</v>
      </c>
      <c r="R2439" t="s">
        <v>27</v>
      </c>
      <c r="S2439">
        <v>61.4</v>
      </c>
      <c r="T2439">
        <v>438.9</v>
      </c>
      <c r="U2439">
        <v>0</v>
      </c>
    </row>
    <row r="2440" spans="1:21" x14ac:dyDescent="0.25">
      <c r="A2440" t="s">
        <v>2472</v>
      </c>
      <c r="B2440">
        <v>0</v>
      </c>
      <c r="C2440">
        <v>0</v>
      </c>
      <c r="D2440">
        <v>0</v>
      </c>
      <c r="E2440">
        <v>0</v>
      </c>
      <c r="F2440">
        <v>8</v>
      </c>
      <c r="G2440">
        <v>1</v>
      </c>
      <c r="H2440" t="s">
        <v>22</v>
      </c>
      <c r="I2440" t="s">
        <v>35</v>
      </c>
      <c r="J2440" t="s">
        <v>22</v>
      </c>
      <c r="K2440" t="s">
        <v>23</v>
      </c>
      <c r="L2440" t="s">
        <v>23</v>
      </c>
      <c r="M2440" t="s">
        <v>22</v>
      </c>
      <c r="N2440" t="s">
        <v>22</v>
      </c>
      <c r="O2440" t="s">
        <v>22</v>
      </c>
      <c r="P2440" t="s">
        <v>26</v>
      </c>
      <c r="Q2440">
        <v>1</v>
      </c>
      <c r="R2440" t="s">
        <v>33</v>
      </c>
      <c r="S2440">
        <v>103.35</v>
      </c>
      <c r="T2440">
        <v>847.3</v>
      </c>
      <c r="U2440">
        <v>1</v>
      </c>
    </row>
    <row r="2441" spans="1:21" x14ac:dyDescent="0.25">
      <c r="A2441" t="s">
        <v>2473</v>
      </c>
      <c r="B2441">
        <v>1</v>
      </c>
      <c r="C2441">
        <v>0</v>
      </c>
      <c r="D2441">
        <v>1</v>
      </c>
      <c r="E2441">
        <v>1</v>
      </c>
      <c r="F2441">
        <v>17</v>
      </c>
      <c r="G2441">
        <v>1</v>
      </c>
      <c r="H2441" t="s">
        <v>23</v>
      </c>
      <c r="I2441" t="s">
        <v>23</v>
      </c>
      <c r="J2441" t="s">
        <v>44</v>
      </c>
      <c r="K2441" t="s">
        <v>44</v>
      </c>
      <c r="L2441" t="s">
        <v>44</v>
      </c>
      <c r="M2441" t="s">
        <v>44</v>
      </c>
      <c r="N2441" t="s">
        <v>44</v>
      </c>
      <c r="O2441" t="s">
        <v>44</v>
      </c>
      <c r="P2441" t="s">
        <v>29</v>
      </c>
      <c r="Q2441">
        <v>0</v>
      </c>
      <c r="R2441" t="s">
        <v>33</v>
      </c>
      <c r="S2441">
        <v>19.899999999999999</v>
      </c>
      <c r="T2441">
        <v>329.75</v>
      </c>
      <c r="U2441">
        <v>0</v>
      </c>
    </row>
    <row r="2442" spans="1:21" x14ac:dyDescent="0.25">
      <c r="A2442" t="s">
        <v>2474</v>
      </c>
      <c r="B2442">
        <v>1</v>
      </c>
      <c r="C2442">
        <v>0</v>
      </c>
      <c r="D2442">
        <v>1</v>
      </c>
      <c r="E2442">
        <v>1</v>
      </c>
      <c r="F2442">
        <v>32</v>
      </c>
      <c r="G2442">
        <v>1</v>
      </c>
      <c r="H2442" t="s">
        <v>23</v>
      </c>
      <c r="I2442" t="s">
        <v>23</v>
      </c>
      <c r="J2442" t="s">
        <v>44</v>
      </c>
      <c r="K2442" t="s">
        <v>44</v>
      </c>
      <c r="L2442" t="s">
        <v>44</v>
      </c>
      <c r="M2442" t="s">
        <v>44</v>
      </c>
      <c r="N2442" t="s">
        <v>44</v>
      </c>
      <c r="O2442" t="s">
        <v>44</v>
      </c>
      <c r="P2442" t="s">
        <v>26</v>
      </c>
      <c r="Q2442">
        <v>1</v>
      </c>
      <c r="R2442" t="s">
        <v>38</v>
      </c>
      <c r="S2442">
        <v>19.45</v>
      </c>
      <c r="T2442">
        <v>674.55</v>
      </c>
      <c r="U2442">
        <v>0</v>
      </c>
    </row>
    <row r="2443" spans="1:21" x14ac:dyDescent="0.25">
      <c r="A2443" t="s">
        <v>2475</v>
      </c>
      <c r="B2443">
        <v>0</v>
      </c>
      <c r="C2443">
        <v>1</v>
      </c>
      <c r="D2443">
        <v>0</v>
      </c>
      <c r="E2443">
        <v>0</v>
      </c>
      <c r="F2443">
        <v>2</v>
      </c>
      <c r="G2443">
        <v>1</v>
      </c>
      <c r="H2443" t="s">
        <v>23</v>
      </c>
      <c r="I2443" t="s">
        <v>35</v>
      </c>
      <c r="J2443" t="s">
        <v>23</v>
      </c>
      <c r="K2443" t="s">
        <v>23</v>
      </c>
      <c r="L2443" t="s">
        <v>23</v>
      </c>
      <c r="M2443" t="s">
        <v>23</v>
      </c>
      <c r="N2443" t="s">
        <v>22</v>
      </c>
      <c r="O2443" t="s">
        <v>23</v>
      </c>
      <c r="P2443" t="s">
        <v>26</v>
      </c>
      <c r="Q2443">
        <v>0</v>
      </c>
      <c r="R2443" t="s">
        <v>30</v>
      </c>
      <c r="S2443">
        <v>81.5</v>
      </c>
      <c r="T2443">
        <v>162.55000000000001</v>
      </c>
      <c r="U2443">
        <v>0</v>
      </c>
    </row>
    <row r="2444" spans="1:21" x14ac:dyDescent="0.25">
      <c r="A2444" t="s">
        <v>2476</v>
      </c>
      <c r="B2444">
        <v>1</v>
      </c>
      <c r="C2444">
        <v>1</v>
      </c>
      <c r="D2444">
        <v>0</v>
      </c>
      <c r="E2444">
        <v>0</v>
      </c>
      <c r="F2444">
        <v>7</v>
      </c>
      <c r="G2444">
        <v>1</v>
      </c>
      <c r="H2444" t="s">
        <v>22</v>
      </c>
      <c r="I2444" t="s">
        <v>35</v>
      </c>
      <c r="J2444" t="s">
        <v>23</v>
      </c>
      <c r="K2444" t="s">
        <v>23</v>
      </c>
      <c r="L2444" t="s">
        <v>23</v>
      </c>
      <c r="M2444" t="s">
        <v>23</v>
      </c>
      <c r="N2444" t="s">
        <v>22</v>
      </c>
      <c r="O2444" t="s">
        <v>23</v>
      </c>
      <c r="P2444" t="s">
        <v>26</v>
      </c>
      <c r="Q2444">
        <v>1</v>
      </c>
      <c r="R2444" t="s">
        <v>27</v>
      </c>
      <c r="S2444">
        <v>84.8</v>
      </c>
      <c r="T2444">
        <v>546.95000000000005</v>
      </c>
      <c r="U2444">
        <v>1</v>
      </c>
    </row>
    <row r="2445" spans="1:21" x14ac:dyDescent="0.25">
      <c r="A2445" t="s">
        <v>2477</v>
      </c>
      <c r="B2445">
        <v>0</v>
      </c>
      <c r="C2445">
        <v>0</v>
      </c>
      <c r="D2445">
        <v>1</v>
      </c>
      <c r="E2445">
        <v>1</v>
      </c>
      <c r="F2445">
        <v>72</v>
      </c>
      <c r="G2445">
        <v>1</v>
      </c>
      <c r="H2445" t="s">
        <v>22</v>
      </c>
      <c r="I2445" t="s">
        <v>35</v>
      </c>
      <c r="J2445" t="s">
        <v>22</v>
      </c>
      <c r="K2445" t="s">
        <v>22</v>
      </c>
      <c r="L2445" t="s">
        <v>22</v>
      </c>
      <c r="M2445" t="s">
        <v>23</v>
      </c>
      <c r="N2445" t="s">
        <v>22</v>
      </c>
      <c r="O2445" t="s">
        <v>22</v>
      </c>
      <c r="P2445" t="s">
        <v>45</v>
      </c>
      <c r="Q2445">
        <v>0</v>
      </c>
      <c r="R2445" t="s">
        <v>38</v>
      </c>
      <c r="S2445">
        <v>109.55</v>
      </c>
      <c r="T2445">
        <v>7887.25</v>
      </c>
      <c r="U2445">
        <v>0</v>
      </c>
    </row>
    <row r="2446" spans="1:21" x14ac:dyDescent="0.25">
      <c r="A2446" t="s">
        <v>2478</v>
      </c>
      <c r="B2446">
        <v>0</v>
      </c>
      <c r="C2446">
        <v>1</v>
      </c>
      <c r="D2446">
        <v>0</v>
      </c>
      <c r="E2446">
        <v>0</v>
      </c>
      <c r="F2446">
        <v>31</v>
      </c>
      <c r="G2446">
        <v>1</v>
      </c>
      <c r="H2446" t="s">
        <v>22</v>
      </c>
      <c r="I2446" t="s">
        <v>35</v>
      </c>
      <c r="J2446" t="s">
        <v>23</v>
      </c>
      <c r="K2446" t="s">
        <v>22</v>
      </c>
      <c r="L2446" t="s">
        <v>23</v>
      </c>
      <c r="M2446" t="s">
        <v>23</v>
      </c>
      <c r="N2446" t="s">
        <v>22</v>
      </c>
      <c r="O2446" t="s">
        <v>22</v>
      </c>
      <c r="P2446" t="s">
        <v>26</v>
      </c>
      <c r="Q2446">
        <v>1</v>
      </c>
      <c r="R2446" t="s">
        <v>27</v>
      </c>
      <c r="S2446">
        <v>99.95</v>
      </c>
      <c r="T2446">
        <v>3186.65</v>
      </c>
      <c r="U2446">
        <v>1</v>
      </c>
    </row>
    <row r="2447" spans="1:21" x14ac:dyDescent="0.25">
      <c r="A2447" t="s">
        <v>2479</v>
      </c>
      <c r="B2447">
        <v>0</v>
      </c>
      <c r="C2447">
        <v>0</v>
      </c>
      <c r="D2447">
        <v>1</v>
      </c>
      <c r="E2447">
        <v>1</v>
      </c>
      <c r="F2447">
        <v>27</v>
      </c>
      <c r="G2447">
        <v>1</v>
      </c>
      <c r="H2447" t="s">
        <v>23</v>
      </c>
      <c r="I2447" t="s">
        <v>35</v>
      </c>
      <c r="J2447" t="s">
        <v>22</v>
      </c>
      <c r="K2447" t="s">
        <v>23</v>
      </c>
      <c r="L2447" t="s">
        <v>23</v>
      </c>
      <c r="M2447" t="s">
        <v>23</v>
      </c>
      <c r="N2447" t="s">
        <v>23</v>
      </c>
      <c r="O2447" t="s">
        <v>23</v>
      </c>
      <c r="P2447" t="s">
        <v>26</v>
      </c>
      <c r="Q2447">
        <v>0</v>
      </c>
      <c r="R2447" t="s">
        <v>30</v>
      </c>
      <c r="S2447">
        <v>74.400000000000006</v>
      </c>
      <c r="T2447">
        <v>1972.35</v>
      </c>
      <c r="U2447">
        <v>0</v>
      </c>
    </row>
    <row r="2448" spans="1:21" x14ac:dyDescent="0.25">
      <c r="A2448" t="s">
        <v>2480</v>
      </c>
      <c r="B2448">
        <v>0</v>
      </c>
      <c r="C2448">
        <v>0</v>
      </c>
      <c r="D2448">
        <v>0</v>
      </c>
      <c r="E2448">
        <v>0</v>
      </c>
      <c r="F2448">
        <v>18</v>
      </c>
      <c r="G2448">
        <v>1</v>
      </c>
      <c r="H2448" t="s">
        <v>22</v>
      </c>
      <c r="I2448" t="s">
        <v>35</v>
      </c>
      <c r="J2448" t="s">
        <v>23</v>
      </c>
      <c r="K2448" t="s">
        <v>22</v>
      </c>
      <c r="L2448" t="s">
        <v>23</v>
      </c>
      <c r="M2448" t="s">
        <v>23</v>
      </c>
      <c r="N2448" t="s">
        <v>22</v>
      </c>
      <c r="O2448" t="s">
        <v>23</v>
      </c>
      <c r="P2448" t="s">
        <v>26</v>
      </c>
      <c r="Q2448">
        <v>1</v>
      </c>
      <c r="R2448" t="s">
        <v>38</v>
      </c>
      <c r="S2448">
        <v>90</v>
      </c>
      <c r="T2448">
        <v>1527.35</v>
      </c>
      <c r="U2448">
        <v>1</v>
      </c>
    </row>
    <row r="2449" spans="1:21" x14ac:dyDescent="0.25">
      <c r="A2449" t="s">
        <v>2481</v>
      </c>
      <c r="B2449">
        <v>1</v>
      </c>
      <c r="C2449">
        <v>0</v>
      </c>
      <c r="D2449">
        <v>0</v>
      </c>
      <c r="E2449">
        <v>0</v>
      </c>
      <c r="F2449">
        <v>7</v>
      </c>
      <c r="G2449">
        <v>1</v>
      </c>
      <c r="H2449" t="s">
        <v>23</v>
      </c>
      <c r="I2449" t="s">
        <v>35</v>
      </c>
      <c r="J2449" t="s">
        <v>23</v>
      </c>
      <c r="K2449" t="s">
        <v>23</v>
      </c>
      <c r="L2449" t="s">
        <v>22</v>
      </c>
      <c r="M2449" t="s">
        <v>23</v>
      </c>
      <c r="N2449" t="s">
        <v>23</v>
      </c>
      <c r="O2449" t="s">
        <v>23</v>
      </c>
      <c r="P2449" t="s">
        <v>26</v>
      </c>
      <c r="Q2449">
        <v>1</v>
      </c>
      <c r="R2449" t="s">
        <v>27</v>
      </c>
      <c r="S2449">
        <v>74.900000000000006</v>
      </c>
      <c r="T2449">
        <v>490.55</v>
      </c>
      <c r="U2449">
        <v>0</v>
      </c>
    </row>
    <row r="2450" spans="1:21" x14ac:dyDescent="0.25">
      <c r="A2450" t="s">
        <v>2482</v>
      </c>
      <c r="B2450">
        <v>0</v>
      </c>
      <c r="C2450">
        <v>1</v>
      </c>
      <c r="D2450">
        <v>0</v>
      </c>
      <c r="E2450">
        <v>0</v>
      </c>
      <c r="F2450">
        <v>14</v>
      </c>
      <c r="G2450">
        <v>1</v>
      </c>
      <c r="H2450" t="s">
        <v>22</v>
      </c>
      <c r="I2450" t="s">
        <v>35</v>
      </c>
      <c r="J2450" t="s">
        <v>23</v>
      </c>
      <c r="K2450" t="s">
        <v>22</v>
      </c>
      <c r="L2450" t="s">
        <v>22</v>
      </c>
      <c r="M2450" t="s">
        <v>23</v>
      </c>
      <c r="N2450" t="s">
        <v>22</v>
      </c>
      <c r="O2450" t="s">
        <v>22</v>
      </c>
      <c r="P2450" t="s">
        <v>26</v>
      </c>
      <c r="Q2450">
        <v>1</v>
      </c>
      <c r="R2450" t="s">
        <v>27</v>
      </c>
      <c r="S2450">
        <v>104.85</v>
      </c>
      <c r="T2450">
        <v>1531.4</v>
      </c>
      <c r="U2450">
        <v>1</v>
      </c>
    </row>
    <row r="2451" spans="1:21" x14ac:dyDescent="0.25">
      <c r="A2451" t="s">
        <v>2483</v>
      </c>
      <c r="B2451">
        <v>1</v>
      </c>
      <c r="C2451">
        <v>0</v>
      </c>
      <c r="D2451">
        <v>1</v>
      </c>
      <c r="E2451">
        <v>1</v>
      </c>
      <c r="F2451">
        <v>11</v>
      </c>
      <c r="G2451">
        <v>1</v>
      </c>
      <c r="H2451" t="s">
        <v>23</v>
      </c>
      <c r="I2451" t="s">
        <v>25</v>
      </c>
      <c r="J2451" t="s">
        <v>23</v>
      </c>
      <c r="K2451" t="s">
        <v>23</v>
      </c>
      <c r="L2451" t="s">
        <v>22</v>
      </c>
      <c r="M2451" t="s">
        <v>23</v>
      </c>
      <c r="N2451" t="s">
        <v>22</v>
      </c>
      <c r="O2451" t="s">
        <v>23</v>
      </c>
      <c r="P2451" t="s">
        <v>26</v>
      </c>
      <c r="Q2451">
        <v>1</v>
      </c>
      <c r="R2451" t="s">
        <v>33</v>
      </c>
      <c r="S2451">
        <v>59.65</v>
      </c>
      <c r="T2451">
        <v>683.25</v>
      </c>
      <c r="U2451">
        <v>0</v>
      </c>
    </row>
    <row r="2452" spans="1:21" x14ac:dyDescent="0.25">
      <c r="A2452" t="s">
        <v>2484</v>
      </c>
      <c r="B2452">
        <v>0</v>
      </c>
      <c r="C2452">
        <v>0</v>
      </c>
      <c r="D2452">
        <v>1</v>
      </c>
      <c r="E2452">
        <v>1</v>
      </c>
      <c r="F2452">
        <v>72</v>
      </c>
      <c r="G2452">
        <v>1</v>
      </c>
      <c r="H2452" t="s">
        <v>22</v>
      </c>
      <c r="I2452" t="s">
        <v>35</v>
      </c>
      <c r="J2452" t="s">
        <v>22</v>
      </c>
      <c r="K2452" t="s">
        <v>23</v>
      </c>
      <c r="L2452" t="s">
        <v>22</v>
      </c>
      <c r="M2452" t="s">
        <v>22</v>
      </c>
      <c r="N2452" t="s">
        <v>22</v>
      </c>
      <c r="O2452" t="s">
        <v>22</v>
      </c>
      <c r="P2452" t="s">
        <v>45</v>
      </c>
      <c r="Q2452">
        <v>1</v>
      </c>
      <c r="R2452" t="s">
        <v>33</v>
      </c>
      <c r="S2452">
        <v>110.45</v>
      </c>
      <c r="T2452">
        <v>8058.85</v>
      </c>
      <c r="U2452">
        <v>0</v>
      </c>
    </row>
    <row r="2453" spans="1:21" x14ac:dyDescent="0.25">
      <c r="A2453" t="s">
        <v>2485</v>
      </c>
      <c r="B2453">
        <v>1</v>
      </c>
      <c r="C2453">
        <v>0</v>
      </c>
      <c r="D2453">
        <v>1</v>
      </c>
      <c r="E2453">
        <v>1</v>
      </c>
      <c r="F2453">
        <v>28</v>
      </c>
      <c r="G2453">
        <v>1</v>
      </c>
      <c r="H2453" t="s">
        <v>22</v>
      </c>
      <c r="I2453" t="s">
        <v>35</v>
      </c>
      <c r="J2453" t="s">
        <v>22</v>
      </c>
      <c r="K2453" t="s">
        <v>22</v>
      </c>
      <c r="L2453" t="s">
        <v>23</v>
      </c>
      <c r="M2453" t="s">
        <v>23</v>
      </c>
      <c r="N2453" t="s">
        <v>22</v>
      </c>
      <c r="O2453" t="s">
        <v>22</v>
      </c>
      <c r="P2453" t="s">
        <v>29</v>
      </c>
      <c r="Q2453">
        <v>0</v>
      </c>
      <c r="R2453" t="s">
        <v>27</v>
      </c>
      <c r="S2453">
        <v>106.1</v>
      </c>
      <c r="T2453">
        <v>2847.4</v>
      </c>
      <c r="U2453">
        <v>1</v>
      </c>
    </row>
    <row r="2454" spans="1:21" x14ac:dyDescent="0.25">
      <c r="A2454" t="s">
        <v>2486</v>
      </c>
      <c r="B2454">
        <v>1</v>
      </c>
      <c r="C2454">
        <v>1</v>
      </c>
      <c r="D2454">
        <v>0</v>
      </c>
      <c r="E2454">
        <v>0</v>
      </c>
      <c r="F2454">
        <v>15</v>
      </c>
      <c r="G2454">
        <v>1</v>
      </c>
      <c r="H2454" t="s">
        <v>22</v>
      </c>
      <c r="I2454" t="s">
        <v>35</v>
      </c>
      <c r="J2454" t="s">
        <v>23</v>
      </c>
      <c r="K2454" t="s">
        <v>23</v>
      </c>
      <c r="L2454" t="s">
        <v>23</v>
      </c>
      <c r="M2454" t="s">
        <v>23</v>
      </c>
      <c r="N2454" t="s">
        <v>23</v>
      </c>
      <c r="O2454" t="s">
        <v>23</v>
      </c>
      <c r="P2454" t="s">
        <v>26</v>
      </c>
      <c r="Q2454">
        <v>1</v>
      </c>
      <c r="R2454" t="s">
        <v>38</v>
      </c>
      <c r="S2454">
        <v>74.2</v>
      </c>
      <c r="T2454">
        <v>1133.9000000000001</v>
      </c>
      <c r="U2454">
        <v>1</v>
      </c>
    </row>
    <row r="2455" spans="1:21" x14ac:dyDescent="0.25">
      <c r="A2455" t="s">
        <v>2487</v>
      </c>
      <c r="B2455">
        <v>0</v>
      </c>
      <c r="C2455">
        <v>1</v>
      </c>
      <c r="D2455">
        <v>0</v>
      </c>
      <c r="E2455">
        <v>0</v>
      </c>
      <c r="F2455">
        <v>4</v>
      </c>
      <c r="G2455">
        <v>1</v>
      </c>
      <c r="H2455" t="s">
        <v>22</v>
      </c>
      <c r="I2455" t="s">
        <v>35</v>
      </c>
      <c r="J2455" t="s">
        <v>23</v>
      </c>
      <c r="K2455" t="s">
        <v>23</v>
      </c>
      <c r="L2455" t="s">
        <v>23</v>
      </c>
      <c r="M2455" t="s">
        <v>23</v>
      </c>
      <c r="N2455" t="s">
        <v>23</v>
      </c>
      <c r="O2455" t="s">
        <v>23</v>
      </c>
      <c r="P2455" t="s">
        <v>26</v>
      </c>
      <c r="Q2455">
        <v>1</v>
      </c>
      <c r="R2455" t="s">
        <v>27</v>
      </c>
      <c r="S2455">
        <v>74.45</v>
      </c>
      <c r="T2455">
        <v>294.45</v>
      </c>
      <c r="U2455">
        <v>0</v>
      </c>
    </row>
    <row r="2456" spans="1:21" x14ac:dyDescent="0.25">
      <c r="A2456" t="s">
        <v>2488</v>
      </c>
      <c r="B2456">
        <v>0</v>
      </c>
      <c r="C2456">
        <v>0</v>
      </c>
      <c r="D2456">
        <v>0</v>
      </c>
      <c r="E2456">
        <v>0</v>
      </c>
      <c r="F2456">
        <v>71</v>
      </c>
      <c r="G2456">
        <v>1</v>
      </c>
      <c r="H2456" t="s">
        <v>22</v>
      </c>
      <c r="I2456" t="s">
        <v>23</v>
      </c>
      <c r="J2456" t="s">
        <v>44</v>
      </c>
      <c r="K2456" t="s">
        <v>44</v>
      </c>
      <c r="L2456" t="s">
        <v>44</v>
      </c>
      <c r="M2456" t="s">
        <v>44</v>
      </c>
      <c r="N2456" t="s">
        <v>44</v>
      </c>
      <c r="O2456" t="s">
        <v>44</v>
      </c>
      <c r="P2456" t="s">
        <v>45</v>
      </c>
      <c r="Q2456">
        <v>0</v>
      </c>
      <c r="R2456" t="s">
        <v>27</v>
      </c>
      <c r="S2456">
        <v>24.55</v>
      </c>
      <c r="T2456">
        <v>1719.15</v>
      </c>
      <c r="U2456">
        <v>0</v>
      </c>
    </row>
    <row r="2457" spans="1:21" x14ac:dyDescent="0.25">
      <c r="A2457" t="s">
        <v>2489</v>
      </c>
      <c r="B2457">
        <v>0</v>
      </c>
      <c r="C2457">
        <v>0</v>
      </c>
      <c r="D2457">
        <v>0</v>
      </c>
      <c r="E2457">
        <v>0</v>
      </c>
      <c r="F2457">
        <v>5</v>
      </c>
      <c r="G2457">
        <v>1</v>
      </c>
      <c r="H2457" t="s">
        <v>23</v>
      </c>
      <c r="I2457" t="s">
        <v>35</v>
      </c>
      <c r="J2457" t="s">
        <v>23</v>
      </c>
      <c r="K2457" t="s">
        <v>22</v>
      </c>
      <c r="L2457" t="s">
        <v>23</v>
      </c>
      <c r="M2457" t="s">
        <v>22</v>
      </c>
      <c r="N2457" t="s">
        <v>23</v>
      </c>
      <c r="O2457" t="s">
        <v>22</v>
      </c>
      <c r="P2457" t="s">
        <v>26</v>
      </c>
      <c r="Q2457">
        <v>1</v>
      </c>
      <c r="R2457" t="s">
        <v>27</v>
      </c>
      <c r="S2457">
        <v>89.35</v>
      </c>
      <c r="T2457">
        <v>461.7</v>
      </c>
      <c r="U2457">
        <v>1</v>
      </c>
    </row>
    <row r="2458" spans="1:21" x14ac:dyDescent="0.25">
      <c r="A2458" t="s">
        <v>2490</v>
      </c>
      <c r="B2458">
        <v>1</v>
      </c>
      <c r="C2458">
        <v>0</v>
      </c>
      <c r="D2458">
        <v>1</v>
      </c>
      <c r="E2458">
        <v>1</v>
      </c>
      <c r="F2458">
        <v>47</v>
      </c>
      <c r="G2458">
        <v>1</v>
      </c>
      <c r="H2458" t="s">
        <v>22</v>
      </c>
      <c r="I2458" t="s">
        <v>23</v>
      </c>
      <c r="J2458" t="s">
        <v>44</v>
      </c>
      <c r="K2458" t="s">
        <v>44</v>
      </c>
      <c r="L2458" t="s">
        <v>44</v>
      </c>
      <c r="M2458" t="s">
        <v>44</v>
      </c>
      <c r="N2458" t="s">
        <v>44</v>
      </c>
      <c r="O2458" t="s">
        <v>44</v>
      </c>
      <c r="P2458" t="s">
        <v>45</v>
      </c>
      <c r="Q2458">
        <v>0</v>
      </c>
      <c r="R2458" t="s">
        <v>30</v>
      </c>
      <c r="S2458">
        <v>24.55</v>
      </c>
      <c r="T2458">
        <v>1160.45</v>
      </c>
      <c r="U2458">
        <v>0</v>
      </c>
    </row>
    <row r="2459" spans="1:21" x14ac:dyDescent="0.25">
      <c r="A2459" t="s">
        <v>2491</v>
      </c>
      <c r="B2459">
        <v>1</v>
      </c>
      <c r="C2459">
        <v>1</v>
      </c>
      <c r="D2459">
        <v>1</v>
      </c>
      <c r="E2459">
        <v>0</v>
      </c>
      <c r="F2459">
        <v>57</v>
      </c>
      <c r="G2459">
        <v>1</v>
      </c>
      <c r="H2459" t="s">
        <v>23</v>
      </c>
      <c r="I2459" t="s">
        <v>35</v>
      </c>
      <c r="J2459" t="s">
        <v>23</v>
      </c>
      <c r="K2459" t="s">
        <v>22</v>
      </c>
      <c r="L2459" t="s">
        <v>22</v>
      </c>
      <c r="M2459" t="s">
        <v>23</v>
      </c>
      <c r="N2459" t="s">
        <v>22</v>
      </c>
      <c r="O2459" t="s">
        <v>23</v>
      </c>
      <c r="P2459" t="s">
        <v>29</v>
      </c>
      <c r="Q2459">
        <v>1</v>
      </c>
      <c r="R2459" t="s">
        <v>27</v>
      </c>
      <c r="S2459">
        <v>90.65</v>
      </c>
      <c r="T2459">
        <v>5199.8</v>
      </c>
      <c r="U2459">
        <v>0</v>
      </c>
    </row>
    <row r="2460" spans="1:21" x14ac:dyDescent="0.25">
      <c r="A2460" t="s">
        <v>2492</v>
      </c>
      <c r="B2460">
        <v>1</v>
      </c>
      <c r="C2460">
        <v>1</v>
      </c>
      <c r="D2460">
        <v>1</v>
      </c>
      <c r="E2460">
        <v>0</v>
      </c>
      <c r="F2460">
        <v>50</v>
      </c>
      <c r="G2460">
        <v>1</v>
      </c>
      <c r="H2460" t="s">
        <v>22</v>
      </c>
      <c r="I2460" t="s">
        <v>35</v>
      </c>
      <c r="J2460" t="s">
        <v>22</v>
      </c>
      <c r="K2460" t="s">
        <v>23</v>
      </c>
      <c r="L2460" t="s">
        <v>22</v>
      </c>
      <c r="M2460" t="s">
        <v>23</v>
      </c>
      <c r="N2460" t="s">
        <v>22</v>
      </c>
      <c r="O2460" t="s">
        <v>22</v>
      </c>
      <c r="P2460" t="s">
        <v>45</v>
      </c>
      <c r="Q2460">
        <v>1</v>
      </c>
      <c r="R2460" t="s">
        <v>38</v>
      </c>
      <c r="S2460">
        <v>105.05</v>
      </c>
      <c r="T2460">
        <v>5163.3</v>
      </c>
      <c r="U2460">
        <v>0</v>
      </c>
    </row>
    <row r="2461" spans="1:21" x14ac:dyDescent="0.25">
      <c r="A2461" t="s">
        <v>2493</v>
      </c>
      <c r="B2461">
        <v>1</v>
      </c>
      <c r="C2461">
        <v>0</v>
      </c>
      <c r="D2461">
        <v>0</v>
      </c>
      <c r="E2461">
        <v>0</v>
      </c>
      <c r="F2461">
        <v>8</v>
      </c>
      <c r="G2461">
        <v>1</v>
      </c>
      <c r="H2461" t="s">
        <v>23</v>
      </c>
      <c r="I2461" t="s">
        <v>23</v>
      </c>
      <c r="J2461" t="s">
        <v>44</v>
      </c>
      <c r="K2461" t="s">
        <v>44</v>
      </c>
      <c r="L2461" t="s">
        <v>44</v>
      </c>
      <c r="M2461" t="s">
        <v>44</v>
      </c>
      <c r="N2461" t="s">
        <v>44</v>
      </c>
      <c r="O2461" t="s">
        <v>44</v>
      </c>
      <c r="P2461" t="s">
        <v>26</v>
      </c>
      <c r="Q2461">
        <v>1</v>
      </c>
      <c r="R2461" t="s">
        <v>38</v>
      </c>
      <c r="S2461">
        <v>20.45</v>
      </c>
      <c r="T2461">
        <v>162.30000000000001</v>
      </c>
      <c r="U2461">
        <v>0</v>
      </c>
    </row>
    <row r="2462" spans="1:21" x14ac:dyDescent="0.25">
      <c r="A2462" t="s">
        <v>2494</v>
      </c>
      <c r="B2462">
        <v>0</v>
      </c>
      <c r="C2462">
        <v>0</v>
      </c>
      <c r="D2462">
        <v>1</v>
      </c>
      <c r="E2462">
        <v>1</v>
      </c>
      <c r="F2462">
        <v>48</v>
      </c>
      <c r="G2462">
        <v>1</v>
      </c>
      <c r="H2462" t="s">
        <v>23</v>
      </c>
      <c r="I2462" t="s">
        <v>23</v>
      </c>
      <c r="J2462" t="s">
        <v>44</v>
      </c>
      <c r="K2462" t="s">
        <v>44</v>
      </c>
      <c r="L2462" t="s">
        <v>44</v>
      </c>
      <c r="M2462" t="s">
        <v>44</v>
      </c>
      <c r="N2462" t="s">
        <v>44</v>
      </c>
      <c r="O2462" t="s">
        <v>44</v>
      </c>
      <c r="P2462" t="s">
        <v>45</v>
      </c>
      <c r="Q2462">
        <v>0</v>
      </c>
      <c r="R2462" t="s">
        <v>30</v>
      </c>
      <c r="S2462">
        <v>19.55</v>
      </c>
      <c r="T2462">
        <v>883.35</v>
      </c>
      <c r="U2462">
        <v>0</v>
      </c>
    </row>
    <row r="2463" spans="1:21" x14ac:dyDescent="0.25">
      <c r="A2463" t="s">
        <v>2495</v>
      </c>
      <c r="B2463">
        <v>0</v>
      </c>
      <c r="C2463">
        <v>0</v>
      </c>
      <c r="D2463">
        <v>0</v>
      </c>
      <c r="E2463">
        <v>0</v>
      </c>
      <c r="F2463">
        <v>70</v>
      </c>
      <c r="G2463">
        <v>1</v>
      </c>
      <c r="H2463" t="s">
        <v>23</v>
      </c>
      <c r="I2463" t="s">
        <v>23</v>
      </c>
      <c r="J2463" t="s">
        <v>44</v>
      </c>
      <c r="K2463" t="s">
        <v>44</v>
      </c>
      <c r="L2463" t="s">
        <v>44</v>
      </c>
      <c r="M2463" t="s">
        <v>44</v>
      </c>
      <c r="N2463" t="s">
        <v>44</v>
      </c>
      <c r="O2463" t="s">
        <v>44</v>
      </c>
      <c r="P2463" t="s">
        <v>29</v>
      </c>
      <c r="Q2463">
        <v>0</v>
      </c>
      <c r="R2463" t="s">
        <v>33</v>
      </c>
      <c r="S2463">
        <v>19.7</v>
      </c>
      <c r="T2463">
        <v>1341.5</v>
      </c>
      <c r="U2463">
        <v>0</v>
      </c>
    </row>
    <row r="2464" spans="1:21" x14ac:dyDescent="0.25">
      <c r="A2464" t="s">
        <v>2496</v>
      </c>
      <c r="B2464">
        <v>1</v>
      </c>
      <c r="C2464">
        <v>0</v>
      </c>
      <c r="D2464">
        <v>0</v>
      </c>
      <c r="E2464">
        <v>1</v>
      </c>
      <c r="F2464">
        <v>1</v>
      </c>
      <c r="G2464">
        <v>1</v>
      </c>
      <c r="H2464" t="s">
        <v>23</v>
      </c>
      <c r="I2464" t="s">
        <v>25</v>
      </c>
      <c r="J2464" t="s">
        <v>22</v>
      </c>
      <c r="K2464" t="s">
        <v>22</v>
      </c>
      <c r="L2464" t="s">
        <v>23</v>
      </c>
      <c r="M2464" t="s">
        <v>22</v>
      </c>
      <c r="N2464" t="s">
        <v>23</v>
      </c>
      <c r="O2464" t="s">
        <v>22</v>
      </c>
      <c r="P2464" t="s">
        <v>26</v>
      </c>
      <c r="Q2464">
        <v>1</v>
      </c>
      <c r="R2464" t="s">
        <v>33</v>
      </c>
      <c r="S2464">
        <v>70.45</v>
      </c>
      <c r="T2464">
        <v>70.45</v>
      </c>
      <c r="U2464">
        <v>0</v>
      </c>
    </row>
    <row r="2465" spans="1:21" x14ac:dyDescent="0.25">
      <c r="A2465" t="s">
        <v>2497</v>
      </c>
      <c r="B2465">
        <v>1</v>
      </c>
      <c r="C2465">
        <v>0</v>
      </c>
      <c r="D2465">
        <v>1</v>
      </c>
      <c r="E2465">
        <v>0</v>
      </c>
      <c r="F2465">
        <v>8</v>
      </c>
      <c r="G2465">
        <v>1</v>
      </c>
      <c r="H2465" t="s">
        <v>22</v>
      </c>
      <c r="I2465" t="s">
        <v>35</v>
      </c>
      <c r="J2465" t="s">
        <v>23</v>
      </c>
      <c r="K2465" t="s">
        <v>23</v>
      </c>
      <c r="L2465" t="s">
        <v>23</v>
      </c>
      <c r="M2465" t="s">
        <v>23</v>
      </c>
      <c r="N2465" t="s">
        <v>23</v>
      </c>
      <c r="O2465" t="s">
        <v>22</v>
      </c>
      <c r="P2465" t="s">
        <v>26</v>
      </c>
      <c r="Q2465">
        <v>1</v>
      </c>
      <c r="R2465" t="s">
        <v>33</v>
      </c>
      <c r="S2465">
        <v>85.65</v>
      </c>
      <c r="T2465">
        <v>659.45</v>
      </c>
      <c r="U2465">
        <v>0</v>
      </c>
    </row>
    <row r="2466" spans="1:21" x14ac:dyDescent="0.25">
      <c r="A2466" t="s">
        <v>2498</v>
      </c>
      <c r="B2466">
        <v>0</v>
      </c>
      <c r="C2466">
        <v>0</v>
      </c>
      <c r="D2466">
        <v>0</v>
      </c>
      <c r="E2466">
        <v>0</v>
      </c>
      <c r="F2466">
        <v>1</v>
      </c>
      <c r="G2466">
        <v>1</v>
      </c>
      <c r="H2466" t="s">
        <v>22</v>
      </c>
      <c r="I2466" t="s">
        <v>35</v>
      </c>
      <c r="J2466" t="s">
        <v>23</v>
      </c>
      <c r="K2466" t="s">
        <v>23</v>
      </c>
      <c r="L2466" t="s">
        <v>23</v>
      </c>
      <c r="M2466" t="s">
        <v>23</v>
      </c>
      <c r="N2466" t="s">
        <v>23</v>
      </c>
      <c r="O2466" t="s">
        <v>23</v>
      </c>
      <c r="P2466" t="s">
        <v>26</v>
      </c>
      <c r="Q2466">
        <v>1</v>
      </c>
      <c r="R2466" t="s">
        <v>27</v>
      </c>
      <c r="S2466">
        <v>77.150000000000006</v>
      </c>
      <c r="T2466">
        <v>77.150000000000006</v>
      </c>
      <c r="U2466">
        <v>1</v>
      </c>
    </row>
    <row r="2467" spans="1:21" x14ac:dyDescent="0.25">
      <c r="A2467" t="s">
        <v>2499</v>
      </c>
      <c r="B2467">
        <v>1</v>
      </c>
      <c r="C2467">
        <v>0</v>
      </c>
      <c r="D2467">
        <v>0</v>
      </c>
      <c r="E2467">
        <v>0</v>
      </c>
      <c r="F2467">
        <v>1</v>
      </c>
      <c r="G2467">
        <v>0</v>
      </c>
      <c r="H2467" t="s">
        <v>24</v>
      </c>
      <c r="I2467" t="s">
        <v>25</v>
      </c>
      <c r="J2467" t="s">
        <v>23</v>
      </c>
      <c r="K2467" t="s">
        <v>23</v>
      </c>
      <c r="L2467" t="s">
        <v>23</v>
      </c>
      <c r="M2467" t="s">
        <v>23</v>
      </c>
      <c r="N2467" t="s">
        <v>23</v>
      </c>
      <c r="O2467" t="s">
        <v>22</v>
      </c>
      <c r="P2467" t="s">
        <v>26</v>
      </c>
      <c r="Q2467">
        <v>1</v>
      </c>
      <c r="R2467" t="s">
        <v>33</v>
      </c>
      <c r="S2467">
        <v>35.25</v>
      </c>
      <c r="T2467">
        <v>35.25</v>
      </c>
      <c r="U2467">
        <v>1</v>
      </c>
    </row>
    <row r="2468" spans="1:21" x14ac:dyDescent="0.25">
      <c r="A2468" t="s">
        <v>2500</v>
      </c>
      <c r="B2468">
        <v>1</v>
      </c>
      <c r="C2468">
        <v>0</v>
      </c>
      <c r="D2468">
        <v>1</v>
      </c>
      <c r="E2468">
        <v>1</v>
      </c>
      <c r="F2468">
        <v>60</v>
      </c>
      <c r="G2468">
        <v>1</v>
      </c>
      <c r="H2468" t="s">
        <v>23</v>
      </c>
      <c r="I2468" t="s">
        <v>23</v>
      </c>
      <c r="J2468" t="s">
        <v>44</v>
      </c>
      <c r="K2468" t="s">
        <v>44</v>
      </c>
      <c r="L2468" t="s">
        <v>44</v>
      </c>
      <c r="M2468" t="s">
        <v>44</v>
      </c>
      <c r="N2468" t="s">
        <v>44</v>
      </c>
      <c r="O2468" t="s">
        <v>44</v>
      </c>
      <c r="P2468" t="s">
        <v>45</v>
      </c>
      <c r="Q2468">
        <v>0</v>
      </c>
      <c r="R2468" t="s">
        <v>30</v>
      </c>
      <c r="S2468">
        <v>20.55</v>
      </c>
      <c r="T2468">
        <v>1205.05</v>
      </c>
      <c r="U2468">
        <v>0</v>
      </c>
    </row>
    <row r="2469" spans="1:21" x14ac:dyDescent="0.25">
      <c r="A2469" t="s">
        <v>2501</v>
      </c>
      <c r="B2469">
        <v>1</v>
      </c>
      <c r="C2469">
        <v>0</v>
      </c>
      <c r="D2469">
        <v>1</v>
      </c>
      <c r="E2469">
        <v>1</v>
      </c>
      <c r="F2469">
        <v>49</v>
      </c>
      <c r="G2469">
        <v>1</v>
      </c>
      <c r="H2469" t="s">
        <v>22</v>
      </c>
      <c r="I2469" t="s">
        <v>35</v>
      </c>
      <c r="J2469" t="s">
        <v>23</v>
      </c>
      <c r="K2469" t="s">
        <v>23</v>
      </c>
      <c r="L2469" t="s">
        <v>23</v>
      </c>
      <c r="M2469" t="s">
        <v>22</v>
      </c>
      <c r="N2469" t="s">
        <v>22</v>
      </c>
      <c r="O2469" t="s">
        <v>22</v>
      </c>
      <c r="P2469" t="s">
        <v>29</v>
      </c>
      <c r="Q2469">
        <v>1</v>
      </c>
      <c r="R2469" t="s">
        <v>27</v>
      </c>
      <c r="S2469">
        <v>97.95</v>
      </c>
      <c r="T2469">
        <v>4917.8999999999996</v>
      </c>
      <c r="U2469">
        <v>0</v>
      </c>
    </row>
    <row r="2470" spans="1:21" x14ac:dyDescent="0.25">
      <c r="A2470" t="s">
        <v>2502</v>
      </c>
      <c r="B2470">
        <v>1</v>
      </c>
      <c r="C2470">
        <v>0</v>
      </c>
      <c r="D2470">
        <v>1</v>
      </c>
      <c r="E2470">
        <v>0</v>
      </c>
      <c r="F2470">
        <v>4</v>
      </c>
      <c r="G2470">
        <v>0</v>
      </c>
      <c r="H2470" t="s">
        <v>24</v>
      </c>
      <c r="I2470" t="s">
        <v>25</v>
      </c>
      <c r="J2470" t="s">
        <v>23</v>
      </c>
      <c r="K2470" t="s">
        <v>22</v>
      </c>
      <c r="L2470" t="s">
        <v>23</v>
      </c>
      <c r="M2470" t="s">
        <v>23</v>
      </c>
      <c r="N2470" t="s">
        <v>22</v>
      </c>
      <c r="O2470" t="s">
        <v>22</v>
      </c>
      <c r="P2470" t="s">
        <v>26</v>
      </c>
      <c r="Q2470">
        <v>1</v>
      </c>
      <c r="R2470" t="s">
        <v>27</v>
      </c>
      <c r="S2470">
        <v>48.55</v>
      </c>
      <c r="T2470">
        <v>201</v>
      </c>
      <c r="U2470">
        <v>1</v>
      </c>
    </row>
    <row r="2471" spans="1:21" x14ac:dyDescent="0.25">
      <c r="A2471" t="s">
        <v>2503</v>
      </c>
      <c r="B2471">
        <v>0</v>
      </c>
      <c r="C2471">
        <v>0</v>
      </c>
      <c r="D2471">
        <v>0</v>
      </c>
      <c r="E2471">
        <v>0</v>
      </c>
      <c r="F2471">
        <v>29</v>
      </c>
      <c r="G2471">
        <v>1</v>
      </c>
      <c r="H2471" t="s">
        <v>23</v>
      </c>
      <c r="I2471" t="s">
        <v>23</v>
      </c>
      <c r="J2471" t="s">
        <v>44</v>
      </c>
      <c r="K2471" t="s">
        <v>44</v>
      </c>
      <c r="L2471" t="s">
        <v>44</v>
      </c>
      <c r="M2471" t="s">
        <v>44</v>
      </c>
      <c r="N2471" t="s">
        <v>44</v>
      </c>
      <c r="O2471" t="s">
        <v>44</v>
      </c>
      <c r="P2471" t="s">
        <v>29</v>
      </c>
      <c r="Q2471">
        <v>0</v>
      </c>
      <c r="R2471" t="s">
        <v>30</v>
      </c>
      <c r="S2471">
        <v>20</v>
      </c>
      <c r="T2471">
        <v>599.29999999999995</v>
      </c>
      <c r="U2471">
        <v>0</v>
      </c>
    </row>
    <row r="2472" spans="1:21" x14ac:dyDescent="0.25">
      <c r="A2472" t="s">
        <v>2504</v>
      </c>
      <c r="B2472">
        <v>0</v>
      </c>
      <c r="C2472">
        <v>0</v>
      </c>
      <c r="D2472">
        <v>1</v>
      </c>
      <c r="E2472">
        <v>0</v>
      </c>
      <c r="F2472">
        <v>67</v>
      </c>
      <c r="G2472">
        <v>1</v>
      </c>
      <c r="H2472" t="s">
        <v>22</v>
      </c>
      <c r="I2472" t="s">
        <v>23</v>
      </c>
      <c r="J2472" t="s">
        <v>44</v>
      </c>
      <c r="K2472" t="s">
        <v>44</v>
      </c>
      <c r="L2472" t="s">
        <v>44</v>
      </c>
      <c r="M2472" t="s">
        <v>44</v>
      </c>
      <c r="N2472" t="s">
        <v>44</v>
      </c>
      <c r="O2472" t="s">
        <v>44</v>
      </c>
      <c r="P2472" t="s">
        <v>45</v>
      </c>
      <c r="Q2472">
        <v>1</v>
      </c>
      <c r="R2472" t="s">
        <v>38</v>
      </c>
      <c r="S2472">
        <v>25.25</v>
      </c>
      <c r="T2472">
        <v>1733.15</v>
      </c>
      <c r="U2472">
        <v>0</v>
      </c>
    </row>
    <row r="2473" spans="1:21" x14ac:dyDescent="0.25">
      <c r="A2473" t="s">
        <v>2505</v>
      </c>
      <c r="B2473">
        <v>0</v>
      </c>
      <c r="C2473">
        <v>0</v>
      </c>
      <c r="D2473">
        <v>1</v>
      </c>
      <c r="E2473">
        <v>0</v>
      </c>
      <c r="F2473">
        <v>53</v>
      </c>
      <c r="G2473">
        <v>1</v>
      </c>
      <c r="H2473" t="s">
        <v>22</v>
      </c>
      <c r="I2473" t="s">
        <v>35</v>
      </c>
      <c r="J2473" t="s">
        <v>23</v>
      </c>
      <c r="K2473" t="s">
        <v>22</v>
      </c>
      <c r="L2473" t="s">
        <v>23</v>
      </c>
      <c r="M2473" t="s">
        <v>23</v>
      </c>
      <c r="N2473" t="s">
        <v>22</v>
      </c>
      <c r="O2473" t="s">
        <v>22</v>
      </c>
      <c r="P2473" t="s">
        <v>26</v>
      </c>
      <c r="Q2473">
        <v>1</v>
      </c>
      <c r="R2473" t="s">
        <v>38</v>
      </c>
      <c r="S2473">
        <v>98.4</v>
      </c>
      <c r="T2473">
        <v>5149.5</v>
      </c>
      <c r="U2473">
        <v>1</v>
      </c>
    </row>
    <row r="2474" spans="1:21" x14ac:dyDescent="0.25">
      <c r="A2474" t="s">
        <v>2506</v>
      </c>
      <c r="B2474">
        <v>1</v>
      </c>
      <c r="C2474">
        <v>0</v>
      </c>
      <c r="D2474">
        <v>1</v>
      </c>
      <c r="E2474">
        <v>0</v>
      </c>
      <c r="F2474">
        <v>67</v>
      </c>
      <c r="G2474">
        <v>1</v>
      </c>
      <c r="H2474" t="s">
        <v>22</v>
      </c>
      <c r="I2474" t="s">
        <v>25</v>
      </c>
      <c r="J2474" t="s">
        <v>22</v>
      </c>
      <c r="K2474" t="s">
        <v>22</v>
      </c>
      <c r="L2474" t="s">
        <v>22</v>
      </c>
      <c r="M2474" t="s">
        <v>22</v>
      </c>
      <c r="N2474" t="s">
        <v>23</v>
      </c>
      <c r="O2474" t="s">
        <v>23</v>
      </c>
      <c r="P2474" t="s">
        <v>45</v>
      </c>
      <c r="Q2474">
        <v>0</v>
      </c>
      <c r="R2474" t="s">
        <v>38</v>
      </c>
      <c r="S2474">
        <v>70.900000000000006</v>
      </c>
      <c r="T2474">
        <v>4677.1000000000004</v>
      </c>
      <c r="U2474">
        <v>0</v>
      </c>
    </row>
    <row r="2475" spans="1:21" x14ac:dyDescent="0.25">
      <c r="A2475" t="s">
        <v>2507</v>
      </c>
      <c r="B2475">
        <v>0</v>
      </c>
      <c r="C2475">
        <v>0</v>
      </c>
      <c r="D2475">
        <v>1</v>
      </c>
      <c r="E2475">
        <v>1</v>
      </c>
      <c r="F2475">
        <v>6</v>
      </c>
      <c r="G2475">
        <v>1</v>
      </c>
      <c r="H2475" t="s">
        <v>23</v>
      </c>
      <c r="I2475" t="s">
        <v>23</v>
      </c>
      <c r="J2475" t="s">
        <v>44</v>
      </c>
      <c r="K2475" t="s">
        <v>44</v>
      </c>
      <c r="L2475" t="s">
        <v>44</v>
      </c>
      <c r="M2475" t="s">
        <v>44</v>
      </c>
      <c r="N2475" t="s">
        <v>44</v>
      </c>
      <c r="O2475" t="s">
        <v>44</v>
      </c>
      <c r="P2475" t="s">
        <v>26</v>
      </c>
      <c r="Q2475">
        <v>0</v>
      </c>
      <c r="R2475" t="s">
        <v>30</v>
      </c>
      <c r="S2475">
        <v>19.850000000000001</v>
      </c>
      <c r="T2475">
        <v>119.3</v>
      </c>
      <c r="U2475">
        <v>0</v>
      </c>
    </row>
    <row r="2476" spans="1:21" x14ac:dyDescent="0.25">
      <c r="A2476" t="s">
        <v>2508</v>
      </c>
      <c r="B2476">
        <v>0</v>
      </c>
      <c r="C2476">
        <v>0</v>
      </c>
      <c r="D2476">
        <v>0</v>
      </c>
      <c r="E2476">
        <v>0</v>
      </c>
      <c r="F2476">
        <v>47</v>
      </c>
      <c r="G2476">
        <v>1</v>
      </c>
      <c r="H2476" t="s">
        <v>22</v>
      </c>
      <c r="I2476" t="s">
        <v>35</v>
      </c>
      <c r="J2476" t="s">
        <v>23</v>
      </c>
      <c r="K2476" t="s">
        <v>22</v>
      </c>
      <c r="L2476" t="s">
        <v>22</v>
      </c>
      <c r="M2476" t="s">
        <v>23</v>
      </c>
      <c r="N2476" t="s">
        <v>22</v>
      </c>
      <c r="O2476" t="s">
        <v>22</v>
      </c>
      <c r="P2476" t="s">
        <v>26</v>
      </c>
      <c r="Q2476">
        <v>1</v>
      </c>
      <c r="R2476" t="s">
        <v>27</v>
      </c>
      <c r="S2476">
        <v>106.35</v>
      </c>
      <c r="T2476">
        <v>4849.1000000000004</v>
      </c>
      <c r="U2476">
        <v>0</v>
      </c>
    </row>
    <row r="2477" spans="1:21" x14ac:dyDescent="0.25">
      <c r="A2477" t="s">
        <v>2509</v>
      </c>
      <c r="B2477">
        <v>0</v>
      </c>
      <c r="C2477">
        <v>0</v>
      </c>
      <c r="D2477">
        <v>0</v>
      </c>
      <c r="E2477">
        <v>0</v>
      </c>
      <c r="F2477">
        <v>53</v>
      </c>
      <c r="G2477">
        <v>1</v>
      </c>
      <c r="H2477" t="s">
        <v>23</v>
      </c>
      <c r="I2477" t="s">
        <v>35</v>
      </c>
      <c r="J2477" t="s">
        <v>22</v>
      </c>
      <c r="K2477" t="s">
        <v>22</v>
      </c>
      <c r="L2477" t="s">
        <v>22</v>
      </c>
      <c r="M2477" t="s">
        <v>22</v>
      </c>
      <c r="N2477" t="s">
        <v>23</v>
      </c>
      <c r="O2477" t="s">
        <v>22</v>
      </c>
      <c r="P2477" t="s">
        <v>45</v>
      </c>
      <c r="Q2477">
        <v>0</v>
      </c>
      <c r="R2477" t="s">
        <v>30</v>
      </c>
      <c r="S2477">
        <v>99.5</v>
      </c>
      <c r="T2477">
        <v>5424.25</v>
      </c>
      <c r="U2477">
        <v>0</v>
      </c>
    </row>
    <row r="2478" spans="1:21" x14ac:dyDescent="0.25">
      <c r="A2478" t="s">
        <v>2510</v>
      </c>
      <c r="B2478">
        <v>1</v>
      </c>
      <c r="C2478">
        <v>0</v>
      </c>
      <c r="D2478">
        <v>1</v>
      </c>
      <c r="E2478">
        <v>0</v>
      </c>
      <c r="F2478">
        <v>69</v>
      </c>
      <c r="G2478">
        <v>1</v>
      </c>
      <c r="H2478" t="s">
        <v>23</v>
      </c>
      <c r="I2478" t="s">
        <v>25</v>
      </c>
      <c r="J2478" t="s">
        <v>22</v>
      </c>
      <c r="K2478" t="s">
        <v>22</v>
      </c>
      <c r="L2478" t="s">
        <v>22</v>
      </c>
      <c r="M2478" t="s">
        <v>22</v>
      </c>
      <c r="N2478" t="s">
        <v>22</v>
      </c>
      <c r="O2478" t="s">
        <v>22</v>
      </c>
      <c r="P2478" t="s">
        <v>45</v>
      </c>
      <c r="Q2478">
        <v>1</v>
      </c>
      <c r="R2478" t="s">
        <v>30</v>
      </c>
      <c r="S2478">
        <v>84.7</v>
      </c>
      <c r="T2478">
        <v>5878.9</v>
      </c>
      <c r="U2478">
        <v>0</v>
      </c>
    </row>
    <row r="2479" spans="1:21" x14ac:dyDescent="0.25">
      <c r="A2479" t="s">
        <v>2511</v>
      </c>
      <c r="B2479">
        <v>1</v>
      </c>
      <c r="C2479">
        <v>0</v>
      </c>
      <c r="D2479">
        <v>0</v>
      </c>
      <c r="E2479">
        <v>0</v>
      </c>
      <c r="F2479">
        <v>3</v>
      </c>
      <c r="G2479">
        <v>1</v>
      </c>
      <c r="H2479" t="s">
        <v>23</v>
      </c>
      <c r="I2479" t="s">
        <v>35</v>
      </c>
      <c r="J2479" t="s">
        <v>22</v>
      </c>
      <c r="K2479" t="s">
        <v>23</v>
      </c>
      <c r="L2479" t="s">
        <v>23</v>
      </c>
      <c r="M2479" t="s">
        <v>23</v>
      </c>
      <c r="N2479" t="s">
        <v>23</v>
      </c>
      <c r="O2479" t="s">
        <v>22</v>
      </c>
      <c r="P2479" t="s">
        <v>26</v>
      </c>
      <c r="Q2479">
        <v>1</v>
      </c>
      <c r="R2479" t="s">
        <v>30</v>
      </c>
      <c r="S2479">
        <v>86.05</v>
      </c>
      <c r="T2479">
        <v>244.85</v>
      </c>
      <c r="U2479">
        <v>0</v>
      </c>
    </row>
    <row r="2480" spans="1:21" x14ac:dyDescent="0.25">
      <c r="A2480" t="s">
        <v>2512</v>
      </c>
      <c r="B2480">
        <v>1</v>
      </c>
      <c r="C2480">
        <v>0</v>
      </c>
      <c r="D2480">
        <v>0</v>
      </c>
      <c r="E2480">
        <v>0</v>
      </c>
      <c r="F2480">
        <v>4</v>
      </c>
      <c r="G2480">
        <v>1</v>
      </c>
      <c r="H2480" t="s">
        <v>23</v>
      </c>
      <c r="I2480" t="s">
        <v>25</v>
      </c>
      <c r="J2480" t="s">
        <v>23</v>
      </c>
      <c r="K2480" t="s">
        <v>23</v>
      </c>
      <c r="L2480" t="s">
        <v>23</v>
      </c>
      <c r="M2480" t="s">
        <v>23</v>
      </c>
      <c r="N2480" t="s">
        <v>23</v>
      </c>
      <c r="O2480" t="s">
        <v>23</v>
      </c>
      <c r="P2480" t="s">
        <v>26</v>
      </c>
      <c r="Q2480">
        <v>0</v>
      </c>
      <c r="R2480" t="s">
        <v>30</v>
      </c>
      <c r="S2480">
        <v>44.55</v>
      </c>
      <c r="T2480">
        <v>220.75</v>
      </c>
      <c r="U2480">
        <v>0</v>
      </c>
    </row>
    <row r="2481" spans="1:21" x14ac:dyDescent="0.25">
      <c r="A2481" t="s">
        <v>2513</v>
      </c>
      <c r="B2481">
        <v>1</v>
      </c>
      <c r="C2481">
        <v>0</v>
      </c>
      <c r="D2481">
        <v>1</v>
      </c>
      <c r="E2481">
        <v>1</v>
      </c>
      <c r="F2481">
        <v>56</v>
      </c>
      <c r="G2481">
        <v>1</v>
      </c>
      <c r="H2481" t="s">
        <v>22</v>
      </c>
      <c r="I2481" t="s">
        <v>25</v>
      </c>
      <c r="J2481" t="s">
        <v>22</v>
      </c>
      <c r="K2481" t="s">
        <v>22</v>
      </c>
      <c r="L2481" t="s">
        <v>23</v>
      </c>
      <c r="M2481" t="s">
        <v>22</v>
      </c>
      <c r="N2481" t="s">
        <v>23</v>
      </c>
      <c r="O2481" t="s">
        <v>22</v>
      </c>
      <c r="P2481" t="s">
        <v>45</v>
      </c>
      <c r="Q2481">
        <v>1</v>
      </c>
      <c r="R2481" t="s">
        <v>38</v>
      </c>
      <c r="S2481">
        <v>75.849999999999994</v>
      </c>
      <c r="T2481">
        <v>4261.2</v>
      </c>
      <c r="U2481">
        <v>0</v>
      </c>
    </row>
    <row r="2482" spans="1:21" x14ac:dyDescent="0.25">
      <c r="A2482" t="s">
        <v>2514</v>
      </c>
      <c r="B2482">
        <v>1</v>
      </c>
      <c r="C2482">
        <v>1</v>
      </c>
      <c r="D2482">
        <v>1</v>
      </c>
      <c r="E2482">
        <v>0</v>
      </c>
      <c r="F2482">
        <v>59</v>
      </c>
      <c r="G2482">
        <v>1</v>
      </c>
      <c r="H2482" t="s">
        <v>22</v>
      </c>
      <c r="I2482" t="s">
        <v>35</v>
      </c>
      <c r="J2482" t="s">
        <v>23</v>
      </c>
      <c r="K2482" t="s">
        <v>23</v>
      </c>
      <c r="L2482" t="s">
        <v>23</v>
      </c>
      <c r="M2482" t="s">
        <v>23</v>
      </c>
      <c r="N2482" t="s">
        <v>22</v>
      </c>
      <c r="O2482" t="s">
        <v>22</v>
      </c>
      <c r="P2482" t="s">
        <v>26</v>
      </c>
      <c r="Q2482">
        <v>1</v>
      </c>
      <c r="R2482" t="s">
        <v>33</v>
      </c>
      <c r="S2482">
        <v>93.85</v>
      </c>
      <c r="T2482">
        <v>5574.75</v>
      </c>
      <c r="U2482">
        <v>1</v>
      </c>
    </row>
    <row r="2483" spans="1:21" x14ac:dyDescent="0.25">
      <c r="A2483" t="s">
        <v>2515</v>
      </c>
      <c r="B2483">
        <v>1</v>
      </c>
      <c r="C2483">
        <v>1</v>
      </c>
      <c r="D2483">
        <v>1</v>
      </c>
      <c r="E2483">
        <v>0</v>
      </c>
      <c r="F2483">
        <v>61</v>
      </c>
      <c r="G2483">
        <v>1</v>
      </c>
      <c r="H2483" t="s">
        <v>22</v>
      </c>
      <c r="I2483" t="s">
        <v>23</v>
      </c>
      <c r="J2483" t="s">
        <v>44</v>
      </c>
      <c r="K2483" t="s">
        <v>44</v>
      </c>
      <c r="L2483" t="s">
        <v>44</v>
      </c>
      <c r="M2483" t="s">
        <v>44</v>
      </c>
      <c r="N2483" t="s">
        <v>44</v>
      </c>
      <c r="O2483" t="s">
        <v>44</v>
      </c>
      <c r="P2483" t="s">
        <v>45</v>
      </c>
      <c r="Q2483">
        <v>0</v>
      </c>
      <c r="R2483" t="s">
        <v>33</v>
      </c>
      <c r="S2483">
        <v>25</v>
      </c>
      <c r="T2483">
        <v>1501.75</v>
      </c>
      <c r="U2483">
        <v>0</v>
      </c>
    </row>
    <row r="2484" spans="1:21" x14ac:dyDescent="0.25">
      <c r="A2484" t="s">
        <v>2516</v>
      </c>
      <c r="B2484">
        <v>0</v>
      </c>
      <c r="C2484">
        <v>0</v>
      </c>
      <c r="D2484">
        <v>1</v>
      </c>
      <c r="E2484">
        <v>0</v>
      </c>
      <c r="F2484">
        <v>2</v>
      </c>
      <c r="G2484">
        <v>1</v>
      </c>
      <c r="H2484" t="s">
        <v>23</v>
      </c>
      <c r="I2484" t="s">
        <v>25</v>
      </c>
      <c r="J2484" t="s">
        <v>23</v>
      </c>
      <c r="K2484" t="s">
        <v>23</v>
      </c>
      <c r="L2484" t="s">
        <v>23</v>
      </c>
      <c r="M2484" t="s">
        <v>23</v>
      </c>
      <c r="N2484" t="s">
        <v>23</v>
      </c>
      <c r="O2484" t="s">
        <v>23</v>
      </c>
      <c r="P2484" t="s">
        <v>26</v>
      </c>
      <c r="Q2484">
        <v>1</v>
      </c>
      <c r="R2484" t="s">
        <v>27</v>
      </c>
      <c r="S2484">
        <v>45</v>
      </c>
      <c r="T2484">
        <v>89.75</v>
      </c>
      <c r="U2484">
        <v>0</v>
      </c>
    </row>
    <row r="2485" spans="1:21" x14ac:dyDescent="0.25">
      <c r="A2485" t="s">
        <v>2517</v>
      </c>
      <c r="B2485">
        <v>1</v>
      </c>
      <c r="C2485">
        <v>1</v>
      </c>
      <c r="D2485">
        <v>1</v>
      </c>
      <c r="E2485">
        <v>1</v>
      </c>
      <c r="F2485">
        <v>46</v>
      </c>
      <c r="G2485">
        <v>1</v>
      </c>
      <c r="H2485" t="s">
        <v>22</v>
      </c>
      <c r="I2485" t="s">
        <v>35</v>
      </c>
      <c r="J2485" t="s">
        <v>22</v>
      </c>
      <c r="K2485" t="s">
        <v>22</v>
      </c>
      <c r="L2485" t="s">
        <v>22</v>
      </c>
      <c r="M2485" t="s">
        <v>23</v>
      </c>
      <c r="N2485" t="s">
        <v>22</v>
      </c>
      <c r="O2485" t="s">
        <v>23</v>
      </c>
      <c r="P2485" t="s">
        <v>26</v>
      </c>
      <c r="Q2485">
        <v>1</v>
      </c>
      <c r="R2485" t="s">
        <v>27</v>
      </c>
      <c r="S2485">
        <v>100.7</v>
      </c>
      <c r="T2485">
        <v>4541.2</v>
      </c>
      <c r="U2485">
        <v>1</v>
      </c>
    </row>
    <row r="2486" spans="1:21" x14ac:dyDescent="0.25">
      <c r="A2486" t="s">
        <v>2518</v>
      </c>
      <c r="B2486">
        <v>1</v>
      </c>
      <c r="C2486">
        <v>0</v>
      </c>
      <c r="D2486">
        <v>1</v>
      </c>
      <c r="E2486">
        <v>1</v>
      </c>
      <c r="F2486">
        <v>12</v>
      </c>
      <c r="G2486">
        <v>1</v>
      </c>
      <c r="H2486" t="s">
        <v>23</v>
      </c>
      <c r="I2486" t="s">
        <v>23</v>
      </c>
      <c r="J2486" t="s">
        <v>44</v>
      </c>
      <c r="K2486" t="s">
        <v>44</v>
      </c>
      <c r="L2486" t="s">
        <v>44</v>
      </c>
      <c r="M2486" t="s">
        <v>44</v>
      </c>
      <c r="N2486" t="s">
        <v>44</v>
      </c>
      <c r="O2486" t="s">
        <v>44</v>
      </c>
      <c r="P2486" t="s">
        <v>26</v>
      </c>
      <c r="Q2486">
        <v>0</v>
      </c>
      <c r="R2486" t="s">
        <v>30</v>
      </c>
      <c r="S2486">
        <v>20.5</v>
      </c>
      <c r="T2486">
        <v>255.5</v>
      </c>
      <c r="U2486">
        <v>0</v>
      </c>
    </row>
    <row r="2487" spans="1:21" x14ac:dyDescent="0.25">
      <c r="A2487" t="s">
        <v>2519</v>
      </c>
      <c r="B2487">
        <v>0</v>
      </c>
      <c r="C2487">
        <v>0</v>
      </c>
      <c r="D2487">
        <v>0</v>
      </c>
      <c r="E2487">
        <v>0</v>
      </c>
      <c r="F2487">
        <v>14</v>
      </c>
      <c r="G2487">
        <v>1</v>
      </c>
      <c r="H2487" t="s">
        <v>22</v>
      </c>
      <c r="I2487" t="s">
        <v>35</v>
      </c>
      <c r="J2487" t="s">
        <v>23</v>
      </c>
      <c r="K2487" t="s">
        <v>23</v>
      </c>
      <c r="L2487" t="s">
        <v>22</v>
      </c>
      <c r="M2487" t="s">
        <v>23</v>
      </c>
      <c r="N2487" t="s">
        <v>23</v>
      </c>
      <c r="O2487" t="s">
        <v>23</v>
      </c>
      <c r="P2487" t="s">
        <v>26</v>
      </c>
      <c r="Q2487">
        <v>1</v>
      </c>
      <c r="R2487" t="s">
        <v>27</v>
      </c>
      <c r="S2487">
        <v>80.45</v>
      </c>
      <c r="T2487">
        <v>1072</v>
      </c>
      <c r="U2487">
        <v>1</v>
      </c>
    </row>
    <row r="2488" spans="1:21" x14ac:dyDescent="0.25">
      <c r="A2488" t="s">
        <v>2520</v>
      </c>
      <c r="B2488">
        <v>0</v>
      </c>
      <c r="C2488">
        <v>0</v>
      </c>
      <c r="D2488">
        <v>1</v>
      </c>
      <c r="E2488">
        <v>1</v>
      </c>
      <c r="F2488">
        <v>28</v>
      </c>
      <c r="G2488">
        <v>1</v>
      </c>
      <c r="H2488" t="s">
        <v>22</v>
      </c>
      <c r="I2488" t="s">
        <v>35</v>
      </c>
      <c r="J2488" t="s">
        <v>23</v>
      </c>
      <c r="K2488" t="s">
        <v>23</v>
      </c>
      <c r="L2488" t="s">
        <v>23</v>
      </c>
      <c r="M2488" t="s">
        <v>22</v>
      </c>
      <c r="N2488" t="s">
        <v>23</v>
      </c>
      <c r="O2488" t="s">
        <v>22</v>
      </c>
      <c r="P2488" t="s">
        <v>29</v>
      </c>
      <c r="Q2488">
        <v>1</v>
      </c>
      <c r="R2488" t="s">
        <v>27</v>
      </c>
      <c r="S2488">
        <v>90.45</v>
      </c>
      <c r="T2488">
        <v>2509.25</v>
      </c>
      <c r="U2488">
        <v>0</v>
      </c>
    </row>
    <row r="2489" spans="1:21" x14ac:dyDescent="0.25">
      <c r="A2489" t="s">
        <v>2521</v>
      </c>
      <c r="B2489">
        <v>1</v>
      </c>
      <c r="C2489">
        <v>0</v>
      </c>
      <c r="D2489">
        <v>0</v>
      </c>
      <c r="E2489">
        <v>0</v>
      </c>
      <c r="F2489">
        <v>24</v>
      </c>
      <c r="G2489">
        <v>1</v>
      </c>
      <c r="H2489" t="s">
        <v>23</v>
      </c>
      <c r="I2489" t="s">
        <v>25</v>
      </c>
      <c r="J2489" t="s">
        <v>22</v>
      </c>
      <c r="K2489" t="s">
        <v>22</v>
      </c>
      <c r="L2489" t="s">
        <v>23</v>
      </c>
      <c r="M2489" t="s">
        <v>22</v>
      </c>
      <c r="N2489" t="s">
        <v>23</v>
      </c>
      <c r="O2489" t="s">
        <v>23</v>
      </c>
      <c r="P2489" t="s">
        <v>26</v>
      </c>
      <c r="Q2489">
        <v>0</v>
      </c>
      <c r="R2489" t="s">
        <v>33</v>
      </c>
      <c r="S2489">
        <v>60.45</v>
      </c>
      <c r="T2489">
        <v>1440.75</v>
      </c>
      <c r="U2489">
        <v>0</v>
      </c>
    </row>
    <row r="2490" spans="1:21" x14ac:dyDescent="0.25">
      <c r="A2490" t="s">
        <v>2522</v>
      </c>
      <c r="B2490">
        <v>1</v>
      </c>
      <c r="C2490">
        <v>0</v>
      </c>
      <c r="D2490">
        <v>0</v>
      </c>
      <c r="E2490">
        <v>0</v>
      </c>
      <c r="F2490">
        <v>31</v>
      </c>
      <c r="G2490">
        <v>1</v>
      </c>
      <c r="H2490" t="s">
        <v>23</v>
      </c>
      <c r="I2490" t="s">
        <v>25</v>
      </c>
      <c r="J2490" t="s">
        <v>23</v>
      </c>
      <c r="K2490" t="s">
        <v>23</v>
      </c>
      <c r="L2490" t="s">
        <v>22</v>
      </c>
      <c r="M2490" t="s">
        <v>22</v>
      </c>
      <c r="N2490" t="s">
        <v>23</v>
      </c>
      <c r="O2490" t="s">
        <v>23</v>
      </c>
      <c r="P2490" t="s">
        <v>26</v>
      </c>
      <c r="Q2490">
        <v>1</v>
      </c>
      <c r="R2490" t="s">
        <v>27</v>
      </c>
      <c r="S2490">
        <v>55.25</v>
      </c>
      <c r="T2490">
        <v>1715.65</v>
      </c>
      <c r="U2490">
        <v>1</v>
      </c>
    </row>
    <row r="2491" spans="1:21" x14ac:dyDescent="0.25">
      <c r="A2491" t="s">
        <v>2523</v>
      </c>
      <c r="B2491">
        <v>0</v>
      </c>
      <c r="C2491">
        <v>0</v>
      </c>
      <c r="D2491">
        <v>1</v>
      </c>
      <c r="E2491">
        <v>1</v>
      </c>
      <c r="F2491">
        <v>68</v>
      </c>
      <c r="G2491">
        <v>1</v>
      </c>
      <c r="H2491" t="s">
        <v>22</v>
      </c>
      <c r="I2491" t="s">
        <v>25</v>
      </c>
      <c r="J2491" t="s">
        <v>22</v>
      </c>
      <c r="K2491" t="s">
        <v>22</v>
      </c>
      <c r="L2491" t="s">
        <v>22</v>
      </c>
      <c r="M2491" t="s">
        <v>22</v>
      </c>
      <c r="N2491" t="s">
        <v>23</v>
      </c>
      <c r="O2491" t="s">
        <v>22</v>
      </c>
      <c r="P2491" t="s">
        <v>29</v>
      </c>
      <c r="Q2491">
        <v>1</v>
      </c>
      <c r="R2491" t="s">
        <v>27</v>
      </c>
      <c r="S2491">
        <v>78.45</v>
      </c>
      <c r="T2491">
        <v>5333.35</v>
      </c>
      <c r="U2491">
        <v>0</v>
      </c>
    </row>
    <row r="2492" spans="1:21" x14ac:dyDescent="0.25">
      <c r="A2492" t="s">
        <v>2524</v>
      </c>
      <c r="B2492">
        <v>1</v>
      </c>
      <c r="C2492">
        <v>0</v>
      </c>
      <c r="D2492">
        <v>0</v>
      </c>
      <c r="E2492">
        <v>1</v>
      </c>
      <c r="F2492">
        <v>39</v>
      </c>
      <c r="G2492">
        <v>1</v>
      </c>
      <c r="H2492" t="s">
        <v>22</v>
      </c>
      <c r="I2492" t="s">
        <v>35</v>
      </c>
      <c r="J2492" t="s">
        <v>23</v>
      </c>
      <c r="K2492" t="s">
        <v>23</v>
      </c>
      <c r="L2492" t="s">
        <v>23</v>
      </c>
      <c r="M2492" t="s">
        <v>22</v>
      </c>
      <c r="N2492" t="s">
        <v>22</v>
      </c>
      <c r="O2492" t="s">
        <v>22</v>
      </c>
      <c r="P2492" t="s">
        <v>45</v>
      </c>
      <c r="Q2492">
        <v>0</v>
      </c>
      <c r="R2492" t="s">
        <v>30</v>
      </c>
      <c r="S2492">
        <v>100.55</v>
      </c>
      <c r="T2492">
        <v>3895.35</v>
      </c>
      <c r="U2492">
        <v>0</v>
      </c>
    </row>
    <row r="2493" spans="1:21" x14ac:dyDescent="0.25">
      <c r="A2493" t="s">
        <v>2525</v>
      </c>
      <c r="B2493">
        <v>0</v>
      </c>
      <c r="C2493">
        <v>0</v>
      </c>
      <c r="D2493">
        <v>1</v>
      </c>
      <c r="E2493">
        <v>0</v>
      </c>
      <c r="F2493">
        <v>42</v>
      </c>
      <c r="G2493">
        <v>1</v>
      </c>
      <c r="H2493" t="s">
        <v>23</v>
      </c>
      <c r="I2493" t="s">
        <v>23</v>
      </c>
      <c r="J2493" t="s">
        <v>44</v>
      </c>
      <c r="K2493" t="s">
        <v>44</v>
      </c>
      <c r="L2493" t="s">
        <v>44</v>
      </c>
      <c r="M2493" t="s">
        <v>44</v>
      </c>
      <c r="N2493" t="s">
        <v>44</v>
      </c>
      <c r="O2493" t="s">
        <v>44</v>
      </c>
      <c r="P2493" t="s">
        <v>26</v>
      </c>
      <c r="Q2493">
        <v>0</v>
      </c>
      <c r="R2493" t="s">
        <v>38</v>
      </c>
      <c r="S2493">
        <v>20.350000000000001</v>
      </c>
      <c r="T2493">
        <v>869.9</v>
      </c>
      <c r="U2493">
        <v>0</v>
      </c>
    </row>
    <row r="2494" spans="1:21" x14ac:dyDescent="0.25">
      <c r="A2494" t="s">
        <v>2526</v>
      </c>
      <c r="B2494">
        <v>1</v>
      </c>
      <c r="C2494">
        <v>0</v>
      </c>
      <c r="D2494">
        <v>1</v>
      </c>
      <c r="E2494">
        <v>0</v>
      </c>
      <c r="F2494">
        <v>13</v>
      </c>
      <c r="G2494">
        <v>0</v>
      </c>
      <c r="H2494" t="s">
        <v>24</v>
      </c>
      <c r="I2494" t="s">
        <v>25</v>
      </c>
      <c r="J2494" t="s">
        <v>22</v>
      </c>
      <c r="K2494" t="s">
        <v>23</v>
      </c>
      <c r="L2494" t="s">
        <v>23</v>
      </c>
      <c r="M2494" t="s">
        <v>22</v>
      </c>
      <c r="N2494" t="s">
        <v>22</v>
      </c>
      <c r="O2494" t="s">
        <v>22</v>
      </c>
      <c r="P2494" t="s">
        <v>26</v>
      </c>
      <c r="Q2494">
        <v>1</v>
      </c>
      <c r="R2494" t="s">
        <v>27</v>
      </c>
      <c r="S2494">
        <v>54.45</v>
      </c>
      <c r="T2494">
        <v>706.85</v>
      </c>
      <c r="U2494">
        <v>1</v>
      </c>
    </row>
    <row r="2495" spans="1:21" x14ac:dyDescent="0.25">
      <c r="A2495" t="s">
        <v>2527</v>
      </c>
      <c r="B2495">
        <v>0</v>
      </c>
      <c r="C2495">
        <v>0</v>
      </c>
      <c r="D2495">
        <v>1</v>
      </c>
      <c r="E2495">
        <v>0</v>
      </c>
      <c r="F2495">
        <v>6</v>
      </c>
      <c r="G2495">
        <v>1</v>
      </c>
      <c r="H2495" t="s">
        <v>22</v>
      </c>
      <c r="I2495" t="s">
        <v>35</v>
      </c>
      <c r="J2495" t="s">
        <v>23</v>
      </c>
      <c r="K2495" t="s">
        <v>22</v>
      </c>
      <c r="L2495" t="s">
        <v>23</v>
      </c>
      <c r="M2495" t="s">
        <v>23</v>
      </c>
      <c r="N2495" t="s">
        <v>23</v>
      </c>
      <c r="O2495" t="s">
        <v>22</v>
      </c>
      <c r="P2495" t="s">
        <v>26</v>
      </c>
      <c r="Q2495">
        <v>1</v>
      </c>
      <c r="R2495" t="s">
        <v>27</v>
      </c>
      <c r="S2495">
        <v>90.75</v>
      </c>
      <c r="T2495">
        <v>512.25</v>
      </c>
      <c r="U2495">
        <v>0</v>
      </c>
    </row>
    <row r="2496" spans="1:21" x14ac:dyDescent="0.25">
      <c r="A2496" t="s">
        <v>2528</v>
      </c>
      <c r="B2496">
        <v>1</v>
      </c>
      <c r="C2496">
        <v>0</v>
      </c>
      <c r="D2496">
        <v>0</v>
      </c>
      <c r="E2496">
        <v>0</v>
      </c>
      <c r="F2496">
        <v>35</v>
      </c>
      <c r="G2496">
        <v>1</v>
      </c>
      <c r="H2496" t="s">
        <v>22</v>
      </c>
      <c r="I2496" t="s">
        <v>35</v>
      </c>
      <c r="J2496" t="s">
        <v>23</v>
      </c>
      <c r="K2496" t="s">
        <v>23</v>
      </c>
      <c r="L2496" t="s">
        <v>23</v>
      </c>
      <c r="M2496" t="s">
        <v>23</v>
      </c>
      <c r="N2496" t="s">
        <v>23</v>
      </c>
      <c r="O2496" t="s">
        <v>23</v>
      </c>
      <c r="P2496" t="s">
        <v>26</v>
      </c>
      <c r="Q2496">
        <v>0</v>
      </c>
      <c r="R2496" t="s">
        <v>38</v>
      </c>
      <c r="S2496">
        <v>75.349999999999994</v>
      </c>
      <c r="T2496">
        <v>2636.05</v>
      </c>
      <c r="U2496">
        <v>1</v>
      </c>
    </row>
    <row r="2497" spans="1:21" x14ac:dyDescent="0.25">
      <c r="A2497" t="s">
        <v>2529</v>
      </c>
      <c r="B2497">
        <v>0</v>
      </c>
      <c r="C2497">
        <v>0</v>
      </c>
      <c r="D2497">
        <v>1</v>
      </c>
      <c r="E2497">
        <v>0</v>
      </c>
      <c r="F2497">
        <v>38</v>
      </c>
      <c r="G2497">
        <v>1</v>
      </c>
      <c r="H2497" t="s">
        <v>23</v>
      </c>
      <c r="I2497" t="s">
        <v>23</v>
      </c>
      <c r="J2497" t="s">
        <v>44</v>
      </c>
      <c r="K2497" t="s">
        <v>44</v>
      </c>
      <c r="L2497" t="s">
        <v>44</v>
      </c>
      <c r="M2497" t="s">
        <v>44</v>
      </c>
      <c r="N2497" t="s">
        <v>44</v>
      </c>
      <c r="O2497" t="s">
        <v>44</v>
      </c>
      <c r="P2497" t="s">
        <v>29</v>
      </c>
      <c r="Q2497">
        <v>1</v>
      </c>
      <c r="R2497" t="s">
        <v>38</v>
      </c>
      <c r="S2497">
        <v>20.25</v>
      </c>
      <c r="T2497">
        <v>814.75</v>
      </c>
      <c r="U2497">
        <v>0</v>
      </c>
    </row>
    <row r="2498" spans="1:21" x14ac:dyDescent="0.25">
      <c r="A2498" t="s">
        <v>2530</v>
      </c>
      <c r="B2498">
        <v>1</v>
      </c>
      <c r="C2498">
        <v>0</v>
      </c>
      <c r="D2498">
        <v>0</v>
      </c>
      <c r="E2498">
        <v>0</v>
      </c>
      <c r="F2498">
        <v>18</v>
      </c>
      <c r="G2498">
        <v>1</v>
      </c>
      <c r="H2498" t="s">
        <v>23</v>
      </c>
      <c r="I2498" t="s">
        <v>23</v>
      </c>
      <c r="J2498" t="s">
        <v>44</v>
      </c>
      <c r="K2498" t="s">
        <v>44</v>
      </c>
      <c r="L2498" t="s">
        <v>44</v>
      </c>
      <c r="M2498" t="s">
        <v>44</v>
      </c>
      <c r="N2498" t="s">
        <v>44</v>
      </c>
      <c r="O2498" t="s">
        <v>44</v>
      </c>
      <c r="P2498" t="s">
        <v>45</v>
      </c>
      <c r="Q2498">
        <v>0</v>
      </c>
      <c r="R2498" t="s">
        <v>38</v>
      </c>
      <c r="S2498">
        <v>20.05</v>
      </c>
      <c r="T2498">
        <v>388.6</v>
      </c>
      <c r="U2498">
        <v>0</v>
      </c>
    </row>
    <row r="2499" spans="1:21" x14ac:dyDescent="0.25">
      <c r="A2499" t="s">
        <v>2531</v>
      </c>
      <c r="B2499">
        <v>0</v>
      </c>
      <c r="C2499">
        <v>0</v>
      </c>
      <c r="D2499">
        <v>1</v>
      </c>
      <c r="E2499">
        <v>0</v>
      </c>
      <c r="F2499">
        <v>4</v>
      </c>
      <c r="G2499">
        <v>1</v>
      </c>
      <c r="H2499" t="s">
        <v>23</v>
      </c>
      <c r="I2499" t="s">
        <v>23</v>
      </c>
      <c r="J2499" t="s">
        <v>44</v>
      </c>
      <c r="K2499" t="s">
        <v>44</v>
      </c>
      <c r="L2499" t="s">
        <v>44</v>
      </c>
      <c r="M2499" t="s">
        <v>44</v>
      </c>
      <c r="N2499" t="s">
        <v>44</v>
      </c>
      <c r="O2499" t="s">
        <v>44</v>
      </c>
      <c r="P2499" t="s">
        <v>26</v>
      </c>
      <c r="Q2499">
        <v>0</v>
      </c>
      <c r="R2499" t="s">
        <v>30</v>
      </c>
      <c r="S2499">
        <v>19.600000000000001</v>
      </c>
      <c r="T2499">
        <v>93.45</v>
      </c>
      <c r="U2499">
        <v>0</v>
      </c>
    </row>
    <row r="2500" spans="1:21" x14ac:dyDescent="0.25">
      <c r="A2500" t="s">
        <v>2532</v>
      </c>
      <c r="B2500">
        <v>1</v>
      </c>
      <c r="C2500">
        <v>0</v>
      </c>
      <c r="D2500">
        <v>1</v>
      </c>
      <c r="E2500">
        <v>0</v>
      </c>
      <c r="F2500">
        <v>27</v>
      </c>
      <c r="G2500">
        <v>1</v>
      </c>
      <c r="H2500" t="s">
        <v>23</v>
      </c>
      <c r="I2500" t="s">
        <v>25</v>
      </c>
      <c r="J2500" t="s">
        <v>23</v>
      </c>
      <c r="K2500" t="s">
        <v>22</v>
      </c>
      <c r="L2500" t="s">
        <v>23</v>
      </c>
      <c r="M2500" t="s">
        <v>22</v>
      </c>
      <c r="N2500" t="s">
        <v>23</v>
      </c>
      <c r="O2500" t="s">
        <v>23</v>
      </c>
      <c r="P2500" t="s">
        <v>26</v>
      </c>
      <c r="Q2500">
        <v>1</v>
      </c>
      <c r="R2500" t="s">
        <v>27</v>
      </c>
      <c r="S2500">
        <v>53.8</v>
      </c>
      <c r="T2500">
        <v>1389.85</v>
      </c>
      <c r="U2500">
        <v>0</v>
      </c>
    </row>
    <row r="2501" spans="1:21" x14ac:dyDescent="0.25">
      <c r="A2501" t="s">
        <v>2533</v>
      </c>
      <c r="B2501">
        <v>1</v>
      </c>
      <c r="C2501">
        <v>0</v>
      </c>
      <c r="D2501">
        <v>0</v>
      </c>
      <c r="E2501">
        <v>1</v>
      </c>
      <c r="F2501">
        <v>41</v>
      </c>
      <c r="G2501">
        <v>1</v>
      </c>
      <c r="H2501" t="s">
        <v>23</v>
      </c>
      <c r="I2501" t="s">
        <v>25</v>
      </c>
      <c r="J2501" t="s">
        <v>22</v>
      </c>
      <c r="K2501" t="s">
        <v>22</v>
      </c>
      <c r="L2501" t="s">
        <v>22</v>
      </c>
      <c r="M2501" t="s">
        <v>23</v>
      </c>
      <c r="N2501" t="s">
        <v>22</v>
      </c>
      <c r="O2501" t="s">
        <v>23</v>
      </c>
      <c r="P2501" t="s">
        <v>29</v>
      </c>
      <c r="Q2501">
        <v>0</v>
      </c>
      <c r="R2501" t="s">
        <v>30</v>
      </c>
      <c r="S2501">
        <v>70.2</v>
      </c>
      <c r="T2501">
        <v>2894.55</v>
      </c>
      <c r="U2501">
        <v>0</v>
      </c>
    </row>
    <row r="2502" spans="1:21" x14ac:dyDescent="0.25">
      <c r="A2502" t="s">
        <v>2534</v>
      </c>
      <c r="B2502">
        <v>1</v>
      </c>
      <c r="C2502">
        <v>0</v>
      </c>
      <c r="D2502">
        <v>1</v>
      </c>
      <c r="E2502">
        <v>1</v>
      </c>
      <c r="F2502">
        <v>50</v>
      </c>
      <c r="G2502">
        <v>1</v>
      </c>
      <c r="H2502" t="s">
        <v>23</v>
      </c>
      <c r="I2502" t="s">
        <v>25</v>
      </c>
      <c r="J2502" t="s">
        <v>22</v>
      </c>
      <c r="K2502" t="s">
        <v>23</v>
      </c>
      <c r="L2502" t="s">
        <v>23</v>
      </c>
      <c r="M2502" t="s">
        <v>22</v>
      </c>
      <c r="N2502" t="s">
        <v>22</v>
      </c>
      <c r="O2502" t="s">
        <v>22</v>
      </c>
      <c r="P2502" t="s">
        <v>29</v>
      </c>
      <c r="Q2502">
        <v>0</v>
      </c>
      <c r="R2502" t="s">
        <v>27</v>
      </c>
      <c r="S2502">
        <v>75.5</v>
      </c>
      <c r="T2502">
        <v>4025.6</v>
      </c>
      <c r="U2502">
        <v>0</v>
      </c>
    </row>
    <row r="2503" spans="1:21" x14ac:dyDescent="0.25">
      <c r="A2503" t="s">
        <v>2535</v>
      </c>
      <c r="B2503">
        <v>1</v>
      </c>
      <c r="C2503">
        <v>0</v>
      </c>
      <c r="D2503">
        <v>1</v>
      </c>
      <c r="E2503">
        <v>1</v>
      </c>
      <c r="F2503">
        <v>72</v>
      </c>
      <c r="G2503">
        <v>1</v>
      </c>
      <c r="H2503" t="s">
        <v>23</v>
      </c>
      <c r="I2503" t="s">
        <v>23</v>
      </c>
      <c r="J2503" t="s">
        <v>44</v>
      </c>
      <c r="K2503" t="s">
        <v>44</v>
      </c>
      <c r="L2503" t="s">
        <v>44</v>
      </c>
      <c r="M2503" t="s">
        <v>44</v>
      </c>
      <c r="N2503" t="s">
        <v>44</v>
      </c>
      <c r="O2503" t="s">
        <v>44</v>
      </c>
      <c r="P2503" t="s">
        <v>45</v>
      </c>
      <c r="Q2503">
        <v>0</v>
      </c>
      <c r="R2503" t="s">
        <v>27</v>
      </c>
      <c r="S2503">
        <v>20.350000000000001</v>
      </c>
      <c r="T2503">
        <v>1354.4</v>
      </c>
      <c r="U2503">
        <v>0</v>
      </c>
    </row>
    <row r="2504" spans="1:21" x14ac:dyDescent="0.25">
      <c r="A2504" t="s">
        <v>2536</v>
      </c>
      <c r="B2504">
        <v>0</v>
      </c>
      <c r="C2504">
        <v>0</v>
      </c>
      <c r="D2504">
        <v>0</v>
      </c>
      <c r="E2504">
        <v>0</v>
      </c>
      <c r="F2504">
        <v>70</v>
      </c>
      <c r="G2504">
        <v>1</v>
      </c>
      <c r="H2504" t="s">
        <v>22</v>
      </c>
      <c r="I2504" t="s">
        <v>23</v>
      </c>
      <c r="J2504" t="s">
        <v>44</v>
      </c>
      <c r="K2504" t="s">
        <v>44</v>
      </c>
      <c r="L2504" t="s">
        <v>44</v>
      </c>
      <c r="M2504" t="s">
        <v>44</v>
      </c>
      <c r="N2504" t="s">
        <v>44</v>
      </c>
      <c r="O2504" t="s">
        <v>44</v>
      </c>
      <c r="P2504" t="s">
        <v>29</v>
      </c>
      <c r="Q2504">
        <v>0</v>
      </c>
      <c r="R2504" t="s">
        <v>38</v>
      </c>
      <c r="S2504">
        <v>26.05</v>
      </c>
      <c r="T2504">
        <v>1856.4</v>
      </c>
      <c r="U2504">
        <v>0</v>
      </c>
    </row>
    <row r="2505" spans="1:21" x14ac:dyDescent="0.25">
      <c r="A2505" t="s">
        <v>2537</v>
      </c>
      <c r="B2505">
        <v>1</v>
      </c>
      <c r="C2505">
        <v>0</v>
      </c>
      <c r="D2505">
        <v>1</v>
      </c>
      <c r="E2505">
        <v>1</v>
      </c>
      <c r="F2505">
        <v>44</v>
      </c>
      <c r="G2505">
        <v>1</v>
      </c>
      <c r="H2505" t="s">
        <v>23</v>
      </c>
      <c r="I2505" t="s">
        <v>23</v>
      </c>
      <c r="J2505" t="s">
        <v>44</v>
      </c>
      <c r="K2505" t="s">
        <v>44</v>
      </c>
      <c r="L2505" t="s">
        <v>44</v>
      </c>
      <c r="M2505" t="s">
        <v>44</v>
      </c>
      <c r="N2505" t="s">
        <v>44</v>
      </c>
      <c r="O2505" t="s">
        <v>44</v>
      </c>
      <c r="P2505" t="s">
        <v>29</v>
      </c>
      <c r="Q2505">
        <v>0</v>
      </c>
      <c r="R2505" t="s">
        <v>33</v>
      </c>
      <c r="S2505">
        <v>20.6</v>
      </c>
      <c r="T2505">
        <v>926</v>
      </c>
      <c r="U2505">
        <v>0</v>
      </c>
    </row>
    <row r="2506" spans="1:21" x14ac:dyDescent="0.25">
      <c r="A2506" t="s">
        <v>2538</v>
      </c>
      <c r="B2506">
        <v>1</v>
      </c>
      <c r="C2506">
        <v>0</v>
      </c>
      <c r="D2506">
        <v>0</v>
      </c>
      <c r="E2506">
        <v>0</v>
      </c>
      <c r="F2506">
        <v>2</v>
      </c>
      <c r="G2506">
        <v>1</v>
      </c>
      <c r="H2506" t="s">
        <v>23</v>
      </c>
      <c r="I2506" t="s">
        <v>35</v>
      </c>
      <c r="J2506" t="s">
        <v>22</v>
      </c>
      <c r="K2506" t="s">
        <v>23</v>
      </c>
      <c r="L2506" t="s">
        <v>23</v>
      </c>
      <c r="M2506" t="s">
        <v>23</v>
      </c>
      <c r="N2506" t="s">
        <v>23</v>
      </c>
      <c r="O2506" t="s">
        <v>23</v>
      </c>
      <c r="P2506" t="s">
        <v>26</v>
      </c>
      <c r="Q2506">
        <v>1</v>
      </c>
      <c r="R2506" t="s">
        <v>27</v>
      </c>
      <c r="S2506">
        <v>75.7</v>
      </c>
      <c r="T2506">
        <v>189.2</v>
      </c>
      <c r="U2506">
        <v>1</v>
      </c>
    </row>
    <row r="2507" spans="1:21" x14ac:dyDescent="0.25">
      <c r="A2507" t="s">
        <v>2539</v>
      </c>
      <c r="B2507">
        <v>0</v>
      </c>
      <c r="C2507">
        <v>0</v>
      </c>
      <c r="D2507">
        <v>1</v>
      </c>
      <c r="E2507">
        <v>1</v>
      </c>
      <c r="F2507">
        <v>34</v>
      </c>
      <c r="G2507">
        <v>1</v>
      </c>
      <c r="H2507" t="s">
        <v>23</v>
      </c>
      <c r="I2507" t="s">
        <v>23</v>
      </c>
      <c r="J2507" t="s">
        <v>44</v>
      </c>
      <c r="K2507" t="s">
        <v>44</v>
      </c>
      <c r="L2507" t="s">
        <v>44</v>
      </c>
      <c r="M2507" t="s">
        <v>44</v>
      </c>
      <c r="N2507" t="s">
        <v>44</v>
      </c>
      <c r="O2507" t="s">
        <v>44</v>
      </c>
      <c r="P2507" t="s">
        <v>29</v>
      </c>
      <c r="Q2507">
        <v>1</v>
      </c>
      <c r="R2507" t="s">
        <v>33</v>
      </c>
      <c r="S2507">
        <v>20.100000000000001</v>
      </c>
      <c r="T2507">
        <v>682.1</v>
      </c>
      <c r="U2507">
        <v>0</v>
      </c>
    </row>
    <row r="2508" spans="1:21" x14ac:dyDescent="0.25">
      <c r="A2508" t="s">
        <v>2540</v>
      </c>
      <c r="B2508">
        <v>0</v>
      </c>
      <c r="C2508">
        <v>1</v>
      </c>
      <c r="D2508">
        <v>1</v>
      </c>
      <c r="E2508">
        <v>0</v>
      </c>
      <c r="F2508">
        <v>72</v>
      </c>
      <c r="G2508">
        <v>1</v>
      </c>
      <c r="H2508" t="s">
        <v>22</v>
      </c>
      <c r="I2508" t="s">
        <v>23</v>
      </c>
      <c r="J2508" t="s">
        <v>44</v>
      </c>
      <c r="K2508" t="s">
        <v>44</v>
      </c>
      <c r="L2508" t="s">
        <v>44</v>
      </c>
      <c r="M2508" t="s">
        <v>44</v>
      </c>
      <c r="N2508" t="s">
        <v>44</v>
      </c>
      <c r="O2508" t="s">
        <v>44</v>
      </c>
      <c r="P2508" t="s">
        <v>45</v>
      </c>
      <c r="Q2508">
        <v>0</v>
      </c>
      <c r="R2508" t="s">
        <v>33</v>
      </c>
      <c r="S2508">
        <v>24.3</v>
      </c>
      <c r="T2508">
        <v>1778.7</v>
      </c>
      <c r="U2508">
        <v>0</v>
      </c>
    </row>
    <row r="2509" spans="1:21" x14ac:dyDescent="0.25">
      <c r="A2509" t="s">
        <v>2541</v>
      </c>
      <c r="B2509">
        <v>1</v>
      </c>
      <c r="C2509">
        <v>0</v>
      </c>
      <c r="D2509">
        <v>1</v>
      </c>
      <c r="E2509">
        <v>0</v>
      </c>
      <c r="F2509">
        <v>71</v>
      </c>
      <c r="G2509">
        <v>1</v>
      </c>
      <c r="H2509" t="s">
        <v>22</v>
      </c>
      <c r="I2509" t="s">
        <v>23</v>
      </c>
      <c r="J2509" t="s">
        <v>44</v>
      </c>
      <c r="K2509" t="s">
        <v>44</v>
      </c>
      <c r="L2509" t="s">
        <v>44</v>
      </c>
      <c r="M2509" t="s">
        <v>44</v>
      </c>
      <c r="N2509" t="s">
        <v>44</v>
      </c>
      <c r="O2509" t="s">
        <v>44</v>
      </c>
      <c r="P2509" t="s">
        <v>45</v>
      </c>
      <c r="Q2509">
        <v>1</v>
      </c>
      <c r="R2509" t="s">
        <v>27</v>
      </c>
      <c r="S2509">
        <v>24.5</v>
      </c>
      <c r="T2509">
        <v>1816.2</v>
      </c>
      <c r="U2509">
        <v>0</v>
      </c>
    </row>
    <row r="2510" spans="1:21" x14ac:dyDescent="0.25">
      <c r="A2510" t="s">
        <v>2542</v>
      </c>
      <c r="B2510">
        <v>0</v>
      </c>
      <c r="C2510">
        <v>0</v>
      </c>
      <c r="D2510">
        <v>0</v>
      </c>
      <c r="E2510">
        <v>0</v>
      </c>
      <c r="F2510">
        <v>64</v>
      </c>
      <c r="G2510">
        <v>1</v>
      </c>
      <c r="H2510" t="s">
        <v>22</v>
      </c>
      <c r="I2510" t="s">
        <v>35</v>
      </c>
      <c r="J2510" t="s">
        <v>23</v>
      </c>
      <c r="K2510" t="s">
        <v>22</v>
      </c>
      <c r="L2510" t="s">
        <v>22</v>
      </c>
      <c r="M2510" t="s">
        <v>22</v>
      </c>
      <c r="N2510" t="s">
        <v>22</v>
      </c>
      <c r="O2510" t="s">
        <v>22</v>
      </c>
      <c r="P2510" t="s">
        <v>45</v>
      </c>
      <c r="Q2510">
        <v>1</v>
      </c>
      <c r="R2510" t="s">
        <v>38</v>
      </c>
      <c r="S2510">
        <v>110.5</v>
      </c>
      <c r="T2510">
        <v>7069.25</v>
      </c>
      <c r="U2510">
        <v>0</v>
      </c>
    </row>
    <row r="2511" spans="1:21" x14ac:dyDescent="0.25">
      <c r="A2511" t="s">
        <v>2543</v>
      </c>
      <c r="B2511">
        <v>0</v>
      </c>
      <c r="C2511">
        <v>0</v>
      </c>
      <c r="D2511">
        <v>1</v>
      </c>
      <c r="E2511">
        <v>0</v>
      </c>
      <c r="F2511">
        <v>72</v>
      </c>
      <c r="G2511">
        <v>1</v>
      </c>
      <c r="H2511" t="s">
        <v>22</v>
      </c>
      <c r="I2511" t="s">
        <v>23</v>
      </c>
      <c r="J2511" t="s">
        <v>44</v>
      </c>
      <c r="K2511" t="s">
        <v>44</v>
      </c>
      <c r="L2511" t="s">
        <v>44</v>
      </c>
      <c r="M2511" t="s">
        <v>44</v>
      </c>
      <c r="N2511" t="s">
        <v>44</v>
      </c>
      <c r="O2511" t="s">
        <v>44</v>
      </c>
      <c r="P2511" t="s">
        <v>45</v>
      </c>
      <c r="Q2511">
        <v>1</v>
      </c>
      <c r="R2511" t="s">
        <v>33</v>
      </c>
      <c r="S2511">
        <v>25.25</v>
      </c>
      <c r="T2511">
        <v>1841.2</v>
      </c>
      <c r="U2511">
        <v>0</v>
      </c>
    </row>
    <row r="2512" spans="1:21" x14ac:dyDescent="0.25">
      <c r="A2512" t="s">
        <v>2544</v>
      </c>
      <c r="B2512">
        <v>1</v>
      </c>
      <c r="C2512">
        <v>0</v>
      </c>
      <c r="D2512">
        <v>0</v>
      </c>
      <c r="E2512">
        <v>0</v>
      </c>
      <c r="F2512">
        <v>1</v>
      </c>
      <c r="G2512">
        <v>1</v>
      </c>
      <c r="H2512" t="s">
        <v>22</v>
      </c>
      <c r="I2512" t="s">
        <v>35</v>
      </c>
      <c r="J2512" t="s">
        <v>23</v>
      </c>
      <c r="K2512" t="s">
        <v>23</v>
      </c>
      <c r="L2512" t="s">
        <v>23</v>
      </c>
      <c r="M2512" t="s">
        <v>23</v>
      </c>
      <c r="N2512" t="s">
        <v>23</v>
      </c>
      <c r="O2512" t="s">
        <v>23</v>
      </c>
      <c r="P2512" t="s">
        <v>26</v>
      </c>
      <c r="Q2512">
        <v>1</v>
      </c>
      <c r="R2512" t="s">
        <v>30</v>
      </c>
      <c r="S2512">
        <v>74.25</v>
      </c>
      <c r="T2512">
        <v>74.25</v>
      </c>
      <c r="U2512">
        <v>1</v>
      </c>
    </row>
    <row r="2513" spans="1:21" x14ac:dyDescent="0.25">
      <c r="A2513" t="s">
        <v>2545</v>
      </c>
      <c r="B2513">
        <v>1</v>
      </c>
      <c r="C2513">
        <v>1</v>
      </c>
      <c r="D2513">
        <v>1</v>
      </c>
      <c r="E2513">
        <v>0</v>
      </c>
      <c r="F2513">
        <v>29</v>
      </c>
      <c r="G2513">
        <v>1</v>
      </c>
      <c r="H2513" t="s">
        <v>23</v>
      </c>
      <c r="I2513" t="s">
        <v>35</v>
      </c>
      <c r="J2513" t="s">
        <v>22</v>
      </c>
      <c r="K2513" t="s">
        <v>23</v>
      </c>
      <c r="L2513" t="s">
        <v>22</v>
      </c>
      <c r="M2513" t="s">
        <v>23</v>
      </c>
      <c r="N2513" t="s">
        <v>23</v>
      </c>
      <c r="O2513" t="s">
        <v>22</v>
      </c>
      <c r="P2513" t="s">
        <v>29</v>
      </c>
      <c r="Q2513">
        <v>0</v>
      </c>
      <c r="R2513" t="s">
        <v>33</v>
      </c>
      <c r="S2513">
        <v>90.1</v>
      </c>
      <c r="T2513">
        <v>2656.7</v>
      </c>
      <c r="U2513">
        <v>0</v>
      </c>
    </row>
    <row r="2514" spans="1:21" x14ac:dyDescent="0.25">
      <c r="A2514" t="s">
        <v>2546</v>
      </c>
      <c r="B2514">
        <v>0</v>
      </c>
      <c r="C2514">
        <v>0</v>
      </c>
      <c r="D2514">
        <v>1</v>
      </c>
      <c r="E2514">
        <v>0</v>
      </c>
      <c r="F2514">
        <v>23</v>
      </c>
      <c r="G2514">
        <v>1</v>
      </c>
      <c r="H2514" t="s">
        <v>23</v>
      </c>
      <c r="I2514" t="s">
        <v>25</v>
      </c>
      <c r="J2514" t="s">
        <v>22</v>
      </c>
      <c r="K2514" t="s">
        <v>23</v>
      </c>
      <c r="L2514" t="s">
        <v>22</v>
      </c>
      <c r="M2514" t="s">
        <v>22</v>
      </c>
      <c r="N2514" t="s">
        <v>23</v>
      </c>
      <c r="O2514" t="s">
        <v>22</v>
      </c>
      <c r="P2514" t="s">
        <v>29</v>
      </c>
      <c r="Q2514">
        <v>1</v>
      </c>
      <c r="R2514" t="s">
        <v>33</v>
      </c>
      <c r="S2514">
        <v>68.75</v>
      </c>
      <c r="T2514">
        <v>1689.45</v>
      </c>
      <c r="U2514">
        <v>0</v>
      </c>
    </row>
    <row r="2515" spans="1:21" x14ac:dyDescent="0.25">
      <c r="A2515" t="s">
        <v>2547</v>
      </c>
      <c r="B2515">
        <v>1</v>
      </c>
      <c r="C2515">
        <v>0</v>
      </c>
      <c r="D2515">
        <v>1</v>
      </c>
      <c r="E2515">
        <v>1</v>
      </c>
      <c r="F2515">
        <v>52</v>
      </c>
      <c r="G2515">
        <v>1</v>
      </c>
      <c r="H2515" t="s">
        <v>23</v>
      </c>
      <c r="I2515" t="s">
        <v>23</v>
      </c>
      <c r="J2515" t="s">
        <v>44</v>
      </c>
      <c r="K2515" t="s">
        <v>44</v>
      </c>
      <c r="L2515" t="s">
        <v>44</v>
      </c>
      <c r="M2515" t="s">
        <v>44</v>
      </c>
      <c r="N2515" t="s">
        <v>44</v>
      </c>
      <c r="O2515" t="s">
        <v>44</v>
      </c>
      <c r="P2515" t="s">
        <v>45</v>
      </c>
      <c r="Q2515">
        <v>0</v>
      </c>
      <c r="R2515" t="s">
        <v>30</v>
      </c>
      <c r="S2515">
        <v>19.2</v>
      </c>
      <c r="T2515">
        <v>1054.75</v>
      </c>
      <c r="U2515">
        <v>0</v>
      </c>
    </row>
    <row r="2516" spans="1:21" x14ac:dyDescent="0.25">
      <c r="A2516" t="s">
        <v>2548</v>
      </c>
      <c r="B2516">
        <v>0</v>
      </c>
      <c r="C2516">
        <v>1</v>
      </c>
      <c r="D2516">
        <v>0</v>
      </c>
      <c r="E2516">
        <v>0</v>
      </c>
      <c r="F2516">
        <v>25</v>
      </c>
      <c r="G2516">
        <v>1</v>
      </c>
      <c r="H2516" t="s">
        <v>22</v>
      </c>
      <c r="I2516" t="s">
        <v>35</v>
      </c>
      <c r="J2516" t="s">
        <v>23</v>
      </c>
      <c r="K2516" t="s">
        <v>22</v>
      </c>
      <c r="L2516" t="s">
        <v>23</v>
      </c>
      <c r="M2516" t="s">
        <v>23</v>
      </c>
      <c r="N2516" t="s">
        <v>23</v>
      </c>
      <c r="O2516" t="s">
        <v>22</v>
      </c>
      <c r="P2516" t="s">
        <v>26</v>
      </c>
      <c r="Q2516">
        <v>1</v>
      </c>
      <c r="R2516" t="s">
        <v>27</v>
      </c>
      <c r="S2516">
        <v>89.7</v>
      </c>
      <c r="T2516">
        <v>2187.5500000000002</v>
      </c>
      <c r="U2516">
        <v>1</v>
      </c>
    </row>
    <row r="2517" spans="1:21" x14ac:dyDescent="0.25">
      <c r="A2517" t="s">
        <v>2549</v>
      </c>
      <c r="B2517">
        <v>0</v>
      </c>
      <c r="C2517">
        <v>0</v>
      </c>
      <c r="D2517">
        <v>0</v>
      </c>
      <c r="E2517">
        <v>0</v>
      </c>
      <c r="F2517">
        <v>64</v>
      </c>
      <c r="G2517">
        <v>1</v>
      </c>
      <c r="H2517" t="s">
        <v>22</v>
      </c>
      <c r="I2517" t="s">
        <v>35</v>
      </c>
      <c r="J2517" t="s">
        <v>22</v>
      </c>
      <c r="K2517" t="s">
        <v>22</v>
      </c>
      <c r="L2517" t="s">
        <v>22</v>
      </c>
      <c r="M2517" t="s">
        <v>22</v>
      </c>
      <c r="N2517" t="s">
        <v>22</v>
      </c>
      <c r="O2517" t="s">
        <v>22</v>
      </c>
      <c r="P2517" t="s">
        <v>45</v>
      </c>
      <c r="Q2517">
        <v>1</v>
      </c>
      <c r="R2517" t="s">
        <v>33</v>
      </c>
      <c r="S2517">
        <v>115.1</v>
      </c>
      <c r="T2517">
        <v>7334.05</v>
      </c>
      <c r="U2517">
        <v>0</v>
      </c>
    </row>
    <row r="2518" spans="1:21" x14ac:dyDescent="0.25">
      <c r="A2518" t="s">
        <v>2550</v>
      </c>
      <c r="B2518">
        <v>0</v>
      </c>
      <c r="C2518">
        <v>1</v>
      </c>
      <c r="D2518">
        <v>0</v>
      </c>
      <c r="E2518">
        <v>0</v>
      </c>
      <c r="F2518">
        <v>16</v>
      </c>
      <c r="G2518">
        <v>1</v>
      </c>
      <c r="H2518" t="s">
        <v>22</v>
      </c>
      <c r="I2518" t="s">
        <v>35</v>
      </c>
      <c r="J2518" t="s">
        <v>23</v>
      </c>
      <c r="K2518" t="s">
        <v>23</v>
      </c>
      <c r="L2518" t="s">
        <v>23</v>
      </c>
      <c r="M2518" t="s">
        <v>23</v>
      </c>
      <c r="N2518" t="s">
        <v>22</v>
      </c>
      <c r="O2518" t="s">
        <v>22</v>
      </c>
      <c r="P2518" t="s">
        <v>26</v>
      </c>
      <c r="Q2518">
        <v>1</v>
      </c>
      <c r="R2518" t="s">
        <v>27</v>
      </c>
      <c r="S2518">
        <v>96.4</v>
      </c>
      <c r="T2518">
        <v>1581.2</v>
      </c>
      <c r="U2518">
        <v>1</v>
      </c>
    </row>
    <row r="2519" spans="1:21" x14ac:dyDescent="0.25">
      <c r="A2519" t="s">
        <v>2551</v>
      </c>
      <c r="B2519">
        <v>1</v>
      </c>
      <c r="C2519">
        <v>1</v>
      </c>
      <c r="D2519">
        <v>0</v>
      </c>
      <c r="E2519">
        <v>0</v>
      </c>
      <c r="F2519">
        <v>1</v>
      </c>
      <c r="G2519">
        <v>1</v>
      </c>
      <c r="H2519" t="s">
        <v>23</v>
      </c>
      <c r="I2519" t="s">
        <v>35</v>
      </c>
      <c r="J2519" t="s">
        <v>23</v>
      </c>
      <c r="K2519" t="s">
        <v>23</v>
      </c>
      <c r="L2519" t="s">
        <v>23</v>
      </c>
      <c r="M2519" t="s">
        <v>23</v>
      </c>
      <c r="N2519" t="s">
        <v>23</v>
      </c>
      <c r="O2519" t="s">
        <v>23</v>
      </c>
      <c r="P2519" t="s">
        <v>26</v>
      </c>
      <c r="Q2519">
        <v>1</v>
      </c>
      <c r="R2519" t="s">
        <v>33</v>
      </c>
      <c r="S2519">
        <v>69.5</v>
      </c>
      <c r="T2519">
        <v>69.5</v>
      </c>
      <c r="U2519">
        <v>1</v>
      </c>
    </row>
    <row r="2520" spans="1:21" x14ac:dyDescent="0.25">
      <c r="A2520" t="s">
        <v>2552</v>
      </c>
      <c r="B2520">
        <v>1</v>
      </c>
      <c r="C2520">
        <v>0</v>
      </c>
      <c r="D2520">
        <v>0</v>
      </c>
      <c r="E2520">
        <v>0</v>
      </c>
      <c r="F2520">
        <v>24</v>
      </c>
      <c r="G2520">
        <v>1</v>
      </c>
      <c r="H2520" t="s">
        <v>22</v>
      </c>
      <c r="I2520" t="s">
        <v>35</v>
      </c>
      <c r="J2520" t="s">
        <v>23</v>
      </c>
      <c r="K2520" t="s">
        <v>22</v>
      </c>
      <c r="L2520" t="s">
        <v>23</v>
      </c>
      <c r="M2520" t="s">
        <v>23</v>
      </c>
      <c r="N2520" t="s">
        <v>22</v>
      </c>
      <c r="O2520" t="s">
        <v>22</v>
      </c>
      <c r="P2520" t="s">
        <v>26</v>
      </c>
      <c r="Q2520">
        <v>1</v>
      </c>
      <c r="R2520" t="s">
        <v>33</v>
      </c>
      <c r="S2520">
        <v>99.65</v>
      </c>
      <c r="T2520">
        <v>2404.85</v>
      </c>
      <c r="U2520">
        <v>0</v>
      </c>
    </row>
    <row r="2521" spans="1:21" x14ac:dyDescent="0.25">
      <c r="A2521" t="s">
        <v>2553</v>
      </c>
      <c r="B2521">
        <v>1</v>
      </c>
      <c r="C2521">
        <v>0</v>
      </c>
      <c r="D2521">
        <v>1</v>
      </c>
      <c r="E2521">
        <v>0</v>
      </c>
      <c r="F2521">
        <v>2</v>
      </c>
      <c r="G2521">
        <v>1</v>
      </c>
      <c r="H2521" t="s">
        <v>22</v>
      </c>
      <c r="I2521" t="s">
        <v>35</v>
      </c>
      <c r="J2521" t="s">
        <v>23</v>
      </c>
      <c r="K2521" t="s">
        <v>23</v>
      </c>
      <c r="L2521" t="s">
        <v>22</v>
      </c>
      <c r="M2521" t="s">
        <v>23</v>
      </c>
      <c r="N2521" t="s">
        <v>22</v>
      </c>
      <c r="O2521" t="s">
        <v>23</v>
      </c>
      <c r="P2521" t="s">
        <v>26</v>
      </c>
      <c r="Q2521">
        <v>1</v>
      </c>
      <c r="R2521" t="s">
        <v>27</v>
      </c>
      <c r="S2521">
        <v>91.45</v>
      </c>
      <c r="T2521">
        <v>171.45</v>
      </c>
      <c r="U2521">
        <v>0</v>
      </c>
    </row>
    <row r="2522" spans="1:21" x14ac:dyDescent="0.25">
      <c r="A2522" t="s">
        <v>2554</v>
      </c>
      <c r="B2522">
        <v>0</v>
      </c>
      <c r="C2522">
        <v>0</v>
      </c>
      <c r="D2522">
        <v>1</v>
      </c>
      <c r="E2522">
        <v>1</v>
      </c>
      <c r="F2522">
        <v>34</v>
      </c>
      <c r="G2522">
        <v>1</v>
      </c>
      <c r="H2522" t="s">
        <v>23</v>
      </c>
      <c r="I2522" t="s">
        <v>25</v>
      </c>
      <c r="J2522" t="s">
        <v>22</v>
      </c>
      <c r="K2522" t="s">
        <v>22</v>
      </c>
      <c r="L2522" t="s">
        <v>22</v>
      </c>
      <c r="M2522" t="s">
        <v>22</v>
      </c>
      <c r="N2522" t="s">
        <v>22</v>
      </c>
      <c r="O2522" t="s">
        <v>22</v>
      </c>
      <c r="P2522" t="s">
        <v>45</v>
      </c>
      <c r="Q2522">
        <v>0</v>
      </c>
      <c r="R2522" t="s">
        <v>30</v>
      </c>
      <c r="S2522">
        <v>84.75</v>
      </c>
      <c r="T2522">
        <v>2839.45</v>
      </c>
      <c r="U2522">
        <v>0</v>
      </c>
    </row>
    <row r="2523" spans="1:21" x14ac:dyDescent="0.25">
      <c r="A2523" t="s">
        <v>2555</v>
      </c>
      <c r="B2523">
        <v>1</v>
      </c>
      <c r="C2523">
        <v>1</v>
      </c>
      <c r="D2523">
        <v>1</v>
      </c>
      <c r="E2523">
        <v>0</v>
      </c>
      <c r="F2523">
        <v>36</v>
      </c>
      <c r="G2523">
        <v>1</v>
      </c>
      <c r="H2523" t="s">
        <v>22</v>
      </c>
      <c r="I2523" t="s">
        <v>35</v>
      </c>
      <c r="J2523" t="s">
        <v>23</v>
      </c>
      <c r="K2523" t="s">
        <v>23</v>
      </c>
      <c r="L2523" t="s">
        <v>23</v>
      </c>
      <c r="M2523" t="s">
        <v>23</v>
      </c>
      <c r="N2523" t="s">
        <v>23</v>
      </c>
      <c r="O2523" t="s">
        <v>22</v>
      </c>
      <c r="P2523" t="s">
        <v>26</v>
      </c>
      <c r="Q2523">
        <v>1</v>
      </c>
      <c r="R2523" t="s">
        <v>38</v>
      </c>
      <c r="S2523">
        <v>85.25</v>
      </c>
      <c r="T2523">
        <v>3132.75</v>
      </c>
      <c r="U2523">
        <v>1</v>
      </c>
    </row>
    <row r="2524" spans="1:21" x14ac:dyDescent="0.25">
      <c r="A2524" t="s">
        <v>2556</v>
      </c>
      <c r="B2524">
        <v>1</v>
      </c>
      <c r="C2524">
        <v>0</v>
      </c>
      <c r="D2524">
        <v>1</v>
      </c>
      <c r="E2524">
        <v>1</v>
      </c>
      <c r="F2524">
        <v>53</v>
      </c>
      <c r="G2524">
        <v>1</v>
      </c>
      <c r="H2524" t="s">
        <v>22</v>
      </c>
      <c r="I2524" t="s">
        <v>25</v>
      </c>
      <c r="J2524" t="s">
        <v>23</v>
      </c>
      <c r="K2524" t="s">
        <v>23</v>
      </c>
      <c r="L2524" t="s">
        <v>22</v>
      </c>
      <c r="M2524" t="s">
        <v>22</v>
      </c>
      <c r="N2524" t="s">
        <v>22</v>
      </c>
      <c r="O2524" t="s">
        <v>22</v>
      </c>
      <c r="P2524" t="s">
        <v>29</v>
      </c>
      <c r="Q2524">
        <v>1</v>
      </c>
      <c r="R2524" t="s">
        <v>30</v>
      </c>
      <c r="S2524">
        <v>78.75</v>
      </c>
      <c r="T2524">
        <v>3942.45</v>
      </c>
      <c r="U2524">
        <v>0</v>
      </c>
    </row>
    <row r="2525" spans="1:21" x14ac:dyDescent="0.25">
      <c r="A2525" t="s">
        <v>2557</v>
      </c>
      <c r="B2525">
        <v>0</v>
      </c>
      <c r="C2525">
        <v>0</v>
      </c>
      <c r="D2525">
        <v>1</v>
      </c>
      <c r="E2525">
        <v>1</v>
      </c>
      <c r="F2525">
        <v>47</v>
      </c>
      <c r="G2525">
        <v>1</v>
      </c>
      <c r="H2525" t="s">
        <v>23</v>
      </c>
      <c r="I2525" t="s">
        <v>23</v>
      </c>
      <c r="J2525" t="s">
        <v>44</v>
      </c>
      <c r="K2525" t="s">
        <v>44</v>
      </c>
      <c r="L2525" t="s">
        <v>44</v>
      </c>
      <c r="M2525" t="s">
        <v>44</v>
      </c>
      <c r="N2525" t="s">
        <v>44</v>
      </c>
      <c r="O2525" t="s">
        <v>44</v>
      </c>
      <c r="P2525" t="s">
        <v>45</v>
      </c>
      <c r="Q2525">
        <v>0</v>
      </c>
      <c r="R2525" t="s">
        <v>38</v>
      </c>
      <c r="S2525">
        <v>20.25</v>
      </c>
      <c r="T2525">
        <v>873.4</v>
      </c>
      <c r="U2525">
        <v>0</v>
      </c>
    </row>
    <row r="2526" spans="1:21" x14ac:dyDescent="0.25">
      <c r="A2526" t="s">
        <v>2558</v>
      </c>
      <c r="B2526">
        <v>1</v>
      </c>
      <c r="C2526">
        <v>0</v>
      </c>
      <c r="D2526">
        <v>0</v>
      </c>
      <c r="E2526">
        <v>1</v>
      </c>
      <c r="F2526">
        <v>72</v>
      </c>
      <c r="G2526">
        <v>1</v>
      </c>
      <c r="H2526" t="s">
        <v>23</v>
      </c>
      <c r="I2526" t="s">
        <v>23</v>
      </c>
      <c r="J2526" t="s">
        <v>44</v>
      </c>
      <c r="K2526" t="s">
        <v>44</v>
      </c>
      <c r="L2526" t="s">
        <v>44</v>
      </c>
      <c r="M2526" t="s">
        <v>44</v>
      </c>
      <c r="N2526" t="s">
        <v>44</v>
      </c>
      <c r="O2526" t="s">
        <v>44</v>
      </c>
      <c r="P2526" t="s">
        <v>45</v>
      </c>
      <c r="Q2526">
        <v>0</v>
      </c>
      <c r="R2526" t="s">
        <v>38</v>
      </c>
      <c r="S2526">
        <v>19.899999999999999</v>
      </c>
      <c r="T2526">
        <v>1529.65</v>
      </c>
      <c r="U2526">
        <v>0</v>
      </c>
    </row>
    <row r="2527" spans="1:21" x14ac:dyDescent="0.25">
      <c r="A2527" t="s">
        <v>2559</v>
      </c>
      <c r="B2527">
        <v>1</v>
      </c>
      <c r="C2527">
        <v>0</v>
      </c>
      <c r="D2527">
        <v>1</v>
      </c>
      <c r="E2527">
        <v>1</v>
      </c>
      <c r="F2527">
        <v>72</v>
      </c>
      <c r="G2527">
        <v>1</v>
      </c>
      <c r="H2527" t="s">
        <v>22</v>
      </c>
      <c r="I2527" t="s">
        <v>35</v>
      </c>
      <c r="J2527" t="s">
        <v>22</v>
      </c>
      <c r="K2527" t="s">
        <v>22</v>
      </c>
      <c r="L2527" t="s">
        <v>23</v>
      </c>
      <c r="M2527" t="s">
        <v>22</v>
      </c>
      <c r="N2527" t="s">
        <v>23</v>
      </c>
      <c r="O2527" t="s">
        <v>22</v>
      </c>
      <c r="P2527" t="s">
        <v>45</v>
      </c>
      <c r="Q2527">
        <v>1</v>
      </c>
      <c r="R2527" t="s">
        <v>38</v>
      </c>
      <c r="S2527">
        <v>97.75</v>
      </c>
      <c r="T2527">
        <v>6991.6</v>
      </c>
      <c r="U2527">
        <v>0</v>
      </c>
    </row>
    <row r="2528" spans="1:21" x14ac:dyDescent="0.25">
      <c r="A2528" t="s">
        <v>2560</v>
      </c>
      <c r="B2528">
        <v>1</v>
      </c>
      <c r="C2528">
        <v>0</v>
      </c>
      <c r="D2528">
        <v>0</v>
      </c>
      <c r="E2528">
        <v>0</v>
      </c>
      <c r="F2528">
        <v>1</v>
      </c>
      <c r="G2528">
        <v>1</v>
      </c>
      <c r="H2528" t="s">
        <v>23</v>
      </c>
      <c r="I2528" t="s">
        <v>23</v>
      </c>
      <c r="J2528" t="s">
        <v>44</v>
      </c>
      <c r="K2528" t="s">
        <v>44</v>
      </c>
      <c r="L2528" t="s">
        <v>44</v>
      </c>
      <c r="M2528" t="s">
        <v>44</v>
      </c>
      <c r="N2528" t="s">
        <v>44</v>
      </c>
      <c r="O2528" t="s">
        <v>44</v>
      </c>
      <c r="P2528" t="s">
        <v>26</v>
      </c>
      <c r="Q2528">
        <v>0</v>
      </c>
      <c r="R2528" t="s">
        <v>30</v>
      </c>
      <c r="S2528">
        <v>19.399999999999999</v>
      </c>
      <c r="T2528">
        <v>19.399999999999999</v>
      </c>
      <c r="U2528">
        <v>1</v>
      </c>
    </row>
    <row r="2529" spans="1:21" x14ac:dyDescent="0.25">
      <c r="A2529" t="s">
        <v>2561</v>
      </c>
      <c r="B2529">
        <v>0</v>
      </c>
      <c r="C2529">
        <v>0</v>
      </c>
      <c r="D2529">
        <v>0</v>
      </c>
      <c r="E2529">
        <v>0</v>
      </c>
      <c r="F2529">
        <v>9</v>
      </c>
      <c r="G2529">
        <v>1</v>
      </c>
      <c r="H2529" t="s">
        <v>22</v>
      </c>
      <c r="I2529" t="s">
        <v>35</v>
      </c>
      <c r="J2529" t="s">
        <v>23</v>
      </c>
      <c r="K2529" t="s">
        <v>23</v>
      </c>
      <c r="L2529" t="s">
        <v>23</v>
      </c>
      <c r="M2529" t="s">
        <v>23</v>
      </c>
      <c r="N2529" t="s">
        <v>23</v>
      </c>
      <c r="O2529" t="s">
        <v>22</v>
      </c>
      <c r="P2529" t="s">
        <v>26</v>
      </c>
      <c r="Q2529">
        <v>1</v>
      </c>
      <c r="R2529" t="s">
        <v>27</v>
      </c>
      <c r="S2529">
        <v>83.3</v>
      </c>
      <c r="T2529">
        <v>803.3</v>
      </c>
      <c r="U2529">
        <v>1</v>
      </c>
    </row>
    <row r="2530" spans="1:21" x14ac:dyDescent="0.25">
      <c r="A2530" t="s">
        <v>2562</v>
      </c>
      <c r="B2530">
        <v>0</v>
      </c>
      <c r="C2530">
        <v>0</v>
      </c>
      <c r="D2530">
        <v>0</v>
      </c>
      <c r="E2530">
        <v>0</v>
      </c>
      <c r="F2530">
        <v>8</v>
      </c>
      <c r="G2530">
        <v>1</v>
      </c>
      <c r="H2530" t="s">
        <v>23</v>
      </c>
      <c r="I2530" t="s">
        <v>35</v>
      </c>
      <c r="J2530" t="s">
        <v>23</v>
      </c>
      <c r="K2530" t="s">
        <v>23</v>
      </c>
      <c r="L2530" t="s">
        <v>23</v>
      </c>
      <c r="M2530" t="s">
        <v>23</v>
      </c>
      <c r="N2530" t="s">
        <v>22</v>
      </c>
      <c r="O2530" t="s">
        <v>23</v>
      </c>
      <c r="P2530" t="s">
        <v>26</v>
      </c>
      <c r="Q2530">
        <v>1</v>
      </c>
      <c r="R2530" t="s">
        <v>33</v>
      </c>
      <c r="S2530">
        <v>80.099999999999994</v>
      </c>
      <c r="T2530">
        <v>679.3</v>
      </c>
      <c r="U2530">
        <v>1</v>
      </c>
    </row>
    <row r="2531" spans="1:21" x14ac:dyDescent="0.25">
      <c r="A2531" t="s">
        <v>2563</v>
      </c>
      <c r="B2531">
        <v>1</v>
      </c>
      <c r="C2531">
        <v>1</v>
      </c>
      <c r="D2531">
        <v>0</v>
      </c>
      <c r="E2531">
        <v>0</v>
      </c>
      <c r="F2531">
        <v>45</v>
      </c>
      <c r="G2531">
        <v>1</v>
      </c>
      <c r="H2531" t="s">
        <v>23</v>
      </c>
      <c r="I2531" t="s">
        <v>25</v>
      </c>
      <c r="J2531" t="s">
        <v>22</v>
      </c>
      <c r="K2531" t="s">
        <v>23</v>
      </c>
      <c r="L2531" t="s">
        <v>22</v>
      </c>
      <c r="M2531" t="s">
        <v>23</v>
      </c>
      <c r="N2531" t="s">
        <v>23</v>
      </c>
      <c r="O2531" t="s">
        <v>22</v>
      </c>
      <c r="P2531" t="s">
        <v>29</v>
      </c>
      <c r="Q2531">
        <v>0</v>
      </c>
      <c r="R2531" t="s">
        <v>38</v>
      </c>
      <c r="S2531">
        <v>62.7</v>
      </c>
      <c r="T2531">
        <v>2791.5</v>
      </c>
      <c r="U2531">
        <v>1</v>
      </c>
    </row>
    <row r="2532" spans="1:21" x14ac:dyDescent="0.25">
      <c r="A2532" t="s">
        <v>2564</v>
      </c>
      <c r="B2532">
        <v>0</v>
      </c>
      <c r="C2532">
        <v>0</v>
      </c>
      <c r="D2532">
        <v>0</v>
      </c>
      <c r="E2532">
        <v>0</v>
      </c>
      <c r="F2532">
        <v>7</v>
      </c>
      <c r="G2532">
        <v>1</v>
      </c>
      <c r="H2532" t="s">
        <v>23</v>
      </c>
      <c r="I2532" t="s">
        <v>35</v>
      </c>
      <c r="J2532" t="s">
        <v>23</v>
      </c>
      <c r="K2532" t="s">
        <v>23</v>
      </c>
      <c r="L2532" t="s">
        <v>22</v>
      </c>
      <c r="M2532" t="s">
        <v>22</v>
      </c>
      <c r="N2532" t="s">
        <v>22</v>
      </c>
      <c r="O2532" t="s">
        <v>22</v>
      </c>
      <c r="P2532" t="s">
        <v>26</v>
      </c>
      <c r="Q2532">
        <v>1</v>
      </c>
      <c r="R2532" t="s">
        <v>27</v>
      </c>
      <c r="S2532">
        <v>100.4</v>
      </c>
      <c r="T2532">
        <v>715</v>
      </c>
      <c r="U2532">
        <v>0</v>
      </c>
    </row>
    <row r="2533" spans="1:21" x14ac:dyDescent="0.25">
      <c r="A2533" t="s">
        <v>2565</v>
      </c>
      <c r="B2533">
        <v>0</v>
      </c>
      <c r="C2533">
        <v>0</v>
      </c>
      <c r="D2533">
        <v>1</v>
      </c>
      <c r="E2533">
        <v>0</v>
      </c>
      <c r="F2533">
        <v>71</v>
      </c>
      <c r="G2533">
        <v>1</v>
      </c>
      <c r="H2533" t="s">
        <v>22</v>
      </c>
      <c r="I2533" t="s">
        <v>23</v>
      </c>
      <c r="J2533" t="s">
        <v>44</v>
      </c>
      <c r="K2533" t="s">
        <v>44</v>
      </c>
      <c r="L2533" t="s">
        <v>44</v>
      </c>
      <c r="M2533" t="s">
        <v>44</v>
      </c>
      <c r="N2533" t="s">
        <v>44</v>
      </c>
      <c r="O2533" t="s">
        <v>44</v>
      </c>
      <c r="P2533" t="s">
        <v>45</v>
      </c>
      <c r="Q2533">
        <v>1</v>
      </c>
      <c r="R2533" t="s">
        <v>38</v>
      </c>
      <c r="S2533">
        <v>24.45</v>
      </c>
      <c r="T2533">
        <v>1681.6</v>
      </c>
      <c r="U2533">
        <v>0</v>
      </c>
    </row>
    <row r="2534" spans="1:21" x14ac:dyDescent="0.25">
      <c r="A2534" t="s">
        <v>2566</v>
      </c>
      <c r="B2534">
        <v>0</v>
      </c>
      <c r="C2534">
        <v>1</v>
      </c>
      <c r="D2534">
        <v>0</v>
      </c>
      <c r="E2534">
        <v>0</v>
      </c>
      <c r="F2534">
        <v>41</v>
      </c>
      <c r="G2534">
        <v>1</v>
      </c>
      <c r="H2534" t="s">
        <v>23</v>
      </c>
      <c r="I2534" t="s">
        <v>35</v>
      </c>
      <c r="J2534" t="s">
        <v>23</v>
      </c>
      <c r="K2534" t="s">
        <v>23</v>
      </c>
      <c r="L2534" t="s">
        <v>22</v>
      </c>
      <c r="M2534" t="s">
        <v>22</v>
      </c>
      <c r="N2534" t="s">
        <v>22</v>
      </c>
      <c r="O2534" t="s">
        <v>22</v>
      </c>
      <c r="P2534" t="s">
        <v>29</v>
      </c>
      <c r="Q2534">
        <v>1</v>
      </c>
      <c r="R2534" t="s">
        <v>33</v>
      </c>
      <c r="S2534">
        <v>101.1</v>
      </c>
      <c r="T2534">
        <v>4016.2</v>
      </c>
      <c r="U2534">
        <v>0</v>
      </c>
    </row>
    <row r="2535" spans="1:21" x14ac:dyDescent="0.25">
      <c r="A2535" t="s">
        <v>2567</v>
      </c>
      <c r="B2535">
        <v>1</v>
      </c>
      <c r="C2535">
        <v>0</v>
      </c>
      <c r="D2535">
        <v>1</v>
      </c>
      <c r="E2535">
        <v>1</v>
      </c>
      <c r="F2535">
        <v>67</v>
      </c>
      <c r="G2535">
        <v>0</v>
      </c>
      <c r="H2535" t="s">
        <v>24</v>
      </c>
      <c r="I2535" t="s">
        <v>25</v>
      </c>
      <c r="J2535" t="s">
        <v>22</v>
      </c>
      <c r="K2535" t="s">
        <v>23</v>
      </c>
      <c r="L2535" t="s">
        <v>23</v>
      </c>
      <c r="M2535" t="s">
        <v>23</v>
      </c>
      <c r="N2535" t="s">
        <v>22</v>
      </c>
      <c r="O2535" t="s">
        <v>22</v>
      </c>
      <c r="P2535" t="s">
        <v>45</v>
      </c>
      <c r="Q2535">
        <v>0</v>
      </c>
      <c r="R2535" t="s">
        <v>38</v>
      </c>
      <c r="S2535">
        <v>50.9</v>
      </c>
      <c r="T2535">
        <v>3281.65</v>
      </c>
      <c r="U2535">
        <v>0</v>
      </c>
    </row>
    <row r="2536" spans="1:21" x14ac:dyDescent="0.25">
      <c r="A2536" t="s">
        <v>2568</v>
      </c>
      <c r="B2536">
        <v>1</v>
      </c>
      <c r="C2536">
        <v>0</v>
      </c>
      <c r="D2536">
        <v>1</v>
      </c>
      <c r="E2536">
        <v>0</v>
      </c>
      <c r="F2536">
        <v>69</v>
      </c>
      <c r="G2536">
        <v>1</v>
      </c>
      <c r="H2536" t="s">
        <v>22</v>
      </c>
      <c r="I2536" t="s">
        <v>35</v>
      </c>
      <c r="J2536" t="s">
        <v>22</v>
      </c>
      <c r="K2536" t="s">
        <v>22</v>
      </c>
      <c r="L2536" t="s">
        <v>22</v>
      </c>
      <c r="M2536" t="s">
        <v>22</v>
      </c>
      <c r="N2536" t="s">
        <v>23</v>
      </c>
      <c r="O2536" t="s">
        <v>22</v>
      </c>
      <c r="P2536" t="s">
        <v>29</v>
      </c>
      <c r="Q2536">
        <v>1</v>
      </c>
      <c r="R2536" t="s">
        <v>38</v>
      </c>
      <c r="S2536">
        <v>107.2</v>
      </c>
      <c r="T2536">
        <v>7317.1</v>
      </c>
      <c r="U2536">
        <v>0</v>
      </c>
    </row>
    <row r="2537" spans="1:21" x14ac:dyDescent="0.25">
      <c r="A2537" t="s">
        <v>2569</v>
      </c>
      <c r="B2537">
        <v>0</v>
      </c>
      <c r="C2537">
        <v>1</v>
      </c>
      <c r="D2537">
        <v>1</v>
      </c>
      <c r="E2537">
        <v>0</v>
      </c>
      <c r="F2537">
        <v>70</v>
      </c>
      <c r="G2537">
        <v>1</v>
      </c>
      <c r="H2537" t="s">
        <v>22</v>
      </c>
      <c r="I2537" t="s">
        <v>25</v>
      </c>
      <c r="J2537" t="s">
        <v>22</v>
      </c>
      <c r="K2537" t="s">
        <v>22</v>
      </c>
      <c r="L2537" t="s">
        <v>22</v>
      </c>
      <c r="M2537" t="s">
        <v>22</v>
      </c>
      <c r="N2537" t="s">
        <v>22</v>
      </c>
      <c r="O2537" t="s">
        <v>22</v>
      </c>
      <c r="P2537" t="s">
        <v>45</v>
      </c>
      <c r="Q2537">
        <v>1</v>
      </c>
      <c r="R2537" t="s">
        <v>33</v>
      </c>
      <c r="S2537">
        <v>92.2</v>
      </c>
      <c r="T2537">
        <v>6474.45</v>
      </c>
      <c r="U2537">
        <v>0</v>
      </c>
    </row>
    <row r="2538" spans="1:21" x14ac:dyDescent="0.25">
      <c r="A2538" t="s">
        <v>2570</v>
      </c>
      <c r="B2538">
        <v>1</v>
      </c>
      <c r="C2538">
        <v>0</v>
      </c>
      <c r="D2538">
        <v>0</v>
      </c>
      <c r="E2538">
        <v>0</v>
      </c>
      <c r="F2538">
        <v>25</v>
      </c>
      <c r="G2538">
        <v>1</v>
      </c>
      <c r="H2538" t="s">
        <v>22</v>
      </c>
      <c r="I2538" t="s">
        <v>23</v>
      </c>
      <c r="J2538" t="s">
        <v>44</v>
      </c>
      <c r="K2538" t="s">
        <v>44</v>
      </c>
      <c r="L2538" t="s">
        <v>44</v>
      </c>
      <c r="M2538" t="s">
        <v>44</v>
      </c>
      <c r="N2538" t="s">
        <v>44</v>
      </c>
      <c r="O2538" t="s">
        <v>44</v>
      </c>
      <c r="P2538" t="s">
        <v>29</v>
      </c>
      <c r="Q2538">
        <v>0</v>
      </c>
      <c r="R2538" t="s">
        <v>33</v>
      </c>
      <c r="S2538">
        <v>25.3</v>
      </c>
      <c r="T2538">
        <v>676.35</v>
      </c>
      <c r="U2538">
        <v>1</v>
      </c>
    </row>
    <row r="2539" spans="1:21" x14ac:dyDescent="0.25">
      <c r="A2539" t="s">
        <v>2571</v>
      </c>
      <c r="B2539">
        <v>1</v>
      </c>
      <c r="C2539">
        <v>0</v>
      </c>
      <c r="D2539">
        <v>0</v>
      </c>
      <c r="E2539">
        <v>0</v>
      </c>
      <c r="F2539">
        <v>72</v>
      </c>
      <c r="G2539">
        <v>1</v>
      </c>
      <c r="H2539" t="s">
        <v>22</v>
      </c>
      <c r="I2539" t="s">
        <v>35</v>
      </c>
      <c r="J2539" t="s">
        <v>22</v>
      </c>
      <c r="K2539" t="s">
        <v>22</v>
      </c>
      <c r="L2539" t="s">
        <v>22</v>
      </c>
      <c r="M2539" t="s">
        <v>22</v>
      </c>
      <c r="N2539" t="s">
        <v>22</v>
      </c>
      <c r="O2539" t="s">
        <v>22</v>
      </c>
      <c r="P2539" t="s">
        <v>45</v>
      </c>
      <c r="Q2539">
        <v>0</v>
      </c>
      <c r="R2539" t="s">
        <v>33</v>
      </c>
      <c r="S2539">
        <v>113.4</v>
      </c>
      <c r="T2539">
        <v>8164.1</v>
      </c>
      <c r="U2539">
        <v>0</v>
      </c>
    </row>
    <row r="2540" spans="1:21" x14ac:dyDescent="0.25">
      <c r="A2540" t="s">
        <v>2572</v>
      </c>
      <c r="B2540">
        <v>1</v>
      </c>
      <c r="C2540">
        <v>0</v>
      </c>
      <c r="D2540">
        <v>1</v>
      </c>
      <c r="E2540">
        <v>1</v>
      </c>
      <c r="F2540">
        <v>34</v>
      </c>
      <c r="G2540">
        <v>0</v>
      </c>
      <c r="H2540" t="s">
        <v>24</v>
      </c>
      <c r="I2540" t="s">
        <v>25</v>
      </c>
      <c r="J2540" t="s">
        <v>23</v>
      </c>
      <c r="K2540" t="s">
        <v>23</v>
      </c>
      <c r="L2540" t="s">
        <v>23</v>
      </c>
      <c r="M2540" t="s">
        <v>22</v>
      </c>
      <c r="N2540" t="s">
        <v>22</v>
      </c>
      <c r="O2540" t="s">
        <v>23</v>
      </c>
      <c r="P2540" t="s">
        <v>45</v>
      </c>
      <c r="Q2540">
        <v>1</v>
      </c>
      <c r="R2540" t="s">
        <v>27</v>
      </c>
      <c r="S2540">
        <v>40.549999999999997</v>
      </c>
      <c r="T2540">
        <v>1325.85</v>
      </c>
      <c r="U2540">
        <v>0</v>
      </c>
    </row>
    <row r="2541" spans="1:21" x14ac:dyDescent="0.25">
      <c r="A2541" t="s">
        <v>2573</v>
      </c>
      <c r="B2541">
        <v>0</v>
      </c>
      <c r="C2541">
        <v>0</v>
      </c>
      <c r="D2541">
        <v>1</v>
      </c>
      <c r="E2541">
        <v>1</v>
      </c>
      <c r="F2541">
        <v>65</v>
      </c>
      <c r="G2541">
        <v>1</v>
      </c>
      <c r="H2541" t="s">
        <v>22</v>
      </c>
      <c r="I2541" t="s">
        <v>23</v>
      </c>
      <c r="J2541" t="s">
        <v>44</v>
      </c>
      <c r="K2541" t="s">
        <v>44</v>
      </c>
      <c r="L2541" t="s">
        <v>44</v>
      </c>
      <c r="M2541" t="s">
        <v>44</v>
      </c>
      <c r="N2541" t="s">
        <v>44</v>
      </c>
      <c r="O2541" t="s">
        <v>44</v>
      </c>
      <c r="P2541" t="s">
        <v>45</v>
      </c>
      <c r="Q2541">
        <v>0</v>
      </c>
      <c r="R2541" t="s">
        <v>38</v>
      </c>
      <c r="S2541">
        <v>26</v>
      </c>
      <c r="T2541">
        <v>1654.85</v>
      </c>
      <c r="U2541">
        <v>0</v>
      </c>
    </row>
    <row r="2542" spans="1:21" x14ac:dyDescent="0.25">
      <c r="A2542" t="s">
        <v>2574</v>
      </c>
      <c r="B2542">
        <v>0</v>
      </c>
      <c r="C2542">
        <v>0</v>
      </c>
      <c r="D2542">
        <v>0</v>
      </c>
      <c r="E2542">
        <v>0</v>
      </c>
      <c r="F2542">
        <v>70</v>
      </c>
      <c r="G2542">
        <v>1</v>
      </c>
      <c r="H2542" t="s">
        <v>22</v>
      </c>
      <c r="I2542" t="s">
        <v>35</v>
      </c>
      <c r="J2542" t="s">
        <v>22</v>
      </c>
      <c r="K2542" t="s">
        <v>22</v>
      </c>
      <c r="L2542" t="s">
        <v>22</v>
      </c>
      <c r="M2542" t="s">
        <v>22</v>
      </c>
      <c r="N2542" t="s">
        <v>22</v>
      </c>
      <c r="O2542" t="s">
        <v>22</v>
      </c>
      <c r="P2542" t="s">
        <v>45</v>
      </c>
      <c r="Q2542">
        <v>1</v>
      </c>
      <c r="R2542" t="s">
        <v>38</v>
      </c>
      <c r="S2542">
        <v>111.95</v>
      </c>
      <c r="T2542">
        <v>7795.95</v>
      </c>
      <c r="U2542">
        <v>0</v>
      </c>
    </row>
    <row r="2543" spans="1:21" x14ac:dyDescent="0.25">
      <c r="A2543" t="s">
        <v>2575</v>
      </c>
      <c r="B2543">
        <v>0</v>
      </c>
      <c r="C2543">
        <v>0</v>
      </c>
      <c r="D2543">
        <v>1</v>
      </c>
      <c r="E2543">
        <v>1</v>
      </c>
      <c r="F2543">
        <v>72</v>
      </c>
      <c r="G2543">
        <v>0</v>
      </c>
      <c r="H2543" t="s">
        <v>24</v>
      </c>
      <c r="I2543" t="s">
        <v>25</v>
      </c>
      <c r="J2543" t="s">
        <v>22</v>
      </c>
      <c r="K2543" t="s">
        <v>23</v>
      </c>
      <c r="L2543" t="s">
        <v>22</v>
      </c>
      <c r="M2543" t="s">
        <v>23</v>
      </c>
      <c r="N2543" t="s">
        <v>22</v>
      </c>
      <c r="O2543" t="s">
        <v>22</v>
      </c>
      <c r="P2543" t="s">
        <v>45</v>
      </c>
      <c r="Q2543">
        <v>1</v>
      </c>
      <c r="R2543" t="s">
        <v>38</v>
      </c>
      <c r="S2543">
        <v>53.8</v>
      </c>
      <c r="T2543">
        <v>3952.45</v>
      </c>
      <c r="U2543">
        <v>0</v>
      </c>
    </row>
    <row r="2544" spans="1:21" x14ac:dyDescent="0.25">
      <c r="A2544" t="s">
        <v>2576</v>
      </c>
      <c r="B2544">
        <v>1</v>
      </c>
      <c r="C2544">
        <v>0</v>
      </c>
      <c r="D2544">
        <v>0</v>
      </c>
      <c r="E2544">
        <v>1</v>
      </c>
      <c r="F2544">
        <v>35</v>
      </c>
      <c r="G2544">
        <v>1</v>
      </c>
      <c r="H2544" t="s">
        <v>23</v>
      </c>
      <c r="I2544" t="s">
        <v>25</v>
      </c>
      <c r="J2544" t="s">
        <v>23</v>
      </c>
      <c r="K2544" t="s">
        <v>23</v>
      </c>
      <c r="L2544" t="s">
        <v>23</v>
      </c>
      <c r="M2544" t="s">
        <v>22</v>
      </c>
      <c r="N2544" t="s">
        <v>22</v>
      </c>
      <c r="O2544" t="s">
        <v>22</v>
      </c>
      <c r="P2544" t="s">
        <v>29</v>
      </c>
      <c r="Q2544">
        <v>1</v>
      </c>
      <c r="R2544" t="s">
        <v>30</v>
      </c>
      <c r="S2544">
        <v>72.099999999999994</v>
      </c>
      <c r="T2544">
        <v>2495.15</v>
      </c>
      <c r="U2544">
        <v>0</v>
      </c>
    </row>
    <row r="2545" spans="1:21" x14ac:dyDescent="0.25">
      <c r="A2545" t="s">
        <v>2577</v>
      </c>
      <c r="B2545">
        <v>1</v>
      </c>
      <c r="C2545">
        <v>0</v>
      </c>
      <c r="D2545">
        <v>0</v>
      </c>
      <c r="E2545">
        <v>0</v>
      </c>
      <c r="F2545">
        <v>13</v>
      </c>
      <c r="G2545">
        <v>1</v>
      </c>
      <c r="H2545" t="s">
        <v>22</v>
      </c>
      <c r="I2545" t="s">
        <v>35</v>
      </c>
      <c r="J2545" t="s">
        <v>22</v>
      </c>
      <c r="K2545" t="s">
        <v>23</v>
      </c>
      <c r="L2545" t="s">
        <v>23</v>
      </c>
      <c r="M2545" t="s">
        <v>23</v>
      </c>
      <c r="N2545" t="s">
        <v>22</v>
      </c>
      <c r="O2545" t="s">
        <v>22</v>
      </c>
      <c r="P2545" t="s">
        <v>26</v>
      </c>
      <c r="Q2545">
        <v>0</v>
      </c>
      <c r="R2545" t="s">
        <v>30</v>
      </c>
      <c r="S2545">
        <v>98.15</v>
      </c>
      <c r="T2545">
        <v>1230.25</v>
      </c>
      <c r="U2545">
        <v>1</v>
      </c>
    </row>
    <row r="2546" spans="1:21" x14ac:dyDescent="0.25">
      <c r="A2546" t="s">
        <v>2578</v>
      </c>
      <c r="B2546">
        <v>0</v>
      </c>
      <c r="C2546">
        <v>0</v>
      </c>
      <c r="D2546">
        <v>1</v>
      </c>
      <c r="E2546">
        <v>0</v>
      </c>
      <c r="F2546">
        <v>12</v>
      </c>
      <c r="G2546">
        <v>1</v>
      </c>
      <c r="H2546" t="s">
        <v>22</v>
      </c>
      <c r="I2546" t="s">
        <v>25</v>
      </c>
      <c r="J2546" t="s">
        <v>22</v>
      </c>
      <c r="K2546" t="s">
        <v>23</v>
      </c>
      <c r="L2546" t="s">
        <v>22</v>
      </c>
      <c r="M2546" t="s">
        <v>23</v>
      </c>
      <c r="N2546" t="s">
        <v>22</v>
      </c>
      <c r="O2546" t="s">
        <v>22</v>
      </c>
      <c r="P2546" t="s">
        <v>29</v>
      </c>
      <c r="Q2546">
        <v>0</v>
      </c>
      <c r="R2546" t="s">
        <v>27</v>
      </c>
      <c r="S2546">
        <v>78.849999999999994</v>
      </c>
      <c r="T2546">
        <v>876.75</v>
      </c>
      <c r="U2546">
        <v>0</v>
      </c>
    </row>
    <row r="2547" spans="1:21" x14ac:dyDescent="0.25">
      <c r="A2547" t="s">
        <v>2579</v>
      </c>
      <c r="B2547">
        <v>0</v>
      </c>
      <c r="C2547">
        <v>0</v>
      </c>
      <c r="D2547">
        <v>1</v>
      </c>
      <c r="E2547">
        <v>1</v>
      </c>
      <c r="F2547">
        <v>62</v>
      </c>
      <c r="G2547">
        <v>1</v>
      </c>
      <c r="H2547" t="s">
        <v>23</v>
      </c>
      <c r="I2547" t="s">
        <v>25</v>
      </c>
      <c r="J2547" t="s">
        <v>22</v>
      </c>
      <c r="K2547" t="s">
        <v>23</v>
      </c>
      <c r="L2547" t="s">
        <v>22</v>
      </c>
      <c r="M2547" t="s">
        <v>22</v>
      </c>
      <c r="N2547" t="s">
        <v>22</v>
      </c>
      <c r="O2547" t="s">
        <v>23</v>
      </c>
      <c r="P2547" t="s">
        <v>29</v>
      </c>
      <c r="Q2547">
        <v>1</v>
      </c>
      <c r="R2547" t="s">
        <v>33</v>
      </c>
      <c r="S2547">
        <v>70.75</v>
      </c>
      <c r="T2547">
        <v>4263.45</v>
      </c>
      <c r="U2547">
        <v>0</v>
      </c>
    </row>
    <row r="2548" spans="1:21" x14ac:dyDescent="0.25">
      <c r="A2548" t="s">
        <v>2580</v>
      </c>
      <c r="B2548">
        <v>0</v>
      </c>
      <c r="C2548">
        <v>0</v>
      </c>
      <c r="D2548">
        <v>0</v>
      </c>
      <c r="E2548">
        <v>0</v>
      </c>
      <c r="F2548">
        <v>25</v>
      </c>
      <c r="G2548">
        <v>1</v>
      </c>
      <c r="H2548" t="s">
        <v>23</v>
      </c>
      <c r="I2548" t="s">
        <v>25</v>
      </c>
      <c r="J2548" t="s">
        <v>22</v>
      </c>
      <c r="K2548" t="s">
        <v>23</v>
      </c>
      <c r="L2548" t="s">
        <v>23</v>
      </c>
      <c r="M2548" t="s">
        <v>22</v>
      </c>
      <c r="N2548" t="s">
        <v>22</v>
      </c>
      <c r="O2548" t="s">
        <v>22</v>
      </c>
      <c r="P2548" t="s">
        <v>26</v>
      </c>
      <c r="Q2548">
        <v>1</v>
      </c>
      <c r="R2548" t="s">
        <v>38</v>
      </c>
      <c r="S2548">
        <v>76.150000000000006</v>
      </c>
      <c r="T2548">
        <v>1992.95</v>
      </c>
      <c r="U2548">
        <v>0</v>
      </c>
    </row>
    <row r="2549" spans="1:21" x14ac:dyDescent="0.25">
      <c r="A2549" t="s">
        <v>2581</v>
      </c>
      <c r="B2549">
        <v>0</v>
      </c>
      <c r="C2549">
        <v>0</v>
      </c>
      <c r="D2549">
        <v>0</v>
      </c>
      <c r="E2549">
        <v>0</v>
      </c>
      <c r="F2549">
        <v>52</v>
      </c>
      <c r="G2549">
        <v>0</v>
      </c>
      <c r="H2549" t="s">
        <v>24</v>
      </c>
      <c r="I2549" t="s">
        <v>25</v>
      </c>
      <c r="J2549" t="s">
        <v>22</v>
      </c>
      <c r="K2549" t="s">
        <v>22</v>
      </c>
      <c r="L2549" t="s">
        <v>23</v>
      </c>
      <c r="M2549" t="s">
        <v>22</v>
      </c>
      <c r="N2549" t="s">
        <v>23</v>
      </c>
      <c r="O2549" t="s">
        <v>23</v>
      </c>
      <c r="P2549" t="s">
        <v>45</v>
      </c>
      <c r="Q2549">
        <v>0</v>
      </c>
      <c r="R2549" t="s">
        <v>30</v>
      </c>
      <c r="S2549">
        <v>39.1</v>
      </c>
      <c r="T2549">
        <v>1982.1</v>
      </c>
      <c r="U2549">
        <v>0</v>
      </c>
    </row>
    <row r="2550" spans="1:21" x14ac:dyDescent="0.25">
      <c r="A2550" t="s">
        <v>2582</v>
      </c>
      <c r="B2550">
        <v>1</v>
      </c>
      <c r="C2550">
        <v>1</v>
      </c>
      <c r="D2550">
        <v>0</v>
      </c>
      <c r="E2550">
        <v>0</v>
      </c>
      <c r="F2550">
        <v>8</v>
      </c>
      <c r="G2550">
        <v>1</v>
      </c>
      <c r="H2550" t="s">
        <v>23</v>
      </c>
      <c r="I2550" t="s">
        <v>35</v>
      </c>
      <c r="J2550" t="s">
        <v>23</v>
      </c>
      <c r="K2550" t="s">
        <v>23</v>
      </c>
      <c r="L2550" t="s">
        <v>23</v>
      </c>
      <c r="M2550" t="s">
        <v>23</v>
      </c>
      <c r="N2550" t="s">
        <v>23</v>
      </c>
      <c r="O2550" t="s">
        <v>23</v>
      </c>
      <c r="P2550" t="s">
        <v>26</v>
      </c>
      <c r="Q2550">
        <v>1</v>
      </c>
      <c r="R2550" t="s">
        <v>38</v>
      </c>
      <c r="S2550">
        <v>69.95</v>
      </c>
      <c r="T2550">
        <v>562.70000000000005</v>
      </c>
      <c r="U2550">
        <v>0</v>
      </c>
    </row>
    <row r="2551" spans="1:21" x14ac:dyDescent="0.25">
      <c r="A2551" t="s">
        <v>2583</v>
      </c>
      <c r="B2551">
        <v>1</v>
      </c>
      <c r="C2551">
        <v>0</v>
      </c>
      <c r="D2551">
        <v>0</v>
      </c>
      <c r="E2551">
        <v>0</v>
      </c>
      <c r="F2551">
        <v>2</v>
      </c>
      <c r="G2551">
        <v>1</v>
      </c>
      <c r="H2551" t="s">
        <v>23</v>
      </c>
      <c r="I2551" t="s">
        <v>23</v>
      </c>
      <c r="J2551" t="s">
        <v>44</v>
      </c>
      <c r="K2551" t="s">
        <v>44</v>
      </c>
      <c r="L2551" t="s">
        <v>44</v>
      </c>
      <c r="M2551" t="s">
        <v>44</v>
      </c>
      <c r="N2551" t="s">
        <v>44</v>
      </c>
      <c r="O2551" t="s">
        <v>44</v>
      </c>
      <c r="P2551" t="s">
        <v>26</v>
      </c>
      <c r="Q2551">
        <v>0</v>
      </c>
      <c r="R2551" t="s">
        <v>30</v>
      </c>
      <c r="S2551">
        <v>20.05</v>
      </c>
      <c r="T2551">
        <v>33.700000000000003</v>
      </c>
      <c r="U2551">
        <v>0</v>
      </c>
    </row>
    <row r="2552" spans="1:21" x14ac:dyDescent="0.25">
      <c r="A2552" t="s">
        <v>2584</v>
      </c>
      <c r="B2552">
        <v>0</v>
      </c>
      <c r="C2552">
        <v>0</v>
      </c>
      <c r="D2552">
        <v>1</v>
      </c>
      <c r="E2552">
        <v>1</v>
      </c>
      <c r="F2552">
        <v>56</v>
      </c>
      <c r="G2552">
        <v>1</v>
      </c>
      <c r="H2552" t="s">
        <v>23</v>
      </c>
      <c r="I2552" t="s">
        <v>23</v>
      </c>
      <c r="J2552" t="s">
        <v>44</v>
      </c>
      <c r="K2552" t="s">
        <v>44</v>
      </c>
      <c r="L2552" t="s">
        <v>44</v>
      </c>
      <c r="M2552" t="s">
        <v>44</v>
      </c>
      <c r="N2552" t="s">
        <v>44</v>
      </c>
      <c r="O2552" t="s">
        <v>44</v>
      </c>
      <c r="P2552" t="s">
        <v>45</v>
      </c>
      <c r="Q2552">
        <v>0</v>
      </c>
      <c r="R2552" t="s">
        <v>30</v>
      </c>
      <c r="S2552">
        <v>20.05</v>
      </c>
      <c r="T2552">
        <v>1090.0999999999999</v>
      </c>
      <c r="U2552">
        <v>0</v>
      </c>
    </row>
    <row r="2553" spans="1:21" x14ac:dyDescent="0.25">
      <c r="A2553" t="s">
        <v>2585</v>
      </c>
      <c r="B2553">
        <v>0</v>
      </c>
      <c r="C2553">
        <v>0</v>
      </c>
      <c r="D2553">
        <v>0</v>
      </c>
      <c r="E2553">
        <v>0</v>
      </c>
      <c r="F2553">
        <v>12</v>
      </c>
      <c r="G2553">
        <v>1</v>
      </c>
      <c r="H2553" t="s">
        <v>23</v>
      </c>
      <c r="I2553" t="s">
        <v>23</v>
      </c>
      <c r="J2553" t="s">
        <v>44</v>
      </c>
      <c r="K2553" t="s">
        <v>44</v>
      </c>
      <c r="L2553" t="s">
        <v>44</v>
      </c>
      <c r="M2553" t="s">
        <v>44</v>
      </c>
      <c r="N2553" t="s">
        <v>44</v>
      </c>
      <c r="O2553" t="s">
        <v>44</v>
      </c>
      <c r="P2553" t="s">
        <v>26</v>
      </c>
      <c r="Q2553">
        <v>0</v>
      </c>
      <c r="R2553" t="s">
        <v>33</v>
      </c>
      <c r="S2553">
        <v>19.45</v>
      </c>
      <c r="T2553">
        <v>227.45</v>
      </c>
      <c r="U2553">
        <v>0</v>
      </c>
    </row>
    <row r="2554" spans="1:21" x14ac:dyDescent="0.25">
      <c r="A2554" t="s">
        <v>2586</v>
      </c>
      <c r="B2554">
        <v>0</v>
      </c>
      <c r="C2554">
        <v>0</v>
      </c>
      <c r="D2554">
        <v>1</v>
      </c>
      <c r="E2554">
        <v>0</v>
      </c>
      <c r="F2554">
        <v>47</v>
      </c>
      <c r="G2554">
        <v>1</v>
      </c>
      <c r="H2554" t="s">
        <v>22</v>
      </c>
      <c r="I2554" t="s">
        <v>23</v>
      </c>
      <c r="J2554" t="s">
        <v>44</v>
      </c>
      <c r="K2554" t="s">
        <v>44</v>
      </c>
      <c r="L2554" t="s">
        <v>44</v>
      </c>
      <c r="M2554" t="s">
        <v>44</v>
      </c>
      <c r="N2554" t="s">
        <v>44</v>
      </c>
      <c r="O2554" t="s">
        <v>44</v>
      </c>
      <c r="P2554" t="s">
        <v>29</v>
      </c>
      <c r="Q2554">
        <v>0</v>
      </c>
      <c r="R2554" t="s">
        <v>27</v>
      </c>
      <c r="S2554">
        <v>26.9</v>
      </c>
      <c r="T2554">
        <v>1250.8499999999999</v>
      </c>
      <c r="U2554">
        <v>0</v>
      </c>
    </row>
    <row r="2555" spans="1:21" x14ac:dyDescent="0.25">
      <c r="A2555" t="s">
        <v>2587</v>
      </c>
      <c r="B2555">
        <v>1</v>
      </c>
      <c r="C2555">
        <v>1</v>
      </c>
      <c r="D2555">
        <v>0</v>
      </c>
      <c r="E2555">
        <v>0</v>
      </c>
      <c r="F2555">
        <v>2</v>
      </c>
      <c r="G2555">
        <v>1</v>
      </c>
      <c r="H2555" t="s">
        <v>23</v>
      </c>
      <c r="I2555" t="s">
        <v>23</v>
      </c>
      <c r="J2555" t="s">
        <v>44</v>
      </c>
      <c r="K2555" t="s">
        <v>44</v>
      </c>
      <c r="L2555" t="s">
        <v>44</v>
      </c>
      <c r="M2555" t="s">
        <v>44</v>
      </c>
      <c r="N2555" t="s">
        <v>44</v>
      </c>
      <c r="O2555" t="s">
        <v>44</v>
      </c>
      <c r="P2555" t="s">
        <v>26</v>
      </c>
      <c r="Q2555">
        <v>0</v>
      </c>
      <c r="R2555" t="s">
        <v>27</v>
      </c>
      <c r="S2555">
        <v>19.2</v>
      </c>
      <c r="T2555">
        <v>37.200000000000003</v>
      </c>
      <c r="U2555">
        <v>0</v>
      </c>
    </row>
    <row r="2556" spans="1:21" x14ac:dyDescent="0.25">
      <c r="A2556" t="s">
        <v>2588</v>
      </c>
      <c r="B2556">
        <v>0</v>
      </c>
      <c r="C2556">
        <v>0</v>
      </c>
      <c r="D2556">
        <v>0</v>
      </c>
      <c r="E2556">
        <v>0</v>
      </c>
      <c r="F2556">
        <v>18</v>
      </c>
      <c r="G2556">
        <v>1</v>
      </c>
      <c r="H2556" t="s">
        <v>23</v>
      </c>
      <c r="I2556" t="s">
        <v>25</v>
      </c>
      <c r="J2556" t="s">
        <v>23</v>
      </c>
      <c r="K2556" t="s">
        <v>23</v>
      </c>
      <c r="L2556" t="s">
        <v>22</v>
      </c>
      <c r="M2556" t="s">
        <v>23</v>
      </c>
      <c r="N2556" t="s">
        <v>23</v>
      </c>
      <c r="O2556" t="s">
        <v>23</v>
      </c>
      <c r="P2556" t="s">
        <v>26</v>
      </c>
      <c r="Q2556">
        <v>1</v>
      </c>
      <c r="R2556" t="s">
        <v>30</v>
      </c>
      <c r="S2556">
        <v>50</v>
      </c>
      <c r="T2556">
        <v>892.7</v>
      </c>
      <c r="U2556">
        <v>0</v>
      </c>
    </row>
    <row r="2557" spans="1:21" x14ac:dyDescent="0.25">
      <c r="A2557" t="s">
        <v>2589</v>
      </c>
      <c r="B2557">
        <v>0</v>
      </c>
      <c r="C2557">
        <v>0</v>
      </c>
      <c r="D2557">
        <v>0</v>
      </c>
      <c r="E2557">
        <v>0</v>
      </c>
      <c r="F2557">
        <v>8</v>
      </c>
      <c r="G2557">
        <v>1</v>
      </c>
      <c r="H2557" t="s">
        <v>23</v>
      </c>
      <c r="I2557" t="s">
        <v>25</v>
      </c>
      <c r="J2557" t="s">
        <v>22</v>
      </c>
      <c r="K2557" t="s">
        <v>23</v>
      </c>
      <c r="L2557" t="s">
        <v>23</v>
      </c>
      <c r="M2557" t="s">
        <v>23</v>
      </c>
      <c r="N2557" t="s">
        <v>22</v>
      </c>
      <c r="O2557" t="s">
        <v>23</v>
      </c>
      <c r="P2557" t="s">
        <v>26</v>
      </c>
      <c r="Q2557">
        <v>1</v>
      </c>
      <c r="R2557" t="s">
        <v>27</v>
      </c>
      <c r="S2557">
        <v>60</v>
      </c>
      <c r="T2557">
        <v>487.75</v>
      </c>
      <c r="U2557">
        <v>0</v>
      </c>
    </row>
    <row r="2558" spans="1:21" x14ac:dyDescent="0.25">
      <c r="A2558" t="s">
        <v>2590</v>
      </c>
      <c r="B2558">
        <v>1</v>
      </c>
      <c r="C2558">
        <v>0</v>
      </c>
      <c r="D2558">
        <v>1</v>
      </c>
      <c r="E2558">
        <v>0</v>
      </c>
      <c r="F2558">
        <v>45</v>
      </c>
      <c r="G2558">
        <v>1</v>
      </c>
      <c r="H2558" t="s">
        <v>22</v>
      </c>
      <c r="I2558" t="s">
        <v>35</v>
      </c>
      <c r="J2558" t="s">
        <v>22</v>
      </c>
      <c r="K2558" t="s">
        <v>23</v>
      </c>
      <c r="L2558" t="s">
        <v>22</v>
      </c>
      <c r="M2558" t="s">
        <v>23</v>
      </c>
      <c r="N2558" t="s">
        <v>23</v>
      </c>
      <c r="O2558" t="s">
        <v>23</v>
      </c>
      <c r="P2558" t="s">
        <v>26</v>
      </c>
      <c r="Q2558">
        <v>1</v>
      </c>
      <c r="R2558" t="s">
        <v>30</v>
      </c>
      <c r="S2558">
        <v>84.55</v>
      </c>
      <c r="T2558">
        <v>3713.95</v>
      </c>
      <c r="U2558">
        <v>0</v>
      </c>
    </row>
    <row r="2559" spans="1:21" x14ac:dyDescent="0.25">
      <c r="A2559" t="s">
        <v>2591</v>
      </c>
      <c r="B2559">
        <v>1</v>
      </c>
      <c r="C2559">
        <v>0</v>
      </c>
      <c r="D2559">
        <v>0</v>
      </c>
      <c r="E2559">
        <v>0</v>
      </c>
      <c r="F2559">
        <v>3</v>
      </c>
      <c r="G2559">
        <v>1</v>
      </c>
      <c r="H2559" t="s">
        <v>23</v>
      </c>
      <c r="I2559" t="s">
        <v>25</v>
      </c>
      <c r="J2559" t="s">
        <v>23</v>
      </c>
      <c r="K2559" t="s">
        <v>23</v>
      </c>
      <c r="L2559" t="s">
        <v>23</v>
      </c>
      <c r="M2559" t="s">
        <v>23</v>
      </c>
      <c r="N2559" t="s">
        <v>23</v>
      </c>
      <c r="O2559" t="s">
        <v>23</v>
      </c>
      <c r="P2559" t="s">
        <v>26</v>
      </c>
      <c r="Q2559">
        <v>0</v>
      </c>
      <c r="R2559" t="s">
        <v>30</v>
      </c>
      <c r="S2559">
        <v>45.45</v>
      </c>
      <c r="T2559">
        <v>141.69999999999999</v>
      </c>
      <c r="U2559">
        <v>0</v>
      </c>
    </row>
    <row r="2560" spans="1:21" x14ac:dyDescent="0.25">
      <c r="A2560" t="s">
        <v>2592</v>
      </c>
      <c r="B2560">
        <v>0</v>
      </c>
      <c r="C2560">
        <v>0</v>
      </c>
      <c r="D2560">
        <v>0</v>
      </c>
      <c r="E2560">
        <v>0</v>
      </c>
      <c r="F2560">
        <v>38</v>
      </c>
      <c r="G2560">
        <v>1</v>
      </c>
      <c r="H2560" t="s">
        <v>23</v>
      </c>
      <c r="I2560" t="s">
        <v>23</v>
      </c>
      <c r="J2560" t="s">
        <v>44</v>
      </c>
      <c r="K2560" t="s">
        <v>44</v>
      </c>
      <c r="L2560" t="s">
        <v>44</v>
      </c>
      <c r="M2560" t="s">
        <v>44</v>
      </c>
      <c r="N2560" t="s">
        <v>44</v>
      </c>
      <c r="O2560" t="s">
        <v>44</v>
      </c>
      <c r="P2560" t="s">
        <v>29</v>
      </c>
      <c r="Q2560">
        <v>0</v>
      </c>
      <c r="R2560" t="s">
        <v>30</v>
      </c>
      <c r="S2560">
        <v>20.05</v>
      </c>
      <c r="T2560">
        <v>678.2</v>
      </c>
      <c r="U2560">
        <v>0</v>
      </c>
    </row>
    <row r="2561" spans="1:21" x14ac:dyDescent="0.25">
      <c r="A2561" t="s">
        <v>2593</v>
      </c>
      <c r="B2561">
        <v>1</v>
      </c>
      <c r="C2561">
        <v>0</v>
      </c>
      <c r="D2561">
        <v>1</v>
      </c>
      <c r="E2561">
        <v>0</v>
      </c>
      <c r="F2561">
        <v>72</v>
      </c>
      <c r="G2561">
        <v>1</v>
      </c>
      <c r="H2561" t="s">
        <v>22</v>
      </c>
      <c r="I2561" t="s">
        <v>35</v>
      </c>
      <c r="J2561" t="s">
        <v>22</v>
      </c>
      <c r="K2561" t="s">
        <v>22</v>
      </c>
      <c r="L2561" t="s">
        <v>22</v>
      </c>
      <c r="M2561" t="s">
        <v>22</v>
      </c>
      <c r="N2561" t="s">
        <v>22</v>
      </c>
      <c r="O2561" t="s">
        <v>22</v>
      </c>
      <c r="P2561" t="s">
        <v>45</v>
      </c>
      <c r="Q2561">
        <v>1</v>
      </c>
      <c r="R2561" t="s">
        <v>27</v>
      </c>
      <c r="S2561">
        <v>115.55</v>
      </c>
      <c r="T2561">
        <v>8425.2999999999993</v>
      </c>
      <c r="U2561">
        <v>0</v>
      </c>
    </row>
    <row r="2562" spans="1:21" x14ac:dyDescent="0.25">
      <c r="A2562" t="s">
        <v>2594</v>
      </c>
      <c r="B2562">
        <v>1</v>
      </c>
      <c r="C2562">
        <v>0</v>
      </c>
      <c r="D2562">
        <v>0</v>
      </c>
      <c r="E2562">
        <v>0</v>
      </c>
      <c r="F2562">
        <v>46</v>
      </c>
      <c r="G2562">
        <v>1</v>
      </c>
      <c r="H2562" t="s">
        <v>22</v>
      </c>
      <c r="I2562" t="s">
        <v>35</v>
      </c>
      <c r="J2562" t="s">
        <v>22</v>
      </c>
      <c r="K2562" t="s">
        <v>22</v>
      </c>
      <c r="L2562" t="s">
        <v>23</v>
      </c>
      <c r="M2562" t="s">
        <v>23</v>
      </c>
      <c r="N2562" t="s">
        <v>23</v>
      </c>
      <c r="O2562" t="s">
        <v>22</v>
      </c>
      <c r="P2562" t="s">
        <v>26</v>
      </c>
      <c r="Q2562">
        <v>1</v>
      </c>
      <c r="R2562" t="s">
        <v>27</v>
      </c>
      <c r="S2562">
        <v>93.7</v>
      </c>
      <c r="T2562">
        <v>4154.8</v>
      </c>
      <c r="U2562">
        <v>1</v>
      </c>
    </row>
    <row r="2563" spans="1:21" x14ac:dyDescent="0.25">
      <c r="A2563" t="s">
        <v>2595</v>
      </c>
      <c r="B2563">
        <v>0</v>
      </c>
      <c r="C2563">
        <v>0</v>
      </c>
      <c r="D2563">
        <v>1</v>
      </c>
      <c r="E2563">
        <v>1</v>
      </c>
      <c r="F2563">
        <v>71</v>
      </c>
      <c r="G2563">
        <v>1</v>
      </c>
      <c r="H2563" t="s">
        <v>22</v>
      </c>
      <c r="I2563" t="s">
        <v>35</v>
      </c>
      <c r="J2563" t="s">
        <v>22</v>
      </c>
      <c r="K2563" t="s">
        <v>22</v>
      </c>
      <c r="L2563" t="s">
        <v>22</v>
      </c>
      <c r="M2563" t="s">
        <v>23</v>
      </c>
      <c r="N2563" t="s">
        <v>22</v>
      </c>
      <c r="O2563" t="s">
        <v>23</v>
      </c>
      <c r="P2563" t="s">
        <v>45</v>
      </c>
      <c r="Q2563">
        <v>1</v>
      </c>
      <c r="R2563" t="s">
        <v>38</v>
      </c>
      <c r="S2563">
        <v>99</v>
      </c>
      <c r="T2563">
        <v>7061.65</v>
      </c>
      <c r="U2563">
        <v>0</v>
      </c>
    </row>
    <row r="2564" spans="1:21" x14ac:dyDescent="0.25">
      <c r="A2564" t="s">
        <v>2596</v>
      </c>
      <c r="B2564">
        <v>1</v>
      </c>
      <c r="C2564">
        <v>0</v>
      </c>
      <c r="D2564">
        <v>1</v>
      </c>
      <c r="E2564">
        <v>1</v>
      </c>
      <c r="F2564">
        <v>66</v>
      </c>
      <c r="G2564">
        <v>0</v>
      </c>
      <c r="H2564" t="s">
        <v>24</v>
      </c>
      <c r="I2564" t="s">
        <v>25</v>
      </c>
      <c r="J2564" t="s">
        <v>23</v>
      </c>
      <c r="K2564" t="s">
        <v>23</v>
      </c>
      <c r="L2564" t="s">
        <v>23</v>
      </c>
      <c r="M2564" t="s">
        <v>22</v>
      </c>
      <c r="N2564" t="s">
        <v>22</v>
      </c>
      <c r="O2564" t="s">
        <v>22</v>
      </c>
      <c r="P2564" t="s">
        <v>45</v>
      </c>
      <c r="Q2564">
        <v>0</v>
      </c>
      <c r="R2564" t="s">
        <v>33</v>
      </c>
      <c r="S2564">
        <v>50.55</v>
      </c>
      <c r="T2564">
        <v>3364.55</v>
      </c>
      <c r="U2564">
        <v>0</v>
      </c>
    </row>
    <row r="2565" spans="1:21" x14ac:dyDescent="0.25">
      <c r="A2565" t="s">
        <v>2597</v>
      </c>
      <c r="B2565">
        <v>1</v>
      </c>
      <c r="C2565">
        <v>1</v>
      </c>
      <c r="D2565">
        <v>0</v>
      </c>
      <c r="E2565">
        <v>0</v>
      </c>
      <c r="F2565">
        <v>25</v>
      </c>
      <c r="G2565">
        <v>1</v>
      </c>
      <c r="H2565" t="s">
        <v>22</v>
      </c>
      <c r="I2565" t="s">
        <v>35</v>
      </c>
      <c r="J2565" t="s">
        <v>23</v>
      </c>
      <c r="K2565" t="s">
        <v>22</v>
      </c>
      <c r="L2565" t="s">
        <v>22</v>
      </c>
      <c r="M2565" t="s">
        <v>23</v>
      </c>
      <c r="N2565" t="s">
        <v>22</v>
      </c>
      <c r="O2565" t="s">
        <v>22</v>
      </c>
      <c r="P2565" t="s">
        <v>26</v>
      </c>
      <c r="Q2565">
        <v>0</v>
      </c>
      <c r="R2565" t="s">
        <v>30</v>
      </c>
      <c r="S2565">
        <v>105.95</v>
      </c>
      <c r="T2565">
        <v>2655.25</v>
      </c>
      <c r="U2565">
        <v>1</v>
      </c>
    </row>
    <row r="2566" spans="1:21" x14ac:dyDescent="0.25">
      <c r="A2566" t="s">
        <v>2598</v>
      </c>
      <c r="B2566">
        <v>1</v>
      </c>
      <c r="C2566">
        <v>0</v>
      </c>
      <c r="D2566">
        <v>0</v>
      </c>
      <c r="E2566">
        <v>0</v>
      </c>
      <c r="F2566">
        <v>18</v>
      </c>
      <c r="G2566">
        <v>1</v>
      </c>
      <c r="H2566" t="s">
        <v>22</v>
      </c>
      <c r="I2566" t="s">
        <v>25</v>
      </c>
      <c r="J2566" t="s">
        <v>23</v>
      </c>
      <c r="K2566" t="s">
        <v>23</v>
      </c>
      <c r="L2566" t="s">
        <v>22</v>
      </c>
      <c r="M2566" t="s">
        <v>22</v>
      </c>
      <c r="N2566" t="s">
        <v>22</v>
      </c>
      <c r="O2566" t="s">
        <v>22</v>
      </c>
      <c r="P2566" t="s">
        <v>29</v>
      </c>
      <c r="Q2566">
        <v>1</v>
      </c>
      <c r="R2566" t="s">
        <v>38</v>
      </c>
      <c r="S2566">
        <v>82</v>
      </c>
      <c r="T2566">
        <v>1425.45</v>
      </c>
      <c r="U2566">
        <v>1</v>
      </c>
    </row>
    <row r="2567" spans="1:21" x14ac:dyDescent="0.25">
      <c r="A2567" t="s">
        <v>2599</v>
      </c>
      <c r="B2567">
        <v>0</v>
      </c>
      <c r="C2567">
        <v>0</v>
      </c>
      <c r="D2567">
        <v>1</v>
      </c>
      <c r="E2567">
        <v>1</v>
      </c>
      <c r="F2567">
        <v>13</v>
      </c>
      <c r="G2567">
        <v>1</v>
      </c>
      <c r="H2567" t="s">
        <v>22</v>
      </c>
      <c r="I2567" t="s">
        <v>23</v>
      </c>
      <c r="J2567" t="s">
        <v>44</v>
      </c>
      <c r="K2567" t="s">
        <v>44</v>
      </c>
      <c r="L2567" t="s">
        <v>44</v>
      </c>
      <c r="M2567" t="s">
        <v>44</v>
      </c>
      <c r="N2567" t="s">
        <v>44</v>
      </c>
      <c r="O2567" t="s">
        <v>44</v>
      </c>
      <c r="P2567" t="s">
        <v>45</v>
      </c>
      <c r="Q2567">
        <v>1</v>
      </c>
      <c r="R2567" t="s">
        <v>33</v>
      </c>
      <c r="S2567">
        <v>25</v>
      </c>
      <c r="T2567">
        <v>332.5</v>
      </c>
      <c r="U2567">
        <v>0</v>
      </c>
    </row>
    <row r="2568" spans="1:21" x14ac:dyDescent="0.25">
      <c r="A2568" t="s">
        <v>2600</v>
      </c>
      <c r="B2568">
        <v>0</v>
      </c>
      <c r="C2568">
        <v>0</v>
      </c>
      <c r="D2568">
        <v>1</v>
      </c>
      <c r="E2568">
        <v>1</v>
      </c>
      <c r="F2568">
        <v>65</v>
      </c>
      <c r="G2568">
        <v>1</v>
      </c>
      <c r="H2568" t="s">
        <v>22</v>
      </c>
      <c r="I2568" t="s">
        <v>25</v>
      </c>
      <c r="J2568" t="s">
        <v>22</v>
      </c>
      <c r="K2568" t="s">
        <v>22</v>
      </c>
      <c r="L2568" t="s">
        <v>22</v>
      </c>
      <c r="M2568" t="s">
        <v>22</v>
      </c>
      <c r="N2568" t="s">
        <v>22</v>
      </c>
      <c r="O2568" t="s">
        <v>22</v>
      </c>
      <c r="P2568" t="s">
        <v>45</v>
      </c>
      <c r="Q2568">
        <v>0</v>
      </c>
      <c r="R2568" t="s">
        <v>33</v>
      </c>
      <c r="S2568">
        <v>91.55</v>
      </c>
      <c r="T2568">
        <v>5963.95</v>
      </c>
      <c r="U2568">
        <v>0</v>
      </c>
    </row>
    <row r="2569" spans="1:21" x14ac:dyDescent="0.25">
      <c r="A2569" t="s">
        <v>2601</v>
      </c>
      <c r="B2569">
        <v>1</v>
      </c>
      <c r="C2569">
        <v>0</v>
      </c>
      <c r="D2569">
        <v>1</v>
      </c>
      <c r="E2569">
        <v>0</v>
      </c>
      <c r="F2569">
        <v>60</v>
      </c>
      <c r="G2569">
        <v>1</v>
      </c>
      <c r="H2569" t="s">
        <v>22</v>
      </c>
      <c r="I2569" t="s">
        <v>35</v>
      </c>
      <c r="J2569" t="s">
        <v>23</v>
      </c>
      <c r="K2569" t="s">
        <v>22</v>
      </c>
      <c r="L2569" t="s">
        <v>22</v>
      </c>
      <c r="M2569" t="s">
        <v>23</v>
      </c>
      <c r="N2569" t="s">
        <v>22</v>
      </c>
      <c r="O2569" t="s">
        <v>23</v>
      </c>
      <c r="P2569" t="s">
        <v>26</v>
      </c>
      <c r="Q2569">
        <v>1</v>
      </c>
      <c r="R2569" t="s">
        <v>27</v>
      </c>
      <c r="S2569">
        <v>95.75</v>
      </c>
      <c r="T2569">
        <v>5742.9</v>
      </c>
      <c r="U2569">
        <v>1</v>
      </c>
    </row>
    <row r="2570" spans="1:21" x14ac:dyDescent="0.25">
      <c r="A2570" t="s">
        <v>2602</v>
      </c>
      <c r="B2570">
        <v>1</v>
      </c>
      <c r="C2570">
        <v>0</v>
      </c>
      <c r="D2570">
        <v>1</v>
      </c>
      <c r="E2570">
        <v>1</v>
      </c>
      <c r="F2570">
        <v>15</v>
      </c>
      <c r="G2570">
        <v>1</v>
      </c>
      <c r="H2570" t="s">
        <v>23</v>
      </c>
      <c r="I2570" t="s">
        <v>23</v>
      </c>
      <c r="J2570" t="s">
        <v>44</v>
      </c>
      <c r="K2570" t="s">
        <v>44</v>
      </c>
      <c r="L2570" t="s">
        <v>44</v>
      </c>
      <c r="M2570" t="s">
        <v>44</v>
      </c>
      <c r="N2570" t="s">
        <v>44</v>
      </c>
      <c r="O2570" t="s">
        <v>44</v>
      </c>
      <c r="P2570" t="s">
        <v>45</v>
      </c>
      <c r="Q2570">
        <v>0</v>
      </c>
      <c r="R2570" t="s">
        <v>30</v>
      </c>
      <c r="S2570">
        <v>19.350000000000001</v>
      </c>
      <c r="T2570">
        <v>278.85000000000002</v>
      </c>
      <c r="U2570">
        <v>0</v>
      </c>
    </row>
    <row r="2571" spans="1:21" x14ac:dyDescent="0.25">
      <c r="A2571" t="s">
        <v>2603</v>
      </c>
      <c r="B2571">
        <v>0</v>
      </c>
      <c r="C2571">
        <v>0</v>
      </c>
      <c r="D2571">
        <v>1</v>
      </c>
      <c r="E2571">
        <v>0</v>
      </c>
      <c r="F2571">
        <v>72</v>
      </c>
      <c r="G2571">
        <v>1</v>
      </c>
      <c r="H2571" t="s">
        <v>22</v>
      </c>
      <c r="I2571" t="s">
        <v>23</v>
      </c>
      <c r="J2571" t="s">
        <v>44</v>
      </c>
      <c r="K2571" t="s">
        <v>44</v>
      </c>
      <c r="L2571" t="s">
        <v>44</v>
      </c>
      <c r="M2571" t="s">
        <v>44</v>
      </c>
      <c r="N2571" t="s">
        <v>44</v>
      </c>
      <c r="O2571" t="s">
        <v>44</v>
      </c>
      <c r="P2571" t="s">
        <v>45</v>
      </c>
      <c r="Q2571">
        <v>0</v>
      </c>
      <c r="R2571" t="s">
        <v>38</v>
      </c>
      <c r="S2571">
        <v>24.85</v>
      </c>
      <c r="T2571">
        <v>1871.85</v>
      </c>
      <c r="U2571">
        <v>0</v>
      </c>
    </row>
    <row r="2572" spans="1:21" x14ac:dyDescent="0.25">
      <c r="A2572" t="s">
        <v>2604</v>
      </c>
      <c r="B2572">
        <v>1</v>
      </c>
      <c r="C2572">
        <v>0</v>
      </c>
      <c r="D2572">
        <v>1</v>
      </c>
      <c r="E2572">
        <v>0</v>
      </c>
      <c r="F2572">
        <v>30</v>
      </c>
      <c r="G2572">
        <v>1</v>
      </c>
      <c r="H2572" t="s">
        <v>22</v>
      </c>
      <c r="I2572" t="s">
        <v>35</v>
      </c>
      <c r="J2572" t="s">
        <v>23</v>
      </c>
      <c r="K2572" t="s">
        <v>23</v>
      </c>
      <c r="L2572" t="s">
        <v>23</v>
      </c>
      <c r="M2572" t="s">
        <v>23</v>
      </c>
      <c r="N2572" t="s">
        <v>22</v>
      </c>
      <c r="O2572" t="s">
        <v>22</v>
      </c>
      <c r="P2572" t="s">
        <v>26</v>
      </c>
      <c r="Q2572">
        <v>1</v>
      </c>
      <c r="R2572" t="s">
        <v>38</v>
      </c>
      <c r="S2572">
        <v>94.05</v>
      </c>
      <c r="T2572">
        <v>2866.45</v>
      </c>
      <c r="U2572">
        <v>1</v>
      </c>
    </row>
    <row r="2573" spans="1:21" x14ac:dyDescent="0.25">
      <c r="A2573" t="s">
        <v>2605</v>
      </c>
      <c r="B2573">
        <v>0</v>
      </c>
      <c r="C2573">
        <v>0</v>
      </c>
      <c r="D2573">
        <v>1</v>
      </c>
      <c r="E2573">
        <v>1</v>
      </c>
      <c r="F2573">
        <v>42</v>
      </c>
      <c r="G2573">
        <v>1</v>
      </c>
      <c r="H2573" t="s">
        <v>23</v>
      </c>
      <c r="I2573" t="s">
        <v>35</v>
      </c>
      <c r="J2573" t="s">
        <v>23</v>
      </c>
      <c r="K2573" t="s">
        <v>23</v>
      </c>
      <c r="L2573" t="s">
        <v>22</v>
      </c>
      <c r="M2573" t="s">
        <v>22</v>
      </c>
      <c r="N2573" t="s">
        <v>22</v>
      </c>
      <c r="O2573" t="s">
        <v>22</v>
      </c>
      <c r="P2573" t="s">
        <v>45</v>
      </c>
      <c r="Q2573">
        <v>1</v>
      </c>
      <c r="R2573" t="s">
        <v>27</v>
      </c>
      <c r="S2573">
        <v>100.4</v>
      </c>
      <c r="T2573">
        <v>4303.6499999999996</v>
      </c>
      <c r="U2573">
        <v>0</v>
      </c>
    </row>
    <row r="2574" spans="1:21" x14ac:dyDescent="0.25">
      <c r="A2574" t="s">
        <v>2606</v>
      </c>
      <c r="B2574">
        <v>0</v>
      </c>
      <c r="C2574">
        <v>0</v>
      </c>
      <c r="D2574">
        <v>1</v>
      </c>
      <c r="E2574">
        <v>0</v>
      </c>
      <c r="F2574">
        <v>71</v>
      </c>
      <c r="G2574">
        <v>1</v>
      </c>
      <c r="H2574" t="s">
        <v>22</v>
      </c>
      <c r="I2574" t="s">
        <v>23</v>
      </c>
      <c r="J2574" t="s">
        <v>44</v>
      </c>
      <c r="K2574" t="s">
        <v>44</v>
      </c>
      <c r="L2574" t="s">
        <v>44</v>
      </c>
      <c r="M2574" t="s">
        <v>44</v>
      </c>
      <c r="N2574" t="s">
        <v>44</v>
      </c>
      <c r="O2574" t="s">
        <v>44</v>
      </c>
      <c r="P2574" t="s">
        <v>45</v>
      </c>
      <c r="Q2574">
        <v>0</v>
      </c>
      <c r="R2574" t="s">
        <v>33</v>
      </c>
      <c r="S2574">
        <v>25</v>
      </c>
      <c r="T2574">
        <v>1753</v>
      </c>
      <c r="U2574">
        <v>0</v>
      </c>
    </row>
    <row r="2575" spans="1:21" x14ac:dyDescent="0.25">
      <c r="A2575" t="s">
        <v>2607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1</v>
      </c>
      <c r="H2575" t="s">
        <v>23</v>
      </c>
      <c r="I2575" t="s">
        <v>25</v>
      </c>
      <c r="J2575" t="s">
        <v>23</v>
      </c>
      <c r="K2575" t="s">
        <v>23</v>
      </c>
      <c r="L2575" t="s">
        <v>23</v>
      </c>
      <c r="M2575" t="s">
        <v>23</v>
      </c>
      <c r="N2575" t="s">
        <v>23</v>
      </c>
      <c r="O2575" t="s">
        <v>22</v>
      </c>
      <c r="P2575" t="s">
        <v>26</v>
      </c>
      <c r="Q2575">
        <v>1</v>
      </c>
      <c r="R2575" t="s">
        <v>30</v>
      </c>
      <c r="S2575">
        <v>54.75</v>
      </c>
      <c r="T2575">
        <v>54.75</v>
      </c>
      <c r="U2575">
        <v>1</v>
      </c>
    </row>
    <row r="2576" spans="1:21" x14ac:dyDescent="0.25">
      <c r="A2576" t="s">
        <v>2608</v>
      </c>
      <c r="B2576">
        <v>1</v>
      </c>
      <c r="C2576">
        <v>1</v>
      </c>
      <c r="D2576">
        <v>0</v>
      </c>
      <c r="E2576">
        <v>0</v>
      </c>
      <c r="F2576">
        <v>39</v>
      </c>
      <c r="G2576">
        <v>1</v>
      </c>
      <c r="H2576" t="s">
        <v>22</v>
      </c>
      <c r="I2576" t="s">
        <v>35</v>
      </c>
      <c r="J2576" t="s">
        <v>23</v>
      </c>
      <c r="K2576" t="s">
        <v>23</v>
      </c>
      <c r="L2576" t="s">
        <v>23</v>
      </c>
      <c r="M2576" t="s">
        <v>23</v>
      </c>
      <c r="N2576" t="s">
        <v>22</v>
      </c>
      <c r="O2576" t="s">
        <v>22</v>
      </c>
      <c r="P2576" t="s">
        <v>26</v>
      </c>
      <c r="Q2576">
        <v>1</v>
      </c>
      <c r="R2576" t="s">
        <v>33</v>
      </c>
      <c r="S2576">
        <v>95.65</v>
      </c>
      <c r="T2576">
        <v>3759.05</v>
      </c>
      <c r="U2576">
        <v>1</v>
      </c>
    </row>
    <row r="2577" spans="1:21" x14ac:dyDescent="0.25">
      <c r="A2577" t="s">
        <v>2609</v>
      </c>
      <c r="B2577">
        <v>0</v>
      </c>
      <c r="C2577">
        <v>0</v>
      </c>
      <c r="D2577">
        <v>0</v>
      </c>
      <c r="E2577">
        <v>0</v>
      </c>
      <c r="F2577">
        <v>35</v>
      </c>
      <c r="G2577">
        <v>1</v>
      </c>
      <c r="H2577" t="s">
        <v>23</v>
      </c>
      <c r="I2577" t="s">
        <v>23</v>
      </c>
      <c r="J2577" t="s">
        <v>44</v>
      </c>
      <c r="K2577" t="s">
        <v>44</v>
      </c>
      <c r="L2577" t="s">
        <v>44</v>
      </c>
      <c r="M2577" t="s">
        <v>44</v>
      </c>
      <c r="N2577" t="s">
        <v>44</v>
      </c>
      <c r="O2577" t="s">
        <v>44</v>
      </c>
      <c r="P2577" t="s">
        <v>26</v>
      </c>
      <c r="Q2577">
        <v>0</v>
      </c>
      <c r="R2577" t="s">
        <v>33</v>
      </c>
      <c r="S2577">
        <v>19.25</v>
      </c>
      <c r="T2577">
        <v>617.65</v>
      </c>
      <c r="U2577">
        <v>0</v>
      </c>
    </row>
    <row r="2578" spans="1:21" x14ac:dyDescent="0.25">
      <c r="A2578" t="s">
        <v>2610</v>
      </c>
      <c r="B2578">
        <v>0</v>
      </c>
      <c r="C2578">
        <v>0</v>
      </c>
      <c r="D2578">
        <v>1</v>
      </c>
      <c r="E2578">
        <v>1</v>
      </c>
      <c r="F2578">
        <v>53</v>
      </c>
      <c r="G2578">
        <v>1</v>
      </c>
      <c r="H2578" t="s">
        <v>23</v>
      </c>
      <c r="I2578" t="s">
        <v>35</v>
      </c>
      <c r="J2578" t="s">
        <v>23</v>
      </c>
      <c r="K2578" t="s">
        <v>22</v>
      </c>
      <c r="L2578" t="s">
        <v>22</v>
      </c>
      <c r="M2578" t="s">
        <v>22</v>
      </c>
      <c r="N2578" t="s">
        <v>22</v>
      </c>
      <c r="O2578" t="s">
        <v>22</v>
      </c>
      <c r="P2578" t="s">
        <v>26</v>
      </c>
      <c r="Q2578">
        <v>1</v>
      </c>
      <c r="R2578" t="s">
        <v>33</v>
      </c>
      <c r="S2578">
        <v>108.25</v>
      </c>
      <c r="T2578">
        <v>5935.1</v>
      </c>
      <c r="U2578">
        <v>0</v>
      </c>
    </row>
    <row r="2579" spans="1:21" x14ac:dyDescent="0.25">
      <c r="A2579" t="s">
        <v>2611</v>
      </c>
      <c r="B2579">
        <v>0</v>
      </c>
      <c r="C2579">
        <v>0</v>
      </c>
      <c r="D2579">
        <v>0</v>
      </c>
      <c r="E2579">
        <v>0</v>
      </c>
      <c r="F2579">
        <v>1</v>
      </c>
      <c r="G2579">
        <v>1</v>
      </c>
      <c r="H2579" t="s">
        <v>22</v>
      </c>
      <c r="I2579" t="s">
        <v>35</v>
      </c>
      <c r="J2579" t="s">
        <v>23</v>
      </c>
      <c r="K2579" t="s">
        <v>23</v>
      </c>
      <c r="L2579" t="s">
        <v>23</v>
      </c>
      <c r="M2579" t="s">
        <v>23</v>
      </c>
      <c r="N2579" t="s">
        <v>22</v>
      </c>
      <c r="O2579" t="s">
        <v>22</v>
      </c>
      <c r="P2579" t="s">
        <v>26</v>
      </c>
      <c r="Q2579">
        <v>1</v>
      </c>
      <c r="R2579" t="s">
        <v>27</v>
      </c>
      <c r="S2579">
        <v>94.6</v>
      </c>
      <c r="T2579">
        <v>94.6</v>
      </c>
      <c r="U2579">
        <v>1</v>
      </c>
    </row>
    <row r="2580" spans="1:21" x14ac:dyDescent="0.25">
      <c r="A2580" t="s">
        <v>2612</v>
      </c>
      <c r="B2580">
        <v>0</v>
      </c>
      <c r="C2580">
        <v>1</v>
      </c>
      <c r="D2580">
        <v>1</v>
      </c>
      <c r="E2580">
        <v>1</v>
      </c>
      <c r="F2580">
        <v>31</v>
      </c>
      <c r="G2580">
        <v>1</v>
      </c>
      <c r="H2580" t="s">
        <v>23</v>
      </c>
      <c r="I2580" t="s">
        <v>35</v>
      </c>
      <c r="J2580" t="s">
        <v>23</v>
      </c>
      <c r="K2580" t="s">
        <v>23</v>
      </c>
      <c r="L2580" t="s">
        <v>22</v>
      </c>
      <c r="M2580" t="s">
        <v>22</v>
      </c>
      <c r="N2580" t="s">
        <v>22</v>
      </c>
      <c r="O2580" t="s">
        <v>22</v>
      </c>
      <c r="P2580" t="s">
        <v>26</v>
      </c>
      <c r="Q2580">
        <v>1</v>
      </c>
      <c r="R2580" t="s">
        <v>27</v>
      </c>
      <c r="S2580">
        <v>98.9</v>
      </c>
      <c r="T2580">
        <v>2911.3</v>
      </c>
      <c r="U2580">
        <v>1</v>
      </c>
    </row>
    <row r="2581" spans="1:21" x14ac:dyDescent="0.25">
      <c r="A2581" t="s">
        <v>2613</v>
      </c>
      <c r="B2581">
        <v>1</v>
      </c>
      <c r="C2581">
        <v>0</v>
      </c>
      <c r="D2581">
        <v>0</v>
      </c>
      <c r="E2581">
        <v>0</v>
      </c>
      <c r="F2581">
        <v>48</v>
      </c>
      <c r="G2581">
        <v>1</v>
      </c>
      <c r="H2581" t="s">
        <v>23</v>
      </c>
      <c r="I2581" t="s">
        <v>23</v>
      </c>
      <c r="J2581" t="s">
        <v>44</v>
      </c>
      <c r="K2581" t="s">
        <v>44</v>
      </c>
      <c r="L2581" t="s">
        <v>44</v>
      </c>
      <c r="M2581" t="s">
        <v>44</v>
      </c>
      <c r="N2581" t="s">
        <v>44</v>
      </c>
      <c r="O2581" t="s">
        <v>44</v>
      </c>
      <c r="P2581" t="s">
        <v>45</v>
      </c>
      <c r="Q2581">
        <v>0</v>
      </c>
      <c r="R2581" t="s">
        <v>38</v>
      </c>
      <c r="S2581">
        <v>20.149999999999999</v>
      </c>
      <c r="T2581">
        <v>982.95</v>
      </c>
      <c r="U2581">
        <v>0</v>
      </c>
    </row>
    <row r="2582" spans="1:21" x14ac:dyDescent="0.25">
      <c r="A2582" t="s">
        <v>2614</v>
      </c>
      <c r="B2582">
        <v>0</v>
      </c>
      <c r="C2582">
        <v>1</v>
      </c>
      <c r="D2582">
        <v>0</v>
      </c>
      <c r="E2582">
        <v>1</v>
      </c>
      <c r="F2582">
        <v>30</v>
      </c>
      <c r="G2582">
        <v>1</v>
      </c>
      <c r="H2582" t="s">
        <v>22</v>
      </c>
      <c r="I2582" t="s">
        <v>35</v>
      </c>
      <c r="J2582" t="s">
        <v>23</v>
      </c>
      <c r="K2582" t="s">
        <v>23</v>
      </c>
      <c r="L2582" t="s">
        <v>23</v>
      </c>
      <c r="M2582" t="s">
        <v>22</v>
      </c>
      <c r="N2582" t="s">
        <v>22</v>
      </c>
      <c r="O2582" t="s">
        <v>22</v>
      </c>
      <c r="P2582" t="s">
        <v>26</v>
      </c>
      <c r="Q2582">
        <v>1</v>
      </c>
      <c r="R2582" t="s">
        <v>27</v>
      </c>
      <c r="S2582">
        <v>101.3</v>
      </c>
      <c r="T2582">
        <v>2974.5</v>
      </c>
      <c r="U2582">
        <v>0</v>
      </c>
    </row>
    <row r="2583" spans="1:21" x14ac:dyDescent="0.25">
      <c r="A2583" t="s">
        <v>2615</v>
      </c>
      <c r="B2583">
        <v>1</v>
      </c>
      <c r="C2583">
        <v>0</v>
      </c>
      <c r="D2583">
        <v>0</v>
      </c>
      <c r="E2583">
        <v>0</v>
      </c>
      <c r="F2583">
        <v>10</v>
      </c>
      <c r="G2583">
        <v>1</v>
      </c>
      <c r="H2583" t="s">
        <v>23</v>
      </c>
      <c r="I2583" t="s">
        <v>23</v>
      </c>
      <c r="J2583" t="s">
        <v>44</v>
      </c>
      <c r="K2583" t="s">
        <v>44</v>
      </c>
      <c r="L2583" t="s">
        <v>44</v>
      </c>
      <c r="M2583" t="s">
        <v>44</v>
      </c>
      <c r="N2583" t="s">
        <v>44</v>
      </c>
      <c r="O2583" t="s">
        <v>44</v>
      </c>
      <c r="P2583" t="s">
        <v>26</v>
      </c>
      <c r="Q2583">
        <v>0</v>
      </c>
      <c r="R2583" t="s">
        <v>38</v>
      </c>
      <c r="S2583">
        <v>20</v>
      </c>
      <c r="T2583">
        <v>198.7</v>
      </c>
      <c r="U2583">
        <v>0</v>
      </c>
    </row>
    <row r="2584" spans="1:21" x14ac:dyDescent="0.25">
      <c r="A2584" t="s">
        <v>2616</v>
      </c>
      <c r="B2584">
        <v>0</v>
      </c>
      <c r="C2584">
        <v>0</v>
      </c>
      <c r="D2584">
        <v>0</v>
      </c>
      <c r="E2584">
        <v>1</v>
      </c>
      <c r="F2584">
        <v>12</v>
      </c>
      <c r="G2584">
        <v>1</v>
      </c>
      <c r="H2584" t="s">
        <v>22</v>
      </c>
      <c r="I2584" t="s">
        <v>35</v>
      </c>
      <c r="J2584" t="s">
        <v>23</v>
      </c>
      <c r="K2584" t="s">
        <v>22</v>
      </c>
      <c r="L2584" t="s">
        <v>22</v>
      </c>
      <c r="M2584" t="s">
        <v>23</v>
      </c>
      <c r="N2584" t="s">
        <v>22</v>
      </c>
      <c r="O2584" t="s">
        <v>22</v>
      </c>
      <c r="P2584" t="s">
        <v>26</v>
      </c>
      <c r="Q2584">
        <v>1</v>
      </c>
      <c r="R2584" t="s">
        <v>27</v>
      </c>
      <c r="S2584">
        <v>105.3</v>
      </c>
      <c r="T2584">
        <v>1275.6500000000001</v>
      </c>
      <c r="U2584">
        <v>0</v>
      </c>
    </row>
    <row r="2585" spans="1:21" x14ac:dyDescent="0.25">
      <c r="A2585" t="s">
        <v>2617</v>
      </c>
      <c r="B2585">
        <v>0</v>
      </c>
      <c r="C2585">
        <v>1</v>
      </c>
      <c r="D2585">
        <v>0</v>
      </c>
      <c r="E2585">
        <v>0</v>
      </c>
      <c r="F2585">
        <v>57</v>
      </c>
      <c r="G2585">
        <v>1</v>
      </c>
      <c r="H2585" t="s">
        <v>23</v>
      </c>
      <c r="I2585" t="s">
        <v>25</v>
      </c>
      <c r="J2585" t="s">
        <v>22</v>
      </c>
      <c r="K2585" t="s">
        <v>23</v>
      </c>
      <c r="L2585" t="s">
        <v>22</v>
      </c>
      <c r="M2585" t="s">
        <v>22</v>
      </c>
      <c r="N2585" t="s">
        <v>22</v>
      </c>
      <c r="O2585" t="s">
        <v>23</v>
      </c>
      <c r="P2585" t="s">
        <v>45</v>
      </c>
      <c r="Q2585">
        <v>0</v>
      </c>
      <c r="R2585" t="s">
        <v>33</v>
      </c>
      <c r="S2585">
        <v>69.849999999999994</v>
      </c>
      <c r="T2585">
        <v>4003</v>
      </c>
      <c r="U2585">
        <v>0</v>
      </c>
    </row>
    <row r="2586" spans="1:21" x14ac:dyDescent="0.25">
      <c r="A2586" t="s">
        <v>2618</v>
      </c>
      <c r="B2586">
        <v>0</v>
      </c>
      <c r="C2586">
        <v>0</v>
      </c>
      <c r="D2586">
        <v>1</v>
      </c>
      <c r="E2586">
        <v>0</v>
      </c>
      <c r="F2586">
        <v>58</v>
      </c>
      <c r="G2586">
        <v>1</v>
      </c>
      <c r="H2586" t="s">
        <v>23</v>
      </c>
      <c r="I2586" t="s">
        <v>25</v>
      </c>
      <c r="J2586" t="s">
        <v>22</v>
      </c>
      <c r="K2586" t="s">
        <v>22</v>
      </c>
      <c r="L2586" t="s">
        <v>23</v>
      </c>
      <c r="M2586" t="s">
        <v>23</v>
      </c>
      <c r="N2586" t="s">
        <v>22</v>
      </c>
      <c r="O2586" t="s">
        <v>23</v>
      </c>
      <c r="P2586" t="s">
        <v>26</v>
      </c>
      <c r="Q2586">
        <v>1</v>
      </c>
      <c r="R2586" t="s">
        <v>38</v>
      </c>
      <c r="S2586">
        <v>65.25</v>
      </c>
      <c r="T2586">
        <v>3791.6</v>
      </c>
      <c r="U2586">
        <v>0</v>
      </c>
    </row>
    <row r="2587" spans="1:21" x14ac:dyDescent="0.25">
      <c r="A2587" t="s">
        <v>2619</v>
      </c>
      <c r="B2587">
        <v>0</v>
      </c>
      <c r="C2587">
        <v>0</v>
      </c>
      <c r="D2587">
        <v>0</v>
      </c>
      <c r="E2587">
        <v>0</v>
      </c>
      <c r="F2587">
        <v>37</v>
      </c>
      <c r="G2587">
        <v>1</v>
      </c>
      <c r="H2587" t="s">
        <v>23</v>
      </c>
      <c r="I2587" t="s">
        <v>23</v>
      </c>
      <c r="J2587" t="s">
        <v>44</v>
      </c>
      <c r="K2587" t="s">
        <v>44</v>
      </c>
      <c r="L2587" t="s">
        <v>44</v>
      </c>
      <c r="M2587" t="s">
        <v>44</v>
      </c>
      <c r="N2587" t="s">
        <v>44</v>
      </c>
      <c r="O2587" t="s">
        <v>44</v>
      </c>
      <c r="P2587" t="s">
        <v>45</v>
      </c>
      <c r="Q2587">
        <v>0</v>
      </c>
      <c r="R2587" t="s">
        <v>30</v>
      </c>
      <c r="S2587">
        <v>19.8</v>
      </c>
      <c r="T2587">
        <v>813.3</v>
      </c>
      <c r="U2587">
        <v>0</v>
      </c>
    </row>
    <row r="2588" spans="1:21" x14ac:dyDescent="0.25">
      <c r="A2588" t="s">
        <v>2620</v>
      </c>
      <c r="B2588">
        <v>0</v>
      </c>
      <c r="C2588">
        <v>0</v>
      </c>
      <c r="D2588">
        <v>1</v>
      </c>
      <c r="E2588">
        <v>1</v>
      </c>
      <c r="F2588">
        <v>44</v>
      </c>
      <c r="G2588">
        <v>1</v>
      </c>
      <c r="H2588" t="s">
        <v>23</v>
      </c>
      <c r="I2588" t="s">
        <v>23</v>
      </c>
      <c r="J2588" t="s">
        <v>44</v>
      </c>
      <c r="K2588" t="s">
        <v>44</v>
      </c>
      <c r="L2588" t="s">
        <v>44</v>
      </c>
      <c r="M2588" t="s">
        <v>44</v>
      </c>
      <c r="N2588" t="s">
        <v>44</v>
      </c>
      <c r="O2588" t="s">
        <v>44</v>
      </c>
      <c r="P2588" t="s">
        <v>26</v>
      </c>
      <c r="Q2588">
        <v>0</v>
      </c>
      <c r="R2588" t="s">
        <v>30</v>
      </c>
      <c r="S2588">
        <v>19.600000000000001</v>
      </c>
      <c r="T2588">
        <v>780.25</v>
      </c>
      <c r="U2588">
        <v>0</v>
      </c>
    </row>
    <row r="2589" spans="1:21" x14ac:dyDescent="0.25">
      <c r="A2589" t="s">
        <v>2621</v>
      </c>
      <c r="B2589">
        <v>1</v>
      </c>
      <c r="C2589">
        <v>0</v>
      </c>
      <c r="D2589">
        <v>0</v>
      </c>
      <c r="E2589">
        <v>1</v>
      </c>
      <c r="F2589">
        <v>27</v>
      </c>
      <c r="G2589">
        <v>1</v>
      </c>
      <c r="H2589" t="s">
        <v>23</v>
      </c>
      <c r="I2589" t="s">
        <v>23</v>
      </c>
      <c r="J2589" t="s">
        <v>44</v>
      </c>
      <c r="K2589" t="s">
        <v>44</v>
      </c>
      <c r="L2589" t="s">
        <v>44</v>
      </c>
      <c r="M2589" t="s">
        <v>44</v>
      </c>
      <c r="N2589" t="s">
        <v>44</v>
      </c>
      <c r="O2589" t="s">
        <v>44</v>
      </c>
      <c r="P2589" t="s">
        <v>29</v>
      </c>
      <c r="Q2589">
        <v>0</v>
      </c>
      <c r="R2589" t="s">
        <v>38</v>
      </c>
      <c r="S2589">
        <v>20.05</v>
      </c>
      <c r="T2589">
        <v>552.9</v>
      </c>
      <c r="U2589">
        <v>0</v>
      </c>
    </row>
    <row r="2590" spans="1:21" x14ac:dyDescent="0.25">
      <c r="A2590" t="s">
        <v>2622</v>
      </c>
      <c r="B2590">
        <v>0</v>
      </c>
      <c r="C2590">
        <v>0</v>
      </c>
      <c r="D2590">
        <v>0</v>
      </c>
      <c r="E2590">
        <v>0</v>
      </c>
      <c r="F2590">
        <v>8</v>
      </c>
      <c r="G2590">
        <v>1</v>
      </c>
      <c r="H2590" t="s">
        <v>23</v>
      </c>
      <c r="I2590" t="s">
        <v>25</v>
      </c>
      <c r="J2590" t="s">
        <v>23</v>
      </c>
      <c r="K2590" t="s">
        <v>23</v>
      </c>
      <c r="L2590" t="s">
        <v>23</v>
      </c>
      <c r="M2590" t="s">
        <v>22</v>
      </c>
      <c r="N2590" t="s">
        <v>23</v>
      </c>
      <c r="O2590" t="s">
        <v>23</v>
      </c>
      <c r="P2590" t="s">
        <v>26</v>
      </c>
      <c r="Q2590">
        <v>0</v>
      </c>
      <c r="R2590" t="s">
        <v>27</v>
      </c>
      <c r="S2590">
        <v>49.4</v>
      </c>
      <c r="T2590">
        <v>408.25</v>
      </c>
      <c r="U2590">
        <v>0</v>
      </c>
    </row>
    <row r="2591" spans="1:21" x14ac:dyDescent="0.25">
      <c r="A2591" t="s">
        <v>2623</v>
      </c>
      <c r="B2591">
        <v>1</v>
      </c>
      <c r="C2591">
        <v>1</v>
      </c>
      <c r="D2591">
        <v>0</v>
      </c>
      <c r="E2591">
        <v>0</v>
      </c>
      <c r="F2591">
        <v>3</v>
      </c>
      <c r="G2591">
        <v>1</v>
      </c>
      <c r="H2591" t="s">
        <v>22</v>
      </c>
      <c r="I2591" t="s">
        <v>35</v>
      </c>
      <c r="J2591" t="s">
        <v>23</v>
      </c>
      <c r="K2591" t="s">
        <v>23</v>
      </c>
      <c r="L2591" t="s">
        <v>23</v>
      </c>
      <c r="M2591" t="s">
        <v>23</v>
      </c>
      <c r="N2591" t="s">
        <v>23</v>
      </c>
      <c r="O2591" t="s">
        <v>23</v>
      </c>
      <c r="P2591" t="s">
        <v>26</v>
      </c>
      <c r="Q2591">
        <v>1</v>
      </c>
      <c r="R2591" t="s">
        <v>27</v>
      </c>
      <c r="S2591">
        <v>76.05</v>
      </c>
      <c r="T2591">
        <v>231.8</v>
      </c>
      <c r="U2591">
        <v>1</v>
      </c>
    </row>
    <row r="2592" spans="1:21" x14ac:dyDescent="0.25">
      <c r="A2592" t="s">
        <v>2624</v>
      </c>
      <c r="B2592">
        <v>0</v>
      </c>
      <c r="C2592">
        <v>1</v>
      </c>
      <c r="D2592">
        <v>1</v>
      </c>
      <c r="E2592">
        <v>0</v>
      </c>
      <c r="F2592">
        <v>25</v>
      </c>
      <c r="G2592">
        <v>1</v>
      </c>
      <c r="H2592" t="s">
        <v>23</v>
      </c>
      <c r="I2592" t="s">
        <v>35</v>
      </c>
      <c r="J2592" t="s">
        <v>23</v>
      </c>
      <c r="K2592" t="s">
        <v>22</v>
      </c>
      <c r="L2592" t="s">
        <v>22</v>
      </c>
      <c r="M2592" t="s">
        <v>23</v>
      </c>
      <c r="N2592" t="s">
        <v>23</v>
      </c>
      <c r="O2592" t="s">
        <v>22</v>
      </c>
      <c r="P2592" t="s">
        <v>26</v>
      </c>
      <c r="Q2592">
        <v>0</v>
      </c>
      <c r="R2592" t="s">
        <v>33</v>
      </c>
      <c r="S2592">
        <v>88.4</v>
      </c>
      <c r="T2592">
        <v>2191.15</v>
      </c>
      <c r="U2592">
        <v>0</v>
      </c>
    </row>
    <row r="2593" spans="1:21" x14ac:dyDescent="0.25">
      <c r="A2593" t="s">
        <v>2625</v>
      </c>
      <c r="B2593">
        <v>0</v>
      </c>
      <c r="C2593">
        <v>0</v>
      </c>
      <c r="D2593">
        <v>1</v>
      </c>
      <c r="E2593">
        <v>1</v>
      </c>
      <c r="F2593">
        <v>57</v>
      </c>
      <c r="G2593">
        <v>1</v>
      </c>
      <c r="H2593" t="s">
        <v>22</v>
      </c>
      <c r="I2593" t="s">
        <v>35</v>
      </c>
      <c r="J2593" t="s">
        <v>23</v>
      </c>
      <c r="K2593" t="s">
        <v>22</v>
      </c>
      <c r="L2593" t="s">
        <v>23</v>
      </c>
      <c r="M2593" t="s">
        <v>23</v>
      </c>
      <c r="N2593" t="s">
        <v>22</v>
      </c>
      <c r="O2593" t="s">
        <v>22</v>
      </c>
      <c r="P2593" t="s">
        <v>26</v>
      </c>
      <c r="Q2593">
        <v>1</v>
      </c>
      <c r="R2593" t="s">
        <v>27</v>
      </c>
      <c r="S2593">
        <v>100.6</v>
      </c>
      <c r="T2593">
        <v>5611.7</v>
      </c>
      <c r="U2593">
        <v>0</v>
      </c>
    </row>
    <row r="2594" spans="1:21" x14ac:dyDescent="0.25">
      <c r="A2594" t="s">
        <v>2626</v>
      </c>
      <c r="B2594">
        <v>0</v>
      </c>
      <c r="C2594">
        <v>0</v>
      </c>
      <c r="D2594">
        <v>0</v>
      </c>
      <c r="E2594">
        <v>0</v>
      </c>
      <c r="F2594">
        <v>12</v>
      </c>
      <c r="G2594">
        <v>1</v>
      </c>
      <c r="H2594" t="s">
        <v>23</v>
      </c>
      <c r="I2594" t="s">
        <v>23</v>
      </c>
      <c r="J2594" t="s">
        <v>44</v>
      </c>
      <c r="K2594" t="s">
        <v>44</v>
      </c>
      <c r="L2594" t="s">
        <v>44</v>
      </c>
      <c r="M2594" t="s">
        <v>44</v>
      </c>
      <c r="N2594" t="s">
        <v>44</v>
      </c>
      <c r="O2594" t="s">
        <v>44</v>
      </c>
      <c r="P2594" t="s">
        <v>26</v>
      </c>
      <c r="Q2594">
        <v>0</v>
      </c>
      <c r="R2594" t="s">
        <v>30</v>
      </c>
      <c r="S2594">
        <v>19.45</v>
      </c>
      <c r="T2594">
        <v>246.25</v>
      </c>
      <c r="U2594">
        <v>0</v>
      </c>
    </row>
    <row r="2595" spans="1:21" x14ac:dyDescent="0.25">
      <c r="A2595" t="s">
        <v>2627</v>
      </c>
      <c r="B2595">
        <v>0</v>
      </c>
      <c r="C2595">
        <v>0</v>
      </c>
      <c r="D2595">
        <v>1</v>
      </c>
      <c r="E2595">
        <v>1</v>
      </c>
      <c r="F2595">
        <v>62</v>
      </c>
      <c r="G2595">
        <v>1</v>
      </c>
      <c r="H2595" t="s">
        <v>23</v>
      </c>
      <c r="I2595" t="s">
        <v>23</v>
      </c>
      <c r="J2595" t="s">
        <v>44</v>
      </c>
      <c r="K2595" t="s">
        <v>44</v>
      </c>
      <c r="L2595" t="s">
        <v>44</v>
      </c>
      <c r="M2595" t="s">
        <v>44</v>
      </c>
      <c r="N2595" t="s">
        <v>44</v>
      </c>
      <c r="O2595" t="s">
        <v>44</v>
      </c>
      <c r="P2595" t="s">
        <v>45</v>
      </c>
      <c r="Q2595">
        <v>0</v>
      </c>
      <c r="R2595" t="s">
        <v>33</v>
      </c>
      <c r="S2595">
        <v>20.3</v>
      </c>
      <c r="T2595">
        <v>1296.1500000000001</v>
      </c>
      <c r="U2595">
        <v>0</v>
      </c>
    </row>
    <row r="2596" spans="1:21" x14ac:dyDescent="0.25">
      <c r="A2596" t="s">
        <v>2628</v>
      </c>
      <c r="B2596">
        <v>0</v>
      </c>
      <c r="C2596">
        <v>0</v>
      </c>
      <c r="D2596">
        <v>1</v>
      </c>
      <c r="E2596">
        <v>0</v>
      </c>
      <c r="F2596">
        <v>65</v>
      </c>
      <c r="G2596">
        <v>1</v>
      </c>
      <c r="H2596" t="s">
        <v>22</v>
      </c>
      <c r="I2596" t="s">
        <v>35</v>
      </c>
      <c r="J2596" t="s">
        <v>23</v>
      </c>
      <c r="K2596" t="s">
        <v>22</v>
      </c>
      <c r="L2596" t="s">
        <v>22</v>
      </c>
      <c r="M2596" t="s">
        <v>22</v>
      </c>
      <c r="N2596" t="s">
        <v>22</v>
      </c>
      <c r="O2596" t="s">
        <v>22</v>
      </c>
      <c r="P2596" t="s">
        <v>45</v>
      </c>
      <c r="Q2596">
        <v>1</v>
      </c>
      <c r="R2596" t="s">
        <v>33</v>
      </c>
      <c r="S2596">
        <v>107.65</v>
      </c>
      <c r="T2596">
        <v>7082.85</v>
      </c>
      <c r="U2596">
        <v>0</v>
      </c>
    </row>
    <row r="2597" spans="1:21" x14ac:dyDescent="0.25">
      <c r="A2597" t="s">
        <v>2629</v>
      </c>
      <c r="B2597">
        <v>0</v>
      </c>
      <c r="C2597">
        <v>0</v>
      </c>
      <c r="D2597">
        <v>1</v>
      </c>
      <c r="E2597">
        <v>0</v>
      </c>
      <c r="F2597">
        <v>71</v>
      </c>
      <c r="G2597">
        <v>1</v>
      </c>
      <c r="H2597" t="s">
        <v>22</v>
      </c>
      <c r="I2597" t="s">
        <v>25</v>
      </c>
      <c r="J2597" t="s">
        <v>23</v>
      </c>
      <c r="K2597" t="s">
        <v>23</v>
      </c>
      <c r="L2597" t="s">
        <v>22</v>
      </c>
      <c r="M2597" t="s">
        <v>22</v>
      </c>
      <c r="N2597" t="s">
        <v>22</v>
      </c>
      <c r="O2597" t="s">
        <v>22</v>
      </c>
      <c r="P2597" t="s">
        <v>45</v>
      </c>
      <c r="Q2597">
        <v>1</v>
      </c>
      <c r="R2597" t="s">
        <v>33</v>
      </c>
      <c r="S2597">
        <v>80.45</v>
      </c>
      <c r="T2597">
        <v>5662.25</v>
      </c>
      <c r="U2597">
        <v>0</v>
      </c>
    </row>
    <row r="2598" spans="1:21" x14ac:dyDescent="0.25">
      <c r="A2598" t="s">
        <v>2630</v>
      </c>
      <c r="B2598">
        <v>0</v>
      </c>
      <c r="C2598">
        <v>0</v>
      </c>
      <c r="D2598">
        <v>1</v>
      </c>
      <c r="E2598">
        <v>1</v>
      </c>
      <c r="F2598">
        <v>21</v>
      </c>
      <c r="G2598">
        <v>1</v>
      </c>
      <c r="H2598" t="s">
        <v>23</v>
      </c>
      <c r="I2598" t="s">
        <v>25</v>
      </c>
      <c r="J2598" t="s">
        <v>23</v>
      </c>
      <c r="K2598" t="s">
        <v>22</v>
      </c>
      <c r="L2598" t="s">
        <v>23</v>
      </c>
      <c r="M2598" t="s">
        <v>23</v>
      </c>
      <c r="N2598" t="s">
        <v>22</v>
      </c>
      <c r="O2598" t="s">
        <v>23</v>
      </c>
      <c r="P2598" t="s">
        <v>29</v>
      </c>
      <c r="Q2598">
        <v>1</v>
      </c>
      <c r="R2598" t="s">
        <v>38</v>
      </c>
      <c r="S2598">
        <v>58.85</v>
      </c>
      <c r="T2598">
        <v>1215.45</v>
      </c>
      <c r="U2598">
        <v>0</v>
      </c>
    </row>
    <row r="2599" spans="1:21" x14ac:dyDescent="0.25">
      <c r="A2599" t="s">
        <v>2631</v>
      </c>
      <c r="B2599">
        <v>1</v>
      </c>
      <c r="C2599">
        <v>0</v>
      </c>
      <c r="D2599">
        <v>1</v>
      </c>
      <c r="E2599">
        <v>0</v>
      </c>
      <c r="F2599">
        <v>71</v>
      </c>
      <c r="G2599">
        <v>1</v>
      </c>
      <c r="H2599" t="s">
        <v>22</v>
      </c>
      <c r="I2599" t="s">
        <v>35</v>
      </c>
      <c r="J2599" t="s">
        <v>22</v>
      </c>
      <c r="K2599" t="s">
        <v>22</v>
      </c>
      <c r="L2599" t="s">
        <v>22</v>
      </c>
      <c r="M2599" t="s">
        <v>23</v>
      </c>
      <c r="N2599" t="s">
        <v>22</v>
      </c>
      <c r="O2599" t="s">
        <v>22</v>
      </c>
      <c r="P2599" t="s">
        <v>29</v>
      </c>
      <c r="Q2599">
        <v>1</v>
      </c>
      <c r="R2599" t="s">
        <v>27</v>
      </c>
      <c r="S2599">
        <v>109.6</v>
      </c>
      <c r="T2599">
        <v>7854.15</v>
      </c>
      <c r="U2599">
        <v>0</v>
      </c>
    </row>
    <row r="2600" spans="1:21" x14ac:dyDescent="0.25">
      <c r="A2600" t="s">
        <v>2632</v>
      </c>
      <c r="B2600">
        <v>0</v>
      </c>
      <c r="C2600">
        <v>0</v>
      </c>
      <c r="D2600">
        <v>0</v>
      </c>
      <c r="E2600">
        <v>0</v>
      </c>
      <c r="F2600">
        <v>7</v>
      </c>
      <c r="G2600">
        <v>1</v>
      </c>
      <c r="H2600" t="s">
        <v>23</v>
      </c>
      <c r="I2600" t="s">
        <v>35</v>
      </c>
      <c r="J2600" t="s">
        <v>23</v>
      </c>
      <c r="K2600" t="s">
        <v>23</v>
      </c>
      <c r="L2600" t="s">
        <v>22</v>
      </c>
      <c r="M2600" t="s">
        <v>23</v>
      </c>
      <c r="N2600" t="s">
        <v>23</v>
      </c>
      <c r="O2600" t="s">
        <v>23</v>
      </c>
      <c r="P2600" t="s">
        <v>26</v>
      </c>
      <c r="Q2600">
        <v>1</v>
      </c>
      <c r="R2600" t="s">
        <v>27</v>
      </c>
      <c r="S2600">
        <v>75.150000000000006</v>
      </c>
      <c r="T2600">
        <v>525</v>
      </c>
      <c r="U2600">
        <v>0</v>
      </c>
    </row>
    <row r="2601" spans="1:21" x14ac:dyDescent="0.25">
      <c r="A2601" t="s">
        <v>2633</v>
      </c>
      <c r="B2601">
        <v>0</v>
      </c>
      <c r="C2601">
        <v>0</v>
      </c>
      <c r="D2601">
        <v>0</v>
      </c>
      <c r="E2601">
        <v>0</v>
      </c>
      <c r="F2601">
        <v>72</v>
      </c>
      <c r="G2601">
        <v>1</v>
      </c>
      <c r="H2601" t="s">
        <v>23</v>
      </c>
      <c r="I2601" t="s">
        <v>25</v>
      </c>
      <c r="J2601" t="s">
        <v>22</v>
      </c>
      <c r="K2601" t="s">
        <v>22</v>
      </c>
      <c r="L2601" t="s">
        <v>22</v>
      </c>
      <c r="M2601" t="s">
        <v>22</v>
      </c>
      <c r="N2601" t="s">
        <v>23</v>
      </c>
      <c r="O2601" t="s">
        <v>22</v>
      </c>
      <c r="P2601" t="s">
        <v>45</v>
      </c>
      <c r="Q2601">
        <v>1</v>
      </c>
      <c r="R2601" t="s">
        <v>38</v>
      </c>
      <c r="S2601">
        <v>73</v>
      </c>
      <c r="T2601">
        <v>5265.2</v>
      </c>
      <c r="U2601">
        <v>0</v>
      </c>
    </row>
    <row r="2602" spans="1:21" x14ac:dyDescent="0.25">
      <c r="A2602" t="s">
        <v>2634</v>
      </c>
      <c r="B2602">
        <v>0</v>
      </c>
      <c r="C2602">
        <v>0</v>
      </c>
      <c r="D2602">
        <v>0</v>
      </c>
      <c r="E2602">
        <v>0</v>
      </c>
      <c r="F2602">
        <v>1</v>
      </c>
      <c r="G2602">
        <v>1</v>
      </c>
      <c r="H2602" t="s">
        <v>23</v>
      </c>
      <c r="I2602" t="s">
        <v>35</v>
      </c>
      <c r="J2602" t="s">
        <v>23</v>
      </c>
      <c r="K2602" t="s">
        <v>23</v>
      </c>
      <c r="L2602" t="s">
        <v>23</v>
      </c>
      <c r="M2602" t="s">
        <v>23</v>
      </c>
      <c r="N2602" t="s">
        <v>23</v>
      </c>
      <c r="O2602" t="s">
        <v>23</v>
      </c>
      <c r="P2602" t="s">
        <v>26</v>
      </c>
      <c r="Q2602">
        <v>0</v>
      </c>
      <c r="R2602" t="s">
        <v>27</v>
      </c>
      <c r="S2602">
        <v>70.099999999999994</v>
      </c>
      <c r="T2602">
        <v>70.099999999999994</v>
      </c>
      <c r="U2602">
        <v>0</v>
      </c>
    </row>
    <row r="2603" spans="1:21" x14ac:dyDescent="0.25">
      <c r="A2603" t="s">
        <v>2635</v>
      </c>
      <c r="B2603">
        <v>0</v>
      </c>
      <c r="C2603">
        <v>0</v>
      </c>
      <c r="D2603">
        <v>1</v>
      </c>
      <c r="E2603">
        <v>1</v>
      </c>
      <c r="F2603">
        <v>72</v>
      </c>
      <c r="G2603">
        <v>1</v>
      </c>
      <c r="H2603" t="s">
        <v>22</v>
      </c>
      <c r="I2603" t="s">
        <v>35</v>
      </c>
      <c r="J2603" t="s">
        <v>23</v>
      </c>
      <c r="K2603" t="s">
        <v>22</v>
      </c>
      <c r="L2603" t="s">
        <v>22</v>
      </c>
      <c r="M2603" t="s">
        <v>22</v>
      </c>
      <c r="N2603" t="s">
        <v>23</v>
      </c>
      <c r="O2603" t="s">
        <v>22</v>
      </c>
      <c r="P2603" t="s">
        <v>45</v>
      </c>
      <c r="Q2603">
        <v>1</v>
      </c>
      <c r="R2603" t="s">
        <v>33</v>
      </c>
      <c r="S2603">
        <v>98.65</v>
      </c>
      <c r="T2603">
        <v>7129.45</v>
      </c>
      <c r="U2603">
        <v>0</v>
      </c>
    </row>
    <row r="2604" spans="1:21" x14ac:dyDescent="0.25">
      <c r="A2604" t="s">
        <v>2636</v>
      </c>
      <c r="B2604">
        <v>0</v>
      </c>
      <c r="C2604">
        <v>0</v>
      </c>
      <c r="D2604">
        <v>1</v>
      </c>
      <c r="E2604">
        <v>1</v>
      </c>
      <c r="F2604">
        <v>64</v>
      </c>
      <c r="G2604">
        <v>1</v>
      </c>
      <c r="H2604" t="s">
        <v>22</v>
      </c>
      <c r="I2604" t="s">
        <v>35</v>
      </c>
      <c r="J2604" t="s">
        <v>23</v>
      </c>
      <c r="K2604" t="s">
        <v>22</v>
      </c>
      <c r="L2604" t="s">
        <v>22</v>
      </c>
      <c r="M2604" t="s">
        <v>22</v>
      </c>
      <c r="N2604" t="s">
        <v>22</v>
      </c>
      <c r="O2604" t="s">
        <v>22</v>
      </c>
      <c r="P2604" t="s">
        <v>29</v>
      </c>
      <c r="Q2604">
        <v>1</v>
      </c>
      <c r="R2604" t="s">
        <v>27</v>
      </c>
      <c r="S2604">
        <v>111.45</v>
      </c>
      <c r="T2604">
        <v>7266.95</v>
      </c>
      <c r="U2604">
        <v>0</v>
      </c>
    </row>
    <row r="2605" spans="1:21" x14ac:dyDescent="0.25">
      <c r="A2605" t="s">
        <v>2637</v>
      </c>
      <c r="B2605">
        <v>0</v>
      </c>
      <c r="C2605">
        <v>0</v>
      </c>
      <c r="D2605">
        <v>0</v>
      </c>
      <c r="E2605">
        <v>0</v>
      </c>
      <c r="F2605">
        <v>72</v>
      </c>
      <c r="G2605">
        <v>1</v>
      </c>
      <c r="H2605" t="s">
        <v>22</v>
      </c>
      <c r="I2605" t="s">
        <v>35</v>
      </c>
      <c r="J2605" t="s">
        <v>22</v>
      </c>
      <c r="K2605" t="s">
        <v>22</v>
      </c>
      <c r="L2605" t="s">
        <v>22</v>
      </c>
      <c r="M2605" t="s">
        <v>22</v>
      </c>
      <c r="N2605" t="s">
        <v>22</v>
      </c>
      <c r="O2605" t="s">
        <v>22</v>
      </c>
      <c r="P2605" t="s">
        <v>45</v>
      </c>
      <c r="Q2605">
        <v>1</v>
      </c>
      <c r="R2605" t="s">
        <v>27</v>
      </c>
      <c r="S2605">
        <v>114.9</v>
      </c>
      <c r="T2605">
        <v>8496.7000000000007</v>
      </c>
      <c r="U2605">
        <v>0</v>
      </c>
    </row>
    <row r="2606" spans="1:21" x14ac:dyDescent="0.25">
      <c r="A2606" t="s">
        <v>2638</v>
      </c>
      <c r="B2606">
        <v>0</v>
      </c>
      <c r="C2606">
        <v>0</v>
      </c>
      <c r="D2606">
        <v>0</v>
      </c>
      <c r="E2606">
        <v>0</v>
      </c>
      <c r="F2606">
        <v>29</v>
      </c>
      <c r="G2606">
        <v>1</v>
      </c>
      <c r="H2606" t="s">
        <v>22</v>
      </c>
      <c r="I2606" t="s">
        <v>35</v>
      </c>
      <c r="J2606" t="s">
        <v>23</v>
      </c>
      <c r="K2606" t="s">
        <v>23</v>
      </c>
      <c r="L2606" t="s">
        <v>22</v>
      </c>
      <c r="M2606" t="s">
        <v>23</v>
      </c>
      <c r="N2606" t="s">
        <v>22</v>
      </c>
      <c r="O2606" t="s">
        <v>22</v>
      </c>
      <c r="P2606" t="s">
        <v>26</v>
      </c>
      <c r="Q2606">
        <v>0</v>
      </c>
      <c r="R2606" t="s">
        <v>33</v>
      </c>
      <c r="S2606">
        <v>100.55</v>
      </c>
      <c r="T2606">
        <v>2878.75</v>
      </c>
      <c r="U2606">
        <v>0</v>
      </c>
    </row>
    <row r="2607" spans="1:21" x14ac:dyDescent="0.25">
      <c r="A2607" t="s">
        <v>2639</v>
      </c>
      <c r="B2607">
        <v>0</v>
      </c>
      <c r="C2607">
        <v>0</v>
      </c>
      <c r="D2607">
        <v>0</v>
      </c>
      <c r="E2607">
        <v>0</v>
      </c>
      <c r="F2607">
        <v>13</v>
      </c>
      <c r="G2607">
        <v>1</v>
      </c>
      <c r="H2607" t="s">
        <v>23</v>
      </c>
      <c r="I2607" t="s">
        <v>23</v>
      </c>
      <c r="J2607" t="s">
        <v>44</v>
      </c>
      <c r="K2607" t="s">
        <v>44</v>
      </c>
      <c r="L2607" t="s">
        <v>44</v>
      </c>
      <c r="M2607" t="s">
        <v>44</v>
      </c>
      <c r="N2607" t="s">
        <v>44</v>
      </c>
      <c r="O2607" t="s">
        <v>44</v>
      </c>
      <c r="P2607" t="s">
        <v>45</v>
      </c>
      <c r="Q2607">
        <v>1</v>
      </c>
      <c r="R2607" t="s">
        <v>30</v>
      </c>
      <c r="S2607">
        <v>20.399999999999999</v>
      </c>
      <c r="T2607">
        <v>261.3</v>
      </c>
      <c r="U2607">
        <v>0</v>
      </c>
    </row>
    <row r="2608" spans="1:21" x14ac:dyDescent="0.25">
      <c r="A2608" t="s">
        <v>2640</v>
      </c>
      <c r="B2608">
        <v>0</v>
      </c>
      <c r="C2608">
        <v>0</v>
      </c>
      <c r="D2608">
        <v>0</v>
      </c>
      <c r="E2608">
        <v>0</v>
      </c>
      <c r="F2608">
        <v>31</v>
      </c>
      <c r="G2608">
        <v>1</v>
      </c>
      <c r="H2608" t="s">
        <v>22</v>
      </c>
      <c r="I2608" t="s">
        <v>35</v>
      </c>
      <c r="J2608" t="s">
        <v>22</v>
      </c>
      <c r="K2608" t="s">
        <v>22</v>
      </c>
      <c r="L2608" t="s">
        <v>23</v>
      </c>
      <c r="M2608" t="s">
        <v>23</v>
      </c>
      <c r="N2608" t="s">
        <v>22</v>
      </c>
      <c r="O2608" t="s">
        <v>22</v>
      </c>
      <c r="P2608" t="s">
        <v>26</v>
      </c>
      <c r="Q2608">
        <v>0</v>
      </c>
      <c r="R2608" t="s">
        <v>27</v>
      </c>
      <c r="S2608">
        <v>104.35</v>
      </c>
      <c r="T2608">
        <v>3205.6</v>
      </c>
      <c r="U2608">
        <v>0</v>
      </c>
    </row>
    <row r="2609" spans="1:21" x14ac:dyDescent="0.25">
      <c r="A2609" t="s">
        <v>2641</v>
      </c>
      <c r="B2609">
        <v>1</v>
      </c>
      <c r="C2609">
        <v>1</v>
      </c>
      <c r="D2609">
        <v>0</v>
      </c>
      <c r="E2609">
        <v>0</v>
      </c>
      <c r="F2609">
        <v>1</v>
      </c>
      <c r="G2609">
        <v>1</v>
      </c>
      <c r="H2609" t="s">
        <v>23</v>
      </c>
      <c r="I2609" t="s">
        <v>35</v>
      </c>
      <c r="J2609" t="s">
        <v>23</v>
      </c>
      <c r="K2609" t="s">
        <v>23</v>
      </c>
      <c r="L2609" t="s">
        <v>23</v>
      </c>
      <c r="M2609" t="s">
        <v>23</v>
      </c>
      <c r="N2609" t="s">
        <v>23</v>
      </c>
      <c r="O2609" t="s">
        <v>23</v>
      </c>
      <c r="P2609" t="s">
        <v>26</v>
      </c>
      <c r="Q2609">
        <v>1</v>
      </c>
      <c r="R2609" t="s">
        <v>27</v>
      </c>
      <c r="S2609">
        <v>69.75</v>
      </c>
      <c r="T2609">
        <v>69.75</v>
      </c>
      <c r="U2609">
        <v>1</v>
      </c>
    </row>
    <row r="2610" spans="1:21" x14ac:dyDescent="0.25">
      <c r="A2610" t="s">
        <v>2642</v>
      </c>
      <c r="B2610">
        <v>1</v>
      </c>
      <c r="C2610">
        <v>0</v>
      </c>
      <c r="D2610">
        <v>1</v>
      </c>
      <c r="E2610">
        <v>1</v>
      </c>
      <c r="F2610">
        <v>7</v>
      </c>
      <c r="G2610">
        <v>0</v>
      </c>
      <c r="H2610" t="s">
        <v>24</v>
      </c>
      <c r="I2610" t="s">
        <v>25</v>
      </c>
      <c r="J2610" t="s">
        <v>22</v>
      </c>
      <c r="K2610" t="s">
        <v>23</v>
      </c>
      <c r="L2610" t="s">
        <v>23</v>
      </c>
      <c r="M2610" t="s">
        <v>22</v>
      </c>
      <c r="N2610" t="s">
        <v>23</v>
      </c>
      <c r="O2610" t="s">
        <v>23</v>
      </c>
      <c r="P2610" t="s">
        <v>26</v>
      </c>
      <c r="Q2610">
        <v>1</v>
      </c>
      <c r="R2610" t="s">
        <v>27</v>
      </c>
      <c r="S2610">
        <v>34.5</v>
      </c>
      <c r="T2610">
        <v>279.25</v>
      </c>
      <c r="U2610">
        <v>1</v>
      </c>
    </row>
    <row r="2611" spans="1:21" x14ac:dyDescent="0.25">
      <c r="A2611" t="s">
        <v>2643</v>
      </c>
      <c r="B2611">
        <v>1</v>
      </c>
      <c r="C2611">
        <v>0</v>
      </c>
      <c r="D2611">
        <v>1</v>
      </c>
      <c r="E2611">
        <v>0</v>
      </c>
      <c r="F2611">
        <v>61</v>
      </c>
      <c r="G2611">
        <v>1</v>
      </c>
      <c r="H2611" t="s">
        <v>22</v>
      </c>
      <c r="I2611" t="s">
        <v>35</v>
      </c>
      <c r="J2611" t="s">
        <v>23</v>
      </c>
      <c r="K2611" t="s">
        <v>22</v>
      </c>
      <c r="L2611" t="s">
        <v>22</v>
      </c>
      <c r="M2611" t="s">
        <v>23</v>
      </c>
      <c r="N2611" t="s">
        <v>22</v>
      </c>
      <c r="O2611" t="s">
        <v>22</v>
      </c>
      <c r="P2611" t="s">
        <v>26</v>
      </c>
      <c r="Q2611">
        <v>1</v>
      </c>
      <c r="R2611" t="s">
        <v>27</v>
      </c>
      <c r="S2611">
        <v>105.55</v>
      </c>
      <c r="T2611">
        <v>6281.45</v>
      </c>
      <c r="U2611">
        <v>1</v>
      </c>
    </row>
    <row r="2612" spans="1:21" x14ac:dyDescent="0.25">
      <c r="A2612" t="s">
        <v>2644</v>
      </c>
      <c r="B2612">
        <v>0</v>
      </c>
      <c r="C2612">
        <v>0</v>
      </c>
      <c r="D2612">
        <v>0</v>
      </c>
      <c r="E2612">
        <v>1</v>
      </c>
      <c r="F2612">
        <v>39</v>
      </c>
      <c r="G2612">
        <v>0</v>
      </c>
      <c r="H2612" t="s">
        <v>24</v>
      </c>
      <c r="I2612" t="s">
        <v>25</v>
      </c>
      <c r="J2612" t="s">
        <v>23</v>
      </c>
      <c r="K2612" t="s">
        <v>23</v>
      </c>
      <c r="L2612" t="s">
        <v>22</v>
      </c>
      <c r="M2612" t="s">
        <v>23</v>
      </c>
      <c r="N2612" t="s">
        <v>23</v>
      </c>
      <c r="O2612" t="s">
        <v>23</v>
      </c>
      <c r="P2612" t="s">
        <v>26</v>
      </c>
      <c r="Q2612">
        <v>0</v>
      </c>
      <c r="R2612" t="s">
        <v>38</v>
      </c>
      <c r="S2612">
        <v>30.1</v>
      </c>
      <c r="T2612">
        <v>1131.3</v>
      </c>
      <c r="U2612">
        <v>1</v>
      </c>
    </row>
    <row r="2613" spans="1:21" x14ac:dyDescent="0.25">
      <c r="A2613" t="s">
        <v>2645</v>
      </c>
      <c r="B2613">
        <v>1</v>
      </c>
      <c r="C2613">
        <v>0</v>
      </c>
      <c r="D2613">
        <v>1</v>
      </c>
      <c r="E2613">
        <v>0</v>
      </c>
      <c r="F2613">
        <v>10</v>
      </c>
      <c r="G2613">
        <v>1</v>
      </c>
      <c r="H2613" t="s">
        <v>23</v>
      </c>
      <c r="I2613" t="s">
        <v>35</v>
      </c>
      <c r="J2613" t="s">
        <v>23</v>
      </c>
      <c r="K2613" t="s">
        <v>23</v>
      </c>
      <c r="L2613" t="s">
        <v>23</v>
      </c>
      <c r="M2613" t="s">
        <v>23</v>
      </c>
      <c r="N2613" t="s">
        <v>23</v>
      </c>
      <c r="O2613" t="s">
        <v>23</v>
      </c>
      <c r="P2613" t="s">
        <v>26</v>
      </c>
      <c r="Q2613">
        <v>1</v>
      </c>
      <c r="R2613" t="s">
        <v>27</v>
      </c>
      <c r="S2613">
        <v>70.3</v>
      </c>
      <c r="T2613">
        <v>738.2</v>
      </c>
      <c r="U2613">
        <v>1</v>
      </c>
    </row>
    <row r="2614" spans="1:21" x14ac:dyDescent="0.25">
      <c r="A2614" t="s">
        <v>2646</v>
      </c>
      <c r="B2614">
        <v>0</v>
      </c>
      <c r="C2614">
        <v>0</v>
      </c>
      <c r="D2614">
        <v>1</v>
      </c>
      <c r="E2614">
        <v>1</v>
      </c>
      <c r="F2614">
        <v>14</v>
      </c>
      <c r="G2614">
        <v>1</v>
      </c>
      <c r="H2614" t="s">
        <v>22</v>
      </c>
      <c r="I2614" t="s">
        <v>25</v>
      </c>
      <c r="J2614" t="s">
        <v>23</v>
      </c>
      <c r="K2614" t="s">
        <v>22</v>
      </c>
      <c r="L2614" t="s">
        <v>23</v>
      </c>
      <c r="M2614" t="s">
        <v>22</v>
      </c>
      <c r="N2614" t="s">
        <v>22</v>
      </c>
      <c r="O2614" t="s">
        <v>22</v>
      </c>
      <c r="P2614" t="s">
        <v>26</v>
      </c>
      <c r="Q2614">
        <v>0</v>
      </c>
      <c r="R2614" t="s">
        <v>38</v>
      </c>
      <c r="S2614">
        <v>80.45</v>
      </c>
      <c r="T2614">
        <v>1137.05</v>
      </c>
      <c r="U2614">
        <v>0</v>
      </c>
    </row>
    <row r="2615" spans="1:21" x14ac:dyDescent="0.25">
      <c r="A2615" t="s">
        <v>2647</v>
      </c>
      <c r="B2615">
        <v>0</v>
      </c>
      <c r="C2615">
        <v>0</v>
      </c>
      <c r="D2615">
        <v>0</v>
      </c>
      <c r="E2615">
        <v>0</v>
      </c>
      <c r="F2615">
        <v>1</v>
      </c>
      <c r="G2615">
        <v>1</v>
      </c>
      <c r="H2615" t="s">
        <v>22</v>
      </c>
      <c r="I2615" t="s">
        <v>35</v>
      </c>
      <c r="J2615" t="s">
        <v>23</v>
      </c>
      <c r="K2615" t="s">
        <v>22</v>
      </c>
      <c r="L2615" t="s">
        <v>23</v>
      </c>
      <c r="M2615" t="s">
        <v>23</v>
      </c>
      <c r="N2615" t="s">
        <v>23</v>
      </c>
      <c r="O2615" t="s">
        <v>23</v>
      </c>
      <c r="P2615" t="s">
        <v>26</v>
      </c>
      <c r="Q2615">
        <v>1</v>
      </c>
      <c r="R2615" t="s">
        <v>30</v>
      </c>
      <c r="S2615">
        <v>80.2</v>
      </c>
      <c r="T2615">
        <v>80.2</v>
      </c>
      <c r="U2615">
        <v>1</v>
      </c>
    </row>
    <row r="2616" spans="1:21" x14ac:dyDescent="0.25">
      <c r="A2616" t="s">
        <v>2648</v>
      </c>
      <c r="B2616">
        <v>0</v>
      </c>
      <c r="C2616">
        <v>0</v>
      </c>
      <c r="D2616">
        <v>1</v>
      </c>
      <c r="E2616">
        <v>1</v>
      </c>
      <c r="F2616">
        <v>67</v>
      </c>
      <c r="G2616">
        <v>1</v>
      </c>
      <c r="H2616" t="s">
        <v>22</v>
      </c>
      <c r="I2616" t="s">
        <v>35</v>
      </c>
      <c r="J2616" t="s">
        <v>22</v>
      </c>
      <c r="K2616" t="s">
        <v>23</v>
      </c>
      <c r="L2616" t="s">
        <v>23</v>
      </c>
      <c r="M2616" t="s">
        <v>22</v>
      </c>
      <c r="N2616" t="s">
        <v>23</v>
      </c>
      <c r="O2616" t="s">
        <v>22</v>
      </c>
      <c r="P2616" t="s">
        <v>29</v>
      </c>
      <c r="Q2616">
        <v>1</v>
      </c>
      <c r="R2616" t="s">
        <v>38</v>
      </c>
      <c r="S2616">
        <v>94.35</v>
      </c>
      <c r="T2616">
        <v>6341.45</v>
      </c>
      <c r="U2616">
        <v>1</v>
      </c>
    </row>
    <row r="2617" spans="1:21" x14ac:dyDescent="0.25">
      <c r="A2617" t="s">
        <v>2649</v>
      </c>
      <c r="B2617">
        <v>0</v>
      </c>
      <c r="C2617">
        <v>0</v>
      </c>
      <c r="D2617">
        <v>0</v>
      </c>
      <c r="E2617">
        <v>0</v>
      </c>
      <c r="F2617">
        <v>72</v>
      </c>
      <c r="G2617">
        <v>1</v>
      </c>
      <c r="H2617" t="s">
        <v>22</v>
      </c>
      <c r="I2617" t="s">
        <v>25</v>
      </c>
      <c r="J2617" t="s">
        <v>22</v>
      </c>
      <c r="K2617" t="s">
        <v>22</v>
      </c>
      <c r="L2617" t="s">
        <v>22</v>
      </c>
      <c r="M2617" t="s">
        <v>22</v>
      </c>
      <c r="N2617" t="s">
        <v>22</v>
      </c>
      <c r="O2617" t="s">
        <v>22</v>
      </c>
      <c r="P2617" t="s">
        <v>45</v>
      </c>
      <c r="Q2617">
        <v>1</v>
      </c>
      <c r="R2617" t="s">
        <v>33</v>
      </c>
      <c r="S2617">
        <v>91.35</v>
      </c>
      <c r="T2617">
        <v>6697.2</v>
      </c>
      <c r="U2617">
        <v>0</v>
      </c>
    </row>
    <row r="2618" spans="1:21" x14ac:dyDescent="0.25">
      <c r="A2618" t="s">
        <v>2650</v>
      </c>
      <c r="B2618">
        <v>1</v>
      </c>
      <c r="C2618">
        <v>0</v>
      </c>
      <c r="D2618">
        <v>1</v>
      </c>
      <c r="E2618">
        <v>1</v>
      </c>
      <c r="F2618">
        <v>6</v>
      </c>
      <c r="G2618">
        <v>1</v>
      </c>
      <c r="H2618" t="s">
        <v>23</v>
      </c>
      <c r="I2618" t="s">
        <v>25</v>
      </c>
      <c r="J2618" t="s">
        <v>23</v>
      </c>
      <c r="K2618" t="s">
        <v>23</v>
      </c>
      <c r="L2618" t="s">
        <v>23</v>
      </c>
      <c r="M2618" t="s">
        <v>23</v>
      </c>
      <c r="N2618" t="s">
        <v>23</v>
      </c>
      <c r="O2618" t="s">
        <v>23</v>
      </c>
      <c r="P2618" t="s">
        <v>26</v>
      </c>
      <c r="Q2618">
        <v>1</v>
      </c>
      <c r="R2618" t="s">
        <v>33</v>
      </c>
      <c r="S2618">
        <v>44.6</v>
      </c>
      <c r="T2618">
        <v>260.8</v>
      </c>
      <c r="U2618">
        <v>1</v>
      </c>
    </row>
    <row r="2619" spans="1:21" x14ac:dyDescent="0.25">
      <c r="A2619" t="s">
        <v>2651</v>
      </c>
      <c r="B2619">
        <v>0</v>
      </c>
      <c r="C2619">
        <v>0</v>
      </c>
      <c r="D2619">
        <v>0</v>
      </c>
      <c r="E2619">
        <v>0</v>
      </c>
      <c r="F2619">
        <v>1</v>
      </c>
      <c r="G2619">
        <v>1</v>
      </c>
      <c r="H2619" t="s">
        <v>23</v>
      </c>
      <c r="I2619" t="s">
        <v>23</v>
      </c>
      <c r="J2619" t="s">
        <v>44</v>
      </c>
      <c r="K2619" t="s">
        <v>44</v>
      </c>
      <c r="L2619" t="s">
        <v>44</v>
      </c>
      <c r="M2619" t="s">
        <v>44</v>
      </c>
      <c r="N2619" t="s">
        <v>44</v>
      </c>
      <c r="O2619" t="s">
        <v>44</v>
      </c>
      <c r="P2619" t="s">
        <v>26</v>
      </c>
      <c r="Q2619">
        <v>1</v>
      </c>
      <c r="R2619" t="s">
        <v>30</v>
      </c>
      <c r="S2619">
        <v>19.600000000000001</v>
      </c>
      <c r="T2619">
        <v>19.600000000000001</v>
      </c>
      <c r="U2619">
        <v>1</v>
      </c>
    </row>
    <row r="2620" spans="1:21" x14ac:dyDescent="0.25">
      <c r="A2620" t="s">
        <v>2652</v>
      </c>
      <c r="B2620">
        <v>1</v>
      </c>
      <c r="C2620">
        <v>0</v>
      </c>
      <c r="D2620">
        <v>1</v>
      </c>
      <c r="E2620">
        <v>1</v>
      </c>
      <c r="F2620">
        <v>25</v>
      </c>
      <c r="G2620">
        <v>1</v>
      </c>
      <c r="H2620" t="s">
        <v>23</v>
      </c>
      <c r="I2620" t="s">
        <v>23</v>
      </c>
      <c r="J2620" t="s">
        <v>44</v>
      </c>
      <c r="K2620" t="s">
        <v>44</v>
      </c>
      <c r="L2620" t="s">
        <v>44</v>
      </c>
      <c r="M2620" t="s">
        <v>44</v>
      </c>
      <c r="N2620" t="s">
        <v>44</v>
      </c>
      <c r="O2620" t="s">
        <v>44</v>
      </c>
      <c r="P2620" t="s">
        <v>29</v>
      </c>
      <c r="Q2620">
        <v>0</v>
      </c>
      <c r="R2620" t="s">
        <v>27</v>
      </c>
      <c r="S2620">
        <v>19.899999999999999</v>
      </c>
      <c r="T2620">
        <v>505.45</v>
      </c>
      <c r="U2620">
        <v>0</v>
      </c>
    </row>
    <row r="2621" spans="1:21" x14ac:dyDescent="0.25">
      <c r="A2621" t="s">
        <v>2653</v>
      </c>
      <c r="B2621">
        <v>0</v>
      </c>
      <c r="C2621">
        <v>1</v>
      </c>
      <c r="D2621">
        <v>0</v>
      </c>
      <c r="E2621">
        <v>0</v>
      </c>
      <c r="F2621">
        <v>33</v>
      </c>
      <c r="G2621">
        <v>1</v>
      </c>
      <c r="H2621" t="s">
        <v>22</v>
      </c>
      <c r="I2621" t="s">
        <v>35</v>
      </c>
      <c r="J2621" t="s">
        <v>23</v>
      </c>
      <c r="K2621" t="s">
        <v>22</v>
      </c>
      <c r="L2621" t="s">
        <v>22</v>
      </c>
      <c r="M2621" t="s">
        <v>22</v>
      </c>
      <c r="N2621" t="s">
        <v>22</v>
      </c>
      <c r="O2621" t="s">
        <v>22</v>
      </c>
      <c r="P2621" t="s">
        <v>26</v>
      </c>
      <c r="Q2621">
        <v>1</v>
      </c>
      <c r="R2621" t="s">
        <v>27</v>
      </c>
      <c r="S2621">
        <v>110.45</v>
      </c>
      <c r="T2621">
        <v>3655.45</v>
      </c>
      <c r="U2621">
        <v>1</v>
      </c>
    </row>
    <row r="2622" spans="1:21" x14ac:dyDescent="0.25">
      <c r="A2622" t="s">
        <v>2654</v>
      </c>
      <c r="B2622">
        <v>1</v>
      </c>
      <c r="C2622">
        <v>0</v>
      </c>
      <c r="D2622">
        <v>0</v>
      </c>
      <c r="E2622">
        <v>0</v>
      </c>
      <c r="F2622">
        <v>18</v>
      </c>
      <c r="G2622">
        <v>1</v>
      </c>
      <c r="H2622" t="s">
        <v>23</v>
      </c>
      <c r="I2622" t="s">
        <v>25</v>
      </c>
      <c r="J2622" t="s">
        <v>22</v>
      </c>
      <c r="K2622" t="s">
        <v>23</v>
      </c>
      <c r="L2622" t="s">
        <v>22</v>
      </c>
      <c r="M2622" t="s">
        <v>22</v>
      </c>
      <c r="N2622" t="s">
        <v>22</v>
      </c>
      <c r="O2622" t="s">
        <v>23</v>
      </c>
      <c r="P2622" t="s">
        <v>26</v>
      </c>
      <c r="Q2622">
        <v>1</v>
      </c>
      <c r="R2622" t="s">
        <v>27</v>
      </c>
      <c r="S2622">
        <v>68.349999999999994</v>
      </c>
      <c r="T2622">
        <v>1299.8</v>
      </c>
      <c r="U2622">
        <v>0</v>
      </c>
    </row>
    <row r="2623" spans="1:21" x14ac:dyDescent="0.25">
      <c r="A2623" t="s">
        <v>2655</v>
      </c>
      <c r="B2623">
        <v>1</v>
      </c>
      <c r="C2623">
        <v>0</v>
      </c>
      <c r="D2623">
        <v>1</v>
      </c>
      <c r="E2623">
        <v>0</v>
      </c>
      <c r="F2623">
        <v>71</v>
      </c>
      <c r="G2623">
        <v>1</v>
      </c>
      <c r="H2623" t="s">
        <v>23</v>
      </c>
      <c r="I2623" t="s">
        <v>25</v>
      </c>
      <c r="J2623" t="s">
        <v>23</v>
      </c>
      <c r="K2623" t="s">
        <v>22</v>
      </c>
      <c r="L2623" t="s">
        <v>22</v>
      </c>
      <c r="M2623" t="s">
        <v>22</v>
      </c>
      <c r="N2623" t="s">
        <v>22</v>
      </c>
      <c r="O2623" t="s">
        <v>22</v>
      </c>
      <c r="P2623" t="s">
        <v>45</v>
      </c>
      <c r="Q2623">
        <v>1</v>
      </c>
      <c r="R2623" t="s">
        <v>38</v>
      </c>
      <c r="S2623">
        <v>79.099999999999994</v>
      </c>
      <c r="T2623">
        <v>5564.85</v>
      </c>
      <c r="U2623">
        <v>0</v>
      </c>
    </row>
    <row r="2624" spans="1:21" x14ac:dyDescent="0.25">
      <c r="A2624" t="s">
        <v>2656</v>
      </c>
      <c r="B2624">
        <v>1</v>
      </c>
      <c r="C2624">
        <v>1</v>
      </c>
      <c r="D2624">
        <v>1</v>
      </c>
      <c r="E2624">
        <v>1</v>
      </c>
      <c r="F2624">
        <v>28</v>
      </c>
      <c r="G2624">
        <v>1</v>
      </c>
      <c r="H2624" t="s">
        <v>22</v>
      </c>
      <c r="I2624" t="s">
        <v>25</v>
      </c>
      <c r="J2624" t="s">
        <v>23</v>
      </c>
      <c r="K2624" t="s">
        <v>23</v>
      </c>
      <c r="L2624" t="s">
        <v>23</v>
      </c>
      <c r="M2624" t="s">
        <v>23</v>
      </c>
      <c r="N2624" t="s">
        <v>23</v>
      </c>
      <c r="O2624" t="s">
        <v>23</v>
      </c>
      <c r="P2624" t="s">
        <v>29</v>
      </c>
      <c r="Q2624">
        <v>1</v>
      </c>
      <c r="R2624" t="s">
        <v>27</v>
      </c>
      <c r="S2624">
        <v>51</v>
      </c>
      <c r="T2624">
        <v>1381.8</v>
      </c>
      <c r="U2624">
        <v>0</v>
      </c>
    </row>
    <row r="2625" spans="1:21" x14ac:dyDescent="0.25">
      <c r="A2625" t="s">
        <v>2657</v>
      </c>
      <c r="B2625">
        <v>0</v>
      </c>
      <c r="C2625">
        <v>0</v>
      </c>
      <c r="D2625">
        <v>0</v>
      </c>
      <c r="E2625">
        <v>1</v>
      </c>
      <c r="F2625">
        <v>2</v>
      </c>
      <c r="G2625">
        <v>1</v>
      </c>
      <c r="H2625" t="s">
        <v>22</v>
      </c>
      <c r="I2625" t="s">
        <v>35</v>
      </c>
      <c r="J2625" t="s">
        <v>22</v>
      </c>
      <c r="K2625" t="s">
        <v>23</v>
      </c>
      <c r="L2625" t="s">
        <v>23</v>
      </c>
      <c r="M2625" t="s">
        <v>23</v>
      </c>
      <c r="N2625" t="s">
        <v>23</v>
      </c>
      <c r="O2625" t="s">
        <v>23</v>
      </c>
      <c r="P2625" t="s">
        <v>26</v>
      </c>
      <c r="Q2625">
        <v>0</v>
      </c>
      <c r="R2625" t="s">
        <v>38</v>
      </c>
      <c r="S2625">
        <v>80.55</v>
      </c>
      <c r="T2625">
        <v>188.1</v>
      </c>
      <c r="U2625">
        <v>0</v>
      </c>
    </row>
    <row r="2626" spans="1:21" x14ac:dyDescent="0.25">
      <c r="A2626" t="s">
        <v>2658</v>
      </c>
      <c r="B2626">
        <v>1</v>
      </c>
      <c r="C2626">
        <v>0</v>
      </c>
      <c r="D2626">
        <v>1</v>
      </c>
      <c r="E2626">
        <v>1</v>
      </c>
      <c r="F2626">
        <v>17</v>
      </c>
      <c r="G2626">
        <v>1</v>
      </c>
      <c r="H2626" t="s">
        <v>22</v>
      </c>
      <c r="I2626" t="s">
        <v>25</v>
      </c>
      <c r="J2626" t="s">
        <v>23</v>
      </c>
      <c r="K2626" t="s">
        <v>22</v>
      </c>
      <c r="L2626" t="s">
        <v>22</v>
      </c>
      <c r="M2626" t="s">
        <v>22</v>
      </c>
      <c r="N2626" t="s">
        <v>23</v>
      </c>
      <c r="O2626" t="s">
        <v>23</v>
      </c>
      <c r="P2626" t="s">
        <v>26</v>
      </c>
      <c r="Q2626">
        <v>1</v>
      </c>
      <c r="R2626" t="s">
        <v>30</v>
      </c>
      <c r="S2626">
        <v>66.7</v>
      </c>
      <c r="T2626">
        <v>1077.05</v>
      </c>
      <c r="U2626">
        <v>0</v>
      </c>
    </row>
    <row r="2627" spans="1:21" x14ac:dyDescent="0.25">
      <c r="A2627" t="s">
        <v>2659</v>
      </c>
      <c r="B2627">
        <v>1</v>
      </c>
      <c r="C2627">
        <v>0</v>
      </c>
      <c r="D2627">
        <v>0</v>
      </c>
      <c r="E2627">
        <v>0</v>
      </c>
      <c r="F2627">
        <v>56</v>
      </c>
      <c r="G2627">
        <v>1</v>
      </c>
      <c r="H2627" t="s">
        <v>22</v>
      </c>
      <c r="I2627" t="s">
        <v>35</v>
      </c>
      <c r="J2627" t="s">
        <v>22</v>
      </c>
      <c r="K2627" t="s">
        <v>22</v>
      </c>
      <c r="L2627" t="s">
        <v>23</v>
      </c>
      <c r="M2627" t="s">
        <v>23</v>
      </c>
      <c r="N2627" t="s">
        <v>23</v>
      </c>
      <c r="O2627" t="s">
        <v>23</v>
      </c>
      <c r="P2627" t="s">
        <v>26</v>
      </c>
      <c r="Q2627">
        <v>1</v>
      </c>
      <c r="R2627" t="s">
        <v>27</v>
      </c>
      <c r="S2627">
        <v>86.4</v>
      </c>
      <c r="T2627">
        <v>4922.3999999999996</v>
      </c>
      <c r="U2627">
        <v>0</v>
      </c>
    </row>
    <row r="2628" spans="1:21" x14ac:dyDescent="0.25">
      <c r="A2628" t="s">
        <v>2660</v>
      </c>
      <c r="B2628">
        <v>0</v>
      </c>
      <c r="C2628">
        <v>0</v>
      </c>
      <c r="D2628">
        <v>1</v>
      </c>
      <c r="E2628">
        <v>0</v>
      </c>
      <c r="F2628">
        <v>60</v>
      </c>
      <c r="G2628">
        <v>0</v>
      </c>
      <c r="H2628" t="s">
        <v>24</v>
      </c>
      <c r="I2628" t="s">
        <v>25</v>
      </c>
      <c r="J2628" t="s">
        <v>22</v>
      </c>
      <c r="K2628" t="s">
        <v>22</v>
      </c>
      <c r="L2628" t="s">
        <v>22</v>
      </c>
      <c r="M2628" t="s">
        <v>23</v>
      </c>
      <c r="N2628" t="s">
        <v>23</v>
      </c>
      <c r="O2628" t="s">
        <v>22</v>
      </c>
      <c r="P2628" t="s">
        <v>29</v>
      </c>
      <c r="Q2628">
        <v>0</v>
      </c>
      <c r="R2628" t="s">
        <v>27</v>
      </c>
      <c r="S2628">
        <v>50.05</v>
      </c>
      <c r="T2628">
        <v>2911.5</v>
      </c>
      <c r="U2628">
        <v>0</v>
      </c>
    </row>
    <row r="2629" spans="1:21" x14ac:dyDescent="0.25">
      <c r="A2629" t="s">
        <v>2661</v>
      </c>
      <c r="B2629">
        <v>0</v>
      </c>
      <c r="C2629">
        <v>0</v>
      </c>
      <c r="D2629">
        <v>0</v>
      </c>
      <c r="E2629">
        <v>0</v>
      </c>
      <c r="F2629">
        <v>33</v>
      </c>
      <c r="G2629">
        <v>1</v>
      </c>
      <c r="H2629" t="s">
        <v>22</v>
      </c>
      <c r="I2629" t="s">
        <v>23</v>
      </c>
      <c r="J2629" t="s">
        <v>44</v>
      </c>
      <c r="K2629" t="s">
        <v>44</v>
      </c>
      <c r="L2629" t="s">
        <v>44</v>
      </c>
      <c r="M2629" t="s">
        <v>44</v>
      </c>
      <c r="N2629" t="s">
        <v>44</v>
      </c>
      <c r="O2629" t="s">
        <v>44</v>
      </c>
      <c r="P2629" t="s">
        <v>45</v>
      </c>
      <c r="Q2629">
        <v>0</v>
      </c>
      <c r="R2629" t="s">
        <v>38</v>
      </c>
      <c r="S2629">
        <v>25.7</v>
      </c>
      <c r="T2629">
        <v>826.1</v>
      </c>
      <c r="U2629">
        <v>0</v>
      </c>
    </row>
    <row r="2630" spans="1:21" x14ac:dyDescent="0.25">
      <c r="A2630" t="s">
        <v>2662</v>
      </c>
      <c r="B2630">
        <v>0</v>
      </c>
      <c r="C2630">
        <v>0</v>
      </c>
      <c r="D2630">
        <v>0</v>
      </c>
      <c r="E2630">
        <v>0</v>
      </c>
      <c r="F2630">
        <v>1</v>
      </c>
      <c r="G2630">
        <v>1</v>
      </c>
      <c r="H2630" t="s">
        <v>23</v>
      </c>
      <c r="I2630" t="s">
        <v>35</v>
      </c>
      <c r="J2630" t="s">
        <v>22</v>
      </c>
      <c r="K2630" t="s">
        <v>22</v>
      </c>
      <c r="L2630" t="s">
        <v>23</v>
      </c>
      <c r="M2630" t="s">
        <v>22</v>
      </c>
      <c r="N2630" t="s">
        <v>23</v>
      </c>
      <c r="O2630" t="s">
        <v>23</v>
      </c>
      <c r="P2630" t="s">
        <v>26</v>
      </c>
      <c r="Q2630">
        <v>1</v>
      </c>
      <c r="R2630" t="s">
        <v>30</v>
      </c>
      <c r="S2630">
        <v>83.4</v>
      </c>
      <c r="T2630">
        <v>83.4</v>
      </c>
      <c r="U2630">
        <v>0</v>
      </c>
    </row>
    <row r="2631" spans="1:21" x14ac:dyDescent="0.25">
      <c r="A2631" t="s">
        <v>2663</v>
      </c>
      <c r="B2631">
        <v>1</v>
      </c>
      <c r="C2631">
        <v>0</v>
      </c>
      <c r="D2631">
        <v>0</v>
      </c>
      <c r="E2631">
        <v>0</v>
      </c>
      <c r="F2631">
        <v>2</v>
      </c>
      <c r="G2631">
        <v>1</v>
      </c>
      <c r="H2631" t="s">
        <v>23</v>
      </c>
      <c r="I2631" t="s">
        <v>35</v>
      </c>
      <c r="J2631" t="s">
        <v>23</v>
      </c>
      <c r="K2631" t="s">
        <v>23</v>
      </c>
      <c r="L2631" t="s">
        <v>23</v>
      </c>
      <c r="M2631" t="s">
        <v>23</v>
      </c>
      <c r="N2631" t="s">
        <v>23</v>
      </c>
      <c r="O2631" t="s">
        <v>23</v>
      </c>
      <c r="P2631" t="s">
        <v>26</v>
      </c>
      <c r="Q2631">
        <v>0</v>
      </c>
      <c r="R2631" t="s">
        <v>38</v>
      </c>
      <c r="S2631">
        <v>70.7</v>
      </c>
      <c r="T2631">
        <v>140.69999999999999</v>
      </c>
      <c r="U2631">
        <v>1</v>
      </c>
    </row>
    <row r="2632" spans="1:21" x14ac:dyDescent="0.25">
      <c r="A2632" t="s">
        <v>2664</v>
      </c>
      <c r="B2632">
        <v>1</v>
      </c>
      <c r="C2632">
        <v>0</v>
      </c>
      <c r="D2632">
        <v>1</v>
      </c>
      <c r="E2632">
        <v>0</v>
      </c>
      <c r="F2632">
        <v>63</v>
      </c>
      <c r="G2632">
        <v>1</v>
      </c>
      <c r="H2632" t="s">
        <v>22</v>
      </c>
      <c r="I2632" t="s">
        <v>35</v>
      </c>
      <c r="J2632" t="s">
        <v>22</v>
      </c>
      <c r="K2632" t="s">
        <v>23</v>
      </c>
      <c r="L2632" t="s">
        <v>23</v>
      </c>
      <c r="M2632" t="s">
        <v>22</v>
      </c>
      <c r="N2632" t="s">
        <v>23</v>
      </c>
      <c r="O2632" t="s">
        <v>23</v>
      </c>
      <c r="P2632" t="s">
        <v>45</v>
      </c>
      <c r="Q2632">
        <v>1</v>
      </c>
      <c r="R2632" t="s">
        <v>38</v>
      </c>
      <c r="S2632">
        <v>84.65</v>
      </c>
      <c r="T2632">
        <v>5377.8</v>
      </c>
      <c r="U2632">
        <v>0</v>
      </c>
    </row>
    <row r="2633" spans="1:21" x14ac:dyDescent="0.25">
      <c r="A2633" t="s">
        <v>2665</v>
      </c>
      <c r="B2633">
        <v>1</v>
      </c>
      <c r="C2633">
        <v>1</v>
      </c>
      <c r="D2633">
        <v>1</v>
      </c>
      <c r="E2633">
        <v>0</v>
      </c>
      <c r="F2633">
        <v>7</v>
      </c>
      <c r="G2633">
        <v>1</v>
      </c>
      <c r="H2633" t="s">
        <v>22</v>
      </c>
      <c r="I2633" t="s">
        <v>35</v>
      </c>
      <c r="J2633" t="s">
        <v>23</v>
      </c>
      <c r="K2633" t="s">
        <v>23</v>
      </c>
      <c r="L2633" t="s">
        <v>22</v>
      </c>
      <c r="M2633" t="s">
        <v>23</v>
      </c>
      <c r="N2633" t="s">
        <v>22</v>
      </c>
      <c r="O2633" t="s">
        <v>22</v>
      </c>
      <c r="P2633" t="s">
        <v>26</v>
      </c>
      <c r="Q2633">
        <v>1</v>
      </c>
      <c r="R2633" t="s">
        <v>27</v>
      </c>
      <c r="S2633">
        <v>99.25</v>
      </c>
      <c r="T2633">
        <v>665.45</v>
      </c>
      <c r="U2633">
        <v>1</v>
      </c>
    </row>
    <row r="2634" spans="1:21" x14ac:dyDescent="0.25">
      <c r="A2634" t="s">
        <v>2666</v>
      </c>
      <c r="B2634">
        <v>0</v>
      </c>
      <c r="C2634">
        <v>0</v>
      </c>
      <c r="D2634">
        <v>0</v>
      </c>
      <c r="E2634">
        <v>0</v>
      </c>
      <c r="F2634">
        <v>55</v>
      </c>
      <c r="G2634">
        <v>1</v>
      </c>
      <c r="H2634" t="s">
        <v>23</v>
      </c>
      <c r="I2634" t="s">
        <v>25</v>
      </c>
      <c r="J2634" t="s">
        <v>23</v>
      </c>
      <c r="K2634" t="s">
        <v>22</v>
      </c>
      <c r="L2634" t="s">
        <v>22</v>
      </c>
      <c r="M2634" t="s">
        <v>23</v>
      </c>
      <c r="N2634" t="s">
        <v>23</v>
      </c>
      <c r="O2634" t="s">
        <v>22</v>
      </c>
      <c r="P2634" t="s">
        <v>45</v>
      </c>
      <c r="Q2634">
        <v>1</v>
      </c>
      <c r="R2634" t="s">
        <v>30</v>
      </c>
      <c r="S2634">
        <v>64.75</v>
      </c>
      <c r="T2634">
        <v>3617.1</v>
      </c>
      <c r="U2634">
        <v>0</v>
      </c>
    </row>
    <row r="2635" spans="1:21" x14ac:dyDescent="0.25">
      <c r="A2635" t="s">
        <v>2667</v>
      </c>
      <c r="B2635">
        <v>0</v>
      </c>
      <c r="C2635">
        <v>0</v>
      </c>
      <c r="D2635">
        <v>1</v>
      </c>
      <c r="E2635">
        <v>0</v>
      </c>
      <c r="F2635">
        <v>65</v>
      </c>
      <c r="G2635">
        <v>1</v>
      </c>
      <c r="H2635" t="s">
        <v>22</v>
      </c>
      <c r="I2635" t="s">
        <v>35</v>
      </c>
      <c r="J2635" t="s">
        <v>22</v>
      </c>
      <c r="K2635" t="s">
        <v>22</v>
      </c>
      <c r="L2635" t="s">
        <v>23</v>
      </c>
      <c r="M2635" t="s">
        <v>22</v>
      </c>
      <c r="N2635" t="s">
        <v>22</v>
      </c>
      <c r="O2635" t="s">
        <v>23</v>
      </c>
      <c r="P2635" t="s">
        <v>29</v>
      </c>
      <c r="Q2635">
        <v>1</v>
      </c>
      <c r="R2635" t="s">
        <v>33</v>
      </c>
      <c r="S2635">
        <v>100.15</v>
      </c>
      <c r="T2635">
        <v>6643.5</v>
      </c>
      <c r="U2635">
        <v>0</v>
      </c>
    </row>
    <row r="2636" spans="1:21" x14ac:dyDescent="0.25">
      <c r="A2636" t="s">
        <v>2668</v>
      </c>
      <c r="B2636">
        <v>1</v>
      </c>
      <c r="C2636">
        <v>0</v>
      </c>
      <c r="D2636">
        <v>1</v>
      </c>
      <c r="E2636">
        <v>0</v>
      </c>
      <c r="F2636">
        <v>1</v>
      </c>
      <c r="G2636">
        <v>1</v>
      </c>
      <c r="H2636" t="s">
        <v>23</v>
      </c>
      <c r="I2636" t="s">
        <v>35</v>
      </c>
      <c r="J2636" t="s">
        <v>23</v>
      </c>
      <c r="K2636" t="s">
        <v>23</v>
      </c>
      <c r="L2636" t="s">
        <v>23</v>
      </c>
      <c r="M2636" t="s">
        <v>22</v>
      </c>
      <c r="N2636" t="s">
        <v>22</v>
      </c>
      <c r="O2636" t="s">
        <v>23</v>
      </c>
      <c r="P2636" t="s">
        <v>26</v>
      </c>
      <c r="Q2636">
        <v>1</v>
      </c>
      <c r="R2636" t="s">
        <v>27</v>
      </c>
      <c r="S2636">
        <v>84.8</v>
      </c>
      <c r="T2636">
        <v>84.8</v>
      </c>
      <c r="U2636">
        <v>1</v>
      </c>
    </row>
    <row r="2637" spans="1:21" x14ac:dyDescent="0.25">
      <c r="A2637" t="s">
        <v>2669</v>
      </c>
      <c r="B2637">
        <v>1</v>
      </c>
      <c r="C2637">
        <v>0</v>
      </c>
      <c r="D2637">
        <v>0</v>
      </c>
      <c r="E2637">
        <v>0</v>
      </c>
      <c r="F2637">
        <v>63</v>
      </c>
      <c r="G2637">
        <v>1</v>
      </c>
      <c r="H2637" t="s">
        <v>22</v>
      </c>
      <c r="I2637" t="s">
        <v>23</v>
      </c>
      <c r="J2637" t="s">
        <v>44</v>
      </c>
      <c r="K2637" t="s">
        <v>44</v>
      </c>
      <c r="L2637" t="s">
        <v>44</v>
      </c>
      <c r="M2637" t="s">
        <v>44</v>
      </c>
      <c r="N2637" t="s">
        <v>44</v>
      </c>
      <c r="O2637" t="s">
        <v>44</v>
      </c>
      <c r="P2637" t="s">
        <v>45</v>
      </c>
      <c r="Q2637">
        <v>0</v>
      </c>
      <c r="R2637" t="s">
        <v>30</v>
      </c>
      <c r="S2637">
        <v>25.25</v>
      </c>
      <c r="T2637">
        <v>1559.3</v>
      </c>
      <c r="U2637">
        <v>0</v>
      </c>
    </row>
    <row r="2638" spans="1:21" x14ac:dyDescent="0.25">
      <c r="A2638" t="s">
        <v>2670</v>
      </c>
      <c r="B2638">
        <v>0</v>
      </c>
      <c r="C2638">
        <v>1</v>
      </c>
      <c r="D2638">
        <v>1</v>
      </c>
      <c r="E2638">
        <v>0</v>
      </c>
      <c r="F2638">
        <v>70</v>
      </c>
      <c r="G2638">
        <v>1</v>
      </c>
      <c r="H2638" t="s">
        <v>22</v>
      </c>
      <c r="I2638" t="s">
        <v>35</v>
      </c>
      <c r="J2638" t="s">
        <v>22</v>
      </c>
      <c r="K2638" t="s">
        <v>22</v>
      </c>
      <c r="L2638" t="s">
        <v>22</v>
      </c>
      <c r="M2638" t="s">
        <v>22</v>
      </c>
      <c r="N2638" t="s">
        <v>22</v>
      </c>
      <c r="O2638" t="s">
        <v>22</v>
      </c>
      <c r="P2638" t="s">
        <v>45</v>
      </c>
      <c r="Q2638">
        <v>1</v>
      </c>
      <c r="R2638" t="s">
        <v>38</v>
      </c>
      <c r="S2638">
        <v>113</v>
      </c>
      <c r="T2638">
        <v>7987.6</v>
      </c>
      <c r="U2638">
        <v>0</v>
      </c>
    </row>
    <row r="2639" spans="1:21" x14ac:dyDescent="0.25">
      <c r="A2639" t="s">
        <v>2671</v>
      </c>
      <c r="B2639">
        <v>0</v>
      </c>
      <c r="C2639">
        <v>0</v>
      </c>
      <c r="D2639">
        <v>1</v>
      </c>
      <c r="E2639">
        <v>1</v>
      </c>
      <c r="F2639">
        <v>36</v>
      </c>
      <c r="G2639">
        <v>0</v>
      </c>
      <c r="H2639" t="s">
        <v>24</v>
      </c>
      <c r="I2639" t="s">
        <v>25</v>
      </c>
      <c r="J2639" t="s">
        <v>22</v>
      </c>
      <c r="K2639" t="s">
        <v>23</v>
      </c>
      <c r="L2639" t="s">
        <v>22</v>
      </c>
      <c r="M2639" t="s">
        <v>22</v>
      </c>
      <c r="N2639" t="s">
        <v>23</v>
      </c>
      <c r="O2639" t="s">
        <v>23</v>
      </c>
      <c r="P2639" t="s">
        <v>45</v>
      </c>
      <c r="Q2639">
        <v>0</v>
      </c>
      <c r="R2639" t="s">
        <v>38</v>
      </c>
      <c r="S2639">
        <v>40.65</v>
      </c>
      <c r="T2639">
        <v>1547.35</v>
      </c>
      <c r="U2639">
        <v>0</v>
      </c>
    </row>
    <row r="2640" spans="1:21" x14ac:dyDescent="0.25">
      <c r="A2640" t="s">
        <v>2672</v>
      </c>
      <c r="B2640">
        <v>1</v>
      </c>
      <c r="C2640">
        <v>0</v>
      </c>
      <c r="D2640">
        <v>0</v>
      </c>
      <c r="E2640">
        <v>0</v>
      </c>
      <c r="F2640">
        <v>52</v>
      </c>
      <c r="G2640">
        <v>1</v>
      </c>
      <c r="H2640" t="s">
        <v>23</v>
      </c>
      <c r="I2640" t="s">
        <v>35</v>
      </c>
      <c r="J2640" t="s">
        <v>23</v>
      </c>
      <c r="K2640" t="s">
        <v>22</v>
      </c>
      <c r="L2640" t="s">
        <v>22</v>
      </c>
      <c r="M2640" t="s">
        <v>22</v>
      </c>
      <c r="N2640" t="s">
        <v>22</v>
      </c>
      <c r="O2640" t="s">
        <v>22</v>
      </c>
      <c r="P2640" t="s">
        <v>29</v>
      </c>
      <c r="Q2640">
        <v>1</v>
      </c>
      <c r="R2640" t="s">
        <v>33</v>
      </c>
      <c r="S2640">
        <v>105</v>
      </c>
      <c r="T2640">
        <v>5426.85</v>
      </c>
      <c r="U2640">
        <v>1</v>
      </c>
    </row>
    <row r="2641" spans="1:21" x14ac:dyDescent="0.25">
      <c r="A2641" t="s">
        <v>2673</v>
      </c>
      <c r="B2641">
        <v>1</v>
      </c>
      <c r="C2641">
        <v>0</v>
      </c>
      <c r="D2641">
        <v>0</v>
      </c>
      <c r="E2641">
        <v>0</v>
      </c>
      <c r="F2641">
        <v>22</v>
      </c>
      <c r="G2641">
        <v>1</v>
      </c>
      <c r="H2641" t="s">
        <v>22</v>
      </c>
      <c r="I2641" t="s">
        <v>25</v>
      </c>
      <c r="J2641" t="s">
        <v>22</v>
      </c>
      <c r="K2641" t="s">
        <v>23</v>
      </c>
      <c r="L2641" t="s">
        <v>23</v>
      </c>
      <c r="M2641" t="s">
        <v>23</v>
      </c>
      <c r="N2641" t="s">
        <v>23</v>
      </c>
      <c r="O2641" t="s">
        <v>23</v>
      </c>
      <c r="P2641" t="s">
        <v>26</v>
      </c>
      <c r="Q2641">
        <v>1</v>
      </c>
      <c r="R2641" t="s">
        <v>27</v>
      </c>
      <c r="S2641">
        <v>54.45</v>
      </c>
      <c r="T2641">
        <v>1127.3499999999999</v>
      </c>
      <c r="U2641">
        <v>1</v>
      </c>
    </row>
    <row r="2642" spans="1:21" x14ac:dyDescent="0.25">
      <c r="A2642" t="s">
        <v>2674</v>
      </c>
      <c r="B2642">
        <v>1</v>
      </c>
      <c r="C2642">
        <v>0</v>
      </c>
      <c r="D2642">
        <v>0</v>
      </c>
      <c r="E2642">
        <v>0</v>
      </c>
      <c r="F2642">
        <v>22</v>
      </c>
      <c r="G2642">
        <v>1</v>
      </c>
      <c r="H2642" t="s">
        <v>23</v>
      </c>
      <c r="I2642" t="s">
        <v>35</v>
      </c>
      <c r="J2642" t="s">
        <v>23</v>
      </c>
      <c r="K2642" t="s">
        <v>22</v>
      </c>
      <c r="L2642" t="s">
        <v>22</v>
      </c>
      <c r="M2642" t="s">
        <v>22</v>
      </c>
      <c r="N2642" t="s">
        <v>23</v>
      </c>
      <c r="O2642" t="s">
        <v>22</v>
      </c>
      <c r="P2642" t="s">
        <v>26</v>
      </c>
      <c r="Q2642">
        <v>1</v>
      </c>
      <c r="R2642" t="s">
        <v>33</v>
      </c>
      <c r="S2642">
        <v>94.95</v>
      </c>
      <c r="T2642">
        <v>2142.8000000000002</v>
      </c>
      <c r="U2642">
        <v>0</v>
      </c>
    </row>
    <row r="2643" spans="1:21" x14ac:dyDescent="0.25">
      <c r="A2643" t="s">
        <v>2675</v>
      </c>
      <c r="B2643">
        <v>0</v>
      </c>
      <c r="C2643">
        <v>1</v>
      </c>
      <c r="D2643">
        <v>0</v>
      </c>
      <c r="E2643">
        <v>0</v>
      </c>
      <c r="F2643">
        <v>5</v>
      </c>
      <c r="G2643">
        <v>1</v>
      </c>
      <c r="H2643" t="s">
        <v>23</v>
      </c>
      <c r="I2643" t="s">
        <v>25</v>
      </c>
      <c r="J2643" t="s">
        <v>22</v>
      </c>
      <c r="K2643" t="s">
        <v>22</v>
      </c>
      <c r="L2643" t="s">
        <v>23</v>
      </c>
      <c r="M2643" t="s">
        <v>22</v>
      </c>
      <c r="N2643" t="s">
        <v>23</v>
      </c>
      <c r="O2643" t="s">
        <v>23</v>
      </c>
      <c r="P2643" t="s">
        <v>26</v>
      </c>
      <c r="Q2643">
        <v>0</v>
      </c>
      <c r="R2643" t="s">
        <v>38</v>
      </c>
      <c r="S2643">
        <v>59.9</v>
      </c>
      <c r="T2643">
        <v>287.85000000000002</v>
      </c>
      <c r="U2643">
        <v>0</v>
      </c>
    </row>
    <row r="2644" spans="1:21" x14ac:dyDescent="0.25">
      <c r="A2644" t="s">
        <v>2676</v>
      </c>
      <c r="B2644">
        <v>0</v>
      </c>
      <c r="C2644">
        <v>0</v>
      </c>
      <c r="D2644">
        <v>1</v>
      </c>
      <c r="E2644">
        <v>0</v>
      </c>
      <c r="F2644">
        <v>47</v>
      </c>
      <c r="G2644">
        <v>1</v>
      </c>
      <c r="H2644" t="s">
        <v>23</v>
      </c>
      <c r="I2644" t="s">
        <v>35</v>
      </c>
      <c r="J2644" t="s">
        <v>23</v>
      </c>
      <c r="K2644" t="s">
        <v>23</v>
      </c>
      <c r="L2644" t="s">
        <v>22</v>
      </c>
      <c r="M2644" t="s">
        <v>23</v>
      </c>
      <c r="N2644" t="s">
        <v>23</v>
      </c>
      <c r="O2644" t="s">
        <v>22</v>
      </c>
      <c r="P2644" t="s">
        <v>26</v>
      </c>
      <c r="Q2644">
        <v>1</v>
      </c>
      <c r="R2644" t="s">
        <v>27</v>
      </c>
      <c r="S2644">
        <v>85.3</v>
      </c>
      <c r="T2644">
        <v>4045.65</v>
      </c>
      <c r="U2644">
        <v>1</v>
      </c>
    </row>
    <row r="2645" spans="1:21" x14ac:dyDescent="0.25">
      <c r="A2645" t="s">
        <v>2677</v>
      </c>
      <c r="B2645">
        <v>0</v>
      </c>
      <c r="C2645">
        <v>0</v>
      </c>
      <c r="D2645">
        <v>0</v>
      </c>
      <c r="E2645">
        <v>0</v>
      </c>
      <c r="F2645">
        <v>33</v>
      </c>
      <c r="G2645">
        <v>1</v>
      </c>
      <c r="H2645" t="s">
        <v>22</v>
      </c>
      <c r="I2645" t="s">
        <v>35</v>
      </c>
      <c r="J2645" t="s">
        <v>23</v>
      </c>
      <c r="K2645" t="s">
        <v>23</v>
      </c>
      <c r="L2645" t="s">
        <v>23</v>
      </c>
      <c r="M2645" t="s">
        <v>23</v>
      </c>
      <c r="N2645" t="s">
        <v>23</v>
      </c>
      <c r="O2645" t="s">
        <v>22</v>
      </c>
      <c r="P2645" t="s">
        <v>26</v>
      </c>
      <c r="Q2645">
        <v>1</v>
      </c>
      <c r="R2645" t="s">
        <v>27</v>
      </c>
      <c r="S2645">
        <v>83.35</v>
      </c>
      <c r="T2645">
        <v>2757.85</v>
      </c>
      <c r="U2645">
        <v>1</v>
      </c>
    </row>
    <row r="2646" spans="1:21" x14ac:dyDescent="0.25">
      <c r="A2646" t="s">
        <v>2678</v>
      </c>
      <c r="B2646">
        <v>1</v>
      </c>
      <c r="C2646">
        <v>0</v>
      </c>
      <c r="D2646">
        <v>0</v>
      </c>
      <c r="E2646">
        <v>0</v>
      </c>
      <c r="F2646">
        <v>18</v>
      </c>
      <c r="G2646">
        <v>0</v>
      </c>
      <c r="H2646" t="s">
        <v>24</v>
      </c>
      <c r="I2646" t="s">
        <v>25</v>
      </c>
      <c r="J2646" t="s">
        <v>23</v>
      </c>
      <c r="K2646" t="s">
        <v>22</v>
      </c>
      <c r="L2646" t="s">
        <v>22</v>
      </c>
      <c r="M2646" t="s">
        <v>23</v>
      </c>
      <c r="N2646" t="s">
        <v>23</v>
      </c>
      <c r="O2646" t="s">
        <v>23</v>
      </c>
      <c r="P2646" t="s">
        <v>26</v>
      </c>
      <c r="Q2646">
        <v>1</v>
      </c>
      <c r="R2646" t="s">
        <v>38</v>
      </c>
      <c r="S2646">
        <v>33.5</v>
      </c>
      <c r="T2646">
        <v>600</v>
      </c>
      <c r="U2646">
        <v>1</v>
      </c>
    </row>
    <row r="2647" spans="1:21" x14ac:dyDescent="0.25">
      <c r="A2647" t="s">
        <v>2679</v>
      </c>
      <c r="B2647">
        <v>0</v>
      </c>
      <c r="C2647">
        <v>0</v>
      </c>
      <c r="D2647">
        <v>0</v>
      </c>
      <c r="E2647">
        <v>0</v>
      </c>
      <c r="F2647">
        <v>1</v>
      </c>
      <c r="G2647">
        <v>1</v>
      </c>
      <c r="H2647" t="s">
        <v>23</v>
      </c>
      <c r="I2647" t="s">
        <v>23</v>
      </c>
      <c r="J2647" t="s">
        <v>44</v>
      </c>
      <c r="K2647" t="s">
        <v>44</v>
      </c>
      <c r="L2647" t="s">
        <v>44</v>
      </c>
      <c r="M2647" t="s">
        <v>44</v>
      </c>
      <c r="N2647" t="s">
        <v>44</v>
      </c>
      <c r="O2647" t="s">
        <v>44</v>
      </c>
      <c r="P2647" t="s">
        <v>26</v>
      </c>
      <c r="Q2647">
        <v>0</v>
      </c>
      <c r="R2647" t="s">
        <v>38</v>
      </c>
      <c r="S2647">
        <v>19.8</v>
      </c>
      <c r="T2647">
        <v>19.8</v>
      </c>
      <c r="U2647">
        <v>0</v>
      </c>
    </row>
    <row r="2648" spans="1:21" x14ac:dyDescent="0.25">
      <c r="A2648" t="s">
        <v>2680</v>
      </c>
      <c r="B2648">
        <v>1</v>
      </c>
      <c r="C2648">
        <v>0</v>
      </c>
      <c r="D2648">
        <v>0</v>
      </c>
      <c r="E2648">
        <v>0</v>
      </c>
      <c r="F2648">
        <v>56</v>
      </c>
      <c r="G2648">
        <v>1</v>
      </c>
      <c r="H2648" t="s">
        <v>23</v>
      </c>
      <c r="I2648" t="s">
        <v>25</v>
      </c>
      <c r="J2648" t="s">
        <v>23</v>
      </c>
      <c r="K2648" t="s">
        <v>22</v>
      </c>
      <c r="L2648" t="s">
        <v>22</v>
      </c>
      <c r="M2648" t="s">
        <v>22</v>
      </c>
      <c r="N2648" t="s">
        <v>22</v>
      </c>
      <c r="O2648" t="s">
        <v>22</v>
      </c>
      <c r="P2648" t="s">
        <v>45</v>
      </c>
      <c r="Q2648">
        <v>1</v>
      </c>
      <c r="R2648" t="s">
        <v>38</v>
      </c>
      <c r="S2648">
        <v>81.8</v>
      </c>
      <c r="T2648">
        <v>4534.45</v>
      </c>
      <c r="U2648">
        <v>0</v>
      </c>
    </row>
    <row r="2649" spans="1:21" x14ac:dyDescent="0.25">
      <c r="A2649" t="s">
        <v>2681</v>
      </c>
      <c r="B2649">
        <v>0</v>
      </c>
      <c r="C2649">
        <v>0</v>
      </c>
      <c r="D2649">
        <v>0</v>
      </c>
      <c r="E2649">
        <v>0</v>
      </c>
      <c r="F2649">
        <v>2</v>
      </c>
      <c r="G2649">
        <v>1</v>
      </c>
      <c r="H2649" t="s">
        <v>23</v>
      </c>
      <c r="I2649" t="s">
        <v>23</v>
      </c>
      <c r="J2649" t="s">
        <v>44</v>
      </c>
      <c r="K2649" t="s">
        <v>44</v>
      </c>
      <c r="L2649" t="s">
        <v>44</v>
      </c>
      <c r="M2649" t="s">
        <v>44</v>
      </c>
      <c r="N2649" t="s">
        <v>44</v>
      </c>
      <c r="O2649" t="s">
        <v>44</v>
      </c>
      <c r="P2649" t="s">
        <v>26</v>
      </c>
      <c r="Q2649">
        <v>1</v>
      </c>
      <c r="R2649" t="s">
        <v>30</v>
      </c>
      <c r="S2649">
        <v>20</v>
      </c>
      <c r="T2649">
        <v>40.9</v>
      </c>
      <c r="U2649">
        <v>0</v>
      </c>
    </row>
    <row r="2650" spans="1:21" x14ac:dyDescent="0.25">
      <c r="A2650" t="s">
        <v>2682</v>
      </c>
      <c r="B2650">
        <v>1</v>
      </c>
      <c r="C2650">
        <v>0</v>
      </c>
      <c r="D2650">
        <v>0</v>
      </c>
      <c r="E2650">
        <v>0</v>
      </c>
      <c r="F2650">
        <v>35</v>
      </c>
      <c r="G2650">
        <v>1</v>
      </c>
      <c r="H2650" t="s">
        <v>22</v>
      </c>
      <c r="I2650" t="s">
        <v>25</v>
      </c>
      <c r="J2650" t="s">
        <v>22</v>
      </c>
      <c r="K2650" t="s">
        <v>23</v>
      </c>
      <c r="L2650" t="s">
        <v>22</v>
      </c>
      <c r="M2650" t="s">
        <v>23</v>
      </c>
      <c r="N2650" t="s">
        <v>23</v>
      </c>
      <c r="O2650" t="s">
        <v>23</v>
      </c>
      <c r="P2650" t="s">
        <v>26</v>
      </c>
      <c r="Q2650">
        <v>1</v>
      </c>
      <c r="R2650" t="s">
        <v>27</v>
      </c>
      <c r="S2650">
        <v>59.6</v>
      </c>
      <c r="T2650">
        <v>2094.9</v>
      </c>
      <c r="U2650">
        <v>0</v>
      </c>
    </row>
    <row r="2651" spans="1:21" x14ac:dyDescent="0.25">
      <c r="A2651" t="s">
        <v>2683</v>
      </c>
      <c r="B2651">
        <v>0</v>
      </c>
      <c r="C2651">
        <v>0</v>
      </c>
      <c r="D2651">
        <v>1</v>
      </c>
      <c r="E2651">
        <v>0</v>
      </c>
      <c r="F2651">
        <v>64</v>
      </c>
      <c r="G2651">
        <v>1</v>
      </c>
      <c r="H2651" t="s">
        <v>22</v>
      </c>
      <c r="I2651" t="s">
        <v>23</v>
      </c>
      <c r="J2651" t="s">
        <v>44</v>
      </c>
      <c r="K2651" t="s">
        <v>44</v>
      </c>
      <c r="L2651" t="s">
        <v>44</v>
      </c>
      <c r="M2651" t="s">
        <v>44</v>
      </c>
      <c r="N2651" t="s">
        <v>44</v>
      </c>
      <c r="O2651" t="s">
        <v>44</v>
      </c>
      <c r="P2651" t="s">
        <v>45</v>
      </c>
      <c r="Q2651">
        <v>0</v>
      </c>
      <c r="R2651" t="s">
        <v>38</v>
      </c>
      <c r="S2651">
        <v>25</v>
      </c>
      <c r="T2651">
        <v>1584.8</v>
      </c>
      <c r="U2651">
        <v>0</v>
      </c>
    </row>
    <row r="2652" spans="1:21" x14ac:dyDescent="0.25">
      <c r="A2652" t="s">
        <v>2684</v>
      </c>
      <c r="B2652">
        <v>0</v>
      </c>
      <c r="C2652">
        <v>0</v>
      </c>
      <c r="D2652">
        <v>0</v>
      </c>
      <c r="E2652">
        <v>0</v>
      </c>
      <c r="F2652">
        <v>15</v>
      </c>
      <c r="G2652">
        <v>1</v>
      </c>
      <c r="H2652" t="s">
        <v>22</v>
      </c>
      <c r="I2652" t="s">
        <v>35</v>
      </c>
      <c r="J2652" t="s">
        <v>22</v>
      </c>
      <c r="K2652" t="s">
        <v>23</v>
      </c>
      <c r="L2652" t="s">
        <v>22</v>
      </c>
      <c r="M2652" t="s">
        <v>23</v>
      </c>
      <c r="N2652" t="s">
        <v>23</v>
      </c>
      <c r="O2652" t="s">
        <v>23</v>
      </c>
      <c r="P2652" t="s">
        <v>26</v>
      </c>
      <c r="Q2652">
        <v>1</v>
      </c>
      <c r="R2652" t="s">
        <v>38</v>
      </c>
      <c r="S2652">
        <v>84.35</v>
      </c>
      <c r="T2652">
        <v>1302.6500000000001</v>
      </c>
      <c r="U2652">
        <v>0</v>
      </c>
    </row>
    <row r="2653" spans="1:21" x14ac:dyDescent="0.25">
      <c r="A2653" t="s">
        <v>2685</v>
      </c>
      <c r="B2653">
        <v>1</v>
      </c>
      <c r="C2653">
        <v>0</v>
      </c>
      <c r="D2653">
        <v>0</v>
      </c>
      <c r="E2653">
        <v>0</v>
      </c>
      <c r="F2653">
        <v>24</v>
      </c>
      <c r="G2653">
        <v>1</v>
      </c>
      <c r="H2653" t="s">
        <v>23</v>
      </c>
      <c r="I2653" t="s">
        <v>35</v>
      </c>
      <c r="J2653" t="s">
        <v>23</v>
      </c>
      <c r="K2653" t="s">
        <v>23</v>
      </c>
      <c r="L2653" t="s">
        <v>23</v>
      </c>
      <c r="M2653" t="s">
        <v>23</v>
      </c>
      <c r="N2653" t="s">
        <v>22</v>
      </c>
      <c r="O2653" t="s">
        <v>22</v>
      </c>
      <c r="P2653" t="s">
        <v>26</v>
      </c>
      <c r="Q2653">
        <v>1</v>
      </c>
      <c r="R2653" t="s">
        <v>27</v>
      </c>
      <c r="S2653">
        <v>90.35</v>
      </c>
      <c r="T2653">
        <v>2238.5</v>
      </c>
      <c r="U2653">
        <v>1</v>
      </c>
    </row>
    <row r="2654" spans="1:21" x14ac:dyDescent="0.25">
      <c r="A2654" t="s">
        <v>2686</v>
      </c>
      <c r="B2654">
        <v>1</v>
      </c>
      <c r="C2654">
        <v>0</v>
      </c>
      <c r="D2654">
        <v>0</v>
      </c>
      <c r="E2654">
        <v>0</v>
      </c>
      <c r="F2654">
        <v>1</v>
      </c>
      <c r="G2654">
        <v>1</v>
      </c>
      <c r="H2654" t="s">
        <v>23</v>
      </c>
      <c r="I2654" t="s">
        <v>25</v>
      </c>
      <c r="J2654" t="s">
        <v>23</v>
      </c>
      <c r="K2654" t="s">
        <v>23</v>
      </c>
      <c r="L2654" t="s">
        <v>23</v>
      </c>
      <c r="M2654" t="s">
        <v>23</v>
      </c>
      <c r="N2654" t="s">
        <v>23</v>
      </c>
      <c r="O2654" t="s">
        <v>22</v>
      </c>
      <c r="P2654" t="s">
        <v>26</v>
      </c>
      <c r="Q2654">
        <v>0</v>
      </c>
      <c r="R2654" t="s">
        <v>30</v>
      </c>
      <c r="S2654">
        <v>55.55</v>
      </c>
      <c r="T2654">
        <v>55.55</v>
      </c>
      <c r="U2654">
        <v>0</v>
      </c>
    </row>
    <row r="2655" spans="1:21" x14ac:dyDescent="0.25">
      <c r="A2655" t="s">
        <v>2687</v>
      </c>
      <c r="B2655">
        <v>0</v>
      </c>
      <c r="C2655">
        <v>0</v>
      </c>
      <c r="D2655">
        <v>1</v>
      </c>
      <c r="E2655">
        <v>1</v>
      </c>
      <c r="F2655">
        <v>70</v>
      </c>
      <c r="G2655">
        <v>1</v>
      </c>
      <c r="H2655" t="s">
        <v>23</v>
      </c>
      <c r="I2655" t="s">
        <v>25</v>
      </c>
      <c r="J2655" t="s">
        <v>22</v>
      </c>
      <c r="K2655" t="s">
        <v>23</v>
      </c>
      <c r="L2655" t="s">
        <v>23</v>
      </c>
      <c r="M2655" t="s">
        <v>22</v>
      </c>
      <c r="N2655" t="s">
        <v>22</v>
      </c>
      <c r="O2655" t="s">
        <v>22</v>
      </c>
      <c r="P2655" t="s">
        <v>45</v>
      </c>
      <c r="Q2655">
        <v>0</v>
      </c>
      <c r="R2655" t="s">
        <v>38</v>
      </c>
      <c r="S2655">
        <v>75.349999999999994</v>
      </c>
      <c r="T2655">
        <v>5437.75</v>
      </c>
      <c r="U2655">
        <v>0</v>
      </c>
    </row>
    <row r="2656" spans="1:21" x14ac:dyDescent="0.25">
      <c r="A2656" t="s">
        <v>2688</v>
      </c>
      <c r="B2656">
        <v>1</v>
      </c>
      <c r="C2656">
        <v>0</v>
      </c>
      <c r="D2656">
        <v>1</v>
      </c>
      <c r="E2656">
        <v>0</v>
      </c>
      <c r="F2656">
        <v>1</v>
      </c>
      <c r="G2656">
        <v>1</v>
      </c>
      <c r="H2656" t="s">
        <v>23</v>
      </c>
      <c r="I2656" t="s">
        <v>35</v>
      </c>
      <c r="J2656" t="s">
        <v>23</v>
      </c>
      <c r="K2656" t="s">
        <v>23</v>
      </c>
      <c r="L2656" t="s">
        <v>23</v>
      </c>
      <c r="M2656" t="s">
        <v>23</v>
      </c>
      <c r="N2656" t="s">
        <v>22</v>
      </c>
      <c r="O2656" t="s">
        <v>22</v>
      </c>
      <c r="P2656" t="s">
        <v>26</v>
      </c>
      <c r="Q2656">
        <v>1</v>
      </c>
      <c r="R2656" t="s">
        <v>27</v>
      </c>
      <c r="S2656">
        <v>90.75</v>
      </c>
      <c r="T2656">
        <v>90.75</v>
      </c>
      <c r="U2656">
        <v>1</v>
      </c>
    </row>
    <row r="2657" spans="1:21" x14ac:dyDescent="0.25">
      <c r="A2657" t="s">
        <v>2689</v>
      </c>
      <c r="B2657">
        <v>0</v>
      </c>
      <c r="C2657">
        <v>0</v>
      </c>
      <c r="D2657">
        <v>0</v>
      </c>
      <c r="E2657">
        <v>1</v>
      </c>
      <c r="F2657">
        <v>4</v>
      </c>
      <c r="G2657">
        <v>1</v>
      </c>
      <c r="H2657" t="s">
        <v>22</v>
      </c>
      <c r="I2657" t="s">
        <v>35</v>
      </c>
      <c r="J2657" t="s">
        <v>23</v>
      </c>
      <c r="K2657" t="s">
        <v>22</v>
      </c>
      <c r="L2657" t="s">
        <v>23</v>
      </c>
      <c r="M2657" t="s">
        <v>23</v>
      </c>
      <c r="N2657" t="s">
        <v>22</v>
      </c>
      <c r="O2657" t="s">
        <v>23</v>
      </c>
      <c r="P2657" t="s">
        <v>26</v>
      </c>
      <c r="Q2657">
        <v>0</v>
      </c>
      <c r="R2657" t="s">
        <v>30</v>
      </c>
      <c r="S2657">
        <v>89.6</v>
      </c>
      <c r="T2657">
        <v>365.65</v>
      </c>
      <c r="U2657">
        <v>1</v>
      </c>
    </row>
    <row r="2658" spans="1:21" x14ac:dyDescent="0.25">
      <c r="A2658" t="s">
        <v>2690</v>
      </c>
      <c r="B2658">
        <v>0</v>
      </c>
      <c r="C2658">
        <v>0</v>
      </c>
      <c r="D2658">
        <v>0</v>
      </c>
      <c r="E2658">
        <v>0</v>
      </c>
      <c r="F2658">
        <v>39</v>
      </c>
      <c r="G2658">
        <v>1</v>
      </c>
      <c r="H2658" t="s">
        <v>23</v>
      </c>
      <c r="I2658" t="s">
        <v>25</v>
      </c>
      <c r="J2658" t="s">
        <v>23</v>
      </c>
      <c r="K2658" t="s">
        <v>23</v>
      </c>
      <c r="L2658" t="s">
        <v>23</v>
      </c>
      <c r="M2658" t="s">
        <v>22</v>
      </c>
      <c r="N2658" t="s">
        <v>23</v>
      </c>
      <c r="O2658" t="s">
        <v>22</v>
      </c>
      <c r="P2658" t="s">
        <v>29</v>
      </c>
      <c r="Q2658">
        <v>0</v>
      </c>
      <c r="R2658" t="s">
        <v>27</v>
      </c>
      <c r="S2658">
        <v>59.3</v>
      </c>
      <c r="T2658">
        <v>2209.15</v>
      </c>
      <c r="U2658">
        <v>0</v>
      </c>
    </row>
    <row r="2659" spans="1:21" x14ac:dyDescent="0.25">
      <c r="A2659" t="s">
        <v>2691</v>
      </c>
      <c r="B2659">
        <v>0</v>
      </c>
      <c r="C2659">
        <v>0</v>
      </c>
      <c r="D2659">
        <v>0</v>
      </c>
      <c r="E2659">
        <v>0</v>
      </c>
      <c r="F2659">
        <v>29</v>
      </c>
      <c r="G2659">
        <v>1</v>
      </c>
      <c r="H2659" t="s">
        <v>22</v>
      </c>
      <c r="I2659" t="s">
        <v>25</v>
      </c>
      <c r="J2659" t="s">
        <v>22</v>
      </c>
      <c r="K2659" t="s">
        <v>23</v>
      </c>
      <c r="L2659" t="s">
        <v>23</v>
      </c>
      <c r="M2659" t="s">
        <v>23</v>
      </c>
      <c r="N2659" t="s">
        <v>23</v>
      </c>
      <c r="O2659" t="s">
        <v>22</v>
      </c>
      <c r="P2659" t="s">
        <v>26</v>
      </c>
      <c r="Q2659">
        <v>1</v>
      </c>
      <c r="R2659" t="s">
        <v>27</v>
      </c>
      <c r="S2659">
        <v>66.099999999999994</v>
      </c>
      <c r="T2659">
        <v>1912.15</v>
      </c>
      <c r="U2659">
        <v>0</v>
      </c>
    </row>
    <row r="2660" spans="1:21" x14ac:dyDescent="0.25">
      <c r="A2660" t="s">
        <v>2692</v>
      </c>
      <c r="B2660">
        <v>0</v>
      </c>
      <c r="C2660">
        <v>0</v>
      </c>
      <c r="D2660">
        <v>1</v>
      </c>
      <c r="E2660">
        <v>1</v>
      </c>
      <c r="F2660">
        <v>14</v>
      </c>
      <c r="G2660">
        <v>1</v>
      </c>
      <c r="H2660" t="s">
        <v>23</v>
      </c>
      <c r="I2660" t="s">
        <v>23</v>
      </c>
      <c r="J2660" t="s">
        <v>44</v>
      </c>
      <c r="K2660" t="s">
        <v>44</v>
      </c>
      <c r="L2660" t="s">
        <v>44</v>
      </c>
      <c r="M2660" t="s">
        <v>44</v>
      </c>
      <c r="N2660" t="s">
        <v>44</v>
      </c>
      <c r="O2660" t="s">
        <v>44</v>
      </c>
      <c r="P2660" t="s">
        <v>45</v>
      </c>
      <c r="Q2660">
        <v>0</v>
      </c>
      <c r="R2660" t="s">
        <v>30</v>
      </c>
      <c r="S2660">
        <v>18.8</v>
      </c>
      <c r="T2660">
        <v>255.55</v>
      </c>
      <c r="U2660">
        <v>0</v>
      </c>
    </row>
    <row r="2661" spans="1:21" x14ac:dyDescent="0.25">
      <c r="A2661" t="s">
        <v>2693</v>
      </c>
      <c r="B2661">
        <v>0</v>
      </c>
      <c r="C2661">
        <v>0</v>
      </c>
      <c r="D2661">
        <v>0</v>
      </c>
      <c r="E2661">
        <v>0</v>
      </c>
      <c r="F2661">
        <v>61</v>
      </c>
      <c r="G2661">
        <v>1</v>
      </c>
      <c r="H2661" t="s">
        <v>22</v>
      </c>
      <c r="I2661" t="s">
        <v>25</v>
      </c>
      <c r="J2661" t="s">
        <v>22</v>
      </c>
      <c r="K2661" t="s">
        <v>23</v>
      </c>
      <c r="L2661" t="s">
        <v>22</v>
      </c>
      <c r="M2661" t="s">
        <v>22</v>
      </c>
      <c r="N2661" t="s">
        <v>22</v>
      </c>
      <c r="O2661" t="s">
        <v>22</v>
      </c>
      <c r="P2661" t="s">
        <v>45</v>
      </c>
      <c r="Q2661">
        <v>0</v>
      </c>
      <c r="R2661" t="s">
        <v>38</v>
      </c>
      <c r="S2661">
        <v>86.45</v>
      </c>
      <c r="T2661">
        <v>5175.3</v>
      </c>
      <c r="U2661">
        <v>0</v>
      </c>
    </row>
    <row r="2662" spans="1:21" x14ac:dyDescent="0.25">
      <c r="A2662" t="s">
        <v>2694</v>
      </c>
      <c r="B2662">
        <v>1</v>
      </c>
      <c r="C2662">
        <v>0</v>
      </c>
      <c r="D2662">
        <v>0</v>
      </c>
      <c r="E2662">
        <v>1</v>
      </c>
      <c r="F2662">
        <v>13</v>
      </c>
      <c r="G2662">
        <v>1</v>
      </c>
      <c r="H2662" t="s">
        <v>23</v>
      </c>
      <c r="I2662" t="s">
        <v>25</v>
      </c>
      <c r="J2662" t="s">
        <v>22</v>
      </c>
      <c r="K2662" t="s">
        <v>23</v>
      </c>
      <c r="L2662" t="s">
        <v>23</v>
      </c>
      <c r="M2662" t="s">
        <v>23</v>
      </c>
      <c r="N2662" t="s">
        <v>23</v>
      </c>
      <c r="O2662" t="s">
        <v>23</v>
      </c>
      <c r="P2662" t="s">
        <v>26</v>
      </c>
      <c r="Q2662">
        <v>1</v>
      </c>
      <c r="R2662" t="s">
        <v>38</v>
      </c>
      <c r="S2662">
        <v>52.1</v>
      </c>
      <c r="T2662">
        <v>670.65</v>
      </c>
      <c r="U2662">
        <v>0</v>
      </c>
    </row>
    <row r="2663" spans="1:21" x14ac:dyDescent="0.25">
      <c r="A2663" t="s">
        <v>2695</v>
      </c>
      <c r="B2663">
        <v>0</v>
      </c>
      <c r="C2663">
        <v>0</v>
      </c>
      <c r="D2663">
        <v>0</v>
      </c>
      <c r="E2663">
        <v>0</v>
      </c>
      <c r="F2663">
        <v>66</v>
      </c>
      <c r="G2663">
        <v>0</v>
      </c>
      <c r="H2663" t="s">
        <v>24</v>
      </c>
      <c r="I2663" t="s">
        <v>25</v>
      </c>
      <c r="J2663" t="s">
        <v>22</v>
      </c>
      <c r="K2663" t="s">
        <v>22</v>
      </c>
      <c r="L2663" t="s">
        <v>22</v>
      </c>
      <c r="M2663" t="s">
        <v>22</v>
      </c>
      <c r="N2663" t="s">
        <v>23</v>
      </c>
      <c r="O2663" t="s">
        <v>23</v>
      </c>
      <c r="P2663" t="s">
        <v>45</v>
      </c>
      <c r="Q2663">
        <v>1</v>
      </c>
      <c r="R2663" t="s">
        <v>30</v>
      </c>
      <c r="S2663">
        <v>47.4</v>
      </c>
      <c r="T2663">
        <v>3177.25</v>
      </c>
      <c r="U2663">
        <v>0</v>
      </c>
    </row>
    <row r="2664" spans="1:21" x14ac:dyDescent="0.25">
      <c r="A2664" t="s">
        <v>2696</v>
      </c>
      <c r="B2664">
        <v>1</v>
      </c>
      <c r="C2664">
        <v>0</v>
      </c>
      <c r="D2664">
        <v>0</v>
      </c>
      <c r="E2664">
        <v>0</v>
      </c>
      <c r="F2664">
        <v>2</v>
      </c>
      <c r="G2664">
        <v>0</v>
      </c>
      <c r="H2664" t="s">
        <v>24</v>
      </c>
      <c r="I2664" t="s">
        <v>25</v>
      </c>
      <c r="J2664" t="s">
        <v>23</v>
      </c>
      <c r="K2664" t="s">
        <v>23</v>
      </c>
      <c r="L2664" t="s">
        <v>22</v>
      </c>
      <c r="M2664" t="s">
        <v>23</v>
      </c>
      <c r="N2664" t="s">
        <v>22</v>
      </c>
      <c r="O2664" t="s">
        <v>22</v>
      </c>
      <c r="P2664" t="s">
        <v>26</v>
      </c>
      <c r="Q2664">
        <v>1</v>
      </c>
      <c r="R2664" t="s">
        <v>27</v>
      </c>
      <c r="S2664">
        <v>49.25</v>
      </c>
      <c r="T2664">
        <v>90.35</v>
      </c>
      <c r="U2664">
        <v>1</v>
      </c>
    </row>
    <row r="2665" spans="1:21" x14ac:dyDescent="0.25">
      <c r="A2665" t="s">
        <v>2697</v>
      </c>
      <c r="B2665">
        <v>0</v>
      </c>
      <c r="C2665">
        <v>0</v>
      </c>
      <c r="D2665">
        <v>1</v>
      </c>
      <c r="E2665">
        <v>0</v>
      </c>
      <c r="F2665">
        <v>59</v>
      </c>
      <c r="G2665">
        <v>1</v>
      </c>
      <c r="H2665" t="s">
        <v>22</v>
      </c>
      <c r="I2665" t="s">
        <v>35</v>
      </c>
      <c r="J2665" t="s">
        <v>22</v>
      </c>
      <c r="K2665" t="s">
        <v>22</v>
      </c>
      <c r="L2665" t="s">
        <v>22</v>
      </c>
      <c r="M2665" t="s">
        <v>23</v>
      </c>
      <c r="N2665" t="s">
        <v>22</v>
      </c>
      <c r="O2665" t="s">
        <v>22</v>
      </c>
      <c r="P2665" t="s">
        <v>29</v>
      </c>
      <c r="Q2665">
        <v>1</v>
      </c>
      <c r="R2665" t="s">
        <v>38</v>
      </c>
      <c r="S2665">
        <v>109.15</v>
      </c>
      <c r="T2665">
        <v>6557.75</v>
      </c>
      <c r="U2665">
        <v>0</v>
      </c>
    </row>
    <row r="2666" spans="1:21" x14ac:dyDescent="0.25">
      <c r="A2666" t="s">
        <v>2698</v>
      </c>
      <c r="B2666">
        <v>1</v>
      </c>
      <c r="C2666">
        <v>0</v>
      </c>
      <c r="D2666">
        <v>1</v>
      </c>
      <c r="E2666">
        <v>1</v>
      </c>
      <c r="F2666">
        <v>62</v>
      </c>
      <c r="G2666">
        <v>1</v>
      </c>
      <c r="H2666" t="s">
        <v>22</v>
      </c>
      <c r="I2666" t="s">
        <v>35</v>
      </c>
      <c r="J2666" t="s">
        <v>22</v>
      </c>
      <c r="K2666" t="s">
        <v>22</v>
      </c>
      <c r="L2666" t="s">
        <v>23</v>
      </c>
      <c r="M2666" t="s">
        <v>23</v>
      </c>
      <c r="N2666" t="s">
        <v>22</v>
      </c>
      <c r="O2666" t="s">
        <v>23</v>
      </c>
      <c r="P2666" t="s">
        <v>29</v>
      </c>
      <c r="Q2666">
        <v>1</v>
      </c>
      <c r="R2666" t="s">
        <v>38</v>
      </c>
      <c r="S2666">
        <v>94.95</v>
      </c>
      <c r="T2666">
        <v>5791.85</v>
      </c>
      <c r="U2666">
        <v>0</v>
      </c>
    </row>
    <row r="2667" spans="1:21" x14ac:dyDescent="0.25">
      <c r="A2667" t="s">
        <v>2699</v>
      </c>
      <c r="B2667">
        <v>1</v>
      </c>
      <c r="C2667">
        <v>1</v>
      </c>
      <c r="D2667">
        <v>1</v>
      </c>
      <c r="E2667">
        <v>0</v>
      </c>
      <c r="F2667">
        <v>33</v>
      </c>
      <c r="G2667">
        <v>1</v>
      </c>
      <c r="H2667" t="s">
        <v>23</v>
      </c>
      <c r="I2667" t="s">
        <v>35</v>
      </c>
      <c r="J2667" t="s">
        <v>22</v>
      </c>
      <c r="K2667" t="s">
        <v>22</v>
      </c>
      <c r="L2667" t="s">
        <v>23</v>
      </c>
      <c r="M2667" t="s">
        <v>22</v>
      </c>
      <c r="N2667" t="s">
        <v>23</v>
      </c>
      <c r="O2667" t="s">
        <v>22</v>
      </c>
      <c r="P2667" t="s">
        <v>29</v>
      </c>
      <c r="Q2667">
        <v>1</v>
      </c>
      <c r="R2667" t="s">
        <v>27</v>
      </c>
      <c r="S2667">
        <v>93.55</v>
      </c>
      <c r="T2667">
        <v>3055.5</v>
      </c>
      <c r="U2667">
        <v>0</v>
      </c>
    </row>
    <row r="2668" spans="1:21" x14ac:dyDescent="0.25">
      <c r="A2668" t="s">
        <v>2700</v>
      </c>
      <c r="B2668">
        <v>1</v>
      </c>
      <c r="C2668">
        <v>0</v>
      </c>
      <c r="D2668">
        <v>0</v>
      </c>
      <c r="E2668">
        <v>1</v>
      </c>
      <c r="F2668">
        <v>66</v>
      </c>
      <c r="G2668">
        <v>1</v>
      </c>
      <c r="H2668" t="s">
        <v>23</v>
      </c>
      <c r="I2668" t="s">
        <v>25</v>
      </c>
      <c r="J2668" t="s">
        <v>23</v>
      </c>
      <c r="K2668" t="s">
        <v>22</v>
      </c>
      <c r="L2668" t="s">
        <v>22</v>
      </c>
      <c r="M2668" t="s">
        <v>22</v>
      </c>
      <c r="N2668" t="s">
        <v>22</v>
      </c>
      <c r="O2668" t="s">
        <v>22</v>
      </c>
      <c r="P2668" t="s">
        <v>45</v>
      </c>
      <c r="Q2668">
        <v>1</v>
      </c>
      <c r="R2668" t="s">
        <v>38</v>
      </c>
      <c r="S2668">
        <v>79.5</v>
      </c>
      <c r="T2668">
        <v>5196.1000000000004</v>
      </c>
      <c r="U2668">
        <v>0</v>
      </c>
    </row>
    <row r="2669" spans="1:21" x14ac:dyDescent="0.25">
      <c r="A2669" t="s">
        <v>2701</v>
      </c>
      <c r="B2669">
        <v>0</v>
      </c>
      <c r="C2669">
        <v>0</v>
      </c>
      <c r="D2669">
        <v>0</v>
      </c>
      <c r="E2669">
        <v>0</v>
      </c>
      <c r="F2669">
        <v>72</v>
      </c>
      <c r="G2669">
        <v>1</v>
      </c>
      <c r="H2669" t="s">
        <v>22</v>
      </c>
      <c r="I2669" t="s">
        <v>35</v>
      </c>
      <c r="J2669" t="s">
        <v>22</v>
      </c>
      <c r="K2669" t="s">
        <v>22</v>
      </c>
      <c r="L2669" t="s">
        <v>22</v>
      </c>
      <c r="M2669" t="s">
        <v>22</v>
      </c>
      <c r="N2669" t="s">
        <v>22</v>
      </c>
      <c r="O2669" t="s">
        <v>22</v>
      </c>
      <c r="P2669" t="s">
        <v>45</v>
      </c>
      <c r="Q2669">
        <v>0</v>
      </c>
      <c r="R2669" t="s">
        <v>38</v>
      </c>
      <c r="S2669">
        <v>115.05</v>
      </c>
      <c r="T2669">
        <v>8405</v>
      </c>
      <c r="U2669">
        <v>0</v>
      </c>
    </row>
    <row r="2670" spans="1:21" x14ac:dyDescent="0.25">
      <c r="A2670" t="s">
        <v>2702</v>
      </c>
      <c r="B2670">
        <v>1</v>
      </c>
      <c r="C2670">
        <v>0</v>
      </c>
      <c r="D2670">
        <v>0</v>
      </c>
      <c r="E2670">
        <v>1</v>
      </c>
      <c r="F2670">
        <v>1</v>
      </c>
      <c r="G2670">
        <v>1</v>
      </c>
      <c r="H2670" t="s">
        <v>23</v>
      </c>
      <c r="I2670" t="s">
        <v>23</v>
      </c>
      <c r="J2670" t="s">
        <v>44</v>
      </c>
      <c r="K2670" t="s">
        <v>44</v>
      </c>
      <c r="L2670" t="s">
        <v>44</v>
      </c>
      <c r="M2670" t="s">
        <v>44</v>
      </c>
      <c r="N2670" t="s">
        <v>44</v>
      </c>
      <c r="O2670" t="s">
        <v>44</v>
      </c>
      <c r="P2670" t="s">
        <v>26</v>
      </c>
      <c r="Q2670">
        <v>0</v>
      </c>
      <c r="R2670" t="s">
        <v>30</v>
      </c>
      <c r="S2670">
        <v>19.75</v>
      </c>
      <c r="T2670">
        <v>19.75</v>
      </c>
      <c r="U2670">
        <v>1</v>
      </c>
    </row>
    <row r="2671" spans="1:21" x14ac:dyDescent="0.25">
      <c r="A2671" t="s">
        <v>2703</v>
      </c>
      <c r="B2671">
        <v>0</v>
      </c>
      <c r="C2671">
        <v>0</v>
      </c>
      <c r="D2671">
        <v>0</v>
      </c>
      <c r="E2671">
        <v>0</v>
      </c>
      <c r="F2671">
        <v>19</v>
      </c>
      <c r="G2671">
        <v>1</v>
      </c>
      <c r="H2671" t="s">
        <v>22</v>
      </c>
      <c r="I2671" t="s">
        <v>35</v>
      </c>
      <c r="J2671" t="s">
        <v>22</v>
      </c>
      <c r="K2671" t="s">
        <v>22</v>
      </c>
      <c r="L2671" t="s">
        <v>23</v>
      </c>
      <c r="M2671" t="s">
        <v>23</v>
      </c>
      <c r="N2671" t="s">
        <v>23</v>
      </c>
      <c r="O2671" t="s">
        <v>22</v>
      </c>
      <c r="P2671" t="s">
        <v>26</v>
      </c>
      <c r="Q2671">
        <v>1</v>
      </c>
      <c r="R2671" t="s">
        <v>27</v>
      </c>
      <c r="S2671">
        <v>95.15</v>
      </c>
      <c r="T2671">
        <v>1789.25</v>
      </c>
      <c r="U2671">
        <v>1</v>
      </c>
    </row>
    <row r="2672" spans="1:21" x14ac:dyDescent="0.25">
      <c r="A2672" t="s">
        <v>2704</v>
      </c>
      <c r="B2672">
        <v>0</v>
      </c>
      <c r="C2672">
        <v>0</v>
      </c>
      <c r="D2672">
        <v>1</v>
      </c>
      <c r="E2672">
        <v>1</v>
      </c>
      <c r="F2672">
        <v>51</v>
      </c>
      <c r="G2672">
        <v>1</v>
      </c>
      <c r="H2672" t="s">
        <v>22</v>
      </c>
      <c r="I2672" t="s">
        <v>35</v>
      </c>
      <c r="J2672" t="s">
        <v>22</v>
      </c>
      <c r="K2672" t="s">
        <v>23</v>
      </c>
      <c r="L2672" t="s">
        <v>23</v>
      </c>
      <c r="M2672" t="s">
        <v>22</v>
      </c>
      <c r="N2672" t="s">
        <v>22</v>
      </c>
      <c r="O2672" t="s">
        <v>23</v>
      </c>
      <c r="P2672" t="s">
        <v>29</v>
      </c>
      <c r="Q2672">
        <v>1</v>
      </c>
      <c r="R2672" t="s">
        <v>30</v>
      </c>
      <c r="S2672">
        <v>95.15</v>
      </c>
      <c r="T2672">
        <v>5000.05</v>
      </c>
      <c r="U2672">
        <v>0</v>
      </c>
    </row>
    <row r="2673" spans="1:21" x14ac:dyDescent="0.25">
      <c r="A2673" t="s">
        <v>2705</v>
      </c>
      <c r="B2673">
        <v>1</v>
      </c>
      <c r="C2673">
        <v>0</v>
      </c>
      <c r="D2673">
        <v>0</v>
      </c>
      <c r="E2673">
        <v>0</v>
      </c>
      <c r="F2673">
        <v>63</v>
      </c>
      <c r="G2673">
        <v>1</v>
      </c>
      <c r="H2673" t="s">
        <v>22</v>
      </c>
      <c r="I2673" t="s">
        <v>35</v>
      </c>
      <c r="J2673" t="s">
        <v>23</v>
      </c>
      <c r="K2673" t="s">
        <v>22</v>
      </c>
      <c r="L2673" t="s">
        <v>23</v>
      </c>
      <c r="M2673" t="s">
        <v>22</v>
      </c>
      <c r="N2673" t="s">
        <v>22</v>
      </c>
      <c r="O2673" t="s">
        <v>22</v>
      </c>
      <c r="P2673" t="s">
        <v>26</v>
      </c>
      <c r="Q2673">
        <v>0</v>
      </c>
      <c r="R2673" t="s">
        <v>27</v>
      </c>
      <c r="S2673">
        <v>105.4</v>
      </c>
      <c r="T2673">
        <v>6713.2</v>
      </c>
      <c r="U2673">
        <v>0</v>
      </c>
    </row>
    <row r="2674" spans="1:21" x14ac:dyDescent="0.25">
      <c r="A2674" t="s">
        <v>2706</v>
      </c>
      <c r="B2674">
        <v>1</v>
      </c>
      <c r="C2674">
        <v>0</v>
      </c>
      <c r="D2674">
        <v>0</v>
      </c>
      <c r="E2674">
        <v>0</v>
      </c>
      <c r="F2674">
        <v>27</v>
      </c>
      <c r="G2674">
        <v>1</v>
      </c>
      <c r="H2674" t="s">
        <v>23</v>
      </c>
      <c r="I2674" t="s">
        <v>23</v>
      </c>
      <c r="J2674" t="s">
        <v>44</v>
      </c>
      <c r="K2674" t="s">
        <v>44</v>
      </c>
      <c r="L2674" t="s">
        <v>44</v>
      </c>
      <c r="M2674" t="s">
        <v>44</v>
      </c>
      <c r="N2674" t="s">
        <v>44</v>
      </c>
      <c r="O2674" t="s">
        <v>44</v>
      </c>
      <c r="P2674" t="s">
        <v>29</v>
      </c>
      <c r="Q2674">
        <v>0</v>
      </c>
      <c r="R2674" t="s">
        <v>33</v>
      </c>
      <c r="S2674">
        <v>20.100000000000001</v>
      </c>
      <c r="T2674">
        <v>562.6</v>
      </c>
      <c r="U2674">
        <v>0</v>
      </c>
    </row>
    <row r="2675" spans="1:21" x14ac:dyDescent="0.25">
      <c r="A2675" t="s">
        <v>2707</v>
      </c>
      <c r="B2675">
        <v>1</v>
      </c>
      <c r="C2675">
        <v>0</v>
      </c>
      <c r="D2675">
        <v>0</v>
      </c>
      <c r="E2675">
        <v>0</v>
      </c>
      <c r="F2675">
        <v>22</v>
      </c>
      <c r="G2675">
        <v>1</v>
      </c>
      <c r="H2675" t="s">
        <v>22</v>
      </c>
      <c r="I2675" t="s">
        <v>35</v>
      </c>
      <c r="J2675" t="s">
        <v>22</v>
      </c>
      <c r="K2675" t="s">
        <v>23</v>
      </c>
      <c r="L2675" t="s">
        <v>23</v>
      </c>
      <c r="M2675" t="s">
        <v>23</v>
      </c>
      <c r="N2675" t="s">
        <v>22</v>
      </c>
      <c r="O2675" t="s">
        <v>22</v>
      </c>
      <c r="P2675" t="s">
        <v>26</v>
      </c>
      <c r="Q2675">
        <v>1</v>
      </c>
      <c r="R2675" t="s">
        <v>33</v>
      </c>
      <c r="S2675">
        <v>101.35</v>
      </c>
      <c r="T2675">
        <v>2317.1</v>
      </c>
      <c r="U2675">
        <v>1</v>
      </c>
    </row>
    <row r="2676" spans="1:21" x14ac:dyDescent="0.25">
      <c r="A2676" t="s">
        <v>2708</v>
      </c>
      <c r="B2676">
        <v>0</v>
      </c>
      <c r="C2676">
        <v>1</v>
      </c>
      <c r="D2676">
        <v>0</v>
      </c>
      <c r="E2676">
        <v>0</v>
      </c>
      <c r="F2676">
        <v>4</v>
      </c>
      <c r="G2676">
        <v>1</v>
      </c>
      <c r="H2676" t="s">
        <v>23</v>
      </c>
      <c r="I2676" t="s">
        <v>23</v>
      </c>
      <c r="J2676" t="s">
        <v>44</v>
      </c>
      <c r="K2676" t="s">
        <v>44</v>
      </c>
      <c r="L2676" t="s">
        <v>44</v>
      </c>
      <c r="M2676" t="s">
        <v>44</v>
      </c>
      <c r="N2676" t="s">
        <v>44</v>
      </c>
      <c r="O2676" t="s">
        <v>44</v>
      </c>
      <c r="P2676" t="s">
        <v>26</v>
      </c>
      <c r="Q2676">
        <v>0</v>
      </c>
      <c r="R2676" t="s">
        <v>30</v>
      </c>
      <c r="S2676">
        <v>20.05</v>
      </c>
      <c r="T2676">
        <v>91.45</v>
      </c>
      <c r="U2676">
        <v>0</v>
      </c>
    </row>
    <row r="2677" spans="1:21" x14ac:dyDescent="0.25">
      <c r="A2677" t="s">
        <v>2709</v>
      </c>
      <c r="B2677">
        <v>1</v>
      </c>
      <c r="C2677">
        <v>0</v>
      </c>
      <c r="D2677">
        <v>1</v>
      </c>
      <c r="E2677">
        <v>1</v>
      </c>
      <c r="F2677">
        <v>42</v>
      </c>
      <c r="G2677">
        <v>1</v>
      </c>
      <c r="H2677" t="s">
        <v>23</v>
      </c>
      <c r="I2677" t="s">
        <v>23</v>
      </c>
      <c r="J2677" t="s">
        <v>44</v>
      </c>
      <c r="K2677" t="s">
        <v>44</v>
      </c>
      <c r="L2677" t="s">
        <v>44</v>
      </c>
      <c r="M2677" t="s">
        <v>44</v>
      </c>
      <c r="N2677" t="s">
        <v>44</v>
      </c>
      <c r="O2677" t="s">
        <v>44</v>
      </c>
      <c r="P2677" t="s">
        <v>45</v>
      </c>
      <c r="Q2677">
        <v>0</v>
      </c>
      <c r="R2677" t="s">
        <v>30</v>
      </c>
      <c r="S2677">
        <v>20.7</v>
      </c>
      <c r="T2677">
        <v>828.85</v>
      </c>
      <c r="U2677">
        <v>0</v>
      </c>
    </row>
    <row r="2678" spans="1:21" x14ac:dyDescent="0.25">
      <c r="A2678" t="s">
        <v>2710</v>
      </c>
      <c r="B2678">
        <v>0</v>
      </c>
      <c r="C2678">
        <v>0</v>
      </c>
      <c r="D2678">
        <v>0</v>
      </c>
      <c r="E2678">
        <v>0</v>
      </c>
      <c r="F2678">
        <v>29</v>
      </c>
      <c r="G2678">
        <v>1</v>
      </c>
      <c r="H2678" t="s">
        <v>23</v>
      </c>
      <c r="I2678" t="s">
        <v>23</v>
      </c>
      <c r="J2678" t="s">
        <v>44</v>
      </c>
      <c r="K2678" t="s">
        <v>44</v>
      </c>
      <c r="L2678" t="s">
        <v>44</v>
      </c>
      <c r="M2678" t="s">
        <v>44</v>
      </c>
      <c r="N2678" t="s">
        <v>44</v>
      </c>
      <c r="O2678" t="s">
        <v>44</v>
      </c>
      <c r="P2678" t="s">
        <v>29</v>
      </c>
      <c r="Q2678">
        <v>0</v>
      </c>
      <c r="R2678" t="s">
        <v>30</v>
      </c>
      <c r="S2678">
        <v>20.350000000000001</v>
      </c>
      <c r="T2678">
        <v>617.35</v>
      </c>
      <c r="U2678">
        <v>0</v>
      </c>
    </row>
    <row r="2679" spans="1:21" x14ac:dyDescent="0.25">
      <c r="A2679" t="s">
        <v>2711</v>
      </c>
      <c r="B2679">
        <v>0</v>
      </c>
      <c r="C2679">
        <v>0</v>
      </c>
      <c r="D2679">
        <v>0</v>
      </c>
      <c r="E2679">
        <v>0</v>
      </c>
      <c r="F2679">
        <v>4</v>
      </c>
      <c r="G2679">
        <v>1</v>
      </c>
      <c r="H2679" t="s">
        <v>23</v>
      </c>
      <c r="I2679" t="s">
        <v>35</v>
      </c>
      <c r="J2679" t="s">
        <v>23</v>
      </c>
      <c r="K2679" t="s">
        <v>23</v>
      </c>
      <c r="L2679" t="s">
        <v>23</v>
      </c>
      <c r="M2679" t="s">
        <v>23</v>
      </c>
      <c r="N2679" t="s">
        <v>23</v>
      </c>
      <c r="O2679" t="s">
        <v>23</v>
      </c>
      <c r="P2679" t="s">
        <v>26</v>
      </c>
      <c r="Q2679">
        <v>1</v>
      </c>
      <c r="R2679" t="s">
        <v>38</v>
      </c>
      <c r="S2679">
        <v>70.05</v>
      </c>
      <c r="T2679">
        <v>266.89999999999998</v>
      </c>
      <c r="U2679">
        <v>1</v>
      </c>
    </row>
    <row r="2680" spans="1:21" x14ac:dyDescent="0.25">
      <c r="A2680" t="s">
        <v>2712</v>
      </c>
      <c r="B2680">
        <v>1</v>
      </c>
      <c r="C2680">
        <v>0</v>
      </c>
      <c r="D2680">
        <v>0</v>
      </c>
      <c r="E2680">
        <v>0</v>
      </c>
      <c r="F2680">
        <v>30</v>
      </c>
      <c r="G2680">
        <v>1</v>
      </c>
      <c r="H2680" t="s">
        <v>23</v>
      </c>
      <c r="I2680" t="s">
        <v>23</v>
      </c>
      <c r="J2680" t="s">
        <v>44</v>
      </c>
      <c r="K2680" t="s">
        <v>44</v>
      </c>
      <c r="L2680" t="s">
        <v>44</v>
      </c>
      <c r="M2680" t="s">
        <v>44</v>
      </c>
      <c r="N2680" t="s">
        <v>44</v>
      </c>
      <c r="O2680" t="s">
        <v>44</v>
      </c>
      <c r="P2680" t="s">
        <v>29</v>
      </c>
      <c r="Q2680">
        <v>0</v>
      </c>
      <c r="R2680" t="s">
        <v>30</v>
      </c>
      <c r="S2680">
        <v>19.7</v>
      </c>
      <c r="T2680">
        <v>625.04999999999995</v>
      </c>
      <c r="U2680">
        <v>0</v>
      </c>
    </row>
    <row r="2681" spans="1:21" x14ac:dyDescent="0.25">
      <c r="A2681" t="s">
        <v>2713</v>
      </c>
      <c r="B2681">
        <v>1</v>
      </c>
      <c r="C2681">
        <v>0</v>
      </c>
      <c r="D2681">
        <v>1</v>
      </c>
      <c r="E2681">
        <v>0</v>
      </c>
      <c r="F2681">
        <v>4</v>
      </c>
      <c r="G2681">
        <v>1</v>
      </c>
      <c r="H2681" t="s">
        <v>22</v>
      </c>
      <c r="I2681" t="s">
        <v>35</v>
      </c>
      <c r="J2681" t="s">
        <v>23</v>
      </c>
      <c r="K2681" t="s">
        <v>23</v>
      </c>
      <c r="L2681" t="s">
        <v>23</v>
      </c>
      <c r="M2681" t="s">
        <v>23</v>
      </c>
      <c r="N2681" t="s">
        <v>23</v>
      </c>
      <c r="O2681" t="s">
        <v>23</v>
      </c>
      <c r="P2681" t="s">
        <v>26</v>
      </c>
      <c r="Q2681">
        <v>1</v>
      </c>
      <c r="R2681" t="s">
        <v>27</v>
      </c>
      <c r="S2681">
        <v>74.650000000000006</v>
      </c>
      <c r="T2681">
        <v>301.39999999999998</v>
      </c>
      <c r="U2681">
        <v>1</v>
      </c>
    </row>
    <row r="2682" spans="1:21" x14ac:dyDescent="0.25">
      <c r="A2682" t="s">
        <v>2714</v>
      </c>
      <c r="B2682">
        <v>1</v>
      </c>
      <c r="C2682">
        <v>0</v>
      </c>
      <c r="D2682">
        <v>1</v>
      </c>
      <c r="E2682">
        <v>1</v>
      </c>
      <c r="F2682">
        <v>71</v>
      </c>
      <c r="G2682">
        <v>1</v>
      </c>
      <c r="H2682" t="s">
        <v>23</v>
      </c>
      <c r="I2682" t="s">
        <v>25</v>
      </c>
      <c r="J2682" t="s">
        <v>22</v>
      </c>
      <c r="K2682" t="s">
        <v>22</v>
      </c>
      <c r="L2682" t="s">
        <v>22</v>
      </c>
      <c r="M2682" t="s">
        <v>22</v>
      </c>
      <c r="N2682" t="s">
        <v>22</v>
      </c>
      <c r="O2682" t="s">
        <v>22</v>
      </c>
      <c r="P2682" t="s">
        <v>45</v>
      </c>
      <c r="Q2682">
        <v>0</v>
      </c>
      <c r="R2682" t="s">
        <v>33</v>
      </c>
      <c r="S2682">
        <v>85.45</v>
      </c>
      <c r="T2682">
        <v>6029.9</v>
      </c>
      <c r="U2682">
        <v>0</v>
      </c>
    </row>
    <row r="2683" spans="1:21" x14ac:dyDescent="0.25">
      <c r="A2683" t="s">
        <v>2715</v>
      </c>
      <c r="B2683">
        <v>1</v>
      </c>
      <c r="C2683">
        <v>0</v>
      </c>
      <c r="D2683">
        <v>1</v>
      </c>
      <c r="E2683">
        <v>0</v>
      </c>
      <c r="F2683">
        <v>46</v>
      </c>
      <c r="G2683">
        <v>0</v>
      </c>
      <c r="H2683" t="s">
        <v>24</v>
      </c>
      <c r="I2683" t="s">
        <v>25</v>
      </c>
      <c r="J2683" t="s">
        <v>22</v>
      </c>
      <c r="K2683" t="s">
        <v>23</v>
      </c>
      <c r="L2683" t="s">
        <v>22</v>
      </c>
      <c r="M2683" t="s">
        <v>22</v>
      </c>
      <c r="N2683" t="s">
        <v>23</v>
      </c>
      <c r="O2683" t="s">
        <v>23</v>
      </c>
      <c r="P2683" t="s">
        <v>45</v>
      </c>
      <c r="Q2683">
        <v>0</v>
      </c>
      <c r="R2683" t="s">
        <v>38</v>
      </c>
      <c r="S2683">
        <v>40.4</v>
      </c>
      <c r="T2683">
        <v>1842.7</v>
      </c>
      <c r="U2683">
        <v>0</v>
      </c>
    </row>
    <row r="2684" spans="1:21" x14ac:dyDescent="0.25">
      <c r="A2684" t="s">
        <v>2716</v>
      </c>
      <c r="B2684">
        <v>1</v>
      </c>
      <c r="C2684">
        <v>0</v>
      </c>
      <c r="D2684">
        <v>0</v>
      </c>
      <c r="E2684">
        <v>0</v>
      </c>
      <c r="F2684">
        <v>4</v>
      </c>
      <c r="G2684">
        <v>1</v>
      </c>
      <c r="H2684" t="s">
        <v>22</v>
      </c>
      <c r="I2684" t="s">
        <v>25</v>
      </c>
      <c r="J2684" t="s">
        <v>23</v>
      </c>
      <c r="K2684" t="s">
        <v>23</v>
      </c>
      <c r="L2684" t="s">
        <v>23</v>
      </c>
      <c r="M2684" t="s">
        <v>23</v>
      </c>
      <c r="N2684" t="s">
        <v>23</v>
      </c>
      <c r="O2684" t="s">
        <v>23</v>
      </c>
      <c r="P2684" t="s">
        <v>26</v>
      </c>
      <c r="Q2684">
        <v>0</v>
      </c>
      <c r="R2684" t="s">
        <v>30</v>
      </c>
      <c r="S2684">
        <v>50.4</v>
      </c>
      <c r="T2684">
        <v>206.6</v>
      </c>
      <c r="U2684">
        <v>1</v>
      </c>
    </row>
    <row r="2685" spans="1:21" x14ac:dyDescent="0.25">
      <c r="A2685" t="s">
        <v>2717</v>
      </c>
      <c r="B2685">
        <v>0</v>
      </c>
      <c r="C2685">
        <v>0</v>
      </c>
      <c r="D2685">
        <v>0</v>
      </c>
      <c r="E2685">
        <v>0</v>
      </c>
      <c r="F2685">
        <v>7</v>
      </c>
      <c r="G2685">
        <v>1</v>
      </c>
      <c r="H2685" t="s">
        <v>22</v>
      </c>
      <c r="I2685" t="s">
        <v>35</v>
      </c>
      <c r="J2685" t="s">
        <v>22</v>
      </c>
      <c r="K2685" t="s">
        <v>23</v>
      </c>
      <c r="L2685" t="s">
        <v>23</v>
      </c>
      <c r="M2685" t="s">
        <v>23</v>
      </c>
      <c r="N2685" t="s">
        <v>23</v>
      </c>
      <c r="O2685" t="s">
        <v>23</v>
      </c>
      <c r="P2685" t="s">
        <v>26</v>
      </c>
      <c r="Q2685">
        <v>1</v>
      </c>
      <c r="R2685" t="s">
        <v>30</v>
      </c>
      <c r="S2685">
        <v>79.650000000000006</v>
      </c>
      <c r="T2685">
        <v>604.70000000000005</v>
      </c>
      <c r="U2685">
        <v>1</v>
      </c>
    </row>
    <row r="2686" spans="1:21" x14ac:dyDescent="0.25">
      <c r="A2686" t="s">
        <v>2718</v>
      </c>
      <c r="B2686">
        <v>1</v>
      </c>
      <c r="C2686">
        <v>0</v>
      </c>
      <c r="D2686">
        <v>0</v>
      </c>
      <c r="E2686">
        <v>0</v>
      </c>
      <c r="F2686">
        <v>69</v>
      </c>
      <c r="G2686">
        <v>1</v>
      </c>
      <c r="H2686" t="s">
        <v>22</v>
      </c>
      <c r="I2686" t="s">
        <v>35</v>
      </c>
      <c r="J2686" t="s">
        <v>23</v>
      </c>
      <c r="K2686" t="s">
        <v>22</v>
      </c>
      <c r="L2686" t="s">
        <v>23</v>
      </c>
      <c r="M2686" t="s">
        <v>22</v>
      </c>
      <c r="N2686" t="s">
        <v>22</v>
      </c>
      <c r="O2686" t="s">
        <v>22</v>
      </c>
      <c r="P2686" t="s">
        <v>29</v>
      </c>
      <c r="Q2686">
        <v>1</v>
      </c>
      <c r="R2686" t="s">
        <v>33</v>
      </c>
      <c r="S2686">
        <v>105.2</v>
      </c>
      <c r="T2686">
        <v>7386.05</v>
      </c>
      <c r="U2686">
        <v>0</v>
      </c>
    </row>
    <row r="2687" spans="1:21" x14ac:dyDescent="0.25">
      <c r="A2687" t="s">
        <v>2719</v>
      </c>
      <c r="B2687">
        <v>0</v>
      </c>
      <c r="C2687">
        <v>0</v>
      </c>
      <c r="D2687">
        <v>1</v>
      </c>
      <c r="E2687">
        <v>0</v>
      </c>
      <c r="F2687">
        <v>72</v>
      </c>
      <c r="G2687">
        <v>1</v>
      </c>
      <c r="H2687" t="s">
        <v>22</v>
      </c>
      <c r="I2687" t="s">
        <v>35</v>
      </c>
      <c r="J2687" t="s">
        <v>22</v>
      </c>
      <c r="K2687" t="s">
        <v>22</v>
      </c>
      <c r="L2687" t="s">
        <v>22</v>
      </c>
      <c r="M2687" t="s">
        <v>23</v>
      </c>
      <c r="N2687" t="s">
        <v>22</v>
      </c>
      <c r="O2687" t="s">
        <v>23</v>
      </c>
      <c r="P2687" t="s">
        <v>45</v>
      </c>
      <c r="Q2687">
        <v>0</v>
      </c>
      <c r="R2687" t="s">
        <v>33</v>
      </c>
      <c r="S2687">
        <v>100.65</v>
      </c>
      <c r="T2687">
        <v>7334.05</v>
      </c>
      <c r="U2687">
        <v>0</v>
      </c>
    </row>
    <row r="2688" spans="1:21" x14ac:dyDescent="0.25">
      <c r="A2688" t="s">
        <v>2720</v>
      </c>
      <c r="B2688">
        <v>1</v>
      </c>
      <c r="C2688">
        <v>1</v>
      </c>
      <c r="D2688">
        <v>0</v>
      </c>
      <c r="E2688">
        <v>0</v>
      </c>
      <c r="F2688">
        <v>19</v>
      </c>
      <c r="G2688">
        <v>1</v>
      </c>
      <c r="H2688" t="s">
        <v>22</v>
      </c>
      <c r="I2688" t="s">
        <v>35</v>
      </c>
      <c r="J2688" t="s">
        <v>23</v>
      </c>
      <c r="K2688" t="s">
        <v>23</v>
      </c>
      <c r="L2688" t="s">
        <v>22</v>
      </c>
      <c r="M2688" t="s">
        <v>23</v>
      </c>
      <c r="N2688" t="s">
        <v>23</v>
      </c>
      <c r="O2688" t="s">
        <v>23</v>
      </c>
      <c r="P2688" t="s">
        <v>26</v>
      </c>
      <c r="Q2688">
        <v>1</v>
      </c>
      <c r="R2688" t="s">
        <v>27</v>
      </c>
      <c r="S2688">
        <v>79.849999999999994</v>
      </c>
      <c r="T2688">
        <v>1471.75</v>
      </c>
      <c r="U2688">
        <v>1</v>
      </c>
    </row>
    <row r="2689" spans="1:21" x14ac:dyDescent="0.25">
      <c r="A2689" t="s">
        <v>2721</v>
      </c>
      <c r="B2689">
        <v>1</v>
      </c>
      <c r="C2689">
        <v>0</v>
      </c>
      <c r="D2689">
        <v>0</v>
      </c>
      <c r="E2689">
        <v>0</v>
      </c>
      <c r="F2689">
        <v>28</v>
      </c>
      <c r="G2689">
        <v>1</v>
      </c>
      <c r="H2689" t="s">
        <v>23</v>
      </c>
      <c r="I2689" t="s">
        <v>35</v>
      </c>
      <c r="J2689" t="s">
        <v>23</v>
      </c>
      <c r="K2689" t="s">
        <v>23</v>
      </c>
      <c r="L2689" t="s">
        <v>22</v>
      </c>
      <c r="M2689" t="s">
        <v>22</v>
      </c>
      <c r="N2689" t="s">
        <v>23</v>
      </c>
      <c r="O2689" t="s">
        <v>22</v>
      </c>
      <c r="P2689" t="s">
        <v>26</v>
      </c>
      <c r="Q2689">
        <v>0</v>
      </c>
      <c r="R2689" t="s">
        <v>27</v>
      </c>
      <c r="S2689">
        <v>91</v>
      </c>
      <c r="T2689">
        <v>2626.15</v>
      </c>
      <c r="U2689">
        <v>0</v>
      </c>
    </row>
    <row r="2690" spans="1:21" x14ac:dyDescent="0.25">
      <c r="A2690" t="s">
        <v>2722</v>
      </c>
      <c r="B2690">
        <v>1</v>
      </c>
      <c r="C2690">
        <v>0</v>
      </c>
      <c r="D2690">
        <v>1</v>
      </c>
      <c r="E2690">
        <v>0</v>
      </c>
      <c r="F2690">
        <v>5</v>
      </c>
      <c r="G2690">
        <v>1</v>
      </c>
      <c r="H2690" t="s">
        <v>22</v>
      </c>
      <c r="I2690" t="s">
        <v>35</v>
      </c>
      <c r="J2690" t="s">
        <v>23</v>
      </c>
      <c r="K2690" t="s">
        <v>22</v>
      </c>
      <c r="L2690" t="s">
        <v>23</v>
      </c>
      <c r="M2690" t="s">
        <v>23</v>
      </c>
      <c r="N2690" t="s">
        <v>23</v>
      </c>
      <c r="O2690" t="s">
        <v>23</v>
      </c>
      <c r="P2690" t="s">
        <v>26</v>
      </c>
      <c r="Q2690">
        <v>1</v>
      </c>
      <c r="R2690" t="s">
        <v>27</v>
      </c>
      <c r="S2690">
        <v>78.75</v>
      </c>
      <c r="T2690">
        <v>412.1</v>
      </c>
      <c r="U2690">
        <v>1</v>
      </c>
    </row>
    <row r="2691" spans="1:21" x14ac:dyDescent="0.25">
      <c r="A2691" t="s">
        <v>2723</v>
      </c>
      <c r="B2691">
        <v>0</v>
      </c>
      <c r="C2691">
        <v>1</v>
      </c>
      <c r="D2691">
        <v>1</v>
      </c>
      <c r="E2691">
        <v>0</v>
      </c>
      <c r="F2691">
        <v>72</v>
      </c>
      <c r="G2691">
        <v>1</v>
      </c>
      <c r="H2691" t="s">
        <v>22</v>
      </c>
      <c r="I2691" t="s">
        <v>35</v>
      </c>
      <c r="J2691" t="s">
        <v>22</v>
      </c>
      <c r="K2691" t="s">
        <v>22</v>
      </c>
      <c r="L2691" t="s">
        <v>22</v>
      </c>
      <c r="M2691" t="s">
        <v>22</v>
      </c>
      <c r="N2691" t="s">
        <v>22</v>
      </c>
      <c r="O2691" t="s">
        <v>22</v>
      </c>
      <c r="P2691" t="s">
        <v>45</v>
      </c>
      <c r="Q2691">
        <v>1</v>
      </c>
      <c r="R2691" t="s">
        <v>38</v>
      </c>
      <c r="S2691">
        <v>116.75</v>
      </c>
      <c r="T2691">
        <v>8277.0499999999993</v>
      </c>
      <c r="U2691">
        <v>0</v>
      </c>
    </row>
    <row r="2692" spans="1:21" x14ac:dyDescent="0.25">
      <c r="A2692" t="s">
        <v>2724</v>
      </c>
      <c r="B2692">
        <v>1</v>
      </c>
      <c r="C2692">
        <v>1</v>
      </c>
      <c r="D2692">
        <v>1</v>
      </c>
      <c r="E2692">
        <v>1</v>
      </c>
      <c r="F2692">
        <v>8</v>
      </c>
      <c r="G2692">
        <v>1</v>
      </c>
      <c r="H2692" t="s">
        <v>23</v>
      </c>
      <c r="I2692" t="s">
        <v>35</v>
      </c>
      <c r="J2692" t="s">
        <v>23</v>
      </c>
      <c r="K2692" t="s">
        <v>23</v>
      </c>
      <c r="L2692" t="s">
        <v>23</v>
      </c>
      <c r="M2692" t="s">
        <v>23</v>
      </c>
      <c r="N2692" t="s">
        <v>22</v>
      </c>
      <c r="O2692" t="s">
        <v>23</v>
      </c>
      <c r="P2692" t="s">
        <v>26</v>
      </c>
      <c r="Q2692">
        <v>1</v>
      </c>
      <c r="R2692" t="s">
        <v>38</v>
      </c>
      <c r="S2692">
        <v>80.45</v>
      </c>
      <c r="T2692">
        <v>583.45000000000005</v>
      </c>
      <c r="U2692">
        <v>1</v>
      </c>
    </row>
    <row r="2693" spans="1:21" x14ac:dyDescent="0.25">
      <c r="A2693" t="s">
        <v>2725</v>
      </c>
      <c r="B2693">
        <v>0</v>
      </c>
      <c r="C2693">
        <v>0</v>
      </c>
      <c r="D2693">
        <v>0</v>
      </c>
      <c r="E2693">
        <v>0</v>
      </c>
      <c r="F2693">
        <v>7</v>
      </c>
      <c r="G2693">
        <v>1</v>
      </c>
      <c r="H2693" t="s">
        <v>23</v>
      </c>
      <c r="I2693" t="s">
        <v>25</v>
      </c>
      <c r="J2693" t="s">
        <v>22</v>
      </c>
      <c r="K2693" t="s">
        <v>23</v>
      </c>
      <c r="L2693" t="s">
        <v>23</v>
      </c>
      <c r="M2693" t="s">
        <v>23</v>
      </c>
      <c r="N2693" t="s">
        <v>23</v>
      </c>
      <c r="O2693" t="s">
        <v>22</v>
      </c>
      <c r="P2693" t="s">
        <v>29</v>
      </c>
      <c r="Q2693">
        <v>1</v>
      </c>
      <c r="R2693" t="s">
        <v>27</v>
      </c>
      <c r="S2693">
        <v>59.1</v>
      </c>
      <c r="T2693">
        <v>369.25</v>
      </c>
      <c r="U2693">
        <v>0</v>
      </c>
    </row>
    <row r="2694" spans="1:21" x14ac:dyDescent="0.25">
      <c r="A2694" t="s">
        <v>2726</v>
      </c>
      <c r="B2694">
        <v>0</v>
      </c>
      <c r="C2694">
        <v>0</v>
      </c>
      <c r="D2694">
        <v>0</v>
      </c>
      <c r="E2694">
        <v>0</v>
      </c>
      <c r="F2694">
        <v>22</v>
      </c>
      <c r="G2694">
        <v>1</v>
      </c>
      <c r="H2694" t="s">
        <v>23</v>
      </c>
      <c r="I2694" t="s">
        <v>25</v>
      </c>
      <c r="J2694" t="s">
        <v>22</v>
      </c>
      <c r="K2694" t="s">
        <v>23</v>
      </c>
      <c r="L2694" t="s">
        <v>23</v>
      </c>
      <c r="M2694" t="s">
        <v>23</v>
      </c>
      <c r="N2694" t="s">
        <v>23</v>
      </c>
      <c r="O2694" t="s">
        <v>23</v>
      </c>
      <c r="P2694" t="s">
        <v>26</v>
      </c>
      <c r="Q2694">
        <v>1</v>
      </c>
      <c r="R2694" t="s">
        <v>27</v>
      </c>
      <c r="S2694">
        <v>49.8</v>
      </c>
      <c r="T2694">
        <v>1049.05</v>
      </c>
      <c r="U2694">
        <v>0</v>
      </c>
    </row>
    <row r="2695" spans="1:21" x14ac:dyDescent="0.25">
      <c r="A2695" t="s">
        <v>2727</v>
      </c>
      <c r="B2695">
        <v>1</v>
      </c>
      <c r="C2695">
        <v>0</v>
      </c>
      <c r="D2695">
        <v>0</v>
      </c>
      <c r="E2695">
        <v>0</v>
      </c>
      <c r="F2695">
        <v>72</v>
      </c>
      <c r="G2695">
        <v>1</v>
      </c>
      <c r="H2695" t="s">
        <v>23</v>
      </c>
      <c r="I2695" t="s">
        <v>23</v>
      </c>
      <c r="J2695" t="s">
        <v>44</v>
      </c>
      <c r="K2695" t="s">
        <v>44</v>
      </c>
      <c r="L2695" t="s">
        <v>44</v>
      </c>
      <c r="M2695" t="s">
        <v>44</v>
      </c>
      <c r="N2695" t="s">
        <v>44</v>
      </c>
      <c r="O2695" t="s">
        <v>44</v>
      </c>
      <c r="P2695" t="s">
        <v>45</v>
      </c>
      <c r="Q2695">
        <v>0</v>
      </c>
      <c r="R2695" t="s">
        <v>33</v>
      </c>
      <c r="S2695">
        <v>19.3</v>
      </c>
      <c r="T2695">
        <v>1414.8</v>
      </c>
      <c r="U2695">
        <v>0</v>
      </c>
    </row>
    <row r="2696" spans="1:21" x14ac:dyDescent="0.25">
      <c r="A2696" t="s">
        <v>2728</v>
      </c>
      <c r="B2696">
        <v>1</v>
      </c>
      <c r="C2696">
        <v>0</v>
      </c>
      <c r="D2696">
        <v>1</v>
      </c>
      <c r="E2696">
        <v>1</v>
      </c>
      <c r="F2696">
        <v>8</v>
      </c>
      <c r="G2696">
        <v>1</v>
      </c>
      <c r="H2696" t="s">
        <v>23</v>
      </c>
      <c r="I2696" t="s">
        <v>23</v>
      </c>
      <c r="J2696" t="s">
        <v>44</v>
      </c>
      <c r="K2696" t="s">
        <v>44</v>
      </c>
      <c r="L2696" t="s">
        <v>44</v>
      </c>
      <c r="M2696" t="s">
        <v>44</v>
      </c>
      <c r="N2696" t="s">
        <v>44</v>
      </c>
      <c r="O2696" t="s">
        <v>44</v>
      </c>
      <c r="P2696" t="s">
        <v>26</v>
      </c>
      <c r="Q2696">
        <v>0</v>
      </c>
      <c r="R2696" t="s">
        <v>38</v>
      </c>
      <c r="S2696">
        <v>19.649999999999999</v>
      </c>
      <c r="T2696">
        <v>169.75</v>
      </c>
      <c r="U2696">
        <v>0</v>
      </c>
    </row>
    <row r="2697" spans="1:21" x14ac:dyDescent="0.25">
      <c r="A2697" t="s">
        <v>2729</v>
      </c>
      <c r="B2697">
        <v>1</v>
      </c>
      <c r="C2697">
        <v>0</v>
      </c>
      <c r="D2697">
        <v>1</v>
      </c>
      <c r="E2697">
        <v>0</v>
      </c>
      <c r="F2697">
        <v>52</v>
      </c>
      <c r="G2697">
        <v>1</v>
      </c>
      <c r="H2697" t="s">
        <v>22</v>
      </c>
      <c r="I2697" t="s">
        <v>25</v>
      </c>
      <c r="J2697" t="s">
        <v>22</v>
      </c>
      <c r="K2697" t="s">
        <v>22</v>
      </c>
      <c r="L2697" t="s">
        <v>22</v>
      </c>
      <c r="M2697" t="s">
        <v>22</v>
      </c>
      <c r="N2697" t="s">
        <v>23</v>
      </c>
      <c r="O2697" t="s">
        <v>22</v>
      </c>
      <c r="P2697" t="s">
        <v>29</v>
      </c>
      <c r="Q2697">
        <v>1</v>
      </c>
      <c r="R2697" t="s">
        <v>38</v>
      </c>
      <c r="S2697">
        <v>81.400000000000006</v>
      </c>
      <c r="T2697">
        <v>4354.45</v>
      </c>
      <c r="U2697">
        <v>0</v>
      </c>
    </row>
    <row r="2698" spans="1:21" x14ac:dyDescent="0.25">
      <c r="A2698" t="s">
        <v>2730</v>
      </c>
      <c r="B2698">
        <v>0</v>
      </c>
      <c r="C2698">
        <v>0</v>
      </c>
      <c r="D2698">
        <v>0</v>
      </c>
      <c r="E2698">
        <v>0</v>
      </c>
      <c r="F2698">
        <v>68</v>
      </c>
      <c r="G2698">
        <v>0</v>
      </c>
      <c r="H2698" t="s">
        <v>24</v>
      </c>
      <c r="I2698" t="s">
        <v>25</v>
      </c>
      <c r="J2698" t="s">
        <v>22</v>
      </c>
      <c r="K2698" t="s">
        <v>23</v>
      </c>
      <c r="L2698" t="s">
        <v>22</v>
      </c>
      <c r="M2698" t="s">
        <v>22</v>
      </c>
      <c r="N2698" t="s">
        <v>23</v>
      </c>
      <c r="O2698" t="s">
        <v>23</v>
      </c>
      <c r="P2698" t="s">
        <v>45</v>
      </c>
      <c r="Q2698">
        <v>0</v>
      </c>
      <c r="R2698" t="s">
        <v>30</v>
      </c>
      <c r="S2698">
        <v>38.9</v>
      </c>
      <c r="T2698">
        <v>2719.2</v>
      </c>
      <c r="U2698">
        <v>0</v>
      </c>
    </row>
    <row r="2699" spans="1:21" x14ac:dyDescent="0.25">
      <c r="A2699" t="s">
        <v>2731</v>
      </c>
      <c r="B2699">
        <v>0</v>
      </c>
      <c r="C2699">
        <v>0</v>
      </c>
      <c r="D2699">
        <v>1</v>
      </c>
      <c r="E2699">
        <v>0</v>
      </c>
      <c r="F2699">
        <v>71</v>
      </c>
      <c r="G2699">
        <v>1</v>
      </c>
      <c r="H2699" t="s">
        <v>22</v>
      </c>
      <c r="I2699" t="s">
        <v>25</v>
      </c>
      <c r="J2699" t="s">
        <v>22</v>
      </c>
      <c r="K2699" t="s">
        <v>22</v>
      </c>
      <c r="L2699" t="s">
        <v>22</v>
      </c>
      <c r="M2699" t="s">
        <v>22</v>
      </c>
      <c r="N2699" t="s">
        <v>22</v>
      </c>
      <c r="O2699" t="s">
        <v>22</v>
      </c>
      <c r="P2699" t="s">
        <v>45</v>
      </c>
      <c r="Q2699">
        <v>0</v>
      </c>
      <c r="R2699" t="s">
        <v>33</v>
      </c>
      <c r="S2699">
        <v>87.95</v>
      </c>
      <c r="T2699">
        <v>6365.35</v>
      </c>
      <c r="U2699">
        <v>0</v>
      </c>
    </row>
    <row r="2700" spans="1:21" x14ac:dyDescent="0.25">
      <c r="A2700" t="s">
        <v>2732</v>
      </c>
      <c r="B2700">
        <v>1</v>
      </c>
      <c r="C2700">
        <v>0</v>
      </c>
      <c r="D2700">
        <v>0</v>
      </c>
      <c r="E2700">
        <v>0</v>
      </c>
      <c r="F2700">
        <v>2</v>
      </c>
      <c r="G2700">
        <v>1</v>
      </c>
      <c r="H2700" t="s">
        <v>23</v>
      </c>
      <c r="I2700" t="s">
        <v>23</v>
      </c>
      <c r="J2700" t="s">
        <v>44</v>
      </c>
      <c r="K2700" t="s">
        <v>44</v>
      </c>
      <c r="L2700" t="s">
        <v>44</v>
      </c>
      <c r="M2700" t="s">
        <v>44</v>
      </c>
      <c r="N2700" t="s">
        <v>44</v>
      </c>
      <c r="O2700" t="s">
        <v>44</v>
      </c>
      <c r="P2700" t="s">
        <v>26</v>
      </c>
      <c r="Q2700">
        <v>0</v>
      </c>
      <c r="R2700" t="s">
        <v>30</v>
      </c>
      <c r="S2700">
        <v>19.850000000000001</v>
      </c>
      <c r="T2700">
        <v>51.6</v>
      </c>
      <c r="U2700">
        <v>0</v>
      </c>
    </row>
    <row r="2701" spans="1:21" x14ac:dyDescent="0.25">
      <c r="A2701" t="s">
        <v>2733</v>
      </c>
      <c r="B2701">
        <v>0</v>
      </c>
      <c r="C2701">
        <v>1</v>
      </c>
      <c r="D2701">
        <v>0</v>
      </c>
      <c r="E2701">
        <v>0</v>
      </c>
      <c r="F2701">
        <v>34</v>
      </c>
      <c r="G2701">
        <v>1</v>
      </c>
      <c r="H2701" t="s">
        <v>22</v>
      </c>
      <c r="I2701" t="s">
        <v>35</v>
      </c>
      <c r="J2701" t="s">
        <v>23</v>
      </c>
      <c r="K2701" t="s">
        <v>22</v>
      </c>
      <c r="L2701" t="s">
        <v>23</v>
      </c>
      <c r="M2701" t="s">
        <v>22</v>
      </c>
      <c r="N2701" t="s">
        <v>22</v>
      </c>
      <c r="O2701" t="s">
        <v>23</v>
      </c>
      <c r="P2701" t="s">
        <v>26</v>
      </c>
      <c r="Q2701">
        <v>1</v>
      </c>
      <c r="R2701" t="s">
        <v>27</v>
      </c>
      <c r="S2701">
        <v>96.35</v>
      </c>
      <c r="T2701">
        <v>3190.25</v>
      </c>
      <c r="U2701">
        <v>0</v>
      </c>
    </row>
    <row r="2702" spans="1:21" x14ac:dyDescent="0.25">
      <c r="A2702" t="s">
        <v>2734</v>
      </c>
      <c r="B2702">
        <v>0</v>
      </c>
      <c r="C2702">
        <v>0</v>
      </c>
      <c r="D2702">
        <v>0</v>
      </c>
      <c r="E2702">
        <v>0</v>
      </c>
      <c r="F2702">
        <v>35</v>
      </c>
      <c r="G2702">
        <v>0</v>
      </c>
      <c r="H2702" t="s">
        <v>24</v>
      </c>
      <c r="I2702" t="s">
        <v>25</v>
      </c>
      <c r="J2702" t="s">
        <v>23</v>
      </c>
      <c r="K2702" t="s">
        <v>23</v>
      </c>
      <c r="L2702" t="s">
        <v>23</v>
      </c>
      <c r="M2702" t="s">
        <v>23</v>
      </c>
      <c r="N2702" t="s">
        <v>23</v>
      </c>
      <c r="O2702" t="s">
        <v>23</v>
      </c>
      <c r="P2702" t="s">
        <v>26</v>
      </c>
      <c r="Q2702">
        <v>0</v>
      </c>
      <c r="R2702" t="s">
        <v>27</v>
      </c>
      <c r="S2702">
        <v>24.15</v>
      </c>
      <c r="T2702">
        <v>812.5</v>
      </c>
      <c r="U2702">
        <v>0</v>
      </c>
    </row>
    <row r="2703" spans="1:21" x14ac:dyDescent="0.25">
      <c r="A2703" t="s">
        <v>2735</v>
      </c>
      <c r="B2703">
        <v>0</v>
      </c>
      <c r="C2703">
        <v>0</v>
      </c>
      <c r="D2703">
        <v>1</v>
      </c>
      <c r="E2703">
        <v>1</v>
      </c>
      <c r="F2703">
        <v>61</v>
      </c>
      <c r="G2703">
        <v>1</v>
      </c>
      <c r="H2703" t="s">
        <v>23</v>
      </c>
      <c r="I2703" t="s">
        <v>23</v>
      </c>
      <c r="J2703" t="s">
        <v>44</v>
      </c>
      <c r="K2703" t="s">
        <v>44</v>
      </c>
      <c r="L2703" t="s">
        <v>44</v>
      </c>
      <c r="M2703" t="s">
        <v>44</v>
      </c>
      <c r="N2703" t="s">
        <v>44</v>
      </c>
      <c r="O2703" t="s">
        <v>44</v>
      </c>
      <c r="P2703" t="s">
        <v>29</v>
      </c>
      <c r="Q2703">
        <v>0</v>
      </c>
      <c r="R2703" t="s">
        <v>38</v>
      </c>
      <c r="S2703">
        <v>19.100000000000001</v>
      </c>
      <c r="T2703">
        <v>1143.8</v>
      </c>
      <c r="U2703">
        <v>0</v>
      </c>
    </row>
    <row r="2704" spans="1:21" x14ac:dyDescent="0.25">
      <c r="A2704" t="s">
        <v>2736</v>
      </c>
      <c r="B2704">
        <v>1</v>
      </c>
      <c r="C2704">
        <v>0</v>
      </c>
      <c r="D2704">
        <v>0</v>
      </c>
      <c r="E2704">
        <v>0</v>
      </c>
      <c r="F2704">
        <v>1</v>
      </c>
      <c r="G2704">
        <v>1</v>
      </c>
      <c r="H2704" t="s">
        <v>23</v>
      </c>
      <c r="I2704" t="s">
        <v>25</v>
      </c>
      <c r="J2704" t="s">
        <v>23</v>
      </c>
      <c r="K2704" t="s">
        <v>23</v>
      </c>
      <c r="L2704" t="s">
        <v>23</v>
      </c>
      <c r="M2704" t="s">
        <v>23</v>
      </c>
      <c r="N2704" t="s">
        <v>23</v>
      </c>
      <c r="O2704" t="s">
        <v>23</v>
      </c>
      <c r="P2704" t="s">
        <v>26</v>
      </c>
      <c r="Q2704">
        <v>0</v>
      </c>
      <c r="R2704" t="s">
        <v>27</v>
      </c>
      <c r="S2704">
        <v>44</v>
      </c>
      <c r="T2704">
        <v>44</v>
      </c>
      <c r="U2704">
        <v>0</v>
      </c>
    </row>
    <row r="2705" spans="1:21" x14ac:dyDescent="0.25">
      <c r="A2705" t="s">
        <v>2737</v>
      </c>
      <c r="B2705">
        <v>0</v>
      </c>
      <c r="C2705">
        <v>0</v>
      </c>
      <c r="D2705">
        <v>0</v>
      </c>
      <c r="E2705">
        <v>0</v>
      </c>
      <c r="F2705">
        <v>1</v>
      </c>
      <c r="G2705">
        <v>1</v>
      </c>
      <c r="H2705" t="s">
        <v>22</v>
      </c>
      <c r="I2705" t="s">
        <v>25</v>
      </c>
      <c r="J2705" t="s">
        <v>23</v>
      </c>
      <c r="K2705" t="s">
        <v>23</v>
      </c>
      <c r="L2705" t="s">
        <v>23</v>
      </c>
      <c r="M2705" t="s">
        <v>23</v>
      </c>
      <c r="N2705" t="s">
        <v>23</v>
      </c>
      <c r="O2705" t="s">
        <v>23</v>
      </c>
      <c r="P2705" t="s">
        <v>26</v>
      </c>
      <c r="Q2705">
        <v>1</v>
      </c>
      <c r="R2705" t="s">
        <v>30</v>
      </c>
      <c r="S2705">
        <v>50.1</v>
      </c>
      <c r="T2705">
        <v>50.1</v>
      </c>
      <c r="U2705">
        <v>1</v>
      </c>
    </row>
    <row r="2706" spans="1:21" x14ac:dyDescent="0.25">
      <c r="A2706" t="s">
        <v>2738</v>
      </c>
      <c r="B2706">
        <v>0</v>
      </c>
      <c r="C2706">
        <v>0</v>
      </c>
      <c r="D2706">
        <v>1</v>
      </c>
      <c r="E2706">
        <v>1</v>
      </c>
      <c r="F2706">
        <v>53</v>
      </c>
      <c r="G2706">
        <v>1</v>
      </c>
      <c r="H2706" t="s">
        <v>23</v>
      </c>
      <c r="I2706" t="s">
        <v>25</v>
      </c>
      <c r="J2706" t="s">
        <v>23</v>
      </c>
      <c r="K2706" t="s">
        <v>23</v>
      </c>
      <c r="L2706" t="s">
        <v>22</v>
      </c>
      <c r="M2706" t="s">
        <v>23</v>
      </c>
      <c r="N2706" t="s">
        <v>23</v>
      </c>
      <c r="O2706" t="s">
        <v>22</v>
      </c>
      <c r="P2706" t="s">
        <v>29</v>
      </c>
      <c r="Q2706">
        <v>0</v>
      </c>
      <c r="R2706" t="s">
        <v>38</v>
      </c>
      <c r="S2706">
        <v>60.6</v>
      </c>
      <c r="T2706">
        <v>3297</v>
      </c>
      <c r="U2706">
        <v>0</v>
      </c>
    </row>
    <row r="2707" spans="1:21" x14ac:dyDescent="0.25">
      <c r="A2707" t="s">
        <v>2739</v>
      </c>
      <c r="B2707">
        <v>0</v>
      </c>
      <c r="C2707">
        <v>0</v>
      </c>
      <c r="D2707">
        <v>1</v>
      </c>
      <c r="E2707">
        <v>0</v>
      </c>
      <c r="F2707">
        <v>72</v>
      </c>
      <c r="G2707">
        <v>1</v>
      </c>
      <c r="H2707" t="s">
        <v>22</v>
      </c>
      <c r="I2707" t="s">
        <v>23</v>
      </c>
      <c r="J2707" t="s">
        <v>44</v>
      </c>
      <c r="K2707" t="s">
        <v>44</v>
      </c>
      <c r="L2707" t="s">
        <v>44</v>
      </c>
      <c r="M2707" t="s">
        <v>44</v>
      </c>
      <c r="N2707" t="s">
        <v>44</v>
      </c>
      <c r="O2707" t="s">
        <v>44</v>
      </c>
      <c r="P2707" t="s">
        <v>45</v>
      </c>
      <c r="Q2707">
        <v>0</v>
      </c>
      <c r="R2707" t="s">
        <v>33</v>
      </c>
      <c r="S2707">
        <v>25.65</v>
      </c>
      <c r="T2707">
        <v>1887</v>
      </c>
      <c r="U2707">
        <v>0</v>
      </c>
    </row>
    <row r="2708" spans="1:21" x14ac:dyDescent="0.25">
      <c r="A2708" t="s">
        <v>2740</v>
      </c>
      <c r="B2708">
        <v>1</v>
      </c>
      <c r="C2708">
        <v>0</v>
      </c>
      <c r="D2708">
        <v>1</v>
      </c>
      <c r="E2708">
        <v>0</v>
      </c>
      <c r="F2708">
        <v>2</v>
      </c>
      <c r="G2708">
        <v>1</v>
      </c>
      <c r="H2708" t="s">
        <v>23</v>
      </c>
      <c r="I2708" t="s">
        <v>35</v>
      </c>
      <c r="J2708" t="s">
        <v>23</v>
      </c>
      <c r="K2708" t="s">
        <v>23</v>
      </c>
      <c r="L2708" t="s">
        <v>22</v>
      </c>
      <c r="M2708" t="s">
        <v>23</v>
      </c>
      <c r="N2708" t="s">
        <v>23</v>
      </c>
      <c r="O2708" t="s">
        <v>23</v>
      </c>
      <c r="P2708" t="s">
        <v>26</v>
      </c>
      <c r="Q2708">
        <v>0</v>
      </c>
      <c r="R2708" t="s">
        <v>27</v>
      </c>
      <c r="S2708">
        <v>76.400000000000006</v>
      </c>
      <c r="T2708">
        <v>151.80000000000001</v>
      </c>
      <c r="U2708">
        <v>1</v>
      </c>
    </row>
    <row r="2709" spans="1:21" x14ac:dyDescent="0.25">
      <c r="A2709" t="s">
        <v>2741</v>
      </c>
      <c r="B2709">
        <v>1</v>
      </c>
      <c r="C2709">
        <v>0</v>
      </c>
      <c r="D2709">
        <v>0</v>
      </c>
      <c r="E2709">
        <v>0</v>
      </c>
      <c r="F2709">
        <v>3</v>
      </c>
      <c r="G2709">
        <v>1</v>
      </c>
      <c r="H2709" t="s">
        <v>23</v>
      </c>
      <c r="I2709" t="s">
        <v>35</v>
      </c>
      <c r="J2709" t="s">
        <v>23</v>
      </c>
      <c r="K2709" t="s">
        <v>23</v>
      </c>
      <c r="L2709" t="s">
        <v>22</v>
      </c>
      <c r="M2709" t="s">
        <v>22</v>
      </c>
      <c r="N2709" t="s">
        <v>22</v>
      </c>
      <c r="O2709" t="s">
        <v>22</v>
      </c>
      <c r="P2709" t="s">
        <v>26</v>
      </c>
      <c r="Q2709">
        <v>1</v>
      </c>
      <c r="R2709" t="s">
        <v>27</v>
      </c>
      <c r="S2709">
        <v>98.7</v>
      </c>
      <c r="T2709">
        <v>293.64999999999998</v>
      </c>
      <c r="U2709">
        <v>1</v>
      </c>
    </row>
    <row r="2710" spans="1:21" x14ac:dyDescent="0.25">
      <c r="A2710" t="s">
        <v>2742</v>
      </c>
      <c r="B2710">
        <v>0</v>
      </c>
      <c r="C2710">
        <v>1</v>
      </c>
      <c r="D2710">
        <v>0</v>
      </c>
      <c r="E2710">
        <v>0</v>
      </c>
      <c r="F2710">
        <v>13</v>
      </c>
      <c r="G2710">
        <v>1</v>
      </c>
      <c r="H2710" t="s">
        <v>22</v>
      </c>
      <c r="I2710" t="s">
        <v>35</v>
      </c>
      <c r="J2710" t="s">
        <v>22</v>
      </c>
      <c r="K2710" t="s">
        <v>23</v>
      </c>
      <c r="L2710" t="s">
        <v>23</v>
      </c>
      <c r="M2710" t="s">
        <v>23</v>
      </c>
      <c r="N2710" t="s">
        <v>22</v>
      </c>
      <c r="O2710" t="s">
        <v>22</v>
      </c>
      <c r="P2710" t="s">
        <v>26</v>
      </c>
      <c r="Q2710">
        <v>1</v>
      </c>
      <c r="R2710" t="s">
        <v>27</v>
      </c>
      <c r="S2710">
        <v>100.8</v>
      </c>
      <c r="T2710">
        <v>1308.0999999999999</v>
      </c>
      <c r="U2710">
        <v>1</v>
      </c>
    </row>
    <row r="2711" spans="1:21" x14ac:dyDescent="0.25">
      <c r="A2711" t="s">
        <v>2743</v>
      </c>
      <c r="B2711">
        <v>1</v>
      </c>
      <c r="C2711">
        <v>1</v>
      </c>
      <c r="D2711">
        <v>1</v>
      </c>
      <c r="E2711">
        <v>0</v>
      </c>
      <c r="F2711">
        <v>41</v>
      </c>
      <c r="G2711">
        <v>0</v>
      </c>
      <c r="H2711" t="s">
        <v>24</v>
      </c>
      <c r="I2711" t="s">
        <v>25</v>
      </c>
      <c r="J2711" t="s">
        <v>23</v>
      </c>
      <c r="K2711" t="s">
        <v>22</v>
      </c>
      <c r="L2711" t="s">
        <v>22</v>
      </c>
      <c r="M2711" t="s">
        <v>23</v>
      </c>
      <c r="N2711" t="s">
        <v>22</v>
      </c>
      <c r="O2711" t="s">
        <v>22</v>
      </c>
      <c r="P2711" t="s">
        <v>26</v>
      </c>
      <c r="Q2711">
        <v>1</v>
      </c>
      <c r="R2711" t="s">
        <v>27</v>
      </c>
      <c r="S2711">
        <v>53.95</v>
      </c>
      <c r="T2711">
        <v>2215.4</v>
      </c>
      <c r="U2711">
        <v>0</v>
      </c>
    </row>
    <row r="2712" spans="1:21" x14ac:dyDescent="0.25">
      <c r="A2712" t="s">
        <v>2744</v>
      </c>
      <c r="B2712">
        <v>0</v>
      </c>
      <c r="C2712">
        <v>0</v>
      </c>
      <c r="D2712">
        <v>1</v>
      </c>
      <c r="E2712">
        <v>0</v>
      </c>
      <c r="F2712">
        <v>24</v>
      </c>
      <c r="G2712">
        <v>1</v>
      </c>
      <c r="H2712" t="s">
        <v>23</v>
      </c>
      <c r="I2712" t="s">
        <v>23</v>
      </c>
      <c r="J2712" t="s">
        <v>44</v>
      </c>
      <c r="K2712" t="s">
        <v>44</v>
      </c>
      <c r="L2712" t="s">
        <v>44</v>
      </c>
      <c r="M2712" t="s">
        <v>44</v>
      </c>
      <c r="N2712" t="s">
        <v>44</v>
      </c>
      <c r="O2712" t="s">
        <v>44</v>
      </c>
      <c r="P2712" t="s">
        <v>29</v>
      </c>
      <c r="Q2712">
        <v>0</v>
      </c>
      <c r="R2712" t="s">
        <v>38</v>
      </c>
      <c r="S2712">
        <v>20.399999999999999</v>
      </c>
      <c r="T2712">
        <v>482.8</v>
      </c>
      <c r="U2712">
        <v>0</v>
      </c>
    </row>
    <row r="2713" spans="1:21" x14ac:dyDescent="0.25">
      <c r="A2713" t="s">
        <v>2745</v>
      </c>
      <c r="B2713">
        <v>0</v>
      </c>
      <c r="C2713">
        <v>0</v>
      </c>
      <c r="D2713">
        <v>1</v>
      </c>
      <c r="E2713">
        <v>1</v>
      </c>
      <c r="F2713">
        <v>28</v>
      </c>
      <c r="G2713">
        <v>1</v>
      </c>
      <c r="H2713" t="s">
        <v>23</v>
      </c>
      <c r="I2713" t="s">
        <v>35</v>
      </c>
      <c r="J2713" t="s">
        <v>23</v>
      </c>
      <c r="K2713" t="s">
        <v>23</v>
      </c>
      <c r="L2713" t="s">
        <v>23</v>
      </c>
      <c r="M2713" t="s">
        <v>23</v>
      </c>
      <c r="N2713" t="s">
        <v>22</v>
      </c>
      <c r="O2713" t="s">
        <v>22</v>
      </c>
      <c r="P2713" t="s">
        <v>29</v>
      </c>
      <c r="Q2713">
        <v>1</v>
      </c>
      <c r="R2713" t="s">
        <v>33</v>
      </c>
      <c r="S2713">
        <v>90.1</v>
      </c>
      <c r="T2713">
        <v>2598.9499999999998</v>
      </c>
      <c r="U2713">
        <v>1</v>
      </c>
    </row>
    <row r="2714" spans="1:21" x14ac:dyDescent="0.25">
      <c r="A2714" t="s">
        <v>2746</v>
      </c>
      <c r="B2714">
        <v>1</v>
      </c>
      <c r="C2714">
        <v>0</v>
      </c>
      <c r="D2714">
        <v>0</v>
      </c>
      <c r="E2714">
        <v>0</v>
      </c>
      <c r="F2714">
        <v>8</v>
      </c>
      <c r="G2714">
        <v>0</v>
      </c>
      <c r="H2714" t="s">
        <v>24</v>
      </c>
      <c r="I2714" t="s">
        <v>25</v>
      </c>
      <c r="J2714" t="s">
        <v>22</v>
      </c>
      <c r="K2714" t="s">
        <v>23</v>
      </c>
      <c r="L2714" t="s">
        <v>23</v>
      </c>
      <c r="M2714" t="s">
        <v>23</v>
      </c>
      <c r="N2714" t="s">
        <v>23</v>
      </c>
      <c r="O2714" t="s">
        <v>23</v>
      </c>
      <c r="P2714" t="s">
        <v>26</v>
      </c>
      <c r="Q2714">
        <v>0</v>
      </c>
      <c r="R2714" t="s">
        <v>30</v>
      </c>
      <c r="S2714">
        <v>29.35</v>
      </c>
      <c r="T2714">
        <v>216.45</v>
      </c>
      <c r="U2714">
        <v>0</v>
      </c>
    </row>
    <row r="2715" spans="1:21" x14ac:dyDescent="0.25">
      <c r="A2715" t="s">
        <v>2747</v>
      </c>
      <c r="B2715">
        <v>1</v>
      </c>
      <c r="C2715">
        <v>0</v>
      </c>
      <c r="D2715">
        <v>0</v>
      </c>
      <c r="E2715">
        <v>0</v>
      </c>
      <c r="F2715">
        <v>1</v>
      </c>
      <c r="G2715">
        <v>1</v>
      </c>
      <c r="H2715" t="s">
        <v>23</v>
      </c>
      <c r="I2715" t="s">
        <v>23</v>
      </c>
      <c r="J2715" t="s">
        <v>44</v>
      </c>
      <c r="K2715" t="s">
        <v>44</v>
      </c>
      <c r="L2715" t="s">
        <v>44</v>
      </c>
      <c r="M2715" t="s">
        <v>44</v>
      </c>
      <c r="N2715" t="s">
        <v>44</v>
      </c>
      <c r="O2715" t="s">
        <v>44</v>
      </c>
      <c r="P2715" t="s">
        <v>26</v>
      </c>
      <c r="Q2715">
        <v>1</v>
      </c>
      <c r="R2715" t="s">
        <v>30</v>
      </c>
      <c r="S2715">
        <v>20.45</v>
      </c>
      <c r="T2715">
        <v>20.45</v>
      </c>
      <c r="U2715">
        <v>0</v>
      </c>
    </row>
    <row r="2716" spans="1:21" x14ac:dyDescent="0.25">
      <c r="A2716" t="s">
        <v>2748</v>
      </c>
      <c r="B2716">
        <v>0</v>
      </c>
      <c r="C2716">
        <v>0</v>
      </c>
      <c r="D2716">
        <v>0</v>
      </c>
      <c r="E2716">
        <v>0</v>
      </c>
      <c r="F2716">
        <v>54</v>
      </c>
      <c r="G2716">
        <v>1</v>
      </c>
      <c r="H2716" t="s">
        <v>22</v>
      </c>
      <c r="I2716" t="s">
        <v>35</v>
      </c>
      <c r="J2716" t="s">
        <v>23</v>
      </c>
      <c r="K2716" t="s">
        <v>23</v>
      </c>
      <c r="L2716" t="s">
        <v>22</v>
      </c>
      <c r="M2716" t="s">
        <v>22</v>
      </c>
      <c r="N2716" t="s">
        <v>23</v>
      </c>
      <c r="O2716" t="s">
        <v>22</v>
      </c>
      <c r="P2716" t="s">
        <v>45</v>
      </c>
      <c r="Q2716">
        <v>1</v>
      </c>
      <c r="R2716" t="s">
        <v>33</v>
      </c>
      <c r="S2716">
        <v>95.1</v>
      </c>
      <c r="T2716">
        <v>5064.8500000000004</v>
      </c>
      <c r="U2716">
        <v>0</v>
      </c>
    </row>
    <row r="2717" spans="1:21" x14ac:dyDescent="0.25">
      <c r="A2717" t="s">
        <v>2749</v>
      </c>
      <c r="B2717">
        <v>1</v>
      </c>
      <c r="C2717">
        <v>0</v>
      </c>
      <c r="D2717">
        <v>0</v>
      </c>
      <c r="E2717">
        <v>0</v>
      </c>
      <c r="F2717">
        <v>41</v>
      </c>
      <c r="G2717">
        <v>1</v>
      </c>
      <c r="H2717" t="s">
        <v>22</v>
      </c>
      <c r="I2717" t="s">
        <v>23</v>
      </c>
      <c r="J2717" t="s">
        <v>44</v>
      </c>
      <c r="K2717" t="s">
        <v>44</v>
      </c>
      <c r="L2717" t="s">
        <v>44</v>
      </c>
      <c r="M2717" t="s">
        <v>44</v>
      </c>
      <c r="N2717" t="s">
        <v>44</v>
      </c>
      <c r="O2717" t="s">
        <v>44</v>
      </c>
      <c r="P2717" t="s">
        <v>26</v>
      </c>
      <c r="Q2717">
        <v>1</v>
      </c>
      <c r="R2717" t="s">
        <v>33</v>
      </c>
      <c r="S2717">
        <v>25.25</v>
      </c>
      <c r="T2717">
        <v>996.45</v>
      </c>
      <c r="U2717">
        <v>0</v>
      </c>
    </row>
    <row r="2718" spans="1:21" x14ac:dyDescent="0.25">
      <c r="A2718" t="s">
        <v>2750</v>
      </c>
      <c r="B2718">
        <v>0</v>
      </c>
      <c r="C2718">
        <v>0</v>
      </c>
      <c r="D2718">
        <v>1</v>
      </c>
      <c r="E2718">
        <v>0</v>
      </c>
      <c r="F2718">
        <v>19</v>
      </c>
      <c r="G2718">
        <v>1</v>
      </c>
      <c r="H2718" t="s">
        <v>23</v>
      </c>
      <c r="I2718" t="s">
        <v>25</v>
      </c>
      <c r="J2718" t="s">
        <v>23</v>
      </c>
      <c r="K2718" t="s">
        <v>23</v>
      </c>
      <c r="L2718" t="s">
        <v>23</v>
      </c>
      <c r="M2718" t="s">
        <v>23</v>
      </c>
      <c r="N2718" t="s">
        <v>23</v>
      </c>
      <c r="O2718" t="s">
        <v>23</v>
      </c>
      <c r="P2718" t="s">
        <v>26</v>
      </c>
      <c r="Q2718">
        <v>0</v>
      </c>
      <c r="R2718" t="s">
        <v>30</v>
      </c>
      <c r="S2718">
        <v>44.9</v>
      </c>
      <c r="T2718">
        <v>839.65</v>
      </c>
      <c r="U2718">
        <v>0</v>
      </c>
    </row>
    <row r="2719" spans="1:21" x14ac:dyDescent="0.25">
      <c r="A2719" t="s">
        <v>2751</v>
      </c>
      <c r="B2719">
        <v>0</v>
      </c>
      <c r="C2719">
        <v>0</v>
      </c>
      <c r="D2719">
        <v>1</v>
      </c>
      <c r="E2719">
        <v>1</v>
      </c>
      <c r="F2719">
        <v>72</v>
      </c>
      <c r="G2719">
        <v>1</v>
      </c>
      <c r="H2719" t="s">
        <v>22</v>
      </c>
      <c r="I2719" t="s">
        <v>25</v>
      </c>
      <c r="J2719" t="s">
        <v>22</v>
      </c>
      <c r="K2719" t="s">
        <v>22</v>
      </c>
      <c r="L2719" t="s">
        <v>22</v>
      </c>
      <c r="M2719" t="s">
        <v>22</v>
      </c>
      <c r="N2719" t="s">
        <v>22</v>
      </c>
      <c r="O2719" t="s">
        <v>22</v>
      </c>
      <c r="P2719" t="s">
        <v>45</v>
      </c>
      <c r="Q2719">
        <v>0</v>
      </c>
      <c r="R2719" t="s">
        <v>33</v>
      </c>
      <c r="S2719">
        <v>92.65</v>
      </c>
      <c r="T2719">
        <v>6733</v>
      </c>
      <c r="U2719">
        <v>0</v>
      </c>
    </row>
    <row r="2720" spans="1:21" x14ac:dyDescent="0.25">
      <c r="A2720" t="s">
        <v>2752</v>
      </c>
      <c r="B2720">
        <v>1</v>
      </c>
      <c r="C2720">
        <v>0</v>
      </c>
      <c r="D2720">
        <v>0</v>
      </c>
      <c r="E2720">
        <v>0</v>
      </c>
      <c r="F2720">
        <v>62</v>
      </c>
      <c r="G2720">
        <v>0</v>
      </c>
      <c r="H2720" t="s">
        <v>24</v>
      </c>
      <c r="I2720" t="s">
        <v>25</v>
      </c>
      <c r="J2720" t="s">
        <v>22</v>
      </c>
      <c r="K2720" t="s">
        <v>22</v>
      </c>
      <c r="L2720" t="s">
        <v>22</v>
      </c>
      <c r="M2720" t="s">
        <v>22</v>
      </c>
      <c r="N2720" t="s">
        <v>23</v>
      </c>
      <c r="O2720" t="s">
        <v>23</v>
      </c>
      <c r="P2720" t="s">
        <v>45</v>
      </c>
      <c r="Q2720">
        <v>1</v>
      </c>
      <c r="R2720" t="s">
        <v>33</v>
      </c>
      <c r="S2720">
        <v>43.7</v>
      </c>
      <c r="T2720">
        <v>2618.3000000000002</v>
      </c>
      <c r="U2720">
        <v>0</v>
      </c>
    </row>
    <row r="2721" spans="1:21" x14ac:dyDescent="0.25">
      <c r="A2721" t="s">
        <v>2753</v>
      </c>
      <c r="B2721">
        <v>0</v>
      </c>
      <c r="C2721">
        <v>1</v>
      </c>
      <c r="D2721">
        <v>1</v>
      </c>
      <c r="E2721">
        <v>1</v>
      </c>
      <c r="F2721">
        <v>56</v>
      </c>
      <c r="G2721">
        <v>1</v>
      </c>
      <c r="H2721" t="s">
        <v>23</v>
      </c>
      <c r="I2721" t="s">
        <v>25</v>
      </c>
      <c r="J2721" t="s">
        <v>22</v>
      </c>
      <c r="K2721" t="s">
        <v>23</v>
      </c>
      <c r="L2721" t="s">
        <v>23</v>
      </c>
      <c r="M2721" t="s">
        <v>22</v>
      </c>
      <c r="N2721" t="s">
        <v>22</v>
      </c>
      <c r="O2721" t="s">
        <v>22</v>
      </c>
      <c r="P2721" t="s">
        <v>45</v>
      </c>
      <c r="Q2721">
        <v>1</v>
      </c>
      <c r="R2721" t="s">
        <v>38</v>
      </c>
      <c r="S2721">
        <v>72.599999999999994</v>
      </c>
      <c r="T2721">
        <v>4084.35</v>
      </c>
      <c r="U2721">
        <v>0</v>
      </c>
    </row>
    <row r="2722" spans="1:21" x14ac:dyDescent="0.25">
      <c r="A2722" t="s">
        <v>2754</v>
      </c>
      <c r="B2722">
        <v>1</v>
      </c>
      <c r="C2722">
        <v>0</v>
      </c>
      <c r="D2722">
        <v>0</v>
      </c>
      <c r="E2722">
        <v>0</v>
      </c>
      <c r="F2722">
        <v>15</v>
      </c>
      <c r="G2722">
        <v>1</v>
      </c>
      <c r="H2722" t="s">
        <v>22</v>
      </c>
      <c r="I2722" t="s">
        <v>25</v>
      </c>
      <c r="J2722" t="s">
        <v>23</v>
      </c>
      <c r="K2722" t="s">
        <v>23</v>
      </c>
      <c r="L2722" t="s">
        <v>23</v>
      </c>
      <c r="M2722" t="s">
        <v>23</v>
      </c>
      <c r="N2722" t="s">
        <v>23</v>
      </c>
      <c r="O2722" t="s">
        <v>23</v>
      </c>
      <c r="P2722" t="s">
        <v>26</v>
      </c>
      <c r="Q2722">
        <v>0</v>
      </c>
      <c r="R2722" t="s">
        <v>27</v>
      </c>
      <c r="S2722">
        <v>51.55</v>
      </c>
      <c r="T2722">
        <v>765.5</v>
      </c>
      <c r="U2722">
        <v>1</v>
      </c>
    </row>
    <row r="2723" spans="1:21" x14ac:dyDescent="0.25">
      <c r="A2723" t="s">
        <v>2755</v>
      </c>
      <c r="B2723">
        <v>1</v>
      </c>
      <c r="C2723">
        <v>1</v>
      </c>
      <c r="D2723">
        <v>0</v>
      </c>
      <c r="E2723">
        <v>0</v>
      </c>
      <c r="F2723">
        <v>10</v>
      </c>
      <c r="G2723">
        <v>1</v>
      </c>
      <c r="H2723" t="s">
        <v>23</v>
      </c>
      <c r="I2723" t="s">
        <v>35</v>
      </c>
      <c r="J2723" t="s">
        <v>23</v>
      </c>
      <c r="K2723" t="s">
        <v>23</v>
      </c>
      <c r="L2723" t="s">
        <v>23</v>
      </c>
      <c r="M2723" t="s">
        <v>23</v>
      </c>
      <c r="N2723" t="s">
        <v>23</v>
      </c>
      <c r="O2723" t="s">
        <v>22</v>
      </c>
      <c r="P2723" t="s">
        <v>26</v>
      </c>
      <c r="Q2723">
        <v>1</v>
      </c>
      <c r="R2723" t="s">
        <v>27</v>
      </c>
      <c r="S2723">
        <v>79.25</v>
      </c>
      <c r="T2723">
        <v>793.55</v>
      </c>
      <c r="U2723">
        <v>1</v>
      </c>
    </row>
    <row r="2724" spans="1:21" x14ac:dyDescent="0.25">
      <c r="A2724" t="s">
        <v>2756</v>
      </c>
      <c r="B2724">
        <v>1</v>
      </c>
      <c r="C2724">
        <v>0</v>
      </c>
      <c r="D2724">
        <v>1</v>
      </c>
      <c r="E2724">
        <v>1</v>
      </c>
      <c r="F2724">
        <v>32</v>
      </c>
      <c r="G2724">
        <v>1</v>
      </c>
      <c r="H2724" t="s">
        <v>23</v>
      </c>
      <c r="I2724" t="s">
        <v>23</v>
      </c>
      <c r="J2724" t="s">
        <v>44</v>
      </c>
      <c r="K2724" t="s">
        <v>44</v>
      </c>
      <c r="L2724" t="s">
        <v>44</v>
      </c>
      <c r="M2724" t="s">
        <v>44</v>
      </c>
      <c r="N2724" t="s">
        <v>44</v>
      </c>
      <c r="O2724" t="s">
        <v>44</v>
      </c>
      <c r="P2724" t="s">
        <v>45</v>
      </c>
      <c r="Q2724">
        <v>0</v>
      </c>
      <c r="R2724" t="s">
        <v>30</v>
      </c>
      <c r="S2724">
        <v>18.95</v>
      </c>
      <c r="T2724">
        <v>613.95000000000005</v>
      </c>
      <c r="U2724">
        <v>0</v>
      </c>
    </row>
    <row r="2725" spans="1:21" x14ac:dyDescent="0.25">
      <c r="A2725" t="s">
        <v>2757</v>
      </c>
      <c r="B2725">
        <v>1</v>
      </c>
      <c r="C2725">
        <v>0</v>
      </c>
      <c r="D2725">
        <v>0</v>
      </c>
      <c r="E2725">
        <v>0</v>
      </c>
      <c r="F2725">
        <v>21</v>
      </c>
      <c r="G2725">
        <v>1</v>
      </c>
      <c r="H2725" t="s">
        <v>23</v>
      </c>
      <c r="I2725" t="s">
        <v>23</v>
      </c>
      <c r="J2725" t="s">
        <v>44</v>
      </c>
      <c r="K2725" t="s">
        <v>44</v>
      </c>
      <c r="L2725" t="s">
        <v>44</v>
      </c>
      <c r="M2725" t="s">
        <v>44</v>
      </c>
      <c r="N2725" t="s">
        <v>44</v>
      </c>
      <c r="O2725" t="s">
        <v>44</v>
      </c>
      <c r="P2725" t="s">
        <v>26</v>
      </c>
      <c r="Q2725">
        <v>0</v>
      </c>
      <c r="R2725" t="s">
        <v>38</v>
      </c>
      <c r="S2725">
        <v>20.5</v>
      </c>
      <c r="T2725">
        <v>402.85</v>
      </c>
      <c r="U2725">
        <v>0</v>
      </c>
    </row>
    <row r="2726" spans="1:21" x14ac:dyDescent="0.25">
      <c r="A2726" t="s">
        <v>2758</v>
      </c>
      <c r="B2726">
        <v>1</v>
      </c>
      <c r="C2726">
        <v>0</v>
      </c>
      <c r="D2726">
        <v>1</v>
      </c>
      <c r="E2726">
        <v>1</v>
      </c>
      <c r="F2726">
        <v>62</v>
      </c>
      <c r="G2726">
        <v>1</v>
      </c>
      <c r="H2726" t="s">
        <v>23</v>
      </c>
      <c r="I2726" t="s">
        <v>23</v>
      </c>
      <c r="J2726" t="s">
        <v>44</v>
      </c>
      <c r="K2726" t="s">
        <v>44</v>
      </c>
      <c r="L2726" t="s">
        <v>44</v>
      </c>
      <c r="M2726" t="s">
        <v>44</v>
      </c>
      <c r="N2726" t="s">
        <v>44</v>
      </c>
      <c r="O2726" t="s">
        <v>44</v>
      </c>
      <c r="P2726" t="s">
        <v>29</v>
      </c>
      <c r="Q2726">
        <v>0</v>
      </c>
      <c r="R2726" t="s">
        <v>33</v>
      </c>
      <c r="S2726">
        <v>19.95</v>
      </c>
      <c r="T2726">
        <v>1244.8</v>
      </c>
      <c r="U2726">
        <v>0</v>
      </c>
    </row>
    <row r="2727" spans="1:21" x14ac:dyDescent="0.25">
      <c r="A2727" t="s">
        <v>2759</v>
      </c>
      <c r="B2727">
        <v>0</v>
      </c>
      <c r="C2727">
        <v>0</v>
      </c>
      <c r="D2727">
        <v>0</v>
      </c>
      <c r="E2727">
        <v>0</v>
      </c>
      <c r="F2727">
        <v>2</v>
      </c>
      <c r="G2727">
        <v>0</v>
      </c>
      <c r="H2727" t="s">
        <v>24</v>
      </c>
      <c r="I2727" t="s">
        <v>25</v>
      </c>
      <c r="J2727" t="s">
        <v>23</v>
      </c>
      <c r="K2727" t="s">
        <v>23</v>
      </c>
      <c r="L2727" t="s">
        <v>23</v>
      </c>
      <c r="M2727" t="s">
        <v>23</v>
      </c>
      <c r="N2727" t="s">
        <v>23</v>
      </c>
      <c r="O2727" t="s">
        <v>23</v>
      </c>
      <c r="P2727" t="s">
        <v>26</v>
      </c>
      <c r="Q2727">
        <v>0</v>
      </c>
      <c r="R2727" t="s">
        <v>27</v>
      </c>
      <c r="S2727">
        <v>24.5</v>
      </c>
      <c r="T2727">
        <v>46.4</v>
      </c>
      <c r="U2727">
        <v>0</v>
      </c>
    </row>
    <row r="2728" spans="1:21" x14ac:dyDescent="0.25">
      <c r="A2728" t="s">
        <v>2760</v>
      </c>
      <c r="B2728">
        <v>1</v>
      </c>
      <c r="C2728">
        <v>0</v>
      </c>
      <c r="D2728">
        <v>0</v>
      </c>
      <c r="E2728">
        <v>1</v>
      </c>
      <c r="F2728">
        <v>27</v>
      </c>
      <c r="G2728">
        <v>1</v>
      </c>
      <c r="H2728" t="s">
        <v>23</v>
      </c>
      <c r="I2728" t="s">
        <v>23</v>
      </c>
      <c r="J2728" t="s">
        <v>44</v>
      </c>
      <c r="K2728" t="s">
        <v>44</v>
      </c>
      <c r="L2728" t="s">
        <v>44</v>
      </c>
      <c r="M2728" t="s">
        <v>44</v>
      </c>
      <c r="N2728" t="s">
        <v>44</v>
      </c>
      <c r="O2728" t="s">
        <v>44</v>
      </c>
      <c r="P2728" t="s">
        <v>45</v>
      </c>
      <c r="Q2728">
        <v>0</v>
      </c>
      <c r="R2728" t="s">
        <v>30</v>
      </c>
      <c r="S2728">
        <v>20.6</v>
      </c>
      <c r="T2728">
        <v>581.85</v>
      </c>
      <c r="U2728">
        <v>0</v>
      </c>
    </row>
    <row r="2729" spans="1:21" x14ac:dyDescent="0.25">
      <c r="A2729" t="s">
        <v>2761</v>
      </c>
      <c r="B2729">
        <v>1</v>
      </c>
      <c r="C2729">
        <v>0</v>
      </c>
      <c r="D2729">
        <v>0</v>
      </c>
      <c r="E2729">
        <v>0</v>
      </c>
      <c r="F2729">
        <v>5</v>
      </c>
      <c r="G2729">
        <v>1</v>
      </c>
      <c r="H2729" t="s">
        <v>22</v>
      </c>
      <c r="I2729" t="s">
        <v>35</v>
      </c>
      <c r="J2729" t="s">
        <v>23</v>
      </c>
      <c r="K2729" t="s">
        <v>23</v>
      </c>
      <c r="L2729" t="s">
        <v>23</v>
      </c>
      <c r="M2729" t="s">
        <v>23</v>
      </c>
      <c r="N2729" t="s">
        <v>22</v>
      </c>
      <c r="O2729" t="s">
        <v>22</v>
      </c>
      <c r="P2729" t="s">
        <v>26</v>
      </c>
      <c r="Q2729">
        <v>1</v>
      </c>
      <c r="R2729" t="s">
        <v>33</v>
      </c>
      <c r="S2729">
        <v>94.85</v>
      </c>
      <c r="T2729">
        <v>462.8</v>
      </c>
      <c r="U2729">
        <v>1</v>
      </c>
    </row>
    <row r="2730" spans="1:21" x14ac:dyDescent="0.25">
      <c r="A2730" t="s">
        <v>2762</v>
      </c>
      <c r="B2730">
        <v>0</v>
      </c>
      <c r="C2730">
        <v>0</v>
      </c>
      <c r="D2730">
        <v>0</v>
      </c>
      <c r="E2730">
        <v>0</v>
      </c>
      <c r="F2730">
        <v>25</v>
      </c>
      <c r="G2730">
        <v>0</v>
      </c>
      <c r="H2730" t="s">
        <v>24</v>
      </c>
      <c r="I2730" t="s">
        <v>25</v>
      </c>
      <c r="J2730" t="s">
        <v>22</v>
      </c>
      <c r="K2730" t="s">
        <v>22</v>
      </c>
      <c r="L2730" t="s">
        <v>22</v>
      </c>
      <c r="M2730" t="s">
        <v>23</v>
      </c>
      <c r="N2730" t="s">
        <v>22</v>
      </c>
      <c r="O2730" t="s">
        <v>22</v>
      </c>
      <c r="P2730" t="s">
        <v>29</v>
      </c>
      <c r="Q2730">
        <v>0</v>
      </c>
      <c r="R2730" t="s">
        <v>27</v>
      </c>
      <c r="S2730">
        <v>61.05</v>
      </c>
      <c r="T2730">
        <v>1540.2</v>
      </c>
      <c r="U2730">
        <v>0</v>
      </c>
    </row>
    <row r="2731" spans="1:21" x14ac:dyDescent="0.25">
      <c r="A2731" t="s">
        <v>2763</v>
      </c>
      <c r="B2731">
        <v>0</v>
      </c>
      <c r="C2731">
        <v>0</v>
      </c>
      <c r="D2731">
        <v>0</v>
      </c>
      <c r="E2731">
        <v>0</v>
      </c>
      <c r="F2731">
        <v>2</v>
      </c>
      <c r="G2731">
        <v>1</v>
      </c>
      <c r="H2731" t="s">
        <v>22</v>
      </c>
      <c r="I2731" t="s">
        <v>35</v>
      </c>
      <c r="J2731" t="s">
        <v>23</v>
      </c>
      <c r="K2731" t="s">
        <v>23</v>
      </c>
      <c r="L2731" t="s">
        <v>23</v>
      </c>
      <c r="M2731" t="s">
        <v>23</v>
      </c>
      <c r="N2731" t="s">
        <v>23</v>
      </c>
      <c r="O2731" t="s">
        <v>22</v>
      </c>
      <c r="P2731" t="s">
        <v>26</v>
      </c>
      <c r="Q2731">
        <v>1</v>
      </c>
      <c r="R2731" t="s">
        <v>27</v>
      </c>
      <c r="S2731">
        <v>85.7</v>
      </c>
      <c r="T2731">
        <v>169.8</v>
      </c>
      <c r="U2731">
        <v>1</v>
      </c>
    </row>
    <row r="2732" spans="1:21" x14ac:dyDescent="0.25">
      <c r="A2732" t="s">
        <v>2764</v>
      </c>
      <c r="B2732">
        <v>1</v>
      </c>
      <c r="C2732">
        <v>0</v>
      </c>
      <c r="D2732">
        <v>0</v>
      </c>
      <c r="E2732">
        <v>0</v>
      </c>
      <c r="F2732">
        <v>49</v>
      </c>
      <c r="G2732">
        <v>1</v>
      </c>
      <c r="H2732" t="s">
        <v>22</v>
      </c>
      <c r="I2732" t="s">
        <v>35</v>
      </c>
      <c r="J2732" t="s">
        <v>23</v>
      </c>
      <c r="K2732" t="s">
        <v>22</v>
      </c>
      <c r="L2732" t="s">
        <v>23</v>
      </c>
      <c r="M2732" t="s">
        <v>22</v>
      </c>
      <c r="N2732" t="s">
        <v>22</v>
      </c>
      <c r="O2732" t="s">
        <v>22</v>
      </c>
      <c r="P2732" t="s">
        <v>29</v>
      </c>
      <c r="Q2732">
        <v>1</v>
      </c>
      <c r="R2732" t="s">
        <v>33</v>
      </c>
      <c r="S2732">
        <v>106.65</v>
      </c>
      <c r="T2732">
        <v>5168.1000000000004</v>
      </c>
      <c r="U2732">
        <v>0</v>
      </c>
    </row>
    <row r="2733" spans="1:21" x14ac:dyDescent="0.25">
      <c r="A2733" t="s">
        <v>2765</v>
      </c>
      <c r="B2733">
        <v>0</v>
      </c>
      <c r="C2733">
        <v>0</v>
      </c>
      <c r="D2733">
        <v>0</v>
      </c>
      <c r="E2733">
        <v>0</v>
      </c>
      <c r="F2733">
        <v>63</v>
      </c>
      <c r="G2733">
        <v>1</v>
      </c>
      <c r="H2733" t="s">
        <v>22</v>
      </c>
      <c r="I2733" t="s">
        <v>35</v>
      </c>
      <c r="J2733" t="s">
        <v>22</v>
      </c>
      <c r="K2733" t="s">
        <v>22</v>
      </c>
      <c r="L2733" t="s">
        <v>22</v>
      </c>
      <c r="M2733" t="s">
        <v>23</v>
      </c>
      <c r="N2733" t="s">
        <v>22</v>
      </c>
      <c r="O2733" t="s">
        <v>22</v>
      </c>
      <c r="P2733" t="s">
        <v>26</v>
      </c>
      <c r="Q2733">
        <v>0</v>
      </c>
      <c r="R2733" t="s">
        <v>38</v>
      </c>
      <c r="S2733">
        <v>108.25</v>
      </c>
      <c r="T2733">
        <v>6780.1</v>
      </c>
      <c r="U2733">
        <v>0</v>
      </c>
    </row>
    <row r="2734" spans="1:21" x14ac:dyDescent="0.25">
      <c r="A2734" t="s">
        <v>2766</v>
      </c>
      <c r="B2734">
        <v>0</v>
      </c>
      <c r="C2734">
        <v>0</v>
      </c>
      <c r="D2734">
        <v>0</v>
      </c>
      <c r="E2734">
        <v>1</v>
      </c>
      <c r="F2734">
        <v>4</v>
      </c>
      <c r="G2734">
        <v>1</v>
      </c>
      <c r="H2734" t="s">
        <v>23</v>
      </c>
      <c r="I2734" t="s">
        <v>23</v>
      </c>
      <c r="J2734" t="s">
        <v>44</v>
      </c>
      <c r="K2734" t="s">
        <v>44</v>
      </c>
      <c r="L2734" t="s">
        <v>44</v>
      </c>
      <c r="M2734" t="s">
        <v>44</v>
      </c>
      <c r="N2734" t="s">
        <v>44</v>
      </c>
      <c r="O2734" t="s">
        <v>44</v>
      </c>
      <c r="P2734" t="s">
        <v>26</v>
      </c>
      <c r="Q2734">
        <v>0</v>
      </c>
      <c r="R2734" t="s">
        <v>38</v>
      </c>
      <c r="S2734">
        <v>20.399999999999999</v>
      </c>
      <c r="T2734">
        <v>94.5</v>
      </c>
      <c r="U2734">
        <v>0</v>
      </c>
    </row>
    <row r="2735" spans="1:21" x14ac:dyDescent="0.25">
      <c r="A2735" t="s">
        <v>2767</v>
      </c>
      <c r="B2735">
        <v>0</v>
      </c>
      <c r="C2735">
        <v>0</v>
      </c>
      <c r="D2735">
        <v>1</v>
      </c>
      <c r="E2735">
        <v>0</v>
      </c>
      <c r="F2735">
        <v>1</v>
      </c>
      <c r="G2735">
        <v>1</v>
      </c>
      <c r="H2735" t="s">
        <v>23</v>
      </c>
      <c r="I2735" t="s">
        <v>25</v>
      </c>
      <c r="J2735" t="s">
        <v>23</v>
      </c>
      <c r="K2735" t="s">
        <v>23</v>
      </c>
      <c r="L2735" t="s">
        <v>23</v>
      </c>
      <c r="M2735" t="s">
        <v>23</v>
      </c>
      <c r="N2735" t="s">
        <v>22</v>
      </c>
      <c r="O2735" t="s">
        <v>23</v>
      </c>
      <c r="P2735" t="s">
        <v>26</v>
      </c>
      <c r="Q2735">
        <v>1</v>
      </c>
      <c r="R2735" t="s">
        <v>30</v>
      </c>
      <c r="S2735">
        <v>55.3</v>
      </c>
      <c r="T2735">
        <v>55.3</v>
      </c>
      <c r="U2735">
        <v>0</v>
      </c>
    </row>
    <row r="2736" spans="1:21" x14ac:dyDescent="0.25">
      <c r="A2736" t="s">
        <v>2768</v>
      </c>
      <c r="B2736">
        <v>1</v>
      </c>
      <c r="C2736">
        <v>0</v>
      </c>
      <c r="D2736">
        <v>0</v>
      </c>
      <c r="E2736">
        <v>0</v>
      </c>
      <c r="F2736">
        <v>11</v>
      </c>
      <c r="G2736">
        <v>1</v>
      </c>
      <c r="H2736" t="s">
        <v>23</v>
      </c>
      <c r="I2736" t="s">
        <v>23</v>
      </c>
      <c r="J2736" t="s">
        <v>44</v>
      </c>
      <c r="K2736" t="s">
        <v>44</v>
      </c>
      <c r="L2736" t="s">
        <v>44</v>
      </c>
      <c r="M2736" t="s">
        <v>44</v>
      </c>
      <c r="N2736" t="s">
        <v>44</v>
      </c>
      <c r="O2736" t="s">
        <v>44</v>
      </c>
      <c r="P2736" t="s">
        <v>26</v>
      </c>
      <c r="Q2736">
        <v>0</v>
      </c>
      <c r="R2736" t="s">
        <v>30</v>
      </c>
      <c r="S2736">
        <v>20.25</v>
      </c>
      <c r="T2736">
        <v>208</v>
      </c>
      <c r="U2736">
        <v>0</v>
      </c>
    </row>
    <row r="2737" spans="1:21" x14ac:dyDescent="0.25">
      <c r="A2737" t="s">
        <v>2769</v>
      </c>
      <c r="B2737">
        <v>1</v>
      </c>
      <c r="C2737">
        <v>1</v>
      </c>
      <c r="D2737">
        <v>0</v>
      </c>
      <c r="E2737">
        <v>0</v>
      </c>
      <c r="F2737">
        <v>52</v>
      </c>
      <c r="G2737">
        <v>1</v>
      </c>
      <c r="H2737" t="s">
        <v>22</v>
      </c>
      <c r="I2737" t="s">
        <v>35</v>
      </c>
      <c r="J2737" t="s">
        <v>23</v>
      </c>
      <c r="K2737" t="s">
        <v>23</v>
      </c>
      <c r="L2737" t="s">
        <v>23</v>
      </c>
      <c r="M2737" t="s">
        <v>23</v>
      </c>
      <c r="N2737" t="s">
        <v>23</v>
      </c>
      <c r="O2737" t="s">
        <v>23</v>
      </c>
      <c r="P2737" t="s">
        <v>26</v>
      </c>
      <c r="Q2737">
        <v>1</v>
      </c>
      <c r="R2737" t="s">
        <v>33</v>
      </c>
      <c r="S2737">
        <v>72.95</v>
      </c>
      <c r="T2737">
        <v>3829.75</v>
      </c>
      <c r="U2737">
        <v>0</v>
      </c>
    </row>
    <row r="2738" spans="1:21" x14ac:dyDescent="0.25">
      <c r="A2738" t="s">
        <v>2770</v>
      </c>
      <c r="B2738">
        <v>0</v>
      </c>
      <c r="C2738">
        <v>1</v>
      </c>
      <c r="D2738">
        <v>1</v>
      </c>
      <c r="E2738">
        <v>0</v>
      </c>
      <c r="F2738">
        <v>60</v>
      </c>
      <c r="G2738">
        <v>1</v>
      </c>
      <c r="H2738" t="s">
        <v>22</v>
      </c>
      <c r="I2738" t="s">
        <v>35</v>
      </c>
      <c r="J2738" t="s">
        <v>23</v>
      </c>
      <c r="K2738" t="s">
        <v>22</v>
      </c>
      <c r="L2738" t="s">
        <v>23</v>
      </c>
      <c r="M2738" t="s">
        <v>23</v>
      </c>
      <c r="N2738" t="s">
        <v>23</v>
      </c>
      <c r="O2738" t="s">
        <v>22</v>
      </c>
      <c r="P2738" t="s">
        <v>26</v>
      </c>
      <c r="Q2738">
        <v>0</v>
      </c>
      <c r="R2738" t="s">
        <v>27</v>
      </c>
      <c r="S2738">
        <v>89.45</v>
      </c>
      <c r="T2738">
        <v>5294.6</v>
      </c>
      <c r="U2738">
        <v>0</v>
      </c>
    </row>
    <row r="2739" spans="1:21" x14ac:dyDescent="0.25">
      <c r="A2739" t="s">
        <v>2771</v>
      </c>
      <c r="B2739">
        <v>1</v>
      </c>
      <c r="C2739">
        <v>0</v>
      </c>
      <c r="D2739">
        <v>0</v>
      </c>
      <c r="E2739">
        <v>0</v>
      </c>
      <c r="F2739">
        <v>64</v>
      </c>
      <c r="G2739">
        <v>1</v>
      </c>
      <c r="H2739" t="s">
        <v>22</v>
      </c>
      <c r="I2739" t="s">
        <v>35</v>
      </c>
      <c r="J2739" t="s">
        <v>23</v>
      </c>
      <c r="K2739" t="s">
        <v>23</v>
      </c>
      <c r="L2739" t="s">
        <v>22</v>
      </c>
      <c r="M2739" t="s">
        <v>22</v>
      </c>
      <c r="N2739" t="s">
        <v>22</v>
      </c>
      <c r="O2739" t="s">
        <v>22</v>
      </c>
      <c r="P2739" t="s">
        <v>29</v>
      </c>
      <c r="Q2739">
        <v>1</v>
      </c>
      <c r="R2739" t="s">
        <v>38</v>
      </c>
      <c r="S2739">
        <v>104.65</v>
      </c>
      <c r="T2739">
        <v>6889.8</v>
      </c>
      <c r="U2739">
        <v>0</v>
      </c>
    </row>
    <row r="2740" spans="1:21" x14ac:dyDescent="0.25">
      <c r="A2740" t="s">
        <v>2772</v>
      </c>
      <c r="B2740">
        <v>0</v>
      </c>
      <c r="C2740">
        <v>0</v>
      </c>
      <c r="D2740">
        <v>1</v>
      </c>
      <c r="E2740">
        <v>1</v>
      </c>
      <c r="F2740">
        <v>43</v>
      </c>
      <c r="G2740">
        <v>1</v>
      </c>
      <c r="H2740" t="s">
        <v>23</v>
      </c>
      <c r="I2740" t="s">
        <v>25</v>
      </c>
      <c r="J2740" t="s">
        <v>22</v>
      </c>
      <c r="K2740" t="s">
        <v>23</v>
      </c>
      <c r="L2740" t="s">
        <v>22</v>
      </c>
      <c r="M2740" t="s">
        <v>23</v>
      </c>
      <c r="N2740" t="s">
        <v>22</v>
      </c>
      <c r="O2740" t="s">
        <v>22</v>
      </c>
      <c r="P2740" t="s">
        <v>45</v>
      </c>
      <c r="Q2740">
        <v>0</v>
      </c>
      <c r="R2740" t="s">
        <v>33</v>
      </c>
      <c r="S2740">
        <v>75.2</v>
      </c>
      <c r="T2740">
        <v>3254.35</v>
      </c>
      <c r="U2740">
        <v>0</v>
      </c>
    </row>
    <row r="2741" spans="1:21" x14ac:dyDescent="0.25">
      <c r="A2741" t="s">
        <v>2773</v>
      </c>
      <c r="B2741">
        <v>0</v>
      </c>
      <c r="C2741">
        <v>0</v>
      </c>
      <c r="D2741">
        <v>1</v>
      </c>
      <c r="E2741">
        <v>0</v>
      </c>
      <c r="F2741">
        <v>61</v>
      </c>
      <c r="G2741">
        <v>1</v>
      </c>
      <c r="H2741" t="s">
        <v>22</v>
      </c>
      <c r="I2741" t="s">
        <v>35</v>
      </c>
      <c r="J2741" t="s">
        <v>23</v>
      </c>
      <c r="K2741" t="s">
        <v>23</v>
      </c>
      <c r="L2741" t="s">
        <v>23</v>
      </c>
      <c r="M2741" t="s">
        <v>22</v>
      </c>
      <c r="N2741" t="s">
        <v>22</v>
      </c>
      <c r="O2741" t="s">
        <v>22</v>
      </c>
      <c r="P2741" t="s">
        <v>29</v>
      </c>
      <c r="Q2741">
        <v>0</v>
      </c>
      <c r="R2741" t="s">
        <v>33</v>
      </c>
      <c r="S2741">
        <v>101.15</v>
      </c>
      <c r="T2741">
        <v>6383.9</v>
      </c>
      <c r="U2741">
        <v>0</v>
      </c>
    </row>
    <row r="2742" spans="1:21" x14ac:dyDescent="0.25">
      <c r="A2742" t="s">
        <v>2774</v>
      </c>
      <c r="B2742">
        <v>0</v>
      </c>
      <c r="C2742">
        <v>0</v>
      </c>
      <c r="D2742">
        <v>0</v>
      </c>
      <c r="E2742">
        <v>0</v>
      </c>
      <c r="F2742">
        <v>1</v>
      </c>
      <c r="G2742">
        <v>1</v>
      </c>
      <c r="H2742" t="s">
        <v>23</v>
      </c>
      <c r="I2742" t="s">
        <v>25</v>
      </c>
      <c r="J2742" t="s">
        <v>23</v>
      </c>
      <c r="K2742" t="s">
        <v>23</v>
      </c>
      <c r="L2742" t="s">
        <v>23</v>
      </c>
      <c r="M2742" t="s">
        <v>23</v>
      </c>
      <c r="N2742" t="s">
        <v>23</v>
      </c>
      <c r="O2742" t="s">
        <v>23</v>
      </c>
      <c r="P2742" t="s">
        <v>26</v>
      </c>
      <c r="Q2742">
        <v>0</v>
      </c>
      <c r="R2742" t="s">
        <v>30</v>
      </c>
      <c r="S2742">
        <v>44.4</v>
      </c>
      <c r="T2742">
        <v>44.4</v>
      </c>
      <c r="U2742">
        <v>1</v>
      </c>
    </row>
    <row r="2743" spans="1:21" x14ac:dyDescent="0.25">
      <c r="A2743" t="s">
        <v>2775</v>
      </c>
      <c r="B2743">
        <v>1</v>
      </c>
      <c r="C2743">
        <v>1</v>
      </c>
      <c r="D2743">
        <v>0</v>
      </c>
      <c r="E2743">
        <v>0</v>
      </c>
      <c r="F2743">
        <v>5</v>
      </c>
      <c r="G2743">
        <v>1</v>
      </c>
      <c r="H2743" t="s">
        <v>23</v>
      </c>
      <c r="I2743" t="s">
        <v>35</v>
      </c>
      <c r="J2743" t="s">
        <v>23</v>
      </c>
      <c r="K2743" t="s">
        <v>23</v>
      </c>
      <c r="L2743" t="s">
        <v>23</v>
      </c>
      <c r="M2743" t="s">
        <v>23</v>
      </c>
      <c r="N2743" t="s">
        <v>22</v>
      </c>
      <c r="O2743" t="s">
        <v>22</v>
      </c>
      <c r="P2743" t="s">
        <v>26</v>
      </c>
      <c r="Q2743">
        <v>1</v>
      </c>
      <c r="R2743" t="s">
        <v>27</v>
      </c>
      <c r="S2743">
        <v>89.5</v>
      </c>
      <c r="T2743">
        <v>477.7</v>
      </c>
      <c r="U2743">
        <v>1</v>
      </c>
    </row>
    <row r="2744" spans="1:21" x14ac:dyDescent="0.25">
      <c r="A2744" t="s">
        <v>2776</v>
      </c>
      <c r="B2744">
        <v>1</v>
      </c>
      <c r="C2744">
        <v>0</v>
      </c>
      <c r="D2744">
        <v>0</v>
      </c>
      <c r="E2744">
        <v>0</v>
      </c>
      <c r="F2744">
        <v>66</v>
      </c>
      <c r="G2744">
        <v>1</v>
      </c>
      <c r="H2744" t="s">
        <v>22</v>
      </c>
      <c r="I2744" t="s">
        <v>25</v>
      </c>
      <c r="J2744" t="s">
        <v>22</v>
      </c>
      <c r="K2744" t="s">
        <v>22</v>
      </c>
      <c r="L2744" t="s">
        <v>22</v>
      </c>
      <c r="M2744" t="s">
        <v>22</v>
      </c>
      <c r="N2744" t="s">
        <v>23</v>
      </c>
      <c r="O2744" t="s">
        <v>23</v>
      </c>
      <c r="P2744" t="s">
        <v>45</v>
      </c>
      <c r="Q2744">
        <v>0</v>
      </c>
      <c r="R2744" t="s">
        <v>33</v>
      </c>
      <c r="S2744">
        <v>68.75</v>
      </c>
      <c r="T2744">
        <v>4447.55</v>
      </c>
      <c r="U2744">
        <v>0</v>
      </c>
    </row>
    <row r="2745" spans="1:21" x14ac:dyDescent="0.25">
      <c r="A2745" t="s">
        <v>2777</v>
      </c>
      <c r="B2745">
        <v>1</v>
      </c>
      <c r="C2745">
        <v>0</v>
      </c>
      <c r="D2745">
        <v>1</v>
      </c>
      <c r="E2745">
        <v>0</v>
      </c>
      <c r="F2745">
        <v>67</v>
      </c>
      <c r="G2745">
        <v>1</v>
      </c>
      <c r="H2745" t="s">
        <v>23</v>
      </c>
      <c r="I2745" t="s">
        <v>35</v>
      </c>
      <c r="J2745" t="s">
        <v>22</v>
      </c>
      <c r="K2745" t="s">
        <v>22</v>
      </c>
      <c r="L2745" t="s">
        <v>22</v>
      </c>
      <c r="M2745" t="s">
        <v>22</v>
      </c>
      <c r="N2745" t="s">
        <v>22</v>
      </c>
      <c r="O2745" t="s">
        <v>22</v>
      </c>
      <c r="P2745" t="s">
        <v>45</v>
      </c>
      <c r="Q2745">
        <v>1</v>
      </c>
      <c r="R2745" t="s">
        <v>27</v>
      </c>
      <c r="S2745">
        <v>111.05</v>
      </c>
      <c r="T2745">
        <v>7321.05</v>
      </c>
      <c r="U2745">
        <v>0</v>
      </c>
    </row>
    <row r="2746" spans="1:21" x14ac:dyDescent="0.25">
      <c r="A2746" t="s">
        <v>2778</v>
      </c>
      <c r="B2746">
        <v>0</v>
      </c>
      <c r="C2746">
        <v>0</v>
      </c>
      <c r="D2746">
        <v>1</v>
      </c>
      <c r="E2746">
        <v>0</v>
      </c>
      <c r="F2746">
        <v>42</v>
      </c>
      <c r="G2746">
        <v>1</v>
      </c>
      <c r="H2746" t="s">
        <v>23</v>
      </c>
      <c r="I2746" t="s">
        <v>35</v>
      </c>
      <c r="J2746" t="s">
        <v>23</v>
      </c>
      <c r="K2746" t="s">
        <v>23</v>
      </c>
      <c r="L2746" t="s">
        <v>22</v>
      </c>
      <c r="M2746" t="s">
        <v>22</v>
      </c>
      <c r="N2746" t="s">
        <v>22</v>
      </c>
      <c r="O2746" t="s">
        <v>22</v>
      </c>
      <c r="P2746" t="s">
        <v>45</v>
      </c>
      <c r="Q2746">
        <v>1</v>
      </c>
      <c r="R2746" t="s">
        <v>38</v>
      </c>
      <c r="S2746">
        <v>99</v>
      </c>
      <c r="T2746">
        <v>4135</v>
      </c>
      <c r="U2746">
        <v>0</v>
      </c>
    </row>
    <row r="2747" spans="1:21" x14ac:dyDescent="0.25">
      <c r="A2747" t="s">
        <v>2779</v>
      </c>
      <c r="B2747">
        <v>1</v>
      </c>
      <c r="C2747">
        <v>1</v>
      </c>
      <c r="D2747">
        <v>1</v>
      </c>
      <c r="E2747">
        <v>0</v>
      </c>
      <c r="F2747">
        <v>1</v>
      </c>
      <c r="G2747">
        <v>1</v>
      </c>
      <c r="H2747" t="s">
        <v>22</v>
      </c>
      <c r="I2747" t="s">
        <v>35</v>
      </c>
      <c r="J2747" t="s">
        <v>23</v>
      </c>
      <c r="K2747" t="s">
        <v>23</v>
      </c>
      <c r="L2747" t="s">
        <v>23</v>
      </c>
      <c r="M2747" t="s">
        <v>23</v>
      </c>
      <c r="N2747" t="s">
        <v>22</v>
      </c>
      <c r="O2747" t="s">
        <v>23</v>
      </c>
      <c r="P2747" t="s">
        <v>26</v>
      </c>
      <c r="Q2747">
        <v>1</v>
      </c>
      <c r="R2747" t="s">
        <v>27</v>
      </c>
      <c r="S2747">
        <v>86.05</v>
      </c>
      <c r="T2747">
        <v>86.05</v>
      </c>
      <c r="U2747">
        <v>1</v>
      </c>
    </row>
    <row r="2748" spans="1:21" x14ac:dyDescent="0.25">
      <c r="A2748" t="s">
        <v>2780</v>
      </c>
      <c r="B2748">
        <v>0</v>
      </c>
      <c r="C2748">
        <v>0</v>
      </c>
      <c r="D2748">
        <v>1</v>
      </c>
      <c r="E2748">
        <v>1</v>
      </c>
      <c r="F2748">
        <v>31</v>
      </c>
      <c r="G2748">
        <v>1</v>
      </c>
      <c r="H2748" t="s">
        <v>23</v>
      </c>
      <c r="I2748" t="s">
        <v>23</v>
      </c>
      <c r="J2748" t="s">
        <v>44</v>
      </c>
      <c r="K2748" t="s">
        <v>44</v>
      </c>
      <c r="L2748" t="s">
        <v>44</v>
      </c>
      <c r="M2748" t="s">
        <v>44</v>
      </c>
      <c r="N2748" t="s">
        <v>44</v>
      </c>
      <c r="O2748" t="s">
        <v>44</v>
      </c>
      <c r="P2748" t="s">
        <v>45</v>
      </c>
      <c r="Q2748">
        <v>0</v>
      </c>
      <c r="R2748" t="s">
        <v>30</v>
      </c>
      <c r="S2748">
        <v>21</v>
      </c>
      <c r="T2748">
        <v>697.7</v>
      </c>
      <c r="U2748">
        <v>0</v>
      </c>
    </row>
    <row r="2749" spans="1:21" x14ac:dyDescent="0.25">
      <c r="A2749" t="s">
        <v>2781</v>
      </c>
      <c r="B2749">
        <v>1</v>
      </c>
      <c r="C2749">
        <v>0</v>
      </c>
      <c r="D2749">
        <v>0</v>
      </c>
      <c r="E2749">
        <v>0</v>
      </c>
      <c r="F2749">
        <v>7</v>
      </c>
      <c r="G2749">
        <v>1</v>
      </c>
      <c r="H2749" t="s">
        <v>23</v>
      </c>
      <c r="I2749" t="s">
        <v>23</v>
      </c>
      <c r="J2749" t="s">
        <v>44</v>
      </c>
      <c r="K2749" t="s">
        <v>44</v>
      </c>
      <c r="L2749" t="s">
        <v>44</v>
      </c>
      <c r="M2749" t="s">
        <v>44</v>
      </c>
      <c r="N2749" t="s">
        <v>44</v>
      </c>
      <c r="O2749" t="s">
        <v>44</v>
      </c>
      <c r="P2749" t="s">
        <v>26</v>
      </c>
      <c r="Q2749">
        <v>1</v>
      </c>
      <c r="R2749" t="s">
        <v>30</v>
      </c>
      <c r="S2749">
        <v>19.399999999999999</v>
      </c>
      <c r="T2749">
        <v>168.65</v>
      </c>
      <c r="U2749">
        <v>0</v>
      </c>
    </row>
    <row r="2750" spans="1:21" x14ac:dyDescent="0.25">
      <c r="A2750" t="s">
        <v>2782</v>
      </c>
      <c r="B2750">
        <v>1</v>
      </c>
      <c r="C2750">
        <v>0</v>
      </c>
      <c r="D2750">
        <v>0</v>
      </c>
      <c r="E2750">
        <v>0</v>
      </c>
      <c r="F2750">
        <v>4</v>
      </c>
      <c r="G2750">
        <v>0</v>
      </c>
      <c r="H2750" t="s">
        <v>24</v>
      </c>
      <c r="I2750" t="s">
        <v>25</v>
      </c>
      <c r="J2750" t="s">
        <v>23</v>
      </c>
      <c r="K2750" t="s">
        <v>23</v>
      </c>
      <c r="L2750" t="s">
        <v>23</v>
      </c>
      <c r="M2750" t="s">
        <v>23</v>
      </c>
      <c r="N2750" t="s">
        <v>22</v>
      </c>
      <c r="O2750" t="s">
        <v>22</v>
      </c>
      <c r="P2750" t="s">
        <v>26</v>
      </c>
      <c r="Q2750">
        <v>1</v>
      </c>
      <c r="R2750" t="s">
        <v>27</v>
      </c>
      <c r="S2750">
        <v>44.55</v>
      </c>
      <c r="T2750">
        <v>174.3</v>
      </c>
      <c r="U2750">
        <v>1</v>
      </c>
    </row>
    <row r="2751" spans="1:21" x14ac:dyDescent="0.25">
      <c r="A2751" t="s">
        <v>2783</v>
      </c>
      <c r="B2751">
        <v>1</v>
      </c>
      <c r="C2751">
        <v>0</v>
      </c>
      <c r="D2751">
        <v>1</v>
      </c>
      <c r="E2751">
        <v>1</v>
      </c>
      <c r="F2751">
        <v>34</v>
      </c>
      <c r="G2751">
        <v>1</v>
      </c>
      <c r="H2751" t="s">
        <v>22</v>
      </c>
      <c r="I2751" t="s">
        <v>25</v>
      </c>
      <c r="J2751" t="s">
        <v>23</v>
      </c>
      <c r="K2751" t="s">
        <v>23</v>
      </c>
      <c r="L2751" t="s">
        <v>22</v>
      </c>
      <c r="M2751" t="s">
        <v>23</v>
      </c>
      <c r="N2751" t="s">
        <v>22</v>
      </c>
      <c r="O2751" t="s">
        <v>22</v>
      </c>
      <c r="P2751" t="s">
        <v>29</v>
      </c>
      <c r="Q2751">
        <v>0</v>
      </c>
      <c r="R2751" t="s">
        <v>33</v>
      </c>
      <c r="S2751">
        <v>77.2</v>
      </c>
      <c r="T2751">
        <v>2753.8</v>
      </c>
      <c r="U2751">
        <v>0</v>
      </c>
    </row>
    <row r="2752" spans="1:21" x14ac:dyDescent="0.25">
      <c r="A2752" t="s">
        <v>2784</v>
      </c>
      <c r="B2752">
        <v>1</v>
      </c>
      <c r="C2752">
        <v>0</v>
      </c>
      <c r="D2752">
        <v>0</v>
      </c>
      <c r="E2752">
        <v>0</v>
      </c>
      <c r="F2752">
        <v>3</v>
      </c>
      <c r="G2752">
        <v>1</v>
      </c>
      <c r="H2752" t="s">
        <v>23</v>
      </c>
      <c r="I2752" t="s">
        <v>23</v>
      </c>
      <c r="J2752" t="s">
        <v>44</v>
      </c>
      <c r="K2752" t="s">
        <v>44</v>
      </c>
      <c r="L2752" t="s">
        <v>44</v>
      </c>
      <c r="M2752" t="s">
        <v>44</v>
      </c>
      <c r="N2752" t="s">
        <v>44</v>
      </c>
      <c r="O2752" t="s">
        <v>44</v>
      </c>
      <c r="P2752" t="s">
        <v>29</v>
      </c>
      <c r="Q2752">
        <v>1</v>
      </c>
      <c r="R2752" t="s">
        <v>30</v>
      </c>
      <c r="S2752">
        <v>19.45</v>
      </c>
      <c r="T2752">
        <v>69.25</v>
      </c>
      <c r="U2752">
        <v>0</v>
      </c>
    </row>
    <row r="2753" spans="1:21" x14ac:dyDescent="0.25">
      <c r="A2753" t="s">
        <v>2785</v>
      </c>
      <c r="B2753">
        <v>0</v>
      </c>
      <c r="C2753">
        <v>0</v>
      </c>
      <c r="D2753">
        <v>1</v>
      </c>
      <c r="E2753">
        <v>1</v>
      </c>
      <c r="F2753">
        <v>19</v>
      </c>
      <c r="G2753">
        <v>0</v>
      </c>
      <c r="H2753" t="s">
        <v>24</v>
      </c>
      <c r="I2753" t="s">
        <v>25</v>
      </c>
      <c r="J2753" t="s">
        <v>23</v>
      </c>
      <c r="K2753" t="s">
        <v>23</v>
      </c>
      <c r="L2753" t="s">
        <v>23</v>
      </c>
      <c r="M2753" t="s">
        <v>23</v>
      </c>
      <c r="N2753" t="s">
        <v>23</v>
      </c>
      <c r="O2753" t="s">
        <v>23</v>
      </c>
      <c r="P2753" t="s">
        <v>26</v>
      </c>
      <c r="Q2753">
        <v>1</v>
      </c>
      <c r="R2753" t="s">
        <v>30</v>
      </c>
      <c r="S2753">
        <v>24.85</v>
      </c>
      <c r="T2753">
        <v>434.8</v>
      </c>
      <c r="U2753">
        <v>0</v>
      </c>
    </row>
    <row r="2754" spans="1:21" x14ac:dyDescent="0.25">
      <c r="A2754" t="s">
        <v>2786</v>
      </c>
      <c r="B2754">
        <v>1</v>
      </c>
      <c r="C2754">
        <v>0</v>
      </c>
      <c r="D2754">
        <v>1</v>
      </c>
      <c r="E2754">
        <v>1</v>
      </c>
      <c r="F2754">
        <v>31</v>
      </c>
      <c r="G2754">
        <v>0</v>
      </c>
      <c r="H2754" t="s">
        <v>24</v>
      </c>
      <c r="I2754" t="s">
        <v>25</v>
      </c>
      <c r="J2754" t="s">
        <v>22</v>
      </c>
      <c r="K2754" t="s">
        <v>23</v>
      </c>
      <c r="L2754" t="s">
        <v>23</v>
      </c>
      <c r="M2754" t="s">
        <v>22</v>
      </c>
      <c r="N2754" t="s">
        <v>23</v>
      </c>
      <c r="O2754" t="s">
        <v>23</v>
      </c>
      <c r="P2754" t="s">
        <v>26</v>
      </c>
      <c r="Q2754">
        <v>0</v>
      </c>
      <c r="R2754" t="s">
        <v>33</v>
      </c>
      <c r="S2754">
        <v>35.4</v>
      </c>
      <c r="T2754">
        <v>1077.5</v>
      </c>
      <c r="U2754">
        <v>1</v>
      </c>
    </row>
    <row r="2755" spans="1:21" x14ac:dyDescent="0.25">
      <c r="A2755" t="s">
        <v>2787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1</v>
      </c>
      <c r="H2755" t="s">
        <v>22</v>
      </c>
      <c r="I2755" t="s">
        <v>35</v>
      </c>
      <c r="J2755" t="s">
        <v>23</v>
      </c>
      <c r="K2755" t="s">
        <v>23</v>
      </c>
      <c r="L2755" t="s">
        <v>23</v>
      </c>
      <c r="M2755" t="s">
        <v>23</v>
      </c>
      <c r="N2755" t="s">
        <v>22</v>
      </c>
      <c r="O2755" t="s">
        <v>22</v>
      </c>
      <c r="P2755" t="s">
        <v>26</v>
      </c>
      <c r="Q2755">
        <v>0</v>
      </c>
      <c r="R2755" t="s">
        <v>30</v>
      </c>
      <c r="S2755">
        <v>95.65</v>
      </c>
      <c r="T2755">
        <v>95.65</v>
      </c>
      <c r="U2755">
        <v>1</v>
      </c>
    </row>
    <row r="2756" spans="1:21" x14ac:dyDescent="0.25">
      <c r="A2756" t="s">
        <v>2788</v>
      </c>
      <c r="B2756">
        <v>1</v>
      </c>
      <c r="C2756">
        <v>0</v>
      </c>
      <c r="D2756">
        <v>0</v>
      </c>
      <c r="E2756">
        <v>0</v>
      </c>
      <c r="F2756">
        <v>3</v>
      </c>
      <c r="G2756">
        <v>0</v>
      </c>
      <c r="H2756" t="s">
        <v>24</v>
      </c>
      <c r="I2756" t="s">
        <v>25</v>
      </c>
      <c r="J2756" t="s">
        <v>22</v>
      </c>
      <c r="K2756" t="s">
        <v>23</v>
      </c>
      <c r="L2756" t="s">
        <v>22</v>
      </c>
      <c r="M2756" t="s">
        <v>22</v>
      </c>
      <c r="N2756" t="s">
        <v>23</v>
      </c>
      <c r="O2756" t="s">
        <v>23</v>
      </c>
      <c r="P2756" t="s">
        <v>26</v>
      </c>
      <c r="Q2756">
        <v>0</v>
      </c>
      <c r="R2756" t="s">
        <v>30</v>
      </c>
      <c r="S2756">
        <v>41.35</v>
      </c>
      <c r="T2756">
        <v>107.25</v>
      </c>
      <c r="U2756">
        <v>0</v>
      </c>
    </row>
    <row r="2757" spans="1:21" x14ac:dyDescent="0.25">
      <c r="A2757" t="s">
        <v>2789</v>
      </c>
      <c r="B2757">
        <v>1</v>
      </c>
      <c r="C2757">
        <v>0</v>
      </c>
      <c r="D2757">
        <v>1</v>
      </c>
      <c r="E2757">
        <v>0</v>
      </c>
      <c r="F2757">
        <v>46</v>
      </c>
      <c r="G2757">
        <v>1</v>
      </c>
      <c r="H2757" t="s">
        <v>23</v>
      </c>
      <c r="I2757" t="s">
        <v>23</v>
      </c>
      <c r="J2757" t="s">
        <v>44</v>
      </c>
      <c r="K2757" t="s">
        <v>44</v>
      </c>
      <c r="L2757" t="s">
        <v>44</v>
      </c>
      <c r="M2757" t="s">
        <v>44</v>
      </c>
      <c r="N2757" t="s">
        <v>44</v>
      </c>
      <c r="O2757" t="s">
        <v>44</v>
      </c>
      <c r="P2757" t="s">
        <v>26</v>
      </c>
      <c r="Q2757">
        <v>0</v>
      </c>
      <c r="R2757" t="s">
        <v>27</v>
      </c>
      <c r="S2757">
        <v>19.600000000000001</v>
      </c>
      <c r="T2757">
        <v>851.2</v>
      </c>
      <c r="U2757">
        <v>0</v>
      </c>
    </row>
    <row r="2758" spans="1:21" x14ac:dyDescent="0.25">
      <c r="A2758" t="s">
        <v>2790</v>
      </c>
      <c r="B2758">
        <v>0</v>
      </c>
      <c r="C2758">
        <v>0</v>
      </c>
      <c r="D2758">
        <v>0</v>
      </c>
      <c r="E2758">
        <v>0</v>
      </c>
      <c r="F2758">
        <v>1</v>
      </c>
      <c r="G2758">
        <v>1</v>
      </c>
      <c r="H2758" t="s">
        <v>23</v>
      </c>
      <c r="I2758" t="s">
        <v>23</v>
      </c>
      <c r="J2758" t="s">
        <v>44</v>
      </c>
      <c r="K2758" t="s">
        <v>44</v>
      </c>
      <c r="L2758" t="s">
        <v>44</v>
      </c>
      <c r="M2758" t="s">
        <v>44</v>
      </c>
      <c r="N2758" t="s">
        <v>44</v>
      </c>
      <c r="O2758" t="s">
        <v>44</v>
      </c>
      <c r="P2758" t="s">
        <v>26</v>
      </c>
      <c r="Q2758">
        <v>0</v>
      </c>
      <c r="R2758" t="s">
        <v>30</v>
      </c>
      <c r="S2758">
        <v>20.95</v>
      </c>
      <c r="T2758">
        <v>20.95</v>
      </c>
      <c r="U2758">
        <v>1</v>
      </c>
    </row>
    <row r="2759" spans="1:21" x14ac:dyDescent="0.25">
      <c r="A2759" t="s">
        <v>2791</v>
      </c>
      <c r="B2759">
        <v>0</v>
      </c>
      <c r="C2759">
        <v>0</v>
      </c>
      <c r="D2759">
        <v>1</v>
      </c>
      <c r="E2759">
        <v>1</v>
      </c>
      <c r="F2759">
        <v>69</v>
      </c>
      <c r="G2759">
        <v>1</v>
      </c>
      <c r="H2759" t="s">
        <v>22</v>
      </c>
      <c r="I2759" t="s">
        <v>35</v>
      </c>
      <c r="J2759" t="s">
        <v>22</v>
      </c>
      <c r="K2759" t="s">
        <v>23</v>
      </c>
      <c r="L2759" t="s">
        <v>22</v>
      </c>
      <c r="M2759" t="s">
        <v>23</v>
      </c>
      <c r="N2759" t="s">
        <v>23</v>
      </c>
      <c r="O2759" t="s">
        <v>23</v>
      </c>
      <c r="P2759" t="s">
        <v>29</v>
      </c>
      <c r="Q2759">
        <v>0</v>
      </c>
      <c r="R2759" t="s">
        <v>33</v>
      </c>
      <c r="S2759">
        <v>84.45</v>
      </c>
      <c r="T2759">
        <v>5848.6</v>
      </c>
      <c r="U2759">
        <v>0</v>
      </c>
    </row>
    <row r="2760" spans="1:21" x14ac:dyDescent="0.25">
      <c r="A2760" t="s">
        <v>2792</v>
      </c>
      <c r="B2760">
        <v>1</v>
      </c>
      <c r="C2760">
        <v>0</v>
      </c>
      <c r="D2760">
        <v>0</v>
      </c>
      <c r="E2760">
        <v>0</v>
      </c>
      <c r="F2760">
        <v>5</v>
      </c>
      <c r="G2760">
        <v>1</v>
      </c>
      <c r="H2760" t="s">
        <v>23</v>
      </c>
      <c r="I2760" t="s">
        <v>23</v>
      </c>
      <c r="J2760" t="s">
        <v>44</v>
      </c>
      <c r="K2760" t="s">
        <v>44</v>
      </c>
      <c r="L2760" t="s">
        <v>44</v>
      </c>
      <c r="M2760" t="s">
        <v>44</v>
      </c>
      <c r="N2760" t="s">
        <v>44</v>
      </c>
      <c r="O2760" t="s">
        <v>44</v>
      </c>
      <c r="P2760" t="s">
        <v>26</v>
      </c>
      <c r="Q2760">
        <v>0</v>
      </c>
      <c r="R2760" t="s">
        <v>30</v>
      </c>
      <c r="S2760">
        <v>20.25</v>
      </c>
      <c r="T2760">
        <v>109.8</v>
      </c>
      <c r="U2760">
        <v>0</v>
      </c>
    </row>
    <row r="2761" spans="1:21" x14ac:dyDescent="0.25">
      <c r="A2761" t="s">
        <v>2793</v>
      </c>
      <c r="B2761">
        <v>1</v>
      </c>
      <c r="C2761">
        <v>0</v>
      </c>
      <c r="D2761">
        <v>0</v>
      </c>
      <c r="E2761">
        <v>0</v>
      </c>
      <c r="F2761">
        <v>1</v>
      </c>
      <c r="G2761">
        <v>1</v>
      </c>
      <c r="H2761" t="s">
        <v>23</v>
      </c>
      <c r="I2761" t="s">
        <v>23</v>
      </c>
      <c r="J2761" t="s">
        <v>44</v>
      </c>
      <c r="K2761" t="s">
        <v>44</v>
      </c>
      <c r="L2761" t="s">
        <v>44</v>
      </c>
      <c r="M2761" t="s">
        <v>44</v>
      </c>
      <c r="N2761" t="s">
        <v>44</v>
      </c>
      <c r="O2761" t="s">
        <v>44</v>
      </c>
      <c r="P2761" t="s">
        <v>26</v>
      </c>
      <c r="Q2761">
        <v>0</v>
      </c>
      <c r="R2761" t="s">
        <v>33</v>
      </c>
      <c r="S2761">
        <v>19.649999999999999</v>
      </c>
      <c r="T2761">
        <v>19.649999999999999</v>
      </c>
      <c r="U2761">
        <v>0</v>
      </c>
    </row>
    <row r="2762" spans="1:21" x14ac:dyDescent="0.25">
      <c r="A2762" t="s">
        <v>2794</v>
      </c>
      <c r="B2762">
        <v>1</v>
      </c>
      <c r="C2762">
        <v>0</v>
      </c>
      <c r="D2762">
        <v>0</v>
      </c>
      <c r="E2762">
        <v>0</v>
      </c>
      <c r="F2762">
        <v>26</v>
      </c>
      <c r="G2762">
        <v>1</v>
      </c>
      <c r="H2762" t="s">
        <v>23</v>
      </c>
      <c r="I2762" t="s">
        <v>23</v>
      </c>
      <c r="J2762" t="s">
        <v>44</v>
      </c>
      <c r="K2762" t="s">
        <v>44</v>
      </c>
      <c r="L2762" t="s">
        <v>44</v>
      </c>
      <c r="M2762" t="s">
        <v>44</v>
      </c>
      <c r="N2762" t="s">
        <v>44</v>
      </c>
      <c r="O2762" t="s">
        <v>44</v>
      </c>
      <c r="P2762" t="s">
        <v>29</v>
      </c>
      <c r="Q2762">
        <v>1</v>
      </c>
      <c r="R2762" t="s">
        <v>38</v>
      </c>
      <c r="S2762">
        <v>20.65</v>
      </c>
      <c r="T2762">
        <v>595.5</v>
      </c>
      <c r="U2762">
        <v>0</v>
      </c>
    </row>
    <row r="2763" spans="1:21" x14ac:dyDescent="0.25">
      <c r="A2763" t="s">
        <v>2795</v>
      </c>
      <c r="B2763">
        <v>0</v>
      </c>
      <c r="C2763">
        <v>1</v>
      </c>
      <c r="D2763">
        <v>0</v>
      </c>
      <c r="E2763">
        <v>0</v>
      </c>
      <c r="F2763">
        <v>10</v>
      </c>
      <c r="G2763">
        <v>0</v>
      </c>
      <c r="H2763" t="s">
        <v>24</v>
      </c>
      <c r="I2763" t="s">
        <v>25</v>
      </c>
      <c r="J2763" t="s">
        <v>23</v>
      </c>
      <c r="K2763" t="s">
        <v>23</v>
      </c>
      <c r="L2763" t="s">
        <v>23</v>
      </c>
      <c r="M2763" t="s">
        <v>23</v>
      </c>
      <c r="N2763" t="s">
        <v>23</v>
      </c>
      <c r="O2763" t="s">
        <v>22</v>
      </c>
      <c r="P2763" t="s">
        <v>26</v>
      </c>
      <c r="Q2763">
        <v>1</v>
      </c>
      <c r="R2763" t="s">
        <v>27</v>
      </c>
      <c r="S2763">
        <v>34.700000000000003</v>
      </c>
      <c r="T2763">
        <v>329.8</v>
      </c>
      <c r="U2763">
        <v>1</v>
      </c>
    </row>
    <row r="2764" spans="1:21" x14ac:dyDescent="0.25">
      <c r="A2764" t="s">
        <v>2796</v>
      </c>
      <c r="B2764">
        <v>1</v>
      </c>
      <c r="C2764">
        <v>0</v>
      </c>
      <c r="D2764">
        <v>0</v>
      </c>
      <c r="E2764">
        <v>0</v>
      </c>
      <c r="F2764">
        <v>25</v>
      </c>
      <c r="G2764">
        <v>1</v>
      </c>
      <c r="H2764" t="s">
        <v>23</v>
      </c>
      <c r="I2764" t="s">
        <v>35</v>
      </c>
      <c r="J2764" t="s">
        <v>23</v>
      </c>
      <c r="K2764" t="s">
        <v>23</v>
      </c>
      <c r="L2764" t="s">
        <v>22</v>
      </c>
      <c r="M2764" t="s">
        <v>22</v>
      </c>
      <c r="N2764" t="s">
        <v>22</v>
      </c>
      <c r="O2764" t="s">
        <v>22</v>
      </c>
      <c r="P2764" t="s">
        <v>45</v>
      </c>
      <c r="Q2764">
        <v>0</v>
      </c>
      <c r="R2764" t="s">
        <v>33</v>
      </c>
      <c r="S2764">
        <v>99.3</v>
      </c>
      <c r="T2764">
        <v>2513.5</v>
      </c>
      <c r="U2764">
        <v>0</v>
      </c>
    </row>
    <row r="2765" spans="1:21" x14ac:dyDescent="0.25">
      <c r="A2765" t="s">
        <v>2797</v>
      </c>
      <c r="B2765">
        <v>1</v>
      </c>
      <c r="C2765">
        <v>0</v>
      </c>
      <c r="D2765">
        <v>1</v>
      </c>
      <c r="E2765">
        <v>1</v>
      </c>
      <c r="F2765">
        <v>64</v>
      </c>
      <c r="G2765">
        <v>1</v>
      </c>
      <c r="H2765" t="s">
        <v>23</v>
      </c>
      <c r="I2765" t="s">
        <v>35</v>
      </c>
      <c r="J2765" t="s">
        <v>22</v>
      </c>
      <c r="K2765" t="s">
        <v>22</v>
      </c>
      <c r="L2765" t="s">
        <v>23</v>
      </c>
      <c r="M2765" t="s">
        <v>23</v>
      </c>
      <c r="N2765" t="s">
        <v>23</v>
      </c>
      <c r="O2765" t="s">
        <v>23</v>
      </c>
      <c r="P2765" t="s">
        <v>26</v>
      </c>
      <c r="Q2765">
        <v>0</v>
      </c>
      <c r="R2765" t="s">
        <v>27</v>
      </c>
      <c r="S2765">
        <v>81.05</v>
      </c>
      <c r="T2765">
        <v>5135.3500000000004</v>
      </c>
      <c r="U2765">
        <v>0</v>
      </c>
    </row>
    <row r="2766" spans="1:21" x14ac:dyDescent="0.25">
      <c r="A2766" t="s">
        <v>2798</v>
      </c>
      <c r="B2766">
        <v>1</v>
      </c>
      <c r="C2766">
        <v>0</v>
      </c>
      <c r="D2766">
        <v>1</v>
      </c>
      <c r="E2766">
        <v>1</v>
      </c>
      <c r="F2766">
        <v>30</v>
      </c>
      <c r="G2766">
        <v>1</v>
      </c>
      <c r="H2766" t="s">
        <v>22</v>
      </c>
      <c r="I2766" t="s">
        <v>25</v>
      </c>
      <c r="J2766" t="s">
        <v>22</v>
      </c>
      <c r="K2766" t="s">
        <v>22</v>
      </c>
      <c r="L2766" t="s">
        <v>22</v>
      </c>
      <c r="M2766" t="s">
        <v>22</v>
      </c>
      <c r="N2766" t="s">
        <v>23</v>
      </c>
      <c r="O2766" t="s">
        <v>23</v>
      </c>
      <c r="P2766" t="s">
        <v>26</v>
      </c>
      <c r="Q2766">
        <v>0</v>
      </c>
      <c r="R2766" t="s">
        <v>27</v>
      </c>
      <c r="S2766">
        <v>67.599999999999994</v>
      </c>
      <c r="T2766">
        <v>2000.2</v>
      </c>
      <c r="U2766">
        <v>0</v>
      </c>
    </row>
    <row r="2767" spans="1:21" x14ac:dyDescent="0.25">
      <c r="A2767" t="s">
        <v>2799</v>
      </c>
      <c r="B2767">
        <v>1</v>
      </c>
      <c r="C2767">
        <v>0</v>
      </c>
      <c r="D2767">
        <v>0</v>
      </c>
      <c r="E2767">
        <v>0</v>
      </c>
      <c r="F2767">
        <v>13</v>
      </c>
      <c r="G2767">
        <v>1</v>
      </c>
      <c r="H2767" t="s">
        <v>23</v>
      </c>
      <c r="I2767" t="s">
        <v>35</v>
      </c>
      <c r="J2767" t="s">
        <v>23</v>
      </c>
      <c r="K2767" t="s">
        <v>23</v>
      </c>
      <c r="L2767" t="s">
        <v>23</v>
      </c>
      <c r="M2767" t="s">
        <v>23</v>
      </c>
      <c r="N2767" t="s">
        <v>23</v>
      </c>
      <c r="O2767" t="s">
        <v>23</v>
      </c>
      <c r="P2767" t="s">
        <v>26</v>
      </c>
      <c r="Q2767">
        <v>1</v>
      </c>
      <c r="R2767" t="s">
        <v>27</v>
      </c>
      <c r="S2767">
        <v>70.150000000000006</v>
      </c>
      <c r="T2767">
        <v>931.75</v>
      </c>
      <c r="U2767">
        <v>0</v>
      </c>
    </row>
    <row r="2768" spans="1:21" x14ac:dyDescent="0.25">
      <c r="A2768" t="s">
        <v>2800</v>
      </c>
      <c r="B2768">
        <v>0</v>
      </c>
      <c r="C2768">
        <v>0</v>
      </c>
      <c r="D2768">
        <v>1</v>
      </c>
      <c r="E2768">
        <v>0</v>
      </c>
      <c r="F2768">
        <v>64</v>
      </c>
      <c r="G2768">
        <v>1</v>
      </c>
      <c r="H2768" t="s">
        <v>22</v>
      </c>
      <c r="I2768" t="s">
        <v>35</v>
      </c>
      <c r="J2768" t="s">
        <v>22</v>
      </c>
      <c r="K2768" t="s">
        <v>22</v>
      </c>
      <c r="L2768" t="s">
        <v>22</v>
      </c>
      <c r="M2768" t="s">
        <v>22</v>
      </c>
      <c r="N2768" t="s">
        <v>22</v>
      </c>
      <c r="O2768" t="s">
        <v>22</v>
      </c>
      <c r="P2768" t="s">
        <v>29</v>
      </c>
      <c r="Q2768">
        <v>1</v>
      </c>
      <c r="R2768" t="s">
        <v>27</v>
      </c>
      <c r="S2768">
        <v>115</v>
      </c>
      <c r="T2768">
        <v>7396.15</v>
      </c>
      <c r="U2768">
        <v>0</v>
      </c>
    </row>
    <row r="2769" spans="1:21" x14ac:dyDescent="0.25">
      <c r="A2769" t="s">
        <v>2801</v>
      </c>
      <c r="B2769">
        <v>0</v>
      </c>
      <c r="C2769">
        <v>0</v>
      </c>
      <c r="D2769">
        <v>0</v>
      </c>
      <c r="E2769">
        <v>1</v>
      </c>
      <c r="F2769">
        <v>46</v>
      </c>
      <c r="G2769">
        <v>1</v>
      </c>
      <c r="H2769" t="s">
        <v>22</v>
      </c>
      <c r="I2769" t="s">
        <v>35</v>
      </c>
      <c r="J2769" t="s">
        <v>23</v>
      </c>
      <c r="K2769" t="s">
        <v>23</v>
      </c>
      <c r="L2769" t="s">
        <v>22</v>
      </c>
      <c r="M2769" t="s">
        <v>22</v>
      </c>
      <c r="N2769" t="s">
        <v>23</v>
      </c>
      <c r="O2769" t="s">
        <v>23</v>
      </c>
      <c r="P2769" t="s">
        <v>26</v>
      </c>
      <c r="Q2769">
        <v>1</v>
      </c>
      <c r="R2769" t="s">
        <v>33</v>
      </c>
      <c r="S2769">
        <v>84.8</v>
      </c>
      <c r="T2769">
        <v>3958.85</v>
      </c>
      <c r="U2769">
        <v>0</v>
      </c>
    </row>
    <row r="2770" spans="1:21" x14ac:dyDescent="0.25">
      <c r="A2770" t="s">
        <v>2802</v>
      </c>
      <c r="B2770">
        <v>0</v>
      </c>
      <c r="C2770">
        <v>0</v>
      </c>
      <c r="D2770">
        <v>0</v>
      </c>
      <c r="E2770">
        <v>0</v>
      </c>
      <c r="F2770">
        <v>12</v>
      </c>
      <c r="G2770">
        <v>1</v>
      </c>
      <c r="H2770" t="s">
        <v>23</v>
      </c>
      <c r="I2770" t="s">
        <v>23</v>
      </c>
      <c r="J2770" t="s">
        <v>44</v>
      </c>
      <c r="K2770" t="s">
        <v>44</v>
      </c>
      <c r="L2770" t="s">
        <v>44</v>
      </c>
      <c r="M2770" t="s">
        <v>44</v>
      </c>
      <c r="N2770" t="s">
        <v>44</v>
      </c>
      <c r="O2770" t="s">
        <v>44</v>
      </c>
      <c r="P2770" t="s">
        <v>29</v>
      </c>
      <c r="Q2770">
        <v>0</v>
      </c>
      <c r="R2770" t="s">
        <v>30</v>
      </c>
      <c r="S2770">
        <v>19.7</v>
      </c>
      <c r="T2770">
        <v>260.89999999999998</v>
      </c>
      <c r="U2770">
        <v>0</v>
      </c>
    </row>
    <row r="2771" spans="1:21" x14ac:dyDescent="0.25">
      <c r="A2771" t="s">
        <v>2803</v>
      </c>
      <c r="B2771">
        <v>0</v>
      </c>
      <c r="C2771">
        <v>0</v>
      </c>
      <c r="D2771">
        <v>0</v>
      </c>
      <c r="E2771">
        <v>0</v>
      </c>
      <c r="F2771">
        <v>15</v>
      </c>
      <c r="G2771">
        <v>1</v>
      </c>
      <c r="H2771" t="s">
        <v>23</v>
      </c>
      <c r="I2771" t="s">
        <v>23</v>
      </c>
      <c r="J2771" t="s">
        <v>44</v>
      </c>
      <c r="K2771" t="s">
        <v>44</v>
      </c>
      <c r="L2771" t="s">
        <v>44</v>
      </c>
      <c r="M2771" t="s">
        <v>44</v>
      </c>
      <c r="N2771" t="s">
        <v>44</v>
      </c>
      <c r="O2771" t="s">
        <v>44</v>
      </c>
      <c r="P2771" t="s">
        <v>26</v>
      </c>
      <c r="Q2771">
        <v>0</v>
      </c>
      <c r="R2771" t="s">
        <v>33</v>
      </c>
      <c r="S2771">
        <v>19.75</v>
      </c>
      <c r="T2771">
        <v>297.3</v>
      </c>
      <c r="U2771">
        <v>1</v>
      </c>
    </row>
    <row r="2772" spans="1:21" x14ac:dyDescent="0.25">
      <c r="A2772" t="s">
        <v>2804</v>
      </c>
      <c r="B2772">
        <v>1</v>
      </c>
      <c r="C2772">
        <v>0</v>
      </c>
      <c r="D2772">
        <v>1</v>
      </c>
      <c r="E2772">
        <v>1</v>
      </c>
      <c r="F2772">
        <v>17</v>
      </c>
      <c r="G2772">
        <v>1</v>
      </c>
      <c r="H2772" t="s">
        <v>22</v>
      </c>
      <c r="I2772" t="s">
        <v>35</v>
      </c>
      <c r="J2772" t="s">
        <v>23</v>
      </c>
      <c r="K2772" t="s">
        <v>23</v>
      </c>
      <c r="L2772" t="s">
        <v>23</v>
      </c>
      <c r="M2772" t="s">
        <v>23</v>
      </c>
      <c r="N2772" t="s">
        <v>22</v>
      </c>
      <c r="O2772" t="s">
        <v>22</v>
      </c>
      <c r="P2772" t="s">
        <v>26</v>
      </c>
      <c r="Q2772">
        <v>1</v>
      </c>
      <c r="R2772" t="s">
        <v>27</v>
      </c>
      <c r="S2772">
        <v>92.55</v>
      </c>
      <c r="T2772">
        <v>1515.1</v>
      </c>
      <c r="U2772">
        <v>1</v>
      </c>
    </row>
    <row r="2773" spans="1:21" x14ac:dyDescent="0.25">
      <c r="A2773" t="s">
        <v>2805</v>
      </c>
      <c r="B2773">
        <v>0</v>
      </c>
      <c r="C2773">
        <v>0</v>
      </c>
      <c r="D2773">
        <v>1</v>
      </c>
      <c r="E2773">
        <v>1</v>
      </c>
      <c r="F2773">
        <v>13</v>
      </c>
      <c r="G2773">
        <v>1</v>
      </c>
      <c r="H2773" t="s">
        <v>23</v>
      </c>
      <c r="I2773" t="s">
        <v>25</v>
      </c>
      <c r="J2773" t="s">
        <v>22</v>
      </c>
      <c r="K2773" t="s">
        <v>23</v>
      </c>
      <c r="L2773" t="s">
        <v>22</v>
      </c>
      <c r="M2773" t="s">
        <v>23</v>
      </c>
      <c r="N2773" t="s">
        <v>23</v>
      </c>
      <c r="O2773" t="s">
        <v>22</v>
      </c>
      <c r="P2773" t="s">
        <v>26</v>
      </c>
      <c r="Q2773">
        <v>1</v>
      </c>
      <c r="R2773" t="s">
        <v>30</v>
      </c>
      <c r="S2773">
        <v>63.15</v>
      </c>
      <c r="T2773">
        <v>816.8</v>
      </c>
      <c r="U2773">
        <v>0</v>
      </c>
    </row>
    <row r="2774" spans="1:21" x14ac:dyDescent="0.25">
      <c r="A2774" t="s">
        <v>2806</v>
      </c>
      <c r="B2774">
        <v>0</v>
      </c>
      <c r="C2774">
        <v>0</v>
      </c>
      <c r="D2774">
        <v>1</v>
      </c>
      <c r="E2774">
        <v>1</v>
      </c>
      <c r="F2774">
        <v>67</v>
      </c>
      <c r="G2774">
        <v>1</v>
      </c>
      <c r="H2774" t="s">
        <v>22</v>
      </c>
      <c r="I2774" t="s">
        <v>25</v>
      </c>
      <c r="J2774" t="s">
        <v>22</v>
      </c>
      <c r="K2774" t="s">
        <v>22</v>
      </c>
      <c r="L2774" t="s">
        <v>23</v>
      </c>
      <c r="M2774" t="s">
        <v>22</v>
      </c>
      <c r="N2774" t="s">
        <v>22</v>
      </c>
      <c r="O2774" t="s">
        <v>23</v>
      </c>
      <c r="P2774" t="s">
        <v>45</v>
      </c>
      <c r="Q2774">
        <v>0</v>
      </c>
      <c r="R2774" t="s">
        <v>38</v>
      </c>
      <c r="S2774">
        <v>74</v>
      </c>
      <c r="T2774">
        <v>4868.3999999999996</v>
      </c>
      <c r="U2774">
        <v>0</v>
      </c>
    </row>
    <row r="2775" spans="1:21" x14ac:dyDescent="0.25">
      <c r="A2775" t="s">
        <v>2807</v>
      </c>
      <c r="B2775">
        <v>1</v>
      </c>
      <c r="C2775">
        <v>0</v>
      </c>
      <c r="D2775">
        <v>1</v>
      </c>
      <c r="E2775">
        <v>0</v>
      </c>
      <c r="F2775">
        <v>24</v>
      </c>
      <c r="G2775">
        <v>0</v>
      </c>
      <c r="H2775" t="s">
        <v>24</v>
      </c>
      <c r="I2775" t="s">
        <v>25</v>
      </c>
      <c r="J2775" t="s">
        <v>23</v>
      </c>
      <c r="K2775" t="s">
        <v>23</v>
      </c>
      <c r="L2775" t="s">
        <v>22</v>
      </c>
      <c r="M2775" t="s">
        <v>23</v>
      </c>
      <c r="N2775" t="s">
        <v>23</v>
      </c>
      <c r="O2775" t="s">
        <v>23</v>
      </c>
      <c r="P2775" t="s">
        <v>26</v>
      </c>
      <c r="Q2775">
        <v>0</v>
      </c>
      <c r="R2775" t="s">
        <v>27</v>
      </c>
      <c r="S2775">
        <v>29.1</v>
      </c>
      <c r="T2775">
        <v>688</v>
      </c>
      <c r="U2775">
        <v>0</v>
      </c>
    </row>
    <row r="2776" spans="1:21" x14ac:dyDescent="0.25">
      <c r="A2776" t="s">
        <v>2808</v>
      </c>
      <c r="B2776">
        <v>1</v>
      </c>
      <c r="C2776">
        <v>0</v>
      </c>
      <c r="D2776">
        <v>0</v>
      </c>
      <c r="E2776">
        <v>0</v>
      </c>
      <c r="F2776">
        <v>6</v>
      </c>
      <c r="G2776">
        <v>1</v>
      </c>
      <c r="H2776" t="s">
        <v>23</v>
      </c>
      <c r="I2776" t="s">
        <v>25</v>
      </c>
      <c r="J2776" t="s">
        <v>23</v>
      </c>
      <c r="K2776" t="s">
        <v>23</v>
      </c>
      <c r="L2776" t="s">
        <v>23</v>
      </c>
      <c r="M2776" t="s">
        <v>22</v>
      </c>
      <c r="N2776" t="s">
        <v>23</v>
      </c>
      <c r="O2776" t="s">
        <v>23</v>
      </c>
      <c r="P2776" t="s">
        <v>26</v>
      </c>
      <c r="Q2776">
        <v>0</v>
      </c>
      <c r="R2776" t="s">
        <v>30</v>
      </c>
      <c r="S2776">
        <v>50.05</v>
      </c>
      <c r="T2776">
        <v>288.35000000000002</v>
      </c>
      <c r="U2776">
        <v>0</v>
      </c>
    </row>
    <row r="2777" spans="1:21" x14ac:dyDescent="0.25">
      <c r="A2777" t="s">
        <v>2809</v>
      </c>
      <c r="B2777">
        <v>1</v>
      </c>
      <c r="C2777">
        <v>1</v>
      </c>
      <c r="D2777">
        <v>1</v>
      </c>
      <c r="E2777">
        <v>0</v>
      </c>
      <c r="F2777">
        <v>53</v>
      </c>
      <c r="G2777">
        <v>1</v>
      </c>
      <c r="H2777" t="s">
        <v>22</v>
      </c>
      <c r="I2777" t="s">
        <v>25</v>
      </c>
      <c r="J2777" t="s">
        <v>22</v>
      </c>
      <c r="K2777" t="s">
        <v>23</v>
      </c>
      <c r="L2777" t="s">
        <v>23</v>
      </c>
      <c r="M2777" t="s">
        <v>22</v>
      </c>
      <c r="N2777" t="s">
        <v>23</v>
      </c>
      <c r="O2777" t="s">
        <v>23</v>
      </c>
      <c r="P2777" t="s">
        <v>29</v>
      </c>
      <c r="Q2777">
        <v>1</v>
      </c>
      <c r="R2777" t="s">
        <v>27</v>
      </c>
      <c r="S2777">
        <v>60.05</v>
      </c>
      <c r="T2777">
        <v>3229.65</v>
      </c>
      <c r="U2777">
        <v>1</v>
      </c>
    </row>
    <row r="2778" spans="1:21" x14ac:dyDescent="0.25">
      <c r="A2778" t="s">
        <v>2810</v>
      </c>
      <c r="B2778">
        <v>1</v>
      </c>
      <c r="C2778">
        <v>1</v>
      </c>
      <c r="D2778">
        <v>1</v>
      </c>
      <c r="E2778">
        <v>0</v>
      </c>
      <c r="F2778">
        <v>16</v>
      </c>
      <c r="G2778">
        <v>1</v>
      </c>
      <c r="H2778" t="s">
        <v>23</v>
      </c>
      <c r="I2778" t="s">
        <v>35</v>
      </c>
      <c r="J2778" t="s">
        <v>23</v>
      </c>
      <c r="K2778" t="s">
        <v>22</v>
      </c>
      <c r="L2778" t="s">
        <v>23</v>
      </c>
      <c r="M2778" t="s">
        <v>23</v>
      </c>
      <c r="N2778" t="s">
        <v>23</v>
      </c>
      <c r="O2778" t="s">
        <v>23</v>
      </c>
      <c r="P2778" t="s">
        <v>26</v>
      </c>
      <c r="Q2778">
        <v>1</v>
      </c>
      <c r="R2778" t="s">
        <v>38</v>
      </c>
      <c r="S2778">
        <v>74.3</v>
      </c>
      <c r="T2778">
        <v>1178.25</v>
      </c>
      <c r="U2778">
        <v>1</v>
      </c>
    </row>
    <row r="2779" spans="1:21" x14ac:dyDescent="0.25">
      <c r="A2779" t="s">
        <v>2811</v>
      </c>
      <c r="B2779">
        <v>1</v>
      </c>
      <c r="C2779">
        <v>0</v>
      </c>
      <c r="D2779">
        <v>0</v>
      </c>
      <c r="E2779">
        <v>0</v>
      </c>
      <c r="F2779">
        <v>10</v>
      </c>
      <c r="G2779">
        <v>1</v>
      </c>
      <c r="H2779" t="s">
        <v>23</v>
      </c>
      <c r="I2779" t="s">
        <v>23</v>
      </c>
      <c r="J2779" t="s">
        <v>44</v>
      </c>
      <c r="K2779" t="s">
        <v>44</v>
      </c>
      <c r="L2779" t="s">
        <v>44</v>
      </c>
      <c r="M2779" t="s">
        <v>44</v>
      </c>
      <c r="N2779" t="s">
        <v>44</v>
      </c>
      <c r="O2779" t="s">
        <v>44</v>
      </c>
      <c r="P2779" t="s">
        <v>26</v>
      </c>
      <c r="Q2779">
        <v>0</v>
      </c>
      <c r="R2779" t="s">
        <v>27</v>
      </c>
      <c r="S2779">
        <v>20</v>
      </c>
      <c r="T2779">
        <v>185.4</v>
      </c>
      <c r="U2779">
        <v>0</v>
      </c>
    </row>
    <row r="2780" spans="1:21" x14ac:dyDescent="0.25">
      <c r="A2780" t="s">
        <v>2812</v>
      </c>
      <c r="B2780">
        <v>0</v>
      </c>
      <c r="C2780">
        <v>0</v>
      </c>
      <c r="D2780">
        <v>0</v>
      </c>
      <c r="E2780">
        <v>0</v>
      </c>
      <c r="F2780">
        <v>13</v>
      </c>
      <c r="G2780">
        <v>1</v>
      </c>
      <c r="H2780" t="s">
        <v>23</v>
      </c>
      <c r="I2780" t="s">
        <v>35</v>
      </c>
      <c r="J2780" t="s">
        <v>23</v>
      </c>
      <c r="K2780" t="s">
        <v>22</v>
      </c>
      <c r="L2780" t="s">
        <v>23</v>
      </c>
      <c r="M2780" t="s">
        <v>23</v>
      </c>
      <c r="N2780" t="s">
        <v>23</v>
      </c>
      <c r="O2780" t="s">
        <v>23</v>
      </c>
      <c r="P2780" t="s">
        <v>29</v>
      </c>
      <c r="Q2780">
        <v>1</v>
      </c>
      <c r="R2780" t="s">
        <v>30</v>
      </c>
      <c r="S2780">
        <v>74.650000000000006</v>
      </c>
      <c r="T2780">
        <v>966.25</v>
      </c>
      <c r="U2780">
        <v>0</v>
      </c>
    </row>
    <row r="2781" spans="1:21" x14ac:dyDescent="0.25">
      <c r="A2781" t="s">
        <v>2813</v>
      </c>
      <c r="B2781">
        <v>1</v>
      </c>
      <c r="C2781">
        <v>0</v>
      </c>
      <c r="D2781">
        <v>0</v>
      </c>
      <c r="E2781">
        <v>0</v>
      </c>
      <c r="F2781">
        <v>9</v>
      </c>
      <c r="G2781">
        <v>1</v>
      </c>
      <c r="H2781" t="s">
        <v>22</v>
      </c>
      <c r="I2781" t="s">
        <v>35</v>
      </c>
      <c r="J2781" t="s">
        <v>23</v>
      </c>
      <c r="K2781" t="s">
        <v>23</v>
      </c>
      <c r="L2781" t="s">
        <v>23</v>
      </c>
      <c r="M2781" t="s">
        <v>23</v>
      </c>
      <c r="N2781" t="s">
        <v>22</v>
      </c>
      <c r="O2781" t="s">
        <v>23</v>
      </c>
      <c r="P2781" t="s">
        <v>26</v>
      </c>
      <c r="Q2781">
        <v>1</v>
      </c>
      <c r="R2781" t="s">
        <v>27</v>
      </c>
      <c r="S2781">
        <v>85.35</v>
      </c>
      <c r="T2781">
        <v>758.6</v>
      </c>
      <c r="U2781">
        <v>1</v>
      </c>
    </row>
    <row r="2782" spans="1:21" x14ac:dyDescent="0.25">
      <c r="A2782" t="s">
        <v>2814</v>
      </c>
      <c r="B2782">
        <v>0</v>
      </c>
      <c r="C2782">
        <v>0</v>
      </c>
      <c r="D2782">
        <v>0</v>
      </c>
      <c r="E2782">
        <v>0</v>
      </c>
      <c r="F2782">
        <v>25</v>
      </c>
      <c r="G2782">
        <v>1</v>
      </c>
      <c r="H2782" t="s">
        <v>23</v>
      </c>
      <c r="I2782" t="s">
        <v>25</v>
      </c>
      <c r="J2782" t="s">
        <v>22</v>
      </c>
      <c r="K2782" t="s">
        <v>22</v>
      </c>
      <c r="L2782" t="s">
        <v>22</v>
      </c>
      <c r="M2782" t="s">
        <v>22</v>
      </c>
      <c r="N2782" t="s">
        <v>22</v>
      </c>
      <c r="O2782" t="s">
        <v>23</v>
      </c>
      <c r="P2782" t="s">
        <v>29</v>
      </c>
      <c r="Q2782">
        <v>0</v>
      </c>
      <c r="R2782" t="s">
        <v>30</v>
      </c>
      <c r="S2782">
        <v>74.3</v>
      </c>
      <c r="T2782">
        <v>1863.8</v>
      </c>
      <c r="U2782">
        <v>1</v>
      </c>
    </row>
    <row r="2783" spans="1:21" x14ac:dyDescent="0.25">
      <c r="A2783" t="s">
        <v>2815</v>
      </c>
      <c r="B2783">
        <v>1</v>
      </c>
      <c r="C2783">
        <v>1</v>
      </c>
      <c r="D2783">
        <v>0</v>
      </c>
      <c r="E2783">
        <v>0</v>
      </c>
      <c r="F2783">
        <v>7</v>
      </c>
      <c r="G2783">
        <v>0</v>
      </c>
      <c r="H2783" t="s">
        <v>24</v>
      </c>
      <c r="I2783" t="s">
        <v>25</v>
      </c>
      <c r="J2783" t="s">
        <v>23</v>
      </c>
      <c r="K2783" t="s">
        <v>22</v>
      </c>
      <c r="L2783" t="s">
        <v>23</v>
      </c>
      <c r="M2783" t="s">
        <v>22</v>
      </c>
      <c r="N2783" t="s">
        <v>23</v>
      </c>
      <c r="O2783" t="s">
        <v>22</v>
      </c>
      <c r="P2783" t="s">
        <v>26</v>
      </c>
      <c r="Q2783">
        <v>1</v>
      </c>
      <c r="R2783" t="s">
        <v>27</v>
      </c>
      <c r="S2783">
        <v>44.4</v>
      </c>
      <c r="T2783">
        <v>265.8</v>
      </c>
      <c r="U2783">
        <v>0</v>
      </c>
    </row>
    <row r="2784" spans="1:21" x14ac:dyDescent="0.25">
      <c r="A2784" t="s">
        <v>2816</v>
      </c>
      <c r="B2784">
        <v>1</v>
      </c>
      <c r="C2784">
        <v>0</v>
      </c>
      <c r="D2784">
        <v>1</v>
      </c>
      <c r="E2784">
        <v>1</v>
      </c>
      <c r="F2784">
        <v>38</v>
      </c>
      <c r="G2784">
        <v>1</v>
      </c>
      <c r="H2784" t="s">
        <v>22</v>
      </c>
      <c r="I2784" t="s">
        <v>25</v>
      </c>
      <c r="J2784" t="s">
        <v>22</v>
      </c>
      <c r="K2784" t="s">
        <v>23</v>
      </c>
      <c r="L2784" t="s">
        <v>22</v>
      </c>
      <c r="M2784" t="s">
        <v>22</v>
      </c>
      <c r="N2784" t="s">
        <v>22</v>
      </c>
      <c r="O2784" t="s">
        <v>22</v>
      </c>
      <c r="P2784" t="s">
        <v>45</v>
      </c>
      <c r="Q2784">
        <v>1</v>
      </c>
      <c r="R2784" t="s">
        <v>33</v>
      </c>
      <c r="S2784">
        <v>85.4</v>
      </c>
      <c r="T2784">
        <v>3297</v>
      </c>
      <c r="U2784">
        <v>0</v>
      </c>
    </row>
    <row r="2785" spans="1:21" x14ac:dyDescent="0.25">
      <c r="A2785" t="s">
        <v>2817</v>
      </c>
      <c r="B2785">
        <v>0</v>
      </c>
      <c r="C2785">
        <v>0</v>
      </c>
      <c r="D2785">
        <v>1</v>
      </c>
      <c r="E2785">
        <v>0</v>
      </c>
      <c r="F2785">
        <v>43</v>
      </c>
      <c r="G2785">
        <v>1</v>
      </c>
      <c r="H2785" t="s">
        <v>22</v>
      </c>
      <c r="I2785" t="s">
        <v>35</v>
      </c>
      <c r="J2785" t="s">
        <v>22</v>
      </c>
      <c r="K2785" t="s">
        <v>22</v>
      </c>
      <c r="L2785" t="s">
        <v>23</v>
      </c>
      <c r="M2785" t="s">
        <v>23</v>
      </c>
      <c r="N2785" t="s">
        <v>23</v>
      </c>
      <c r="O2785" t="s">
        <v>22</v>
      </c>
      <c r="P2785" t="s">
        <v>26</v>
      </c>
      <c r="Q2785">
        <v>1</v>
      </c>
      <c r="R2785" t="s">
        <v>27</v>
      </c>
      <c r="S2785">
        <v>94.1</v>
      </c>
      <c r="T2785">
        <v>4107.3</v>
      </c>
      <c r="U2785">
        <v>0</v>
      </c>
    </row>
    <row r="2786" spans="1:21" x14ac:dyDescent="0.25">
      <c r="A2786" t="s">
        <v>2818</v>
      </c>
      <c r="B2786">
        <v>0</v>
      </c>
      <c r="C2786">
        <v>0</v>
      </c>
      <c r="D2786">
        <v>0</v>
      </c>
      <c r="E2786">
        <v>1</v>
      </c>
      <c r="F2786">
        <v>4</v>
      </c>
      <c r="G2786">
        <v>1</v>
      </c>
      <c r="H2786" t="s">
        <v>23</v>
      </c>
      <c r="I2786" t="s">
        <v>35</v>
      </c>
      <c r="J2786" t="s">
        <v>23</v>
      </c>
      <c r="K2786" t="s">
        <v>23</v>
      </c>
      <c r="L2786" t="s">
        <v>22</v>
      </c>
      <c r="M2786" t="s">
        <v>22</v>
      </c>
      <c r="N2786" t="s">
        <v>22</v>
      </c>
      <c r="O2786" t="s">
        <v>22</v>
      </c>
      <c r="P2786" t="s">
        <v>26</v>
      </c>
      <c r="Q2786">
        <v>1</v>
      </c>
      <c r="R2786" t="s">
        <v>33</v>
      </c>
      <c r="S2786">
        <v>98.1</v>
      </c>
      <c r="T2786">
        <v>396.3</v>
      </c>
      <c r="U2786">
        <v>1</v>
      </c>
    </row>
    <row r="2787" spans="1:21" x14ac:dyDescent="0.25">
      <c r="A2787" t="s">
        <v>2819</v>
      </c>
      <c r="B2787">
        <v>0</v>
      </c>
      <c r="C2787">
        <v>0</v>
      </c>
      <c r="D2787">
        <v>0</v>
      </c>
      <c r="E2787">
        <v>0</v>
      </c>
      <c r="F2787">
        <v>25</v>
      </c>
      <c r="G2787">
        <v>1</v>
      </c>
      <c r="H2787" t="s">
        <v>22</v>
      </c>
      <c r="I2787" t="s">
        <v>35</v>
      </c>
      <c r="J2787" t="s">
        <v>23</v>
      </c>
      <c r="K2787" t="s">
        <v>22</v>
      </c>
      <c r="L2787" t="s">
        <v>22</v>
      </c>
      <c r="M2787" t="s">
        <v>22</v>
      </c>
      <c r="N2787" t="s">
        <v>22</v>
      </c>
      <c r="O2787" t="s">
        <v>22</v>
      </c>
      <c r="P2787" t="s">
        <v>45</v>
      </c>
      <c r="Q2787">
        <v>0</v>
      </c>
      <c r="R2787" t="s">
        <v>27</v>
      </c>
      <c r="S2787">
        <v>108.9</v>
      </c>
      <c r="T2787">
        <v>2809.05</v>
      </c>
      <c r="U2787">
        <v>0</v>
      </c>
    </row>
    <row r="2788" spans="1:21" x14ac:dyDescent="0.25">
      <c r="A2788" t="s">
        <v>2820</v>
      </c>
      <c r="B2788">
        <v>1</v>
      </c>
      <c r="C2788">
        <v>0</v>
      </c>
      <c r="D2788">
        <v>0</v>
      </c>
      <c r="E2788">
        <v>1</v>
      </c>
      <c r="F2788">
        <v>27</v>
      </c>
      <c r="G2788">
        <v>1</v>
      </c>
      <c r="H2788" t="s">
        <v>23</v>
      </c>
      <c r="I2788" t="s">
        <v>25</v>
      </c>
      <c r="J2788" t="s">
        <v>22</v>
      </c>
      <c r="K2788" t="s">
        <v>22</v>
      </c>
      <c r="L2788" t="s">
        <v>23</v>
      </c>
      <c r="M2788" t="s">
        <v>23</v>
      </c>
      <c r="N2788" t="s">
        <v>23</v>
      </c>
      <c r="O2788" t="s">
        <v>23</v>
      </c>
      <c r="P2788" t="s">
        <v>29</v>
      </c>
      <c r="Q2788">
        <v>0</v>
      </c>
      <c r="R2788" t="s">
        <v>30</v>
      </c>
      <c r="S2788">
        <v>56.2</v>
      </c>
      <c r="T2788">
        <v>1567.55</v>
      </c>
      <c r="U2788">
        <v>0</v>
      </c>
    </row>
    <row r="2789" spans="1:21" x14ac:dyDescent="0.25">
      <c r="A2789" t="s">
        <v>2821</v>
      </c>
      <c r="B2789">
        <v>1</v>
      </c>
      <c r="C2789">
        <v>0</v>
      </c>
      <c r="D2789">
        <v>1</v>
      </c>
      <c r="E2789">
        <v>1</v>
      </c>
      <c r="F2789">
        <v>72</v>
      </c>
      <c r="G2789">
        <v>1</v>
      </c>
      <c r="H2789" t="s">
        <v>22</v>
      </c>
      <c r="I2789" t="s">
        <v>23</v>
      </c>
      <c r="J2789" t="s">
        <v>44</v>
      </c>
      <c r="K2789" t="s">
        <v>44</v>
      </c>
      <c r="L2789" t="s">
        <v>44</v>
      </c>
      <c r="M2789" t="s">
        <v>44</v>
      </c>
      <c r="N2789" t="s">
        <v>44</v>
      </c>
      <c r="O2789" t="s">
        <v>44</v>
      </c>
      <c r="P2789" t="s">
        <v>45</v>
      </c>
      <c r="Q2789">
        <v>0</v>
      </c>
      <c r="R2789" t="s">
        <v>30</v>
      </c>
      <c r="S2789">
        <v>26.1</v>
      </c>
      <c r="T2789">
        <v>1851.45</v>
      </c>
      <c r="U2789">
        <v>0</v>
      </c>
    </row>
    <row r="2790" spans="1:21" x14ac:dyDescent="0.25">
      <c r="A2790" t="s">
        <v>2822</v>
      </c>
      <c r="B2790">
        <v>1</v>
      </c>
      <c r="C2790">
        <v>0</v>
      </c>
      <c r="D2790">
        <v>0</v>
      </c>
      <c r="E2790">
        <v>1</v>
      </c>
      <c r="F2790">
        <v>71</v>
      </c>
      <c r="G2790">
        <v>1</v>
      </c>
      <c r="H2790" t="s">
        <v>22</v>
      </c>
      <c r="I2790" t="s">
        <v>35</v>
      </c>
      <c r="J2790" t="s">
        <v>22</v>
      </c>
      <c r="K2790" t="s">
        <v>22</v>
      </c>
      <c r="L2790" t="s">
        <v>23</v>
      </c>
      <c r="M2790" t="s">
        <v>23</v>
      </c>
      <c r="N2790" t="s">
        <v>23</v>
      </c>
      <c r="O2790" t="s">
        <v>23</v>
      </c>
      <c r="P2790" t="s">
        <v>29</v>
      </c>
      <c r="Q2790">
        <v>1</v>
      </c>
      <c r="R2790" t="s">
        <v>38</v>
      </c>
      <c r="S2790">
        <v>85.45</v>
      </c>
      <c r="T2790">
        <v>6028.95</v>
      </c>
      <c r="U2790">
        <v>0</v>
      </c>
    </row>
    <row r="2791" spans="1:21" x14ac:dyDescent="0.25">
      <c r="A2791" t="s">
        <v>2823</v>
      </c>
      <c r="B2791">
        <v>0</v>
      </c>
      <c r="C2791">
        <v>0</v>
      </c>
      <c r="D2791">
        <v>0</v>
      </c>
      <c r="E2791">
        <v>0</v>
      </c>
      <c r="F2791">
        <v>24</v>
      </c>
      <c r="G2791">
        <v>1</v>
      </c>
      <c r="H2791" t="s">
        <v>22</v>
      </c>
      <c r="I2791" t="s">
        <v>35</v>
      </c>
      <c r="J2791" t="s">
        <v>23</v>
      </c>
      <c r="K2791" t="s">
        <v>23</v>
      </c>
      <c r="L2791" t="s">
        <v>22</v>
      </c>
      <c r="M2791" t="s">
        <v>23</v>
      </c>
      <c r="N2791" t="s">
        <v>22</v>
      </c>
      <c r="O2791" t="s">
        <v>23</v>
      </c>
      <c r="P2791" t="s">
        <v>26</v>
      </c>
      <c r="Q2791">
        <v>1</v>
      </c>
      <c r="R2791" t="s">
        <v>38</v>
      </c>
      <c r="S2791">
        <v>88.95</v>
      </c>
      <c r="T2791">
        <v>2072.75</v>
      </c>
      <c r="U2791">
        <v>0</v>
      </c>
    </row>
    <row r="2792" spans="1:21" x14ac:dyDescent="0.25">
      <c r="A2792" t="s">
        <v>2824</v>
      </c>
      <c r="B2792">
        <v>0</v>
      </c>
      <c r="C2792">
        <v>0</v>
      </c>
      <c r="D2792">
        <v>0</v>
      </c>
      <c r="E2792">
        <v>0</v>
      </c>
      <c r="F2792">
        <v>50</v>
      </c>
      <c r="G2792">
        <v>1</v>
      </c>
      <c r="H2792" t="s">
        <v>22</v>
      </c>
      <c r="I2792" t="s">
        <v>35</v>
      </c>
      <c r="J2792" t="s">
        <v>22</v>
      </c>
      <c r="K2792" t="s">
        <v>22</v>
      </c>
      <c r="L2792" t="s">
        <v>23</v>
      </c>
      <c r="M2792" t="s">
        <v>22</v>
      </c>
      <c r="N2792" t="s">
        <v>22</v>
      </c>
      <c r="O2792" t="s">
        <v>22</v>
      </c>
      <c r="P2792" t="s">
        <v>45</v>
      </c>
      <c r="Q2792">
        <v>1</v>
      </c>
      <c r="R2792" t="s">
        <v>27</v>
      </c>
      <c r="S2792">
        <v>109.65</v>
      </c>
      <c r="T2792">
        <v>5551.15</v>
      </c>
      <c r="U2792">
        <v>1</v>
      </c>
    </row>
    <row r="2793" spans="1:21" x14ac:dyDescent="0.25">
      <c r="A2793" t="s">
        <v>2825</v>
      </c>
      <c r="B2793">
        <v>1</v>
      </c>
      <c r="C2793">
        <v>0</v>
      </c>
      <c r="D2793">
        <v>0</v>
      </c>
      <c r="E2793">
        <v>0</v>
      </c>
      <c r="F2793">
        <v>57</v>
      </c>
      <c r="G2793">
        <v>1</v>
      </c>
      <c r="H2793" t="s">
        <v>23</v>
      </c>
      <c r="I2793" t="s">
        <v>25</v>
      </c>
      <c r="J2793" t="s">
        <v>22</v>
      </c>
      <c r="K2793" t="s">
        <v>23</v>
      </c>
      <c r="L2793" t="s">
        <v>22</v>
      </c>
      <c r="M2793" t="s">
        <v>23</v>
      </c>
      <c r="N2793" t="s">
        <v>22</v>
      </c>
      <c r="O2793" t="s">
        <v>22</v>
      </c>
      <c r="P2793" t="s">
        <v>45</v>
      </c>
      <c r="Q2793">
        <v>1</v>
      </c>
      <c r="R2793" t="s">
        <v>33</v>
      </c>
      <c r="S2793">
        <v>74.349999999999994</v>
      </c>
      <c r="T2793">
        <v>4317.3500000000004</v>
      </c>
      <c r="U2793">
        <v>0</v>
      </c>
    </row>
    <row r="2794" spans="1:21" x14ac:dyDescent="0.25">
      <c r="A2794" t="s">
        <v>2826</v>
      </c>
      <c r="B2794">
        <v>0</v>
      </c>
      <c r="C2794">
        <v>0</v>
      </c>
      <c r="D2794">
        <v>0</v>
      </c>
      <c r="E2794">
        <v>0</v>
      </c>
      <c r="F2794">
        <v>15</v>
      </c>
      <c r="G2794">
        <v>1</v>
      </c>
      <c r="H2794" t="s">
        <v>23</v>
      </c>
      <c r="I2794" t="s">
        <v>25</v>
      </c>
      <c r="J2794" t="s">
        <v>23</v>
      </c>
      <c r="K2794" t="s">
        <v>22</v>
      </c>
      <c r="L2794" t="s">
        <v>23</v>
      </c>
      <c r="M2794" t="s">
        <v>23</v>
      </c>
      <c r="N2794" t="s">
        <v>23</v>
      </c>
      <c r="O2794" t="s">
        <v>23</v>
      </c>
      <c r="P2794" t="s">
        <v>26</v>
      </c>
      <c r="Q2794">
        <v>0</v>
      </c>
      <c r="R2794" t="s">
        <v>27</v>
      </c>
      <c r="S2794">
        <v>48.85</v>
      </c>
      <c r="T2794">
        <v>736.8</v>
      </c>
      <c r="U2794">
        <v>0</v>
      </c>
    </row>
    <row r="2795" spans="1:21" x14ac:dyDescent="0.25">
      <c r="A2795" t="s">
        <v>2827</v>
      </c>
      <c r="B2795">
        <v>1</v>
      </c>
      <c r="C2795">
        <v>0</v>
      </c>
      <c r="D2795">
        <v>0</v>
      </c>
      <c r="E2795">
        <v>0</v>
      </c>
      <c r="F2795">
        <v>4</v>
      </c>
      <c r="G2795">
        <v>1</v>
      </c>
      <c r="H2795" t="s">
        <v>22</v>
      </c>
      <c r="I2795" t="s">
        <v>35</v>
      </c>
      <c r="J2795" t="s">
        <v>22</v>
      </c>
      <c r="K2795" t="s">
        <v>23</v>
      </c>
      <c r="L2795" t="s">
        <v>23</v>
      </c>
      <c r="M2795" t="s">
        <v>23</v>
      </c>
      <c r="N2795" t="s">
        <v>23</v>
      </c>
      <c r="O2795" t="s">
        <v>23</v>
      </c>
      <c r="P2795" t="s">
        <v>26</v>
      </c>
      <c r="Q2795">
        <v>1</v>
      </c>
      <c r="R2795" t="s">
        <v>27</v>
      </c>
      <c r="S2795">
        <v>80.099999999999994</v>
      </c>
      <c r="T2795">
        <v>336.15</v>
      </c>
      <c r="U2795">
        <v>0</v>
      </c>
    </row>
    <row r="2796" spans="1:21" x14ac:dyDescent="0.25">
      <c r="A2796" t="s">
        <v>2828</v>
      </c>
      <c r="B2796">
        <v>0</v>
      </c>
      <c r="C2796">
        <v>0</v>
      </c>
      <c r="D2796">
        <v>0</v>
      </c>
      <c r="E2796">
        <v>0</v>
      </c>
      <c r="F2796">
        <v>28</v>
      </c>
      <c r="G2796">
        <v>1</v>
      </c>
      <c r="H2796" t="s">
        <v>23</v>
      </c>
      <c r="I2796" t="s">
        <v>25</v>
      </c>
      <c r="J2796" t="s">
        <v>22</v>
      </c>
      <c r="K2796" t="s">
        <v>22</v>
      </c>
      <c r="L2796" t="s">
        <v>23</v>
      </c>
      <c r="M2796" t="s">
        <v>23</v>
      </c>
      <c r="N2796" t="s">
        <v>23</v>
      </c>
      <c r="O2796" t="s">
        <v>23</v>
      </c>
      <c r="P2796" t="s">
        <v>26</v>
      </c>
      <c r="Q2796">
        <v>0</v>
      </c>
      <c r="R2796" t="s">
        <v>27</v>
      </c>
      <c r="S2796">
        <v>56.05</v>
      </c>
      <c r="T2796">
        <v>1522.65</v>
      </c>
      <c r="U2796">
        <v>0</v>
      </c>
    </row>
    <row r="2797" spans="1:21" x14ac:dyDescent="0.25">
      <c r="A2797" t="s">
        <v>2829</v>
      </c>
      <c r="B2797">
        <v>0</v>
      </c>
      <c r="C2797">
        <v>1</v>
      </c>
      <c r="D2797">
        <v>0</v>
      </c>
      <c r="E2797">
        <v>0</v>
      </c>
      <c r="F2797">
        <v>9</v>
      </c>
      <c r="G2797">
        <v>1</v>
      </c>
      <c r="H2797" t="s">
        <v>22</v>
      </c>
      <c r="I2797" t="s">
        <v>35</v>
      </c>
      <c r="J2797" t="s">
        <v>23</v>
      </c>
      <c r="K2797" t="s">
        <v>23</v>
      </c>
      <c r="L2797" t="s">
        <v>23</v>
      </c>
      <c r="M2797" t="s">
        <v>23</v>
      </c>
      <c r="N2797" t="s">
        <v>23</v>
      </c>
      <c r="O2797" t="s">
        <v>23</v>
      </c>
      <c r="P2797" t="s">
        <v>26</v>
      </c>
      <c r="Q2797">
        <v>1</v>
      </c>
      <c r="R2797" t="s">
        <v>27</v>
      </c>
      <c r="S2797">
        <v>74.55</v>
      </c>
      <c r="T2797">
        <v>622.9</v>
      </c>
      <c r="U2797">
        <v>1</v>
      </c>
    </row>
    <row r="2798" spans="1:21" x14ac:dyDescent="0.25">
      <c r="A2798" t="s">
        <v>2830</v>
      </c>
      <c r="B2798">
        <v>0</v>
      </c>
      <c r="C2798">
        <v>0</v>
      </c>
      <c r="D2798">
        <v>1</v>
      </c>
      <c r="E2798">
        <v>0</v>
      </c>
      <c r="F2798">
        <v>55</v>
      </c>
      <c r="G2798">
        <v>1</v>
      </c>
      <c r="H2798" t="s">
        <v>22</v>
      </c>
      <c r="I2798" t="s">
        <v>35</v>
      </c>
      <c r="J2798" t="s">
        <v>22</v>
      </c>
      <c r="K2798" t="s">
        <v>23</v>
      </c>
      <c r="L2798" t="s">
        <v>23</v>
      </c>
      <c r="M2798" t="s">
        <v>23</v>
      </c>
      <c r="N2798" t="s">
        <v>22</v>
      </c>
      <c r="O2798" t="s">
        <v>23</v>
      </c>
      <c r="P2798" t="s">
        <v>26</v>
      </c>
      <c r="Q2798">
        <v>1</v>
      </c>
      <c r="R2798" t="s">
        <v>33</v>
      </c>
      <c r="S2798">
        <v>89.8</v>
      </c>
      <c r="T2798">
        <v>4959.6000000000004</v>
      </c>
      <c r="U2798">
        <v>0</v>
      </c>
    </row>
    <row r="2799" spans="1:21" x14ac:dyDescent="0.25">
      <c r="A2799" t="s">
        <v>2831</v>
      </c>
      <c r="B2799">
        <v>1</v>
      </c>
      <c r="C2799">
        <v>0</v>
      </c>
      <c r="D2799">
        <v>0</v>
      </c>
      <c r="E2799">
        <v>0</v>
      </c>
      <c r="F2799">
        <v>3</v>
      </c>
      <c r="G2799">
        <v>1</v>
      </c>
      <c r="H2799" t="s">
        <v>22</v>
      </c>
      <c r="I2799" t="s">
        <v>35</v>
      </c>
      <c r="J2799" t="s">
        <v>23</v>
      </c>
      <c r="K2799" t="s">
        <v>23</v>
      </c>
      <c r="L2799" t="s">
        <v>22</v>
      </c>
      <c r="M2799" t="s">
        <v>23</v>
      </c>
      <c r="N2799" t="s">
        <v>22</v>
      </c>
      <c r="O2799" t="s">
        <v>22</v>
      </c>
      <c r="P2799" t="s">
        <v>26</v>
      </c>
      <c r="Q2799">
        <v>1</v>
      </c>
      <c r="R2799" t="s">
        <v>27</v>
      </c>
      <c r="S2799">
        <v>100.95</v>
      </c>
      <c r="T2799">
        <v>329.95</v>
      </c>
      <c r="U2799">
        <v>1</v>
      </c>
    </row>
    <row r="2800" spans="1:21" x14ac:dyDescent="0.25">
      <c r="A2800" t="s">
        <v>2832</v>
      </c>
      <c r="B2800">
        <v>1</v>
      </c>
      <c r="C2800">
        <v>0</v>
      </c>
      <c r="D2800">
        <v>0</v>
      </c>
      <c r="E2800">
        <v>0</v>
      </c>
      <c r="F2800">
        <v>10</v>
      </c>
      <c r="G2800">
        <v>1</v>
      </c>
      <c r="H2800" t="s">
        <v>23</v>
      </c>
      <c r="I2800" t="s">
        <v>35</v>
      </c>
      <c r="J2800" t="s">
        <v>23</v>
      </c>
      <c r="K2800" t="s">
        <v>23</v>
      </c>
      <c r="L2800" t="s">
        <v>22</v>
      </c>
      <c r="M2800" t="s">
        <v>23</v>
      </c>
      <c r="N2800" t="s">
        <v>22</v>
      </c>
      <c r="O2800" t="s">
        <v>22</v>
      </c>
      <c r="P2800" t="s">
        <v>26</v>
      </c>
      <c r="Q2800">
        <v>1</v>
      </c>
      <c r="R2800" t="s">
        <v>27</v>
      </c>
      <c r="S2800">
        <v>94.9</v>
      </c>
      <c r="T2800">
        <v>1048.8499999999999</v>
      </c>
      <c r="U2800">
        <v>1</v>
      </c>
    </row>
    <row r="2801" spans="1:21" x14ac:dyDescent="0.25">
      <c r="A2801" t="s">
        <v>2833</v>
      </c>
      <c r="B2801">
        <v>1</v>
      </c>
      <c r="C2801">
        <v>0</v>
      </c>
      <c r="D2801">
        <v>0</v>
      </c>
      <c r="E2801">
        <v>1</v>
      </c>
      <c r="F2801">
        <v>55</v>
      </c>
      <c r="G2801">
        <v>1</v>
      </c>
      <c r="H2801" t="s">
        <v>23</v>
      </c>
      <c r="I2801" t="s">
        <v>23</v>
      </c>
      <c r="J2801" t="s">
        <v>44</v>
      </c>
      <c r="K2801" t="s">
        <v>44</v>
      </c>
      <c r="L2801" t="s">
        <v>44</v>
      </c>
      <c r="M2801" t="s">
        <v>44</v>
      </c>
      <c r="N2801" t="s">
        <v>44</v>
      </c>
      <c r="O2801" t="s">
        <v>44</v>
      </c>
      <c r="P2801" t="s">
        <v>29</v>
      </c>
      <c r="Q2801">
        <v>0</v>
      </c>
      <c r="R2801" t="s">
        <v>33</v>
      </c>
      <c r="S2801">
        <v>19.100000000000001</v>
      </c>
      <c r="T2801">
        <v>1001.5</v>
      </c>
      <c r="U2801">
        <v>0</v>
      </c>
    </row>
    <row r="2802" spans="1:21" x14ac:dyDescent="0.25">
      <c r="A2802" t="s">
        <v>2834</v>
      </c>
      <c r="B2802">
        <v>0</v>
      </c>
      <c r="C2802">
        <v>0</v>
      </c>
      <c r="D2802">
        <v>1</v>
      </c>
      <c r="E2802">
        <v>1</v>
      </c>
      <c r="F2802">
        <v>20</v>
      </c>
      <c r="G2802">
        <v>1</v>
      </c>
      <c r="H2802" t="s">
        <v>23</v>
      </c>
      <c r="I2802" t="s">
        <v>23</v>
      </c>
      <c r="J2802" t="s">
        <v>44</v>
      </c>
      <c r="K2802" t="s">
        <v>44</v>
      </c>
      <c r="L2802" t="s">
        <v>44</v>
      </c>
      <c r="M2802" t="s">
        <v>44</v>
      </c>
      <c r="N2802" t="s">
        <v>44</v>
      </c>
      <c r="O2802" t="s">
        <v>44</v>
      </c>
      <c r="P2802" t="s">
        <v>26</v>
      </c>
      <c r="Q2802">
        <v>0</v>
      </c>
      <c r="R2802" t="s">
        <v>30</v>
      </c>
      <c r="S2802">
        <v>20.350000000000001</v>
      </c>
      <c r="T2802">
        <v>442.6</v>
      </c>
      <c r="U2802">
        <v>0</v>
      </c>
    </row>
    <row r="2803" spans="1:21" x14ac:dyDescent="0.25">
      <c r="A2803" t="s">
        <v>2835</v>
      </c>
      <c r="B2803">
        <v>0</v>
      </c>
      <c r="C2803">
        <v>0</v>
      </c>
      <c r="D2803">
        <v>1</v>
      </c>
      <c r="E2803">
        <v>1</v>
      </c>
      <c r="F2803">
        <v>62</v>
      </c>
      <c r="G2803">
        <v>1</v>
      </c>
      <c r="H2803" t="s">
        <v>22</v>
      </c>
      <c r="I2803" t="s">
        <v>35</v>
      </c>
      <c r="J2803" t="s">
        <v>23</v>
      </c>
      <c r="K2803" t="s">
        <v>22</v>
      </c>
      <c r="L2803" t="s">
        <v>23</v>
      </c>
      <c r="M2803" t="s">
        <v>22</v>
      </c>
      <c r="N2803" t="s">
        <v>22</v>
      </c>
      <c r="O2803" t="s">
        <v>22</v>
      </c>
      <c r="P2803" t="s">
        <v>29</v>
      </c>
      <c r="Q2803">
        <v>1</v>
      </c>
      <c r="R2803" t="s">
        <v>38</v>
      </c>
      <c r="S2803">
        <v>106.05</v>
      </c>
      <c r="T2803">
        <v>6703.5</v>
      </c>
      <c r="U2803">
        <v>0</v>
      </c>
    </row>
    <row r="2804" spans="1:21" x14ac:dyDescent="0.25">
      <c r="A2804" t="s">
        <v>2836</v>
      </c>
      <c r="B2804">
        <v>1</v>
      </c>
      <c r="C2804">
        <v>1</v>
      </c>
      <c r="D2804">
        <v>1</v>
      </c>
      <c r="E2804">
        <v>0</v>
      </c>
      <c r="F2804">
        <v>32</v>
      </c>
      <c r="G2804">
        <v>1</v>
      </c>
      <c r="H2804" t="s">
        <v>22</v>
      </c>
      <c r="I2804" t="s">
        <v>35</v>
      </c>
      <c r="J2804" t="s">
        <v>23</v>
      </c>
      <c r="K2804" t="s">
        <v>23</v>
      </c>
      <c r="L2804" t="s">
        <v>22</v>
      </c>
      <c r="M2804" t="s">
        <v>22</v>
      </c>
      <c r="N2804" t="s">
        <v>22</v>
      </c>
      <c r="O2804" t="s">
        <v>22</v>
      </c>
      <c r="P2804" t="s">
        <v>26</v>
      </c>
      <c r="Q2804">
        <v>1</v>
      </c>
      <c r="R2804" t="s">
        <v>27</v>
      </c>
      <c r="S2804">
        <v>104.9</v>
      </c>
      <c r="T2804">
        <v>3351.55</v>
      </c>
      <c r="U2804">
        <v>1</v>
      </c>
    </row>
    <row r="2805" spans="1:21" x14ac:dyDescent="0.25">
      <c r="A2805" t="s">
        <v>2837</v>
      </c>
      <c r="B2805">
        <v>0</v>
      </c>
      <c r="C2805">
        <v>0</v>
      </c>
      <c r="D2805">
        <v>0</v>
      </c>
      <c r="E2805">
        <v>0</v>
      </c>
      <c r="F2805">
        <v>43</v>
      </c>
      <c r="G2805">
        <v>1</v>
      </c>
      <c r="H2805" t="s">
        <v>23</v>
      </c>
      <c r="I2805" t="s">
        <v>23</v>
      </c>
      <c r="J2805" t="s">
        <v>44</v>
      </c>
      <c r="K2805" t="s">
        <v>44</v>
      </c>
      <c r="L2805" t="s">
        <v>44</v>
      </c>
      <c r="M2805" t="s">
        <v>44</v>
      </c>
      <c r="N2805" t="s">
        <v>44</v>
      </c>
      <c r="O2805" t="s">
        <v>44</v>
      </c>
      <c r="P2805" t="s">
        <v>45</v>
      </c>
      <c r="Q2805">
        <v>1</v>
      </c>
      <c r="R2805" t="s">
        <v>33</v>
      </c>
      <c r="S2805">
        <v>19.649999999999999</v>
      </c>
      <c r="T2805">
        <v>779.25</v>
      </c>
      <c r="U2805">
        <v>0</v>
      </c>
    </row>
    <row r="2806" spans="1:21" x14ac:dyDescent="0.25">
      <c r="A2806" t="s">
        <v>2838</v>
      </c>
      <c r="B2806">
        <v>1</v>
      </c>
      <c r="C2806">
        <v>0</v>
      </c>
      <c r="D2806">
        <v>1</v>
      </c>
      <c r="E2806">
        <v>0</v>
      </c>
      <c r="F2806">
        <v>9</v>
      </c>
      <c r="G2806">
        <v>0</v>
      </c>
      <c r="H2806" t="s">
        <v>24</v>
      </c>
      <c r="I2806" t="s">
        <v>25</v>
      </c>
      <c r="J2806" t="s">
        <v>23</v>
      </c>
      <c r="K2806" t="s">
        <v>23</v>
      </c>
      <c r="L2806" t="s">
        <v>23</v>
      </c>
      <c r="M2806" t="s">
        <v>23</v>
      </c>
      <c r="N2806" t="s">
        <v>23</v>
      </c>
      <c r="O2806" t="s">
        <v>23</v>
      </c>
      <c r="P2806" t="s">
        <v>29</v>
      </c>
      <c r="Q2806">
        <v>0</v>
      </c>
      <c r="R2806" t="s">
        <v>33</v>
      </c>
      <c r="S2806">
        <v>24.1</v>
      </c>
      <c r="T2806">
        <v>259.8</v>
      </c>
      <c r="U2806">
        <v>1</v>
      </c>
    </row>
    <row r="2807" spans="1:21" x14ac:dyDescent="0.25">
      <c r="A2807" t="s">
        <v>2839</v>
      </c>
      <c r="B2807">
        <v>0</v>
      </c>
      <c r="C2807">
        <v>0</v>
      </c>
      <c r="D2807">
        <v>1</v>
      </c>
      <c r="E2807">
        <v>0</v>
      </c>
      <c r="F2807">
        <v>60</v>
      </c>
      <c r="G2807">
        <v>1</v>
      </c>
      <c r="H2807" t="s">
        <v>23</v>
      </c>
      <c r="I2807" t="s">
        <v>25</v>
      </c>
      <c r="J2807" t="s">
        <v>22</v>
      </c>
      <c r="K2807" t="s">
        <v>22</v>
      </c>
      <c r="L2807" t="s">
        <v>23</v>
      </c>
      <c r="M2807" t="s">
        <v>22</v>
      </c>
      <c r="N2807" t="s">
        <v>23</v>
      </c>
      <c r="O2807" t="s">
        <v>23</v>
      </c>
      <c r="P2807" t="s">
        <v>45</v>
      </c>
      <c r="Q2807">
        <v>0</v>
      </c>
      <c r="R2807" t="s">
        <v>33</v>
      </c>
      <c r="S2807">
        <v>59.85</v>
      </c>
      <c r="T2807">
        <v>3483.45</v>
      </c>
      <c r="U2807">
        <v>0</v>
      </c>
    </row>
    <row r="2808" spans="1:21" x14ac:dyDescent="0.25">
      <c r="A2808" t="s">
        <v>2840</v>
      </c>
      <c r="B2808">
        <v>1</v>
      </c>
      <c r="C2808">
        <v>0</v>
      </c>
      <c r="D2808">
        <v>1</v>
      </c>
      <c r="E2808">
        <v>0</v>
      </c>
      <c r="F2808">
        <v>58</v>
      </c>
      <c r="G2808">
        <v>1</v>
      </c>
      <c r="H2808" t="s">
        <v>22</v>
      </c>
      <c r="I2808" t="s">
        <v>25</v>
      </c>
      <c r="J2808" t="s">
        <v>22</v>
      </c>
      <c r="K2808" t="s">
        <v>22</v>
      </c>
      <c r="L2808" t="s">
        <v>22</v>
      </c>
      <c r="M2808" t="s">
        <v>23</v>
      </c>
      <c r="N2808" t="s">
        <v>22</v>
      </c>
      <c r="O2808" t="s">
        <v>22</v>
      </c>
      <c r="P2808" t="s">
        <v>45</v>
      </c>
      <c r="Q2808">
        <v>1</v>
      </c>
      <c r="R2808" t="s">
        <v>27</v>
      </c>
      <c r="S2808">
        <v>86.1</v>
      </c>
      <c r="T2808">
        <v>4890.5</v>
      </c>
      <c r="U2808">
        <v>0</v>
      </c>
    </row>
    <row r="2809" spans="1:21" x14ac:dyDescent="0.25">
      <c r="A2809" t="s">
        <v>2841</v>
      </c>
      <c r="B2809">
        <v>1</v>
      </c>
      <c r="C2809">
        <v>0</v>
      </c>
      <c r="D2809">
        <v>0</v>
      </c>
      <c r="E2809">
        <v>1</v>
      </c>
      <c r="F2809">
        <v>7</v>
      </c>
      <c r="G2809">
        <v>1</v>
      </c>
      <c r="H2809" t="s">
        <v>23</v>
      </c>
      <c r="I2809" t="s">
        <v>23</v>
      </c>
      <c r="J2809" t="s">
        <v>44</v>
      </c>
      <c r="K2809" t="s">
        <v>44</v>
      </c>
      <c r="L2809" t="s">
        <v>44</v>
      </c>
      <c r="M2809" t="s">
        <v>44</v>
      </c>
      <c r="N2809" t="s">
        <v>44</v>
      </c>
      <c r="O2809" t="s">
        <v>44</v>
      </c>
      <c r="P2809" t="s">
        <v>29</v>
      </c>
      <c r="Q2809">
        <v>0</v>
      </c>
      <c r="R2809" t="s">
        <v>30</v>
      </c>
      <c r="S2809">
        <v>19.45</v>
      </c>
      <c r="T2809">
        <v>136.75</v>
      </c>
      <c r="U2809">
        <v>0</v>
      </c>
    </row>
    <row r="2810" spans="1:21" x14ac:dyDescent="0.25">
      <c r="A2810" t="s">
        <v>2842</v>
      </c>
      <c r="B2810">
        <v>1</v>
      </c>
      <c r="C2810">
        <v>0</v>
      </c>
      <c r="D2810">
        <v>1</v>
      </c>
      <c r="E2810">
        <v>1</v>
      </c>
      <c r="F2810">
        <v>2</v>
      </c>
      <c r="G2810">
        <v>1</v>
      </c>
      <c r="H2810" t="s">
        <v>23</v>
      </c>
      <c r="I2810" t="s">
        <v>35</v>
      </c>
      <c r="J2810" t="s">
        <v>22</v>
      </c>
      <c r="K2810" t="s">
        <v>23</v>
      </c>
      <c r="L2810" t="s">
        <v>23</v>
      </c>
      <c r="M2810" t="s">
        <v>23</v>
      </c>
      <c r="N2810" t="s">
        <v>22</v>
      </c>
      <c r="O2810" t="s">
        <v>22</v>
      </c>
      <c r="P2810" t="s">
        <v>26</v>
      </c>
      <c r="Q2810">
        <v>0</v>
      </c>
      <c r="R2810" t="s">
        <v>27</v>
      </c>
      <c r="S2810">
        <v>97.1</v>
      </c>
      <c r="T2810">
        <v>184.15</v>
      </c>
      <c r="U2810">
        <v>0</v>
      </c>
    </row>
    <row r="2811" spans="1:21" x14ac:dyDescent="0.25">
      <c r="A2811" t="s">
        <v>2843</v>
      </c>
      <c r="B2811">
        <v>1</v>
      </c>
      <c r="C2811">
        <v>1</v>
      </c>
      <c r="D2811">
        <v>0</v>
      </c>
      <c r="E2811">
        <v>0</v>
      </c>
      <c r="F2811">
        <v>37</v>
      </c>
      <c r="G2811">
        <v>0</v>
      </c>
      <c r="H2811" t="s">
        <v>24</v>
      </c>
      <c r="I2811" t="s">
        <v>25</v>
      </c>
      <c r="J2811" t="s">
        <v>23</v>
      </c>
      <c r="K2811" t="s">
        <v>22</v>
      </c>
      <c r="L2811" t="s">
        <v>22</v>
      </c>
      <c r="M2811" t="s">
        <v>23</v>
      </c>
      <c r="N2811" t="s">
        <v>23</v>
      </c>
      <c r="O2811" t="s">
        <v>23</v>
      </c>
      <c r="P2811" t="s">
        <v>26</v>
      </c>
      <c r="Q2811">
        <v>0</v>
      </c>
      <c r="R2811" t="s">
        <v>27</v>
      </c>
      <c r="S2811">
        <v>36.65</v>
      </c>
      <c r="T2811">
        <v>1315</v>
      </c>
      <c r="U2811">
        <v>0</v>
      </c>
    </row>
    <row r="2812" spans="1:21" x14ac:dyDescent="0.25">
      <c r="A2812" t="s">
        <v>2844</v>
      </c>
      <c r="B2812">
        <v>0</v>
      </c>
      <c r="C2812">
        <v>1</v>
      </c>
      <c r="D2812">
        <v>1</v>
      </c>
      <c r="E2812">
        <v>1</v>
      </c>
      <c r="F2812">
        <v>65</v>
      </c>
      <c r="G2812">
        <v>1</v>
      </c>
      <c r="H2812" t="s">
        <v>22</v>
      </c>
      <c r="I2812" t="s">
        <v>35</v>
      </c>
      <c r="J2812" t="s">
        <v>23</v>
      </c>
      <c r="K2812" t="s">
        <v>23</v>
      </c>
      <c r="L2812" t="s">
        <v>22</v>
      </c>
      <c r="M2812" t="s">
        <v>22</v>
      </c>
      <c r="N2812" t="s">
        <v>22</v>
      </c>
      <c r="O2812" t="s">
        <v>22</v>
      </c>
      <c r="P2812" t="s">
        <v>29</v>
      </c>
      <c r="Q2812">
        <v>1</v>
      </c>
      <c r="R2812" t="s">
        <v>33</v>
      </c>
      <c r="S2812">
        <v>103.9</v>
      </c>
      <c r="T2812">
        <v>6767.1</v>
      </c>
      <c r="U2812">
        <v>0</v>
      </c>
    </row>
    <row r="2813" spans="1:21" x14ac:dyDescent="0.25">
      <c r="A2813" t="s">
        <v>2845</v>
      </c>
      <c r="B2813">
        <v>0</v>
      </c>
      <c r="C2813">
        <v>0</v>
      </c>
      <c r="D2813">
        <v>1</v>
      </c>
      <c r="E2813">
        <v>1</v>
      </c>
      <c r="F2813">
        <v>39</v>
      </c>
      <c r="G2813">
        <v>1</v>
      </c>
      <c r="H2813" t="s">
        <v>23</v>
      </c>
      <c r="I2813" t="s">
        <v>23</v>
      </c>
      <c r="J2813" t="s">
        <v>44</v>
      </c>
      <c r="K2813" t="s">
        <v>44</v>
      </c>
      <c r="L2813" t="s">
        <v>44</v>
      </c>
      <c r="M2813" t="s">
        <v>44</v>
      </c>
      <c r="N2813" t="s">
        <v>44</v>
      </c>
      <c r="O2813" t="s">
        <v>44</v>
      </c>
      <c r="P2813" t="s">
        <v>45</v>
      </c>
      <c r="Q2813">
        <v>0</v>
      </c>
      <c r="R2813" t="s">
        <v>30</v>
      </c>
      <c r="S2813">
        <v>19.75</v>
      </c>
      <c r="T2813">
        <v>757.95</v>
      </c>
      <c r="U2813">
        <v>0</v>
      </c>
    </row>
    <row r="2814" spans="1:21" x14ac:dyDescent="0.25">
      <c r="A2814" t="s">
        <v>2846</v>
      </c>
      <c r="B2814">
        <v>1</v>
      </c>
      <c r="C2814">
        <v>0</v>
      </c>
      <c r="D2814">
        <v>1</v>
      </c>
      <c r="E2814">
        <v>0</v>
      </c>
      <c r="F2814">
        <v>66</v>
      </c>
      <c r="G2814">
        <v>1</v>
      </c>
      <c r="H2814" t="s">
        <v>22</v>
      </c>
      <c r="I2814" t="s">
        <v>35</v>
      </c>
      <c r="J2814" t="s">
        <v>23</v>
      </c>
      <c r="K2814" t="s">
        <v>22</v>
      </c>
      <c r="L2814" t="s">
        <v>23</v>
      </c>
      <c r="M2814" t="s">
        <v>22</v>
      </c>
      <c r="N2814" t="s">
        <v>22</v>
      </c>
      <c r="O2814" t="s">
        <v>22</v>
      </c>
      <c r="P2814" t="s">
        <v>29</v>
      </c>
      <c r="Q2814">
        <v>1</v>
      </c>
      <c r="R2814" t="s">
        <v>27</v>
      </c>
      <c r="S2814">
        <v>104.05</v>
      </c>
      <c r="T2814">
        <v>6890</v>
      </c>
      <c r="U2814">
        <v>1</v>
      </c>
    </row>
    <row r="2815" spans="1:21" x14ac:dyDescent="0.25">
      <c r="A2815" t="s">
        <v>2847</v>
      </c>
      <c r="B2815">
        <v>1</v>
      </c>
      <c r="C2815">
        <v>0</v>
      </c>
      <c r="D2815">
        <v>0</v>
      </c>
      <c r="E2815">
        <v>0</v>
      </c>
      <c r="F2815">
        <v>68</v>
      </c>
      <c r="G2815">
        <v>1</v>
      </c>
      <c r="H2815" t="s">
        <v>22</v>
      </c>
      <c r="I2815" t="s">
        <v>23</v>
      </c>
      <c r="J2815" t="s">
        <v>44</v>
      </c>
      <c r="K2815" t="s">
        <v>44</v>
      </c>
      <c r="L2815" t="s">
        <v>44</v>
      </c>
      <c r="M2815" t="s">
        <v>44</v>
      </c>
      <c r="N2815" t="s">
        <v>44</v>
      </c>
      <c r="O2815" t="s">
        <v>44</v>
      </c>
      <c r="P2815" t="s">
        <v>45</v>
      </c>
      <c r="Q2815">
        <v>0</v>
      </c>
      <c r="R2815" t="s">
        <v>30</v>
      </c>
      <c r="S2815">
        <v>24.55</v>
      </c>
      <c r="T2815">
        <v>1657.4</v>
      </c>
      <c r="U2815">
        <v>0</v>
      </c>
    </row>
    <row r="2816" spans="1:21" x14ac:dyDescent="0.25">
      <c r="A2816" t="s">
        <v>2848</v>
      </c>
      <c r="B2816">
        <v>0</v>
      </c>
      <c r="C2816">
        <v>0</v>
      </c>
      <c r="D2816">
        <v>1</v>
      </c>
      <c r="E2816">
        <v>1</v>
      </c>
      <c r="F2816">
        <v>62</v>
      </c>
      <c r="G2816">
        <v>0</v>
      </c>
      <c r="H2816" t="s">
        <v>24</v>
      </c>
      <c r="I2816" t="s">
        <v>25</v>
      </c>
      <c r="J2816" t="s">
        <v>22</v>
      </c>
      <c r="K2816" t="s">
        <v>22</v>
      </c>
      <c r="L2816" t="s">
        <v>23</v>
      </c>
      <c r="M2816" t="s">
        <v>22</v>
      </c>
      <c r="N2816" t="s">
        <v>22</v>
      </c>
      <c r="O2816" t="s">
        <v>23</v>
      </c>
      <c r="P2816" t="s">
        <v>45</v>
      </c>
      <c r="Q2816">
        <v>0</v>
      </c>
      <c r="R2816" t="s">
        <v>33</v>
      </c>
      <c r="S2816">
        <v>48.7</v>
      </c>
      <c r="T2816">
        <v>3008.55</v>
      </c>
      <c r="U2816">
        <v>0</v>
      </c>
    </row>
    <row r="2817" spans="1:21" x14ac:dyDescent="0.25">
      <c r="A2817" t="s">
        <v>2849</v>
      </c>
      <c r="B2817">
        <v>1</v>
      </c>
      <c r="C2817">
        <v>0</v>
      </c>
      <c r="D2817">
        <v>0</v>
      </c>
      <c r="E2817">
        <v>0</v>
      </c>
      <c r="F2817">
        <v>3</v>
      </c>
      <c r="G2817">
        <v>1</v>
      </c>
      <c r="H2817" t="s">
        <v>23</v>
      </c>
      <c r="I2817" t="s">
        <v>35</v>
      </c>
      <c r="J2817" t="s">
        <v>23</v>
      </c>
      <c r="K2817" t="s">
        <v>23</v>
      </c>
      <c r="L2817" t="s">
        <v>22</v>
      </c>
      <c r="M2817" t="s">
        <v>22</v>
      </c>
      <c r="N2817" t="s">
        <v>22</v>
      </c>
      <c r="O2817" t="s">
        <v>23</v>
      </c>
      <c r="P2817" t="s">
        <v>26</v>
      </c>
      <c r="Q2817">
        <v>1</v>
      </c>
      <c r="R2817" t="s">
        <v>30</v>
      </c>
      <c r="S2817">
        <v>88.35</v>
      </c>
      <c r="T2817">
        <v>262.05</v>
      </c>
      <c r="U2817">
        <v>1</v>
      </c>
    </row>
    <row r="2818" spans="1:21" x14ac:dyDescent="0.25">
      <c r="A2818" t="s">
        <v>2850</v>
      </c>
      <c r="B2818">
        <v>0</v>
      </c>
      <c r="C2818">
        <v>0</v>
      </c>
      <c r="D2818">
        <v>1</v>
      </c>
      <c r="E2818">
        <v>0</v>
      </c>
      <c r="F2818">
        <v>72</v>
      </c>
      <c r="G2818">
        <v>1</v>
      </c>
      <c r="H2818" t="s">
        <v>22</v>
      </c>
      <c r="I2818" t="s">
        <v>35</v>
      </c>
      <c r="J2818" t="s">
        <v>22</v>
      </c>
      <c r="K2818" t="s">
        <v>22</v>
      </c>
      <c r="L2818" t="s">
        <v>22</v>
      </c>
      <c r="M2818" t="s">
        <v>23</v>
      </c>
      <c r="N2818" t="s">
        <v>22</v>
      </c>
      <c r="O2818" t="s">
        <v>22</v>
      </c>
      <c r="P2818" t="s">
        <v>45</v>
      </c>
      <c r="Q2818">
        <v>1</v>
      </c>
      <c r="R2818" t="s">
        <v>27</v>
      </c>
      <c r="S2818">
        <v>109.55</v>
      </c>
      <c r="T2818">
        <v>8165.1</v>
      </c>
      <c r="U2818">
        <v>0</v>
      </c>
    </row>
    <row r="2819" spans="1:21" x14ac:dyDescent="0.25">
      <c r="A2819" t="s">
        <v>2851</v>
      </c>
      <c r="B2819">
        <v>0</v>
      </c>
      <c r="C2819">
        <v>0</v>
      </c>
      <c r="D2819">
        <v>1</v>
      </c>
      <c r="E2819">
        <v>0</v>
      </c>
      <c r="F2819">
        <v>41</v>
      </c>
      <c r="G2819">
        <v>1</v>
      </c>
      <c r="H2819" t="s">
        <v>23</v>
      </c>
      <c r="I2819" t="s">
        <v>23</v>
      </c>
      <c r="J2819" t="s">
        <v>44</v>
      </c>
      <c r="K2819" t="s">
        <v>44</v>
      </c>
      <c r="L2819" t="s">
        <v>44</v>
      </c>
      <c r="M2819" t="s">
        <v>44</v>
      </c>
      <c r="N2819" t="s">
        <v>44</v>
      </c>
      <c r="O2819" t="s">
        <v>44</v>
      </c>
      <c r="P2819" t="s">
        <v>45</v>
      </c>
      <c r="Q2819">
        <v>0</v>
      </c>
      <c r="R2819" t="s">
        <v>38</v>
      </c>
      <c r="S2819">
        <v>20.65</v>
      </c>
      <c r="T2819">
        <v>875.55</v>
      </c>
      <c r="U2819">
        <v>0</v>
      </c>
    </row>
    <row r="2820" spans="1:21" x14ac:dyDescent="0.25">
      <c r="A2820" t="s">
        <v>2852</v>
      </c>
      <c r="B2820">
        <v>1</v>
      </c>
      <c r="C2820">
        <v>0</v>
      </c>
      <c r="D2820">
        <v>1</v>
      </c>
      <c r="E2820">
        <v>1</v>
      </c>
      <c r="F2820">
        <v>29</v>
      </c>
      <c r="G2820">
        <v>1</v>
      </c>
      <c r="H2820" t="s">
        <v>23</v>
      </c>
      <c r="I2820" t="s">
        <v>35</v>
      </c>
      <c r="J2820" t="s">
        <v>22</v>
      </c>
      <c r="K2820" t="s">
        <v>23</v>
      </c>
      <c r="L2820" t="s">
        <v>23</v>
      </c>
      <c r="M2820" t="s">
        <v>23</v>
      </c>
      <c r="N2820" t="s">
        <v>22</v>
      </c>
      <c r="O2820" t="s">
        <v>22</v>
      </c>
      <c r="P2820" t="s">
        <v>26</v>
      </c>
      <c r="Q2820">
        <v>0</v>
      </c>
      <c r="R2820" t="s">
        <v>38</v>
      </c>
      <c r="S2820">
        <v>94.65</v>
      </c>
      <c r="T2820">
        <v>2649.15</v>
      </c>
      <c r="U2820">
        <v>1</v>
      </c>
    </row>
    <row r="2821" spans="1:21" x14ac:dyDescent="0.25">
      <c r="A2821" t="s">
        <v>2853</v>
      </c>
      <c r="B2821">
        <v>0</v>
      </c>
      <c r="C2821">
        <v>0</v>
      </c>
      <c r="D2821">
        <v>0</v>
      </c>
      <c r="E2821">
        <v>0</v>
      </c>
      <c r="F2821">
        <v>4</v>
      </c>
      <c r="G2821">
        <v>1</v>
      </c>
      <c r="H2821" t="s">
        <v>23</v>
      </c>
      <c r="I2821" t="s">
        <v>25</v>
      </c>
      <c r="J2821" t="s">
        <v>22</v>
      </c>
      <c r="K2821" t="s">
        <v>22</v>
      </c>
      <c r="L2821" t="s">
        <v>23</v>
      </c>
      <c r="M2821" t="s">
        <v>23</v>
      </c>
      <c r="N2821" t="s">
        <v>23</v>
      </c>
      <c r="O2821" t="s">
        <v>23</v>
      </c>
      <c r="P2821" t="s">
        <v>26</v>
      </c>
      <c r="Q2821">
        <v>0</v>
      </c>
      <c r="R2821" t="s">
        <v>27</v>
      </c>
      <c r="S2821">
        <v>55.2</v>
      </c>
      <c r="T2821">
        <v>220.65</v>
      </c>
      <c r="U2821">
        <v>0</v>
      </c>
    </row>
    <row r="2822" spans="1:21" x14ac:dyDescent="0.25">
      <c r="A2822" t="s">
        <v>2854</v>
      </c>
      <c r="B2822">
        <v>1</v>
      </c>
      <c r="C2822">
        <v>0</v>
      </c>
      <c r="D2822">
        <v>0</v>
      </c>
      <c r="E2822">
        <v>0</v>
      </c>
      <c r="F2822">
        <v>53</v>
      </c>
      <c r="G2822">
        <v>1</v>
      </c>
      <c r="H2822" t="s">
        <v>22</v>
      </c>
      <c r="I2822" t="s">
        <v>23</v>
      </c>
      <c r="J2822" t="s">
        <v>44</v>
      </c>
      <c r="K2822" t="s">
        <v>44</v>
      </c>
      <c r="L2822" t="s">
        <v>44</v>
      </c>
      <c r="M2822" t="s">
        <v>44</v>
      </c>
      <c r="N2822" t="s">
        <v>44</v>
      </c>
      <c r="O2822" t="s">
        <v>44</v>
      </c>
      <c r="P2822" t="s">
        <v>29</v>
      </c>
      <c r="Q2822">
        <v>0</v>
      </c>
      <c r="R2822" t="s">
        <v>33</v>
      </c>
      <c r="S2822">
        <v>24.05</v>
      </c>
      <c r="T2822">
        <v>1301.9000000000001</v>
      </c>
      <c r="U2822">
        <v>0</v>
      </c>
    </row>
    <row r="2823" spans="1:21" x14ac:dyDescent="0.25">
      <c r="A2823" t="s">
        <v>2855</v>
      </c>
      <c r="B2823">
        <v>1</v>
      </c>
      <c r="C2823">
        <v>1</v>
      </c>
      <c r="D2823">
        <v>1</v>
      </c>
      <c r="E2823">
        <v>0</v>
      </c>
      <c r="F2823">
        <v>1</v>
      </c>
      <c r="G2823">
        <v>1</v>
      </c>
      <c r="H2823" t="s">
        <v>22</v>
      </c>
      <c r="I2823" t="s">
        <v>35</v>
      </c>
      <c r="J2823" t="s">
        <v>23</v>
      </c>
      <c r="K2823" t="s">
        <v>23</v>
      </c>
      <c r="L2823" t="s">
        <v>23</v>
      </c>
      <c r="M2823" t="s">
        <v>23</v>
      </c>
      <c r="N2823" t="s">
        <v>23</v>
      </c>
      <c r="O2823" t="s">
        <v>23</v>
      </c>
      <c r="P2823" t="s">
        <v>26</v>
      </c>
      <c r="Q2823">
        <v>1</v>
      </c>
      <c r="R2823" t="s">
        <v>27</v>
      </c>
      <c r="S2823">
        <v>74.400000000000006</v>
      </c>
      <c r="T2823">
        <v>74.400000000000006</v>
      </c>
      <c r="U2823">
        <v>1</v>
      </c>
    </row>
    <row r="2824" spans="1:21" x14ac:dyDescent="0.25">
      <c r="A2824" t="s">
        <v>2856</v>
      </c>
      <c r="B2824">
        <v>0</v>
      </c>
      <c r="C2824">
        <v>0</v>
      </c>
      <c r="D2824">
        <v>1</v>
      </c>
      <c r="E2824">
        <v>1</v>
      </c>
      <c r="F2824">
        <v>41</v>
      </c>
      <c r="G2824">
        <v>1</v>
      </c>
      <c r="H2824" t="s">
        <v>22</v>
      </c>
      <c r="I2824" t="s">
        <v>25</v>
      </c>
      <c r="J2824" t="s">
        <v>22</v>
      </c>
      <c r="K2824" t="s">
        <v>22</v>
      </c>
      <c r="L2824" t="s">
        <v>22</v>
      </c>
      <c r="M2824" t="s">
        <v>22</v>
      </c>
      <c r="N2824" t="s">
        <v>23</v>
      </c>
      <c r="O2824" t="s">
        <v>22</v>
      </c>
      <c r="P2824" t="s">
        <v>26</v>
      </c>
      <c r="Q2824">
        <v>0</v>
      </c>
      <c r="R2824" t="s">
        <v>38</v>
      </c>
      <c r="S2824">
        <v>79.900000000000006</v>
      </c>
      <c r="T2824">
        <v>3326.2</v>
      </c>
      <c r="U2824">
        <v>1</v>
      </c>
    </row>
    <row r="2825" spans="1:21" x14ac:dyDescent="0.25">
      <c r="A2825" t="s">
        <v>2857</v>
      </c>
      <c r="B2825">
        <v>1</v>
      </c>
      <c r="C2825">
        <v>0</v>
      </c>
      <c r="D2825">
        <v>1</v>
      </c>
      <c r="E2825">
        <v>0</v>
      </c>
      <c r="F2825">
        <v>39</v>
      </c>
      <c r="G2825">
        <v>1</v>
      </c>
      <c r="H2825" t="s">
        <v>23</v>
      </c>
      <c r="I2825" t="s">
        <v>23</v>
      </c>
      <c r="J2825" t="s">
        <v>44</v>
      </c>
      <c r="K2825" t="s">
        <v>44</v>
      </c>
      <c r="L2825" t="s">
        <v>44</v>
      </c>
      <c r="M2825" t="s">
        <v>44</v>
      </c>
      <c r="N2825" t="s">
        <v>44</v>
      </c>
      <c r="O2825" t="s">
        <v>44</v>
      </c>
      <c r="P2825" t="s">
        <v>45</v>
      </c>
      <c r="Q2825">
        <v>1</v>
      </c>
      <c r="R2825" t="s">
        <v>33</v>
      </c>
      <c r="S2825">
        <v>20.45</v>
      </c>
      <c r="T2825">
        <v>790</v>
      </c>
      <c r="U2825">
        <v>0</v>
      </c>
    </row>
    <row r="2826" spans="1:21" x14ac:dyDescent="0.25">
      <c r="A2826" t="s">
        <v>2858</v>
      </c>
      <c r="B2826">
        <v>1</v>
      </c>
      <c r="C2826">
        <v>0</v>
      </c>
      <c r="D2826">
        <v>1</v>
      </c>
      <c r="E2826">
        <v>0</v>
      </c>
      <c r="F2826">
        <v>63</v>
      </c>
      <c r="G2826">
        <v>1</v>
      </c>
      <c r="H2826" t="s">
        <v>23</v>
      </c>
      <c r="I2826" t="s">
        <v>23</v>
      </c>
      <c r="J2826" t="s">
        <v>44</v>
      </c>
      <c r="K2826" t="s">
        <v>44</v>
      </c>
      <c r="L2826" t="s">
        <v>44</v>
      </c>
      <c r="M2826" t="s">
        <v>44</v>
      </c>
      <c r="N2826" t="s">
        <v>44</v>
      </c>
      <c r="O2826" t="s">
        <v>44</v>
      </c>
      <c r="P2826" t="s">
        <v>45</v>
      </c>
      <c r="Q2826">
        <v>0</v>
      </c>
      <c r="R2826" t="s">
        <v>30</v>
      </c>
      <c r="S2826">
        <v>19.25</v>
      </c>
      <c r="T2826">
        <v>1237.6500000000001</v>
      </c>
      <c r="U2826">
        <v>0</v>
      </c>
    </row>
    <row r="2827" spans="1:21" x14ac:dyDescent="0.25">
      <c r="A2827" t="s">
        <v>2859</v>
      </c>
      <c r="B2827">
        <v>1</v>
      </c>
      <c r="C2827">
        <v>0</v>
      </c>
      <c r="D2827">
        <v>0</v>
      </c>
      <c r="E2827">
        <v>0</v>
      </c>
      <c r="F2827">
        <v>15</v>
      </c>
      <c r="G2827">
        <v>1</v>
      </c>
      <c r="H2827" t="s">
        <v>22</v>
      </c>
      <c r="I2827" t="s">
        <v>23</v>
      </c>
      <c r="J2827" t="s">
        <v>44</v>
      </c>
      <c r="K2827" t="s">
        <v>44</v>
      </c>
      <c r="L2827" t="s">
        <v>44</v>
      </c>
      <c r="M2827" t="s">
        <v>44</v>
      </c>
      <c r="N2827" t="s">
        <v>44</v>
      </c>
      <c r="O2827" t="s">
        <v>44</v>
      </c>
      <c r="P2827" t="s">
        <v>26</v>
      </c>
      <c r="Q2827">
        <v>1</v>
      </c>
      <c r="R2827" t="s">
        <v>27</v>
      </c>
      <c r="S2827">
        <v>26.35</v>
      </c>
      <c r="T2827">
        <v>378.6</v>
      </c>
      <c r="U2827">
        <v>0</v>
      </c>
    </row>
    <row r="2828" spans="1:21" x14ac:dyDescent="0.25">
      <c r="A2828" t="s">
        <v>2860</v>
      </c>
      <c r="B2828">
        <v>0</v>
      </c>
      <c r="C2828">
        <v>0</v>
      </c>
      <c r="D2828">
        <v>1</v>
      </c>
      <c r="E2828">
        <v>0</v>
      </c>
      <c r="F2828">
        <v>13</v>
      </c>
      <c r="G2828">
        <v>1</v>
      </c>
      <c r="H2828" t="s">
        <v>23</v>
      </c>
      <c r="I2828" t="s">
        <v>25</v>
      </c>
      <c r="J2828" t="s">
        <v>23</v>
      </c>
      <c r="K2828" t="s">
        <v>23</v>
      </c>
      <c r="L2828" t="s">
        <v>23</v>
      </c>
      <c r="M2828" t="s">
        <v>23</v>
      </c>
      <c r="N2828" t="s">
        <v>23</v>
      </c>
      <c r="O2828" t="s">
        <v>23</v>
      </c>
      <c r="P2828" t="s">
        <v>29</v>
      </c>
      <c r="Q2828">
        <v>0</v>
      </c>
      <c r="R2828" t="s">
        <v>27</v>
      </c>
      <c r="S2828">
        <v>43.8</v>
      </c>
      <c r="T2828">
        <v>592.65</v>
      </c>
      <c r="U2828">
        <v>0</v>
      </c>
    </row>
    <row r="2829" spans="1:21" x14ac:dyDescent="0.25">
      <c r="A2829" t="s">
        <v>2861</v>
      </c>
      <c r="B2829">
        <v>1</v>
      </c>
      <c r="C2829">
        <v>0</v>
      </c>
      <c r="D2829">
        <v>0</v>
      </c>
      <c r="E2829">
        <v>0</v>
      </c>
      <c r="F2829">
        <v>1</v>
      </c>
      <c r="G2829">
        <v>1</v>
      </c>
      <c r="H2829" t="s">
        <v>23</v>
      </c>
      <c r="I2829" t="s">
        <v>25</v>
      </c>
      <c r="J2829" t="s">
        <v>23</v>
      </c>
      <c r="K2829" t="s">
        <v>22</v>
      </c>
      <c r="L2829" t="s">
        <v>23</v>
      </c>
      <c r="M2829" t="s">
        <v>23</v>
      </c>
      <c r="N2829" t="s">
        <v>23</v>
      </c>
      <c r="O2829" t="s">
        <v>23</v>
      </c>
      <c r="P2829" t="s">
        <v>26</v>
      </c>
      <c r="Q2829">
        <v>1</v>
      </c>
      <c r="R2829" t="s">
        <v>30</v>
      </c>
      <c r="S2829">
        <v>50.15</v>
      </c>
      <c r="T2829">
        <v>50.15</v>
      </c>
      <c r="U2829">
        <v>0</v>
      </c>
    </row>
    <row r="2830" spans="1:21" x14ac:dyDescent="0.25">
      <c r="A2830" t="s">
        <v>2862</v>
      </c>
      <c r="B2830">
        <v>1</v>
      </c>
      <c r="C2830">
        <v>0</v>
      </c>
      <c r="D2830">
        <v>0</v>
      </c>
      <c r="E2830">
        <v>0</v>
      </c>
      <c r="F2830">
        <v>1</v>
      </c>
      <c r="G2830">
        <v>1</v>
      </c>
      <c r="H2830" t="s">
        <v>23</v>
      </c>
      <c r="I2830" t="s">
        <v>23</v>
      </c>
      <c r="J2830" t="s">
        <v>44</v>
      </c>
      <c r="K2830" t="s">
        <v>44</v>
      </c>
      <c r="L2830" t="s">
        <v>44</v>
      </c>
      <c r="M2830" t="s">
        <v>44</v>
      </c>
      <c r="N2830" t="s">
        <v>44</v>
      </c>
      <c r="O2830" t="s">
        <v>44</v>
      </c>
      <c r="P2830" t="s">
        <v>45</v>
      </c>
      <c r="Q2830">
        <v>0</v>
      </c>
      <c r="R2830" t="s">
        <v>30</v>
      </c>
      <c r="S2830">
        <v>20.45</v>
      </c>
      <c r="T2830">
        <v>20.45</v>
      </c>
      <c r="U2830">
        <v>0</v>
      </c>
    </row>
    <row r="2831" spans="1:21" x14ac:dyDescent="0.25">
      <c r="A2831" t="s">
        <v>2863</v>
      </c>
      <c r="B2831">
        <v>1</v>
      </c>
      <c r="C2831">
        <v>1</v>
      </c>
      <c r="D2831">
        <v>0</v>
      </c>
      <c r="E2831">
        <v>0</v>
      </c>
      <c r="F2831">
        <v>8</v>
      </c>
      <c r="G2831">
        <v>1</v>
      </c>
      <c r="H2831" t="s">
        <v>23</v>
      </c>
      <c r="I2831" t="s">
        <v>35</v>
      </c>
      <c r="J2831" t="s">
        <v>23</v>
      </c>
      <c r="K2831" t="s">
        <v>23</v>
      </c>
      <c r="L2831" t="s">
        <v>23</v>
      </c>
      <c r="M2831" t="s">
        <v>23</v>
      </c>
      <c r="N2831" t="s">
        <v>23</v>
      </c>
      <c r="O2831" t="s">
        <v>23</v>
      </c>
      <c r="P2831" t="s">
        <v>26</v>
      </c>
      <c r="Q2831">
        <v>1</v>
      </c>
      <c r="R2831" t="s">
        <v>27</v>
      </c>
      <c r="S2831">
        <v>69.7</v>
      </c>
      <c r="T2831">
        <v>560.85</v>
      </c>
      <c r="U2831">
        <v>1</v>
      </c>
    </row>
    <row r="2832" spans="1:21" x14ac:dyDescent="0.25">
      <c r="A2832" t="s">
        <v>2864</v>
      </c>
      <c r="B2832">
        <v>1</v>
      </c>
      <c r="C2832">
        <v>0</v>
      </c>
      <c r="D2832">
        <v>0</v>
      </c>
      <c r="E2832">
        <v>0</v>
      </c>
      <c r="F2832">
        <v>60</v>
      </c>
      <c r="G2832">
        <v>1</v>
      </c>
      <c r="H2832" t="s">
        <v>23</v>
      </c>
      <c r="I2832" t="s">
        <v>25</v>
      </c>
      <c r="J2832" t="s">
        <v>22</v>
      </c>
      <c r="K2832" t="s">
        <v>22</v>
      </c>
      <c r="L2832" t="s">
        <v>22</v>
      </c>
      <c r="M2832" t="s">
        <v>23</v>
      </c>
      <c r="N2832" t="s">
        <v>23</v>
      </c>
      <c r="O2832" t="s">
        <v>23</v>
      </c>
      <c r="P2832" t="s">
        <v>45</v>
      </c>
      <c r="Q2832">
        <v>0</v>
      </c>
      <c r="R2832" t="s">
        <v>27</v>
      </c>
      <c r="S2832">
        <v>61.4</v>
      </c>
      <c r="T2832">
        <v>3638.25</v>
      </c>
      <c r="U2832">
        <v>0</v>
      </c>
    </row>
    <row r="2833" spans="1:21" x14ac:dyDescent="0.25">
      <c r="A2833" t="s">
        <v>2865</v>
      </c>
      <c r="B2833">
        <v>0</v>
      </c>
      <c r="C2833">
        <v>1</v>
      </c>
      <c r="D2833">
        <v>1</v>
      </c>
      <c r="E2833">
        <v>0</v>
      </c>
      <c r="F2833">
        <v>12</v>
      </c>
      <c r="G2833">
        <v>1</v>
      </c>
      <c r="H2833" t="s">
        <v>22</v>
      </c>
      <c r="I2833" t="s">
        <v>35</v>
      </c>
      <c r="J2833" t="s">
        <v>23</v>
      </c>
      <c r="K2833" t="s">
        <v>22</v>
      </c>
      <c r="L2833" t="s">
        <v>22</v>
      </c>
      <c r="M2833" t="s">
        <v>23</v>
      </c>
      <c r="N2833" t="s">
        <v>22</v>
      </c>
      <c r="O2833" t="s">
        <v>23</v>
      </c>
      <c r="P2833" t="s">
        <v>26</v>
      </c>
      <c r="Q2833">
        <v>1</v>
      </c>
      <c r="R2833" t="s">
        <v>27</v>
      </c>
      <c r="S2833">
        <v>98.1</v>
      </c>
      <c r="T2833">
        <v>1060.2</v>
      </c>
      <c r="U2833">
        <v>1</v>
      </c>
    </row>
    <row r="2834" spans="1:21" x14ac:dyDescent="0.25">
      <c r="A2834" t="s">
        <v>2866</v>
      </c>
      <c r="B2834">
        <v>1</v>
      </c>
      <c r="C2834">
        <v>0</v>
      </c>
      <c r="D2834">
        <v>1</v>
      </c>
      <c r="E2834">
        <v>0</v>
      </c>
      <c r="F2834">
        <v>40</v>
      </c>
      <c r="G2834">
        <v>1</v>
      </c>
      <c r="H2834" t="s">
        <v>22</v>
      </c>
      <c r="I2834" t="s">
        <v>25</v>
      </c>
      <c r="J2834" t="s">
        <v>23</v>
      </c>
      <c r="K2834" t="s">
        <v>22</v>
      </c>
      <c r="L2834" t="s">
        <v>23</v>
      </c>
      <c r="M2834" t="s">
        <v>22</v>
      </c>
      <c r="N2834" t="s">
        <v>22</v>
      </c>
      <c r="O2834" t="s">
        <v>23</v>
      </c>
      <c r="P2834" t="s">
        <v>29</v>
      </c>
      <c r="Q2834">
        <v>0</v>
      </c>
      <c r="R2834" t="s">
        <v>38</v>
      </c>
      <c r="S2834">
        <v>70.75</v>
      </c>
      <c r="T2834">
        <v>2921.75</v>
      </c>
      <c r="U2834">
        <v>0</v>
      </c>
    </row>
    <row r="2835" spans="1:21" x14ac:dyDescent="0.25">
      <c r="A2835" t="s">
        <v>2867</v>
      </c>
      <c r="B2835">
        <v>0</v>
      </c>
      <c r="C2835">
        <v>0</v>
      </c>
      <c r="D2835">
        <v>0</v>
      </c>
      <c r="E2835">
        <v>0</v>
      </c>
      <c r="F2835">
        <v>66</v>
      </c>
      <c r="G2835">
        <v>1</v>
      </c>
      <c r="H2835" t="s">
        <v>23</v>
      </c>
      <c r="I2835" t="s">
        <v>25</v>
      </c>
      <c r="J2835" t="s">
        <v>22</v>
      </c>
      <c r="K2835" t="s">
        <v>22</v>
      </c>
      <c r="L2835" t="s">
        <v>22</v>
      </c>
      <c r="M2835" t="s">
        <v>23</v>
      </c>
      <c r="N2835" t="s">
        <v>23</v>
      </c>
      <c r="O2835" t="s">
        <v>23</v>
      </c>
      <c r="P2835" t="s">
        <v>45</v>
      </c>
      <c r="Q2835">
        <v>1</v>
      </c>
      <c r="R2835" t="s">
        <v>33</v>
      </c>
      <c r="S2835">
        <v>61.15</v>
      </c>
      <c r="T2835">
        <v>4017.45</v>
      </c>
      <c r="U2835">
        <v>0</v>
      </c>
    </row>
    <row r="2836" spans="1:21" x14ac:dyDescent="0.25">
      <c r="A2836" t="s">
        <v>2868</v>
      </c>
      <c r="B2836">
        <v>1</v>
      </c>
      <c r="C2836">
        <v>0</v>
      </c>
      <c r="D2836">
        <v>1</v>
      </c>
      <c r="E2836">
        <v>1</v>
      </c>
      <c r="F2836">
        <v>42</v>
      </c>
      <c r="G2836">
        <v>1</v>
      </c>
      <c r="H2836" t="s">
        <v>23</v>
      </c>
      <c r="I2836" t="s">
        <v>23</v>
      </c>
      <c r="J2836" t="s">
        <v>44</v>
      </c>
      <c r="K2836" t="s">
        <v>44</v>
      </c>
      <c r="L2836" t="s">
        <v>44</v>
      </c>
      <c r="M2836" t="s">
        <v>44</v>
      </c>
      <c r="N2836" t="s">
        <v>44</v>
      </c>
      <c r="O2836" t="s">
        <v>44</v>
      </c>
      <c r="P2836" t="s">
        <v>29</v>
      </c>
      <c r="Q2836">
        <v>0</v>
      </c>
      <c r="R2836" t="s">
        <v>30</v>
      </c>
      <c r="S2836">
        <v>20.25</v>
      </c>
      <c r="T2836">
        <v>854.9</v>
      </c>
      <c r="U2836">
        <v>0</v>
      </c>
    </row>
    <row r="2837" spans="1:21" x14ac:dyDescent="0.25">
      <c r="A2837" t="s">
        <v>2869</v>
      </c>
      <c r="B2837">
        <v>0</v>
      </c>
      <c r="C2837">
        <v>1</v>
      </c>
      <c r="D2837">
        <v>0</v>
      </c>
      <c r="E2837">
        <v>0</v>
      </c>
      <c r="F2837">
        <v>66</v>
      </c>
      <c r="G2837">
        <v>1</v>
      </c>
      <c r="H2837" t="s">
        <v>22</v>
      </c>
      <c r="I2837" t="s">
        <v>25</v>
      </c>
      <c r="J2837" t="s">
        <v>22</v>
      </c>
      <c r="K2837" t="s">
        <v>22</v>
      </c>
      <c r="L2837" t="s">
        <v>23</v>
      </c>
      <c r="M2837" t="s">
        <v>22</v>
      </c>
      <c r="N2837" t="s">
        <v>23</v>
      </c>
      <c r="O2837" t="s">
        <v>23</v>
      </c>
      <c r="P2837" t="s">
        <v>29</v>
      </c>
      <c r="Q2837">
        <v>1</v>
      </c>
      <c r="R2837" t="s">
        <v>38</v>
      </c>
      <c r="S2837">
        <v>63.85</v>
      </c>
      <c r="T2837">
        <v>4174.3500000000004</v>
      </c>
      <c r="U2837">
        <v>0</v>
      </c>
    </row>
    <row r="2838" spans="1:21" x14ac:dyDescent="0.25">
      <c r="A2838" t="s">
        <v>2870</v>
      </c>
      <c r="B2838">
        <v>1</v>
      </c>
      <c r="C2838">
        <v>0</v>
      </c>
      <c r="D2838">
        <v>0</v>
      </c>
      <c r="E2838">
        <v>0</v>
      </c>
      <c r="F2838">
        <v>49</v>
      </c>
      <c r="G2838">
        <v>1</v>
      </c>
      <c r="H2838" t="s">
        <v>22</v>
      </c>
      <c r="I2838" t="s">
        <v>35</v>
      </c>
      <c r="J2838" t="s">
        <v>23</v>
      </c>
      <c r="K2838" t="s">
        <v>22</v>
      </c>
      <c r="L2838" t="s">
        <v>23</v>
      </c>
      <c r="M2838" t="s">
        <v>23</v>
      </c>
      <c r="N2838" t="s">
        <v>22</v>
      </c>
      <c r="O2838" t="s">
        <v>22</v>
      </c>
      <c r="P2838" t="s">
        <v>26</v>
      </c>
      <c r="Q2838">
        <v>0</v>
      </c>
      <c r="R2838" t="s">
        <v>27</v>
      </c>
      <c r="S2838">
        <v>98.7</v>
      </c>
      <c r="T2838">
        <v>4920.55</v>
      </c>
      <c r="U2838">
        <v>0</v>
      </c>
    </row>
    <row r="2839" spans="1:21" x14ac:dyDescent="0.25">
      <c r="A2839" t="s">
        <v>2871</v>
      </c>
      <c r="B2839">
        <v>0</v>
      </c>
      <c r="C2839">
        <v>0</v>
      </c>
      <c r="D2839">
        <v>0</v>
      </c>
      <c r="E2839">
        <v>0</v>
      </c>
      <c r="F2839">
        <v>1</v>
      </c>
      <c r="G2839">
        <v>1</v>
      </c>
      <c r="H2839" t="s">
        <v>23</v>
      </c>
      <c r="I2839" t="s">
        <v>23</v>
      </c>
      <c r="J2839" t="s">
        <v>44</v>
      </c>
      <c r="K2839" t="s">
        <v>44</v>
      </c>
      <c r="L2839" t="s">
        <v>44</v>
      </c>
      <c r="M2839" t="s">
        <v>44</v>
      </c>
      <c r="N2839" t="s">
        <v>44</v>
      </c>
      <c r="O2839" t="s">
        <v>44</v>
      </c>
      <c r="P2839" t="s">
        <v>26</v>
      </c>
      <c r="Q2839">
        <v>0</v>
      </c>
      <c r="R2839" t="s">
        <v>30</v>
      </c>
      <c r="S2839">
        <v>20.5</v>
      </c>
      <c r="T2839">
        <v>20.5</v>
      </c>
      <c r="U2839">
        <v>1</v>
      </c>
    </row>
    <row r="2840" spans="1:21" x14ac:dyDescent="0.25">
      <c r="A2840" t="s">
        <v>2872</v>
      </c>
      <c r="B2840">
        <v>0</v>
      </c>
      <c r="C2840">
        <v>0</v>
      </c>
      <c r="D2840">
        <v>0</v>
      </c>
      <c r="E2840">
        <v>0</v>
      </c>
      <c r="F2840">
        <v>41</v>
      </c>
      <c r="G2840">
        <v>1</v>
      </c>
      <c r="H2840" t="s">
        <v>23</v>
      </c>
      <c r="I2840" t="s">
        <v>23</v>
      </c>
      <c r="J2840" t="s">
        <v>44</v>
      </c>
      <c r="K2840" t="s">
        <v>44</v>
      </c>
      <c r="L2840" t="s">
        <v>44</v>
      </c>
      <c r="M2840" t="s">
        <v>44</v>
      </c>
      <c r="N2840" t="s">
        <v>44</v>
      </c>
      <c r="O2840" t="s">
        <v>44</v>
      </c>
      <c r="P2840" t="s">
        <v>45</v>
      </c>
      <c r="Q2840">
        <v>0</v>
      </c>
      <c r="R2840" t="s">
        <v>30</v>
      </c>
      <c r="S2840">
        <v>20</v>
      </c>
      <c r="T2840">
        <v>810.3</v>
      </c>
      <c r="U2840">
        <v>0</v>
      </c>
    </row>
    <row r="2841" spans="1:21" x14ac:dyDescent="0.25">
      <c r="A2841" t="s">
        <v>2873</v>
      </c>
      <c r="B2841">
        <v>0</v>
      </c>
      <c r="C2841">
        <v>0</v>
      </c>
      <c r="D2841">
        <v>1</v>
      </c>
      <c r="E2841">
        <v>1</v>
      </c>
      <c r="F2841">
        <v>41</v>
      </c>
      <c r="G2841">
        <v>1</v>
      </c>
      <c r="H2841" t="s">
        <v>23</v>
      </c>
      <c r="I2841" t="s">
        <v>23</v>
      </c>
      <c r="J2841" t="s">
        <v>44</v>
      </c>
      <c r="K2841" t="s">
        <v>44</v>
      </c>
      <c r="L2841" t="s">
        <v>44</v>
      </c>
      <c r="M2841" t="s">
        <v>44</v>
      </c>
      <c r="N2841" t="s">
        <v>44</v>
      </c>
      <c r="O2841" t="s">
        <v>44</v>
      </c>
      <c r="P2841" t="s">
        <v>45</v>
      </c>
      <c r="Q2841">
        <v>0</v>
      </c>
      <c r="R2841" t="s">
        <v>33</v>
      </c>
      <c r="S2841">
        <v>19.3</v>
      </c>
      <c r="T2841">
        <v>772.4</v>
      </c>
      <c r="U2841">
        <v>0</v>
      </c>
    </row>
    <row r="2842" spans="1:21" x14ac:dyDescent="0.25">
      <c r="A2842" t="s">
        <v>2874</v>
      </c>
      <c r="B2842">
        <v>0</v>
      </c>
      <c r="C2842">
        <v>0</v>
      </c>
      <c r="D2842">
        <v>1</v>
      </c>
      <c r="E2842">
        <v>1</v>
      </c>
      <c r="F2842">
        <v>23</v>
      </c>
      <c r="G2842">
        <v>1</v>
      </c>
      <c r="H2842" t="s">
        <v>23</v>
      </c>
      <c r="I2842" t="s">
        <v>35</v>
      </c>
      <c r="J2842" t="s">
        <v>22</v>
      </c>
      <c r="K2842" t="s">
        <v>22</v>
      </c>
      <c r="L2842" t="s">
        <v>23</v>
      </c>
      <c r="M2842" t="s">
        <v>22</v>
      </c>
      <c r="N2842" t="s">
        <v>23</v>
      </c>
      <c r="O2842" t="s">
        <v>23</v>
      </c>
      <c r="P2842" t="s">
        <v>26</v>
      </c>
      <c r="Q2842">
        <v>0</v>
      </c>
      <c r="R2842" t="s">
        <v>30</v>
      </c>
      <c r="S2842">
        <v>84.4</v>
      </c>
      <c r="T2842">
        <v>1936.85</v>
      </c>
      <c r="U2842">
        <v>0</v>
      </c>
    </row>
    <row r="2843" spans="1:21" x14ac:dyDescent="0.25">
      <c r="A2843" t="s">
        <v>2875</v>
      </c>
      <c r="B2843">
        <v>1</v>
      </c>
      <c r="C2843">
        <v>0</v>
      </c>
      <c r="D2843">
        <v>0</v>
      </c>
      <c r="E2843">
        <v>0</v>
      </c>
      <c r="F2843">
        <v>3</v>
      </c>
      <c r="G2843">
        <v>0</v>
      </c>
      <c r="H2843" t="s">
        <v>24</v>
      </c>
      <c r="I2843" t="s">
        <v>25</v>
      </c>
      <c r="J2843" t="s">
        <v>23</v>
      </c>
      <c r="K2843" t="s">
        <v>23</v>
      </c>
      <c r="L2843" t="s">
        <v>23</v>
      </c>
      <c r="M2843" t="s">
        <v>23</v>
      </c>
      <c r="N2843" t="s">
        <v>23</v>
      </c>
      <c r="O2843" t="s">
        <v>23</v>
      </c>
      <c r="P2843" t="s">
        <v>26</v>
      </c>
      <c r="Q2843">
        <v>0</v>
      </c>
      <c r="R2843" t="s">
        <v>27</v>
      </c>
      <c r="S2843">
        <v>25.1</v>
      </c>
      <c r="T2843">
        <v>79.8</v>
      </c>
      <c r="U2843">
        <v>0</v>
      </c>
    </row>
    <row r="2844" spans="1:21" x14ac:dyDescent="0.25">
      <c r="A2844" t="s">
        <v>2876</v>
      </c>
      <c r="B2844">
        <v>0</v>
      </c>
      <c r="C2844">
        <v>0</v>
      </c>
      <c r="D2844">
        <v>0</v>
      </c>
      <c r="E2844">
        <v>0</v>
      </c>
      <c r="F2844">
        <v>4</v>
      </c>
      <c r="G2844">
        <v>0</v>
      </c>
      <c r="H2844" t="s">
        <v>24</v>
      </c>
      <c r="I2844" t="s">
        <v>25</v>
      </c>
      <c r="J2844" t="s">
        <v>22</v>
      </c>
      <c r="K2844" t="s">
        <v>23</v>
      </c>
      <c r="L2844" t="s">
        <v>22</v>
      </c>
      <c r="M2844" t="s">
        <v>22</v>
      </c>
      <c r="N2844" t="s">
        <v>23</v>
      </c>
      <c r="O2844" t="s">
        <v>22</v>
      </c>
      <c r="P2844" t="s">
        <v>26</v>
      </c>
      <c r="Q2844">
        <v>0</v>
      </c>
      <c r="R2844" t="s">
        <v>30</v>
      </c>
      <c r="S2844">
        <v>48.25</v>
      </c>
      <c r="T2844">
        <v>202.25</v>
      </c>
      <c r="U2844">
        <v>0</v>
      </c>
    </row>
    <row r="2845" spans="1:21" x14ac:dyDescent="0.25">
      <c r="A2845" t="s">
        <v>2877</v>
      </c>
      <c r="B2845">
        <v>0</v>
      </c>
      <c r="C2845">
        <v>0</v>
      </c>
      <c r="D2845">
        <v>1</v>
      </c>
      <c r="E2845">
        <v>1</v>
      </c>
      <c r="F2845">
        <v>52</v>
      </c>
      <c r="G2845">
        <v>1</v>
      </c>
      <c r="H2845" t="s">
        <v>23</v>
      </c>
      <c r="I2845" t="s">
        <v>23</v>
      </c>
      <c r="J2845" t="s">
        <v>44</v>
      </c>
      <c r="K2845" t="s">
        <v>44</v>
      </c>
      <c r="L2845" t="s">
        <v>44</v>
      </c>
      <c r="M2845" t="s">
        <v>44</v>
      </c>
      <c r="N2845" t="s">
        <v>44</v>
      </c>
      <c r="O2845" t="s">
        <v>44</v>
      </c>
      <c r="P2845" t="s">
        <v>45</v>
      </c>
      <c r="Q2845">
        <v>0</v>
      </c>
      <c r="R2845" t="s">
        <v>30</v>
      </c>
      <c r="S2845">
        <v>19.850000000000001</v>
      </c>
      <c r="T2845">
        <v>1070.5</v>
      </c>
      <c r="U2845">
        <v>0</v>
      </c>
    </row>
    <row r="2846" spans="1:21" x14ac:dyDescent="0.25">
      <c r="A2846" t="s">
        <v>2878</v>
      </c>
      <c r="B2846">
        <v>0</v>
      </c>
      <c r="C2846">
        <v>1</v>
      </c>
      <c r="D2846">
        <v>1</v>
      </c>
      <c r="E2846">
        <v>0</v>
      </c>
      <c r="F2846">
        <v>4</v>
      </c>
      <c r="G2846">
        <v>1</v>
      </c>
      <c r="H2846" t="s">
        <v>22</v>
      </c>
      <c r="I2846" t="s">
        <v>35</v>
      </c>
      <c r="J2846" t="s">
        <v>22</v>
      </c>
      <c r="K2846" t="s">
        <v>23</v>
      </c>
      <c r="L2846" t="s">
        <v>23</v>
      </c>
      <c r="M2846" t="s">
        <v>23</v>
      </c>
      <c r="N2846" t="s">
        <v>22</v>
      </c>
      <c r="O2846" t="s">
        <v>22</v>
      </c>
      <c r="P2846" t="s">
        <v>26</v>
      </c>
      <c r="Q2846">
        <v>1</v>
      </c>
      <c r="R2846" t="s">
        <v>27</v>
      </c>
      <c r="S2846">
        <v>99.6</v>
      </c>
      <c r="T2846">
        <v>347.65</v>
      </c>
      <c r="U2846">
        <v>1</v>
      </c>
    </row>
    <row r="2847" spans="1:21" x14ac:dyDescent="0.25">
      <c r="A2847" t="s">
        <v>2879</v>
      </c>
      <c r="B2847">
        <v>0</v>
      </c>
      <c r="C2847">
        <v>0</v>
      </c>
      <c r="D2847">
        <v>0</v>
      </c>
      <c r="E2847">
        <v>0</v>
      </c>
      <c r="F2847">
        <v>11</v>
      </c>
      <c r="G2847">
        <v>1</v>
      </c>
      <c r="H2847" t="s">
        <v>23</v>
      </c>
      <c r="I2847" t="s">
        <v>35</v>
      </c>
      <c r="J2847" t="s">
        <v>23</v>
      </c>
      <c r="K2847" t="s">
        <v>22</v>
      </c>
      <c r="L2847" t="s">
        <v>22</v>
      </c>
      <c r="M2847" t="s">
        <v>22</v>
      </c>
      <c r="N2847" t="s">
        <v>23</v>
      </c>
      <c r="O2847" t="s">
        <v>22</v>
      </c>
      <c r="P2847" t="s">
        <v>26</v>
      </c>
      <c r="Q2847">
        <v>1</v>
      </c>
      <c r="R2847" t="s">
        <v>27</v>
      </c>
      <c r="S2847">
        <v>94.2</v>
      </c>
      <c r="T2847">
        <v>999.9</v>
      </c>
      <c r="U2847">
        <v>0</v>
      </c>
    </row>
    <row r="2848" spans="1:21" x14ac:dyDescent="0.25">
      <c r="A2848" t="s">
        <v>2880</v>
      </c>
      <c r="B2848">
        <v>0</v>
      </c>
      <c r="C2848">
        <v>0</v>
      </c>
      <c r="D2848">
        <v>1</v>
      </c>
      <c r="E2848">
        <v>0</v>
      </c>
      <c r="F2848">
        <v>2</v>
      </c>
      <c r="G2848">
        <v>1</v>
      </c>
      <c r="H2848" t="s">
        <v>23</v>
      </c>
      <c r="I2848" t="s">
        <v>25</v>
      </c>
      <c r="J2848" t="s">
        <v>22</v>
      </c>
      <c r="K2848" t="s">
        <v>23</v>
      </c>
      <c r="L2848" t="s">
        <v>23</v>
      </c>
      <c r="M2848" t="s">
        <v>23</v>
      </c>
      <c r="N2848" t="s">
        <v>23</v>
      </c>
      <c r="O2848" t="s">
        <v>22</v>
      </c>
      <c r="P2848" t="s">
        <v>26</v>
      </c>
      <c r="Q2848">
        <v>1</v>
      </c>
      <c r="R2848" t="s">
        <v>30</v>
      </c>
      <c r="S2848">
        <v>62.15</v>
      </c>
      <c r="T2848">
        <v>113.1</v>
      </c>
      <c r="U2848">
        <v>0</v>
      </c>
    </row>
    <row r="2849" spans="1:21" x14ac:dyDescent="0.25">
      <c r="A2849" t="s">
        <v>2881</v>
      </c>
      <c r="B2849">
        <v>0</v>
      </c>
      <c r="C2849">
        <v>0</v>
      </c>
      <c r="D2849">
        <v>1</v>
      </c>
      <c r="E2849">
        <v>0</v>
      </c>
      <c r="F2849">
        <v>26</v>
      </c>
      <c r="G2849">
        <v>1</v>
      </c>
      <c r="H2849" t="s">
        <v>22</v>
      </c>
      <c r="I2849" t="s">
        <v>35</v>
      </c>
      <c r="J2849" t="s">
        <v>23</v>
      </c>
      <c r="K2849" t="s">
        <v>22</v>
      </c>
      <c r="L2849" t="s">
        <v>23</v>
      </c>
      <c r="M2849" t="s">
        <v>23</v>
      </c>
      <c r="N2849" t="s">
        <v>23</v>
      </c>
      <c r="O2849" t="s">
        <v>23</v>
      </c>
      <c r="P2849" t="s">
        <v>26</v>
      </c>
      <c r="Q2849">
        <v>0</v>
      </c>
      <c r="R2849" t="s">
        <v>33</v>
      </c>
      <c r="S2849">
        <v>79.3</v>
      </c>
      <c r="T2849">
        <v>2015.8</v>
      </c>
      <c r="U2849">
        <v>0</v>
      </c>
    </row>
    <row r="2850" spans="1:21" x14ac:dyDescent="0.25">
      <c r="A2850" t="s">
        <v>2882</v>
      </c>
      <c r="B2850">
        <v>1</v>
      </c>
      <c r="C2850">
        <v>0</v>
      </c>
      <c r="D2850">
        <v>1</v>
      </c>
      <c r="E2850">
        <v>1</v>
      </c>
      <c r="F2850">
        <v>24</v>
      </c>
      <c r="G2850">
        <v>1</v>
      </c>
      <c r="H2850" t="s">
        <v>23</v>
      </c>
      <c r="I2850" t="s">
        <v>25</v>
      </c>
      <c r="J2850" t="s">
        <v>22</v>
      </c>
      <c r="K2850" t="s">
        <v>23</v>
      </c>
      <c r="L2850" t="s">
        <v>22</v>
      </c>
      <c r="M2850" t="s">
        <v>23</v>
      </c>
      <c r="N2850" t="s">
        <v>23</v>
      </c>
      <c r="O2850" t="s">
        <v>23</v>
      </c>
      <c r="P2850" t="s">
        <v>29</v>
      </c>
      <c r="Q2850">
        <v>1</v>
      </c>
      <c r="R2850" t="s">
        <v>38</v>
      </c>
      <c r="S2850">
        <v>56.25</v>
      </c>
      <c r="T2850">
        <v>1454.25</v>
      </c>
      <c r="U2850">
        <v>0</v>
      </c>
    </row>
    <row r="2851" spans="1:21" x14ac:dyDescent="0.25">
      <c r="A2851" t="s">
        <v>2883</v>
      </c>
      <c r="B2851">
        <v>0</v>
      </c>
      <c r="C2851">
        <v>0</v>
      </c>
      <c r="D2851">
        <v>0</v>
      </c>
      <c r="E2851">
        <v>0</v>
      </c>
      <c r="F2851">
        <v>12</v>
      </c>
      <c r="G2851">
        <v>1</v>
      </c>
      <c r="H2851" t="s">
        <v>23</v>
      </c>
      <c r="I2851" t="s">
        <v>23</v>
      </c>
      <c r="J2851" t="s">
        <v>44</v>
      </c>
      <c r="K2851" t="s">
        <v>44</v>
      </c>
      <c r="L2851" t="s">
        <v>44</v>
      </c>
      <c r="M2851" t="s">
        <v>44</v>
      </c>
      <c r="N2851" t="s">
        <v>44</v>
      </c>
      <c r="O2851" t="s">
        <v>44</v>
      </c>
      <c r="P2851" t="s">
        <v>26</v>
      </c>
      <c r="Q2851">
        <v>0</v>
      </c>
      <c r="R2851" t="s">
        <v>30</v>
      </c>
      <c r="S2851">
        <v>20.3</v>
      </c>
      <c r="T2851">
        <v>246.7</v>
      </c>
      <c r="U2851">
        <v>0</v>
      </c>
    </row>
    <row r="2852" spans="1:21" x14ac:dyDescent="0.25">
      <c r="A2852" t="s">
        <v>2884</v>
      </c>
      <c r="B2852">
        <v>1</v>
      </c>
      <c r="C2852">
        <v>1</v>
      </c>
      <c r="D2852">
        <v>1</v>
      </c>
      <c r="E2852">
        <v>0</v>
      </c>
      <c r="F2852">
        <v>60</v>
      </c>
      <c r="G2852">
        <v>1</v>
      </c>
      <c r="H2852" t="s">
        <v>22</v>
      </c>
      <c r="I2852" t="s">
        <v>35</v>
      </c>
      <c r="J2852" t="s">
        <v>23</v>
      </c>
      <c r="K2852" t="s">
        <v>23</v>
      </c>
      <c r="L2852" t="s">
        <v>23</v>
      </c>
      <c r="M2852" t="s">
        <v>22</v>
      </c>
      <c r="N2852" t="s">
        <v>22</v>
      </c>
      <c r="O2852" t="s">
        <v>22</v>
      </c>
      <c r="P2852" t="s">
        <v>26</v>
      </c>
      <c r="Q2852">
        <v>1</v>
      </c>
      <c r="R2852" t="s">
        <v>27</v>
      </c>
      <c r="S2852">
        <v>99</v>
      </c>
      <c r="T2852">
        <v>6017.9</v>
      </c>
      <c r="U2852">
        <v>0</v>
      </c>
    </row>
    <row r="2853" spans="1:21" x14ac:dyDescent="0.25">
      <c r="A2853" t="s">
        <v>2885</v>
      </c>
      <c r="B2853">
        <v>0</v>
      </c>
      <c r="C2853">
        <v>0</v>
      </c>
      <c r="D2853">
        <v>1</v>
      </c>
      <c r="E2853">
        <v>1</v>
      </c>
      <c r="F2853">
        <v>64</v>
      </c>
      <c r="G2853">
        <v>1</v>
      </c>
      <c r="H2853" t="s">
        <v>22</v>
      </c>
      <c r="I2853" t="s">
        <v>25</v>
      </c>
      <c r="J2853" t="s">
        <v>22</v>
      </c>
      <c r="K2853" t="s">
        <v>22</v>
      </c>
      <c r="L2853" t="s">
        <v>22</v>
      </c>
      <c r="M2853" t="s">
        <v>22</v>
      </c>
      <c r="N2853" t="s">
        <v>22</v>
      </c>
      <c r="O2853" t="s">
        <v>22</v>
      </c>
      <c r="P2853" t="s">
        <v>45</v>
      </c>
      <c r="Q2853">
        <v>1</v>
      </c>
      <c r="R2853" t="s">
        <v>30</v>
      </c>
      <c r="S2853">
        <v>90.6</v>
      </c>
      <c r="T2853">
        <v>5817.45</v>
      </c>
      <c r="U2853">
        <v>0</v>
      </c>
    </row>
    <row r="2854" spans="1:21" x14ac:dyDescent="0.25">
      <c r="A2854" t="s">
        <v>2886</v>
      </c>
      <c r="B2854">
        <v>1</v>
      </c>
      <c r="C2854">
        <v>0</v>
      </c>
      <c r="D2854">
        <v>1</v>
      </c>
      <c r="E2854">
        <v>0</v>
      </c>
      <c r="F2854">
        <v>66</v>
      </c>
      <c r="G2854">
        <v>1</v>
      </c>
      <c r="H2854" t="s">
        <v>23</v>
      </c>
      <c r="I2854" t="s">
        <v>25</v>
      </c>
      <c r="J2854" t="s">
        <v>22</v>
      </c>
      <c r="K2854" t="s">
        <v>22</v>
      </c>
      <c r="L2854" t="s">
        <v>22</v>
      </c>
      <c r="M2854" t="s">
        <v>22</v>
      </c>
      <c r="N2854" t="s">
        <v>22</v>
      </c>
      <c r="O2854" t="s">
        <v>22</v>
      </c>
      <c r="P2854" t="s">
        <v>45</v>
      </c>
      <c r="Q2854">
        <v>1</v>
      </c>
      <c r="R2854" t="s">
        <v>33</v>
      </c>
      <c r="S2854">
        <v>85.9</v>
      </c>
      <c r="T2854">
        <v>5595.3</v>
      </c>
      <c r="U2854">
        <v>0</v>
      </c>
    </row>
    <row r="2855" spans="1:21" x14ac:dyDescent="0.25">
      <c r="A2855" t="s">
        <v>2887</v>
      </c>
      <c r="B2855">
        <v>0</v>
      </c>
      <c r="C2855">
        <v>0</v>
      </c>
      <c r="D2855">
        <v>0</v>
      </c>
      <c r="E2855">
        <v>0</v>
      </c>
      <c r="F2855">
        <v>60</v>
      </c>
      <c r="G2855">
        <v>1</v>
      </c>
      <c r="H2855" t="s">
        <v>22</v>
      </c>
      <c r="I2855" t="s">
        <v>35</v>
      </c>
      <c r="J2855" t="s">
        <v>23</v>
      </c>
      <c r="K2855" t="s">
        <v>23</v>
      </c>
      <c r="L2855" t="s">
        <v>22</v>
      </c>
      <c r="M2855" t="s">
        <v>23</v>
      </c>
      <c r="N2855" t="s">
        <v>23</v>
      </c>
      <c r="O2855" t="s">
        <v>23</v>
      </c>
      <c r="P2855" t="s">
        <v>29</v>
      </c>
      <c r="Q2855">
        <v>1</v>
      </c>
      <c r="R2855" t="s">
        <v>33</v>
      </c>
      <c r="S2855">
        <v>79.2</v>
      </c>
      <c r="T2855">
        <v>4765</v>
      </c>
      <c r="U2855">
        <v>0</v>
      </c>
    </row>
    <row r="2856" spans="1:21" x14ac:dyDescent="0.25">
      <c r="A2856" t="s">
        <v>2888</v>
      </c>
      <c r="B2856">
        <v>1</v>
      </c>
      <c r="C2856">
        <v>0</v>
      </c>
      <c r="D2856">
        <v>1</v>
      </c>
      <c r="E2856">
        <v>1</v>
      </c>
      <c r="F2856">
        <v>17</v>
      </c>
      <c r="G2856">
        <v>1</v>
      </c>
      <c r="H2856" t="s">
        <v>22</v>
      </c>
      <c r="I2856" t="s">
        <v>25</v>
      </c>
      <c r="J2856" t="s">
        <v>22</v>
      </c>
      <c r="K2856" t="s">
        <v>23</v>
      </c>
      <c r="L2856" t="s">
        <v>22</v>
      </c>
      <c r="M2856" t="s">
        <v>23</v>
      </c>
      <c r="N2856" t="s">
        <v>22</v>
      </c>
      <c r="O2856" t="s">
        <v>23</v>
      </c>
      <c r="P2856" t="s">
        <v>29</v>
      </c>
      <c r="Q2856">
        <v>1</v>
      </c>
      <c r="R2856" t="s">
        <v>33</v>
      </c>
      <c r="S2856">
        <v>70.349999999999994</v>
      </c>
      <c r="T2856">
        <v>1201.6500000000001</v>
      </c>
      <c r="U2856">
        <v>0</v>
      </c>
    </row>
    <row r="2857" spans="1:21" x14ac:dyDescent="0.25">
      <c r="A2857" t="s">
        <v>2889</v>
      </c>
      <c r="B2857">
        <v>1</v>
      </c>
      <c r="C2857">
        <v>0</v>
      </c>
      <c r="D2857">
        <v>1</v>
      </c>
      <c r="E2857">
        <v>1</v>
      </c>
      <c r="F2857">
        <v>42</v>
      </c>
      <c r="G2857">
        <v>1</v>
      </c>
      <c r="H2857" t="s">
        <v>23</v>
      </c>
      <c r="I2857" t="s">
        <v>23</v>
      </c>
      <c r="J2857" t="s">
        <v>44</v>
      </c>
      <c r="K2857" t="s">
        <v>44</v>
      </c>
      <c r="L2857" t="s">
        <v>44</v>
      </c>
      <c r="M2857" t="s">
        <v>44</v>
      </c>
      <c r="N2857" t="s">
        <v>44</v>
      </c>
      <c r="O2857" t="s">
        <v>44</v>
      </c>
      <c r="P2857" t="s">
        <v>45</v>
      </c>
      <c r="Q2857">
        <v>0</v>
      </c>
      <c r="R2857" t="s">
        <v>30</v>
      </c>
      <c r="S2857">
        <v>19.350000000000001</v>
      </c>
      <c r="T2857">
        <v>867.3</v>
      </c>
      <c r="U2857">
        <v>0</v>
      </c>
    </row>
    <row r="2858" spans="1:21" x14ac:dyDescent="0.25">
      <c r="A2858" t="s">
        <v>2890</v>
      </c>
      <c r="B2858">
        <v>1</v>
      </c>
      <c r="C2858">
        <v>0</v>
      </c>
      <c r="D2858">
        <v>0</v>
      </c>
      <c r="E2858">
        <v>0</v>
      </c>
      <c r="F2858">
        <v>1</v>
      </c>
      <c r="G2858">
        <v>1</v>
      </c>
      <c r="H2858" t="s">
        <v>22</v>
      </c>
      <c r="I2858" t="s">
        <v>25</v>
      </c>
      <c r="J2858" t="s">
        <v>23</v>
      </c>
      <c r="K2858" t="s">
        <v>23</v>
      </c>
      <c r="L2858" t="s">
        <v>23</v>
      </c>
      <c r="M2858" t="s">
        <v>23</v>
      </c>
      <c r="N2858" t="s">
        <v>23</v>
      </c>
      <c r="O2858" t="s">
        <v>23</v>
      </c>
      <c r="P2858" t="s">
        <v>26</v>
      </c>
      <c r="Q2858">
        <v>1</v>
      </c>
      <c r="R2858" t="s">
        <v>27</v>
      </c>
      <c r="S2858">
        <v>50.15</v>
      </c>
      <c r="T2858">
        <v>50.15</v>
      </c>
      <c r="U2858">
        <v>0</v>
      </c>
    </row>
    <row r="2859" spans="1:21" x14ac:dyDescent="0.25">
      <c r="A2859" t="s">
        <v>2891</v>
      </c>
      <c r="B2859">
        <v>0</v>
      </c>
      <c r="C2859">
        <v>0</v>
      </c>
      <c r="D2859">
        <v>1</v>
      </c>
      <c r="E2859">
        <v>1</v>
      </c>
      <c r="F2859">
        <v>47</v>
      </c>
      <c r="G2859">
        <v>1</v>
      </c>
      <c r="H2859" t="s">
        <v>23</v>
      </c>
      <c r="I2859" t="s">
        <v>25</v>
      </c>
      <c r="J2859" t="s">
        <v>23</v>
      </c>
      <c r="K2859" t="s">
        <v>22</v>
      </c>
      <c r="L2859" t="s">
        <v>23</v>
      </c>
      <c r="M2859" t="s">
        <v>22</v>
      </c>
      <c r="N2859" t="s">
        <v>23</v>
      </c>
      <c r="O2859" t="s">
        <v>22</v>
      </c>
      <c r="P2859" t="s">
        <v>45</v>
      </c>
      <c r="Q2859">
        <v>0</v>
      </c>
      <c r="R2859" t="s">
        <v>33</v>
      </c>
      <c r="S2859">
        <v>63.8</v>
      </c>
      <c r="T2859">
        <v>3007.25</v>
      </c>
      <c r="U2859">
        <v>0</v>
      </c>
    </row>
    <row r="2860" spans="1:21" x14ac:dyDescent="0.25">
      <c r="A2860" t="s">
        <v>2892</v>
      </c>
      <c r="B2860">
        <v>0</v>
      </c>
      <c r="C2860">
        <v>0</v>
      </c>
      <c r="D2860">
        <v>1</v>
      </c>
      <c r="E2860">
        <v>0</v>
      </c>
      <c r="F2860">
        <v>10</v>
      </c>
      <c r="G2860">
        <v>1</v>
      </c>
      <c r="H2860" t="s">
        <v>23</v>
      </c>
      <c r="I2860" t="s">
        <v>23</v>
      </c>
      <c r="J2860" t="s">
        <v>44</v>
      </c>
      <c r="K2860" t="s">
        <v>44</v>
      </c>
      <c r="L2860" t="s">
        <v>44</v>
      </c>
      <c r="M2860" t="s">
        <v>44</v>
      </c>
      <c r="N2860" t="s">
        <v>44</v>
      </c>
      <c r="O2860" t="s">
        <v>44</v>
      </c>
      <c r="P2860" t="s">
        <v>26</v>
      </c>
      <c r="Q2860">
        <v>1</v>
      </c>
      <c r="R2860" t="s">
        <v>30</v>
      </c>
      <c r="S2860">
        <v>20.55</v>
      </c>
      <c r="T2860">
        <v>252.75</v>
      </c>
      <c r="U2860">
        <v>0</v>
      </c>
    </row>
    <row r="2861" spans="1:21" x14ac:dyDescent="0.25">
      <c r="A2861" t="s">
        <v>2893</v>
      </c>
      <c r="B2861">
        <v>1</v>
      </c>
      <c r="C2861">
        <v>1</v>
      </c>
      <c r="D2861">
        <v>1</v>
      </c>
      <c r="E2861">
        <v>0</v>
      </c>
      <c r="F2861">
        <v>70</v>
      </c>
      <c r="G2861">
        <v>1</v>
      </c>
      <c r="H2861" t="s">
        <v>22</v>
      </c>
      <c r="I2861" t="s">
        <v>25</v>
      </c>
      <c r="J2861" t="s">
        <v>22</v>
      </c>
      <c r="K2861" t="s">
        <v>22</v>
      </c>
      <c r="L2861" t="s">
        <v>22</v>
      </c>
      <c r="M2861" t="s">
        <v>22</v>
      </c>
      <c r="N2861" t="s">
        <v>22</v>
      </c>
      <c r="O2861" t="s">
        <v>22</v>
      </c>
      <c r="P2861" t="s">
        <v>45</v>
      </c>
      <c r="Q2861">
        <v>1</v>
      </c>
      <c r="R2861" t="s">
        <v>38</v>
      </c>
      <c r="S2861">
        <v>88.55</v>
      </c>
      <c r="T2861">
        <v>6306.5</v>
      </c>
      <c r="U2861">
        <v>0</v>
      </c>
    </row>
    <row r="2862" spans="1:21" x14ac:dyDescent="0.25">
      <c r="A2862" t="s">
        <v>2894</v>
      </c>
      <c r="B2862">
        <v>1</v>
      </c>
      <c r="C2862">
        <v>1</v>
      </c>
      <c r="D2862">
        <v>0</v>
      </c>
      <c r="E2862">
        <v>0</v>
      </c>
      <c r="F2862">
        <v>67</v>
      </c>
      <c r="G2862">
        <v>1</v>
      </c>
      <c r="H2862" t="s">
        <v>22</v>
      </c>
      <c r="I2862" t="s">
        <v>35</v>
      </c>
      <c r="J2862" t="s">
        <v>23</v>
      </c>
      <c r="K2862" t="s">
        <v>23</v>
      </c>
      <c r="L2862" t="s">
        <v>22</v>
      </c>
      <c r="M2862" t="s">
        <v>23</v>
      </c>
      <c r="N2862" t="s">
        <v>22</v>
      </c>
      <c r="O2862" t="s">
        <v>22</v>
      </c>
      <c r="P2862" t="s">
        <v>26</v>
      </c>
      <c r="Q2862">
        <v>1</v>
      </c>
      <c r="R2862" t="s">
        <v>38</v>
      </c>
      <c r="S2862">
        <v>101.4</v>
      </c>
      <c r="T2862">
        <v>6841.05</v>
      </c>
      <c r="U2862">
        <v>0</v>
      </c>
    </row>
    <row r="2863" spans="1:21" x14ac:dyDescent="0.25">
      <c r="A2863" t="s">
        <v>2895</v>
      </c>
      <c r="B2863">
        <v>0</v>
      </c>
      <c r="C2863">
        <v>0</v>
      </c>
      <c r="D2863">
        <v>0</v>
      </c>
      <c r="E2863">
        <v>0</v>
      </c>
      <c r="F2863">
        <v>1</v>
      </c>
      <c r="G2863">
        <v>1</v>
      </c>
      <c r="H2863" t="s">
        <v>23</v>
      </c>
      <c r="I2863" t="s">
        <v>35</v>
      </c>
      <c r="J2863" t="s">
        <v>23</v>
      </c>
      <c r="K2863" t="s">
        <v>23</v>
      </c>
      <c r="L2863" t="s">
        <v>23</v>
      </c>
      <c r="M2863" t="s">
        <v>23</v>
      </c>
      <c r="N2863" t="s">
        <v>23</v>
      </c>
      <c r="O2863" t="s">
        <v>22</v>
      </c>
      <c r="P2863" t="s">
        <v>26</v>
      </c>
      <c r="Q2863">
        <v>1</v>
      </c>
      <c r="R2863" t="s">
        <v>27</v>
      </c>
      <c r="S2863">
        <v>81.95</v>
      </c>
      <c r="T2863">
        <v>81.95</v>
      </c>
      <c r="U2863">
        <v>1</v>
      </c>
    </row>
    <row r="2864" spans="1:21" x14ac:dyDescent="0.25">
      <c r="A2864" t="s">
        <v>2896</v>
      </c>
      <c r="B2864">
        <v>1</v>
      </c>
      <c r="C2864">
        <v>0</v>
      </c>
      <c r="D2864">
        <v>1</v>
      </c>
      <c r="E2864">
        <v>0</v>
      </c>
      <c r="F2864">
        <v>7</v>
      </c>
      <c r="G2864">
        <v>1</v>
      </c>
      <c r="H2864" t="s">
        <v>23</v>
      </c>
      <c r="I2864" t="s">
        <v>35</v>
      </c>
      <c r="J2864" t="s">
        <v>23</v>
      </c>
      <c r="K2864" t="s">
        <v>23</v>
      </c>
      <c r="L2864" t="s">
        <v>23</v>
      </c>
      <c r="M2864" t="s">
        <v>23</v>
      </c>
      <c r="N2864" t="s">
        <v>23</v>
      </c>
      <c r="O2864" t="s">
        <v>23</v>
      </c>
      <c r="P2864" t="s">
        <v>26</v>
      </c>
      <c r="Q2864">
        <v>1</v>
      </c>
      <c r="R2864" t="s">
        <v>27</v>
      </c>
      <c r="S2864">
        <v>69.349999999999994</v>
      </c>
      <c r="T2864">
        <v>451.1</v>
      </c>
      <c r="U2864">
        <v>1</v>
      </c>
    </row>
    <row r="2865" spans="1:21" x14ac:dyDescent="0.25">
      <c r="A2865" t="s">
        <v>2897</v>
      </c>
      <c r="B2865">
        <v>1</v>
      </c>
      <c r="C2865">
        <v>0</v>
      </c>
      <c r="D2865">
        <v>0</v>
      </c>
      <c r="E2865">
        <v>0</v>
      </c>
      <c r="F2865">
        <v>1</v>
      </c>
      <c r="G2865">
        <v>1</v>
      </c>
      <c r="H2865" t="s">
        <v>23</v>
      </c>
      <c r="I2865" t="s">
        <v>25</v>
      </c>
      <c r="J2865" t="s">
        <v>23</v>
      </c>
      <c r="K2865" t="s">
        <v>23</v>
      </c>
      <c r="L2865" t="s">
        <v>23</v>
      </c>
      <c r="M2865" t="s">
        <v>23</v>
      </c>
      <c r="N2865" t="s">
        <v>23</v>
      </c>
      <c r="O2865" t="s">
        <v>23</v>
      </c>
      <c r="P2865" t="s">
        <v>26</v>
      </c>
      <c r="Q2865">
        <v>0</v>
      </c>
      <c r="R2865" t="s">
        <v>30</v>
      </c>
      <c r="S2865">
        <v>44.6</v>
      </c>
      <c r="T2865">
        <v>44.6</v>
      </c>
      <c r="U2865">
        <v>0</v>
      </c>
    </row>
    <row r="2866" spans="1:21" x14ac:dyDescent="0.25">
      <c r="A2866" t="s">
        <v>2898</v>
      </c>
      <c r="B2866">
        <v>1</v>
      </c>
      <c r="C2866">
        <v>0</v>
      </c>
      <c r="D2866">
        <v>0</v>
      </c>
      <c r="E2866">
        <v>0</v>
      </c>
      <c r="F2866">
        <v>4</v>
      </c>
      <c r="G2866">
        <v>1</v>
      </c>
      <c r="H2866" t="s">
        <v>23</v>
      </c>
      <c r="I2866" t="s">
        <v>25</v>
      </c>
      <c r="J2866" t="s">
        <v>23</v>
      </c>
      <c r="K2866" t="s">
        <v>22</v>
      </c>
      <c r="L2866" t="s">
        <v>23</v>
      </c>
      <c r="M2866" t="s">
        <v>22</v>
      </c>
      <c r="N2866" t="s">
        <v>22</v>
      </c>
      <c r="O2866" t="s">
        <v>23</v>
      </c>
      <c r="P2866" t="s">
        <v>26</v>
      </c>
      <c r="Q2866">
        <v>1</v>
      </c>
      <c r="R2866" t="s">
        <v>33</v>
      </c>
      <c r="S2866">
        <v>63.75</v>
      </c>
      <c r="T2866">
        <v>226.2</v>
      </c>
      <c r="U2866">
        <v>0</v>
      </c>
    </row>
    <row r="2867" spans="1:21" x14ac:dyDescent="0.25">
      <c r="A2867" t="s">
        <v>2899</v>
      </c>
      <c r="B2867">
        <v>0</v>
      </c>
      <c r="C2867">
        <v>0</v>
      </c>
      <c r="D2867">
        <v>1</v>
      </c>
      <c r="E2867">
        <v>1</v>
      </c>
      <c r="F2867">
        <v>66</v>
      </c>
      <c r="G2867">
        <v>1</v>
      </c>
      <c r="H2867" t="s">
        <v>22</v>
      </c>
      <c r="I2867" t="s">
        <v>35</v>
      </c>
      <c r="J2867" t="s">
        <v>22</v>
      </c>
      <c r="K2867" t="s">
        <v>22</v>
      </c>
      <c r="L2867" t="s">
        <v>22</v>
      </c>
      <c r="M2867" t="s">
        <v>23</v>
      </c>
      <c r="N2867" t="s">
        <v>22</v>
      </c>
      <c r="O2867" t="s">
        <v>22</v>
      </c>
      <c r="P2867" t="s">
        <v>45</v>
      </c>
      <c r="Q2867">
        <v>0</v>
      </c>
      <c r="R2867" t="s">
        <v>33</v>
      </c>
      <c r="S2867">
        <v>109.25</v>
      </c>
      <c r="T2867">
        <v>7082.5</v>
      </c>
      <c r="U2867">
        <v>0</v>
      </c>
    </row>
    <row r="2868" spans="1:21" x14ac:dyDescent="0.25">
      <c r="A2868" t="s">
        <v>2900</v>
      </c>
      <c r="B2868">
        <v>0</v>
      </c>
      <c r="C2868">
        <v>0</v>
      </c>
      <c r="D2868">
        <v>0</v>
      </c>
      <c r="E2868">
        <v>0</v>
      </c>
      <c r="F2868">
        <v>12</v>
      </c>
      <c r="G2868">
        <v>1</v>
      </c>
      <c r="H2868" t="s">
        <v>23</v>
      </c>
      <c r="I2868" t="s">
        <v>35</v>
      </c>
      <c r="J2868" t="s">
        <v>23</v>
      </c>
      <c r="K2868" t="s">
        <v>22</v>
      </c>
      <c r="L2868" t="s">
        <v>23</v>
      </c>
      <c r="M2868" t="s">
        <v>23</v>
      </c>
      <c r="N2868" t="s">
        <v>23</v>
      </c>
      <c r="O2868" t="s">
        <v>22</v>
      </c>
      <c r="P2868" t="s">
        <v>26</v>
      </c>
      <c r="Q2868">
        <v>1</v>
      </c>
      <c r="R2868" t="s">
        <v>27</v>
      </c>
      <c r="S2868">
        <v>84.6</v>
      </c>
      <c r="T2868">
        <v>1017.35</v>
      </c>
      <c r="U2868">
        <v>0</v>
      </c>
    </row>
    <row r="2869" spans="1:21" x14ac:dyDescent="0.25">
      <c r="A2869" t="s">
        <v>2901</v>
      </c>
      <c r="B2869">
        <v>0</v>
      </c>
      <c r="C2869">
        <v>0</v>
      </c>
      <c r="D2869">
        <v>0</v>
      </c>
      <c r="E2869">
        <v>0</v>
      </c>
      <c r="F2869">
        <v>24</v>
      </c>
      <c r="G2869">
        <v>1</v>
      </c>
      <c r="H2869" t="s">
        <v>23</v>
      </c>
      <c r="I2869" t="s">
        <v>23</v>
      </c>
      <c r="J2869" t="s">
        <v>44</v>
      </c>
      <c r="K2869" t="s">
        <v>44</v>
      </c>
      <c r="L2869" t="s">
        <v>44</v>
      </c>
      <c r="M2869" t="s">
        <v>44</v>
      </c>
      <c r="N2869" t="s">
        <v>44</v>
      </c>
      <c r="O2869" t="s">
        <v>44</v>
      </c>
      <c r="P2869" t="s">
        <v>29</v>
      </c>
      <c r="Q2869">
        <v>0</v>
      </c>
      <c r="R2869" t="s">
        <v>38</v>
      </c>
      <c r="S2869">
        <v>20.45</v>
      </c>
      <c r="T2869">
        <v>527.35</v>
      </c>
      <c r="U2869">
        <v>0</v>
      </c>
    </row>
    <row r="2870" spans="1:21" x14ac:dyDescent="0.25">
      <c r="A2870" t="s">
        <v>2902</v>
      </c>
      <c r="B2870">
        <v>1</v>
      </c>
      <c r="C2870">
        <v>0</v>
      </c>
      <c r="D2870">
        <v>0</v>
      </c>
      <c r="E2870">
        <v>0</v>
      </c>
      <c r="F2870">
        <v>26</v>
      </c>
      <c r="G2870">
        <v>1</v>
      </c>
      <c r="H2870" t="s">
        <v>23</v>
      </c>
      <c r="I2870" t="s">
        <v>35</v>
      </c>
      <c r="J2870" t="s">
        <v>23</v>
      </c>
      <c r="K2870" t="s">
        <v>22</v>
      </c>
      <c r="L2870" t="s">
        <v>23</v>
      </c>
      <c r="M2870" t="s">
        <v>23</v>
      </c>
      <c r="N2870" t="s">
        <v>22</v>
      </c>
      <c r="O2870" t="s">
        <v>23</v>
      </c>
      <c r="P2870" t="s">
        <v>26</v>
      </c>
      <c r="Q2870">
        <v>1</v>
      </c>
      <c r="R2870" t="s">
        <v>27</v>
      </c>
      <c r="S2870">
        <v>85.75</v>
      </c>
      <c r="T2870">
        <v>2146.5</v>
      </c>
      <c r="U2870">
        <v>0</v>
      </c>
    </row>
    <row r="2871" spans="1:21" x14ac:dyDescent="0.25">
      <c r="A2871" t="s">
        <v>2903</v>
      </c>
      <c r="B2871">
        <v>0</v>
      </c>
      <c r="C2871">
        <v>0</v>
      </c>
      <c r="D2871">
        <v>0</v>
      </c>
      <c r="E2871">
        <v>0</v>
      </c>
      <c r="F2871">
        <v>6</v>
      </c>
      <c r="G2871">
        <v>1</v>
      </c>
      <c r="H2871" t="s">
        <v>23</v>
      </c>
      <c r="I2871" t="s">
        <v>35</v>
      </c>
      <c r="J2871" t="s">
        <v>23</v>
      </c>
      <c r="K2871" t="s">
        <v>23</v>
      </c>
      <c r="L2871" t="s">
        <v>23</v>
      </c>
      <c r="M2871" t="s">
        <v>23</v>
      </c>
      <c r="N2871" t="s">
        <v>22</v>
      </c>
      <c r="O2871" t="s">
        <v>22</v>
      </c>
      <c r="P2871" t="s">
        <v>26</v>
      </c>
      <c r="Q2871">
        <v>1</v>
      </c>
      <c r="R2871" t="s">
        <v>27</v>
      </c>
      <c r="S2871">
        <v>91.1</v>
      </c>
      <c r="T2871">
        <v>455.3</v>
      </c>
      <c r="U2871">
        <v>1</v>
      </c>
    </row>
    <row r="2872" spans="1:21" x14ac:dyDescent="0.25">
      <c r="A2872" t="s">
        <v>2904</v>
      </c>
      <c r="B2872">
        <v>1</v>
      </c>
      <c r="C2872">
        <v>0</v>
      </c>
      <c r="D2872">
        <v>1</v>
      </c>
      <c r="E2872">
        <v>0</v>
      </c>
      <c r="F2872">
        <v>57</v>
      </c>
      <c r="G2872">
        <v>1</v>
      </c>
      <c r="H2872" t="s">
        <v>22</v>
      </c>
      <c r="I2872" t="s">
        <v>35</v>
      </c>
      <c r="J2872" t="s">
        <v>23</v>
      </c>
      <c r="K2872" t="s">
        <v>23</v>
      </c>
      <c r="L2872" t="s">
        <v>22</v>
      </c>
      <c r="M2872" t="s">
        <v>22</v>
      </c>
      <c r="N2872" t="s">
        <v>22</v>
      </c>
      <c r="O2872" t="s">
        <v>22</v>
      </c>
      <c r="P2872" t="s">
        <v>45</v>
      </c>
      <c r="Q2872">
        <v>0</v>
      </c>
      <c r="R2872" t="s">
        <v>27</v>
      </c>
      <c r="S2872">
        <v>107.95</v>
      </c>
      <c r="T2872">
        <v>5969.85</v>
      </c>
      <c r="U2872">
        <v>0</v>
      </c>
    </row>
    <row r="2873" spans="1:21" x14ac:dyDescent="0.25">
      <c r="A2873" t="s">
        <v>2905</v>
      </c>
      <c r="B2873">
        <v>1</v>
      </c>
      <c r="C2873">
        <v>0</v>
      </c>
      <c r="D2873">
        <v>1</v>
      </c>
      <c r="E2873">
        <v>0</v>
      </c>
      <c r="F2873">
        <v>14</v>
      </c>
      <c r="G2873">
        <v>1</v>
      </c>
      <c r="H2873" t="s">
        <v>22</v>
      </c>
      <c r="I2873" t="s">
        <v>35</v>
      </c>
      <c r="J2873" t="s">
        <v>23</v>
      </c>
      <c r="K2873" t="s">
        <v>23</v>
      </c>
      <c r="L2873" t="s">
        <v>23</v>
      </c>
      <c r="M2873" t="s">
        <v>23</v>
      </c>
      <c r="N2873" t="s">
        <v>22</v>
      </c>
      <c r="O2873" t="s">
        <v>23</v>
      </c>
      <c r="P2873" t="s">
        <v>26</v>
      </c>
      <c r="Q2873">
        <v>1</v>
      </c>
      <c r="R2873" t="s">
        <v>27</v>
      </c>
      <c r="S2873">
        <v>86.1</v>
      </c>
      <c r="T2873">
        <v>1235.55</v>
      </c>
      <c r="U2873">
        <v>1</v>
      </c>
    </row>
    <row r="2874" spans="1:21" x14ac:dyDescent="0.25">
      <c r="A2874" t="s">
        <v>2906</v>
      </c>
      <c r="B2874">
        <v>0</v>
      </c>
      <c r="C2874">
        <v>0</v>
      </c>
      <c r="D2874">
        <v>1</v>
      </c>
      <c r="E2874">
        <v>1</v>
      </c>
      <c r="F2874">
        <v>42</v>
      </c>
      <c r="G2874">
        <v>1</v>
      </c>
      <c r="H2874" t="s">
        <v>22</v>
      </c>
      <c r="I2874" t="s">
        <v>23</v>
      </c>
      <c r="J2874" t="s">
        <v>44</v>
      </c>
      <c r="K2874" t="s">
        <v>44</v>
      </c>
      <c r="L2874" t="s">
        <v>44</v>
      </c>
      <c r="M2874" t="s">
        <v>44</v>
      </c>
      <c r="N2874" t="s">
        <v>44</v>
      </c>
      <c r="O2874" t="s">
        <v>44</v>
      </c>
      <c r="P2874" t="s">
        <v>45</v>
      </c>
      <c r="Q2874">
        <v>0</v>
      </c>
      <c r="R2874" t="s">
        <v>27</v>
      </c>
      <c r="S2874">
        <v>22.95</v>
      </c>
      <c r="T2874">
        <v>1014.25</v>
      </c>
      <c r="U2874">
        <v>0</v>
      </c>
    </row>
    <row r="2875" spans="1:21" x14ac:dyDescent="0.25">
      <c r="A2875" t="s">
        <v>2907</v>
      </c>
      <c r="B2875">
        <v>1</v>
      </c>
      <c r="C2875">
        <v>0</v>
      </c>
      <c r="D2875">
        <v>0</v>
      </c>
      <c r="E2875">
        <v>0</v>
      </c>
      <c r="F2875">
        <v>25</v>
      </c>
      <c r="G2875">
        <v>1</v>
      </c>
      <c r="H2875" t="s">
        <v>22</v>
      </c>
      <c r="I2875" t="s">
        <v>35</v>
      </c>
      <c r="J2875" t="s">
        <v>23</v>
      </c>
      <c r="K2875" t="s">
        <v>23</v>
      </c>
      <c r="L2875" t="s">
        <v>23</v>
      </c>
      <c r="M2875" t="s">
        <v>23</v>
      </c>
      <c r="N2875" t="s">
        <v>22</v>
      </c>
      <c r="O2875" t="s">
        <v>22</v>
      </c>
      <c r="P2875" t="s">
        <v>26</v>
      </c>
      <c r="Q2875">
        <v>1</v>
      </c>
      <c r="R2875" t="s">
        <v>33</v>
      </c>
      <c r="S2875">
        <v>94.7</v>
      </c>
      <c r="T2875">
        <v>2362.1</v>
      </c>
      <c r="U2875">
        <v>1</v>
      </c>
    </row>
    <row r="2876" spans="1:21" x14ac:dyDescent="0.25">
      <c r="A2876" t="s">
        <v>2908</v>
      </c>
      <c r="B2876">
        <v>0</v>
      </c>
      <c r="C2876">
        <v>0</v>
      </c>
      <c r="D2876">
        <v>1</v>
      </c>
      <c r="E2876">
        <v>0</v>
      </c>
      <c r="F2876">
        <v>64</v>
      </c>
      <c r="G2876">
        <v>1</v>
      </c>
      <c r="H2876" t="s">
        <v>23</v>
      </c>
      <c r="I2876" t="s">
        <v>23</v>
      </c>
      <c r="J2876" t="s">
        <v>44</v>
      </c>
      <c r="K2876" t="s">
        <v>44</v>
      </c>
      <c r="L2876" t="s">
        <v>44</v>
      </c>
      <c r="M2876" t="s">
        <v>44</v>
      </c>
      <c r="N2876" t="s">
        <v>44</v>
      </c>
      <c r="O2876" t="s">
        <v>44</v>
      </c>
      <c r="P2876" t="s">
        <v>45</v>
      </c>
      <c r="Q2876">
        <v>0</v>
      </c>
      <c r="R2876" t="s">
        <v>38</v>
      </c>
      <c r="S2876">
        <v>19.45</v>
      </c>
      <c r="T2876">
        <v>1225.6500000000001</v>
      </c>
      <c r="U2876">
        <v>0</v>
      </c>
    </row>
    <row r="2877" spans="1:21" x14ac:dyDescent="0.25">
      <c r="A2877" t="s">
        <v>2909</v>
      </c>
      <c r="B2877">
        <v>1</v>
      </c>
      <c r="C2877">
        <v>0</v>
      </c>
      <c r="D2877">
        <v>1</v>
      </c>
      <c r="E2877">
        <v>0</v>
      </c>
      <c r="F2877">
        <v>22</v>
      </c>
      <c r="G2877">
        <v>1</v>
      </c>
      <c r="H2877" t="s">
        <v>22</v>
      </c>
      <c r="I2877" t="s">
        <v>35</v>
      </c>
      <c r="J2877" t="s">
        <v>23</v>
      </c>
      <c r="K2877" t="s">
        <v>23</v>
      </c>
      <c r="L2877" t="s">
        <v>23</v>
      </c>
      <c r="M2877" t="s">
        <v>23</v>
      </c>
      <c r="N2877" t="s">
        <v>23</v>
      </c>
      <c r="O2877" t="s">
        <v>22</v>
      </c>
      <c r="P2877" t="s">
        <v>26</v>
      </c>
      <c r="Q2877">
        <v>1</v>
      </c>
      <c r="R2877" t="s">
        <v>27</v>
      </c>
      <c r="S2877">
        <v>85.1</v>
      </c>
      <c r="T2877">
        <v>1873.7</v>
      </c>
      <c r="U2877">
        <v>1</v>
      </c>
    </row>
    <row r="2878" spans="1:21" x14ac:dyDescent="0.25">
      <c r="A2878" t="s">
        <v>2910</v>
      </c>
      <c r="B2878">
        <v>1</v>
      </c>
      <c r="C2878">
        <v>0</v>
      </c>
      <c r="D2878">
        <v>0</v>
      </c>
      <c r="E2878">
        <v>0</v>
      </c>
      <c r="F2878">
        <v>19</v>
      </c>
      <c r="G2878">
        <v>1</v>
      </c>
      <c r="H2878" t="s">
        <v>23</v>
      </c>
      <c r="I2878" t="s">
        <v>23</v>
      </c>
      <c r="J2878" t="s">
        <v>44</v>
      </c>
      <c r="K2878" t="s">
        <v>44</v>
      </c>
      <c r="L2878" t="s">
        <v>44</v>
      </c>
      <c r="M2878" t="s">
        <v>44</v>
      </c>
      <c r="N2878" t="s">
        <v>44</v>
      </c>
      <c r="O2878" t="s">
        <v>44</v>
      </c>
      <c r="P2878" t="s">
        <v>29</v>
      </c>
      <c r="Q2878">
        <v>1</v>
      </c>
      <c r="R2878" t="s">
        <v>38</v>
      </c>
      <c r="S2878">
        <v>19.7</v>
      </c>
      <c r="T2878">
        <v>386.5</v>
      </c>
      <c r="U2878">
        <v>0</v>
      </c>
    </row>
    <row r="2879" spans="1:21" x14ac:dyDescent="0.25">
      <c r="A2879" t="s">
        <v>2911</v>
      </c>
      <c r="B2879">
        <v>0</v>
      </c>
      <c r="C2879">
        <v>0</v>
      </c>
      <c r="D2879">
        <v>1</v>
      </c>
      <c r="E2879">
        <v>1</v>
      </c>
      <c r="F2879">
        <v>61</v>
      </c>
      <c r="G2879">
        <v>1</v>
      </c>
      <c r="H2879" t="s">
        <v>22</v>
      </c>
      <c r="I2879" t="s">
        <v>35</v>
      </c>
      <c r="J2879" t="s">
        <v>23</v>
      </c>
      <c r="K2879" t="s">
        <v>22</v>
      </c>
      <c r="L2879" t="s">
        <v>23</v>
      </c>
      <c r="M2879" t="s">
        <v>23</v>
      </c>
      <c r="N2879" t="s">
        <v>22</v>
      </c>
      <c r="O2879" t="s">
        <v>22</v>
      </c>
      <c r="P2879" t="s">
        <v>26</v>
      </c>
      <c r="Q2879">
        <v>1</v>
      </c>
      <c r="R2879" t="s">
        <v>27</v>
      </c>
      <c r="S2879">
        <v>99.15</v>
      </c>
      <c r="T2879">
        <v>6010.05</v>
      </c>
      <c r="U2879">
        <v>1</v>
      </c>
    </row>
    <row r="2880" spans="1:21" x14ac:dyDescent="0.25">
      <c r="A2880" t="s">
        <v>2912</v>
      </c>
      <c r="B2880">
        <v>1</v>
      </c>
      <c r="C2880">
        <v>0</v>
      </c>
      <c r="D2880">
        <v>1</v>
      </c>
      <c r="E2880">
        <v>0</v>
      </c>
      <c r="F2880">
        <v>22</v>
      </c>
      <c r="G2880">
        <v>1</v>
      </c>
      <c r="H2880" t="s">
        <v>23</v>
      </c>
      <c r="I2880" t="s">
        <v>35</v>
      </c>
      <c r="J2880" t="s">
        <v>23</v>
      </c>
      <c r="K2880" t="s">
        <v>23</v>
      </c>
      <c r="L2880" t="s">
        <v>22</v>
      </c>
      <c r="M2880" t="s">
        <v>23</v>
      </c>
      <c r="N2880" t="s">
        <v>22</v>
      </c>
      <c r="O2880" t="s">
        <v>23</v>
      </c>
      <c r="P2880" t="s">
        <v>26</v>
      </c>
      <c r="Q2880">
        <v>1</v>
      </c>
      <c r="R2880" t="s">
        <v>33</v>
      </c>
      <c r="S2880">
        <v>87</v>
      </c>
      <c r="T2880">
        <v>1850.65</v>
      </c>
      <c r="U2880">
        <v>0</v>
      </c>
    </row>
    <row r="2881" spans="1:21" x14ac:dyDescent="0.25">
      <c r="A2881" t="s">
        <v>2913</v>
      </c>
      <c r="B2881">
        <v>1</v>
      </c>
      <c r="C2881">
        <v>1</v>
      </c>
      <c r="D2881">
        <v>1</v>
      </c>
      <c r="E2881">
        <v>0</v>
      </c>
      <c r="F2881">
        <v>70</v>
      </c>
      <c r="G2881">
        <v>1</v>
      </c>
      <c r="H2881" t="s">
        <v>22</v>
      </c>
      <c r="I2881" t="s">
        <v>35</v>
      </c>
      <c r="J2881" t="s">
        <v>23</v>
      </c>
      <c r="K2881" t="s">
        <v>22</v>
      </c>
      <c r="L2881" t="s">
        <v>22</v>
      </c>
      <c r="M2881" t="s">
        <v>23</v>
      </c>
      <c r="N2881" t="s">
        <v>22</v>
      </c>
      <c r="O2881" t="s">
        <v>22</v>
      </c>
      <c r="P2881" t="s">
        <v>26</v>
      </c>
      <c r="Q2881">
        <v>1</v>
      </c>
      <c r="R2881" t="s">
        <v>27</v>
      </c>
      <c r="S2881">
        <v>102.95</v>
      </c>
      <c r="T2881">
        <v>7101.5</v>
      </c>
      <c r="U2881">
        <v>1</v>
      </c>
    </row>
    <row r="2882" spans="1:21" x14ac:dyDescent="0.25">
      <c r="A2882" t="s">
        <v>2914</v>
      </c>
      <c r="B2882">
        <v>1</v>
      </c>
      <c r="C2882">
        <v>0</v>
      </c>
      <c r="D2882">
        <v>0</v>
      </c>
      <c r="E2882">
        <v>0</v>
      </c>
      <c r="F2882">
        <v>12</v>
      </c>
      <c r="G2882">
        <v>1</v>
      </c>
      <c r="H2882" t="s">
        <v>23</v>
      </c>
      <c r="I2882" t="s">
        <v>35</v>
      </c>
      <c r="J2882" t="s">
        <v>23</v>
      </c>
      <c r="K2882" t="s">
        <v>23</v>
      </c>
      <c r="L2882" t="s">
        <v>23</v>
      </c>
      <c r="M2882" t="s">
        <v>23</v>
      </c>
      <c r="N2882" t="s">
        <v>23</v>
      </c>
      <c r="O2882" t="s">
        <v>22</v>
      </c>
      <c r="P2882" t="s">
        <v>26</v>
      </c>
      <c r="Q2882">
        <v>1</v>
      </c>
      <c r="R2882" t="s">
        <v>33</v>
      </c>
      <c r="S2882">
        <v>79.95</v>
      </c>
      <c r="T2882">
        <v>1043.4000000000001</v>
      </c>
      <c r="U2882">
        <v>0</v>
      </c>
    </row>
    <row r="2883" spans="1:21" x14ac:dyDescent="0.25">
      <c r="A2883" t="s">
        <v>2915</v>
      </c>
      <c r="B2883">
        <v>0</v>
      </c>
      <c r="C2883">
        <v>0</v>
      </c>
      <c r="D2883">
        <v>1</v>
      </c>
      <c r="E2883">
        <v>0</v>
      </c>
      <c r="F2883">
        <v>31</v>
      </c>
      <c r="G2883">
        <v>1</v>
      </c>
      <c r="H2883" t="s">
        <v>23</v>
      </c>
      <c r="I2883" t="s">
        <v>25</v>
      </c>
      <c r="J2883" t="s">
        <v>22</v>
      </c>
      <c r="K2883" t="s">
        <v>23</v>
      </c>
      <c r="L2883" t="s">
        <v>23</v>
      </c>
      <c r="M2883" t="s">
        <v>22</v>
      </c>
      <c r="N2883" t="s">
        <v>23</v>
      </c>
      <c r="O2883" t="s">
        <v>22</v>
      </c>
      <c r="P2883" t="s">
        <v>29</v>
      </c>
      <c r="Q2883">
        <v>1</v>
      </c>
      <c r="R2883" t="s">
        <v>27</v>
      </c>
      <c r="S2883">
        <v>64</v>
      </c>
      <c r="T2883">
        <v>1910.75</v>
      </c>
      <c r="U2883">
        <v>0</v>
      </c>
    </row>
    <row r="2884" spans="1:21" x14ac:dyDescent="0.25">
      <c r="A2884" t="s">
        <v>2916</v>
      </c>
      <c r="B2884">
        <v>0</v>
      </c>
      <c r="C2884">
        <v>0</v>
      </c>
      <c r="D2884">
        <v>0</v>
      </c>
      <c r="E2884">
        <v>0</v>
      </c>
      <c r="F2884">
        <v>11</v>
      </c>
      <c r="G2884">
        <v>1</v>
      </c>
      <c r="H2884" t="s">
        <v>23</v>
      </c>
      <c r="I2884" t="s">
        <v>25</v>
      </c>
      <c r="J2884" t="s">
        <v>23</v>
      </c>
      <c r="K2884" t="s">
        <v>23</v>
      </c>
      <c r="L2884" t="s">
        <v>23</v>
      </c>
      <c r="M2884" t="s">
        <v>23</v>
      </c>
      <c r="N2884" t="s">
        <v>22</v>
      </c>
      <c r="O2884" t="s">
        <v>22</v>
      </c>
      <c r="P2884" t="s">
        <v>26</v>
      </c>
      <c r="Q2884">
        <v>1</v>
      </c>
      <c r="R2884" t="s">
        <v>27</v>
      </c>
      <c r="S2884">
        <v>64.900000000000006</v>
      </c>
      <c r="T2884">
        <v>716.1</v>
      </c>
      <c r="U2884">
        <v>0</v>
      </c>
    </row>
    <row r="2885" spans="1:21" x14ac:dyDescent="0.25">
      <c r="A2885" t="s">
        <v>2917</v>
      </c>
      <c r="B2885">
        <v>1</v>
      </c>
      <c r="C2885">
        <v>0</v>
      </c>
      <c r="D2885">
        <v>1</v>
      </c>
      <c r="E2885">
        <v>1</v>
      </c>
      <c r="F2885">
        <v>68</v>
      </c>
      <c r="G2885">
        <v>1</v>
      </c>
      <c r="H2885" t="s">
        <v>22</v>
      </c>
      <c r="I2885" t="s">
        <v>23</v>
      </c>
      <c r="J2885" t="s">
        <v>44</v>
      </c>
      <c r="K2885" t="s">
        <v>44</v>
      </c>
      <c r="L2885" t="s">
        <v>44</v>
      </c>
      <c r="M2885" t="s">
        <v>44</v>
      </c>
      <c r="N2885" t="s">
        <v>44</v>
      </c>
      <c r="O2885" t="s">
        <v>44</v>
      </c>
      <c r="P2885" t="s">
        <v>45</v>
      </c>
      <c r="Q2885">
        <v>0</v>
      </c>
      <c r="R2885" t="s">
        <v>30</v>
      </c>
      <c r="S2885">
        <v>25.75</v>
      </c>
      <c r="T2885">
        <v>1686.15</v>
      </c>
      <c r="U2885">
        <v>0</v>
      </c>
    </row>
    <row r="2886" spans="1:21" x14ac:dyDescent="0.25">
      <c r="A2886" t="s">
        <v>2918</v>
      </c>
      <c r="B2886">
        <v>0</v>
      </c>
      <c r="C2886">
        <v>1</v>
      </c>
      <c r="D2886">
        <v>1</v>
      </c>
      <c r="E2886">
        <v>1</v>
      </c>
      <c r="F2886">
        <v>72</v>
      </c>
      <c r="G2886">
        <v>1</v>
      </c>
      <c r="H2886" t="s">
        <v>22</v>
      </c>
      <c r="I2886" t="s">
        <v>25</v>
      </c>
      <c r="J2886" t="s">
        <v>22</v>
      </c>
      <c r="K2886" t="s">
        <v>22</v>
      </c>
      <c r="L2886" t="s">
        <v>22</v>
      </c>
      <c r="M2886" t="s">
        <v>22</v>
      </c>
      <c r="N2886" t="s">
        <v>22</v>
      </c>
      <c r="O2886" t="s">
        <v>22</v>
      </c>
      <c r="P2886" t="s">
        <v>45</v>
      </c>
      <c r="Q2886">
        <v>1</v>
      </c>
      <c r="R2886" t="s">
        <v>33</v>
      </c>
      <c r="S2886">
        <v>90.15</v>
      </c>
      <c r="T2886">
        <v>6716.45</v>
      </c>
      <c r="U2886">
        <v>0</v>
      </c>
    </row>
    <row r="2887" spans="1:21" x14ac:dyDescent="0.25">
      <c r="A2887" t="s">
        <v>2919</v>
      </c>
      <c r="B2887">
        <v>1</v>
      </c>
      <c r="C2887">
        <v>1</v>
      </c>
      <c r="D2887">
        <v>0</v>
      </c>
      <c r="E2887">
        <v>0</v>
      </c>
      <c r="F2887">
        <v>67</v>
      </c>
      <c r="G2887">
        <v>1</v>
      </c>
      <c r="H2887" t="s">
        <v>22</v>
      </c>
      <c r="I2887" t="s">
        <v>35</v>
      </c>
      <c r="J2887" t="s">
        <v>22</v>
      </c>
      <c r="K2887" t="s">
        <v>22</v>
      </c>
      <c r="L2887" t="s">
        <v>22</v>
      </c>
      <c r="M2887" t="s">
        <v>22</v>
      </c>
      <c r="N2887" t="s">
        <v>22</v>
      </c>
      <c r="O2887" t="s">
        <v>22</v>
      </c>
      <c r="P2887" t="s">
        <v>45</v>
      </c>
      <c r="Q2887">
        <v>1</v>
      </c>
      <c r="R2887" t="s">
        <v>38</v>
      </c>
      <c r="S2887">
        <v>116.1</v>
      </c>
      <c r="T2887">
        <v>7839.85</v>
      </c>
      <c r="U2887">
        <v>0</v>
      </c>
    </row>
    <row r="2888" spans="1:21" x14ac:dyDescent="0.25">
      <c r="A2888" t="s">
        <v>2920</v>
      </c>
      <c r="B2888">
        <v>0</v>
      </c>
      <c r="C2888">
        <v>0</v>
      </c>
      <c r="D2888">
        <v>0</v>
      </c>
      <c r="E2888">
        <v>0</v>
      </c>
      <c r="F2888">
        <v>60</v>
      </c>
      <c r="G2888">
        <v>1</v>
      </c>
      <c r="H2888" t="s">
        <v>23</v>
      </c>
      <c r="I2888" t="s">
        <v>35</v>
      </c>
      <c r="J2888" t="s">
        <v>22</v>
      </c>
      <c r="K2888" t="s">
        <v>23</v>
      </c>
      <c r="L2888" t="s">
        <v>22</v>
      </c>
      <c r="M2888" t="s">
        <v>22</v>
      </c>
      <c r="N2888" t="s">
        <v>22</v>
      </c>
      <c r="O2888" t="s">
        <v>22</v>
      </c>
      <c r="P2888" t="s">
        <v>26</v>
      </c>
      <c r="Q2888">
        <v>1</v>
      </c>
      <c r="R2888" t="s">
        <v>33</v>
      </c>
      <c r="S2888">
        <v>104.95</v>
      </c>
      <c r="T2888">
        <v>6236.75</v>
      </c>
      <c r="U2888">
        <v>0</v>
      </c>
    </row>
    <row r="2889" spans="1:21" x14ac:dyDescent="0.25">
      <c r="A2889" t="s">
        <v>2921</v>
      </c>
      <c r="B2889">
        <v>1</v>
      </c>
      <c r="C2889">
        <v>0</v>
      </c>
      <c r="D2889">
        <v>0</v>
      </c>
      <c r="E2889">
        <v>0</v>
      </c>
      <c r="F2889">
        <v>1</v>
      </c>
      <c r="G2889">
        <v>1</v>
      </c>
      <c r="H2889" t="s">
        <v>23</v>
      </c>
      <c r="I2889" t="s">
        <v>25</v>
      </c>
      <c r="J2889" t="s">
        <v>23</v>
      </c>
      <c r="K2889" t="s">
        <v>23</v>
      </c>
      <c r="L2889" t="s">
        <v>23</v>
      </c>
      <c r="M2889" t="s">
        <v>23</v>
      </c>
      <c r="N2889" t="s">
        <v>23</v>
      </c>
      <c r="O2889" t="s">
        <v>23</v>
      </c>
      <c r="P2889" t="s">
        <v>26</v>
      </c>
      <c r="Q2889">
        <v>1</v>
      </c>
      <c r="R2889" t="s">
        <v>30</v>
      </c>
      <c r="S2889">
        <v>45.05</v>
      </c>
      <c r="T2889">
        <v>45.05</v>
      </c>
      <c r="U2889">
        <v>1</v>
      </c>
    </row>
    <row r="2890" spans="1:21" x14ac:dyDescent="0.25">
      <c r="A2890" t="s">
        <v>2922</v>
      </c>
      <c r="B2890">
        <v>0</v>
      </c>
      <c r="C2890">
        <v>1</v>
      </c>
      <c r="D2890">
        <v>0</v>
      </c>
      <c r="E2890">
        <v>1</v>
      </c>
      <c r="F2890">
        <v>1</v>
      </c>
      <c r="G2890">
        <v>1</v>
      </c>
      <c r="H2890" t="s">
        <v>23</v>
      </c>
      <c r="I2890" t="s">
        <v>35</v>
      </c>
      <c r="J2890" t="s">
        <v>23</v>
      </c>
      <c r="K2890" t="s">
        <v>23</v>
      </c>
      <c r="L2890" t="s">
        <v>23</v>
      </c>
      <c r="M2890" t="s">
        <v>23</v>
      </c>
      <c r="N2890" t="s">
        <v>23</v>
      </c>
      <c r="O2890" t="s">
        <v>23</v>
      </c>
      <c r="P2890" t="s">
        <v>26</v>
      </c>
      <c r="Q2890">
        <v>1</v>
      </c>
      <c r="R2890" t="s">
        <v>27</v>
      </c>
      <c r="S2890">
        <v>71</v>
      </c>
      <c r="T2890">
        <v>71</v>
      </c>
      <c r="U2890">
        <v>1</v>
      </c>
    </row>
    <row r="2891" spans="1:21" x14ac:dyDescent="0.25">
      <c r="A2891" t="s">
        <v>2923</v>
      </c>
      <c r="B2891">
        <v>1</v>
      </c>
      <c r="C2891">
        <v>0</v>
      </c>
      <c r="D2891">
        <v>1</v>
      </c>
      <c r="E2891">
        <v>1</v>
      </c>
      <c r="F2891">
        <v>58</v>
      </c>
      <c r="G2891">
        <v>0</v>
      </c>
      <c r="H2891" t="s">
        <v>24</v>
      </c>
      <c r="I2891" t="s">
        <v>25</v>
      </c>
      <c r="J2891" t="s">
        <v>22</v>
      </c>
      <c r="K2891" t="s">
        <v>22</v>
      </c>
      <c r="L2891" t="s">
        <v>22</v>
      </c>
      <c r="M2891" t="s">
        <v>23</v>
      </c>
      <c r="N2891" t="s">
        <v>22</v>
      </c>
      <c r="O2891" t="s">
        <v>23</v>
      </c>
      <c r="P2891" t="s">
        <v>29</v>
      </c>
      <c r="Q2891">
        <v>0</v>
      </c>
      <c r="R2891" t="s">
        <v>30</v>
      </c>
      <c r="S2891">
        <v>50</v>
      </c>
      <c r="T2891">
        <v>2919.85</v>
      </c>
      <c r="U2891">
        <v>0</v>
      </c>
    </row>
    <row r="2892" spans="1:21" x14ac:dyDescent="0.25">
      <c r="A2892" t="s">
        <v>2924</v>
      </c>
      <c r="B2892">
        <v>0</v>
      </c>
      <c r="C2892">
        <v>1</v>
      </c>
      <c r="D2892">
        <v>1</v>
      </c>
      <c r="E2892">
        <v>1</v>
      </c>
      <c r="F2892">
        <v>47</v>
      </c>
      <c r="G2892">
        <v>1</v>
      </c>
      <c r="H2892" t="s">
        <v>23</v>
      </c>
      <c r="I2892" t="s">
        <v>35</v>
      </c>
      <c r="J2892" t="s">
        <v>23</v>
      </c>
      <c r="K2892" t="s">
        <v>23</v>
      </c>
      <c r="L2892" t="s">
        <v>23</v>
      </c>
      <c r="M2892" t="s">
        <v>23</v>
      </c>
      <c r="N2892" t="s">
        <v>23</v>
      </c>
      <c r="O2892" t="s">
        <v>23</v>
      </c>
      <c r="P2892" t="s">
        <v>26</v>
      </c>
      <c r="Q2892">
        <v>0</v>
      </c>
      <c r="R2892" t="s">
        <v>33</v>
      </c>
      <c r="S2892">
        <v>70.55</v>
      </c>
      <c r="T2892">
        <v>3309.25</v>
      </c>
      <c r="U2892">
        <v>1</v>
      </c>
    </row>
    <row r="2893" spans="1:21" x14ac:dyDescent="0.25">
      <c r="A2893" t="s">
        <v>2925</v>
      </c>
      <c r="B2893">
        <v>0</v>
      </c>
      <c r="C2893">
        <v>0</v>
      </c>
      <c r="D2893">
        <v>0</v>
      </c>
      <c r="E2893">
        <v>0</v>
      </c>
      <c r="F2893">
        <v>1</v>
      </c>
      <c r="G2893">
        <v>1</v>
      </c>
      <c r="H2893" t="s">
        <v>23</v>
      </c>
      <c r="I2893" t="s">
        <v>35</v>
      </c>
      <c r="J2893" t="s">
        <v>23</v>
      </c>
      <c r="K2893" t="s">
        <v>23</v>
      </c>
      <c r="L2893" t="s">
        <v>23</v>
      </c>
      <c r="M2893" t="s">
        <v>23</v>
      </c>
      <c r="N2893" t="s">
        <v>23</v>
      </c>
      <c r="O2893" t="s">
        <v>22</v>
      </c>
      <c r="P2893" t="s">
        <v>26</v>
      </c>
      <c r="Q2893">
        <v>1</v>
      </c>
      <c r="R2893" t="s">
        <v>27</v>
      </c>
      <c r="S2893">
        <v>79.7</v>
      </c>
      <c r="T2893">
        <v>79.7</v>
      </c>
      <c r="U2893">
        <v>1</v>
      </c>
    </row>
    <row r="2894" spans="1:21" x14ac:dyDescent="0.25">
      <c r="A2894" t="s">
        <v>2926</v>
      </c>
      <c r="B2894">
        <v>1</v>
      </c>
      <c r="C2894">
        <v>0</v>
      </c>
      <c r="D2894">
        <v>0</v>
      </c>
      <c r="E2894">
        <v>0</v>
      </c>
      <c r="F2894">
        <v>1</v>
      </c>
      <c r="G2894">
        <v>1</v>
      </c>
      <c r="H2894" t="s">
        <v>23</v>
      </c>
      <c r="I2894" t="s">
        <v>23</v>
      </c>
      <c r="J2894" t="s">
        <v>44</v>
      </c>
      <c r="K2894" t="s">
        <v>44</v>
      </c>
      <c r="L2894" t="s">
        <v>44</v>
      </c>
      <c r="M2894" t="s">
        <v>44</v>
      </c>
      <c r="N2894" t="s">
        <v>44</v>
      </c>
      <c r="O2894" t="s">
        <v>44</v>
      </c>
      <c r="P2894" t="s">
        <v>26</v>
      </c>
      <c r="Q2894">
        <v>0</v>
      </c>
      <c r="R2894" t="s">
        <v>30</v>
      </c>
      <c r="S2894">
        <v>20.45</v>
      </c>
      <c r="T2894">
        <v>20.45</v>
      </c>
      <c r="U2894">
        <v>0</v>
      </c>
    </row>
    <row r="2895" spans="1:21" x14ac:dyDescent="0.25">
      <c r="A2895" t="s">
        <v>2927</v>
      </c>
      <c r="B2895">
        <v>1</v>
      </c>
      <c r="C2895">
        <v>0</v>
      </c>
      <c r="D2895">
        <v>0</v>
      </c>
      <c r="E2895">
        <v>0</v>
      </c>
      <c r="F2895">
        <v>22</v>
      </c>
      <c r="G2895">
        <v>1</v>
      </c>
      <c r="H2895" t="s">
        <v>22</v>
      </c>
      <c r="I2895" t="s">
        <v>25</v>
      </c>
      <c r="J2895" t="s">
        <v>22</v>
      </c>
      <c r="K2895" t="s">
        <v>22</v>
      </c>
      <c r="L2895" t="s">
        <v>23</v>
      </c>
      <c r="M2895" t="s">
        <v>23</v>
      </c>
      <c r="N2895" t="s">
        <v>23</v>
      </c>
      <c r="O2895" t="s">
        <v>23</v>
      </c>
      <c r="P2895" t="s">
        <v>26</v>
      </c>
      <c r="Q2895">
        <v>0</v>
      </c>
      <c r="R2895" t="s">
        <v>27</v>
      </c>
      <c r="S2895">
        <v>59</v>
      </c>
      <c r="T2895">
        <v>1254.7</v>
      </c>
      <c r="U2895">
        <v>1</v>
      </c>
    </row>
    <row r="2896" spans="1:21" x14ac:dyDescent="0.25">
      <c r="A2896" t="s">
        <v>2928</v>
      </c>
      <c r="B2896">
        <v>0</v>
      </c>
      <c r="C2896">
        <v>0</v>
      </c>
      <c r="D2896">
        <v>0</v>
      </c>
      <c r="E2896">
        <v>0</v>
      </c>
      <c r="F2896">
        <v>48</v>
      </c>
      <c r="G2896">
        <v>1</v>
      </c>
      <c r="H2896" t="s">
        <v>23</v>
      </c>
      <c r="I2896" t="s">
        <v>25</v>
      </c>
      <c r="J2896" t="s">
        <v>22</v>
      </c>
      <c r="K2896" t="s">
        <v>23</v>
      </c>
      <c r="L2896" t="s">
        <v>22</v>
      </c>
      <c r="M2896" t="s">
        <v>22</v>
      </c>
      <c r="N2896" t="s">
        <v>23</v>
      </c>
      <c r="O2896" t="s">
        <v>23</v>
      </c>
      <c r="P2896" t="s">
        <v>29</v>
      </c>
      <c r="Q2896">
        <v>1</v>
      </c>
      <c r="R2896" t="s">
        <v>38</v>
      </c>
      <c r="S2896">
        <v>60.35</v>
      </c>
      <c r="T2896">
        <v>2896.4</v>
      </c>
      <c r="U2896">
        <v>1</v>
      </c>
    </row>
    <row r="2897" spans="1:21" x14ac:dyDescent="0.25">
      <c r="A2897" t="s">
        <v>2929</v>
      </c>
      <c r="B2897">
        <v>0</v>
      </c>
      <c r="C2897">
        <v>0</v>
      </c>
      <c r="D2897">
        <v>1</v>
      </c>
      <c r="E2897">
        <v>0</v>
      </c>
      <c r="F2897">
        <v>37</v>
      </c>
      <c r="G2897">
        <v>1</v>
      </c>
      <c r="H2897" t="s">
        <v>23</v>
      </c>
      <c r="I2897" t="s">
        <v>23</v>
      </c>
      <c r="J2897" t="s">
        <v>44</v>
      </c>
      <c r="K2897" t="s">
        <v>44</v>
      </c>
      <c r="L2897" t="s">
        <v>44</v>
      </c>
      <c r="M2897" t="s">
        <v>44</v>
      </c>
      <c r="N2897" t="s">
        <v>44</v>
      </c>
      <c r="O2897" t="s">
        <v>44</v>
      </c>
      <c r="P2897" t="s">
        <v>29</v>
      </c>
      <c r="Q2897">
        <v>1</v>
      </c>
      <c r="R2897" t="s">
        <v>33</v>
      </c>
      <c r="S2897">
        <v>19.850000000000001</v>
      </c>
      <c r="T2897">
        <v>717.5</v>
      </c>
      <c r="U2897">
        <v>0</v>
      </c>
    </row>
    <row r="2898" spans="1:21" x14ac:dyDescent="0.25">
      <c r="A2898" t="s">
        <v>2930</v>
      </c>
      <c r="B2898">
        <v>1</v>
      </c>
      <c r="C2898">
        <v>0</v>
      </c>
      <c r="D2898">
        <v>0</v>
      </c>
      <c r="E2898">
        <v>0</v>
      </c>
      <c r="F2898">
        <v>13</v>
      </c>
      <c r="G2898">
        <v>1</v>
      </c>
      <c r="H2898" t="s">
        <v>23</v>
      </c>
      <c r="I2898" t="s">
        <v>23</v>
      </c>
      <c r="J2898" t="s">
        <v>44</v>
      </c>
      <c r="K2898" t="s">
        <v>44</v>
      </c>
      <c r="L2898" t="s">
        <v>44</v>
      </c>
      <c r="M2898" t="s">
        <v>44</v>
      </c>
      <c r="N2898" t="s">
        <v>44</v>
      </c>
      <c r="O2898" t="s">
        <v>44</v>
      </c>
      <c r="P2898" t="s">
        <v>29</v>
      </c>
      <c r="Q2898">
        <v>1</v>
      </c>
      <c r="R2898" t="s">
        <v>27</v>
      </c>
      <c r="S2898">
        <v>19.95</v>
      </c>
      <c r="T2898">
        <v>253.8</v>
      </c>
      <c r="U2898">
        <v>0</v>
      </c>
    </row>
    <row r="2899" spans="1:21" x14ac:dyDescent="0.25">
      <c r="A2899" t="s">
        <v>2931</v>
      </c>
      <c r="B2899">
        <v>1</v>
      </c>
      <c r="C2899">
        <v>0</v>
      </c>
      <c r="D2899">
        <v>0</v>
      </c>
      <c r="E2899">
        <v>0</v>
      </c>
      <c r="F2899">
        <v>43</v>
      </c>
      <c r="G2899">
        <v>1</v>
      </c>
      <c r="H2899" t="s">
        <v>22</v>
      </c>
      <c r="I2899" t="s">
        <v>23</v>
      </c>
      <c r="J2899" t="s">
        <v>44</v>
      </c>
      <c r="K2899" t="s">
        <v>44</v>
      </c>
      <c r="L2899" t="s">
        <v>44</v>
      </c>
      <c r="M2899" t="s">
        <v>44</v>
      </c>
      <c r="N2899" t="s">
        <v>44</v>
      </c>
      <c r="O2899" t="s">
        <v>44</v>
      </c>
      <c r="P2899" t="s">
        <v>45</v>
      </c>
      <c r="Q2899">
        <v>0</v>
      </c>
      <c r="R2899" t="s">
        <v>33</v>
      </c>
      <c r="S2899">
        <v>26.45</v>
      </c>
      <c r="T2899">
        <v>1110.05</v>
      </c>
      <c r="U2899">
        <v>0</v>
      </c>
    </row>
    <row r="2900" spans="1:21" x14ac:dyDescent="0.25">
      <c r="A2900" t="s">
        <v>2932</v>
      </c>
      <c r="B2900">
        <v>0</v>
      </c>
      <c r="C2900">
        <v>0</v>
      </c>
      <c r="D2900">
        <v>0</v>
      </c>
      <c r="E2900">
        <v>0</v>
      </c>
      <c r="F2900">
        <v>6</v>
      </c>
      <c r="G2900">
        <v>0</v>
      </c>
      <c r="H2900" t="s">
        <v>24</v>
      </c>
      <c r="I2900" t="s">
        <v>25</v>
      </c>
      <c r="J2900" t="s">
        <v>22</v>
      </c>
      <c r="K2900" t="s">
        <v>22</v>
      </c>
      <c r="L2900" t="s">
        <v>22</v>
      </c>
      <c r="M2900" t="s">
        <v>22</v>
      </c>
      <c r="N2900" t="s">
        <v>22</v>
      </c>
      <c r="O2900" t="s">
        <v>22</v>
      </c>
      <c r="P2900" t="s">
        <v>45</v>
      </c>
      <c r="Q2900">
        <v>1</v>
      </c>
      <c r="R2900" t="s">
        <v>30</v>
      </c>
      <c r="S2900">
        <v>63.4</v>
      </c>
      <c r="T2900">
        <v>348.8</v>
      </c>
      <c r="U2900">
        <v>0</v>
      </c>
    </row>
    <row r="2901" spans="1:21" x14ac:dyDescent="0.25">
      <c r="A2901" t="s">
        <v>2933</v>
      </c>
      <c r="B2901">
        <v>1</v>
      </c>
      <c r="C2901">
        <v>0</v>
      </c>
      <c r="D2901">
        <v>0</v>
      </c>
      <c r="E2901">
        <v>0</v>
      </c>
      <c r="F2901">
        <v>71</v>
      </c>
      <c r="G2901">
        <v>0</v>
      </c>
      <c r="H2901" t="s">
        <v>24</v>
      </c>
      <c r="I2901" t="s">
        <v>25</v>
      </c>
      <c r="J2901" t="s">
        <v>22</v>
      </c>
      <c r="K2901" t="s">
        <v>22</v>
      </c>
      <c r="L2901" t="s">
        <v>22</v>
      </c>
      <c r="M2901" t="s">
        <v>22</v>
      </c>
      <c r="N2901" t="s">
        <v>22</v>
      </c>
      <c r="O2901" t="s">
        <v>23</v>
      </c>
      <c r="P2901" t="s">
        <v>45</v>
      </c>
      <c r="Q2901">
        <v>0</v>
      </c>
      <c r="R2901" t="s">
        <v>33</v>
      </c>
      <c r="S2901">
        <v>53.95</v>
      </c>
      <c r="T2901">
        <v>3888.65</v>
      </c>
      <c r="U2901">
        <v>0</v>
      </c>
    </row>
    <row r="2902" spans="1:21" x14ac:dyDescent="0.25">
      <c r="A2902" t="s">
        <v>2934</v>
      </c>
      <c r="B2902">
        <v>0</v>
      </c>
      <c r="C2902">
        <v>1</v>
      </c>
      <c r="D2902">
        <v>1</v>
      </c>
      <c r="E2902">
        <v>1</v>
      </c>
      <c r="F2902">
        <v>1</v>
      </c>
      <c r="G2902">
        <v>1</v>
      </c>
      <c r="H2902" t="s">
        <v>23</v>
      </c>
      <c r="I2902" t="s">
        <v>35</v>
      </c>
      <c r="J2902" t="s">
        <v>23</v>
      </c>
      <c r="K2902" t="s">
        <v>23</v>
      </c>
      <c r="L2902" t="s">
        <v>23</v>
      </c>
      <c r="M2902" t="s">
        <v>23</v>
      </c>
      <c r="N2902" t="s">
        <v>23</v>
      </c>
      <c r="O2902" t="s">
        <v>23</v>
      </c>
      <c r="P2902" t="s">
        <v>26</v>
      </c>
      <c r="Q2902">
        <v>1</v>
      </c>
      <c r="R2902" t="s">
        <v>27</v>
      </c>
      <c r="S2902">
        <v>69.25</v>
      </c>
      <c r="T2902">
        <v>69.25</v>
      </c>
      <c r="U2902">
        <v>1</v>
      </c>
    </row>
    <row r="2903" spans="1:21" x14ac:dyDescent="0.25">
      <c r="A2903" t="s">
        <v>2935</v>
      </c>
      <c r="B2903">
        <v>0</v>
      </c>
      <c r="C2903">
        <v>0</v>
      </c>
      <c r="D2903">
        <v>1</v>
      </c>
      <c r="E2903">
        <v>1</v>
      </c>
      <c r="F2903">
        <v>72</v>
      </c>
      <c r="G2903">
        <v>1</v>
      </c>
      <c r="H2903" t="s">
        <v>22</v>
      </c>
      <c r="I2903" t="s">
        <v>35</v>
      </c>
      <c r="J2903" t="s">
        <v>22</v>
      </c>
      <c r="K2903" t="s">
        <v>22</v>
      </c>
      <c r="L2903" t="s">
        <v>23</v>
      </c>
      <c r="M2903" t="s">
        <v>23</v>
      </c>
      <c r="N2903" t="s">
        <v>22</v>
      </c>
      <c r="O2903" t="s">
        <v>23</v>
      </c>
      <c r="P2903" t="s">
        <v>45</v>
      </c>
      <c r="Q2903">
        <v>1</v>
      </c>
      <c r="R2903" t="s">
        <v>27</v>
      </c>
      <c r="S2903">
        <v>95.1</v>
      </c>
      <c r="T2903">
        <v>6843.15</v>
      </c>
      <c r="U2903">
        <v>0</v>
      </c>
    </row>
    <row r="2904" spans="1:21" x14ac:dyDescent="0.25">
      <c r="A2904" t="s">
        <v>2936</v>
      </c>
      <c r="B2904">
        <v>0</v>
      </c>
      <c r="C2904">
        <v>1</v>
      </c>
      <c r="D2904">
        <v>0</v>
      </c>
      <c r="E2904">
        <v>0</v>
      </c>
      <c r="F2904">
        <v>6</v>
      </c>
      <c r="G2904">
        <v>1</v>
      </c>
      <c r="H2904" t="s">
        <v>23</v>
      </c>
      <c r="I2904" t="s">
        <v>35</v>
      </c>
      <c r="J2904" t="s">
        <v>22</v>
      </c>
      <c r="K2904" t="s">
        <v>23</v>
      </c>
      <c r="L2904" t="s">
        <v>23</v>
      </c>
      <c r="M2904" t="s">
        <v>23</v>
      </c>
      <c r="N2904" t="s">
        <v>23</v>
      </c>
      <c r="O2904" t="s">
        <v>23</v>
      </c>
      <c r="P2904" t="s">
        <v>26</v>
      </c>
      <c r="Q2904">
        <v>1</v>
      </c>
      <c r="R2904" t="s">
        <v>27</v>
      </c>
      <c r="S2904">
        <v>74.099999999999994</v>
      </c>
      <c r="T2904">
        <v>450.9</v>
      </c>
      <c r="U2904">
        <v>0</v>
      </c>
    </row>
    <row r="2905" spans="1:21" x14ac:dyDescent="0.25">
      <c r="A2905" t="s">
        <v>2937</v>
      </c>
      <c r="B2905">
        <v>1</v>
      </c>
      <c r="C2905">
        <v>0</v>
      </c>
      <c r="D2905">
        <v>1</v>
      </c>
      <c r="E2905">
        <v>1</v>
      </c>
      <c r="F2905">
        <v>12</v>
      </c>
      <c r="G2905">
        <v>0</v>
      </c>
      <c r="H2905" t="s">
        <v>24</v>
      </c>
      <c r="I2905" t="s">
        <v>25</v>
      </c>
      <c r="J2905" t="s">
        <v>23</v>
      </c>
      <c r="K2905" t="s">
        <v>22</v>
      </c>
      <c r="L2905" t="s">
        <v>23</v>
      </c>
      <c r="M2905" t="s">
        <v>22</v>
      </c>
      <c r="N2905" t="s">
        <v>23</v>
      </c>
      <c r="O2905" t="s">
        <v>23</v>
      </c>
      <c r="P2905" t="s">
        <v>26</v>
      </c>
      <c r="Q2905">
        <v>0</v>
      </c>
      <c r="R2905" t="s">
        <v>30</v>
      </c>
      <c r="S2905">
        <v>35.5</v>
      </c>
      <c r="T2905">
        <v>432.25</v>
      </c>
      <c r="U2905">
        <v>0</v>
      </c>
    </row>
    <row r="2906" spans="1:21" x14ac:dyDescent="0.25">
      <c r="A2906" t="s">
        <v>2938</v>
      </c>
      <c r="B2906">
        <v>1</v>
      </c>
      <c r="C2906">
        <v>0</v>
      </c>
      <c r="D2906">
        <v>0</v>
      </c>
      <c r="E2906">
        <v>0</v>
      </c>
      <c r="F2906">
        <v>25</v>
      </c>
      <c r="G2906">
        <v>1</v>
      </c>
      <c r="H2906" t="s">
        <v>23</v>
      </c>
      <c r="I2906" t="s">
        <v>35</v>
      </c>
      <c r="J2906" t="s">
        <v>23</v>
      </c>
      <c r="K2906" t="s">
        <v>23</v>
      </c>
      <c r="L2906" t="s">
        <v>23</v>
      </c>
      <c r="M2906" t="s">
        <v>23</v>
      </c>
      <c r="N2906" t="s">
        <v>23</v>
      </c>
      <c r="O2906" t="s">
        <v>23</v>
      </c>
      <c r="P2906" t="s">
        <v>26</v>
      </c>
      <c r="Q2906">
        <v>0</v>
      </c>
      <c r="R2906" t="s">
        <v>30</v>
      </c>
      <c r="S2906">
        <v>70.95</v>
      </c>
      <c r="T2906">
        <v>1767.35</v>
      </c>
      <c r="U2906">
        <v>1</v>
      </c>
    </row>
    <row r="2907" spans="1:21" x14ac:dyDescent="0.25">
      <c r="A2907" t="s">
        <v>2939</v>
      </c>
      <c r="B2907">
        <v>0</v>
      </c>
      <c r="C2907">
        <v>0</v>
      </c>
      <c r="D2907">
        <v>1</v>
      </c>
      <c r="E2907">
        <v>0</v>
      </c>
      <c r="F2907">
        <v>21</v>
      </c>
      <c r="G2907">
        <v>1</v>
      </c>
      <c r="H2907" t="s">
        <v>23</v>
      </c>
      <c r="I2907" t="s">
        <v>35</v>
      </c>
      <c r="J2907" t="s">
        <v>23</v>
      </c>
      <c r="K2907" t="s">
        <v>23</v>
      </c>
      <c r="L2907" t="s">
        <v>22</v>
      </c>
      <c r="M2907" t="s">
        <v>22</v>
      </c>
      <c r="N2907" t="s">
        <v>23</v>
      </c>
      <c r="O2907" t="s">
        <v>23</v>
      </c>
      <c r="P2907" t="s">
        <v>29</v>
      </c>
      <c r="Q2907">
        <v>0</v>
      </c>
      <c r="R2907" t="s">
        <v>27</v>
      </c>
      <c r="S2907">
        <v>79.2</v>
      </c>
      <c r="T2907">
        <v>1742.45</v>
      </c>
      <c r="U2907">
        <v>0</v>
      </c>
    </row>
    <row r="2908" spans="1:21" x14ac:dyDescent="0.25">
      <c r="A2908" t="s">
        <v>2940</v>
      </c>
      <c r="B2908">
        <v>0</v>
      </c>
      <c r="C2908">
        <v>0</v>
      </c>
      <c r="D2908">
        <v>1</v>
      </c>
      <c r="E2908">
        <v>1</v>
      </c>
      <c r="F2908">
        <v>6</v>
      </c>
      <c r="G2908">
        <v>1</v>
      </c>
      <c r="H2908" t="s">
        <v>23</v>
      </c>
      <c r="I2908" t="s">
        <v>25</v>
      </c>
      <c r="J2908" t="s">
        <v>23</v>
      </c>
      <c r="K2908" t="s">
        <v>23</v>
      </c>
      <c r="L2908" t="s">
        <v>23</v>
      </c>
      <c r="M2908" t="s">
        <v>22</v>
      </c>
      <c r="N2908" t="s">
        <v>23</v>
      </c>
      <c r="O2908" t="s">
        <v>23</v>
      </c>
      <c r="P2908" t="s">
        <v>26</v>
      </c>
      <c r="Q2908">
        <v>1</v>
      </c>
      <c r="R2908" t="s">
        <v>30</v>
      </c>
      <c r="S2908">
        <v>48.8</v>
      </c>
      <c r="T2908">
        <v>297.35000000000002</v>
      </c>
      <c r="U2908">
        <v>0</v>
      </c>
    </row>
    <row r="2909" spans="1:21" x14ac:dyDescent="0.25">
      <c r="A2909" t="s">
        <v>2941</v>
      </c>
      <c r="B2909">
        <v>1</v>
      </c>
      <c r="C2909">
        <v>0</v>
      </c>
      <c r="D2909">
        <v>1</v>
      </c>
      <c r="E2909">
        <v>0</v>
      </c>
      <c r="F2909">
        <v>20</v>
      </c>
      <c r="G2909">
        <v>1</v>
      </c>
      <c r="H2909" t="s">
        <v>23</v>
      </c>
      <c r="I2909" t="s">
        <v>35</v>
      </c>
      <c r="J2909" t="s">
        <v>23</v>
      </c>
      <c r="K2909" t="s">
        <v>23</v>
      </c>
      <c r="L2909" t="s">
        <v>23</v>
      </c>
      <c r="M2909" t="s">
        <v>23</v>
      </c>
      <c r="N2909" t="s">
        <v>22</v>
      </c>
      <c r="O2909" t="s">
        <v>22</v>
      </c>
      <c r="P2909" t="s">
        <v>26</v>
      </c>
      <c r="Q2909">
        <v>1</v>
      </c>
      <c r="R2909" t="s">
        <v>30</v>
      </c>
      <c r="S2909">
        <v>89</v>
      </c>
      <c r="T2909">
        <v>1820.45</v>
      </c>
      <c r="U2909">
        <v>1</v>
      </c>
    </row>
    <row r="2910" spans="1:21" x14ac:dyDescent="0.25">
      <c r="A2910" t="s">
        <v>2942</v>
      </c>
      <c r="B2910">
        <v>1</v>
      </c>
      <c r="C2910">
        <v>0</v>
      </c>
      <c r="D2910">
        <v>1</v>
      </c>
      <c r="E2910">
        <v>0</v>
      </c>
      <c r="F2910">
        <v>18</v>
      </c>
      <c r="G2910">
        <v>1</v>
      </c>
      <c r="H2910" t="s">
        <v>22</v>
      </c>
      <c r="I2910" t="s">
        <v>35</v>
      </c>
      <c r="J2910" t="s">
        <v>22</v>
      </c>
      <c r="K2910" t="s">
        <v>23</v>
      </c>
      <c r="L2910" t="s">
        <v>23</v>
      </c>
      <c r="M2910" t="s">
        <v>23</v>
      </c>
      <c r="N2910" t="s">
        <v>22</v>
      </c>
      <c r="O2910" t="s">
        <v>22</v>
      </c>
      <c r="P2910" t="s">
        <v>26</v>
      </c>
      <c r="Q2910">
        <v>1</v>
      </c>
      <c r="R2910" t="s">
        <v>27</v>
      </c>
      <c r="S2910">
        <v>99.4</v>
      </c>
      <c r="T2910">
        <v>1742.95</v>
      </c>
      <c r="U2910">
        <v>1</v>
      </c>
    </row>
    <row r="2911" spans="1:21" x14ac:dyDescent="0.25">
      <c r="A2911" t="s">
        <v>2943</v>
      </c>
      <c r="B2911">
        <v>0</v>
      </c>
      <c r="C2911">
        <v>0</v>
      </c>
      <c r="D2911">
        <v>0</v>
      </c>
      <c r="E2911">
        <v>0</v>
      </c>
      <c r="F2911">
        <v>43</v>
      </c>
      <c r="G2911">
        <v>1</v>
      </c>
      <c r="H2911" t="s">
        <v>23</v>
      </c>
      <c r="I2911" t="s">
        <v>25</v>
      </c>
      <c r="J2911" t="s">
        <v>23</v>
      </c>
      <c r="K2911" t="s">
        <v>22</v>
      </c>
      <c r="L2911" t="s">
        <v>23</v>
      </c>
      <c r="M2911" t="s">
        <v>22</v>
      </c>
      <c r="N2911" t="s">
        <v>23</v>
      </c>
      <c r="O2911" t="s">
        <v>23</v>
      </c>
      <c r="P2911" t="s">
        <v>29</v>
      </c>
      <c r="Q2911">
        <v>0</v>
      </c>
      <c r="R2911" t="s">
        <v>27</v>
      </c>
      <c r="S2911">
        <v>55.45</v>
      </c>
      <c r="T2911">
        <v>2444.25</v>
      </c>
      <c r="U2911">
        <v>0</v>
      </c>
    </row>
    <row r="2912" spans="1:21" x14ac:dyDescent="0.25">
      <c r="A2912" t="s">
        <v>2944</v>
      </c>
      <c r="B2912">
        <v>0</v>
      </c>
      <c r="C2912">
        <v>0</v>
      </c>
      <c r="D2912">
        <v>1</v>
      </c>
      <c r="E2912">
        <v>1</v>
      </c>
      <c r="F2912">
        <v>35</v>
      </c>
      <c r="G2912">
        <v>1</v>
      </c>
      <c r="H2912" t="s">
        <v>22</v>
      </c>
      <c r="I2912" t="s">
        <v>23</v>
      </c>
      <c r="J2912" t="s">
        <v>44</v>
      </c>
      <c r="K2912" t="s">
        <v>44</v>
      </c>
      <c r="L2912" t="s">
        <v>44</v>
      </c>
      <c r="M2912" t="s">
        <v>44</v>
      </c>
      <c r="N2912" t="s">
        <v>44</v>
      </c>
      <c r="O2912" t="s">
        <v>44</v>
      </c>
      <c r="P2912" t="s">
        <v>45</v>
      </c>
      <c r="Q2912">
        <v>1</v>
      </c>
      <c r="R2912" t="s">
        <v>38</v>
      </c>
      <c r="S2912">
        <v>25.4</v>
      </c>
      <c r="T2912">
        <v>949.8</v>
      </c>
      <c r="U2912">
        <v>0</v>
      </c>
    </row>
    <row r="2913" spans="1:21" x14ac:dyDescent="0.25">
      <c r="A2913" t="s">
        <v>2945</v>
      </c>
      <c r="B2913">
        <v>0</v>
      </c>
      <c r="C2913">
        <v>0</v>
      </c>
      <c r="D2913">
        <v>0</v>
      </c>
      <c r="E2913">
        <v>0</v>
      </c>
      <c r="F2913">
        <v>1</v>
      </c>
      <c r="G2913">
        <v>1</v>
      </c>
      <c r="H2913" t="s">
        <v>23</v>
      </c>
      <c r="I2913" t="s">
        <v>35</v>
      </c>
      <c r="J2913" t="s">
        <v>23</v>
      </c>
      <c r="K2913" t="s">
        <v>23</v>
      </c>
      <c r="L2913" t="s">
        <v>22</v>
      </c>
      <c r="M2913" t="s">
        <v>23</v>
      </c>
      <c r="N2913" t="s">
        <v>23</v>
      </c>
      <c r="O2913" t="s">
        <v>23</v>
      </c>
      <c r="P2913" t="s">
        <v>26</v>
      </c>
      <c r="Q2913">
        <v>0</v>
      </c>
      <c r="R2913" t="s">
        <v>33</v>
      </c>
      <c r="S2913">
        <v>73.5</v>
      </c>
      <c r="T2913">
        <v>73.5</v>
      </c>
      <c r="U2913">
        <v>1</v>
      </c>
    </row>
    <row r="2914" spans="1:21" x14ac:dyDescent="0.25">
      <c r="A2914" t="s">
        <v>2946</v>
      </c>
      <c r="B2914">
        <v>1</v>
      </c>
      <c r="C2914">
        <v>1</v>
      </c>
      <c r="D2914">
        <v>1</v>
      </c>
      <c r="E2914">
        <v>0</v>
      </c>
      <c r="F2914">
        <v>32</v>
      </c>
      <c r="G2914">
        <v>1</v>
      </c>
      <c r="H2914" t="s">
        <v>22</v>
      </c>
      <c r="I2914" t="s">
        <v>35</v>
      </c>
      <c r="J2914" t="s">
        <v>23</v>
      </c>
      <c r="K2914" t="s">
        <v>22</v>
      </c>
      <c r="L2914" t="s">
        <v>22</v>
      </c>
      <c r="M2914" t="s">
        <v>23</v>
      </c>
      <c r="N2914" t="s">
        <v>23</v>
      </c>
      <c r="O2914" t="s">
        <v>22</v>
      </c>
      <c r="P2914" t="s">
        <v>26</v>
      </c>
      <c r="Q2914">
        <v>1</v>
      </c>
      <c r="R2914" t="s">
        <v>27</v>
      </c>
      <c r="S2914">
        <v>93.5</v>
      </c>
      <c r="T2914">
        <v>2970.8</v>
      </c>
      <c r="U2914">
        <v>0</v>
      </c>
    </row>
    <row r="2915" spans="1:21" x14ac:dyDescent="0.25">
      <c r="A2915" t="s">
        <v>2947</v>
      </c>
      <c r="B2915">
        <v>1</v>
      </c>
      <c r="C2915">
        <v>0</v>
      </c>
      <c r="D2915">
        <v>0</v>
      </c>
      <c r="E2915">
        <v>0</v>
      </c>
      <c r="F2915">
        <v>52</v>
      </c>
      <c r="G2915">
        <v>0</v>
      </c>
      <c r="H2915" t="s">
        <v>24</v>
      </c>
      <c r="I2915" t="s">
        <v>25</v>
      </c>
      <c r="J2915" t="s">
        <v>22</v>
      </c>
      <c r="K2915" t="s">
        <v>22</v>
      </c>
      <c r="L2915" t="s">
        <v>22</v>
      </c>
      <c r="M2915" t="s">
        <v>22</v>
      </c>
      <c r="N2915" t="s">
        <v>22</v>
      </c>
      <c r="O2915" t="s">
        <v>22</v>
      </c>
      <c r="P2915" t="s">
        <v>45</v>
      </c>
      <c r="Q2915">
        <v>0</v>
      </c>
      <c r="R2915" t="s">
        <v>38</v>
      </c>
      <c r="S2915">
        <v>63.9</v>
      </c>
      <c r="T2915">
        <v>3334.95</v>
      </c>
      <c r="U2915">
        <v>0</v>
      </c>
    </row>
    <row r="2916" spans="1:21" x14ac:dyDescent="0.25">
      <c r="A2916" t="s">
        <v>2948</v>
      </c>
      <c r="B2916">
        <v>1</v>
      </c>
      <c r="C2916">
        <v>0</v>
      </c>
      <c r="D2916">
        <v>0</v>
      </c>
      <c r="E2916">
        <v>0</v>
      </c>
      <c r="F2916">
        <v>32</v>
      </c>
      <c r="G2916">
        <v>1</v>
      </c>
      <c r="H2916" t="s">
        <v>23</v>
      </c>
      <c r="I2916" t="s">
        <v>25</v>
      </c>
      <c r="J2916" t="s">
        <v>23</v>
      </c>
      <c r="K2916" t="s">
        <v>23</v>
      </c>
      <c r="L2916" t="s">
        <v>23</v>
      </c>
      <c r="M2916" t="s">
        <v>23</v>
      </c>
      <c r="N2916" t="s">
        <v>22</v>
      </c>
      <c r="O2916" t="s">
        <v>22</v>
      </c>
      <c r="P2916" t="s">
        <v>29</v>
      </c>
      <c r="Q2916">
        <v>1</v>
      </c>
      <c r="R2916" t="s">
        <v>33</v>
      </c>
      <c r="S2916">
        <v>64.849999999999994</v>
      </c>
      <c r="T2916">
        <v>2010.95</v>
      </c>
      <c r="U2916">
        <v>0</v>
      </c>
    </row>
    <row r="2917" spans="1:21" x14ac:dyDescent="0.25">
      <c r="A2917" t="s">
        <v>2949</v>
      </c>
      <c r="B2917">
        <v>0</v>
      </c>
      <c r="C2917">
        <v>0</v>
      </c>
      <c r="D2917">
        <v>1</v>
      </c>
      <c r="E2917">
        <v>1</v>
      </c>
      <c r="F2917">
        <v>72</v>
      </c>
      <c r="G2917">
        <v>0</v>
      </c>
      <c r="H2917" t="s">
        <v>24</v>
      </c>
      <c r="I2917" t="s">
        <v>25</v>
      </c>
      <c r="J2917" t="s">
        <v>22</v>
      </c>
      <c r="K2917" t="s">
        <v>22</v>
      </c>
      <c r="L2917" t="s">
        <v>22</v>
      </c>
      <c r="M2917" t="s">
        <v>22</v>
      </c>
      <c r="N2917" t="s">
        <v>22</v>
      </c>
      <c r="O2917" t="s">
        <v>22</v>
      </c>
      <c r="P2917" t="s">
        <v>45</v>
      </c>
      <c r="Q2917">
        <v>1</v>
      </c>
      <c r="R2917" t="s">
        <v>33</v>
      </c>
      <c r="S2917">
        <v>63.8</v>
      </c>
      <c r="T2917">
        <v>4684.3</v>
      </c>
      <c r="U2917">
        <v>0</v>
      </c>
    </row>
    <row r="2918" spans="1:21" x14ac:dyDescent="0.25">
      <c r="A2918" t="s">
        <v>2950</v>
      </c>
      <c r="B2918">
        <v>1</v>
      </c>
      <c r="C2918">
        <v>0</v>
      </c>
      <c r="D2918">
        <v>0</v>
      </c>
      <c r="E2918">
        <v>0</v>
      </c>
      <c r="F2918">
        <v>51</v>
      </c>
      <c r="G2918">
        <v>0</v>
      </c>
      <c r="H2918" t="s">
        <v>24</v>
      </c>
      <c r="I2918" t="s">
        <v>25</v>
      </c>
      <c r="J2918" t="s">
        <v>22</v>
      </c>
      <c r="K2918" t="s">
        <v>23</v>
      </c>
      <c r="L2918" t="s">
        <v>23</v>
      </c>
      <c r="M2918" t="s">
        <v>22</v>
      </c>
      <c r="N2918" t="s">
        <v>23</v>
      </c>
      <c r="O2918" t="s">
        <v>22</v>
      </c>
      <c r="P2918" t="s">
        <v>26</v>
      </c>
      <c r="Q2918">
        <v>1</v>
      </c>
      <c r="R2918" t="s">
        <v>38</v>
      </c>
      <c r="S2918">
        <v>44.45</v>
      </c>
      <c r="T2918">
        <v>2181.5500000000002</v>
      </c>
      <c r="U2918">
        <v>0</v>
      </c>
    </row>
    <row r="2919" spans="1:21" x14ac:dyDescent="0.25">
      <c r="A2919" t="s">
        <v>2951</v>
      </c>
      <c r="B2919">
        <v>1</v>
      </c>
      <c r="C2919">
        <v>0</v>
      </c>
      <c r="D2919">
        <v>1</v>
      </c>
      <c r="E2919">
        <v>1</v>
      </c>
      <c r="F2919">
        <v>68</v>
      </c>
      <c r="G2919">
        <v>1</v>
      </c>
      <c r="H2919" t="s">
        <v>23</v>
      </c>
      <c r="I2919" t="s">
        <v>23</v>
      </c>
      <c r="J2919" t="s">
        <v>44</v>
      </c>
      <c r="K2919" t="s">
        <v>44</v>
      </c>
      <c r="L2919" t="s">
        <v>44</v>
      </c>
      <c r="M2919" t="s">
        <v>44</v>
      </c>
      <c r="N2919" t="s">
        <v>44</v>
      </c>
      <c r="O2919" t="s">
        <v>44</v>
      </c>
      <c r="P2919" t="s">
        <v>45</v>
      </c>
      <c r="Q2919">
        <v>1</v>
      </c>
      <c r="R2919" t="s">
        <v>33</v>
      </c>
      <c r="S2919">
        <v>19.95</v>
      </c>
      <c r="T2919">
        <v>1303.25</v>
      </c>
      <c r="U2919">
        <v>0</v>
      </c>
    </row>
    <row r="2920" spans="1:21" x14ac:dyDescent="0.25">
      <c r="A2920" t="s">
        <v>2952</v>
      </c>
      <c r="B2920">
        <v>1</v>
      </c>
      <c r="C2920">
        <v>1</v>
      </c>
      <c r="D2920">
        <v>1</v>
      </c>
      <c r="E2920">
        <v>0</v>
      </c>
      <c r="F2920">
        <v>8</v>
      </c>
      <c r="G2920">
        <v>0</v>
      </c>
      <c r="H2920" t="s">
        <v>24</v>
      </c>
      <c r="I2920" t="s">
        <v>25</v>
      </c>
      <c r="J2920" t="s">
        <v>23</v>
      </c>
      <c r="K2920" t="s">
        <v>22</v>
      </c>
      <c r="L2920" t="s">
        <v>22</v>
      </c>
      <c r="M2920" t="s">
        <v>23</v>
      </c>
      <c r="N2920" t="s">
        <v>23</v>
      </c>
      <c r="O2920" t="s">
        <v>22</v>
      </c>
      <c r="P2920" t="s">
        <v>26</v>
      </c>
      <c r="Q2920">
        <v>1</v>
      </c>
      <c r="R2920" t="s">
        <v>30</v>
      </c>
      <c r="S2920">
        <v>43.35</v>
      </c>
      <c r="T2920">
        <v>371.4</v>
      </c>
      <c r="U2920">
        <v>0</v>
      </c>
    </row>
    <row r="2921" spans="1:21" x14ac:dyDescent="0.25">
      <c r="A2921" t="s">
        <v>2953</v>
      </c>
      <c r="B2921">
        <v>1</v>
      </c>
      <c r="C2921">
        <v>0</v>
      </c>
      <c r="D2921">
        <v>1</v>
      </c>
      <c r="E2921">
        <v>0</v>
      </c>
      <c r="F2921">
        <v>49</v>
      </c>
      <c r="G2921">
        <v>0</v>
      </c>
      <c r="H2921" t="s">
        <v>24</v>
      </c>
      <c r="I2921" t="s">
        <v>25</v>
      </c>
      <c r="J2921" t="s">
        <v>23</v>
      </c>
      <c r="K2921" t="s">
        <v>22</v>
      </c>
      <c r="L2921" t="s">
        <v>23</v>
      </c>
      <c r="M2921" t="s">
        <v>23</v>
      </c>
      <c r="N2921" t="s">
        <v>22</v>
      </c>
      <c r="O2921" t="s">
        <v>22</v>
      </c>
      <c r="P2921" t="s">
        <v>45</v>
      </c>
      <c r="Q2921">
        <v>0</v>
      </c>
      <c r="R2921" t="s">
        <v>38</v>
      </c>
      <c r="S2921">
        <v>49.65</v>
      </c>
      <c r="T2921">
        <v>2409.9</v>
      </c>
      <c r="U2921">
        <v>0</v>
      </c>
    </row>
    <row r="2922" spans="1:21" x14ac:dyDescent="0.25">
      <c r="A2922" t="s">
        <v>2954</v>
      </c>
      <c r="B2922">
        <v>0</v>
      </c>
      <c r="C2922">
        <v>0</v>
      </c>
      <c r="D2922">
        <v>1</v>
      </c>
      <c r="E2922">
        <v>0</v>
      </c>
      <c r="F2922">
        <v>72</v>
      </c>
      <c r="G2922">
        <v>1</v>
      </c>
      <c r="H2922" t="s">
        <v>23</v>
      </c>
      <c r="I2922" t="s">
        <v>25</v>
      </c>
      <c r="J2922" t="s">
        <v>22</v>
      </c>
      <c r="K2922" t="s">
        <v>22</v>
      </c>
      <c r="L2922" t="s">
        <v>22</v>
      </c>
      <c r="M2922" t="s">
        <v>22</v>
      </c>
      <c r="N2922" t="s">
        <v>22</v>
      </c>
      <c r="O2922" t="s">
        <v>22</v>
      </c>
      <c r="P2922" t="s">
        <v>45</v>
      </c>
      <c r="Q2922">
        <v>0</v>
      </c>
      <c r="R2922" t="s">
        <v>30</v>
      </c>
      <c r="S2922">
        <v>85.1</v>
      </c>
      <c r="T2922">
        <v>6155.4</v>
      </c>
      <c r="U2922">
        <v>0</v>
      </c>
    </row>
    <row r="2923" spans="1:21" x14ac:dyDescent="0.25">
      <c r="A2923" t="s">
        <v>2955</v>
      </c>
      <c r="B2923">
        <v>1</v>
      </c>
      <c r="C2923">
        <v>0</v>
      </c>
      <c r="D2923">
        <v>0</v>
      </c>
      <c r="E2923">
        <v>0</v>
      </c>
      <c r="F2923">
        <v>9</v>
      </c>
      <c r="G2923">
        <v>1</v>
      </c>
      <c r="H2923" t="s">
        <v>22</v>
      </c>
      <c r="I2923" t="s">
        <v>35</v>
      </c>
      <c r="J2923" t="s">
        <v>23</v>
      </c>
      <c r="K2923" t="s">
        <v>23</v>
      </c>
      <c r="L2923" t="s">
        <v>23</v>
      </c>
      <c r="M2923" t="s">
        <v>23</v>
      </c>
      <c r="N2923" t="s">
        <v>22</v>
      </c>
      <c r="O2923" t="s">
        <v>22</v>
      </c>
      <c r="P2923" t="s">
        <v>26</v>
      </c>
      <c r="Q2923">
        <v>1</v>
      </c>
      <c r="R2923" t="s">
        <v>27</v>
      </c>
      <c r="S2923">
        <v>95.5</v>
      </c>
      <c r="T2923">
        <v>829.1</v>
      </c>
      <c r="U2923">
        <v>1</v>
      </c>
    </row>
    <row r="2924" spans="1:21" x14ac:dyDescent="0.25">
      <c r="A2924" t="s">
        <v>2956</v>
      </c>
      <c r="B2924">
        <v>0</v>
      </c>
      <c r="C2924">
        <v>0</v>
      </c>
      <c r="D2924">
        <v>1</v>
      </c>
      <c r="E2924">
        <v>0</v>
      </c>
      <c r="F2924">
        <v>28</v>
      </c>
      <c r="G2924">
        <v>1</v>
      </c>
      <c r="H2924" t="s">
        <v>23</v>
      </c>
      <c r="I2924" t="s">
        <v>35</v>
      </c>
      <c r="J2924" t="s">
        <v>22</v>
      </c>
      <c r="K2924" t="s">
        <v>23</v>
      </c>
      <c r="L2924" t="s">
        <v>23</v>
      </c>
      <c r="M2924" t="s">
        <v>23</v>
      </c>
      <c r="N2924" t="s">
        <v>22</v>
      </c>
      <c r="O2924" t="s">
        <v>22</v>
      </c>
      <c r="P2924" t="s">
        <v>26</v>
      </c>
      <c r="Q2924">
        <v>1</v>
      </c>
      <c r="R2924" t="s">
        <v>30</v>
      </c>
      <c r="S2924">
        <v>92.35</v>
      </c>
      <c r="T2924">
        <v>2602.9</v>
      </c>
      <c r="U2924">
        <v>1</v>
      </c>
    </row>
    <row r="2925" spans="1:21" x14ac:dyDescent="0.25">
      <c r="A2925" t="s">
        <v>2957</v>
      </c>
      <c r="B2925">
        <v>1</v>
      </c>
      <c r="C2925">
        <v>0</v>
      </c>
      <c r="D2925">
        <v>0</v>
      </c>
      <c r="E2925">
        <v>0</v>
      </c>
      <c r="F2925">
        <v>54</v>
      </c>
      <c r="G2925">
        <v>1</v>
      </c>
      <c r="H2925" t="s">
        <v>23</v>
      </c>
      <c r="I2925" t="s">
        <v>35</v>
      </c>
      <c r="J2925" t="s">
        <v>22</v>
      </c>
      <c r="K2925" t="s">
        <v>23</v>
      </c>
      <c r="L2925" t="s">
        <v>22</v>
      </c>
      <c r="M2925" t="s">
        <v>23</v>
      </c>
      <c r="N2925" t="s">
        <v>22</v>
      </c>
      <c r="O2925" t="s">
        <v>23</v>
      </c>
      <c r="P2925" t="s">
        <v>26</v>
      </c>
      <c r="Q2925">
        <v>0</v>
      </c>
      <c r="R2925" t="s">
        <v>30</v>
      </c>
      <c r="S2925">
        <v>89.8</v>
      </c>
      <c r="T2925">
        <v>4667</v>
      </c>
      <c r="U2925">
        <v>0</v>
      </c>
    </row>
    <row r="2926" spans="1:21" x14ac:dyDescent="0.25">
      <c r="A2926" t="s">
        <v>2958</v>
      </c>
      <c r="B2926">
        <v>1</v>
      </c>
      <c r="C2926">
        <v>0</v>
      </c>
      <c r="D2926">
        <v>0</v>
      </c>
      <c r="E2926">
        <v>0</v>
      </c>
      <c r="F2926">
        <v>11</v>
      </c>
      <c r="G2926">
        <v>1</v>
      </c>
      <c r="H2926" t="s">
        <v>23</v>
      </c>
      <c r="I2926" t="s">
        <v>35</v>
      </c>
      <c r="J2926" t="s">
        <v>23</v>
      </c>
      <c r="K2926" t="s">
        <v>22</v>
      </c>
      <c r="L2926" t="s">
        <v>23</v>
      </c>
      <c r="M2926" t="s">
        <v>23</v>
      </c>
      <c r="N2926" t="s">
        <v>23</v>
      </c>
      <c r="O2926" t="s">
        <v>23</v>
      </c>
      <c r="P2926" t="s">
        <v>26</v>
      </c>
      <c r="Q2926">
        <v>1</v>
      </c>
      <c r="R2926" t="s">
        <v>27</v>
      </c>
      <c r="S2926">
        <v>74.55</v>
      </c>
      <c r="T2926">
        <v>824.75</v>
      </c>
      <c r="U2926">
        <v>1</v>
      </c>
    </row>
    <row r="2927" spans="1:21" x14ac:dyDescent="0.25">
      <c r="A2927" t="s">
        <v>2959</v>
      </c>
      <c r="B2927">
        <v>0</v>
      </c>
      <c r="C2927">
        <v>0</v>
      </c>
      <c r="D2927">
        <v>1</v>
      </c>
      <c r="E2927">
        <v>1</v>
      </c>
      <c r="F2927">
        <v>50</v>
      </c>
      <c r="G2927">
        <v>1</v>
      </c>
      <c r="H2927" t="s">
        <v>23</v>
      </c>
      <c r="I2927" t="s">
        <v>35</v>
      </c>
      <c r="J2927" t="s">
        <v>23</v>
      </c>
      <c r="K2927" t="s">
        <v>23</v>
      </c>
      <c r="L2927" t="s">
        <v>22</v>
      </c>
      <c r="M2927" t="s">
        <v>22</v>
      </c>
      <c r="N2927" t="s">
        <v>22</v>
      </c>
      <c r="O2927" t="s">
        <v>22</v>
      </c>
      <c r="P2927" t="s">
        <v>29</v>
      </c>
      <c r="Q2927">
        <v>0</v>
      </c>
      <c r="R2927" t="s">
        <v>30</v>
      </c>
      <c r="S2927">
        <v>103.05</v>
      </c>
      <c r="T2927">
        <v>5153.5</v>
      </c>
      <c r="U2927">
        <v>0</v>
      </c>
    </row>
    <row r="2928" spans="1:21" x14ac:dyDescent="0.25">
      <c r="A2928" t="s">
        <v>2960</v>
      </c>
      <c r="B2928">
        <v>0</v>
      </c>
      <c r="C2928">
        <v>0</v>
      </c>
      <c r="D2928">
        <v>1</v>
      </c>
      <c r="E2928">
        <v>0</v>
      </c>
      <c r="F2928">
        <v>69</v>
      </c>
      <c r="G2928">
        <v>1</v>
      </c>
      <c r="H2928" t="s">
        <v>22</v>
      </c>
      <c r="I2928" t="s">
        <v>35</v>
      </c>
      <c r="J2928" t="s">
        <v>22</v>
      </c>
      <c r="K2928" t="s">
        <v>22</v>
      </c>
      <c r="L2928" t="s">
        <v>22</v>
      </c>
      <c r="M2928" t="s">
        <v>22</v>
      </c>
      <c r="N2928" t="s">
        <v>22</v>
      </c>
      <c r="O2928" t="s">
        <v>22</v>
      </c>
      <c r="P2928" t="s">
        <v>45</v>
      </c>
      <c r="Q2928">
        <v>1</v>
      </c>
      <c r="R2928" t="s">
        <v>27</v>
      </c>
      <c r="S2928">
        <v>116</v>
      </c>
      <c r="T2928">
        <v>8182.85</v>
      </c>
      <c r="U2928">
        <v>0</v>
      </c>
    </row>
    <row r="2929" spans="1:21" x14ac:dyDescent="0.25">
      <c r="A2929" t="s">
        <v>2961</v>
      </c>
      <c r="B2929">
        <v>1</v>
      </c>
      <c r="C2929">
        <v>0</v>
      </c>
      <c r="D2929">
        <v>0</v>
      </c>
      <c r="E2929">
        <v>0</v>
      </c>
      <c r="F2929">
        <v>1</v>
      </c>
      <c r="G2929">
        <v>1</v>
      </c>
      <c r="H2929" t="s">
        <v>23</v>
      </c>
      <c r="I2929" t="s">
        <v>35</v>
      </c>
      <c r="J2929" t="s">
        <v>23</v>
      </c>
      <c r="K2929" t="s">
        <v>23</v>
      </c>
      <c r="L2929" t="s">
        <v>23</v>
      </c>
      <c r="M2929" t="s">
        <v>23</v>
      </c>
      <c r="N2929" t="s">
        <v>23</v>
      </c>
      <c r="O2929" t="s">
        <v>23</v>
      </c>
      <c r="P2929" t="s">
        <v>26</v>
      </c>
      <c r="Q2929">
        <v>1</v>
      </c>
      <c r="R2929" t="s">
        <v>27</v>
      </c>
      <c r="S2929">
        <v>69.900000000000006</v>
      </c>
      <c r="T2929">
        <v>69.900000000000006</v>
      </c>
      <c r="U2929">
        <v>0</v>
      </c>
    </row>
    <row r="2930" spans="1:21" x14ac:dyDescent="0.25">
      <c r="A2930" t="s">
        <v>2962</v>
      </c>
      <c r="B2930">
        <v>1</v>
      </c>
      <c r="C2930">
        <v>0</v>
      </c>
      <c r="D2930">
        <v>1</v>
      </c>
      <c r="E2930">
        <v>1</v>
      </c>
      <c r="F2930">
        <v>68</v>
      </c>
      <c r="G2930">
        <v>1</v>
      </c>
      <c r="H2930" t="s">
        <v>23</v>
      </c>
      <c r="I2930" t="s">
        <v>35</v>
      </c>
      <c r="J2930" t="s">
        <v>22</v>
      </c>
      <c r="K2930" t="s">
        <v>22</v>
      </c>
      <c r="L2930" t="s">
        <v>23</v>
      </c>
      <c r="M2930" t="s">
        <v>22</v>
      </c>
      <c r="N2930" t="s">
        <v>23</v>
      </c>
      <c r="O2930" t="s">
        <v>22</v>
      </c>
      <c r="P2930" t="s">
        <v>45</v>
      </c>
      <c r="Q2930">
        <v>0</v>
      </c>
      <c r="R2930" t="s">
        <v>33</v>
      </c>
      <c r="S2930">
        <v>95.1</v>
      </c>
      <c r="T2930">
        <v>6683.4</v>
      </c>
      <c r="U2930">
        <v>0</v>
      </c>
    </row>
    <row r="2931" spans="1:21" x14ac:dyDescent="0.25">
      <c r="A2931" t="s">
        <v>2963</v>
      </c>
      <c r="B2931">
        <v>1</v>
      </c>
      <c r="C2931">
        <v>0</v>
      </c>
      <c r="D2931">
        <v>0</v>
      </c>
      <c r="E2931">
        <v>1</v>
      </c>
      <c r="F2931">
        <v>40</v>
      </c>
      <c r="G2931">
        <v>0</v>
      </c>
      <c r="H2931" t="s">
        <v>24</v>
      </c>
      <c r="I2931" t="s">
        <v>25</v>
      </c>
      <c r="J2931" t="s">
        <v>22</v>
      </c>
      <c r="K2931" t="s">
        <v>22</v>
      </c>
      <c r="L2931" t="s">
        <v>23</v>
      </c>
      <c r="M2931" t="s">
        <v>22</v>
      </c>
      <c r="N2931" t="s">
        <v>23</v>
      </c>
      <c r="O2931" t="s">
        <v>23</v>
      </c>
      <c r="P2931" t="s">
        <v>29</v>
      </c>
      <c r="Q2931">
        <v>0</v>
      </c>
      <c r="R2931" t="s">
        <v>30</v>
      </c>
      <c r="S2931">
        <v>40.25</v>
      </c>
      <c r="T2931">
        <v>1564.05</v>
      </c>
      <c r="U2931">
        <v>0</v>
      </c>
    </row>
    <row r="2932" spans="1:21" x14ac:dyDescent="0.25">
      <c r="A2932" t="s">
        <v>2964</v>
      </c>
      <c r="B2932">
        <v>1</v>
      </c>
      <c r="C2932">
        <v>0</v>
      </c>
      <c r="D2932">
        <v>1</v>
      </c>
      <c r="E2932">
        <v>1</v>
      </c>
      <c r="F2932">
        <v>31</v>
      </c>
      <c r="G2932">
        <v>1</v>
      </c>
      <c r="H2932" t="s">
        <v>22</v>
      </c>
      <c r="I2932" t="s">
        <v>23</v>
      </c>
      <c r="J2932" t="s">
        <v>44</v>
      </c>
      <c r="K2932" t="s">
        <v>44</v>
      </c>
      <c r="L2932" t="s">
        <v>44</v>
      </c>
      <c r="M2932" t="s">
        <v>44</v>
      </c>
      <c r="N2932" t="s">
        <v>44</v>
      </c>
      <c r="O2932" t="s">
        <v>44</v>
      </c>
      <c r="P2932" t="s">
        <v>45</v>
      </c>
      <c r="Q2932">
        <v>0</v>
      </c>
      <c r="R2932" t="s">
        <v>30</v>
      </c>
      <c r="S2932">
        <v>25.75</v>
      </c>
      <c r="T2932">
        <v>755.6</v>
      </c>
      <c r="U2932">
        <v>0</v>
      </c>
    </row>
    <row r="2933" spans="1:21" x14ac:dyDescent="0.25">
      <c r="A2933" t="s">
        <v>2965</v>
      </c>
      <c r="B2933">
        <v>0</v>
      </c>
      <c r="C2933">
        <v>1</v>
      </c>
      <c r="D2933">
        <v>0</v>
      </c>
      <c r="E2933">
        <v>1</v>
      </c>
      <c r="F2933">
        <v>33</v>
      </c>
      <c r="G2933">
        <v>1</v>
      </c>
      <c r="H2933" t="s">
        <v>22</v>
      </c>
      <c r="I2933" t="s">
        <v>35</v>
      </c>
      <c r="J2933" t="s">
        <v>23</v>
      </c>
      <c r="K2933" t="s">
        <v>22</v>
      </c>
      <c r="L2933" t="s">
        <v>22</v>
      </c>
      <c r="M2933" t="s">
        <v>23</v>
      </c>
      <c r="N2933" t="s">
        <v>22</v>
      </c>
      <c r="O2933" t="s">
        <v>22</v>
      </c>
      <c r="P2933" t="s">
        <v>26</v>
      </c>
      <c r="Q2933">
        <v>1</v>
      </c>
      <c r="R2933" t="s">
        <v>33</v>
      </c>
      <c r="S2933">
        <v>105.35</v>
      </c>
      <c r="T2933">
        <v>3465.05</v>
      </c>
      <c r="U2933">
        <v>0</v>
      </c>
    </row>
    <row r="2934" spans="1:21" x14ac:dyDescent="0.25">
      <c r="A2934" t="s">
        <v>2966</v>
      </c>
      <c r="B2934">
        <v>1</v>
      </c>
      <c r="C2934">
        <v>1</v>
      </c>
      <c r="D2934">
        <v>1</v>
      </c>
      <c r="E2934">
        <v>0</v>
      </c>
      <c r="F2934">
        <v>55</v>
      </c>
      <c r="G2934">
        <v>1</v>
      </c>
      <c r="H2934" t="s">
        <v>22</v>
      </c>
      <c r="I2934" t="s">
        <v>35</v>
      </c>
      <c r="J2934" t="s">
        <v>23</v>
      </c>
      <c r="K2934" t="s">
        <v>22</v>
      </c>
      <c r="L2934" t="s">
        <v>22</v>
      </c>
      <c r="M2934" t="s">
        <v>22</v>
      </c>
      <c r="N2934" t="s">
        <v>22</v>
      </c>
      <c r="O2934" t="s">
        <v>22</v>
      </c>
      <c r="P2934" t="s">
        <v>45</v>
      </c>
      <c r="Q2934">
        <v>1</v>
      </c>
      <c r="R2934" t="s">
        <v>27</v>
      </c>
      <c r="S2934">
        <v>113.6</v>
      </c>
      <c r="T2934">
        <v>6292.7</v>
      </c>
      <c r="U2934">
        <v>0</v>
      </c>
    </row>
    <row r="2935" spans="1:21" x14ac:dyDescent="0.25">
      <c r="A2935" t="s">
        <v>2967</v>
      </c>
      <c r="B2935">
        <v>1</v>
      </c>
      <c r="C2935">
        <v>0</v>
      </c>
      <c r="D2935">
        <v>1</v>
      </c>
      <c r="E2935">
        <v>1</v>
      </c>
      <c r="F2935">
        <v>68</v>
      </c>
      <c r="G2935">
        <v>1</v>
      </c>
      <c r="H2935" t="s">
        <v>22</v>
      </c>
      <c r="I2935" t="s">
        <v>23</v>
      </c>
      <c r="J2935" t="s">
        <v>44</v>
      </c>
      <c r="K2935" t="s">
        <v>44</v>
      </c>
      <c r="L2935" t="s">
        <v>44</v>
      </c>
      <c r="M2935" t="s">
        <v>44</v>
      </c>
      <c r="N2935" t="s">
        <v>44</v>
      </c>
      <c r="O2935" t="s">
        <v>44</v>
      </c>
      <c r="P2935" t="s">
        <v>45</v>
      </c>
      <c r="Q2935">
        <v>1</v>
      </c>
      <c r="R2935" t="s">
        <v>33</v>
      </c>
      <c r="S2935">
        <v>24</v>
      </c>
      <c r="T2935">
        <v>1664.3</v>
      </c>
      <c r="U2935">
        <v>0</v>
      </c>
    </row>
    <row r="2936" spans="1:21" x14ac:dyDescent="0.25">
      <c r="A2936" t="s">
        <v>2968</v>
      </c>
      <c r="B2936">
        <v>0</v>
      </c>
      <c r="C2936">
        <v>0</v>
      </c>
      <c r="D2936">
        <v>1</v>
      </c>
      <c r="E2936">
        <v>1</v>
      </c>
      <c r="F2936">
        <v>12</v>
      </c>
      <c r="G2936">
        <v>1</v>
      </c>
      <c r="H2936" t="s">
        <v>23</v>
      </c>
      <c r="I2936" t="s">
        <v>23</v>
      </c>
      <c r="J2936" t="s">
        <v>44</v>
      </c>
      <c r="K2936" t="s">
        <v>44</v>
      </c>
      <c r="L2936" t="s">
        <v>44</v>
      </c>
      <c r="M2936" t="s">
        <v>44</v>
      </c>
      <c r="N2936" t="s">
        <v>44</v>
      </c>
      <c r="O2936" t="s">
        <v>44</v>
      </c>
      <c r="P2936" t="s">
        <v>26</v>
      </c>
      <c r="Q2936">
        <v>0</v>
      </c>
      <c r="R2936" t="s">
        <v>33</v>
      </c>
      <c r="S2936">
        <v>19.399999999999999</v>
      </c>
      <c r="T2936">
        <v>198.1</v>
      </c>
      <c r="U2936">
        <v>0</v>
      </c>
    </row>
    <row r="2937" spans="1:21" x14ac:dyDescent="0.25">
      <c r="A2937" t="s">
        <v>2969</v>
      </c>
      <c r="B2937">
        <v>1</v>
      </c>
      <c r="C2937">
        <v>0</v>
      </c>
      <c r="D2937">
        <v>1</v>
      </c>
      <c r="E2937">
        <v>0</v>
      </c>
      <c r="F2937">
        <v>71</v>
      </c>
      <c r="G2937">
        <v>1</v>
      </c>
      <c r="H2937" t="s">
        <v>23</v>
      </c>
      <c r="I2937" t="s">
        <v>25</v>
      </c>
      <c r="J2937" t="s">
        <v>22</v>
      </c>
      <c r="K2937" t="s">
        <v>22</v>
      </c>
      <c r="L2937" t="s">
        <v>22</v>
      </c>
      <c r="M2937" t="s">
        <v>22</v>
      </c>
      <c r="N2937" t="s">
        <v>22</v>
      </c>
      <c r="O2937" t="s">
        <v>22</v>
      </c>
      <c r="P2937" t="s">
        <v>45</v>
      </c>
      <c r="Q2937">
        <v>1</v>
      </c>
      <c r="R2937" t="s">
        <v>33</v>
      </c>
      <c r="S2937">
        <v>86.1</v>
      </c>
      <c r="T2937">
        <v>6045.9</v>
      </c>
      <c r="U2937">
        <v>0</v>
      </c>
    </row>
    <row r="2938" spans="1:21" x14ac:dyDescent="0.25">
      <c r="A2938" t="s">
        <v>2970</v>
      </c>
      <c r="B2938">
        <v>1</v>
      </c>
      <c r="C2938">
        <v>0</v>
      </c>
      <c r="D2938">
        <v>0</v>
      </c>
      <c r="E2938">
        <v>0</v>
      </c>
      <c r="F2938">
        <v>40</v>
      </c>
      <c r="G2938">
        <v>1</v>
      </c>
      <c r="H2938" t="s">
        <v>22</v>
      </c>
      <c r="I2938" t="s">
        <v>35</v>
      </c>
      <c r="J2938" t="s">
        <v>23</v>
      </c>
      <c r="K2938" t="s">
        <v>22</v>
      </c>
      <c r="L2938" t="s">
        <v>22</v>
      </c>
      <c r="M2938" t="s">
        <v>23</v>
      </c>
      <c r="N2938" t="s">
        <v>22</v>
      </c>
      <c r="O2938" t="s">
        <v>22</v>
      </c>
      <c r="P2938" t="s">
        <v>26</v>
      </c>
      <c r="Q2938">
        <v>1</v>
      </c>
      <c r="R2938" t="s">
        <v>30</v>
      </c>
      <c r="S2938">
        <v>102.65</v>
      </c>
      <c r="T2938">
        <v>4108.1499999999996</v>
      </c>
      <c r="U2938">
        <v>0</v>
      </c>
    </row>
    <row r="2939" spans="1:21" x14ac:dyDescent="0.25">
      <c r="A2939" t="s">
        <v>2971</v>
      </c>
      <c r="B2939">
        <v>0</v>
      </c>
      <c r="C2939">
        <v>0</v>
      </c>
      <c r="D2939">
        <v>1</v>
      </c>
      <c r="E2939">
        <v>1</v>
      </c>
      <c r="F2939">
        <v>64</v>
      </c>
      <c r="G2939">
        <v>1</v>
      </c>
      <c r="H2939" t="s">
        <v>22</v>
      </c>
      <c r="I2939" t="s">
        <v>35</v>
      </c>
      <c r="J2939" t="s">
        <v>23</v>
      </c>
      <c r="K2939" t="s">
        <v>22</v>
      </c>
      <c r="L2939" t="s">
        <v>22</v>
      </c>
      <c r="M2939" t="s">
        <v>23</v>
      </c>
      <c r="N2939" t="s">
        <v>23</v>
      </c>
      <c r="O2939" t="s">
        <v>22</v>
      </c>
      <c r="P2939" t="s">
        <v>29</v>
      </c>
      <c r="Q2939">
        <v>1</v>
      </c>
      <c r="R2939" t="s">
        <v>27</v>
      </c>
      <c r="S2939">
        <v>92.85</v>
      </c>
      <c r="T2939">
        <v>5980.75</v>
      </c>
      <c r="U2939">
        <v>0</v>
      </c>
    </row>
    <row r="2940" spans="1:21" x14ac:dyDescent="0.25">
      <c r="A2940" t="s">
        <v>2972</v>
      </c>
      <c r="B2940">
        <v>1</v>
      </c>
      <c r="C2940">
        <v>0</v>
      </c>
      <c r="D2940">
        <v>1</v>
      </c>
      <c r="E2940">
        <v>0</v>
      </c>
      <c r="F2940">
        <v>53</v>
      </c>
      <c r="G2940">
        <v>1</v>
      </c>
      <c r="H2940" t="s">
        <v>22</v>
      </c>
      <c r="I2940" t="s">
        <v>35</v>
      </c>
      <c r="J2940" t="s">
        <v>23</v>
      </c>
      <c r="K2940" t="s">
        <v>22</v>
      </c>
      <c r="L2940" t="s">
        <v>23</v>
      </c>
      <c r="M2940" t="s">
        <v>22</v>
      </c>
      <c r="N2940" t="s">
        <v>23</v>
      </c>
      <c r="O2940" t="s">
        <v>22</v>
      </c>
      <c r="P2940" t="s">
        <v>29</v>
      </c>
      <c r="Q2940">
        <v>0</v>
      </c>
      <c r="R2940" t="s">
        <v>33</v>
      </c>
      <c r="S2940">
        <v>97.75</v>
      </c>
      <c r="T2940">
        <v>5043.2</v>
      </c>
      <c r="U2940">
        <v>0</v>
      </c>
    </row>
    <row r="2941" spans="1:21" x14ac:dyDescent="0.25">
      <c r="A2941" t="s">
        <v>2973</v>
      </c>
      <c r="B2941">
        <v>1</v>
      </c>
      <c r="C2941">
        <v>1</v>
      </c>
      <c r="D2941">
        <v>0</v>
      </c>
      <c r="E2941">
        <v>0</v>
      </c>
      <c r="F2941">
        <v>12</v>
      </c>
      <c r="G2941">
        <v>1</v>
      </c>
      <c r="H2941" t="s">
        <v>23</v>
      </c>
      <c r="I2941" t="s">
        <v>35</v>
      </c>
      <c r="J2941" t="s">
        <v>23</v>
      </c>
      <c r="K2941" t="s">
        <v>22</v>
      </c>
      <c r="L2941" t="s">
        <v>22</v>
      </c>
      <c r="M2941" t="s">
        <v>22</v>
      </c>
      <c r="N2941" t="s">
        <v>23</v>
      </c>
      <c r="O2941" t="s">
        <v>23</v>
      </c>
      <c r="P2941" t="s">
        <v>26</v>
      </c>
      <c r="Q2941">
        <v>1</v>
      </c>
      <c r="R2941" t="s">
        <v>30</v>
      </c>
      <c r="S2941">
        <v>83.8</v>
      </c>
      <c r="T2941">
        <v>1029.75</v>
      </c>
      <c r="U2941">
        <v>1</v>
      </c>
    </row>
    <row r="2942" spans="1:21" x14ac:dyDescent="0.25">
      <c r="A2942" t="s">
        <v>2974</v>
      </c>
      <c r="B2942">
        <v>1</v>
      </c>
      <c r="C2942">
        <v>1</v>
      </c>
      <c r="D2942">
        <v>0</v>
      </c>
      <c r="E2942">
        <v>0</v>
      </c>
      <c r="F2942">
        <v>53</v>
      </c>
      <c r="G2942">
        <v>0</v>
      </c>
      <c r="H2942" t="s">
        <v>24</v>
      </c>
      <c r="I2942" t="s">
        <v>25</v>
      </c>
      <c r="J2942" t="s">
        <v>23</v>
      </c>
      <c r="K2942" t="s">
        <v>22</v>
      </c>
      <c r="L2942" t="s">
        <v>22</v>
      </c>
      <c r="M2942" t="s">
        <v>23</v>
      </c>
      <c r="N2942" t="s">
        <v>22</v>
      </c>
      <c r="O2942" t="s">
        <v>22</v>
      </c>
      <c r="P2942" t="s">
        <v>26</v>
      </c>
      <c r="Q2942">
        <v>1</v>
      </c>
      <c r="R2942" t="s">
        <v>27</v>
      </c>
      <c r="S2942">
        <v>54.45</v>
      </c>
      <c r="T2942">
        <v>2854.55</v>
      </c>
      <c r="U2942">
        <v>1</v>
      </c>
    </row>
    <row r="2943" spans="1:21" x14ac:dyDescent="0.25">
      <c r="A2943" t="s">
        <v>2975</v>
      </c>
      <c r="B2943">
        <v>1</v>
      </c>
      <c r="C2943">
        <v>0</v>
      </c>
      <c r="D2943">
        <v>1</v>
      </c>
      <c r="E2943">
        <v>0</v>
      </c>
      <c r="F2943">
        <v>72</v>
      </c>
      <c r="G2943">
        <v>1</v>
      </c>
      <c r="H2943" t="s">
        <v>22</v>
      </c>
      <c r="I2943" t="s">
        <v>35</v>
      </c>
      <c r="J2943" t="s">
        <v>22</v>
      </c>
      <c r="K2943" t="s">
        <v>22</v>
      </c>
      <c r="L2943" t="s">
        <v>22</v>
      </c>
      <c r="M2943" t="s">
        <v>23</v>
      </c>
      <c r="N2943" t="s">
        <v>22</v>
      </c>
      <c r="O2943" t="s">
        <v>23</v>
      </c>
      <c r="P2943" t="s">
        <v>45</v>
      </c>
      <c r="Q2943">
        <v>1</v>
      </c>
      <c r="R2943" t="s">
        <v>38</v>
      </c>
      <c r="S2943">
        <v>97.95</v>
      </c>
      <c r="T2943">
        <v>7114.25</v>
      </c>
      <c r="U2943">
        <v>0</v>
      </c>
    </row>
    <row r="2944" spans="1:21" x14ac:dyDescent="0.25">
      <c r="A2944" t="s">
        <v>2976</v>
      </c>
      <c r="B2944">
        <v>1</v>
      </c>
      <c r="C2944">
        <v>0</v>
      </c>
      <c r="D2944">
        <v>0</v>
      </c>
      <c r="E2944">
        <v>0</v>
      </c>
      <c r="F2944">
        <v>46</v>
      </c>
      <c r="G2944">
        <v>1</v>
      </c>
      <c r="H2944" t="s">
        <v>23</v>
      </c>
      <c r="I2944" t="s">
        <v>23</v>
      </c>
      <c r="J2944" t="s">
        <v>44</v>
      </c>
      <c r="K2944" t="s">
        <v>44</v>
      </c>
      <c r="L2944" t="s">
        <v>44</v>
      </c>
      <c r="M2944" t="s">
        <v>44</v>
      </c>
      <c r="N2944" t="s">
        <v>44</v>
      </c>
      <c r="O2944" t="s">
        <v>44</v>
      </c>
      <c r="P2944" t="s">
        <v>45</v>
      </c>
      <c r="Q2944">
        <v>0</v>
      </c>
      <c r="R2944" t="s">
        <v>27</v>
      </c>
      <c r="S2944">
        <v>19.95</v>
      </c>
      <c r="T2944">
        <v>907.05</v>
      </c>
      <c r="U2944">
        <v>0</v>
      </c>
    </row>
    <row r="2945" spans="1:21" x14ac:dyDescent="0.25">
      <c r="A2945" t="s">
        <v>2977</v>
      </c>
      <c r="B2945">
        <v>1</v>
      </c>
      <c r="C2945">
        <v>0</v>
      </c>
      <c r="D2945">
        <v>0</v>
      </c>
      <c r="E2945">
        <v>0</v>
      </c>
      <c r="F2945">
        <v>40</v>
      </c>
      <c r="G2945">
        <v>1</v>
      </c>
      <c r="H2945" t="s">
        <v>22</v>
      </c>
      <c r="I2945" t="s">
        <v>23</v>
      </c>
      <c r="J2945" t="s">
        <v>44</v>
      </c>
      <c r="K2945" t="s">
        <v>44</v>
      </c>
      <c r="L2945" t="s">
        <v>44</v>
      </c>
      <c r="M2945" t="s">
        <v>44</v>
      </c>
      <c r="N2945" t="s">
        <v>44</v>
      </c>
      <c r="O2945" t="s">
        <v>44</v>
      </c>
      <c r="P2945" t="s">
        <v>45</v>
      </c>
      <c r="Q2945">
        <v>1</v>
      </c>
      <c r="R2945" t="s">
        <v>30</v>
      </c>
      <c r="S2945">
        <v>24.6</v>
      </c>
      <c r="T2945">
        <v>973.95</v>
      </c>
      <c r="U2945">
        <v>0</v>
      </c>
    </row>
    <row r="2946" spans="1:21" x14ac:dyDescent="0.25">
      <c r="A2946" t="s">
        <v>2978</v>
      </c>
      <c r="B2946">
        <v>1</v>
      </c>
      <c r="C2946">
        <v>0</v>
      </c>
      <c r="D2946">
        <v>0</v>
      </c>
      <c r="E2946">
        <v>0</v>
      </c>
      <c r="F2946">
        <v>12</v>
      </c>
      <c r="G2946">
        <v>0</v>
      </c>
      <c r="H2946" t="s">
        <v>24</v>
      </c>
      <c r="I2946" t="s">
        <v>25</v>
      </c>
      <c r="J2946" t="s">
        <v>22</v>
      </c>
      <c r="K2946" t="s">
        <v>22</v>
      </c>
      <c r="L2946" t="s">
        <v>23</v>
      </c>
      <c r="M2946" t="s">
        <v>22</v>
      </c>
      <c r="N2946" t="s">
        <v>22</v>
      </c>
      <c r="O2946" t="s">
        <v>23</v>
      </c>
      <c r="P2946" t="s">
        <v>26</v>
      </c>
      <c r="Q2946">
        <v>1</v>
      </c>
      <c r="R2946" t="s">
        <v>33</v>
      </c>
      <c r="S2946">
        <v>50.95</v>
      </c>
      <c r="T2946">
        <v>605.75</v>
      </c>
      <c r="U2946">
        <v>0</v>
      </c>
    </row>
    <row r="2947" spans="1:21" x14ac:dyDescent="0.25">
      <c r="A2947" t="s">
        <v>2979</v>
      </c>
      <c r="B2947">
        <v>1</v>
      </c>
      <c r="C2947">
        <v>0</v>
      </c>
      <c r="D2947">
        <v>0</v>
      </c>
      <c r="E2947">
        <v>0</v>
      </c>
      <c r="F2947">
        <v>9</v>
      </c>
      <c r="G2947">
        <v>1</v>
      </c>
      <c r="H2947" t="s">
        <v>23</v>
      </c>
      <c r="I2947" t="s">
        <v>35</v>
      </c>
      <c r="J2947" t="s">
        <v>22</v>
      </c>
      <c r="K2947" t="s">
        <v>23</v>
      </c>
      <c r="L2947" t="s">
        <v>23</v>
      </c>
      <c r="M2947" t="s">
        <v>23</v>
      </c>
      <c r="N2947" t="s">
        <v>23</v>
      </c>
      <c r="O2947" t="s">
        <v>23</v>
      </c>
      <c r="P2947" t="s">
        <v>26</v>
      </c>
      <c r="Q2947">
        <v>0</v>
      </c>
      <c r="R2947" t="s">
        <v>27</v>
      </c>
      <c r="S2947">
        <v>75.599999999999994</v>
      </c>
      <c r="T2947">
        <v>661.55</v>
      </c>
      <c r="U2947">
        <v>0</v>
      </c>
    </row>
    <row r="2948" spans="1:21" x14ac:dyDescent="0.25">
      <c r="A2948" t="s">
        <v>2980</v>
      </c>
      <c r="B2948">
        <v>0</v>
      </c>
      <c r="C2948">
        <v>0</v>
      </c>
      <c r="D2948">
        <v>1</v>
      </c>
      <c r="E2948">
        <v>1</v>
      </c>
      <c r="F2948">
        <v>51</v>
      </c>
      <c r="G2948">
        <v>1</v>
      </c>
      <c r="H2948" t="s">
        <v>22</v>
      </c>
      <c r="I2948" t="s">
        <v>35</v>
      </c>
      <c r="J2948" t="s">
        <v>23</v>
      </c>
      <c r="K2948" t="s">
        <v>23</v>
      </c>
      <c r="L2948" t="s">
        <v>23</v>
      </c>
      <c r="M2948" t="s">
        <v>22</v>
      </c>
      <c r="N2948" t="s">
        <v>23</v>
      </c>
      <c r="O2948" t="s">
        <v>23</v>
      </c>
      <c r="P2948" t="s">
        <v>26</v>
      </c>
      <c r="Q2948">
        <v>1</v>
      </c>
      <c r="R2948" t="s">
        <v>27</v>
      </c>
      <c r="S2948">
        <v>80.75</v>
      </c>
      <c r="T2948">
        <v>4116.8999999999996</v>
      </c>
      <c r="U2948">
        <v>0</v>
      </c>
    </row>
    <row r="2949" spans="1:21" x14ac:dyDescent="0.25">
      <c r="A2949" t="s">
        <v>2981</v>
      </c>
      <c r="B2949">
        <v>1</v>
      </c>
      <c r="C2949">
        <v>0</v>
      </c>
      <c r="D2949">
        <v>1</v>
      </c>
      <c r="E2949">
        <v>1</v>
      </c>
      <c r="F2949">
        <v>49</v>
      </c>
      <c r="G2949">
        <v>1</v>
      </c>
      <c r="H2949" t="s">
        <v>23</v>
      </c>
      <c r="I2949" t="s">
        <v>35</v>
      </c>
      <c r="J2949" t="s">
        <v>23</v>
      </c>
      <c r="K2949" t="s">
        <v>22</v>
      </c>
      <c r="L2949" t="s">
        <v>22</v>
      </c>
      <c r="M2949" t="s">
        <v>23</v>
      </c>
      <c r="N2949" t="s">
        <v>22</v>
      </c>
      <c r="O2949" t="s">
        <v>23</v>
      </c>
      <c r="P2949" t="s">
        <v>26</v>
      </c>
      <c r="Q2949">
        <v>1</v>
      </c>
      <c r="R2949" t="s">
        <v>38</v>
      </c>
      <c r="S2949">
        <v>90.4</v>
      </c>
      <c r="T2949">
        <v>4494.6499999999996</v>
      </c>
      <c r="U2949">
        <v>0</v>
      </c>
    </row>
    <row r="2950" spans="1:21" x14ac:dyDescent="0.25">
      <c r="A2950" t="s">
        <v>2982</v>
      </c>
      <c r="B2950">
        <v>1</v>
      </c>
      <c r="C2950">
        <v>1</v>
      </c>
      <c r="D2950">
        <v>1</v>
      </c>
      <c r="E2950">
        <v>0</v>
      </c>
      <c r="F2950">
        <v>41</v>
      </c>
      <c r="G2950">
        <v>1</v>
      </c>
      <c r="H2950" t="s">
        <v>22</v>
      </c>
      <c r="I2950" t="s">
        <v>35</v>
      </c>
      <c r="J2950" t="s">
        <v>23</v>
      </c>
      <c r="K2950" t="s">
        <v>23</v>
      </c>
      <c r="L2950" t="s">
        <v>22</v>
      </c>
      <c r="M2950" t="s">
        <v>23</v>
      </c>
      <c r="N2950" t="s">
        <v>22</v>
      </c>
      <c r="O2950" t="s">
        <v>22</v>
      </c>
      <c r="P2950" t="s">
        <v>26</v>
      </c>
      <c r="Q2950">
        <v>1</v>
      </c>
      <c r="R2950" t="s">
        <v>27</v>
      </c>
      <c r="S2950">
        <v>99.8</v>
      </c>
      <c r="T2950">
        <v>4259.3</v>
      </c>
      <c r="U2950">
        <v>1</v>
      </c>
    </row>
    <row r="2951" spans="1:21" x14ac:dyDescent="0.25">
      <c r="A2951" t="s">
        <v>2983</v>
      </c>
      <c r="B2951">
        <v>0</v>
      </c>
      <c r="C2951">
        <v>0</v>
      </c>
      <c r="D2951">
        <v>0</v>
      </c>
      <c r="E2951">
        <v>0</v>
      </c>
      <c r="F2951">
        <v>56</v>
      </c>
      <c r="G2951">
        <v>1</v>
      </c>
      <c r="H2951" t="s">
        <v>23</v>
      </c>
      <c r="I2951" t="s">
        <v>25</v>
      </c>
      <c r="J2951" t="s">
        <v>22</v>
      </c>
      <c r="K2951" t="s">
        <v>23</v>
      </c>
      <c r="L2951" t="s">
        <v>22</v>
      </c>
      <c r="M2951" t="s">
        <v>22</v>
      </c>
      <c r="N2951" t="s">
        <v>23</v>
      </c>
      <c r="O2951" t="s">
        <v>23</v>
      </c>
      <c r="P2951" t="s">
        <v>29</v>
      </c>
      <c r="Q2951">
        <v>1</v>
      </c>
      <c r="R2951" t="s">
        <v>38</v>
      </c>
      <c r="S2951">
        <v>60.25</v>
      </c>
      <c r="T2951">
        <v>3282.75</v>
      </c>
      <c r="U2951">
        <v>0</v>
      </c>
    </row>
    <row r="2952" spans="1:21" x14ac:dyDescent="0.25">
      <c r="A2952" t="s">
        <v>2984</v>
      </c>
      <c r="B2952">
        <v>1</v>
      </c>
      <c r="C2952">
        <v>0</v>
      </c>
      <c r="D2952">
        <v>0</v>
      </c>
      <c r="E2952">
        <v>0</v>
      </c>
      <c r="F2952">
        <v>4</v>
      </c>
      <c r="G2952">
        <v>1</v>
      </c>
      <c r="H2952" t="s">
        <v>23</v>
      </c>
      <c r="I2952" t="s">
        <v>23</v>
      </c>
      <c r="J2952" t="s">
        <v>44</v>
      </c>
      <c r="K2952" t="s">
        <v>44</v>
      </c>
      <c r="L2952" t="s">
        <v>44</v>
      </c>
      <c r="M2952" t="s">
        <v>44</v>
      </c>
      <c r="N2952" t="s">
        <v>44</v>
      </c>
      <c r="O2952" t="s">
        <v>44</v>
      </c>
      <c r="P2952" t="s">
        <v>26</v>
      </c>
      <c r="Q2952">
        <v>1</v>
      </c>
      <c r="R2952" t="s">
        <v>27</v>
      </c>
      <c r="S2952">
        <v>20.2</v>
      </c>
      <c r="T2952">
        <v>55.7</v>
      </c>
      <c r="U2952">
        <v>0</v>
      </c>
    </row>
    <row r="2953" spans="1:21" x14ac:dyDescent="0.25">
      <c r="A2953" t="s">
        <v>2985</v>
      </c>
      <c r="B2953">
        <v>1</v>
      </c>
      <c r="C2953">
        <v>0</v>
      </c>
      <c r="D2953">
        <v>1</v>
      </c>
      <c r="E2953">
        <v>0</v>
      </c>
      <c r="F2953">
        <v>20</v>
      </c>
      <c r="G2953">
        <v>1</v>
      </c>
      <c r="H2953" t="s">
        <v>23</v>
      </c>
      <c r="I2953" t="s">
        <v>25</v>
      </c>
      <c r="J2953" t="s">
        <v>22</v>
      </c>
      <c r="K2953" t="s">
        <v>23</v>
      </c>
      <c r="L2953" t="s">
        <v>23</v>
      </c>
      <c r="M2953" t="s">
        <v>22</v>
      </c>
      <c r="N2953" t="s">
        <v>23</v>
      </c>
      <c r="O2953" t="s">
        <v>22</v>
      </c>
      <c r="P2953" t="s">
        <v>29</v>
      </c>
      <c r="Q2953">
        <v>1</v>
      </c>
      <c r="R2953" t="s">
        <v>30</v>
      </c>
      <c r="S2953">
        <v>64.150000000000006</v>
      </c>
      <c r="T2953">
        <v>1274.45</v>
      </c>
      <c r="U2953">
        <v>0</v>
      </c>
    </row>
    <row r="2954" spans="1:21" x14ac:dyDescent="0.25">
      <c r="A2954" t="s">
        <v>2986</v>
      </c>
      <c r="B2954">
        <v>0</v>
      </c>
      <c r="C2954">
        <v>0</v>
      </c>
      <c r="D2954">
        <v>1</v>
      </c>
      <c r="E2954">
        <v>1</v>
      </c>
      <c r="F2954">
        <v>26</v>
      </c>
      <c r="G2954">
        <v>1</v>
      </c>
      <c r="H2954" t="s">
        <v>23</v>
      </c>
      <c r="I2954" t="s">
        <v>23</v>
      </c>
      <c r="J2954" t="s">
        <v>44</v>
      </c>
      <c r="K2954" t="s">
        <v>44</v>
      </c>
      <c r="L2954" t="s">
        <v>44</v>
      </c>
      <c r="M2954" t="s">
        <v>44</v>
      </c>
      <c r="N2954" t="s">
        <v>44</v>
      </c>
      <c r="O2954" t="s">
        <v>44</v>
      </c>
      <c r="P2954" t="s">
        <v>26</v>
      </c>
      <c r="Q2954">
        <v>1</v>
      </c>
      <c r="R2954" t="s">
        <v>38</v>
      </c>
      <c r="S2954">
        <v>20.25</v>
      </c>
      <c r="T2954">
        <v>493.95</v>
      </c>
      <c r="U2954">
        <v>0</v>
      </c>
    </row>
    <row r="2955" spans="1:21" x14ac:dyDescent="0.25">
      <c r="A2955" t="s">
        <v>2987</v>
      </c>
      <c r="B2955">
        <v>0</v>
      </c>
      <c r="C2955">
        <v>0</v>
      </c>
      <c r="D2955">
        <v>1</v>
      </c>
      <c r="E2955">
        <v>1</v>
      </c>
      <c r="F2955">
        <v>20</v>
      </c>
      <c r="G2955">
        <v>1</v>
      </c>
      <c r="H2955" t="s">
        <v>22</v>
      </c>
      <c r="I2955" t="s">
        <v>35</v>
      </c>
      <c r="J2955" t="s">
        <v>23</v>
      </c>
      <c r="K2955" t="s">
        <v>22</v>
      </c>
      <c r="L2955" t="s">
        <v>22</v>
      </c>
      <c r="M2955" t="s">
        <v>23</v>
      </c>
      <c r="N2955" t="s">
        <v>22</v>
      </c>
      <c r="O2955" t="s">
        <v>22</v>
      </c>
      <c r="P2955" t="s">
        <v>26</v>
      </c>
      <c r="Q2955">
        <v>1</v>
      </c>
      <c r="R2955" t="s">
        <v>33</v>
      </c>
      <c r="S2955">
        <v>105.85</v>
      </c>
      <c r="T2955">
        <v>2239.65</v>
      </c>
      <c r="U2955">
        <v>1</v>
      </c>
    </row>
    <row r="2956" spans="1:21" x14ac:dyDescent="0.25">
      <c r="A2956" t="s">
        <v>2988</v>
      </c>
      <c r="B2956">
        <v>0</v>
      </c>
      <c r="C2956">
        <v>0</v>
      </c>
      <c r="D2956">
        <v>0</v>
      </c>
      <c r="E2956">
        <v>0</v>
      </c>
      <c r="F2956">
        <v>7</v>
      </c>
      <c r="G2956">
        <v>1</v>
      </c>
      <c r="H2956" t="s">
        <v>22</v>
      </c>
      <c r="I2956" t="s">
        <v>35</v>
      </c>
      <c r="J2956" t="s">
        <v>23</v>
      </c>
      <c r="K2956" t="s">
        <v>23</v>
      </c>
      <c r="L2956" t="s">
        <v>23</v>
      </c>
      <c r="M2956" t="s">
        <v>23</v>
      </c>
      <c r="N2956" t="s">
        <v>23</v>
      </c>
      <c r="O2956" t="s">
        <v>23</v>
      </c>
      <c r="P2956" t="s">
        <v>26</v>
      </c>
      <c r="Q2956">
        <v>0</v>
      </c>
      <c r="R2956" t="s">
        <v>30</v>
      </c>
      <c r="S2956">
        <v>75.45</v>
      </c>
      <c r="T2956">
        <v>480.75</v>
      </c>
      <c r="U2956">
        <v>1</v>
      </c>
    </row>
    <row r="2957" spans="1:21" x14ac:dyDescent="0.25">
      <c r="A2957" t="s">
        <v>2989</v>
      </c>
      <c r="B2957">
        <v>1</v>
      </c>
      <c r="C2957">
        <v>0</v>
      </c>
      <c r="D2957">
        <v>0</v>
      </c>
      <c r="E2957">
        <v>0</v>
      </c>
      <c r="F2957">
        <v>7</v>
      </c>
      <c r="G2957">
        <v>1</v>
      </c>
      <c r="H2957" t="s">
        <v>22</v>
      </c>
      <c r="I2957" t="s">
        <v>35</v>
      </c>
      <c r="J2957" t="s">
        <v>23</v>
      </c>
      <c r="K2957" t="s">
        <v>23</v>
      </c>
      <c r="L2957" t="s">
        <v>23</v>
      </c>
      <c r="M2957" t="s">
        <v>23</v>
      </c>
      <c r="N2957" t="s">
        <v>22</v>
      </c>
      <c r="O2957" t="s">
        <v>22</v>
      </c>
      <c r="P2957" t="s">
        <v>26</v>
      </c>
      <c r="Q2957">
        <v>1</v>
      </c>
      <c r="R2957" t="s">
        <v>27</v>
      </c>
      <c r="S2957">
        <v>93.85</v>
      </c>
      <c r="T2957">
        <v>635.6</v>
      </c>
      <c r="U2957">
        <v>1</v>
      </c>
    </row>
    <row r="2958" spans="1:21" x14ac:dyDescent="0.25">
      <c r="A2958" t="s">
        <v>2990</v>
      </c>
      <c r="B2958">
        <v>1</v>
      </c>
      <c r="C2958">
        <v>0</v>
      </c>
      <c r="D2958">
        <v>0</v>
      </c>
      <c r="E2958">
        <v>0</v>
      </c>
      <c r="F2958">
        <v>51</v>
      </c>
      <c r="G2958">
        <v>1</v>
      </c>
      <c r="H2958" t="s">
        <v>23</v>
      </c>
      <c r="I2958" t="s">
        <v>35</v>
      </c>
      <c r="J2958" t="s">
        <v>23</v>
      </c>
      <c r="K2958" t="s">
        <v>22</v>
      </c>
      <c r="L2958" t="s">
        <v>22</v>
      </c>
      <c r="M2958" t="s">
        <v>23</v>
      </c>
      <c r="N2958" t="s">
        <v>22</v>
      </c>
      <c r="O2958" t="s">
        <v>22</v>
      </c>
      <c r="P2958" t="s">
        <v>26</v>
      </c>
      <c r="Q2958">
        <v>1</v>
      </c>
      <c r="R2958" t="s">
        <v>27</v>
      </c>
      <c r="S2958">
        <v>99</v>
      </c>
      <c r="T2958">
        <v>5038.1499999999996</v>
      </c>
      <c r="U2958">
        <v>0</v>
      </c>
    </row>
    <row r="2959" spans="1:21" x14ac:dyDescent="0.25">
      <c r="A2959" t="s">
        <v>2991</v>
      </c>
      <c r="B2959">
        <v>0</v>
      </c>
      <c r="C2959">
        <v>0</v>
      </c>
      <c r="D2959">
        <v>0</v>
      </c>
      <c r="E2959">
        <v>0</v>
      </c>
      <c r="F2959">
        <v>4</v>
      </c>
      <c r="G2959">
        <v>1</v>
      </c>
      <c r="H2959" t="s">
        <v>22</v>
      </c>
      <c r="I2959" t="s">
        <v>35</v>
      </c>
      <c r="J2959" t="s">
        <v>23</v>
      </c>
      <c r="K2959" t="s">
        <v>22</v>
      </c>
      <c r="L2959" t="s">
        <v>23</v>
      </c>
      <c r="M2959" t="s">
        <v>23</v>
      </c>
      <c r="N2959" t="s">
        <v>23</v>
      </c>
      <c r="O2959" t="s">
        <v>23</v>
      </c>
      <c r="P2959" t="s">
        <v>26</v>
      </c>
      <c r="Q2959">
        <v>1</v>
      </c>
      <c r="R2959" t="s">
        <v>30</v>
      </c>
      <c r="S2959">
        <v>80.3</v>
      </c>
      <c r="T2959">
        <v>324.2</v>
      </c>
      <c r="U2959">
        <v>0</v>
      </c>
    </row>
    <row r="2960" spans="1:21" x14ac:dyDescent="0.25">
      <c r="A2960" t="s">
        <v>2992</v>
      </c>
      <c r="B2960">
        <v>0</v>
      </c>
      <c r="C2960">
        <v>0</v>
      </c>
      <c r="D2960">
        <v>0</v>
      </c>
      <c r="E2960">
        <v>0</v>
      </c>
      <c r="F2960">
        <v>1</v>
      </c>
      <c r="G2960">
        <v>1</v>
      </c>
      <c r="H2960" t="s">
        <v>23</v>
      </c>
      <c r="I2960" t="s">
        <v>23</v>
      </c>
      <c r="J2960" t="s">
        <v>44</v>
      </c>
      <c r="K2960" t="s">
        <v>44</v>
      </c>
      <c r="L2960" t="s">
        <v>44</v>
      </c>
      <c r="M2960" t="s">
        <v>44</v>
      </c>
      <c r="N2960" t="s">
        <v>44</v>
      </c>
      <c r="O2960" t="s">
        <v>44</v>
      </c>
      <c r="P2960" t="s">
        <v>26</v>
      </c>
      <c r="Q2960">
        <v>0</v>
      </c>
      <c r="R2960" t="s">
        <v>38</v>
      </c>
      <c r="S2960">
        <v>19.55</v>
      </c>
      <c r="T2960">
        <v>19.55</v>
      </c>
      <c r="U2960">
        <v>0</v>
      </c>
    </row>
    <row r="2961" spans="1:21" x14ac:dyDescent="0.25">
      <c r="A2961" t="s">
        <v>2993</v>
      </c>
      <c r="B2961">
        <v>1</v>
      </c>
      <c r="C2961">
        <v>0</v>
      </c>
      <c r="D2961">
        <v>1</v>
      </c>
      <c r="E2961">
        <v>1</v>
      </c>
      <c r="F2961">
        <v>27</v>
      </c>
      <c r="G2961">
        <v>1</v>
      </c>
      <c r="H2961" t="s">
        <v>22</v>
      </c>
      <c r="I2961" t="s">
        <v>35</v>
      </c>
      <c r="J2961" t="s">
        <v>22</v>
      </c>
      <c r="K2961" t="s">
        <v>22</v>
      </c>
      <c r="L2961" t="s">
        <v>23</v>
      </c>
      <c r="M2961" t="s">
        <v>22</v>
      </c>
      <c r="N2961" t="s">
        <v>22</v>
      </c>
      <c r="O2961" t="s">
        <v>23</v>
      </c>
      <c r="P2961" t="s">
        <v>26</v>
      </c>
      <c r="Q2961">
        <v>0</v>
      </c>
      <c r="R2961" t="s">
        <v>27</v>
      </c>
      <c r="S2961">
        <v>100.75</v>
      </c>
      <c r="T2961">
        <v>2793.55</v>
      </c>
      <c r="U2961">
        <v>0</v>
      </c>
    </row>
    <row r="2962" spans="1:21" x14ac:dyDescent="0.25">
      <c r="A2962" t="s">
        <v>2994</v>
      </c>
      <c r="B2962">
        <v>1</v>
      </c>
      <c r="C2962">
        <v>0</v>
      </c>
      <c r="D2962">
        <v>0</v>
      </c>
      <c r="E2962">
        <v>0</v>
      </c>
      <c r="F2962">
        <v>22</v>
      </c>
      <c r="G2962">
        <v>1</v>
      </c>
      <c r="H2962" t="s">
        <v>22</v>
      </c>
      <c r="I2962" t="s">
        <v>35</v>
      </c>
      <c r="J2962" t="s">
        <v>22</v>
      </c>
      <c r="K2962" t="s">
        <v>23</v>
      </c>
      <c r="L2962" t="s">
        <v>23</v>
      </c>
      <c r="M2962" t="s">
        <v>23</v>
      </c>
      <c r="N2962" t="s">
        <v>22</v>
      </c>
      <c r="O2962" t="s">
        <v>22</v>
      </c>
      <c r="P2962" t="s">
        <v>26</v>
      </c>
      <c r="Q2962">
        <v>1</v>
      </c>
      <c r="R2962" t="s">
        <v>27</v>
      </c>
      <c r="S2962">
        <v>100.75</v>
      </c>
      <c r="T2962">
        <v>2095</v>
      </c>
      <c r="U2962">
        <v>1</v>
      </c>
    </row>
    <row r="2963" spans="1:21" x14ac:dyDescent="0.25">
      <c r="A2963" t="s">
        <v>2995</v>
      </c>
      <c r="B2963">
        <v>1</v>
      </c>
      <c r="C2963">
        <v>0</v>
      </c>
      <c r="D2963">
        <v>0</v>
      </c>
      <c r="E2963">
        <v>0</v>
      </c>
      <c r="F2963">
        <v>12</v>
      </c>
      <c r="G2963">
        <v>1</v>
      </c>
      <c r="H2963" t="s">
        <v>23</v>
      </c>
      <c r="I2963" t="s">
        <v>25</v>
      </c>
      <c r="J2963" t="s">
        <v>23</v>
      </c>
      <c r="K2963" t="s">
        <v>22</v>
      </c>
      <c r="L2963" t="s">
        <v>23</v>
      </c>
      <c r="M2963" t="s">
        <v>22</v>
      </c>
      <c r="N2963" t="s">
        <v>23</v>
      </c>
      <c r="O2963" t="s">
        <v>23</v>
      </c>
      <c r="P2963" t="s">
        <v>26</v>
      </c>
      <c r="Q2963">
        <v>1</v>
      </c>
      <c r="R2963" t="s">
        <v>30</v>
      </c>
      <c r="S2963">
        <v>53.75</v>
      </c>
      <c r="T2963">
        <v>648.65</v>
      </c>
      <c r="U2963">
        <v>0</v>
      </c>
    </row>
    <row r="2964" spans="1:21" x14ac:dyDescent="0.25">
      <c r="A2964" t="s">
        <v>2996</v>
      </c>
      <c r="B2964">
        <v>0</v>
      </c>
      <c r="C2964">
        <v>0</v>
      </c>
      <c r="D2964">
        <v>1</v>
      </c>
      <c r="E2964">
        <v>1</v>
      </c>
      <c r="F2964">
        <v>3</v>
      </c>
      <c r="G2964">
        <v>0</v>
      </c>
      <c r="H2964" t="s">
        <v>24</v>
      </c>
      <c r="I2964" t="s">
        <v>25</v>
      </c>
      <c r="J2964" t="s">
        <v>23</v>
      </c>
      <c r="K2964" t="s">
        <v>23</v>
      </c>
      <c r="L2964" t="s">
        <v>23</v>
      </c>
      <c r="M2964" t="s">
        <v>22</v>
      </c>
      <c r="N2964" t="s">
        <v>23</v>
      </c>
      <c r="O2964" t="s">
        <v>23</v>
      </c>
      <c r="P2964" t="s">
        <v>26</v>
      </c>
      <c r="Q2964">
        <v>1</v>
      </c>
      <c r="R2964" t="s">
        <v>30</v>
      </c>
      <c r="S2964">
        <v>31</v>
      </c>
      <c r="T2964">
        <v>95.05</v>
      </c>
      <c r="U2964">
        <v>1</v>
      </c>
    </row>
    <row r="2965" spans="1:21" x14ac:dyDescent="0.25">
      <c r="A2965" t="s">
        <v>2997</v>
      </c>
      <c r="B2965">
        <v>0</v>
      </c>
      <c r="C2965">
        <v>0</v>
      </c>
      <c r="D2965">
        <v>1</v>
      </c>
      <c r="E2965">
        <v>1</v>
      </c>
      <c r="F2965">
        <v>34</v>
      </c>
      <c r="G2965">
        <v>1</v>
      </c>
      <c r="H2965" t="s">
        <v>22</v>
      </c>
      <c r="I2965" t="s">
        <v>23</v>
      </c>
      <c r="J2965" t="s">
        <v>44</v>
      </c>
      <c r="K2965" t="s">
        <v>44</v>
      </c>
      <c r="L2965" t="s">
        <v>44</v>
      </c>
      <c r="M2965" t="s">
        <v>44</v>
      </c>
      <c r="N2965" t="s">
        <v>44</v>
      </c>
      <c r="O2965" t="s">
        <v>44</v>
      </c>
      <c r="P2965" t="s">
        <v>29</v>
      </c>
      <c r="Q2965">
        <v>1</v>
      </c>
      <c r="R2965" t="s">
        <v>38</v>
      </c>
      <c r="S2965">
        <v>25.6</v>
      </c>
      <c r="T2965">
        <v>917.15</v>
      </c>
      <c r="U2965">
        <v>0</v>
      </c>
    </row>
    <row r="2966" spans="1:21" x14ac:dyDescent="0.25">
      <c r="A2966" t="s">
        <v>2998</v>
      </c>
      <c r="B2966">
        <v>1</v>
      </c>
      <c r="C2966">
        <v>0</v>
      </c>
      <c r="D2966">
        <v>1</v>
      </c>
      <c r="E2966">
        <v>0</v>
      </c>
      <c r="F2966">
        <v>24</v>
      </c>
      <c r="G2966">
        <v>1</v>
      </c>
      <c r="H2966" t="s">
        <v>22</v>
      </c>
      <c r="I2966" t="s">
        <v>25</v>
      </c>
      <c r="J2966" t="s">
        <v>22</v>
      </c>
      <c r="K2966" t="s">
        <v>23</v>
      </c>
      <c r="L2966" t="s">
        <v>23</v>
      </c>
      <c r="M2966" t="s">
        <v>22</v>
      </c>
      <c r="N2966" t="s">
        <v>23</v>
      </c>
      <c r="O2966" t="s">
        <v>23</v>
      </c>
      <c r="P2966" t="s">
        <v>29</v>
      </c>
      <c r="Q2966">
        <v>1</v>
      </c>
      <c r="R2966" t="s">
        <v>27</v>
      </c>
      <c r="S2966">
        <v>58.35</v>
      </c>
      <c r="T2966">
        <v>1346.9</v>
      </c>
      <c r="U2966">
        <v>0</v>
      </c>
    </row>
    <row r="2967" spans="1:21" x14ac:dyDescent="0.25">
      <c r="A2967" t="s">
        <v>2999</v>
      </c>
      <c r="B2967">
        <v>1</v>
      </c>
      <c r="C2967">
        <v>0</v>
      </c>
      <c r="D2967">
        <v>0</v>
      </c>
      <c r="E2967">
        <v>0</v>
      </c>
      <c r="F2967">
        <v>51</v>
      </c>
      <c r="G2967">
        <v>1</v>
      </c>
      <c r="H2967" t="s">
        <v>22</v>
      </c>
      <c r="I2967" t="s">
        <v>35</v>
      </c>
      <c r="J2967" t="s">
        <v>23</v>
      </c>
      <c r="K2967" t="s">
        <v>23</v>
      </c>
      <c r="L2967" t="s">
        <v>22</v>
      </c>
      <c r="M2967" t="s">
        <v>23</v>
      </c>
      <c r="N2967" t="s">
        <v>23</v>
      </c>
      <c r="O2967" t="s">
        <v>23</v>
      </c>
      <c r="P2967" t="s">
        <v>26</v>
      </c>
      <c r="Q2967">
        <v>0</v>
      </c>
      <c r="R2967" t="s">
        <v>38</v>
      </c>
      <c r="S2967">
        <v>80</v>
      </c>
      <c r="T2967">
        <v>4242.3500000000004</v>
      </c>
      <c r="U2967">
        <v>1</v>
      </c>
    </row>
    <row r="2968" spans="1:21" x14ac:dyDescent="0.25">
      <c r="A2968" t="s">
        <v>3000</v>
      </c>
      <c r="B2968">
        <v>0</v>
      </c>
      <c r="C2968">
        <v>1</v>
      </c>
      <c r="D2968">
        <v>0</v>
      </c>
      <c r="E2968">
        <v>0</v>
      </c>
      <c r="F2968">
        <v>14</v>
      </c>
      <c r="G2968">
        <v>0</v>
      </c>
      <c r="H2968" t="s">
        <v>24</v>
      </c>
      <c r="I2968" t="s">
        <v>25</v>
      </c>
      <c r="J2968" t="s">
        <v>23</v>
      </c>
      <c r="K2968" t="s">
        <v>23</v>
      </c>
      <c r="L2968" t="s">
        <v>23</v>
      </c>
      <c r="M2968" t="s">
        <v>23</v>
      </c>
      <c r="N2968" t="s">
        <v>22</v>
      </c>
      <c r="O2968" t="s">
        <v>22</v>
      </c>
      <c r="P2968" t="s">
        <v>26</v>
      </c>
      <c r="Q2968">
        <v>1</v>
      </c>
      <c r="R2968" t="s">
        <v>27</v>
      </c>
      <c r="S2968">
        <v>46.35</v>
      </c>
      <c r="T2968">
        <v>672.7</v>
      </c>
      <c r="U2968">
        <v>0</v>
      </c>
    </row>
    <row r="2969" spans="1:21" x14ac:dyDescent="0.25">
      <c r="A2969" t="s">
        <v>3001</v>
      </c>
      <c r="B2969">
        <v>1</v>
      </c>
      <c r="C2969">
        <v>0</v>
      </c>
      <c r="D2969">
        <v>1</v>
      </c>
      <c r="E2969">
        <v>0</v>
      </c>
      <c r="F2969">
        <v>59</v>
      </c>
      <c r="G2969">
        <v>1</v>
      </c>
      <c r="H2969" t="s">
        <v>22</v>
      </c>
      <c r="I2969" t="s">
        <v>35</v>
      </c>
      <c r="J2969" t="s">
        <v>22</v>
      </c>
      <c r="K2969" t="s">
        <v>22</v>
      </c>
      <c r="L2969" t="s">
        <v>22</v>
      </c>
      <c r="M2969" t="s">
        <v>22</v>
      </c>
      <c r="N2969" t="s">
        <v>22</v>
      </c>
      <c r="O2969" t="s">
        <v>22</v>
      </c>
      <c r="P2969" t="s">
        <v>45</v>
      </c>
      <c r="Q2969">
        <v>0</v>
      </c>
      <c r="R2969" t="s">
        <v>27</v>
      </c>
      <c r="S2969">
        <v>113.75</v>
      </c>
      <c r="T2969">
        <v>6561.25</v>
      </c>
      <c r="U2969">
        <v>0</v>
      </c>
    </row>
    <row r="2970" spans="1:21" x14ac:dyDescent="0.25">
      <c r="A2970" t="s">
        <v>3002</v>
      </c>
      <c r="B2970">
        <v>1</v>
      </c>
      <c r="C2970">
        <v>0</v>
      </c>
      <c r="D2970">
        <v>0</v>
      </c>
      <c r="E2970">
        <v>0</v>
      </c>
      <c r="F2970">
        <v>3</v>
      </c>
      <c r="G2970">
        <v>1</v>
      </c>
      <c r="H2970" t="s">
        <v>23</v>
      </c>
      <c r="I2970" t="s">
        <v>35</v>
      </c>
      <c r="J2970" t="s">
        <v>23</v>
      </c>
      <c r="K2970" t="s">
        <v>22</v>
      </c>
      <c r="L2970" t="s">
        <v>22</v>
      </c>
      <c r="M2970" t="s">
        <v>23</v>
      </c>
      <c r="N2970" t="s">
        <v>23</v>
      </c>
      <c r="O2970" t="s">
        <v>22</v>
      </c>
      <c r="P2970" t="s">
        <v>26</v>
      </c>
      <c r="Q2970">
        <v>0</v>
      </c>
      <c r="R2970" t="s">
        <v>27</v>
      </c>
      <c r="S2970">
        <v>90.4</v>
      </c>
      <c r="T2970">
        <v>268.45</v>
      </c>
      <c r="U2970">
        <v>0</v>
      </c>
    </row>
    <row r="2971" spans="1:21" x14ac:dyDescent="0.25">
      <c r="A2971" t="s">
        <v>3003</v>
      </c>
      <c r="B2971">
        <v>0</v>
      </c>
      <c r="C2971">
        <v>0</v>
      </c>
      <c r="D2971">
        <v>1</v>
      </c>
      <c r="E2971">
        <v>1</v>
      </c>
      <c r="F2971">
        <v>65</v>
      </c>
      <c r="G2971">
        <v>1</v>
      </c>
      <c r="H2971" t="s">
        <v>22</v>
      </c>
      <c r="I2971" t="s">
        <v>35</v>
      </c>
      <c r="J2971" t="s">
        <v>22</v>
      </c>
      <c r="K2971" t="s">
        <v>23</v>
      </c>
      <c r="L2971" t="s">
        <v>22</v>
      </c>
      <c r="M2971" t="s">
        <v>22</v>
      </c>
      <c r="N2971" t="s">
        <v>22</v>
      </c>
      <c r="O2971" t="s">
        <v>22</v>
      </c>
      <c r="P2971" t="s">
        <v>45</v>
      </c>
      <c r="Q2971">
        <v>0</v>
      </c>
      <c r="R2971" t="s">
        <v>27</v>
      </c>
      <c r="S2971">
        <v>109.3</v>
      </c>
      <c r="T2971">
        <v>7337.55</v>
      </c>
      <c r="U2971">
        <v>0</v>
      </c>
    </row>
    <row r="2972" spans="1:21" x14ac:dyDescent="0.25">
      <c r="A2972" t="s">
        <v>3004</v>
      </c>
      <c r="B2972">
        <v>1</v>
      </c>
      <c r="C2972">
        <v>1</v>
      </c>
      <c r="D2972">
        <v>0</v>
      </c>
      <c r="E2972">
        <v>0</v>
      </c>
      <c r="F2972">
        <v>5</v>
      </c>
      <c r="G2972">
        <v>1</v>
      </c>
      <c r="H2972" t="s">
        <v>23</v>
      </c>
      <c r="I2972" t="s">
        <v>35</v>
      </c>
      <c r="J2972" t="s">
        <v>23</v>
      </c>
      <c r="K2972" t="s">
        <v>23</v>
      </c>
      <c r="L2972" t="s">
        <v>23</v>
      </c>
      <c r="M2972" t="s">
        <v>23</v>
      </c>
      <c r="N2972" t="s">
        <v>23</v>
      </c>
      <c r="O2972" t="s">
        <v>23</v>
      </c>
      <c r="P2972" t="s">
        <v>26</v>
      </c>
      <c r="Q2972">
        <v>1</v>
      </c>
      <c r="R2972" t="s">
        <v>30</v>
      </c>
      <c r="S2972">
        <v>70.25</v>
      </c>
      <c r="T2972">
        <v>331.9</v>
      </c>
      <c r="U2972">
        <v>1</v>
      </c>
    </row>
    <row r="2973" spans="1:21" x14ac:dyDescent="0.25">
      <c r="A2973" t="s">
        <v>3005</v>
      </c>
      <c r="B2973">
        <v>0</v>
      </c>
      <c r="C2973">
        <v>0</v>
      </c>
      <c r="D2973">
        <v>1</v>
      </c>
      <c r="E2973">
        <v>1</v>
      </c>
      <c r="F2973">
        <v>59</v>
      </c>
      <c r="G2973">
        <v>1</v>
      </c>
      <c r="H2973" t="s">
        <v>22</v>
      </c>
      <c r="I2973" t="s">
        <v>25</v>
      </c>
      <c r="J2973" t="s">
        <v>22</v>
      </c>
      <c r="K2973" t="s">
        <v>22</v>
      </c>
      <c r="L2973" t="s">
        <v>22</v>
      </c>
      <c r="M2973" t="s">
        <v>22</v>
      </c>
      <c r="N2973" t="s">
        <v>22</v>
      </c>
      <c r="O2973" t="s">
        <v>22</v>
      </c>
      <c r="P2973" t="s">
        <v>45</v>
      </c>
      <c r="Q2973">
        <v>0</v>
      </c>
      <c r="R2973" t="s">
        <v>38</v>
      </c>
      <c r="S2973">
        <v>90.3</v>
      </c>
      <c r="T2973">
        <v>5194.05</v>
      </c>
      <c r="U2973">
        <v>0</v>
      </c>
    </row>
    <row r="2974" spans="1:21" x14ac:dyDescent="0.25">
      <c r="A2974" t="s">
        <v>3006</v>
      </c>
      <c r="B2974">
        <v>1</v>
      </c>
      <c r="C2974">
        <v>0</v>
      </c>
      <c r="D2974">
        <v>1</v>
      </c>
      <c r="E2974">
        <v>1</v>
      </c>
      <c r="F2974">
        <v>72</v>
      </c>
      <c r="G2974">
        <v>0</v>
      </c>
      <c r="H2974" t="s">
        <v>24</v>
      </c>
      <c r="I2974" t="s">
        <v>25</v>
      </c>
      <c r="J2974" t="s">
        <v>22</v>
      </c>
      <c r="K2974" t="s">
        <v>22</v>
      </c>
      <c r="L2974" t="s">
        <v>22</v>
      </c>
      <c r="M2974" t="s">
        <v>22</v>
      </c>
      <c r="N2974" t="s">
        <v>22</v>
      </c>
      <c r="O2974" t="s">
        <v>22</v>
      </c>
      <c r="P2974" t="s">
        <v>45</v>
      </c>
      <c r="Q2974">
        <v>1</v>
      </c>
      <c r="R2974" t="s">
        <v>38</v>
      </c>
      <c r="S2974">
        <v>65.25</v>
      </c>
      <c r="T2974">
        <v>4478.8500000000004</v>
      </c>
      <c r="U2974">
        <v>0</v>
      </c>
    </row>
    <row r="2975" spans="1:21" x14ac:dyDescent="0.25">
      <c r="A2975" t="s">
        <v>3007</v>
      </c>
      <c r="B2975">
        <v>0</v>
      </c>
      <c r="C2975">
        <v>0</v>
      </c>
      <c r="D2975">
        <v>1</v>
      </c>
      <c r="E2975">
        <v>1</v>
      </c>
      <c r="F2975">
        <v>62</v>
      </c>
      <c r="G2975">
        <v>1</v>
      </c>
      <c r="H2975" t="s">
        <v>23</v>
      </c>
      <c r="I2975" t="s">
        <v>35</v>
      </c>
      <c r="J2975" t="s">
        <v>23</v>
      </c>
      <c r="K2975" t="s">
        <v>22</v>
      </c>
      <c r="L2975" t="s">
        <v>22</v>
      </c>
      <c r="M2975" t="s">
        <v>23</v>
      </c>
      <c r="N2975" t="s">
        <v>22</v>
      </c>
      <c r="O2975" t="s">
        <v>22</v>
      </c>
      <c r="P2975" t="s">
        <v>26</v>
      </c>
      <c r="Q2975">
        <v>1</v>
      </c>
      <c r="R2975" t="s">
        <v>27</v>
      </c>
      <c r="S2975">
        <v>100.15</v>
      </c>
      <c r="T2975">
        <v>6283.3</v>
      </c>
      <c r="U2975">
        <v>1</v>
      </c>
    </row>
    <row r="2976" spans="1:21" x14ac:dyDescent="0.25">
      <c r="A2976" t="s">
        <v>3008</v>
      </c>
      <c r="B2976">
        <v>1</v>
      </c>
      <c r="C2976">
        <v>0</v>
      </c>
      <c r="D2976">
        <v>0</v>
      </c>
      <c r="E2976">
        <v>0</v>
      </c>
      <c r="F2976">
        <v>28</v>
      </c>
      <c r="G2976">
        <v>1</v>
      </c>
      <c r="H2976" t="s">
        <v>22</v>
      </c>
      <c r="I2976" t="s">
        <v>35</v>
      </c>
      <c r="J2976" t="s">
        <v>22</v>
      </c>
      <c r="K2976" t="s">
        <v>22</v>
      </c>
      <c r="L2976" t="s">
        <v>23</v>
      </c>
      <c r="M2976" t="s">
        <v>23</v>
      </c>
      <c r="N2976" t="s">
        <v>23</v>
      </c>
      <c r="O2976" t="s">
        <v>22</v>
      </c>
      <c r="P2976" t="s">
        <v>26</v>
      </c>
      <c r="Q2976">
        <v>1</v>
      </c>
      <c r="R2976" t="s">
        <v>38</v>
      </c>
      <c r="S2976">
        <v>94.5</v>
      </c>
      <c r="T2976">
        <v>2659.4</v>
      </c>
      <c r="U2976">
        <v>1</v>
      </c>
    </row>
    <row r="2977" spans="1:21" x14ac:dyDescent="0.25">
      <c r="A2977" t="s">
        <v>3009</v>
      </c>
      <c r="B2977">
        <v>1</v>
      </c>
      <c r="C2977">
        <v>0</v>
      </c>
      <c r="D2977">
        <v>0</v>
      </c>
      <c r="E2977">
        <v>0</v>
      </c>
      <c r="F2977">
        <v>3</v>
      </c>
      <c r="G2977">
        <v>1</v>
      </c>
      <c r="H2977" t="s">
        <v>23</v>
      </c>
      <c r="I2977" t="s">
        <v>25</v>
      </c>
      <c r="J2977" t="s">
        <v>23</v>
      </c>
      <c r="K2977" t="s">
        <v>23</v>
      </c>
      <c r="L2977" t="s">
        <v>23</v>
      </c>
      <c r="M2977" t="s">
        <v>22</v>
      </c>
      <c r="N2977" t="s">
        <v>23</v>
      </c>
      <c r="O2977" t="s">
        <v>22</v>
      </c>
      <c r="P2977" t="s">
        <v>26</v>
      </c>
      <c r="Q2977">
        <v>0</v>
      </c>
      <c r="R2977" t="s">
        <v>30</v>
      </c>
      <c r="S2977">
        <v>60.65</v>
      </c>
      <c r="T2977">
        <v>196.9</v>
      </c>
      <c r="U2977">
        <v>0</v>
      </c>
    </row>
    <row r="2978" spans="1:21" x14ac:dyDescent="0.25">
      <c r="A2978" t="s">
        <v>3010</v>
      </c>
      <c r="B2978">
        <v>1</v>
      </c>
      <c r="C2978">
        <v>0</v>
      </c>
      <c r="D2978">
        <v>0</v>
      </c>
      <c r="E2978">
        <v>1</v>
      </c>
      <c r="F2978">
        <v>19</v>
      </c>
      <c r="G2978">
        <v>1</v>
      </c>
      <c r="H2978" t="s">
        <v>22</v>
      </c>
      <c r="I2978" t="s">
        <v>23</v>
      </c>
      <c r="J2978" t="s">
        <v>44</v>
      </c>
      <c r="K2978" t="s">
        <v>44</v>
      </c>
      <c r="L2978" t="s">
        <v>44</v>
      </c>
      <c r="M2978" t="s">
        <v>44</v>
      </c>
      <c r="N2978" t="s">
        <v>44</v>
      </c>
      <c r="O2978" t="s">
        <v>44</v>
      </c>
      <c r="P2978" t="s">
        <v>26</v>
      </c>
      <c r="Q2978">
        <v>1</v>
      </c>
      <c r="R2978" t="s">
        <v>38</v>
      </c>
      <c r="S2978">
        <v>24.1</v>
      </c>
      <c r="T2978">
        <v>439.2</v>
      </c>
      <c r="U2978">
        <v>0</v>
      </c>
    </row>
    <row r="2979" spans="1:21" x14ac:dyDescent="0.25">
      <c r="A2979" t="s">
        <v>3011</v>
      </c>
      <c r="B2979">
        <v>1</v>
      </c>
      <c r="C2979">
        <v>0</v>
      </c>
      <c r="D2979">
        <v>0</v>
      </c>
      <c r="E2979">
        <v>0</v>
      </c>
      <c r="F2979">
        <v>1</v>
      </c>
      <c r="G2979">
        <v>1</v>
      </c>
      <c r="H2979" t="s">
        <v>23</v>
      </c>
      <c r="I2979" t="s">
        <v>23</v>
      </c>
      <c r="J2979" t="s">
        <v>44</v>
      </c>
      <c r="K2979" t="s">
        <v>44</v>
      </c>
      <c r="L2979" t="s">
        <v>44</v>
      </c>
      <c r="M2979" t="s">
        <v>44</v>
      </c>
      <c r="N2979" t="s">
        <v>44</v>
      </c>
      <c r="O2979" t="s">
        <v>44</v>
      </c>
      <c r="P2979" t="s">
        <v>26</v>
      </c>
      <c r="Q2979">
        <v>1</v>
      </c>
      <c r="R2979" t="s">
        <v>30</v>
      </c>
      <c r="S2979">
        <v>19.5</v>
      </c>
      <c r="T2979">
        <v>19.5</v>
      </c>
      <c r="U2979">
        <v>0</v>
      </c>
    </row>
    <row r="2980" spans="1:21" x14ac:dyDescent="0.25">
      <c r="A2980" t="s">
        <v>3012</v>
      </c>
      <c r="B2980">
        <v>1</v>
      </c>
      <c r="C2980">
        <v>0</v>
      </c>
      <c r="D2980">
        <v>0</v>
      </c>
      <c r="E2980">
        <v>0</v>
      </c>
      <c r="F2980">
        <v>24</v>
      </c>
      <c r="G2980">
        <v>1</v>
      </c>
      <c r="H2980" t="s">
        <v>23</v>
      </c>
      <c r="I2980" t="s">
        <v>35</v>
      </c>
      <c r="J2980" t="s">
        <v>23</v>
      </c>
      <c r="K2980" t="s">
        <v>22</v>
      </c>
      <c r="L2980" t="s">
        <v>22</v>
      </c>
      <c r="M2980" t="s">
        <v>22</v>
      </c>
      <c r="N2980" t="s">
        <v>23</v>
      </c>
      <c r="O2980" t="s">
        <v>23</v>
      </c>
      <c r="P2980" t="s">
        <v>26</v>
      </c>
      <c r="Q2980">
        <v>1</v>
      </c>
      <c r="R2980" t="s">
        <v>27</v>
      </c>
      <c r="S2980">
        <v>85.95</v>
      </c>
      <c r="T2980">
        <v>2107.15</v>
      </c>
      <c r="U2980">
        <v>0</v>
      </c>
    </row>
    <row r="2981" spans="1:21" x14ac:dyDescent="0.25">
      <c r="A2981" t="s">
        <v>3013</v>
      </c>
      <c r="B2981">
        <v>1</v>
      </c>
      <c r="C2981">
        <v>1</v>
      </c>
      <c r="D2981">
        <v>0</v>
      </c>
      <c r="E2981">
        <v>0</v>
      </c>
      <c r="F2981">
        <v>57</v>
      </c>
      <c r="G2981">
        <v>1</v>
      </c>
      <c r="H2981" t="s">
        <v>23</v>
      </c>
      <c r="I2981" t="s">
        <v>25</v>
      </c>
      <c r="J2981" t="s">
        <v>23</v>
      </c>
      <c r="K2981" t="s">
        <v>23</v>
      </c>
      <c r="L2981" t="s">
        <v>22</v>
      </c>
      <c r="M2981" t="s">
        <v>22</v>
      </c>
      <c r="N2981" t="s">
        <v>23</v>
      </c>
      <c r="O2981" t="s">
        <v>23</v>
      </c>
      <c r="P2981" t="s">
        <v>29</v>
      </c>
      <c r="Q2981">
        <v>1</v>
      </c>
      <c r="R2981" t="s">
        <v>27</v>
      </c>
      <c r="S2981">
        <v>53.5</v>
      </c>
      <c r="T2981">
        <v>3035.8</v>
      </c>
      <c r="U2981">
        <v>0</v>
      </c>
    </row>
    <row r="2982" spans="1:21" x14ac:dyDescent="0.25">
      <c r="A2982" t="s">
        <v>3014</v>
      </c>
      <c r="B2982">
        <v>0</v>
      </c>
      <c r="C2982">
        <v>0</v>
      </c>
      <c r="D2982">
        <v>0</v>
      </c>
      <c r="E2982">
        <v>0</v>
      </c>
      <c r="F2982">
        <v>72</v>
      </c>
      <c r="G2982">
        <v>1</v>
      </c>
      <c r="H2982" t="s">
        <v>22</v>
      </c>
      <c r="I2982" t="s">
        <v>23</v>
      </c>
      <c r="J2982" t="s">
        <v>44</v>
      </c>
      <c r="K2982" t="s">
        <v>44</v>
      </c>
      <c r="L2982" t="s">
        <v>44</v>
      </c>
      <c r="M2982" t="s">
        <v>44</v>
      </c>
      <c r="N2982" t="s">
        <v>44</v>
      </c>
      <c r="O2982" t="s">
        <v>44</v>
      </c>
      <c r="P2982" t="s">
        <v>45</v>
      </c>
      <c r="Q2982">
        <v>0</v>
      </c>
      <c r="R2982" t="s">
        <v>38</v>
      </c>
      <c r="S2982">
        <v>25.45</v>
      </c>
      <c r="T2982">
        <v>1866.45</v>
      </c>
      <c r="U2982">
        <v>0</v>
      </c>
    </row>
    <row r="2983" spans="1:21" x14ac:dyDescent="0.25">
      <c r="A2983" t="s">
        <v>3015</v>
      </c>
      <c r="B2983">
        <v>1</v>
      </c>
      <c r="C2983">
        <v>0</v>
      </c>
      <c r="D2983">
        <v>0</v>
      </c>
      <c r="E2983">
        <v>0</v>
      </c>
      <c r="F2983">
        <v>67</v>
      </c>
      <c r="G2983">
        <v>1</v>
      </c>
      <c r="H2983" t="s">
        <v>23</v>
      </c>
      <c r="I2983" t="s">
        <v>23</v>
      </c>
      <c r="J2983" t="s">
        <v>44</v>
      </c>
      <c r="K2983" t="s">
        <v>44</v>
      </c>
      <c r="L2983" t="s">
        <v>44</v>
      </c>
      <c r="M2983" t="s">
        <v>44</v>
      </c>
      <c r="N2983" t="s">
        <v>44</v>
      </c>
      <c r="O2983" t="s">
        <v>44</v>
      </c>
      <c r="P2983" t="s">
        <v>45</v>
      </c>
      <c r="Q2983">
        <v>0</v>
      </c>
      <c r="R2983" t="s">
        <v>33</v>
      </c>
      <c r="S2983">
        <v>20.5</v>
      </c>
      <c r="T2983">
        <v>1430.95</v>
      </c>
      <c r="U2983">
        <v>0</v>
      </c>
    </row>
    <row r="2984" spans="1:21" x14ac:dyDescent="0.25">
      <c r="A2984" t="s">
        <v>3016</v>
      </c>
      <c r="B2984">
        <v>1</v>
      </c>
      <c r="C2984">
        <v>0</v>
      </c>
      <c r="D2984">
        <v>1</v>
      </c>
      <c r="E2984">
        <v>1</v>
      </c>
      <c r="F2984">
        <v>52</v>
      </c>
      <c r="G2984">
        <v>1</v>
      </c>
      <c r="H2984" t="s">
        <v>23</v>
      </c>
      <c r="I2984" t="s">
        <v>23</v>
      </c>
      <c r="J2984" t="s">
        <v>44</v>
      </c>
      <c r="K2984" t="s">
        <v>44</v>
      </c>
      <c r="L2984" t="s">
        <v>44</v>
      </c>
      <c r="M2984" t="s">
        <v>44</v>
      </c>
      <c r="N2984" t="s">
        <v>44</v>
      </c>
      <c r="O2984" t="s">
        <v>44</v>
      </c>
      <c r="P2984" t="s">
        <v>29</v>
      </c>
      <c r="Q2984">
        <v>1</v>
      </c>
      <c r="R2984" t="s">
        <v>38</v>
      </c>
      <c r="S2984">
        <v>20.85</v>
      </c>
      <c r="T2984">
        <v>1071.5999999999999</v>
      </c>
      <c r="U2984">
        <v>0</v>
      </c>
    </row>
    <row r="2985" spans="1:21" x14ac:dyDescent="0.25">
      <c r="A2985" t="s">
        <v>3017</v>
      </c>
      <c r="B2985">
        <v>1</v>
      </c>
      <c r="C2985">
        <v>0</v>
      </c>
      <c r="D2985">
        <v>1</v>
      </c>
      <c r="E2985">
        <v>1</v>
      </c>
      <c r="F2985">
        <v>71</v>
      </c>
      <c r="G2985">
        <v>1</v>
      </c>
      <c r="H2985" t="s">
        <v>22</v>
      </c>
      <c r="I2985" t="s">
        <v>25</v>
      </c>
      <c r="J2985" t="s">
        <v>22</v>
      </c>
      <c r="K2985" t="s">
        <v>22</v>
      </c>
      <c r="L2985" t="s">
        <v>22</v>
      </c>
      <c r="M2985" t="s">
        <v>22</v>
      </c>
      <c r="N2985" t="s">
        <v>22</v>
      </c>
      <c r="O2985" t="s">
        <v>22</v>
      </c>
      <c r="P2985" t="s">
        <v>45</v>
      </c>
      <c r="Q2985">
        <v>0</v>
      </c>
      <c r="R2985" t="s">
        <v>38</v>
      </c>
      <c r="S2985">
        <v>89.9</v>
      </c>
      <c r="T2985">
        <v>6457.15</v>
      </c>
      <c r="U2985">
        <v>0</v>
      </c>
    </row>
    <row r="2986" spans="1:21" x14ac:dyDescent="0.25">
      <c r="A2986" t="s">
        <v>3018</v>
      </c>
      <c r="B2986">
        <v>0</v>
      </c>
      <c r="C2986">
        <v>0</v>
      </c>
      <c r="D2986">
        <v>1</v>
      </c>
      <c r="E2986">
        <v>0</v>
      </c>
      <c r="F2986">
        <v>26</v>
      </c>
      <c r="G2986">
        <v>1</v>
      </c>
      <c r="H2986" t="s">
        <v>22</v>
      </c>
      <c r="I2986" t="s">
        <v>23</v>
      </c>
      <c r="J2986" t="s">
        <v>44</v>
      </c>
      <c r="K2986" t="s">
        <v>44</v>
      </c>
      <c r="L2986" t="s">
        <v>44</v>
      </c>
      <c r="M2986" t="s">
        <v>44</v>
      </c>
      <c r="N2986" t="s">
        <v>44</v>
      </c>
      <c r="O2986" t="s">
        <v>44</v>
      </c>
      <c r="P2986" t="s">
        <v>29</v>
      </c>
      <c r="Q2986">
        <v>0</v>
      </c>
      <c r="R2986" t="s">
        <v>30</v>
      </c>
      <c r="S2986">
        <v>26</v>
      </c>
      <c r="T2986">
        <v>684.05</v>
      </c>
      <c r="U2986">
        <v>0</v>
      </c>
    </row>
    <row r="2987" spans="1:21" x14ac:dyDescent="0.25">
      <c r="A2987" t="s">
        <v>3019</v>
      </c>
      <c r="B2987">
        <v>0</v>
      </c>
      <c r="C2987">
        <v>0</v>
      </c>
      <c r="D2987">
        <v>0</v>
      </c>
      <c r="E2987">
        <v>0</v>
      </c>
      <c r="F2987">
        <v>35</v>
      </c>
      <c r="G2987">
        <v>1</v>
      </c>
      <c r="H2987" t="s">
        <v>22</v>
      </c>
      <c r="I2987" t="s">
        <v>35</v>
      </c>
      <c r="J2987" t="s">
        <v>22</v>
      </c>
      <c r="K2987" t="s">
        <v>22</v>
      </c>
      <c r="L2987" t="s">
        <v>22</v>
      </c>
      <c r="M2987" t="s">
        <v>22</v>
      </c>
      <c r="N2987" t="s">
        <v>22</v>
      </c>
      <c r="O2987" t="s">
        <v>22</v>
      </c>
      <c r="P2987" t="s">
        <v>45</v>
      </c>
      <c r="Q2987">
        <v>1</v>
      </c>
      <c r="R2987" t="s">
        <v>30</v>
      </c>
      <c r="S2987">
        <v>113.2</v>
      </c>
      <c r="T2987">
        <v>3914.05</v>
      </c>
      <c r="U2987">
        <v>0</v>
      </c>
    </row>
    <row r="2988" spans="1:21" x14ac:dyDescent="0.25">
      <c r="A2988" t="s">
        <v>3020</v>
      </c>
      <c r="B2988">
        <v>0</v>
      </c>
      <c r="C2988">
        <v>0</v>
      </c>
      <c r="D2988">
        <v>1</v>
      </c>
      <c r="E2988">
        <v>1</v>
      </c>
      <c r="F2988">
        <v>55</v>
      </c>
      <c r="G2988">
        <v>1</v>
      </c>
      <c r="H2988" t="s">
        <v>23</v>
      </c>
      <c r="I2988" t="s">
        <v>35</v>
      </c>
      <c r="J2988" t="s">
        <v>23</v>
      </c>
      <c r="K2988" t="s">
        <v>23</v>
      </c>
      <c r="L2988" t="s">
        <v>23</v>
      </c>
      <c r="M2988" t="s">
        <v>23</v>
      </c>
      <c r="N2988" t="s">
        <v>23</v>
      </c>
      <c r="O2988" t="s">
        <v>23</v>
      </c>
      <c r="P2988" t="s">
        <v>45</v>
      </c>
      <c r="Q2988">
        <v>1</v>
      </c>
      <c r="R2988" t="s">
        <v>38</v>
      </c>
      <c r="S2988">
        <v>69.05</v>
      </c>
      <c r="T2988">
        <v>3842.6</v>
      </c>
      <c r="U2988">
        <v>0</v>
      </c>
    </row>
    <row r="2989" spans="1:21" x14ac:dyDescent="0.25">
      <c r="A2989" t="s">
        <v>3021</v>
      </c>
      <c r="B2989">
        <v>0</v>
      </c>
      <c r="C2989">
        <v>0</v>
      </c>
      <c r="D2989">
        <v>1</v>
      </c>
      <c r="E2989">
        <v>1</v>
      </c>
      <c r="F2989">
        <v>33</v>
      </c>
      <c r="G2989">
        <v>1</v>
      </c>
      <c r="H2989" t="s">
        <v>23</v>
      </c>
      <c r="I2989" t="s">
        <v>23</v>
      </c>
      <c r="J2989" t="s">
        <v>44</v>
      </c>
      <c r="K2989" t="s">
        <v>44</v>
      </c>
      <c r="L2989" t="s">
        <v>44</v>
      </c>
      <c r="M2989" t="s">
        <v>44</v>
      </c>
      <c r="N2989" t="s">
        <v>44</v>
      </c>
      <c r="O2989" t="s">
        <v>44</v>
      </c>
      <c r="P2989" t="s">
        <v>45</v>
      </c>
      <c r="Q2989">
        <v>0</v>
      </c>
      <c r="R2989" t="s">
        <v>30</v>
      </c>
      <c r="S2989">
        <v>20.100000000000001</v>
      </c>
      <c r="T2989">
        <v>670.35</v>
      </c>
      <c r="U2989">
        <v>0</v>
      </c>
    </row>
    <row r="2990" spans="1:21" x14ac:dyDescent="0.25">
      <c r="A2990" t="s">
        <v>3022</v>
      </c>
      <c r="B2990">
        <v>1</v>
      </c>
      <c r="C2990">
        <v>0</v>
      </c>
      <c r="D2990">
        <v>1</v>
      </c>
      <c r="E2990">
        <v>0</v>
      </c>
      <c r="F2990">
        <v>72</v>
      </c>
      <c r="G2990">
        <v>1</v>
      </c>
      <c r="H2990" t="s">
        <v>22</v>
      </c>
      <c r="I2990" t="s">
        <v>35</v>
      </c>
      <c r="J2990" t="s">
        <v>22</v>
      </c>
      <c r="K2990" t="s">
        <v>22</v>
      </c>
      <c r="L2990" t="s">
        <v>22</v>
      </c>
      <c r="M2990" t="s">
        <v>23</v>
      </c>
      <c r="N2990" t="s">
        <v>22</v>
      </c>
      <c r="O2990" t="s">
        <v>22</v>
      </c>
      <c r="P2990" t="s">
        <v>45</v>
      </c>
      <c r="Q2990">
        <v>1</v>
      </c>
      <c r="R2990" t="s">
        <v>27</v>
      </c>
      <c r="S2990">
        <v>109.65</v>
      </c>
      <c r="T2990">
        <v>7880.25</v>
      </c>
      <c r="U2990">
        <v>0</v>
      </c>
    </row>
    <row r="2991" spans="1:21" x14ac:dyDescent="0.25">
      <c r="A2991" t="s">
        <v>3023</v>
      </c>
      <c r="B2991">
        <v>1</v>
      </c>
      <c r="C2991">
        <v>0</v>
      </c>
      <c r="D2991">
        <v>0</v>
      </c>
      <c r="E2991">
        <v>1</v>
      </c>
      <c r="F2991">
        <v>1</v>
      </c>
      <c r="G2991">
        <v>1</v>
      </c>
      <c r="H2991" t="s">
        <v>23</v>
      </c>
      <c r="I2991" t="s">
        <v>23</v>
      </c>
      <c r="J2991" t="s">
        <v>44</v>
      </c>
      <c r="K2991" t="s">
        <v>44</v>
      </c>
      <c r="L2991" t="s">
        <v>44</v>
      </c>
      <c r="M2991" t="s">
        <v>44</v>
      </c>
      <c r="N2991" t="s">
        <v>44</v>
      </c>
      <c r="O2991" t="s">
        <v>44</v>
      </c>
      <c r="P2991" t="s">
        <v>26</v>
      </c>
      <c r="Q2991">
        <v>1</v>
      </c>
      <c r="R2991" t="s">
        <v>30</v>
      </c>
      <c r="S2991">
        <v>19.2</v>
      </c>
      <c r="T2991">
        <v>19.2</v>
      </c>
      <c r="U2991">
        <v>0</v>
      </c>
    </row>
    <row r="2992" spans="1:21" x14ac:dyDescent="0.25">
      <c r="A2992" t="s">
        <v>3024</v>
      </c>
      <c r="B2992">
        <v>1</v>
      </c>
      <c r="C2992">
        <v>0</v>
      </c>
      <c r="D2992">
        <v>0</v>
      </c>
      <c r="E2992">
        <v>0</v>
      </c>
      <c r="F2992">
        <v>10</v>
      </c>
      <c r="G2992">
        <v>0</v>
      </c>
      <c r="H2992" t="s">
        <v>24</v>
      </c>
      <c r="I2992" t="s">
        <v>25</v>
      </c>
      <c r="J2992" t="s">
        <v>23</v>
      </c>
      <c r="K2992" t="s">
        <v>23</v>
      </c>
      <c r="L2992" t="s">
        <v>23</v>
      </c>
      <c r="M2992" t="s">
        <v>23</v>
      </c>
      <c r="N2992" t="s">
        <v>23</v>
      </c>
      <c r="O2992" t="s">
        <v>22</v>
      </c>
      <c r="P2992" t="s">
        <v>26</v>
      </c>
      <c r="Q2992">
        <v>1</v>
      </c>
      <c r="R2992" t="s">
        <v>30</v>
      </c>
      <c r="S2992">
        <v>33.9</v>
      </c>
      <c r="T2992">
        <v>298.45</v>
      </c>
      <c r="U2992">
        <v>1</v>
      </c>
    </row>
    <row r="2993" spans="1:21" x14ac:dyDescent="0.25">
      <c r="A2993" t="s">
        <v>3025</v>
      </c>
      <c r="B2993">
        <v>0</v>
      </c>
      <c r="C2993">
        <v>1</v>
      </c>
      <c r="D2993">
        <v>1</v>
      </c>
      <c r="E2993">
        <v>0</v>
      </c>
      <c r="F2993">
        <v>37</v>
      </c>
      <c r="G2993">
        <v>1</v>
      </c>
      <c r="H2993" t="s">
        <v>23</v>
      </c>
      <c r="I2993" t="s">
        <v>35</v>
      </c>
      <c r="J2993" t="s">
        <v>23</v>
      </c>
      <c r="K2993" t="s">
        <v>23</v>
      </c>
      <c r="L2993" t="s">
        <v>22</v>
      </c>
      <c r="M2993" t="s">
        <v>22</v>
      </c>
      <c r="N2993" t="s">
        <v>22</v>
      </c>
      <c r="O2993" t="s">
        <v>23</v>
      </c>
      <c r="P2993" t="s">
        <v>26</v>
      </c>
      <c r="Q2993">
        <v>0</v>
      </c>
      <c r="R2993" t="s">
        <v>27</v>
      </c>
      <c r="S2993">
        <v>90</v>
      </c>
      <c r="T2993">
        <v>3371.75</v>
      </c>
      <c r="U2993">
        <v>0</v>
      </c>
    </row>
    <row r="2994" spans="1:21" x14ac:dyDescent="0.25">
      <c r="A2994" t="s">
        <v>3026</v>
      </c>
      <c r="B2994">
        <v>1</v>
      </c>
      <c r="C2994">
        <v>0</v>
      </c>
      <c r="D2994">
        <v>0</v>
      </c>
      <c r="E2994">
        <v>0</v>
      </c>
      <c r="F2994">
        <v>12</v>
      </c>
      <c r="G2994">
        <v>0</v>
      </c>
      <c r="H2994" t="s">
        <v>24</v>
      </c>
      <c r="I2994" t="s">
        <v>25</v>
      </c>
      <c r="J2994" t="s">
        <v>23</v>
      </c>
      <c r="K2994" t="s">
        <v>22</v>
      </c>
      <c r="L2994" t="s">
        <v>23</v>
      </c>
      <c r="M2994" t="s">
        <v>22</v>
      </c>
      <c r="N2994" t="s">
        <v>23</v>
      </c>
      <c r="O2994" t="s">
        <v>23</v>
      </c>
      <c r="P2994" t="s">
        <v>26</v>
      </c>
      <c r="Q2994">
        <v>0</v>
      </c>
      <c r="R2994" t="s">
        <v>30</v>
      </c>
      <c r="S2994">
        <v>34</v>
      </c>
      <c r="T2994">
        <v>442.45</v>
      </c>
      <c r="U2994">
        <v>0</v>
      </c>
    </row>
    <row r="2995" spans="1:21" x14ac:dyDescent="0.25">
      <c r="A2995" t="s">
        <v>3027</v>
      </c>
      <c r="B2995">
        <v>1</v>
      </c>
      <c r="C2995">
        <v>0</v>
      </c>
      <c r="D2995">
        <v>1</v>
      </c>
      <c r="E2995">
        <v>1</v>
      </c>
      <c r="F2995">
        <v>1</v>
      </c>
      <c r="G2995">
        <v>1</v>
      </c>
      <c r="H2995" t="s">
        <v>23</v>
      </c>
      <c r="I2995" t="s">
        <v>23</v>
      </c>
      <c r="J2995" t="s">
        <v>44</v>
      </c>
      <c r="K2995" t="s">
        <v>44</v>
      </c>
      <c r="L2995" t="s">
        <v>44</v>
      </c>
      <c r="M2995" t="s">
        <v>44</v>
      </c>
      <c r="N2995" t="s">
        <v>44</v>
      </c>
      <c r="O2995" t="s">
        <v>44</v>
      </c>
      <c r="P2995" t="s">
        <v>29</v>
      </c>
      <c r="Q2995">
        <v>0</v>
      </c>
      <c r="R2995" t="s">
        <v>30</v>
      </c>
      <c r="S2995">
        <v>20.399999999999999</v>
      </c>
      <c r="T2995">
        <v>20.399999999999999</v>
      </c>
      <c r="U2995">
        <v>0</v>
      </c>
    </row>
    <row r="2996" spans="1:21" x14ac:dyDescent="0.25">
      <c r="A2996" t="s">
        <v>3028</v>
      </c>
      <c r="B2996">
        <v>1</v>
      </c>
      <c r="C2996">
        <v>0</v>
      </c>
      <c r="D2996">
        <v>1</v>
      </c>
      <c r="E2996">
        <v>0</v>
      </c>
      <c r="F2996">
        <v>62</v>
      </c>
      <c r="G2996">
        <v>0</v>
      </c>
      <c r="H2996" t="s">
        <v>24</v>
      </c>
      <c r="I2996" t="s">
        <v>25</v>
      </c>
      <c r="J2996" t="s">
        <v>22</v>
      </c>
      <c r="K2996" t="s">
        <v>22</v>
      </c>
      <c r="L2996" t="s">
        <v>23</v>
      </c>
      <c r="M2996" t="s">
        <v>22</v>
      </c>
      <c r="N2996" t="s">
        <v>23</v>
      </c>
      <c r="O2996" t="s">
        <v>23</v>
      </c>
      <c r="P2996" t="s">
        <v>45</v>
      </c>
      <c r="Q2996">
        <v>1</v>
      </c>
      <c r="R2996" t="s">
        <v>38</v>
      </c>
      <c r="S2996">
        <v>38.6</v>
      </c>
      <c r="T2996">
        <v>2345.5500000000002</v>
      </c>
      <c r="U2996">
        <v>0</v>
      </c>
    </row>
    <row r="2997" spans="1:21" x14ac:dyDescent="0.25">
      <c r="A2997" t="s">
        <v>3029</v>
      </c>
      <c r="B2997">
        <v>0</v>
      </c>
      <c r="C2997">
        <v>0</v>
      </c>
      <c r="D2997">
        <v>0</v>
      </c>
      <c r="E2997">
        <v>0</v>
      </c>
      <c r="F2997">
        <v>1</v>
      </c>
      <c r="G2997">
        <v>0</v>
      </c>
      <c r="H2997" t="s">
        <v>24</v>
      </c>
      <c r="I2997" t="s">
        <v>25</v>
      </c>
      <c r="J2997" t="s">
        <v>23</v>
      </c>
      <c r="K2997" t="s">
        <v>23</v>
      </c>
      <c r="L2997" t="s">
        <v>23</v>
      </c>
      <c r="M2997" t="s">
        <v>23</v>
      </c>
      <c r="N2997" t="s">
        <v>23</v>
      </c>
      <c r="O2997" t="s">
        <v>23</v>
      </c>
      <c r="P2997" t="s">
        <v>26</v>
      </c>
      <c r="Q2997">
        <v>0</v>
      </c>
      <c r="R2997" t="s">
        <v>33</v>
      </c>
      <c r="S2997">
        <v>25.25</v>
      </c>
      <c r="T2997">
        <v>25.25</v>
      </c>
      <c r="U2997">
        <v>0</v>
      </c>
    </row>
    <row r="2998" spans="1:21" x14ac:dyDescent="0.25">
      <c r="A2998" t="s">
        <v>3030</v>
      </c>
      <c r="B2998">
        <v>0</v>
      </c>
      <c r="C2998">
        <v>0</v>
      </c>
      <c r="D2998">
        <v>0</v>
      </c>
      <c r="E2998">
        <v>0</v>
      </c>
      <c r="F2998">
        <v>18</v>
      </c>
      <c r="G2998">
        <v>1</v>
      </c>
      <c r="H2998" t="s">
        <v>22</v>
      </c>
      <c r="I2998" t="s">
        <v>25</v>
      </c>
      <c r="J2998" t="s">
        <v>22</v>
      </c>
      <c r="K2998" t="s">
        <v>23</v>
      </c>
      <c r="L2998" t="s">
        <v>22</v>
      </c>
      <c r="M2998" t="s">
        <v>23</v>
      </c>
      <c r="N2998" t="s">
        <v>23</v>
      </c>
      <c r="O2998" t="s">
        <v>23</v>
      </c>
      <c r="P2998" t="s">
        <v>26</v>
      </c>
      <c r="Q2998">
        <v>1</v>
      </c>
      <c r="R2998" t="s">
        <v>30</v>
      </c>
      <c r="S2998">
        <v>60.6</v>
      </c>
      <c r="T2998">
        <v>1156.3499999999999</v>
      </c>
      <c r="U2998">
        <v>0</v>
      </c>
    </row>
    <row r="2999" spans="1:21" x14ac:dyDescent="0.25">
      <c r="A2999" t="s">
        <v>3031</v>
      </c>
      <c r="B2999">
        <v>1</v>
      </c>
      <c r="C2999">
        <v>1</v>
      </c>
      <c r="D2999">
        <v>1</v>
      </c>
      <c r="E2999">
        <v>0</v>
      </c>
      <c r="F2999">
        <v>69</v>
      </c>
      <c r="G2999">
        <v>1</v>
      </c>
      <c r="H2999" t="s">
        <v>22</v>
      </c>
      <c r="I2999" t="s">
        <v>35</v>
      </c>
      <c r="J2999" t="s">
        <v>23</v>
      </c>
      <c r="K2999" t="s">
        <v>22</v>
      </c>
      <c r="L2999" t="s">
        <v>23</v>
      </c>
      <c r="M2999" t="s">
        <v>23</v>
      </c>
      <c r="N2999" t="s">
        <v>22</v>
      </c>
      <c r="O2999" t="s">
        <v>23</v>
      </c>
      <c r="P2999" t="s">
        <v>26</v>
      </c>
      <c r="Q2999">
        <v>1</v>
      </c>
      <c r="R2999" t="s">
        <v>27</v>
      </c>
      <c r="S2999">
        <v>89.95</v>
      </c>
      <c r="T2999">
        <v>6143.15</v>
      </c>
      <c r="U2999">
        <v>1</v>
      </c>
    </row>
    <row r="3000" spans="1:21" x14ac:dyDescent="0.25">
      <c r="A3000" t="s">
        <v>3032</v>
      </c>
      <c r="B3000">
        <v>1</v>
      </c>
      <c r="C3000">
        <v>0</v>
      </c>
      <c r="D3000">
        <v>0</v>
      </c>
      <c r="E3000">
        <v>0</v>
      </c>
      <c r="F3000">
        <v>2</v>
      </c>
      <c r="G3000">
        <v>1</v>
      </c>
      <c r="H3000" t="s">
        <v>23</v>
      </c>
      <c r="I3000" t="s">
        <v>35</v>
      </c>
      <c r="J3000" t="s">
        <v>23</v>
      </c>
      <c r="K3000" t="s">
        <v>22</v>
      </c>
      <c r="L3000" t="s">
        <v>23</v>
      </c>
      <c r="M3000" t="s">
        <v>23</v>
      </c>
      <c r="N3000" t="s">
        <v>23</v>
      </c>
      <c r="O3000" t="s">
        <v>23</v>
      </c>
      <c r="P3000" t="s">
        <v>26</v>
      </c>
      <c r="Q3000">
        <v>1</v>
      </c>
      <c r="R3000" t="s">
        <v>27</v>
      </c>
      <c r="S3000">
        <v>74.75</v>
      </c>
      <c r="T3000">
        <v>144.80000000000001</v>
      </c>
      <c r="U3000">
        <v>0</v>
      </c>
    </row>
    <row r="3001" spans="1:21" x14ac:dyDescent="0.25">
      <c r="A3001" t="s">
        <v>3033</v>
      </c>
      <c r="B3001">
        <v>1</v>
      </c>
      <c r="C3001">
        <v>0</v>
      </c>
      <c r="D3001">
        <v>1</v>
      </c>
      <c r="E3001">
        <v>1</v>
      </c>
      <c r="F3001">
        <v>19</v>
      </c>
      <c r="G3001">
        <v>1</v>
      </c>
      <c r="H3001" t="s">
        <v>23</v>
      </c>
      <c r="I3001" t="s">
        <v>23</v>
      </c>
      <c r="J3001" t="s">
        <v>44</v>
      </c>
      <c r="K3001" t="s">
        <v>44</v>
      </c>
      <c r="L3001" t="s">
        <v>44</v>
      </c>
      <c r="M3001" t="s">
        <v>44</v>
      </c>
      <c r="N3001" t="s">
        <v>44</v>
      </c>
      <c r="O3001" t="s">
        <v>44</v>
      </c>
      <c r="P3001" t="s">
        <v>26</v>
      </c>
      <c r="Q3001">
        <v>0</v>
      </c>
      <c r="R3001" t="s">
        <v>30</v>
      </c>
      <c r="S3001">
        <v>20.6</v>
      </c>
      <c r="T3001">
        <v>414.95</v>
      </c>
      <c r="U3001">
        <v>0</v>
      </c>
    </row>
    <row r="3002" spans="1:21" x14ac:dyDescent="0.25">
      <c r="A3002" t="s">
        <v>3034</v>
      </c>
      <c r="B3002">
        <v>1</v>
      </c>
      <c r="C3002">
        <v>0</v>
      </c>
      <c r="D3002">
        <v>0</v>
      </c>
      <c r="E3002">
        <v>0</v>
      </c>
      <c r="F3002">
        <v>12</v>
      </c>
      <c r="G3002">
        <v>1</v>
      </c>
      <c r="H3002" t="s">
        <v>22</v>
      </c>
      <c r="I3002" t="s">
        <v>35</v>
      </c>
      <c r="J3002" t="s">
        <v>23</v>
      </c>
      <c r="K3002" t="s">
        <v>23</v>
      </c>
      <c r="L3002" t="s">
        <v>23</v>
      </c>
      <c r="M3002" t="s">
        <v>23</v>
      </c>
      <c r="N3002" t="s">
        <v>22</v>
      </c>
      <c r="O3002" t="s">
        <v>23</v>
      </c>
      <c r="P3002" t="s">
        <v>26</v>
      </c>
      <c r="Q3002">
        <v>1</v>
      </c>
      <c r="R3002" t="s">
        <v>27</v>
      </c>
      <c r="S3002">
        <v>84.45</v>
      </c>
      <c r="T3002">
        <v>1059.55</v>
      </c>
      <c r="U3002">
        <v>1</v>
      </c>
    </row>
    <row r="3003" spans="1:21" x14ac:dyDescent="0.25">
      <c r="A3003" t="s">
        <v>3035</v>
      </c>
      <c r="B3003">
        <v>1</v>
      </c>
      <c r="C3003">
        <v>0</v>
      </c>
      <c r="D3003">
        <v>0</v>
      </c>
      <c r="E3003">
        <v>0</v>
      </c>
      <c r="F3003">
        <v>9</v>
      </c>
      <c r="G3003">
        <v>1</v>
      </c>
      <c r="H3003" t="s">
        <v>23</v>
      </c>
      <c r="I3003" t="s">
        <v>23</v>
      </c>
      <c r="J3003" t="s">
        <v>44</v>
      </c>
      <c r="K3003" t="s">
        <v>44</v>
      </c>
      <c r="L3003" t="s">
        <v>44</v>
      </c>
      <c r="M3003" t="s">
        <v>44</v>
      </c>
      <c r="N3003" t="s">
        <v>44</v>
      </c>
      <c r="O3003" t="s">
        <v>44</v>
      </c>
      <c r="P3003" t="s">
        <v>26</v>
      </c>
      <c r="Q3003">
        <v>0</v>
      </c>
      <c r="R3003" t="s">
        <v>30</v>
      </c>
      <c r="S3003">
        <v>20.399999999999999</v>
      </c>
      <c r="T3003">
        <v>181.8</v>
      </c>
      <c r="U3003">
        <v>0</v>
      </c>
    </row>
    <row r="3004" spans="1:21" x14ac:dyDescent="0.25">
      <c r="A3004" t="s">
        <v>3036</v>
      </c>
      <c r="B3004">
        <v>1</v>
      </c>
      <c r="C3004">
        <v>0</v>
      </c>
      <c r="D3004">
        <v>0</v>
      </c>
      <c r="E3004">
        <v>0</v>
      </c>
      <c r="F3004">
        <v>27</v>
      </c>
      <c r="G3004">
        <v>1</v>
      </c>
      <c r="H3004" t="s">
        <v>23</v>
      </c>
      <c r="I3004" t="s">
        <v>25</v>
      </c>
      <c r="J3004" t="s">
        <v>22</v>
      </c>
      <c r="K3004" t="s">
        <v>23</v>
      </c>
      <c r="L3004" t="s">
        <v>22</v>
      </c>
      <c r="M3004" t="s">
        <v>22</v>
      </c>
      <c r="N3004" t="s">
        <v>22</v>
      </c>
      <c r="O3004" t="s">
        <v>22</v>
      </c>
      <c r="P3004" t="s">
        <v>29</v>
      </c>
      <c r="Q3004">
        <v>0</v>
      </c>
      <c r="R3004" t="s">
        <v>27</v>
      </c>
      <c r="S3004">
        <v>81.7</v>
      </c>
      <c r="T3004">
        <v>2212.5500000000002</v>
      </c>
      <c r="U3004">
        <v>0</v>
      </c>
    </row>
    <row r="3005" spans="1:21" x14ac:dyDescent="0.25">
      <c r="A3005" t="s">
        <v>3037</v>
      </c>
      <c r="B3005">
        <v>1</v>
      </c>
      <c r="C3005">
        <v>0</v>
      </c>
      <c r="D3005">
        <v>0</v>
      </c>
      <c r="E3005">
        <v>1</v>
      </c>
      <c r="F3005">
        <v>27</v>
      </c>
      <c r="G3005">
        <v>1</v>
      </c>
      <c r="H3005" t="s">
        <v>22</v>
      </c>
      <c r="I3005" t="s">
        <v>35</v>
      </c>
      <c r="J3005" t="s">
        <v>23</v>
      </c>
      <c r="K3005" t="s">
        <v>23</v>
      </c>
      <c r="L3005" t="s">
        <v>23</v>
      </c>
      <c r="M3005" t="s">
        <v>22</v>
      </c>
      <c r="N3005" t="s">
        <v>23</v>
      </c>
      <c r="O3005" t="s">
        <v>23</v>
      </c>
      <c r="P3005" t="s">
        <v>26</v>
      </c>
      <c r="Q3005">
        <v>1</v>
      </c>
      <c r="R3005" t="s">
        <v>27</v>
      </c>
      <c r="S3005">
        <v>79.5</v>
      </c>
      <c r="T3005">
        <v>2180.5500000000002</v>
      </c>
      <c r="U3005">
        <v>1</v>
      </c>
    </row>
    <row r="3006" spans="1:21" x14ac:dyDescent="0.25">
      <c r="A3006" t="s">
        <v>3038</v>
      </c>
      <c r="B3006">
        <v>1</v>
      </c>
      <c r="C3006">
        <v>0</v>
      </c>
      <c r="D3006">
        <v>1</v>
      </c>
      <c r="E3006">
        <v>1</v>
      </c>
      <c r="F3006">
        <v>1</v>
      </c>
      <c r="G3006">
        <v>1</v>
      </c>
      <c r="H3006" t="s">
        <v>23</v>
      </c>
      <c r="I3006" t="s">
        <v>35</v>
      </c>
      <c r="J3006" t="s">
        <v>23</v>
      </c>
      <c r="K3006" t="s">
        <v>23</v>
      </c>
      <c r="L3006" t="s">
        <v>23</v>
      </c>
      <c r="M3006" t="s">
        <v>23</v>
      </c>
      <c r="N3006" t="s">
        <v>22</v>
      </c>
      <c r="O3006" t="s">
        <v>22</v>
      </c>
      <c r="P3006" t="s">
        <v>26</v>
      </c>
      <c r="Q3006">
        <v>0</v>
      </c>
      <c r="R3006" t="s">
        <v>30</v>
      </c>
      <c r="S3006">
        <v>89.15</v>
      </c>
      <c r="T3006">
        <v>89.15</v>
      </c>
      <c r="U3006">
        <v>1</v>
      </c>
    </row>
    <row r="3007" spans="1:21" x14ac:dyDescent="0.25">
      <c r="A3007" t="s">
        <v>3039</v>
      </c>
      <c r="B3007">
        <v>0</v>
      </c>
      <c r="C3007">
        <v>1</v>
      </c>
      <c r="D3007">
        <v>0</v>
      </c>
      <c r="E3007">
        <v>0</v>
      </c>
      <c r="F3007">
        <v>24</v>
      </c>
      <c r="G3007">
        <v>1</v>
      </c>
      <c r="H3007" t="s">
        <v>23</v>
      </c>
      <c r="I3007" t="s">
        <v>23</v>
      </c>
      <c r="J3007" t="s">
        <v>44</v>
      </c>
      <c r="K3007" t="s">
        <v>44</v>
      </c>
      <c r="L3007" t="s">
        <v>44</v>
      </c>
      <c r="M3007" t="s">
        <v>44</v>
      </c>
      <c r="N3007" t="s">
        <v>44</v>
      </c>
      <c r="O3007" t="s">
        <v>44</v>
      </c>
      <c r="P3007" t="s">
        <v>26</v>
      </c>
      <c r="Q3007">
        <v>1</v>
      </c>
      <c r="R3007" t="s">
        <v>30</v>
      </c>
      <c r="S3007">
        <v>20.3</v>
      </c>
      <c r="T3007">
        <v>459.95</v>
      </c>
      <c r="U3007">
        <v>0</v>
      </c>
    </row>
    <row r="3008" spans="1:21" x14ac:dyDescent="0.25">
      <c r="A3008" t="s">
        <v>3040</v>
      </c>
      <c r="B3008">
        <v>1</v>
      </c>
      <c r="C3008">
        <v>1</v>
      </c>
      <c r="D3008">
        <v>0</v>
      </c>
      <c r="E3008">
        <v>0</v>
      </c>
      <c r="F3008">
        <v>14</v>
      </c>
      <c r="G3008">
        <v>1</v>
      </c>
      <c r="H3008" t="s">
        <v>22</v>
      </c>
      <c r="I3008" t="s">
        <v>35</v>
      </c>
      <c r="J3008" t="s">
        <v>23</v>
      </c>
      <c r="K3008" t="s">
        <v>23</v>
      </c>
      <c r="L3008" t="s">
        <v>23</v>
      </c>
      <c r="M3008" t="s">
        <v>23</v>
      </c>
      <c r="N3008" t="s">
        <v>23</v>
      </c>
      <c r="O3008" t="s">
        <v>23</v>
      </c>
      <c r="P3008" t="s">
        <v>26</v>
      </c>
      <c r="Q3008">
        <v>1</v>
      </c>
      <c r="R3008" t="s">
        <v>27</v>
      </c>
      <c r="S3008">
        <v>74.95</v>
      </c>
      <c r="T3008">
        <v>1036.75</v>
      </c>
      <c r="U3008">
        <v>1</v>
      </c>
    </row>
    <row r="3009" spans="1:21" x14ac:dyDescent="0.25">
      <c r="A3009" t="s">
        <v>3041</v>
      </c>
      <c r="B3009">
        <v>0</v>
      </c>
      <c r="C3009">
        <v>1</v>
      </c>
      <c r="D3009">
        <v>0</v>
      </c>
      <c r="E3009">
        <v>0</v>
      </c>
      <c r="F3009">
        <v>32</v>
      </c>
      <c r="G3009">
        <v>1</v>
      </c>
      <c r="H3009" t="s">
        <v>23</v>
      </c>
      <c r="I3009" t="s">
        <v>35</v>
      </c>
      <c r="J3009" t="s">
        <v>23</v>
      </c>
      <c r="K3009" t="s">
        <v>22</v>
      </c>
      <c r="L3009" t="s">
        <v>23</v>
      </c>
      <c r="M3009" t="s">
        <v>23</v>
      </c>
      <c r="N3009" t="s">
        <v>23</v>
      </c>
      <c r="O3009" t="s">
        <v>23</v>
      </c>
      <c r="P3009" t="s">
        <v>26</v>
      </c>
      <c r="Q3009">
        <v>1</v>
      </c>
      <c r="R3009" t="s">
        <v>27</v>
      </c>
      <c r="S3009">
        <v>74.400000000000006</v>
      </c>
      <c r="T3009">
        <v>2276.9499999999998</v>
      </c>
      <c r="U3009">
        <v>1</v>
      </c>
    </row>
    <row r="3010" spans="1:21" x14ac:dyDescent="0.25">
      <c r="A3010" t="s">
        <v>3042</v>
      </c>
      <c r="B3010">
        <v>0</v>
      </c>
      <c r="C3010">
        <v>0</v>
      </c>
      <c r="D3010">
        <v>0</v>
      </c>
      <c r="E3010">
        <v>0</v>
      </c>
      <c r="F3010">
        <v>11</v>
      </c>
      <c r="G3010">
        <v>1</v>
      </c>
      <c r="H3010" t="s">
        <v>23</v>
      </c>
      <c r="I3010" t="s">
        <v>23</v>
      </c>
      <c r="J3010" t="s">
        <v>44</v>
      </c>
      <c r="K3010" t="s">
        <v>44</v>
      </c>
      <c r="L3010" t="s">
        <v>44</v>
      </c>
      <c r="M3010" t="s">
        <v>44</v>
      </c>
      <c r="N3010" t="s">
        <v>44</v>
      </c>
      <c r="O3010" t="s">
        <v>44</v>
      </c>
      <c r="P3010" t="s">
        <v>29</v>
      </c>
      <c r="Q3010">
        <v>0</v>
      </c>
      <c r="R3010" t="s">
        <v>30</v>
      </c>
      <c r="S3010">
        <v>20</v>
      </c>
      <c r="T3010">
        <v>211.95</v>
      </c>
      <c r="U3010">
        <v>0</v>
      </c>
    </row>
    <row r="3011" spans="1:21" x14ac:dyDescent="0.25">
      <c r="A3011" t="s">
        <v>3043</v>
      </c>
      <c r="B3011">
        <v>1</v>
      </c>
      <c r="C3011">
        <v>0</v>
      </c>
      <c r="D3011">
        <v>0</v>
      </c>
      <c r="E3011">
        <v>0</v>
      </c>
      <c r="F3011">
        <v>1</v>
      </c>
      <c r="G3011">
        <v>1</v>
      </c>
      <c r="H3011" t="s">
        <v>22</v>
      </c>
      <c r="I3011" t="s">
        <v>23</v>
      </c>
      <c r="J3011" t="s">
        <v>44</v>
      </c>
      <c r="K3011" t="s">
        <v>44</v>
      </c>
      <c r="L3011" t="s">
        <v>44</v>
      </c>
      <c r="M3011" t="s">
        <v>44</v>
      </c>
      <c r="N3011" t="s">
        <v>44</v>
      </c>
      <c r="O3011" t="s">
        <v>44</v>
      </c>
      <c r="P3011" t="s">
        <v>26</v>
      </c>
      <c r="Q3011">
        <v>1</v>
      </c>
      <c r="R3011" t="s">
        <v>30</v>
      </c>
      <c r="S3011">
        <v>25</v>
      </c>
      <c r="T3011">
        <v>25</v>
      </c>
      <c r="U3011">
        <v>0</v>
      </c>
    </row>
    <row r="3012" spans="1:21" x14ac:dyDescent="0.25">
      <c r="A3012" t="s">
        <v>3044</v>
      </c>
      <c r="B3012">
        <v>1</v>
      </c>
      <c r="C3012">
        <v>1</v>
      </c>
      <c r="D3012">
        <v>0</v>
      </c>
      <c r="E3012">
        <v>1</v>
      </c>
      <c r="F3012">
        <v>38</v>
      </c>
      <c r="G3012">
        <v>1</v>
      </c>
      <c r="H3012" t="s">
        <v>22</v>
      </c>
      <c r="I3012" t="s">
        <v>35</v>
      </c>
      <c r="J3012" t="s">
        <v>22</v>
      </c>
      <c r="K3012" t="s">
        <v>23</v>
      </c>
      <c r="L3012" t="s">
        <v>23</v>
      </c>
      <c r="M3012" t="s">
        <v>23</v>
      </c>
      <c r="N3012" t="s">
        <v>23</v>
      </c>
      <c r="O3012" t="s">
        <v>23</v>
      </c>
      <c r="P3012" t="s">
        <v>26</v>
      </c>
      <c r="Q3012">
        <v>1</v>
      </c>
      <c r="R3012" t="s">
        <v>30</v>
      </c>
      <c r="S3012">
        <v>80.45</v>
      </c>
      <c r="T3012">
        <v>3162.65</v>
      </c>
      <c r="U3012">
        <v>0</v>
      </c>
    </row>
    <row r="3013" spans="1:21" x14ac:dyDescent="0.25">
      <c r="A3013" t="s">
        <v>3045</v>
      </c>
      <c r="B3013">
        <v>0</v>
      </c>
      <c r="C3013">
        <v>0</v>
      </c>
      <c r="D3013">
        <v>1</v>
      </c>
      <c r="E3013">
        <v>1</v>
      </c>
      <c r="F3013">
        <v>9</v>
      </c>
      <c r="G3013">
        <v>1</v>
      </c>
      <c r="H3013" t="s">
        <v>23</v>
      </c>
      <c r="I3013" t="s">
        <v>23</v>
      </c>
      <c r="J3013" t="s">
        <v>44</v>
      </c>
      <c r="K3013" t="s">
        <v>44</v>
      </c>
      <c r="L3013" t="s">
        <v>44</v>
      </c>
      <c r="M3013" t="s">
        <v>44</v>
      </c>
      <c r="N3013" t="s">
        <v>44</v>
      </c>
      <c r="O3013" t="s">
        <v>44</v>
      </c>
      <c r="P3013" t="s">
        <v>45</v>
      </c>
      <c r="Q3013">
        <v>0</v>
      </c>
      <c r="R3013" t="s">
        <v>30</v>
      </c>
      <c r="S3013">
        <v>19.75</v>
      </c>
      <c r="T3013">
        <v>210.65</v>
      </c>
      <c r="U3013">
        <v>0</v>
      </c>
    </row>
    <row r="3014" spans="1:21" x14ac:dyDescent="0.25">
      <c r="A3014" t="s">
        <v>3046</v>
      </c>
      <c r="B3014">
        <v>1</v>
      </c>
      <c r="C3014">
        <v>0</v>
      </c>
      <c r="D3014">
        <v>1</v>
      </c>
      <c r="E3014">
        <v>1</v>
      </c>
      <c r="F3014">
        <v>54</v>
      </c>
      <c r="G3014">
        <v>1</v>
      </c>
      <c r="H3014" t="s">
        <v>22</v>
      </c>
      <c r="I3014" t="s">
        <v>25</v>
      </c>
      <c r="J3014" t="s">
        <v>22</v>
      </c>
      <c r="K3014" t="s">
        <v>22</v>
      </c>
      <c r="L3014" t="s">
        <v>23</v>
      </c>
      <c r="M3014" t="s">
        <v>22</v>
      </c>
      <c r="N3014" t="s">
        <v>23</v>
      </c>
      <c r="O3014" t="s">
        <v>23</v>
      </c>
      <c r="P3014" t="s">
        <v>45</v>
      </c>
      <c r="Q3014">
        <v>1</v>
      </c>
      <c r="R3014" t="s">
        <v>38</v>
      </c>
      <c r="S3014">
        <v>65.650000000000006</v>
      </c>
      <c r="T3014">
        <v>3566.7</v>
      </c>
      <c r="U3014">
        <v>0</v>
      </c>
    </row>
    <row r="3015" spans="1:21" x14ac:dyDescent="0.25">
      <c r="A3015" t="s">
        <v>3047</v>
      </c>
      <c r="B3015">
        <v>0</v>
      </c>
      <c r="C3015">
        <v>0</v>
      </c>
      <c r="D3015">
        <v>0</v>
      </c>
      <c r="E3015">
        <v>0</v>
      </c>
      <c r="F3015">
        <v>29</v>
      </c>
      <c r="G3015">
        <v>1</v>
      </c>
      <c r="H3015" t="s">
        <v>22</v>
      </c>
      <c r="I3015" t="s">
        <v>25</v>
      </c>
      <c r="J3015" t="s">
        <v>23</v>
      </c>
      <c r="K3015" t="s">
        <v>23</v>
      </c>
      <c r="L3015" t="s">
        <v>23</v>
      </c>
      <c r="M3015" t="s">
        <v>23</v>
      </c>
      <c r="N3015" t="s">
        <v>22</v>
      </c>
      <c r="O3015" t="s">
        <v>22</v>
      </c>
      <c r="P3015" t="s">
        <v>29</v>
      </c>
      <c r="Q3015">
        <v>1</v>
      </c>
      <c r="R3015" t="s">
        <v>38</v>
      </c>
      <c r="S3015">
        <v>71</v>
      </c>
      <c r="T3015">
        <v>2080.1</v>
      </c>
      <c r="U3015">
        <v>0</v>
      </c>
    </row>
    <row r="3016" spans="1:21" x14ac:dyDescent="0.25">
      <c r="A3016" t="s">
        <v>3048</v>
      </c>
      <c r="B3016">
        <v>1</v>
      </c>
      <c r="C3016">
        <v>1</v>
      </c>
      <c r="D3016">
        <v>1</v>
      </c>
      <c r="E3016">
        <v>0</v>
      </c>
      <c r="F3016">
        <v>44</v>
      </c>
      <c r="G3016">
        <v>1</v>
      </c>
      <c r="H3016" t="s">
        <v>22</v>
      </c>
      <c r="I3016" t="s">
        <v>35</v>
      </c>
      <c r="J3016" t="s">
        <v>23</v>
      </c>
      <c r="K3016" t="s">
        <v>23</v>
      </c>
      <c r="L3016" t="s">
        <v>22</v>
      </c>
      <c r="M3016" t="s">
        <v>23</v>
      </c>
      <c r="N3016" t="s">
        <v>22</v>
      </c>
      <c r="O3016" t="s">
        <v>23</v>
      </c>
      <c r="P3016" t="s">
        <v>26</v>
      </c>
      <c r="Q3016">
        <v>1</v>
      </c>
      <c r="R3016" t="s">
        <v>27</v>
      </c>
      <c r="S3016">
        <v>89.2</v>
      </c>
      <c r="T3016">
        <v>4040.2</v>
      </c>
      <c r="U3016">
        <v>0</v>
      </c>
    </row>
    <row r="3017" spans="1:21" x14ac:dyDescent="0.25">
      <c r="A3017" t="s">
        <v>3049</v>
      </c>
      <c r="B3017">
        <v>1</v>
      </c>
      <c r="C3017">
        <v>0</v>
      </c>
      <c r="D3017">
        <v>1</v>
      </c>
      <c r="E3017">
        <v>1</v>
      </c>
      <c r="F3017">
        <v>59</v>
      </c>
      <c r="G3017">
        <v>1</v>
      </c>
      <c r="H3017" t="s">
        <v>23</v>
      </c>
      <c r="I3017" t="s">
        <v>25</v>
      </c>
      <c r="J3017" t="s">
        <v>22</v>
      </c>
      <c r="K3017" t="s">
        <v>22</v>
      </c>
      <c r="L3017" t="s">
        <v>22</v>
      </c>
      <c r="M3017" t="s">
        <v>22</v>
      </c>
      <c r="N3017" t="s">
        <v>22</v>
      </c>
      <c r="O3017" t="s">
        <v>22</v>
      </c>
      <c r="P3017" t="s">
        <v>45</v>
      </c>
      <c r="Q3017">
        <v>1</v>
      </c>
      <c r="R3017" t="s">
        <v>27</v>
      </c>
      <c r="S3017">
        <v>86.75</v>
      </c>
      <c r="T3017">
        <v>5186</v>
      </c>
      <c r="U3017">
        <v>0</v>
      </c>
    </row>
    <row r="3018" spans="1:21" x14ac:dyDescent="0.25">
      <c r="A3018" t="s">
        <v>3050</v>
      </c>
      <c r="B3018">
        <v>0</v>
      </c>
      <c r="C3018">
        <v>0</v>
      </c>
      <c r="D3018">
        <v>0</v>
      </c>
      <c r="E3018">
        <v>0</v>
      </c>
      <c r="F3018">
        <v>3</v>
      </c>
      <c r="G3018">
        <v>1</v>
      </c>
      <c r="H3018" t="s">
        <v>23</v>
      </c>
      <c r="I3018" t="s">
        <v>25</v>
      </c>
      <c r="J3018" t="s">
        <v>23</v>
      </c>
      <c r="K3018" t="s">
        <v>23</v>
      </c>
      <c r="L3018" t="s">
        <v>23</v>
      </c>
      <c r="M3018" t="s">
        <v>23</v>
      </c>
      <c r="N3018" t="s">
        <v>23</v>
      </c>
      <c r="O3018" t="s">
        <v>22</v>
      </c>
      <c r="P3018" t="s">
        <v>26</v>
      </c>
      <c r="Q3018">
        <v>1</v>
      </c>
      <c r="R3018" t="s">
        <v>27</v>
      </c>
      <c r="S3018">
        <v>55.3</v>
      </c>
      <c r="T3018">
        <v>196.15</v>
      </c>
      <c r="U3018">
        <v>1</v>
      </c>
    </row>
    <row r="3019" spans="1:21" x14ac:dyDescent="0.25">
      <c r="A3019" t="s">
        <v>3051</v>
      </c>
      <c r="B3019">
        <v>0</v>
      </c>
      <c r="C3019">
        <v>0</v>
      </c>
      <c r="D3019">
        <v>1</v>
      </c>
      <c r="E3019">
        <v>1</v>
      </c>
      <c r="F3019">
        <v>18</v>
      </c>
      <c r="G3019">
        <v>1</v>
      </c>
      <c r="H3019" t="s">
        <v>23</v>
      </c>
      <c r="I3019" t="s">
        <v>25</v>
      </c>
      <c r="J3019" t="s">
        <v>22</v>
      </c>
      <c r="K3019" t="s">
        <v>22</v>
      </c>
      <c r="L3019" t="s">
        <v>23</v>
      </c>
      <c r="M3019" t="s">
        <v>22</v>
      </c>
      <c r="N3019" t="s">
        <v>23</v>
      </c>
      <c r="O3019" t="s">
        <v>23</v>
      </c>
      <c r="P3019" t="s">
        <v>29</v>
      </c>
      <c r="Q3019">
        <v>1</v>
      </c>
      <c r="R3019" t="s">
        <v>30</v>
      </c>
      <c r="S3019">
        <v>61.5</v>
      </c>
      <c r="T3019">
        <v>1087.45</v>
      </c>
      <c r="U3019">
        <v>0</v>
      </c>
    </row>
    <row r="3020" spans="1:21" x14ac:dyDescent="0.25">
      <c r="A3020" t="s">
        <v>3052</v>
      </c>
      <c r="B3020">
        <v>1</v>
      </c>
      <c r="C3020">
        <v>1</v>
      </c>
      <c r="D3020">
        <v>0</v>
      </c>
      <c r="E3020">
        <v>0</v>
      </c>
      <c r="F3020">
        <v>67</v>
      </c>
      <c r="G3020">
        <v>1</v>
      </c>
      <c r="H3020" t="s">
        <v>22</v>
      </c>
      <c r="I3020" t="s">
        <v>23</v>
      </c>
      <c r="J3020" t="s">
        <v>44</v>
      </c>
      <c r="K3020" t="s">
        <v>44</v>
      </c>
      <c r="L3020" t="s">
        <v>44</v>
      </c>
      <c r="M3020" t="s">
        <v>44</v>
      </c>
      <c r="N3020" t="s">
        <v>44</v>
      </c>
      <c r="O3020" t="s">
        <v>44</v>
      </c>
      <c r="P3020" t="s">
        <v>45</v>
      </c>
      <c r="Q3020">
        <v>0</v>
      </c>
      <c r="R3020" t="s">
        <v>38</v>
      </c>
      <c r="S3020">
        <v>25.1</v>
      </c>
      <c r="T3020">
        <v>1672.15</v>
      </c>
      <c r="U3020">
        <v>0</v>
      </c>
    </row>
    <row r="3021" spans="1:21" x14ac:dyDescent="0.25">
      <c r="A3021" t="s">
        <v>3053</v>
      </c>
      <c r="B3021">
        <v>0</v>
      </c>
      <c r="C3021">
        <v>0</v>
      </c>
      <c r="D3021">
        <v>1</v>
      </c>
      <c r="E3021">
        <v>1</v>
      </c>
      <c r="F3021">
        <v>22</v>
      </c>
      <c r="G3021">
        <v>1</v>
      </c>
      <c r="H3021" t="s">
        <v>23</v>
      </c>
      <c r="I3021" t="s">
        <v>25</v>
      </c>
      <c r="J3021" t="s">
        <v>23</v>
      </c>
      <c r="K3021" t="s">
        <v>22</v>
      </c>
      <c r="L3021" t="s">
        <v>23</v>
      </c>
      <c r="M3021" t="s">
        <v>22</v>
      </c>
      <c r="N3021" t="s">
        <v>23</v>
      </c>
      <c r="O3021" t="s">
        <v>23</v>
      </c>
      <c r="P3021" t="s">
        <v>26</v>
      </c>
      <c r="Q3021">
        <v>0</v>
      </c>
      <c r="R3021" t="s">
        <v>27</v>
      </c>
      <c r="S3021">
        <v>55.15</v>
      </c>
      <c r="T3021">
        <v>1206.05</v>
      </c>
      <c r="U3021">
        <v>1</v>
      </c>
    </row>
    <row r="3022" spans="1:21" x14ac:dyDescent="0.25">
      <c r="A3022" t="s">
        <v>3054</v>
      </c>
      <c r="B3022">
        <v>1</v>
      </c>
      <c r="C3022">
        <v>0</v>
      </c>
      <c r="D3022">
        <v>0</v>
      </c>
      <c r="E3022">
        <v>1</v>
      </c>
      <c r="F3022">
        <v>33</v>
      </c>
      <c r="G3022">
        <v>0</v>
      </c>
      <c r="H3022" t="s">
        <v>24</v>
      </c>
      <c r="I3022" t="s">
        <v>25</v>
      </c>
      <c r="J3022" t="s">
        <v>22</v>
      </c>
      <c r="K3022" t="s">
        <v>23</v>
      </c>
      <c r="L3022" t="s">
        <v>23</v>
      </c>
      <c r="M3022" t="s">
        <v>22</v>
      </c>
      <c r="N3022" t="s">
        <v>23</v>
      </c>
      <c r="O3022" t="s">
        <v>23</v>
      </c>
      <c r="P3022" t="s">
        <v>29</v>
      </c>
      <c r="Q3022">
        <v>0</v>
      </c>
      <c r="R3022" t="s">
        <v>38</v>
      </c>
      <c r="S3022">
        <v>34.049999999999997</v>
      </c>
      <c r="T3022">
        <v>1113.95</v>
      </c>
      <c r="U3022">
        <v>0</v>
      </c>
    </row>
    <row r="3023" spans="1:21" x14ac:dyDescent="0.25">
      <c r="A3023" t="s">
        <v>3055</v>
      </c>
      <c r="B3023">
        <v>1</v>
      </c>
      <c r="C3023">
        <v>0</v>
      </c>
      <c r="D3023">
        <v>0</v>
      </c>
      <c r="E3023">
        <v>0</v>
      </c>
      <c r="F3023">
        <v>5</v>
      </c>
      <c r="G3023">
        <v>1</v>
      </c>
      <c r="H3023" t="s">
        <v>23</v>
      </c>
      <c r="I3023" t="s">
        <v>23</v>
      </c>
      <c r="J3023" t="s">
        <v>44</v>
      </c>
      <c r="K3023" t="s">
        <v>44</v>
      </c>
      <c r="L3023" t="s">
        <v>44</v>
      </c>
      <c r="M3023" t="s">
        <v>44</v>
      </c>
      <c r="N3023" t="s">
        <v>44</v>
      </c>
      <c r="O3023" t="s">
        <v>44</v>
      </c>
      <c r="P3023" t="s">
        <v>26</v>
      </c>
      <c r="Q3023">
        <v>0</v>
      </c>
      <c r="R3023" t="s">
        <v>30</v>
      </c>
      <c r="S3023">
        <v>19.95</v>
      </c>
      <c r="T3023">
        <v>107.05</v>
      </c>
      <c r="U3023">
        <v>0</v>
      </c>
    </row>
    <row r="3024" spans="1:21" x14ac:dyDescent="0.25">
      <c r="A3024" t="s">
        <v>3056</v>
      </c>
      <c r="B3024">
        <v>0</v>
      </c>
      <c r="C3024">
        <v>0</v>
      </c>
      <c r="D3024">
        <v>0</v>
      </c>
      <c r="E3024">
        <v>0</v>
      </c>
      <c r="F3024">
        <v>2</v>
      </c>
      <c r="G3024">
        <v>1</v>
      </c>
      <c r="H3024" t="s">
        <v>23</v>
      </c>
      <c r="I3024" t="s">
        <v>23</v>
      </c>
      <c r="J3024" t="s">
        <v>44</v>
      </c>
      <c r="K3024" t="s">
        <v>44</v>
      </c>
      <c r="L3024" t="s">
        <v>44</v>
      </c>
      <c r="M3024" t="s">
        <v>44</v>
      </c>
      <c r="N3024" t="s">
        <v>44</v>
      </c>
      <c r="O3024" t="s">
        <v>44</v>
      </c>
      <c r="P3024" t="s">
        <v>26</v>
      </c>
      <c r="Q3024">
        <v>0</v>
      </c>
      <c r="R3024" t="s">
        <v>30</v>
      </c>
      <c r="S3024">
        <v>19.95</v>
      </c>
      <c r="T3024">
        <v>38.15</v>
      </c>
      <c r="U3024">
        <v>0</v>
      </c>
    </row>
    <row r="3025" spans="1:21" x14ac:dyDescent="0.25">
      <c r="A3025" t="s">
        <v>3057</v>
      </c>
      <c r="B3025">
        <v>1</v>
      </c>
      <c r="C3025">
        <v>0</v>
      </c>
      <c r="D3025">
        <v>1</v>
      </c>
      <c r="E3025">
        <v>1</v>
      </c>
      <c r="F3025">
        <v>72</v>
      </c>
      <c r="G3025">
        <v>1</v>
      </c>
      <c r="H3025" t="s">
        <v>22</v>
      </c>
      <c r="I3025" t="s">
        <v>25</v>
      </c>
      <c r="J3025" t="s">
        <v>22</v>
      </c>
      <c r="K3025" t="s">
        <v>22</v>
      </c>
      <c r="L3025" t="s">
        <v>22</v>
      </c>
      <c r="M3025" t="s">
        <v>22</v>
      </c>
      <c r="N3025" t="s">
        <v>22</v>
      </c>
      <c r="O3025" t="s">
        <v>22</v>
      </c>
      <c r="P3025" t="s">
        <v>45</v>
      </c>
      <c r="Q3025">
        <v>0</v>
      </c>
      <c r="R3025" t="s">
        <v>38</v>
      </c>
      <c r="S3025">
        <v>89.7</v>
      </c>
      <c r="T3025">
        <v>6339.3</v>
      </c>
      <c r="U3025">
        <v>0</v>
      </c>
    </row>
    <row r="3026" spans="1:21" x14ac:dyDescent="0.25">
      <c r="A3026" t="s">
        <v>3058</v>
      </c>
      <c r="B3026">
        <v>1</v>
      </c>
      <c r="C3026">
        <v>0</v>
      </c>
      <c r="D3026">
        <v>0</v>
      </c>
      <c r="E3026">
        <v>1</v>
      </c>
      <c r="F3026">
        <v>9</v>
      </c>
      <c r="G3026">
        <v>1</v>
      </c>
      <c r="H3026" t="s">
        <v>23</v>
      </c>
      <c r="I3026" t="s">
        <v>23</v>
      </c>
      <c r="J3026" t="s">
        <v>44</v>
      </c>
      <c r="K3026" t="s">
        <v>44</v>
      </c>
      <c r="L3026" t="s">
        <v>44</v>
      </c>
      <c r="M3026" t="s">
        <v>44</v>
      </c>
      <c r="N3026" t="s">
        <v>44</v>
      </c>
      <c r="O3026" t="s">
        <v>44</v>
      </c>
      <c r="P3026" t="s">
        <v>26</v>
      </c>
      <c r="Q3026">
        <v>0</v>
      </c>
      <c r="R3026" t="s">
        <v>30</v>
      </c>
      <c r="S3026">
        <v>20.399999999999999</v>
      </c>
      <c r="T3026">
        <v>184.1</v>
      </c>
      <c r="U3026">
        <v>0</v>
      </c>
    </row>
    <row r="3027" spans="1:21" x14ac:dyDescent="0.25">
      <c r="A3027" t="s">
        <v>3059</v>
      </c>
      <c r="B3027">
        <v>1</v>
      </c>
      <c r="C3027">
        <v>0</v>
      </c>
      <c r="D3027">
        <v>1</v>
      </c>
      <c r="E3027">
        <v>1</v>
      </c>
      <c r="F3027">
        <v>67</v>
      </c>
      <c r="G3027">
        <v>1</v>
      </c>
      <c r="H3027" t="s">
        <v>22</v>
      </c>
      <c r="I3027" t="s">
        <v>23</v>
      </c>
      <c r="J3027" t="s">
        <v>44</v>
      </c>
      <c r="K3027" t="s">
        <v>44</v>
      </c>
      <c r="L3027" t="s">
        <v>44</v>
      </c>
      <c r="M3027" t="s">
        <v>44</v>
      </c>
      <c r="N3027" t="s">
        <v>44</v>
      </c>
      <c r="O3027" t="s">
        <v>44</v>
      </c>
      <c r="P3027" t="s">
        <v>45</v>
      </c>
      <c r="Q3027">
        <v>0</v>
      </c>
      <c r="R3027" t="s">
        <v>30</v>
      </c>
      <c r="S3027">
        <v>26.3</v>
      </c>
      <c r="T3027">
        <v>1688.9</v>
      </c>
      <c r="U3027">
        <v>0</v>
      </c>
    </row>
    <row r="3028" spans="1:21" x14ac:dyDescent="0.25">
      <c r="A3028" t="s">
        <v>3060</v>
      </c>
      <c r="B3028">
        <v>0</v>
      </c>
      <c r="C3028">
        <v>0</v>
      </c>
      <c r="D3028">
        <v>1</v>
      </c>
      <c r="E3028">
        <v>0</v>
      </c>
      <c r="F3028">
        <v>16</v>
      </c>
      <c r="G3028">
        <v>1</v>
      </c>
      <c r="H3028" t="s">
        <v>22</v>
      </c>
      <c r="I3028" t="s">
        <v>35</v>
      </c>
      <c r="J3028" t="s">
        <v>23</v>
      </c>
      <c r="K3028" t="s">
        <v>23</v>
      </c>
      <c r="L3028" t="s">
        <v>23</v>
      </c>
      <c r="M3028" t="s">
        <v>23</v>
      </c>
      <c r="N3028" t="s">
        <v>22</v>
      </c>
      <c r="O3028" t="s">
        <v>23</v>
      </c>
      <c r="P3028" t="s">
        <v>26</v>
      </c>
      <c r="Q3028">
        <v>1</v>
      </c>
      <c r="R3028" t="s">
        <v>27</v>
      </c>
      <c r="S3028">
        <v>84.95</v>
      </c>
      <c r="T3028">
        <v>1378.25</v>
      </c>
      <c r="U3028">
        <v>1</v>
      </c>
    </row>
    <row r="3029" spans="1:21" x14ac:dyDescent="0.25">
      <c r="A3029" t="s">
        <v>3061</v>
      </c>
      <c r="B3029">
        <v>0</v>
      </c>
      <c r="C3029">
        <v>0</v>
      </c>
      <c r="D3029">
        <v>0</v>
      </c>
      <c r="E3029">
        <v>0</v>
      </c>
      <c r="F3029">
        <v>8</v>
      </c>
      <c r="G3029">
        <v>1</v>
      </c>
      <c r="H3029" t="s">
        <v>23</v>
      </c>
      <c r="I3029" t="s">
        <v>23</v>
      </c>
      <c r="J3029" t="s">
        <v>44</v>
      </c>
      <c r="K3029" t="s">
        <v>44</v>
      </c>
      <c r="L3029" t="s">
        <v>44</v>
      </c>
      <c r="M3029" t="s">
        <v>44</v>
      </c>
      <c r="N3029" t="s">
        <v>44</v>
      </c>
      <c r="O3029" t="s">
        <v>44</v>
      </c>
      <c r="P3029" t="s">
        <v>26</v>
      </c>
      <c r="Q3029">
        <v>1</v>
      </c>
      <c r="R3029" t="s">
        <v>30</v>
      </c>
      <c r="S3029">
        <v>20.7</v>
      </c>
      <c r="T3029">
        <v>137.6</v>
      </c>
      <c r="U3029">
        <v>0</v>
      </c>
    </row>
    <row r="3030" spans="1:21" x14ac:dyDescent="0.25">
      <c r="A3030" t="s">
        <v>3062</v>
      </c>
      <c r="B3030">
        <v>1</v>
      </c>
      <c r="C3030">
        <v>0</v>
      </c>
      <c r="D3030">
        <v>0</v>
      </c>
      <c r="E3030">
        <v>0</v>
      </c>
      <c r="F3030">
        <v>5</v>
      </c>
      <c r="G3030">
        <v>0</v>
      </c>
      <c r="H3030" t="s">
        <v>24</v>
      </c>
      <c r="I3030" t="s">
        <v>25</v>
      </c>
      <c r="J3030" t="s">
        <v>22</v>
      </c>
      <c r="K3030" t="s">
        <v>22</v>
      </c>
      <c r="L3030" t="s">
        <v>22</v>
      </c>
      <c r="M3030" t="s">
        <v>22</v>
      </c>
      <c r="N3030" t="s">
        <v>23</v>
      </c>
      <c r="O3030" t="s">
        <v>23</v>
      </c>
      <c r="P3030" t="s">
        <v>26</v>
      </c>
      <c r="Q3030">
        <v>1</v>
      </c>
      <c r="R3030" t="s">
        <v>30</v>
      </c>
      <c r="S3030">
        <v>43.25</v>
      </c>
      <c r="T3030">
        <v>219</v>
      </c>
      <c r="U3030">
        <v>1</v>
      </c>
    </row>
    <row r="3031" spans="1:21" x14ac:dyDescent="0.25">
      <c r="A3031" t="s">
        <v>3063</v>
      </c>
      <c r="B3031">
        <v>1</v>
      </c>
      <c r="C3031">
        <v>0</v>
      </c>
      <c r="D3031">
        <v>1</v>
      </c>
      <c r="E3031">
        <v>1</v>
      </c>
      <c r="F3031">
        <v>23</v>
      </c>
      <c r="G3031">
        <v>1</v>
      </c>
      <c r="H3031" t="s">
        <v>22</v>
      </c>
      <c r="I3031" t="s">
        <v>25</v>
      </c>
      <c r="J3031" t="s">
        <v>23</v>
      </c>
      <c r="K3031" t="s">
        <v>23</v>
      </c>
      <c r="L3031" t="s">
        <v>23</v>
      </c>
      <c r="M3031" t="s">
        <v>23</v>
      </c>
      <c r="N3031" t="s">
        <v>23</v>
      </c>
      <c r="O3031" t="s">
        <v>23</v>
      </c>
      <c r="P3031" t="s">
        <v>29</v>
      </c>
      <c r="Q3031">
        <v>1</v>
      </c>
      <c r="R3031" t="s">
        <v>38</v>
      </c>
      <c r="S3031">
        <v>48.35</v>
      </c>
      <c r="T3031">
        <v>1067.1500000000001</v>
      </c>
      <c r="U3031">
        <v>1</v>
      </c>
    </row>
    <row r="3032" spans="1:21" x14ac:dyDescent="0.25">
      <c r="A3032" t="s">
        <v>3064</v>
      </c>
      <c r="B3032">
        <v>1</v>
      </c>
      <c r="C3032">
        <v>0</v>
      </c>
      <c r="D3032">
        <v>0</v>
      </c>
      <c r="E3032">
        <v>0</v>
      </c>
      <c r="F3032">
        <v>1</v>
      </c>
      <c r="G3032">
        <v>1</v>
      </c>
      <c r="H3032" t="s">
        <v>23</v>
      </c>
      <c r="I3032" t="s">
        <v>35</v>
      </c>
      <c r="J3032" t="s">
        <v>23</v>
      </c>
      <c r="K3032" t="s">
        <v>23</v>
      </c>
      <c r="L3032" t="s">
        <v>23</v>
      </c>
      <c r="M3032" t="s">
        <v>23</v>
      </c>
      <c r="N3032" t="s">
        <v>22</v>
      </c>
      <c r="O3032" t="s">
        <v>23</v>
      </c>
      <c r="P3032" t="s">
        <v>26</v>
      </c>
      <c r="Q3032">
        <v>1</v>
      </c>
      <c r="R3032" t="s">
        <v>27</v>
      </c>
      <c r="S3032">
        <v>79.55</v>
      </c>
      <c r="T3032">
        <v>79.55</v>
      </c>
      <c r="U3032">
        <v>1</v>
      </c>
    </row>
    <row r="3033" spans="1:21" x14ac:dyDescent="0.25">
      <c r="A3033" t="s">
        <v>3065</v>
      </c>
      <c r="B3033">
        <v>0</v>
      </c>
      <c r="C3033">
        <v>1</v>
      </c>
      <c r="D3033">
        <v>1</v>
      </c>
      <c r="E3033">
        <v>0</v>
      </c>
      <c r="F3033">
        <v>50</v>
      </c>
      <c r="G3033">
        <v>1</v>
      </c>
      <c r="H3033" t="s">
        <v>23</v>
      </c>
      <c r="I3033" t="s">
        <v>35</v>
      </c>
      <c r="J3033" t="s">
        <v>23</v>
      </c>
      <c r="K3033" t="s">
        <v>23</v>
      </c>
      <c r="L3033" t="s">
        <v>23</v>
      </c>
      <c r="M3033" t="s">
        <v>23</v>
      </c>
      <c r="N3033" t="s">
        <v>23</v>
      </c>
      <c r="O3033" t="s">
        <v>23</v>
      </c>
      <c r="P3033" t="s">
        <v>26</v>
      </c>
      <c r="Q3033">
        <v>1</v>
      </c>
      <c r="R3033" t="s">
        <v>27</v>
      </c>
      <c r="S3033">
        <v>71.05</v>
      </c>
      <c r="T3033">
        <v>3444.85</v>
      </c>
      <c r="U3033">
        <v>1</v>
      </c>
    </row>
    <row r="3034" spans="1:21" x14ac:dyDescent="0.25">
      <c r="A3034" t="s">
        <v>3066</v>
      </c>
      <c r="B3034">
        <v>1</v>
      </c>
      <c r="C3034">
        <v>0</v>
      </c>
      <c r="D3034">
        <v>0</v>
      </c>
      <c r="E3034">
        <v>0</v>
      </c>
      <c r="F3034">
        <v>17</v>
      </c>
      <c r="G3034">
        <v>1</v>
      </c>
      <c r="H3034" t="s">
        <v>23</v>
      </c>
      <c r="I3034" t="s">
        <v>23</v>
      </c>
      <c r="J3034" t="s">
        <v>44</v>
      </c>
      <c r="K3034" t="s">
        <v>44</v>
      </c>
      <c r="L3034" t="s">
        <v>44</v>
      </c>
      <c r="M3034" t="s">
        <v>44</v>
      </c>
      <c r="N3034" t="s">
        <v>44</v>
      </c>
      <c r="O3034" t="s">
        <v>44</v>
      </c>
      <c r="P3034" t="s">
        <v>45</v>
      </c>
      <c r="Q3034">
        <v>0</v>
      </c>
      <c r="R3034" t="s">
        <v>38</v>
      </c>
      <c r="S3034">
        <v>19.45</v>
      </c>
      <c r="T3034">
        <v>369.05</v>
      </c>
      <c r="U3034">
        <v>0</v>
      </c>
    </row>
    <row r="3035" spans="1:21" x14ac:dyDescent="0.25">
      <c r="A3035" t="s">
        <v>3067</v>
      </c>
      <c r="B3035">
        <v>0</v>
      </c>
      <c r="C3035">
        <v>0</v>
      </c>
      <c r="D3035">
        <v>1</v>
      </c>
      <c r="E3035">
        <v>0</v>
      </c>
      <c r="F3035">
        <v>68</v>
      </c>
      <c r="G3035">
        <v>1</v>
      </c>
      <c r="H3035" t="s">
        <v>22</v>
      </c>
      <c r="I3035" t="s">
        <v>35</v>
      </c>
      <c r="J3035" t="s">
        <v>22</v>
      </c>
      <c r="K3035" t="s">
        <v>22</v>
      </c>
      <c r="L3035" t="s">
        <v>22</v>
      </c>
      <c r="M3035" t="s">
        <v>23</v>
      </c>
      <c r="N3035" t="s">
        <v>22</v>
      </c>
      <c r="O3035" t="s">
        <v>22</v>
      </c>
      <c r="P3035" t="s">
        <v>45</v>
      </c>
      <c r="Q3035">
        <v>1</v>
      </c>
      <c r="R3035" t="s">
        <v>33</v>
      </c>
      <c r="S3035">
        <v>110.8</v>
      </c>
      <c r="T3035">
        <v>7553.6</v>
      </c>
      <c r="U3035">
        <v>0</v>
      </c>
    </row>
    <row r="3036" spans="1:21" x14ac:dyDescent="0.25">
      <c r="A3036" t="s">
        <v>3068</v>
      </c>
      <c r="B3036">
        <v>1</v>
      </c>
      <c r="C3036">
        <v>0</v>
      </c>
      <c r="D3036">
        <v>0</v>
      </c>
      <c r="E3036">
        <v>0</v>
      </c>
      <c r="F3036">
        <v>1</v>
      </c>
      <c r="G3036">
        <v>1</v>
      </c>
      <c r="H3036" t="s">
        <v>22</v>
      </c>
      <c r="I3036" t="s">
        <v>35</v>
      </c>
      <c r="J3036" t="s">
        <v>23</v>
      </c>
      <c r="K3036" t="s">
        <v>23</v>
      </c>
      <c r="L3036" t="s">
        <v>23</v>
      </c>
      <c r="M3036" t="s">
        <v>23</v>
      </c>
      <c r="N3036" t="s">
        <v>22</v>
      </c>
      <c r="O3036" t="s">
        <v>23</v>
      </c>
      <c r="P3036" t="s">
        <v>26</v>
      </c>
      <c r="Q3036">
        <v>0</v>
      </c>
      <c r="R3036" t="s">
        <v>27</v>
      </c>
      <c r="S3036">
        <v>84.5</v>
      </c>
      <c r="T3036">
        <v>84.5</v>
      </c>
      <c r="U3036">
        <v>1</v>
      </c>
    </row>
    <row r="3037" spans="1:21" x14ac:dyDescent="0.25">
      <c r="A3037" t="s">
        <v>3069</v>
      </c>
      <c r="B3037">
        <v>0</v>
      </c>
      <c r="C3037">
        <v>1</v>
      </c>
      <c r="D3037">
        <v>1</v>
      </c>
      <c r="E3037">
        <v>0</v>
      </c>
      <c r="F3037">
        <v>25</v>
      </c>
      <c r="G3037">
        <v>1</v>
      </c>
      <c r="H3037" t="s">
        <v>23</v>
      </c>
      <c r="I3037" t="s">
        <v>35</v>
      </c>
      <c r="J3037" t="s">
        <v>23</v>
      </c>
      <c r="K3037" t="s">
        <v>23</v>
      </c>
      <c r="L3037" t="s">
        <v>23</v>
      </c>
      <c r="M3037" t="s">
        <v>23</v>
      </c>
      <c r="N3037" t="s">
        <v>23</v>
      </c>
      <c r="O3037" t="s">
        <v>23</v>
      </c>
      <c r="P3037" t="s">
        <v>26</v>
      </c>
      <c r="Q3037">
        <v>1</v>
      </c>
      <c r="R3037" t="s">
        <v>27</v>
      </c>
      <c r="S3037">
        <v>69.3</v>
      </c>
      <c r="T3037">
        <v>1813.1</v>
      </c>
      <c r="U3037">
        <v>0</v>
      </c>
    </row>
    <row r="3038" spans="1:21" x14ac:dyDescent="0.25">
      <c r="A3038" t="s">
        <v>3070</v>
      </c>
      <c r="B3038">
        <v>1</v>
      </c>
      <c r="C3038">
        <v>0</v>
      </c>
      <c r="D3038">
        <v>0</v>
      </c>
      <c r="E3038">
        <v>0</v>
      </c>
      <c r="F3038">
        <v>67</v>
      </c>
      <c r="G3038">
        <v>0</v>
      </c>
      <c r="H3038" t="s">
        <v>24</v>
      </c>
      <c r="I3038" t="s">
        <v>25</v>
      </c>
      <c r="J3038" t="s">
        <v>22</v>
      </c>
      <c r="K3038" t="s">
        <v>23</v>
      </c>
      <c r="L3038" t="s">
        <v>22</v>
      </c>
      <c r="M3038" t="s">
        <v>22</v>
      </c>
      <c r="N3038" t="s">
        <v>22</v>
      </c>
      <c r="O3038" t="s">
        <v>23</v>
      </c>
      <c r="P3038" t="s">
        <v>29</v>
      </c>
      <c r="Q3038">
        <v>1</v>
      </c>
      <c r="R3038" t="s">
        <v>33</v>
      </c>
      <c r="S3038">
        <v>49.35</v>
      </c>
      <c r="T3038">
        <v>3321.35</v>
      </c>
      <c r="U3038">
        <v>0</v>
      </c>
    </row>
    <row r="3039" spans="1:21" x14ac:dyDescent="0.25">
      <c r="A3039" t="s">
        <v>3071</v>
      </c>
      <c r="B3039">
        <v>1</v>
      </c>
      <c r="C3039">
        <v>0</v>
      </c>
      <c r="D3039">
        <v>0</v>
      </c>
      <c r="E3039">
        <v>0</v>
      </c>
      <c r="F3039">
        <v>32</v>
      </c>
      <c r="G3039">
        <v>1</v>
      </c>
      <c r="H3039" t="s">
        <v>23</v>
      </c>
      <c r="I3039" t="s">
        <v>23</v>
      </c>
      <c r="J3039" t="s">
        <v>44</v>
      </c>
      <c r="K3039" t="s">
        <v>44</v>
      </c>
      <c r="L3039" t="s">
        <v>44</v>
      </c>
      <c r="M3039" t="s">
        <v>44</v>
      </c>
      <c r="N3039" t="s">
        <v>44</v>
      </c>
      <c r="O3039" t="s">
        <v>44</v>
      </c>
      <c r="P3039" t="s">
        <v>29</v>
      </c>
      <c r="Q3039">
        <v>0</v>
      </c>
      <c r="R3039" t="s">
        <v>38</v>
      </c>
      <c r="S3039">
        <v>20.350000000000001</v>
      </c>
      <c r="T3039">
        <v>707.5</v>
      </c>
      <c r="U3039">
        <v>0</v>
      </c>
    </row>
    <row r="3040" spans="1:21" x14ac:dyDescent="0.25">
      <c r="A3040" t="s">
        <v>3072</v>
      </c>
      <c r="B3040">
        <v>0</v>
      </c>
      <c r="C3040">
        <v>1</v>
      </c>
      <c r="D3040">
        <v>1</v>
      </c>
      <c r="E3040">
        <v>0</v>
      </c>
      <c r="F3040">
        <v>67</v>
      </c>
      <c r="G3040">
        <v>1</v>
      </c>
      <c r="H3040" t="s">
        <v>22</v>
      </c>
      <c r="I3040" t="s">
        <v>35</v>
      </c>
      <c r="J3040" t="s">
        <v>22</v>
      </c>
      <c r="K3040" t="s">
        <v>22</v>
      </c>
      <c r="L3040" t="s">
        <v>23</v>
      </c>
      <c r="M3040" t="s">
        <v>23</v>
      </c>
      <c r="N3040" t="s">
        <v>22</v>
      </c>
      <c r="O3040" t="s">
        <v>22</v>
      </c>
      <c r="P3040" t="s">
        <v>29</v>
      </c>
      <c r="Q3040">
        <v>1</v>
      </c>
      <c r="R3040" t="s">
        <v>27</v>
      </c>
      <c r="S3040">
        <v>105.6</v>
      </c>
      <c r="T3040">
        <v>7112.15</v>
      </c>
      <c r="U3040">
        <v>0</v>
      </c>
    </row>
    <row r="3041" spans="1:21" x14ac:dyDescent="0.25">
      <c r="A3041" t="s">
        <v>3073</v>
      </c>
      <c r="B3041">
        <v>1</v>
      </c>
      <c r="C3041">
        <v>1</v>
      </c>
      <c r="D3041">
        <v>1</v>
      </c>
      <c r="E3041">
        <v>0</v>
      </c>
      <c r="F3041">
        <v>72</v>
      </c>
      <c r="G3041">
        <v>0</v>
      </c>
      <c r="H3041" t="s">
        <v>24</v>
      </c>
      <c r="I3041" t="s">
        <v>25</v>
      </c>
      <c r="J3041" t="s">
        <v>22</v>
      </c>
      <c r="K3041" t="s">
        <v>22</v>
      </c>
      <c r="L3041" t="s">
        <v>22</v>
      </c>
      <c r="M3041" t="s">
        <v>22</v>
      </c>
      <c r="N3041" t="s">
        <v>22</v>
      </c>
      <c r="O3041" t="s">
        <v>22</v>
      </c>
      <c r="P3041" t="s">
        <v>45</v>
      </c>
      <c r="Q3041">
        <v>1</v>
      </c>
      <c r="R3041" t="s">
        <v>38</v>
      </c>
      <c r="S3041">
        <v>64.45</v>
      </c>
      <c r="T3041">
        <v>4641.1000000000004</v>
      </c>
      <c r="U3041">
        <v>0</v>
      </c>
    </row>
    <row r="3042" spans="1:21" x14ac:dyDescent="0.25">
      <c r="A3042" t="s">
        <v>3074</v>
      </c>
      <c r="B3042">
        <v>1</v>
      </c>
      <c r="C3042">
        <v>0</v>
      </c>
      <c r="D3042">
        <v>1</v>
      </c>
      <c r="E3042">
        <v>0</v>
      </c>
      <c r="F3042">
        <v>71</v>
      </c>
      <c r="G3042">
        <v>1</v>
      </c>
      <c r="H3042" t="s">
        <v>22</v>
      </c>
      <c r="I3042" t="s">
        <v>35</v>
      </c>
      <c r="J3042" t="s">
        <v>23</v>
      </c>
      <c r="K3042" t="s">
        <v>22</v>
      </c>
      <c r="L3042" t="s">
        <v>22</v>
      </c>
      <c r="M3042" t="s">
        <v>22</v>
      </c>
      <c r="N3042" t="s">
        <v>22</v>
      </c>
      <c r="O3042" t="s">
        <v>22</v>
      </c>
      <c r="P3042" t="s">
        <v>45</v>
      </c>
      <c r="Q3042">
        <v>1</v>
      </c>
      <c r="R3042" t="s">
        <v>38</v>
      </c>
      <c r="S3042">
        <v>108.6</v>
      </c>
      <c r="T3042">
        <v>7690.9</v>
      </c>
      <c r="U3042">
        <v>1</v>
      </c>
    </row>
    <row r="3043" spans="1:21" x14ac:dyDescent="0.25">
      <c r="A3043" t="s">
        <v>3075</v>
      </c>
      <c r="B3043">
        <v>1</v>
      </c>
      <c r="C3043">
        <v>0</v>
      </c>
      <c r="D3043">
        <v>0</v>
      </c>
      <c r="E3043">
        <v>1</v>
      </c>
      <c r="F3043">
        <v>1</v>
      </c>
      <c r="G3043">
        <v>1</v>
      </c>
      <c r="H3043" t="s">
        <v>23</v>
      </c>
      <c r="I3043" t="s">
        <v>25</v>
      </c>
      <c r="J3043" t="s">
        <v>23</v>
      </c>
      <c r="K3043" t="s">
        <v>22</v>
      </c>
      <c r="L3043" t="s">
        <v>23</v>
      </c>
      <c r="M3043" t="s">
        <v>23</v>
      </c>
      <c r="N3043" t="s">
        <v>23</v>
      </c>
      <c r="O3043" t="s">
        <v>23</v>
      </c>
      <c r="P3043" t="s">
        <v>26</v>
      </c>
      <c r="Q3043">
        <v>1</v>
      </c>
      <c r="R3043" t="s">
        <v>27</v>
      </c>
      <c r="S3043">
        <v>49.9</v>
      </c>
      <c r="T3043">
        <v>49.9</v>
      </c>
      <c r="U3043">
        <v>0</v>
      </c>
    </row>
    <row r="3044" spans="1:21" x14ac:dyDescent="0.25">
      <c r="A3044" t="s">
        <v>3076</v>
      </c>
      <c r="B3044">
        <v>1</v>
      </c>
      <c r="C3044">
        <v>0</v>
      </c>
      <c r="D3044">
        <v>0</v>
      </c>
      <c r="E3044">
        <v>0</v>
      </c>
      <c r="F3044">
        <v>46</v>
      </c>
      <c r="G3044">
        <v>0</v>
      </c>
      <c r="H3044" t="s">
        <v>24</v>
      </c>
      <c r="I3044" t="s">
        <v>25</v>
      </c>
      <c r="J3044" t="s">
        <v>23</v>
      </c>
      <c r="K3044" t="s">
        <v>22</v>
      </c>
      <c r="L3044" t="s">
        <v>23</v>
      </c>
      <c r="M3044" t="s">
        <v>23</v>
      </c>
      <c r="N3044" t="s">
        <v>23</v>
      </c>
      <c r="O3044" t="s">
        <v>23</v>
      </c>
      <c r="P3044" t="s">
        <v>26</v>
      </c>
      <c r="Q3044">
        <v>0</v>
      </c>
      <c r="R3044" t="s">
        <v>33</v>
      </c>
      <c r="S3044">
        <v>30.3</v>
      </c>
      <c r="T3044">
        <v>1380.1</v>
      </c>
      <c r="U3044">
        <v>1</v>
      </c>
    </row>
    <row r="3045" spans="1:21" x14ac:dyDescent="0.25">
      <c r="A3045" t="s">
        <v>3077</v>
      </c>
      <c r="B3045">
        <v>0</v>
      </c>
      <c r="C3045">
        <v>1</v>
      </c>
      <c r="D3045">
        <v>0</v>
      </c>
      <c r="E3045">
        <v>0</v>
      </c>
      <c r="F3045">
        <v>2</v>
      </c>
      <c r="G3045">
        <v>0</v>
      </c>
      <c r="H3045" t="s">
        <v>24</v>
      </c>
      <c r="I3045" t="s">
        <v>25</v>
      </c>
      <c r="J3045" t="s">
        <v>23</v>
      </c>
      <c r="K3045" t="s">
        <v>23</v>
      </c>
      <c r="L3045" t="s">
        <v>22</v>
      </c>
      <c r="M3045" t="s">
        <v>23</v>
      </c>
      <c r="N3045" t="s">
        <v>23</v>
      </c>
      <c r="O3045" t="s">
        <v>23</v>
      </c>
      <c r="P3045" t="s">
        <v>26</v>
      </c>
      <c r="Q3045">
        <v>1</v>
      </c>
      <c r="R3045" t="s">
        <v>27</v>
      </c>
      <c r="S3045">
        <v>30.4</v>
      </c>
      <c r="T3045">
        <v>78.650000000000006</v>
      </c>
      <c r="U3045">
        <v>1</v>
      </c>
    </row>
    <row r="3046" spans="1:21" x14ac:dyDescent="0.25">
      <c r="A3046" t="s">
        <v>3078</v>
      </c>
      <c r="B3046">
        <v>0</v>
      </c>
      <c r="C3046">
        <v>0</v>
      </c>
      <c r="D3046">
        <v>0</v>
      </c>
      <c r="E3046">
        <v>0</v>
      </c>
      <c r="F3046">
        <v>1</v>
      </c>
      <c r="G3046">
        <v>1</v>
      </c>
      <c r="H3046" t="s">
        <v>23</v>
      </c>
      <c r="I3046" t="s">
        <v>25</v>
      </c>
      <c r="J3046" t="s">
        <v>23</v>
      </c>
      <c r="K3046" t="s">
        <v>23</v>
      </c>
      <c r="L3046" t="s">
        <v>23</v>
      </c>
      <c r="M3046" t="s">
        <v>23</v>
      </c>
      <c r="N3046" t="s">
        <v>23</v>
      </c>
      <c r="O3046" t="s">
        <v>23</v>
      </c>
      <c r="P3046" t="s">
        <v>26</v>
      </c>
      <c r="Q3046">
        <v>1</v>
      </c>
      <c r="R3046" t="s">
        <v>30</v>
      </c>
      <c r="S3046">
        <v>45.4</v>
      </c>
      <c r="T3046">
        <v>45.4</v>
      </c>
      <c r="U3046">
        <v>1</v>
      </c>
    </row>
    <row r="3047" spans="1:21" x14ac:dyDescent="0.25">
      <c r="A3047" t="s">
        <v>3079</v>
      </c>
      <c r="B3047">
        <v>0</v>
      </c>
      <c r="C3047">
        <v>0</v>
      </c>
      <c r="D3047">
        <v>1</v>
      </c>
      <c r="E3047">
        <v>0</v>
      </c>
      <c r="F3047">
        <v>48</v>
      </c>
      <c r="G3047">
        <v>1</v>
      </c>
      <c r="H3047" t="s">
        <v>23</v>
      </c>
      <c r="I3047" t="s">
        <v>25</v>
      </c>
      <c r="J3047" t="s">
        <v>23</v>
      </c>
      <c r="K3047" t="s">
        <v>22</v>
      </c>
      <c r="L3047" t="s">
        <v>22</v>
      </c>
      <c r="M3047" t="s">
        <v>23</v>
      </c>
      <c r="N3047" t="s">
        <v>23</v>
      </c>
      <c r="O3047" t="s">
        <v>22</v>
      </c>
      <c r="P3047" t="s">
        <v>29</v>
      </c>
      <c r="Q3047">
        <v>1</v>
      </c>
      <c r="R3047" t="s">
        <v>27</v>
      </c>
      <c r="S3047">
        <v>65.650000000000006</v>
      </c>
      <c r="T3047">
        <v>3094.65</v>
      </c>
      <c r="U3047">
        <v>0</v>
      </c>
    </row>
    <row r="3048" spans="1:21" x14ac:dyDescent="0.25">
      <c r="A3048" t="s">
        <v>3080</v>
      </c>
      <c r="B3048">
        <v>0</v>
      </c>
      <c r="C3048">
        <v>0</v>
      </c>
      <c r="D3048">
        <v>1</v>
      </c>
      <c r="E3048">
        <v>0</v>
      </c>
      <c r="F3048">
        <v>61</v>
      </c>
      <c r="G3048">
        <v>1</v>
      </c>
      <c r="H3048" t="s">
        <v>22</v>
      </c>
      <c r="I3048" t="s">
        <v>35</v>
      </c>
      <c r="J3048" t="s">
        <v>23</v>
      </c>
      <c r="K3048" t="s">
        <v>23</v>
      </c>
      <c r="L3048" t="s">
        <v>22</v>
      </c>
      <c r="M3048" t="s">
        <v>22</v>
      </c>
      <c r="N3048" t="s">
        <v>22</v>
      </c>
      <c r="O3048" t="s">
        <v>22</v>
      </c>
      <c r="P3048" t="s">
        <v>29</v>
      </c>
      <c r="Q3048">
        <v>1</v>
      </c>
      <c r="R3048" t="s">
        <v>33</v>
      </c>
      <c r="S3048">
        <v>103.3</v>
      </c>
      <c r="T3048">
        <v>6518.35</v>
      </c>
      <c r="U3048">
        <v>0</v>
      </c>
    </row>
    <row r="3049" spans="1:21" x14ac:dyDescent="0.25">
      <c r="A3049" t="s">
        <v>3081</v>
      </c>
      <c r="B3049">
        <v>0</v>
      </c>
      <c r="C3049">
        <v>0</v>
      </c>
      <c r="D3049">
        <v>1</v>
      </c>
      <c r="E3049">
        <v>0</v>
      </c>
      <c r="F3049">
        <v>32</v>
      </c>
      <c r="G3049">
        <v>1</v>
      </c>
      <c r="H3049" t="s">
        <v>23</v>
      </c>
      <c r="I3049" t="s">
        <v>35</v>
      </c>
      <c r="J3049" t="s">
        <v>23</v>
      </c>
      <c r="K3049" t="s">
        <v>22</v>
      </c>
      <c r="L3049" t="s">
        <v>23</v>
      </c>
      <c r="M3049" t="s">
        <v>23</v>
      </c>
      <c r="N3049" t="s">
        <v>23</v>
      </c>
      <c r="O3049" t="s">
        <v>22</v>
      </c>
      <c r="P3049" t="s">
        <v>26</v>
      </c>
      <c r="Q3049">
        <v>0</v>
      </c>
      <c r="R3049" t="s">
        <v>33</v>
      </c>
      <c r="S3049">
        <v>84.15</v>
      </c>
      <c r="T3049">
        <v>2585.9499999999998</v>
      </c>
      <c r="U3049">
        <v>1</v>
      </c>
    </row>
    <row r="3050" spans="1:21" x14ac:dyDescent="0.25">
      <c r="A3050" t="s">
        <v>3082</v>
      </c>
      <c r="B3050">
        <v>0</v>
      </c>
      <c r="C3050">
        <v>0</v>
      </c>
      <c r="D3050">
        <v>0</v>
      </c>
      <c r="E3050">
        <v>0</v>
      </c>
      <c r="F3050">
        <v>2</v>
      </c>
      <c r="G3050">
        <v>1</v>
      </c>
      <c r="H3050" t="s">
        <v>23</v>
      </c>
      <c r="I3050" t="s">
        <v>25</v>
      </c>
      <c r="J3050" t="s">
        <v>23</v>
      </c>
      <c r="K3050" t="s">
        <v>23</v>
      </c>
      <c r="L3050" t="s">
        <v>23</v>
      </c>
      <c r="M3050" t="s">
        <v>23</v>
      </c>
      <c r="N3050" t="s">
        <v>23</v>
      </c>
      <c r="O3050" t="s">
        <v>23</v>
      </c>
      <c r="P3050" t="s">
        <v>26</v>
      </c>
      <c r="Q3050">
        <v>0</v>
      </c>
      <c r="R3050" t="s">
        <v>27</v>
      </c>
      <c r="S3050">
        <v>44.45</v>
      </c>
      <c r="T3050">
        <v>82.7</v>
      </c>
      <c r="U3050">
        <v>0</v>
      </c>
    </row>
    <row r="3051" spans="1:21" x14ac:dyDescent="0.25">
      <c r="A3051" t="s">
        <v>3083</v>
      </c>
      <c r="B3051">
        <v>0</v>
      </c>
      <c r="C3051">
        <v>0</v>
      </c>
      <c r="D3051">
        <v>0</v>
      </c>
      <c r="E3051">
        <v>0</v>
      </c>
      <c r="F3051">
        <v>3</v>
      </c>
      <c r="G3051">
        <v>1</v>
      </c>
      <c r="H3051" t="s">
        <v>23</v>
      </c>
      <c r="I3051" t="s">
        <v>23</v>
      </c>
      <c r="J3051" t="s">
        <v>44</v>
      </c>
      <c r="K3051" t="s">
        <v>44</v>
      </c>
      <c r="L3051" t="s">
        <v>44</v>
      </c>
      <c r="M3051" t="s">
        <v>44</v>
      </c>
      <c r="N3051" t="s">
        <v>44</v>
      </c>
      <c r="O3051" t="s">
        <v>44</v>
      </c>
      <c r="P3051" t="s">
        <v>26</v>
      </c>
      <c r="Q3051">
        <v>0</v>
      </c>
      <c r="R3051" t="s">
        <v>27</v>
      </c>
      <c r="S3051">
        <v>19.75</v>
      </c>
      <c r="T3051">
        <v>58.85</v>
      </c>
      <c r="U3051">
        <v>1</v>
      </c>
    </row>
    <row r="3052" spans="1:21" x14ac:dyDescent="0.25">
      <c r="A3052" t="s">
        <v>3084</v>
      </c>
      <c r="B3052">
        <v>0</v>
      </c>
      <c r="C3052">
        <v>0</v>
      </c>
      <c r="D3052">
        <v>0</v>
      </c>
      <c r="E3052">
        <v>0</v>
      </c>
      <c r="F3052">
        <v>5</v>
      </c>
      <c r="G3052">
        <v>1</v>
      </c>
      <c r="H3052" t="s">
        <v>23</v>
      </c>
      <c r="I3052" t="s">
        <v>35</v>
      </c>
      <c r="J3052" t="s">
        <v>23</v>
      </c>
      <c r="K3052" t="s">
        <v>23</v>
      </c>
      <c r="L3052" t="s">
        <v>23</v>
      </c>
      <c r="M3052" t="s">
        <v>22</v>
      </c>
      <c r="N3052" t="s">
        <v>23</v>
      </c>
      <c r="O3052" t="s">
        <v>22</v>
      </c>
      <c r="P3052" t="s">
        <v>26</v>
      </c>
      <c r="Q3052">
        <v>1</v>
      </c>
      <c r="R3052" t="s">
        <v>38</v>
      </c>
      <c r="S3052">
        <v>85.4</v>
      </c>
      <c r="T3052">
        <v>425.9</v>
      </c>
      <c r="U3052">
        <v>1</v>
      </c>
    </row>
    <row r="3053" spans="1:21" x14ac:dyDescent="0.25">
      <c r="A3053" t="s">
        <v>3085</v>
      </c>
      <c r="B3053">
        <v>0</v>
      </c>
      <c r="C3053">
        <v>0</v>
      </c>
      <c r="D3053">
        <v>1</v>
      </c>
      <c r="E3053">
        <v>1</v>
      </c>
      <c r="F3053">
        <v>71</v>
      </c>
      <c r="G3053">
        <v>1</v>
      </c>
      <c r="H3053" t="s">
        <v>22</v>
      </c>
      <c r="I3053" t="s">
        <v>25</v>
      </c>
      <c r="J3053" t="s">
        <v>22</v>
      </c>
      <c r="K3053" t="s">
        <v>22</v>
      </c>
      <c r="L3053" t="s">
        <v>22</v>
      </c>
      <c r="M3053" t="s">
        <v>22</v>
      </c>
      <c r="N3053" t="s">
        <v>22</v>
      </c>
      <c r="O3053" t="s">
        <v>22</v>
      </c>
      <c r="P3053" t="s">
        <v>45</v>
      </c>
      <c r="Q3053">
        <v>0</v>
      </c>
      <c r="R3053" t="s">
        <v>33</v>
      </c>
      <c r="S3053">
        <v>89.9</v>
      </c>
      <c r="T3053">
        <v>6342.7</v>
      </c>
      <c r="U3053">
        <v>0</v>
      </c>
    </row>
    <row r="3054" spans="1:21" x14ac:dyDescent="0.25">
      <c r="A3054" t="s">
        <v>3086</v>
      </c>
      <c r="B3054">
        <v>1</v>
      </c>
      <c r="C3054">
        <v>0</v>
      </c>
      <c r="D3054">
        <v>1</v>
      </c>
      <c r="E3054">
        <v>0</v>
      </c>
      <c r="F3054">
        <v>37</v>
      </c>
      <c r="G3054">
        <v>1</v>
      </c>
      <c r="H3054" t="s">
        <v>22</v>
      </c>
      <c r="I3054" t="s">
        <v>25</v>
      </c>
      <c r="J3054" t="s">
        <v>22</v>
      </c>
      <c r="K3054" t="s">
        <v>23</v>
      </c>
      <c r="L3054" t="s">
        <v>23</v>
      </c>
      <c r="M3054" t="s">
        <v>23</v>
      </c>
      <c r="N3054" t="s">
        <v>23</v>
      </c>
      <c r="O3054" t="s">
        <v>23</v>
      </c>
      <c r="P3054" t="s">
        <v>26</v>
      </c>
      <c r="Q3054">
        <v>1</v>
      </c>
      <c r="R3054" t="s">
        <v>30</v>
      </c>
      <c r="S3054">
        <v>55.05</v>
      </c>
      <c r="T3054">
        <v>2030.75</v>
      </c>
      <c r="U3054">
        <v>0</v>
      </c>
    </row>
    <row r="3055" spans="1:21" x14ac:dyDescent="0.25">
      <c r="A3055" t="s">
        <v>3087</v>
      </c>
      <c r="B3055">
        <v>1</v>
      </c>
      <c r="C3055">
        <v>0</v>
      </c>
      <c r="D3055">
        <v>1</v>
      </c>
      <c r="E3055">
        <v>1</v>
      </c>
      <c r="F3055">
        <v>65</v>
      </c>
      <c r="G3055">
        <v>1</v>
      </c>
      <c r="H3055" t="s">
        <v>22</v>
      </c>
      <c r="I3055" t="s">
        <v>35</v>
      </c>
      <c r="J3055" t="s">
        <v>23</v>
      </c>
      <c r="K3055" t="s">
        <v>23</v>
      </c>
      <c r="L3055" t="s">
        <v>22</v>
      </c>
      <c r="M3055" t="s">
        <v>22</v>
      </c>
      <c r="N3055" t="s">
        <v>22</v>
      </c>
      <c r="O3055" t="s">
        <v>22</v>
      </c>
      <c r="P3055" t="s">
        <v>45</v>
      </c>
      <c r="Q3055">
        <v>1</v>
      </c>
      <c r="R3055" t="s">
        <v>33</v>
      </c>
      <c r="S3055">
        <v>104.1</v>
      </c>
      <c r="T3055">
        <v>6700.05</v>
      </c>
      <c r="U3055">
        <v>0</v>
      </c>
    </row>
    <row r="3056" spans="1:21" x14ac:dyDescent="0.25">
      <c r="A3056" t="s">
        <v>3088</v>
      </c>
      <c r="B3056">
        <v>0</v>
      </c>
      <c r="C3056">
        <v>0</v>
      </c>
      <c r="D3056">
        <v>0</v>
      </c>
      <c r="E3056">
        <v>1</v>
      </c>
      <c r="F3056">
        <v>67</v>
      </c>
      <c r="G3056">
        <v>1</v>
      </c>
      <c r="H3056" t="s">
        <v>22</v>
      </c>
      <c r="I3056" t="s">
        <v>35</v>
      </c>
      <c r="J3056" t="s">
        <v>23</v>
      </c>
      <c r="K3056" t="s">
        <v>22</v>
      </c>
      <c r="L3056" t="s">
        <v>23</v>
      </c>
      <c r="M3056" t="s">
        <v>22</v>
      </c>
      <c r="N3056" t="s">
        <v>22</v>
      </c>
      <c r="O3056" t="s">
        <v>22</v>
      </c>
      <c r="P3056" t="s">
        <v>29</v>
      </c>
      <c r="Q3056">
        <v>1</v>
      </c>
      <c r="R3056" t="s">
        <v>33</v>
      </c>
      <c r="S3056">
        <v>106.6</v>
      </c>
      <c r="T3056">
        <v>7244.7</v>
      </c>
      <c r="U3056">
        <v>0</v>
      </c>
    </row>
    <row r="3057" spans="1:21" x14ac:dyDescent="0.25">
      <c r="A3057" t="s">
        <v>3089</v>
      </c>
      <c r="B3057">
        <v>1</v>
      </c>
      <c r="C3057">
        <v>0</v>
      </c>
      <c r="D3057">
        <v>0</v>
      </c>
      <c r="E3057">
        <v>1</v>
      </c>
      <c r="F3057">
        <v>49</v>
      </c>
      <c r="G3057">
        <v>1</v>
      </c>
      <c r="H3057" t="s">
        <v>22</v>
      </c>
      <c r="I3057" t="s">
        <v>35</v>
      </c>
      <c r="J3057" t="s">
        <v>23</v>
      </c>
      <c r="K3057" t="s">
        <v>23</v>
      </c>
      <c r="L3057" t="s">
        <v>23</v>
      </c>
      <c r="M3057" t="s">
        <v>23</v>
      </c>
      <c r="N3057" t="s">
        <v>23</v>
      </c>
      <c r="O3057" t="s">
        <v>23</v>
      </c>
      <c r="P3057" t="s">
        <v>26</v>
      </c>
      <c r="Q3057">
        <v>0</v>
      </c>
      <c r="R3057" t="s">
        <v>38</v>
      </c>
      <c r="S3057">
        <v>75.2</v>
      </c>
      <c r="T3057">
        <v>3678.3</v>
      </c>
      <c r="U3057">
        <v>1</v>
      </c>
    </row>
    <row r="3058" spans="1:21" x14ac:dyDescent="0.25">
      <c r="A3058" t="s">
        <v>3090</v>
      </c>
      <c r="B3058">
        <v>1</v>
      </c>
      <c r="C3058">
        <v>0</v>
      </c>
      <c r="D3058">
        <v>1</v>
      </c>
      <c r="E3058">
        <v>1</v>
      </c>
      <c r="F3058">
        <v>50</v>
      </c>
      <c r="G3058">
        <v>1</v>
      </c>
      <c r="H3058" t="s">
        <v>22</v>
      </c>
      <c r="I3058" t="s">
        <v>25</v>
      </c>
      <c r="J3058" t="s">
        <v>22</v>
      </c>
      <c r="K3058" t="s">
        <v>23</v>
      </c>
      <c r="L3058" t="s">
        <v>23</v>
      </c>
      <c r="M3058" t="s">
        <v>22</v>
      </c>
      <c r="N3058" t="s">
        <v>22</v>
      </c>
      <c r="O3058" t="s">
        <v>23</v>
      </c>
      <c r="P3058" t="s">
        <v>45</v>
      </c>
      <c r="Q3058">
        <v>1</v>
      </c>
      <c r="R3058" t="s">
        <v>38</v>
      </c>
      <c r="S3058">
        <v>70.5</v>
      </c>
      <c r="T3058">
        <v>3486.65</v>
      </c>
      <c r="U3058">
        <v>0</v>
      </c>
    </row>
    <row r="3059" spans="1:21" x14ac:dyDescent="0.25">
      <c r="A3059" t="s">
        <v>3091</v>
      </c>
      <c r="B3059">
        <v>1</v>
      </c>
      <c r="C3059">
        <v>0</v>
      </c>
      <c r="D3059">
        <v>1</v>
      </c>
      <c r="E3059">
        <v>1</v>
      </c>
      <c r="F3059">
        <v>25</v>
      </c>
      <c r="G3059">
        <v>1</v>
      </c>
      <c r="H3059" t="s">
        <v>23</v>
      </c>
      <c r="I3059" t="s">
        <v>23</v>
      </c>
      <c r="J3059" t="s">
        <v>44</v>
      </c>
      <c r="K3059" t="s">
        <v>44</v>
      </c>
      <c r="L3059" t="s">
        <v>44</v>
      </c>
      <c r="M3059" t="s">
        <v>44</v>
      </c>
      <c r="N3059" t="s">
        <v>44</v>
      </c>
      <c r="O3059" t="s">
        <v>44</v>
      </c>
      <c r="P3059" t="s">
        <v>29</v>
      </c>
      <c r="Q3059">
        <v>0</v>
      </c>
      <c r="R3059" t="s">
        <v>27</v>
      </c>
      <c r="S3059">
        <v>19.600000000000001</v>
      </c>
      <c r="T3059">
        <v>411.15</v>
      </c>
      <c r="U3059">
        <v>0</v>
      </c>
    </row>
    <row r="3060" spans="1:21" x14ac:dyDescent="0.25">
      <c r="A3060" t="s">
        <v>3092</v>
      </c>
      <c r="B3060">
        <v>0</v>
      </c>
      <c r="C3060">
        <v>0</v>
      </c>
      <c r="D3060">
        <v>0</v>
      </c>
      <c r="E3060">
        <v>1</v>
      </c>
      <c r="F3060">
        <v>17</v>
      </c>
      <c r="G3060">
        <v>1</v>
      </c>
      <c r="H3060" t="s">
        <v>22</v>
      </c>
      <c r="I3060" t="s">
        <v>25</v>
      </c>
      <c r="J3060" t="s">
        <v>23</v>
      </c>
      <c r="K3060" t="s">
        <v>23</v>
      </c>
      <c r="L3060" t="s">
        <v>22</v>
      </c>
      <c r="M3060" t="s">
        <v>23</v>
      </c>
      <c r="N3060" t="s">
        <v>23</v>
      </c>
      <c r="O3060" t="s">
        <v>23</v>
      </c>
      <c r="P3060" t="s">
        <v>29</v>
      </c>
      <c r="Q3060">
        <v>1</v>
      </c>
      <c r="R3060" t="s">
        <v>30</v>
      </c>
      <c r="S3060">
        <v>55.85</v>
      </c>
      <c r="T3060">
        <v>937.5</v>
      </c>
      <c r="U3060">
        <v>1</v>
      </c>
    </row>
    <row r="3061" spans="1:21" x14ac:dyDescent="0.25">
      <c r="A3061" t="s">
        <v>3093</v>
      </c>
      <c r="B3061">
        <v>0</v>
      </c>
      <c r="C3061">
        <v>0</v>
      </c>
      <c r="D3061">
        <v>1</v>
      </c>
      <c r="E3061">
        <v>1</v>
      </c>
      <c r="F3061">
        <v>64</v>
      </c>
      <c r="G3061">
        <v>1</v>
      </c>
      <c r="H3061" t="s">
        <v>22</v>
      </c>
      <c r="I3061" t="s">
        <v>23</v>
      </c>
      <c r="J3061" t="s">
        <v>44</v>
      </c>
      <c r="K3061" t="s">
        <v>44</v>
      </c>
      <c r="L3061" t="s">
        <v>44</v>
      </c>
      <c r="M3061" t="s">
        <v>44</v>
      </c>
      <c r="N3061" t="s">
        <v>44</v>
      </c>
      <c r="O3061" t="s">
        <v>44</v>
      </c>
      <c r="P3061" t="s">
        <v>45</v>
      </c>
      <c r="Q3061">
        <v>1</v>
      </c>
      <c r="R3061" t="s">
        <v>30</v>
      </c>
      <c r="S3061">
        <v>24.05</v>
      </c>
      <c r="T3061">
        <v>1559.15</v>
      </c>
      <c r="U3061">
        <v>0</v>
      </c>
    </row>
    <row r="3062" spans="1:21" x14ac:dyDescent="0.25">
      <c r="A3062" t="s">
        <v>3094</v>
      </c>
      <c r="B3062">
        <v>1</v>
      </c>
      <c r="C3062">
        <v>0</v>
      </c>
      <c r="D3062">
        <v>1</v>
      </c>
      <c r="E3062">
        <v>0</v>
      </c>
      <c r="F3062">
        <v>25</v>
      </c>
      <c r="G3062">
        <v>0</v>
      </c>
      <c r="H3062" t="s">
        <v>24</v>
      </c>
      <c r="I3062" t="s">
        <v>25</v>
      </c>
      <c r="J3062" t="s">
        <v>23</v>
      </c>
      <c r="K3062" t="s">
        <v>23</v>
      </c>
      <c r="L3062" t="s">
        <v>22</v>
      </c>
      <c r="M3062" t="s">
        <v>23</v>
      </c>
      <c r="N3062" t="s">
        <v>22</v>
      </c>
      <c r="O3062" t="s">
        <v>23</v>
      </c>
      <c r="P3062" t="s">
        <v>29</v>
      </c>
      <c r="Q3062">
        <v>1</v>
      </c>
      <c r="R3062" t="s">
        <v>38</v>
      </c>
      <c r="S3062">
        <v>38.1</v>
      </c>
      <c r="T3062">
        <v>970.4</v>
      </c>
      <c r="U3062">
        <v>0</v>
      </c>
    </row>
    <row r="3063" spans="1:21" x14ac:dyDescent="0.25">
      <c r="A3063" t="s">
        <v>3095</v>
      </c>
      <c r="B3063">
        <v>1</v>
      </c>
      <c r="C3063">
        <v>1</v>
      </c>
      <c r="D3063">
        <v>0</v>
      </c>
      <c r="E3063">
        <v>0</v>
      </c>
      <c r="F3063">
        <v>23</v>
      </c>
      <c r="G3063">
        <v>1</v>
      </c>
      <c r="H3063" t="s">
        <v>22</v>
      </c>
      <c r="I3063" t="s">
        <v>35</v>
      </c>
      <c r="J3063" t="s">
        <v>23</v>
      </c>
      <c r="K3063" t="s">
        <v>22</v>
      </c>
      <c r="L3063" t="s">
        <v>22</v>
      </c>
      <c r="M3063" t="s">
        <v>23</v>
      </c>
      <c r="N3063" t="s">
        <v>22</v>
      </c>
      <c r="O3063" t="s">
        <v>22</v>
      </c>
      <c r="P3063" t="s">
        <v>26</v>
      </c>
      <c r="Q3063">
        <v>1</v>
      </c>
      <c r="R3063" t="s">
        <v>27</v>
      </c>
      <c r="S3063">
        <v>106.4</v>
      </c>
      <c r="T3063">
        <v>2483.5</v>
      </c>
      <c r="U3063">
        <v>1</v>
      </c>
    </row>
    <row r="3064" spans="1:21" x14ac:dyDescent="0.25">
      <c r="A3064" t="s">
        <v>3096</v>
      </c>
      <c r="B3064">
        <v>1</v>
      </c>
      <c r="C3064">
        <v>1</v>
      </c>
      <c r="D3064">
        <v>1</v>
      </c>
      <c r="E3064">
        <v>0</v>
      </c>
      <c r="F3064">
        <v>24</v>
      </c>
      <c r="G3064">
        <v>0</v>
      </c>
      <c r="H3064" t="s">
        <v>24</v>
      </c>
      <c r="I3064" t="s">
        <v>25</v>
      </c>
      <c r="J3064" t="s">
        <v>23</v>
      </c>
      <c r="K3064" t="s">
        <v>23</v>
      </c>
      <c r="L3064" t="s">
        <v>22</v>
      </c>
      <c r="M3064" t="s">
        <v>22</v>
      </c>
      <c r="N3064" t="s">
        <v>23</v>
      </c>
      <c r="O3064" t="s">
        <v>23</v>
      </c>
      <c r="P3064" t="s">
        <v>26</v>
      </c>
      <c r="Q3064">
        <v>0</v>
      </c>
      <c r="R3064" t="s">
        <v>30</v>
      </c>
      <c r="S3064">
        <v>34.25</v>
      </c>
      <c r="T3064">
        <v>828.2</v>
      </c>
      <c r="U3064">
        <v>0</v>
      </c>
    </row>
    <row r="3065" spans="1:21" x14ac:dyDescent="0.25">
      <c r="A3065" t="s">
        <v>3097</v>
      </c>
      <c r="B3065">
        <v>0</v>
      </c>
      <c r="C3065">
        <v>0</v>
      </c>
      <c r="D3065">
        <v>0</v>
      </c>
      <c r="E3065">
        <v>0</v>
      </c>
      <c r="F3065">
        <v>37</v>
      </c>
      <c r="G3065">
        <v>1</v>
      </c>
      <c r="H3065" t="s">
        <v>22</v>
      </c>
      <c r="I3065" t="s">
        <v>35</v>
      </c>
      <c r="J3065" t="s">
        <v>23</v>
      </c>
      <c r="K3065" t="s">
        <v>23</v>
      </c>
      <c r="L3065" t="s">
        <v>22</v>
      </c>
      <c r="M3065" t="s">
        <v>23</v>
      </c>
      <c r="N3065" t="s">
        <v>22</v>
      </c>
      <c r="O3065" t="s">
        <v>22</v>
      </c>
      <c r="P3065" t="s">
        <v>26</v>
      </c>
      <c r="Q3065">
        <v>1</v>
      </c>
      <c r="R3065" t="s">
        <v>27</v>
      </c>
      <c r="S3065">
        <v>100.05</v>
      </c>
      <c r="T3065">
        <v>3810.55</v>
      </c>
      <c r="U3065">
        <v>0</v>
      </c>
    </row>
    <row r="3066" spans="1:21" x14ac:dyDescent="0.25">
      <c r="A3066" t="s">
        <v>3098</v>
      </c>
      <c r="B3066">
        <v>0</v>
      </c>
      <c r="C3066">
        <v>0</v>
      </c>
      <c r="D3066">
        <v>0</v>
      </c>
      <c r="E3066">
        <v>0</v>
      </c>
      <c r="F3066">
        <v>21</v>
      </c>
      <c r="G3066">
        <v>1</v>
      </c>
      <c r="H3066" t="s">
        <v>23</v>
      </c>
      <c r="I3066" t="s">
        <v>35</v>
      </c>
      <c r="J3066" t="s">
        <v>23</v>
      </c>
      <c r="K3066" t="s">
        <v>23</v>
      </c>
      <c r="L3066" t="s">
        <v>23</v>
      </c>
      <c r="M3066" t="s">
        <v>23</v>
      </c>
      <c r="N3066" t="s">
        <v>23</v>
      </c>
      <c r="O3066" t="s">
        <v>23</v>
      </c>
      <c r="P3066" t="s">
        <v>26</v>
      </c>
      <c r="Q3066">
        <v>1</v>
      </c>
      <c r="R3066" t="s">
        <v>27</v>
      </c>
      <c r="S3066">
        <v>68.650000000000006</v>
      </c>
      <c r="T3066">
        <v>1493.2</v>
      </c>
      <c r="U3066">
        <v>0</v>
      </c>
    </row>
    <row r="3067" spans="1:21" x14ac:dyDescent="0.25">
      <c r="A3067" t="s">
        <v>3099</v>
      </c>
      <c r="B3067">
        <v>1</v>
      </c>
      <c r="C3067">
        <v>0</v>
      </c>
      <c r="D3067">
        <v>0</v>
      </c>
      <c r="E3067">
        <v>0</v>
      </c>
      <c r="F3067">
        <v>1</v>
      </c>
      <c r="G3067">
        <v>1</v>
      </c>
      <c r="H3067" t="s">
        <v>23</v>
      </c>
      <c r="I3067" t="s">
        <v>25</v>
      </c>
      <c r="J3067" t="s">
        <v>23</v>
      </c>
      <c r="K3067" t="s">
        <v>23</v>
      </c>
      <c r="L3067" t="s">
        <v>23</v>
      </c>
      <c r="M3067" t="s">
        <v>23</v>
      </c>
      <c r="N3067" t="s">
        <v>23</v>
      </c>
      <c r="O3067" t="s">
        <v>23</v>
      </c>
      <c r="P3067" t="s">
        <v>26</v>
      </c>
      <c r="Q3067">
        <v>1</v>
      </c>
      <c r="R3067" t="s">
        <v>30</v>
      </c>
      <c r="S3067">
        <v>45.8</v>
      </c>
      <c r="T3067">
        <v>45.8</v>
      </c>
      <c r="U3067">
        <v>0</v>
      </c>
    </row>
    <row r="3068" spans="1:21" x14ac:dyDescent="0.25">
      <c r="A3068" t="s">
        <v>3100</v>
      </c>
      <c r="B3068">
        <v>0</v>
      </c>
      <c r="C3068">
        <v>0</v>
      </c>
      <c r="D3068">
        <v>0</v>
      </c>
      <c r="E3068">
        <v>0</v>
      </c>
      <c r="F3068">
        <v>10</v>
      </c>
      <c r="G3068">
        <v>1</v>
      </c>
      <c r="H3068" t="s">
        <v>22</v>
      </c>
      <c r="I3068" t="s">
        <v>35</v>
      </c>
      <c r="J3068" t="s">
        <v>23</v>
      </c>
      <c r="K3068" t="s">
        <v>23</v>
      </c>
      <c r="L3068" t="s">
        <v>23</v>
      </c>
      <c r="M3068" t="s">
        <v>23</v>
      </c>
      <c r="N3068" t="s">
        <v>23</v>
      </c>
      <c r="O3068" t="s">
        <v>23</v>
      </c>
      <c r="P3068" t="s">
        <v>26</v>
      </c>
      <c r="Q3068">
        <v>1</v>
      </c>
      <c r="R3068" t="s">
        <v>30</v>
      </c>
      <c r="S3068">
        <v>75.75</v>
      </c>
      <c r="T3068">
        <v>777.3</v>
      </c>
      <c r="U3068">
        <v>0</v>
      </c>
    </row>
    <row r="3069" spans="1:21" x14ac:dyDescent="0.25">
      <c r="A3069" t="s">
        <v>3101</v>
      </c>
      <c r="B3069">
        <v>1</v>
      </c>
      <c r="C3069">
        <v>0</v>
      </c>
      <c r="D3069">
        <v>0</v>
      </c>
      <c r="E3069">
        <v>0</v>
      </c>
      <c r="F3069">
        <v>6</v>
      </c>
      <c r="G3069">
        <v>1</v>
      </c>
      <c r="H3069" t="s">
        <v>23</v>
      </c>
      <c r="I3069" t="s">
        <v>35</v>
      </c>
      <c r="J3069" t="s">
        <v>23</v>
      </c>
      <c r="K3069" t="s">
        <v>22</v>
      </c>
      <c r="L3069" t="s">
        <v>23</v>
      </c>
      <c r="M3069" t="s">
        <v>23</v>
      </c>
      <c r="N3069" t="s">
        <v>23</v>
      </c>
      <c r="O3069" t="s">
        <v>22</v>
      </c>
      <c r="P3069" t="s">
        <v>26</v>
      </c>
      <c r="Q3069">
        <v>1</v>
      </c>
      <c r="R3069" t="s">
        <v>27</v>
      </c>
      <c r="S3069">
        <v>84.4</v>
      </c>
      <c r="T3069">
        <v>556.35</v>
      </c>
      <c r="U3069">
        <v>1</v>
      </c>
    </row>
    <row r="3070" spans="1:21" x14ac:dyDescent="0.25">
      <c r="A3070" t="s">
        <v>3102</v>
      </c>
      <c r="B3070">
        <v>1</v>
      </c>
      <c r="C3070">
        <v>0</v>
      </c>
      <c r="D3070">
        <v>1</v>
      </c>
      <c r="E3070">
        <v>0</v>
      </c>
      <c r="F3070">
        <v>51</v>
      </c>
      <c r="G3070">
        <v>1</v>
      </c>
      <c r="H3070" t="s">
        <v>22</v>
      </c>
      <c r="I3070" t="s">
        <v>35</v>
      </c>
      <c r="J3070" t="s">
        <v>22</v>
      </c>
      <c r="K3070" t="s">
        <v>22</v>
      </c>
      <c r="L3070" t="s">
        <v>23</v>
      </c>
      <c r="M3070" t="s">
        <v>23</v>
      </c>
      <c r="N3070" t="s">
        <v>23</v>
      </c>
      <c r="O3070" t="s">
        <v>22</v>
      </c>
      <c r="P3070" t="s">
        <v>29</v>
      </c>
      <c r="Q3070">
        <v>1</v>
      </c>
      <c r="R3070" t="s">
        <v>38</v>
      </c>
      <c r="S3070">
        <v>96.4</v>
      </c>
      <c r="T3070">
        <v>4911.05</v>
      </c>
      <c r="U3070">
        <v>0</v>
      </c>
    </row>
    <row r="3071" spans="1:21" x14ac:dyDescent="0.25">
      <c r="A3071" t="s">
        <v>3103</v>
      </c>
      <c r="B3071">
        <v>0</v>
      </c>
      <c r="C3071">
        <v>0</v>
      </c>
      <c r="D3071">
        <v>0</v>
      </c>
      <c r="E3071">
        <v>0</v>
      </c>
      <c r="F3071">
        <v>10</v>
      </c>
      <c r="G3071">
        <v>1</v>
      </c>
      <c r="H3071" t="s">
        <v>23</v>
      </c>
      <c r="I3071" t="s">
        <v>23</v>
      </c>
      <c r="J3071" t="s">
        <v>44</v>
      </c>
      <c r="K3071" t="s">
        <v>44</v>
      </c>
      <c r="L3071" t="s">
        <v>44</v>
      </c>
      <c r="M3071" t="s">
        <v>44</v>
      </c>
      <c r="N3071" t="s">
        <v>44</v>
      </c>
      <c r="O3071" t="s">
        <v>44</v>
      </c>
      <c r="P3071" t="s">
        <v>26</v>
      </c>
      <c r="Q3071">
        <v>1</v>
      </c>
      <c r="R3071" t="s">
        <v>30</v>
      </c>
      <c r="S3071">
        <v>20.55</v>
      </c>
      <c r="T3071">
        <v>187.35</v>
      </c>
      <c r="U3071">
        <v>0</v>
      </c>
    </row>
    <row r="3072" spans="1:21" x14ac:dyDescent="0.25">
      <c r="A3072" t="s">
        <v>3104</v>
      </c>
      <c r="B3072">
        <v>0</v>
      </c>
      <c r="C3072">
        <v>0</v>
      </c>
      <c r="D3072">
        <v>0</v>
      </c>
      <c r="E3072">
        <v>0</v>
      </c>
      <c r="F3072">
        <v>6</v>
      </c>
      <c r="G3072">
        <v>0</v>
      </c>
      <c r="H3072" t="s">
        <v>24</v>
      </c>
      <c r="I3072" t="s">
        <v>25</v>
      </c>
      <c r="J3072" t="s">
        <v>22</v>
      </c>
      <c r="K3072" t="s">
        <v>22</v>
      </c>
      <c r="L3072" t="s">
        <v>23</v>
      </c>
      <c r="M3072" t="s">
        <v>22</v>
      </c>
      <c r="N3072" t="s">
        <v>23</v>
      </c>
      <c r="O3072" t="s">
        <v>22</v>
      </c>
      <c r="P3072" t="s">
        <v>26</v>
      </c>
      <c r="Q3072">
        <v>0</v>
      </c>
      <c r="R3072" t="s">
        <v>38</v>
      </c>
      <c r="S3072">
        <v>50.95</v>
      </c>
      <c r="T3072">
        <v>307.60000000000002</v>
      </c>
      <c r="U3072">
        <v>0</v>
      </c>
    </row>
    <row r="3073" spans="1:21" x14ac:dyDescent="0.25">
      <c r="A3073" t="s">
        <v>3105</v>
      </c>
      <c r="B3073">
        <v>1</v>
      </c>
      <c r="C3073">
        <v>0</v>
      </c>
      <c r="D3073">
        <v>1</v>
      </c>
      <c r="E3073">
        <v>1</v>
      </c>
      <c r="F3073">
        <v>47</v>
      </c>
      <c r="G3073">
        <v>1</v>
      </c>
      <c r="H3073" t="s">
        <v>22</v>
      </c>
      <c r="I3073" t="s">
        <v>25</v>
      </c>
      <c r="J3073" t="s">
        <v>22</v>
      </c>
      <c r="K3073" t="s">
        <v>22</v>
      </c>
      <c r="L3073" t="s">
        <v>22</v>
      </c>
      <c r="M3073" t="s">
        <v>22</v>
      </c>
      <c r="N3073" t="s">
        <v>22</v>
      </c>
      <c r="O3073" t="s">
        <v>22</v>
      </c>
      <c r="P3073" t="s">
        <v>45</v>
      </c>
      <c r="Q3073">
        <v>1</v>
      </c>
      <c r="R3073" t="s">
        <v>30</v>
      </c>
      <c r="S3073">
        <v>90.5</v>
      </c>
      <c r="T3073">
        <v>4318.3500000000004</v>
      </c>
      <c r="U3073">
        <v>0</v>
      </c>
    </row>
    <row r="3074" spans="1:21" x14ac:dyDescent="0.25">
      <c r="A3074" t="s">
        <v>3106</v>
      </c>
      <c r="B3074">
        <v>0</v>
      </c>
      <c r="C3074">
        <v>0</v>
      </c>
      <c r="D3074">
        <v>1</v>
      </c>
      <c r="E3074">
        <v>1</v>
      </c>
      <c r="F3074">
        <v>61</v>
      </c>
      <c r="G3074">
        <v>1</v>
      </c>
      <c r="H3074" t="s">
        <v>22</v>
      </c>
      <c r="I3074" t="s">
        <v>25</v>
      </c>
      <c r="J3074" t="s">
        <v>22</v>
      </c>
      <c r="K3074" t="s">
        <v>22</v>
      </c>
      <c r="L3074" t="s">
        <v>22</v>
      </c>
      <c r="M3074" t="s">
        <v>22</v>
      </c>
      <c r="N3074" t="s">
        <v>23</v>
      </c>
      <c r="O3074" t="s">
        <v>22</v>
      </c>
      <c r="P3074" t="s">
        <v>29</v>
      </c>
      <c r="Q3074">
        <v>1</v>
      </c>
      <c r="R3074" t="s">
        <v>27</v>
      </c>
      <c r="S3074">
        <v>79.400000000000006</v>
      </c>
      <c r="T3074">
        <v>4820.55</v>
      </c>
      <c r="U3074">
        <v>0</v>
      </c>
    </row>
    <row r="3075" spans="1:21" x14ac:dyDescent="0.25">
      <c r="A3075" t="s">
        <v>3107</v>
      </c>
      <c r="B3075">
        <v>0</v>
      </c>
      <c r="C3075">
        <v>0</v>
      </c>
      <c r="D3075">
        <v>0</v>
      </c>
      <c r="E3075">
        <v>0</v>
      </c>
      <c r="F3075">
        <v>52</v>
      </c>
      <c r="G3075">
        <v>0</v>
      </c>
      <c r="H3075" t="s">
        <v>24</v>
      </c>
      <c r="I3075" t="s">
        <v>25</v>
      </c>
      <c r="J3075" t="s">
        <v>22</v>
      </c>
      <c r="K3075" t="s">
        <v>22</v>
      </c>
      <c r="L3075" t="s">
        <v>22</v>
      </c>
      <c r="M3075" t="s">
        <v>23</v>
      </c>
      <c r="N3075" t="s">
        <v>22</v>
      </c>
      <c r="O3075" t="s">
        <v>22</v>
      </c>
      <c r="P3075" t="s">
        <v>45</v>
      </c>
      <c r="Q3075">
        <v>1</v>
      </c>
      <c r="R3075" t="s">
        <v>33</v>
      </c>
      <c r="S3075">
        <v>58.75</v>
      </c>
      <c r="T3075">
        <v>3038.55</v>
      </c>
      <c r="U3075">
        <v>0</v>
      </c>
    </row>
    <row r="3076" spans="1:21" x14ac:dyDescent="0.25">
      <c r="A3076" t="s">
        <v>3108</v>
      </c>
      <c r="B3076">
        <v>0</v>
      </c>
      <c r="C3076">
        <v>0</v>
      </c>
      <c r="D3076">
        <v>1</v>
      </c>
      <c r="E3076">
        <v>1</v>
      </c>
      <c r="F3076">
        <v>35</v>
      </c>
      <c r="G3076">
        <v>1</v>
      </c>
      <c r="H3076" t="s">
        <v>22</v>
      </c>
      <c r="I3076" t="s">
        <v>25</v>
      </c>
      <c r="J3076" t="s">
        <v>22</v>
      </c>
      <c r="K3076" t="s">
        <v>22</v>
      </c>
      <c r="L3076" t="s">
        <v>23</v>
      </c>
      <c r="M3076" t="s">
        <v>23</v>
      </c>
      <c r="N3076" t="s">
        <v>23</v>
      </c>
      <c r="O3076" t="s">
        <v>23</v>
      </c>
      <c r="P3076" t="s">
        <v>26</v>
      </c>
      <c r="Q3076">
        <v>1</v>
      </c>
      <c r="R3076" t="s">
        <v>38</v>
      </c>
      <c r="S3076">
        <v>59.45</v>
      </c>
      <c r="T3076">
        <v>2136.9</v>
      </c>
      <c r="U3076">
        <v>0</v>
      </c>
    </row>
    <row r="3077" spans="1:21" x14ac:dyDescent="0.25">
      <c r="A3077" t="s">
        <v>3109</v>
      </c>
      <c r="B3077">
        <v>1</v>
      </c>
      <c r="C3077">
        <v>0</v>
      </c>
      <c r="D3077">
        <v>1</v>
      </c>
      <c r="E3077">
        <v>0</v>
      </c>
      <c r="F3077">
        <v>71</v>
      </c>
      <c r="G3077">
        <v>1</v>
      </c>
      <c r="H3077" t="s">
        <v>22</v>
      </c>
      <c r="I3077" t="s">
        <v>35</v>
      </c>
      <c r="J3077" t="s">
        <v>23</v>
      </c>
      <c r="K3077" t="s">
        <v>22</v>
      </c>
      <c r="L3077" t="s">
        <v>22</v>
      </c>
      <c r="M3077" t="s">
        <v>23</v>
      </c>
      <c r="N3077" t="s">
        <v>22</v>
      </c>
      <c r="O3077" t="s">
        <v>22</v>
      </c>
      <c r="P3077" t="s">
        <v>29</v>
      </c>
      <c r="Q3077">
        <v>1</v>
      </c>
      <c r="R3077" t="s">
        <v>33</v>
      </c>
      <c r="S3077">
        <v>105.7</v>
      </c>
      <c r="T3077">
        <v>7472.15</v>
      </c>
      <c r="U3077">
        <v>0</v>
      </c>
    </row>
    <row r="3078" spans="1:21" x14ac:dyDescent="0.25">
      <c r="A3078" t="s">
        <v>3110</v>
      </c>
      <c r="B3078">
        <v>0</v>
      </c>
      <c r="C3078">
        <v>0</v>
      </c>
      <c r="D3078">
        <v>0</v>
      </c>
      <c r="E3078">
        <v>0</v>
      </c>
      <c r="F3078">
        <v>6</v>
      </c>
      <c r="G3078">
        <v>1</v>
      </c>
      <c r="H3078" t="s">
        <v>23</v>
      </c>
      <c r="I3078" t="s">
        <v>25</v>
      </c>
      <c r="J3078" t="s">
        <v>22</v>
      </c>
      <c r="K3078" t="s">
        <v>22</v>
      </c>
      <c r="L3078" t="s">
        <v>23</v>
      </c>
      <c r="M3078" t="s">
        <v>23</v>
      </c>
      <c r="N3078" t="s">
        <v>23</v>
      </c>
      <c r="O3078" t="s">
        <v>23</v>
      </c>
      <c r="P3078" t="s">
        <v>26</v>
      </c>
      <c r="Q3078">
        <v>0</v>
      </c>
      <c r="R3078" t="s">
        <v>27</v>
      </c>
      <c r="S3078">
        <v>56.25</v>
      </c>
      <c r="T3078">
        <v>389.1</v>
      </c>
      <c r="U3078">
        <v>1</v>
      </c>
    </row>
    <row r="3079" spans="1:21" x14ac:dyDescent="0.25">
      <c r="A3079" t="s">
        <v>3111</v>
      </c>
      <c r="B3079">
        <v>1</v>
      </c>
      <c r="C3079">
        <v>0</v>
      </c>
      <c r="D3079">
        <v>1</v>
      </c>
      <c r="E3079">
        <v>0</v>
      </c>
      <c r="F3079">
        <v>45</v>
      </c>
      <c r="G3079">
        <v>1</v>
      </c>
      <c r="H3079" t="s">
        <v>23</v>
      </c>
      <c r="I3079" t="s">
        <v>25</v>
      </c>
      <c r="J3079" t="s">
        <v>22</v>
      </c>
      <c r="K3079" t="s">
        <v>23</v>
      </c>
      <c r="L3079" t="s">
        <v>22</v>
      </c>
      <c r="M3079" t="s">
        <v>23</v>
      </c>
      <c r="N3079" t="s">
        <v>23</v>
      </c>
      <c r="O3079" t="s">
        <v>23</v>
      </c>
      <c r="P3079" t="s">
        <v>45</v>
      </c>
      <c r="Q3079">
        <v>0</v>
      </c>
      <c r="R3079" t="s">
        <v>38</v>
      </c>
      <c r="S3079">
        <v>53.3</v>
      </c>
      <c r="T3079">
        <v>2296.25</v>
      </c>
      <c r="U3079">
        <v>0</v>
      </c>
    </row>
    <row r="3080" spans="1:21" x14ac:dyDescent="0.25">
      <c r="A3080" t="s">
        <v>3112</v>
      </c>
      <c r="B3080">
        <v>0</v>
      </c>
      <c r="C3080">
        <v>1</v>
      </c>
      <c r="D3080">
        <v>0</v>
      </c>
      <c r="E3080">
        <v>0</v>
      </c>
      <c r="F3080">
        <v>2</v>
      </c>
      <c r="G3080">
        <v>1</v>
      </c>
      <c r="H3080" t="s">
        <v>22</v>
      </c>
      <c r="I3080" t="s">
        <v>35</v>
      </c>
      <c r="J3080" t="s">
        <v>23</v>
      </c>
      <c r="K3080" t="s">
        <v>23</v>
      </c>
      <c r="L3080" t="s">
        <v>23</v>
      </c>
      <c r="M3080" t="s">
        <v>23</v>
      </c>
      <c r="N3080" t="s">
        <v>22</v>
      </c>
      <c r="O3080" t="s">
        <v>23</v>
      </c>
      <c r="P3080" t="s">
        <v>26</v>
      </c>
      <c r="Q3080">
        <v>1</v>
      </c>
      <c r="R3080" t="s">
        <v>27</v>
      </c>
      <c r="S3080">
        <v>85.55</v>
      </c>
      <c r="T3080">
        <v>187.45</v>
      </c>
      <c r="U3080">
        <v>1</v>
      </c>
    </row>
    <row r="3081" spans="1:21" x14ac:dyDescent="0.25">
      <c r="A3081" t="s">
        <v>3113</v>
      </c>
      <c r="B3081">
        <v>0</v>
      </c>
      <c r="C3081">
        <v>0</v>
      </c>
      <c r="D3081">
        <v>0</v>
      </c>
      <c r="E3081">
        <v>0</v>
      </c>
      <c r="F3081">
        <v>4</v>
      </c>
      <c r="G3081">
        <v>1</v>
      </c>
      <c r="H3081" t="s">
        <v>23</v>
      </c>
      <c r="I3081" t="s">
        <v>25</v>
      </c>
      <c r="J3081" t="s">
        <v>23</v>
      </c>
      <c r="K3081" t="s">
        <v>22</v>
      </c>
      <c r="L3081" t="s">
        <v>23</v>
      </c>
      <c r="M3081" t="s">
        <v>23</v>
      </c>
      <c r="N3081" t="s">
        <v>22</v>
      </c>
      <c r="O3081" t="s">
        <v>22</v>
      </c>
      <c r="P3081" t="s">
        <v>26</v>
      </c>
      <c r="Q3081">
        <v>1</v>
      </c>
      <c r="R3081" t="s">
        <v>33</v>
      </c>
      <c r="S3081">
        <v>68.650000000000006</v>
      </c>
      <c r="T3081">
        <v>261.25</v>
      </c>
      <c r="U3081">
        <v>1</v>
      </c>
    </row>
    <row r="3082" spans="1:21" x14ac:dyDescent="0.25">
      <c r="A3082" t="s">
        <v>3114</v>
      </c>
      <c r="B3082">
        <v>1</v>
      </c>
      <c r="C3082">
        <v>0</v>
      </c>
      <c r="D3082">
        <v>0</v>
      </c>
      <c r="E3082">
        <v>0</v>
      </c>
      <c r="F3082">
        <v>2</v>
      </c>
      <c r="G3082">
        <v>0</v>
      </c>
      <c r="H3082" t="s">
        <v>24</v>
      </c>
      <c r="I3082" t="s">
        <v>25</v>
      </c>
      <c r="J3082" t="s">
        <v>23</v>
      </c>
      <c r="K3082" t="s">
        <v>23</v>
      </c>
      <c r="L3082" t="s">
        <v>23</v>
      </c>
      <c r="M3082" t="s">
        <v>23</v>
      </c>
      <c r="N3082" t="s">
        <v>23</v>
      </c>
      <c r="O3082" t="s">
        <v>23</v>
      </c>
      <c r="P3082" t="s">
        <v>26</v>
      </c>
      <c r="Q3082">
        <v>0</v>
      </c>
      <c r="R3082" t="s">
        <v>30</v>
      </c>
      <c r="S3082">
        <v>24.3</v>
      </c>
      <c r="T3082">
        <v>38.450000000000003</v>
      </c>
      <c r="U3082">
        <v>0</v>
      </c>
    </row>
    <row r="3083" spans="1:21" x14ac:dyDescent="0.25">
      <c r="A3083" t="s">
        <v>3115</v>
      </c>
      <c r="B3083">
        <v>1</v>
      </c>
      <c r="C3083">
        <v>0</v>
      </c>
      <c r="D3083">
        <v>0</v>
      </c>
      <c r="E3083">
        <v>0</v>
      </c>
      <c r="F3083">
        <v>4</v>
      </c>
      <c r="G3083">
        <v>1</v>
      </c>
      <c r="H3083" t="s">
        <v>23</v>
      </c>
      <c r="I3083" t="s">
        <v>35</v>
      </c>
      <c r="J3083" t="s">
        <v>23</v>
      </c>
      <c r="K3083" t="s">
        <v>23</v>
      </c>
      <c r="L3083" t="s">
        <v>23</v>
      </c>
      <c r="M3083" t="s">
        <v>23</v>
      </c>
      <c r="N3083" t="s">
        <v>22</v>
      </c>
      <c r="O3083" t="s">
        <v>23</v>
      </c>
      <c r="P3083" t="s">
        <v>26</v>
      </c>
      <c r="Q3083">
        <v>0</v>
      </c>
      <c r="R3083" t="s">
        <v>27</v>
      </c>
      <c r="S3083">
        <v>77.849999999999994</v>
      </c>
      <c r="T3083">
        <v>299.2</v>
      </c>
      <c r="U3083">
        <v>1</v>
      </c>
    </row>
    <row r="3084" spans="1:21" x14ac:dyDescent="0.25">
      <c r="A3084" t="s">
        <v>3116</v>
      </c>
      <c r="B3084">
        <v>1</v>
      </c>
      <c r="C3084">
        <v>0</v>
      </c>
      <c r="D3084">
        <v>0</v>
      </c>
      <c r="E3084">
        <v>0</v>
      </c>
      <c r="F3084">
        <v>51</v>
      </c>
      <c r="G3084">
        <v>1</v>
      </c>
      <c r="H3084" t="s">
        <v>22</v>
      </c>
      <c r="I3084" t="s">
        <v>25</v>
      </c>
      <c r="J3084" t="s">
        <v>22</v>
      </c>
      <c r="K3084" t="s">
        <v>23</v>
      </c>
      <c r="L3084" t="s">
        <v>23</v>
      </c>
      <c r="M3084" t="s">
        <v>22</v>
      </c>
      <c r="N3084" t="s">
        <v>23</v>
      </c>
      <c r="O3084" t="s">
        <v>23</v>
      </c>
      <c r="P3084" t="s">
        <v>29</v>
      </c>
      <c r="Q3084">
        <v>0</v>
      </c>
      <c r="R3084" t="s">
        <v>38</v>
      </c>
      <c r="S3084">
        <v>59.9</v>
      </c>
      <c r="T3084">
        <v>3043.6</v>
      </c>
      <c r="U3084">
        <v>0</v>
      </c>
    </row>
    <row r="3085" spans="1:21" x14ac:dyDescent="0.25">
      <c r="A3085" t="s">
        <v>3117</v>
      </c>
      <c r="B3085">
        <v>1</v>
      </c>
      <c r="C3085">
        <v>0</v>
      </c>
      <c r="D3085">
        <v>1</v>
      </c>
      <c r="E3085">
        <v>1</v>
      </c>
      <c r="F3085">
        <v>60</v>
      </c>
      <c r="G3085">
        <v>1</v>
      </c>
      <c r="H3085" t="s">
        <v>22</v>
      </c>
      <c r="I3085" t="s">
        <v>23</v>
      </c>
      <c r="J3085" t="s">
        <v>44</v>
      </c>
      <c r="K3085" t="s">
        <v>44</v>
      </c>
      <c r="L3085" t="s">
        <v>44</v>
      </c>
      <c r="M3085" t="s">
        <v>44</v>
      </c>
      <c r="N3085" t="s">
        <v>44</v>
      </c>
      <c r="O3085" t="s">
        <v>44</v>
      </c>
      <c r="P3085" t="s">
        <v>29</v>
      </c>
      <c r="Q3085">
        <v>0</v>
      </c>
      <c r="R3085" t="s">
        <v>38</v>
      </c>
      <c r="S3085">
        <v>23.95</v>
      </c>
      <c r="T3085">
        <v>1506.4</v>
      </c>
      <c r="U3085">
        <v>0</v>
      </c>
    </row>
    <row r="3086" spans="1:21" x14ac:dyDescent="0.25">
      <c r="A3086" t="s">
        <v>3118</v>
      </c>
      <c r="B3086">
        <v>1</v>
      </c>
      <c r="C3086">
        <v>0</v>
      </c>
      <c r="D3086">
        <v>0</v>
      </c>
      <c r="E3086">
        <v>0</v>
      </c>
      <c r="F3086">
        <v>9</v>
      </c>
      <c r="G3086">
        <v>1</v>
      </c>
      <c r="H3086" t="s">
        <v>23</v>
      </c>
      <c r="I3086" t="s">
        <v>23</v>
      </c>
      <c r="J3086" t="s">
        <v>44</v>
      </c>
      <c r="K3086" t="s">
        <v>44</v>
      </c>
      <c r="L3086" t="s">
        <v>44</v>
      </c>
      <c r="M3086" t="s">
        <v>44</v>
      </c>
      <c r="N3086" t="s">
        <v>44</v>
      </c>
      <c r="O3086" t="s">
        <v>44</v>
      </c>
      <c r="P3086" t="s">
        <v>29</v>
      </c>
      <c r="Q3086">
        <v>1</v>
      </c>
      <c r="R3086" t="s">
        <v>30</v>
      </c>
      <c r="S3086">
        <v>20.149999999999999</v>
      </c>
      <c r="T3086">
        <v>163.69999999999999</v>
      </c>
      <c r="U3086">
        <v>0</v>
      </c>
    </row>
    <row r="3087" spans="1:21" x14ac:dyDescent="0.25">
      <c r="A3087" t="s">
        <v>3119</v>
      </c>
      <c r="B3087">
        <v>1</v>
      </c>
      <c r="C3087">
        <v>0</v>
      </c>
      <c r="D3087">
        <v>0</v>
      </c>
      <c r="E3087">
        <v>0</v>
      </c>
      <c r="F3087">
        <v>3</v>
      </c>
      <c r="G3087">
        <v>1</v>
      </c>
      <c r="H3087" t="s">
        <v>22</v>
      </c>
      <c r="I3087" t="s">
        <v>35</v>
      </c>
      <c r="J3087" t="s">
        <v>23</v>
      </c>
      <c r="K3087" t="s">
        <v>22</v>
      </c>
      <c r="L3087" t="s">
        <v>22</v>
      </c>
      <c r="M3087" t="s">
        <v>23</v>
      </c>
      <c r="N3087" t="s">
        <v>22</v>
      </c>
      <c r="O3087" t="s">
        <v>22</v>
      </c>
      <c r="P3087" t="s">
        <v>26</v>
      </c>
      <c r="Q3087">
        <v>1</v>
      </c>
      <c r="R3087" t="s">
        <v>33</v>
      </c>
      <c r="S3087">
        <v>105.35</v>
      </c>
      <c r="T3087">
        <v>323.25</v>
      </c>
      <c r="U3087">
        <v>1</v>
      </c>
    </row>
    <row r="3088" spans="1:21" x14ac:dyDescent="0.25">
      <c r="A3088" t="s">
        <v>3120</v>
      </c>
      <c r="B3088">
        <v>1</v>
      </c>
      <c r="C3088">
        <v>0</v>
      </c>
      <c r="D3088">
        <v>0</v>
      </c>
      <c r="E3088">
        <v>0</v>
      </c>
      <c r="F3088">
        <v>17</v>
      </c>
      <c r="G3088">
        <v>1</v>
      </c>
      <c r="H3088" t="s">
        <v>22</v>
      </c>
      <c r="I3088" t="s">
        <v>35</v>
      </c>
      <c r="J3088" t="s">
        <v>23</v>
      </c>
      <c r="K3088" t="s">
        <v>23</v>
      </c>
      <c r="L3088" t="s">
        <v>22</v>
      </c>
      <c r="M3088" t="s">
        <v>22</v>
      </c>
      <c r="N3088" t="s">
        <v>23</v>
      </c>
      <c r="O3088" t="s">
        <v>22</v>
      </c>
      <c r="P3088" t="s">
        <v>26</v>
      </c>
      <c r="Q3088">
        <v>1</v>
      </c>
      <c r="R3088" t="s">
        <v>33</v>
      </c>
      <c r="S3088">
        <v>95.65</v>
      </c>
      <c r="T3088">
        <v>1640</v>
      </c>
      <c r="U3088">
        <v>0</v>
      </c>
    </row>
    <row r="3089" spans="1:21" x14ac:dyDescent="0.25">
      <c r="A3089" t="s">
        <v>3121</v>
      </c>
      <c r="B3089">
        <v>0</v>
      </c>
      <c r="C3089">
        <v>0</v>
      </c>
      <c r="D3089">
        <v>0</v>
      </c>
      <c r="E3089">
        <v>0</v>
      </c>
      <c r="F3089">
        <v>8</v>
      </c>
      <c r="G3089">
        <v>1</v>
      </c>
      <c r="H3089" t="s">
        <v>22</v>
      </c>
      <c r="I3089" t="s">
        <v>35</v>
      </c>
      <c r="J3089" t="s">
        <v>23</v>
      </c>
      <c r="K3089" t="s">
        <v>23</v>
      </c>
      <c r="L3089" t="s">
        <v>23</v>
      </c>
      <c r="M3089" t="s">
        <v>23</v>
      </c>
      <c r="N3089" t="s">
        <v>22</v>
      </c>
      <c r="O3089" t="s">
        <v>23</v>
      </c>
      <c r="P3089" t="s">
        <v>26</v>
      </c>
      <c r="Q3089">
        <v>1</v>
      </c>
      <c r="R3089" t="s">
        <v>27</v>
      </c>
      <c r="S3089">
        <v>87.05</v>
      </c>
      <c r="T3089">
        <v>762.1</v>
      </c>
      <c r="U3089">
        <v>1</v>
      </c>
    </row>
    <row r="3090" spans="1:21" x14ac:dyDescent="0.25">
      <c r="A3090" t="s">
        <v>3122</v>
      </c>
      <c r="B3090">
        <v>1</v>
      </c>
      <c r="C3090">
        <v>0</v>
      </c>
      <c r="D3090">
        <v>1</v>
      </c>
      <c r="E3090">
        <v>1</v>
      </c>
      <c r="F3090">
        <v>46</v>
      </c>
      <c r="G3090">
        <v>1</v>
      </c>
      <c r="H3090" t="s">
        <v>23</v>
      </c>
      <c r="I3090" t="s">
        <v>25</v>
      </c>
      <c r="J3090" t="s">
        <v>22</v>
      </c>
      <c r="K3090" t="s">
        <v>23</v>
      </c>
      <c r="L3090" t="s">
        <v>22</v>
      </c>
      <c r="M3090" t="s">
        <v>22</v>
      </c>
      <c r="N3090" t="s">
        <v>22</v>
      </c>
      <c r="O3090" t="s">
        <v>22</v>
      </c>
      <c r="P3090" t="s">
        <v>45</v>
      </c>
      <c r="Q3090">
        <v>0</v>
      </c>
      <c r="R3090" t="s">
        <v>30</v>
      </c>
      <c r="S3090">
        <v>81</v>
      </c>
      <c r="T3090">
        <v>3846.35</v>
      </c>
      <c r="U3090">
        <v>0</v>
      </c>
    </row>
    <row r="3091" spans="1:21" x14ac:dyDescent="0.25">
      <c r="A3091" t="s">
        <v>3123</v>
      </c>
      <c r="B3091">
        <v>0</v>
      </c>
      <c r="C3091">
        <v>0</v>
      </c>
      <c r="D3091">
        <v>0</v>
      </c>
      <c r="E3091">
        <v>0</v>
      </c>
      <c r="F3091">
        <v>68</v>
      </c>
      <c r="G3091">
        <v>1</v>
      </c>
      <c r="H3091" t="s">
        <v>23</v>
      </c>
      <c r="I3091" t="s">
        <v>25</v>
      </c>
      <c r="J3091" t="s">
        <v>22</v>
      </c>
      <c r="K3091" t="s">
        <v>22</v>
      </c>
      <c r="L3091" t="s">
        <v>22</v>
      </c>
      <c r="M3091" t="s">
        <v>22</v>
      </c>
      <c r="N3091" t="s">
        <v>22</v>
      </c>
      <c r="O3091" t="s">
        <v>22</v>
      </c>
      <c r="P3091" t="s">
        <v>45</v>
      </c>
      <c r="Q3091">
        <v>1</v>
      </c>
      <c r="R3091" t="s">
        <v>38</v>
      </c>
      <c r="S3091">
        <v>82.45</v>
      </c>
      <c r="T3091">
        <v>5646.6</v>
      </c>
      <c r="U3091">
        <v>0</v>
      </c>
    </row>
    <row r="3092" spans="1:21" x14ac:dyDescent="0.25">
      <c r="A3092" t="s">
        <v>3124</v>
      </c>
      <c r="B3092">
        <v>1</v>
      </c>
      <c r="C3092">
        <v>0</v>
      </c>
      <c r="D3092">
        <v>0</v>
      </c>
      <c r="E3092">
        <v>0</v>
      </c>
      <c r="F3092">
        <v>1</v>
      </c>
      <c r="G3092">
        <v>1</v>
      </c>
      <c r="H3092" t="s">
        <v>23</v>
      </c>
      <c r="I3092" t="s">
        <v>25</v>
      </c>
      <c r="J3092" t="s">
        <v>23</v>
      </c>
      <c r="K3092" t="s">
        <v>23</v>
      </c>
      <c r="L3092" t="s">
        <v>23</v>
      </c>
      <c r="M3092" t="s">
        <v>23</v>
      </c>
      <c r="N3092" t="s">
        <v>22</v>
      </c>
      <c r="O3092" t="s">
        <v>23</v>
      </c>
      <c r="P3092" t="s">
        <v>26</v>
      </c>
      <c r="Q3092">
        <v>1</v>
      </c>
      <c r="R3092" t="s">
        <v>30</v>
      </c>
      <c r="S3092">
        <v>53.5</v>
      </c>
      <c r="T3092">
        <v>53.5</v>
      </c>
      <c r="U3092">
        <v>1</v>
      </c>
    </row>
    <row r="3093" spans="1:21" x14ac:dyDescent="0.25">
      <c r="A3093" t="s">
        <v>3125</v>
      </c>
      <c r="B3093">
        <v>0</v>
      </c>
      <c r="C3093">
        <v>0</v>
      </c>
      <c r="D3093">
        <v>1</v>
      </c>
      <c r="E3093">
        <v>0</v>
      </c>
      <c r="F3093">
        <v>4</v>
      </c>
      <c r="G3093">
        <v>1</v>
      </c>
      <c r="H3093" t="s">
        <v>23</v>
      </c>
      <c r="I3093" t="s">
        <v>23</v>
      </c>
      <c r="J3093" t="s">
        <v>44</v>
      </c>
      <c r="K3093" t="s">
        <v>44</v>
      </c>
      <c r="L3093" t="s">
        <v>44</v>
      </c>
      <c r="M3093" t="s">
        <v>44</v>
      </c>
      <c r="N3093" t="s">
        <v>44</v>
      </c>
      <c r="O3093" t="s">
        <v>44</v>
      </c>
      <c r="P3093" t="s">
        <v>29</v>
      </c>
      <c r="Q3093">
        <v>0</v>
      </c>
      <c r="R3093" t="s">
        <v>33</v>
      </c>
      <c r="S3093">
        <v>20.5</v>
      </c>
      <c r="T3093">
        <v>79.05</v>
      </c>
      <c r="U3093">
        <v>0</v>
      </c>
    </row>
    <row r="3094" spans="1:21" x14ac:dyDescent="0.25">
      <c r="A3094" t="s">
        <v>3126</v>
      </c>
      <c r="B3094">
        <v>0</v>
      </c>
      <c r="C3094">
        <v>0</v>
      </c>
      <c r="D3094">
        <v>0</v>
      </c>
      <c r="E3094">
        <v>0</v>
      </c>
      <c r="F3094">
        <v>1</v>
      </c>
      <c r="G3094">
        <v>0</v>
      </c>
      <c r="H3094" t="s">
        <v>24</v>
      </c>
      <c r="I3094" t="s">
        <v>25</v>
      </c>
      <c r="J3094" t="s">
        <v>23</v>
      </c>
      <c r="K3094" t="s">
        <v>23</v>
      </c>
      <c r="L3094" t="s">
        <v>23</v>
      </c>
      <c r="M3094" t="s">
        <v>23</v>
      </c>
      <c r="N3094" t="s">
        <v>23</v>
      </c>
      <c r="O3094" t="s">
        <v>23</v>
      </c>
      <c r="P3094" t="s">
        <v>26</v>
      </c>
      <c r="Q3094">
        <v>1</v>
      </c>
      <c r="R3094" t="s">
        <v>30</v>
      </c>
      <c r="S3094">
        <v>25.1</v>
      </c>
      <c r="T3094">
        <v>25.1</v>
      </c>
      <c r="U3094">
        <v>1</v>
      </c>
    </row>
    <row r="3095" spans="1:21" x14ac:dyDescent="0.25">
      <c r="A3095" t="s">
        <v>3127</v>
      </c>
      <c r="B3095">
        <v>1</v>
      </c>
      <c r="C3095">
        <v>0</v>
      </c>
      <c r="D3095">
        <v>0</v>
      </c>
      <c r="E3095">
        <v>1</v>
      </c>
      <c r="F3095">
        <v>28</v>
      </c>
      <c r="G3095">
        <v>1</v>
      </c>
      <c r="H3095" t="s">
        <v>23</v>
      </c>
      <c r="I3095" t="s">
        <v>25</v>
      </c>
      <c r="J3095" t="s">
        <v>23</v>
      </c>
      <c r="K3095" t="s">
        <v>22</v>
      </c>
      <c r="L3095" t="s">
        <v>23</v>
      </c>
      <c r="M3095" t="s">
        <v>22</v>
      </c>
      <c r="N3095" t="s">
        <v>23</v>
      </c>
      <c r="O3095" t="s">
        <v>23</v>
      </c>
      <c r="P3095" t="s">
        <v>29</v>
      </c>
      <c r="Q3095">
        <v>1</v>
      </c>
      <c r="R3095" t="s">
        <v>38</v>
      </c>
      <c r="S3095">
        <v>54.4</v>
      </c>
      <c r="T3095">
        <v>1516.6</v>
      </c>
      <c r="U3095">
        <v>0</v>
      </c>
    </row>
    <row r="3096" spans="1:21" x14ac:dyDescent="0.25">
      <c r="A3096" t="s">
        <v>3128</v>
      </c>
      <c r="B3096">
        <v>0</v>
      </c>
      <c r="C3096">
        <v>0</v>
      </c>
      <c r="D3096">
        <v>0</v>
      </c>
      <c r="E3096">
        <v>0</v>
      </c>
      <c r="F3096">
        <v>39</v>
      </c>
      <c r="G3096">
        <v>1</v>
      </c>
      <c r="H3096" t="s">
        <v>23</v>
      </c>
      <c r="I3096" t="s">
        <v>25</v>
      </c>
      <c r="J3096" t="s">
        <v>23</v>
      </c>
      <c r="K3096" t="s">
        <v>22</v>
      </c>
      <c r="L3096" t="s">
        <v>23</v>
      </c>
      <c r="M3096" t="s">
        <v>23</v>
      </c>
      <c r="N3096" t="s">
        <v>22</v>
      </c>
      <c r="O3096" t="s">
        <v>23</v>
      </c>
      <c r="P3096" t="s">
        <v>29</v>
      </c>
      <c r="Q3096">
        <v>1</v>
      </c>
      <c r="R3096" t="s">
        <v>38</v>
      </c>
      <c r="S3096">
        <v>58.6</v>
      </c>
      <c r="T3096">
        <v>2224.5</v>
      </c>
      <c r="U3096">
        <v>0</v>
      </c>
    </row>
    <row r="3097" spans="1:21" x14ac:dyDescent="0.25">
      <c r="A3097" t="s">
        <v>3129</v>
      </c>
      <c r="B3097">
        <v>1</v>
      </c>
      <c r="C3097">
        <v>0</v>
      </c>
      <c r="D3097">
        <v>0</v>
      </c>
      <c r="E3097">
        <v>0</v>
      </c>
      <c r="F3097">
        <v>11</v>
      </c>
      <c r="G3097">
        <v>1</v>
      </c>
      <c r="H3097" t="s">
        <v>23</v>
      </c>
      <c r="I3097" t="s">
        <v>35</v>
      </c>
      <c r="J3097" t="s">
        <v>23</v>
      </c>
      <c r="K3097" t="s">
        <v>23</v>
      </c>
      <c r="L3097" t="s">
        <v>22</v>
      </c>
      <c r="M3097" t="s">
        <v>23</v>
      </c>
      <c r="N3097" t="s">
        <v>23</v>
      </c>
      <c r="O3097" t="s">
        <v>22</v>
      </c>
      <c r="P3097" t="s">
        <v>26</v>
      </c>
      <c r="Q3097">
        <v>0</v>
      </c>
      <c r="R3097" t="s">
        <v>27</v>
      </c>
      <c r="S3097">
        <v>84.8</v>
      </c>
      <c r="T3097">
        <v>888.75</v>
      </c>
      <c r="U3097">
        <v>0</v>
      </c>
    </row>
    <row r="3098" spans="1:21" x14ac:dyDescent="0.25">
      <c r="A3098" t="s">
        <v>3130</v>
      </c>
      <c r="B3098">
        <v>0</v>
      </c>
      <c r="C3098">
        <v>0</v>
      </c>
      <c r="D3098">
        <v>1</v>
      </c>
      <c r="E3098">
        <v>0</v>
      </c>
      <c r="F3098">
        <v>71</v>
      </c>
      <c r="G3098">
        <v>0</v>
      </c>
      <c r="H3098" t="s">
        <v>24</v>
      </c>
      <c r="I3098" t="s">
        <v>25</v>
      </c>
      <c r="J3098" t="s">
        <v>23</v>
      </c>
      <c r="K3098" t="s">
        <v>22</v>
      </c>
      <c r="L3098" t="s">
        <v>22</v>
      </c>
      <c r="M3098" t="s">
        <v>22</v>
      </c>
      <c r="N3098" t="s">
        <v>22</v>
      </c>
      <c r="O3098" t="s">
        <v>22</v>
      </c>
      <c r="P3098" t="s">
        <v>45</v>
      </c>
      <c r="Q3098">
        <v>1</v>
      </c>
      <c r="R3098" t="s">
        <v>38</v>
      </c>
      <c r="S3098">
        <v>61.4</v>
      </c>
      <c r="T3098">
        <v>4310.3500000000004</v>
      </c>
      <c r="U3098">
        <v>0</v>
      </c>
    </row>
    <row r="3099" spans="1:21" x14ac:dyDescent="0.25">
      <c r="A3099" t="s">
        <v>3131</v>
      </c>
      <c r="B3099">
        <v>1</v>
      </c>
      <c r="C3099">
        <v>0</v>
      </c>
      <c r="D3099">
        <v>0</v>
      </c>
      <c r="E3099">
        <v>1</v>
      </c>
      <c r="F3099">
        <v>2</v>
      </c>
      <c r="G3099">
        <v>1</v>
      </c>
      <c r="H3099" t="s">
        <v>23</v>
      </c>
      <c r="I3099" t="s">
        <v>23</v>
      </c>
      <c r="J3099" t="s">
        <v>44</v>
      </c>
      <c r="K3099" t="s">
        <v>44</v>
      </c>
      <c r="L3099" t="s">
        <v>44</v>
      </c>
      <c r="M3099" t="s">
        <v>44</v>
      </c>
      <c r="N3099" t="s">
        <v>44</v>
      </c>
      <c r="O3099" t="s">
        <v>44</v>
      </c>
      <c r="P3099" t="s">
        <v>26</v>
      </c>
      <c r="Q3099">
        <v>0</v>
      </c>
      <c r="R3099" t="s">
        <v>30</v>
      </c>
      <c r="S3099">
        <v>20.399999999999999</v>
      </c>
      <c r="T3099">
        <v>42.9</v>
      </c>
      <c r="U3099">
        <v>0</v>
      </c>
    </row>
    <row r="3100" spans="1:21" x14ac:dyDescent="0.25">
      <c r="A3100" t="s">
        <v>3132</v>
      </c>
      <c r="B3100">
        <v>1</v>
      </c>
      <c r="C3100">
        <v>1</v>
      </c>
      <c r="D3100">
        <v>1</v>
      </c>
      <c r="E3100">
        <v>0</v>
      </c>
      <c r="F3100">
        <v>30</v>
      </c>
      <c r="G3100">
        <v>1</v>
      </c>
      <c r="H3100" t="s">
        <v>23</v>
      </c>
      <c r="I3100" t="s">
        <v>35</v>
      </c>
      <c r="J3100" t="s">
        <v>23</v>
      </c>
      <c r="K3100" t="s">
        <v>22</v>
      </c>
      <c r="L3100" t="s">
        <v>22</v>
      </c>
      <c r="M3100" t="s">
        <v>23</v>
      </c>
      <c r="N3100" t="s">
        <v>23</v>
      </c>
      <c r="O3100" t="s">
        <v>23</v>
      </c>
      <c r="P3100" t="s">
        <v>26</v>
      </c>
      <c r="Q3100">
        <v>1</v>
      </c>
      <c r="R3100" t="s">
        <v>30</v>
      </c>
      <c r="S3100">
        <v>79.650000000000006</v>
      </c>
      <c r="T3100">
        <v>2365.15</v>
      </c>
      <c r="U3100">
        <v>1</v>
      </c>
    </row>
    <row r="3101" spans="1:21" x14ac:dyDescent="0.25">
      <c r="A3101" t="s">
        <v>3133</v>
      </c>
      <c r="B3101">
        <v>0</v>
      </c>
      <c r="C3101">
        <v>0</v>
      </c>
      <c r="D3101">
        <v>0</v>
      </c>
      <c r="E3101">
        <v>0</v>
      </c>
      <c r="F3101">
        <v>17</v>
      </c>
      <c r="G3101">
        <v>1</v>
      </c>
      <c r="H3101" t="s">
        <v>23</v>
      </c>
      <c r="I3101" t="s">
        <v>23</v>
      </c>
      <c r="J3101" t="s">
        <v>44</v>
      </c>
      <c r="K3101" t="s">
        <v>44</v>
      </c>
      <c r="L3101" t="s">
        <v>44</v>
      </c>
      <c r="M3101" t="s">
        <v>44</v>
      </c>
      <c r="N3101" t="s">
        <v>44</v>
      </c>
      <c r="O3101" t="s">
        <v>44</v>
      </c>
      <c r="P3101" t="s">
        <v>29</v>
      </c>
      <c r="Q3101">
        <v>0</v>
      </c>
      <c r="R3101" t="s">
        <v>30</v>
      </c>
      <c r="S3101">
        <v>20.149999999999999</v>
      </c>
      <c r="T3101">
        <v>353.65</v>
      </c>
      <c r="U3101">
        <v>0</v>
      </c>
    </row>
    <row r="3102" spans="1:21" x14ac:dyDescent="0.25">
      <c r="A3102" t="s">
        <v>3134</v>
      </c>
      <c r="B3102">
        <v>0</v>
      </c>
      <c r="C3102">
        <v>0</v>
      </c>
      <c r="D3102">
        <v>1</v>
      </c>
      <c r="E3102">
        <v>0</v>
      </c>
      <c r="F3102">
        <v>55</v>
      </c>
      <c r="G3102">
        <v>1</v>
      </c>
      <c r="H3102" t="s">
        <v>22</v>
      </c>
      <c r="I3102" t="s">
        <v>35</v>
      </c>
      <c r="J3102" t="s">
        <v>23</v>
      </c>
      <c r="K3102" t="s">
        <v>22</v>
      </c>
      <c r="L3102" t="s">
        <v>22</v>
      </c>
      <c r="M3102" t="s">
        <v>23</v>
      </c>
      <c r="N3102" t="s">
        <v>22</v>
      </c>
      <c r="O3102" t="s">
        <v>23</v>
      </c>
      <c r="P3102" t="s">
        <v>26</v>
      </c>
      <c r="Q3102">
        <v>1</v>
      </c>
      <c r="R3102" t="s">
        <v>38</v>
      </c>
      <c r="S3102">
        <v>94.45</v>
      </c>
      <c r="T3102">
        <v>5073.1000000000004</v>
      </c>
      <c r="U3102">
        <v>0</v>
      </c>
    </row>
    <row r="3103" spans="1:21" x14ac:dyDescent="0.25">
      <c r="A3103" t="s">
        <v>3135</v>
      </c>
      <c r="B3103">
        <v>0</v>
      </c>
      <c r="C3103">
        <v>0</v>
      </c>
      <c r="D3103">
        <v>0</v>
      </c>
      <c r="E3103">
        <v>0</v>
      </c>
      <c r="F3103">
        <v>58</v>
      </c>
      <c r="G3103">
        <v>1</v>
      </c>
      <c r="H3103" t="s">
        <v>22</v>
      </c>
      <c r="I3103" t="s">
        <v>35</v>
      </c>
      <c r="J3103" t="s">
        <v>22</v>
      </c>
      <c r="K3103" t="s">
        <v>23</v>
      </c>
      <c r="L3103" t="s">
        <v>23</v>
      </c>
      <c r="M3103" t="s">
        <v>23</v>
      </c>
      <c r="N3103" t="s">
        <v>23</v>
      </c>
      <c r="O3103" t="s">
        <v>23</v>
      </c>
      <c r="P3103" t="s">
        <v>26</v>
      </c>
      <c r="Q3103">
        <v>1</v>
      </c>
      <c r="R3103" t="s">
        <v>33</v>
      </c>
      <c r="S3103">
        <v>79.8</v>
      </c>
      <c r="T3103">
        <v>4526.8500000000004</v>
      </c>
      <c r="U3103">
        <v>0</v>
      </c>
    </row>
    <row r="3104" spans="1:21" x14ac:dyDescent="0.25">
      <c r="A3104" t="s">
        <v>3136</v>
      </c>
      <c r="B3104">
        <v>0</v>
      </c>
      <c r="C3104">
        <v>0</v>
      </c>
      <c r="D3104">
        <v>0</v>
      </c>
      <c r="E3104">
        <v>0</v>
      </c>
      <c r="F3104">
        <v>5</v>
      </c>
      <c r="G3104">
        <v>1</v>
      </c>
      <c r="H3104" t="s">
        <v>23</v>
      </c>
      <c r="I3104" t="s">
        <v>25</v>
      </c>
      <c r="J3104" t="s">
        <v>22</v>
      </c>
      <c r="K3104" t="s">
        <v>23</v>
      </c>
      <c r="L3104" t="s">
        <v>23</v>
      </c>
      <c r="M3104" t="s">
        <v>22</v>
      </c>
      <c r="N3104" t="s">
        <v>23</v>
      </c>
      <c r="O3104" t="s">
        <v>23</v>
      </c>
      <c r="P3104" t="s">
        <v>26</v>
      </c>
      <c r="Q3104">
        <v>0</v>
      </c>
      <c r="R3104" t="s">
        <v>27</v>
      </c>
      <c r="S3104">
        <v>54.2</v>
      </c>
      <c r="T3104">
        <v>308.25</v>
      </c>
      <c r="U3104">
        <v>1</v>
      </c>
    </row>
    <row r="3105" spans="1:21" x14ac:dyDescent="0.25">
      <c r="A3105" t="s">
        <v>3137</v>
      </c>
      <c r="B3105">
        <v>0</v>
      </c>
      <c r="C3105">
        <v>1</v>
      </c>
      <c r="D3105">
        <v>0</v>
      </c>
      <c r="E3105">
        <v>0</v>
      </c>
      <c r="F3105">
        <v>1</v>
      </c>
      <c r="G3105">
        <v>1</v>
      </c>
      <c r="H3105" t="s">
        <v>23</v>
      </c>
      <c r="I3105" t="s">
        <v>23</v>
      </c>
      <c r="J3105" t="s">
        <v>44</v>
      </c>
      <c r="K3105" t="s">
        <v>44</v>
      </c>
      <c r="L3105" t="s">
        <v>44</v>
      </c>
      <c r="M3105" t="s">
        <v>44</v>
      </c>
      <c r="N3105" t="s">
        <v>44</v>
      </c>
      <c r="O3105" t="s">
        <v>44</v>
      </c>
      <c r="P3105" t="s">
        <v>26</v>
      </c>
      <c r="Q3105">
        <v>1</v>
      </c>
      <c r="R3105" t="s">
        <v>27</v>
      </c>
      <c r="S3105">
        <v>19.45</v>
      </c>
      <c r="T3105">
        <v>19.45</v>
      </c>
      <c r="U3105">
        <v>1</v>
      </c>
    </row>
    <row r="3106" spans="1:21" x14ac:dyDescent="0.25">
      <c r="A3106" t="s">
        <v>3138</v>
      </c>
      <c r="B3106">
        <v>1</v>
      </c>
      <c r="C3106">
        <v>1</v>
      </c>
      <c r="D3106">
        <v>0</v>
      </c>
      <c r="E3106">
        <v>0</v>
      </c>
      <c r="F3106">
        <v>9</v>
      </c>
      <c r="G3106">
        <v>1</v>
      </c>
      <c r="H3106" t="s">
        <v>22</v>
      </c>
      <c r="I3106" t="s">
        <v>35</v>
      </c>
      <c r="J3106" t="s">
        <v>23</v>
      </c>
      <c r="K3106" t="s">
        <v>23</v>
      </c>
      <c r="L3106" t="s">
        <v>23</v>
      </c>
      <c r="M3106" t="s">
        <v>23</v>
      </c>
      <c r="N3106" t="s">
        <v>23</v>
      </c>
      <c r="O3106" t="s">
        <v>23</v>
      </c>
      <c r="P3106" t="s">
        <v>26</v>
      </c>
      <c r="Q3106">
        <v>1</v>
      </c>
      <c r="R3106" t="s">
        <v>27</v>
      </c>
      <c r="S3106">
        <v>74.05</v>
      </c>
      <c r="T3106">
        <v>678.45</v>
      </c>
      <c r="U3106">
        <v>0</v>
      </c>
    </row>
    <row r="3107" spans="1:21" x14ac:dyDescent="0.25">
      <c r="A3107" t="s">
        <v>3139</v>
      </c>
      <c r="B3107">
        <v>1</v>
      </c>
      <c r="C3107">
        <v>0</v>
      </c>
      <c r="D3107">
        <v>0</v>
      </c>
      <c r="E3107">
        <v>0</v>
      </c>
      <c r="F3107">
        <v>26</v>
      </c>
      <c r="G3107">
        <v>1</v>
      </c>
      <c r="H3107" t="s">
        <v>23</v>
      </c>
      <c r="I3107" t="s">
        <v>25</v>
      </c>
      <c r="J3107" t="s">
        <v>23</v>
      </c>
      <c r="K3107" t="s">
        <v>23</v>
      </c>
      <c r="L3107" t="s">
        <v>23</v>
      </c>
      <c r="M3107" t="s">
        <v>22</v>
      </c>
      <c r="N3107" t="s">
        <v>23</v>
      </c>
      <c r="O3107" t="s">
        <v>23</v>
      </c>
      <c r="P3107" t="s">
        <v>26</v>
      </c>
      <c r="Q3107">
        <v>0</v>
      </c>
      <c r="R3107" t="s">
        <v>33</v>
      </c>
      <c r="S3107">
        <v>49.15</v>
      </c>
      <c r="T3107">
        <v>1237.3</v>
      </c>
      <c r="U3107">
        <v>0</v>
      </c>
    </row>
    <row r="3108" spans="1:21" x14ac:dyDescent="0.25">
      <c r="A3108" t="s">
        <v>3140</v>
      </c>
      <c r="B3108">
        <v>0</v>
      </c>
      <c r="C3108">
        <v>0</v>
      </c>
      <c r="D3108">
        <v>0</v>
      </c>
      <c r="E3108">
        <v>0</v>
      </c>
      <c r="F3108">
        <v>50</v>
      </c>
      <c r="G3108">
        <v>1</v>
      </c>
      <c r="H3108" t="s">
        <v>23</v>
      </c>
      <c r="I3108" t="s">
        <v>23</v>
      </c>
      <c r="J3108" t="s">
        <v>44</v>
      </c>
      <c r="K3108" t="s">
        <v>44</v>
      </c>
      <c r="L3108" t="s">
        <v>44</v>
      </c>
      <c r="M3108" t="s">
        <v>44</v>
      </c>
      <c r="N3108" t="s">
        <v>44</v>
      </c>
      <c r="O3108" t="s">
        <v>44</v>
      </c>
      <c r="P3108" t="s">
        <v>45</v>
      </c>
      <c r="Q3108">
        <v>0</v>
      </c>
      <c r="R3108" t="s">
        <v>38</v>
      </c>
      <c r="S3108">
        <v>19.399999999999999</v>
      </c>
      <c r="T3108">
        <v>1023.95</v>
      </c>
      <c r="U3108">
        <v>0</v>
      </c>
    </row>
    <row r="3109" spans="1:21" x14ac:dyDescent="0.25">
      <c r="A3109" t="s">
        <v>3141</v>
      </c>
      <c r="B3109">
        <v>0</v>
      </c>
      <c r="C3109">
        <v>0</v>
      </c>
      <c r="D3109">
        <v>1</v>
      </c>
      <c r="E3109">
        <v>0</v>
      </c>
      <c r="F3109">
        <v>72</v>
      </c>
      <c r="G3109">
        <v>1</v>
      </c>
      <c r="H3109" t="s">
        <v>22</v>
      </c>
      <c r="I3109" t="s">
        <v>35</v>
      </c>
      <c r="J3109" t="s">
        <v>22</v>
      </c>
      <c r="K3109" t="s">
        <v>22</v>
      </c>
      <c r="L3109" t="s">
        <v>22</v>
      </c>
      <c r="M3109" t="s">
        <v>22</v>
      </c>
      <c r="N3109" t="s">
        <v>22</v>
      </c>
      <c r="O3109" t="s">
        <v>22</v>
      </c>
      <c r="P3109" t="s">
        <v>45</v>
      </c>
      <c r="Q3109">
        <v>1</v>
      </c>
      <c r="R3109" t="s">
        <v>33</v>
      </c>
      <c r="S3109">
        <v>113.65</v>
      </c>
      <c r="T3109">
        <v>8182.75</v>
      </c>
      <c r="U3109">
        <v>0</v>
      </c>
    </row>
    <row r="3110" spans="1:21" x14ac:dyDescent="0.25">
      <c r="A3110" t="s">
        <v>3142</v>
      </c>
      <c r="B3110">
        <v>0</v>
      </c>
      <c r="C3110">
        <v>0</v>
      </c>
      <c r="D3110">
        <v>0</v>
      </c>
      <c r="E3110">
        <v>1</v>
      </c>
      <c r="F3110">
        <v>43</v>
      </c>
      <c r="G3110">
        <v>1</v>
      </c>
      <c r="H3110" t="s">
        <v>23</v>
      </c>
      <c r="I3110" t="s">
        <v>35</v>
      </c>
      <c r="J3110" t="s">
        <v>22</v>
      </c>
      <c r="K3110" t="s">
        <v>22</v>
      </c>
      <c r="L3110" t="s">
        <v>23</v>
      </c>
      <c r="M3110" t="s">
        <v>22</v>
      </c>
      <c r="N3110" t="s">
        <v>22</v>
      </c>
      <c r="O3110" t="s">
        <v>22</v>
      </c>
      <c r="P3110" t="s">
        <v>29</v>
      </c>
      <c r="Q3110">
        <v>1</v>
      </c>
      <c r="R3110" t="s">
        <v>38</v>
      </c>
      <c r="S3110">
        <v>106</v>
      </c>
      <c r="T3110">
        <v>4532.3</v>
      </c>
      <c r="U3110">
        <v>0</v>
      </c>
    </row>
    <row r="3111" spans="1:21" x14ac:dyDescent="0.25">
      <c r="A3111" t="s">
        <v>3143</v>
      </c>
      <c r="B3111">
        <v>1</v>
      </c>
      <c r="C3111">
        <v>0</v>
      </c>
      <c r="D3111">
        <v>0</v>
      </c>
      <c r="E3111">
        <v>0</v>
      </c>
      <c r="F3111">
        <v>56</v>
      </c>
      <c r="G3111">
        <v>1</v>
      </c>
      <c r="H3111" t="s">
        <v>22</v>
      </c>
      <c r="I3111" t="s">
        <v>23</v>
      </c>
      <c r="J3111" t="s">
        <v>44</v>
      </c>
      <c r="K3111" t="s">
        <v>44</v>
      </c>
      <c r="L3111" t="s">
        <v>44</v>
      </c>
      <c r="M3111" t="s">
        <v>44</v>
      </c>
      <c r="N3111" t="s">
        <v>44</v>
      </c>
      <c r="O3111" t="s">
        <v>44</v>
      </c>
      <c r="P3111" t="s">
        <v>45</v>
      </c>
      <c r="Q3111">
        <v>1</v>
      </c>
      <c r="R3111" t="s">
        <v>33</v>
      </c>
      <c r="S3111">
        <v>25.95</v>
      </c>
      <c r="T3111">
        <v>1444.05</v>
      </c>
      <c r="U3111">
        <v>0</v>
      </c>
    </row>
    <row r="3112" spans="1:21" x14ac:dyDescent="0.25">
      <c r="A3112" t="s">
        <v>3144</v>
      </c>
      <c r="B3112">
        <v>0</v>
      </c>
      <c r="C3112">
        <v>0</v>
      </c>
      <c r="D3112">
        <v>0</v>
      </c>
      <c r="E3112">
        <v>0</v>
      </c>
      <c r="F3112">
        <v>1</v>
      </c>
      <c r="G3112">
        <v>1</v>
      </c>
      <c r="H3112" t="s">
        <v>23</v>
      </c>
      <c r="I3112" t="s">
        <v>23</v>
      </c>
      <c r="J3112" t="s">
        <v>44</v>
      </c>
      <c r="K3112" t="s">
        <v>44</v>
      </c>
      <c r="L3112" t="s">
        <v>44</v>
      </c>
      <c r="M3112" t="s">
        <v>44</v>
      </c>
      <c r="N3112" t="s">
        <v>44</v>
      </c>
      <c r="O3112" t="s">
        <v>44</v>
      </c>
      <c r="P3112" t="s">
        <v>26</v>
      </c>
      <c r="Q3112">
        <v>0</v>
      </c>
      <c r="R3112" t="s">
        <v>30</v>
      </c>
      <c r="S3112">
        <v>19.100000000000001</v>
      </c>
      <c r="T3112">
        <v>19.100000000000001</v>
      </c>
      <c r="U3112">
        <v>0</v>
      </c>
    </row>
    <row r="3113" spans="1:21" x14ac:dyDescent="0.25">
      <c r="A3113" t="s">
        <v>3145</v>
      </c>
      <c r="B3113">
        <v>1</v>
      </c>
      <c r="C3113">
        <v>0</v>
      </c>
      <c r="D3113">
        <v>1</v>
      </c>
      <c r="E3113">
        <v>1</v>
      </c>
      <c r="F3113">
        <v>72</v>
      </c>
      <c r="G3113">
        <v>1</v>
      </c>
      <c r="H3113" t="s">
        <v>22</v>
      </c>
      <c r="I3113" t="s">
        <v>35</v>
      </c>
      <c r="J3113" t="s">
        <v>23</v>
      </c>
      <c r="K3113" t="s">
        <v>22</v>
      </c>
      <c r="L3113" t="s">
        <v>22</v>
      </c>
      <c r="M3113" t="s">
        <v>23</v>
      </c>
      <c r="N3113" t="s">
        <v>22</v>
      </c>
      <c r="O3113" t="s">
        <v>22</v>
      </c>
      <c r="P3113" t="s">
        <v>45</v>
      </c>
      <c r="Q3113">
        <v>1</v>
      </c>
      <c r="R3113" t="s">
        <v>27</v>
      </c>
      <c r="S3113">
        <v>103.4</v>
      </c>
      <c r="T3113">
        <v>7372.65</v>
      </c>
      <c r="U3113">
        <v>1</v>
      </c>
    </row>
    <row r="3114" spans="1:21" x14ac:dyDescent="0.25">
      <c r="A3114" t="s">
        <v>3146</v>
      </c>
      <c r="B3114">
        <v>1</v>
      </c>
      <c r="C3114">
        <v>0</v>
      </c>
      <c r="D3114">
        <v>1</v>
      </c>
      <c r="E3114">
        <v>0</v>
      </c>
      <c r="F3114">
        <v>72</v>
      </c>
      <c r="G3114">
        <v>1</v>
      </c>
      <c r="H3114" t="s">
        <v>22</v>
      </c>
      <c r="I3114" t="s">
        <v>35</v>
      </c>
      <c r="J3114" t="s">
        <v>22</v>
      </c>
      <c r="K3114" t="s">
        <v>22</v>
      </c>
      <c r="L3114" t="s">
        <v>23</v>
      </c>
      <c r="M3114" t="s">
        <v>22</v>
      </c>
      <c r="N3114" t="s">
        <v>23</v>
      </c>
      <c r="O3114" t="s">
        <v>22</v>
      </c>
      <c r="P3114" t="s">
        <v>45</v>
      </c>
      <c r="Q3114">
        <v>1</v>
      </c>
      <c r="R3114" t="s">
        <v>33</v>
      </c>
      <c r="S3114">
        <v>100.55</v>
      </c>
      <c r="T3114">
        <v>7325.1</v>
      </c>
      <c r="U3114">
        <v>0</v>
      </c>
    </row>
    <row r="3115" spans="1:21" x14ac:dyDescent="0.25">
      <c r="A3115" t="s">
        <v>3147</v>
      </c>
      <c r="B3115">
        <v>1</v>
      </c>
      <c r="C3115">
        <v>0</v>
      </c>
      <c r="D3115">
        <v>1</v>
      </c>
      <c r="E3115">
        <v>0</v>
      </c>
      <c r="F3115">
        <v>36</v>
      </c>
      <c r="G3115">
        <v>1</v>
      </c>
      <c r="H3115" t="s">
        <v>22</v>
      </c>
      <c r="I3115" t="s">
        <v>35</v>
      </c>
      <c r="J3115" t="s">
        <v>23</v>
      </c>
      <c r="K3115" t="s">
        <v>23</v>
      </c>
      <c r="L3115" t="s">
        <v>23</v>
      </c>
      <c r="M3115" t="s">
        <v>23</v>
      </c>
      <c r="N3115" t="s">
        <v>22</v>
      </c>
      <c r="O3115" t="s">
        <v>22</v>
      </c>
      <c r="P3115" t="s">
        <v>26</v>
      </c>
      <c r="Q3115">
        <v>1</v>
      </c>
      <c r="R3115" t="s">
        <v>27</v>
      </c>
      <c r="S3115">
        <v>95.4</v>
      </c>
      <c r="T3115">
        <v>3474.2</v>
      </c>
      <c r="U3115">
        <v>0</v>
      </c>
    </row>
    <row r="3116" spans="1:21" x14ac:dyDescent="0.25">
      <c r="A3116" t="s">
        <v>3148</v>
      </c>
      <c r="B3116">
        <v>1</v>
      </c>
      <c r="C3116">
        <v>0</v>
      </c>
      <c r="D3116">
        <v>0</v>
      </c>
      <c r="E3116">
        <v>0</v>
      </c>
      <c r="F3116">
        <v>5</v>
      </c>
      <c r="G3116">
        <v>1</v>
      </c>
      <c r="H3116" t="s">
        <v>23</v>
      </c>
      <c r="I3116" t="s">
        <v>25</v>
      </c>
      <c r="J3116" t="s">
        <v>23</v>
      </c>
      <c r="K3116" t="s">
        <v>23</v>
      </c>
      <c r="L3116" t="s">
        <v>22</v>
      </c>
      <c r="M3116" t="s">
        <v>22</v>
      </c>
      <c r="N3116" t="s">
        <v>22</v>
      </c>
      <c r="O3116" t="s">
        <v>22</v>
      </c>
      <c r="P3116" t="s">
        <v>26</v>
      </c>
      <c r="Q3116">
        <v>0</v>
      </c>
      <c r="R3116" t="s">
        <v>33</v>
      </c>
      <c r="S3116">
        <v>75.150000000000006</v>
      </c>
      <c r="T3116">
        <v>392.65</v>
      </c>
      <c r="U3116">
        <v>0</v>
      </c>
    </row>
    <row r="3117" spans="1:21" x14ac:dyDescent="0.25">
      <c r="A3117" t="s">
        <v>3149</v>
      </c>
      <c r="B3117">
        <v>0</v>
      </c>
      <c r="C3117">
        <v>0</v>
      </c>
      <c r="D3117">
        <v>0</v>
      </c>
      <c r="E3117">
        <v>0</v>
      </c>
      <c r="F3117">
        <v>13</v>
      </c>
      <c r="G3117">
        <v>1</v>
      </c>
      <c r="H3117" t="s">
        <v>22</v>
      </c>
      <c r="I3117" t="s">
        <v>35</v>
      </c>
      <c r="J3117" t="s">
        <v>23</v>
      </c>
      <c r="K3117" t="s">
        <v>22</v>
      </c>
      <c r="L3117" t="s">
        <v>22</v>
      </c>
      <c r="M3117" t="s">
        <v>23</v>
      </c>
      <c r="N3117" t="s">
        <v>23</v>
      </c>
      <c r="O3117" t="s">
        <v>23</v>
      </c>
      <c r="P3117" t="s">
        <v>26</v>
      </c>
      <c r="Q3117">
        <v>1</v>
      </c>
      <c r="R3117" t="s">
        <v>27</v>
      </c>
      <c r="S3117">
        <v>84.45</v>
      </c>
      <c r="T3117">
        <v>1058.5999999999999</v>
      </c>
      <c r="U3117">
        <v>1</v>
      </c>
    </row>
    <row r="3118" spans="1:21" x14ac:dyDescent="0.25">
      <c r="A3118" t="s">
        <v>3150</v>
      </c>
      <c r="B3118">
        <v>0</v>
      </c>
      <c r="C3118">
        <v>1</v>
      </c>
      <c r="D3118">
        <v>0</v>
      </c>
      <c r="E3118">
        <v>0</v>
      </c>
      <c r="F3118">
        <v>44</v>
      </c>
      <c r="G3118">
        <v>1</v>
      </c>
      <c r="H3118" t="s">
        <v>23</v>
      </c>
      <c r="I3118" t="s">
        <v>35</v>
      </c>
      <c r="J3118" t="s">
        <v>23</v>
      </c>
      <c r="K3118" t="s">
        <v>22</v>
      </c>
      <c r="L3118" t="s">
        <v>22</v>
      </c>
      <c r="M3118" t="s">
        <v>23</v>
      </c>
      <c r="N3118" t="s">
        <v>23</v>
      </c>
      <c r="O3118" t="s">
        <v>22</v>
      </c>
      <c r="P3118" t="s">
        <v>29</v>
      </c>
      <c r="Q3118">
        <v>0</v>
      </c>
      <c r="R3118" t="s">
        <v>38</v>
      </c>
      <c r="S3118">
        <v>89.15</v>
      </c>
      <c r="T3118">
        <v>3990.75</v>
      </c>
      <c r="U3118">
        <v>0</v>
      </c>
    </row>
    <row r="3119" spans="1:21" x14ac:dyDescent="0.25">
      <c r="A3119" t="s">
        <v>3151</v>
      </c>
      <c r="B3119">
        <v>0</v>
      </c>
      <c r="C3119">
        <v>1</v>
      </c>
      <c r="D3119">
        <v>1</v>
      </c>
      <c r="E3119">
        <v>1</v>
      </c>
      <c r="F3119">
        <v>70</v>
      </c>
      <c r="G3119">
        <v>1</v>
      </c>
      <c r="H3119" t="s">
        <v>22</v>
      </c>
      <c r="I3119" t="s">
        <v>35</v>
      </c>
      <c r="J3119" t="s">
        <v>23</v>
      </c>
      <c r="K3119" t="s">
        <v>22</v>
      </c>
      <c r="L3119" t="s">
        <v>22</v>
      </c>
      <c r="M3119" t="s">
        <v>22</v>
      </c>
      <c r="N3119" t="s">
        <v>22</v>
      </c>
      <c r="O3119" t="s">
        <v>22</v>
      </c>
      <c r="P3119" t="s">
        <v>29</v>
      </c>
      <c r="Q3119">
        <v>1</v>
      </c>
      <c r="R3119" t="s">
        <v>27</v>
      </c>
      <c r="S3119">
        <v>107.9</v>
      </c>
      <c r="T3119">
        <v>7475.85</v>
      </c>
      <c r="U3119">
        <v>0</v>
      </c>
    </row>
    <row r="3120" spans="1:21" x14ac:dyDescent="0.25">
      <c r="A3120" t="s">
        <v>3152</v>
      </c>
      <c r="B3120">
        <v>1</v>
      </c>
      <c r="C3120">
        <v>0</v>
      </c>
      <c r="D3120">
        <v>0</v>
      </c>
      <c r="E3120">
        <v>0</v>
      </c>
      <c r="F3120">
        <v>44</v>
      </c>
      <c r="G3120">
        <v>1</v>
      </c>
      <c r="H3120" t="s">
        <v>23</v>
      </c>
      <c r="I3120" t="s">
        <v>23</v>
      </c>
      <c r="J3120" t="s">
        <v>44</v>
      </c>
      <c r="K3120" t="s">
        <v>44</v>
      </c>
      <c r="L3120" t="s">
        <v>44</v>
      </c>
      <c r="M3120" t="s">
        <v>44</v>
      </c>
      <c r="N3120" t="s">
        <v>44</v>
      </c>
      <c r="O3120" t="s">
        <v>44</v>
      </c>
      <c r="P3120" t="s">
        <v>29</v>
      </c>
      <c r="Q3120">
        <v>0</v>
      </c>
      <c r="R3120" t="s">
        <v>38</v>
      </c>
      <c r="S3120">
        <v>19.5</v>
      </c>
      <c r="T3120">
        <v>835.5</v>
      </c>
      <c r="U3120">
        <v>0</v>
      </c>
    </row>
    <row r="3121" spans="1:21" x14ac:dyDescent="0.25">
      <c r="A3121" t="s">
        <v>3153</v>
      </c>
      <c r="B3121">
        <v>0</v>
      </c>
      <c r="C3121">
        <v>1</v>
      </c>
      <c r="D3121">
        <v>1</v>
      </c>
      <c r="E3121">
        <v>0</v>
      </c>
      <c r="F3121">
        <v>32</v>
      </c>
      <c r="G3121">
        <v>1</v>
      </c>
      <c r="H3121" t="s">
        <v>22</v>
      </c>
      <c r="I3121" t="s">
        <v>35</v>
      </c>
      <c r="J3121" t="s">
        <v>23</v>
      </c>
      <c r="K3121" t="s">
        <v>23</v>
      </c>
      <c r="L3121" t="s">
        <v>23</v>
      </c>
      <c r="M3121" t="s">
        <v>23</v>
      </c>
      <c r="N3121" t="s">
        <v>22</v>
      </c>
      <c r="O3121" t="s">
        <v>23</v>
      </c>
      <c r="P3121" t="s">
        <v>26</v>
      </c>
      <c r="Q3121">
        <v>1</v>
      </c>
      <c r="R3121" t="s">
        <v>38</v>
      </c>
      <c r="S3121">
        <v>85.95</v>
      </c>
      <c r="T3121">
        <v>2628.6</v>
      </c>
      <c r="U3121">
        <v>1</v>
      </c>
    </row>
    <row r="3122" spans="1:21" x14ac:dyDescent="0.25">
      <c r="A3122" t="s">
        <v>3154</v>
      </c>
      <c r="B3122">
        <v>0</v>
      </c>
      <c r="C3122">
        <v>0</v>
      </c>
      <c r="D3122">
        <v>1</v>
      </c>
      <c r="E3122">
        <v>0</v>
      </c>
      <c r="F3122">
        <v>69</v>
      </c>
      <c r="G3122">
        <v>1</v>
      </c>
      <c r="H3122" t="s">
        <v>22</v>
      </c>
      <c r="I3122" t="s">
        <v>23</v>
      </c>
      <c r="J3122" t="s">
        <v>44</v>
      </c>
      <c r="K3122" t="s">
        <v>44</v>
      </c>
      <c r="L3122" t="s">
        <v>44</v>
      </c>
      <c r="M3122" t="s">
        <v>44</v>
      </c>
      <c r="N3122" t="s">
        <v>44</v>
      </c>
      <c r="O3122" t="s">
        <v>44</v>
      </c>
      <c r="P3122" t="s">
        <v>45</v>
      </c>
      <c r="Q3122">
        <v>1</v>
      </c>
      <c r="R3122" t="s">
        <v>38</v>
      </c>
      <c r="S3122">
        <v>24.95</v>
      </c>
      <c r="T3122">
        <v>1718.35</v>
      </c>
      <c r="U3122">
        <v>0</v>
      </c>
    </row>
    <row r="3123" spans="1:21" x14ac:dyDescent="0.25">
      <c r="A3123" t="s">
        <v>3155</v>
      </c>
      <c r="B3123">
        <v>0</v>
      </c>
      <c r="C3123">
        <v>1</v>
      </c>
      <c r="D3123">
        <v>0</v>
      </c>
      <c r="E3123">
        <v>0</v>
      </c>
      <c r="F3123">
        <v>16</v>
      </c>
      <c r="G3123">
        <v>1</v>
      </c>
      <c r="H3123" t="s">
        <v>23</v>
      </c>
      <c r="I3123" t="s">
        <v>25</v>
      </c>
      <c r="J3123" t="s">
        <v>23</v>
      </c>
      <c r="K3123" t="s">
        <v>23</v>
      </c>
      <c r="L3123" t="s">
        <v>23</v>
      </c>
      <c r="M3123" t="s">
        <v>22</v>
      </c>
      <c r="N3123" t="s">
        <v>22</v>
      </c>
      <c r="O3123" t="s">
        <v>23</v>
      </c>
      <c r="P3123" t="s">
        <v>26</v>
      </c>
      <c r="Q3123">
        <v>0</v>
      </c>
      <c r="R3123" t="s">
        <v>27</v>
      </c>
      <c r="S3123">
        <v>59.4</v>
      </c>
      <c r="T3123">
        <v>1023.9</v>
      </c>
      <c r="U3123">
        <v>1</v>
      </c>
    </row>
    <row r="3124" spans="1:21" x14ac:dyDescent="0.25">
      <c r="A3124" t="s">
        <v>3156</v>
      </c>
      <c r="B3124">
        <v>1</v>
      </c>
      <c r="C3124">
        <v>1</v>
      </c>
      <c r="D3124">
        <v>1</v>
      </c>
      <c r="E3124">
        <v>1</v>
      </c>
      <c r="F3124">
        <v>68</v>
      </c>
      <c r="G3124">
        <v>1</v>
      </c>
      <c r="H3124" t="s">
        <v>23</v>
      </c>
      <c r="I3124" t="s">
        <v>23</v>
      </c>
      <c r="J3124" t="s">
        <v>44</v>
      </c>
      <c r="K3124" t="s">
        <v>44</v>
      </c>
      <c r="L3124" t="s">
        <v>44</v>
      </c>
      <c r="M3124" t="s">
        <v>44</v>
      </c>
      <c r="N3124" t="s">
        <v>44</v>
      </c>
      <c r="O3124" t="s">
        <v>44</v>
      </c>
      <c r="P3124" t="s">
        <v>29</v>
      </c>
      <c r="Q3124">
        <v>0</v>
      </c>
      <c r="R3124" t="s">
        <v>33</v>
      </c>
      <c r="S3124">
        <v>19.5</v>
      </c>
      <c r="T3124">
        <v>1193.55</v>
      </c>
      <c r="U3124">
        <v>0</v>
      </c>
    </row>
    <row r="3125" spans="1:21" x14ac:dyDescent="0.25">
      <c r="A3125" t="s">
        <v>3157</v>
      </c>
      <c r="B3125">
        <v>1</v>
      </c>
      <c r="C3125">
        <v>0</v>
      </c>
      <c r="D3125">
        <v>0</v>
      </c>
      <c r="E3125">
        <v>0</v>
      </c>
      <c r="F3125">
        <v>16</v>
      </c>
      <c r="G3125">
        <v>1</v>
      </c>
      <c r="H3125" t="s">
        <v>23</v>
      </c>
      <c r="I3125" t="s">
        <v>35</v>
      </c>
      <c r="J3125" t="s">
        <v>23</v>
      </c>
      <c r="K3125" t="s">
        <v>23</v>
      </c>
      <c r="L3125" t="s">
        <v>23</v>
      </c>
      <c r="M3125" t="s">
        <v>23</v>
      </c>
      <c r="N3125" t="s">
        <v>23</v>
      </c>
      <c r="O3125" t="s">
        <v>23</v>
      </c>
      <c r="P3125" t="s">
        <v>26</v>
      </c>
      <c r="Q3125">
        <v>1</v>
      </c>
      <c r="R3125" t="s">
        <v>38</v>
      </c>
      <c r="S3125">
        <v>69.95</v>
      </c>
      <c r="T3125">
        <v>1205.5</v>
      </c>
      <c r="U3125">
        <v>0</v>
      </c>
    </row>
    <row r="3126" spans="1:21" x14ac:dyDescent="0.25">
      <c r="A3126" t="s">
        <v>3158</v>
      </c>
      <c r="B3126">
        <v>1</v>
      </c>
      <c r="C3126">
        <v>0</v>
      </c>
      <c r="D3126">
        <v>1</v>
      </c>
      <c r="E3126">
        <v>1</v>
      </c>
      <c r="F3126">
        <v>68</v>
      </c>
      <c r="G3126">
        <v>1</v>
      </c>
      <c r="H3126" t="s">
        <v>23</v>
      </c>
      <c r="I3126" t="s">
        <v>25</v>
      </c>
      <c r="J3126" t="s">
        <v>22</v>
      </c>
      <c r="K3126" t="s">
        <v>22</v>
      </c>
      <c r="L3126" t="s">
        <v>23</v>
      </c>
      <c r="M3126" t="s">
        <v>22</v>
      </c>
      <c r="N3126" t="s">
        <v>22</v>
      </c>
      <c r="O3126" t="s">
        <v>22</v>
      </c>
      <c r="P3126" t="s">
        <v>45</v>
      </c>
      <c r="Q3126">
        <v>0</v>
      </c>
      <c r="R3126" t="s">
        <v>33</v>
      </c>
      <c r="S3126">
        <v>82.85</v>
      </c>
      <c r="T3126">
        <v>5776.45</v>
      </c>
      <c r="U3126">
        <v>0</v>
      </c>
    </row>
    <row r="3127" spans="1:21" x14ac:dyDescent="0.25">
      <c r="A3127" t="s">
        <v>3159</v>
      </c>
      <c r="B3127">
        <v>1</v>
      </c>
      <c r="C3127">
        <v>0</v>
      </c>
      <c r="D3127">
        <v>0</v>
      </c>
      <c r="E3127">
        <v>0</v>
      </c>
      <c r="F3127">
        <v>4</v>
      </c>
      <c r="G3127">
        <v>1</v>
      </c>
      <c r="H3127" t="s">
        <v>23</v>
      </c>
      <c r="I3127" t="s">
        <v>23</v>
      </c>
      <c r="J3127" t="s">
        <v>44</v>
      </c>
      <c r="K3127" t="s">
        <v>44</v>
      </c>
      <c r="L3127" t="s">
        <v>44</v>
      </c>
      <c r="M3127" t="s">
        <v>44</v>
      </c>
      <c r="N3127" t="s">
        <v>44</v>
      </c>
      <c r="O3127" t="s">
        <v>44</v>
      </c>
      <c r="P3127" t="s">
        <v>26</v>
      </c>
      <c r="Q3127">
        <v>0</v>
      </c>
      <c r="R3127" t="s">
        <v>30</v>
      </c>
      <c r="S3127">
        <v>19</v>
      </c>
      <c r="T3127">
        <v>78.900000000000006</v>
      </c>
      <c r="U3127">
        <v>0</v>
      </c>
    </row>
    <row r="3128" spans="1:21" x14ac:dyDescent="0.25">
      <c r="A3128" t="s">
        <v>3160</v>
      </c>
      <c r="B3128">
        <v>0</v>
      </c>
      <c r="C3128">
        <v>0</v>
      </c>
      <c r="D3128">
        <v>1</v>
      </c>
      <c r="E3128">
        <v>1</v>
      </c>
      <c r="F3128">
        <v>26</v>
      </c>
      <c r="G3128">
        <v>0</v>
      </c>
      <c r="H3128" t="s">
        <v>24</v>
      </c>
      <c r="I3128" t="s">
        <v>25</v>
      </c>
      <c r="J3128" t="s">
        <v>22</v>
      </c>
      <c r="K3128" t="s">
        <v>22</v>
      </c>
      <c r="L3128" t="s">
        <v>23</v>
      </c>
      <c r="M3128" t="s">
        <v>22</v>
      </c>
      <c r="N3128" t="s">
        <v>23</v>
      </c>
      <c r="O3128" t="s">
        <v>23</v>
      </c>
      <c r="P3128" t="s">
        <v>26</v>
      </c>
      <c r="Q3128">
        <v>0</v>
      </c>
      <c r="R3128" t="s">
        <v>38</v>
      </c>
      <c r="S3128">
        <v>38.85</v>
      </c>
      <c r="T3128">
        <v>1025.1500000000001</v>
      </c>
      <c r="U3128">
        <v>0</v>
      </c>
    </row>
    <row r="3129" spans="1:21" x14ac:dyDescent="0.25">
      <c r="A3129" t="s">
        <v>3161</v>
      </c>
      <c r="B3129">
        <v>0</v>
      </c>
      <c r="C3129">
        <v>0</v>
      </c>
      <c r="D3129">
        <v>0</v>
      </c>
      <c r="E3129">
        <v>0</v>
      </c>
      <c r="F3129">
        <v>29</v>
      </c>
      <c r="G3129">
        <v>0</v>
      </c>
      <c r="H3129" t="s">
        <v>24</v>
      </c>
      <c r="I3129" t="s">
        <v>25</v>
      </c>
      <c r="J3129" t="s">
        <v>23</v>
      </c>
      <c r="K3129" t="s">
        <v>22</v>
      </c>
      <c r="L3129" t="s">
        <v>23</v>
      </c>
      <c r="M3129" t="s">
        <v>23</v>
      </c>
      <c r="N3129" t="s">
        <v>23</v>
      </c>
      <c r="O3129" t="s">
        <v>23</v>
      </c>
      <c r="P3129" t="s">
        <v>26</v>
      </c>
      <c r="Q3129">
        <v>1</v>
      </c>
      <c r="R3129" t="s">
        <v>27</v>
      </c>
      <c r="S3129">
        <v>30.6</v>
      </c>
      <c r="T3129">
        <v>856.35</v>
      </c>
      <c r="U3129">
        <v>1</v>
      </c>
    </row>
    <row r="3130" spans="1:21" x14ac:dyDescent="0.25">
      <c r="A3130" t="s">
        <v>3162</v>
      </c>
      <c r="B3130">
        <v>1</v>
      </c>
      <c r="C3130">
        <v>0</v>
      </c>
      <c r="D3130">
        <v>0</v>
      </c>
      <c r="E3130">
        <v>1</v>
      </c>
      <c r="F3130">
        <v>5</v>
      </c>
      <c r="G3130">
        <v>1</v>
      </c>
      <c r="H3130" t="s">
        <v>23</v>
      </c>
      <c r="I3130" t="s">
        <v>23</v>
      </c>
      <c r="J3130" t="s">
        <v>44</v>
      </c>
      <c r="K3130" t="s">
        <v>44</v>
      </c>
      <c r="L3130" t="s">
        <v>44</v>
      </c>
      <c r="M3130" t="s">
        <v>44</v>
      </c>
      <c r="N3130" t="s">
        <v>44</v>
      </c>
      <c r="O3130" t="s">
        <v>44</v>
      </c>
      <c r="P3130" t="s">
        <v>26</v>
      </c>
      <c r="Q3130">
        <v>0</v>
      </c>
      <c r="R3130" t="s">
        <v>38</v>
      </c>
      <c r="S3130">
        <v>20.350000000000001</v>
      </c>
      <c r="T3130">
        <v>122</v>
      </c>
      <c r="U3130">
        <v>0</v>
      </c>
    </row>
    <row r="3131" spans="1:21" x14ac:dyDescent="0.25">
      <c r="A3131" t="s">
        <v>3163</v>
      </c>
      <c r="B3131">
        <v>1</v>
      </c>
      <c r="C3131">
        <v>0</v>
      </c>
      <c r="D3131">
        <v>1</v>
      </c>
      <c r="E3131">
        <v>0</v>
      </c>
      <c r="F3131">
        <v>70</v>
      </c>
      <c r="G3131">
        <v>1</v>
      </c>
      <c r="H3131" t="s">
        <v>22</v>
      </c>
      <c r="I3131" t="s">
        <v>35</v>
      </c>
      <c r="J3131" t="s">
        <v>23</v>
      </c>
      <c r="K3131" t="s">
        <v>22</v>
      </c>
      <c r="L3131" t="s">
        <v>22</v>
      </c>
      <c r="M3131" t="s">
        <v>23</v>
      </c>
      <c r="N3131" t="s">
        <v>22</v>
      </c>
      <c r="O3131" t="s">
        <v>23</v>
      </c>
      <c r="P3131" t="s">
        <v>29</v>
      </c>
      <c r="Q3131">
        <v>1</v>
      </c>
      <c r="R3131" t="s">
        <v>33</v>
      </c>
      <c r="S3131">
        <v>95</v>
      </c>
      <c r="T3131">
        <v>6602.9</v>
      </c>
      <c r="U3131">
        <v>0</v>
      </c>
    </row>
    <row r="3132" spans="1:21" x14ac:dyDescent="0.25">
      <c r="A3132" t="s">
        <v>3164</v>
      </c>
      <c r="B3132">
        <v>1</v>
      </c>
      <c r="C3132">
        <v>0</v>
      </c>
      <c r="D3132">
        <v>1</v>
      </c>
      <c r="E3132">
        <v>0</v>
      </c>
      <c r="F3132">
        <v>24</v>
      </c>
      <c r="G3132">
        <v>1</v>
      </c>
      <c r="H3132" t="s">
        <v>23</v>
      </c>
      <c r="I3132" t="s">
        <v>25</v>
      </c>
      <c r="J3132" t="s">
        <v>22</v>
      </c>
      <c r="K3132" t="s">
        <v>23</v>
      </c>
      <c r="L3132" t="s">
        <v>23</v>
      </c>
      <c r="M3132" t="s">
        <v>22</v>
      </c>
      <c r="N3132" t="s">
        <v>22</v>
      </c>
      <c r="O3132" t="s">
        <v>22</v>
      </c>
      <c r="P3132" t="s">
        <v>29</v>
      </c>
      <c r="Q3132">
        <v>0</v>
      </c>
      <c r="R3132" t="s">
        <v>33</v>
      </c>
      <c r="S3132">
        <v>74.400000000000006</v>
      </c>
      <c r="T3132">
        <v>1712.9</v>
      </c>
      <c r="U3132">
        <v>0</v>
      </c>
    </row>
    <row r="3133" spans="1:21" x14ac:dyDescent="0.25">
      <c r="A3133" t="s">
        <v>3165</v>
      </c>
      <c r="B3133">
        <v>0</v>
      </c>
      <c r="C3133">
        <v>1</v>
      </c>
      <c r="D3133">
        <v>1</v>
      </c>
      <c r="E3133">
        <v>0</v>
      </c>
      <c r="F3133">
        <v>72</v>
      </c>
      <c r="G3133">
        <v>1</v>
      </c>
      <c r="H3133" t="s">
        <v>22</v>
      </c>
      <c r="I3133" t="s">
        <v>25</v>
      </c>
      <c r="J3133" t="s">
        <v>22</v>
      </c>
      <c r="K3133" t="s">
        <v>22</v>
      </c>
      <c r="L3133" t="s">
        <v>22</v>
      </c>
      <c r="M3133" t="s">
        <v>22</v>
      </c>
      <c r="N3133" t="s">
        <v>23</v>
      </c>
      <c r="O3133" t="s">
        <v>22</v>
      </c>
      <c r="P3133" t="s">
        <v>45</v>
      </c>
      <c r="Q3133">
        <v>0</v>
      </c>
      <c r="R3133" t="s">
        <v>33</v>
      </c>
      <c r="S3133">
        <v>78.45</v>
      </c>
      <c r="T3133">
        <v>5682.25</v>
      </c>
      <c r="U3133">
        <v>0</v>
      </c>
    </row>
    <row r="3134" spans="1:21" x14ac:dyDescent="0.25">
      <c r="A3134" t="s">
        <v>3166</v>
      </c>
      <c r="B3134">
        <v>1</v>
      </c>
      <c r="C3134">
        <v>0</v>
      </c>
      <c r="D3134">
        <v>0</v>
      </c>
      <c r="E3134">
        <v>0</v>
      </c>
      <c r="F3134">
        <v>1</v>
      </c>
      <c r="G3134">
        <v>1</v>
      </c>
      <c r="H3134" t="s">
        <v>23</v>
      </c>
      <c r="I3134" t="s">
        <v>35</v>
      </c>
      <c r="J3134" t="s">
        <v>23</v>
      </c>
      <c r="K3134" t="s">
        <v>23</v>
      </c>
      <c r="L3134" t="s">
        <v>23</v>
      </c>
      <c r="M3134" t="s">
        <v>22</v>
      </c>
      <c r="N3134" t="s">
        <v>23</v>
      </c>
      <c r="O3134" t="s">
        <v>23</v>
      </c>
      <c r="P3134" t="s">
        <v>26</v>
      </c>
      <c r="Q3134">
        <v>1</v>
      </c>
      <c r="R3134" t="s">
        <v>30</v>
      </c>
      <c r="S3134">
        <v>74.3</v>
      </c>
      <c r="T3134">
        <v>74.3</v>
      </c>
      <c r="U3134">
        <v>0</v>
      </c>
    </row>
    <row r="3135" spans="1:21" x14ac:dyDescent="0.25">
      <c r="A3135" t="s">
        <v>3167</v>
      </c>
      <c r="B3135">
        <v>1</v>
      </c>
      <c r="C3135">
        <v>0</v>
      </c>
      <c r="D3135">
        <v>1</v>
      </c>
      <c r="E3135">
        <v>0</v>
      </c>
      <c r="F3135">
        <v>70</v>
      </c>
      <c r="G3135">
        <v>0</v>
      </c>
      <c r="H3135" t="s">
        <v>24</v>
      </c>
      <c r="I3135" t="s">
        <v>25</v>
      </c>
      <c r="J3135" t="s">
        <v>23</v>
      </c>
      <c r="K3135" t="s">
        <v>22</v>
      </c>
      <c r="L3135" t="s">
        <v>22</v>
      </c>
      <c r="M3135" t="s">
        <v>22</v>
      </c>
      <c r="N3135" t="s">
        <v>23</v>
      </c>
      <c r="O3135" t="s">
        <v>22</v>
      </c>
      <c r="P3135" t="s">
        <v>29</v>
      </c>
      <c r="Q3135">
        <v>1</v>
      </c>
      <c r="R3135" t="s">
        <v>33</v>
      </c>
      <c r="S3135">
        <v>51.05</v>
      </c>
      <c r="T3135">
        <v>3635.15</v>
      </c>
      <c r="U3135">
        <v>0</v>
      </c>
    </row>
    <row r="3136" spans="1:21" x14ac:dyDescent="0.25">
      <c r="A3136" t="s">
        <v>3168</v>
      </c>
      <c r="B3136">
        <v>0</v>
      </c>
      <c r="C3136">
        <v>0</v>
      </c>
      <c r="D3136">
        <v>1</v>
      </c>
      <c r="E3136">
        <v>1</v>
      </c>
      <c r="F3136">
        <v>36</v>
      </c>
      <c r="G3136">
        <v>1</v>
      </c>
      <c r="H3136" t="s">
        <v>23</v>
      </c>
      <c r="I3136" t="s">
        <v>23</v>
      </c>
      <c r="J3136" t="s">
        <v>44</v>
      </c>
      <c r="K3136" t="s">
        <v>44</v>
      </c>
      <c r="L3136" t="s">
        <v>44</v>
      </c>
      <c r="M3136" t="s">
        <v>44</v>
      </c>
      <c r="N3136" t="s">
        <v>44</v>
      </c>
      <c r="O3136" t="s">
        <v>44</v>
      </c>
      <c r="P3136" t="s">
        <v>26</v>
      </c>
      <c r="Q3136">
        <v>0</v>
      </c>
      <c r="R3136" t="s">
        <v>33</v>
      </c>
      <c r="S3136">
        <v>19.2</v>
      </c>
      <c r="T3136">
        <v>702.9</v>
      </c>
      <c r="U3136">
        <v>0</v>
      </c>
    </row>
    <row r="3137" spans="1:21" x14ac:dyDescent="0.25">
      <c r="A3137" t="s">
        <v>3169</v>
      </c>
      <c r="B3137">
        <v>0</v>
      </c>
      <c r="C3137">
        <v>1</v>
      </c>
      <c r="D3137">
        <v>0</v>
      </c>
      <c r="E3137">
        <v>0</v>
      </c>
      <c r="F3137">
        <v>38</v>
      </c>
      <c r="G3137">
        <v>1</v>
      </c>
      <c r="H3137" t="s">
        <v>22</v>
      </c>
      <c r="I3137" t="s">
        <v>35</v>
      </c>
      <c r="J3137" t="s">
        <v>23</v>
      </c>
      <c r="K3137" t="s">
        <v>23</v>
      </c>
      <c r="L3137" t="s">
        <v>23</v>
      </c>
      <c r="M3137" t="s">
        <v>22</v>
      </c>
      <c r="N3137" t="s">
        <v>22</v>
      </c>
      <c r="O3137" t="s">
        <v>22</v>
      </c>
      <c r="P3137" t="s">
        <v>26</v>
      </c>
      <c r="Q3137">
        <v>1</v>
      </c>
      <c r="R3137" t="s">
        <v>27</v>
      </c>
      <c r="S3137">
        <v>99.55</v>
      </c>
      <c r="T3137">
        <v>3734.25</v>
      </c>
      <c r="U3137">
        <v>1</v>
      </c>
    </row>
    <row r="3138" spans="1:21" x14ac:dyDescent="0.25">
      <c r="A3138" t="s">
        <v>3170</v>
      </c>
      <c r="B3138">
        <v>0</v>
      </c>
      <c r="C3138">
        <v>0</v>
      </c>
      <c r="D3138">
        <v>0</v>
      </c>
      <c r="E3138">
        <v>0</v>
      </c>
      <c r="F3138">
        <v>17</v>
      </c>
      <c r="G3138">
        <v>1</v>
      </c>
      <c r="H3138" t="s">
        <v>23</v>
      </c>
      <c r="I3138" t="s">
        <v>35</v>
      </c>
      <c r="J3138" t="s">
        <v>23</v>
      </c>
      <c r="K3138" t="s">
        <v>23</v>
      </c>
      <c r="L3138" t="s">
        <v>23</v>
      </c>
      <c r="M3138" t="s">
        <v>23</v>
      </c>
      <c r="N3138" t="s">
        <v>23</v>
      </c>
      <c r="O3138" t="s">
        <v>23</v>
      </c>
      <c r="P3138" t="s">
        <v>26</v>
      </c>
      <c r="Q3138">
        <v>1</v>
      </c>
      <c r="R3138" t="s">
        <v>27</v>
      </c>
      <c r="S3138">
        <v>70</v>
      </c>
      <c r="T3138">
        <v>1144.5</v>
      </c>
      <c r="U3138">
        <v>1</v>
      </c>
    </row>
    <row r="3139" spans="1:21" x14ac:dyDescent="0.25">
      <c r="A3139" t="s">
        <v>3171</v>
      </c>
      <c r="B3139">
        <v>0</v>
      </c>
      <c r="C3139">
        <v>0</v>
      </c>
      <c r="D3139">
        <v>1</v>
      </c>
      <c r="E3139">
        <v>1</v>
      </c>
      <c r="F3139">
        <v>41</v>
      </c>
      <c r="G3139">
        <v>1</v>
      </c>
      <c r="H3139" t="s">
        <v>22</v>
      </c>
      <c r="I3139" t="s">
        <v>35</v>
      </c>
      <c r="J3139" t="s">
        <v>23</v>
      </c>
      <c r="K3139" t="s">
        <v>22</v>
      </c>
      <c r="L3139" t="s">
        <v>22</v>
      </c>
      <c r="M3139" t="s">
        <v>22</v>
      </c>
      <c r="N3139" t="s">
        <v>22</v>
      </c>
      <c r="O3139" t="s">
        <v>22</v>
      </c>
      <c r="P3139" t="s">
        <v>29</v>
      </c>
      <c r="Q3139">
        <v>1</v>
      </c>
      <c r="R3139" t="s">
        <v>33</v>
      </c>
      <c r="S3139">
        <v>109.1</v>
      </c>
      <c r="T3139">
        <v>4454.25</v>
      </c>
      <c r="U3139">
        <v>0</v>
      </c>
    </row>
    <row r="3140" spans="1:21" x14ac:dyDescent="0.25">
      <c r="A3140" t="s">
        <v>3172</v>
      </c>
      <c r="B3140">
        <v>0</v>
      </c>
      <c r="C3140">
        <v>0</v>
      </c>
      <c r="D3140">
        <v>0</v>
      </c>
      <c r="E3140">
        <v>0</v>
      </c>
      <c r="F3140">
        <v>1</v>
      </c>
      <c r="G3140">
        <v>1</v>
      </c>
      <c r="H3140" t="s">
        <v>23</v>
      </c>
      <c r="I3140" t="s">
        <v>25</v>
      </c>
      <c r="J3140" t="s">
        <v>23</v>
      </c>
      <c r="K3140" t="s">
        <v>23</v>
      </c>
      <c r="L3140" t="s">
        <v>23</v>
      </c>
      <c r="M3140" t="s">
        <v>23</v>
      </c>
      <c r="N3140" t="s">
        <v>23</v>
      </c>
      <c r="O3140" t="s">
        <v>23</v>
      </c>
      <c r="P3140" t="s">
        <v>26</v>
      </c>
      <c r="Q3140">
        <v>1</v>
      </c>
      <c r="R3140" t="s">
        <v>27</v>
      </c>
      <c r="S3140">
        <v>45.3</v>
      </c>
      <c r="T3140">
        <v>45.3</v>
      </c>
      <c r="U3140">
        <v>1</v>
      </c>
    </row>
    <row r="3141" spans="1:21" x14ac:dyDescent="0.25">
      <c r="A3141" t="s">
        <v>3173</v>
      </c>
      <c r="B3141">
        <v>1</v>
      </c>
      <c r="C3141">
        <v>0</v>
      </c>
      <c r="D3141">
        <v>0</v>
      </c>
      <c r="E3141">
        <v>0</v>
      </c>
      <c r="F3141">
        <v>2</v>
      </c>
      <c r="G3141">
        <v>0</v>
      </c>
      <c r="H3141" t="s">
        <v>24</v>
      </c>
      <c r="I3141" t="s">
        <v>25</v>
      </c>
      <c r="J3141" t="s">
        <v>23</v>
      </c>
      <c r="K3141" t="s">
        <v>23</v>
      </c>
      <c r="L3141" t="s">
        <v>23</v>
      </c>
      <c r="M3141" t="s">
        <v>22</v>
      </c>
      <c r="N3141" t="s">
        <v>23</v>
      </c>
      <c r="O3141" t="s">
        <v>23</v>
      </c>
      <c r="P3141" t="s">
        <v>26</v>
      </c>
      <c r="Q3141">
        <v>0</v>
      </c>
      <c r="R3141" t="s">
        <v>33</v>
      </c>
      <c r="S3141">
        <v>29.85</v>
      </c>
      <c r="T3141">
        <v>75.599999999999994</v>
      </c>
      <c r="U3141">
        <v>1</v>
      </c>
    </row>
    <row r="3142" spans="1:21" x14ac:dyDescent="0.25">
      <c r="A3142" t="s">
        <v>3174</v>
      </c>
      <c r="B3142">
        <v>1</v>
      </c>
      <c r="C3142">
        <v>0</v>
      </c>
      <c r="D3142">
        <v>0</v>
      </c>
      <c r="E3142">
        <v>0</v>
      </c>
      <c r="F3142">
        <v>14</v>
      </c>
      <c r="G3142">
        <v>1</v>
      </c>
      <c r="H3142" t="s">
        <v>23</v>
      </c>
      <c r="I3142" t="s">
        <v>35</v>
      </c>
      <c r="J3142" t="s">
        <v>23</v>
      </c>
      <c r="K3142" t="s">
        <v>23</v>
      </c>
      <c r="L3142" t="s">
        <v>22</v>
      </c>
      <c r="M3142" t="s">
        <v>23</v>
      </c>
      <c r="N3142" t="s">
        <v>23</v>
      </c>
      <c r="O3142" t="s">
        <v>23</v>
      </c>
      <c r="P3142" t="s">
        <v>26</v>
      </c>
      <c r="Q3142">
        <v>0</v>
      </c>
      <c r="R3142" t="s">
        <v>27</v>
      </c>
      <c r="S3142">
        <v>76.45</v>
      </c>
      <c r="T3142">
        <v>1117.55</v>
      </c>
      <c r="U3142">
        <v>0</v>
      </c>
    </row>
    <row r="3143" spans="1:21" x14ac:dyDescent="0.25">
      <c r="A3143" t="s">
        <v>3175</v>
      </c>
      <c r="B3143">
        <v>1</v>
      </c>
      <c r="C3143">
        <v>1</v>
      </c>
      <c r="D3143">
        <v>0</v>
      </c>
      <c r="E3143">
        <v>0</v>
      </c>
      <c r="F3143">
        <v>2</v>
      </c>
      <c r="G3143">
        <v>1</v>
      </c>
      <c r="H3143" t="s">
        <v>23</v>
      </c>
      <c r="I3143" t="s">
        <v>35</v>
      </c>
      <c r="J3143" t="s">
        <v>23</v>
      </c>
      <c r="K3143" t="s">
        <v>22</v>
      </c>
      <c r="L3143" t="s">
        <v>22</v>
      </c>
      <c r="M3143" t="s">
        <v>22</v>
      </c>
      <c r="N3143" t="s">
        <v>23</v>
      </c>
      <c r="O3143" t="s">
        <v>22</v>
      </c>
      <c r="P3143" t="s">
        <v>26</v>
      </c>
      <c r="Q3143">
        <v>1</v>
      </c>
      <c r="R3143" t="s">
        <v>38</v>
      </c>
      <c r="S3143">
        <v>95.1</v>
      </c>
      <c r="T3143">
        <v>180.25</v>
      </c>
      <c r="U3143">
        <v>1</v>
      </c>
    </row>
    <row r="3144" spans="1:21" x14ac:dyDescent="0.25">
      <c r="A3144" t="s">
        <v>3176</v>
      </c>
      <c r="B3144">
        <v>1</v>
      </c>
      <c r="C3144">
        <v>0</v>
      </c>
      <c r="D3144">
        <v>0</v>
      </c>
      <c r="E3144">
        <v>0</v>
      </c>
      <c r="F3144">
        <v>1</v>
      </c>
      <c r="G3144">
        <v>1</v>
      </c>
      <c r="H3144" t="s">
        <v>23</v>
      </c>
      <c r="I3144" t="s">
        <v>23</v>
      </c>
      <c r="J3144" t="s">
        <v>44</v>
      </c>
      <c r="K3144" t="s">
        <v>44</v>
      </c>
      <c r="L3144" t="s">
        <v>44</v>
      </c>
      <c r="M3144" t="s">
        <v>44</v>
      </c>
      <c r="N3144" t="s">
        <v>44</v>
      </c>
      <c r="O3144" t="s">
        <v>44</v>
      </c>
      <c r="P3144" t="s">
        <v>26</v>
      </c>
      <c r="Q3144">
        <v>0</v>
      </c>
      <c r="R3144" t="s">
        <v>30</v>
      </c>
      <c r="S3144">
        <v>19.8</v>
      </c>
      <c r="T3144">
        <v>19.8</v>
      </c>
      <c r="U3144">
        <v>1</v>
      </c>
    </row>
    <row r="3145" spans="1:21" x14ac:dyDescent="0.25">
      <c r="A3145" t="s">
        <v>3177</v>
      </c>
      <c r="B3145">
        <v>1</v>
      </c>
      <c r="C3145">
        <v>0</v>
      </c>
      <c r="D3145">
        <v>1</v>
      </c>
      <c r="E3145">
        <v>1</v>
      </c>
      <c r="F3145">
        <v>13</v>
      </c>
      <c r="G3145">
        <v>1</v>
      </c>
      <c r="H3145" t="s">
        <v>22</v>
      </c>
      <c r="I3145" t="s">
        <v>25</v>
      </c>
      <c r="J3145" t="s">
        <v>23</v>
      </c>
      <c r="K3145" t="s">
        <v>22</v>
      </c>
      <c r="L3145" t="s">
        <v>22</v>
      </c>
      <c r="M3145" t="s">
        <v>22</v>
      </c>
      <c r="N3145" t="s">
        <v>22</v>
      </c>
      <c r="O3145" t="s">
        <v>23</v>
      </c>
      <c r="P3145" t="s">
        <v>26</v>
      </c>
      <c r="Q3145">
        <v>1</v>
      </c>
      <c r="R3145" t="s">
        <v>27</v>
      </c>
      <c r="S3145">
        <v>72.8</v>
      </c>
      <c r="T3145">
        <v>930.05</v>
      </c>
      <c r="U3145">
        <v>0</v>
      </c>
    </row>
    <row r="3146" spans="1:21" x14ac:dyDescent="0.25">
      <c r="A3146" t="s">
        <v>3178</v>
      </c>
      <c r="B3146">
        <v>1</v>
      </c>
      <c r="C3146">
        <v>0</v>
      </c>
      <c r="D3146">
        <v>0</v>
      </c>
      <c r="E3146">
        <v>0</v>
      </c>
      <c r="F3146">
        <v>6</v>
      </c>
      <c r="G3146">
        <v>1</v>
      </c>
      <c r="H3146" t="s">
        <v>23</v>
      </c>
      <c r="I3146" t="s">
        <v>23</v>
      </c>
      <c r="J3146" t="s">
        <v>44</v>
      </c>
      <c r="K3146" t="s">
        <v>44</v>
      </c>
      <c r="L3146" t="s">
        <v>44</v>
      </c>
      <c r="M3146" t="s">
        <v>44</v>
      </c>
      <c r="N3146" t="s">
        <v>44</v>
      </c>
      <c r="O3146" t="s">
        <v>44</v>
      </c>
      <c r="P3146" t="s">
        <v>26</v>
      </c>
      <c r="Q3146">
        <v>0</v>
      </c>
      <c r="R3146" t="s">
        <v>30</v>
      </c>
      <c r="S3146">
        <v>18.95</v>
      </c>
      <c r="T3146">
        <v>110.15</v>
      </c>
      <c r="U3146">
        <v>0</v>
      </c>
    </row>
    <row r="3147" spans="1:21" x14ac:dyDescent="0.25">
      <c r="A3147" t="s">
        <v>3179</v>
      </c>
      <c r="B3147">
        <v>0</v>
      </c>
      <c r="C3147">
        <v>0</v>
      </c>
      <c r="D3147">
        <v>0</v>
      </c>
      <c r="E3147">
        <v>0</v>
      </c>
      <c r="F3147">
        <v>4</v>
      </c>
      <c r="G3147">
        <v>1</v>
      </c>
      <c r="H3147" t="s">
        <v>23</v>
      </c>
      <c r="I3147" t="s">
        <v>35</v>
      </c>
      <c r="J3147" t="s">
        <v>23</v>
      </c>
      <c r="K3147" t="s">
        <v>22</v>
      </c>
      <c r="L3147" t="s">
        <v>23</v>
      </c>
      <c r="M3147" t="s">
        <v>23</v>
      </c>
      <c r="N3147" t="s">
        <v>23</v>
      </c>
      <c r="O3147" t="s">
        <v>23</v>
      </c>
      <c r="P3147" t="s">
        <v>26</v>
      </c>
      <c r="Q3147">
        <v>1</v>
      </c>
      <c r="R3147" t="s">
        <v>33</v>
      </c>
      <c r="S3147">
        <v>76.650000000000006</v>
      </c>
      <c r="T3147">
        <v>333.6</v>
      </c>
      <c r="U3147">
        <v>1</v>
      </c>
    </row>
    <row r="3148" spans="1:21" x14ac:dyDescent="0.25">
      <c r="A3148" t="s">
        <v>3180</v>
      </c>
      <c r="B3148">
        <v>0</v>
      </c>
      <c r="C3148">
        <v>0</v>
      </c>
      <c r="D3148">
        <v>1</v>
      </c>
      <c r="E3148">
        <v>1</v>
      </c>
      <c r="F3148">
        <v>5</v>
      </c>
      <c r="G3148">
        <v>1</v>
      </c>
      <c r="H3148" t="s">
        <v>23</v>
      </c>
      <c r="I3148" t="s">
        <v>35</v>
      </c>
      <c r="J3148" t="s">
        <v>23</v>
      </c>
      <c r="K3148" t="s">
        <v>22</v>
      </c>
      <c r="L3148" t="s">
        <v>23</v>
      </c>
      <c r="M3148" t="s">
        <v>22</v>
      </c>
      <c r="N3148" t="s">
        <v>22</v>
      </c>
      <c r="O3148" t="s">
        <v>22</v>
      </c>
      <c r="P3148" t="s">
        <v>26</v>
      </c>
      <c r="Q3148">
        <v>1</v>
      </c>
      <c r="R3148" t="s">
        <v>30</v>
      </c>
      <c r="S3148">
        <v>99.15</v>
      </c>
      <c r="T3148">
        <v>465.05</v>
      </c>
      <c r="U3148">
        <v>1</v>
      </c>
    </row>
    <row r="3149" spans="1:21" x14ac:dyDescent="0.25">
      <c r="A3149" t="s">
        <v>3181</v>
      </c>
      <c r="B3149">
        <v>0</v>
      </c>
      <c r="C3149">
        <v>0</v>
      </c>
      <c r="D3149">
        <v>1</v>
      </c>
      <c r="E3149">
        <v>0</v>
      </c>
      <c r="F3149">
        <v>15</v>
      </c>
      <c r="G3149">
        <v>1</v>
      </c>
      <c r="H3149" t="s">
        <v>23</v>
      </c>
      <c r="I3149" t="s">
        <v>35</v>
      </c>
      <c r="J3149" t="s">
        <v>22</v>
      </c>
      <c r="K3149" t="s">
        <v>23</v>
      </c>
      <c r="L3149" t="s">
        <v>22</v>
      </c>
      <c r="M3149" t="s">
        <v>23</v>
      </c>
      <c r="N3149" t="s">
        <v>22</v>
      </c>
      <c r="O3149" t="s">
        <v>22</v>
      </c>
      <c r="P3149" t="s">
        <v>26</v>
      </c>
      <c r="Q3149">
        <v>0</v>
      </c>
      <c r="R3149" t="s">
        <v>27</v>
      </c>
      <c r="S3149">
        <v>101.75</v>
      </c>
      <c r="T3149">
        <v>1669.4</v>
      </c>
      <c r="U3149">
        <v>0</v>
      </c>
    </row>
    <row r="3150" spans="1:21" x14ac:dyDescent="0.25">
      <c r="A3150" t="s">
        <v>3182</v>
      </c>
      <c r="B3150">
        <v>0</v>
      </c>
      <c r="C3150">
        <v>0</v>
      </c>
      <c r="D3150">
        <v>0</v>
      </c>
      <c r="E3150">
        <v>0</v>
      </c>
      <c r="F3150">
        <v>47</v>
      </c>
      <c r="G3150">
        <v>1</v>
      </c>
      <c r="H3150" t="s">
        <v>23</v>
      </c>
      <c r="I3150" t="s">
        <v>35</v>
      </c>
      <c r="J3150" t="s">
        <v>22</v>
      </c>
      <c r="K3150" t="s">
        <v>23</v>
      </c>
      <c r="L3150" t="s">
        <v>23</v>
      </c>
      <c r="M3150" t="s">
        <v>23</v>
      </c>
      <c r="N3150" t="s">
        <v>23</v>
      </c>
      <c r="O3150" t="s">
        <v>23</v>
      </c>
      <c r="P3150" t="s">
        <v>26</v>
      </c>
      <c r="Q3150">
        <v>0</v>
      </c>
      <c r="R3150" t="s">
        <v>38</v>
      </c>
      <c r="S3150">
        <v>75.45</v>
      </c>
      <c r="T3150">
        <v>3545.1</v>
      </c>
      <c r="U3150">
        <v>0</v>
      </c>
    </row>
    <row r="3151" spans="1:21" x14ac:dyDescent="0.25">
      <c r="A3151" t="s">
        <v>3183</v>
      </c>
      <c r="B3151">
        <v>0</v>
      </c>
      <c r="C3151">
        <v>0</v>
      </c>
      <c r="D3151">
        <v>0</v>
      </c>
      <c r="E3151">
        <v>0</v>
      </c>
      <c r="F3151">
        <v>8</v>
      </c>
      <c r="G3151">
        <v>1</v>
      </c>
      <c r="H3151" t="s">
        <v>23</v>
      </c>
      <c r="I3151" t="s">
        <v>25</v>
      </c>
      <c r="J3151" t="s">
        <v>23</v>
      </c>
      <c r="K3151" t="s">
        <v>23</v>
      </c>
      <c r="L3151" t="s">
        <v>22</v>
      </c>
      <c r="M3151" t="s">
        <v>22</v>
      </c>
      <c r="N3151" t="s">
        <v>23</v>
      </c>
      <c r="O3151" t="s">
        <v>22</v>
      </c>
      <c r="P3151" t="s">
        <v>26</v>
      </c>
      <c r="Q3151">
        <v>0</v>
      </c>
      <c r="R3151" t="s">
        <v>30</v>
      </c>
      <c r="S3151">
        <v>64.099999999999994</v>
      </c>
      <c r="T3151">
        <v>504.05</v>
      </c>
      <c r="U3151">
        <v>0</v>
      </c>
    </row>
    <row r="3152" spans="1:21" x14ac:dyDescent="0.25">
      <c r="A3152" t="s">
        <v>3184</v>
      </c>
      <c r="B3152">
        <v>1</v>
      </c>
      <c r="C3152">
        <v>0</v>
      </c>
      <c r="D3152">
        <v>0</v>
      </c>
      <c r="E3152">
        <v>0</v>
      </c>
      <c r="F3152">
        <v>17</v>
      </c>
      <c r="G3152">
        <v>0</v>
      </c>
      <c r="H3152" t="s">
        <v>24</v>
      </c>
      <c r="I3152" t="s">
        <v>25</v>
      </c>
      <c r="J3152" t="s">
        <v>23</v>
      </c>
      <c r="K3152" t="s">
        <v>23</v>
      </c>
      <c r="L3152" t="s">
        <v>23</v>
      </c>
      <c r="M3152" t="s">
        <v>23</v>
      </c>
      <c r="N3152" t="s">
        <v>23</v>
      </c>
      <c r="O3152" t="s">
        <v>23</v>
      </c>
      <c r="P3152" t="s">
        <v>26</v>
      </c>
      <c r="Q3152">
        <v>1</v>
      </c>
      <c r="R3152" t="s">
        <v>30</v>
      </c>
      <c r="S3152">
        <v>25.65</v>
      </c>
      <c r="T3152">
        <v>440.2</v>
      </c>
      <c r="U3152">
        <v>0</v>
      </c>
    </row>
    <row r="3153" spans="1:21" x14ac:dyDescent="0.25">
      <c r="A3153" t="s">
        <v>3185</v>
      </c>
      <c r="B3153">
        <v>1</v>
      </c>
      <c r="C3153">
        <v>0</v>
      </c>
      <c r="D3153">
        <v>1</v>
      </c>
      <c r="E3153">
        <v>1</v>
      </c>
      <c r="F3153">
        <v>15</v>
      </c>
      <c r="G3153">
        <v>1</v>
      </c>
      <c r="H3153" t="s">
        <v>23</v>
      </c>
      <c r="I3153" t="s">
        <v>35</v>
      </c>
      <c r="J3153" t="s">
        <v>22</v>
      </c>
      <c r="K3153" t="s">
        <v>23</v>
      </c>
      <c r="L3153" t="s">
        <v>23</v>
      </c>
      <c r="M3153" t="s">
        <v>23</v>
      </c>
      <c r="N3153" t="s">
        <v>23</v>
      </c>
      <c r="O3153" t="s">
        <v>23</v>
      </c>
      <c r="P3153" t="s">
        <v>26</v>
      </c>
      <c r="Q3153">
        <v>0</v>
      </c>
      <c r="R3153" t="s">
        <v>30</v>
      </c>
      <c r="S3153">
        <v>75.099999999999994</v>
      </c>
      <c r="T3153">
        <v>1151.55</v>
      </c>
      <c r="U3153">
        <v>0</v>
      </c>
    </row>
    <row r="3154" spans="1:21" x14ac:dyDescent="0.25">
      <c r="A3154" t="s">
        <v>3186</v>
      </c>
      <c r="B3154">
        <v>0</v>
      </c>
      <c r="C3154">
        <v>0</v>
      </c>
      <c r="D3154">
        <v>0</v>
      </c>
      <c r="E3154">
        <v>0</v>
      </c>
      <c r="F3154">
        <v>26</v>
      </c>
      <c r="G3154">
        <v>1</v>
      </c>
      <c r="H3154" t="s">
        <v>23</v>
      </c>
      <c r="I3154" t="s">
        <v>35</v>
      </c>
      <c r="J3154" t="s">
        <v>22</v>
      </c>
      <c r="K3154" t="s">
        <v>23</v>
      </c>
      <c r="L3154" t="s">
        <v>22</v>
      </c>
      <c r="M3154" t="s">
        <v>22</v>
      </c>
      <c r="N3154" t="s">
        <v>23</v>
      </c>
      <c r="O3154" t="s">
        <v>22</v>
      </c>
      <c r="P3154" t="s">
        <v>29</v>
      </c>
      <c r="Q3154">
        <v>1</v>
      </c>
      <c r="R3154" t="s">
        <v>33</v>
      </c>
      <c r="S3154">
        <v>95.85</v>
      </c>
      <c r="T3154">
        <v>2475.35</v>
      </c>
      <c r="U3154">
        <v>0</v>
      </c>
    </row>
    <row r="3155" spans="1:21" x14ac:dyDescent="0.25">
      <c r="A3155" t="s">
        <v>3187</v>
      </c>
      <c r="B3155">
        <v>0</v>
      </c>
      <c r="C3155">
        <v>0</v>
      </c>
      <c r="D3155">
        <v>0</v>
      </c>
      <c r="E3155">
        <v>0</v>
      </c>
      <c r="F3155">
        <v>23</v>
      </c>
      <c r="G3155">
        <v>1</v>
      </c>
      <c r="H3155" t="s">
        <v>22</v>
      </c>
      <c r="I3155" t="s">
        <v>25</v>
      </c>
      <c r="J3155" t="s">
        <v>22</v>
      </c>
      <c r="K3155" t="s">
        <v>23</v>
      </c>
      <c r="L3155" t="s">
        <v>23</v>
      </c>
      <c r="M3155" t="s">
        <v>23</v>
      </c>
      <c r="N3155" t="s">
        <v>23</v>
      </c>
      <c r="O3155" t="s">
        <v>23</v>
      </c>
      <c r="P3155" t="s">
        <v>26</v>
      </c>
      <c r="Q3155">
        <v>0</v>
      </c>
      <c r="R3155" t="s">
        <v>27</v>
      </c>
      <c r="S3155">
        <v>54.4</v>
      </c>
      <c r="T3155">
        <v>1249.25</v>
      </c>
      <c r="U3155">
        <v>0</v>
      </c>
    </row>
    <row r="3156" spans="1:21" x14ac:dyDescent="0.25">
      <c r="A3156" t="s">
        <v>3188</v>
      </c>
      <c r="B3156">
        <v>0</v>
      </c>
      <c r="C3156">
        <v>1</v>
      </c>
      <c r="D3156">
        <v>0</v>
      </c>
      <c r="E3156">
        <v>0</v>
      </c>
      <c r="F3156">
        <v>4</v>
      </c>
      <c r="G3156">
        <v>1</v>
      </c>
      <c r="H3156" t="s">
        <v>23</v>
      </c>
      <c r="I3156" t="s">
        <v>35</v>
      </c>
      <c r="J3156" t="s">
        <v>23</v>
      </c>
      <c r="K3156" t="s">
        <v>22</v>
      </c>
      <c r="L3156" t="s">
        <v>23</v>
      </c>
      <c r="M3156" t="s">
        <v>23</v>
      </c>
      <c r="N3156" t="s">
        <v>23</v>
      </c>
      <c r="O3156" t="s">
        <v>23</v>
      </c>
      <c r="P3156" t="s">
        <v>26</v>
      </c>
      <c r="Q3156">
        <v>0</v>
      </c>
      <c r="R3156" t="s">
        <v>27</v>
      </c>
      <c r="S3156">
        <v>72.75</v>
      </c>
      <c r="T3156">
        <v>317.75</v>
      </c>
      <c r="U3156">
        <v>0</v>
      </c>
    </row>
    <row r="3157" spans="1:21" x14ac:dyDescent="0.25">
      <c r="A3157" t="s">
        <v>3189</v>
      </c>
      <c r="B3157">
        <v>1</v>
      </c>
      <c r="C3157">
        <v>0</v>
      </c>
      <c r="D3157">
        <v>0</v>
      </c>
      <c r="E3157">
        <v>1</v>
      </c>
      <c r="F3157">
        <v>29</v>
      </c>
      <c r="G3157">
        <v>1</v>
      </c>
      <c r="H3157" t="s">
        <v>23</v>
      </c>
      <c r="I3157" t="s">
        <v>23</v>
      </c>
      <c r="J3157" t="s">
        <v>44</v>
      </c>
      <c r="K3157" t="s">
        <v>44</v>
      </c>
      <c r="L3157" t="s">
        <v>44</v>
      </c>
      <c r="M3157" t="s">
        <v>44</v>
      </c>
      <c r="N3157" t="s">
        <v>44</v>
      </c>
      <c r="O3157" t="s">
        <v>44</v>
      </c>
      <c r="P3157" t="s">
        <v>29</v>
      </c>
      <c r="Q3157">
        <v>0</v>
      </c>
      <c r="R3157" t="s">
        <v>30</v>
      </c>
      <c r="S3157">
        <v>19.850000000000001</v>
      </c>
      <c r="T3157">
        <v>535.04999999999995</v>
      </c>
      <c r="U3157">
        <v>0</v>
      </c>
    </row>
    <row r="3158" spans="1:21" x14ac:dyDescent="0.25">
      <c r="A3158" t="s">
        <v>3190</v>
      </c>
      <c r="B3158">
        <v>0</v>
      </c>
      <c r="C3158">
        <v>0</v>
      </c>
      <c r="D3158">
        <v>0</v>
      </c>
      <c r="E3158">
        <v>0</v>
      </c>
      <c r="F3158">
        <v>25</v>
      </c>
      <c r="G3158">
        <v>1</v>
      </c>
      <c r="H3158" t="s">
        <v>23</v>
      </c>
      <c r="I3158" t="s">
        <v>23</v>
      </c>
      <c r="J3158" t="s">
        <v>44</v>
      </c>
      <c r="K3158" t="s">
        <v>44</v>
      </c>
      <c r="L3158" t="s">
        <v>44</v>
      </c>
      <c r="M3158" t="s">
        <v>44</v>
      </c>
      <c r="N3158" t="s">
        <v>44</v>
      </c>
      <c r="O3158" t="s">
        <v>44</v>
      </c>
      <c r="P3158" t="s">
        <v>26</v>
      </c>
      <c r="Q3158">
        <v>0</v>
      </c>
      <c r="R3158" t="s">
        <v>30</v>
      </c>
      <c r="S3158">
        <v>19.05</v>
      </c>
      <c r="T3158">
        <v>461.3</v>
      </c>
      <c r="U3158">
        <v>0</v>
      </c>
    </row>
    <row r="3159" spans="1:21" x14ac:dyDescent="0.25">
      <c r="A3159" t="s">
        <v>3191</v>
      </c>
      <c r="B3159">
        <v>1</v>
      </c>
      <c r="C3159">
        <v>0</v>
      </c>
      <c r="D3159">
        <v>0</v>
      </c>
      <c r="E3159">
        <v>0</v>
      </c>
      <c r="F3159">
        <v>9</v>
      </c>
      <c r="G3159">
        <v>1</v>
      </c>
      <c r="H3159" t="s">
        <v>23</v>
      </c>
      <c r="I3159" t="s">
        <v>25</v>
      </c>
      <c r="J3159" t="s">
        <v>23</v>
      </c>
      <c r="K3159" t="s">
        <v>23</v>
      </c>
      <c r="L3159" t="s">
        <v>23</v>
      </c>
      <c r="M3159" t="s">
        <v>23</v>
      </c>
      <c r="N3159" t="s">
        <v>23</v>
      </c>
      <c r="O3159" t="s">
        <v>23</v>
      </c>
      <c r="P3159" t="s">
        <v>26</v>
      </c>
      <c r="Q3159">
        <v>0</v>
      </c>
      <c r="R3159" t="s">
        <v>30</v>
      </c>
      <c r="S3159">
        <v>44.95</v>
      </c>
      <c r="T3159">
        <v>431</v>
      </c>
      <c r="U3159">
        <v>1</v>
      </c>
    </row>
    <row r="3160" spans="1:21" x14ac:dyDescent="0.25">
      <c r="A3160" t="s">
        <v>3192</v>
      </c>
      <c r="B3160">
        <v>1</v>
      </c>
      <c r="C3160">
        <v>0</v>
      </c>
      <c r="D3160">
        <v>1</v>
      </c>
      <c r="E3160">
        <v>0</v>
      </c>
      <c r="F3160">
        <v>18</v>
      </c>
      <c r="G3160">
        <v>1</v>
      </c>
      <c r="H3160" t="s">
        <v>23</v>
      </c>
      <c r="I3160" t="s">
        <v>25</v>
      </c>
      <c r="J3160" t="s">
        <v>23</v>
      </c>
      <c r="K3160" t="s">
        <v>23</v>
      </c>
      <c r="L3160" t="s">
        <v>22</v>
      </c>
      <c r="M3160" t="s">
        <v>23</v>
      </c>
      <c r="N3160" t="s">
        <v>23</v>
      </c>
      <c r="O3160" t="s">
        <v>23</v>
      </c>
      <c r="P3160" t="s">
        <v>26</v>
      </c>
      <c r="Q3160">
        <v>1</v>
      </c>
      <c r="R3160" t="s">
        <v>30</v>
      </c>
      <c r="S3160">
        <v>49.55</v>
      </c>
      <c r="T3160">
        <v>878.35</v>
      </c>
      <c r="U3160">
        <v>1</v>
      </c>
    </row>
    <row r="3161" spans="1:21" x14ac:dyDescent="0.25">
      <c r="A3161" t="s">
        <v>3193</v>
      </c>
      <c r="B3161">
        <v>1</v>
      </c>
      <c r="C3161">
        <v>1</v>
      </c>
      <c r="D3161">
        <v>0</v>
      </c>
      <c r="E3161">
        <v>0</v>
      </c>
      <c r="F3161">
        <v>3</v>
      </c>
      <c r="G3161">
        <v>1</v>
      </c>
      <c r="H3161" t="s">
        <v>22</v>
      </c>
      <c r="I3161" t="s">
        <v>35</v>
      </c>
      <c r="J3161" t="s">
        <v>23</v>
      </c>
      <c r="K3161" t="s">
        <v>23</v>
      </c>
      <c r="L3161" t="s">
        <v>23</v>
      </c>
      <c r="M3161" t="s">
        <v>23</v>
      </c>
      <c r="N3161" t="s">
        <v>22</v>
      </c>
      <c r="O3161" t="s">
        <v>22</v>
      </c>
      <c r="P3161" t="s">
        <v>26</v>
      </c>
      <c r="Q3161">
        <v>1</v>
      </c>
      <c r="R3161" t="s">
        <v>27</v>
      </c>
      <c r="S3161">
        <v>94.85</v>
      </c>
      <c r="T3161">
        <v>335.75</v>
      </c>
      <c r="U3161">
        <v>0</v>
      </c>
    </row>
    <row r="3162" spans="1:21" x14ac:dyDescent="0.25">
      <c r="A3162" t="s">
        <v>3194</v>
      </c>
      <c r="B3162">
        <v>0</v>
      </c>
      <c r="C3162">
        <v>0</v>
      </c>
      <c r="D3162">
        <v>1</v>
      </c>
      <c r="E3162">
        <v>1</v>
      </c>
      <c r="F3162">
        <v>69</v>
      </c>
      <c r="G3162">
        <v>0</v>
      </c>
      <c r="H3162" t="s">
        <v>24</v>
      </c>
      <c r="I3162" t="s">
        <v>25</v>
      </c>
      <c r="J3162" t="s">
        <v>22</v>
      </c>
      <c r="K3162" t="s">
        <v>22</v>
      </c>
      <c r="L3162" t="s">
        <v>22</v>
      </c>
      <c r="M3162" t="s">
        <v>22</v>
      </c>
      <c r="N3162" t="s">
        <v>23</v>
      </c>
      <c r="O3162" t="s">
        <v>23</v>
      </c>
      <c r="P3162" t="s">
        <v>45</v>
      </c>
      <c r="Q3162">
        <v>0</v>
      </c>
      <c r="R3162" t="s">
        <v>33</v>
      </c>
      <c r="S3162">
        <v>46.25</v>
      </c>
      <c r="T3162">
        <v>3121.4</v>
      </c>
      <c r="U3162">
        <v>0</v>
      </c>
    </row>
    <row r="3163" spans="1:21" x14ac:dyDescent="0.25">
      <c r="A3163" t="s">
        <v>3195</v>
      </c>
      <c r="B3163">
        <v>1</v>
      </c>
      <c r="C3163">
        <v>0</v>
      </c>
      <c r="D3163">
        <v>0</v>
      </c>
      <c r="E3163">
        <v>0</v>
      </c>
      <c r="F3163">
        <v>14</v>
      </c>
      <c r="G3163">
        <v>1</v>
      </c>
      <c r="H3163" t="s">
        <v>23</v>
      </c>
      <c r="I3163" t="s">
        <v>23</v>
      </c>
      <c r="J3163" t="s">
        <v>44</v>
      </c>
      <c r="K3163" t="s">
        <v>44</v>
      </c>
      <c r="L3163" t="s">
        <v>44</v>
      </c>
      <c r="M3163" t="s">
        <v>44</v>
      </c>
      <c r="N3163" t="s">
        <v>44</v>
      </c>
      <c r="O3163" t="s">
        <v>44</v>
      </c>
      <c r="P3163" t="s">
        <v>29</v>
      </c>
      <c r="Q3163">
        <v>0</v>
      </c>
      <c r="R3163" t="s">
        <v>30</v>
      </c>
      <c r="S3163">
        <v>19.350000000000001</v>
      </c>
      <c r="T3163">
        <v>324.8</v>
      </c>
      <c r="U3163">
        <v>0</v>
      </c>
    </row>
    <row r="3164" spans="1:21" x14ac:dyDescent="0.25">
      <c r="A3164" t="s">
        <v>3196</v>
      </c>
      <c r="B3164">
        <v>1</v>
      </c>
      <c r="C3164">
        <v>0</v>
      </c>
      <c r="D3164">
        <v>0</v>
      </c>
      <c r="E3164">
        <v>0</v>
      </c>
      <c r="F3164">
        <v>19</v>
      </c>
      <c r="G3164">
        <v>1</v>
      </c>
      <c r="H3164" t="s">
        <v>22</v>
      </c>
      <c r="I3164" t="s">
        <v>25</v>
      </c>
      <c r="J3164" t="s">
        <v>23</v>
      </c>
      <c r="K3164" t="s">
        <v>23</v>
      </c>
      <c r="L3164" t="s">
        <v>23</v>
      </c>
      <c r="M3164" t="s">
        <v>23</v>
      </c>
      <c r="N3164" t="s">
        <v>22</v>
      </c>
      <c r="O3164" t="s">
        <v>22</v>
      </c>
      <c r="P3164" t="s">
        <v>26</v>
      </c>
      <c r="Q3164">
        <v>0</v>
      </c>
      <c r="R3164" t="s">
        <v>30</v>
      </c>
      <c r="S3164">
        <v>69.599999999999994</v>
      </c>
      <c r="T3164">
        <v>1394.55</v>
      </c>
      <c r="U3164">
        <v>0</v>
      </c>
    </row>
    <row r="3165" spans="1:21" x14ac:dyDescent="0.25">
      <c r="A3165" t="s">
        <v>3197</v>
      </c>
      <c r="B3165">
        <v>1</v>
      </c>
      <c r="C3165">
        <v>1</v>
      </c>
      <c r="D3165">
        <v>0</v>
      </c>
      <c r="E3165">
        <v>0</v>
      </c>
      <c r="F3165">
        <v>39</v>
      </c>
      <c r="G3165">
        <v>1</v>
      </c>
      <c r="H3165" t="s">
        <v>22</v>
      </c>
      <c r="I3165" t="s">
        <v>35</v>
      </c>
      <c r="J3165" t="s">
        <v>23</v>
      </c>
      <c r="K3165" t="s">
        <v>22</v>
      </c>
      <c r="L3165" t="s">
        <v>23</v>
      </c>
      <c r="M3165" t="s">
        <v>23</v>
      </c>
      <c r="N3165" t="s">
        <v>23</v>
      </c>
      <c r="O3165" t="s">
        <v>22</v>
      </c>
      <c r="P3165" t="s">
        <v>26</v>
      </c>
      <c r="Q3165">
        <v>0</v>
      </c>
      <c r="R3165" t="s">
        <v>27</v>
      </c>
      <c r="S3165">
        <v>90.7</v>
      </c>
      <c r="T3165">
        <v>3413.25</v>
      </c>
      <c r="U3165">
        <v>0</v>
      </c>
    </row>
    <row r="3166" spans="1:21" x14ac:dyDescent="0.25">
      <c r="A3166" t="s">
        <v>3198</v>
      </c>
      <c r="B3166">
        <v>1</v>
      </c>
      <c r="C3166">
        <v>0</v>
      </c>
      <c r="D3166">
        <v>0</v>
      </c>
      <c r="E3166">
        <v>0</v>
      </c>
      <c r="F3166">
        <v>31</v>
      </c>
      <c r="G3166">
        <v>1</v>
      </c>
      <c r="H3166" t="s">
        <v>23</v>
      </c>
      <c r="I3166" t="s">
        <v>35</v>
      </c>
      <c r="J3166" t="s">
        <v>23</v>
      </c>
      <c r="K3166" t="s">
        <v>22</v>
      </c>
      <c r="L3166" t="s">
        <v>22</v>
      </c>
      <c r="M3166" t="s">
        <v>23</v>
      </c>
      <c r="N3166" t="s">
        <v>22</v>
      </c>
      <c r="O3166" t="s">
        <v>22</v>
      </c>
      <c r="P3166" t="s">
        <v>26</v>
      </c>
      <c r="Q3166">
        <v>1</v>
      </c>
      <c r="R3166" t="s">
        <v>27</v>
      </c>
      <c r="S3166">
        <v>101.4</v>
      </c>
      <c r="T3166">
        <v>3143.65</v>
      </c>
      <c r="U3166">
        <v>0</v>
      </c>
    </row>
    <row r="3167" spans="1:21" x14ac:dyDescent="0.25">
      <c r="A3167" t="s">
        <v>3199</v>
      </c>
      <c r="B3167">
        <v>1</v>
      </c>
      <c r="C3167">
        <v>0</v>
      </c>
      <c r="D3167">
        <v>1</v>
      </c>
      <c r="E3167">
        <v>1</v>
      </c>
      <c r="F3167">
        <v>24</v>
      </c>
      <c r="G3167">
        <v>1</v>
      </c>
      <c r="H3167" t="s">
        <v>23</v>
      </c>
      <c r="I3167" t="s">
        <v>23</v>
      </c>
      <c r="J3167" t="s">
        <v>44</v>
      </c>
      <c r="K3167" t="s">
        <v>44</v>
      </c>
      <c r="L3167" t="s">
        <v>44</v>
      </c>
      <c r="M3167" t="s">
        <v>44</v>
      </c>
      <c r="N3167" t="s">
        <v>44</v>
      </c>
      <c r="O3167" t="s">
        <v>44</v>
      </c>
      <c r="P3167" t="s">
        <v>29</v>
      </c>
      <c r="Q3167">
        <v>0</v>
      </c>
      <c r="R3167" t="s">
        <v>30</v>
      </c>
      <c r="S3167">
        <v>20.25</v>
      </c>
      <c r="T3167">
        <v>439.75</v>
      </c>
      <c r="U3167">
        <v>0</v>
      </c>
    </row>
    <row r="3168" spans="1:21" x14ac:dyDescent="0.25">
      <c r="A3168" t="s">
        <v>3200</v>
      </c>
      <c r="B3168">
        <v>1</v>
      </c>
      <c r="C3168">
        <v>0</v>
      </c>
      <c r="D3168">
        <v>1</v>
      </c>
      <c r="E3168">
        <v>0</v>
      </c>
      <c r="F3168">
        <v>14</v>
      </c>
      <c r="G3168">
        <v>1</v>
      </c>
      <c r="H3168" t="s">
        <v>23</v>
      </c>
      <c r="I3168" t="s">
        <v>25</v>
      </c>
      <c r="J3168" t="s">
        <v>23</v>
      </c>
      <c r="K3168" t="s">
        <v>23</v>
      </c>
      <c r="L3168" t="s">
        <v>23</v>
      </c>
      <c r="M3168" t="s">
        <v>22</v>
      </c>
      <c r="N3168" t="s">
        <v>23</v>
      </c>
      <c r="O3168" t="s">
        <v>23</v>
      </c>
      <c r="P3168" t="s">
        <v>26</v>
      </c>
      <c r="Q3168">
        <v>0</v>
      </c>
      <c r="R3168" t="s">
        <v>33</v>
      </c>
      <c r="S3168">
        <v>48.8</v>
      </c>
      <c r="T3168">
        <v>664.4</v>
      </c>
      <c r="U3168">
        <v>0</v>
      </c>
    </row>
    <row r="3169" spans="1:21" x14ac:dyDescent="0.25">
      <c r="A3169" t="s">
        <v>3201</v>
      </c>
      <c r="B3169">
        <v>0</v>
      </c>
      <c r="C3169">
        <v>0</v>
      </c>
      <c r="D3169">
        <v>1</v>
      </c>
      <c r="E3169">
        <v>0</v>
      </c>
      <c r="F3169">
        <v>64</v>
      </c>
      <c r="G3169">
        <v>1</v>
      </c>
      <c r="H3169" t="s">
        <v>23</v>
      </c>
      <c r="I3169" t="s">
        <v>25</v>
      </c>
      <c r="J3169" t="s">
        <v>22</v>
      </c>
      <c r="K3169" t="s">
        <v>22</v>
      </c>
      <c r="L3169" t="s">
        <v>22</v>
      </c>
      <c r="M3169" t="s">
        <v>22</v>
      </c>
      <c r="N3169" t="s">
        <v>23</v>
      </c>
      <c r="O3169" t="s">
        <v>22</v>
      </c>
      <c r="P3169" t="s">
        <v>45</v>
      </c>
      <c r="Q3169">
        <v>1</v>
      </c>
      <c r="R3169" t="s">
        <v>30</v>
      </c>
      <c r="S3169">
        <v>74.349999999999994</v>
      </c>
      <c r="T3169">
        <v>4759.55</v>
      </c>
      <c r="U3169">
        <v>0</v>
      </c>
    </row>
    <row r="3170" spans="1:21" x14ac:dyDescent="0.25">
      <c r="A3170" t="s">
        <v>3202</v>
      </c>
      <c r="B3170">
        <v>0</v>
      </c>
      <c r="C3170">
        <v>0</v>
      </c>
      <c r="D3170">
        <v>0</v>
      </c>
      <c r="E3170">
        <v>0</v>
      </c>
      <c r="F3170">
        <v>50</v>
      </c>
      <c r="G3170">
        <v>1</v>
      </c>
      <c r="H3170" t="s">
        <v>23</v>
      </c>
      <c r="I3170" t="s">
        <v>23</v>
      </c>
      <c r="J3170" t="s">
        <v>44</v>
      </c>
      <c r="K3170" t="s">
        <v>44</v>
      </c>
      <c r="L3170" t="s">
        <v>44</v>
      </c>
      <c r="M3170" t="s">
        <v>44</v>
      </c>
      <c r="N3170" t="s">
        <v>44</v>
      </c>
      <c r="O3170" t="s">
        <v>44</v>
      </c>
      <c r="P3170" t="s">
        <v>29</v>
      </c>
      <c r="Q3170">
        <v>1</v>
      </c>
      <c r="R3170" t="s">
        <v>30</v>
      </c>
      <c r="S3170">
        <v>19.350000000000001</v>
      </c>
      <c r="T3170">
        <v>1033</v>
      </c>
      <c r="U3170">
        <v>0</v>
      </c>
    </row>
    <row r="3171" spans="1:21" x14ac:dyDescent="0.25">
      <c r="A3171" t="s">
        <v>3203</v>
      </c>
      <c r="B3171">
        <v>1</v>
      </c>
      <c r="C3171">
        <v>0</v>
      </c>
      <c r="D3171">
        <v>1</v>
      </c>
      <c r="E3171">
        <v>1</v>
      </c>
      <c r="F3171">
        <v>52</v>
      </c>
      <c r="G3171">
        <v>1</v>
      </c>
      <c r="H3171" t="s">
        <v>23</v>
      </c>
      <c r="I3171" t="s">
        <v>25</v>
      </c>
      <c r="J3171" t="s">
        <v>23</v>
      </c>
      <c r="K3171" t="s">
        <v>22</v>
      </c>
      <c r="L3171" t="s">
        <v>22</v>
      </c>
      <c r="M3171" t="s">
        <v>22</v>
      </c>
      <c r="N3171" t="s">
        <v>22</v>
      </c>
      <c r="O3171" t="s">
        <v>23</v>
      </c>
      <c r="P3171" t="s">
        <v>29</v>
      </c>
      <c r="Q3171">
        <v>1</v>
      </c>
      <c r="R3171" t="s">
        <v>27</v>
      </c>
      <c r="S3171">
        <v>68.75</v>
      </c>
      <c r="T3171">
        <v>3482.85</v>
      </c>
      <c r="U3171">
        <v>0</v>
      </c>
    </row>
    <row r="3172" spans="1:21" x14ac:dyDescent="0.25">
      <c r="A3172" t="s">
        <v>3204</v>
      </c>
      <c r="B3172">
        <v>1</v>
      </c>
      <c r="C3172">
        <v>0</v>
      </c>
      <c r="D3172">
        <v>0</v>
      </c>
      <c r="E3172">
        <v>0</v>
      </c>
      <c r="F3172">
        <v>28</v>
      </c>
      <c r="G3172">
        <v>1</v>
      </c>
      <c r="H3172" t="s">
        <v>22</v>
      </c>
      <c r="I3172" t="s">
        <v>35</v>
      </c>
      <c r="J3172" t="s">
        <v>23</v>
      </c>
      <c r="K3172" t="s">
        <v>22</v>
      </c>
      <c r="L3172" t="s">
        <v>23</v>
      </c>
      <c r="M3172" t="s">
        <v>23</v>
      </c>
      <c r="N3172" t="s">
        <v>22</v>
      </c>
      <c r="O3172" t="s">
        <v>22</v>
      </c>
      <c r="P3172" t="s">
        <v>29</v>
      </c>
      <c r="Q3172">
        <v>0</v>
      </c>
      <c r="R3172" t="s">
        <v>27</v>
      </c>
      <c r="S3172">
        <v>100.2</v>
      </c>
      <c r="T3172">
        <v>2688.45</v>
      </c>
      <c r="U3172">
        <v>0</v>
      </c>
    </row>
    <row r="3173" spans="1:21" x14ac:dyDescent="0.25">
      <c r="A3173" t="s">
        <v>3205</v>
      </c>
      <c r="B3173">
        <v>0</v>
      </c>
      <c r="C3173">
        <v>0</v>
      </c>
      <c r="D3173">
        <v>0</v>
      </c>
      <c r="E3173">
        <v>0</v>
      </c>
      <c r="F3173">
        <v>21</v>
      </c>
      <c r="G3173">
        <v>1</v>
      </c>
      <c r="H3173" t="s">
        <v>23</v>
      </c>
      <c r="I3173" t="s">
        <v>23</v>
      </c>
      <c r="J3173" t="s">
        <v>44</v>
      </c>
      <c r="K3173" t="s">
        <v>44</v>
      </c>
      <c r="L3173" t="s">
        <v>44</v>
      </c>
      <c r="M3173" t="s">
        <v>44</v>
      </c>
      <c r="N3173" t="s">
        <v>44</v>
      </c>
      <c r="O3173" t="s">
        <v>44</v>
      </c>
      <c r="P3173" t="s">
        <v>45</v>
      </c>
      <c r="Q3173">
        <v>1</v>
      </c>
      <c r="R3173" t="s">
        <v>38</v>
      </c>
      <c r="S3173">
        <v>20.85</v>
      </c>
      <c r="T3173">
        <v>435.25</v>
      </c>
      <c r="U3173">
        <v>0</v>
      </c>
    </row>
    <row r="3174" spans="1:21" x14ac:dyDescent="0.25">
      <c r="A3174" t="s">
        <v>3206</v>
      </c>
      <c r="B3174">
        <v>1</v>
      </c>
      <c r="C3174">
        <v>0</v>
      </c>
      <c r="D3174">
        <v>0</v>
      </c>
      <c r="E3174">
        <v>1</v>
      </c>
      <c r="F3174">
        <v>25</v>
      </c>
      <c r="G3174">
        <v>1</v>
      </c>
      <c r="H3174" t="s">
        <v>23</v>
      </c>
      <c r="I3174" t="s">
        <v>35</v>
      </c>
      <c r="J3174" t="s">
        <v>23</v>
      </c>
      <c r="K3174" t="s">
        <v>22</v>
      </c>
      <c r="L3174" t="s">
        <v>23</v>
      </c>
      <c r="M3174" t="s">
        <v>23</v>
      </c>
      <c r="N3174" t="s">
        <v>22</v>
      </c>
      <c r="O3174" t="s">
        <v>22</v>
      </c>
      <c r="P3174" t="s">
        <v>26</v>
      </c>
      <c r="Q3174">
        <v>1</v>
      </c>
      <c r="R3174" t="s">
        <v>27</v>
      </c>
      <c r="S3174">
        <v>95.9</v>
      </c>
      <c r="T3174">
        <v>2448.75</v>
      </c>
      <c r="U3174">
        <v>1</v>
      </c>
    </row>
    <row r="3175" spans="1:21" x14ac:dyDescent="0.25">
      <c r="A3175" t="s">
        <v>3207</v>
      </c>
      <c r="B3175">
        <v>0</v>
      </c>
      <c r="C3175">
        <v>0</v>
      </c>
      <c r="D3175">
        <v>1</v>
      </c>
      <c r="E3175">
        <v>0</v>
      </c>
      <c r="F3175">
        <v>17</v>
      </c>
      <c r="G3175">
        <v>1</v>
      </c>
      <c r="H3175" t="s">
        <v>23</v>
      </c>
      <c r="I3175" t="s">
        <v>23</v>
      </c>
      <c r="J3175" t="s">
        <v>44</v>
      </c>
      <c r="K3175" t="s">
        <v>44</v>
      </c>
      <c r="L3175" t="s">
        <v>44</v>
      </c>
      <c r="M3175" t="s">
        <v>44</v>
      </c>
      <c r="N3175" t="s">
        <v>44</v>
      </c>
      <c r="O3175" t="s">
        <v>44</v>
      </c>
      <c r="P3175" t="s">
        <v>29</v>
      </c>
      <c r="Q3175">
        <v>0</v>
      </c>
      <c r="R3175" t="s">
        <v>30</v>
      </c>
      <c r="S3175">
        <v>19.350000000000001</v>
      </c>
      <c r="T3175">
        <v>307</v>
      </c>
      <c r="U3175">
        <v>0</v>
      </c>
    </row>
    <row r="3176" spans="1:21" x14ac:dyDescent="0.25">
      <c r="A3176" t="s">
        <v>3208</v>
      </c>
      <c r="B3176">
        <v>1</v>
      </c>
      <c r="C3176">
        <v>0</v>
      </c>
      <c r="D3176">
        <v>1</v>
      </c>
      <c r="E3176">
        <v>0</v>
      </c>
      <c r="F3176">
        <v>58</v>
      </c>
      <c r="G3176">
        <v>0</v>
      </c>
      <c r="H3176" t="s">
        <v>24</v>
      </c>
      <c r="I3176" t="s">
        <v>25</v>
      </c>
      <c r="J3176" t="s">
        <v>23</v>
      </c>
      <c r="K3176" t="s">
        <v>23</v>
      </c>
      <c r="L3176" t="s">
        <v>23</v>
      </c>
      <c r="M3176" t="s">
        <v>23</v>
      </c>
      <c r="N3176" t="s">
        <v>22</v>
      </c>
      <c r="O3176" t="s">
        <v>22</v>
      </c>
      <c r="P3176" t="s">
        <v>29</v>
      </c>
      <c r="Q3176">
        <v>1</v>
      </c>
      <c r="R3176" t="s">
        <v>38</v>
      </c>
      <c r="S3176">
        <v>45</v>
      </c>
      <c r="T3176">
        <v>2689.35</v>
      </c>
      <c r="U3176">
        <v>0</v>
      </c>
    </row>
    <row r="3177" spans="1:21" x14ac:dyDescent="0.25">
      <c r="A3177" t="s">
        <v>3209</v>
      </c>
      <c r="B3177">
        <v>1</v>
      </c>
      <c r="C3177">
        <v>1</v>
      </c>
      <c r="D3177">
        <v>1</v>
      </c>
      <c r="E3177">
        <v>0</v>
      </c>
      <c r="F3177">
        <v>17</v>
      </c>
      <c r="G3177">
        <v>1</v>
      </c>
      <c r="H3177" t="s">
        <v>23</v>
      </c>
      <c r="I3177" t="s">
        <v>35</v>
      </c>
      <c r="J3177" t="s">
        <v>23</v>
      </c>
      <c r="K3177" t="s">
        <v>23</v>
      </c>
      <c r="L3177" t="s">
        <v>23</v>
      </c>
      <c r="M3177" t="s">
        <v>23</v>
      </c>
      <c r="N3177" t="s">
        <v>23</v>
      </c>
      <c r="O3177" t="s">
        <v>22</v>
      </c>
      <c r="P3177" t="s">
        <v>26</v>
      </c>
      <c r="Q3177">
        <v>0</v>
      </c>
      <c r="R3177" t="s">
        <v>33</v>
      </c>
      <c r="S3177">
        <v>81.5</v>
      </c>
      <c r="T3177">
        <v>1329.2</v>
      </c>
      <c r="U3177">
        <v>1</v>
      </c>
    </row>
    <row r="3178" spans="1:21" x14ac:dyDescent="0.25">
      <c r="A3178" t="s">
        <v>3210</v>
      </c>
      <c r="B3178">
        <v>0</v>
      </c>
      <c r="C3178">
        <v>0</v>
      </c>
      <c r="D3178">
        <v>1</v>
      </c>
      <c r="E3178">
        <v>0</v>
      </c>
      <c r="F3178">
        <v>51</v>
      </c>
      <c r="G3178">
        <v>1</v>
      </c>
      <c r="H3178" t="s">
        <v>22</v>
      </c>
      <c r="I3178" t="s">
        <v>23</v>
      </c>
      <c r="J3178" t="s">
        <v>44</v>
      </c>
      <c r="K3178" t="s">
        <v>44</v>
      </c>
      <c r="L3178" t="s">
        <v>44</v>
      </c>
      <c r="M3178" t="s">
        <v>44</v>
      </c>
      <c r="N3178" t="s">
        <v>44</v>
      </c>
      <c r="O3178" t="s">
        <v>44</v>
      </c>
      <c r="P3178" t="s">
        <v>45</v>
      </c>
      <c r="Q3178">
        <v>0</v>
      </c>
      <c r="R3178" t="s">
        <v>30</v>
      </c>
      <c r="S3178">
        <v>25.5</v>
      </c>
      <c r="T3178">
        <v>1281.25</v>
      </c>
      <c r="U3178">
        <v>0</v>
      </c>
    </row>
    <row r="3179" spans="1:21" x14ac:dyDescent="0.25">
      <c r="A3179" t="s">
        <v>3211</v>
      </c>
      <c r="B3179">
        <v>1</v>
      </c>
      <c r="C3179">
        <v>0</v>
      </c>
      <c r="D3179">
        <v>1</v>
      </c>
      <c r="E3179">
        <v>1</v>
      </c>
      <c r="F3179">
        <v>72</v>
      </c>
      <c r="G3179">
        <v>0</v>
      </c>
      <c r="H3179" t="s">
        <v>24</v>
      </c>
      <c r="I3179" t="s">
        <v>25</v>
      </c>
      <c r="J3179" t="s">
        <v>22</v>
      </c>
      <c r="K3179" t="s">
        <v>23</v>
      </c>
      <c r="L3179" t="s">
        <v>22</v>
      </c>
      <c r="M3179" t="s">
        <v>22</v>
      </c>
      <c r="N3179" t="s">
        <v>22</v>
      </c>
      <c r="O3179" t="s">
        <v>23</v>
      </c>
      <c r="P3179" t="s">
        <v>45</v>
      </c>
      <c r="Q3179">
        <v>0</v>
      </c>
      <c r="R3179" t="s">
        <v>30</v>
      </c>
      <c r="S3179">
        <v>48.9</v>
      </c>
      <c r="T3179">
        <v>3527</v>
      </c>
      <c r="U3179">
        <v>0</v>
      </c>
    </row>
    <row r="3180" spans="1:21" x14ac:dyDescent="0.25">
      <c r="A3180" t="s">
        <v>3212</v>
      </c>
      <c r="B3180">
        <v>1</v>
      </c>
      <c r="C3180">
        <v>0</v>
      </c>
      <c r="D3180">
        <v>1</v>
      </c>
      <c r="E3180">
        <v>0</v>
      </c>
      <c r="F3180">
        <v>52</v>
      </c>
      <c r="G3180">
        <v>1</v>
      </c>
      <c r="H3180" t="s">
        <v>23</v>
      </c>
      <c r="I3180" t="s">
        <v>35</v>
      </c>
      <c r="J3180" t="s">
        <v>22</v>
      </c>
      <c r="K3180" t="s">
        <v>23</v>
      </c>
      <c r="L3180" t="s">
        <v>23</v>
      </c>
      <c r="M3180" t="s">
        <v>23</v>
      </c>
      <c r="N3180" t="s">
        <v>22</v>
      </c>
      <c r="O3180" t="s">
        <v>23</v>
      </c>
      <c r="P3180" t="s">
        <v>26</v>
      </c>
      <c r="Q3180">
        <v>0</v>
      </c>
      <c r="R3180" t="s">
        <v>27</v>
      </c>
      <c r="S3180">
        <v>84.1</v>
      </c>
      <c r="T3180">
        <v>4348.6499999999996</v>
      </c>
      <c r="U3180">
        <v>1</v>
      </c>
    </row>
    <row r="3181" spans="1:21" x14ac:dyDescent="0.25">
      <c r="A3181" t="s">
        <v>3213</v>
      </c>
      <c r="B3181">
        <v>0</v>
      </c>
      <c r="C3181">
        <v>0</v>
      </c>
      <c r="D3181">
        <v>0</v>
      </c>
      <c r="E3181">
        <v>0</v>
      </c>
      <c r="F3181">
        <v>27</v>
      </c>
      <c r="G3181">
        <v>1</v>
      </c>
      <c r="H3181" t="s">
        <v>23</v>
      </c>
      <c r="I3181" t="s">
        <v>23</v>
      </c>
      <c r="J3181" t="s">
        <v>44</v>
      </c>
      <c r="K3181" t="s">
        <v>44</v>
      </c>
      <c r="L3181" t="s">
        <v>44</v>
      </c>
      <c r="M3181" t="s">
        <v>44</v>
      </c>
      <c r="N3181" t="s">
        <v>44</v>
      </c>
      <c r="O3181" t="s">
        <v>44</v>
      </c>
      <c r="P3181" t="s">
        <v>45</v>
      </c>
      <c r="Q3181">
        <v>1</v>
      </c>
      <c r="R3181" t="s">
        <v>30</v>
      </c>
      <c r="S3181">
        <v>19.600000000000001</v>
      </c>
      <c r="T3181">
        <v>561.15</v>
      </c>
      <c r="U3181">
        <v>0</v>
      </c>
    </row>
    <row r="3182" spans="1:21" x14ac:dyDescent="0.25">
      <c r="A3182" t="s">
        <v>3214</v>
      </c>
      <c r="B3182">
        <v>0</v>
      </c>
      <c r="C3182">
        <v>0</v>
      </c>
      <c r="D3182">
        <v>0</v>
      </c>
      <c r="E3182">
        <v>0</v>
      </c>
      <c r="F3182">
        <v>3</v>
      </c>
      <c r="G3182">
        <v>1</v>
      </c>
      <c r="H3182" t="s">
        <v>23</v>
      </c>
      <c r="I3182" t="s">
        <v>23</v>
      </c>
      <c r="J3182" t="s">
        <v>44</v>
      </c>
      <c r="K3182" t="s">
        <v>44</v>
      </c>
      <c r="L3182" t="s">
        <v>44</v>
      </c>
      <c r="M3182" t="s">
        <v>44</v>
      </c>
      <c r="N3182" t="s">
        <v>44</v>
      </c>
      <c r="O3182" t="s">
        <v>44</v>
      </c>
      <c r="P3182" t="s">
        <v>26</v>
      </c>
      <c r="Q3182">
        <v>0</v>
      </c>
      <c r="R3182" t="s">
        <v>30</v>
      </c>
      <c r="S3182">
        <v>20</v>
      </c>
      <c r="T3182">
        <v>63.6</v>
      </c>
      <c r="U3182">
        <v>0</v>
      </c>
    </row>
    <row r="3183" spans="1:21" x14ac:dyDescent="0.25">
      <c r="A3183" t="s">
        <v>3215</v>
      </c>
      <c r="B3183">
        <v>0</v>
      </c>
      <c r="C3183">
        <v>0</v>
      </c>
      <c r="D3183">
        <v>1</v>
      </c>
      <c r="E3183">
        <v>0</v>
      </c>
      <c r="F3183">
        <v>64</v>
      </c>
      <c r="G3183">
        <v>1</v>
      </c>
      <c r="H3183" t="s">
        <v>22</v>
      </c>
      <c r="I3183" t="s">
        <v>25</v>
      </c>
      <c r="J3183" t="s">
        <v>22</v>
      </c>
      <c r="K3183" t="s">
        <v>22</v>
      </c>
      <c r="L3183" t="s">
        <v>22</v>
      </c>
      <c r="M3183" t="s">
        <v>22</v>
      </c>
      <c r="N3183" t="s">
        <v>23</v>
      </c>
      <c r="O3183" t="s">
        <v>22</v>
      </c>
      <c r="P3183" t="s">
        <v>45</v>
      </c>
      <c r="Q3183">
        <v>1</v>
      </c>
      <c r="R3183" t="s">
        <v>30</v>
      </c>
      <c r="S3183">
        <v>81.3</v>
      </c>
      <c r="T3183">
        <v>5129.3</v>
      </c>
      <c r="U3183">
        <v>0</v>
      </c>
    </row>
    <row r="3184" spans="1:21" x14ac:dyDescent="0.25">
      <c r="A3184" t="s">
        <v>3216</v>
      </c>
      <c r="B3184">
        <v>0</v>
      </c>
      <c r="C3184">
        <v>0</v>
      </c>
      <c r="D3184">
        <v>1</v>
      </c>
      <c r="E3184">
        <v>0</v>
      </c>
      <c r="F3184">
        <v>45</v>
      </c>
      <c r="G3184">
        <v>1</v>
      </c>
      <c r="H3184" t="s">
        <v>23</v>
      </c>
      <c r="I3184" t="s">
        <v>35</v>
      </c>
      <c r="J3184" t="s">
        <v>23</v>
      </c>
      <c r="K3184" t="s">
        <v>23</v>
      </c>
      <c r="L3184" t="s">
        <v>23</v>
      </c>
      <c r="M3184" t="s">
        <v>22</v>
      </c>
      <c r="N3184" t="s">
        <v>22</v>
      </c>
      <c r="O3184" t="s">
        <v>22</v>
      </c>
      <c r="P3184" t="s">
        <v>45</v>
      </c>
      <c r="Q3184">
        <v>1</v>
      </c>
      <c r="R3184" t="s">
        <v>38</v>
      </c>
      <c r="S3184">
        <v>95.2</v>
      </c>
      <c r="T3184">
        <v>4285.8</v>
      </c>
      <c r="U3184">
        <v>0</v>
      </c>
    </row>
    <row r="3185" spans="1:21" x14ac:dyDescent="0.25">
      <c r="A3185" t="s">
        <v>3217</v>
      </c>
      <c r="B3185">
        <v>1</v>
      </c>
      <c r="C3185">
        <v>1</v>
      </c>
      <c r="D3185">
        <v>1</v>
      </c>
      <c r="E3185">
        <v>0</v>
      </c>
      <c r="F3185">
        <v>3</v>
      </c>
      <c r="G3185">
        <v>0</v>
      </c>
      <c r="H3185" t="s">
        <v>24</v>
      </c>
      <c r="I3185" t="s">
        <v>25</v>
      </c>
      <c r="J3185" t="s">
        <v>23</v>
      </c>
      <c r="K3185" t="s">
        <v>23</v>
      </c>
      <c r="L3185" t="s">
        <v>23</v>
      </c>
      <c r="M3185" t="s">
        <v>23</v>
      </c>
      <c r="N3185" t="s">
        <v>22</v>
      </c>
      <c r="O3185" t="s">
        <v>23</v>
      </c>
      <c r="P3185" t="s">
        <v>26</v>
      </c>
      <c r="Q3185">
        <v>1</v>
      </c>
      <c r="R3185" t="s">
        <v>30</v>
      </c>
      <c r="S3185">
        <v>36.450000000000003</v>
      </c>
      <c r="T3185">
        <v>93.7</v>
      </c>
      <c r="U3185">
        <v>1</v>
      </c>
    </row>
    <row r="3186" spans="1:21" x14ac:dyDescent="0.25">
      <c r="A3186" t="s">
        <v>3218</v>
      </c>
      <c r="B3186">
        <v>0</v>
      </c>
      <c r="C3186">
        <v>0</v>
      </c>
      <c r="D3186">
        <v>1</v>
      </c>
      <c r="E3186">
        <v>0</v>
      </c>
      <c r="F3186">
        <v>71</v>
      </c>
      <c r="G3186">
        <v>1</v>
      </c>
      <c r="H3186" t="s">
        <v>22</v>
      </c>
      <c r="I3186" t="s">
        <v>25</v>
      </c>
      <c r="J3186" t="s">
        <v>23</v>
      </c>
      <c r="K3186" t="s">
        <v>22</v>
      </c>
      <c r="L3186" t="s">
        <v>22</v>
      </c>
      <c r="M3186" t="s">
        <v>22</v>
      </c>
      <c r="N3186" t="s">
        <v>22</v>
      </c>
      <c r="O3186" t="s">
        <v>22</v>
      </c>
      <c r="P3186" t="s">
        <v>45</v>
      </c>
      <c r="Q3186">
        <v>1</v>
      </c>
      <c r="R3186" t="s">
        <v>38</v>
      </c>
      <c r="S3186">
        <v>83.3</v>
      </c>
      <c r="T3186">
        <v>5894.5</v>
      </c>
      <c r="U3186">
        <v>0</v>
      </c>
    </row>
    <row r="3187" spans="1:21" x14ac:dyDescent="0.25">
      <c r="A3187" t="s">
        <v>3219</v>
      </c>
      <c r="B3187">
        <v>0</v>
      </c>
      <c r="C3187">
        <v>1</v>
      </c>
      <c r="D3187">
        <v>0</v>
      </c>
      <c r="E3187">
        <v>0</v>
      </c>
      <c r="F3187">
        <v>1</v>
      </c>
      <c r="G3187">
        <v>0</v>
      </c>
      <c r="H3187" t="s">
        <v>24</v>
      </c>
      <c r="I3187" t="s">
        <v>25</v>
      </c>
      <c r="J3187" t="s">
        <v>23</v>
      </c>
      <c r="K3187" t="s">
        <v>23</v>
      </c>
      <c r="L3187" t="s">
        <v>23</v>
      </c>
      <c r="M3187" t="s">
        <v>23</v>
      </c>
      <c r="N3187" t="s">
        <v>23</v>
      </c>
      <c r="O3187" t="s">
        <v>23</v>
      </c>
      <c r="P3187" t="s">
        <v>26</v>
      </c>
      <c r="Q3187">
        <v>0</v>
      </c>
      <c r="R3187" t="s">
        <v>30</v>
      </c>
      <c r="S3187">
        <v>25.05</v>
      </c>
      <c r="T3187">
        <v>25.05</v>
      </c>
      <c r="U3187">
        <v>1</v>
      </c>
    </row>
    <row r="3188" spans="1:21" x14ac:dyDescent="0.25">
      <c r="A3188" t="s">
        <v>3220</v>
      </c>
      <c r="B3188">
        <v>0</v>
      </c>
      <c r="C3188">
        <v>0</v>
      </c>
      <c r="D3188">
        <v>1</v>
      </c>
      <c r="E3188">
        <v>1</v>
      </c>
      <c r="F3188">
        <v>58</v>
      </c>
      <c r="G3188">
        <v>1</v>
      </c>
      <c r="H3188" t="s">
        <v>23</v>
      </c>
      <c r="I3188" t="s">
        <v>23</v>
      </c>
      <c r="J3188" t="s">
        <v>44</v>
      </c>
      <c r="K3188" t="s">
        <v>44</v>
      </c>
      <c r="L3188" t="s">
        <v>44</v>
      </c>
      <c r="M3188" t="s">
        <v>44</v>
      </c>
      <c r="N3188" t="s">
        <v>44</v>
      </c>
      <c r="O3188" t="s">
        <v>44</v>
      </c>
      <c r="P3188" t="s">
        <v>45</v>
      </c>
      <c r="Q3188">
        <v>0</v>
      </c>
      <c r="R3188" t="s">
        <v>38</v>
      </c>
      <c r="S3188">
        <v>20.3</v>
      </c>
      <c r="T3188">
        <v>1160.75</v>
      </c>
      <c r="U3188">
        <v>0</v>
      </c>
    </row>
    <row r="3189" spans="1:21" x14ac:dyDescent="0.25">
      <c r="A3189" t="s">
        <v>3221</v>
      </c>
      <c r="B3189">
        <v>1</v>
      </c>
      <c r="C3189">
        <v>0</v>
      </c>
      <c r="D3189">
        <v>1</v>
      </c>
      <c r="E3189">
        <v>1</v>
      </c>
      <c r="F3189">
        <v>34</v>
      </c>
      <c r="G3189">
        <v>1</v>
      </c>
      <c r="H3189" t="s">
        <v>23</v>
      </c>
      <c r="I3189" t="s">
        <v>35</v>
      </c>
      <c r="J3189" t="s">
        <v>23</v>
      </c>
      <c r="K3189" t="s">
        <v>22</v>
      </c>
      <c r="L3189" t="s">
        <v>22</v>
      </c>
      <c r="M3189" t="s">
        <v>23</v>
      </c>
      <c r="N3189" t="s">
        <v>22</v>
      </c>
      <c r="O3189" t="s">
        <v>23</v>
      </c>
      <c r="P3189" t="s">
        <v>26</v>
      </c>
      <c r="Q3189">
        <v>1</v>
      </c>
      <c r="R3189" t="s">
        <v>27</v>
      </c>
      <c r="S3189">
        <v>89.85</v>
      </c>
      <c r="T3189">
        <v>3091.75</v>
      </c>
      <c r="U3189">
        <v>0</v>
      </c>
    </row>
    <row r="3190" spans="1:21" x14ac:dyDescent="0.25">
      <c r="A3190" t="s">
        <v>3222</v>
      </c>
      <c r="B3190">
        <v>0</v>
      </c>
      <c r="C3190">
        <v>0</v>
      </c>
      <c r="D3190">
        <v>0</v>
      </c>
      <c r="E3190">
        <v>0</v>
      </c>
      <c r="F3190">
        <v>8</v>
      </c>
      <c r="G3190">
        <v>1</v>
      </c>
      <c r="H3190" t="s">
        <v>23</v>
      </c>
      <c r="I3190" t="s">
        <v>25</v>
      </c>
      <c r="J3190" t="s">
        <v>22</v>
      </c>
      <c r="K3190" t="s">
        <v>23</v>
      </c>
      <c r="L3190" t="s">
        <v>23</v>
      </c>
      <c r="M3190" t="s">
        <v>23</v>
      </c>
      <c r="N3190" t="s">
        <v>23</v>
      </c>
      <c r="O3190" t="s">
        <v>23</v>
      </c>
      <c r="P3190" t="s">
        <v>26</v>
      </c>
      <c r="Q3190">
        <v>1</v>
      </c>
      <c r="R3190" t="s">
        <v>27</v>
      </c>
      <c r="S3190">
        <v>49.85</v>
      </c>
      <c r="T3190">
        <v>365.55</v>
      </c>
      <c r="U3190">
        <v>1</v>
      </c>
    </row>
    <row r="3191" spans="1:21" x14ac:dyDescent="0.25">
      <c r="A3191" t="s">
        <v>3223</v>
      </c>
      <c r="B3191">
        <v>0</v>
      </c>
      <c r="C3191">
        <v>0</v>
      </c>
      <c r="D3191">
        <v>1</v>
      </c>
      <c r="E3191">
        <v>1</v>
      </c>
      <c r="F3191">
        <v>15</v>
      </c>
      <c r="G3191">
        <v>1</v>
      </c>
      <c r="H3191" t="s">
        <v>23</v>
      </c>
      <c r="I3191" t="s">
        <v>23</v>
      </c>
      <c r="J3191" t="s">
        <v>44</v>
      </c>
      <c r="K3191" t="s">
        <v>44</v>
      </c>
      <c r="L3191" t="s">
        <v>44</v>
      </c>
      <c r="M3191" t="s">
        <v>44</v>
      </c>
      <c r="N3191" t="s">
        <v>44</v>
      </c>
      <c r="O3191" t="s">
        <v>44</v>
      </c>
      <c r="P3191" t="s">
        <v>26</v>
      </c>
      <c r="Q3191">
        <v>0</v>
      </c>
      <c r="R3191" t="s">
        <v>30</v>
      </c>
      <c r="S3191">
        <v>19.8</v>
      </c>
      <c r="T3191">
        <v>272.95</v>
      </c>
      <c r="U3191">
        <v>0</v>
      </c>
    </row>
    <row r="3192" spans="1:21" x14ac:dyDescent="0.25">
      <c r="A3192" t="s">
        <v>3224</v>
      </c>
      <c r="B3192">
        <v>1</v>
      </c>
      <c r="C3192">
        <v>0</v>
      </c>
      <c r="D3192">
        <v>1</v>
      </c>
      <c r="E3192">
        <v>1</v>
      </c>
      <c r="F3192">
        <v>66</v>
      </c>
      <c r="G3192">
        <v>0</v>
      </c>
      <c r="H3192" t="s">
        <v>24</v>
      </c>
      <c r="I3192" t="s">
        <v>25</v>
      </c>
      <c r="J3192" t="s">
        <v>23</v>
      </c>
      <c r="K3192" t="s">
        <v>23</v>
      </c>
      <c r="L3192" t="s">
        <v>22</v>
      </c>
      <c r="M3192" t="s">
        <v>22</v>
      </c>
      <c r="N3192" t="s">
        <v>22</v>
      </c>
      <c r="O3192" t="s">
        <v>22</v>
      </c>
      <c r="P3192" t="s">
        <v>45</v>
      </c>
      <c r="Q3192">
        <v>0</v>
      </c>
      <c r="R3192" t="s">
        <v>33</v>
      </c>
      <c r="S3192">
        <v>54.65</v>
      </c>
      <c r="T3192">
        <v>3632</v>
      </c>
      <c r="U3192">
        <v>0</v>
      </c>
    </row>
    <row r="3193" spans="1:21" x14ac:dyDescent="0.25">
      <c r="A3193" t="s">
        <v>3225</v>
      </c>
      <c r="B3193">
        <v>1</v>
      </c>
      <c r="C3193">
        <v>1</v>
      </c>
      <c r="D3193">
        <v>0</v>
      </c>
      <c r="E3193">
        <v>0</v>
      </c>
      <c r="F3193">
        <v>12</v>
      </c>
      <c r="G3193">
        <v>0</v>
      </c>
      <c r="H3193" t="s">
        <v>24</v>
      </c>
      <c r="I3193" t="s">
        <v>25</v>
      </c>
      <c r="J3193" t="s">
        <v>23</v>
      </c>
      <c r="K3193" t="s">
        <v>22</v>
      </c>
      <c r="L3193" t="s">
        <v>23</v>
      </c>
      <c r="M3193" t="s">
        <v>23</v>
      </c>
      <c r="N3193" t="s">
        <v>23</v>
      </c>
      <c r="O3193" t="s">
        <v>23</v>
      </c>
      <c r="P3193" t="s">
        <v>26</v>
      </c>
      <c r="Q3193">
        <v>1</v>
      </c>
      <c r="R3193" t="s">
        <v>38</v>
      </c>
      <c r="S3193">
        <v>29.35</v>
      </c>
      <c r="T3193">
        <v>381.2</v>
      </c>
      <c r="U3193">
        <v>0</v>
      </c>
    </row>
    <row r="3194" spans="1:21" x14ac:dyDescent="0.25">
      <c r="A3194" t="s">
        <v>3226</v>
      </c>
      <c r="B3194">
        <v>1</v>
      </c>
      <c r="C3194">
        <v>0</v>
      </c>
      <c r="D3194">
        <v>0</v>
      </c>
      <c r="E3194">
        <v>0</v>
      </c>
      <c r="F3194">
        <v>58</v>
      </c>
      <c r="G3194">
        <v>1</v>
      </c>
      <c r="H3194" t="s">
        <v>23</v>
      </c>
      <c r="I3194" t="s">
        <v>23</v>
      </c>
      <c r="J3194" t="s">
        <v>44</v>
      </c>
      <c r="K3194" t="s">
        <v>44</v>
      </c>
      <c r="L3194" t="s">
        <v>44</v>
      </c>
      <c r="M3194" t="s">
        <v>44</v>
      </c>
      <c r="N3194" t="s">
        <v>44</v>
      </c>
      <c r="O3194" t="s">
        <v>44</v>
      </c>
      <c r="P3194" t="s">
        <v>45</v>
      </c>
      <c r="Q3194">
        <v>1</v>
      </c>
      <c r="R3194" t="s">
        <v>33</v>
      </c>
      <c r="S3194">
        <v>19.149999999999999</v>
      </c>
      <c r="T3194">
        <v>1035.5</v>
      </c>
      <c r="U3194">
        <v>0</v>
      </c>
    </row>
    <row r="3195" spans="1:21" x14ac:dyDescent="0.25">
      <c r="A3195" t="s">
        <v>3227</v>
      </c>
      <c r="B3195">
        <v>0</v>
      </c>
      <c r="C3195">
        <v>0</v>
      </c>
      <c r="D3195">
        <v>1</v>
      </c>
      <c r="E3195">
        <v>1</v>
      </c>
      <c r="F3195">
        <v>3</v>
      </c>
      <c r="G3195">
        <v>1</v>
      </c>
      <c r="H3195" t="s">
        <v>23</v>
      </c>
      <c r="I3195" t="s">
        <v>23</v>
      </c>
      <c r="J3195" t="s">
        <v>44</v>
      </c>
      <c r="K3195" t="s">
        <v>44</v>
      </c>
      <c r="L3195" t="s">
        <v>44</v>
      </c>
      <c r="M3195" t="s">
        <v>44</v>
      </c>
      <c r="N3195" t="s">
        <v>44</v>
      </c>
      <c r="O3195" t="s">
        <v>44</v>
      </c>
      <c r="P3195" t="s">
        <v>45</v>
      </c>
      <c r="Q3195">
        <v>0</v>
      </c>
      <c r="R3195" t="s">
        <v>30</v>
      </c>
      <c r="S3195">
        <v>19.100000000000001</v>
      </c>
      <c r="T3195">
        <v>52</v>
      </c>
      <c r="U3195">
        <v>0</v>
      </c>
    </row>
    <row r="3196" spans="1:21" x14ac:dyDescent="0.25">
      <c r="A3196" t="s">
        <v>3228</v>
      </c>
      <c r="B3196">
        <v>0</v>
      </c>
      <c r="C3196">
        <v>1</v>
      </c>
      <c r="D3196">
        <v>1</v>
      </c>
      <c r="E3196">
        <v>0</v>
      </c>
      <c r="F3196">
        <v>43</v>
      </c>
      <c r="G3196">
        <v>0</v>
      </c>
      <c r="H3196" t="s">
        <v>24</v>
      </c>
      <c r="I3196" t="s">
        <v>25</v>
      </c>
      <c r="J3196" t="s">
        <v>23</v>
      </c>
      <c r="K3196" t="s">
        <v>22</v>
      </c>
      <c r="L3196" t="s">
        <v>22</v>
      </c>
      <c r="M3196" t="s">
        <v>23</v>
      </c>
      <c r="N3196" t="s">
        <v>22</v>
      </c>
      <c r="O3196" t="s">
        <v>22</v>
      </c>
      <c r="P3196" t="s">
        <v>26</v>
      </c>
      <c r="Q3196">
        <v>0</v>
      </c>
      <c r="R3196" t="s">
        <v>38</v>
      </c>
      <c r="S3196">
        <v>55.55</v>
      </c>
      <c r="T3196">
        <v>2342.1999999999998</v>
      </c>
      <c r="U3196">
        <v>1</v>
      </c>
    </row>
    <row r="3197" spans="1:21" x14ac:dyDescent="0.25">
      <c r="A3197" t="s">
        <v>3229</v>
      </c>
      <c r="B3197">
        <v>0</v>
      </c>
      <c r="C3197">
        <v>0</v>
      </c>
      <c r="D3197">
        <v>0</v>
      </c>
      <c r="E3197">
        <v>0</v>
      </c>
      <c r="F3197">
        <v>9</v>
      </c>
      <c r="G3197">
        <v>1</v>
      </c>
      <c r="H3197" t="s">
        <v>23</v>
      </c>
      <c r="I3197" t="s">
        <v>35</v>
      </c>
      <c r="J3197" t="s">
        <v>23</v>
      </c>
      <c r="K3197" t="s">
        <v>22</v>
      </c>
      <c r="L3197" t="s">
        <v>22</v>
      </c>
      <c r="M3197" t="s">
        <v>23</v>
      </c>
      <c r="N3197" t="s">
        <v>23</v>
      </c>
      <c r="O3197" t="s">
        <v>23</v>
      </c>
      <c r="P3197" t="s">
        <v>26</v>
      </c>
      <c r="Q3197">
        <v>0</v>
      </c>
      <c r="R3197" t="s">
        <v>27</v>
      </c>
      <c r="S3197">
        <v>80.55</v>
      </c>
      <c r="T3197">
        <v>653.9</v>
      </c>
      <c r="U3197">
        <v>0</v>
      </c>
    </row>
    <row r="3198" spans="1:21" x14ac:dyDescent="0.25">
      <c r="A3198" t="s">
        <v>3230</v>
      </c>
      <c r="B3198">
        <v>0</v>
      </c>
      <c r="C3198">
        <v>0</v>
      </c>
      <c r="D3198">
        <v>0</v>
      </c>
      <c r="E3198">
        <v>0</v>
      </c>
      <c r="F3198">
        <v>3</v>
      </c>
      <c r="G3198">
        <v>1</v>
      </c>
      <c r="H3198" t="s">
        <v>23</v>
      </c>
      <c r="I3198" t="s">
        <v>23</v>
      </c>
      <c r="J3198" t="s">
        <v>44</v>
      </c>
      <c r="K3198" t="s">
        <v>44</v>
      </c>
      <c r="L3198" t="s">
        <v>44</v>
      </c>
      <c r="M3198" t="s">
        <v>44</v>
      </c>
      <c r="N3198" t="s">
        <v>44</v>
      </c>
      <c r="O3198" t="s">
        <v>44</v>
      </c>
      <c r="P3198" t="s">
        <v>29</v>
      </c>
      <c r="Q3198">
        <v>0</v>
      </c>
      <c r="R3198" t="s">
        <v>30</v>
      </c>
      <c r="S3198">
        <v>20.25</v>
      </c>
      <c r="T3198">
        <v>71.2</v>
      </c>
      <c r="U3198">
        <v>0</v>
      </c>
    </row>
    <row r="3199" spans="1:21" x14ac:dyDescent="0.25">
      <c r="A3199" t="s">
        <v>3231</v>
      </c>
      <c r="B3199">
        <v>0</v>
      </c>
      <c r="C3199">
        <v>0</v>
      </c>
      <c r="D3199">
        <v>1</v>
      </c>
      <c r="E3199">
        <v>1</v>
      </c>
      <c r="F3199">
        <v>22</v>
      </c>
      <c r="G3199">
        <v>1</v>
      </c>
      <c r="H3199" t="s">
        <v>23</v>
      </c>
      <c r="I3199" t="s">
        <v>25</v>
      </c>
      <c r="J3199" t="s">
        <v>23</v>
      </c>
      <c r="K3199" t="s">
        <v>22</v>
      </c>
      <c r="L3199" t="s">
        <v>23</v>
      </c>
      <c r="M3199" t="s">
        <v>23</v>
      </c>
      <c r="N3199" t="s">
        <v>22</v>
      </c>
      <c r="O3199" t="s">
        <v>22</v>
      </c>
      <c r="P3199" t="s">
        <v>29</v>
      </c>
      <c r="Q3199">
        <v>1</v>
      </c>
      <c r="R3199" t="s">
        <v>33</v>
      </c>
      <c r="S3199">
        <v>69.5</v>
      </c>
      <c r="T3199">
        <v>1498.2</v>
      </c>
      <c r="U3199">
        <v>1</v>
      </c>
    </row>
    <row r="3200" spans="1:21" x14ac:dyDescent="0.25">
      <c r="A3200" t="s">
        <v>3232</v>
      </c>
      <c r="B3200">
        <v>1</v>
      </c>
      <c r="C3200">
        <v>0</v>
      </c>
      <c r="D3200">
        <v>1</v>
      </c>
      <c r="E3200">
        <v>0</v>
      </c>
      <c r="F3200">
        <v>40</v>
      </c>
      <c r="G3200">
        <v>1</v>
      </c>
      <c r="H3200" t="s">
        <v>22</v>
      </c>
      <c r="I3200" t="s">
        <v>35</v>
      </c>
      <c r="J3200" t="s">
        <v>23</v>
      </c>
      <c r="K3200" t="s">
        <v>22</v>
      </c>
      <c r="L3200" t="s">
        <v>22</v>
      </c>
      <c r="M3200" t="s">
        <v>23</v>
      </c>
      <c r="N3200" t="s">
        <v>22</v>
      </c>
      <c r="O3200" t="s">
        <v>22</v>
      </c>
      <c r="P3200" t="s">
        <v>29</v>
      </c>
      <c r="Q3200">
        <v>1</v>
      </c>
      <c r="R3200" t="s">
        <v>33</v>
      </c>
      <c r="S3200">
        <v>106</v>
      </c>
      <c r="T3200">
        <v>4178.6499999999996</v>
      </c>
      <c r="U3200">
        <v>0</v>
      </c>
    </row>
    <row r="3201" spans="1:21" x14ac:dyDescent="0.25">
      <c r="A3201" t="s">
        <v>3233</v>
      </c>
      <c r="B3201">
        <v>0</v>
      </c>
      <c r="C3201">
        <v>0</v>
      </c>
      <c r="D3201">
        <v>0</v>
      </c>
      <c r="E3201">
        <v>0</v>
      </c>
      <c r="F3201">
        <v>68</v>
      </c>
      <c r="G3201">
        <v>1</v>
      </c>
      <c r="H3201" t="s">
        <v>22</v>
      </c>
      <c r="I3201" t="s">
        <v>23</v>
      </c>
      <c r="J3201" t="s">
        <v>44</v>
      </c>
      <c r="K3201" t="s">
        <v>44</v>
      </c>
      <c r="L3201" t="s">
        <v>44</v>
      </c>
      <c r="M3201" t="s">
        <v>44</v>
      </c>
      <c r="N3201" t="s">
        <v>44</v>
      </c>
      <c r="O3201" t="s">
        <v>44</v>
      </c>
      <c r="P3201" t="s">
        <v>45</v>
      </c>
      <c r="Q3201">
        <v>0</v>
      </c>
      <c r="R3201" t="s">
        <v>33</v>
      </c>
      <c r="S3201">
        <v>25.5</v>
      </c>
      <c r="T3201">
        <v>1821.8</v>
      </c>
      <c r="U3201">
        <v>0</v>
      </c>
    </row>
    <row r="3202" spans="1:21" x14ac:dyDescent="0.25">
      <c r="A3202" t="s">
        <v>3234</v>
      </c>
      <c r="B3202">
        <v>1</v>
      </c>
      <c r="C3202">
        <v>0</v>
      </c>
      <c r="D3202">
        <v>1</v>
      </c>
      <c r="E3202">
        <v>0</v>
      </c>
      <c r="F3202">
        <v>54</v>
      </c>
      <c r="G3202">
        <v>1</v>
      </c>
      <c r="H3202" t="s">
        <v>22</v>
      </c>
      <c r="I3202" t="s">
        <v>35</v>
      </c>
      <c r="J3202" t="s">
        <v>23</v>
      </c>
      <c r="K3202" t="s">
        <v>22</v>
      </c>
      <c r="L3202" t="s">
        <v>22</v>
      </c>
      <c r="M3202" t="s">
        <v>23</v>
      </c>
      <c r="N3202" t="s">
        <v>22</v>
      </c>
      <c r="O3202" t="s">
        <v>22</v>
      </c>
      <c r="P3202" t="s">
        <v>26</v>
      </c>
      <c r="Q3202">
        <v>1</v>
      </c>
      <c r="R3202" t="s">
        <v>27</v>
      </c>
      <c r="S3202">
        <v>104.3</v>
      </c>
      <c r="T3202">
        <v>5278.15</v>
      </c>
      <c r="U3202">
        <v>1</v>
      </c>
    </row>
    <row r="3203" spans="1:21" x14ac:dyDescent="0.25">
      <c r="A3203" t="s">
        <v>3235</v>
      </c>
      <c r="B3203">
        <v>0</v>
      </c>
      <c r="C3203">
        <v>0</v>
      </c>
      <c r="D3203">
        <v>0</v>
      </c>
      <c r="E3203">
        <v>0</v>
      </c>
      <c r="F3203">
        <v>50</v>
      </c>
      <c r="G3203">
        <v>1</v>
      </c>
      <c r="H3203" t="s">
        <v>22</v>
      </c>
      <c r="I3203" t="s">
        <v>25</v>
      </c>
      <c r="J3203" t="s">
        <v>23</v>
      </c>
      <c r="K3203" t="s">
        <v>22</v>
      </c>
      <c r="L3203" t="s">
        <v>23</v>
      </c>
      <c r="M3203" t="s">
        <v>22</v>
      </c>
      <c r="N3203" t="s">
        <v>22</v>
      </c>
      <c r="O3203" t="s">
        <v>22</v>
      </c>
      <c r="P3203" t="s">
        <v>45</v>
      </c>
      <c r="Q3203">
        <v>1</v>
      </c>
      <c r="R3203" t="s">
        <v>30</v>
      </c>
      <c r="S3203">
        <v>79.599999999999994</v>
      </c>
      <c r="T3203">
        <v>4024.2</v>
      </c>
      <c r="U3203">
        <v>0</v>
      </c>
    </row>
    <row r="3204" spans="1:21" x14ac:dyDescent="0.25">
      <c r="A3204" t="s">
        <v>3236</v>
      </c>
      <c r="B3204">
        <v>1</v>
      </c>
      <c r="C3204">
        <v>0</v>
      </c>
      <c r="D3204">
        <v>0</v>
      </c>
      <c r="E3204">
        <v>0</v>
      </c>
      <c r="F3204">
        <v>1</v>
      </c>
      <c r="G3204">
        <v>1</v>
      </c>
      <c r="H3204" t="s">
        <v>23</v>
      </c>
      <c r="I3204" t="s">
        <v>25</v>
      </c>
      <c r="J3204" t="s">
        <v>23</v>
      </c>
      <c r="K3204" t="s">
        <v>23</v>
      </c>
      <c r="L3204" t="s">
        <v>23</v>
      </c>
      <c r="M3204" t="s">
        <v>23</v>
      </c>
      <c r="N3204" t="s">
        <v>23</v>
      </c>
      <c r="O3204" t="s">
        <v>22</v>
      </c>
      <c r="P3204" t="s">
        <v>26</v>
      </c>
      <c r="Q3204">
        <v>1</v>
      </c>
      <c r="R3204" t="s">
        <v>27</v>
      </c>
      <c r="S3204">
        <v>55.25</v>
      </c>
      <c r="T3204">
        <v>55.25</v>
      </c>
      <c r="U3204">
        <v>0</v>
      </c>
    </row>
    <row r="3205" spans="1:21" x14ac:dyDescent="0.25">
      <c r="A3205" t="s">
        <v>3237</v>
      </c>
      <c r="B3205">
        <v>0</v>
      </c>
      <c r="C3205">
        <v>0</v>
      </c>
      <c r="D3205">
        <v>1</v>
      </c>
      <c r="E3205">
        <v>0</v>
      </c>
      <c r="F3205">
        <v>72</v>
      </c>
      <c r="G3205">
        <v>1</v>
      </c>
      <c r="H3205" t="s">
        <v>22</v>
      </c>
      <c r="I3205" t="s">
        <v>25</v>
      </c>
      <c r="J3205" t="s">
        <v>22</v>
      </c>
      <c r="K3205" t="s">
        <v>22</v>
      </c>
      <c r="L3205" t="s">
        <v>22</v>
      </c>
      <c r="M3205" t="s">
        <v>22</v>
      </c>
      <c r="N3205" t="s">
        <v>22</v>
      </c>
      <c r="O3205" t="s">
        <v>22</v>
      </c>
      <c r="P3205" t="s">
        <v>45</v>
      </c>
      <c r="Q3205">
        <v>0</v>
      </c>
      <c r="R3205" t="s">
        <v>33</v>
      </c>
      <c r="S3205">
        <v>88.05</v>
      </c>
      <c r="T3205">
        <v>6520.8</v>
      </c>
      <c r="U3205">
        <v>0</v>
      </c>
    </row>
    <row r="3206" spans="1:21" x14ac:dyDescent="0.25">
      <c r="A3206" t="s">
        <v>3238</v>
      </c>
      <c r="B3206">
        <v>1</v>
      </c>
      <c r="C3206">
        <v>0</v>
      </c>
      <c r="D3206">
        <v>0</v>
      </c>
      <c r="E3206">
        <v>1</v>
      </c>
      <c r="F3206">
        <v>40</v>
      </c>
      <c r="G3206">
        <v>1</v>
      </c>
      <c r="H3206" t="s">
        <v>23</v>
      </c>
      <c r="I3206" t="s">
        <v>23</v>
      </c>
      <c r="J3206" t="s">
        <v>44</v>
      </c>
      <c r="K3206" t="s">
        <v>44</v>
      </c>
      <c r="L3206" t="s">
        <v>44</v>
      </c>
      <c r="M3206" t="s">
        <v>44</v>
      </c>
      <c r="N3206" t="s">
        <v>44</v>
      </c>
      <c r="O3206" t="s">
        <v>44</v>
      </c>
      <c r="P3206" t="s">
        <v>29</v>
      </c>
      <c r="Q3206">
        <v>1</v>
      </c>
      <c r="R3206" t="s">
        <v>33</v>
      </c>
      <c r="S3206">
        <v>20.399999999999999</v>
      </c>
      <c r="T3206">
        <v>854.9</v>
      </c>
      <c r="U3206">
        <v>0</v>
      </c>
    </row>
    <row r="3207" spans="1:21" x14ac:dyDescent="0.25">
      <c r="A3207" t="s">
        <v>3239</v>
      </c>
      <c r="B3207">
        <v>0</v>
      </c>
      <c r="C3207">
        <v>0</v>
      </c>
      <c r="D3207">
        <v>1</v>
      </c>
      <c r="E3207">
        <v>1</v>
      </c>
      <c r="F3207">
        <v>72</v>
      </c>
      <c r="G3207">
        <v>1</v>
      </c>
      <c r="H3207" t="s">
        <v>22</v>
      </c>
      <c r="I3207" t="s">
        <v>35</v>
      </c>
      <c r="J3207" t="s">
        <v>22</v>
      </c>
      <c r="K3207" t="s">
        <v>22</v>
      </c>
      <c r="L3207" t="s">
        <v>22</v>
      </c>
      <c r="M3207" t="s">
        <v>22</v>
      </c>
      <c r="N3207" t="s">
        <v>22</v>
      </c>
      <c r="O3207" t="s">
        <v>22</v>
      </c>
      <c r="P3207" t="s">
        <v>45</v>
      </c>
      <c r="Q3207">
        <v>1</v>
      </c>
      <c r="R3207" t="s">
        <v>33</v>
      </c>
      <c r="S3207">
        <v>117.6</v>
      </c>
      <c r="T3207">
        <v>8308.9</v>
      </c>
      <c r="U3207">
        <v>0</v>
      </c>
    </row>
    <row r="3208" spans="1:21" x14ac:dyDescent="0.25">
      <c r="A3208" t="s">
        <v>3240</v>
      </c>
      <c r="B3208">
        <v>0</v>
      </c>
      <c r="C3208">
        <v>0</v>
      </c>
      <c r="D3208">
        <v>0</v>
      </c>
      <c r="E3208">
        <v>0</v>
      </c>
      <c r="F3208">
        <v>6</v>
      </c>
      <c r="G3208">
        <v>1</v>
      </c>
      <c r="H3208" t="s">
        <v>23</v>
      </c>
      <c r="I3208" t="s">
        <v>23</v>
      </c>
      <c r="J3208" t="s">
        <v>44</v>
      </c>
      <c r="K3208" t="s">
        <v>44</v>
      </c>
      <c r="L3208" t="s">
        <v>44</v>
      </c>
      <c r="M3208" t="s">
        <v>44</v>
      </c>
      <c r="N3208" t="s">
        <v>44</v>
      </c>
      <c r="O3208" t="s">
        <v>44</v>
      </c>
      <c r="P3208" t="s">
        <v>26</v>
      </c>
      <c r="Q3208">
        <v>0</v>
      </c>
      <c r="R3208" t="s">
        <v>30</v>
      </c>
      <c r="S3208">
        <v>20</v>
      </c>
      <c r="T3208">
        <v>109.2</v>
      </c>
      <c r="U3208">
        <v>0</v>
      </c>
    </row>
    <row r="3209" spans="1:21" x14ac:dyDescent="0.25">
      <c r="A3209" t="s">
        <v>3241</v>
      </c>
      <c r="B3209">
        <v>0</v>
      </c>
      <c r="C3209">
        <v>0</v>
      </c>
      <c r="D3209">
        <v>0</v>
      </c>
      <c r="E3209">
        <v>0</v>
      </c>
      <c r="F3209">
        <v>5</v>
      </c>
      <c r="G3209">
        <v>1</v>
      </c>
      <c r="H3209" t="s">
        <v>23</v>
      </c>
      <c r="I3209" t="s">
        <v>23</v>
      </c>
      <c r="J3209" t="s">
        <v>44</v>
      </c>
      <c r="K3209" t="s">
        <v>44</v>
      </c>
      <c r="L3209" t="s">
        <v>44</v>
      </c>
      <c r="M3209" t="s">
        <v>44</v>
      </c>
      <c r="N3209" t="s">
        <v>44</v>
      </c>
      <c r="O3209" t="s">
        <v>44</v>
      </c>
      <c r="P3209" t="s">
        <v>26</v>
      </c>
      <c r="Q3209">
        <v>1</v>
      </c>
      <c r="R3209" t="s">
        <v>38</v>
      </c>
      <c r="S3209">
        <v>19.649999999999999</v>
      </c>
      <c r="T3209">
        <v>92.05</v>
      </c>
      <c r="U3209">
        <v>0</v>
      </c>
    </row>
    <row r="3210" spans="1:21" x14ac:dyDescent="0.25">
      <c r="A3210" t="s">
        <v>3242</v>
      </c>
      <c r="B3210">
        <v>1</v>
      </c>
      <c r="C3210">
        <v>0</v>
      </c>
      <c r="D3210">
        <v>1</v>
      </c>
      <c r="E3210">
        <v>0</v>
      </c>
      <c r="F3210">
        <v>48</v>
      </c>
      <c r="G3210">
        <v>1</v>
      </c>
      <c r="H3210" t="s">
        <v>22</v>
      </c>
      <c r="I3210" t="s">
        <v>25</v>
      </c>
      <c r="J3210" t="s">
        <v>23</v>
      </c>
      <c r="K3210" t="s">
        <v>22</v>
      </c>
      <c r="L3210" t="s">
        <v>22</v>
      </c>
      <c r="M3210" t="s">
        <v>23</v>
      </c>
      <c r="N3210" t="s">
        <v>23</v>
      </c>
      <c r="O3210" t="s">
        <v>22</v>
      </c>
      <c r="P3210" t="s">
        <v>29</v>
      </c>
      <c r="Q3210">
        <v>1</v>
      </c>
      <c r="R3210" t="s">
        <v>38</v>
      </c>
      <c r="S3210">
        <v>70.55</v>
      </c>
      <c r="T3210">
        <v>3420.5</v>
      </c>
      <c r="U3210">
        <v>0</v>
      </c>
    </row>
    <row r="3211" spans="1:21" x14ac:dyDescent="0.25">
      <c r="A3211" t="s">
        <v>3243</v>
      </c>
      <c r="B3211">
        <v>0</v>
      </c>
      <c r="C3211">
        <v>0</v>
      </c>
      <c r="D3211">
        <v>0</v>
      </c>
      <c r="E3211">
        <v>0</v>
      </c>
      <c r="F3211">
        <v>1</v>
      </c>
      <c r="G3211">
        <v>1</v>
      </c>
      <c r="H3211" t="s">
        <v>22</v>
      </c>
      <c r="I3211" t="s">
        <v>35</v>
      </c>
      <c r="J3211" t="s">
        <v>23</v>
      </c>
      <c r="K3211" t="s">
        <v>23</v>
      </c>
      <c r="L3211" t="s">
        <v>23</v>
      </c>
      <c r="M3211" t="s">
        <v>23</v>
      </c>
      <c r="N3211" t="s">
        <v>22</v>
      </c>
      <c r="O3211" t="s">
        <v>22</v>
      </c>
      <c r="P3211" t="s">
        <v>26</v>
      </c>
      <c r="Q3211">
        <v>1</v>
      </c>
      <c r="R3211" t="s">
        <v>27</v>
      </c>
      <c r="S3211">
        <v>93.85</v>
      </c>
      <c r="T3211">
        <v>93.85</v>
      </c>
      <c r="U3211">
        <v>1</v>
      </c>
    </row>
    <row r="3212" spans="1:21" x14ac:dyDescent="0.25">
      <c r="A3212" t="s">
        <v>3244</v>
      </c>
      <c r="B3212">
        <v>0</v>
      </c>
      <c r="C3212">
        <v>0</v>
      </c>
      <c r="D3212">
        <v>1</v>
      </c>
      <c r="E3212">
        <v>1</v>
      </c>
      <c r="F3212">
        <v>64</v>
      </c>
      <c r="G3212">
        <v>1</v>
      </c>
      <c r="H3212" t="s">
        <v>23</v>
      </c>
      <c r="I3212" t="s">
        <v>25</v>
      </c>
      <c r="J3212" t="s">
        <v>22</v>
      </c>
      <c r="K3212" t="s">
        <v>23</v>
      </c>
      <c r="L3212" t="s">
        <v>23</v>
      </c>
      <c r="M3212" t="s">
        <v>22</v>
      </c>
      <c r="N3212" t="s">
        <v>22</v>
      </c>
      <c r="O3212" t="s">
        <v>23</v>
      </c>
      <c r="P3212" t="s">
        <v>29</v>
      </c>
      <c r="Q3212">
        <v>0</v>
      </c>
      <c r="R3212" t="s">
        <v>30</v>
      </c>
      <c r="S3212">
        <v>65.8</v>
      </c>
      <c r="T3212">
        <v>4068</v>
      </c>
      <c r="U3212">
        <v>0</v>
      </c>
    </row>
    <row r="3213" spans="1:21" x14ac:dyDescent="0.25">
      <c r="A3213" t="s">
        <v>3245</v>
      </c>
      <c r="B3213">
        <v>0</v>
      </c>
      <c r="C3213">
        <v>0</v>
      </c>
      <c r="D3213">
        <v>0</v>
      </c>
      <c r="E3213">
        <v>0</v>
      </c>
      <c r="F3213">
        <v>17</v>
      </c>
      <c r="G3213">
        <v>1</v>
      </c>
      <c r="H3213" t="s">
        <v>23</v>
      </c>
      <c r="I3213" t="s">
        <v>23</v>
      </c>
      <c r="J3213" t="s">
        <v>44</v>
      </c>
      <c r="K3213" t="s">
        <v>44</v>
      </c>
      <c r="L3213" t="s">
        <v>44</v>
      </c>
      <c r="M3213" t="s">
        <v>44</v>
      </c>
      <c r="N3213" t="s">
        <v>44</v>
      </c>
      <c r="O3213" t="s">
        <v>44</v>
      </c>
      <c r="P3213" t="s">
        <v>29</v>
      </c>
      <c r="Q3213">
        <v>0</v>
      </c>
      <c r="R3213" t="s">
        <v>38</v>
      </c>
      <c r="S3213">
        <v>20.05</v>
      </c>
      <c r="T3213">
        <v>337.9</v>
      </c>
      <c r="U3213">
        <v>0</v>
      </c>
    </row>
    <row r="3214" spans="1:21" x14ac:dyDescent="0.25">
      <c r="A3214" t="s">
        <v>3246</v>
      </c>
      <c r="B3214">
        <v>1</v>
      </c>
      <c r="C3214">
        <v>0</v>
      </c>
      <c r="D3214">
        <v>1</v>
      </c>
      <c r="E3214">
        <v>0</v>
      </c>
      <c r="F3214">
        <v>40</v>
      </c>
      <c r="G3214">
        <v>1</v>
      </c>
      <c r="H3214" t="s">
        <v>23</v>
      </c>
      <c r="I3214" t="s">
        <v>35</v>
      </c>
      <c r="J3214" t="s">
        <v>23</v>
      </c>
      <c r="K3214" t="s">
        <v>22</v>
      </c>
      <c r="L3214" t="s">
        <v>22</v>
      </c>
      <c r="M3214" t="s">
        <v>23</v>
      </c>
      <c r="N3214" t="s">
        <v>23</v>
      </c>
      <c r="O3214" t="s">
        <v>23</v>
      </c>
      <c r="P3214" t="s">
        <v>26</v>
      </c>
      <c r="Q3214">
        <v>1</v>
      </c>
      <c r="R3214" t="s">
        <v>27</v>
      </c>
      <c r="S3214">
        <v>80</v>
      </c>
      <c r="T3214">
        <v>3168.75</v>
      </c>
      <c r="U3214">
        <v>0</v>
      </c>
    </row>
    <row r="3215" spans="1:21" x14ac:dyDescent="0.25">
      <c r="A3215" t="s">
        <v>3247</v>
      </c>
      <c r="B3215">
        <v>0</v>
      </c>
      <c r="C3215">
        <v>0</v>
      </c>
      <c r="D3215">
        <v>1</v>
      </c>
      <c r="E3215">
        <v>1</v>
      </c>
      <c r="F3215">
        <v>41</v>
      </c>
      <c r="G3215">
        <v>0</v>
      </c>
      <c r="H3215" t="s">
        <v>24</v>
      </c>
      <c r="I3215" t="s">
        <v>25</v>
      </c>
      <c r="J3215" t="s">
        <v>22</v>
      </c>
      <c r="K3215" t="s">
        <v>23</v>
      </c>
      <c r="L3215" t="s">
        <v>22</v>
      </c>
      <c r="M3215" t="s">
        <v>23</v>
      </c>
      <c r="N3215" t="s">
        <v>23</v>
      </c>
      <c r="O3215" t="s">
        <v>23</v>
      </c>
      <c r="P3215" t="s">
        <v>29</v>
      </c>
      <c r="Q3215">
        <v>0</v>
      </c>
      <c r="R3215" t="s">
        <v>38</v>
      </c>
      <c r="S3215">
        <v>35.4</v>
      </c>
      <c r="T3215">
        <v>1412.4</v>
      </c>
      <c r="U3215">
        <v>0</v>
      </c>
    </row>
    <row r="3216" spans="1:21" x14ac:dyDescent="0.25">
      <c r="A3216" t="s">
        <v>3248</v>
      </c>
      <c r="B3216">
        <v>1</v>
      </c>
      <c r="C3216">
        <v>1</v>
      </c>
      <c r="D3216">
        <v>0</v>
      </c>
      <c r="E3216">
        <v>0</v>
      </c>
      <c r="F3216">
        <v>51</v>
      </c>
      <c r="G3216">
        <v>1</v>
      </c>
      <c r="H3216" t="s">
        <v>22</v>
      </c>
      <c r="I3216" t="s">
        <v>35</v>
      </c>
      <c r="J3216" t="s">
        <v>23</v>
      </c>
      <c r="K3216" t="s">
        <v>22</v>
      </c>
      <c r="L3216" t="s">
        <v>23</v>
      </c>
      <c r="M3216" t="s">
        <v>23</v>
      </c>
      <c r="N3216" t="s">
        <v>23</v>
      </c>
      <c r="O3216" t="s">
        <v>23</v>
      </c>
      <c r="P3216" t="s">
        <v>29</v>
      </c>
      <c r="Q3216">
        <v>1</v>
      </c>
      <c r="R3216" t="s">
        <v>33</v>
      </c>
      <c r="S3216">
        <v>79.599999999999994</v>
      </c>
      <c r="T3216">
        <v>3974.7</v>
      </c>
      <c r="U3216">
        <v>0</v>
      </c>
    </row>
    <row r="3217" spans="1:21" x14ac:dyDescent="0.25">
      <c r="A3217" t="s">
        <v>3249</v>
      </c>
      <c r="B3217">
        <v>1</v>
      </c>
      <c r="C3217">
        <v>0</v>
      </c>
      <c r="D3217">
        <v>1</v>
      </c>
      <c r="E3217">
        <v>0</v>
      </c>
      <c r="F3217">
        <v>41</v>
      </c>
      <c r="G3217">
        <v>1</v>
      </c>
      <c r="H3217" t="s">
        <v>22</v>
      </c>
      <c r="I3217" t="s">
        <v>35</v>
      </c>
      <c r="J3217" t="s">
        <v>23</v>
      </c>
      <c r="K3217" t="s">
        <v>22</v>
      </c>
      <c r="L3217" t="s">
        <v>23</v>
      </c>
      <c r="M3217" t="s">
        <v>23</v>
      </c>
      <c r="N3217" t="s">
        <v>23</v>
      </c>
      <c r="O3217" t="s">
        <v>23</v>
      </c>
      <c r="P3217" t="s">
        <v>26</v>
      </c>
      <c r="Q3217">
        <v>1</v>
      </c>
      <c r="R3217" t="s">
        <v>27</v>
      </c>
      <c r="S3217">
        <v>80.25</v>
      </c>
      <c r="T3217">
        <v>3439</v>
      </c>
      <c r="U3217">
        <v>0</v>
      </c>
    </row>
    <row r="3218" spans="1:21" x14ac:dyDescent="0.25">
      <c r="A3218" t="s">
        <v>3250</v>
      </c>
      <c r="B3218">
        <v>0</v>
      </c>
      <c r="C3218">
        <v>0</v>
      </c>
      <c r="D3218">
        <v>1</v>
      </c>
      <c r="E3218">
        <v>1</v>
      </c>
      <c r="F3218">
        <v>1</v>
      </c>
      <c r="G3218">
        <v>1</v>
      </c>
      <c r="H3218" t="s">
        <v>23</v>
      </c>
      <c r="I3218" t="s">
        <v>25</v>
      </c>
      <c r="J3218" t="s">
        <v>23</v>
      </c>
      <c r="K3218" t="s">
        <v>23</v>
      </c>
      <c r="L3218" t="s">
        <v>22</v>
      </c>
      <c r="M3218" t="s">
        <v>23</v>
      </c>
      <c r="N3218" t="s">
        <v>23</v>
      </c>
      <c r="O3218" t="s">
        <v>23</v>
      </c>
      <c r="P3218" t="s">
        <v>26</v>
      </c>
      <c r="Q3218">
        <v>0</v>
      </c>
      <c r="R3218" t="s">
        <v>30</v>
      </c>
      <c r="S3218">
        <v>50.45</v>
      </c>
      <c r="T3218">
        <v>50.45</v>
      </c>
      <c r="U3218">
        <v>1</v>
      </c>
    </row>
    <row r="3219" spans="1:21" x14ac:dyDescent="0.25">
      <c r="A3219" t="s">
        <v>3251</v>
      </c>
      <c r="B3219">
        <v>0</v>
      </c>
      <c r="C3219">
        <v>0</v>
      </c>
      <c r="D3219">
        <v>0</v>
      </c>
      <c r="E3219">
        <v>0</v>
      </c>
      <c r="F3219">
        <v>2</v>
      </c>
      <c r="G3219">
        <v>1</v>
      </c>
      <c r="H3219" t="s">
        <v>23</v>
      </c>
      <c r="I3219" t="s">
        <v>23</v>
      </c>
      <c r="J3219" t="s">
        <v>44</v>
      </c>
      <c r="K3219" t="s">
        <v>44</v>
      </c>
      <c r="L3219" t="s">
        <v>44</v>
      </c>
      <c r="M3219" t="s">
        <v>44</v>
      </c>
      <c r="N3219" t="s">
        <v>44</v>
      </c>
      <c r="O3219" t="s">
        <v>44</v>
      </c>
      <c r="P3219" t="s">
        <v>26</v>
      </c>
      <c r="Q3219">
        <v>1</v>
      </c>
      <c r="R3219" t="s">
        <v>30</v>
      </c>
      <c r="S3219">
        <v>20.45</v>
      </c>
      <c r="T3219">
        <v>42.45</v>
      </c>
      <c r="U3219">
        <v>0</v>
      </c>
    </row>
    <row r="3220" spans="1:21" x14ac:dyDescent="0.25">
      <c r="A3220" t="s">
        <v>3252</v>
      </c>
      <c r="B3220">
        <v>1</v>
      </c>
      <c r="C3220">
        <v>0</v>
      </c>
      <c r="D3220">
        <v>0</v>
      </c>
      <c r="E3220">
        <v>0</v>
      </c>
      <c r="F3220">
        <v>68</v>
      </c>
      <c r="G3220">
        <v>1</v>
      </c>
      <c r="H3220" t="s">
        <v>23</v>
      </c>
      <c r="I3220" t="s">
        <v>35</v>
      </c>
      <c r="J3220" t="s">
        <v>23</v>
      </c>
      <c r="K3220" t="s">
        <v>22</v>
      </c>
      <c r="L3220" t="s">
        <v>22</v>
      </c>
      <c r="M3220" t="s">
        <v>23</v>
      </c>
      <c r="N3220" t="s">
        <v>23</v>
      </c>
      <c r="O3220" t="s">
        <v>23</v>
      </c>
      <c r="P3220" t="s">
        <v>29</v>
      </c>
      <c r="Q3220">
        <v>0</v>
      </c>
      <c r="R3220" t="s">
        <v>38</v>
      </c>
      <c r="S3220">
        <v>79.599999999999994</v>
      </c>
      <c r="T3220">
        <v>5461.45</v>
      </c>
      <c r="U3220">
        <v>0</v>
      </c>
    </row>
    <row r="3221" spans="1:21" x14ac:dyDescent="0.25">
      <c r="A3221" t="s">
        <v>3253</v>
      </c>
      <c r="B3221">
        <v>0</v>
      </c>
      <c r="C3221">
        <v>0</v>
      </c>
      <c r="D3221">
        <v>1</v>
      </c>
      <c r="E3221">
        <v>1</v>
      </c>
      <c r="F3221">
        <v>24</v>
      </c>
      <c r="G3221">
        <v>1</v>
      </c>
      <c r="H3221" t="s">
        <v>22</v>
      </c>
      <c r="I3221" t="s">
        <v>23</v>
      </c>
      <c r="J3221" t="s">
        <v>44</v>
      </c>
      <c r="K3221" t="s">
        <v>44</v>
      </c>
      <c r="L3221" t="s">
        <v>44</v>
      </c>
      <c r="M3221" t="s">
        <v>44</v>
      </c>
      <c r="N3221" t="s">
        <v>44</v>
      </c>
      <c r="O3221" t="s">
        <v>44</v>
      </c>
      <c r="P3221" t="s">
        <v>45</v>
      </c>
      <c r="Q3221">
        <v>0</v>
      </c>
      <c r="R3221" t="s">
        <v>30</v>
      </c>
      <c r="S3221">
        <v>24.7</v>
      </c>
      <c r="T3221">
        <v>571.75</v>
      </c>
      <c r="U3221">
        <v>0</v>
      </c>
    </row>
    <row r="3222" spans="1:21" x14ac:dyDescent="0.25">
      <c r="A3222" t="s">
        <v>3254</v>
      </c>
      <c r="B3222">
        <v>1</v>
      </c>
      <c r="C3222">
        <v>0</v>
      </c>
      <c r="D3222">
        <v>1</v>
      </c>
      <c r="E3222">
        <v>0</v>
      </c>
      <c r="F3222">
        <v>70</v>
      </c>
      <c r="G3222">
        <v>1</v>
      </c>
      <c r="H3222" t="s">
        <v>22</v>
      </c>
      <c r="I3222" t="s">
        <v>25</v>
      </c>
      <c r="J3222" t="s">
        <v>22</v>
      </c>
      <c r="K3222" t="s">
        <v>23</v>
      </c>
      <c r="L3222" t="s">
        <v>22</v>
      </c>
      <c r="M3222" t="s">
        <v>22</v>
      </c>
      <c r="N3222" t="s">
        <v>23</v>
      </c>
      <c r="O3222" t="s">
        <v>22</v>
      </c>
      <c r="P3222" t="s">
        <v>45</v>
      </c>
      <c r="Q3222">
        <v>0</v>
      </c>
      <c r="R3222" t="s">
        <v>38</v>
      </c>
      <c r="S3222">
        <v>77.3</v>
      </c>
      <c r="T3222">
        <v>5498.2</v>
      </c>
      <c r="U3222">
        <v>0</v>
      </c>
    </row>
    <row r="3223" spans="1:21" x14ac:dyDescent="0.25">
      <c r="A3223" t="s">
        <v>3255</v>
      </c>
      <c r="B3223">
        <v>1</v>
      </c>
      <c r="C3223">
        <v>0</v>
      </c>
      <c r="D3223">
        <v>0</v>
      </c>
      <c r="E3223">
        <v>0</v>
      </c>
      <c r="F3223">
        <v>3</v>
      </c>
      <c r="G3223">
        <v>0</v>
      </c>
      <c r="H3223" t="s">
        <v>24</v>
      </c>
      <c r="I3223" t="s">
        <v>25</v>
      </c>
      <c r="J3223" t="s">
        <v>23</v>
      </c>
      <c r="K3223" t="s">
        <v>23</v>
      </c>
      <c r="L3223" t="s">
        <v>23</v>
      </c>
      <c r="M3223" t="s">
        <v>22</v>
      </c>
      <c r="N3223" t="s">
        <v>23</v>
      </c>
      <c r="O3223" t="s">
        <v>23</v>
      </c>
      <c r="P3223" t="s">
        <v>26</v>
      </c>
      <c r="Q3223">
        <v>1</v>
      </c>
      <c r="R3223" t="s">
        <v>27</v>
      </c>
      <c r="S3223">
        <v>29.75</v>
      </c>
      <c r="T3223">
        <v>96.85</v>
      </c>
      <c r="U3223">
        <v>0</v>
      </c>
    </row>
    <row r="3224" spans="1:21" x14ac:dyDescent="0.25">
      <c r="A3224" t="s">
        <v>3256</v>
      </c>
      <c r="B3224">
        <v>1</v>
      </c>
      <c r="C3224">
        <v>0</v>
      </c>
      <c r="D3224">
        <v>0</v>
      </c>
      <c r="E3224">
        <v>0</v>
      </c>
      <c r="F3224">
        <v>2</v>
      </c>
      <c r="G3224">
        <v>1</v>
      </c>
      <c r="H3224" t="s">
        <v>23</v>
      </c>
      <c r="I3224" t="s">
        <v>25</v>
      </c>
      <c r="J3224" t="s">
        <v>23</v>
      </c>
      <c r="K3224" t="s">
        <v>23</v>
      </c>
      <c r="L3224" t="s">
        <v>23</v>
      </c>
      <c r="M3224" t="s">
        <v>23</v>
      </c>
      <c r="N3224" t="s">
        <v>23</v>
      </c>
      <c r="O3224" t="s">
        <v>23</v>
      </c>
      <c r="P3224" t="s">
        <v>26</v>
      </c>
      <c r="Q3224">
        <v>0</v>
      </c>
      <c r="R3224" t="s">
        <v>33</v>
      </c>
      <c r="S3224">
        <v>44.9</v>
      </c>
      <c r="T3224">
        <v>111.05</v>
      </c>
      <c r="U3224">
        <v>0</v>
      </c>
    </row>
    <row r="3225" spans="1:21" x14ac:dyDescent="0.25">
      <c r="A3225" t="s">
        <v>3257</v>
      </c>
      <c r="B3225">
        <v>1</v>
      </c>
      <c r="C3225">
        <v>0</v>
      </c>
      <c r="D3225">
        <v>1</v>
      </c>
      <c r="E3225">
        <v>0</v>
      </c>
      <c r="F3225">
        <v>3</v>
      </c>
      <c r="G3225">
        <v>0</v>
      </c>
      <c r="H3225" t="s">
        <v>24</v>
      </c>
      <c r="I3225" t="s">
        <v>25</v>
      </c>
      <c r="J3225" t="s">
        <v>23</v>
      </c>
      <c r="K3225" t="s">
        <v>22</v>
      </c>
      <c r="L3225" t="s">
        <v>23</v>
      </c>
      <c r="M3225" t="s">
        <v>23</v>
      </c>
      <c r="N3225" t="s">
        <v>23</v>
      </c>
      <c r="O3225" t="s">
        <v>23</v>
      </c>
      <c r="P3225" t="s">
        <v>26</v>
      </c>
      <c r="Q3225">
        <v>0</v>
      </c>
      <c r="R3225" t="s">
        <v>38</v>
      </c>
      <c r="S3225">
        <v>29.8</v>
      </c>
      <c r="T3225">
        <v>94.4</v>
      </c>
      <c r="U3225">
        <v>0</v>
      </c>
    </row>
    <row r="3226" spans="1:21" x14ac:dyDescent="0.25">
      <c r="A3226" t="s">
        <v>3258</v>
      </c>
      <c r="B3226">
        <v>0</v>
      </c>
      <c r="C3226">
        <v>0</v>
      </c>
      <c r="D3226">
        <v>0</v>
      </c>
      <c r="E3226">
        <v>0</v>
      </c>
      <c r="F3226">
        <v>7</v>
      </c>
      <c r="G3226">
        <v>1</v>
      </c>
      <c r="H3226" t="s">
        <v>22</v>
      </c>
      <c r="I3226" t="s">
        <v>25</v>
      </c>
      <c r="J3226" t="s">
        <v>23</v>
      </c>
      <c r="K3226" t="s">
        <v>23</v>
      </c>
      <c r="L3226" t="s">
        <v>23</v>
      </c>
      <c r="M3226" t="s">
        <v>22</v>
      </c>
      <c r="N3226" t="s">
        <v>22</v>
      </c>
      <c r="O3226" t="s">
        <v>22</v>
      </c>
      <c r="P3226" t="s">
        <v>26</v>
      </c>
      <c r="Q3226">
        <v>1</v>
      </c>
      <c r="R3226" t="s">
        <v>27</v>
      </c>
      <c r="S3226">
        <v>74.650000000000006</v>
      </c>
      <c r="T3226">
        <v>521.1</v>
      </c>
      <c r="U3226">
        <v>1</v>
      </c>
    </row>
    <row r="3227" spans="1:21" x14ac:dyDescent="0.25">
      <c r="A3227" t="s">
        <v>3259</v>
      </c>
      <c r="B3227">
        <v>0</v>
      </c>
      <c r="C3227">
        <v>0</v>
      </c>
      <c r="D3227">
        <v>0</v>
      </c>
      <c r="E3227">
        <v>0</v>
      </c>
      <c r="F3227">
        <v>13</v>
      </c>
      <c r="G3227">
        <v>1</v>
      </c>
      <c r="H3227" t="s">
        <v>23</v>
      </c>
      <c r="I3227" t="s">
        <v>25</v>
      </c>
      <c r="J3227" t="s">
        <v>22</v>
      </c>
      <c r="K3227" t="s">
        <v>23</v>
      </c>
      <c r="L3227" t="s">
        <v>23</v>
      </c>
      <c r="M3227" t="s">
        <v>23</v>
      </c>
      <c r="N3227" t="s">
        <v>22</v>
      </c>
      <c r="O3227" t="s">
        <v>22</v>
      </c>
      <c r="P3227" t="s">
        <v>26</v>
      </c>
      <c r="Q3227">
        <v>1</v>
      </c>
      <c r="R3227" t="s">
        <v>27</v>
      </c>
      <c r="S3227">
        <v>71.95</v>
      </c>
      <c r="T3227">
        <v>923.85</v>
      </c>
      <c r="U3227">
        <v>0</v>
      </c>
    </row>
    <row r="3228" spans="1:21" x14ac:dyDescent="0.25">
      <c r="A3228" t="s">
        <v>3260</v>
      </c>
      <c r="B3228">
        <v>1</v>
      </c>
      <c r="C3228">
        <v>0</v>
      </c>
      <c r="D3228">
        <v>0</v>
      </c>
      <c r="E3228">
        <v>0</v>
      </c>
      <c r="F3228">
        <v>7</v>
      </c>
      <c r="G3228">
        <v>1</v>
      </c>
      <c r="H3228" t="s">
        <v>23</v>
      </c>
      <c r="I3228" t="s">
        <v>23</v>
      </c>
      <c r="J3228" t="s">
        <v>44</v>
      </c>
      <c r="K3228" t="s">
        <v>44</v>
      </c>
      <c r="L3228" t="s">
        <v>44</v>
      </c>
      <c r="M3228" t="s">
        <v>44</v>
      </c>
      <c r="N3228" t="s">
        <v>44</v>
      </c>
      <c r="O3228" t="s">
        <v>44</v>
      </c>
      <c r="P3228" t="s">
        <v>26</v>
      </c>
      <c r="Q3228">
        <v>0</v>
      </c>
      <c r="R3228" t="s">
        <v>30</v>
      </c>
      <c r="S3228">
        <v>20.75</v>
      </c>
      <c r="T3228">
        <v>141.1</v>
      </c>
      <c r="U3228">
        <v>0</v>
      </c>
    </row>
    <row r="3229" spans="1:21" x14ac:dyDescent="0.25">
      <c r="A3229" t="s">
        <v>3261</v>
      </c>
      <c r="B3229">
        <v>1</v>
      </c>
      <c r="C3229">
        <v>0</v>
      </c>
      <c r="D3229">
        <v>1</v>
      </c>
      <c r="E3229">
        <v>1</v>
      </c>
      <c r="F3229">
        <v>12</v>
      </c>
      <c r="G3229">
        <v>1</v>
      </c>
      <c r="H3229" t="s">
        <v>23</v>
      </c>
      <c r="I3229" t="s">
        <v>25</v>
      </c>
      <c r="J3229" t="s">
        <v>23</v>
      </c>
      <c r="K3229" t="s">
        <v>23</v>
      </c>
      <c r="L3229" t="s">
        <v>23</v>
      </c>
      <c r="M3229" t="s">
        <v>23</v>
      </c>
      <c r="N3229" t="s">
        <v>22</v>
      </c>
      <c r="O3229" t="s">
        <v>23</v>
      </c>
      <c r="P3229" t="s">
        <v>26</v>
      </c>
      <c r="Q3229">
        <v>1</v>
      </c>
      <c r="R3229" t="s">
        <v>30</v>
      </c>
      <c r="S3229">
        <v>56.3</v>
      </c>
      <c r="T3229">
        <v>628.65</v>
      </c>
      <c r="U3229">
        <v>0</v>
      </c>
    </row>
    <row r="3230" spans="1:21" x14ac:dyDescent="0.25">
      <c r="A3230" t="s">
        <v>3262</v>
      </c>
      <c r="B3230">
        <v>1</v>
      </c>
      <c r="C3230">
        <v>0</v>
      </c>
      <c r="D3230">
        <v>1</v>
      </c>
      <c r="E3230">
        <v>1</v>
      </c>
      <c r="F3230">
        <v>53</v>
      </c>
      <c r="G3230">
        <v>1</v>
      </c>
      <c r="H3230" t="s">
        <v>22</v>
      </c>
      <c r="I3230" t="s">
        <v>35</v>
      </c>
      <c r="J3230" t="s">
        <v>23</v>
      </c>
      <c r="K3230" t="s">
        <v>22</v>
      </c>
      <c r="L3230" t="s">
        <v>22</v>
      </c>
      <c r="M3230" t="s">
        <v>23</v>
      </c>
      <c r="N3230" t="s">
        <v>22</v>
      </c>
      <c r="O3230" t="s">
        <v>22</v>
      </c>
      <c r="P3230" t="s">
        <v>29</v>
      </c>
      <c r="Q3230">
        <v>1</v>
      </c>
      <c r="R3230" t="s">
        <v>27</v>
      </c>
      <c r="S3230">
        <v>105.25</v>
      </c>
      <c r="T3230">
        <v>5576.3</v>
      </c>
      <c r="U3230">
        <v>0</v>
      </c>
    </row>
    <row r="3231" spans="1:21" x14ac:dyDescent="0.25">
      <c r="A3231" t="s">
        <v>3263</v>
      </c>
      <c r="B3231">
        <v>0</v>
      </c>
      <c r="C3231">
        <v>0</v>
      </c>
      <c r="D3231">
        <v>0</v>
      </c>
      <c r="E3231">
        <v>0</v>
      </c>
      <c r="F3231">
        <v>12</v>
      </c>
      <c r="G3231">
        <v>1</v>
      </c>
      <c r="H3231" t="s">
        <v>22</v>
      </c>
      <c r="I3231" t="s">
        <v>35</v>
      </c>
      <c r="J3231" t="s">
        <v>23</v>
      </c>
      <c r="K3231" t="s">
        <v>23</v>
      </c>
      <c r="L3231" t="s">
        <v>23</v>
      </c>
      <c r="M3231" t="s">
        <v>23</v>
      </c>
      <c r="N3231" t="s">
        <v>22</v>
      </c>
      <c r="O3231" t="s">
        <v>22</v>
      </c>
      <c r="P3231" t="s">
        <v>26</v>
      </c>
      <c r="Q3231">
        <v>1</v>
      </c>
      <c r="R3231" t="s">
        <v>27</v>
      </c>
      <c r="S3231">
        <v>94.2</v>
      </c>
      <c r="T3231">
        <v>1046.0999999999999</v>
      </c>
      <c r="U3231">
        <v>1</v>
      </c>
    </row>
    <row r="3232" spans="1:21" x14ac:dyDescent="0.25">
      <c r="A3232" t="s">
        <v>3264</v>
      </c>
      <c r="B3232">
        <v>1</v>
      </c>
      <c r="C3232">
        <v>0</v>
      </c>
      <c r="D3232">
        <v>1</v>
      </c>
      <c r="E3232">
        <v>1</v>
      </c>
      <c r="F3232">
        <v>63</v>
      </c>
      <c r="G3232">
        <v>1</v>
      </c>
      <c r="H3232" t="s">
        <v>23</v>
      </c>
      <c r="I3232" t="s">
        <v>23</v>
      </c>
      <c r="J3232" t="s">
        <v>44</v>
      </c>
      <c r="K3232" t="s">
        <v>44</v>
      </c>
      <c r="L3232" t="s">
        <v>44</v>
      </c>
      <c r="M3232" t="s">
        <v>44</v>
      </c>
      <c r="N3232" t="s">
        <v>44</v>
      </c>
      <c r="O3232" t="s">
        <v>44</v>
      </c>
      <c r="P3232" t="s">
        <v>45</v>
      </c>
      <c r="Q3232">
        <v>0</v>
      </c>
      <c r="R3232" t="s">
        <v>30</v>
      </c>
      <c r="S3232">
        <v>19.55</v>
      </c>
      <c r="T3232">
        <v>1245.5999999999999</v>
      </c>
      <c r="U3232">
        <v>0</v>
      </c>
    </row>
    <row r="3233" spans="1:21" x14ac:dyDescent="0.25">
      <c r="A3233" t="s">
        <v>3265</v>
      </c>
      <c r="B3233">
        <v>0</v>
      </c>
      <c r="C3233">
        <v>0</v>
      </c>
      <c r="D3233">
        <v>0</v>
      </c>
      <c r="E3233">
        <v>0</v>
      </c>
      <c r="F3233">
        <v>15</v>
      </c>
      <c r="G3233">
        <v>1</v>
      </c>
      <c r="H3233" t="s">
        <v>23</v>
      </c>
      <c r="I3233" t="s">
        <v>25</v>
      </c>
      <c r="J3233" t="s">
        <v>22</v>
      </c>
      <c r="K3233" t="s">
        <v>22</v>
      </c>
      <c r="L3233" t="s">
        <v>22</v>
      </c>
      <c r="M3233" t="s">
        <v>22</v>
      </c>
      <c r="N3233" t="s">
        <v>22</v>
      </c>
      <c r="O3233" t="s">
        <v>22</v>
      </c>
      <c r="P3233" t="s">
        <v>26</v>
      </c>
      <c r="Q3233">
        <v>0</v>
      </c>
      <c r="R3233" t="s">
        <v>30</v>
      </c>
      <c r="S3233">
        <v>84.45</v>
      </c>
      <c r="T3233">
        <v>1287.8499999999999</v>
      </c>
      <c r="U3233">
        <v>0</v>
      </c>
    </row>
    <row r="3234" spans="1:21" x14ac:dyDescent="0.25">
      <c r="A3234" t="s">
        <v>3266</v>
      </c>
      <c r="B3234">
        <v>1</v>
      </c>
      <c r="C3234">
        <v>0</v>
      </c>
      <c r="D3234">
        <v>1</v>
      </c>
      <c r="E3234">
        <v>1</v>
      </c>
      <c r="F3234">
        <v>36</v>
      </c>
      <c r="G3234">
        <v>1</v>
      </c>
      <c r="H3234" t="s">
        <v>23</v>
      </c>
      <c r="I3234" t="s">
        <v>25</v>
      </c>
      <c r="J3234" t="s">
        <v>22</v>
      </c>
      <c r="K3234" t="s">
        <v>22</v>
      </c>
      <c r="L3234" t="s">
        <v>23</v>
      </c>
      <c r="M3234" t="s">
        <v>23</v>
      </c>
      <c r="N3234" t="s">
        <v>23</v>
      </c>
      <c r="O3234" t="s">
        <v>23</v>
      </c>
      <c r="P3234" t="s">
        <v>29</v>
      </c>
      <c r="Q3234">
        <v>0</v>
      </c>
      <c r="R3234" t="s">
        <v>30</v>
      </c>
      <c r="S3234">
        <v>53.65</v>
      </c>
      <c r="T3234">
        <v>1939.35</v>
      </c>
      <c r="U3234">
        <v>0</v>
      </c>
    </row>
    <row r="3235" spans="1:21" x14ac:dyDescent="0.25">
      <c r="A3235" t="s">
        <v>3267</v>
      </c>
      <c r="B3235">
        <v>1</v>
      </c>
      <c r="C3235">
        <v>1</v>
      </c>
      <c r="D3235">
        <v>1</v>
      </c>
      <c r="E3235">
        <v>0</v>
      </c>
      <c r="F3235">
        <v>4</v>
      </c>
      <c r="G3235">
        <v>0</v>
      </c>
      <c r="H3235" t="s">
        <v>24</v>
      </c>
      <c r="I3235" t="s">
        <v>25</v>
      </c>
      <c r="J3235" t="s">
        <v>23</v>
      </c>
      <c r="K3235" t="s">
        <v>23</v>
      </c>
      <c r="L3235" t="s">
        <v>22</v>
      </c>
      <c r="M3235" t="s">
        <v>23</v>
      </c>
      <c r="N3235" t="s">
        <v>23</v>
      </c>
      <c r="O3235" t="s">
        <v>23</v>
      </c>
      <c r="P3235" t="s">
        <v>26</v>
      </c>
      <c r="Q3235">
        <v>1</v>
      </c>
      <c r="R3235" t="s">
        <v>27</v>
      </c>
      <c r="S3235">
        <v>29.9</v>
      </c>
      <c r="T3235">
        <v>118.25</v>
      </c>
      <c r="U3235">
        <v>0</v>
      </c>
    </row>
    <row r="3236" spans="1:21" x14ac:dyDescent="0.25">
      <c r="A3236" t="s">
        <v>3268</v>
      </c>
      <c r="B3236">
        <v>0</v>
      </c>
      <c r="C3236">
        <v>0</v>
      </c>
      <c r="D3236">
        <v>1</v>
      </c>
      <c r="E3236">
        <v>1</v>
      </c>
      <c r="F3236">
        <v>24</v>
      </c>
      <c r="G3236">
        <v>1</v>
      </c>
      <c r="H3236" t="s">
        <v>23</v>
      </c>
      <c r="I3236" t="s">
        <v>23</v>
      </c>
      <c r="J3236" t="s">
        <v>44</v>
      </c>
      <c r="K3236" t="s">
        <v>44</v>
      </c>
      <c r="L3236" t="s">
        <v>44</v>
      </c>
      <c r="M3236" t="s">
        <v>44</v>
      </c>
      <c r="N3236" t="s">
        <v>44</v>
      </c>
      <c r="O3236" t="s">
        <v>44</v>
      </c>
      <c r="P3236" t="s">
        <v>45</v>
      </c>
      <c r="Q3236">
        <v>0</v>
      </c>
      <c r="R3236" t="s">
        <v>30</v>
      </c>
      <c r="S3236">
        <v>19.7</v>
      </c>
      <c r="T3236">
        <v>452.55</v>
      </c>
      <c r="U3236">
        <v>0</v>
      </c>
    </row>
    <row r="3237" spans="1:21" x14ac:dyDescent="0.25">
      <c r="A3237" t="s">
        <v>3269</v>
      </c>
      <c r="B3237">
        <v>0</v>
      </c>
      <c r="C3237">
        <v>0</v>
      </c>
      <c r="D3237">
        <v>0</v>
      </c>
      <c r="E3237">
        <v>0</v>
      </c>
      <c r="F3237">
        <v>61</v>
      </c>
      <c r="G3237">
        <v>0</v>
      </c>
      <c r="H3237" t="s">
        <v>24</v>
      </c>
      <c r="I3237" t="s">
        <v>25</v>
      </c>
      <c r="J3237" t="s">
        <v>22</v>
      </c>
      <c r="K3237" t="s">
        <v>22</v>
      </c>
      <c r="L3237" t="s">
        <v>22</v>
      </c>
      <c r="M3237" t="s">
        <v>22</v>
      </c>
      <c r="N3237" t="s">
        <v>23</v>
      </c>
      <c r="O3237" t="s">
        <v>23</v>
      </c>
      <c r="P3237" t="s">
        <v>29</v>
      </c>
      <c r="Q3237">
        <v>0</v>
      </c>
      <c r="R3237" t="s">
        <v>38</v>
      </c>
      <c r="S3237">
        <v>43.7</v>
      </c>
      <c r="T3237">
        <v>2696.55</v>
      </c>
      <c r="U3237">
        <v>0</v>
      </c>
    </row>
    <row r="3238" spans="1:21" x14ac:dyDescent="0.25">
      <c r="A3238" t="s">
        <v>3270</v>
      </c>
      <c r="B3238">
        <v>1</v>
      </c>
      <c r="C3238">
        <v>0</v>
      </c>
      <c r="D3238">
        <v>0</v>
      </c>
      <c r="E3238">
        <v>0</v>
      </c>
      <c r="F3238">
        <v>16</v>
      </c>
      <c r="G3238">
        <v>1</v>
      </c>
      <c r="H3238" t="s">
        <v>22</v>
      </c>
      <c r="I3238" t="s">
        <v>25</v>
      </c>
      <c r="J3238" t="s">
        <v>23</v>
      </c>
      <c r="K3238" t="s">
        <v>22</v>
      </c>
      <c r="L3238" t="s">
        <v>23</v>
      </c>
      <c r="M3238" t="s">
        <v>23</v>
      </c>
      <c r="N3238" t="s">
        <v>23</v>
      </c>
      <c r="O3238" t="s">
        <v>23</v>
      </c>
      <c r="P3238" t="s">
        <v>26</v>
      </c>
      <c r="Q3238">
        <v>0</v>
      </c>
      <c r="R3238" t="s">
        <v>27</v>
      </c>
      <c r="S3238">
        <v>55.3</v>
      </c>
      <c r="T3238">
        <v>875.35</v>
      </c>
      <c r="U3238">
        <v>0</v>
      </c>
    </row>
    <row r="3239" spans="1:21" x14ac:dyDescent="0.25">
      <c r="A3239" t="s">
        <v>3271</v>
      </c>
      <c r="B3239">
        <v>1</v>
      </c>
      <c r="C3239">
        <v>0</v>
      </c>
      <c r="D3239">
        <v>1</v>
      </c>
      <c r="E3239">
        <v>1</v>
      </c>
      <c r="F3239">
        <v>65</v>
      </c>
      <c r="G3239">
        <v>1</v>
      </c>
      <c r="H3239" t="s">
        <v>23</v>
      </c>
      <c r="I3239" t="s">
        <v>23</v>
      </c>
      <c r="J3239" t="s">
        <v>44</v>
      </c>
      <c r="K3239" t="s">
        <v>44</v>
      </c>
      <c r="L3239" t="s">
        <v>44</v>
      </c>
      <c r="M3239" t="s">
        <v>44</v>
      </c>
      <c r="N3239" t="s">
        <v>44</v>
      </c>
      <c r="O3239" t="s">
        <v>44</v>
      </c>
      <c r="P3239" t="s">
        <v>45</v>
      </c>
      <c r="Q3239">
        <v>1</v>
      </c>
      <c r="R3239" t="s">
        <v>38</v>
      </c>
      <c r="S3239">
        <v>19.850000000000001</v>
      </c>
      <c r="T3239">
        <v>1267.05</v>
      </c>
      <c r="U3239">
        <v>0</v>
      </c>
    </row>
    <row r="3240" spans="1:21" x14ac:dyDescent="0.25">
      <c r="A3240" t="s">
        <v>3272</v>
      </c>
      <c r="B3240">
        <v>0</v>
      </c>
      <c r="C3240">
        <v>0</v>
      </c>
      <c r="D3240">
        <v>1</v>
      </c>
      <c r="E3240">
        <v>1</v>
      </c>
      <c r="F3240">
        <v>26</v>
      </c>
      <c r="G3240">
        <v>1</v>
      </c>
      <c r="H3240" t="s">
        <v>23</v>
      </c>
      <c r="I3240" t="s">
        <v>23</v>
      </c>
      <c r="J3240" t="s">
        <v>44</v>
      </c>
      <c r="K3240" t="s">
        <v>44</v>
      </c>
      <c r="L3240" t="s">
        <v>44</v>
      </c>
      <c r="M3240" t="s">
        <v>44</v>
      </c>
      <c r="N3240" t="s">
        <v>44</v>
      </c>
      <c r="O3240" t="s">
        <v>44</v>
      </c>
      <c r="P3240" t="s">
        <v>45</v>
      </c>
      <c r="Q3240">
        <v>0</v>
      </c>
      <c r="R3240" t="s">
        <v>38</v>
      </c>
      <c r="S3240">
        <v>19.649999999999999</v>
      </c>
      <c r="T3240">
        <v>494.9</v>
      </c>
      <c r="U3240">
        <v>0</v>
      </c>
    </row>
    <row r="3241" spans="1:21" x14ac:dyDescent="0.25">
      <c r="A3241" t="s">
        <v>3273</v>
      </c>
      <c r="B3241">
        <v>1</v>
      </c>
      <c r="C3241">
        <v>0</v>
      </c>
      <c r="D3241">
        <v>0</v>
      </c>
      <c r="E3241">
        <v>0</v>
      </c>
      <c r="F3241">
        <v>16</v>
      </c>
      <c r="G3241">
        <v>1</v>
      </c>
      <c r="H3241" t="s">
        <v>23</v>
      </c>
      <c r="I3241" t="s">
        <v>25</v>
      </c>
      <c r="J3241" t="s">
        <v>23</v>
      </c>
      <c r="K3241" t="s">
        <v>23</v>
      </c>
      <c r="L3241" t="s">
        <v>23</v>
      </c>
      <c r="M3241" t="s">
        <v>22</v>
      </c>
      <c r="N3241" t="s">
        <v>23</v>
      </c>
      <c r="O3241" t="s">
        <v>23</v>
      </c>
      <c r="P3241" t="s">
        <v>26</v>
      </c>
      <c r="Q3241">
        <v>1</v>
      </c>
      <c r="R3241" t="s">
        <v>30</v>
      </c>
      <c r="S3241">
        <v>49.45</v>
      </c>
      <c r="T3241">
        <v>799</v>
      </c>
      <c r="U3241">
        <v>0</v>
      </c>
    </row>
    <row r="3242" spans="1:21" x14ac:dyDescent="0.25">
      <c r="A3242" t="s">
        <v>3274</v>
      </c>
      <c r="B3242">
        <v>0</v>
      </c>
      <c r="C3242">
        <v>0</v>
      </c>
      <c r="D3242">
        <v>1</v>
      </c>
      <c r="E3242">
        <v>0</v>
      </c>
      <c r="F3242">
        <v>54</v>
      </c>
      <c r="G3242">
        <v>1</v>
      </c>
      <c r="H3242" t="s">
        <v>22</v>
      </c>
      <c r="I3242" t="s">
        <v>35</v>
      </c>
      <c r="J3242" t="s">
        <v>22</v>
      </c>
      <c r="K3242" t="s">
        <v>22</v>
      </c>
      <c r="L3242" t="s">
        <v>23</v>
      </c>
      <c r="M3242" t="s">
        <v>23</v>
      </c>
      <c r="N3242" t="s">
        <v>22</v>
      </c>
      <c r="O3242" t="s">
        <v>22</v>
      </c>
      <c r="P3242" t="s">
        <v>29</v>
      </c>
      <c r="Q3242">
        <v>0</v>
      </c>
      <c r="R3242" t="s">
        <v>33</v>
      </c>
      <c r="S3242">
        <v>106.55</v>
      </c>
      <c r="T3242">
        <v>5763.3</v>
      </c>
      <c r="U3242">
        <v>1</v>
      </c>
    </row>
    <row r="3243" spans="1:21" x14ac:dyDescent="0.25">
      <c r="A3243" t="s">
        <v>3275</v>
      </c>
      <c r="B3243">
        <v>1</v>
      </c>
      <c r="C3243">
        <v>0</v>
      </c>
      <c r="D3243">
        <v>0</v>
      </c>
      <c r="E3243">
        <v>0</v>
      </c>
      <c r="F3243">
        <v>1</v>
      </c>
      <c r="G3243">
        <v>1</v>
      </c>
      <c r="H3243" t="s">
        <v>23</v>
      </c>
      <c r="I3243" t="s">
        <v>23</v>
      </c>
      <c r="J3243" t="s">
        <v>44</v>
      </c>
      <c r="K3243" t="s">
        <v>44</v>
      </c>
      <c r="L3243" t="s">
        <v>44</v>
      </c>
      <c r="M3243" t="s">
        <v>44</v>
      </c>
      <c r="N3243" t="s">
        <v>44</v>
      </c>
      <c r="O3243" t="s">
        <v>44</v>
      </c>
      <c r="P3243" t="s">
        <v>26</v>
      </c>
      <c r="Q3243">
        <v>0</v>
      </c>
      <c r="R3243" t="s">
        <v>30</v>
      </c>
      <c r="S3243">
        <v>20.100000000000001</v>
      </c>
      <c r="T3243">
        <v>20.100000000000001</v>
      </c>
      <c r="U3243">
        <v>1</v>
      </c>
    </row>
    <row r="3244" spans="1:21" x14ac:dyDescent="0.25">
      <c r="A3244" t="s">
        <v>3276</v>
      </c>
      <c r="B3244">
        <v>1</v>
      </c>
      <c r="C3244">
        <v>0</v>
      </c>
      <c r="D3244">
        <v>0</v>
      </c>
      <c r="E3244">
        <v>1</v>
      </c>
      <c r="F3244">
        <v>5</v>
      </c>
      <c r="G3244">
        <v>1</v>
      </c>
      <c r="H3244" t="s">
        <v>23</v>
      </c>
      <c r="I3244" t="s">
        <v>23</v>
      </c>
      <c r="J3244" t="s">
        <v>44</v>
      </c>
      <c r="K3244" t="s">
        <v>44</v>
      </c>
      <c r="L3244" t="s">
        <v>44</v>
      </c>
      <c r="M3244" t="s">
        <v>44</v>
      </c>
      <c r="N3244" t="s">
        <v>44</v>
      </c>
      <c r="O3244" t="s">
        <v>44</v>
      </c>
      <c r="P3244" t="s">
        <v>45</v>
      </c>
      <c r="Q3244">
        <v>0</v>
      </c>
      <c r="R3244" t="s">
        <v>30</v>
      </c>
      <c r="S3244">
        <v>20.45</v>
      </c>
      <c r="T3244">
        <v>106.9</v>
      </c>
      <c r="U3244">
        <v>0</v>
      </c>
    </row>
    <row r="3245" spans="1:21" x14ac:dyDescent="0.25">
      <c r="A3245" t="s">
        <v>3277</v>
      </c>
      <c r="B3245">
        <v>0</v>
      </c>
      <c r="C3245">
        <v>0</v>
      </c>
      <c r="D3245">
        <v>0</v>
      </c>
      <c r="E3245">
        <v>0</v>
      </c>
      <c r="F3245">
        <v>19</v>
      </c>
      <c r="G3245">
        <v>0</v>
      </c>
      <c r="H3245" t="s">
        <v>24</v>
      </c>
      <c r="I3245" t="s">
        <v>25</v>
      </c>
      <c r="J3245" t="s">
        <v>23</v>
      </c>
      <c r="K3245" t="s">
        <v>22</v>
      </c>
      <c r="L3245" t="s">
        <v>23</v>
      </c>
      <c r="M3245" t="s">
        <v>23</v>
      </c>
      <c r="N3245" t="s">
        <v>23</v>
      </c>
      <c r="O3245" t="s">
        <v>22</v>
      </c>
      <c r="P3245" t="s">
        <v>26</v>
      </c>
      <c r="Q3245">
        <v>1</v>
      </c>
      <c r="R3245" t="s">
        <v>27</v>
      </c>
      <c r="S3245">
        <v>39.700000000000003</v>
      </c>
      <c r="T3245">
        <v>710.05</v>
      </c>
      <c r="U3245">
        <v>0</v>
      </c>
    </row>
    <row r="3246" spans="1:21" x14ac:dyDescent="0.25">
      <c r="A3246" t="s">
        <v>3278</v>
      </c>
      <c r="B3246">
        <v>1</v>
      </c>
      <c r="C3246">
        <v>0</v>
      </c>
      <c r="D3246">
        <v>0</v>
      </c>
      <c r="E3246">
        <v>0</v>
      </c>
      <c r="F3246">
        <v>10</v>
      </c>
      <c r="G3246">
        <v>1</v>
      </c>
      <c r="H3246" t="s">
        <v>22</v>
      </c>
      <c r="I3246" t="s">
        <v>25</v>
      </c>
      <c r="J3246" t="s">
        <v>22</v>
      </c>
      <c r="K3246" t="s">
        <v>23</v>
      </c>
      <c r="L3246" t="s">
        <v>23</v>
      </c>
      <c r="M3246" t="s">
        <v>23</v>
      </c>
      <c r="N3246" t="s">
        <v>23</v>
      </c>
      <c r="O3246" t="s">
        <v>23</v>
      </c>
      <c r="P3246" t="s">
        <v>26</v>
      </c>
      <c r="Q3246">
        <v>1</v>
      </c>
      <c r="R3246" t="s">
        <v>38</v>
      </c>
      <c r="S3246">
        <v>54.5</v>
      </c>
      <c r="T3246">
        <v>568.20000000000005</v>
      </c>
      <c r="U3246">
        <v>0</v>
      </c>
    </row>
    <row r="3247" spans="1:21" x14ac:dyDescent="0.25">
      <c r="A3247" t="s">
        <v>3279</v>
      </c>
      <c r="B3247">
        <v>0</v>
      </c>
      <c r="C3247">
        <v>0</v>
      </c>
      <c r="D3247">
        <v>1</v>
      </c>
      <c r="E3247">
        <v>1</v>
      </c>
      <c r="F3247">
        <v>23</v>
      </c>
      <c r="G3247">
        <v>1</v>
      </c>
      <c r="H3247" t="s">
        <v>23</v>
      </c>
      <c r="I3247" t="s">
        <v>35</v>
      </c>
      <c r="J3247" t="s">
        <v>23</v>
      </c>
      <c r="K3247" t="s">
        <v>22</v>
      </c>
      <c r="L3247" t="s">
        <v>22</v>
      </c>
      <c r="M3247" t="s">
        <v>22</v>
      </c>
      <c r="N3247" t="s">
        <v>23</v>
      </c>
      <c r="O3247" t="s">
        <v>23</v>
      </c>
      <c r="P3247" t="s">
        <v>26</v>
      </c>
      <c r="Q3247">
        <v>0</v>
      </c>
      <c r="R3247" t="s">
        <v>27</v>
      </c>
      <c r="S3247">
        <v>83.8</v>
      </c>
      <c r="T3247">
        <v>1900.25</v>
      </c>
      <c r="U3247">
        <v>1</v>
      </c>
    </row>
    <row r="3248" spans="1:21" x14ac:dyDescent="0.25">
      <c r="A3248" t="s">
        <v>3280</v>
      </c>
      <c r="B3248">
        <v>1</v>
      </c>
      <c r="C3248">
        <v>0</v>
      </c>
      <c r="D3248">
        <v>0</v>
      </c>
      <c r="E3248">
        <v>0</v>
      </c>
      <c r="F3248">
        <v>3</v>
      </c>
      <c r="G3248">
        <v>1</v>
      </c>
      <c r="H3248" t="s">
        <v>23</v>
      </c>
      <c r="I3248" t="s">
        <v>25</v>
      </c>
      <c r="J3248" t="s">
        <v>23</v>
      </c>
      <c r="K3248" t="s">
        <v>23</v>
      </c>
      <c r="L3248" t="s">
        <v>23</v>
      </c>
      <c r="M3248" t="s">
        <v>23</v>
      </c>
      <c r="N3248" t="s">
        <v>22</v>
      </c>
      <c r="O3248" t="s">
        <v>23</v>
      </c>
      <c r="P3248" t="s">
        <v>26</v>
      </c>
      <c r="Q3248">
        <v>0</v>
      </c>
      <c r="R3248" t="s">
        <v>30</v>
      </c>
      <c r="S3248">
        <v>55.15</v>
      </c>
      <c r="T3248">
        <v>159.15</v>
      </c>
      <c r="U3248">
        <v>1</v>
      </c>
    </row>
    <row r="3249" spans="1:21" x14ac:dyDescent="0.25">
      <c r="A3249" t="s">
        <v>3281</v>
      </c>
      <c r="B3249">
        <v>0</v>
      </c>
      <c r="C3249">
        <v>0</v>
      </c>
      <c r="D3249">
        <v>0</v>
      </c>
      <c r="E3249">
        <v>0</v>
      </c>
      <c r="F3249">
        <v>72</v>
      </c>
      <c r="G3249">
        <v>1</v>
      </c>
      <c r="H3249" t="s">
        <v>22</v>
      </c>
      <c r="I3249" t="s">
        <v>35</v>
      </c>
      <c r="J3249" t="s">
        <v>23</v>
      </c>
      <c r="K3249" t="s">
        <v>22</v>
      </c>
      <c r="L3249" t="s">
        <v>22</v>
      </c>
      <c r="M3249" t="s">
        <v>22</v>
      </c>
      <c r="N3249" t="s">
        <v>22</v>
      </c>
      <c r="O3249" t="s">
        <v>22</v>
      </c>
      <c r="P3249" t="s">
        <v>45</v>
      </c>
      <c r="Q3249">
        <v>1</v>
      </c>
      <c r="R3249" t="s">
        <v>33</v>
      </c>
      <c r="S3249">
        <v>111.6</v>
      </c>
      <c r="T3249">
        <v>8012.75</v>
      </c>
      <c r="U3249">
        <v>0</v>
      </c>
    </row>
    <row r="3250" spans="1:21" x14ac:dyDescent="0.25">
      <c r="A3250" t="s">
        <v>3282</v>
      </c>
      <c r="B3250">
        <v>1</v>
      </c>
      <c r="C3250">
        <v>1</v>
      </c>
      <c r="D3250">
        <v>1</v>
      </c>
      <c r="E3250">
        <v>0</v>
      </c>
      <c r="F3250">
        <v>10</v>
      </c>
      <c r="G3250">
        <v>1</v>
      </c>
      <c r="H3250" t="s">
        <v>22</v>
      </c>
      <c r="I3250" t="s">
        <v>35</v>
      </c>
      <c r="J3250" t="s">
        <v>23</v>
      </c>
      <c r="K3250" t="s">
        <v>23</v>
      </c>
      <c r="L3250" t="s">
        <v>23</v>
      </c>
      <c r="M3250" t="s">
        <v>23</v>
      </c>
      <c r="N3250" t="s">
        <v>23</v>
      </c>
      <c r="O3250" t="s">
        <v>22</v>
      </c>
      <c r="P3250" t="s">
        <v>26</v>
      </c>
      <c r="Q3250">
        <v>1</v>
      </c>
      <c r="R3250" t="s">
        <v>27</v>
      </c>
      <c r="S3250">
        <v>86.65</v>
      </c>
      <c r="T3250">
        <v>856.65</v>
      </c>
      <c r="U3250">
        <v>1</v>
      </c>
    </row>
    <row r="3251" spans="1:21" x14ac:dyDescent="0.25">
      <c r="A3251" t="s">
        <v>3283</v>
      </c>
      <c r="B3251">
        <v>0</v>
      </c>
      <c r="C3251">
        <v>0</v>
      </c>
      <c r="D3251">
        <v>1</v>
      </c>
      <c r="E3251">
        <v>1</v>
      </c>
      <c r="F3251">
        <v>10</v>
      </c>
      <c r="G3251">
        <v>1</v>
      </c>
      <c r="H3251" t="s">
        <v>23</v>
      </c>
      <c r="I3251" t="s">
        <v>25</v>
      </c>
      <c r="J3251" t="s">
        <v>23</v>
      </c>
      <c r="K3251" t="s">
        <v>22</v>
      </c>
      <c r="L3251" t="s">
        <v>22</v>
      </c>
      <c r="M3251" t="s">
        <v>23</v>
      </c>
      <c r="N3251" t="s">
        <v>23</v>
      </c>
      <c r="O3251" t="s">
        <v>23</v>
      </c>
      <c r="P3251" t="s">
        <v>26</v>
      </c>
      <c r="Q3251">
        <v>1</v>
      </c>
      <c r="R3251" t="s">
        <v>30</v>
      </c>
      <c r="S3251">
        <v>55.55</v>
      </c>
      <c r="T3251">
        <v>551.29999999999995</v>
      </c>
      <c r="U3251">
        <v>0</v>
      </c>
    </row>
    <row r="3252" spans="1:21" x14ac:dyDescent="0.25">
      <c r="A3252" t="s">
        <v>3284</v>
      </c>
      <c r="B3252">
        <v>1</v>
      </c>
      <c r="C3252">
        <v>0</v>
      </c>
      <c r="D3252">
        <v>1</v>
      </c>
      <c r="E3252">
        <v>0</v>
      </c>
      <c r="F3252">
        <v>11</v>
      </c>
      <c r="G3252">
        <v>1</v>
      </c>
      <c r="H3252" t="s">
        <v>23</v>
      </c>
      <c r="I3252" t="s">
        <v>23</v>
      </c>
      <c r="J3252" t="s">
        <v>44</v>
      </c>
      <c r="K3252" t="s">
        <v>44</v>
      </c>
      <c r="L3252" t="s">
        <v>44</v>
      </c>
      <c r="M3252" t="s">
        <v>44</v>
      </c>
      <c r="N3252" t="s">
        <v>44</v>
      </c>
      <c r="O3252" t="s">
        <v>44</v>
      </c>
      <c r="P3252" t="s">
        <v>29</v>
      </c>
      <c r="Q3252">
        <v>1</v>
      </c>
      <c r="R3252" t="s">
        <v>30</v>
      </c>
      <c r="S3252">
        <v>20.55</v>
      </c>
      <c r="T3252">
        <v>184.95</v>
      </c>
      <c r="U3252">
        <v>0</v>
      </c>
    </row>
    <row r="3253" spans="1:21" x14ac:dyDescent="0.25">
      <c r="A3253" t="s">
        <v>3285</v>
      </c>
      <c r="B3253">
        <v>0</v>
      </c>
      <c r="C3253">
        <v>1</v>
      </c>
      <c r="D3253">
        <v>0</v>
      </c>
      <c r="E3253">
        <v>0</v>
      </c>
      <c r="F3253">
        <v>37</v>
      </c>
      <c r="G3253">
        <v>1</v>
      </c>
      <c r="H3253" t="s">
        <v>22</v>
      </c>
      <c r="I3253" t="s">
        <v>35</v>
      </c>
      <c r="J3253" t="s">
        <v>22</v>
      </c>
      <c r="K3253" t="s">
        <v>22</v>
      </c>
      <c r="L3253" t="s">
        <v>23</v>
      </c>
      <c r="M3253" t="s">
        <v>23</v>
      </c>
      <c r="N3253" t="s">
        <v>22</v>
      </c>
      <c r="O3253" t="s">
        <v>22</v>
      </c>
      <c r="P3253" t="s">
        <v>26</v>
      </c>
      <c r="Q3253">
        <v>1</v>
      </c>
      <c r="R3253" t="s">
        <v>33</v>
      </c>
      <c r="S3253">
        <v>106.75</v>
      </c>
      <c r="T3253">
        <v>4056.75</v>
      </c>
      <c r="U3253">
        <v>1</v>
      </c>
    </row>
    <row r="3254" spans="1:21" x14ac:dyDescent="0.25">
      <c r="A3254" t="s">
        <v>3286</v>
      </c>
      <c r="B3254">
        <v>1</v>
      </c>
      <c r="C3254">
        <v>0</v>
      </c>
      <c r="D3254">
        <v>1</v>
      </c>
      <c r="E3254">
        <v>1</v>
      </c>
      <c r="F3254">
        <v>17</v>
      </c>
      <c r="G3254">
        <v>1</v>
      </c>
      <c r="H3254" t="s">
        <v>22</v>
      </c>
      <c r="I3254" t="s">
        <v>25</v>
      </c>
      <c r="J3254" t="s">
        <v>22</v>
      </c>
      <c r="K3254" t="s">
        <v>23</v>
      </c>
      <c r="L3254" t="s">
        <v>23</v>
      </c>
      <c r="M3254" t="s">
        <v>22</v>
      </c>
      <c r="N3254" t="s">
        <v>23</v>
      </c>
      <c r="O3254" t="s">
        <v>23</v>
      </c>
      <c r="P3254" t="s">
        <v>29</v>
      </c>
      <c r="Q3254">
        <v>1</v>
      </c>
      <c r="R3254" t="s">
        <v>30</v>
      </c>
      <c r="S3254">
        <v>62.1</v>
      </c>
      <c r="T3254">
        <v>1096.6500000000001</v>
      </c>
      <c r="U3254">
        <v>0</v>
      </c>
    </row>
    <row r="3255" spans="1:21" x14ac:dyDescent="0.25">
      <c r="A3255" t="s">
        <v>3287</v>
      </c>
      <c r="B3255">
        <v>0</v>
      </c>
      <c r="C3255">
        <v>0</v>
      </c>
      <c r="D3255">
        <v>1</v>
      </c>
      <c r="E3255">
        <v>1</v>
      </c>
      <c r="F3255">
        <v>36</v>
      </c>
      <c r="G3255">
        <v>1</v>
      </c>
      <c r="H3255" t="s">
        <v>22</v>
      </c>
      <c r="I3255" t="s">
        <v>35</v>
      </c>
      <c r="J3255" t="s">
        <v>22</v>
      </c>
      <c r="K3255" t="s">
        <v>23</v>
      </c>
      <c r="L3255" t="s">
        <v>22</v>
      </c>
      <c r="M3255" t="s">
        <v>23</v>
      </c>
      <c r="N3255" t="s">
        <v>22</v>
      </c>
      <c r="O3255" t="s">
        <v>22</v>
      </c>
      <c r="P3255" t="s">
        <v>26</v>
      </c>
      <c r="Q3255">
        <v>1</v>
      </c>
      <c r="R3255" t="s">
        <v>38</v>
      </c>
      <c r="S3255">
        <v>104.5</v>
      </c>
      <c r="T3255">
        <v>3684.95</v>
      </c>
      <c r="U3255">
        <v>0</v>
      </c>
    </row>
    <row r="3256" spans="1:21" x14ac:dyDescent="0.25">
      <c r="A3256" t="s">
        <v>3288</v>
      </c>
      <c r="B3256">
        <v>1</v>
      </c>
      <c r="C3256">
        <v>1</v>
      </c>
      <c r="D3256">
        <v>0</v>
      </c>
      <c r="E3256">
        <v>0</v>
      </c>
      <c r="F3256">
        <v>17</v>
      </c>
      <c r="G3256">
        <v>1</v>
      </c>
      <c r="H3256" t="s">
        <v>23</v>
      </c>
      <c r="I3256" t="s">
        <v>35</v>
      </c>
      <c r="J3256" t="s">
        <v>23</v>
      </c>
      <c r="K3256" t="s">
        <v>22</v>
      </c>
      <c r="L3256" t="s">
        <v>22</v>
      </c>
      <c r="M3256" t="s">
        <v>23</v>
      </c>
      <c r="N3256" t="s">
        <v>22</v>
      </c>
      <c r="O3256" t="s">
        <v>22</v>
      </c>
      <c r="P3256" t="s">
        <v>26</v>
      </c>
      <c r="Q3256">
        <v>1</v>
      </c>
      <c r="R3256" t="s">
        <v>27</v>
      </c>
      <c r="S3256">
        <v>101.8</v>
      </c>
      <c r="T3256">
        <v>1752.45</v>
      </c>
      <c r="U3256">
        <v>0</v>
      </c>
    </row>
    <row r="3257" spans="1:21" x14ac:dyDescent="0.25">
      <c r="A3257" t="s">
        <v>3289</v>
      </c>
      <c r="B3257">
        <v>0</v>
      </c>
      <c r="C3257">
        <v>1</v>
      </c>
      <c r="D3257">
        <v>1</v>
      </c>
      <c r="E3257">
        <v>1</v>
      </c>
      <c r="F3257">
        <v>66</v>
      </c>
      <c r="G3257">
        <v>1</v>
      </c>
      <c r="H3257" t="s">
        <v>22</v>
      </c>
      <c r="I3257" t="s">
        <v>35</v>
      </c>
      <c r="J3257" t="s">
        <v>22</v>
      </c>
      <c r="K3257" t="s">
        <v>22</v>
      </c>
      <c r="L3257" t="s">
        <v>23</v>
      </c>
      <c r="M3257" t="s">
        <v>22</v>
      </c>
      <c r="N3257" t="s">
        <v>22</v>
      </c>
      <c r="O3257" t="s">
        <v>22</v>
      </c>
      <c r="P3257" t="s">
        <v>29</v>
      </c>
      <c r="Q3257">
        <v>1</v>
      </c>
      <c r="R3257" t="s">
        <v>38</v>
      </c>
      <c r="S3257">
        <v>110.6</v>
      </c>
      <c r="T3257">
        <v>7210.85</v>
      </c>
      <c r="U3257">
        <v>0</v>
      </c>
    </row>
    <row r="3258" spans="1:21" x14ac:dyDescent="0.25">
      <c r="A3258" t="s">
        <v>3290</v>
      </c>
      <c r="B3258">
        <v>1</v>
      </c>
      <c r="C3258">
        <v>0</v>
      </c>
      <c r="D3258">
        <v>1</v>
      </c>
      <c r="E3258">
        <v>1</v>
      </c>
      <c r="F3258">
        <v>61</v>
      </c>
      <c r="G3258">
        <v>1</v>
      </c>
      <c r="H3258" t="s">
        <v>23</v>
      </c>
      <c r="I3258" t="s">
        <v>25</v>
      </c>
      <c r="J3258" t="s">
        <v>22</v>
      </c>
      <c r="K3258" t="s">
        <v>22</v>
      </c>
      <c r="L3258" t="s">
        <v>22</v>
      </c>
      <c r="M3258" t="s">
        <v>22</v>
      </c>
      <c r="N3258" t="s">
        <v>22</v>
      </c>
      <c r="O3258" t="s">
        <v>22</v>
      </c>
      <c r="P3258" t="s">
        <v>29</v>
      </c>
      <c r="Q3258">
        <v>0</v>
      </c>
      <c r="R3258" t="s">
        <v>33</v>
      </c>
      <c r="S3258">
        <v>84.9</v>
      </c>
      <c r="T3258">
        <v>5264.5</v>
      </c>
      <c r="U3258">
        <v>0</v>
      </c>
    </row>
    <row r="3259" spans="1:21" x14ac:dyDescent="0.25">
      <c r="A3259" t="s">
        <v>3291</v>
      </c>
      <c r="B3259">
        <v>1</v>
      </c>
      <c r="C3259">
        <v>0</v>
      </c>
      <c r="D3259">
        <v>0</v>
      </c>
      <c r="E3259">
        <v>0</v>
      </c>
      <c r="F3259">
        <v>22</v>
      </c>
      <c r="G3259">
        <v>1</v>
      </c>
      <c r="H3259" t="s">
        <v>23</v>
      </c>
      <c r="I3259" t="s">
        <v>35</v>
      </c>
      <c r="J3259" t="s">
        <v>23</v>
      </c>
      <c r="K3259" t="s">
        <v>22</v>
      </c>
      <c r="L3259" t="s">
        <v>23</v>
      </c>
      <c r="M3259" t="s">
        <v>23</v>
      </c>
      <c r="N3259" t="s">
        <v>22</v>
      </c>
      <c r="O3259" t="s">
        <v>22</v>
      </c>
      <c r="P3259" t="s">
        <v>26</v>
      </c>
      <c r="Q3259">
        <v>1</v>
      </c>
      <c r="R3259" t="s">
        <v>30</v>
      </c>
      <c r="S3259">
        <v>93.2</v>
      </c>
      <c r="T3259">
        <v>2157.3000000000002</v>
      </c>
      <c r="U3259">
        <v>0</v>
      </c>
    </row>
    <row r="3260" spans="1:21" x14ac:dyDescent="0.25">
      <c r="A3260" t="s">
        <v>3292</v>
      </c>
      <c r="B3260">
        <v>1</v>
      </c>
      <c r="C3260">
        <v>0</v>
      </c>
      <c r="D3260">
        <v>0</v>
      </c>
      <c r="E3260">
        <v>0</v>
      </c>
      <c r="F3260">
        <v>1</v>
      </c>
      <c r="G3260">
        <v>0</v>
      </c>
      <c r="H3260" t="s">
        <v>24</v>
      </c>
      <c r="I3260" t="s">
        <v>25</v>
      </c>
      <c r="J3260" t="s">
        <v>23</v>
      </c>
      <c r="K3260" t="s">
        <v>23</v>
      </c>
      <c r="L3260" t="s">
        <v>23</v>
      </c>
      <c r="M3260" t="s">
        <v>23</v>
      </c>
      <c r="N3260" t="s">
        <v>23</v>
      </c>
      <c r="O3260" t="s">
        <v>23</v>
      </c>
      <c r="P3260" t="s">
        <v>26</v>
      </c>
      <c r="Q3260">
        <v>1</v>
      </c>
      <c r="R3260" t="s">
        <v>27</v>
      </c>
      <c r="S3260">
        <v>24.4</v>
      </c>
      <c r="T3260">
        <v>24.4</v>
      </c>
      <c r="U3260">
        <v>0</v>
      </c>
    </row>
    <row r="3261" spans="1:21" x14ac:dyDescent="0.25">
      <c r="A3261" t="s">
        <v>3293</v>
      </c>
      <c r="B3261">
        <v>0</v>
      </c>
      <c r="C3261">
        <v>0</v>
      </c>
      <c r="D3261">
        <v>0</v>
      </c>
      <c r="E3261">
        <v>0</v>
      </c>
      <c r="F3261">
        <v>6</v>
      </c>
      <c r="G3261">
        <v>1</v>
      </c>
      <c r="H3261" t="s">
        <v>23</v>
      </c>
      <c r="I3261" t="s">
        <v>35</v>
      </c>
      <c r="J3261" t="s">
        <v>23</v>
      </c>
      <c r="K3261" t="s">
        <v>23</v>
      </c>
      <c r="L3261" t="s">
        <v>23</v>
      </c>
      <c r="M3261" t="s">
        <v>23</v>
      </c>
      <c r="N3261" t="s">
        <v>23</v>
      </c>
      <c r="O3261" t="s">
        <v>23</v>
      </c>
      <c r="P3261" t="s">
        <v>26</v>
      </c>
      <c r="Q3261">
        <v>0</v>
      </c>
      <c r="R3261" t="s">
        <v>38</v>
      </c>
      <c r="S3261">
        <v>70.55</v>
      </c>
      <c r="T3261">
        <v>433.95</v>
      </c>
      <c r="U3261">
        <v>0</v>
      </c>
    </row>
    <row r="3262" spans="1:21" x14ac:dyDescent="0.25">
      <c r="A3262" t="s">
        <v>3294</v>
      </c>
      <c r="B3262">
        <v>1</v>
      </c>
      <c r="C3262">
        <v>0</v>
      </c>
      <c r="D3262">
        <v>0</v>
      </c>
      <c r="E3262">
        <v>0</v>
      </c>
      <c r="F3262">
        <v>31</v>
      </c>
      <c r="G3262">
        <v>1</v>
      </c>
      <c r="H3262" t="s">
        <v>23</v>
      </c>
      <c r="I3262" t="s">
        <v>35</v>
      </c>
      <c r="J3262" t="s">
        <v>23</v>
      </c>
      <c r="K3262" t="s">
        <v>22</v>
      </c>
      <c r="L3262" t="s">
        <v>23</v>
      </c>
      <c r="M3262" t="s">
        <v>22</v>
      </c>
      <c r="N3262" t="s">
        <v>23</v>
      </c>
      <c r="O3262" t="s">
        <v>23</v>
      </c>
      <c r="P3262" t="s">
        <v>26</v>
      </c>
      <c r="Q3262">
        <v>1</v>
      </c>
      <c r="R3262" t="s">
        <v>27</v>
      </c>
      <c r="S3262">
        <v>78.45</v>
      </c>
      <c r="T3262">
        <v>2435.15</v>
      </c>
      <c r="U3262">
        <v>1</v>
      </c>
    </row>
    <row r="3263" spans="1:21" x14ac:dyDescent="0.25">
      <c r="A3263" t="s">
        <v>3295</v>
      </c>
      <c r="B3263">
        <v>0</v>
      </c>
      <c r="C3263">
        <v>0</v>
      </c>
      <c r="D3263">
        <v>1</v>
      </c>
      <c r="E3263">
        <v>1</v>
      </c>
      <c r="F3263">
        <v>68</v>
      </c>
      <c r="G3263">
        <v>1</v>
      </c>
      <c r="H3263" t="s">
        <v>23</v>
      </c>
      <c r="I3263" t="s">
        <v>25</v>
      </c>
      <c r="J3263" t="s">
        <v>22</v>
      </c>
      <c r="K3263" t="s">
        <v>22</v>
      </c>
      <c r="L3263" t="s">
        <v>22</v>
      </c>
      <c r="M3263" t="s">
        <v>22</v>
      </c>
      <c r="N3263" t="s">
        <v>22</v>
      </c>
      <c r="O3263" t="s">
        <v>22</v>
      </c>
      <c r="P3263" t="s">
        <v>45</v>
      </c>
      <c r="Q3263">
        <v>1</v>
      </c>
      <c r="R3263" t="s">
        <v>38</v>
      </c>
      <c r="S3263">
        <v>85</v>
      </c>
      <c r="T3263">
        <v>5607.75</v>
      </c>
      <c r="U3263">
        <v>0</v>
      </c>
    </row>
    <row r="3264" spans="1:21" x14ac:dyDescent="0.25">
      <c r="A3264" t="s">
        <v>3296</v>
      </c>
      <c r="B3264">
        <v>0</v>
      </c>
      <c r="C3264">
        <v>0</v>
      </c>
      <c r="D3264">
        <v>1</v>
      </c>
      <c r="E3264">
        <v>1</v>
      </c>
      <c r="F3264">
        <v>34</v>
      </c>
      <c r="G3264">
        <v>1</v>
      </c>
      <c r="H3264" t="s">
        <v>22</v>
      </c>
      <c r="I3264" t="s">
        <v>35</v>
      </c>
      <c r="J3264" t="s">
        <v>23</v>
      </c>
      <c r="K3264" t="s">
        <v>23</v>
      </c>
      <c r="L3264" t="s">
        <v>22</v>
      </c>
      <c r="M3264" t="s">
        <v>23</v>
      </c>
      <c r="N3264" t="s">
        <v>22</v>
      </c>
      <c r="O3264" t="s">
        <v>23</v>
      </c>
      <c r="P3264" t="s">
        <v>26</v>
      </c>
      <c r="Q3264">
        <v>0</v>
      </c>
      <c r="R3264" t="s">
        <v>27</v>
      </c>
      <c r="S3264">
        <v>87.45</v>
      </c>
      <c r="T3264">
        <v>2874.15</v>
      </c>
      <c r="U3264">
        <v>1</v>
      </c>
    </row>
    <row r="3265" spans="1:21" x14ac:dyDescent="0.25">
      <c r="A3265" t="s">
        <v>3297</v>
      </c>
      <c r="B3265">
        <v>0</v>
      </c>
      <c r="C3265">
        <v>0</v>
      </c>
      <c r="D3265">
        <v>1</v>
      </c>
      <c r="E3265">
        <v>1</v>
      </c>
      <c r="F3265">
        <v>52</v>
      </c>
      <c r="G3265">
        <v>1</v>
      </c>
      <c r="H3265" t="s">
        <v>23</v>
      </c>
      <c r="I3265" t="s">
        <v>35</v>
      </c>
      <c r="J3265" t="s">
        <v>23</v>
      </c>
      <c r="K3265" t="s">
        <v>22</v>
      </c>
      <c r="L3265" t="s">
        <v>22</v>
      </c>
      <c r="M3265" t="s">
        <v>22</v>
      </c>
      <c r="N3265" t="s">
        <v>23</v>
      </c>
      <c r="O3265" t="s">
        <v>23</v>
      </c>
      <c r="P3265" t="s">
        <v>26</v>
      </c>
      <c r="Q3265">
        <v>0</v>
      </c>
      <c r="R3265" t="s">
        <v>33</v>
      </c>
      <c r="S3265">
        <v>85.8</v>
      </c>
      <c r="T3265">
        <v>4433.3</v>
      </c>
      <c r="U3265">
        <v>0</v>
      </c>
    </row>
    <row r="3266" spans="1:21" x14ac:dyDescent="0.25">
      <c r="A3266" t="s">
        <v>3298</v>
      </c>
      <c r="B3266">
        <v>0</v>
      </c>
      <c r="C3266">
        <v>0</v>
      </c>
      <c r="D3266">
        <v>0</v>
      </c>
      <c r="E3266">
        <v>1</v>
      </c>
      <c r="F3266">
        <v>10</v>
      </c>
      <c r="G3266">
        <v>1</v>
      </c>
      <c r="H3266" t="s">
        <v>23</v>
      </c>
      <c r="I3266" t="s">
        <v>35</v>
      </c>
      <c r="J3266" t="s">
        <v>23</v>
      </c>
      <c r="K3266" t="s">
        <v>23</v>
      </c>
      <c r="L3266" t="s">
        <v>22</v>
      </c>
      <c r="M3266" t="s">
        <v>22</v>
      </c>
      <c r="N3266" t="s">
        <v>22</v>
      </c>
      <c r="O3266" t="s">
        <v>23</v>
      </c>
      <c r="P3266" t="s">
        <v>26</v>
      </c>
      <c r="Q3266">
        <v>1</v>
      </c>
      <c r="R3266" t="s">
        <v>27</v>
      </c>
      <c r="S3266">
        <v>91.1</v>
      </c>
      <c r="T3266">
        <v>964.35</v>
      </c>
      <c r="U3266">
        <v>0</v>
      </c>
    </row>
    <row r="3267" spans="1:21" x14ac:dyDescent="0.25">
      <c r="A3267" t="s">
        <v>3299</v>
      </c>
      <c r="B3267">
        <v>1</v>
      </c>
      <c r="C3267">
        <v>0</v>
      </c>
      <c r="D3267">
        <v>1</v>
      </c>
      <c r="E3267">
        <v>1</v>
      </c>
      <c r="F3267">
        <v>29</v>
      </c>
      <c r="G3267">
        <v>1</v>
      </c>
      <c r="H3267" t="s">
        <v>23</v>
      </c>
      <c r="I3267" t="s">
        <v>35</v>
      </c>
      <c r="J3267" t="s">
        <v>23</v>
      </c>
      <c r="K3267" t="s">
        <v>23</v>
      </c>
      <c r="L3267" t="s">
        <v>23</v>
      </c>
      <c r="M3267" t="s">
        <v>23</v>
      </c>
      <c r="N3267" t="s">
        <v>23</v>
      </c>
      <c r="O3267" t="s">
        <v>23</v>
      </c>
      <c r="P3267" t="s">
        <v>26</v>
      </c>
      <c r="Q3267">
        <v>1</v>
      </c>
      <c r="R3267" t="s">
        <v>27</v>
      </c>
      <c r="S3267">
        <v>70.75</v>
      </c>
      <c r="T3267">
        <v>1974.8</v>
      </c>
      <c r="U3267">
        <v>1</v>
      </c>
    </row>
    <row r="3268" spans="1:21" x14ac:dyDescent="0.25">
      <c r="A3268" t="s">
        <v>3300</v>
      </c>
      <c r="B3268">
        <v>0</v>
      </c>
      <c r="C3268">
        <v>0</v>
      </c>
      <c r="D3268">
        <v>1</v>
      </c>
      <c r="E3268">
        <v>1</v>
      </c>
      <c r="F3268">
        <v>72</v>
      </c>
      <c r="G3268">
        <v>1</v>
      </c>
      <c r="H3268" t="s">
        <v>23</v>
      </c>
      <c r="I3268" t="s">
        <v>23</v>
      </c>
      <c r="J3268" t="s">
        <v>44</v>
      </c>
      <c r="K3268" t="s">
        <v>44</v>
      </c>
      <c r="L3268" t="s">
        <v>44</v>
      </c>
      <c r="M3268" t="s">
        <v>44</v>
      </c>
      <c r="N3268" t="s">
        <v>44</v>
      </c>
      <c r="O3268" t="s">
        <v>44</v>
      </c>
      <c r="P3268" t="s">
        <v>45</v>
      </c>
      <c r="Q3268">
        <v>0</v>
      </c>
      <c r="R3268" t="s">
        <v>33</v>
      </c>
      <c r="S3268">
        <v>20.100000000000001</v>
      </c>
      <c r="T3268">
        <v>1460.85</v>
      </c>
      <c r="U3268">
        <v>0</v>
      </c>
    </row>
    <row r="3269" spans="1:21" x14ac:dyDescent="0.25">
      <c r="A3269" t="s">
        <v>3301</v>
      </c>
      <c r="B3269">
        <v>1</v>
      </c>
      <c r="C3269">
        <v>0</v>
      </c>
      <c r="D3269">
        <v>1</v>
      </c>
      <c r="E3269">
        <v>1</v>
      </c>
      <c r="F3269">
        <v>47</v>
      </c>
      <c r="G3269">
        <v>1</v>
      </c>
      <c r="H3269" t="s">
        <v>23</v>
      </c>
      <c r="I3269" t="s">
        <v>23</v>
      </c>
      <c r="J3269" t="s">
        <v>44</v>
      </c>
      <c r="K3269" t="s">
        <v>44</v>
      </c>
      <c r="L3269" t="s">
        <v>44</v>
      </c>
      <c r="M3269" t="s">
        <v>44</v>
      </c>
      <c r="N3269" t="s">
        <v>44</v>
      </c>
      <c r="O3269" t="s">
        <v>44</v>
      </c>
      <c r="P3269" t="s">
        <v>29</v>
      </c>
      <c r="Q3269">
        <v>0</v>
      </c>
      <c r="R3269" t="s">
        <v>30</v>
      </c>
      <c r="S3269">
        <v>20.05</v>
      </c>
      <c r="T3269">
        <v>951.55</v>
      </c>
      <c r="U3269">
        <v>0</v>
      </c>
    </row>
    <row r="3270" spans="1:21" x14ac:dyDescent="0.25">
      <c r="A3270" t="s">
        <v>3302</v>
      </c>
      <c r="B3270">
        <v>1</v>
      </c>
      <c r="C3270">
        <v>0</v>
      </c>
      <c r="D3270">
        <v>1</v>
      </c>
      <c r="E3270">
        <v>1</v>
      </c>
      <c r="F3270">
        <v>24</v>
      </c>
      <c r="G3270">
        <v>1</v>
      </c>
      <c r="H3270" t="s">
        <v>22</v>
      </c>
      <c r="I3270" t="s">
        <v>25</v>
      </c>
      <c r="J3270" t="s">
        <v>22</v>
      </c>
      <c r="K3270" t="s">
        <v>23</v>
      </c>
      <c r="L3270" t="s">
        <v>23</v>
      </c>
      <c r="M3270" t="s">
        <v>23</v>
      </c>
      <c r="N3270" t="s">
        <v>22</v>
      </c>
      <c r="O3270" t="s">
        <v>22</v>
      </c>
      <c r="P3270" t="s">
        <v>29</v>
      </c>
      <c r="Q3270">
        <v>0</v>
      </c>
      <c r="R3270" t="s">
        <v>30</v>
      </c>
      <c r="S3270">
        <v>74.8</v>
      </c>
      <c r="T3270">
        <v>1821.2</v>
      </c>
      <c r="U3270">
        <v>0</v>
      </c>
    </row>
    <row r="3271" spans="1:21" x14ac:dyDescent="0.25">
      <c r="A3271" t="s">
        <v>3303</v>
      </c>
      <c r="B3271">
        <v>1</v>
      </c>
      <c r="C3271">
        <v>0</v>
      </c>
      <c r="D3271">
        <v>0</v>
      </c>
      <c r="E3271">
        <v>0</v>
      </c>
      <c r="F3271">
        <v>65</v>
      </c>
      <c r="G3271">
        <v>1</v>
      </c>
      <c r="H3271" t="s">
        <v>22</v>
      </c>
      <c r="I3271" t="s">
        <v>23</v>
      </c>
      <c r="J3271" t="s">
        <v>44</v>
      </c>
      <c r="K3271" t="s">
        <v>44</v>
      </c>
      <c r="L3271" t="s">
        <v>44</v>
      </c>
      <c r="M3271" t="s">
        <v>44</v>
      </c>
      <c r="N3271" t="s">
        <v>44</v>
      </c>
      <c r="O3271" t="s">
        <v>44</v>
      </c>
      <c r="P3271" t="s">
        <v>29</v>
      </c>
      <c r="Q3271">
        <v>0</v>
      </c>
      <c r="R3271" t="s">
        <v>38</v>
      </c>
      <c r="S3271">
        <v>24.8</v>
      </c>
      <c r="T3271">
        <v>1600.95</v>
      </c>
      <c r="U3271">
        <v>0</v>
      </c>
    </row>
    <row r="3272" spans="1:21" x14ac:dyDescent="0.25">
      <c r="A3272" t="s">
        <v>3304</v>
      </c>
      <c r="B3272">
        <v>0</v>
      </c>
      <c r="C3272">
        <v>0</v>
      </c>
      <c r="D3272">
        <v>0</v>
      </c>
      <c r="E3272">
        <v>0</v>
      </c>
      <c r="F3272">
        <v>4</v>
      </c>
      <c r="G3272">
        <v>1</v>
      </c>
      <c r="H3272" t="s">
        <v>22</v>
      </c>
      <c r="I3272" t="s">
        <v>35</v>
      </c>
      <c r="J3272" t="s">
        <v>23</v>
      </c>
      <c r="K3272" t="s">
        <v>23</v>
      </c>
      <c r="L3272" t="s">
        <v>23</v>
      </c>
      <c r="M3272" t="s">
        <v>22</v>
      </c>
      <c r="N3272" t="s">
        <v>22</v>
      </c>
      <c r="O3272" t="s">
        <v>22</v>
      </c>
      <c r="P3272" t="s">
        <v>26</v>
      </c>
      <c r="Q3272">
        <v>1</v>
      </c>
      <c r="R3272" t="s">
        <v>30</v>
      </c>
      <c r="S3272">
        <v>100.85</v>
      </c>
      <c r="T3272">
        <v>399.25</v>
      </c>
      <c r="U3272">
        <v>0</v>
      </c>
    </row>
    <row r="3273" spans="1:21" x14ac:dyDescent="0.25">
      <c r="A3273" t="s">
        <v>3305</v>
      </c>
      <c r="B3273">
        <v>1</v>
      </c>
      <c r="C3273">
        <v>1</v>
      </c>
      <c r="D3273">
        <v>1</v>
      </c>
      <c r="E3273">
        <v>0</v>
      </c>
      <c r="F3273">
        <v>12</v>
      </c>
      <c r="G3273">
        <v>1</v>
      </c>
      <c r="H3273" t="s">
        <v>22</v>
      </c>
      <c r="I3273" t="s">
        <v>35</v>
      </c>
      <c r="J3273" t="s">
        <v>23</v>
      </c>
      <c r="K3273" t="s">
        <v>22</v>
      </c>
      <c r="L3273" t="s">
        <v>23</v>
      </c>
      <c r="M3273" t="s">
        <v>23</v>
      </c>
      <c r="N3273" t="s">
        <v>22</v>
      </c>
      <c r="O3273" t="s">
        <v>22</v>
      </c>
      <c r="P3273" t="s">
        <v>26</v>
      </c>
      <c r="Q3273">
        <v>1</v>
      </c>
      <c r="R3273" t="s">
        <v>27</v>
      </c>
      <c r="S3273">
        <v>101.35</v>
      </c>
      <c r="T3273">
        <v>1218.55</v>
      </c>
      <c r="U3273">
        <v>1</v>
      </c>
    </row>
    <row r="3274" spans="1:21" x14ac:dyDescent="0.25">
      <c r="A3274" t="s">
        <v>3306</v>
      </c>
      <c r="B3274">
        <v>1</v>
      </c>
      <c r="C3274">
        <v>0</v>
      </c>
      <c r="D3274">
        <v>0</v>
      </c>
      <c r="E3274">
        <v>0</v>
      </c>
      <c r="F3274">
        <v>1</v>
      </c>
      <c r="G3274">
        <v>1</v>
      </c>
      <c r="H3274" t="s">
        <v>22</v>
      </c>
      <c r="I3274" t="s">
        <v>35</v>
      </c>
      <c r="J3274" t="s">
        <v>22</v>
      </c>
      <c r="K3274" t="s">
        <v>23</v>
      </c>
      <c r="L3274" t="s">
        <v>23</v>
      </c>
      <c r="M3274" t="s">
        <v>23</v>
      </c>
      <c r="N3274" t="s">
        <v>23</v>
      </c>
      <c r="O3274" t="s">
        <v>23</v>
      </c>
      <c r="P3274" t="s">
        <v>26</v>
      </c>
      <c r="Q3274">
        <v>1</v>
      </c>
      <c r="R3274" t="s">
        <v>27</v>
      </c>
      <c r="S3274">
        <v>81.7</v>
      </c>
      <c r="T3274">
        <v>81.7</v>
      </c>
      <c r="U3274">
        <v>1</v>
      </c>
    </row>
    <row r="3275" spans="1:21" x14ac:dyDescent="0.25">
      <c r="A3275" t="s">
        <v>3307</v>
      </c>
      <c r="B3275">
        <v>1</v>
      </c>
      <c r="C3275">
        <v>0</v>
      </c>
      <c r="D3275">
        <v>0</v>
      </c>
      <c r="E3275">
        <v>0</v>
      </c>
      <c r="F3275">
        <v>33</v>
      </c>
      <c r="G3275">
        <v>1</v>
      </c>
      <c r="H3275" t="s">
        <v>23</v>
      </c>
      <c r="I3275" t="s">
        <v>35</v>
      </c>
      <c r="J3275" t="s">
        <v>23</v>
      </c>
      <c r="K3275" t="s">
        <v>23</v>
      </c>
      <c r="L3275" t="s">
        <v>23</v>
      </c>
      <c r="M3275" t="s">
        <v>23</v>
      </c>
      <c r="N3275" t="s">
        <v>23</v>
      </c>
      <c r="O3275" t="s">
        <v>23</v>
      </c>
      <c r="P3275" t="s">
        <v>26</v>
      </c>
      <c r="Q3275">
        <v>0</v>
      </c>
      <c r="R3275" t="s">
        <v>27</v>
      </c>
      <c r="S3275">
        <v>68.25</v>
      </c>
      <c r="T3275">
        <v>2171.15</v>
      </c>
      <c r="U3275">
        <v>1</v>
      </c>
    </row>
    <row r="3276" spans="1:21" x14ac:dyDescent="0.25">
      <c r="A3276" t="s">
        <v>3308</v>
      </c>
      <c r="B3276">
        <v>0</v>
      </c>
      <c r="C3276">
        <v>0</v>
      </c>
      <c r="D3276">
        <v>0</v>
      </c>
      <c r="E3276">
        <v>0</v>
      </c>
      <c r="F3276">
        <v>34</v>
      </c>
      <c r="G3276">
        <v>1</v>
      </c>
      <c r="H3276" t="s">
        <v>23</v>
      </c>
      <c r="I3276" t="s">
        <v>35</v>
      </c>
      <c r="J3276" t="s">
        <v>23</v>
      </c>
      <c r="K3276" t="s">
        <v>22</v>
      </c>
      <c r="L3276" t="s">
        <v>22</v>
      </c>
      <c r="M3276" t="s">
        <v>22</v>
      </c>
      <c r="N3276" t="s">
        <v>22</v>
      </c>
      <c r="O3276" t="s">
        <v>22</v>
      </c>
      <c r="P3276" t="s">
        <v>26</v>
      </c>
      <c r="Q3276">
        <v>1</v>
      </c>
      <c r="R3276" t="s">
        <v>27</v>
      </c>
      <c r="S3276">
        <v>105.1</v>
      </c>
      <c r="T3276">
        <v>3634.8</v>
      </c>
      <c r="U3276">
        <v>0</v>
      </c>
    </row>
    <row r="3277" spans="1:21" x14ac:dyDescent="0.25">
      <c r="A3277" t="s">
        <v>3309</v>
      </c>
      <c r="B3277">
        <v>0</v>
      </c>
      <c r="C3277">
        <v>0</v>
      </c>
      <c r="D3277">
        <v>1</v>
      </c>
      <c r="E3277">
        <v>0</v>
      </c>
      <c r="F3277">
        <v>14</v>
      </c>
      <c r="G3277">
        <v>1</v>
      </c>
      <c r="H3277" t="s">
        <v>23</v>
      </c>
      <c r="I3277" t="s">
        <v>23</v>
      </c>
      <c r="J3277" t="s">
        <v>44</v>
      </c>
      <c r="K3277" t="s">
        <v>44</v>
      </c>
      <c r="L3277" t="s">
        <v>44</v>
      </c>
      <c r="M3277" t="s">
        <v>44</v>
      </c>
      <c r="N3277" t="s">
        <v>44</v>
      </c>
      <c r="O3277" t="s">
        <v>44</v>
      </c>
      <c r="P3277" t="s">
        <v>45</v>
      </c>
      <c r="Q3277">
        <v>0</v>
      </c>
      <c r="R3277" t="s">
        <v>30</v>
      </c>
      <c r="S3277">
        <v>20.399999999999999</v>
      </c>
      <c r="T3277">
        <v>292.39999999999998</v>
      </c>
      <c r="U3277">
        <v>0</v>
      </c>
    </row>
    <row r="3278" spans="1:21" x14ac:dyDescent="0.25">
      <c r="A3278" t="s">
        <v>3310</v>
      </c>
      <c r="B3278">
        <v>0</v>
      </c>
      <c r="C3278">
        <v>0</v>
      </c>
      <c r="D3278">
        <v>0</v>
      </c>
      <c r="E3278">
        <v>0</v>
      </c>
      <c r="F3278">
        <v>4</v>
      </c>
      <c r="G3278">
        <v>1</v>
      </c>
      <c r="H3278" t="s">
        <v>23</v>
      </c>
      <c r="I3278" t="s">
        <v>35</v>
      </c>
      <c r="J3278" t="s">
        <v>23</v>
      </c>
      <c r="K3278" t="s">
        <v>23</v>
      </c>
      <c r="L3278" t="s">
        <v>23</v>
      </c>
      <c r="M3278" t="s">
        <v>23</v>
      </c>
      <c r="N3278" t="s">
        <v>23</v>
      </c>
      <c r="O3278" t="s">
        <v>22</v>
      </c>
      <c r="P3278" t="s">
        <v>26</v>
      </c>
      <c r="Q3278">
        <v>1</v>
      </c>
      <c r="R3278" t="s">
        <v>27</v>
      </c>
      <c r="S3278">
        <v>79.150000000000006</v>
      </c>
      <c r="T3278">
        <v>317.25</v>
      </c>
      <c r="U3278">
        <v>1</v>
      </c>
    </row>
    <row r="3279" spans="1:21" x14ac:dyDescent="0.25">
      <c r="A3279" t="s">
        <v>3311</v>
      </c>
      <c r="B3279">
        <v>1</v>
      </c>
      <c r="C3279">
        <v>0</v>
      </c>
      <c r="D3279">
        <v>1</v>
      </c>
      <c r="E3279">
        <v>1</v>
      </c>
      <c r="F3279">
        <v>13</v>
      </c>
      <c r="G3279">
        <v>1</v>
      </c>
      <c r="H3279" t="s">
        <v>23</v>
      </c>
      <c r="I3279" t="s">
        <v>23</v>
      </c>
      <c r="J3279" t="s">
        <v>44</v>
      </c>
      <c r="K3279" t="s">
        <v>44</v>
      </c>
      <c r="L3279" t="s">
        <v>44</v>
      </c>
      <c r="M3279" t="s">
        <v>44</v>
      </c>
      <c r="N3279" t="s">
        <v>44</v>
      </c>
      <c r="O3279" t="s">
        <v>44</v>
      </c>
      <c r="P3279" t="s">
        <v>29</v>
      </c>
      <c r="Q3279">
        <v>0</v>
      </c>
      <c r="R3279" t="s">
        <v>30</v>
      </c>
      <c r="S3279">
        <v>20</v>
      </c>
      <c r="T3279">
        <v>218.55</v>
      </c>
      <c r="U3279">
        <v>0</v>
      </c>
    </row>
    <row r="3280" spans="1:21" x14ac:dyDescent="0.25">
      <c r="A3280" t="s">
        <v>3312</v>
      </c>
      <c r="B3280">
        <v>0</v>
      </c>
      <c r="C3280">
        <v>0</v>
      </c>
      <c r="D3280">
        <v>1</v>
      </c>
      <c r="E3280">
        <v>1</v>
      </c>
      <c r="F3280">
        <v>65</v>
      </c>
      <c r="G3280">
        <v>1</v>
      </c>
      <c r="H3280" t="s">
        <v>22</v>
      </c>
      <c r="I3280" t="s">
        <v>25</v>
      </c>
      <c r="J3280" t="s">
        <v>23</v>
      </c>
      <c r="K3280" t="s">
        <v>22</v>
      </c>
      <c r="L3280" t="s">
        <v>23</v>
      </c>
      <c r="M3280" t="s">
        <v>22</v>
      </c>
      <c r="N3280" t="s">
        <v>22</v>
      </c>
      <c r="O3280" t="s">
        <v>22</v>
      </c>
      <c r="P3280" t="s">
        <v>45</v>
      </c>
      <c r="Q3280">
        <v>1</v>
      </c>
      <c r="R3280" t="s">
        <v>33</v>
      </c>
      <c r="S3280">
        <v>79.400000000000006</v>
      </c>
      <c r="T3280">
        <v>5071.8999999999996</v>
      </c>
      <c r="U3280">
        <v>0</v>
      </c>
    </row>
    <row r="3281" spans="1:21" x14ac:dyDescent="0.25">
      <c r="A3281" t="s">
        <v>3313</v>
      </c>
      <c r="B3281">
        <v>1</v>
      </c>
      <c r="C3281">
        <v>0</v>
      </c>
      <c r="D3281">
        <v>1</v>
      </c>
      <c r="E3281">
        <v>1</v>
      </c>
      <c r="F3281">
        <v>23</v>
      </c>
      <c r="G3281">
        <v>1</v>
      </c>
      <c r="H3281" t="s">
        <v>23</v>
      </c>
      <c r="I3281" t="s">
        <v>25</v>
      </c>
      <c r="J3281" t="s">
        <v>22</v>
      </c>
      <c r="K3281" t="s">
        <v>23</v>
      </c>
      <c r="L3281" t="s">
        <v>23</v>
      </c>
      <c r="M3281" t="s">
        <v>22</v>
      </c>
      <c r="N3281" t="s">
        <v>23</v>
      </c>
      <c r="O3281" t="s">
        <v>23</v>
      </c>
      <c r="P3281" t="s">
        <v>29</v>
      </c>
      <c r="Q3281">
        <v>0</v>
      </c>
      <c r="R3281" t="s">
        <v>38</v>
      </c>
      <c r="S3281">
        <v>57.2</v>
      </c>
      <c r="T3281">
        <v>1423.35</v>
      </c>
      <c r="U3281">
        <v>0</v>
      </c>
    </row>
    <row r="3282" spans="1:21" x14ac:dyDescent="0.25">
      <c r="A3282" t="s">
        <v>3314</v>
      </c>
      <c r="B3282">
        <v>1</v>
      </c>
      <c r="C3282">
        <v>0</v>
      </c>
      <c r="D3282">
        <v>1</v>
      </c>
      <c r="E3282">
        <v>0</v>
      </c>
      <c r="F3282">
        <v>55</v>
      </c>
      <c r="G3282">
        <v>1</v>
      </c>
      <c r="H3282" t="s">
        <v>23</v>
      </c>
      <c r="I3282" t="s">
        <v>25</v>
      </c>
      <c r="J3282" t="s">
        <v>22</v>
      </c>
      <c r="K3282" t="s">
        <v>22</v>
      </c>
      <c r="L3282" t="s">
        <v>22</v>
      </c>
      <c r="M3282" t="s">
        <v>23</v>
      </c>
      <c r="N3282" t="s">
        <v>23</v>
      </c>
      <c r="O3282" t="s">
        <v>23</v>
      </c>
      <c r="P3282" t="s">
        <v>45</v>
      </c>
      <c r="Q3282">
        <v>0</v>
      </c>
      <c r="R3282" t="s">
        <v>27</v>
      </c>
      <c r="S3282">
        <v>58.6</v>
      </c>
      <c r="T3282">
        <v>3068.6</v>
      </c>
      <c r="U3282">
        <v>0</v>
      </c>
    </row>
    <row r="3283" spans="1:21" x14ac:dyDescent="0.25">
      <c r="A3283" t="s">
        <v>3315</v>
      </c>
      <c r="B3283">
        <v>1</v>
      </c>
      <c r="C3283">
        <v>0</v>
      </c>
      <c r="D3283">
        <v>1</v>
      </c>
      <c r="E3283">
        <v>0</v>
      </c>
      <c r="F3283">
        <v>49</v>
      </c>
      <c r="G3283">
        <v>1</v>
      </c>
      <c r="H3283" t="s">
        <v>23</v>
      </c>
      <c r="I3283" t="s">
        <v>35</v>
      </c>
      <c r="J3283" t="s">
        <v>23</v>
      </c>
      <c r="K3283" t="s">
        <v>22</v>
      </c>
      <c r="L3283" t="s">
        <v>23</v>
      </c>
      <c r="M3283" t="s">
        <v>23</v>
      </c>
      <c r="N3283" t="s">
        <v>22</v>
      </c>
      <c r="O3283" t="s">
        <v>22</v>
      </c>
      <c r="P3283" t="s">
        <v>45</v>
      </c>
      <c r="Q3283">
        <v>1</v>
      </c>
      <c r="R3283" t="s">
        <v>27</v>
      </c>
      <c r="S3283">
        <v>94.8</v>
      </c>
      <c r="T3283">
        <v>4690.6499999999996</v>
      </c>
      <c r="U3283">
        <v>0</v>
      </c>
    </row>
    <row r="3284" spans="1:21" x14ac:dyDescent="0.25">
      <c r="A3284" t="s">
        <v>3316</v>
      </c>
      <c r="B3284">
        <v>1</v>
      </c>
      <c r="C3284">
        <v>0</v>
      </c>
      <c r="D3284">
        <v>1</v>
      </c>
      <c r="E3284">
        <v>0</v>
      </c>
      <c r="F3284">
        <v>60</v>
      </c>
      <c r="G3284">
        <v>1</v>
      </c>
      <c r="H3284" t="s">
        <v>22</v>
      </c>
      <c r="I3284" t="s">
        <v>35</v>
      </c>
      <c r="J3284" t="s">
        <v>23</v>
      </c>
      <c r="K3284" t="s">
        <v>22</v>
      </c>
      <c r="L3284" t="s">
        <v>22</v>
      </c>
      <c r="M3284" t="s">
        <v>23</v>
      </c>
      <c r="N3284" t="s">
        <v>22</v>
      </c>
      <c r="O3284" t="s">
        <v>22</v>
      </c>
      <c r="P3284" t="s">
        <v>29</v>
      </c>
      <c r="Q3284">
        <v>0</v>
      </c>
      <c r="R3284" t="s">
        <v>33</v>
      </c>
      <c r="S3284">
        <v>102.5</v>
      </c>
      <c r="T3284">
        <v>6157.6</v>
      </c>
      <c r="U3284">
        <v>0</v>
      </c>
    </row>
    <row r="3285" spans="1:21" x14ac:dyDescent="0.25">
      <c r="A3285" t="s">
        <v>3317</v>
      </c>
      <c r="B3285">
        <v>0</v>
      </c>
      <c r="C3285">
        <v>0</v>
      </c>
      <c r="D3285">
        <v>1</v>
      </c>
      <c r="E3285">
        <v>1</v>
      </c>
      <c r="F3285">
        <v>69</v>
      </c>
      <c r="G3285">
        <v>1</v>
      </c>
      <c r="H3285" t="s">
        <v>23</v>
      </c>
      <c r="I3285" t="s">
        <v>23</v>
      </c>
      <c r="J3285" t="s">
        <v>44</v>
      </c>
      <c r="K3285" t="s">
        <v>44</v>
      </c>
      <c r="L3285" t="s">
        <v>44</v>
      </c>
      <c r="M3285" t="s">
        <v>44</v>
      </c>
      <c r="N3285" t="s">
        <v>44</v>
      </c>
      <c r="O3285" t="s">
        <v>44</v>
      </c>
      <c r="P3285" t="s">
        <v>29</v>
      </c>
      <c r="Q3285">
        <v>1</v>
      </c>
      <c r="R3285" t="s">
        <v>38</v>
      </c>
      <c r="S3285">
        <v>20.350000000000001</v>
      </c>
      <c r="T3285">
        <v>1442.65</v>
      </c>
      <c r="U3285">
        <v>0</v>
      </c>
    </row>
    <row r="3286" spans="1:21" x14ac:dyDescent="0.25">
      <c r="A3286" t="s">
        <v>3318</v>
      </c>
      <c r="B3286">
        <v>1</v>
      </c>
      <c r="C3286">
        <v>0</v>
      </c>
      <c r="D3286">
        <v>0</v>
      </c>
      <c r="E3286">
        <v>0</v>
      </c>
      <c r="F3286">
        <v>40</v>
      </c>
      <c r="G3286">
        <v>1</v>
      </c>
      <c r="H3286" t="s">
        <v>22</v>
      </c>
      <c r="I3286" t="s">
        <v>35</v>
      </c>
      <c r="J3286" t="s">
        <v>23</v>
      </c>
      <c r="K3286" t="s">
        <v>23</v>
      </c>
      <c r="L3286" t="s">
        <v>23</v>
      </c>
      <c r="M3286" t="s">
        <v>23</v>
      </c>
      <c r="N3286" t="s">
        <v>22</v>
      </c>
      <c r="O3286" t="s">
        <v>23</v>
      </c>
      <c r="P3286" t="s">
        <v>26</v>
      </c>
      <c r="Q3286">
        <v>1</v>
      </c>
      <c r="R3286" t="s">
        <v>27</v>
      </c>
      <c r="S3286">
        <v>84.9</v>
      </c>
      <c r="T3286">
        <v>3369.05</v>
      </c>
      <c r="U3286">
        <v>0</v>
      </c>
    </row>
    <row r="3287" spans="1:21" x14ac:dyDescent="0.25">
      <c r="A3287" t="s">
        <v>3319</v>
      </c>
      <c r="B3287">
        <v>1</v>
      </c>
      <c r="C3287">
        <v>0</v>
      </c>
      <c r="D3287">
        <v>1</v>
      </c>
      <c r="E3287">
        <v>0</v>
      </c>
      <c r="F3287">
        <v>67</v>
      </c>
      <c r="G3287">
        <v>1</v>
      </c>
      <c r="H3287" t="s">
        <v>23</v>
      </c>
      <c r="I3287" t="s">
        <v>25</v>
      </c>
      <c r="J3287" t="s">
        <v>22</v>
      </c>
      <c r="K3287" t="s">
        <v>22</v>
      </c>
      <c r="L3287" t="s">
        <v>23</v>
      </c>
      <c r="M3287" t="s">
        <v>22</v>
      </c>
      <c r="N3287" t="s">
        <v>23</v>
      </c>
      <c r="O3287" t="s">
        <v>22</v>
      </c>
      <c r="P3287" t="s">
        <v>45</v>
      </c>
      <c r="Q3287">
        <v>1</v>
      </c>
      <c r="R3287" t="s">
        <v>38</v>
      </c>
      <c r="S3287">
        <v>69.2</v>
      </c>
      <c r="T3287">
        <v>4671.6499999999996</v>
      </c>
      <c r="U3287">
        <v>0</v>
      </c>
    </row>
    <row r="3288" spans="1:21" x14ac:dyDescent="0.25">
      <c r="A3288" t="s">
        <v>3320</v>
      </c>
      <c r="B3288">
        <v>1</v>
      </c>
      <c r="C3288">
        <v>1</v>
      </c>
      <c r="D3288">
        <v>0</v>
      </c>
      <c r="E3288">
        <v>0</v>
      </c>
      <c r="F3288">
        <v>35</v>
      </c>
      <c r="G3288">
        <v>1</v>
      </c>
      <c r="H3288" t="s">
        <v>22</v>
      </c>
      <c r="I3288" t="s">
        <v>35</v>
      </c>
      <c r="J3288" t="s">
        <v>23</v>
      </c>
      <c r="K3288" t="s">
        <v>23</v>
      </c>
      <c r="L3288" t="s">
        <v>23</v>
      </c>
      <c r="M3288" t="s">
        <v>23</v>
      </c>
      <c r="N3288" t="s">
        <v>22</v>
      </c>
      <c r="O3288" t="s">
        <v>22</v>
      </c>
      <c r="P3288" t="s">
        <v>26</v>
      </c>
      <c r="Q3288">
        <v>1</v>
      </c>
      <c r="R3288" t="s">
        <v>27</v>
      </c>
      <c r="S3288">
        <v>95.45</v>
      </c>
      <c r="T3288">
        <v>3474.05</v>
      </c>
      <c r="U3288">
        <v>1</v>
      </c>
    </row>
    <row r="3289" spans="1:21" x14ac:dyDescent="0.25">
      <c r="A3289" t="s">
        <v>3321</v>
      </c>
      <c r="B3289">
        <v>1</v>
      </c>
      <c r="C3289">
        <v>0</v>
      </c>
      <c r="D3289">
        <v>1</v>
      </c>
      <c r="E3289">
        <v>1</v>
      </c>
      <c r="F3289">
        <v>19</v>
      </c>
      <c r="G3289">
        <v>1</v>
      </c>
      <c r="H3289" t="s">
        <v>22</v>
      </c>
      <c r="I3289" t="s">
        <v>35</v>
      </c>
      <c r="J3289" t="s">
        <v>23</v>
      </c>
      <c r="K3289" t="s">
        <v>23</v>
      </c>
      <c r="L3289" t="s">
        <v>23</v>
      </c>
      <c r="M3289" t="s">
        <v>22</v>
      </c>
      <c r="N3289" t="s">
        <v>22</v>
      </c>
      <c r="O3289" t="s">
        <v>22</v>
      </c>
      <c r="P3289" t="s">
        <v>29</v>
      </c>
      <c r="Q3289">
        <v>1</v>
      </c>
      <c r="R3289" t="s">
        <v>27</v>
      </c>
      <c r="S3289">
        <v>100.95</v>
      </c>
      <c r="T3289">
        <v>1875.55</v>
      </c>
      <c r="U3289">
        <v>1</v>
      </c>
    </row>
    <row r="3290" spans="1:21" x14ac:dyDescent="0.25">
      <c r="A3290" t="s">
        <v>3322</v>
      </c>
      <c r="B3290">
        <v>0</v>
      </c>
      <c r="C3290">
        <v>0</v>
      </c>
      <c r="D3290">
        <v>1</v>
      </c>
      <c r="E3290">
        <v>1</v>
      </c>
      <c r="F3290">
        <v>13</v>
      </c>
      <c r="G3290">
        <v>1</v>
      </c>
      <c r="H3290" t="s">
        <v>23</v>
      </c>
      <c r="I3290" t="s">
        <v>23</v>
      </c>
      <c r="J3290" t="s">
        <v>44</v>
      </c>
      <c r="K3290" t="s">
        <v>44</v>
      </c>
      <c r="L3290" t="s">
        <v>44</v>
      </c>
      <c r="M3290" t="s">
        <v>44</v>
      </c>
      <c r="N3290" t="s">
        <v>44</v>
      </c>
      <c r="O3290" t="s">
        <v>44</v>
      </c>
      <c r="P3290" t="s">
        <v>45</v>
      </c>
      <c r="Q3290">
        <v>0</v>
      </c>
      <c r="R3290" t="s">
        <v>30</v>
      </c>
      <c r="S3290">
        <v>20.85</v>
      </c>
      <c r="T3290">
        <v>272.35000000000002</v>
      </c>
      <c r="U3290">
        <v>0</v>
      </c>
    </row>
    <row r="3291" spans="1:21" x14ac:dyDescent="0.25">
      <c r="A3291" t="s">
        <v>3323</v>
      </c>
      <c r="B3291">
        <v>0</v>
      </c>
      <c r="C3291">
        <v>0</v>
      </c>
      <c r="D3291">
        <v>0</v>
      </c>
      <c r="E3291">
        <v>1</v>
      </c>
      <c r="F3291">
        <v>41</v>
      </c>
      <c r="G3291">
        <v>1</v>
      </c>
      <c r="H3291" t="s">
        <v>22</v>
      </c>
      <c r="I3291" t="s">
        <v>35</v>
      </c>
      <c r="J3291" t="s">
        <v>23</v>
      </c>
      <c r="K3291" t="s">
        <v>22</v>
      </c>
      <c r="L3291" t="s">
        <v>23</v>
      </c>
      <c r="M3291" t="s">
        <v>23</v>
      </c>
      <c r="N3291" t="s">
        <v>22</v>
      </c>
      <c r="O3291" t="s">
        <v>23</v>
      </c>
      <c r="P3291" t="s">
        <v>26</v>
      </c>
      <c r="Q3291">
        <v>1</v>
      </c>
      <c r="R3291" t="s">
        <v>33</v>
      </c>
      <c r="S3291">
        <v>88.5</v>
      </c>
      <c r="T3291">
        <v>3645.05</v>
      </c>
      <c r="U3291">
        <v>0</v>
      </c>
    </row>
    <row r="3292" spans="1:21" x14ac:dyDescent="0.25">
      <c r="A3292" t="s">
        <v>3324</v>
      </c>
      <c r="B3292">
        <v>0</v>
      </c>
      <c r="C3292">
        <v>0</v>
      </c>
      <c r="D3292">
        <v>0</v>
      </c>
      <c r="E3292">
        <v>0</v>
      </c>
      <c r="F3292">
        <v>4</v>
      </c>
      <c r="G3292">
        <v>0</v>
      </c>
      <c r="H3292" t="s">
        <v>24</v>
      </c>
      <c r="I3292" t="s">
        <v>25</v>
      </c>
      <c r="J3292" t="s">
        <v>22</v>
      </c>
      <c r="K3292" t="s">
        <v>23</v>
      </c>
      <c r="L3292" t="s">
        <v>22</v>
      </c>
      <c r="M3292" t="s">
        <v>23</v>
      </c>
      <c r="N3292" t="s">
        <v>23</v>
      </c>
      <c r="O3292" t="s">
        <v>23</v>
      </c>
      <c r="P3292" t="s">
        <v>26</v>
      </c>
      <c r="Q3292">
        <v>0</v>
      </c>
      <c r="R3292" t="s">
        <v>30</v>
      </c>
      <c r="S3292">
        <v>35</v>
      </c>
      <c r="T3292">
        <v>135.75</v>
      </c>
      <c r="U3292">
        <v>0</v>
      </c>
    </row>
    <row r="3293" spans="1:21" x14ac:dyDescent="0.25">
      <c r="A3293" t="s">
        <v>3325</v>
      </c>
      <c r="B3293">
        <v>0</v>
      </c>
      <c r="C3293">
        <v>0</v>
      </c>
      <c r="D3293">
        <v>1</v>
      </c>
      <c r="E3293">
        <v>1</v>
      </c>
      <c r="F3293">
        <v>24</v>
      </c>
      <c r="G3293">
        <v>1</v>
      </c>
      <c r="H3293" t="s">
        <v>23</v>
      </c>
      <c r="I3293" t="s">
        <v>25</v>
      </c>
      <c r="J3293" t="s">
        <v>22</v>
      </c>
      <c r="K3293" t="s">
        <v>23</v>
      </c>
      <c r="L3293" t="s">
        <v>23</v>
      </c>
      <c r="M3293" t="s">
        <v>22</v>
      </c>
      <c r="N3293" t="s">
        <v>23</v>
      </c>
      <c r="O3293" t="s">
        <v>23</v>
      </c>
      <c r="P3293" t="s">
        <v>26</v>
      </c>
      <c r="Q3293">
        <v>0</v>
      </c>
      <c r="R3293" t="s">
        <v>27</v>
      </c>
      <c r="S3293">
        <v>55.15</v>
      </c>
      <c r="T3293">
        <v>1319.85</v>
      </c>
      <c r="U3293">
        <v>0</v>
      </c>
    </row>
    <row r="3294" spans="1:21" x14ac:dyDescent="0.25">
      <c r="A3294" t="s">
        <v>3326</v>
      </c>
      <c r="B3294">
        <v>0</v>
      </c>
      <c r="C3294">
        <v>0</v>
      </c>
      <c r="D3294">
        <v>0</v>
      </c>
      <c r="E3294">
        <v>0</v>
      </c>
      <c r="F3294">
        <v>5</v>
      </c>
      <c r="G3294">
        <v>0</v>
      </c>
      <c r="H3294" t="s">
        <v>24</v>
      </c>
      <c r="I3294" t="s">
        <v>25</v>
      </c>
      <c r="J3294" t="s">
        <v>23</v>
      </c>
      <c r="K3294" t="s">
        <v>22</v>
      </c>
      <c r="L3294" t="s">
        <v>23</v>
      </c>
      <c r="M3294" t="s">
        <v>23</v>
      </c>
      <c r="N3294" t="s">
        <v>22</v>
      </c>
      <c r="O3294" t="s">
        <v>22</v>
      </c>
      <c r="P3294" t="s">
        <v>26</v>
      </c>
      <c r="Q3294">
        <v>1</v>
      </c>
      <c r="R3294" t="s">
        <v>38</v>
      </c>
      <c r="S3294">
        <v>50.95</v>
      </c>
      <c r="T3294">
        <v>229.4</v>
      </c>
      <c r="U3294">
        <v>0</v>
      </c>
    </row>
    <row r="3295" spans="1:21" x14ac:dyDescent="0.25">
      <c r="A3295" t="s">
        <v>3327</v>
      </c>
      <c r="B3295">
        <v>0</v>
      </c>
      <c r="C3295">
        <v>0</v>
      </c>
      <c r="D3295">
        <v>0</v>
      </c>
      <c r="E3295">
        <v>0</v>
      </c>
      <c r="F3295">
        <v>5</v>
      </c>
      <c r="G3295">
        <v>1</v>
      </c>
      <c r="H3295" t="s">
        <v>22</v>
      </c>
      <c r="I3295" t="s">
        <v>25</v>
      </c>
      <c r="J3295" t="s">
        <v>23</v>
      </c>
      <c r="K3295" t="s">
        <v>22</v>
      </c>
      <c r="L3295" t="s">
        <v>23</v>
      </c>
      <c r="M3295" t="s">
        <v>23</v>
      </c>
      <c r="N3295" t="s">
        <v>23</v>
      </c>
      <c r="O3295" t="s">
        <v>22</v>
      </c>
      <c r="P3295" t="s">
        <v>26</v>
      </c>
      <c r="Q3295">
        <v>1</v>
      </c>
      <c r="R3295" t="s">
        <v>27</v>
      </c>
      <c r="S3295">
        <v>64</v>
      </c>
      <c r="T3295">
        <v>370.25</v>
      </c>
      <c r="U3295">
        <v>0</v>
      </c>
    </row>
    <row r="3296" spans="1:21" x14ac:dyDescent="0.25">
      <c r="A3296" t="s">
        <v>3328</v>
      </c>
      <c r="B3296">
        <v>0</v>
      </c>
      <c r="C3296">
        <v>0</v>
      </c>
      <c r="D3296">
        <v>1</v>
      </c>
      <c r="E3296">
        <v>1</v>
      </c>
      <c r="F3296">
        <v>1</v>
      </c>
      <c r="G3296">
        <v>1</v>
      </c>
      <c r="H3296" t="s">
        <v>23</v>
      </c>
      <c r="I3296" t="s">
        <v>35</v>
      </c>
      <c r="J3296" t="s">
        <v>23</v>
      </c>
      <c r="K3296" t="s">
        <v>23</v>
      </c>
      <c r="L3296" t="s">
        <v>23</v>
      </c>
      <c r="M3296" t="s">
        <v>23</v>
      </c>
      <c r="N3296" t="s">
        <v>23</v>
      </c>
      <c r="O3296" t="s">
        <v>23</v>
      </c>
      <c r="P3296" t="s">
        <v>26</v>
      </c>
      <c r="Q3296">
        <v>1</v>
      </c>
      <c r="R3296" t="s">
        <v>30</v>
      </c>
      <c r="S3296">
        <v>69.099999999999994</v>
      </c>
      <c r="T3296">
        <v>69.099999999999994</v>
      </c>
      <c r="U3296">
        <v>1</v>
      </c>
    </row>
    <row r="3297" spans="1:21" x14ac:dyDescent="0.25">
      <c r="A3297" t="s">
        <v>3329</v>
      </c>
      <c r="B3297">
        <v>0</v>
      </c>
      <c r="C3297">
        <v>0</v>
      </c>
      <c r="D3297">
        <v>1</v>
      </c>
      <c r="E3297">
        <v>1</v>
      </c>
      <c r="F3297">
        <v>72</v>
      </c>
      <c r="G3297">
        <v>1</v>
      </c>
      <c r="H3297" t="s">
        <v>22</v>
      </c>
      <c r="I3297" t="s">
        <v>25</v>
      </c>
      <c r="J3297" t="s">
        <v>22</v>
      </c>
      <c r="K3297" t="s">
        <v>22</v>
      </c>
      <c r="L3297" t="s">
        <v>22</v>
      </c>
      <c r="M3297" t="s">
        <v>22</v>
      </c>
      <c r="N3297" t="s">
        <v>22</v>
      </c>
      <c r="O3297" t="s">
        <v>23</v>
      </c>
      <c r="P3297" t="s">
        <v>45</v>
      </c>
      <c r="Q3297">
        <v>0</v>
      </c>
      <c r="R3297" t="s">
        <v>33</v>
      </c>
      <c r="S3297">
        <v>80.2</v>
      </c>
      <c r="T3297">
        <v>5714.2</v>
      </c>
      <c r="U3297">
        <v>0</v>
      </c>
    </row>
    <row r="3298" spans="1:21" x14ac:dyDescent="0.25">
      <c r="A3298" t="s">
        <v>3330</v>
      </c>
      <c r="B3298">
        <v>0</v>
      </c>
      <c r="C3298">
        <v>0</v>
      </c>
      <c r="D3298">
        <v>0</v>
      </c>
      <c r="E3298">
        <v>0</v>
      </c>
      <c r="F3298">
        <v>24</v>
      </c>
      <c r="G3298">
        <v>1</v>
      </c>
      <c r="H3298" t="s">
        <v>23</v>
      </c>
      <c r="I3298" t="s">
        <v>25</v>
      </c>
      <c r="J3298" t="s">
        <v>23</v>
      </c>
      <c r="K3298" t="s">
        <v>23</v>
      </c>
      <c r="L3298" t="s">
        <v>22</v>
      </c>
      <c r="M3298" t="s">
        <v>23</v>
      </c>
      <c r="N3298" t="s">
        <v>23</v>
      </c>
      <c r="O3298" t="s">
        <v>23</v>
      </c>
      <c r="P3298" t="s">
        <v>26</v>
      </c>
      <c r="Q3298">
        <v>1</v>
      </c>
      <c r="R3298" t="s">
        <v>38</v>
      </c>
      <c r="S3298">
        <v>49.3</v>
      </c>
      <c r="T3298">
        <v>1233.25</v>
      </c>
      <c r="U3298">
        <v>0</v>
      </c>
    </row>
    <row r="3299" spans="1:21" x14ac:dyDescent="0.25">
      <c r="A3299" t="s">
        <v>3331</v>
      </c>
      <c r="B3299">
        <v>0</v>
      </c>
      <c r="C3299">
        <v>0</v>
      </c>
      <c r="D3299">
        <v>1</v>
      </c>
      <c r="E3299">
        <v>0</v>
      </c>
      <c r="F3299">
        <v>42</v>
      </c>
      <c r="G3299">
        <v>1</v>
      </c>
      <c r="H3299" t="s">
        <v>22</v>
      </c>
      <c r="I3299" t="s">
        <v>25</v>
      </c>
      <c r="J3299" t="s">
        <v>22</v>
      </c>
      <c r="K3299" t="s">
        <v>23</v>
      </c>
      <c r="L3299" t="s">
        <v>22</v>
      </c>
      <c r="M3299" t="s">
        <v>22</v>
      </c>
      <c r="N3299" t="s">
        <v>22</v>
      </c>
      <c r="O3299" t="s">
        <v>22</v>
      </c>
      <c r="P3299" t="s">
        <v>45</v>
      </c>
      <c r="Q3299">
        <v>0</v>
      </c>
      <c r="R3299" t="s">
        <v>38</v>
      </c>
      <c r="S3299">
        <v>84.35</v>
      </c>
      <c r="T3299">
        <v>3571.6</v>
      </c>
      <c r="U3299">
        <v>0</v>
      </c>
    </row>
    <row r="3300" spans="1:21" x14ac:dyDescent="0.25">
      <c r="A3300" t="s">
        <v>3332</v>
      </c>
      <c r="B3300">
        <v>0</v>
      </c>
      <c r="C3300">
        <v>0</v>
      </c>
      <c r="D3300">
        <v>0</v>
      </c>
      <c r="E3300">
        <v>0</v>
      </c>
      <c r="F3300">
        <v>4</v>
      </c>
      <c r="G3300">
        <v>1</v>
      </c>
      <c r="H3300" t="s">
        <v>23</v>
      </c>
      <c r="I3300" t="s">
        <v>23</v>
      </c>
      <c r="J3300" t="s">
        <v>44</v>
      </c>
      <c r="K3300" t="s">
        <v>44</v>
      </c>
      <c r="L3300" t="s">
        <v>44</v>
      </c>
      <c r="M3300" t="s">
        <v>44</v>
      </c>
      <c r="N3300" t="s">
        <v>44</v>
      </c>
      <c r="O3300" t="s">
        <v>44</v>
      </c>
      <c r="P3300" t="s">
        <v>26</v>
      </c>
      <c r="Q3300">
        <v>0</v>
      </c>
      <c r="R3300" t="s">
        <v>30</v>
      </c>
      <c r="S3300">
        <v>20.05</v>
      </c>
      <c r="T3300">
        <v>83.3</v>
      </c>
      <c r="U3300">
        <v>0</v>
      </c>
    </row>
    <row r="3301" spans="1:21" x14ac:dyDescent="0.25">
      <c r="A3301" t="s">
        <v>3333</v>
      </c>
      <c r="B3301">
        <v>1</v>
      </c>
      <c r="C3301">
        <v>0</v>
      </c>
      <c r="D3301">
        <v>0</v>
      </c>
      <c r="E3301">
        <v>0</v>
      </c>
      <c r="F3301">
        <v>68</v>
      </c>
      <c r="G3301">
        <v>1</v>
      </c>
      <c r="H3301" t="s">
        <v>22</v>
      </c>
      <c r="I3301" t="s">
        <v>35</v>
      </c>
      <c r="J3301" t="s">
        <v>22</v>
      </c>
      <c r="K3301" t="s">
        <v>22</v>
      </c>
      <c r="L3301" t="s">
        <v>22</v>
      </c>
      <c r="M3301" t="s">
        <v>22</v>
      </c>
      <c r="N3301" t="s">
        <v>22</v>
      </c>
      <c r="O3301" t="s">
        <v>22</v>
      </c>
      <c r="P3301" t="s">
        <v>29</v>
      </c>
      <c r="Q3301">
        <v>1</v>
      </c>
      <c r="R3301" t="s">
        <v>38</v>
      </c>
      <c r="S3301">
        <v>117.2</v>
      </c>
      <c r="T3301">
        <v>8035.95</v>
      </c>
      <c r="U3301">
        <v>0</v>
      </c>
    </row>
    <row r="3302" spans="1:21" x14ac:dyDescent="0.25">
      <c r="A3302" t="s">
        <v>3334</v>
      </c>
      <c r="B3302">
        <v>0</v>
      </c>
      <c r="C3302">
        <v>0</v>
      </c>
      <c r="D3302">
        <v>1</v>
      </c>
      <c r="E3302">
        <v>1</v>
      </c>
      <c r="F3302">
        <v>33</v>
      </c>
      <c r="G3302">
        <v>1</v>
      </c>
      <c r="H3302" t="s">
        <v>23</v>
      </c>
      <c r="I3302" t="s">
        <v>23</v>
      </c>
      <c r="J3302" t="s">
        <v>44</v>
      </c>
      <c r="K3302" t="s">
        <v>44</v>
      </c>
      <c r="L3302" t="s">
        <v>44</v>
      </c>
      <c r="M3302" t="s">
        <v>44</v>
      </c>
      <c r="N3302" t="s">
        <v>44</v>
      </c>
      <c r="O3302" t="s">
        <v>44</v>
      </c>
      <c r="P3302" t="s">
        <v>29</v>
      </c>
      <c r="Q3302">
        <v>0</v>
      </c>
      <c r="R3302" t="s">
        <v>30</v>
      </c>
      <c r="S3302">
        <v>20.100000000000001</v>
      </c>
      <c r="T3302">
        <v>579.4</v>
      </c>
      <c r="U3302">
        <v>0</v>
      </c>
    </row>
    <row r="3303" spans="1:21" x14ac:dyDescent="0.25">
      <c r="A3303" t="s">
        <v>3335</v>
      </c>
      <c r="B3303">
        <v>0</v>
      </c>
      <c r="C3303">
        <v>1</v>
      </c>
      <c r="D3303">
        <v>0</v>
      </c>
      <c r="E3303">
        <v>0</v>
      </c>
      <c r="F3303">
        <v>1</v>
      </c>
      <c r="G3303">
        <v>1</v>
      </c>
      <c r="H3303" t="s">
        <v>23</v>
      </c>
      <c r="I3303" t="s">
        <v>35</v>
      </c>
      <c r="J3303" t="s">
        <v>23</v>
      </c>
      <c r="K3303" t="s">
        <v>23</v>
      </c>
      <c r="L3303" t="s">
        <v>23</v>
      </c>
      <c r="M3303" t="s">
        <v>23</v>
      </c>
      <c r="N3303" t="s">
        <v>23</v>
      </c>
      <c r="O3303" t="s">
        <v>23</v>
      </c>
      <c r="P3303" t="s">
        <v>26</v>
      </c>
      <c r="Q3303">
        <v>1</v>
      </c>
      <c r="R3303" t="s">
        <v>27</v>
      </c>
      <c r="S3303">
        <v>69.599999999999994</v>
      </c>
      <c r="T3303">
        <v>69.599999999999994</v>
      </c>
      <c r="U3303">
        <v>1</v>
      </c>
    </row>
    <row r="3304" spans="1:21" x14ac:dyDescent="0.25">
      <c r="A3304" t="s">
        <v>3336</v>
      </c>
      <c r="B3304">
        <v>1</v>
      </c>
      <c r="C3304">
        <v>0</v>
      </c>
      <c r="D3304">
        <v>0</v>
      </c>
      <c r="E3304">
        <v>0</v>
      </c>
      <c r="F3304">
        <v>31</v>
      </c>
      <c r="G3304">
        <v>1</v>
      </c>
      <c r="H3304" t="s">
        <v>22</v>
      </c>
      <c r="I3304" t="s">
        <v>35</v>
      </c>
      <c r="J3304" t="s">
        <v>23</v>
      </c>
      <c r="K3304" t="s">
        <v>22</v>
      </c>
      <c r="L3304" t="s">
        <v>22</v>
      </c>
      <c r="M3304" t="s">
        <v>23</v>
      </c>
      <c r="N3304" t="s">
        <v>22</v>
      </c>
      <c r="O3304" t="s">
        <v>22</v>
      </c>
      <c r="P3304" t="s">
        <v>29</v>
      </c>
      <c r="Q3304">
        <v>1</v>
      </c>
      <c r="R3304" t="s">
        <v>27</v>
      </c>
      <c r="S3304">
        <v>103.45</v>
      </c>
      <c r="T3304">
        <v>3066.45</v>
      </c>
      <c r="U3304">
        <v>1</v>
      </c>
    </row>
    <row r="3305" spans="1:21" x14ac:dyDescent="0.25">
      <c r="A3305" t="s">
        <v>3337</v>
      </c>
      <c r="B3305">
        <v>0</v>
      </c>
      <c r="C3305">
        <v>0</v>
      </c>
      <c r="D3305">
        <v>0</v>
      </c>
      <c r="E3305">
        <v>0</v>
      </c>
      <c r="F3305">
        <v>4</v>
      </c>
      <c r="G3305">
        <v>1</v>
      </c>
      <c r="H3305" t="s">
        <v>22</v>
      </c>
      <c r="I3305" t="s">
        <v>35</v>
      </c>
      <c r="J3305" t="s">
        <v>23</v>
      </c>
      <c r="K3305" t="s">
        <v>22</v>
      </c>
      <c r="L3305" t="s">
        <v>23</v>
      </c>
      <c r="M3305" t="s">
        <v>23</v>
      </c>
      <c r="N3305" t="s">
        <v>23</v>
      </c>
      <c r="O3305" t="s">
        <v>23</v>
      </c>
      <c r="P3305" t="s">
        <v>26</v>
      </c>
      <c r="Q3305">
        <v>0</v>
      </c>
      <c r="R3305" t="s">
        <v>33</v>
      </c>
      <c r="S3305">
        <v>77.95</v>
      </c>
      <c r="T3305">
        <v>305.55</v>
      </c>
      <c r="U3305">
        <v>1</v>
      </c>
    </row>
    <row r="3306" spans="1:21" x14ac:dyDescent="0.25">
      <c r="A3306" t="s">
        <v>3338</v>
      </c>
      <c r="B3306">
        <v>1</v>
      </c>
      <c r="C3306">
        <v>1</v>
      </c>
      <c r="D3306">
        <v>1</v>
      </c>
      <c r="E3306">
        <v>0</v>
      </c>
      <c r="F3306">
        <v>69</v>
      </c>
      <c r="G3306">
        <v>1</v>
      </c>
      <c r="H3306" t="s">
        <v>22</v>
      </c>
      <c r="I3306" t="s">
        <v>35</v>
      </c>
      <c r="J3306" t="s">
        <v>23</v>
      </c>
      <c r="K3306" t="s">
        <v>22</v>
      </c>
      <c r="L3306" t="s">
        <v>22</v>
      </c>
      <c r="M3306" t="s">
        <v>22</v>
      </c>
      <c r="N3306" t="s">
        <v>22</v>
      </c>
      <c r="O3306" t="s">
        <v>22</v>
      </c>
      <c r="P3306" t="s">
        <v>45</v>
      </c>
      <c r="Q3306">
        <v>1</v>
      </c>
      <c r="R3306" t="s">
        <v>27</v>
      </c>
      <c r="S3306">
        <v>109.95</v>
      </c>
      <c r="T3306">
        <v>7634.25</v>
      </c>
      <c r="U3306">
        <v>0</v>
      </c>
    </row>
    <row r="3307" spans="1:21" x14ac:dyDescent="0.25">
      <c r="A3307" t="s">
        <v>3339</v>
      </c>
      <c r="B3307">
        <v>1</v>
      </c>
      <c r="C3307">
        <v>1</v>
      </c>
      <c r="D3307">
        <v>0</v>
      </c>
      <c r="E3307">
        <v>0</v>
      </c>
      <c r="F3307">
        <v>38</v>
      </c>
      <c r="G3307">
        <v>1</v>
      </c>
      <c r="H3307" t="s">
        <v>22</v>
      </c>
      <c r="I3307" t="s">
        <v>35</v>
      </c>
      <c r="J3307" t="s">
        <v>23</v>
      </c>
      <c r="K3307" t="s">
        <v>23</v>
      </c>
      <c r="L3307" t="s">
        <v>23</v>
      </c>
      <c r="M3307" t="s">
        <v>23</v>
      </c>
      <c r="N3307" t="s">
        <v>22</v>
      </c>
      <c r="O3307" t="s">
        <v>22</v>
      </c>
      <c r="P3307" t="s">
        <v>26</v>
      </c>
      <c r="Q3307">
        <v>0</v>
      </c>
      <c r="R3307" t="s">
        <v>27</v>
      </c>
      <c r="S3307">
        <v>94.75</v>
      </c>
      <c r="T3307">
        <v>3653</v>
      </c>
      <c r="U3307">
        <v>0</v>
      </c>
    </row>
    <row r="3308" spans="1:21" x14ac:dyDescent="0.25">
      <c r="A3308" t="s">
        <v>3340</v>
      </c>
      <c r="B3308">
        <v>0</v>
      </c>
      <c r="C3308">
        <v>0</v>
      </c>
      <c r="D3308">
        <v>1</v>
      </c>
      <c r="E3308">
        <v>1</v>
      </c>
      <c r="F3308">
        <v>3</v>
      </c>
      <c r="G3308">
        <v>1</v>
      </c>
      <c r="H3308" t="s">
        <v>23</v>
      </c>
      <c r="I3308" t="s">
        <v>35</v>
      </c>
      <c r="J3308" t="s">
        <v>23</v>
      </c>
      <c r="K3308" t="s">
        <v>22</v>
      </c>
      <c r="L3308" t="s">
        <v>23</v>
      </c>
      <c r="M3308" t="s">
        <v>22</v>
      </c>
      <c r="N3308" t="s">
        <v>23</v>
      </c>
      <c r="O3308" t="s">
        <v>23</v>
      </c>
      <c r="P3308" t="s">
        <v>26</v>
      </c>
      <c r="Q3308">
        <v>1</v>
      </c>
      <c r="R3308" t="s">
        <v>27</v>
      </c>
      <c r="S3308">
        <v>80</v>
      </c>
      <c r="T3308">
        <v>241.3</v>
      </c>
      <c r="U3308">
        <v>0</v>
      </c>
    </row>
    <row r="3309" spans="1:21" x14ac:dyDescent="0.25">
      <c r="A3309" t="s">
        <v>3341</v>
      </c>
      <c r="B3309">
        <v>0</v>
      </c>
      <c r="C3309">
        <v>0</v>
      </c>
      <c r="D3309">
        <v>1</v>
      </c>
      <c r="E3309">
        <v>1</v>
      </c>
      <c r="F3309">
        <v>48</v>
      </c>
      <c r="G3309">
        <v>1</v>
      </c>
      <c r="H3309" t="s">
        <v>22</v>
      </c>
      <c r="I3309" t="s">
        <v>25</v>
      </c>
      <c r="J3309" t="s">
        <v>23</v>
      </c>
      <c r="K3309" t="s">
        <v>22</v>
      </c>
      <c r="L3309" t="s">
        <v>23</v>
      </c>
      <c r="M3309" t="s">
        <v>22</v>
      </c>
      <c r="N3309" t="s">
        <v>22</v>
      </c>
      <c r="O3309" t="s">
        <v>22</v>
      </c>
      <c r="P3309" t="s">
        <v>45</v>
      </c>
      <c r="Q3309">
        <v>0</v>
      </c>
      <c r="R3309" t="s">
        <v>27</v>
      </c>
      <c r="S3309">
        <v>79.650000000000006</v>
      </c>
      <c r="T3309">
        <v>3870.3</v>
      </c>
      <c r="U3309">
        <v>0</v>
      </c>
    </row>
    <row r="3310" spans="1:21" x14ac:dyDescent="0.25">
      <c r="A3310" t="s">
        <v>3342</v>
      </c>
      <c r="B3310">
        <v>0</v>
      </c>
      <c r="C3310">
        <v>0</v>
      </c>
      <c r="D3310">
        <v>1</v>
      </c>
      <c r="E3310">
        <v>0</v>
      </c>
      <c r="F3310">
        <v>15</v>
      </c>
      <c r="G3310">
        <v>1</v>
      </c>
      <c r="H3310" t="s">
        <v>22</v>
      </c>
      <c r="I3310" t="s">
        <v>23</v>
      </c>
      <c r="J3310" t="s">
        <v>44</v>
      </c>
      <c r="K3310" t="s">
        <v>44</v>
      </c>
      <c r="L3310" t="s">
        <v>44</v>
      </c>
      <c r="M3310" t="s">
        <v>44</v>
      </c>
      <c r="N3310" t="s">
        <v>44</v>
      </c>
      <c r="O3310" t="s">
        <v>44</v>
      </c>
      <c r="P3310" t="s">
        <v>45</v>
      </c>
      <c r="Q3310">
        <v>0</v>
      </c>
      <c r="R3310" t="s">
        <v>30</v>
      </c>
      <c r="S3310">
        <v>25.2</v>
      </c>
      <c r="T3310">
        <v>387.9</v>
      </c>
      <c r="U3310">
        <v>0</v>
      </c>
    </row>
    <row r="3311" spans="1:21" x14ac:dyDescent="0.25">
      <c r="A3311" t="s">
        <v>3343</v>
      </c>
      <c r="B3311">
        <v>0</v>
      </c>
      <c r="C3311">
        <v>0</v>
      </c>
      <c r="D3311">
        <v>0</v>
      </c>
      <c r="E3311">
        <v>0</v>
      </c>
      <c r="F3311">
        <v>25</v>
      </c>
      <c r="G3311">
        <v>1</v>
      </c>
      <c r="H3311" t="s">
        <v>23</v>
      </c>
      <c r="I3311" t="s">
        <v>23</v>
      </c>
      <c r="J3311" t="s">
        <v>44</v>
      </c>
      <c r="K3311" t="s">
        <v>44</v>
      </c>
      <c r="L3311" t="s">
        <v>44</v>
      </c>
      <c r="M3311" t="s">
        <v>44</v>
      </c>
      <c r="N3311" t="s">
        <v>44</v>
      </c>
      <c r="O3311" t="s">
        <v>44</v>
      </c>
      <c r="P3311" t="s">
        <v>29</v>
      </c>
      <c r="Q3311">
        <v>0</v>
      </c>
      <c r="R3311" t="s">
        <v>38</v>
      </c>
      <c r="S3311">
        <v>19.899999999999999</v>
      </c>
      <c r="T3311">
        <v>527.5</v>
      </c>
      <c r="U3311">
        <v>0</v>
      </c>
    </row>
    <row r="3312" spans="1:21" x14ac:dyDescent="0.25">
      <c r="A3312" t="s">
        <v>3344</v>
      </c>
      <c r="B3312">
        <v>0</v>
      </c>
      <c r="C3312">
        <v>1</v>
      </c>
      <c r="D3312">
        <v>0</v>
      </c>
      <c r="E3312">
        <v>0</v>
      </c>
      <c r="F3312">
        <v>1</v>
      </c>
      <c r="G3312">
        <v>1</v>
      </c>
      <c r="H3312" t="s">
        <v>23</v>
      </c>
      <c r="I3312" t="s">
        <v>35</v>
      </c>
      <c r="J3312" t="s">
        <v>23</v>
      </c>
      <c r="K3312" t="s">
        <v>23</v>
      </c>
      <c r="L3312" t="s">
        <v>23</v>
      </c>
      <c r="M3312" t="s">
        <v>23</v>
      </c>
      <c r="N3312" t="s">
        <v>22</v>
      </c>
      <c r="O3312" t="s">
        <v>23</v>
      </c>
      <c r="P3312" t="s">
        <v>26</v>
      </c>
      <c r="Q3312">
        <v>0</v>
      </c>
      <c r="R3312" t="s">
        <v>27</v>
      </c>
      <c r="S3312">
        <v>78.45</v>
      </c>
      <c r="T3312">
        <v>78.45</v>
      </c>
      <c r="U3312">
        <v>1</v>
      </c>
    </row>
    <row r="3313" spans="1:21" x14ac:dyDescent="0.25">
      <c r="A3313" t="s">
        <v>3345</v>
      </c>
      <c r="B3313">
        <v>0</v>
      </c>
      <c r="C3313">
        <v>0</v>
      </c>
      <c r="D3313">
        <v>0</v>
      </c>
      <c r="E3313">
        <v>0</v>
      </c>
      <c r="F3313">
        <v>48</v>
      </c>
      <c r="G3313">
        <v>0</v>
      </c>
      <c r="H3313" t="s">
        <v>24</v>
      </c>
      <c r="I3313" t="s">
        <v>25</v>
      </c>
      <c r="J3313" t="s">
        <v>22</v>
      </c>
      <c r="K3313" t="s">
        <v>22</v>
      </c>
      <c r="L3313" t="s">
        <v>23</v>
      </c>
      <c r="M3313" t="s">
        <v>23</v>
      </c>
      <c r="N3313" t="s">
        <v>22</v>
      </c>
      <c r="O3313" t="s">
        <v>23</v>
      </c>
      <c r="P3313" t="s">
        <v>26</v>
      </c>
      <c r="Q3313">
        <v>1</v>
      </c>
      <c r="R3313" t="s">
        <v>27</v>
      </c>
      <c r="S3313">
        <v>44.8</v>
      </c>
      <c r="T3313">
        <v>2104.5500000000002</v>
      </c>
      <c r="U3313">
        <v>0</v>
      </c>
    </row>
    <row r="3314" spans="1:21" x14ac:dyDescent="0.25">
      <c r="A3314" t="s">
        <v>3346</v>
      </c>
      <c r="B3314">
        <v>1</v>
      </c>
      <c r="C3314">
        <v>0</v>
      </c>
      <c r="D3314">
        <v>0</v>
      </c>
      <c r="E3314">
        <v>0</v>
      </c>
      <c r="F3314">
        <v>1</v>
      </c>
      <c r="G3314">
        <v>1</v>
      </c>
      <c r="H3314" t="s">
        <v>23</v>
      </c>
      <c r="I3314" t="s">
        <v>23</v>
      </c>
      <c r="J3314" t="s">
        <v>44</v>
      </c>
      <c r="K3314" t="s">
        <v>44</v>
      </c>
      <c r="L3314" t="s">
        <v>44</v>
      </c>
      <c r="M3314" t="s">
        <v>44</v>
      </c>
      <c r="N3314" t="s">
        <v>44</v>
      </c>
      <c r="O3314" t="s">
        <v>44</v>
      </c>
      <c r="P3314" t="s">
        <v>26</v>
      </c>
      <c r="Q3314">
        <v>0</v>
      </c>
      <c r="R3314" t="s">
        <v>30</v>
      </c>
      <c r="S3314">
        <v>20.3</v>
      </c>
      <c r="T3314">
        <v>20.3</v>
      </c>
      <c r="U3314">
        <v>0</v>
      </c>
    </row>
    <row r="3315" spans="1:21" x14ac:dyDescent="0.25">
      <c r="A3315" t="s">
        <v>3347</v>
      </c>
      <c r="B3315">
        <v>1</v>
      </c>
      <c r="C3315">
        <v>0</v>
      </c>
      <c r="D3315">
        <v>0</v>
      </c>
      <c r="E3315">
        <v>0</v>
      </c>
      <c r="F3315">
        <v>1</v>
      </c>
      <c r="G3315">
        <v>1</v>
      </c>
      <c r="H3315" t="s">
        <v>23</v>
      </c>
      <c r="I3315" t="s">
        <v>23</v>
      </c>
      <c r="J3315" t="s">
        <v>44</v>
      </c>
      <c r="K3315" t="s">
        <v>44</v>
      </c>
      <c r="L3315" t="s">
        <v>44</v>
      </c>
      <c r="M3315" t="s">
        <v>44</v>
      </c>
      <c r="N3315" t="s">
        <v>44</v>
      </c>
      <c r="O3315" t="s">
        <v>44</v>
      </c>
      <c r="P3315" t="s">
        <v>26</v>
      </c>
      <c r="Q3315">
        <v>0</v>
      </c>
      <c r="R3315" t="s">
        <v>27</v>
      </c>
      <c r="S3315">
        <v>19.2</v>
      </c>
      <c r="T3315">
        <v>19.2</v>
      </c>
      <c r="U3315">
        <v>0</v>
      </c>
    </row>
    <row r="3316" spans="1:21" x14ac:dyDescent="0.25">
      <c r="A3316" t="s">
        <v>3348</v>
      </c>
      <c r="B3316">
        <v>0</v>
      </c>
      <c r="C3316">
        <v>0</v>
      </c>
      <c r="D3316">
        <v>0</v>
      </c>
      <c r="E3316">
        <v>0</v>
      </c>
      <c r="F3316">
        <v>37</v>
      </c>
      <c r="G3316">
        <v>1</v>
      </c>
      <c r="H3316" t="s">
        <v>23</v>
      </c>
      <c r="I3316" t="s">
        <v>35</v>
      </c>
      <c r="J3316" t="s">
        <v>23</v>
      </c>
      <c r="K3316" t="s">
        <v>22</v>
      </c>
      <c r="L3316" t="s">
        <v>22</v>
      </c>
      <c r="M3316" t="s">
        <v>23</v>
      </c>
      <c r="N3316" t="s">
        <v>23</v>
      </c>
      <c r="O3316" t="s">
        <v>23</v>
      </c>
      <c r="P3316" t="s">
        <v>29</v>
      </c>
      <c r="Q3316">
        <v>0</v>
      </c>
      <c r="R3316" t="s">
        <v>27</v>
      </c>
      <c r="S3316">
        <v>80.05</v>
      </c>
      <c r="T3316">
        <v>3019.1</v>
      </c>
      <c r="U3316">
        <v>0</v>
      </c>
    </row>
    <row r="3317" spans="1:21" x14ac:dyDescent="0.25">
      <c r="A3317" t="s">
        <v>3349</v>
      </c>
      <c r="B3317">
        <v>1</v>
      </c>
      <c r="C3317">
        <v>1</v>
      </c>
      <c r="D3317">
        <v>1</v>
      </c>
      <c r="E3317">
        <v>0</v>
      </c>
      <c r="F3317">
        <v>66</v>
      </c>
      <c r="G3317">
        <v>1</v>
      </c>
      <c r="H3317" t="s">
        <v>22</v>
      </c>
      <c r="I3317" t="s">
        <v>35</v>
      </c>
      <c r="J3317" t="s">
        <v>23</v>
      </c>
      <c r="K3317" t="s">
        <v>22</v>
      </c>
      <c r="L3317" t="s">
        <v>22</v>
      </c>
      <c r="M3317" t="s">
        <v>22</v>
      </c>
      <c r="N3317" t="s">
        <v>22</v>
      </c>
      <c r="O3317" t="s">
        <v>22</v>
      </c>
      <c r="P3317" t="s">
        <v>29</v>
      </c>
      <c r="Q3317">
        <v>1</v>
      </c>
      <c r="R3317" t="s">
        <v>33</v>
      </c>
      <c r="S3317">
        <v>107.35</v>
      </c>
      <c r="T3317">
        <v>7051.95</v>
      </c>
      <c r="U3317">
        <v>0</v>
      </c>
    </row>
    <row r="3318" spans="1:21" x14ac:dyDescent="0.25">
      <c r="A3318" t="s">
        <v>3350</v>
      </c>
      <c r="B3318">
        <v>0</v>
      </c>
      <c r="C3318">
        <v>0</v>
      </c>
      <c r="D3318">
        <v>1</v>
      </c>
      <c r="E3318">
        <v>0</v>
      </c>
      <c r="F3318">
        <v>26</v>
      </c>
      <c r="G3318">
        <v>0</v>
      </c>
      <c r="H3318" t="s">
        <v>24</v>
      </c>
      <c r="I3318" t="s">
        <v>25</v>
      </c>
      <c r="J3318" t="s">
        <v>22</v>
      </c>
      <c r="K3318" t="s">
        <v>22</v>
      </c>
      <c r="L3318" t="s">
        <v>22</v>
      </c>
      <c r="M3318" t="s">
        <v>23</v>
      </c>
      <c r="N3318" t="s">
        <v>22</v>
      </c>
      <c r="O3318" t="s">
        <v>23</v>
      </c>
      <c r="P3318" t="s">
        <v>29</v>
      </c>
      <c r="Q3318">
        <v>0</v>
      </c>
      <c r="R3318" t="s">
        <v>33</v>
      </c>
      <c r="S3318">
        <v>47.85</v>
      </c>
      <c r="T3318">
        <v>1190.5</v>
      </c>
      <c r="U3318">
        <v>0</v>
      </c>
    </row>
    <row r="3319" spans="1:21" x14ac:dyDescent="0.25">
      <c r="A3319" t="s">
        <v>3351</v>
      </c>
      <c r="B3319">
        <v>1</v>
      </c>
      <c r="C3319">
        <v>0</v>
      </c>
      <c r="D3319">
        <v>1</v>
      </c>
      <c r="E3319">
        <v>0</v>
      </c>
      <c r="F3319">
        <v>63</v>
      </c>
      <c r="G3319">
        <v>1</v>
      </c>
      <c r="H3319" t="s">
        <v>23</v>
      </c>
      <c r="I3319" t="s">
        <v>25</v>
      </c>
      <c r="J3319" t="s">
        <v>22</v>
      </c>
      <c r="K3319" t="s">
        <v>22</v>
      </c>
      <c r="L3319" t="s">
        <v>23</v>
      </c>
      <c r="M3319" t="s">
        <v>22</v>
      </c>
      <c r="N3319" t="s">
        <v>22</v>
      </c>
      <c r="O3319" t="s">
        <v>23</v>
      </c>
      <c r="P3319" t="s">
        <v>29</v>
      </c>
      <c r="Q3319">
        <v>0</v>
      </c>
      <c r="R3319" t="s">
        <v>38</v>
      </c>
      <c r="S3319">
        <v>70.8</v>
      </c>
      <c r="T3319">
        <v>4448.8</v>
      </c>
      <c r="U3319">
        <v>0</v>
      </c>
    </row>
    <row r="3320" spans="1:21" x14ac:dyDescent="0.25">
      <c r="A3320" t="s">
        <v>3352</v>
      </c>
      <c r="B3320">
        <v>1</v>
      </c>
      <c r="C3320">
        <v>0</v>
      </c>
      <c r="D3320">
        <v>0</v>
      </c>
      <c r="E3320">
        <v>0</v>
      </c>
      <c r="F3320">
        <v>10</v>
      </c>
      <c r="G3320">
        <v>0</v>
      </c>
      <c r="H3320" t="s">
        <v>24</v>
      </c>
      <c r="I3320" t="s">
        <v>25</v>
      </c>
      <c r="J3320" t="s">
        <v>23</v>
      </c>
      <c r="K3320" t="s">
        <v>23</v>
      </c>
      <c r="L3320" t="s">
        <v>22</v>
      </c>
      <c r="M3320" t="s">
        <v>23</v>
      </c>
      <c r="N3320" t="s">
        <v>23</v>
      </c>
      <c r="O3320" t="s">
        <v>23</v>
      </c>
      <c r="P3320" t="s">
        <v>26</v>
      </c>
      <c r="Q3320">
        <v>0</v>
      </c>
      <c r="R3320" t="s">
        <v>30</v>
      </c>
      <c r="S3320">
        <v>29.5</v>
      </c>
      <c r="T3320">
        <v>255.25</v>
      </c>
      <c r="U3320">
        <v>1</v>
      </c>
    </row>
    <row r="3321" spans="1:21" x14ac:dyDescent="0.25">
      <c r="A3321" t="s">
        <v>3353</v>
      </c>
      <c r="B3321">
        <v>0</v>
      </c>
      <c r="C3321">
        <v>0</v>
      </c>
      <c r="D3321">
        <v>0</v>
      </c>
      <c r="E3321">
        <v>0</v>
      </c>
      <c r="F3321">
        <v>2</v>
      </c>
      <c r="G3321">
        <v>1</v>
      </c>
      <c r="H3321" t="s">
        <v>23</v>
      </c>
      <c r="I3321" t="s">
        <v>25</v>
      </c>
      <c r="J3321" t="s">
        <v>22</v>
      </c>
      <c r="K3321" t="s">
        <v>23</v>
      </c>
      <c r="L3321" t="s">
        <v>23</v>
      </c>
      <c r="M3321" t="s">
        <v>23</v>
      </c>
      <c r="N3321" t="s">
        <v>22</v>
      </c>
      <c r="O3321" t="s">
        <v>22</v>
      </c>
      <c r="P3321" t="s">
        <v>26</v>
      </c>
      <c r="Q3321">
        <v>1</v>
      </c>
      <c r="R3321" t="s">
        <v>27</v>
      </c>
      <c r="S3321">
        <v>70.75</v>
      </c>
      <c r="T3321">
        <v>146.9</v>
      </c>
      <c r="U3321">
        <v>1</v>
      </c>
    </row>
    <row r="3322" spans="1:21" x14ac:dyDescent="0.25">
      <c r="A3322" t="s">
        <v>3354</v>
      </c>
      <c r="B3322">
        <v>1</v>
      </c>
      <c r="C3322">
        <v>1</v>
      </c>
      <c r="D3322">
        <v>1</v>
      </c>
      <c r="E3322">
        <v>0</v>
      </c>
      <c r="F3322">
        <v>18</v>
      </c>
      <c r="G3322">
        <v>1</v>
      </c>
      <c r="H3322" t="s">
        <v>23</v>
      </c>
      <c r="I3322" t="s">
        <v>25</v>
      </c>
      <c r="J3322" t="s">
        <v>22</v>
      </c>
      <c r="K3322" t="s">
        <v>23</v>
      </c>
      <c r="L3322" t="s">
        <v>23</v>
      </c>
      <c r="M3322" t="s">
        <v>23</v>
      </c>
      <c r="N3322" t="s">
        <v>23</v>
      </c>
      <c r="O3322" t="s">
        <v>22</v>
      </c>
      <c r="P3322" t="s">
        <v>26</v>
      </c>
      <c r="Q3322">
        <v>1</v>
      </c>
      <c r="R3322" t="s">
        <v>38</v>
      </c>
      <c r="S3322">
        <v>59.1</v>
      </c>
      <c r="T3322">
        <v>1011.05</v>
      </c>
      <c r="U3322">
        <v>0</v>
      </c>
    </row>
    <row r="3323" spans="1:21" x14ac:dyDescent="0.25">
      <c r="A3323" t="s">
        <v>3355</v>
      </c>
      <c r="B3323">
        <v>0</v>
      </c>
      <c r="C3323">
        <v>0</v>
      </c>
      <c r="D3323">
        <v>1</v>
      </c>
      <c r="E3323">
        <v>0</v>
      </c>
      <c r="F3323">
        <v>64</v>
      </c>
      <c r="G3323">
        <v>1</v>
      </c>
      <c r="H3323" t="s">
        <v>22</v>
      </c>
      <c r="I3323" t="s">
        <v>23</v>
      </c>
      <c r="J3323" t="s">
        <v>44</v>
      </c>
      <c r="K3323" t="s">
        <v>44</v>
      </c>
      <c r="L3323" t="s">
        <v>44</v>
      </c>
      <c r="M3323" t="s">
        <v>44</v>
      </c>
      <c r="N3323" t="s">
        <v>44</v>
      </c>
      <c r="O3323" t="s">
        <v>44</v>
      </c>
      <c r="P3323" t="s">
        <v>45</v>
      </c>
      <c r="Q3323">
        <v>0</v>
      </c>
      <c r="R3323" t="s">
        <v>30</v>
      </c>
      <c r="S3323">
        <v>25.55</v>
      </c>
      <c r="T3323">
        <v>1714.95</v>
      </c>
      <c r="U3323">
        <v>0</v>
      </c>
    </row>
    <row r="3324" spans="1:21" x14ac:dyDescent="0.25">
      <c r="A3324" t="s">
        <v>3356</v>
      </c>
      <c r="B3324">
        <v>0</v>
      </c>
      <c r="C3324">
        <v>1</v>
      </c>
      <c r="D3324">
        <v>0</v>
      </c>
      <c r="E3324">
        <v>0</v>
      </c>
      <c r="F3324">
        <v>9</v>
      </c>
      <c r="G3324">
        <v>1</v>
      </c>
      <c r="H3324" t="s">
        <v>22</v>
      </c>
      <c r="I3324" t="s">
        <v>35</v>
      </c>
      <c r="J3324" t="s">
        <v>23</v>
      </c>
      <c r="K3324" t="s">
        <v>23</v>
      </c>
      <c r="L3324" t="s">
        <v>23</v>
      </c>
      <c r="M3324" t="s">
        <v>23</v>
      </c>
      <c r="N3324" t="s">
        <v>23</v>
      </c>
      <c r="O3324" t="s">
        <v>22</v>
      </c>
      <c r="P3324" t="s">
        <v>26</v>
      </c>
      <c r="Q3324">
        <v>1</v>
      </c>
      <c r="R3324" t="s">
        <v>27</v>
      </c>
      <c r="S3324">
        <v>84.45</v>
      </c>
      <c r="T3324">
        <v>762.5</v>
      </c>
      <c r="U3324">
        <v>1</v>
      </c>
    </row>
    <row r="3325" spans="1:21" x14ac:dyDescent="0.25">
      <c r="A3325" t="s">
        <v>3357</v>
      </c>
      <c r="B3325">
        <v>0</v>
      </c>
      <c r="C3325">
        <v>0</v>
      </c>
      <c r="D3325">
        <v>0</v>
      </c>
      <c r="E3325">
        <v>1</v>
      </c>
      <c r="F3325">
        <v>28</v>
      </c>
      <c r="G3325">
        <v>1</v>
      </c>
      <c r="H3325" t="s">
        <v>23</v>
      </c>
      <c r="I3325" t="s">
        <v>23</v>
      </c>
      <c r="J3325" t="s">
        <v>44</v>
      </c>
      <c r="K3325" t="s">
        <v>44</v>
      </c>
      <c r="L3325" t="s">
        <v>44</v>
      </c>
      <c r="M3325" t="s">
        <v>44</v>
      </c>
      <c r="N3325" t="s">
        <v>44</v>
      </c>
      <c r="O3325" t="s">
        <v>44</v>
      </c>
      <c r="P3325" t="s">
        <v>26</v>
      </c>
      <c r="Q3325">
        <v>0</v>
      </c>
      <c r="R3325" t="s">
        <v>30</v>
      </c>
      <c r="S3325">
        <v>20.25</v>
      </c>
      <c r="T3325">
        <v>535.35</v>
      </c>
      <c r="U3325">
        <v>0</v>
      </c>
    </row>
    <row r="3326" spans="1:21" x14ac:dyDescent="0.25">
      <c r="A3326" t="s">
        <v>3358</v>
      </c>
      <c r="B3326">
        <v>0</v>
      </c>
      <c r="C3326">
        <v>0</v>
      </c>
      <c r="D3326">
        <v>0</v>
      </c>
      <c r="E3326">
        <v>0</v>
      </c>
      <c r="F3326">
        <v>1</v>
      </c>
      <c r="G3326">
        <v>1</v>
      </c>
      <c r="H3326" t="s">
        <v>23</v>
      </c>
      <c r="I3326" t="s">
        <v>35</v>
      </c>
      <c r="J3326" t="s">
        <v>23</v>
      </c>
      <c r="K3326" t="s">
        <v>23</v>
      </c>
      <c r="L3326" t="s">
        <v>22</v>
      </c>
      <c r="M3326" t="s">
        <v>23</v>
      </c>
      <c r="N3326" t="s">
        <v>23</v>
      </c>
      <c r="O3326" t="s">
        <v>23</v>
      </c>
      <c r="P3326" t="s">
        <v>26</v>
      </c>
      <c r="Q3326">
        <v>0</v>
      </c>
      <c r="R3326" t="s">
        <v>27</v>
      </c>
      <c r="S3326">
        <v>75.55</v>
      </c>
      <c r="T3326">
        <v>75.55</v>
      </c>
      <c r="U3326">
        <v>0</v>
      </c>
    </row>
    <row r="3327" spans="1:21" x14ac:dyDescent="0.25">
      <c r="A3327" t="s">
        <v>3359</v>
      </c>
      <c r="B3327">
        <v>1</v>
      </c>
      <c r="C3327">
        <v>0</v>
      </c>
      <c r="D3327">
        <v>0</v>
      </c>
      <c r="E3327">
        <v>0</v>
      </c>
      <c r="F3327">
        <v>4</v>
      </c>
      <c r="G3327">
        <v>1</v>
      </c>
      <c r="H3327" t="s">
        <v>22</v>
      </c>
      <c r="I3327" t="s">
        <v>35</v>
      </c>
      <c r="J3327" t="s">
        <v>23</v>
      </c>
      <c r="K3327" t="s">
        <v>23</v>
      </c>
      <c r="L3327" t="s">
        <v>23</v>
      </c>
      <c r="M3327" t="s">
        <v>23</v>
      </c>
      <c r="N3327" t="s">
        <v>23</v>
      </c>
      <c r="O3327" t="s">
        <v>22</v>
      </c>
      <c r="P3327" t="s">
        <v>26</v>
      </c>
      <c r="Q3327">
        <v>1</v>
      </c>
      <c r="R3327" t="s">
        <v>27</v>
      </c>
      <c r="S3327">
        <v>85.65</v>
      </c>
      <c r="T3327">
        <v>338.9</v>
      </c>
      <c r="U3327">
        <v>1</v>
      </c>
    </row>
    <row r="3328" spans="1:21" x14ac:dyDescent="0.25">
      <c r="A3328" t="s">
        <v>3360</v>
      </c>
      <c r="B3328">
        <v>1</v>
      </c>
      <c r="C3328">
        <v>1</v>
      </c>
      <c r="D3328">
        <v>0</v>
      </c>
      <c r="E3328">
        <v>0</v>
      </c>
      <c r="F3328">
        <v>38</v>
      </c>
      <c r="G3328">
        <v>1</v>
      </c>
      <c r="H3328" t="s">
        <v>23</v>
      </c>
      <c r="I3328" t="s">
        <v>25</v>
      </c>
      <c r="J3328" t="s">
        <v>23</v>
      </c>
      <c r="K3328" t="s">
        <v>22</v>
      </c>
      <c r="L3328" t="s">
        <v>22</v>
      </c>
      <c r="M3328" t="s">
        <v>22</v>
      </c>
      <c r="N3328" t="s">
        <v>22</v>
      </c>
      <c r="O3328" t="s">
        <v>23</v>
      </c>
      <c r="P3328" t="s">
        <v>29</v>
      </c>
      <c r="Q3328">
        <v>1</v>
      </c>
      <c r="R3328" t="s">
        <v>38</v>
      </c>
      <c r="S3328">
        <v>70.150000000000006</v>
      </c>
      <c r="T3328">
        <v>2497.35</v>
      </c>
      <c r="U3328">
        <v>1</v>
      </c>
    </row>
    <row r="3329" spans="1:21" x14ac:dyDescent="0.25">
      <c r="A3329" t="s">
        <v>3361</v>
      </c>
      <c r="B3329">
        <v>1</v>
      </c>
      <c r="C3329">
        <v>0</v>
      </c>
      <c r="D3329">
        <v>1</v>
      </c>
      <c r="E3329">
        <v>0</v>
      </c>
      <c r="F3329">
        <v>66</v>
      </c>
      <c r="G3329">
        <v>1</v>
      </c>
      <c r="H3329" t="s">
        <v>22</v>
      </c>
      <c r="I3329" t="s">
        <v>35</v>
      </c>
      <c r="J3329" t="s">
        <v>23</v>
      </c>
      <c r="K3329" t="s">
        <v>22</v>
      </c>
      <c r="L3329" t="s">
        <v>22</v>
      </c>
      <c r="M3329" t="s">
        <v>23</v>
      </c>
      <c r="N3329" t="s">
        <v>23</v>
      </c>
      <c r="O3329" t="s">
        <v>22</v>
      </c>
      <c r="P3329" t="s">
        <v>29</v>
      </c>
      <c r="Q3329">
        <v>0</v>
      </c>
      <c r="R3329" t="s">
        <v>27</v>
      </c>
      <c r="S3329">
        <v>95.3</v>
      </c>
      <c r="T3329">
        <v>6273.4</v>
      </c>
      <c r="U3329">
        <v>0</v>
      </c>
    </row>
    <row r="3330" spans="1:21" x14ac:dyDescent="0.25">
      <c r="A3330" t="s">
        <v>3362</v>
      </c>
      <c r="B3330">
        <v>0</v>
      </c>
      <c r="C3330">
        <v>0</v>
      </c>
      <c r="D3330">
        <v>0</v>
      </c>
      <c r="E3330">
        <v>0</v>
      </c>
      <c r="F3330">
        <v>1</v>
      </c>
      <c r="G3330">
        <v>1</v>
      </c>
      <c r="H3330" t="s">
        <v>23</v>
      </c>
      <c r="I3330" t="s">
        <v>35</v>
      </c>
      <c r="J3330" t="s">
        <v>23</v>
      </c>
      <c r="K3330" t="s">
        <v>23</v>
      </c>
      <c r="L3330" t="s">
        <v>23</v>
      </c>
      <c r="M3330" t="s">
        <v>23</v>
      </c>
      <c r="N3330" t="s">
        <v>23</v>
      </c>
      <c r="O3330" t="s">
        <v>23</v>
      </c>
      <c r="P3330" t="s">
        <v>26</v>
      </c>
      <c r="Q3330">
        <v>1</v>
      </c>
      <c r="R3330" t="s">
        <v>27</v>
      </c>
      <c r="S3330">
        <v>70.25</v>
      </c>
      <c r="T3330">
        <v>70.25</v>
      </c>
      <c r="U3330">
        <v>0</v>
      </c>
    </row>
    <row r="3331" spans="1:21" x14ac:dyDescent="0.25">
      <c r="A3331" t="s">
        <v>3363</v>
      </c>
      <c r="B3331">
        <v>0</v>
      </c>
      <c r="C3331">
        <v>0</v>
      </c>
      <c r="D3331">
        <v>1</v>
      </c>
      <c r="E3331">
        <v>0</v>
      </c>
      <c r="F3331">
        <v>18</v>
      </c>
      <c r="G3331">
        <v>1</v>
      </c>
      <c r="H3331" t="s">
        <v>23</v>
      </c>
      <c r="I3331" t="s">
        <v>25</v>
      </c>
      <c r="J3331" t="s">
        <v>23</v>
      </c>
      <c r="K3331" t="s">
        <v>23</v>
      </c>
      <c r="L3331" t="s">
        <v>23</v>
      </c>
      <c r="M3331" t="s">
        <v>22</v>
      </c>
      <c r="N3331" t="s">
        <v>23</v>
      </c>
      <c r="O3331" t="s">
        <v>23</v>
      </c>
      <c r="P3331" t="s">
        <v>26</v>
      </c>
      <c r="Q3331">
        <v>1</v>
      </c>
      <c r="R3331" t="s">
        <v>30</v>
      </c>
      <c r="S3331">
        <v>50.3</v>
      </c>
      <c r="T3331">
        <v>908.75</v>
      </c>
      <c r="U3331">
        <v>0</v>
      </c>
    </row>
    <row r="3332" spans="1:21" x14ac:dyDescent="0.25">
      <c r="A3332" t="s">
        <v>3364</v>
      </c>
      <c r="B3332">
        <v>1</v>
      </c>
      <c r="C3332">
        <v>1</v>
      </c>
      <c r="D3332">
        <v>0</v>
      </c>
      <c r="E3332">
        <v>0</v>
      </c>
      <c r="F3332">
        <v>51</v>
      </c>
      <c r="G3332">
        <v>1</v>
      </c>
      <c r="H3332" t="s">
        <v>22</v>
      </c>
      <c r="I3332" t="s">
        <v>35</v>
      </c>
      <c r="J3332" t="s">
        <v>23</v>
      </c>
      <c r="K3332" t="s">
        <v>23</v>
      </c>
      <c r="L3332" t="s">
        <v>22</v>
      </c>
      <c r="M3332" t="s">
        <v>23</v>
      </c>
      <c r="N3332" t="s">
        <v>22</v>
      </c>
      <c r="O3332" t="s">
        <v>22</v>
      </c>
      <c r="P3332" t="s">
        <v>26</v>
      </c>
      <c r="Q3332">
        <v>1</v>
      </c>
      <c r="R3332" t="s">
        <v>27</v>
      </c>
      <c r="S3332">
        <v>97.8</v>
      </c>
      <c r="T3332">
        <v>4913.3</v>
      </c>
      <c r="U3332">
        <v>1</v>
      </c>
    </row>
    <row r="3333" spans="1:21" x14ac:dyDescent="0.25">
      <c r="A3333" t="s">
        <v>3365</v>
      </c>
      <c r="B3333">
        <v>1</v>
      </c>
      <c r="C3333">
        <v>0</v>
      </c>
      <c r="D3333">
        <v>1</v>
      </c>
      <c r="E3333">
        <v>1</v>
      </c>
      <c r="F3333">
        <v>0</v>
      </c>
      <c r="G3333">
        <v>1</v>
      </c>
      <c r="H3333" t="s">
        <v>23</v>
      </c>
      <c r="I3333" t="s">
        <v>23</v>
      </c>
      <c r="J3333" t="s">
        <v>44</v>
      </c>
      <c r="K3333" t="s">
        <v>44</v>
      </c>
      <c r="L3333" t="s">
        <v>44</v>
      </c>
      <c r="M3333" t="s">
        <v>44</v>
      </c>
      <c r="N3333" t="s">
        <v>44</v>
      </c>
      <c r="O3333" t="s">
        <v>44</v>
      </c>
      <c r="P3333" t="s">
        <v>45</v>
      </c>
      <c r="Q3333">
        <v>0</v>
      </c>
      <c r="R3333" t="s">
        <v>30</v>
      </c>
      <c r="S3333">
        <v>19.850000000000001</v>
      </c>
      <c r="U3333">
        <v>0</v>
      </c>
    </row>
    <row r="3334" spans="1:21" x14ac:dyDescent="0.25">
      <c r="A3334" t="s">
        <v>3366</v>
      </c>
      <c r="B3334">
        <v>1</v>
      </c>
      <c r="C3334">
        <v>0</v>
      </c>
      <c r="D3334">
        <v>0</v>
      </c>
      <c r="E3334">
        <v>0</v>
      </c>
      <c r="F3334">
        <v>1</v>
      </c>
      <c r="G3334">
        <v>1</v>
      </c>
      <c r="H3334" t="s">
        <v>23</v>
      </c>
      <c r="I3334" t="s">
        <v>25</v>
      </c>
      <c r="J3334" t="s">
        <v>23</v>
      </c>
      <c r="K3334" t="s">
        <v>23</v>
      </c>
      <c r="L3334" t="s">
        <v>23</v>
      </c>
      <c r="M3334" t="s">
        <v>23</v>
      </c>
      <c r="N3334" t="s">
        <v>23</v>
      </c>
      <c r="O3334" t="s">
        <v>23</v>
      </c>
      <c r="P3334" t="s">
        <v>26</v>
      </c>
      <c r="Q3334">
        <v>0</v>
      </c>
      <c r="R3334" t="s">
        <v>30</v>
      </c>
      <c r="S3334">
        <v>46.3</v>
      </c>
      <c r="T3334">
        <v>46.3</v>
      </c>
      <c r="U3334">
        <v>1</v>
      </c>
    </row>
    <row r="3335" spans="1:21" x14ac:dyDescent="0.25">
      <c r="A3335" t="s">
        <v>3367</v>
      </c>
      <c r="B3335">
        <v>1</v>
      </c>
      <c r="C3335">
        <v>0</v>
      </c>
      <c r="D3335">
        <v>0</v>
      </c>
      <c r="E3335">
        <v>1</v>
      </c>
      <c r="F3335">
        <v>12</v>
      </c>
      <c r="G3335">
        <v>1</v>
      </c>
      <c r="H3335" t="s">
        <v>23</v>
      </c>
      <c r="I3335" t="s">
        <v>23</v>
      </c>
      <c r="J3335" t="s">
        <v>44</v>
      </c>
      <c r="K3335" t="s">
        <v>44</v>
      </c>
      <c r="L3335" t="s">
        <v>44</v>
      </c>
      <c r="M3335" t="s">
        <v>44</v>
      </c>
      <c r="N3335" t="s">
        <v>44</v>
      </c>
      <c r="O3335" t="s">
        <v>44</v>
      </c>
      <c r="P3335" t="s">
        <v>45</v>
      </c>
      <c r="Q3335">
        <v>0</v>
      </c>
      <c r="R3335" t="s">
        <v>33</v>
      </c>
      <c r="S3335">
        <v>19.350000000000001</v>
      </c>
      <c r="T3335">
        <v>212.3</v>
      </c>
      <c r="U3335">
        <v>0</v>
      </c>
    </row>
    <row r="3336" spans="1:21" x14ac:dyDescent="0.25">
      <c r="A3336" t="s">
        <v>3368</v>
      </c>
      <c r="B3336">
        <v>0</v>
      </c>
      <c r="C3336">
        <v>0</v>
      </c>
      <c r="D3336">
        <v>0</v>
      </c>
      <c r="E3336">
        <v>0</v>
      </c>
      <c r="F3336">
        <v>41</v>
      </c>
      <c r="G3336">
        <v>1</v>
      </c>
      <c r="H3336" t="s">
        <v>22</v>
      </c>
      <c r="I3336" t="s">
        <v>35</v>
      </c>
      <c r="J3336" t="s">
        <v>23</v>
      </c>
      <c r="K3336" t="s">
        <v>22</v>
      </c>
      <c r="L3336" t="s">
        <v>22</v>
      </c>
      <c r="M3336" t="s">
        <v>23</v>
      </c>
      <c r="N3336" t="s">
        <v>22</v>
      </c>
      <c r="O3336" t="s">
        <v>22</v>
      </c>
      <c r="P3336" t="s">
        <v>26</v>
      </c>
      <c r="Q3336">
        <v>1</v>
      </c>
      <c r="R3336" t="s">
        <v>27</v>
      </c>
      <c r="S3336">
        <v>106.3</v>
      </c>
      <c r="T3336">
        <v>4443.45</v>
      </c>
      <c r="U3336">
        <v>1</v>
      </c>
    </row>
    <row r="3337" spans="1:21" x14ac:dyDescent="0.25">
      <c r="A3337" t="s">
        <v>3369</v>
      </c>
      <c r="B3337">
        <v>1</v>
      </c>
      <c r="C3337">
        <v>0</v>
      </c>
      <c r="D3337">
        <v>0</v>
      </c>
      <c r="E3337">
        <v>0</v>
      </c>
      <c r="F3337">
        <v>12</v>
      </c>
      <c r="G3337">
        <v>1</v>
      </c>
      <c r="H3337" t="s">
        <v>22</v>
      </c>
      <c r="I3337" t="s">
        <v>23</v>
      </c>
      <c r="J3337" t="s">
        <v>44</v>
      </c>
      <c r="K3337" t="s">
        <v>44</v>
      </c>
      <c r="L3337" t="s">
        <v>44</v>
      </c>
      <c r="M3337" t="s">
        <v>44</v>
      </c>
      <c r="N3337" t="s">
        <v>44</v>
      </c>
      <c r="O3337" t="s">
        <v>44</v>
      </c>
      <c r="P3337" t="s">
        <v>26</v>
      </c>
      <c r="Q3337">
        <v>0</v>
      </c>
      <c r="R3337" t="s">
        <v>27</v>
      </c>
      <c r="S3337">
        <v>25</v>
      </c>
      <c r="T3337">
        <v>316.2</v>
      </c>
      <c r="U3337">
        <v>0</v>
      </c>
    </row>
    <row r="3338" spans="1:21" x14ac:dyDescent="0.25">
      <c r="A3338" t="s">
        <v>3370</v>
      </c>
      <c r="B3338">
        <v>0</v>
      </c>
      <c r="C3338">
        <v>0</v>
      </c>
      <c r="D3338">
        <v>1</v>
      </c>
      <c r="E3338">
        <v>1</v>
      </c>
      <c r="F3338">
        <v>55</v>
      </c>
      <c r="G3338">
        <v>1</v>
      </c>
      <c r="H3338" t="s">
        <v>23</v>
      </c>
      <c r="I3338" t="s">
        <v>23</v>
      </c>
      <c r="J3338" t="s">
        <v>44</v>
      </c>
      <c r="K3338" t="s">
        <v>44</v>
      </c>
      <c r="L3338" t="s">
        <v>44</v>
      </c>
      <c r="M3338" t="s">
        <v>44</v>
      </c>
      <c r="N3338" t="s">
        <v>44</v>
      </c>
      <c r="O3338" t="s">
        <v>44</v>
      </c>
      <c r="P3338" t="s">
        <v>45</v>
      </c>
      <c r="Q3338">
        <v>0</v>
      </c>
      <c r="R3338" t="s">
        <v>30</v>
      </c>
      <c r="S3338">
        <v>20.3</v>
      </c>
      <c r="T3338">
        <v>1079.05</v>
      </c>
      <c r="U3338">
        <v>0</v>
      </c>
    </row>
    <row r="3339" spans="1:21" x14ac:dyDescent="0.25">
      <c r="A3339" t="s">
        <v>3371</v>
      </c>
      <c r="B3339">
        <v>0</v>
      </c>
      <c r="C3339">
        <v>0</v>
      </c>
      <c r="D3339">
        <v>0</v>
      </c>
      <c r="E3339">
        <v>0</v>
      </c>
      <c r="F3339">
        <v>7</v>
      </c>
      <c r="G3339">
        <v>1</v>
      </c>
      <c r="H3339" t="s">
        <v>22</v>
      </c>
      <c r="I3339" t="s">
        <v>35</v>
      </c>
      <c r="J3339" t="s">
        <v>23</v>
      </c>
      <c r="K3339" t="s">
        <v>23</v>
      </c>
      <c r="L3339" t="s">
        <v>23</v>
      </c>
      <c r="M3339" t="s">
        <v>23</v>
      </c>
      <c r="N3339" t="s">
        <v>23</v>
      </c>
      <c r="O3339" t="s">
        <v>23</v>
      </c>
      <c r="P3339" t="s">
        <v>26</v>
      </c>
      <c r="Q3339">
        <v>1</v>
      </c>
      <c r="R3339" t="s">
        <v>27</v>
      </c>
      <c r="S3339">
        <v>75.349999999999994</v>
      </c>
      <c r="T3339">
        <v>564.65</v>
      </c>
      <c r="U3339">
        <v>0</v>
      </c>
    </row>
    <row r="3340" spans="1:21" x14ac:dyDescent="0.25">
      <c r="A3340" t="s">
        <v>3372</v>
      </c>
      <c r="B3340">
        <v>0</v>
      </c>
      <c r="C3340">
        <v>0</v>
      </c>
      <c r="D3340">
        <v>0</v>
      </c>
      <c r="E3340">
        <v>0</v>
      </c>
      <c r="F3340">
        <v>12</v>
      </c>
      <c r="G3340">
        <v>1</v>
      </c>
      <c r="H3340" t="s">
        <v>23</v>
      </c>
      <c r="I3340" t="s">
        <v>35</v>
      </c>
      <c r="J3340" t="s">
        <v>23</v>
      </c>
      <c r="K3340" t="s">
        <v>23</v>
      </c>
      <c r="L3340" t="s">
        <v>22</v>
      </c>
      <c r="M3340" t="s">
        <v>22</v>
      </c>
      <c r="N3340" t="s">
        <v>23</v>
      </c>
      <c r="O3340" t="s">
        <v>22</v>
      </c>
      <c r="P3340" t="s">
        <v>26</v>
      </c>
      <c r="Q3340">
        <v>1</v>
      </c>
      <c r="R3340" t="s">
        <v>27</v>
      </c>
      <c r="S3340">
        <v>89.4</v>
      </c>
      <c r="T3340">
        <v>1095.6500000000001</v>
      </c>
      <c r="U3340">
        <v>1</v>
      </c>
    </row>
    <row r="3341" spans="1:21" x14ac:dyDescent="0.25">
      <c r="A3341" t="s">
        <v>3373</v>
      </c>
      <c r="B3341">
        <v>0</v>
      </c>
      <c r="C3341">
        <v>0</v>
      </c>
      <c r="D3341">
        <v>1</v>
      </c>
      <c r="E3341">
        <v>1</v>
      </c>
      <c r="F3341">
        <v>68</v>
      </c>
      <c r="G3341">
        <v>1</v>
      </c>
      <c r="H3341" t="s">
        <v>22</v>
      </c>
      <c r="I3341" t="s">
        <v>25</v>
      </c>
      <c r="J3341" t="s">
        <v>22</v>
      </c>
      <c r="K3341" t="s">
        <v>22</v>
      </c>
      <c r="L3341" t="s">
        <v>22</v>
      </c>
      <c r="M3341" t="s">
        <v>22</v>
      </c>
      <c r="N3341" t="s">
        <v>22</v>
      </c>
      <c r="O3341" t="s">
        <v>22</v>
      </c>
      <c r="P3341" t="s">
        <v>45</v>
      </c>
      <c r="Q3341">
        <v>0</v>
      </c>
      <c r="R3341" t="s">
        <v>38</v>
      </c>
      <c r="S3341">
        <v>88</v>
      </c>
      <c r="T3341">
        <v>6161.9</v>
      </c>
      <c r="U3341">
        <v>0</v>
      </c>
    </row>
    <row r="3342" spans="1:21" x14ac:dyDescent="0.25">
      <c r="A3342" t="s">
        <v>3374</v>
      </c>
      <c r="B3342">
        <v>0</v>
      </c>
      <c r="C3342">
        <v>1</v>
      </c>
      <c r="D3342">
        <v>0</v>
      </c>
      <c r="E3342">
        <v>0</v>
      </c>
      <c r="F3342">
        <v>5</v>
      </c>
      <c r="G3342">
        <v>1</v>
      </c>
      <c r="H3342" t="s">
        <v>22</v>
      </c>
      <c r="I3342" t="s">
        <v>35</v>
      </c>
      <c r="J3342" t="s">
        <v>23</v>
      </c>
      <c r="K3342" t="s">
        <v>23</v>
      </c>
      <c r="L3342" t="s">
        <v>23</v>
      </c>
      <c r="M3342" t="s">
        <v>23</v>
      </c>
      <c r="N3342" t="s">
        <v>22</v>
      </c>
      <c r="O3342" t="s">
        <v>23</v>
      </c>
      <c r="P3342" t="s">
        <v>26</v>
      </c>
      <c r="Q3342">
        <v>1</v>
      </c>
      <c r="R3342" t="s">
        <v>38</v>
      </c>
      <c r="S3342">
        <v>83.15</v>
      </c>
      <c r="T3342">
        <v>446.05</v>
      </c>
      <c r="U3342">
        <v>1</v>
      </c>
    </row>
    <row r="3343" spans="1:21" x14ac:dyDescent="0.25">
      <c r="A3343" t="s">
        <v>3375</v>
      </c>
      <c r="B3343">
        <v>0</v>
      </c>
      <c r="C3343">
        <v>1</v>
      </c>
      <c r="D3343">
        <v>0</v>
      </c>
      <c r="E3343">
        <v>0</v>
      </c>
      <c r="F3343">
        <v>49</v>
      </c>
      <c r="G3343">
        <v>1</v>
      </c>
      <c r="H3343" t="s">
        <v>23</v>
      </c>
      <c r="I3343" t="s">
        <v>25</v>
      </c>
      <c r="J3343" t="s">
        <v>23</v>
      </c>
      <c r="K3343" t="s">
        <v>23</v>
      </c>
      <c r="L3343" t="s">
        <v>23</v>
      </c>
      <c r="M3343" t="s">
        <v>23</v>
      </c>
      <c r="N3343" t="s">
        <v>23</v>
      </c>
      <c r="O3343" t="s">
        <v>23</v>
      </c>
      <c r="P3343" t="s">
        <v>26</v>
      </c>
      <c r="Q3343">
        <v>0</v>
      </c>
      <c r="R3343" t="s">
        <v>30</v>
      </c>
      <c r="S3343">
        <v>43.8</v>
      </c>
      <c r="T3343">
        <v>2106.0500000000002</v>
      </c>
      <c r="U3343">
        <v>0</v>
      </c>
    </row>
    <row r="3344" spans="1:21" x14ac:dyDescent="0.25">
      <c r="A3344" t="s">
        <v>3376</v>
      </c>
      <c r="B3344">
        <v>1</v>
      </c>
      <c r="C3344">
        <v>0</v>
      </c>
      <c r="D3344">
        <v>0</v>
      </c>
      <c r="E3344">
        <v>0</v>
      </c>
      <c r="F3344">
        <v>40</v>
      </c>
      <c r="G3344">
        <v>0</v>
      </c>
      <c r="H3344" t="s">
        <v>24</v>
      </c>
      <c r="I3344" t="s">
        <v>25</v>
      </c>
      <c r="J3344" t="s">
        <v>22</v>
      </c>
      <c r="K3344" t="s">
        <v>22</v>
      </c>
      <c r="L3344" t="s">
        <v>22</v>
      </c>
      <c r="M3344" t="s">
        <v>23</v>
      </c>
      <c r="N3344" t="s">
        <v>22</v>
      </c>
      <c r="O3344" t="s">
        <v>22</v>
      </c>
      <c r="P3344" t="s">
        <v>29</v>
      </c>
      <c r="Q3344">
        <v>0</v>
      </c>
      <c r="R3344" t="s">
        <v>38</v>
      </c>
      <c r="S3344">
        <v>62.05</v>
      </c>
      <c r="T3344">
        <v>2511.5500000000002</v>
      </c>
      <c r="U3344">
        <v>0</v>
      </c>
    </row>
    <row r="3345" spans="1:21" x14ac:dyDescent="0.25">
      <c r="A3345" t="s">
        <v>3377</v>
      </c>
      <c r="B3345">
        <v>0</v>
      </c>
      <c r="C3345">
        <v>0</v>
      </c>
      <c r="D3345">
        <v>0</v>
      </c>
      <c r="E3345">
        <v>0</v>
      </c>
      <c r="F3345">
        <v>16</v>
      </c>
      <c r="G3345">
        <v>1</v>
      </c>
      <c r="H3345" t="s">
        <v>23</v>
      </c>
      <c r="I3345" t="s">
        <v>23</v>
      </c>
      <c r="J3345" t="s">
        <v>44</v>
      </c>
      <c r="K3345" t="s">
        <v>44</v>
      </c>
      <c r="L3345" t="s">
        <v>44</v>
      </c>
      <c r="M3345" t="s">
        <v>44</v>
      </c>
      <c r="N3345" t="s">
        <v>44</v>
      </c>
      <c r="O3345" t="s">
        <v>44</v>
      </c>
      <c r="P3345" t="s">
        <v>29</v>
      </c>
      <c r="Q3345">
        <v>0</v>
      </c>
      <c r="R3345" t="s">
        <v>33</v>
      </c>
      <c r="S3345">
        <v>20.100000000000001</v>
      </c>
      <c r="T3345">
        <v>318.60000000000002</v>
      </c>
      <c r="U3345">
        <v>0</v>
      </c>
    </row>
    <row r="3346" spans="1:21" x14ac:dyDescent="0.25">
      <c r="A3346" t="s">
        <v>3378</v>
      </c>
      <c r="B3346">
        <v>1</v>
      </c>
      <c r="C3346">
        <v>0</v>
      </c>
      <c r="D3346">
        <v>0</v>
      </c>
      <c r="E3346">
        <v>0</v>
      </c>
      <c r="F3346">
        <v>10</v>
      </c>
      <c r="G3346">
        <v>1</v>
      </c>
      <c r="H3346" t="s">
        <v>22</v>
      </c>
      <c r="I3346" t="s">
        <v>35</v>
      </c>
      <c r="J3346" t="s">
        <v>23</v>
      </c>
      <c r="K3346" t="s">
        <v>23</v>
      </c>
      <c r="L3346" t="s">
        <v>23</v>
      </c>
      <c r="M3346" t="s">
        <v>23</v>
      </c>
      <c r="N3346" t="s">
        <v>23</v>
      </c>
      <c r="O3346" t="s">
        <v>23</v>
      </c>
      <c r="P3346" t="s">
        <v>26</v>
      </c>
      <c r="Q3346">
        <v>1</v>
      </c>
      <c r="R3346" t="s">
        <v>30</v>
      </c>
      <c r="S3346">
        <v>74.150000000000006</v>
      </c>
      <c r="T3346">
        <v>811.8</v>
      </c>
      <c r="U3346">
        <v>1</v>
      </c>
    </row>
    <row r="3347" spans="1:21" x14ac:dyDescent="0.25">
      <c r="A3347" t="s">
        <v>3379</v>
      </c>
      <c r="B3347">
        <v>0</v>
      </c>
      <c r="C3347">
        <v>0</v>
      </c>
      <c r="D3347">
        <v>1</v>
      </c>
      <c r="E3347">
        <v>0</v>
      </c>
      <c r="F3347">
        <v>72</v>
      </c>
      <c r="G3347">
        <v>1</v>
      </c>
      <c r="H3347" t="s">
        <v>22</v>
      </c>
      <c r="I3347" t="s">
        <v>35</v>
      </c>
      <c r="J3347" t="s">
        <v>23</v>
      </c>
      <c r="K3347" t="s">
        <v>22</v>
      </c>
      <c r="L3347" t="s">
        <v>22</v>
      </c>
      <c r="M3347" t="s">
        <v>23</v>
      </c>
      <c r="N3347" t="s">
        <v>22</v>
      </c>
      <c r="O3347" t="s">
        <v>22</v>
      </c>
      <c r="P3347" t="s">
        <v>29</v>
      </c>
      <c r="Q3347">
        <v>1</v>
      </c>
      <c r="R3347" t="s">
        <v>27</v>
      </c>
      <c r="S3347">
        <v>101.35</v>
      </c>
      <c r="T3347">
        <v>7323.15</v>
      </c>
      <c r="U3347">
        <v>0</v>
      </c>
    </row>
    <row r="3348" spans="1:21" x14ac:dyDescent="0.25">
      <c r="A3348" t="s">
        <v>3380</v>
      </c>
      <c r="B3348">
        <v>0</v>
      </c>
      <c r="C3348">
        <v>1</v>
      </c>
      <c r="D3348">
        <v>0</v>
      </c>
      <c r="E3348">
        <v>0</v>
      </c>
      <c r="F3348">
        <v>2</v>
      </c>
      <c r="G3348">
        <v>1</v>
      </c>
      <c r="H3348" t="s">
        <v>22</v>
      </c>
      <c r="I3348" t="s">
        <v>35</v>
      </c>
      <c r="J3348" t="s">
        <v>23</v>
      </c>
      <c r="K3348" t="s">
        <v>23</v>
      </c>
      <c r="L3348" t="s">
        <v>23</v>
      </c>
      <c r="M3348" t="s">
        <v>23</v>
      </c>
      <c r="N3348" t="s">
        <v>23</v>
      </c>
      <c r="O3348" t="s">
        <v>22</v>
      </c>
      <c r="P3348" t="s">
        <v>26</v>
      </c>
      <c r="Q3348">
        <v>1</v>
      </c>
      <c r="R3348" t="s">
        <v>27</v>
      </c>
      <c r="S3348">
        <v>84.05</v>
      </c>
      <c r="T3348">
        <v>186.05</v>
      </c>
      <c r="U3348">
        <v>0</v>
      </c>
    </row>
    <row r="3349" spans="1:21" x14ac:dyDescent="0.25">
      <c r="A3349" t="s">
        <v>3381</v>
      </c>
      <c r="B3349">
        <v>1</v>
      </c>
      <c r="C3349">
        <v>0</v>
      </c>
      <c r="D3349">
        <v>1</v>
      </c>
      <c r="E3349">
        <v>1</v>
      </c>
      <c r="F3349">
        <v>23</v>
      </c>
      <c r="G3349">
        <v>1</v>
      </c>
      <c r="H3349" t="s">
        <v>23</v>
      </c>
      <c r="I3349" t="s">
        <v>23</v>
      </c>
      <c r="J3349" t="s">
        <v>44</v>
      </c>
      <c r="K3349" t="s">
        <v>44</v>
      </c>
      <c r="L3349" t="s">
        <v>44</v>
      </c>
      <c r="M3349" t="s">
        <v>44</v>
      </c>
      <c r="N3349" t="s">
        <v>44</v>
      </c>
      <c r="O3349" t="s">
        <v>44</v>
      </c>
      <c r="P3349" t="s">
        <v>45</v>
      </c>
      <c r="Q3349">
        <v>0</v>
      </c>
      <c r="R3349" t="s">
        <v>30</v>
      </c>
      <c r="S3349">
        <v>20.9</v>
      </c>
      <c r="T3349">
        <v>454</v>
      </c>
      <c r="U3349">
        <v>0</v>
      </c>
    </row>
    <row r="3350" spans="1:21" x14ac:dyDescent="0.25">
      <c r="A3350" t="s">
        <v>3382</v>
      </c>
      <c r="B3350">
        <v>0</v>
      </c>
      <c r="C3350">
        <v>1</v>
      </c>
      <c r="D3350">
        <v>0</v>
      </c>
      <c r="E3350">
        <v>0</v>
      </c>
      <c r="F3350">
        <v>71</v>
      </c>
      <c r="G3350">
        <v>1</v>
      </c>
      <c r="H3350" t="s">
        <v>22</v>
      </c>
      <c r="I3350" t="s">
        <v>35</v>
      </c>
      <c r="J3350" t="s">
        <v>23</v>
      </c>
      <c r="K3350" t="s">
        <v>22</v>
      </c>
      <c r="L3350" t="s">
        <v>22</v>
      </c>
      <c r="M3350" t="s">
        <v>23</v>
      </c>
      <c r="N3350" t="s">
        <v>22</v>
      </c>
      <c r="O3350" t="s">
        <v>22</v>
      </c>
      <c r="P3350" t="s">
        <v>29</v>
      </c>
      <c r="Q3350">
        <v>1</v>
      </c>
      <c r="R3350" t="s">
        <v>27</v>
      </c>
      <c r="S3350">
        <v>105.9</v>
      </c>
      <c r="T3350">
        <v>7521.95</v>
      </c>
      <c r="U3350">
        <v>0</v>
      </c>
    </row>
    <row r="3351" spans="1:21" x14ac:dyDescent="0.25">
      <c r="A3351" t="s">
        <v>3383</v>
      </c>
      <c r="B3351">
        <v>0</v>
      </c>
      <c r="C3351">
        <v>0</v>
      </c>
      <c r="D3351">
        <v>1</v>
      </c>
      <c r="E3351">
        <v>0</v>
      </c>
      <c r="F3351">
        <v>11</v>
      </c>
      <c r="G3351">
        <v>1</v>
      </c>
      <c r="H3351" t="s">
        <v>22</v>
      </c>
      <c r="I3351" t="s">
        <v>35</v>
      </c>
      <c r="J3351" t="s">
        <v>23</v>
      </c>
      <c r="K3351" t="s">
        <v>23</v>
      </c>
      <c r="L3351" t="s">
        <v>22</v>
      </c>
      <c r="M3351" t="s">
        <v>23</v>
      </c>
      <c r="N3351" t="s">
        <v>22</v>
      </c>
      <c r="O3351" t="s">
        <v>22</v>
      </c>
      <c r="P3351" t="s">
        <v>26</v>
      </c>
      <c r="Q3351">
        <v>1</v>
      </c>
      <c r="R3351" t="s">
        <v>27</v>
      </c>
      <c r="S3351">
        <v>99.5</v>
      </c>
      <c r="T3351">
        <v>1056.95</v>
      </c>
      <c r="U3351">
        <v>1</v>
      </c>
    </row>
    <row r="3352" spans="1:21" x14ac:dyDescent="0.25">
      <c r="A3352" t="s">
        <v>3384</v>
      </c>
      <c r="B3352">
        <v>1</v>
      </c>
      <c r="C3352">
        <v>0</v>
      </c>
      <c r="D3352">
        <v>0</v>
      </c>
      <c r="E3352">
        <v>0</v>
      </c>
      <c r="F3352">
        <v>1</v>
      </c>
      <c r="G3352">
        <v>1</v>
      </c>
      <c r="H3352" t="s">
        <v>23</v>
      </c>
      <c r="I3352" t="s">
        <v>25</v>
      </c>
      <c r="J3352" t="s">
        <v>23</v>
      </c>
      <c r="K3352" t="s">
        <v>23</v>
      </c>
      <c r="L3352" t="s">
        <v>23</v>
      </c>
      <c r="M3352" t="s">
        <v>23</v>
      </c>
      <c r="N3352" t="s">
        <v>23</v>
      </c>
      <c r="O3352" t="s">
        <v>23</v>
      </c>
      <c r="P3352" t="s">
        <v>26</v>
      </c>
      <c r="Q3352">
        <v>1</v>
      </c>
      <c r="R3352" t="s">
        <v>30</v>
      </c>
      <c r="S3352">
        <v>44.15</v>
      </c>
      <c r="T3352">
        <v>44.15</v>
      </c>
      <c r="U3352">
        <v>1</v>
      </c>
    </row>
    <row r="3353" spans="1:21" x14ac:dyDescent="0.25">
      <c r="A3353" t="s">
        <v>3385</v>
      </c>
      <c r="B3353">
        <v>0</v>
      </c>
      <c r="C3353">
        <v>0</v>
      </c>
      <c r="D3353">
        <v>0</v>
      </c>
      <c r="E3353">
        <v>0</v>
      </c>
      <c r="F3353">
        <v>16</v>
      </c>
      <c r="G3353">
        <v>1</v>
      </c>
      <c r="H3353" t="s">
        <v>23</v>
      </c>
      <c r="I3353" t="s">
        <v>25</v>
      </c>
      <c r="J3353" t="s">
        <v>23</v>
      </c>
      <c r="K3353" t="s">
        <v>22</v>
      </c>
      <c r="L3353" t="s">
        <v>23</v>
      </c>
      <c r="M3353" t="s">
        <v>22</v>
      </c>
      <c r="N3353" t="s">
        <v>23</v>
      </c>
      <c r="O3353" t="s">
        <v>23</v>
      </c>
      <c r="P3353" t="s">
        <v>26</v>
      </c>
      <c r="Q3353">
        <v>1</v>
      </c>
      <c r="R3353" t="s">
        <v>30</v>
      </c>
      <c r="S3353">
        <v>53.9</v>
      </c>
      <c r="T3353">
        <v>834.15</v>
      </c>
      <c r="U3353">
        <v>1</v>
      </c>
    </row>
    <row r="3354" spans="1:21" x14ac:dyDescent="0.25">
      <c r="A3354" t="s">
        <v>3386</v>
      </c>
      <c r="B3354">
        <v>0</v>
      </c>
      <c r="C3354">
        <v>0</v>
      </c>
      <c r="D3354">
        <v>0</v>
      </c>
      <c r="E3354">
        <v>0</v>
      </c>
      <c r="F3354">
        <v>1</v>
      </c>
      <c r="G3354">
        <v>1</v>
      </c>
      <c r="H3354" t="s">
        <v>22</v>
      </c>
      <c r="I3354" t="s">
        <v>35</v>
      </c>
      <c r="J3354" t="s">
        <v>23</v>
      </c>
      <c r="K3354" t="s">
        <v>23</v>
      </c>
      <c r="L3354" t="s">
        <v>23</v>
      </c>
      <c r="M3354" t="s">
        <v>23</v>
      </c>
      <c r="N3354" t="s">
        <v>23</v>
      </c>
      <c r="O3354" t="s">
        <v>22</v>
      </c>
      <c r="P3354" t="s">
        <v>26</v>
      </c>
      <c r="Q3354">
        <v>1</v>
      </c>
      <c r="R3354" t="s">
        <v>30</v>
      </c>
      <c r="S3354">
        <v>85.45</v>
      </c>
      <c r="T3354">
        <v>85.45</v>
      </c>
      <c r="U3354">
        <v>1</v>
      </c>
    </row>
    <row r="3355" spans="1:21" x14ac:dyDescent="0.25">
      <c r="A3355" t="s">
        <v>3387</v>
      </c>
      <c r="B3355">
        <v>1</v>
      </c>
      <c r="C3355">
        <v>0</v>
      </c>
      <c r="D3355">
        <v>1</v>
      </c>
      <c r="E3355">
        <v>0</v>
      </c>
      <c r="F3355">
        <v>12</v>
      </c>
      <c r="G3355">
        <v>1</v>
      </c>
      <c r="H3355" t="s">
        <v>23</v>
      </c>
      <c r="I3355" t="s">
        <v>35</v>
      </c>
      <c r="J3355" t="s">
        <v>23</v>
      </c>
      <c r="K3355" t="s">
        <v>22</v>
      </c>
      <c r="L3355" t="s">
        <v>23</v>
      </c>
      <c r="M3355" t="s">
        <v>23</v>
      </c>
      <c r="N3355" t="s">
        <v>23</v>
      </c>
      <c r="O3355" t="s">
        <v>22</v>
      </c>
      <c r="P3355" t="s">
        <v>26</v>
      </c>
      <c r="Q3355">
        <v>1</v>
      </c>
      <c r="R3355" t="s">
        <v>38</v>
      </c>
      <c r="S3355">
        <v>85.05</v>
      </c>
      <c r="T3355">
        <v>999.8</v>
      </c>
      <c r="U3355">
        <v>0</v>
      </c>
    </row>
    <row r="3356" spans="1:21" x14ac:dyDescent="0.25">
      <c r="A3356" t="s">
        <v>3388</v>
      </c>
      <c r="B3356">
        <v>0</v>
      </c>
      <c r="C3356">
        <v>0</v>
      </c>
      <c r="D3356">
        <v>0</v>
      </c>
      <c r="E3356">
        <v>0</v>
      </c>
      <c r="F3356">
        <v>54</v>
      </c>
      <c r="G3356">
        <v>0</v>
      </c>
      <c r="H3356" t="s">
        <v>24</v>
      </c>
      <c r="I3356" t="s">
        <v>25</v>
      </c>
      <c r="J3356" t="s">
        <v>22</v>
      </c>
      <c r="K3356" t="s">
        <v>23</v>
      </c>
      <c r="L3356" t="s">
        <v>23</v>
      </c>
      <c r="M3356" t="s">
        <v>22</v>
      </c>
      <c r="N3356" t="s">
        <v>23</v>
      </c>
      <c r="O3356" t="s">
        <v>22</v>
      </c>
      <c r="P3356" t="s">
        <v>29</v>
      </c>
      <c r="Q3356">
        <v>0</v>
      </c>
      <c r="R3356" t="s">
        <v>33</v>
      </c>
      <c r="S3356">
        <v>44.1</v>
      </c>
      <c r="T3356">
        <v>2369.6999999999998</v>
      </c>
      <c r="U3356">
        <v>0</v>
      </c>
    </row>
    <row r="3357" spans="1:21" x14ac:dyDescent="0.25">
      <c r="A3357" t="s">
        <v>3389</v>
      </c>
      <c r="B3357">
        <v>0</v>
      </c>
      <c r="C3357">
        <v>0</v>
      </c>
      <c r="D3357">
        <v>1</v>
      </c>
      <c r="E3357">
        <v>0</v>
      </c>
      <c r="F3357">
        <v>68</v>
      </c>
      <c r="G3357">
        <v>1</v>
      </c>
      <c r="H3357" t="s">
        <v>22</v>
      </c>
      <c r="I3357" t="s">
        <v>35</v>
      </c>
      <c r="J3357" t="s">
        <v>23</v>
      </c>
      <c r="K3357" t="s">
        <v>22</v>
      </c>
      <c r="L3357" t="s">
        <v>22</v>
      </c>
      <c r="M3357" t="s">
        <v>22</v>
      </c>
      <c r="N3357" t="s">
        <v>23</v>
      </c>
      <c r="O3357" t="s">
        <v>23</v>
      </c>
      <c r="P3357" t="s">
        <v>45</v>
      </c>
      <c r="Q3357">
        <v>0</v>
      </c>
      <c r="R3357" t="s">
        <v>38</v>
      </c>
      <c r="S3357">
        <v>90.2</v>
      </c>
      <c r="T3357">
        <v>6297.65</v>
      </c>
      <c r="U3357">
        <v>0</v>
      </c>
    </row>
    <row r="3358" spans="1:21" x14ac:dyDescent="0.25">
      <c r="A3358" t="s">
        <v>3390</v>
      </c>
      <c r="B3358">
        <v>0</v>
      </c>
      <c r="C3358">
        <v>0</v>
      </c>
      <c r="D3358">
        <v>1</v>
      </c>
      <c r="E3358">
        <v>1</v>
      </c>
      <c r="F3358">
        <v>4</v>
      </c>
      <c r="G3358">
        <v>1</v>
      </c>
      <c r="H3358" t="s">
        <v>22</v>
      </c>
      <c r="I3358" t="s">
        <v>25</v>
      </c>
      <c r="J3358" t="s">
        <v>23</v>
      </c>
      <c r="K3358" t="s">
        <v>23</v>
      </c>
      <c r="L3358" t="s">
        <v>23</v>
      </c>
      <c r="M3358" t="s">
        <v>23</v>
      </c>
      <c r="N3358" t="s">
        <v>23</v>
      </c>
      <c r="O3358" t="s">
        <v>23</v>
      </c>
      <c r="P3358" t="s">
        <v>26</v>
      </c>
      <c r="Q3358">
        <v>0</v>
      </c>
      <c r="R3358" t="s">
        <v>30</v>
      </c>
      <c r="S3358">
        <v>50.85</v>
      </c>
      <c r="T3358">
        <v>239.55</v>
      </c>
      <c r="U3358">
        <v>1</v>
      </c>
    </row>
    <row r="3359" spans="1:21" x14ac:dyDescent="0.25">
      <c r="A3359" t="s">
        <v>3391</v>
      </c>
      <c r="B3359">
        <v>0</v>
      </c>
      <c r="C3359">
        <v>0</v>
      </c>
      <c r="D3359">
        <v>0</v>
      </c>
      <c r="E3359">
        <v>1</v>
      </c>
      <c r="F3359">
        <v>1</v>
      </c>
      <c r="G3359">
        <v>1</v>
      </c>
      <c r="H3359" t="s">
        <v>23</v>
      </c>
      <c r="I3359" t="s">
        <v>25</v>
      </c>
      <c r="J3359" t="s">
        <v>23</v>
      </c>
      <c r="K3359" t="s">
        <v>23</v>
      </c>
      <c r="L3359" t="s">
        <v>22</v>
      </c>
      <c r="M3359" t="s">
        <v>23</v>
      </c>
      <c r="N3359" t="s">
        <v>23</v>
      </c>
      <c r="O3359" t="s">
        <v>22</v>
      </c>
      <c r="P3359" t="s">
        <v>26</v>
      </c>
      <c r="Q3359">
        <v>0</v>
      </c>
      <c r="R3359" t="s">
        <v>27</v>
      </c>
      <c r="S3359">
        <v>59.2</v>
      </c>
      <c r="T3359">
        <v>59.2</v>
      </c>
      <c r="U3359">
        <v>1</v>
      </c>
    </row>
    <row r="3360" spans="1:21" x14ac:dyDescent="0.25">
      <c r="A3360" t="s">
        <v>3392</v>
      </c>
      <c r="B3360">
        <v>1</v>
      </c>
      <c r="C3360">
        <v>0</v>
      </c>
      <c r="D3360">
        <v>0</v>
      </c>
      <c r="E3360">
        <v>0</v>
      </c>
      <c r="F3360">
        <v>27</v>
      </c>
      <c r="G3360">
        <v>1</v>
      </c>
      <c r="H3360" t="s">
        <v>23</v>
      </c>
      <c r="I3360" t="s">
        <v>25</v>
      </c>
      <c r="J3360" t="s">
        <v>22</v>
      </c>
      <c r="K3360" t="s">
        <v>23</v>
      </c>
      <c r="L3360" t="s">
        <v>23</v>
      </c>
      <c r="M3360" t="s">
        <v>22</v>
      </c>
      <c r="N3360" t="s">
        <v>23</v>
      </c>
      <c r="O3360" t="s">
        <v>23</v>
      </c>
      <c r="P3360" t="s">
        <v>26</v>
      </c>
      <c r="Q3360">
        <v>0</v>
      </c>
      <c r="R3360" t="s">
        <v>30</v>
      </c>
      <c r="S3360">
        <v>53.45</v>
      </c>
      <c r="T3360">
        <v>1461.45</v>
      </c>
      <c r="U3360">
        <v>0</v>
      </c>
    </row>
    <row r="3361" spans="1:21" x14ac:dyDescent="0.25">
      <c r="A3361" t="s">
        <v>3393</v>
      </c>
      <c r="B3361">
        <v>1</v>
      </c>
      <c r="C3361">
        <v>0</v>
      </c>
      <c r="D3361">
        <v>0</v>
      </c>
      <c r="E3361">
        <v>0</v>
      </c>
      <c r="F3361">
        <v>21</v>
      </c>
      <c r="G3361">
        <v>1</v>
      </c>
      <c r="H3361" t="s">
        <v>23</v>
      </c>
      <c r="I3361" t="s">
        <v>23</v>
      </c>
      <c r="J3361" t="s">
        <v>44</v>
      </c>
      <c r="K3361" t="s">
        <v>44</v>
      </c>
      <c r="L3361" t="s">
        <v>44</v>
      </c>
      <c r="M3361" t="s">
        <v>44</v>
      </c>
      <c r="N3361" t="s">
        <v>44</v>
      </c>
      <c r="O3361" t="s">
        <v>44</v>
      </c>
      <c r="P3361" t="s">
        <v>26</v>
      </c>
      <c r="Q3361">
        <v>1</v>
      </c>
      <c r="R3361" t="s">
        <v>30</v>
      </c>
      <c r="S3361">
        <v>19.95</v>
      </c>
      <c r="T3361">
        <v>416.4</v>
      </c>
      <c r="U3361">
        <v>0</v>
      </c>
    </row>
    <row r="3362" spans="1:21" x14ac:dyDescent="0.25">
      <c r="A3362" t="s">
        <v>3394</v>
      </c>
      <c r="B3362">
        <v>1</v>
      </c>
      <c r="C3362">
        <v>0</v>
      </c>
      <c r="D3362">
        <v>0</v>
      </c>
      <c r="E3362">
        <v>0</v>
      </c>
      <c r="F3362">
        <v>13</v>
      </c>
      <c r="G3362">
        <v>1</v>
      </c>
      <c r="H3362" t="s">
        <v>23</v>
      </c>
      <c r="I3362" t="s">
        <v>35</v>
      </c>
      <c r="J3362" t="s">
        <v>23</v>
      </c>
      <c r="K3362" t="s">
        <v>23</v>
      </c>
      <c r="L3362" t="s">
        <v>22</v>
      </c>
      <c r="M3362" t="s">
        <v>23</v>
      </c>
      <c r="N3362" t="s">
        <v>22</v>
      </c>
      <c r="O3362" t="s">
        <v>23</v>
      </c>
      <c r="P3362" t="s">
        <v>26</v>
      </c>
      <c r="Q3362">
        <v>1</v>
      </c>
      <c r="R3362" t="s">
        <v>27</v>
      </c>
      <c r="S3362">
        <v>83.2</v>
      </c>
      <c r="T3362">
        <v>1060.5999999999999</v>
      </c>
      <c r="U3362">
        <v>1</v>
      </c>
    </row>
    <row r="3363" spans="1:21" x14ac:dyDescent="0.25">
      <c r="A3363" t="s">
        <v>3395</v>
      </c>
      <c r="B3363">
        <v>0</v>
      </c>
      <c r="C3363">
        <v>1</v>
      </c>
      <c r="D3363">
        <v>0</v>
      </c>
      <c r="E3363">
        <v>0</v>
      </c>
      <c r="F3363">
        <v>64</v>
      </c>
      <c r="G3363">
        <v>1</v>
      </c>
      <c r="H3363" t="s">
        <v>22</v>
      </c>
      <c r="I3363" t="s">
        <v>25</v>
      </c>
      <c r="J3363" t="s">
        <v>23</v>
      </c>
      <c r="K3363" t="s">
        <v>22</v>
      </c>
      <c r="L3363" t="s">
        <v>22</v>
      </c>
      <c r="M3363" t="s">
        <v>22</v>
      </c>
      <c r="N3363" t="s">
        <v>23</v>
      </c>
      <c r="O3363" t="s">
        <v>22</v>
      </c>
      <c r="P3363" t="s">
        <v>26</v>
      </c>
      <c r="Q3363">
        <v>0</v>
      </c>
      <c r="R3363" t="s">
        <v>38</v>
      </c>
      <c r="S3363">
        <v>74.650000000000006</v>
      </c>
      <c r="T3363">
        <v>4869.3500000000004</v>
      </c>
      <c r="U3363">
        <v>0</v>
      </c>
    </row>
    <row r="3364" spans="1:21" x14ac:dyDescent="0.25">
      <c r="A3364" t="s">
        <v>3396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1</v>
      </c>
      <c r="H3364" t="s">
        <v>23</v>
      </c>
      <c r="I3364" t="s">
        <v>25</v>
      </c>
      <c r="J3364" t="s">
        <v>22</v>
      </c>
      <c r="K3364" t="s">
        <v>22</v>
      </c>
      <c r="L3364" t="s">
        <v>23</v>
      </c>
      <c r="M3364" t="s">
        <v>23</v>
      </c>
      <c r="N3364" t="s">
        <v>23</v>
      </c>
      <c r="O3364" t="s">
        <v>23</v>
      </c>
      <c r="P3364" t="s">
        <v>26</v>
      </c>
      <c r="Q3364">
        <v>1</v>
      </c>
      <c r="R3364" t="s">
        <v>27</v>
      </c>
      <c r="S3364">
        <v>54.9</v>
      </c>
      <c r="T3364">
        <v>54.9</v>
      </c>
      <c r="U3364">
        <v>1</v>
      </c>
    </row>
    <row r="3365" spans="1:21" x14ac:dyDescent="0.25">
      <c r="A3365" t="s">
        <v>3397</v>
      </c>
      <c r="B3365">
        <v>1</v>
      </c>
      <c r="C3365">
        <v>0</v>
      </c>
      <c r="D3365">
        <v>1</v>
      </c>
      <c r="E3365">
        <v>0</v>
      </c>
      <c r="F3365">
        <v>57</v>
      </c>
      <c r="G3365">
        <v>0</v>
      </c>
      <c r="H3365" t="s">
        <v>24</v>
      </c>
      <c r="I3365" t="s">
        <v>25</v>
      </c>
      <c r="J3365" t="s">
        <v>23</v>
      </c>
      <c r="K3365" t="s">
        <v>22</v>
      </c>
      <c r="L3365" t="s">
        <v>22</v>
      </c>
      <c r="M3365" t="s">
        <v>22</v>
      </c>
      <c r="N3365" t="s">
        <v>22</v>
      </c>
      <c r="O3365" t="s">
        <v>22</v>
      </c>
      <c r="P3365" t="s">
        <v>45</v>
      </c>
      <c r="Q3365">
        <v>1</v>
      </c>
      <c r="R3365" t="s">
        <v>33</v>
      </c>
      <c r="S3365">
        <v>57.5</v>
      </c>
      <c r="T3365">
        <v>3265.95</v>
      </c>
      <c r="U3365">
        <v>0</v>
      </c>
    </row>
    <row r="3366" spans="1:21" x14ac:dyDescent="0.25">
      <c r="A3366" t="s">
        <v>3398</v>
      </c>
      <c r="B3366">
        <v>0</v>
      </c>
      <c r="C3366">
        <v>0</v>
      </c>
      <c r="D3366">
        <v>1</v>
      </c>
      <c r="E3366">
        <v>0</v>
      </c>
      <c r="F3366">
        <v>21</v>
      </c>
      <c r="G3366">
        <v>1</v>
      </c>
      <c r="H3366" t="s">
        <v>22</v>
      </c>
      <c r="I3366" t="s">
        <v>35</v>
      </c>
      <c r="J3366" t="s">
        <v>22</v>
      </c>
      <c r="K3366" t="s">
        <v>23</v>
      </c>
      <c r="L3366" t="s">
        <v>22</v>
      </c>
      <c r="M3366" t="s">
        <v>23</v>
      </c>
      <c r="N3366" t="s">
        <v>22</v>
      </c>
      <c r="O3366" t="s">
        <v>22</v>
      </c>
      <c r="P3366" t="s">
        <v>26</v>
      </c>
      <c r="Q3366">
        <v>1</v>
      </c>
      <c r="R3366" t="s">
        <v>27</v>
      </c>
      <c r="S3366">
        <v>103.9</v>
      </c>
      <c r="T3366">
        <v>2254.1999999999998</v>
      </c>
      <c r="U3366">
        <v>1</v>
      </c>
    </row>
    <row r="3367" spans="1:21" x14ac:dyDescent="0.25">
      <c r="A3367" t="s">
        <v>3399</v>
      </c>
      <c r="B3367">
        <v>1</v>
      </c>
      <c r="C3367">
        <v>0</v>
      </c>
      <c r="D3367">
        <v>0</v>
      </c>
      <c r="E3367">
        <v>0</v>
      </c>
      <c r="F3367">
        <v>19</v>
      </c>
      <c r="G3367">
        <v>1</v>
      </c>
      <c r="H3367" t="s">
        <v>23</v>
      </c>
      <c r="I3367" t="s">
        <v>23</v>
      </c>
      <c r="J3367" t="s">
        <v>44</v>
      </c>
      <c r="K3367" t="s">
        <v>44</v>
      </c>
      <c r="L3367" t="s">
        <v>44</v>
      </c>
      <c r="M3367" t="s">
        <v>44</v>
      </c>
      <c r="N3367" t="s">
        <v>44</v>
      </c>
      <c r="O3367" t="s">
        <v>44</v>
      </c>
      <c r="P3367" t="s">
        <v>45</v>
      </c>
      <c r="Q3367">
        <v>0</v>
      </c>
      <c r="R3367" t="s">
        <v>30</v>
      </c>
      <c r="S3367">
        <v>19.649999999999999</v>
      </c>
      <c r="T3367">
        <v>358.15</v>
      </c>
      <c r="U3367">
        <v>0</v>
      </c>
    </row>
    <row r="3368" spans="1:21" x14ac:dyDescent="0.25">
      <c r="A3368" t="s">
        <v>3400</v>
      </c>
      <c r="B3368">
        <v>1</v>
      </c>
      <c r="C3368">
        <v>0</v>
      </c>
      <c r="D3368">
        <v>1</v>
      </c>
      <c r="E3368">
        <v>0</v>
      </c>
      <c r="F3368">
        <v>31</v>
      </c>
      <c r="G3368">
        <v>1</v>
      </c>
      <c r="H3368" t="s">
        <v>23</v>
      </c>
      <c r="I3368" t="s">
        <v>35</v>
      </c>
      <c r="J3368" t="s">
        <v>23</v>
      </c>
      <c r="K3368" t="s">
        <v>23</v>
      </c>
      <c r="L3368" t="s">
        <v>22</v>
      </c>
      <c r="M3368" t="s">
        <v>23</v>
      </c>
      <c r="N3368" t="s">
        <v>22</v>
      </c>
      <c r="O3368" t="s">
        <v>22</v>
      </c>
      <c r="P3368" t="s">
        <v>29</v>
      </c>
      <c r="Q3368">
        <v>1</v>
      </c>
      <c r="R3368" t="s">
        <v>27</v>
      </c>
      <c r="S3368">
        <v>93.8</v>
      </c>
      <c r="T3368">
        <v>2939.8</v>
      </c>
      <c r="U3368">
        <v>0</v>
      </c>
    </row>
    <row r="3369" spans="1:21" x14ac:dyDescent="0.25">
      <c r="A3369" t="s">
        <v>3401</v>
      </c>
      <c r="B3369">
        <v>1</v>
      </c>
      <c r="C3369">
        <v>0</v>
      </c>
      <c r="D3369">
        <v>0</v>
      </c>
      <c r="E3369">
        <v>0</v>
      </c>
      <c r="F3369">
        <v>52</v>
      </c>
      <c r="G3369">
        <v>1</v>
      </c>
      <c r="H3369" t="s">
        <v>22</v>
      </c>
      <c r="I3369" t="s">
        <v>25</v>
      </c>
      <c r="J3369" t="s">
        <v>22</v>
      </c>
      <c r="K3369" t="s">
        <v>22</v>
      </c>
      <c r="L3369" t="s">
        <v>22</v>
      </c>
      <c r="M3369" t="s">
        <v>22</v>
      </c>
      <c r="N3369" t="s">
        <v>22</v>
      </c>
      <c r="O3369" t="s">
        <v>22</v>
      </c>
      <c r="P3369" t="s">
        <v>45</v>
      </c>
      <c r="Q3369">
        <v>1</v>
      </c>
      <c r="R3369" t="s">
        <v>30</v>
      </c>
      <c r="S3369">
        <v>89.25</v>
      </c>
      <c r="T3369">
        <v>4652.3999999999996</v>
      </c>
      <c r="U3369">
        <v>0</v>
      </c>
    </row>
    <row r="3370" spans="1:21" x14ac:dyDescent="0.25">
      <c r="A3370" t="s">
        <v>3402</v>
      </c>
      <c r="B3370">
        <v>0</v>
      </c>
      <c r="C3370">
        <v>0</v>
      </c>
      <c r="D3370">
        <v>0</v>
      </c>
      <c r="E3370">
        <v>0</v>
      </c>
      <c r="F3370">
        <v>46</v>
      </c>
      <c r="G3370">
        <v>1</v>
      </c>
      <c r="H3370" t="s">
        <v>22</v>
      </c>
      <c r="I3370" t="s">
        <v>35</v>
      </c>
      <c r="J3370" t="s">
        <v>23</v>
      </c>
      <c r="K3370" t="s">
        <v>22</v>
      </c>
      <c r="L3370" t="s">
        <v>22</v>
      </c>
      <c r="M3370" t="s">
        <v>23</v>
      </c>
      <c r="N3370" t="s">
        <v>23</v>
      </c>
      <c r="O3370" t="s">
        <v>22</v>
      </c>
      <c r="P3370" t="s">
        <v>29</v>
      </c>
      <c r="Q3370">
        <v>1</v>
      </c>
      <c r="R3370" t="s">
        <v>27</v>
      </c>
      <c r="S3370">
        <v>94.15</v>
      </c>
      <c r="T3370">
        <v>4408.45</v>
      </c>
      <c r="U3370">
        <v>0</v>
      </c>
    </row>
    <row r="3371" spans="1:21" x14ac:dyDescent="0.25">
      <c r="A3371" t="s">
        <v>3403</v>
      </c>
      <c r="B3371">
        <v>0</v>
      </c>
      <c r="C3371">
        <v>1</v>
      </c>
      <c r="D3371">
        <v>0</v>
      </c>
      <c r="E3371">
        <v>0</v>
      </c>
      <c r="F3371">
        <v>11</v>
      </c>
      <c r="G3371">
        <v>1</v>
      </c>
      <c r="H3371" t="s">
        <v>22</v>
      </c>
      <c r="I3371" t="s">
        <v>25</v>
      </c>
      <c r="J3371" t="s">
        <v>22</v>
      </c>
      <c r="K3371" t="s">
        <v>23</v>
      </c>
      <c r="L3371" t="s">
        <v>23</v>
      </c>
      <c r="M3371" t="s">
        <v>23</v>
      </c>
      <c r="N3371" t="s">
        <v>23</v>
      </c>
      <c r="O3371" t="s">
        <v>23</v>
      </c>
      <c r="P3371" t="s">
        <v>26</v>
      </c>
      <c r="Q3371">
        <v>1</v>
      </c>
      <c r="R3371" t="s">
        <v>27</v>
      </c>
      <c r="S3371">
        <v>55.6</v>
      </c>
      <c r="T3371">
        <v>580.79999999999995</v>
      </c>
      <c r="U3371">
        <v>0</v>
      </c>
    </row>
    <row r="3372" spans="1:21" x14ac:dyDescent="0.25">
      <c r="A3372" t="s">
        <v>3404</v>
      </c>
      <c r="B3372">
        <v>0</v>
      </c>
      <c r="C3372">
        <v>0</v>
      </c>
      <c r="D3372">
        <v>1</v>
      </c>
      <c r="E3372">
        <v>1</v>
      </c>
      <c r="F3372">
        <v>53</v>
      </c>
      <c r="G3372">
        <v>0</v>
      </c>
      <c r="H3372" t="s">
        <v>24</v>
      </c>
      <c r="I3372" t="s">
        <v>25</v>
      </c>
      <c r="J3372" t="s">
        <v>22</v>
      </c>
      <c r="K3372" t="s">
        <v>22</v>
      </c>
      <c r="L3372" t="s">
        <v>22</v>
      </c>
      <c r="M3372" t="s">
        <v>23</v>
      </c>
      <c r="N3372" t="s">
        <v>23</v>
      </c>
      <c r="O3372" t="s">
        <v>22</v>
      </c>
      <c r="P3372" t="s">
        <v>26</v>
      </c>
      <c r="Q3372">
        <v>1</v>
      </c>
      <c r="R3372" t="s">
        <v>33</v>
      </c>
      <c r="S3372">
        <v>48.7</v>
      </c>
      <c r="T3372">
        <v>2495.1999999999998</v>
      </c>
      <c r="U3372">
        <v>0</v>
      </c>
    </row>
    <row r="3373" spans="1:21" x14ac:dyDescent="0.25">
      <c r="A3373" t="s">
        <v>3405</v>
      </c>
      <c r="B3373">
        <v>0</v>
      </c>
      <c r="C3373">
        <v>0</v>
      </c>
      <c r="D3373">
        <v>1</v>
      </c>
      <c r="E3373">
        <v>1</v>
      </c>
      <c r="F3373">
        <v>11</v>
      </c>
      <c r="G3373">
        <v>1</v>
      </c>
      <c r="H3373" t="s">
        <v>23</v>
      </c>
      <c r="I3373" t="s">
        <v>23</v>
      </c>
      <c r="J3373" t="s">
        <v>44</v>
      </c>
      <c r="K3373" t="s">
        <v>44</v>
      </c>
      <c r="L3373" t="s">
        <v>44</v>
      </c>
      <c r="M3373" t="s">
        <v>44</v>
      </c>
      <c r="N3373" t="s">
        <v>44</v>
      </c>
      <c r="O3373" t="s">
        <v>44</v>
      </c>
      <c r="P3373" t="s">
        <v>26</v>
      </c>
      <c r="Q3373">
        <v>1</v>
      </c>
      <c r="R3373" t="s">
        <v>30</v>
      </c>
      <c r="S3373">
        <v>19.25</v>
      </c>
      <c r="T3373">
        <v>180.3</v>
      </c>
      <c r="U3373">
        <v>1</v>
      </c>
    </row>
    <row r="3374" spans="1:21" x14ac:dyDescent="0.25">
      <c r="A3374" t="s">
        <v>3406</v>
      </c>
      <c r="B3374">
        <v>1</v>
      </c>
      <c r="C3374">
        <v>1</v>
      </c>
      <c r="D3374">
        <v>0</v>
      </c>
      <c r="E3374">
        <v>0</v>
      </c>
      <c r="F3374">
        <v>57</v>
      </c>
      <c r="G3374">
        <v>1</v>
      </c>
      <c r="H3374" t="s">
        <v>22</v>
      </c>
      <c r="I3374" t="s">
        <v>35</v>
      </c>
      <c r="J3374" t="s">
        <v>23</v>
      </c>
      <c r="K3374" t="s">
        <v>22</v>
      </c>
      <c r="L3374" t="s">
        <v>23</v>
      </c>
      <c r="M3374" t="s">
        <v>22</v>
      </c>
      <c r="N3374" t="s">
        <v>22</v>
      </c>
      <c r="O3374" t="s">
        <v>22</v>
      </c>
      <c r="P3374" t="s">
        <v>26</v>
      </c>
      <c r="Q3374">
        <v>1</v>
      </c>
      <c r="R3374" t="s">
        <v>33</v>
      </c>
      <c r="S3374">
        <v>104.9</v>
      </c>
      <c r="T3374">
        <v>5913.95</v>
      </c>
      <c r="U3374">
        <v>0</v>
      </c>
    </row>
    <row r="3375" spans="1:21" x14ac:dyDescent="0.25">
      <c r="A3375" t="s">
        <v>3407</v>
      </c>
      <c r="B3375">
        <v>0</v>
      </c>
      <c r="C3375">
        <v>1</v>
      </c>
      <c r="D3375">
        <v>0</v>
      </c>
      <c r="E3375">
        <v>0</v>
      </c>
      <c r="F3375">
        <v>2</v>
      </c>
      <c r="G3375">
        <v>1</v>
      </c>
      <c r="H3375" t="s">
        <v>22</v>
      </c>
      <c r="I3375" t="s">
        <v>35</v>
      </c>
      <c r="J3375" t="s">
        <v>23</v>
      </c>
      <c r="K3375" t="s">
        <v>23</v>
      </c>
      <c r="L3375" t="s">
        <v>23</v>
      </c>
      <c r="M3375" t="s">
        <v>23</v>
      </c>
      <c r="N3375" t="s">
        <v>23</v>
      </c>
      <c r="O3375" t="s">
        <v>23</v>
      </c>
      <c r="P3375" t="s">
        <v>26</v>
      </c>
      <c r="Q3375">
        <v>1</v>
      </c>
      <c r="R3375" t="s">
        <v>30</v>
      </c>
      <c r="S3375">
        <v>75.45</v>
      </c>
      <c r="T3375">
        <v>158.4</v>
      </c>
      <c r="U3375">
        <v>1</v>
      </c>
    </row>
    <row r="3376" spans="1:21" x14ac:dyDescent="0.25">
      <c r="A3376" t="s">
        <v>3408</v>
      </c>
      <c r="B3376">
        <v>0</v>
      </c>
      <c r="C3376">
        <v>1</v>
      </c>
      <c r="D3376">
        <v>0</v>
      </c>
      <c r="E3376">
        <v>0</v>
      </c>
      <c r="F3376">
        <v>2</v>
      </c>
      <c r="G3376">
        <v>1</v>
      </c>
      <c r="H3376" t="s">
        <v>23</v>
      </c>
      <c r="I3376" t="s">
        <v>25</v>
      </c>
      <c r="J3376" t="s">
        <v>22</v>
      </c>
      <c r="K3376" t="s">
        <v>22</v>
      </c>
      <c r="L3376" t="s">
        <v>23</v>
      </c>
      <c r="M3376" t="s">
        <v>23</v>
      </c>
      <c r="N3376" t="s">
        <v>23</v>
      </c>
      <c r="O3376" t="s">
        <v>23</v>
      </c>
      <c r="P3376" t="s">
        <v>26</v>
      </c>
      <c r="Q3376">
        <v>0</v>
      </c>
      <c r="R3376" t="s">
        <v>30</v>
      </c>
      <c r="S3376">
        <v>54.85</v>
      </c>
      <c r="T3376">
        <v>104.2</v>
      </c>
      <c r="U3376">
        <v>1</v>
      </c>
    </row>
    <row r="3377" spans="1:21" x14ac:dyDescent="0.25">
      <c r="A3377" t="s">
        <v>3409</v>
      </c>
      <c r="B3377">
        <v>0</v>
      </c>
      <c r="C3377">
        <v>0</v>
      </c>
      <c r="D3377">
        <v>1</v>
      </c>
      <c r="E3377">
        <v>1</v>
      </c>
      <c r="F3377">
        <v>71</v>
      </c>
      <c r="G3377">
        <v>1</v>
      </c>
      <c r="H3377" t="s">
        <v>23</v>
      </c>
      <c r="I3377" t="s">
        <v>23</v>
      </c>
      <c r="J3377" t="s">
        <v>44</v>
      </c>
      <c r="K3377" t="s">
        <v>44</v>
      </c>
      <c r="L3377" t="s">
        <v>44</v>
      </c>
      <c r="M3377" t="s">
        <v>44</v>
      </c>
      <c r="N3377" t="s">
        <v>44</v>
      </c>
      <c r="O3377" t="s">
        <v>44</v>
      </c>
      <c r="P3377" t="s">
        <v>45</v>
      </c>
      <c r="Q3377">
        <v>0</v>
      </c>
      <c r="R3377" t="s">
        <v>33</v>
      </c>
      <c r="S3377">
        <v>19.899999999999999</v>
      </c>
      <c r="T3377">
        <v>1389.35</v>
      </c>
      <c r="U3377">
        <v>0</v>
      </c>
    </row>
    <row r="3378" spans="1:21" x14ac:dyDescent="0.25">
      <c r="A3378" t="s">
        <v>3410</v>
      </c>
      <c r="B3378">
        <v>0</v>
      </c>
      <c r="C3378">
        <v>0</v>
      </c>
      <c r="D3378">
        <v>1</v>
      </c>
      <c r="E3378">
        <v>1</v>
      </c>
      <c r="F3378">
        <v>1</v>
      </c>
      <c r="G3378">
        <v>1</v>
      </c>
      <c r="H3378" t="s">
        <v>23</v>
      </c>
      <c r="I3378" t="s">
        <v>23</v>
      </c>
      <c r="J3378" t="s">
        <v>44</v>
      </c>
      <c r="K3378" t="s">
        <v>44</v>
      </c>
      <c r="L3378" t="s">
        <v>44</v>
      </c>
      <c r="M3378" t="s">
        <v>44</v>
      </c>
      <c r="N3378" t="s">
        <v>44</v>
      </c>
      <c r="O3378" t="s">
        <v>44</v>
      </c>
      <c r="P3378" t="s">
        <v>26</v>
      </c>
      <c r="Q3378">
        <v>1</v>
      </c>
      <c r="R3378" t="s">
        <v>30</v>
      </c>
      <c r="S3378">
        <v>19.399999999999999</v>
      </c>
      <c r="T3378">
        <v>19.399999999999999</v>
      </c>
      <c r="U3378">
        <v>0</v>
      </c>
    </row>
    <row r="3379" spans="1:21" x14ac:dyDescent="0.25">
      <c r="A3379" t="s">
        <v>3411</v>
      </c>
      <c r="B3379">
        <v>1</v>
      </c>
      <c r="C3379">
        <v>0</v>
      </c>
      <c r="D3379">
        <v>1</v>
      </c>
      <c r="E3379">
        <v>0</v>
      </c>
      <c r="F3379">
        <v>68</v>
      </c>
      <c r="G3379">
        <v>1</v>
      </c>
      <c r="H3379" t="s">
        <v>22</v>
      </c>
      <c r="I3379" t="s">
        <v>23</v>
      </c>
      <c r="J3379" t="s">
        <v>44</v>
      </c>
      <c r="K3379" t="s">
        <v>44</v>
      </c>
      <c r="L3379" t="s">
        <v>44</v>
      </c>
      <c r="M3379" t="s">
        <v>44</v>
      </c>
      <c r="N3379" t="s">
        <v>44</v>
      </c>
      <c r="O3379" t="s">
        <v>44</v>
      </c>
      <c r="P3379" t="s">
        <v>45</v>
      </c>
      <c r="Q3379">
        <v>0</v>
      </c>
      <c r="R3379" t="s">
        <v>38</v>
      </c>
      <c r="S3379">
        <v>25.05</v>
      </c>
      <c r="T3379">
        <v>1629.2</v>
      </c>
      <c r="U3379">
        <v>0</v>
      </c>
    </row>
    <row r="3380" spans="1:21" x14ac:dyDescent="0.25">
      <c r="A3380" t="s">
        <v>3412</v>
      </c>
      <c r="B3380">
        <v>1</v>
      </c>
      <c r="C3380">
        <v>0</v>
      </c>
      <c r="D3380">
        <v>1</v>
      </c>
      <c r="E3380">
        <v>0</v>
      </c>
      <c r="F3380">
        <v>72</v>
      </c>
      <c r="G3380">
        <v>1</v>
      </c>
      <c r="H3380" t="s">
        <v>23</v>
      </c>
      <c r="I3380" t="s">
        <v>25</v>
      </c>
      <c r="J3380" t="s">
        <v>22</v>
      </c>
      <c r="K3380" t="s">
        <v>22</v>
      </c>
      <c r="L3380" t="s">
        <v>22</v>
      </c>
      <c r="M3380" t="s">
        <v>22</v>
      </c>
      <c r="N3380" t="s">
        <v>22</v>
      </c>
      <c r="O3380" t="s">
        <v>22</v>
      </c>
      <c r="P3380" t="s">
        <v>45</v>
      </c>
      <c r="Q3380">
        <v>0</v>
      </c>
      <c r="R3380" t="s">
        <v>30</v>
      </c>
      <c r="S3380">
        <v>84.45</v>
      </c>
      <c r="T3380">
        <v>6033.1</v>
      </c>
      <c r="U3380">
        <v>0</v>
      </c>
    </row>
    <row r="3381" spans="1:21" x14ac:dyDescent="0.25">
      <c r="A3381" t="s">
        <v>3413</v>
      </c>
      <c r="B3381">
        <v>0</v>
      </c>
      <c r="C3381">
        <v>0</v>
      </c>
      <c r="D3381">
        <v>0</v>
      </c>
      <c r="E3381">
        <v>0</v>
      </c>
      <c r="F3381">
        <v>2</v>
      </c>
      <c r="G3381">
        <v>1</v>
      </c>
      <c r="H3381" t="s">
        <v>23</v>
      </c>
      <c r="I3381" t="s">
        <v>23</v>
      </c>
      <c r="J3381" t="s">
        <v>44</v>
      </c>
      <c r="K3381" t="s">
        <v>44</v>
      </c>
      <c r="L3381" t="s">
        <v>44</v>
      </c>
      <c r="M3381" t="s">
        <v>44</v>
      </c>
      <c r="N3381" t="s">
        <v>44</v>
      </c>
      <c r="O3381" t="s">
        <v>44</v>
      </c>
      <c r="P3381" t="s">
        <v>26</v>
      </c>
      <c r="Q3381">
        <v>0</v>
      </c>
      <c r="R3381" t="s">
        <v>30</v>
      </c>
      <c r="S3381">
        <v>19.3</v>
      </c>
      <c r="T3381">
        <v>44.4</v>
      </c>
      <c r="U3381">
        <v>0</v>
      </c>
    </row>
    <row r="3382" spans="1:21" x14ac:dyDescent="0.25">
      <c r="A3382" t="s">
        <v>3414</v>
      </c>
      <c r="B3382">
        <v>1</v>
      </c>
      <c r="C3382">
        <v>1</v>
      </c>
      <c r="D3382">
        <v>1</v>
      </c>
      <c r="E3382">
        <v>0</v>
      </c>
      <c r="F3382">
        <v>1</v>
      </c>
      <c r="G3382">
        <v>1</v>
      </c>
      <c r="H3382" t="s">
        <v>22</v>
      </c>
      <c r="I3382" t="s">
        <v>35</v>
      </c>
      <c r="J3382" t="s">
        <v>23</v>
      </c>
      <c r="K3382" t="s">
        <v>23</v>
      </c>
      <c r="L3382" t="s">
        <v>23</v>
      </c>
      <c r="M3382" t="s">
        <v>23</v>
      </c>
      <c r="N3382" t="s">
        <v>22</v>
      </c>
      <c r="O3382" t="s">
        <v>22</v>
      </c>
      <c r="P3382" t="s">
        <v>26</v>
      </c>
      <c r="Q3382">
        <v>1</v>
      </c>
      <c r="R3382" t="s">
        <v>27</v>
      </c>
      <c r="S3382">
        <v>95.1</v>
      </c>
      <c r="T3382">
        <v>95.1</v>
      </c>
      <c r="U3382">
        <v>1</v>
      </c>
    </row>
    <row r="3383" spans="1:21" x14ac:dyDescent="0.25">
      <c r="A3383" t="s">
        <v>3415</v>
      </c>
      <c r="B3383">
        <v>0</v>
      </c>
      <c r="C3383">
        <v>0</v>
      </c>
      <c r="D3383">
        <v>0</v>
      </c>
      <c r="E3383">
        <v>0</v>
      </c>
      <c r="F3383">
        <v>41</v>
      </c>
      <c r="G3383">
        <v>1</v>
      </c>
      <c r="H3383" t="s">
        <v>23</v>
      </c>
      <c r="I3383" t="s">
        <v>25</v>
      </c>
      <c r="J3383" t="s">
        <v>22</v>
      </c>
      <c r="K3383" t="s">
        <v>23</v>
      </c>
      <c r="L3383" t="s">
        <v>22</v>
      </c>
      <c r="M3383" t="s">
        <v>22</v>
      </c>
      <c r="N3383" t="s">
        <v>22</v>
      </c>
      <c r="O3383" t="s">
        <v>22</v>
      </c>
      <c r="P3383" t="s">
        <v>29</v>
      </c>
      <c r="Q3383">
        <v>1</v>
      </c>
      <c r="R3383" t="s">
        <v>33</v>
      </c>
      <c r="S3383">
        <v>79.849999999999994</v>
      </c>
      <c r="T3383">
        <v>3320.75</v>
      </c>
      <c r="U3383">
        <v>0</v>
      </c>
    </row>
    <row r="3384" spans="1:21" x14ac:dyDescent="0.25">
      <c r="A3384" t="s">
        <v>3416</v>
      </c>
      <c r="B3384">
        <v>1</v>
      </c>
      <c r="C3384">
        <v>0</v>
      </c>
      <c r="D3384">
        <v>1</v>
      </c>
      <c r="E3384">
        <v>1</v>
      </c>
      <c r="F3384">
        <v>72</v>
      </c>
      <c r="G3384">
        <v>1</v>
      </c>
      <c r="H3384" t="s">
        <v>22</v>
      </c>
      <c r="I3384" t="s">
        <v>23</v>
      </c>
      <c r="J3384" t="s">
        <v>44</v>
      </c>
      <c r="K3384" t="s">
        <v>44</v>
      </c>
      <c r="L3384" t="s">
        <v>44</v>
      </c>
      <c r="M3384" t="s">
        <v>44</v>
      </c>
      <c r="N3384" t="s">
        <v>44</v>
      </c>
      <c r="O3384" t="s">
        <v>44</v>
      </c>
      <c r="P3384" t="s">
        <v>45</v>
      </c>
      <c r="Q3384">
        <v>0</v>
      </c>
      <c r="R3384" t="s">
        <v>38</v>
      </c>
      <c r="S3384">
        <v>25.55</v>
      </c>
      <c r="T3384">
        <v>1867.7</v>
      </c>
      <c r="U3384">
        <v>0</v>
      </c>
    </row>
    <row r="3385" spans="1:21" x14ac:dyDescent="0.25">
      <c r="A3385" t="s">
        <v>3417</v>
      </c>
      <c r="B3385">
        <v>1</v>
      </c>
      <c r="C3385">
        <v>0</v>
      </c>
      <c r="D3385">
        <v>1</v>
      </c>
      <c r="E3385">
        <v>0</v>
      </c>
      <c r="F3385">
        <v>6</v>
      </c>
      <c r="G3385">
        <v>1</v>
      </c>
      <c r="H3385" t="s">
        <v>22</v>
      </c>
      <c r="I3385" t="s">
        <v>35</v>
      </c>
      <c r="J3385" t="s">
        <v>23</v>
      </c>
      <c r="K3385" t="s">
        <v>23</v>
      </c>
      <c r="L3385" t="s">
        <v>23</v>
      </c>
      <c r="M3385" t="s">
        <v>23</v>
      </c>
      <c r="N3385" t="s">
        <v>23</v>
      </c>
      <c r="O3385" t="s">
        <v>23</v>
      </c>
      <c r="P3385" t="s">
        <v>26</v>
      </c>
      <c r="Q3385">
        <v>1</v>
      </c>
      <c r="R3385" t="s">
        <v>27</v>
      </c>
      <c r="S3385">
        <v>75.5</v>
      </c>
      <c r="T3385">
        <v>438</v>
      </c>
      <c r="U3385">
        <v>1</v>
      </c>
    </row>
    <row r="3386" spans="1:21" x14ac:dyDescent="0.25">
      <c r="A3386" t="s">
        <v>3418</v>
      </c>
      <c r="B3386">
        <v>0</v>
      </c>
      <c r="C3386">
        <v>0</v>
      </c>
      <c r="D3386">
        <v>1</v>
      </c>
      <c r="E3386">
        <v>1</v>
      </c>
      <c r="F3386">
        <v>4</v>
      </c>
      <c r="G3386">
        <v>1</v>
      </c>
      <c r="H3386" t="s">
        <v>23</v>
      </c>
      <c r="I3386" t="s">
        <v>35</v>
      </c>
      <c r="J3386" t="s">
        <v>23</v>
      </c>
      <c r="K3386" t="s">
        <v>23</v>
      </c>
      <c r="L3386" t="s">
        <v>22</v>
      </c>
      <c r="M3386" t="s">
        <v>23</v>
      </c>
      <c r="N3386" t="s">
        <v>23</v>
      </c>
      <c r="O3386" t="s">
        <v>23</v>
      </c>
      <c r="P3386" t="s">
        <v>26</v>
      </c>
      <c r="Q3386">
        <v>1</v>
      </c>
      <c r="R3386" t="s">
        <v>27</v>
      </c>
      <c r="S3386">
        <v>73.75</v>
      </c>
      <c r="T3386">
        <v>325.45</v>
      </c>
      <c r="U3386">
        <v>1</v>
      </c>
    </row>
    <row r="3387" spans="1:21" x14ac:dyDescent="0.25">
      <c r="A3387" t="s">
        <v>3419</v>
      </c>
      <c r="B3387">
        <v>1</v>
      </c>
      <c r="C3387">
        <v>0</v>
      </c>
      <c r="D3387">
        <v>0</v>
      </c>
      <c r="E3387">
        <v>0</v>
      </c>
      <c r="F3387">
        <v>12</v>
      </c>
      <c r="G3387">
        <v>1</v>
      </c>
      <c r="H3387" t="s">
        <v>22</v>
      </c>
      <c r="I3387" t="s">
        <v>35</v>
      </c>
      <c r="J3387" t="s">
        <v>23</v>
      </c>
      <c r="K3387" t="s">
        <v>23</v>
      </c>
      <c r="L3387" t="s">
        <v>23</v>
      </c>
      <c r="M3387" t="s">
        <v>23</v>
      </c>
      <c r="N3387" t="s">
        <v>22</v>
      </c>
      <c r="O3387" t="s">
        <v>22</v>
      </c>
      <c r="P3387" t="s">
        <v>26</v>
      </c>
      <c r="Q3387">
        <v>1</v>
      </c>
      <c r="R3387" t="s">
        <v>27</v>
      </c>
      <c r="S3387">
        <v>96.05</v>
      </c>
      <c r="T3387">
        <v>1148.0999999999999</v>
      </c>
      <c r="U3387">
        <v>1</v>
      </c>
    </row>
    <row r="3388" spans="1:21" x14ac:dyDescent="0.25">
      <c r="A3388" t="s">
        <v>3420</v>
      </c>
      <c r="B3388">
        <v>0</v>
      </c>
      <c r="C3388">
        <v>0</v>
      </c>
      <c r="D3388">
        <v>1</v>
      </c>
      <c r="E3388">
        <v>0</v>
      </c>
      <c r="F3388">
        <v>58</v>
      </c>
      <c r="G3388">
        <v>1</v>
      </c>
      <c r="H3388" t="s">
        <v>22</v>
      </c>
      <c r="I3388" t="s">
        <v>25</v>
      </c>
      <c r="J3388" t="s">
        <v>22</v>
      </c>
      <c r="K3388" t="s">
        <v>23</v>
      </c>
      <c r="L3388" t="s">
        <v>23</v>
      </c>
      <c r="M3388" t="s">
        <v>22</v>
      </c>
      <c r="N3388" t="s">
        <v>23</v>
      </c>
      <c r="O3388" t="s">
        <v>22</v>
      </c>
      <c r="P3388" t="s">
        <v>29</v>
      </c>
      <c r="Q3388">
        <v>1</v>
      </c>
      <c r="R3388" t="s">
        <v>27</v>
      </c>
      <c r="S3388">
        <v>68.400000000000006</v>
      </c>
      <c r="T3388">
        <v>3972.25</v>
      </c>
      <c r="U3388">
        <v>0</v>
      </c>
    </row>
    <row r="3389" spans="1:21" x14ac:dyDescent="0.25">
      <c r="A3389" t="s">
        <v>3421</v>
      </c>
      <c r="B3389">
        <v>0</v>
      </c>
      <c r="C3389">
        <v>0</v>
      </c>
      <c r="D3389">
        <v>0</v>
      </c>
      <c r="E3389">
        <v>0</v>
      </c>
      <c r="F3389">
        <v>7</v>
      </c>
      <c r="G3389">
        <v>1</v>
      </c>
      <c r="H3389" t="s">
        <v>23</v>
      </c>
      <c r="I3389" t="s">
        <v>23</v>
      </c>
      <c r="J3389" t="s">
        <v>44</v>
      </c>
      <c r="K3389" t="s">
        <v>44</v>
      </c>
      <c r="L3389" t="s">
        <v>44</v>
      </c>
      <c r="M3389" t="s">
        <v>44</v>
      </c>
      <c r="N3389" t="s">
        <v>44</v>
      </c>
      <c r="O3389" t="s">
        <v>44</v>
      </c>
      <c r="P3389" t="s">
        <v>26</v>
      </c>
      <c r="Q3389">
        <v>0</v>
      </c>
      <c r="R3389" t="s">
        <v>30</v>
      </c>
      <c r="S3389">
        <v>20.65</v>
      </c>
      <c r="T3389">
        <v>155.9</v>
      </c>
      <c r="U3389">
        <v>0</v>
      </c>
    </row>
    <row r="3390" spans="1:21" x14ac:dyDescent="0.25">
      <c r="A3390" t="s">
        <v>3422</v>
      </c>
      <c r="B3390">
        <v>0</v>
      </c>
      <c r="C3390">
        <v>0</v>
      </c>
      <c r="D3390">
        <v>1</v>
      </c>
      <c r="E3390">
        <v>0</v>
      </c>
      <c r="F3390">
        <v>65</v>
      </c>
      <c r="G3390">
        <v>1</v>
      </c>
      <c r="H3390" t="s">
        <v>23</v>
      </c>
      <c r="I3390" t="s">
        <v>25</v>
      </c>
      <c r="J3390" t="s">
        <v>22</v>
      </c>
      <c r="K3390" t="s">
        <v>23</v>
      </c>
      <c r="L3390" t="s">
        <v>22</v>
      </c>
      <c r="M3390" t="s">
        <v>23</v>
      </c>
      <c r="N3390" t="s">
        <v>23</v>
      </c>
      <c r="O3390" t="s">
        <v>23</v>
      </c>
      <c r="P3390" t="s">
        <v>26</v>
      </c>
      <c r="Q3390">
        <v>1</v>
      </c>
      <c r="R3390" t="s">
        <v>30</v>
      </c>
      <c r="S3390">
        <v>55.15</v>
      </c>
      <c r="T3390">
        <v>3673.15</v>
      </c>
      <c r="U3390">
        <v>0</v>
      </c>
    </row>
    <row r="3391" spans="1:21" x14ac:dyDescent="0.25">
      <c r="A3391" t="s">
        <v>3423</v>
      </c>
      <c r="B3391">
        <v>1</v>
      </c>
      <c r="C3391">
        <v>0</v>
      </c>
      <c r="D3391">
        <v>0</v>
      </c>
      <c r="E3391">
        <v>0</v>
      </c>
      <c r="F3391">
        <v>1</v>
      </c>
      <c r="G3391">
        <v>1</v>
      </c>
      <c r="H3391" t="s">
        <v>23</v>
      </c>
      <c r="I3391" t="s">
        <v>35</v>
      </c>
      <c r="J3391" t="s">
        <v>23</v>
      </c>
      <c r="K3391" t="s">
        <v>23</v>
      </c>
      <c r="L3391" t="s">
        <v>23</v>
      </c>
      <c r="M3391" t="s">
        <v>23</v>
      </c>
      <c r="N3391" t="s">
        <v>23</v>
      </c>
      <c r="O3391" t="s">
        <v>23</v>
      </c>
      <c r="P3391" t="s">
        <v>26</v>
      </c>
      <c r="Q3391">
        <v>1</v>
      </c>
      <c r="R3391" t="s">
        <v>30</v>
      </c>
      <c r="S3391">
        <v>70.599999999999994</v>
      </c>
      <c r="T3391">
        <v>70.599999999999994</v>
      </c>
      <c r="U3391">
        <v>0</v>
      </c>
    </row>
    <row r="3392" spans="1:21" x14ac:dyDescent="0.25">
      <c r="A3392" t="s">
        <v>3424</v>
      </c>
      <c r="B3392">
        <v>1</v>
      </c>
      <c r="C3392">
        <v>0</v>
      </c>
      <c r="D3392">
        <v>1</v>
      </c>
      <c r="E3392">
        <v>0</v>
      </c>
      <c r="F3392">
        <v>56</v>
      </c>
      <c r="G3392">
        <v>1</v>
      </c>
      <c r="H3392" t="s">
        <v>23</v>
      </c>
      <c r="I3392" t="s">
        <v>23</v>
      </c>
      <c r="J3392" t="s">
        <v>44</v>
      </c>
      <c r="K3392" t="s">
        <v>44</v>
      </c>
      <c r="L3392" t="s">
        <v>44</v>
      </c>
      <c r="M3392" t="s">
        <v>44</v>
      </c>
      <c r="N3392" t="s">
        <v>44</v>
      </c>
      <c r="O3392" t="s">
        <v>44</v>
      </c>
      <c r="P3392" t="s">
        <v>29</v>
      </c>
      <c r="Q3392">
        <v>0</v>
      </c>
      <c r="R3392" t="s">
        <v>38</v>
      </c>
      <c r="S3392">
        <v>19.95</v>
      </c>
      <c r="T3392">
        <v>1126.75</v>
      </c>
      <c r="U3392">
        <v>0</v>
      </c>
    </row>
    <row r="3393" spans="1:21" x14ac:dyDescent="0.25">
      <c r="A3393" t="s">
        <v>3425</v>
      </c>
      <c r="B3393">
        <v>1</v>
      </c>
      <c r="C3393">
        <v>0</v>
      </c>
      <c r="D3393">
        <v>0</v>
      </c>
      <c r="E3393">
        <v>0</v>
      </c>
      <c r="F3393">
        <v>4</v>
      </c>
      <c r="G3393">
        <v>1</v>
      </c>
      <c r="H3393" t="s">
        <v>23</v>
      </c>
      <c r="I3393" t="s">
        <v>23</v>
      </c>
      <c r="J3393" t="s">
        <v>44</v>
      </c>
      <c r="K3393" t="s">
        <v>44</v>
      </c>
      <c r="L3393" t="s">
        <v>44</v>
      </c>
      <c r="M3393" t="s">
        <v>44</v>
      </c>
      <c r="N3393" t="s">
        <v>44</v>
      </c>
      <c r="O3393" t="s">
        <v>44</v>
      </c>
      <c r="P3393" t="s">
        <v>26</v>
      </c>
      <c r="Q3393">
        <v>0</v>
      </c>
      <c r="R3393" t="s">
        <v>30</v>
      </c>
      <c r="S3393">
        <v>19</v>
      </c>
      <c r="T3393">
        <v>73.45</v>
      </c>
      <c r="U3393">
        <v>0</v>
      </c>
    </row>
    <row r="3394" spans="1:21" x14ac:dyDescent="0.25">
      <c r="A3394" t="s">
        <v>3426</v>
      </c>
      <c r="B3394">
        <v>0</v>
      </c>
      <c r="C3394">
        <v>0</v>
      </c>
      <c r="D3394">
        <v>1</v>
      </c>
      <c r="E3394">
        <v>1</v>
      </c>
      <c r="F3394">
        <v>58</v>
      </c>
      <c r="G3394">
        <v>1</v>
      </c>
      <c r="H3394" t="s">
        <v>23</v>
      </c>
      <c r="I3394" t="s">
        <v>25</v>
      </c>
      <c r="J3394" t="s">
        <v>23</v>
      </c>
      <c r="K3394" t="s">
        <v>23</v>
      </c>
      <c r="L3394" t="s">
        <v>23</v>
      </c>
      <c r="M3394" t="s">
        <v>23</v>
      </c>
      <c r="N3394" t="s">
        <v>23</v>
      </c>
      <c r="O3394" t="s">
        <v>23</v>
      </c>
      <c r="P3394" t="s">
        <v>29</v>
      </c>
      <c r="Q3394">
        <v>1</v>
      </c>
      <c r="R3394" t="s">
        <v>30</v>
      </c>
      <c r="S3394">
        <v>44.1</v>
      </c>
      <c r="T3394">
        <v>2413.0500000000002</v>
      </c>
      <c r="U3394">
        <v>0</v>
      </c>
    </row>
    <row r="3395" spans="1:21" x14ac:dyDescent="0.25">
      <c r="A3395" t="s">
        <v>3427</v>
      </c>
      <c r="B3395">
        <v>1</v>
      </c>
      <c r="C3395">
        <v>0</v>
      </c>
      <c r="D3395">
        <v>1</v>
      </c>
      <c r="E3395">
        <v>0</v>
      </c>
      <c r="F3395">
        <v>62</v>
      </c>
      <c r="G3395">
        <v>1</v>
      </c>
      <c r="H3395" t="s">
        <v>22</v>
      </c>
      <c r="I3395" t="s">
        <v>35</v>
      </c>
      <c r="J3395" t="s">
        <v>23</v>
      </c>
      <c r="K3395" t="s">
        <v>23</v>
      </c>
      <c r="L3395" t="s">
        <v>22</v>
      </c>
      <c r="M3395" t="s">
        <v>22</v>
      </c>
      <c r="N3395" t="s">
        <v>22</v>
      </c>
      <c r="O3395" t="s">
        <v>22</v>
      </c>
      <c r="P3395" t="s">
        <v>45</v>
      </c>
      <c r="Q3395">
        <v>1</v>
      </c>
      <c r="R3395" t="s">
        <v>33</v>
      </c>
      <c r="S3395">
        <v>107.6</v>
      </c>
      <c r="T3395">
        <v>6912.7</v>
      </c>
      <c r="U3395">
        <v>0</v>
      </c>
    </row>
    <row r="3396" spans="1:21" x14ac:dyDescent="0.25">
      <c r="A3396" t="s">
        <v>3428</v>
      </c>
      <c r="B3396">
        <v>1</v>
      </c>
      <c r="C3396">
        <v>0</v>
      </c>
      <c r="D3396">
        <v>0</v>
      </c>
      <c r="E3396">
        <v>0</v>
      </c>
      <c r="F3396">
        <v>26</v>
      </c>
      <c r="G3396">
        <v>1</v>
      </c>
      <c r="H3396" t="s">
        <v>22</v>
      </c>
      <c r="I3396" t="s">
        <v>25</v>
      </c>
      <c r="J3396" t="s">
        <v>22</v>
      </c>
      <c r="K3396" t="s">
        <v>22</v>
      </c>
      <c r="L3396" t="s">
        <v>23</v>
      </c>
      <c r="M3396" t="s">
        <v>23</v>
      </c>
      <c r="N3396" t="s">
        <v>23</v>
      </c>
      <c r="O3396" t="s">
        <v>23</v>
      </c>
      <c r="P3396" t="s">
        <v>29</v>
      </c>
      <c r="Q3396">
        <v>0</v>
      </c>
      <c r="R3396" t="s">
        <v>27</v>
      </c>
      <c r="S3396">
        <v>61.55</v>
      </c>
      <c r="T3396">
        <v>1581.95</v>
      </c>
      <c r="U3396">
        <v>0</v>
      </c>
    </row>
    <row r="3397" spans="1:21" x14ac:dyDescent="0.25">
      <c r="A3397" t="s">
        <v>3429</v>
      </c>
      <c r="B3397">
        <v>1</v>
      </c>
      <c r="C3397">
        <v>0</v>
      </c>
      <c r="D3397">
        <v>0</v>
      </c>
      <c r="E3397">
        <v>0</v>
      </c>
      <c r="F3397">
        <v>62</v>
      </c>
      <c r="G3397">
        <v>1</v>
      </c>
      <c r="H3397" t="s">
        <v>22</v>
      </c>
      <c r="I3397" t="s">
        <v>35</v>
      </c>
      <c r="J3397" t="s">
        <v>22</v>
      </c>
      <c r="K3397" t="s">
        <v>22</v>
      </c>
      <c r="L3397" t="s">
        <v>22</v>
      </c>
      <c r="M3397" t="s">
        <v>23</v>
      </c>
      <c r="N3397" t="s">
        <v>23</v>
      </c>
      <c r="O3397" t="s">
        <v>23</v>
      </c>
      <c r="P3397" t="s">
        <v>26</v>
      </c>
      <c r="Q3397">
        <v>0</v>
      </c>
      <c r="R3397" t="s">
        <v>33</v>
      </c>
      <c r="S3397">
        <v>90.7</v>
      </c>
      <c r="T3397">
        <v>5586.45</v>
      </c>
      <c r="U3397">
        <v>0</v>
      </c>
    </row>
    <row r="3398" spans="1:21" x14ac:dyDescent="0.25">
      <c r="A3398" t="s">
        <v>3430</v>
      </c>
      <c r="B3398">
        <v>0</v>
      </c>
      <c r="C3398">
        <v>0</v>
      </c>
      <c r="D3398">
        <v>1</v>
      </c>
      <c r="E3398">
        <v>1</v>
      </c>
      <c r="F3398">
        <v>58</v>
      </c>
      <c r="G3398">
        <v>1</v>
      </c>
      <c r="H3398" t="s">
        <v>23</v>
      </c>
      <c r="I3398" t="s">
        <v>35</v>
      </c>
      <c r="J3398" t="s">
        <v>22</v>
      </c>
      <c r="K3398" t="s">
        <v>22</v>
      </c>
      <c r="L3398" t="s">
        <v>23</v>
      </c>
      <c r="M3398" t="s">
        <v>23</v>
      </c>
      <c r="N3398" t="s">
        <v>22</v>
      </c>
      <c r="O3398" t="s">
        <v>22</v>
      </c>
      <c r="P3398" t="s">
        <v>29</v>
      </c>
      <c r="Q3398">
        <v>0</v>
      </c>
      <c r="R3398" t="s">
        <v>38</v>
      </c>
      <c r="S3398">
        <v>99.25</v>
      </c>
      <c r="T3398">
        <v>5846.65</v>
      </c>
      <c r="U3398">
        <v>0</v>
      </c>
    </row>
    <row r="3399" spans="1:21" x14ac:dyDescent="0.25">
      <c r="A3399" t="s">
        <v>3431</v>
      </c>
      <c r="B3399">
        <v>0</v>
      </c>
      <c r="C3399">
        <v>0</v>
      </c>
      <c r="D3399">
        <v>1</v>
      </c>
      <c r="E3399">
        <v>0</v>
      </c>
      <c r="F3399">
        <v>68</v>
      </c>
      <c r="G3399">
        <v>1</v>
      </c>
      <c r="H3399" t="s">
        <v>22</v>
      </c>
      <c r="I3399" t="s">
        <v>25</v>
      </c>
      <c r="J3399" t="s">
        <v>22</v>
      </c>
      <c r="K3399" t="s">
        <v>22</v>
      </c>
      <c r="L3399" t="s">
        <v>22</v>
      </c>
      <c r="M3399" t="s">
        <v>22</v>
      </c>
      <c r="N3399" t="s">
        <v>22</v>
      </c>
      <c r="O3399" t="s">
        <v>22</v>
      </c>
      <c r="P3399" t="s">
        <v>45</v>
      </c>
      <c r="Q3399">
        <v>1</v>
      </c>
      <c r="R3399" t="s">
        <v>27</v>
      </c>
      <c r="S3399">
        <v>91.7</v>
      </c>
      <c r="T3399">
        <v>6424.7</v>
      </c>
      <c r="U3399">
        <v>0</v>
      </c>
    </row>
    <row r="3400" spans="1:21" x14ac:dyDescent="0.25">
      <c r="A3400" t="s">
        <v>3432</v>
      </c>
      <c r="B3400">
        <v>0</v>
      </c>
      <c r="C3400">
        <v>0</v>
      </c>
      <c r="D3400">
        <v>1</v>
      </c>
      <c r="E3400">
        <v>1</v>
      </c>
      <c r="F3400">
        <v>61</v>
      </c>
      <c r="G3400">
        <v>1</v>
      </c>
      <c r="H3400" t="s">
        <v>22</v>
      </c>
      <c r="I3400" t="s">
        <v>35</v>
      </c>
      <c r="J3400" t="s">
        <v>22</v>
      </c>
      <c r="K3400" t="s">
        <v>22</v>
      </c>
      <c r="L3400" t="s">
        <v>22</v>
      </c>
      <c r="M3400" t="s">
        <v>23</v>
      </c>
      <c r="N3400" t="s">
        <v>23</v>
      </c>
      <c r="O3400" t="s">
        <v>22</v>
      </c>
      <c r="P3400" t="s">
        <v>29</v>
      </c>
      <c r="Q3400">
        <v>1</v>
      </c>
      <c r="R3400" t="s">
        <v>38</v>
      </c>
      <c r="S3400">
        <v>100.7</v>
      </c>
      <c r="T3400">
        <v>6018.65</v>
      </c>
      <c r="U3400">
        <v>0</v>
      </c>
    </row>
    <row r="3401" spans="1:21" x14ac:dyDescent="0.25">
      <c r="A3401" t="s">
        <v>3433</v>
      </c>
      <c r="B3401">
        <v>0</v>
      </c>
      <c r="C3401">
        <v>0</v>
      </c>
      <c r="D3401">
        <v>0</v>
      </c>
      <c r="E3401">
        <v>0</v>
      </c>
      <c r="F3401">
        <v>42</v>
      </c>
      <c r="G3401">
        <v>1</v>
      </c>
      <c r="H3401" t="s">
        <v>22</v>
      </c>
      <c r="I3401" t="s">
        <v>25</v>
      </c>
      <c r="J3401" t="s">
        <v>23</v>
      </c>
      <c r="K3401" t="s">
        <v>23</v>
      </c>
      <c r="L3401" t="s">
        <v>22</v>
      </c>
      <c r="M3401" t="s">
        <v>22</v>
      </c>
      <c r="N3401" t="s">
        <v>22</v>
      </c>
      <c r="O3401" t="s">
        <v>22</v>
      </c>
      <c r="P3401" t="s">
        <v>45</v>
      </c>
      <c r="Q3401">
        <v>1</v>
      </c>
      <c r="R3401" t="s">
        <v>38</v>
      </c>
      <c r="S3401">
        <v>78.45</v>
      </c>
      <c r="T3401">
        <v>3373.4</v>
      </c>
      <c r="U3401">
        <v>0</v>
      </c>
    </row>
    <row r="3402" spans="1:21" x14ac:dyDescent="0.25">
      <c r="A3402" t="s">
        <v>3434</v>
      </c>
      <c r="B3402">
        <v>1</v>
      </c>
      <c r="C3402">
        <v>0</v>
      </c>
      <c r="D3402">
        <v>0</v>
      </c>
      <c r="E3402">
        <v>0</v>
      </c>
      <c r="F3402">
        <v>18</v>
      </c>
      <c r="G3402">
        <v>1</v>
      </c>
      <c r="H3402" t="s">
        <v>22</v>
      </c>
      <c r="I3402" t="s">
        <v>35</v>
      </c>
      <c r="J3402" t="s">
        <v>23</v>
      </c>
      <c r="K3402" t="s">
        <v>23</v>
      </c>
      <c r="L3402" t="s">
        <v>23</v>
      </c>
      <c r="M3402" t="s">
        <v>23</v>
      </c>
      <c r="N3402" t="s">
        <v>22</v>
      </c>
      <c r="O3402" t="s">
        <v>23</v>
      </c>
      <c r="P3402" t="s">
        <v>26</v>
      </c>
      <c r="Q3402">
        <v>0</v>
      </c>
      <c r="R3402" t="s">
        <v>33</v>
      </c>
      <c r="S3402">
        <v>84.3</v>
      </c>
      <c r="T3402">
        <v>1537.9</v>
      </c>
      <c r="U3402">
        <v>0</v>
      </c>
    </row>
    <row r="3403" spans="1:21" x14ac:dyDescent="0.25">
      <c r="A3403" t="s">
        <v>3435</v>
      </c>
      <c r="B3403">
        <v>0</v>
      </c>
      <c r="C3403">
        <v>0</v>
      </c>
      <c r="D3403">
        <v>0</v>
      </c>
      <c r="E3403">
        <v>0</v>
      </c>
      <c r="F3403">
        <v>56</v>
      </c>
      <c r="G3403">
        <v>1</v>
      </c>
      <c r="H3403" t="s">
        <v>23</v>
      </c>
      <c r="I3403" t="s">
        <v>23</v>
      </c>
      <c r="J3403" t="s">
        <v>44</v>
      </c>
      <c r="K3403" t="s">
        <v>44</v>
      </c>
      <c r="L3403" t="s">
        <v>44</v>
      </c>
      <c r="M3403" t="s">
        <v>44</v>
      </c>
      <c r="N3403" t="s">
        <v>44</v>
      </c>
      <c r="O3403" t="s">
        <v>44</v>
      </c>
      <c r="P3403" t="s">
        <v>45</v>
      </c>
      <c r="Q3403">
        <v>1</v>
      </c>
      <c r="R3403" t="s">
        <v>33</v>
      </c>
      <c r="S3403">
        <v>19.55</v>
      </c>
      <c r="T3403">
        <v>1080.55</v>
      </c>
      <c r="U3403">
        <v>0</v>
      </c>
    </row>
    <row r="3404" spans="1:21" x14ac:dyDescent="0.25">
      <c r="A3404" t="s">
        <v>3436</v>
      </c>
      <c r="B3404">
        <v>0</v>
      </c>
      <c r="C3404">
        <v>0</v>
      </c>
      <c r="D3404">
        <v>0</v>
      </c>
      <c r="E3404">
        <v>0</v>
      </c>
      <c r="F3404">
        <v>4</v>
      </c>
      <c r="G3404">
        <v>1</v>
      </c>
      <c r="H3404" t="s">
        <v>22</v>
      </c>
      <c r="I3404" t="s">
        <v>35</v>
      </c>
      <c r="J3404" t="s">
        <v>23</v>
      </c>
      <c r="K3404" t="s">
        <v>22</v>
      </c>
      <c r="L3404" t="s">
        <v>23</v>
      </c>
      <c r="M3404" t="s">
        <v>23</v>
      </c>
      <c r="N3404" t="s">
        <v>23</v>
      </c>
      <c r="O3404" t="s">
        <v>22</v>
      </c>
      <c r="P3404" t="s">
        <v>26</v>
      </c>
      <c r="Q3404">
        <v>1</v>
      </c>
      <c r="R3404" t="s">
        <v>27</v>
      </c>
      <c r="S3404">
        <v>88.95</v>
      </c>
      <c r="T3404">
        <v>355.2</v>
      </c>
      <c r="U3404">
        <v>1</v>
      </c>
    </row>
    <row r="3405" spans="1:21" x14ac:dyDescent="0.25">
      <c r="A3405" t="s">
        <v>3437</v>
      </c>
      <c r="B3405">
        <v>0</v>
      </c>
      <c r="C3405">
        <v>0</v>
      </c>
      <c r="D3405">
        <v>0</v>
      </c>
      <c r="E3405">
        <v>0</v>
      </c>
      <c r="F3405">
        <v>4</v>
      </c>
      <c r="G3405">
        <v>1</v>
      </c>
      <c r="H3405" t="s">
        <v>23</v>
      </c>
      <c r="I3405" t="s">
        <v>23</v>
      </c>
      <c r="J3405" t="s">
        <v>44</v>
      </c>
      <c r="K3405" t="s">
        <v>44</v>
      </c>
      <c r="L3405" t="s">
        <v>44</v>
      </c>
      <c r="M3405" t="s">
        <v>44</v>
      </c>
      <c r="N3405" t="s">
        <v>44</v>
      </c>
      <c r="O3405" t="s">
        <v>44</v>
      </c>
      <c r="P3405" t="s">
        <v>26</v>
      </c>
      <c r="Q3405">
        <v>0</v>
      </c>
      <c r="R3405" t="s">
        <v>38</v>
      </c>
      <c r="S3405">
        <v>20.45</v>
      </c>
      <c r="T3405">
        <v>82.85</v>
      </c>
      <c r="U3405">
        <v>0</v>
      </c>
    </row>
    <row r="3406" spans="1:21" x14ac:dyDescent="0.25">
      <c r="A3406" t="s">
        <v>3438</v>
      </c>
      <c r="B3406">
        <v>0</v>
      </c>
      <c r="C3406">
        <v>0</v>
      </c>
      <c r="D3406">
        <v>0</v>
      </c>
      <c r="E3406">
        <v>1</v>
      </c>
      <c r="F3406">
        <v>35</v>
      </c>
      <c r="G3406">
        <v>1</v>
      </c>
      <c r="H3406" t="s">
        <v>23</v>
      </c>
      <c r="I3406" t="s">
        <v>25</v>
      </c>
      <c r="J3406" t="s">
        <v>22</v>
      </c>
      <c r="K3406" t="s">
        <v>22</v>
      </c>
      <c r="L3406" t="s">
        <v>23</v>
      </c>
      <c r="M3406" t="s">
        <v>23</v>
      </c>
      <c r="N3406" t="s">
        <v>23</v>
      </c>
      <c r="O3406" t="s">
        <v>23</v>
      </c>
      <c r="P3406" t="s">
        <v>29</v>
      </c>
      <c r="Q3406">
        <v>0</v>
      </c>
      <c r="R3406" t="s">
        <v>38</v>
      </c>
      <c r="S3406">
        <v>55.6</v>
      </c>
      <c r="T3406">
        <v>2016.45</v>
      </c>
      <c r="U3406">
        <v>0</v>
      </c>
    </row>
    <row r="3407" spans="1:21" x14ac:dyDescent="0.25">
      <c r="A3407" t="s">
        <v>3439</v>
      </c>
      <c r="B3407">
        <v>0</v>
      </c>
      <c r="C3407">
        <v>0</v>
      </c>
      <c r="D3407">
        <v>1</v>
      </c>
      <c r="E3407">
        <v>1</v>
      </c>
      <c r="F3407">
        <v>64</v>
      </c>
      <c r="G3407">
        <v>1</v>
      </c>
      <c r="H3407" t="s">
        <v>22</v>
      </c>
      <c r="I3407" t="s">
        <v>35</v>
      </c>
      <c r="J3407" t="s">
        <v>22</v>
      </c>
      <c r="K3407" t="s">
        <v>23</v>
      </c>
      <c r="L3407" t="s">
        <v>23</v>
      </c>
      <c r="M3407" t="s">
        <v>22</v>
      </c>
      <c r="N3407" t="s">
        <v>23</v>
      </c>
      <c r="O3407" t="s">
        <v>23</v>
      </c>
      <c r="P3407" t="s">
        <v>26</v>
      </c>
      <c r="Q3407">
        <v>1</v>
      </c>
      <c r="R3407" t="s">
        <v>33</v>
      </c>
      <c r="S3407">
        <v>86.8</v>
      </c>
      <c r="T3407">
        <v>5327.25</v>
      </c>
      <c r="U3407">
        <v>0</v>
      </c>
    </row>
    <row r="3408" spans="1:21" x14ac:dyDescent="0.25">
      <c r="A3408" t="s">
        <v>3440</v>
      </c>
      <c r="B3408">
        <v>0</v>
      </c>
      <c r="C3408">
        <v>0</v>
      </c>
      <c r="D3408">
        <v>0</v>
      </c>
      <c r="E3408">
        <v>0</v>
      </c>
      <c r="F3408">
        <v>31</v>
      </c>
      <c r="G3408">
        <v>1</v>
      </c>
      <c r="H3408" t="s">
        <v>23</v>
      </c>
      <c r="I3408" t="s">
        <v>23</v>
      </c>
      <c r="J3408" t="s">
        <v>44</v>
      </c>
      <c r="K3408" t="s">
        <v>44</v>
      </c>
      <c r="L3408" t="s">
        <v>44</v>
      </c>
      <c r="M3408" t="s">
        <v>44</v>
      </c>
      <c r="N3408" t="s">
        <v>44</v>
      </c>
      <c r="O3408" t="s">
        <v>44</v>
      </c>
      <c r="P3408" t="s">
        <v>29</v>
      </c>
      <c r="Q3408">
        <v>0</v>
      </c>
      <c r="R3408" t="s">
        <v>30</v>
      </c>
      <c r="S3408">
        <v>20.95</v>
      </c>
      <c r="T3408">
        <v>683.25</v>
      </c>
      <c r="U3408">
        <v>0</v>
      </c>
    </row>
    <row r="3409" spans="1:21" x14ac:dyDescent="0.25">
      <c r="A3409" t="s">
        <v>3441</v>
      </c>
      <c r="B3409">
        <v>0</v>
      </c>
      <c r="C3409">
        <v>1</v>
      </c>
      <c r="D3409">
        <v>1</v>
      </c>
      <c r="E3409">
        <v>0</v>
      </c>
      <c r="F3409">
        <v>67</v>
      </c>
      <c r="G3409">
        <v>1</v>
      </c>
      <c r="H3409" t="s">
        <v>23</v>
      </c>
      <c r="I3409" t="s">
        <v>23</v>
      </c>
      <c r="J3409" t="s">
        <v>44</v>
      </c>
      <c r="K3409" t="s">
        <v>44</v>
      </c>
      <c r="L3409" t="s">
        <v>44</v>
      </c>
      <c r="M3409" t="s">
        <v>44</v>
      </c>
      <c r="N3409" t="s">
        <v>44</v>
      </c>
      <c r="O3409" t="s">
        <v>44</v>
      </c>
      <c r="P3409" t="s">
        <v>45</v>
      </c>
      <c r="Q3409">
        <v>1</v>
      </c>
      <c r="R3409" t="s">
        <v>33</v>
      </c>
      <c r="S3409">
        <v>20.05</v>
      </c>
      <c r="T3409">
        <v>1263.05</v>
      </c>
      <c r="U3409">
        <v>0</v>
      </c>
    </row>
    <row r="3410" spans="1:21" x14ac:dyDescent="0.25">
      <c r="A3410" t="s">
        <v>3442</v>
      </c>
      <c r="B3410">
        <v>0</v>
      </c>
      <c r="C3410">
        <v>0</v>
      </c>
      <c r="D3410">
        <v>0</v>
      </c>
      <c r="E3410">
        <v>0</v>
      </c>
      <c r="F3410">
        <v>4</v>
      </c>
      <c r="G3410">
        <v>1</v>
      </c>
      <c r="H3410" t="s">
        <v>23</v>
      </c>
      <c r="I3410" t="s">
        <v>25</v>
      </c>
      <c r="J3410" t="s">
        <v>23</v>
      </c>
      <c r="K3410" t="s">
        <v>22</v>
      </c>
      <c r="L3410" t="s">
        <v>23</v>
      </c>
      <c r="M3410" t="s">
        <v>23</v>
      </c>
      <c r="N3410" t="s">
        <v>23</v>
      </c>
      <c r="O3410" t="s">
        <v>23</v>
      </c>
      <c r="P3410" t="s">
        <v>26</v>
      </c>
      <c r="Q3410">
        <v>0</v>
      </c>
      <c r="R3410" t="s">
        <v>38</v>
      </c>
      <c r="S3410">
        <v>50.7</v>
      </c>
      <c r="T3410">
        <v>151.30000000000001</v>
      </c>
      <c r="U3410">
        <v>1</v>
      </c>
    </row>
    <row r="3411" spans="1:21" x14ac:dyDescent="0.25">
      <c r="A3411" t="s">
        <v>3443</v>
      </c>
      <c r="B3411">
        <v>0</v>
      </c>
      <c r="C3411">
        <v>1</v>
      </c>
      <c r="D3411">
        <v>1</v>
      </c>
      <c r="E3411">
        <v>0</v>
      </c>
      <c r="F3411">
        <v>70</v>
      </c>
      <c r="G3411">
        <v>1</v>
      </c>
      <c r="H3411" t="s">
        <v>22</v>
      </c>
      <c r="I3411" t="s">
        <v>35</v>
      </c>
      <c r="J3411" t="s">
        <v>22</v>
      </c>
      <c r="K3411" t="s">
        <v>22</v>
      </c>
      <c r="L3411" t="s">
        <v>22</v>
      </c>
      <c r="M3411" t="s">
        <v>22</v>
      </c>
      <c r="N3411" t="s">
        <v>22</v>
      </c>
      <c r="O3411" t="s">
        <v>22</v>
      </c>
      <c r="P3411" t="s">
        <v>45</v>
      </c>
      <c r="Q3411">
        <v>1</v>
      </c>
      <c r="R3411" t="s">
        <v>27</v>
      </c>
      <c r="S3411">
        <v>113.65</v>
      </c>
      <c r="T3411">
        <v>7714.65</v>
      </c>
      <c r="U3411">
        <v>0</v>
      </c>
    </row>
    <row r="3412" spans="1:21" x14ac:dyDescent="0.25">
      <c r="A3412" t="s">
        <v>3444</v>
      </c>
      <c r="B3412">
        <v>1</v>
      </c>
      <c r="C3412">
        <v>0</v>
      </c>
      <c r="D3412">
        <v>0</v>
      </c>
      <c r="E3412">
        <v>0</v>
      </c>
      <c r="F3412">
        <v>3</v>
      </c>
      <c r="G3412">
        <v>1</v>
      </c>
      <c r="H3412" t="s">
        <v>23</v>
      </c>
      <c r="I3412" t="s">
        <v>25</v>
      </c>
      <c r="J3412" t="s">
        <v>23</v>
      </c>
      <c r="K3412" t="s">
        <v>23</v>
      </c>
      <c r="L3412" t="s">
        <v>23</v>
      </c>
      <c r="M3412" t="s">
        <v>23</v>
      </c>
      <c r="N3412" t="s">
        <v>22</v>
      </c>
      <c r="O3412" t="s">
        <v>23</v>
      </c>
      <c r="P3412" t="s">
        <v>26</v>
      </c>
      <c r="Q3412">
        <v>0</v>
      </c>
      <c r="R3412" t="s">
        <v>38</v>
      </c>
      <c r="S3412">
        <v>53.4</v>
      </c>
      <c r="T3412">
        <v>188.7</v>
      </c>
      <c r="U3412">
        <v>1</v>
      </c>
    </row>
    <row r="3413" spans="1:21" x14ac:dyDescent="0.25">
      <c r="A3413" t="s">
        <v>3445</v>
      </c>
      <c r="B3413">
        <v>1</v>
      </c>
      <c r="C3413">
        <v>1</v>
      </c>
      <c r="D3413">
        <v>1</v>
      </c>
      <c r="E3413">
        <v>0</v>
      </c>
      <c r="F3413">
        <v>53</v>
      </c>
      <c r="G3413">
        <v>1</v>
      </c>
      <c r="H3413" t="s">
        <v>22</v>
      </c>
      <c r="I3413" t="s">
        <v>35</v>
      </c>
      <c r="J3413" t="s">
        <v>23</v>
      </c>
      <c r="K3413" t="s">
        <v>22</v>
      </c>
      <c r="L3413" t="s">
        <v>23</v>
      </c>
      <c r="M3413" t="s">
        <v>23</v>
      </c>
      <c r="N3413" t="s">
        <v>22</v>
      </c>
      <c r="O3413" t="s">
        <v>22</v>
      </c>
      <c r="P3413" t="s">
        <v>26</v>
      </c>
      <c r="Q3413">
        <v>1</v>
      </c>
      <c r="R3413" t="s">
        <v>27</v>
      </c>
      <c r="S3413">
        <v>101.9</v>
      </c>
      <c r="T3413">
        <v>5549.4</v>
      </c>
      <c r="U3413">
        <v>1</v>
      </c>
    </row>
    <row r="3414" spans="1:21" x14ac:dyDescent="0.25">
      <c r="A3414" t="s">
        <v>3446</v>
      </c>
      <c r="B3414">
        <v>1</v>
      </c>
      <c r="C3414">
        <v>0</v>
      </c>
      <c r="D3414">
        <v>1</v>
      </c>
      <c r="E3414">
        <v>1</v>
      </c>
      <c r="F3414">
        <v>2</v>
      </c>
      <c r="G3414">
        <v>1</v>
      </c>
      <c r="H3414" t="s">
        <v>23</v>
      </c>
      <c r="I3414" t="s">
        <v>25</v>
      </c>
      <c r="J3414" t="s">
        <v>22</v>
      </c>
      <c r="K3414" t="s">
        <v>22</v>
      </c>
      <c r="L3414" t="s">
        <v>23</v>
      </c>
      <c r="M3414" t="s">
        <v>22</v>
      </c>
      <c r="N3414" t="s">
        <v>23</v>
      </c>
      <c r="O3414" t="s">
        <v>23</v>
      </c>
      <c r="P3414" t="s">
        <v>45</v>
      </c>
      <c r="Q3414">
        <v>0</v>
      </c>
      <c r="R3414" t="s">
        <v>30</v>
      </c>
      <c r="S3414">
        <v>59.5</v>
      </c>
      <c r="T3414">
        <v>130.5</v>
      </c>
      <c r="U3414">
        <v>0</v>
      </c>
    </row>
    <row r="3415" spans="1:21" x14ac:dyDescent="0.25">
      <c r="A3415" t="s">
        <v>3447</v>
      </c>
      <c r="B3415">
        <v>0</v>
      </c>
      <c r="C3415">
        <v>0</v>
      </c>
      <c r="D3415">
        <v>1</v>
      </c>
      <c r="E3415">
        <v>1</v>
      </c>
      <c r="F3415">
        <v>29</v>
      </c>
      <c r="G3415">
        <v>1</v>
      </c>
      <c r="H3415" t="s">
        <v>23</v>
      </c>
      <c r="I3415" t="s">
        <v>35</v>
      </c>
      <c r="J3415" t="s">
        <v>23</v>
      </c>
      <c r="K3415" t="s">
        <v>23</v>
      </c>
      <c r="L3415" t="s">
        <v>23</v>
      </c>
      <c r="M3415" t="s">
        <v>23</v>
      </c>
      <c r="N3415" t="s">
        <v>22</v>
      </c>
      <c r="O3415" t="s">
        <v>22</v>
      </c>
      <c r="P3415" t="s">
        <v>26</v>
      </c>
      <c r="Q3415">
        <v>1</v>
      </c>
      <c r="R3415" t="s">
        <v>38</v>
      </c>
      <c r="S3415">
        <v>87.8</v>
      </c>
      <c r="T3415">
        <v>2621.75</v>
      </c>
      <c r="U3415">
        <v>0</v>
      </c>
    </row>
    <row r="3416" spans="1:21" x14ac:dyDescent="0.25">
      <c r="A3416" t="s">
        <v>3448</v>
      </c>
      <c r="B3416">
        <v>0</v>
      </c>
      <c r="C3416">
        <v>0</v>
      </c>
      <c r="D3416">
        <v>0</v>
      </c>
      <c r="E3416">
        <v>0</v>
      </c>
      <c r="F3416">
        <v>47</v>
      </c>
      <c r="G3416">
        <v>0</v>
      </c>
      <c r="H3416" t="s">
        <v>24</v>
      </c>
      <c r="I3416" t="s">
        <v>25</v>
      </c>
      <c r="J3416" t="s">
        <v>22</v>
      </c>
      <c r="K3416" t="s">
        <v>23</v>
      </c>
      <c r="L3416" t="s">
        <v>22</v>
      </c>
      <c r="M3416" t="s">
        <v>22</v>
      </c>
      <c r="N3416" t="s">
        <v>23</v>
      </c>
      <c r="O3416" t="s">
        <v>23</v>
      </c>
      <c r="P3416" t="s">
        <v>45</v>
      </c>
      <c r="Q3416">
        <v>0</v>
      </c>
      <c r="R3416" t="s">
        <v>30</v>
      </c>
      <c r="S3416">
        <v>41.9</v>
      </c>
      <c r="T3416">
        <v>1875.25</v>
      </c>
      <c r="U3416">
        <v>0</v>
      </c>
    </row>
    <row r="3417" spans="1:21" x14ac:dyDescent="0.25">
      <c r="A3417" t="s">
        <v>3449</v>
      </c>
      <c r="B3417">
        <v>0</v>
      </c>
      <c r="C3417">
        <v>0</v>
      </c>
      <c r="D3417">
        <v>1</v>
      </c>
      <c r="E3417">
        <v>1</v>
      </c>
      <c r="F3417">
        <v>68</v>
      </c>
      <c r="G3417">
        <v>1</v>
      </c>
      <c r="H3417" t="s">
        <v>22</v>
      </c>
      <c r="I3417" t="s">
        <v>35</v>
      </c>
      <c r="J3417" t="s">
        <v>23</v>
      </c>
      <c r="K3417" t="s">
        <v>23</v>
      </c>
      <c r="L3417" t="s">
        <v>23</v>
      </c>
      <c r="M3417" t="s">
        <v>23</v>
      </c>
      <c r="N3417" t="s">
        <v>22</v>
      </c>
      <c r="O3417" t="s">
        <v>23</v>
      </c>
      <c r="P3417" t="s">
        <v>29</v>
      </c>
      <c r="Q3417">
        <v>1</v>
      </c>
      <c r="R3417" t="s">
        <v>27</v>
      </c>
      <c r="S3417">
        <v>83</v>
      </c>
      <c r="T3417">
        <v>5685.8</v>
      </c>
      <c r="U3417">
        <v>1</v>
      </c>
    </row>
    <row r="3418" spans="1:21" x14ac:dyDescent="0.25">
      <c r="A3418" t="s">
        <v>3450</v>
      </c>
      <c r="B3418">
        <v>1</v>
      </c>
      <c r="C3418">
        <v>0</v>
      </c>
      <c r="D3418">
        <v>0</v>
      </c>
      <c r="E3418">
        <v>1</v>
      </c>
      <c r="F3418">
        <v>12</v>
      </c>
      <c r="G3418">
        <v>1</v>
      </c>
      <c r="H3418" t="s">
        <v>23</v>
      </c>
      <c r="I3418" t="s">
        <v>25</v>
      </c>
      <c r="J3418" t="s">
        <v>22</v>
      </c>
      <c r="K3418" t="s">
        <v>23</v>
      </c>
      <c r="L3418" t="s">
        <v>23</v>
      </c>
      <c r="M3418" t="s">
        <v>23</v>
      </c>
      <c r="N3418" t="s">
        <v>22</v>
      </c>
      <c r="O3418" t="s">
        <v>22</v>
      </c>
      <c r="P3418" t="s">
        <v>26</v>
      </c>
      <c r="Q3418">
        <v>1</v>
      </c>
      <c r="R3418" t="s">
        <v>30</v>
      </c>
      <c r="S3418">
        <v>69.849999999999994</v>
      </c>
      <c r="T3418">
        <v>837.5</v>
      </c>
      <c r="U3418">
        <v>0</v>
      </c>
    </row>
    <row r="3419" spans="1:21" x14ac:dyDescent="0.25">
      <c r="A3419" t="s">
        <v>3451</v>
      </c>
      <c r="B3419">
        <v>0</v>
      </c>
      <c r="C3419">
        <v>0</v>
      </c>
      <c r="D3419">
        <v>1</v>
      </c>
      <c r="E3419">
        <v>1</v>
      </c>
      <c r="F3419">
        <v>8</v>
      </c>
      <c r="G3419">
        <v>1</v>
      </c>
      <c r="H3419" t="s">
        <v>23</v>
      </c>
      <c r="I3419" t="s">
        <v>25</v>
      </c>
      <c r="J3419" t="s">
        <v>23</v>
      </c>
      <c r="K3419" t="s">
        <v>22</v>
      </c>
      <c r="L3419" t="s">
        <v>23</v>
      </c>
      <c r="M3419" t="s">
        <v>22</v>
      </c>
      <c r="N3419" t="s">
        <v>23</v>
      </c>
      <c r="O3419" t="s">
        <v>23</v>
      </c>
      <c r="P3419" t="s">
        <v>26</v>
      </c>
      <c r="Q3419">
        <v>0</v>
      </c>
      <c r="R3419" t="s">
        <v>33</v>
      </c>
      <c r="S3419">
        <v>56.3</v>
      </c>
      <c r="T3419">
        <v>401.5</v>
      </c>
      <c r="U3419">
        <v>0</v>
      </c>
    </row>
    <row r="3420" spans="1:21" x14ac:dyDescent="0.25">
      <c r="A3420" t="s">
        <v>3452</v>
      </c>
      <c r="B3420">
        <v>1</v>
      </c>
      <c r="C3420">
        <v>0</v>
      </c>
      <c r="D3420">
        <v>1</v>
      </c>
      <c r="E3420">
        <v>0</v>
      </c>
      <c r="F3420">
        <v>54</v>
      </c>
      <c r="G3420">
        <v>1</v>
      </c>
      <c r="H3420" t="s">
        <v>22</v>
      </c>
      <c r="I3420" t="s">
        <v>35</v>
      </c>
      <c r="J3420" t="s">
        <v>22</v>
      </c>
      <c r="K3420" t="s">
        <v>22</v>
      </c>
      <c r="L3420" t="s">
        <v>22</v>
      </c>
      <c r="M3420" t="s">
        <v>23</v>
      </c>
      <c r="N3420" t="s">
        <v>22</v>
      </c>
      <c r="O3420" t="s">
        <v>22</v>
      </c>
      <c r="P3420" t="s">
        <v>26</v>
      </c>
      <c r="Q3420">
        <v>0</v>
      </c>
      <c r="R3420" t="s">
        <v>27</v>
      </c>
      <c r="S3420">
        <v>109.55</v>
      </c>
      <c r="T3420">
        <v>6118.95</v>
      </c>
      <c r="U3420">
        <v>0</v>
      </c>
    </row>
    <row r="3421" spans="1:21" x14ac:dyDescent="0.25">
      <c r="A3421" t="s">
        <v>3453</v>
      </c>
      <c r="B3421">
        <v>1</v>
      </c>
      <c r="C3421">
        <v>0</v>
      </c>
      <c r="D3421">
        <v>1</v>
      </c>
      <c r="E3421">
        <v>1</v>
      </c>
      <c r="F3421">
        <v>69</v>
      </c>
      <c r="G3421">
        <v>1</v>
      </c>
      <c r="H3421" t="s">
        <v>23</v>
      </c>
      <c r="I3421" t="s">
        <v>35</v>
      </c>
      <c r="J3421" t="s">
        <v>23</v>
      </c>
      <c r="K3421" t="s">
        <v>22</v>
      </c>
      <c r="L3421" t="s">
        <v>23</v>
      </c>
      <c r="M3421" t="s">
        <v>22</v>
      </c>
      <c r="N3421" t="s">
        <v>22</v>
      </c>
      <c r="O3421" t="s">
        <v>23</v>
      </c>
      <c r="P3421" t="s">
        <v>45</v>
      </c>
      <c r="Q3421">
        <v>1</v>
      </c>
      <c r="R3421" t="s">
        <v>30</v>
      </c>
      <c r="S3421">
        <v>92.15</v>
      </c>
      <c r="T3421">
        <v>6480.9</v>
      </c>
      <c r="U3421">
        <v>0</v>
      </c>
    </row>
    <row r="3422" spans="1:21" x14ac:dyDescent="0.25">
      <c r="A3422" t="s">
        <v>3454</v>
      </c>
      <c r="B3422">
        <v>0</v>
      </c>
      <c r="C3422">
        <v>0</v>
      </c>
      <c r="D3422">
        <v>0</v>
      </c>
      <c r="E3422">
        <v>0</v>
      </c>
      <c r="F3422">
        <v>26</v>
      </c>
      <c r="G3422">
        <v>1</v>
      </c>
      <c r="H3422" t="s">
        <v>22</v>
      </c>
      <c r="I3422" t="s">
        <v>25</v>
      </c>
      <c r="J3422" t="s">
        <v>22</v>
      </c>
      <c r="K3422" t="s">
        <v>22</v>
      </c>
      <c r="L3422" t="s">
        <v>23</v>
      </c>
      <c r="M3422" t="s">
        <v>23</v>
      </c>
      <c r="N3422" t="s">
        <v>22</v>
      </c>
      <c r="O3422" t="s">
        <v>23</v>
      </c>
      <c r="P3422" t="s">
        <v>26</v>
      </c>
      <c r="Q3422">
        <v>1</v>
      </c>
      <c r="R3422" t="s">
        <v>33</v>
      </c>
      <c r="S3422">
        <v>69.5</v>
      </c>
      <c r="T3422">
        <v>1800.05</v>
      </c>
      <c r="U3422">
        <v>0</v>
      </c>
    </row>
    <row r="3423" spans="1:21" x14ac:dyDescent="0.25">
      <c r="A3423" t="s">
        <v>3455</v>
      </c>
      <c r="B3423">
        <v>0</v>
      </c>
      <c r="C3423">
        <v>0</v>
      </c>
      <c r="D3423">
        <v>1</v>
      </c>
      <c r="E3423">
        <v>0</v>
      </c>
      <c r="F3423">
        <v>72</v>
      </c>
      <c r="G3423">
        <v>1</v>
      </c>
      <c r="H3423" t="s">
        <v>22</v>
      </c>
      <c r="I3423" t="s">
        <v>35</v>
      </c>
      <c r="J3423" t="s">
        <v>22</v>
      </c>
      <c r="K3423" t="s">
        <v>22</v>
      </c>
      <c r="L3423" t="s">
        <v>22</v>
      </c>
      <c r="M3423" t="s">
        <v>22</v>
      </c>
      <c r="N3423" t="s">
        <v>23</v>
      </c>
      <c r="O3423" t="s">
        <v>23</v>
      </c>
      <c r="P3423" t="s">
        <v>45</v>
      </c>
      <c r="Q3423">
        <v>1</v>
      </c>
      <c r="R3423" t="s">
        <v>33</v>
      </c>
      <c r="S3423">
        <v>97</v>
      </c>
      <c r="T3423">
        <v>7104.2</v>
      </c>
      <c r="U3423">
        <v>0</v>
      </c>
    </row>
    <row r="3424" spans="1:21" x14ac:dyDescent="0.25">
      <c r="A3424" t="s">
        <v>3456</v>
      </c>
      <c r="B3424">
        <v>0</v>
      </c>
      <c r="C3424">
        <v>0</v>
      </c>
      <c r="D3424">
        <v>0</v>
      </c>
      <c r="E3424">
        <v>0</v>
      </c>
      <c r="F3424">
        <v>70</v>
      </c>
      <c r="G3424">
        <v>0</v>
      </c>
      <c r="H3424" t="s">
        <v>24</v>
      </c>
      <c r="I3424" t="s">
        <v>25</v>
      </c>
      <c r="J3424" t="s">
        <v>22</v>
      </c>
      <c r="K3424" t="s">
        <v>23</v>
      </c>
      <c r="L3424" t="s">
        <v>22</v>
      </c>
      <c r="M3424" t="s">
        <v>22</v>
      </c>
      <c r="N3424" t="s">
        <v>22</v>
      </c>
      <c r="O3424" t="s">
        <v>22</v>
      </c>
      <c r="P3424" t="s">
        <v>45</v>
      </c>
      <c r="Q3424">
        <v>1</v>
      </c>
      <c r="R3424" t="s">
        <v>33</v>
      </c>
      <c r="S3424">
        <v>58.35</v>
      </c>
      <c r="T3424">
        <v>4214.25</v>
      </c>
      <c r="U3424">
        <v>0</v>
      </c>
    </row>
    <row r="3425" spans="1:21" x14ac:dyDescent="0.25">
      <c r="A3425" t="s">
        <v>3457</v>
      </c>
      <c r="B3425">
        <v>1</v>
      </c>
      <c r="C3425">
        <v>0</v>
      </c>
      <c r="D3425">
        <v>0</v>
      </c>
      <c r="E3425">
        <v>1</v>
      </c>
      <c r="F3425">
        <v>1</v>
      </c>
      <c r="G3425">
        <v>1</v>
      </c>
      <c r="H3425" t="s">
        <v>23</v>
      </c>
      <c r="I3425" t="s">
        <v>25</v>
      </c>
      <c r="J3425" t="s">
        <v>22</v>
      </c>
      <c r="K3425" t="s">
        <v>23</v>
      </c>
      <c r="L3425" t="s">
        <v>23</v>
      </c>
      <c r="M3425" t="s">
        <v>23</v>
      </c>
      <c r="N3425" t="s">
        <v>23</v>
      </c>
      <c r="O3425" t="s">
        <v>23</v>
      </c>
      <c r="P3425" t="s">
        <v>26</v>
      </c>
      <c r="Q3425">
        <v>0</v>
      </c>
      <c r="R3425" t="s">
        <v>30</v>
      </c>
      <c r="S3425">
        <v>50.6</v>
      </c>
      <c r="T3425">
        <v>50.6</v>
      </c>
      <c r="U3425">
        <v>1</v>
      </c>
    </row>
    <row r="3426" spans="1:21" x14ac:dyDescent="0.25">
      <c r="A3426" t="s">
        <v>3458</v>
      </c>
      <c r="B3426">
        <v>1</v>
      </c>
      <c r="C3426">
        <v>0</v>
      </c>
      <c r="D3426">
        <v>0</v>
      </c>
      <c r="E3426">
        <v>0</v>
      </c>
      <c r="F3426">
        <v>10</v>
      </c>
      <c r="G3426">
        <v>1</v>
      </c>
      <c r="H3426" t="s">
        <v>23</v>
      </c>
      <c r="I3426" t="s">
        <v>35</v>
      </c>
      <c r="J3426" t="s">
        <v>23</v>
      </c>
      <c r="K3426" t="s">
        <v>23</v>
      </c>
      <c r="L3426" t="s">
        <v>23</v>
      </c>
      <c r="M3426" t="s">
        <v>23</v>
      </c>
      <c r="N3426" t="s">
        <v>22</v>
      </c>
      <c r="O3426" t="s">
        <v>22</v>
      </c>
      <c r="P3426" t="s">
        <v>26</v>
      </c>
      <c r="Q3426">
        <v>1</v>
      </c>
      <c r="R3426" t="s">
        <v>27</v>
      </c>
      <c r="S3426">
        <v>89.5</v>
      </c>
      <c r="T3426">
        <v>863.1</v>
      </c>
      <c r="U3426">
        <v>1</v>
      </c>
    </row>
    <row r="3427" spans="1:21" x14ac:dyDescent="0.25">
      <c r="A3427" t="s">
        <v>3459</v>
      </c>
      <c r="B3427">
        <v>0</v>
      </c>
      <c r="C3427">
        <v>0</v>
      </c>
      <c r="D3427">
        <v>1</v>
      </c>
      <c r="E3427">
        <v>1</v>
      </c>
      <c r="F3427">
        <v>28</v>
      </c>
      <c r="G3427">
        <v>1</v>
      </c>
      <c r="H3427" t="s">
        <v>23</v>
      </c>
      <c r="I3427" t="s">
        <v>35</v>
      </c>
      <c r="J3427" t="s">
        <v>23</v>
      </c>
      <c r="K3427" t="s">
        <v>23</v>
      </c>
      <c r="L3427" t="s">
        <v>23</v>
      </c>
      <c r="M3427" t="s">
        <v>23</v>
      </c>
      <c r="N3427" t="s">
        <v>23</v>
      </c>
      <c r="O3427" t="s">
        <v>23</v>
      </c>
      <c r="P3427" t="s">
        <v>29</v>
      </c>
      <c r="Q3427">
        <v>1</v>
      </c>
      <c r="R3427" t="s">
        <v>33</v>
      </c>
      <c r="S3427">
        <v>70.400000000000006</v>
      </c>
      <c r="T3427">
        <v>1992.2</v>
      </c>
      <c r="U3427">
        <v>0</v>
      </c>
    </row>
    <row r="3428" spans="1:21" x14ac:dyDescent="0.25">
      <c r="A3428" t="s">
        <v>3460</v>
      </c>
      <c r="B3428">
        <v>1</v>
      </c>
      <c r="C3428">
        <v>0</v>
      </c>
      <c r="D3428">
        <v>0</v>
      </c>
      <c r="E3428">
        <v>0</v>
      </c>
      <c r="F3428">
        <v>1</v>
      </c>
      <c r="G3428">
        <v>1</v>
      </c>
      <c r="H3428" t="s">
        <v>23</v>
      </c>
      <c r="I3428" t="s">
        <v>35</v>
      </c>
      <c r="J3428" t="s">
        <v>23</v>
      </c>
      <c r="K3428" t="s">
        <v>23</v>
      </c>
      <c r="L3428" t="s">
        <v>23</v>
      </c>
      <c r="M3428" t="s">
        <v>23</v>
      </c>
      <c r="N3428" t="s">
        <v>23</v>
      </c>
      <c r="O3428" t="s">
        <v>23</v>
      </c>
      <c r="P3428" t="s">
        <v>26</v>
      </c>
      <c r="Q3428">
        <v>1</v>
      </c>
      <c r="R3428" t="s">
        <v>27</v>
      </c>
      <c r="S3428">
        <v>69.8</v>
      </c>
      <c r="T3428">
        <v>69.8</v>
      </c>
      <c r="U3428">
        <v>1</v>
      </c>
    </row>
    <row r="3429" spans="1:21" x14ac:dyDescent="0.25">
      <c r="A3429" t="s">
        <v>3461</v>
      </c>
      <c r="B3429">
        <v>0</v>
      </c>
      <c r="C3429">
        <v>0</v>
      </c>
      <c r="D3429">
        <v>1</v>
      </c>
      <c r="E3429">
        <v>0</v>
      </c>
      <c r="F3429">
        <v>21</v>
      </c>
      <c r="G3429">
        <v>1</v>
      </c>
      <c r="H3429" t="s">
        <v>22</v>
      </c>
      <c r="I3429" t="s">
        <v>35</v>
      </c>
      <c r="J3429" t="s">
        <v>23</v>
      </c>
      <c r="K3429" t="s">
        <v>23</v>
      </c>
      <c r="L3429" t="s">
        <v>23</v>
      </c>
      <c r="M3429" t="s">
        <v>23</v>
      </c>
      <c r="N3429" t="s">
        <v>22</v>
      </c>
      <c r="O3429" t="s">
        <v>22</v>
      </c>
      <c r="P3429" t="s">
        <v>26</v>
      </c>
      <c r="Q3429">
        <v>1</v>
      </c>
      <c r="R3429" t="s">
        <v>27</v>
      </c>
      <c r="S3429">
        <v>94.3</v>
      </c>
      <c r="T3429">
        <v>1948.35</v>
      </c>
      <c r="U3429">
        <v>0</v>
      </c>
    </row>
    <row r="3430" spans="1:21" x14ac:dyDescent="0.25">
      <c r="A3430" t="s">
        <v>3462</v>
      </c>
      <c r="B3430">
        <v>1</v>
      </c>
      <c r="C3430">
        <v>1</v>
      </c>
      <c r="D3430">
        <v>1</v>
      </c>
      <c r="E3430">
        <v>0</v>
      </c>
      <c r="F3430">
        <v>51</v>
      </c>
      <c r="G3430">
        <v>1</v>
      </c>
      <c r="H3430" t="s">
        <v>22</v>
      </c>
      <c r="I3430" t="s">
        <v>35</v>
      </c>
      <c r="J3430" t="s">
        <v>22</v>
      </c>
      <c r="K3430" t="s">
        <v>23</v>
      </c>
      <c r="L3430" t="s">
        <v>22</v>
      </c>
      <c r="M3430" t="s">
        <v>23</v>
      </c>
      <c r="N3430" t="s">
        <v>22</v>
      </c>
      <c r="O3430" t="s">
        <v>23</v>
      </c>
      <c r="P3430" t="s">
        <v>26</v>
      </c>
      <c r="Q3430">
        <v>1</v>
      </c>
      <c r="R3430" t="s">
        <v>33</v>
      </c>
      <c r="S3430">
        <v>93.8</v>
      </c>
      <c r="T3430">
        <v>4750.95</v>
      </c>
      <c r="U3430">
        <v>1</v>
      </c>
    </row>
    <row r="3431" spans="1:21" x14ac:dyDescent="0.25">
      <c r="A3431" t="s">
        <v>3463</v>
      </c>
      <c r="B3431">
        <v>0</v>
      </c>
      <c r="C3431">
        <v>0</v>
      </c>
      <c r="D3431">
        <v>1</v>
      </c>
      <c r="E3431">
        <v>1</v>
      </c>
      <c r="F3431">
        <v>53</v>
      </c>
      <c r="G3431">
        <v>1</v>
      </c>
      <c r="H3431" t="s">
        <v>23</v>
      </c>
      <c r="I3431" t="s">
        <v>23</v>
      </c>
      <c r="J3431" t="s">
        <v>44</v>
      </c>
      <c r="K3431" t="s">
        <v>44</v>
      </c>
      <c r="L3431" t="s">
        <v>44</v>
      </c>
      <c r="M3431" t="s">
        <v>44</v>
      </c>
      <c r="N3431" t="s">
        <v>44</v>
      </c>
      <c r="O3431" t="s">
        <v>44</v>
      </c>
      <c r="P3431" t="s">
        <v>29</v>
      </c>
      <c r="Q3431">
        <v>0</v>
      </c>
      <c r="R3431" t="s">
        <v>33</v>
      </c>
      <c r="S3431">
        <v>19.55</v>
      </c>
      <c r="T3431">
        <v>1007.9</v>
      </c>
      <c r="U3431">
        <v>0</v>
      </c>
    </row>
    <row r="3432" spans="1:21" x14ac:dyDescent="0.25">
      <c r="A3432" t="s">
        <v>3464</v>
      </c>
      <c r="B3432">
        <v>1</v>
      </c>
      <c r="C3432">
        <v>0</v>
      </c>
      <c r="D3432">
        <v>0</v>
      </c>
      <c r="E3432">
        <v>1</v>
      </c>
      <c r="F3432">
        <v>53</v>
      </c>
      <c r="G3432">
        <v>1</v>
      </c>
      <c r="H3432" t="s">
        <v>23</v>
      </c>
      <c r="I3432" t="s">
        <v>35</v>
      </c>
      <c r="J3432" t="s">
        <v>22</v>
      </c>
      <c r="K3432" t="s">
        <v>22</v>
      </c>
      <c r="L3432" t="s">
        <v>22</v>
      </c>
      <c r="M3432" t="s">
        <v>23</v>
      </c>
      <c r="N3432" t="s">
        <v>23</v>
      </c>
      <c r="O3432" t="s">
        <v>22</v>
      </c>
      <c r="P3432" t="s">
        <v>29</v>
      </c>
      <c r="Q3432">
        <v>0</v>
      </c>
      <c r="R3432" t="s">
        <v>27</v>
      </c>
      <c r="S3432">
        <v>95.95</v>
      </c>
      <c r="T3432">
        <v>5036.8999999999996</v>
      </c>
      <c r="U3432">
        <v>0</v>
      </c>
    </row>
    <row r="3433" spans="1:21" x14ac:dyDescent="0.25">
      <c r="A3433" t="s">
        <v>3465</v>
      </c>
      <c r="B3433">
        <v>1</v>
      </c>
      <c r="C3433">
        <v>0</v>
      </c>
      <c r="D3433">
        <v>1</v>
      </c>
      <c r="E3433">
        <v>0</v>
      </c>
      <c r="F3433">
        <v>24</v>
      </c>
      <c r="G3433">
        <v>1</v>
      </c>
      <c r="H3433" t="s">
        <v>22</v>
      </c>
      <c r="I3433" t="s">
        <v>35</v>
      </c>
      <c r="J3433" t="s">
        <v>23</v>
      </c>
      <c r="K3433" t="s">
        <v>23</v>
      </c>
      <c r="L3433" t="s">
        <v>22</v>
      </c>
      <c r="M3433" t="s">
        <v>23</v>
      </c>
      <c r="N3433" t="s">
        <v>22</v>
      </c>
      <c r="O3433" t="s">
        <v>22</v>
      </c>
      <c r="P3433" t="s">
        <v>26</v>
      </c>
      <c r="Q3433">
        <v>1</v>
      </c>
      <c r="R3433" t="s">
        <v>27</v>
      </c>
      <c r="S3433">
        <v>101.05</v>
      </c>
      <c r="T3433">
        <v>2391.8000000000002</v>
      </c>
      <c r="U3433">
        <v>1</v>
      </c>
    </row>
    <row r="3434" spans="1:21" x14ac:dyDescent="0.25">
      <c r="A3434" t="s">
        <v>3466</v>
      </c>
      <c r="B3434">
        <v>0</v>
      </c>
      <c r="C3434">
        <v>0</v>
      </c>
      <c r="D3434">
        <v>1</v>
      </c>
      <c r="E3434">
        <v>0</v>
      </c>
      <c r="F3434">
        <v>70</v>
      </c>
      <c r="G3434">
        <v>1</v>
      </c>
      <c r="H3434" t="s">
        <v>22</v>
      </c>
      <c r="I3434" t="s">
        <v>25</v>
      </c>
      <c r="J3434" t="s">
        <v>22</v>
      </c>
      <c r="K3434" t="s">
        <v>22</v>
      </c>
      <c r="L3434" t="s">
        <v>22</v>
      </c>
      <c r="M3434" t="s">
        <v>22</v>
      </c>
      <c r="N3434" t="s">
        <v>22</v>
      </c>
      <c r="O3434" t="s">
        <v>22</v>
      </c>
      <c r="P3434" t="s">
        <v>45</v>
      </c>
      <c r="Q3434">
        <v>1</v>
      </c>
      <c r="R3434" t="s">
        <v>38</v>
      </c>
      <c r="S3434">
        <v>94.8</v>
      </c>
      <c r="T3434">
        <v>6859.05</v>
      </c>
      <c r="U3434">
        <v>0</v>
      </c>
    </row>
    <row r="3435" spans="1:21" x14ac:dyDescent="0.25">
      <c r="A3435" t="s">
        <v>3467</v>
      </c>
      <c r="B3435">
        <v>1</v>
      </c>
      <c r="C3435">
        <v>0</v>
      </c>
      <c r="D3435">
        <v>0</v>
      </c>
      <c r="E3435">
        <v>0</v>
      </c>
      <c r="F3435">
        <v>61</v>
      </c>
      <c r="G3435">
        <v>1</v>
      </c>
      <c r="H3435" t="s">
        <v>22</v>
      </c>
      <c r="I3435" t="s">
        <v>35</v>
      </c>
      <c r="J3435" t="s">
        <v>22</v>
      </c>
      <c r="K3435" t="s">
        <v>22</v>
      </c>
      <c r="L3435" t="s">
        <v>22</v>
      </c>
      <c r="M3435" t="s">
        <v>23</v>
      </c>
      <c r="N3435" t="s">
        <v>22</v>
      </c>
      <c r="O3435" t="s">
        <v>22</v>
      </c>
      <c r="P3435" t="s">
        <v>29</v>
      </c>
      <c r="Q3435">
        <v>1</v>
      </c>
      <c r="R3435" t="s">
        <v>27</v>
      </c>
      <c r="S3435">
        <v>107.75</v>
      </c>
      <c r="T3435">
        <v>6521.9</v>
      </c>
      <c r="U3435">
        <v>0</v>
      </c>
    </row>
    <row r="3436" spans="1:21" x14ac:dyDescent="0.25">
      <c r="A3436" t="s">
        <v>3468</v>
      </c>
      <c r="B3436">
        <v>0</v>
      </c>
      <c r="C3436">
        <v>0</v>
      </c>
      <c r="D3436">
        <v>0</v>
      </c>
      <c r="E3436">
        <v>0</v>
      </c>
      <c r="F3436">
        <v>11</v>
      </c>
      <c r="G3436">
        <v>1</v>
      </c>
      <c r="H3436" t="s">
        <v>23</v>
      </c>
      <c r="I3436" t="s">
        <v>25</v>
      </c>
      <c r="J3436" t="s">
        <v>22</v>
      </c>
      <c r="K3436" t="s">
        <v>23</v>
      </c>
      <c r="L3436" t="s">
        <v>23</v>
      </c>
      <c r="M3436" t="s">
        <v>22</v>
      </c>
      <c r="N3436" t="s">
        <v>23</v>
      </c>
      <c r="O3436" t="s">
        <v>23</v>
      </c>
      <c r="P3436" t="s">
        <v>29</v>
      </c>
      <c r="Q3436">
        <v>1</v>
      </c>
      <c r="R3436" t="s">
        <v>30</v>
      </c>
      <c r="S3436">
        <v>54.6</v>
      </c>
      <c r="T3436">
        <v>617.85</v>
      </c>
      <c r="U3436">
        <v>0</v>
      </c>
    </row>
    <row r="3437" spans="1:21" x14ac:dyDescent="0.25">
      <c r="A3437" t="s">
        <v>3469</v>
      </c>
      <c r="B3437">
        <v>1</v>
      </c>
      <c r="C3437">
        <v>0</v>
      </c>
      <c r="D3437">
        <v>0</v>
      </c>
      <c r="E3437">
        <v>0</v>
      </c>
      <c r="F3437">
        <v>2</v>
      </c>
      <c r="G3437">
        <v>1</v>
      </c>
      <c r="H3437" t="s">
        <v>23</v>
      </c>
      <c r="I3437" t="s">
        <v>35</v>
      </c>
      <c r="J3437" t="s">
        <v>23</v>
      </c>
      <c r="K3437" t="s">
        <v>23</v>
      </c>
      <c r="L3437" t="s">
        <v>23</v>
      </c>
      <c r="M3437" t="s">
        <v>23</v>
      </c>
      <c r="N3437" t="s">
        <v>23</v>
      </c>
      <c r="O3437" t="s">
        <v>23</v>
      </c>
      <c r="P3437" t="s">
        <v>26</v>
      </c>
      <c r="Q3437">
        <v>1</v>
      </c>
      <c r="R3437" t="s">
        <v>38</v>
      </c>
      <c r="S3437">
        <v>71.3</v>
      </c>
      <c r="T3437">
        <v>157.75</v>
      </c>
      <c r="U3437">
        <v>0</v>
      </c>
    </row>
    <row r="3438" spans="1:21" x14ac:dyDescent="0.25">
      <c r="A3438" t="s">
        <v>3470</v>
      </c>
      <c r="B3438">
        <v>1</v>
      </c>
      <c r="C3438">
        <v>0</v>
      </c>
      <c r="D3438">
        <v>0</v>
      </c>
      <c r="E3438">
        <v>0</v>
      </c>
      <c r="F3438">
        <v>25</v>
      </c>
      <c r="G3438">
        <v>1</v>
      </c>
      <c r="H3438" t="s">
        <v>23</v>
      </c>
      <c r="I3438" t="s">
        <v>23</v>
      </c>
      <c r="J3438" t="s">
        <v>44</v>
      </c>
      <c r="K3438" t="s">
        <v>44</v>
      </c>
      <c r="L3438" t="s">
        <v>44</v>
      </c>
      <c r="M3438" t="s">
        <v>44</v>
      </c>
      <c r="N3438" t="s">
        <v>44</v>
      </c>
      <c r="O3438" t="s">
        <v>44</v>
      </c>
      <c r="P3438" t="s">
        <v>29</v>
      </c>
      <c r="Q3438">
        <v>1</v>
      </c>
      <c r="R3438" t="s">
        <v>33</v>
      </c>
      <c r="S3438">
        <v>19.5</v>
      </c>
      <c r="T3438">
        <v>516.29999999999995</v>
      </c>
      <c r="U3438">
        <v>0</v>
      </c>
    </row>
    <row r="3439" spans="1:21" x14ac:dyDescent="0.25">
      <c r="A3439" t="s">
        <v>3471</v>
      </c>
      <c r="B3439">
        <v>0</v>
      </c>
      <c r="C3439">
        <v>0</v>
      </c>
      <c r="D3439">
        <v>0</v>
      </c>
      <c r="E3439">
        <v>0</v>
      </c>
      <c r="F3439">
        <v>41</v>
      </c>
      <c r="G3439">
        <v>1</v>
      </c>
      <c r="H3439" t="s">
        <v>22</v>
      </c>
      <c r="I3439" t="s">
        <v>25</v>
      </c>
      <c r="J3439" t="s">
        <v>23</v>
      </c>
      <c r="K3439" t="s">
        <v>22</v>
      </c>
      <c r="L3439" t="s">
        <v>23</v>
      </c>
      <c r="M3439" t="s">
        <v>23</v>
      </c>
      <c r="N3439" t="s">
        <v>23</v>
      </c>
      <c r="O3439" t="s">
        <v>23</v>
      </c>
      <c r="P3439" t="s">
        <v>29</v>
      </c>
      <c r="Q3439">
        <v>1</v>
      </c>
      <c r="R3439" t="s">
        <v>38</v>
      </c>
      <c r="S3439">
        <v>56.3</v>
      </c>
      <c r="T3439">
        <v>2364</v>
      </c>
      <c r="U3439">
        <v>0</v>
      </c>
    </row>
    <row r="3440" spans="1:21" x14ac:dyDescent="0.25">
      <c r="A3440" t="s">
        <v>3472</v>
      </c>
      <c r="B3440">
        <v>1</v>
      </c>
      <c r="C3440">
        <v>0</v>
      </c>
      <c r="D3440">
        <v>1</v>
      </c>
      <c r="E3440">
        <v>0</v>
      </c>
      <c r="F3440">
        <v>18</v>
      </c>
      <c r="G3440">
        <v>1</v>
      </c>
      <c r="H3440" t="s">
        <v>22</v>
      </c>
      <c r="I3440" t="s">
        <v>35</v>
      </c>
      <c r="J3440" t="s">
        <v>23</v>
      </c>
      <c r="K3440" t="s">
        <v>23</v>
      </c>
      <c r="L3440" t="s">
        <v>23</v>
      </c>
      <c r="M3440" t="s">
        <v>23</v>
      </c>
      <c r="N3440" t="s">
        <v>22</v>
      </c>
      <c r="O3440" t="s">
        <v>22</v>
      </c>
      <c r="P3440" t="s">
        <v>26</v>
      </c>
      <c r="Q3440">
        <v>1</v>
      </c>
      <c r="R3440" t="s">
        <v>27</v>
      </c>
      <c r="S3440">
        <v>94.7</v>
      </c>
      <c r="T3440">
        <v>1687.95</v>
      </c>
      <c r="U3440">
        <v>1</v>
      </c>
    </row>
    <row r="3441" spans="1:21" x14ac:dyDescent="0.25">
      <c r="A3441" t="s">
        <v>3473</v>
      </c>
      <c r="B3441">
        <v>1</v>
      </c>
      <c r="C3441">
        <v>1</v>
      </c>
      <c r="D3441">
        <v>1</v>
      </c>
      <c r="E3441">
        <v>0</v>
      </c>
      <c r="F3441">
        <v>72</v>
      </c>
      <c r="G3441">
        <v>1</v>
      </c>
      <c r="H3441" t="s">
        <v>22</v>
      </c>
      <c r="I3441" t="s">
        <v>35</v>
      </c>
      <c r="J3441" t="s">
        <v>23</v>
      </c>
      <c r="K3441" t="s">
        <v>22</v>
      </c>
      <c r="L3441" t="s">
        <v>22</v>
      </c>
      <c r="M3441" t="s">
        <v>23</v>
      </c>
      <c r="N3441" t="s">
        <v>22</v>
      </c>
      <c r="O3441" t="s">
        <v>22</v>
      </c>
      <c r="P3441" t="s">
        <v>45</v>
      </c>
      <c r="Q3441">
        <v>1</v>
      </c>
      <c r="R3441" t="s">
        <v>33</v>
      </c>
      <c r="S3441">
        <v>104.15</v>
      </c>
      <c r="T3441">
        <v>7689.95</v>
      </c>
      <c r="U3441">
        <v>1</v>
      </c>
    </row>
    <row r="3442" spans="1:21" x14ac:dyDescent="0.25">
      <c r="A3442" t="s">
        <v>3474</v>
      </c>
      <c r="B3442">
        <v>0</v>
      </c>
      <c r="C3442">
        <v>0</v>
      </c>
      <c r="D3442">
        <v>1</v>
      </c>
      <c r="E3442">
        <v>1</v>
      </c>
      <c r="F3442">
        <v>71</v>
      </c>
      <c r="G3442">
        <v>1</v>
      </c>
      <c r="H3442" t="s">
        <v>22</v>
      </c>
      <c r="I3442" t="s">
        <v>25</v>
      </c>
      <c r="J3442" t="s">
        <v>22</v>
      </c>
      <c r="K3442" t="s">
        <v>22</v>
      </c>
      <c r="L3442" t="s">
        <v>22</v>
      </c>
      <c r="M3442" t="s">
        <v>22</v>
      </c>
      <c r="N3442" t="s">
        <v>22</v>
      </c>
      <c r="O3442" t="s">
        <v>22</v>
      </c>
      <c r="P3442" t="s">
        <v>45</v>
      </c>
      <c r="Q3442">
        <v>1</v>
      </c>
      <c r="R3442" t="s">
        <v>38</v>
      </c>
      <c r="S3442">
        <v>90.55</v>
      </c>
      <c r="T3442">
        <v>6239.05</v>
      </c>
      <c r="U3442">
        <v>0</v>
      </c>
    </row>
    <row r="3443" spans="1:21" x14ac:dyDescent="0.25">
      <c r="A3443" t="s">
        <v>3475</v>
      </c>
      <c r="B3443">
        <v>0</v>
      </c>
      <c r="C3443">
        <v>0</v>
      </c>
      <c r="D3443">
        <v>1</v>
      </c>
      <c r="E3443">
        <v>1</v>
      </c>
      <c r="F3443">
        <v>34</v>
      </c>
      <c r="G3443">
        <v>1</v>
      </c>
      <c r="H3443" t="s">
        <v>23</v>
      </c>
      <c r="I3443" t="s">
        <v>25</v>
      </c>
      <c r="J3443" t="s">
        <v>22</v>
      </c>
      <c r="K3443" t="s">
        <v>22</v>
      </c>
      <c r="L3443" t="s">
        <v>22</v>
      </c>
      <c r="M3443" t="s">
        <v>23</v>
      </c>
      <c r="N3443" t="s">
        <v>23</v>
      </c>
      <c r="O3443" t="s">
        <v>23</v>
      </c>
      <c r="P3443" t="s">
        <v>29</v>
      </c>
      <c r="Q3443">
        <v>1</v>
      </c>
      <c r="R3443" t="s">
        <v>30</v>
      </c>
      <c r="S3443">
        <v>60.8</v>
      </c>
      <c r="T3443">
        <v>2042.05</v>
      </c>
      <c r="U3443">
        <v>0</v>
      </c>
    </row>
    <row r="3444" spans="1:21" x14ac:dyDescent="0.25">
      <c r="A3444" t="s">
        <v>3476</v>
      </c>
      <c r="B3444">
        <v>1</v>
      </c>
      <c r="C3444">
        <v>0</v>
      </c>
      <c r="D3444">
        <v>0</v>
      </c>
      <c r="E3444">
        <v>0</v>
      </c>
      <c r="F3444">
        <v>29</v>
      </c>
      <c r="G3444">
        <v>1</v>
      </c>
      <c r="H3444" t="s">
        <v>23</v>
      </c>
      <c r="I3444" t="s">
        <v>35</v>
      </c>
      <c r="J3444" t="s">
        <v>23</v>
      </c>
      <c r="K3444" t="s">
        <v>23</v>
      </c>
      <c r="L3444" t="s">
        <v>22</v>
      </c>
      <c r="M3444" t="s">
        <v>22</v>
      </c>
      <c r="N3444" t="s">
        <v>22</v>
      </c>
      <c r="O3444" t="s">
        <v>22</v>
      </c>
      <c r="P3444" t="s">
        <v>26</v>
      </c>
      <c r="Q3444">
        <v>1</v>
      </c>
      <c r="R3444" t="s">
        <v>38</v>
      </c>
      <c r="S3444">
        <v>98.8</v>
      </c>
      <c r="T3444">
        <v>2807.1</v>
      </c>
      <c r="U3444">
        <v>0</v>
      </c>
    </row>
    <row r="3445" spans="1:21" x14ac:dyDescent="0.25">
      <c r="A3445" t="s">
        <v>3477</v>
      </c>
      <c r="B3445">
        <v>1</v>
      </c>
      <c r="C3445">
        <v>1</v>
      </c>
      <c r="D3445">
        <v>1</v>
      </c>
      <c r="E3445">
        <v>0</v>
      </c>
      <c r="F3445">
        <v>40</v>
      </c>
      <c r="G3445">
        <v>1</v>
      </c>
      <c r="H3445" t="s">
        <v>23</v>
      </c>
      <c r="I3445" t="s">
        <v>35</v>
      </c>
      <c r="J3445" t="s">
        <v>22</v>
      </c>
      <c r="K3445" t="s">
        <v>22</v>
      </c>
      <c r="L3445" t="s">
        <v>22</v>
      </c>
      <c r="M3445" t="s">
        <v>22</v>
      </c>
      <c r="N3445" t="s">
        <v>22</v>
      </c>
      <c r="O3445" t="s">
        <v>23</v>
      </c>
      <c r="P3445" t="s">
        <v>29</v>
      </c>
      <c r="Q3445">
        <v>1</v>
      </c>
      <c r="R3445" t="s">
        <v>38</v>
      </c>
      <c r="S3445">
        <v>98.15</v>
      </c>
      <c r="T3445">
        <v>4116.8</v>
      </c>
      <c r="U3445">
        <v>0</v>
      </c>
    </row>
    <row r="3446" spans="1:21" x14ac:dyDescent="0.25">
      <c r="A3446" t="s">
        <v>3478</v>
      </c>
      <c r="B3446">
        <v>1</v>
      </c>
      <c r="C3446">
        <v>0</v>
      </c>
      <c r="D3446">
        <v>1</v>
      </c>
      <c r="E3446">
        <v>0</v>
      </c>
      <c r="F3446">
        <v>36</v>
      </c>
      <c r="G3446">
        <v>0</v>
      </c>
      <c r="H3446" t="s">
        <v>24</v>
      </c>
      <c r="I3446" t="s">
        <v>25</v>
      </c>
      <c r="J3446" t="s">
        <v>22</v>
      </c>
      <c r="K3446" t="s">
        <v>23</v>
      </c>
      <c r="L3446" t="s">
        <v>22</v>
      </c>
      <c r="M3446" t="s">
        <v>23</v>
      </c>
      <c r="N3446" t="s">
        <v>23</v>
      </c>
      <c r="O3446" t="s">
        <v>23</v>
      </c>
      <c r="P3446" t="s">
        <v>29</v>
      </c>
      <c r="Q3446">
        <v>0</v>
      </c>
      <c r="R3446" t="s">
        <v>30</v>
      </c>
      <c r="S3446">
        <v>35.35</v>
      </c>
      <c r="T3446">
        <v>1317.95</v>
      </c>
      <c r="U3446">
        <v>0</v>
      </c>
    </row>
    <row r="3447" spans="1:21" x14ac:dyDescent="0.25">
      <c r="A3447" t="s">
        <v>3479</v>
      </c>
      <c r="B3447">
        <v>0</v>
      </c>
      <c r="C3447">
        <v>0</v>
      </c>
      <c r="D3447">
        <v>1</v>
      </c>
      <c r="E3447">
        <v>0</v>
      </c>
      <c r="F3447">
        <v>46</v>
      </c>
      <c r="G3447">
        <v>1</v>
      </c>
      <c r="H3447" t="s">
        <v>22</v>
      </c>
      <c r="I3447" t="s">
        <v>35</v>
      </c>
      <c r="J3447" t="s">
        <v>23</v>
      </c>
      <c r="K3447" t="s">
        <v>22</v>
      </c>
      <c r="L3447" t="s">
        <v>23</v>
      </c>
      <c r="M3447" t="s">
        <v>22</v>
      </c>
      <c r="N3447" t="s">
        <v>22</v>
      </c>
      <c r="O3447" t="s">
        <v>22</v>
      </c>
      <c r="P3447" t="s">
        <v>29</v>
      </c>
      <c r="Q3447">
        <v>1</v>
      </c>
      <c r="R3447" t="s">
        <v>27</v>
      </c>
      <c r="S3447">
        <v>103.15</v>
      </c>
      <c r="T3447">
        <v>4594.6499999999996</v>
      </c>
      <c r="U3447">
        <v>0</v>
      </c>
    </row>
    <row r="3448" spans="1:21" x14ac:dyDescent="0.25">
      <c r="A3448" t="s">
        <v>3480</v>
      </c>
      <c r="B3448">
        <v>0</v>
      </c>
      <c r="C3448">
        <v>0</v>
      </c>
      <c r="D3448">
        <v>0</v>
      </c>
      <c r="E3448">
        <v>0</v>
      </c>
      <c r="F3448">
        <v>58</v>
      </c>
      <c r="G3448">
        <v>1</v>
      </c>
      <c r="H3448" t="s">
        <v>22</v>
      </c>
      <c r="I3448" t="s">
        <v>35</v>
      </c>
      <c r="J3448" t="s">
        <v>22</v>
      </c>
      <c r="K3448" t="s">
        <v>22</v>
      </c>
      <c r="L3448" t="s">
        <v>22</v>
      </c>
      <c r="M3448" t="s">
        <v>23</v>
      </c>
      <c r="N3448" t="s">
        <v>22</v>
      </c>
      <c r="O3448" t="s">
        <v>22</v>
      </c>
      <c r="P3448" t="s">
        <v>29</v>
      </c>
      <c r="Q3448">
        <v>1</v>
      </c>
      <c r="R3448" t="s">
        <v>27</v>
      </c>
      <c r="S3448">
        <v>107.75</v>
      </c>
      <c r="T3448">
        <v>6332.75</v>
      </c>
      <c r="U3448">
        <v>0</v>
      </c>
    </row>
    <row r="3449" spans="1:21" x14ac:dyDescent="0.25">
      <c r="A3449" t="s">
        <v>3481</v>
      </c>
      <c r="B3449">
        <v>1</v>
      </c>
      <c r="C3449">
        <v>0</v>
      </c>
      <c r="D3449">
        <v>0</v>
      </c>
      <c r="E3449">
        <v>0</v>
      </c>
      <c r="F3449">
        <v>39</v>
      </c>
      <c r="G3449">
        <v>1</v>
      </c>
      <c r="H3449" t="s">
        <v>22</v>
      </c>
      <c r="I3449" t="s">
        <v>35</v>
      </c>
      <c r="J3449" t="s">
        <v>23</v>
      </c>
      <c r="K3449" t="s">
        <v>22</v>
      </c>
      <c r="L3449" t="s">
        <v>23</v>
      </c>
      <c r="M3449" t="s">
        <v>23</v>
      </c>
      <c r="N3449" t="s">
        <v>23</v>
      </c>
      <c r="O3449" t="s">
        <v>23</v>
      </c>
      <c r="P3449" t="s">
        <v>29</v>
      </c>
      <c r="Q3449">
        <v>0</v>
      </c>
      <c r="R3449" t="s">
        <v>38</v>
      </c>
      <c r="S3449">
        <v>81.400000000000006</v>
      </c>
      <c r="T3449">
        <v>3213.75</v>
      </c>
      <c r="U3449">
        <v>0</v>
      </c>
    </row>
    <row r="3450" spans="1:21" x14ac:dyDescent="0.25">
      <c r="A3450" t="s">
        <v>3482</v>
      </c>
      <c r="B3450">
        <v>1</v>
      </c>
      <c r="C3450">
        <v>0</v>
      </c>
      <c r="D3450">
        <v>1</v>
      </c>
      <c r="E3450">
        <v>1</v>
      </c>
      <c r="F3450">
        <v>4</v>
      </c>
      <c r="G3450">
        <v>1</v>
      </c>
      <c r="H3450" t="s">
        <v>23</v>
      </c>
      <c r="I3450" t="s">
        <v>25</v>
      </c>
      <c r="J3450" t="s">
        <v>23</v>
      </c>
      <c r="K3450" t="s">
        <v>23</v>
      </c>
      <c r="L3450" t="s">
        <v>23</v>
      </c>
      <c r="M3450" t="s">
        <v>22</v>
      </c>
      <c r="N3450" t="s">
        <v>23</v>
      </c>
      <c r="O3450" t="s">
        <v>22</v>
      </c>
      <c r="P3450" t="s">
        <v>26</v>
      </c>
      <c r="Q3450">
        <v>0</v>
      </c>
      <c r="R3450" t="s">
        <v>38</v>
      </c>
      <c r="S3450">
        <v>61.45</v>
      </c>
      <c r="T3450">
        <v>229.55</v>
      </c>
      <c r="U3450">
        <v>1</v>
      </c>
    </row>
    <row r="3451" spans="1:21" x14ac:dyDescent="0.25">
      <c r="A3451" t="s">
        <v>3483</v>
      </c>
      <c r="B3451">
        <v>0</v>
      </c>
      <c r="C3451">
        <v>0</v>
      </c>
      <c r="D3451">
        <v>1</v>
      </c>
      <c r="E3451">
        <v>1</v>
      </c>
      <c r="F3451">
        <v>52</v>
      </c>
      <c r="G3451">
        <v>1</v>
      </c>
      <c r="H3451" t="s">
        <v>22</v>
      </c>
      <c r="I3451" t="s">
        <v>35</v>
      </c>
      <c r="J3451" t="s">
        <v>23</v>
      </c>
      <c r="K3451" t="s">
        <v>22</v>
      </c>
      <c r="L3451" t="s">
        <v>22</v>
      </c>
      <c r="M3451" t="s">
        <v>23</v>
      </c>
      <c r="N3451" t="s">
        <v>22</v>
      </c>
      <c r="O3451" t="s">
        <v>23</v>
      </c>
      <c r="P3451" t="s">
        <v>29</v>
      </c>
      <c r="Q3451">
        <v>1</v>
      </c>
      <c r="R3451" t="s">
        <v>38</v>
      </c>
      <c r="S3451">
        <v>95.7</v>
      </c>
      <c r="T3451">
        <v>4976.1499999999996</v>
      </c>
      <c r="U3451">
        <v>0</v>
      </c>
    </row>
    <row r="3452" spans="1:21" x14ac:dyDescent="0.25">
      <c r="A3452" t="s">
        <v>3484</v>
      </c>
      <c r="B3452">
        <v>1</v>
      </c>
      <c r="C3452">
        <v>1</v>
      </c>
      <c r="D3452">
        <v>1</v>
      </c>
      <c r="E3452">
        <v>0</v>
      </c>
      <c r="F3452">
        <v>70</v>
      </c>
      <c r="G3452">
        <v>1</v>
      </c>
      <c r="H3452" t="s">
        <v>22</v>
      </c>
      <c r="I3452" t="s">
        <v>35</v>
      </c>
      <c r="J3452" t="s">
        <v>23</v>
      </c>
      <c r="K3452" t="s">
        <v>22</v>
      </c>
      <c r="L3452" t="s">
        <v>22</v>
      </c>
      <c r="M3452" t="s">
        <v>23</v>
      </c>
      <c r="N3452" t="s">
        <v>22</v>
      </c>
      <c r="O3452" t="s">
        <v>22</v>
      </c>
      <c r="P3452" t="s">
        <v>29</v>
      </c>
      <c r="Q3452">
        <v>1</v>
      </c>
      <c r="R3452" t="s">
        <v>27</v>
      </c>
      <c r="S3452">
        <v>104.8</v>
      </c>
      <c r="T3452">
        <v>7308.95</v>
      </c>
      <c r="U3452">
        <v>0</v>
      </c>
    </row>
    <row r="3453" spans="1:21" x14ac:dyDescent="0.25">
      <c r="A3453" t="s">
        <v>3485</v>
      </c>
      <c r="B3453">
        <v>1</v>
      </c>
      <c r="C3453">
        <v>1</v>
      </c>
      <c r="D3453">
        <v>1</v>
      </c>
      <c r="E3453">
        <v>0</v>
      </c>
      <c r="F3453">
        <v>65</v>
      </c>
      <c r="G3453">
        <v>1</v>
      </c>
      <c r="H3453" t="s">
        <v>23</v>
      </c>
      <c r="I3453" t="s">
        <v>35</v>
      </c>
      <c r="J3453" t="s">
        <v>23</v>
      </c>
      <c r="K3453" t="s">
        <v>23</v>
      </c>
      <c r="L3453" t="s">
        <v>23</v>
      </c>
      <c r="M3453" t="s">
        <v>23</v>
      </c>
      <c r="N3453" t="s">
        <v>23</v>
      </c>
      <c r="O3453" t="s">
        <v>23</v>
      </c>
      <c r="P3453" t="s">
        <v>29</v>
      </c>
      <c r="Q3453">
        <v>1</v>
      </c>
      <c r="R3453" t="s">
        <v>33</v>
      </c>
      <c r="S3453">
        <v>70.95</v>
      </c>
      <c r="T3453">
        <v>4555.2</v>
      </c>
      <c r="U3453">
        <v>0</v>
      </c>
    </row>
    <row r="3454" spans="1:21" x14ac:dyDescent="0.25">
      <c r="A3454" t="s">
        <v>3486</v>
      </c>
      <c r="B3454">
        <v>1</v>
      </c>
      <c r="C3454">
        <v>0</v>
      </c>
      <c r="D3454">
        <v>0</v>
      </c>
      <c r="E3454">
        <v>0</v>
      </c>
      <c r="F3454">
        <v>1</v>
      </c>
      <c r="G3454">
        <v>1</v>
      </c>
      <c r="H3454" t="s">
        <v>23</v>
      </c>
      <c r="I3454" t="s">
        <v>25</v>
      </c>
      <c r="J3454" t="s">
        <v>23</v>
      </c>
      <c r="K3454" t="s">
        <v>23</v>
      </c>
      <c r="L3454" t="s">
        <v>23</v>
      </c>
      <c r="M3454" t="s">
        <v>23</v>
      </c>
      <c r="N3454" t="s">
        <v>23</v>
      </c>
      <c r="O3454" t="s">
        <v>23</v>
      </c>
      <c r="P3454" t="s">
        <v>26</v>
      </c>
      <c r="Q3454">
        <v>1</v>
      </c>
      <c r="R3454" t="s">
        <v>30</v>
      </c>
      <c r="S3454">
        <v>44.95</v>
      </c>
      <c r="T3454">
        <v>44.95</v>
      </c>
      <c r="U3454">
        <v>0</v>
      </c>
    </row>
    <row r="3455" spans="1:21" x14ac:dyDescent="0.25">
      <c r="A3455" t="s">
        <v>3487</v>
      </c>
      <c r="B3455">
        <v>0</v>
      </c>
      <c r="C3455">
        <v>0</v>
      </c>
      <c r="D3455">
        <v>1</v>
      </c>
      <c r="E3455">
        <v>0</v>
      </c>
      <c r="F3455">
        <v>70</v>
      </c>
      <c r="G3455">
        <v>1</v>
      </c>
      <c r="H3455" t="s">
        <v>22</v>
      </c>
      <c r="I3455" t="s">
        <v>35</v>
      </c>
      <c r="J3455" t="s">
        <v>23</v>
      </c>
      <c r="K3455" t="s">
        <v>23</v>
      </c>
      <c r="L3455" t="s">
        <v>22</v>
      </c>
      <c r="M3455" t="s">
        <v>23</v>
      </c>
      <c r="N3455" t="s">
        <v>22</v>
      </c>
      <c r="O3455" t="s">
        <v>22</v>
      </c>
      <c r="P3455" t="s">
        <v>29</v>
      </c>
      <c r="Q3455">
        <v>1</v>
      </c>
      <c r="R3455" t="s">
        <v>27</v>
      </c>
      <c r="S3455">
        <v>97.65</v>
      </c>
      <c r="T3455">
        <v>6982.5</v>
      </c>
      <c r="U3455">
        <v>0</v>
      </c>
    </row>
    <row r="3456" spans="1:21" x14ac:dyDescent="0.25">
      <c r="A3456" t="s">
        <v>3488</v>
      </c>
      <c r="B3456">
        <v>0</v>
      </c>
      <c r="C3456">
        <v>1</v>
      </c>
      <c r="D3456">
        <v>1</v>
      </c>
      <c r="E3456">
        <v>1</v>
      </c>
      <c r="F3456">
        <v>29</v>
      </c>
      <c r="G3456">
        <v>0</v>
      </c>
      <c r="H3456" t="s">
        <v>24</v>
      </c>
      <c r="I3456" t="s">
        <v>25</v>
      </c>
      <c r="J3456" t="s">
        <v>23</v>
      </c>
      <c r="K3456" t="s">
        <v>22</v>
      </c>
      <c r="L3456" t="s">
        <v>22</v>
      </c>
      <c r="M3456" t="s">
        <v>23</v>
      </c>
      <c r="N3456" t="s">
        <v>23</v>
      </c>
      <c r="O3456" t="s">
        <v>23</v>
      </c>
      <c r="P3456" t="s">
        <v>26</v>
      </c>
      <c r="Q3456">
        <v>1</v>
      </c>
      <c r="R3456" t="s">
        <v>30</v>
      </c>
      <c r="S3456">
        <v>35.65</v>
      </c>
      <c r="T3456">
        <v>1025.1500000000001</v>
      </c>
      <c r="U3456">
        <v>0</v>
      </c>
    </row>
    <row r="3457" spans="1:21" x14ac:dyDescent="0.25">
      <c r="A3457" t="s">
        <v>3489</v>
      </c>
      <c r="B3457">
        <v>1</v>
      </c>
      <c r="C3457">
        <v>0</v>
      </c>
      <c r="D3457">
        <v>0</v>
      </c>
      <c r="E3457">
        <v>0</v>
      </c>
      <c r="F3457">
        <v>1</v>
      </c>
      <c r="G3457">
        <v>1</v>
      </c>
      <c r="H3457" t="s">
        <v>23</v>
      </c>
      <c r="I3457" t="s">
        <v>35</v>
      </c>
      <c r="J3457" t="s">
        <v>23</v>
      </c>
      <c r="K3457" t="s">
        <v>23</v>
      </c>
      <c r="L3457" t="s">
        <v>23</v>
      </c>
      <c r="M3457" t="s">
        <v>23</v>
      </c>
      <c r="N3457" t="s">
        <v>22</v>
      </c>
      <c r="O3457" t="s">
        <v>22</v>
      </c>
      <c r="P3457" t="s">
        <v>26</v>
      </c>
      <c r="Q3457">
        <v>1</v>
      </c>
      <c r="R3457" t="s">
        <v>27</v>
      </c>
      <c r="S3457">
        <v>90.55</v>
      </c>
      <c r="T3457">
        <v>90.55</v>
      </c>
      <c r="U3457">
        <v>1</v>
      </c>
    </row>
    <row r="3458" spans="1:21" x14ac:dyDescent="0.25">
      <c r="A3458" t="s">
        <v>3490</v>
      </c>
      <c r="B3458">
        <v>0</v>
      </c>
      <c r="C3458">
        <v>0</v>
      </c>
      <c r="D3458">
        <v>0</v>
      </c>
      <c r="E3458">
        <v>0</v>
      </c>
      <c r="F3458">
        <v>67</v>
      </c>
      <c r="G3458">
        <v>1</v>
      </c>
      <c r="H3458" t="s">
        <v>22</v>
      </c>
      <c r="I3458" t="s">
        <v>25</v>
      </c>
      <c r="J3458" t="s">
        <v>22</v>
      </c>
      <c r="K3458" t="s">
        <v>23</v>
      </c>
      <c r="L3458" t="s">
        <v>22</v>
      </c>
      <c r="M3458" t="s">
        <v>22</v>
      </c>
      <c r="N3458" t="s">
        <v>22</v>
      </c>
      <c r="O3458" t="s">
        <v>22</v>
      </c>
      <c r="P3458" t="s">
        <v>45</v>
      </c>
      <c r="Q3458">
        <v>1</v>
      </c>
      <c r="R3458" t="s">
        <v>30</v>
      </c>
      <c r="S3458">
        <v>85.25</v>
      </c>
      <c r="T3458">
        <v>5714.2</v>
      </c>
      <c r="U3458">
        <v>0</v>
      </c>
    </row>
    <row r="3459" spans="1:21" x14ac:dyDescent="0.25">
      <c r="A3459" t="s">
        <v>3491</v>
      </c>
      <c r="B3459">
        <v>0</v>
      </c>
      <c r="C3459">
        <v>0</v>
      </c>
      <c r="D3459">
        <v>0</v>
      </c>
      <c r="E3459">
        <v>0</v>
      </c>
      <c r="F3459">
        <v>1</v>
      </c>
      <c r="G3459">
        <v>1</v>
      </c>
      <c r="H3459" t="s">
        <v>23</v>
      </c>
      <c r="I3459" t="s">
        <v>23</v>
      </c>
      <c r="J3459" t="s">
        <v>44</v>
      </c>
      <c r="K3459" t="s">
        <v>44</v>
      </c>
      <c r="L3459" t="s">
        <v>44</v>
      </c>
      <c r="M3459" t="s">
        <v>44</v>
      </c>
      <c r="N3459" t="s">
        <v>44</v>
      </c>
      <c r="O3459" t="s">
        <v>44</v>
      </c>
      <c r="P3459" t="s">
        <v>26</v>
      </c>
      <c r="Q3459">
        <v>1</v>
      </c>
      <c r="R3459" t="s">
        <v>30</v>
      </c>
      <c r="S3459">
        <v>19.5</v>
      </c>
      <c r="T3459">
        <v>19.5</v>
      </c>
      <c r="U3459">
        <v>0</v>
      </c>
    </row>
    <row r="3460" spans="1:21" x14ac:dyDescent="0.25">
      <c r="A3460" t="s">
        <v>3492</v>
      </c>
      <c r="B3460">
        <v>0</v>
      </c>
      <c r="C3460">
        <v>0</v>
      </c>
      <c r="D3460">
        <v>0</v>
      </c>
      <c r="E3460">
        <v>0</v>
      </c>
      <c r="F3460">
        <v>26</v>
      </c>
      <c r="G3460">
        <v>1</v>
      </c>
      <c r="H3460" t="s">
        <v>23</v>
      </c>
      <c r="I3460" t="s">
        <v>35</v>
      </c>
      <c r="J3460" t="s">
        <v>23</v>
      </c>
      <c r="K3460" t="s">
        <v>23</v>
      </c>
      <c r="L3460" t="s">
        <v>23</v>
      </c>
      <c r="M3460" t="s">
        <v>23</v>
      </c>
      <c r="N3460" t="s">
        <v>22</v>
      </c>
      <c r="O3460" t="s">
        <v>22</v>
      </c>
      <c r="P3460" t="s">
        <v>26</v>
      </c>
      <c r="Q3460">
        <v>1</v>
      </c>
      <c r="R3460" t="s">
        <v>33</v>
      </c>
      <c r="S3460">
        <v>88.8</v>
      </c>
      <c r="T3460">
        <v>2274.35</v>
      </c>
      <c r="U3460">
        <v>1</v>
      </c>
    </row>
    <row r="3461" spans="1:21" x14ac:dyDescent="0.25">
      <c r="A3461" t="s">
        <v>3493</v>
      </c>
      <c r="B3461">
        <v>0</v>
      </c>
      <c r="C3461">
        <v>0</v>
      </c>
      <c r="D3461">
        <v>1</v>
      </c>
      <c r="E3461">
        <v>1</v>
      </c>
      <c r="F3461">
        <v>30</v>
      </c>
      <c r="G3461">
        <v>1</v>
      </c>
      <c r="H3461" t="s">
        <v>22</v>
      </c>
      <c r="I3461" t="s">
        <v>23</v>
      </c>
      <c r="J3461" t="s">
        <v>44</v>
      </c>
      <c r="K3461" t="s">
        <v>44</v>
      </c>
      <c r="L3461" t="s">
        <v>44</v>
      </c>
      <c r="M3461" t="s">
        <v>44</v>
      </c>
      <c r="N3461" t="s">
        <v>44</v>
      </c>
      <c r="O3461" t="s">
        <v>44</v>
      </c>
      <c r="P3461" t="s">
        <v>45</v>
      </c>
      <c r="Q3461">
        <v>1</v>
      </c>
      <c r="R3461" t="s">
        <v>30</v>
      </c>
      <c r="S3461">
        <v>25.1</v>
      </c>
      <c r="T3461">
        <v>789.55</v>
      </c>
      <c r="U3461">
        <v>0</v>
      </c>
    </row>
    <row r="3462" spans="1:21" x14ac:dyDescent="0.25">
      <c r="A3462" t="s">
        <v>3494</v>
      </c>
      <c r="B3462">
        <v>0</v>
      </c>
      <c r="C3462">
        <v>0</v>
      </c>
      <c r="D3462">
        <v>1</v>
      </c>
      <c r="E3462">
        <v>0</v>
      </c>
      <c r="F3462">
        <v>48</v>
      </c>
      <c r="G3462">
        <v>1</v>
      </c>
      <c r="H3462" t="s">
        <v>23</v>
      </c>
      <c r="I3462" t="s">
        <v>35</v>
      </c>
      <c r="J3462" t="s">
        <v>23</v>
      </c>
      <c r="K3462" t="s">
        <v>23</v>
      </c>
      <c r="L3462" t="s">
        <v>22</v>
      </c>
      <c r="M3462" t="s">
        <v>22</v>
      </c>
      <c r="N3462" t="s">
        <v>22</v>
      </c>
      <c r="O3462" t="s">
        <v>22</v>
      </c>
      <c r="P3462" t="s">
        <v>26</v>
      </c>
      <c r="Q3462">
        <v>1</v>
      </c>
      <c r="R3462" t="s">
        <v>38</v>
      </c>
      <c r="S3462">
        <v>100.05</v>
      </c>
      <c r="T3462">
        <v>4834</v>
      </c>
      <c r="U3462">
        <v>0</v>
      </c>
    </row>
    <row r="3463" spans="1:21" x14ac:dyDescent="0.25">
      <c r="A3463" t="s">
        <v>3495</v>
      </c>
      <c r="B3463">
        <v>0</v>
      </c>
      <c r="C3463">
        <v>0</v>
      </c>
      <c r="D3463">
        <v>1</v>
      </c>
      <c r="E3463">
        <v>1</v>
      </c>
      <c r="F3463">
        <v>55</v>
      </c>
      <c r="G3463">
        <v>1</v>
      </c>
      <c r="H3463" t="s">
        <v>23</v>
      </c>
      <c r="I3463" t="s">
        <v>25</v>
      </c>
      <c r="J3463" t="s">
        <v>22</v>
      </c>
      <c r="K3463" t="s">
        <v>22</v>
      </c>
      <c r="L3463" t="s">
        <v>23</v>
      </c>
      <c r="M3463" t="s">
        <v>23</v>
      </c>
      <c r="N3463" t="s">
        <v>23</v>
      </c>
      <c r="O3463" t="s">
        <v>23</v>
      </c>
      <c r="P3463" t="s">
        <v>26</v>
      </c>
      <c r="Q3463">
        <v>0</v>
      </c>
      <c r="R3463" t="s">
        <v>27</v>
      </c>
      <c r="S3463">
        <v>55.7</v>
      </c>
      <c r="T3463">
        <v>3131.8</v>
      </c>
      <c r="U3463">
        <v>0</v>
      </c>
    </row>
    <row r="3464" spans="1:21" x14ac:dyDescent="0.25">
      <c r="A3464" t="s">
        <v>3496</v>
      </c>
      <c r="B3464">
        <v>1</v>
      </c>
      <c r="C3464">
        <v>0</v>
      </c>
      <c r="D3464">
        <v>0</v>
      </c>
      <c r="E3464">
        <v>0</v>
      </c>
      <c r="F3464">
        <v>7</v>
      </c>
      <c r="G3464">
        <v>1</v>
      </c>
      <c r="H3464" t="s">
        <v>22</v>
      </c>
      <c r="I3464" t="s">
        <v>35</v>
      </c>
      <c r="J3464" t="s">
        <v>23</v>
      </c>
      <c r="K3464" t="s">
        <v>23</v>
      </c>
      <c r="L3464" t="s">
        <v>23</v>
      </c>
      <c r="M3464" t="s">
        <v>23</v>
      </c>
      <c r="N3464" t="s">
        <v>23</v>
      </c>
      <c r="O3464" t="s">
        <v>22</v>
      </c>
      <c r="P3464" t="s">
        <v>26</v>
      </c>
      <c r="Q3464">
        <v>1</v>
      </c>
      <c r="R3464" t="s">
        <v>30</v>
      </c>
      <c r="S3464">
        <v>85.2</v>
      </c>
      <c r="T3464">
        <v>602.54999999999995</v>
      </c>
      <c r="U3464">
        <v>1</v>
      </c>
    </row>
    <row r="3465" spans="1:21" x14ac:dyDescent="0.25">
      <c r="A3465" t="s">
        <v>3497</v>
      </c>
      <c r="B3465">
        <v>1</v>
      </c>
      <c r="C3465">
        <v>0</v>
      </c>
      <c r="D3465">
        <v>0</v>
      </c>
      <c r="E3465">
        <v>0</v>
      </c>
      <c r="F3465">
        <v>37</v>
      </c>
      <c r="G3465">
        <v>1</v>
      </c>
      <c r="H3465" t="s">
        <v>22</v>
      </c>
      <c r="I3465" t="s">
        <v>35</v>
      </c>
      <c r="J3465" t="s">
        <v>22</v>
      </c>
      <c r="K3465" t="s">
        <v>23</v>
      </c>
      <c r="L3465" t="s">
        <v>23</v>
      </c>
      <c r="M3465" t="s">
        <v>23</v>
      </c>
      <c r="N3465" t="s">
        <v>22</v>
      </c>
      <c r="O3465" t="s">
        <v>23</v>
      </c>
      <c r="P3465" t="s">
        <v>26</v>
      </c>
      <c r="Q3465">
        <v>1</v>
      </c>
      <c r="R3465" t="s">
        <v>27</v>
      </c>
      <c r="S3465">
        <v>91.15</v>
      </c>
      <c r="T3465">
        <v>3369.25</v>
      </c>
      <c r="U3465">
        <v>0</v>
      </c>
    </row>
    <row r="3466" spans="1:21" x14ac:dyDescent="0.25">
      <c r="A3466" t="s">
        <v>3498</v>
      </c>
      <c r="B3466">
        <v>0</v>
      </c>
      <c r="C3466">
        <v>0</v>
      </c>
      <c r="D3466">
        <v>1</v>
      </c>
      <c r="E3466">
        <v>0</v>
      </c>
      <c r="F3466">
        <v>31</v>
      </c>
      <c r="G3466">
        <v>1</v>
      </c>
      <c r="H3466" t="s">
        <v>23</v>
      </c>
      <c r="I3466" t="s">
        <v>35</v>
      </c>
      <c r="J3466" t="s">
        <v>23</v>
      </c>
      <c r="K3466" t="s">
        <v>22</v>
      </c>
      <c r="L3466" t="s">
        <v>23</v>
      </c>
      <c r="M3466" t="s">
        <v>23</v>
      </c>
      <c r="N3466" t="s">
        <v>23</v>
      </c>
      <c r="O3466" t="s">
        <v>22</v>
      </c>
      <c r="P3466" t="s">
        <v>26</v>
      </c>
      <c r="Q3466">
        <v>1</v>
      </c>
      <c r="R3466" t="s">
        <v>33</v>
      </c>
      <c r="S3466">
        <v>83.85</v>
      </c>
      <c r="T3466">
        <v>2674.15</v>
      </c>
      <c r="U3466">
        <v>0</v>
      </c>
    </row>
    <row r="3467" spans="1:21" x14ac:dyDescent="0.25">
      <c r="A3467" t="s">
        <v>3499</v>
      </c>
      <c r="B3467">
        <v>1</v>
      </c>
      <c r="C3467">
        <v>0</v>
      </c>
      <c r="D3467">
        <v>0</v>
      </c>
      <c r="E3467">
        <v>0</v>
      </c>
      <c r="F3467">
        <v>4</v>
      </c>
      <c r="G3467">
        <v>1</v>
      </c>
      <c r="H3467" t="s">
        <v>23</v>
      </c>
      <c r="I3467" t="s">
        <v>25</v>
      </c>
      <c r="J3467" t="s">
        <v>23</v>
      </c>
      <c r="K3467" t="s">
        <v>23</v>
      </c>
      <c r="L3467" t="s">
        <v>23</v>
      </c>
      <c r="M3467" t="s">
        <v>23</v>
      </c>
      <c r="N3467" t="s">
        <v>23</v>
      </c>
      <c r="O3467" t="s">
        <v>23</v>
      </c>
      <c r="P3467" t="s">
        <v>26</v>
      </c>
      <c r="Q3467">
        <v>1</v>
      </c>
      <c r="R3467" t="s">
        <v>27</v>
      </c>
      <c r="S3467">
        <v>45.9</v>
      </c>
      <c r="T3467">
        <v>199.75</v>
      </c>
      <c r="U3467">
        <v>0</v>
      </c>
    </row>
    <row r="3468" spans="1:21" x14ac:dyDescent="0.25">
      <c r="A3468" t="s">
        <v>3500</v>
      </c>
      <c r="B3468">
        <v>1</v>
      </c>
      <c r="C3468">
        <v>0</v>
      </c>
      <c r="D3468">
        <v>1</v>
      </c>
      <c r="E3468">
        <v>1</v>
      </c>
      <c r="F3468">
        <v>72</v>
      </c>
      <c r="G3468">
        <v>1</v>
      </c>
      <c r="H3468" t="s">
        <v>22</v>
      </c>
      <c r="I3468" t="s">
        <v>23</v>
      </c>
      <c r="J3468" t="s">
        <v>44</v>
      </c>
      <c r="K3468" t="s">
        <v>44</v>
      </c>
      <c r="L3468" t="s">
        <v>44</v>
      </c>
      <c r="M3468" t="s">
        <v>44</v>
      </c>
      <c r="N3468" t="s">
        <v>44</v>
      </c>
      <c r="O3468" t="s">
        <v>44</v>
      </c>
      <c r="P3468" t="s">
        <v>45</v>
      </c>
      <c r="Q3468">
        <v>1</v>
      </c>
      <c r="R3468" t="s">
        <v>38</v>
      </c>
      <c r="S3468">
        <v>25.1</v>
      </c>
      <c r="T3468">
        <v>1790.8</v>
      </c>
      <c r="U3468">
        <v>0</v>
      </c>
    </row>
    <row r="3469" spans="1:21" x14ac:dyDescent="0.25">
      <c r="A3469" t="s">
        <v>3501</v>
      </c>
      <c r="B3469">
        <v>1</v>
      </c>
      <c r="C3469">
        <v>1</v>
      </c>
      <c r="D3469">
        <v>0</v>
      </c>
      <c r="E3469">
        <v>0</v>
      </c>
      <c r="F3469">
        <v>5</v>
      </c>
      <c r="G3469">
        <v>1</v>
      </c>
      <c r="H3469" t="s">
        <v>23</v>
      </c>
      <c r="I3469" t="s">
        <v>35</v>
      </c>
      <c r="J3469" t="s">
        <v>23</v>
      </c>
      <c r="K3469" t="s">
        <v>23</v>
      </c>
      <c r="L3469" t="s">
        <v>23</v>
      </c>
      <c r="M3469" t="s">
        <v>23</v>
      </c>
      <c r="N3469" t="s">
        <v>22</v>
      </c>
      <c r="O3469" t="s">
        <v>22</v>
      </c>
      <c r="P3469" t="s">
        <v>26</v>
      </c>
      <c r="Q3469">
        <v>1</v>
      </c>
      <c r="R3469" t="s">
        <v>27</v>
      </c>
      <c r="S3469">
        <v>91.4</v>
      </c>
      <c r="T3469">
        <v>449.75</v>
      </c>
      <c r="U3469">
        <v>1</v>
      </c>
    </row>
    <row r="3470" spans="1:21" x14ac:dyDescent="0.25">
      <c r="A3470" t="s">
        <v>3502</v>
      </c>
      <c r="B3470">
        <v>1</v>
      </c>
      <c r="C3470">
        <v>0</v>
      </c>
      <c r="D3470">
        <v>1</v>
      </c>
      <c r="E3470">
        <v>1</v>
      </c>
      <c r="F3470">
        <v>1</v>
      </c>
      <c r="G3470">
        <v>1</v>
      </c>
      <c r="H3470" t="s">
        <v>23</v>
      </c>
      <c r="I3470" t="s">
        <v>23</v>
      </c>
      <c r="J3470" t="s">
        <v>44</v>
      </c>
      <c r="K3470" t="s">
        <v>44</v>
      </c>
      <c r="L3470" t="s">
        <v>44</v>
      </c>
      <c r="M3470" t="s">
        <v>44</v>
      </c>
      <c r="N3470" t="s">
        <v>44</v>
      </c>
      <c r="O3470" t="s">
        <v>44</v>
      </c>
      <c r="P3470" t="s">
        <v>26</v>
      </c>
      <c r="Q3470">
        <v>0</v>
      </c>
      <c r="R3470" t="s">
        <v>30</v>
      </c>
      <c r="S3470">
        <v>19.7</v>
      </c>
      <c r="T3470">
        <v>19.7</v>
      </c>
      <c r="U3470">
        <v>0</v>
      </c>
    </row>
    <row r="3471" spans="1:21" x14ac:dyDescent="0.25">
      <c r="A3471" t="s">
        <v>3503</v>
      </c>
      <c r="B3471">
        <v>0</v>
      </c>
      <c r="C3471">
        <v>1</v>
      </c>
      <c r="D3471">
        <v>0</v>
      </c>
      <c r="E3471">
        <v>0</v>
      </c>
      <c r="F3471">
        <v>15</v>
      </c>
      <c r="G3471">
        <v>1</v>
      </c>
      <c r="H3471" t="s">
        <v>23</v>
      </c>
      <c r="I3471" t="s">
        <v>35</v>
      </c>
      <c r="J3471" t="s">
        <v>23</v>
      </c>
      <c r="K3471" t="s">
        <v>23</v>
      </c>
      <c r="L3471" t="s">
        <v>23</v>
      </c>
      <c r="M3471" t="s">
        <v>23</v>
      </c>
      <c r="N3471" t="s">
        <v>22</v>
      </c>
      <c r="O3471" t="s">
        <v>22</v>
      </c>
      <c r="P3471" t="s">
        <v>26</v>
      </c>
      <c r="Q3471">
        <v>1</v>
      </c>
      <c r="R3471" t="s">
        <v>27</v>
      </c>
      <c r="S3471">
        <v>91.5</v>
      </c>
      <c r="T3471">
        <v>1400.3</v>
      </c>
      <c r="U3471">
        <v>0</v>
      </c>
    </row>
    <row r="3472" spans="1:21" x14ac:dyDescent="0.25">
      <c r="A3472" t="s">
        <v>3504</v>
      </c>
      <c r="B3472">
        <v>1</v>
      </c>
      <c r="C3472">
        <v>0</v>
      </c>
      <c r="D3472">
        <v>1</v>
      </c>
      <c r="E3472">
        <v>1</v>
      </c>
      <c r="F3472">
        <v>8</v>
      </c>
      <c r="G3472">
        <v>1</v>
      </c>
      <c r="H3472" t="s">
        <v>23</v>
      </c>
      <c r="I3472" t="s">
        <v>25</v>
      </c>
      <c r="J3472" t="s">
        <v>22</v>
      </c>
      <c r="K3472" t="s">
        <v>23</v>
      </c>
      <c r="L3472" t="s">
        <v>23</v>
      </c>
      <c r="M3472" t="s">
        <v>23</v>
      </c>
      <c r="N3472" t="s">
        <v>23</v>
      </c>
      <c r="O3472" t="s">
        <v>23</v>
      </c>
      <c r="P3472" t="s">
        <v>26</v>
      </c>
      <c r="Q3472">
        <v>1</v>
      </c>
      <c r="R3472" t="s">
        <v>38</v>
      </c>
      <c r="S3472">
        <v>51.3</v>
      </c>
      <c r="T3472">
        <v>411.6</v>
      </c>
      <c r="U3472">
        <v>0</v>
      </c>
    </row>
    <row r="3473" spans="1:21" x14ac:dyDescent="0.25">
      <c r="A3473" t="s">
        <v>3505</v>
      </c>
      <c r="B3473">
        <v>0</v>
      </c>
      <c r="C3473">
        <v>0</v>
      </c>
      <c r="D3473">
        <v>0</v>
      </c>
      <c r="E3473">
        <v>0</v>
      </c>
      <c r="F3473">
        <v>35</v>
      </c>
      <c r="G3473">
        <v>1</v>
      </c>
      <c r="H3473" t="s">
        <v>23</v>
      </c>
      <c r="I3473" t="s">
        <v>23</v>
      </c>
      <c r="J3473" t="s">
        <v>44</v>
      </c>
      <c r="K3473" t="s">
        <v>44</v>
      </c>
      <c r="L3473" t="s">
        <v>44</v>
      </c>
      <c r="M3473" t="s">
        <v>44</v>
      </c>
      <c r="N3473" t="s">
        <v>44</v>
      </c>
      <c r="O3473" t="s">
        <v>44</v>
      </c>
      <c r="P3473" t="s">
        <v>29</v>
      </c>
      <c r="Q3473">
        <v>0</v>
      </c>
      <c r="R3473" t="s">
        <v>30</v>
      </c>
      <c r="S3473">
        <v>21.1</v>
      </c>
      <c r="T3473">
        <v>741</v>
      </c>
      <c r="U3473">
        <v>0</v>
      </c>
    </row>
    <row r="3474" spans="1:21" x14ac:dyDescent="0.25">
      <c r="A3474" t="s">
        <v>3506</v>
      </c>
      <c r="B3474">
        <v>0</v>
      </c>
      <c r="C3474">
        <v>1</v>
      </c>
      <c r="D3474">
        <v>0</v>
      </c>
      <c r="E3474">
        <v>0</v>
      </c>
      <c r="F3474">
        <v>56</v>
      </c>
      <c r="G3474">
        <v>1</v>
      </c>
      <c r="H3474" t="s">
        <v>22</v>
      </c>
      <c r="I3474" t="s">
        <v>35</v>
      </c>
      <c r="J3474" t="s">
        <v>23</v>
      </c>
      <c r="K3474" t="s">
        <v>22</v>
      </c>
      <c r="L3474" t="s">
        <v>22</v>
      </c>
      <c r="M3474" t="s">
        <v>23</v>
      </c>
      <c r="N3474" t="s">
        <v>22</v>
      </c>
      <c r="O3474" t="s">
        <v>22</v>
      </c>
      <c r="P3474" t="s">
        <v>26</v>
      </c>
      <c r="Q3474">
        <v>0</v>
      </c>
      <c r="R3474" t="s">
        <v>27</v>
      </c>
      <c r="S3474">
        <v>104.75</v>
      </c>
      <c r="T3474">
        <v>5841.35</v>
      </c>
      <c r="U3474">
        <v>0</v>
      </c>
    </row>
    <row r="3475" spans="1:21" x14ac:dyDescent="0.25">
      <c r="A3475" t="s">
        <v>3507</v>
      </c>
      <c r="B3475">
        <v>1</v>
      </c>
      <c r="C3475">
        <v>0</v>
      </c>
      <c r="D3475">
        <v>1</v>
      </c>
      <c r="E3475">
        <v>0</v>
      </c>
      <c r="F3475">
        <v>42</v>
      </c>
      <c r="G3475">
        <v>1</v>
      </c>
      <c r="H3475" t="s">
        <v>22</v>
      </c>
      <c r="I3475" t="s">
        <v>35</v>
      </c>
      <c r="J3475" t="s">
        <v>23</v>
      </c>
      <c r="K3475" t="s">
        <v>23</v>
      </c>
      <c r="L3475" t="s">
        <v>22</v>
      </c>
      <c r="M3475" t="s">
        <v>22</v>
      </c>
      <c r="N3475" t="s">
        <v>22</v>
      </c>
      <c r="O3475" t="s">
        <v>22</v>
      </c>
      <c r="P3475" t="s">
        <v>26</v>
      </c>
      <c r="Q3475">
        <v>1</v>
      </c>
      <c r="R3475" t="s">
        <v>33</v>
      </c>
      <c r="S3475">
        <v>106.15</v>
      </c>
      <c r="T3475">
        <v>4512.7</v>
      </c>
      <c r="U3475">
        <v>1</v>
      </c>
    </row>
    <row r="3476" spans="1:21" x14ac:dyDescent="0.25">
      <c r="A3476" t="s">
        <v>3508</v>
      </c>
      <c r="B3476">
        <v>1</v>
      </c>
      <c r="C3476">
        <v>1</v>
      </c>
      <c r="D3476">
        <v>1</v>
      </c>
      <c r="E3476">
        <v>1</v>
      </c>
      <c r="F3476">
        <v>65</v>
      </c>
      <c r="G3476">
        <v>1</v>
      </c>
      <c r="H3476" t="s">
        <v>22</v>
      </c>
      <c r="I3476" t="s">
        <v>35</v>
      </c>
      <c r="J3476" t="s">
        <v>22</v>
      </c>
      <c r="K3476" t="s">
        <v>22</v>
      </c>
      <c r="L3476" t="s">
        <v>23</v>
      </c>
      <c r="M3476" t="s">
        <v>23</v>
      </c>
      <c r="N3476" t="s">
        <v>23</v>
      </c>
      <c r="O3476" t="s">
        <v>23</v>
      </c>
      <c r="P3476" t="s">
        <v>26</v>
      </c>
      <c r="Q3476">
        <v>1</v>
      </c>
      <c r="R3476" t="s">
        <v>27</v>
      </c>
      <c r="S3476">
        <v>85.75</v>
      </c>
      <c r="T3476">
        <v>5688.45</v>
      </c>
      <c r="U3476">
        <v>0</v>
      </c>
    </row>
    <row r="3477" spans="1:21" x14ac:dyDescent="0.25">
      <c r="A3477" t="s">
        <v>3509</v>
      </c>
      <c r="B3477">
        <v>0</v>
      </c>
      <c r="C3477">
        <v>0</v>
      </c>
      <c r="D3477">
        <v>1</v>
      </c>
      <c r="E3477">
        <v>1</v>
      </c>
      <c r="F3477">
        <v>2</v>
      </c>
      <c r="G3477">
        <v>1</v>
      </c>
      <c r="H3477" t="s">
        <v>23</v>
      </c>
      <c r="I3477" t="s">
        <v>23</v>
      </c>
      <c r="J3477" t="s">
        <v>44</v>
      </c>
      <c r="K3477" t="s">
        <v>44</v>
      </c>
      <c r="L3477" t="s">
        <v>44</v>
      </c>
      <c r="M3477" t="s">
        <v>44</v>
      </c>
      <c r="N3477" t="s">
        <v>44</v>
      </c>
      <c r="O3477" t="s">
        <v>44</v>
      </c>
      <c r="P3477" t="s">
        <v>29</v>
      </c>
      <c r="Q3477">
        <v>0</v>
      </c>
      <c r="R3477" t="s">
        <v>30</v>
      </c>
      <c r="S3477">
        <v>20.3</v>
      </c>
      <c r="T3477">
        <v>31.9</v>
      </c>
      <c r="U3477">
        <v>0</v>
      </c>
    </row>
    <row r="3478" spans="1:21" x14ac:dyDescent="0.25">
      <c r="A3478" t="s">
        <v>3510</v>
      </c>
      <c r="B3478">
        <v>1</v>
      </c>
      <c r="C3478">
        <v>1</v>
      </c>
      <c r="D3478">
        <v>1</v>
      </c>
      <c r="E3478">
        <v>0</v>
      </c>
      <c r="F3478">
        <v>65</v>
      </c>
      <c r="G3478">
        <v>1</v>
      </c>
      <c r="H3478" t="s">
        <v>22</v>
      </c>
      <c r="I3478" t="s">
        <v>35</v>
      </c>
      <c r="J3478" t="s">
        <v>22</v>
      </c>
      <c r="K3478" t="s">
        <v>23</v>
      </c>
      <c r="L3478" t="s">
        <v>23</v>
      </c>
      <c r="M3478" t="s">
        <v>23</v>
      </c>
      <c r="N3478" t="s">
        <v>22</v>
      </c>
      <c r="O3478" t="s">
        <v>22</v>
      </c>
      <c r="P3478" t="s">
        <v>29</v>
      </c>
      <c r="Q3478">
        <v>1</v>
      </c>
      <c r="R3478" t="s">
        <v>27</v>
      </c>
      <c r="S3478">
        <v>100.75</v>
      </c>
      <c r="T3478">
        <v>6674.65</v>
      </c>
      <c r="U3478">
        <v>0</v>
      </c>
    </row>
    <row r="3479" spans="1:21" x14ac:dyDescent="0.25">
      <c r="A3479" t="s">
        <v>3511</v>
      </c>
      <c r="B3479">
        <v>0</v>
      </c>
      <c r="C3479">
        <v>0</v>
      </c>
      <c r="D3479">
        <v>0</v>
      </c>
      <c r="E3479">
        <v>0</v>
      </c>
      <c r="F3479">
        <v>18</v>
      </c>
      <c r="G3479">
        <v>1</v>
      </c>
      <c r="H3479" t="s">
        <v>22</v>
      </c>
      <c r="I3479" t="s">
        <v>35</v>
      </c>
      <c r="J3479" t="s">
        <v>23</v>
      </c>
      <c r="K3479" t="s">
        <v>23</v>
      </c>
      <c r="L3479" t="s">
        <v>23</v>
      </c>
      <c r="M3479" t="s">
        <v>23</v>
      </c>
      <c r="N3479" t="s">
        <v>23</v>
      </c>
      <c r="O3479" t="s">
        <v>23</v>
      </c>
      <c r="P3479" t="s">
        <v>26</v>
      </c>
      <c r="Q3479">
        <v>1</v>
      </c>
      <c r="R3479" t="s">
        <v>27</v>
      </c>
      <c r="S3479">
        <v>74.150000000000006</v>
      </c>
      <c r="T3479">
        <v>1345.75</v>
      </c>
      <c r="U3479">
        <v>0</v>
      </c>
    </row>
    <row r="3480" spans="1:21" x14ac:dyDescent="0.25">
      <c r="A3480" t="s">
        <v>3512</v>
      </c>
      <c r="B3480">
        <v>0</v>
      </c>
      <c r="C3480">
        <v>0</v>
      </c>
      <c r="D3480">
        <v>0</v>
      </c>
      <c r="E3480">
        <v>0</v>
      </c>
      <c r="F3480">
        <v>23</v>
      </c>
      <c r="G3480">
        <v>1</v>
      </c>
      <c r="H3480" t="s">
        <v>22</v>
      </c>
      <c r="I3480" t="s">
        <v>25</v>
      </c>
      <c r="J3480" t="s">
        <v>22</v>
      </c>
      <c r="K3480" t="s">
        <v>23</v>
      </c>
      <c r="L3480" t="s">
        <v>22</v>
      </c>
      <c r="M3480" t="s">
        <v>23</v>
      </c>
      <c r="N3480" t="s">
        <v>22</v>
      </c>
      <c r="O3480" t="s">
        <v>22</v>
      </c>
      <c r="P3480" t="s">
        <v>29</v>
      </c>
      <c r="Q3480">
        <v>1</v>
      </c>
      <c r="R3480" t="s">
        <v>27</v>
      </c>
      <c r="S3480">
        <v>78.55</v>
      </c>
      <c r="T3480">
        <v>1843.05</v>
      </c>
      <c r="U3480">
        <v>0</v>
      </c>
    </row>
    <row r="3481" spans="1:21" x14ac:dyDescent="0.25">
      <c r="A3481" t="s">
        <v>3513</v>
      </c>
      <c r="B3481">
        <v>0</v>
      </c>
      <c r="C3481">
        <v>0</v>
      </c>
      <c r="D3481">
        <v>0</v>
      </c>
      <c r="E3481">
        <v>0</v>
      </c>
      <c r="F3481">
        <v>4</v>
      </c>
      <c r="G3481">
        <v>1</v>
      </c>
      <c r="H3481" t="s">
        <v>23</v>
      </c>
      <c r="I3481" t="s">
        <v>25</v>
      </c>
      <c r="J3481" t="s">
        <v>23</v>
      </c>
      <c r="K3481" t="s">
        <v>23</v>
      </c>
      <c r="L3481" t="s">
        <v>23</v>
      </c>
      <c r="M3481" t="s">
        <v>23</v>
      </c>
      <c r="N3481" t="s">
        <v>23</v>
      </c>
      <c r="O3481" t="s">
        <v>23</v>
      </c>
      <c r="P3481" t="s">
        <v>26</v>
      </c>
      <c r="Q3481">
        <v>1</v>
      </c>
      <c r="R3481" t="s">
        <v>30</v>
      </c>
      <c r="S3481">
        <v>45.3</v>
      </c>
      <c r="T3481">
        <v>196.95</v>
      </c>
      <c r="U3481">
        <v>1</v>
      </c>
    </row>
    <row r="3482" spans="1:21" x14ac:dyDescent="0.25">
      <c r="A3482" t="s">
        <v>3514</v>
      </c>
      <c r="B3482">
        <v>1</v>
      </c>
      <c r="C3482">
        <v>0</v>
      </c>
      <c r="D3482">
        <v>1</v>
      </c>
      <c r="E3482">
        <v>0</v>
      </c>
      <c r="F3482">
        <v>70</v>
      </c>
      <c r="G3482">
        <v>1</v>
      </c>
      <c r="H3482" t="s">
        <v>23</v>
      </c>
      <c r="I3482" t="s">
        <v>23</v>
      </c>
      <c r="J3482" t="s">
        <v>44</v>
      </c>
      <c r="K3482" t="s">
        <v>44</v>
      </c>
      <c r="L3482" t="s">
        <v>44</v>
      </c>
      <c r="M3482" t="s">
        <v>44</v>
      </c>
      <c r="N3482" t="s">
        <v>44</v>
      </c>
      <c r="O3482" t="s">
        <v>44</v>
      </c>
      <c r="P3482" t="s">
        <v>45</v>
      </c>
      <c r="Q3482">
        <v>0</v>
      </c>
      <c r="R3482" t="s">
        <v>38</v>
      </c>
      <c r="S3482">
        <v>19.850000000000001</v>
      </c>
      <c r="T3482">
        <v>1433.8</v>
      </c>
      <c r="U3482">
        <v>0</v>
      </c>
    </row>
    <row r="3483" spans="1:21" x14ac:dyDescent="0.25">
      <c r="A3483" t="s">
        <v>3515</v>
      </c>
      <c r="B3483">
        <v>0</v>
      </c>
      <c r="C3483">
        <v>0</v>
      </c>
      <c r="D3483">
        <v>0</v>
      </c>
      <c r="E3483">
        <v>0</v>
      </c>
      <c r="F3483">
        <v>4</v>
      </c>
      <c r="G3483">
        <v>1</v>
      </c>
      <c r="H3483" t="s">
        <v>22</v>
      </c>
      <c r="I3483" t="s">
        <v>25</v>
      </c>
      <c r="J3483" t="s">
        <v>23</v>
      </c>
      <c r="K3483" t="s">
        <v>23</v>
      </c>
      <c r="L3483" t="s">
        <v>23</v>
      </c>
      <c r="M3483" t="s">
        <v>23</v>
      </c>
      <c r="N3483" t="s">
        <v>23</v>
      </c>
      <c r="O3483" t="s">
        <v>23</v>
      </c>
      <c r="P3483" t="s">
        <v>26</v>
      </c>
      <c r="Q3483">
        <v>0</v>
      </c>
      <c r="R3483" t="s">
        <v>27</v>
      </c>
      <c r="S3483">
        <v>50.7</v>
      </c>
      <c r="T3483">
        <v>214.55</v>
      </c>
      <c r="U3483">
        <v>0</v>
      </c>
    </row>
    <row r="3484" spans="1:21" x14ac:dyDescent="0.25">
      <c r="A3484" t="s">
        <v>3516</v>
      </c>
      <c r="B3484">
        <v>1</v>
      </c>
      <c r="C3484">
        <v>0</v>
      </c>
      <c r="D3484">
        <v>0</v>
      </c>
      <c r="E3484">
        <v>0</v>
      </c>
      <c r="F3484">
        <v>19</v>
      </c>
      <c r="G3484">
        <v>1</v>
      </c>
      <c r="H3484" t="s">
        <v>23</v>
      </c>
      <c r="I3484" t="s">
        <v>25</v>
      </c>
      <c r="J3484" t="s">
        <v>23</v>
      </c>
      <c r="K3484" t="s">
        <v>23</v>
      </c>
      <c r="L3484" t="s">
        <v>23</v>
      </c>
      <c r="M3484" t="s">
        <v>23</v>
      </c>
      <c r="N3484" t="s">
        <v>23</v>
      </c>
      <c r="O3484" t="s">
        <v>23</v>
      </c>
      <c r="P3484" t="s">
        <v>26</v>
      </c>
      <c r="Q3484">
        <v>1</v>
      </c>
      <c r="R3484" t="s">
        <v>33</v>
      </c>
      <c r="S3484">
        <v>45</v>
      </c>
      <c r="T3484">
        <v>865.85</v>
      </c>
      <c r="U3484">
        <v>0</v>
      </c>
    </row>
    <row r="3485" spans="1:21" x14ac:dyDescent="0.25">
      <c r="A3485" t="s">
        <v>3517</v>
      </c>
      <c r="B3485">
        <v>0</v>
      </c>
      <c r="C3485">
        <v>0</v>
      </c>
      <c r="D3485">
        <v>0</v>
      </c>
      <c r="E3485">
        <v>0</v>
      </c>
      <c r="F3485">
        <v>18</v>
      </c>
      <c r="G3485">
        <v>1</v>
      </c>
      <c r="H3485" t="s">
        <v>23</v>
      </c>
      <c r="I3485" t="s">
        <v>35</v>
      </c>
      <c r="J3485" t="s">
        <v>23</v>
      </c>
      <c r="K3485" t="s">
        <v>22</v>
      </c>
      <c r="L3485" t="s">
        <v>22</v>
      </c>
      <c r="M3485" t="s">
        <v>23</v>
      </c>
      <c r="N3485" t="s">
        <v>23</v>
      </c>
      <c r="O3485" t="s">
        <v>23</v>
      </c>
      <c r="P3485" t="s">
        <v>26</v>
      </c>
      <c r="Q3485">
        <v>0</v>
      </c>
      <c r="R3485" t="s">
        <v>27</v>
      </c>
      <c r="S3485">
        <v>77.8</v>
      </c>
      <c r="T3485">
        <v>1358.6</v>
      </c>
      <c r="U3485">
        <v>0</v>
      </c>
    </row>
    <row r="3486" spans="1:21" x14ac:dyDescent="0.25">
      <c r="A3486" t="s">
        <v>3518</v>
      </c>
      <c r="B3486">
        <v>0</v>
      </c>
      <c r="C3486">
        <v>1</v>
      </c>
      <c r="D3486">
        <v>1</v>
      </c>
      <c r="E3486">
        <v>0</v>
      </c>
      <c r="F3486">
        <v>38</v>
      </c>
      <c r="G3486">
        <v>1</v>
      </c>
      <c r="H3486" t="s">
        <v>23</v>
      </c>
      <c r="I3486" t="s">
        <v>35</v>
      </c>
      <c r="J3486" t="s">
        <v>22</v>
      </c>
      <c r="K3486" t="s">
        <v>23</v>
      </c>
      <c r="L3486" t="s">
        <v>23</v>
      </c>
      <c r="M3486" t="s">
        <v>23</v>
      </c>
      <c r="N3486" t="s">
        <v>23</v>
      </c>
      <c r="O3486" t="s">
        <v>22</v>
      </c>
      <c r="P3486" t="s">
        <v>26</v>
      </c>
      <c r="Q3486">
        <v>1</v>
      </c>
      <c r="R3486" t="s">
        <v>27</v>
      </c>
      <c r="S3486">
        <v>83.45</v>
      </c>
      <c r="T3486">
        <v>3147.15</v>
      </c>
      <c r="U3486">
        <v>0</v>
      </c>
    </row>
    <row r="3487" spans="1:21" x14ac:dyDescent="0.25">
      <c r="A3487" t="s">
        <v>3519</v>
      </c>
      <c r="B3487">
        <v>1</v>
      </c>
      <c r="C3487">
        <v>0</v>
      </c>
      <c r="D3487">
        <v>0</v>
      </c>
      <c r="E3487">
        <v>0</v>
      </c>
      <c r="F3487">
        <v>2</v>
      </c>
      <c r="G3487">
        <v>1</v>
      </c>
      <c r="H3487" t="s">
        <v>22</v>
      </c>
      <c r="I3487" t="s">
        <v>35</v>
      </c>
      <c r="J3487" t="s">
        <v>23</v>
      </c>
      <c r="K3487" t="s">
        <v>23</v>
      </c>
      <c r="L3487" t="s">
        <v>23</v>
      </c>
      <c r="M3487" t="s">
        <v>23</v>
      </c>
      <c r="N3487" t="s">
        <v>23</v>
      </c>
      <c r="O3487" t="s">
        <v>23</v>
      </c>
      <c r="P3487" t="s">
        <v>26</v>
      </c>
      <c r="Q3487">
        <v>1</v>
      </c>
      <c r="R3487" t="s">
        <v>38</v>
      </c>
      <c r="S3487">
        <v>73.25</v>
      </c>
      <c r="T3487">
        <v>131.05000000000001</v>
      </c>
      <c r="U3487">
        <v>1</v>
      </c>
    </row>
    <row r="3488" spans="1:21" x14ac:dyDescent="0.25">
      <c r="A3488" t="s">
        <v>3520</v>
      </c>
      <c r="B3488">
        <v>1</v>
      </c>
      <c r="C3488">
        <v>0</v>
      </c>
      <c r="D3488">
        <v>0</v>
      </c>
      <c r="E3488">
        <v>0</v>
      </c>
      <c r="F3488">
        <v>47</v>
      </c>
      <c r="G3488">
        <v>1</v>
      </c>
      <c r="H3488" t="s">
        <v>22</v>
      </c>
      <c r="I3488" t="s">
        <v>35</v>
      </c>
      <c r="J3488" t="s">
        <v>22</v>
      </c>
      <c r="K3488" t="s">
        <v>22</v>
      </c>
      <c r="L3488" t="s">
        <v>23</v>
      </c>
      <c r="M3488" t="s">
        <v>23</v>
      </c>
      <c r="N3488" t="s">
        <v>22</v>
      </c>
      <c r="O3488" t="s">
        <v>23</v>
      </c>
      <c r="P3488" t="s">
        <v>29</v>
      </c>
      <c r="Q3488">
        <v>0</v>
      </c>
      <c r="R3488" t="s">
        <v>33</v>
      </c>
      <c r="S3488">
        <v>94.8</v>
      </c>
      <c r="T3488">
        <v>4535.8500000000004</v>
      </c>
      <c r="U3488">
        <v>0</v>
      </c>
    </row>
    <row r="3489" spans="1:21" x14ac:dyDescent="0.25">
      <c r="A3489" t="s">
        <v>3521</v>
      </c>
      <c r="B3489">
        <v>0</v>
      </c>
      <c r="C3489">
        <v>0</v>
      </c>
      <c r="D3489">
        <v>1</v>
      </c>
      <c r="E3489">
        <v>1</v>
      </c>
      <c r="F3489">
        <v>52</v>
      </c>
      <c r="G3489">
        <v>1</v>
      </c>
      <c r="H3489" t="s">
        <v>23</v>
      </c>
      <c r="I3489" t="s">
        <v>23</v>
      </c>
      <c r="J3489" t="s">
        <v>44</v>
      </c>
      <c r="K3489" t="s">
        <v>44</v>
      </c>
      <c r="L3489" t="s">
        <v>44</v>
      </c>
      <c r="M3489" t="s">
        <v>44</v>
      </c>
      <c r="N3489" t="s">
        <v>44</v>
      </c>
      <c r="O3489" t="s">
        <v>44</v>
      </c>
      <c r="P3489" t="s">
        <v>45</v>
      </c>
      <c r="Q3489">
        <v>0</v>
      </c>
      <c r="R3489" t="s">
        <v>33</v>
      </c>
      <c r="S3489">
        <v>20.100000000000001</v>
      </c>
      <c r="T3489">
        <v>1078.75</v>
      </c>
      <c r="U3489">
        <v>0</v>
      </c>
    </row>
    <row r="3490" spans="1:21" x14ac:dyDescent="0.25">
      <c r="A3490" t="s">
        <v>3522</v>
      </c>
      <c r="B3490">
        <v>1</v>
      </c>
      <c r="C3490">
        <v>0</v>
      </c>
      <c r="D3490">
        <v>0</v>
      </c>
      <c r="E3490">
        <v>0</v>
      </c>
      <c r="F3490">
        <v>9</v>
      </c>
      <c r="G3490">
        <v>1</v>
      </c>
      <c r="H3490" t="s">
        <v>22</v>
      </c>
      <c r="I3490" t="s">
        <v>25</v>
      </c>
      <c r="J3490" t="s">
        <v>23</v>
      </c>
      <c r="K3490" t="s">
        <v>23</v>
      </c>
      <c r="L3490" t="s">
        <v>23</v>
      </c>
      <c r="M3490" t="s">
        <v>23</v>
      </c>
      <c r="N3490" t="s">
        <v>23</v>
      </c>
      <c r="O3490" t="s">
        <v>22</v>
      </c>
      <c r="P3490" t="s">
        <v>26</v>
      </c>
      <c r="Q3490">
        <v>0</v>
      </c>
      <c r="R3490" t="s">
        <v>30</v>
      </c>
      <c r="S3490">
        <v>59.9</v>
      </c>
      <c r="T3490">
        <v>542.4</v>
      </c>
      <c r="U3490">
        <v>0</v>
      </c>
    </row>
    <row r="3491" spans="1:21" x14ac:dyDescent="0.25">
      <c r="A3491" t="s">
        <v>3523</v>
      </c>
      <c r="B3491">
        <v>0</v>
      </c>
      <c r="C3491">
        <v>0</v>
      </c>
      <c r="D3491">
        <v>1</v>
      </c>
      <c r="E3491">
        <v>0</v>
      </c>
      <c r="F3491">
        <v>26</v>
      </c>
      <c r="G3491">
        <v>1</v>
      </c>
      <c r="H3491" t="s">
        <v>22</v>
      </c>
      <c r="I3491" t="s">
        <v>25</v>
      </c>
      <c r="J3491" t="s">
        <v>22</v>
      </c>
      <c r="K3491" t="s">
        <v>22</v>
      </c>
      <c r="L3491" t="s">
        <v>22</v>
      </c>
      <c r="M3491" t="s">
        <v>22</v>
      </c>
      <c r="N3491" t="s">
        <v>22</v>
      </c>
      <c r="O3491" t="s">
        <v>22</v>
      </c>
      <c r="P3491" t="s">
        <v>29</v>
      </c>
      <c r="Q3491">
        <v>1</v>
      </c>
      <c r="R3491" t="s">
        <v>38</v>
      </c>
      <c r="S3491">
        <v>90.1</v>
      </c>
      <c r="T3491">
        <v>2312.5500000000002</v>
      </c>
      <c r="U3491">
        <v>0</v>
      </c>
    </row>
    <row r="3492" spans="1:21" x14ac:dyDescent="0.25">
      <c r="A3492" t="s">
        <v>3524</v>
      </c>
      <c r="B3492">
        <v>1</v>
      </c>
      <c r="C3492">
        <v>0</v>
      </c>
      <c r="D3492">
        <v>1</v>
      </c>
      <c r="E3492">
        <v>1</v>
      </c>
      <c r="F3492">
        <v>8</v>
      </c>
      <c r="G3492">
        <v>1</v>
      </c>
      <c r="H3492" t="s">
        <v>23</v>
      </c>
      <c r="I3492" t="s">
        <v>25</v>
      </c>
      <c r="J3492" t="s">
        <v>23</v>
      </c>
      <c r="K3492" t="s">
        <v>23</v>
      </c>
      <c r="L3492" t="s">
        <v>22</v>
      </c>
      <c r="M3492" t="s">
        <v>23</v>
      </c>
      <c r="N3492" t="s">
        <v>23</v>
      </c>
      <c r="O3492" t="s">
        <v>23</v>
      </c>
      <c r="P3492" t="s">
        <v>26</v>
      </c>
      <c r="Q3492">
        <v>1</v>
      </c>
      <c r="R3492" t="s">
        <v>27</v>
      </c>
      <c r="S3492">
        <v>51.05</v>
      </c>
      <c r="T3492">
        <v>415.05</v>
      </c>
      <c r="U3492">
        <v>1</v>
      </c>
    </row>
    <row r="3493" spans="1:21" x14ac:dyDescent="0.25">
      <c r="A3493" t="s">
        <v>3525</v>
      </c>
      <c r="B3493">
        <v>1</v>
      </c>
      <c r="C3493">
        <v>0</v>
      </c>
      <c r="D3493">
        <v>1</v>
      </c>
      <c r="E3493">
        <v>0</v>
      </c>
      <c r="F3493">
        <v>44</v>
      </c>
      <c r="G3493">
        <v>1</v>
      </c>
      <c r="H3493" t="s">
        <v>23</v>
      </c>
      <c r="I3493" t="s">
        <v>25</v>
      </c>
      <c r="J3493" t="s">
        <v>23</v>
      </c>
      <c r="K3493" t="s">
        <v>22</v>
      </c>
      <c r="L3493" t="s">
        <v>22</v>
      </c>
      <c r="M3493" t="s">
        <v>22</v>
      </c>
      <c r="N3493" t="s">
        <v>22</v>
      </c>
      <c r="O3493" t="s">
        <v>23</v>
      </c>
      <c r="P3493" t="s">
        <v>29</v>
      </c>
      <c r="Q3493">
        <v>1</v>
      </c>
      <c r="R3493" t="s">
        <v>27</v>
      </c>
      <c r="S3493">
        <v>70.95</v>
      </c>
      <c r="T3493">
        <v>3250.45</v>
      </c>
      <c r="U3493">
        <v>0</v>
      </c>
    </row>
    <row r="3494" spans="1:21" x14ac:dyDescent="0.25">
      <c r="A3494" t="s">
        <v>3526</v>
      </c>
      <c r="B3494">
        <v>0</v>
      </c>
      <c r="C3494">
        <v>0</v>
      </c>
      <c r="D3494">
        <v>0</v>
      </c>
      <c r="E3494">
        <v>0</v>
      </c>
      <c r="F3494">
        <v>3</v>
      </c>
      <c r="G3494">
        <v>0</v>
      </c>
      <c r="H3494" t="s">
        <v>24</v>
      </c>
      <c r="I3494" t="s">
        <v>25</v>
      </c>
      <c r="J3494" t="s">
        <v>23</v>
      </c>
      <c r="K3494" t="s">
        <v>22</v>
      </c>
      <c r="L3494" t="s">
        <v>23</v>
      </c>
      <c r="M3494" t="s">
        <v>23</v>
      </c>
      <c r="N3494" t="s">
        <v>23</v>
      </c>
      <c r="O3494" t="s">
        <v>23</v>
      </c>
      <c r="P3494" t="s">
        <v>26</v>
      </c>
      <c r="Q3494">
        <v>0</v>
      </c>
      <c r="R3494" t="s">
        <v>30</v>
      </c>
      <c r="S3494">
        <v>29.2</v>
      </c>
      <c r="T3494">
        <v>98.5</v>
      </c>
      <c r="U3494">
        <v>0</v>
      </c>
    </row>
    <row r="3495" spans="1:21" x14ac:dyDescent="0.25">
      <c r="A3495" t="s">
        <v>3527</v>
      </c>
      <c r="B3495">
        <v>1</v>
      </c>
      <c r="C3495">
        <v>0</v>
      </c>
      <c r="D3495">
        <v>0</v>
      </c>
      <c r="E3495">
        <v>0</v>
      </c>
      <c r="F3495">
        <v>2</v>
      </c>
      <c r="G3495">
        <v>1</v>
      </c>
      <c r="H3495" t="s">
        <v>23</v>
      </c>
      <c r="I3495" t="s">
        <v>25</v>
      </c>
      <c r="J3495" t="s">
        <v>23</v>
      </c>
      <c r="K3495" t="s">
        <v>23</v>
      </c>
      <c r="L3495" t="s">
        <v>23</v>
      </c>
      <c r="M3495" t="s">
        <v>23</v>
      </c>
      <c r="N3495" t="s">
        <v>23</v>
      </c>
      <c r="O3495" t="s">
        <v>23</v>
      </c>
      <c r="P3495" t="s">
        <v>26</v>
      </c>
      <c r="Q3495">
        <v>1</v>
      </c>
      <c r="R3495" t="s">
        <v>33</v>
      </c>
      <c r="S3495">
        <v>46.6</v>
      </c>
      <c r="T3495">
        <v>87.9</v>
      </c>
      <c r="U3495">
        <v>0</v>
      </c>
    </row>
    <row r="3496" spans="1:21" x14ac:dyDescent="0.25">
      <c r="A3496" t="s">
        <v>3528</v>
      </c>
      <c r="B3496">
        <v>0</v>
      </c>
      <c r="C3496">
        <v>0</v>
      </c>
      <c r="D3496">
        <v>1</v>
      </c>
      <c r="E3496">
        <v>1</v>
      </c>
      <c r="F3496">
        <v>9</v>
      </c>
      <c r="G3496">
        <v>1</v>
      </c>
      <c r="H3496" t="s">
        <v>22</v>
      </c>
      <c r="I3496" t="s">
        <v>35</v>
      </c>
      <c r="J3496" t="s">
        <v>23</v>
      </c>
      <c r="K3496" t="s">
        <v>23</v>
      </c>
      <c r="L3496" t="s">
        <v>23</v>
      </c>
      <c r="M3496" t="s">
        <v>23</v>
      </c>
      <c r="N3496" t="s">
        <v>22</v>
      </c>
      <c r="O3496" t="s">
        <v>23</v>
      </c>
      <c r="P3496" t="s">
        <v>26</v>
      </c>
      <c r="Q3496">
        <v>1</v>
      </c>
      <c r="R3496" t="s">
        <v>33</v>
      </c>
      <c r="S3496">
        <v>85.35</v>
      </c>
      <c r="T3496">
        <v>754.65</v>
      </c>
      <c r="U3496">
        <v>1</v>
      </c>
    </row>
    <row r="3497" spans="1:21" x14ac:dyDescent="0.25">
      <c r="A3497" t="s">
        <v>3529</v>
      </c>
      <c r="B3497">
        <v>1</v>
      </c>
      <c r="C3497">
        <v>1</v>
      </c>
      <c r="D3497">
        <v>0</v>
      </c>
      <c r="E3497">
        <v>0</v>
      </c>
      <c r="F3497">
        <v>1</v>
      </c>
      <c r="G3497">
        <v>1</v>
      </c>
      <c r="H3497" t="s">
        <v>22</v>
      </c>
      <c r="I3497" t="s">
        <v>35</v>
      </c>
      <c r="J3497" t="s">
        <v>23</v>
      </c>
      <c r="K3497" t="s">
        <v>23</v>
      </c>
      <c r="L3497" t="s">
        <v>23</v>
      </c>
      <c r="M3497" t="s">
        <v>23</v>
      </c>
      <c r="N3497" t="s">
        <v>23</v>
      </c>
      <c r="O3497" t="s">
        <v>23</v>
      </c>
      <c r="P3497" t="s">
        <v>26</v>
      </c>
      <c r="Q3497">
        <v>1</v>
      </c>
      <c r="R3497" t="s">
        <v>27</v>
      </c>
      <c r="S3497">
        <v>75.349999999999994</v>
      </c>
      <c r="T3497">
        <v>75.349999999999994</v>
      </c>
      <c r="U3497">
        <v>1</v>
      </c>
    </row>
    <row r="3498" spans="1:21" x14ac:dyDescent="0.25">
      <c r="A3498" t="s">
        <v>3530</v>
      </c>
      <c r="B3498">
        <v>1</v>
      </c>
      <c r="C3498">
        <v>0</v>
      </c>
      <c r="D3498">
        <v>0</v>
      </c>
      <c r="E3498">
        <v>0</v>
      </c>
      <c r="F3498">
        <v>25</v>
      </c>
      <c r="G3498">
        <v>1</v>
      </c>
      <c r="H3498" t="s">
        <v>23</v>
      </c>
      <c r="I3498" t="s">
        <v>35</v>
      </c>
      <c r="J3498" t="s">
        <v>22</v>
      </c>
      <c r="K3498" t="s">
        <v>23</v>
      </c>
      <c r="L3498" t="s">
        <v>23</v>
      </c>
      <c r="M3498" t="s">
        <v>23</v>
      </c>
      <c r="N3498" t="s">
        <v>23</v>
      </c>
      <c r="O3498" t="s">
        <v>23</v>
      </c>
      <c r="P3498" t="s">
        <v>26</v>
      </c>
      <c r="Q3498">
        <v>0</v>
      </c>
      <c r="R3498" t="s">
        <v>33</v>
      </c>
      <c r="S3498">
        <v>74.3</v>
      </c>
      <c r="T3498">
        <v>1952.25</v>
      </c>
      <c r="U3498">
        <v>0</v>
      </c>
    </row>
    <row r="3499" spans="1:21" x14ac:dyDescent="0.25">
      <c r="A3499" t="s">
        <v>3531</v>
      </c>
      <c r="B3499">
        <v>0</v>
      </c>
      <c r="C3499">
        <v>1</v>
      </c>
      <c r="D3499">
        <v>1</v>
      </c>
      <c r="E3499">
        <v>0</v>
      </c>
      <c r="F3499">
        <v>2</v>
      </c>
      <c r="G3499">
        <v>1</v>
      </c>
      <c r="H3499" t="s">
        <v>23</v>
      </c>
      <c r="I3499" t="s">
        <v>35</v>
      </c>
      <c r="J3499" t="s">
        <v>23</v>
      </c>
      <c r="K3499" t="s">
        <v>23</v>
      </c>
      <c r="L3499" t="s">
        <v>23</v>
      </c>
      <c r="M3499" t="s">
        <v>23</v>
      </c>
      <c r="N3499" t="s">
        <v>23</v>
      </c>
      <c r="O3499" t="s">
        <v>23</v>
      </c>
      <c r="P3499" t="s">
        <v>26</v>
      </c>
      <c r="Q3499">
        <v>1</v>
      </c>
      <c r="R3499" t="s">
        <v>27</v>
      </c>
      <c r="S3499">
        <v>69.3</v>
      </c>
      <c r="T3499">
        <v>153.80000000000001</v>
      </c>
      <c r="U3499">
        <v>0</v>
      </c>
    </row>
    <row r="3500" spans="1:21" x14ac:dyDescent="0.25">
      <c r="A3500" t="s">
        <v>3532</v>
      </c>
      <c r="B3500">
        <v>1</v>
      </c>
      <c r="C3500">
        <v>0</v>
      </c>
      <c r="D3500">
        <v>0</v>
      </c>
      <c r="E3500">
        <v>0</v>
      </c>
      <c r="F3500">
        <v>43</v>
      </c>
      <c r="G3500">
        <v>1</v>
      </c>
      <c r="H3500" t="s">
        <v>23</v>
      </c>
      <c r="I3500" t="s">
        <v>35</v>
      </c>
      <c r="J3500" t="s">
        <v>22</v>
      </c>
      <c r="K3500" t="s">
        <v>23</v>
      </c>
      <c r="L3500" t="s">
        <v>23</v>
      </c>
      <c r="M3500" t="s">
        <v>23</v>
      </c>
      <c r="N3500" t="s">
        <v>23</v>
      </c>
      <c r="O3500" t="s">
        <v>23</v>
      </c>
      <c r="P3500" t="s">
        <v>26</v>
      </c>
      <c r="Q3500">
        <v>1</v>
      </c>
      <c r="R3500" t="s">
        <v>27</v>
      </c>
      <c r="S3500">
        <v>75.2</v>
      </c>
      <c r="T3500">
        <v>3198.6</v>
      </c>
      <c r="U3500">
        <v>1</v>
      </c>
    </row>
    <row r="3501" spans="1:21" x14ac:dyDescent="0.25">
      <c r="A3501" t="s">
        <v>3533</v>
      </c>
      <c r="B3501">
        <v>0</v>
      </c>
      <c r="C3501">
        <v>0</v>
      </c>
      <c r="D3501">
        <v>0</v>
      </c>
      <c r="E3501">
        <v>0</v>
      </c>
      <c r="F3501">
        <v>1</v>
      </c>
      <c r="G3501">
        <v>1</v>
      </c>
      <c r="H3501" t="s">
        <v>23</v>
      </c>
      <c r="I3501" t="s">
        <v>23</v>
      </c>
      <c r="J3501" t="s">
        <v>44</v>
      </c>
      <c r="K3501" t="s">
        <v>44</v>
      </c>
      <c r="L3501" t="s">
        <v>44</v>
      </c>
      <c r="M3501" t="s">
        <v>44</v>
      </c>
      <c r="N3501" t="s">
        <v>44</v>
      </c>
      <c r="O3501" t="s">
        <v>44</v>
      </c>
      <c r="P3501" t="s">
        <v>26</v>
      </c>
      <c r="Q3501">
        <v>0</v>
      </c>
      <c r="R3501" t="s">
        <v>30</v>
      </c>
      <c r="S3501">
        <v>20.9</v>
      </c>
      <c r="T3501">
        <v>20.9</v>
      </c>
      <c r="U3501">
        <v>1</v>
      </c>
    </row>
    <row r="3502" spans="1:21" x14ac:dyDescent="0.25">
      <c r="A3502" t="s">
        <v>3534</v>
      </c>
      <c r="B3502">
        <v>0</v>
      </c>
      <c r="C3502">
        <v>0</v>
      </c>
      <c r="D3502">
        <v>1</v>
      </c>
      <c r="E3502">
        <v>0</v>
      </c>
      <c r="F3502">
        <v>58</v>
      </c>
      <c r="G3502">
        <v>1</v>
      </c>
      <c r="H3502" t="s">
        <v>22</v>
      </c>
      <c r="I3502" t="s">
        <v>35</v>
      </c>
      <c r="J3502" t="s">
        <v>23</v>
      </c>
      <c r="K3502" t="s">
        <v>22</v>
      </c>
      <c r="L3502" t="s">
        <v>22</v>
      </c>
      <c r="M3502" t="s">
        <v>23</v>
      </c>
      <c r="N3502" t="s">
        <v>23</v>
      </c>
      <c r="O3502" t="s">
        <v>22</v>
      </c>
      <c r="P3502" t="s">
        <v>29</v>
      </c>
      <c r="Q3502">
        <v>1</v>
      </c>
      <c r="R3502" t="s">
        <v>27</v>
      </c>
      <c r="S3502">
        <v>94.3</v>
      </c>
      <c r="T3502">
        <v>5610.15</v>
      </c>
      <c r="U3502">
        <v>0</v>
      </c>
    </row>
    <row r="3503" spans="1:21" x14ac:dyDescent="0.25">
      <c r="A3503" t="s">
        <v>3535</v>
      </c>
      <c r="B3503">
        <v>0</v>
      </c>
      <c r="C3503">
        <v>0</v>
      </c>
      <c r="D3503">
        <v>1</v>
      </c>
      <c r="E3503">
        <v>1</v>
      </c>
      <c r="F3503">
        <v>59</v>
      </c>
      <c r="G3503">
        <v>1</v>
      </c>
      <c r="H3503" t="s">
        <v>22</v>
      </c>
      <c r="I3503" t="s">
        <v>25</v>
      </c>
      <c r="J3503" t="s">
        <v>22</v>
      </c>
      <c r="K3503" t="s">
        <v>23</v>
      </c>
      <c r="L3503" t="s">
        <v>22</v>
      </c>
      <c r="M3503" t="s">
        <v>22</v>
      </c>
      <c r="N3503" t="s">
        <v>22</v>
      </c>
      <c r="O3503" t="s">
        <v>23</v>
      </c>
      <c r="P3503" t="s">
        <v>45</v>
      </c>
      <c r="Q3503">
        <v>1</v>
      </c>
      <c r="R3503" t="s">
        <v>30</v>
      </c>
      <c r="S3503">
        <v>76.45</v>
      </c>
      <c r="T3503">
        <v>4519.5</v>
      </c>
      <c r="U3503">
        <v>0</v>
      </c>
    </row>
    <row r="3504" spans="1:21" x14ac:dyDescent="0.25">
      <c r="A3504" t="s">
        <v>3536</v>
      </c>
      <c r="B3504">
        <v>1</v>
      </c>
      <c r="C3504">
        <v>0</v>
      </c>
      <c r="D3504">
        <v>0</v>
      </c>
      <c r="E3504">
        <v>0</v>
      </c>
      <c r="F3504">
        <v>44</v>
      </c>
      <c r="G3504">
        <v>0</v>
      </c>
      <c r="H3504" t="s">
        <v>24</v>
      </c>
      <c r="I3504" t="s">
        <v>25</v>
      </c>
      <c r="J3504" t="s">
        <v>22</v>
      </c>
      <c r="K3504" t="s">
        <v>23</v>
      </c>
      <c r="L3504" t="s">
        <v>22</v>
      </c>
      <c r="M3504" t="s">
        <v>23</v>
      </c>
      <c r="N3504" t="s">
        <v>22</v>
      </c>
      <c r="O3504" t="s">
        <v>22</v>
      </c>
      <c r="P3504" t="s">
        <v>29</v>
      </c>
      <c r="Q3504">
        <v>1</v>
      </c>
      <c r="R3504" t="s">
        <v>27</v>
      </c>
      <c r="S3504">
        <v>54</v>
      </c>
      <c r="T3504">
        <v>2440.25</v>
      </c>
      <c r="U3504">
        <v>0</v>
      </c>
    </row>
    <row r="3505" spans="1:21" x14ac:dyDescent="0.25">
      <c r="A3505" t="s">
        <v>3537</v>
      </c>
      <c r="B3505">
        <v>1</v>
      </c>
      <c r="C3505">
        <v>0</v>
      </c>
      <c r="D3505">
        <v>0</v>
      </c>
      <c r="E3505">
        <v>0</v>
      </c>
      <c r="F3505">
        <v>66</v>
      </c>
      <c r="G3505">
        <v>1</v>
      </c>
      <c r="H3505" t="s">
        <v>22</v>
      </c>
      <c r="I3505" t="s">
        <v>35</v>
      </c>
      <c r="J3505" t="s">
        <v>23</v>
      </c>
      <c r="K3505" t="s">
        <v>22</v>
      </c>
      <c r="L3505" t="s">
        <v>23</v>
      </c>
      <c r="M3505" t="s">
        <v>22</v>
      </c>
      <c r="N3505" t="s">
        <v>22</v>
      </c>
      <c r="O3505" t="s">
        <v>22</v>
      </c>
      <c r="P3505" t="s">
        <v>29</v>
      </c>
      <c r="Q3505">
        <v>1</v>
      </c>
      <c r="R3505" t="s">
        <v>27</v>
      </c>
      <c r="S3505">
        <v>104.25</v>
      </c>
      <c r="T3505">
        <v>6860.6</v>
      </c>
      <c r="U3505">
        <v>0</v>
      </c>
    </row>
    <row r="3506" spans="1:21" x14ac:dyDescent="0.25">
      <c r="A3506" t="s">
        <v>3538</v>
      </c>
      <c r="B3506">
        <v>1</v>
      </c>
      <c r="C3506">
        <v>0</v>
      </c>
      <c r="D3506">
        <v>1</v>
      </c>
      <c r="E3506">
        <v>1</v>
      </c>
      <c r="F3506">
        <v>68</v>
      </c>
      <c r="G3506">
        <v>1</v>
      </c>
      <c r="H3506" t="s">
        <v>23</v>
      </c>
      <c r="I3506" t="s">
        <v>23</v>
      </c>
      <c r="J3506" t="s">
        <v>44</v>
      </c>
      <c r="K3506" t="s">
        <v>44</v>
      </c>
      <c r="L3506" t="s">
        <v>44</v>
      </c>
      <c r="M3506" t="s">
        <v>44</v>
      </c>
      <c r="N3506" t="s">
        <v>44</v>
      </c>
      <c r="O3506" t="s">
        <v>44</v>
      </c>
      <c r="P3506" t="s">
        <v>45</v>
      </c>
      <c r="Q3506">
        <v>0</v>
      </c>
      <c r="R3506" t="s">
        <v>33</v>
      </c>
      <c r="S3506">
        <v>19.95</v>
      </c>
      <c r="T3506">
        <v>1377.7</v>
      </c>
      <c r="U3506">
        <v>0</v>
      </c>
    </row>
    <row r="3507" spans="1:21" x14ac:dyDescent="0.25">
      <c r="A3507" t="s">
        <v>3539</v>
      </c>
      <c r="B3507">
        <v>1</v>
      </c>
      <c r="C3507">
        <v>0</v>
      </c>
      <c r="D3507">
        <v>0</v>
      </c>
      <c r="E3507">
        <v>0</v>
      </c>
      <c r="F3507">
        <v>9</v>
      </c>
      <c r="G3507">
        <v>0</v>
      </c>
      <c r="H3507" t="s">
        <v>24</v>
      </c>
      <c r="I3507" t="s">
        <v>25</v>
      </c>
      <c r="J3507" t="s">
        <v>23</v>
      </c>
      <c r="K3507" t="s">
        <v>23</v>
      </c>
      <c r="L3507" t="s">
        <v>23</v>
      </c>
      <c r="M3507" t="s">
        <v>23</v>
      </c>
      <c r="N3507" t="s">
        <v>23</v>
      </c>
      <c r="O3507" t="s">
        <v>23</v>
      </c>
      <c r="P3507" t="s">
        <v>26</v>
      </c>
      <c r="Q3507">
        <v>1</v>
      </c>
      <c r="R3507" t="s">
        <v>27</v>
      </c>
      <c r="S3507">
        <v>24.95</v>
      </c>
      <c r="T3507">
        <v>190.25</v>
      </c>
      <c r="U3507">
        <v>0</v>
      </c>
    </row>
    <row r="3508" spans="1:21" x14ac:dyDescent="0.25">
      <c r="A3508" t="s">
        <v>3540</v>
      </c>
      <c r="B3508">
        <v>1</v>
      </c>
      <c r="C3508">
        <v>0</v>
      </c>
      <c r="D3508">
        <v>0</v>
      </c>
      <c r="E3508">
        <v>0</v>
      </c>
      <c r="F3508">
        <v>19</v>
      </c>
      <c r="G3508">
        <v>1</v>
      </c>
      <c r="H3508" t="s">
        <v>22</v>
      </c>
      <c r="I3508" t="s">
        <v>35</v>
      </c>
      <c r="J3508" t="s">
        <v>22</v>
      </c>
      <c r="K3508" t="s">
        <v>23</v>
      </c>
      <c r="L3508" t="s">
        <v>22</v>
      </c>
      <c r="M3508" t="s">
        <v>23</v>
      </c>
      <c r="N3508" t="s">
        <v>23</v>
      </c>
      <c r="O3508" t="s">
        <v>23</v>
      </c>
      <c r="P3508" t="s">
        <v>26</v>
      </c>
      <c r="Q3508">
        <v>1</v>
      </c>
      <c r="R3508" t="s">
        <v>27</v>
      </c>
      <c r="S3508">
        <v>84.75</v>
      </c>
      <c r="T3508">
        <v>1651.95</v>
      </c>
      <c r="U3508">
        <v>0</v>
      </c>
    </row>
    <row r="3509" spans="1:21" x14ac:dyDescent="0.25">
      <c r="A3509" t="s">
        <v>3541</v>
      </c>
      <c r="B3509">
        <v>1</v>
      </c>
      <c r="C3509">
        <v>0</v>
      </c>
      <c r="D3509">
        <v>0</v>
      </c>
      <c r="E3509">
        <v>0</v>
      </c>
      <c r="F3509">
        <v>4</v>
      </c>
      <c r="G3509">
        <v>1</v>
      </c>
      <c r="H3509" t="s">
        <v>23</v>
      </c>
      <c r="I3509" t="s">
        <v>23</v>
      </c>
      <c r="J3509" t="s">
        <v>44</v>
      </c>
      <c r="K3509" t="s">
        <v>44</v>
      </c>
      <c r="L3509" t="s">
        <v>44</v>
      </c>
      <c r="M3509" t="s">
        <v>44</v>
      </c>
      <c r="N3509" t="s">
        <v>44</v>
      </c>
      <c r="O3509" t="s">
        <v>44</v>
      </c>
      <c r="P3509" t="s">
        <v>26</v>
      </c>
      <c r="Q3509">
        <v>0</v>
      </c>
      <c r="R3509" t="s">
        <v>30</v>
      </c>
      <c r="S3509">
        <v>19.75</v>
      </c>
      <c r="T3509">
        <v>78.3</v>
      </c>
      <c r="U3509">
        <v>0</v>
      </c>
    </row>
    <row r="3510" spans="1:21" x14ac:dyDescent="0.25">
      <c r="A3510" t="s">
        <v>3542</v>
      </c>
      <c r="B3510">
        <v>0</v>
      </c>
      <c r="C3510">
        <v>0</v>
      </c>
      <c r="D3510">
        <v>0</v>
      </c>
      <c r="E3510">
        <v>0</v>
      </c>
      <c r="F3510">
        <v>70</v>
      </c>
      <c r="G3510">
        <v>1</v>
      </c>
      <c r="H3510" t="s">
        <v>22</v>
      </c>
      <c r="I3510" t="s">
        <v>35</v>
      </c>
      <c r="J3510" t="s">
        <v>22</v>
      </c>
      <c r="K3510" t="s">
        <v>22</v>
      </c>
      <c r="L3510" t="s">
        <v>22</v>
      </c>
      <c r="M3510" t="s">
        <v>22</v>
      </c>
      <c r="N3510" t="s">
        <v>22</v>
      </c>
      <c r="O3510" t="s">
        <v>22</v>
      </c>
      <c r="P3510" t="s">
        <v>45</v>
      </c>
      <c r="Q3510">
        <v>1</v>
      </c>
      <c r="R3510" t="s">
        <v>33</v>
      </c>
      <c r="S3510">
        <v>113.65</v>
      </c>
      <c r="T3510">
        <v>7939.25</v>
      </c>
      <c r="U3510">
        <v>0</v>
      </c>
    </row>
    <row r="3511" spans="1:21" x14ac:dyDescent="0.25">
      <c r="A3511" t="s">
        <v>3543</v>
      </c>
      <c r="B3511">
        <v>1</v>
      </c>
      <c r="C3511">
        <v>0</v>
      </c>
      <c r="D3511">
        <v>0</v>
      </c>
      <c r="E3511">
        <v>0</v>
      </c>
      <c r="F3511">
        <v>1</v>
      </c>
      <c r="G3511">
        <v>1</v>
      </c>
      <c r="H3511" t="s">
        <v>23</v>
      </c>
      <c r="I3511" t="s">
        <v>25</v>
      </c>
      <c r="J3511" t="s">
        <v>23</v>
      </c>
      <c r="K3511" t="s">
        <v>23</v>
      </c>
      <c r="L3511" t="s">
        <v>23</v>
      </c>
      <c r="M3511" t="s">
        <v>23</v>
      </c>
      <c r="N3511" t="s">
        <v>23</v>
      </c>
      <c r="O3511" t="s">
        <v>23</v>
      </c>
      <c r="P3511" t="s">
        <v>26</v>
      </c>
      <c r="Q3511">
        <v>1</v>
      </c>
      <c r="R3511" t="s">
        <v>30</v>
      </c>
      <c r="S3511">
        <v>44.9</v>
      </c>
      <c r="T3511">
        <v>44.9</v>
      </c>
      <c r="U3511">
        <v>0</v>
      </c>
    </row>
    <row r="3512" spans="1:21" x14ac:dyDescent="0.25">
      <c r="A3512" t="s">
        <v>3544</v>
      </c>
      <c r="B3512">
        <v>0</v>
      </c>
      <c r="C3512">
        <v>0</v>
      </c>
      <c r="D3512">
        <v>0</v>
      </c>
      <c r="E3512">
        <v>0</v>
      </c>
      <c r="F3512">
        <v>8</v>
      </c>
      <c r="G3512">
        <v>1</v>
      </c>
      <c r="H3512" t="s">
        <v>22</v>
      </c>
      <c r="I3512" t="s">
        <v>35</v>
      </c>
      <c r="J3512" t="s">
        <v>23</v>
      </c>
      <c r="K3512" t="s">
        <v>23</v>
      </c>
      <c r="L3512" t="s">
        <v>23</v>
      </c>
      <c r="M3512" t="s">
        <v>23</v>
      </c>
      <c r="N3512" t="s">
        <v>23</v>
      </c>
      <c r="O3512" t="s">
        <v>23</v>
      </c>
      <c r="P3512" t="s">
        <v>26</v>
      </c>
      <c r="Q3512">
        <v>1</v>
      </c>
      <c r="R3512" t="s">
        <v>27</v>
      </c>
      <c r="S3512">
        <v>75.25</v>
      </c>
      <c r="T3512">
        <v>576.70000000000005</v>
      </c>
      <c r="U3512">
        <v>0</v>
      </c>
    </row>
    <row r="3513" spans="1:21" x14ac:dyDescent="0.25">
      <c r="A3513" t="s">
        <v>3545</v>
      </c>
      <c r="B3513">
        <v>1</v>
      </c>
      <c r="C3513">
        <v>0</v>
      </c>
      <c r="D3513">
        <v>0</v>
      </c>
      <c r="E3513">
        <v>0</v>
      </c>
      <c r="F3513">
        <v>53</v>
      </c>
      <c r="G3513">
        <v>1</v>
      </c>
      <c r="H3513" t="s">
        <v>22</v>
      </c>
      <c r="I3513" t="s">
        <v>23</v>
      </c>
      <c r="J3513" t="s">
        <v>44</v>
      </c>
      <c r="K3513" t="s">
        <v>44</v>
      </c>
      <c r="L3513" t="s">
        <v>44</v>
      </c>
      <c r="M3513" t="s">
        <v>44</v>
      </c>
      <c r="N3513" t="s">
        <v>44</v>
      </c>
      <c r="O3513" t="s">
        <v>44</v>
      </c>
      <c r="P3513" t="s">
        <v>45</v>
      </c>
      <c r="Q3513">
        <v>0</v>
      </c>
      <c r="R3513" t="s">
        <v>30</v>
      </c>
      <c r="S3513">
        <v>24.6</v>
      </c>
      <c r="T3513">
        <v>1279</v>
      </c>
      <c r="U3513">
        <v>0</v>
      </c>
    </row>
    <row r="3514" spans="1:21" x14ac:dyDescent="0.25">
      <c r="A3514" t="s">
        <v>3546</v>
      </c>
      <c r="B3514">
        <v>1</v>
      </c>
      <c r="C3514">
        <v>1</v>
      </c>
      <c r="D3514">
        <v>0</v>
      </c>
      <c r="E3514">
        <v>0</v>
      </c>
      <c r="F3514">
        <v>51</v>
      </c>
      <c r="G3514">
        <v>1</v>
      </c>
      <c r="H3514" t="s">
        <v>22</v>
      </c>
      <c r="I3514" t="s">
        <v>23</v>
      </c>
      <c r="J3514" t="s">
        <v>44</v>
      </c>
      <c r="K3514" t="s">
        <v>44</v>
      </c>
      <c r="L3514" t="s">
        <v>44</v>
      </c>
      <c r="M3514" t="s">
        <v>44</v>
      </c>
      <c r="N3514" t="s">
        <v>44</v>
      </c>
      <c r="O3514" t="s">
        <v>44</v>
      </c>
      <c r="P3514" t="s">
        <v>29</v>
      </c>
      <c r="Q3514">
        <v>0</v>
      </c>
      <c r="R3514" t="s">
        <v>33</v>
      </c>
      <c r="S3514">
        <v>25</v>
      </c>
      <c r="T3514">
        <v>1260.7</v>
      </c>
      <c r="U3514">
        <v>0</v>
      </c>
    </row>
    <row r="3515" spans="1:21" x14ac:dyDescent="0.25">
      <c r="A3515" t="s">
        <v>3547</v>
      </c>
      <c r="B3515">
        <v>1</v>
      </c>
      <c r="C3515">
        <v>0</v>
      </c>
      <c r="D3515">
        <v>1</v>
      </c>
      <c r="E3515">
        <v>1</v>
      </c>
      <c r="F3515">
        <v>11</v>
      </c>
      <c r="G3515">
        <v>1</v>
      </c>
      <c r="H3515" t="s">
        <v>23</v>
      </c>
      <c r="I3515" t="s">
        <v>23</v>
      </c>
      <c r="J3515" t="s">
        <v>44</v>
      </c>
      <c r="K3515" t="s">
        <v>44</v>
      </c>
      <c r="L3515" t="s">
        <v>44</v>
      </c>
      <c r="M3515" t="s">
        <v>44</v>
      </c>
      <c r="N3515" t="s">
        <v>44</v>
      </c>
      <c r="O3515" t="s">
        <v>44</v>
      </c>
      <c r="P3515" t="s">
        <v>26</v>
      </c>
      <c r="Q3515">
        <v>0</v>
      </c>
      <c r="R3515" t="s">
        <v>33</v>
      </c>
      <c r="S3515">
        <v>20.95</v>
      </c>
      <c r="T3515">
        <v>267.35000000000002</v>
      </c>
      <c r="U3515">
        <v>0</v>
      </c>
    </row>
    <row r="3516" spans="1:21" x14ac:dyDescent="0.25">
      <c r="A3516" t="s">
        <v>3548</v>
      </c>
      <c r="B3516">
        <v>1</v>
      </c>
      <c r="C3516">
        <v>0</v>
      </c>
      <c r="D3516">
        <v>1</v>
      </c>
      <c r="E3516">
        <v>1</v>
      </c>
      <c r="F3516">
        <v>60</v>
      </c>
      <c r="G3516">
        <v>1</v>
      </c>
      <c r="H3516" t="s">
        <v>22</v>
      </c>
      <c r="I3516" t="s">
        <v>35</v>
      </c>
      <c r="J3516" t="s">
        <v>22</v>
      </c>
      <c r="K3516" t="s">
        <v>23</v>
      </c>
      <c r="L3516" t="s">
        <v>22</v>
      </c>
      <c r="M3516" t="s">
        <v>22</v>
      </c>
      <c r="N3516" t="s">
        <v>22</v>
      </c>
      <c r="O3516" t="s">
        <v>22</v>
      </c>
      <c r="P3516" t="s">
        <v>45</v>
      </c>
      <c r="Q3516">
        <v>1</v>
      </c>
      <c r="R3516" t="s">
        <v>27</v>
      </c>
      <c r="S3516">
        <v>110.6</v>
      </c>
      <c r="T3516">
        <v>6586.85</v>
      </c>
      <c r="U3516">
        <v>0</v>
      </c>
    </row>
    <row r="3517" spans="1:21" x14ac:dyDescent="0.25">
      <c r="A3517" t="s">
        <v>3549</v>
      </c>
      <c r="B3517">
        <v>1</v>
      </c>
      <c r="C3517">
        <v>0</v>
      </c>
      <c r="D3517">
        <v>0</v>
      </c>
      <c r="E3517">
        <v>0</v>
      </c>
      <c r="F3517">
        <v>17</v>
      </c>
      <c r="G3517">
        <v>1</v>
      </c>
      <c r="H3517" t="s">
        <v>23</v>
      </c>
      <c r="I3517" t="s">
        <v>25</v>
      </c>
      <c r="J3517" t="s">
        <v>22</v>
      </c>
      <c r="K3517" t="s">
        <v>22</v>
      </c>
      <c r="L3517" t="s">
        <v>23</v>
      </c>
      <c r="M3517" t="s">
        <v>23</v>
      </c>
      <c r="N3517" t="s">
        <v>23</v>
      </c>
      <c r="O3517" t="s">
        <v>23</v>
      </c>
      <c r="P3517" t="s">
        <v>26</v>
      </c>
      <c r="Q3517">
        <v>1</v>
      </c>
      <c r="R3517" t="s">
        <v>38</v>
      </c>
      <c r="S3517">
        <v>55.5</v>
      </c>
      <c r="T3517">
        <v>934.15</v>
      </c>
      <c r="U3517">
        <v>0</v>
      </c>
    </row>
    <row r="3518" spans="1:21" x14ac:dyDescent="0.25">
      <c r="A3518" t="s">
        <v>3550</v>
      </c>
      <c r="B3518">
        <v>1</v>
      </c>
      <c r="C3518">
        <v>0</v>
      </c>
      <c r="D3518">
        <v>0</v>
      </c>
      <c r="E3518">
        <v>0</v>
      </c>
      <c r="F3518">
        <v>3</v>
      </c>
      <c r="G3518">
        <v>1</v>
      </c>
      <c r="H3518" t="s">
        <v>23</v>
      </c>
      <c r="I3518" t="s">
        <v>25</v>
      </c>
      <c r="J3518" t="s">
        <v>23</v>
      </c>
      <c r="K3518" t="s">
        <v>23</v>
      </c>
      <c r="L3518" t="s">
        <v>23</v>
      </c>
      <c r="M3518" t="s">
        <v>23</v>
      </c>
      <c r="N3518" t="s">
        <v>23</v>
      </c>
      <c r="O3518" t="s">
        <v>23</v>
      </c>
      <c r="P3518" t="s">
        <v>26</v>
      </c>
      <c r="Q3518">
        <v>1</v>
      </c>
      <c r="R3518" t="s">
        <v>27</v>
      </c>
      <c r="S3518">
        <v>43.3</v>
      </c>
      <c r="T3518">
        <v>123.65</v>
      </c>
      <c r="U3518">
        <v>1</v>
      </c>
    </row>
    <row r="3519" spans="1:21" x14ac:dyDescent="0.25">
      <c r="A3519" t="s">
        <v>3551</v>
      </c>
      <c r="B3519">
        <v>1</v>
      </c>
      <c r="C3519">
        <v>0</v>
      </c>
      <c r="D3519">
        <v>1</v>
      </c>
      <c r="E3519">
        <v>0</v>
      </c>
      <c r="F3519">
        <v>70</v>
      </c>
      <c r="G3519">
        <v>1</v>
      </c>
      <c r="H3519" t="s">
        <v>23</v>
      </c>
      <c r="I3519" t="s">
        <v>35</v>
      </c>
      <c r="J3519" t="s">
        <v>22</v>
      </c>
      <c r="K3519" t="s">
        <v>22</v>
      </c>
      <c r="L3519" t="s">
        <v>22</v>
      </c>
      <c r="M3519" t="s">
        <v>22</v>
      </c>
      <c r="N3519" t="s">
        <v>22</v>
      </c>
      <c r="O3519" t="s">
        <v>22</v>
      </c>
      <c r="P3519" t="s">
        <v>29</v>
      </c>
      <c r="Q3519">
        <v>1</v>
      </c>
      <c r="R3519" t="s">
        <v>33</v>
      </c>
      <c r="S3519">
        <v>109.5</v>
      </c>
      <c r="T3519">
        <v>7534.65</v>
      </c>
      <c r="U3519">
        <v>1</v>
      </c>
    </row>
    <row r="3520" spans="1:21" x14ac:dyDescent="0.25">
      <c r="A3520" t="s">
        <v>3552</v>
      </c>
      <c r="B3520">
        <v>1</v>
      </c>
      <c r="C3520">
        <v>0</v>
      </c>
      <c r="D3520">
        <v>0</v>
      </c>
      <c r="E3520">
        <v>0</v>
      </c>
      <c r="F3520">
        <v>1</v>
      </c>
      <c r="G3520">
        <v>1</v>
      </c>
      <c r="H3520" t="s">
        <v>23</v>
      </c>
      <c r="I3520" t="s">
        <v>23</v>
      </c>
      <c r="J3520" t="s">
        <v>44</v>
      </c>
      <c r="K3520" t="s">
        <v>44</v>
      </c>
      <c r="L3520" t="s">
        <v>44</v>
      </c>
      <c r="M3520" t="s">
        <v>44</v>
      </c>
      <c r="N3520" t="s">
        <v>44</v>
      </c>
      <c r="O3520" t="s">
        <v>44</v>
      </c>
      <c r="P3520" t="s">
        <v>26</v>
      </c>
      <c r="Q3520">
        <v>0</v>
      </c>
      <c r="R3520" t="s">
        <v>30</v>
      </c>
      <c r="S3520">
        <v>19.45</v>
      </c>
      <c r="T3520">
        <v>19.45</v>
      </c>
      <c r="U3520">
        <v>0</v>
      </c>
    </row>
    <row r="3521" spans="1:21" x14ac:dyDescent="0.25">
      <c r="A3521" t="s">
        <v>3553</v>
      </c>
      <c r="B3521">
        <v>1</v>
      </c>
      <c r="C3521">
        <v>1</v>
      </c>
      <c r="D3521">
        <v>0</v>
      </c>
      <c r="E3521">
        <v>0</v>
      </c>
      <c r="F3521">
        <v>43</v>
      </c>
      <c r="G3521">
        <v>1</v>
      </c>
      <c r="H3521" t="s">
        <v>22</v>
      </c>
      <c r="I3521" t="s">
        <v>35</v>
      </c>
      <c r="J3521" t="s">
        <v>23</v>
      </c>
      <c r="K3521" t="s">
        <v>23</v>
      </c>
      <c r="L3521" t="s">
        <v>23</v>
      </c>
      <c r="M3521" t="s">
        <v>23</v>
      </c>
      <c r="N3521" t="s">
        <v>22</v>
      </c>
      <c r="O3521" t="s">
        <v>23</v>
      </c>
      <c r="P3521" t="s">
        <v>26</v>
      </c>
      <c r="Q3521">
        <v>1</v>
      </c>
      <c r="R3521" t="s">
        <v>27</v>
      </c>
      <c r="S3521">
        <v>84.85</v>
      </c>
      <c r="T3521">
        <v>3645.6</v>
      </c>
      <c r="U3521">
        <v>0</v>
      </c>
    </row>
    <row r="3522" spans="1:21" x14ac:dyDescent="0.25">
      <c r="A3522" t="s">
        <v>3554</v>
      </c>
      <c r="B3522">
        <v>0</v>
      </c>
      <c r="C3522">
        <v>0</v>
      </c>
      <c r="D3522">
        <v>1</v>
      </c>
      <c r="E3522">
        <v>0</v>
      </c>
      <c r="F3522">
        <v>16</v>
      </c>
      <c r="G3522">
        <v>1</v>
      </c>
      <c r="H3522" t="s">
        <v>23</v>
      </c>
      <c r="I3522" t="s">
        <v>23</v>
      </c>
      <c r="J3522" t="s">
        <v>44</v>
      </c>
      <c r="K3522" t="s">
        <v>44</v>
      </c>
      <c r="L3522" t="s">
        <v>44</v>
      </c>
      <c r="M3522" t="s">
        <v>44</v>
      </c>
      <c r="N3522" t="s">
        <v>44</v>
      </c>
      <c r="O3522" t="s">
        <v>44</v>
      </c>
      <c r="P3522" t="s">
        <v>26</v>
      </c>
      <c r="Q3522">
        <v>0</v>
      </c>
      <c r="R3522" t="s">
        <v>30</v>
      </c>
      <c r="S3522">
        <v>19.600000000000001</v>
      </c>
      <c r="T3522">
        <v>314.45</v>
      </c>
      <c r="U3522">
        <v>0</v>
      </c>
    </row>
    <row r="3523" spans="1:21" x14ac:dyDescent="0.25">
      <c r="A3523" t="s">
        <v>3555</v>
      </c>
      <c r="B3523">
        <v>0</v>
      </c>
      <c r="C3523">
        <v>0</v>
      </c>
      <c r="D3523">
        <v>1</v>
      </c>
      <c r="E3523">
        <v>1</v>
      </c>
      <c r="F3523">
        <v>57</v>
      </c>
      <c r="G3523">
        <v>1</v>
      </c>
      <c r="H3523" t="s">
        <v>23</v>
      </c>
      <c r="I3523" t="s">
        <v>25</v>
      </c>
      <c r="J3523" t="s">
        <v>22</v>
      </c>
      <c r="K3523" t="s">
        <v>22</v>
      </c>
      <c r="L3523" t="s">
        <v>23</v>
      </c>
      <c r="M3523" t="s">
        <v>23</v>
      </c>
      <c r="N3523" t="s">
        <v>23</v>
      </c>
      <c r="O3523" t="s">
        <v>23</v>
      </c>
      <c r="P3523" t="s">
        <v>29</v>
      </c>
      <c r="Q3523">
        <v>0</v>
      </c>
      <c r="R3523" t="s">
        <v>27</v>
      </c>
      <c r="S3523">
        <v>53.45</v>
      </c>
      <c r="T3523">
        <v>3053</v>
      </c>
      <c r="U3523">
        <v>0</v>
      </c>
    </row>
    <row r="3524" spans="1:21" x14ac:dyDescent="0.25">
      <c r="A3524" t="s">
        <v>3556</v>
      </c>
      <c r="B3524">
        <v>1</v>
      </c>
      <c r="C3524">
        <v>0</v>
      </c>
      <c r="D3524">
        <v>1</v>
      </c>
      <c r="E3524">
        <v>1</v>
      </c>
      <c r="F3524">
        <v>37</v>
      </c>
      <c r="G3524">
        <v>1</v>
      </c>
      <c r="H3524" t="s">
        <v>23</v>
      </c>
      <c r="I3524" t="s">
        <v>23</v>
      </c>
      <c r="J3524" t="s">
        <v>44</v>
      </c>
      <c r="K3524" t="s">
        <v>44</v>
      </c>
      <c r="L3524" t="s">
        <v>44</v>
      </c>
      <c r="M3524" t="s">
        <v>44</v>
      </c>
      <c r="N3524" t="s">
        <v>44</v>
      </c>
      <c r="O3524" t="s">
        <v>44</v>
      </c>
      <c r="P3524" t="s">
        <v>29</v>
      </c>
      <c r="Q3524">
        <v>0</v>
      </c>
      <c r="R3524" t="s">
        <v>38</v>
      </c>
      <c r="S3524">
        <v>19.8</v>
      </c>
      <c r="T3524">
        <v>677.05</v>
      </c>
      <c r="U3524">
        <v>0</v>
      </c>
    </row>
    <row r="3525" spans="1:21" x14ac:dyDescent="0.25">
      <c r="A3525" t="s">
        <v>3557</v>
      </c>
      <c r="B3525">
        <v>0</v>
      </c>
      <c r="C3525">
        <v>0</v>
      </c>
      <c r="D3525">
        <v>1</v>
      </c>
      <c r="E3525">
        <v>0</v>
      </c>
      <c r="F3525">
        <v>72</v>
      </c>
      <c r="G3525">
        <v>1</v>
      </c>
      <c r="H3525" t="s">
        <v>22</v>
      </c>
      <c r="I3525" t="s">
        <v>35</v>
      </c>
      <c r="J3525" t="s">
        <v>22</v>
      </c>
      <c r="K3525" t="s">
        <v>22</v>
      </c>
      <c r="L3525" t="s">
        <v>22</v>
      </c>
      <c r="M3525" t="s">
        <v>22</v>
      </c>
      <c r="N3525" t="s">
        <v>22</v>
      </c>
      <c r="O3525" t="s">
        <v>22</v>
      </c>
      <c r="P3525" t="s">
        <v>45</v>
      </c>
      <c r="Q3525">
        <v>0</v>
      </c>
      <c r="R3525" t="s">
        <v>38</v>
      </c>
      <c r="S3525">
        <v>112.1</v>
      </c>
      <c r="T3525">
        <v>7965.95</v>
      </c>
      <c r="U3525">
        <v>0</v>
      </c>
    </row>
    <row r="3526" spans="1:21" x14ac:dyDescent="0.25">
      <c r="A3526" t="s">
        <v>3558</v>
      </c>
      <c r="B3526">
        <v>0</v>
      </c>
      <c r="C3526">
        <v>1</v>
      </c>
      <c r="D3526">
        <v>0</v>
      </c>
      <c r="E3526">
        <v>0</v>
      </c>
      <c r="F3526">
        <v>11</v>
      </c>
      <c r="G3526">
        <v>1</v>
      </c>
      <c r="H3526" t="s">
        <v>22</v>
      </c>
      <c r="I3526" t="s">
        <v>35</v>
      </c>
      <c r="J3526" t="s">
        <v>23</v>
      </c>
      <c r="K3526" t="s">
        <v>23</v>
      </c>
      <c r="L3526" t="s">
        <v>23</v>
      </c>
      <c r="M3526" t="s">
        <v>23</v>
      </c>
      <c r="N3526" t="s">
        <v>23</v>
      </c>
      <c r="O3526" t="s">
        <v>22</v>
      </c>
      <c r="P3526" t="s">
        <v>26</v>
      </c>
      <c r="Q3526">
        <v>1</v>
      </c>
      <c r="R3526" t="s">
        <v>38</v>
      </c>
      <c r="S3526">
        <v>84.8</v>
      </c>
      <c r="T3526">
        <v>906.85</v>
      </c>
      <c r="U3526">
        <v>1</v>
      </c>
    </row>
    <row r="3527" spans="1:21" x14ac:dyDescent="0.25">
      <c r="A3527" t="s">
        <v>3559</v>
      </c>
      <c r="B3527">
        <v>0</v>
      </c>
      <c r="C3527">
        <v>1</v>
      </c>
      <c r="D3527">
        <v>1</v>
      </c>
      <c r="E3527">
        <v>0</v>
      </c>
      <c r="F3527">
        <v>50</v>
      </c>
      <c r="G3527">
        <v>1</v>
      </c>
      <c r="H3527" t="s">
        <v>22</v>
      </c>
      <c r="I3527" t="s">
        <v>35</v>
      </c>
      <c r="J3527" t="s">
        <v>23</v>
      </c>
      <c r="K3527" t="s">
        <v>22</v>
      </c>
      <c r="L3527" t="s">
        <v>22</v>
      </c>
      <c r="M3527" t="s">
        <v>23</v>
      </c>
      <c r="N3527" t="s">
        <v>22</v>
      </c>
      <c r="O3527" t="s">
        <v>23</v>
      </c>
      <c r="P3527" t="s">
        <v>26</v>
      </c>
      <c r="Q3527">
        <v>1</v>
      </c>
      <c r="R3527" t="s">
        <v>27</v>
      </c>
      <c r="S3527">
        <v>95.05</v>
      </c>
      <c r="T3527">
        <v>4888.7</v>
      </c>
      <c r="U3527">
        <v>1</v>
      </c>
    </row>
    <row r="3528" spans="1:21" x14ac:dyDescent="0.25">
      <c r="A3528" t="s">
        <v>3560</v>
      </c>
      <c r="B3528">
        <v>1</v>
      </c>
      <c r="C3528">
        <v>1</v>
      </c>
      <c r="D3528">
        <v>0</v>
      </c>
      <c r="E3528">
        <v>0</v>
      </c>
      <c r="F3528">
        <v>5</v>
      </c>
      <c r="G3528">
        <v>1</v>
      </c>
      <c r="H3528" t="s">
        <v>23</v>
      </c>
      <c r="I3528" t="s">
        <v>25</v>
      </c>
      <c r="J3528" t="s">
        <v>23</v>
      </c>
      <c r="K3528" t="s">
        <v>23</v>
      </c>
      <c r="L3528" t="s">
        <v>22</v>
      </c>
      <c r="M3528" t="s">
        <v>23</v>
      </c>
      <c r="N3528" t="s">
        <v>23</v>
      </c>
      <c r="O3528" t="s">
        <v>23</v>
      </c>
      <c r="P3528" t="s">
        <v>26</v>
      </c>
      <c r="Q3528">
        <v>0</v>
      </c>
      <c r="R3528" t="s">
        <v>27</v>
      </c>
      <c r="S3528">
        <v>50.35</v>
      </c>
      <c r="T3528">
        <v>237.25</v>
      </c>
      <c r="U3528">
        <v>1</v>
      </c>
    </row>
    <row r="3529" spans="1:21" x14ac:dyDescent="0.25">
      <c r="A3529" t="s">
        <v>3561</v>
      </c>
      <c r="B3529">
        <v>1</v>
      </c>
      <c r="C3529">
        <v>0</v>
      </c>
      <c r="D3529">
        <v>1</v>
      </c>
      <c r="E3529">
        <v>0</v>
      </c>
      <c r="F3529">
        <v>1</v>
      </c>
      <c r="G3529">
        <v>1</v>
      </c>
      <c r="H3529" t="s">
        <v>22</v>
      </c>
      <c r="I3529" t="s">
        <v>35</v>
      </c>
      <c r="J3529" t="s">
        <v>23</v>
      </c>
      <c r="K3529" t="s">
        <v>23</v>
      </c>
      <c r="L3529" t="s">
        <v>23</v>
      </c>
      <c r="M3529" t="s">
        <v>23</v>
      </c>
      <c r="N3529" t="s">
        <v>23</v>
      </c>
      <c r="O3529" t="s">
        <v>23</v>
      </c>
      <c r="P3529" t="s">
        <v>26</v>
      </c>
      <c r="Q3529">
        <v>1</v>
      </c>
      <c r="R3529" t="s">
        <v>33</v>
      </c>
      <c r="S3529">
        <v>74.599999999999994</v>
      </c>
      <c r="T3529">
        <v>74.599999999999994</v>
      </c>
      <c r="U3529">
        <v>1</v>
      </c>
    </row>
    <row r="3530" spans="1:21" x14ac:dyDescent="0.25">
      <c r="A3530" t="s">
        <v>3562</v>
      </c>
      <c r="B3530">
        <v>1</v>
      </c>
      <c r="C3530">
        <v>0</v>
      </c>
      <c r="D3530">
        <v>0</v>
      </c>
      <c r="E3530">
        <v>0</v>
      </c>
      <c r="F3530">
        <v>16</v>
      </c>
      <c r="G3530">
        <v>1</v>
      </c>
      <c r="H3530" t="s">
        <v>23</v>
      </c>
      <c r="I3530" t="s">
        <v>23</v>
      </c>
      <c r="J3530" t="s">
        <v>44</v>
      </c>
      <c r="K3530" t="s">
        <v>44</v>
      </c>
      <c r="L3530" t="s">
        <v>44</v>
      </c>
      <c r="M3530" t="s">
        <v>44</v>
      </c>
      <c r="N3530" t="s">
        <v>44</v>
      </c>
      <c r="O3530" t="s">
        <v>44</v>
      </c>
      <c r="P3530" t="s">
        <v>26</v>
      </c>
      <c r="Q3530">
        <v>1</v>
      </c>
      <c r="R3530" t="s">
        <v>30</v>
      </c>
      <c r="S3530">
        <v>19.7</v>
      </c>
      <c r="T3530">
        <v>342.4</v>
      </c>
      <c r="U3530">
        <v>1</v>
      </c>
    </row>
    <row r="3531" spans="1:21" x14ac:dyDescent="0.25">
      <c r="A3531" t="s">
        <v>3563</v>
      </c>
      <c r="B3531">
        <v>1</v>
      </c>
      <c r="C3531">
        <v>1</v>
      </c>
      <c r="D3531">
        <v>1</v>
      </c>
      <c r="E3531">
        <v>0</v>
      </c>
      <c r="F3531">
        <v>2</v>
      </c>
      <c r="G3531">
        <v>1</v>
      </c>
      <c r="H3531" t="s">
        <v>23</v>
      </c>
      <c r="I3531" t="s">
        <v>35</v>
      </c>
      <c r="J3531" t="s">
        <v>23</v>
      </c>
      <c r="K3531" t="s">
        <v>23</v>
      </c>
      <c r="L3531" t="s">
        <v>22</v>
      </c>
      <c r="M3531" t="s">
        <v>23</v>
      </c>
      <c r="N3531" t="s">
        <v>23</v>
      </c>
      <c r="O3531" t="s">
        <v>23</v>
      </c>
      <c r="P3531" t="s">
        <v>26</v>
      </c>
      <c r="Q3531">
        <v>1</v>
      </c>
      <c r="R3531" t="s">
        <v>27</v>
      </c>
      <c r="S3531">
        <v>74.2</v>
      </c>
      <c r="T3531">
        <v>140.1</v>
      </c>
      <c r="U3531">
        <v>0</v>
      </c>
    </row>
    <row r="3532" spans="1:21" x14ac:dyDescent="0.25">
      <c r="A3532" t="s">
        <v>3564</v>
      </c>
      <c r="B3532">
        <v>0</v>
      </c>
      <c r="C3532">
        <v>0</v>
      </c>
      <c r="D3532">
        <v>0</v>
      </c>
      <c r="E3532">
        <v>0</v>
      </c>
      <c r="F3532">
        <v>17</v>
      </c>
      <c r="G3532">
        <v>1</v>
      </c>
      <c r="H3532" t="s">
        <v>22</v>
      </c>
      <c r="I3532" t="s">
        <v>25</v>
      </c>
      <c r="J3532" t="s">
        <v>23</v>
      </c>
      <c r="K3532" t="s">
        <v>23</v>
      </c>
      <c r="L3532" t="s">
        <v>22</v>
      </c>
      <c r="M3532" t="s">
        <v>22</v>
      </c>
      <c r="N3532" t="s">
        <v>22</v>
      </c>
      <c r="O3532" t="s">
        <v>23</v>
      </c>
      <c r="P3532" t="s">
        <v>26</v>
      </c>
      <c r="Q3532">
        <v>1</v>
      </c>
      <c r="R3532" t="s">
        <v>30</v>
      </c>
      <c r="S3532">
        <v>69</v>
      </c>
      <c r="T3532">
        <v>1108</v>
      </c>
      <c r="U3532">
        <v>0</v>
      </c>
    </row>
    <row r="3533" spans="1:21" x14ac:dyDescent="0.25">
      <c r="A3533" t="s">
        <v>3565</v>
      </c>
      <c r="B3533">
        <v>0</v>
      </c>
      <c r="C3533">
        <v>0</v>
      </c>
      <c r="D3533">
        <v>0</v>
      </c>
      <c r="E3533">
        <v>0</v>
      </c>
      <c r="F3533">
        <v>16</v>
      </c>
      <c r="G3533">
        <v>1</v>
      </c>
      <c r="H3533" t="s">
        <v>23</v>
      </c>
      <c r="I3533" t="s">
        <v>23</v>
      </c>
      <c r="J3533" t="s">
        <v>44</v>
      </c>
      <c r="K3533" t="s">
        <v>44</v>
      </c>
      <c r="L3533" t="s">
        <v>44</v>
      </c>
      <c r="M3533" t="s">
        <v>44</v>
      </c>
      <c r="N3533" t="s">
        <v>44</v>
      </c>
      <c r="O3533" t="s">
        <v>44</v>
      </c>
      <c r="P3533" t="s">
        <v>29</v>
      </c>
      <c r="Q3533">
        <v>0</v>
      </c>
      <c r="R3533" t="s">
        <v>38</v>
      </c>
      <c r="S3533">
        <v>19.350000000000001</v>
      </c>
      <c r="T3533">
        <v>295.55</v>
      </c>
      <c r="U3533">
        <v>0</v>
      </c>
    </row>
    <row r="3534" spans="1:21" x14ac:dyDescent="0.25">
      <c r="A3534" t="s">
        <v>3566</v>
      </c>
      <c r="B3534">
        <v>0</v>
      </c>
      <c r="C3534">
        <v>0</v>
      </c>
      <c r="D3534">
        <v>0</v>
      </c>
      <c r="E3534">
        <v>0</v>
      </c>
      <c r="F3534">
        <v>15</v>
      </c>
      <c r="G3534">
        <v>1</v>
      </c>
      <c r="H3534" t="s">
        <v>23</v>
      </c>
      <c r="I3534" t="s">
        <v>25</v>
      </c>
      <c r="J3534" t="s">
        <v>23</v>
      </c>
      <c r="K3534" t="s">
        <v>23</v>
      </c>
      <c r="L3534" t="s">
        <v>22</v>
      </c>
      <c r="M3534" t="s">
        <v>23</v>
      </c>
      <c r="N3534" t="s">
        <v>23</v>
      </c>
      <c r="O3534" t="s">
        <v>22</v>
      </c>
      <c r="P3534" t="s">
        <v>26</v>
      </c>
      <c r="Q3534">
        <v>1</v>
      </c>
      <c r="R3534" t="s">
        <v>27</v>
      </c>
      <c r="S3534">
        <v>59.45</v>
      </c>
      <c r="T3534">
        <v>892.65</v>
      </c>
      <c r="U3534">
        <v>1</v>
      </c>
    </row>
    <row r="3535" spans="1:21" x14ac:dyDescent="0.25">
      <c r="A3535" t="s">
        <v>3567</v>
      </c>
      <c r="B3535">
        <v>0</v>
      </c>
      <c r="C3535">
        <v>0</v>
      </c>
      <c r="D3535">
        <v>0</v>
      </c>
      <c r="E3535">
        <v>0</v>
      </c>
      <c r="F3535">
        <v>10</v>
      </c>
      <c r="G3535">
        <v>1</v>
      </c>
      <c r="H3535" t="s">
        <v>23</v>
      </c>
      <c r="I3535" t="s">
        <v>23</v>
      </c>
      <c r="J3535" t="s">
        <v>44</v>
      </c>
      <c r="K3535" t="s">
        <v>44</v>
      </c>
      <c r="L3535" t="s">
        <v>44</v>
      </c>
      <c r="M3535" t="s">
        <v>44</v>
      </c>
      <c r="N3535" t="s">
        <v>44</v>
      </c>
      <c r="O3535" t="s">
        <v>44</v>
      </c>
      <c r="P3535" t="s">
        <v>29</v>
      </c>
      <c r="Q3535">
        <v>1</v>
      </c>
      <c r="R3535" t="s">
        <v>30</v>
      </c>
      <c r="S3535">
        <v>19.8</v>
      </c>
      <c r="T3535">
        <v>198.25</v>
      </c>
      <c r="U3535">
        <v>0</v>
      </c>
    </row>
    <row r="3536" spans="1:21" x14ac:dyDescent="0.25">
      <c r="A3536" t="s">
        <v>3568</v>
      </c>
      <c r="B3536">
        <v>0</v>
      </c>
      <c r="C3536">
        <v>0</v>
      </c>
      <c r="D3536">
        <v>0</v>
      </c>
      <c r="E3536">
        <v>1</v>
      </c>
      <c r="F3536">
        <v>46</v>
      </c>
      <c r="G3536">
        <v>1</v>
      </c>
      <c r="H3536" t="s">
        <v>23</v>
      </c>
      <c r="I3536" t="s">
        <v>35</v>
      </c>
      <c r="J3536" t="s">
        <v>22</v>
      </c>
      <c r="K3536" t="s">
        <v>22</v>
      </c>
      <c r="L3536" t="s">
        <v>23</v>
      </c>
      <c r="M3536" t="s">
        <v>22</v>
      </c>
      <c r="N3536" t="s">
        <v>22</v>
      </c>
      <c r="O3536" t="s">
        <v>22</v>
      </c>
      <c r="P3536" t="s">
        <v>29</v>
      </c>
      <c r="Q3536">
        <v>1</v>
      </c>
      <c r="R3536" t="s">
        <v>33</v>
      </c>
      <c r="S3536">
        <v>105.2</v>
      </c>
      <c r="T3536">
        <v>4822.8500000000004</v>
      </c>
      <c r="U3536">
        <v>1</v>
      </c>
    </row>
    <row r="3537" spans="1:21" x14ac:dyDescent="0.25">
      <c r="A3537" t="s">
        <v>3569</v>
      </c>
      <c r="B3537">
        <v>1</v>
      </c>
      <c r="C3537">
        <v>0</v>
      </c>
      <c r="D3537">
        <v>1</v>
      </c>
      <c r="E3537">
        <v>1</v>
      </c>
      <c r="F3537">
        <v>64</v>
      </c>
      <c r="G3537">
        <v>1</v>
      </c>
      <c r="H3537" t="s">
        <v>22</v>
      </c>
      <c r="I3537" t="s">
        <v>35</v>
      </c>
      <c r="J3537" t="s">
        <v>23</v>
      </c>
      <c r="K3537" t="s">
        <v>22</v>
      </c>
      <c r="L3537" t="s">
        <v>22</v>
      </c>
      <c r="M3537" t="s">
        <v>22</v>
      </c>
      <c r="N3537" t="s">
        <v>22</v>
      </c>
      <c r="O3537" t="s">
        <v>22</v>
      </c>
      <c r="P3537" t="s">
        <v>45</v>
      </c>
      <c r="Q3537">
        <v>1</v>
      </c>
      <c r="R3537" t="s">
        <v>38</v>
      </c>
      <c r="S3537">
        <v>109.2</v>
      </c>
      <c r="T3537">
        <v>6741.15</v>
      </c>
      <c r="U3537">
        <v>0</v>
      </c>
    </row>
    <row r="3538" spans="1:21" x14ac:dyDescent="0.25">
      <c r="A3538" t="s">
        <v>3570</v>
      </c>
      <c r="B3538">
        <v>0</v>
      </c>
      <c r="C3538">
        <v>0</v>
      </c>
      <c r="D3538">
        <v>0</v>
      </c>
      <c r="E3538">
        <v>0</v>
      </c>
      <c r="F3538">
        <v>1</v>
      </c>
      <c r="G3538">
        <v>1</v>
      </c>
      <c r="H3538" t="s">
        <v>22</v>
      </c>
      <c r="I3538" t="s">
        <v>35</v>
      </c>
      <c r="J3538" t="s">
        <v>23</v>
      </c>
      <c r="K3538" t="s">
        <v>22</v>
      </c>
      <c r="L3538" t="s">
        <v>23</v>
      </c>
      <c r="M3538" t="s">
        <v>23</v>
      </c>
      <c r="N3538" t="s">
        <v>23</v>
      </c>
      <c r="O3538" t="s">
        <v>23</v>
      </c>
      <c r="P3538" t="s">
        <v>26</v>
      </c>
      <c r="Q3538">
        <v>1</v>
      </c>
      <c r="R3538" t="s">
        <v>30</v>
      </c>
      <c r="S3538">
        <v>79.150000000000006</v>
      </c>
      <c r="T3538">
        <v>79.150000000000006</v>
      </c>
      <c r="U3538">
        <v>0</v>
      </c>
    </row>
    <row r="3539" spans="1:21" x14ac:dyDescent="0.25">
      <c r="A3539" t="s">
        <v>3571</v>
      </c>
      <c r="B3539">
        <v>1</v>
      </c>
      <c r="C3539">
        <v>0</v>
      </c>
      <c r="D3539">
        <v>1</v>
      </c>
      <c r="E3539">
        <v>1</v>
      </c>
      <c r="F3539">
        <v>25</v>
      </c>
      <c r="G3539">
        <v>1</v>
      </c>
      <c r="H3539" t="s">
        <v>23</v>
      </c>
      <c r="I3539" t="s">
        <v>25</v>
      </c>
      <c r="J3539" t="s">
        <v>23</v>
      </c>
      <c r="K3539" t="s">
        <v>22</v>
      </c>
      <c r="L3539" t="s">
        <v>22</v>
      </c>
      <c r="M3539" t="s">
        <v>23</v>
      </c>
      <c r="N3539" t="s">
        <v>23</v>
      </c>
      <c r="O3539" t="s">
        <v>23</v>
      </c>
      <c r="P3539" t="s">
        <v>29</v>
      </c>
      <c r="Q3539">
        <v>0</v>
      </c>
      <c r="R3539" t="s">
        <v>30</v>
      </c>
      <c r="S3539">
        <v>53.65</v>
      </c>
      <c r="T3539">
        <v>1355.45</v>
      </c>
      <c r="U3539">
        <v>0</v>
      </c>
    </row>
    <row r="3540" spans="1:21" x14ac:dyDescent="0.25">
      <c r="A3540" t="s">
        <v>3572</v>
      </c>
      <c r="B3540">
        <v>1</v>
      </c>
      <c r="C3540">
        <v>0</v>
      </c>
      <c r="D3540">
        <v>1</v>
      </c>
      <c r="E3540">
        <v>1</v>
      </c>
      <c r="F3540">
        <v>71</v>
      </c>
      <c r="G3540">
        <v>1</v>
      </c>
      <c r="H3540" t="s">
        <v>23</v>
      </c>
      <c r="I3540" t="s">
        <v>35</v>
      </c>
      <c r="J3540" t="s">
        <v>22</v>
      </c>
      <c r="K3540" t="s">
        <v>22</v>
      </c>
      <c r="L3540" t="s">
        <v>22</v>
      </c>
      <c r="M3540" t="s">
        <v>22</v>
      </c>
      <c r="N3540" t="s">
        <v>22</v>
      </c>
      <c r="O3540" t="s">
        <v>23</v>
      </c>
      <c r="P3540" t="s">
        <v>45</v>
      </c>
      <c r="Q3540">
        <v>0</v>
      </c>
      <c r="R3540" t="s">
        <v>38</v>
      </c>
      <c r="S3540">
        <v>100.2</v>
      </c>
      <c r="T3540">
        <v>7209</v>
      </c>
      <c r="U3540">
        <v>0</v>
      </c>
    </row>
    <row r="3541" spans="1:21" x14ac:dyDescent="0.25">
      <c r="A3541" t="s">
        <v>3573</v>
      </c>
      <c r="B3541">
        <v>1</v>
      </c>
      <c r="C3541">
        <v>0</v>
      </c>
      <c r="D3541">
        <v>0</v>
      </c>
      <c r="E3541">
        <v>0</v>
      </c>
      <c r="F3541">
        <v>8</v>
      </c>
      <c r="G3541">
        <v>1</v>
      </c>
      <c r="H3541" t="s">
        <v>23</v>
      </c>
      <c r="I3541" t="s">
        <v>25</v>
      </c>
      <c r="J3541" t="s">
        <v>23</v>
      </c>
      <c r="K3541" t="s">
        <v>23</v>
      </c>
      <c r="L3541" t="s">
        <v>23</v>
      </c>
      <c r="M3541" t="s">
        <v>23</v>
      </c>
      <c r="N3541" t="s">
        <v>23</v>
      </c>
      <c r="O3541" t="s">
        <v>23</v>
      </c>
      <c r="P3541" t="s">
        <v>26</v>
      </c>
      <c r="Q3541">
        <v>1</v>
      </c>
      <c r="R3541" t="s">
        <v>30</v>
      </c>
      <c r="S3541">
        <v>45.15</v>
      </c>
      <c r="T3541">
        <v>438.4</v>
      </c>
      <c r="U3541">
        <v>1</v>
      </c>
    </row>
    <row r="3542" spans="1:21" x14ac:dyDescent="0.25">
      <c r="A3542" t="s">
        <v>3574</v>
      </c>
      <c r="B3542">
        <v>0</v>
      </c>
      <c r="C3542">
        <v>0</v>
      </c>
      <c r="D3542">
        <v>1</v>
      </c>
      <c r="E3542">
        <v>1</v>
      </c>
      <c r="F3542">
        <v>72</v>
      </c>
      <c r="G3542">
        <v>1</v>
      </c>
      <c r="H3542" t="s">
        <v>23</v>
      </c>
      <c r="I3542" t="s">
        <v>35</v>
      </c>
      <c r="J3542" t="s">
        <v>22</v>
      </c>
      <c r="K3542" t="s">
        <v>22</v>
      </c>
      <c r="L3542" t="s">
        <v>22</v>
      </c>
      <c r="M3542" t="s">
        <v>22</v>
      </c>
      <c r="N3542" t="s">
        <v>22</v>
      </c>
      <c r="O3542" t="s">
        <v>22</v>
      </c>
      <c r="P3542" t="s">
        <v>45</v>
      </c>
      <c r="Q3542">
        <v>1</v>
      </c>
      <c r="R3542" t="s">
        <v>33</v>
      </c>
      <c r="S3542">
        <v>108.65</v>
      </c>
      <c r="T3542">
        <v>7726.35</v>
      </c>
      <c r="U3542">
        <v>0</v>
      </c>
    </row>
    <row r="3543" spans="1:21" x14ac:dyDescent="0.25">
      <c r="A3543" t="s">
        <v>3575</v>
      </c>
      <c r="B3543">
        <v>0</v>
      </c>
      <c r="C3543">
        <v>0</v>
      </c>
      <c r="D3543">
        <v>1</v>
      </c>
      <c r="E3543">
        <v>0</v>
      </c>
      <c r="F3543">
        <v>49</v>
      </c>
      <c r="G3543">
        <v>0</v>
      </c>
      <c r="H3543" t="s">
        <v>24</v>
      </c>
      <c r="I3543" t="s">
        <v>25</v>
      </c>
      <c r="J3543" t="s">
        <v>22</v>
      </c>
      <c r="K3543" t="s">
        <v>23</v>
      </c>
      <c r="L3543" t="s">
        <v>23</v>
      </c>
      <c r="M3543" t="s">
        <v>23</v>
      </c>
      <c r="N3543" t="s">
        <v>22</v>
      </c>
      <c r="O3543" t="s">
        <v>23</v>
      </c>
      <c r="P3543" t="s">
        <v>26</v>
      </c>
      <c r="Q3543">
        <v>0</v>
      </c>
      <c r="R3543" t="s">
        <v>33</v>
      </c>
      <c r="S3543">
        <v>40.65</v>
      </c>
      <c r="T3543">
        <v>2070.75</v>
      </c>
      <c r="U3543">
        <v>0</v>
      </c>
    </row>
    <row r="3544" spans="1:21" x14ac:dyDescent="0.25">
      <c r="A3544" t="s">
        <v>3576</v>
      </c>
      <c r="B3544">
        <v>1</v>
      </c>
      <c r="C3544">
        <v>0</v>
      </c>
      <c r="D3544">
        <v>1</v>
      </c>
      <c r="E3544">
        <v>1</v>
      </c>
      <c r="F3544">
        <v>29</v>
      </c>
      <c r="G3544">
        <v>0</v>
      </c>
      <c r="H3544" t="s">
        <v>24</v>
      </c>
      <c r="I3544" t="s">
        <v>25</v>
      </c>
      <c r="J3544" t="s">
        <v>22</v>
      </c>
      <c r="K3544" t="s">
        <v>22</v>
      </c>
      <c r="L3544" t="s">
        <v>22</v>
      </c>
      <c r="M3544" t="s">
        <v>22</v>
      </c>
      <c r="N3544" t="s">
        <v>23</v>
      </c>
      <c r="O3544" t="s">
        <v>22</v>
      </c>
      <c r="P3544" t="s">
        <v>29</v>
      </c>
      <c r="Q3544">
        <v>1</v>
      </c>
      <c r="R3544" t="s">
        <v>38</v>
      </c>
      <c r="S3544">
        <v>55.35</v>
      </c>
      <c r="T3544">
        <v>1636.95</v>
      </c>
      <c r="U3544">
        <v>0</v>
      </c>
    </row>
    <row r="3545" spans="1:21" x14ac:dyDescent="0.25">
      <c r="A3545" t="s">
        <v>3577</v>
      </c>
      <c r="B3545">
        <v>1</v>
      </c>
      <c r="C3545">
        <v>0</v>
      </c>
      <c r="D3545">
        <v>1</v>
      </c>
      <c r="E3545">
        <v>0</v>
      </c>
      <c r="F3545">
        <v>72</v>
      </c>
      <c r="G3545">
        <v>1</v>
      </c>
      <c r="H3545" t="s">
        <v>22</v>
      </c>
      <c r="I3545" t="s">
        <v>35</v>
      </c>
      <c r="J3545" t="s">
        <v>22</v>
      </c>
      <c r="K3545" t="s">
        <v>22</v>
      </c>
      <c r="L3545" t="s">
        <v>22</v>
      </c>
      <c r="M3545" t="s">
        <v>22</v>
      </c>
      <c r="N3545" t="s">
        <v>23</v>
      </c>
      <c r="O3545" t="s">
        <v>22</v>
      </c>
      <c r="P3545" t="s">
        <v>45</v>
      </c>
      <c r="Q3545">
        <v>0</v>
      </c>
      <c r="R3545" t="s">
        <v>33</v>
      </c>
      <c r="S3545">
        <v>105.6</v>
      </c>
      <c r="T3545">
        <v>7581.5</v>
      </c>
      <c r="U3545">
        <v>0</v>
      </c>
    </row>
    <row r="3546" spans="1:21" x14ac:dyDescent="0.25">
      <c r="A3546" t="s">
        <v>3578</v>
      </c>
      <c r="B3546">
        <v>1</v>
      </c>
      <c r="C3546">
        <v>0</v>
      </c>
      <c r="D3546">
        <v>1</v>
      </c>
      <c r="E3546">
        <v>0</v>
      </c>
      <c r="F3546">
        <v>31</v>
      </c>
      <c r="G3546">
        <v>1</v>
      </c>
      <c r="H3546" t="s">
        <v>22</v>
      </c>
      <c r="I3546" t="s">
        <v>35</v>
      </c>
      <c r="J3546" t="s">
        <v>23</v>
      </c>
      <c r="K3546" t="s">
        <v>22</v>
      </c>
      <c r="L3546" t="s">
        <v>22</v>
      </c>
      <c r="M3546" t="s">
        <v>23</v>
      </c>
      <c r="N3546" t="s">
        <v>22</v>
      </c>
      <c r="O3546" t="s">
        <v>23</v>
      </c>
      <c r="P3546" t="s">
        <v>26</v>
      </c>
      <c r="Q3546">
        <v>0</v>
      </c>
      <c r="R3546" t="s">
        <v>27</v>
      </c>
      <c r="S3546">
        <v>93.8</v>
      </c>
      <c r="T3546">
        <v>3019.5</v>
      </c>
      <c r="U3546">
        <v>1</v>
      </c>
    </row>
    <row r="3547" spans="1:21" x14ac:dyDescent="0.25">
      <c r="A3547" t="s">
        <v>3579</v>
      </c>
      <c r="B3547">
        <v>0</v>
      </c>
      <c r="C3547">
        <v>0</v>
      </c>
      <c r="D3547">
        <v>0</v>
      </c>
      <c r="E3547">
        <v>0</v>
      </c>
      <c r="F3547">
        <v>50</v>
      </c>
      <c r="G3547">
        <v>1</v>
      </c>
      <c r="H3547" t="s">
        <v>22</v>
      </c>
      <c r="I3547" t="s">
        <v>35</v>
      </c>
      <c r="J3547" t="s">
        <v>23</v>
      </c>
      <c r="K3547" t="s">
        <v>23</v>
      </c>
      <c r="L3547" t="s">
        <v>23</v>
      </c>
      <c r="M3547" t="s">
        <v>23</v>
      </c>
      <c r="N3547" t="s">
        <v>22</v>
      </c>
      <c r="O3547" t="s">
        <v>22</v>
      </c>
      <c r="P3547" t="s">
        <v>26</v>
      </c>
      <c r="Q3547">
        <v>1</v>
      </c>
      <c r="R3547" t="s">
        <v>27</v>
      </c>
      <c r="S3547">
        <v>95.7</v>
      </c>
      <c r="T3547">
        <v>4729.75</v>
      </c>
      <c r="U3547">
        <v>0</v>
      </c>
    </row>
    <row r="3548" spans="1:21" x14ac:dyDescent="0.25">
      <c r="A3548" t="s">
        <v>3580</v>
      </c>
      <c r="B3548">
        <v>1</v>
      </c>
      <c r="C3548">
        <v>0</v>
      </c>
      <c r="D3548">
        <v>1</v>
      </c>
      <c r="E3548">
        <v>0</v>
      </c>
      <c r="F3548">
        <v>71</v>
      </c>
      <c r="G3548">
        <v>1</v>
      </c>
      <c r="H3548" t="s">
        <v>22</v>
      </c>
      <c r="I3548" t="s">
        <v>25</v>
      </c>
      <c r="J3548" t="s">
        <v>22</v>
      </c>
      <c r="K3548" t="s">
        <v>23</v>
      </c>
      <c r="L3548" t="s">
        <v>22</v>
      </c>
      <c r="M3548" t="s">
        <v>22</v>
      </c>
      <c r="N3548" t="s">
        <v>22</v>
      </c>
      <c r="O3548" t="s">
        <v>22</v>
      </c>
      <c r="P3548" t="s">
        <v>45</v>
      </c>
      <c r="Q3548">
        <v>0</v>
      </c>
      <c r="R3548" t="s">
        <v>27</v>
      </c>
      <c r="S3548">
        <v>83.2</v>
      </c>
      <c r="T3548">
        <v>6126.1</v>
      </c>
      <c r="U3548">
        <v>0</v>
      </c>
    </row>
    <row r="3549" spans="1:21" x14ac:dyDescent="0.25">
      <c r="A3549" t="s">
        <v>3581</v>
      </c>
      <c r="B3549">
        <v>1</v>
      </c>
      <c r="C3549">
        <v>1</v>
      </c>
      <c r="D3549">
        <v>1</v>
      </c>
      <c r="E3549">
        <v>0</v>
      </c>
      <c r="F3549">
        <v>70</v>
      </c>
      <c r="G3549">
        <v>1</v>
      </c>
      <c r="H3549" t="s">
        <v>22</v>
      </c>
      <c r="I3549" t="s">
        <v>25</v>
      </c>
      <c r="J3549" t="s">
        <v>22</v>
      </c>
      <c r="K3549" t="s">
        <v>22</v>
      </c>
      <c r="L3549" t="s">
        <v>22</v>
      </c>
      <c r="M3549" t="s">
        <v>22</v>
      </c>
      <c r="N3549" t="s">
        <v>22</v>
      </c>
      <c r="O3549" t="s">
        <v>22</v>
      </c>
      <c r="P3549" t="s">
        <v>45</v>
      </c>
      <c r="Q3549">
        <v>0</v>
      </c>
      <c r="R3549" t="s">
        <v>38</v>
      </c>
      <c r="S3549">
        <v>90.05</v>
      </c>
      <c r="T3549">
        <v>6333.4</v>
      </c>
      <c r="U3549">
        <v>0</v>
      </c>
    </row>
    <row r="3550" spans="1:21" x14ac:dyDescent="0.25">
      <c r="A3550" t="s">
        <v>3582</v>
      </c>
      <c r="B3550">
        <v>1</v>
      </c>
      <c r="C3550">
        <v>0</v>
      </c>
      <c r="D3550">
        <v>0</v>
      </c>
      <c r="E3550">
        <v>0</v>
      </c>
      <c r="F3550">
        <v>71</v>
      </c>
      <c r="G3550">
        <v>1</v>
      </c>
      <c r="H3550" t="s">
        <v>22</v>
      </c>
      <c r="I3550" t="s">
        <v>35</v>
      </c>
      <c r="J3550" t="s">
        <v>22</v>
      </c>
      <c r="K3550" t="s">
        <v>23</v>
      </c>
      <c r="L3550" t="s">
        <v>23</v>
      </c>
      <c r="M3550" t="s">
        <v>22</v>
      </c>
      <c r="N3550" t="s">
        <v>23</v>
      </c>
      <c r="O3550" t="s">
        <v>22</v>
      </c>
      <c r="P3550" t="s">
        <v>29</v>
      </c>
      <c r="Q3550">
        <v>0</v>
      </c>
      <c r="R3550" t="s">
        <v>38</v>
      </c>
      <c r="S3550">
        <v>97.65</v>
      </c>
      <c r="T3550">
        <v>6687.85</v>
      </c>
      <c r="U3550">
        <v>0</v>
      </c>
    </row>
    <row r="3551" spans="1:21" x14ac:dyDescent="0.25">
      <c r="A3551" t="s">
        <v>3583</v>
      </c>
      <c r="B3551">
        <v>1</v>
      </c>
      <c r="C3551">
        <v>0</v>
      </c>
      <c r="D3551">
        <v>1</v>
      </c>
      <c r="E3551">
        <v>1</v>
      </c>
      <c r="F3551">
        <v>61</v>
      </c>
      <c r="G3551">
        <v>1</v>
      </c>
      <c r="H3551" t="s">
        <v>23</v>
      </c>
      <c r="I3551" t="s">
        <v>25</v>
      </c>
      <c r="J3551" t="s">
        <v>22</v>
      </c>
      <c r="K3551" t="s">
        <v>22</v>
      </c>
      <c r="L3551" t="s">
        <v>22</v>
      </c>
      <c r="M3551" t="s">
        <v>22</v>
      </c>
      <c r="N3551" t="s">
        <v>23</v>
      </c>
      <c r="O3551" t="s">
        <v>23</v>
      </c>
      <c r="P3551" t="s">
        <v>45</v>
      </c>
      <c r="Q3551">
        <v>1</v>
      </c>
      <c r="R3551" t="s">
        <v>33</v>
      </c>
      <c r="S3551">
        <v>68.05</v>
      </c>
      <c r="T3551">
        <v>4158.25</v>
      </c>
      <c r="U3551">
        <v>0</v>
      </c>
    </row>
    <row r="3552" spans="1:21" x14ac:dyDescent="0.25">
      <c r="A3552" t="s">
        <v>3584</v>
      </c>
      <c r="B3552">
        <v>1</v>
      </c>
      <c r="C3552">
        <v>0</v>
      </c>
      <c r="D3552">
        <v>0</v>
      </c>
      <c r="E3552">
        <v>0</v>
      </c>
      <c r="F3552">
        <v>32</v>
      </c>
      <c r="G3552">
        <v>1</v>
      </c>
      <c r="H3552" t="s">
        <v>23</v>
      </c>
      <c r="I3552" t="s">
        <v>35</v>
      </c>
      <c r="J3552" t="s">
        <v>23</v>
      </c>
      <c r="K3552" t="s">
        <v>23</v>
      </c>
      <c r="L3552" t="s">
        <v>23</v>
      </c>
      <c r="M3552" t="s">
        <v>22</v>
      </c>
      <c r="N3552" t="s">
        <v>22</v>
      </c>
      <c r="O3552" t="s">
        <v>22</v>
      </c>
      <c r="P3552" t="s">
        <v>26</v>
      </c>
      <c r="Q3552">
        <v>1</v>
      </c>
      <c r="R3552" t="s">
        <v>27</v>
      </c>
      <c r="S3552">
        <v>96.2</v>
      </c>
      <c r="T3552">
        <v>3183.4</v>
      </c>
      <c r="U3552">
        <v>1</v>
      </c>
    </row>
    <row r="3553" spans="1:21" x14ac:dyDescent="0.25">
      <c r="A3553" t="s">
        <v>3585</v>
      </c>
      <c r="B3553">
        <v>0</v>
      </c>
      <c r="C3553">
        <v>0</v>
      </c>
      <c r="D3553">
        <v>0</v>
      </c>
      <c r="E3553">
        <v>1</v>
      </c>
      <c r="F3553">
        <v>1</v>
      </c>
      <c r="G3553">
        <v>1</v>
      </c>
      <c r="H3553" t="s">
        <v>23</v>
      </c>
      <c r="I3553" t="s">
        <v>35</v>
      </c>
      <c r="J3553" t="s">
        <v>23</v>
      </c>
      <c r="K3553" t="s">
        <v>23</v>
      </c>
      <c r="L3553" t="s">
        <v>23</v>
      </c>
      <c r="M3553" t="s">
        <v>23</v>
      </c>
      <c r="N3553" t="s">
        <v>23</v>
      </c>
      <c r="O3553" t="s">
        <v>22</v>
      </c>
      <c r="P3553" t="s">
        <v>26</v>
      </c>
      <c r="Q3553">
        <v>1</v>
      </c>
      <c r="R3553" t="s">
        <v>27</v>
      </c>
      <c r="S3553">
        <v>79.599999999999994</v>
      </c>
      <c r="T3553">
        <v>79.599999999999994</v>
      </c>
      <c r="U3553">
        <v>1</v>
      </c>
    </row>
    <row r="3554" spans="1:21" x14ac:dyDescent="0.25">
      <c r="A3554" t="s">
        <v>3586</v>
      </c>
      <c r="B3554">
        <v>1</v>
      </c>
      <c r="C3554">
        <v>0</v>
      </c>
      <c r="D3554">
        <v>0</v>
      </c>
      <c r="E3554">
        <v>0</v>
      </c>
      <c r="F3554">
        <v>68</v>
      </c>
      <c r="G3554">
        <v>1</v>
      </c>
      <c r="H3554" t="s">
        <v>22</v>
      </c>
      <c r="I3554" t="s">
        <v>35</v>
      </c>
      <c r="J3554" t="s">
        <v>22</v>
      </c>
      <c r="K3554" t="s">
        <v>22</v>
      </c>
      <c r="L3554" t="s">
        <v>22</v>
      </c>
      <c r="M3554" t="s">
        <v>23</v>
      </c>
      <c r="N3554" t="s">
        <v>23</v>
      </c>
      <c r="O3554" t="s">
        <v>22</v>
      </c>
      <c r="P3554" t="s">
        <v>45</v>
      </c>
      <c r="Q3554">
        <v>1</v>
      </c>
      <c r="R3554" t="s">
        <v>33</v>
      </c>
      <c r="S3554">
        <v>102.1</v>
      </c>
      <c r="T3554">
        <v>7149.35</v>
      </c>
      <c r="U3554">
        <v>0</v>
      </c>
    </row>
    <row r="3555" spans="1:21" x14ac:dyDescent="0.25">
      <c r="A3555" t="s">
        <v>3587</v>
      </c>
      <c r="B3555">
        <v>1</v>
      </c>
      <c r="C3555">
        <v>0</v>
      </c>
      <c r="D3555">
        <v>0</v>
      </c>
      <c r="E3555">
        <v>0</v>
      </c>
      <c r="F3555">
        <v>62</v>
      </c>
      <c r="G3555">
        <v>1</v>
      </c>
      <c r="H3555" t="s">
        <v>22</v>
      </c>
      <c r="I3555" t="s">
        <v>23</v>
      </c>
      <c r="J3555" t="s">
        <v>44</v>
      </c>
      <c r="K3555" t="s">
        <v>44</v>
      </c>
      <c r="L3555" t="s">
        <v>44</v>
      </c>
      <c r="M3555" t="s">
        <v>44</v>
      </c>
      <c r="N3555" t="s">
        <v>44</v>
      </c>
      <c r="O3555" t="s">
        <v>44</v>
      </c>
      <c r="P3555" t="s">
        <v>45</v>
      </c>
      <c r="Q3555">
        <v>0</v>
      </c>
      <c r="R3555" t="s">
        <v>33</v>
      </c>
      <c r="S3555">
        <v>23.4</v>
      </c>
      <c r="T3555">
        <v>1429.65</v>
      </c>
      <c r="U3555">
        <v>0</v>
      </c>
    </row>
    <row r="3556" spans="1:21" x14ac:dyDescent="0.25">
      <c r="A3556" t="s">
        <v>3588</v>
      </c>
      <c r="B3556">
        <v>0</v>
      </c>
      <c r="C3556">
        <v>0</v>
      </c>
      <c r="D3556">
        <v>0</v>
      </c>
      <c r="E3556">
        <v>1</v>
      </c>
      <c r="F3556">
        <v>7</v>
      </c>
      <c r="G3556">
        <v>1</v>
      </c>
      <c r="H3556" t="s">
        <v>23</v>
      </c>
      <c r="I3556" t="s">
        <v>35</v>
      </c>
      <c r="J3556" t="s">
        <v>23</v>
      </c>
      <c r="K3556" t="s">
        <v>23</v>
      </c>
      <c r="L3556" t="s">
        <v>23</v>
      </c>
      <c r="M3556" t="s">
        <v>23</v>
      </c>
      <c r="N3556" t="s">
        <v>23</v>
      </c>
      <c r="O3556" t="s">
        <v>23</v>
      </c>
      <c r="P3556" t="s">
        <v>26</v>
      </c>
      <c r="Q3556">
        <v>1</v>
      </c>
      <c r="R3556" t="s">
        <v>27</v>
      </c>
      <c r="S3556">
        <v>71.05</v>
      </c>
      <c r="T3556">
        <v>472.65</v>
      </c>
      <c r="U3556">
        <v>0</v>
      </c>
    </row>
    <row r="3557" spans="1:21" x14ac:dyDescent="0.25">
      <c r="A3557" t="s">
        <v>3589</v>
      </c>
      <c r="B3557">
        <v>1</v>
      </c>
      <c r="C3557">
        <v>0</v>
      </c>
      <c r="D3557">
        <v>0</v>
      </c>
      <c r="E3557">
        <v>0</v>
      </c>
      <c r="F3557">
        <v>20</v>
      </c>
      <c r="G3557">
        <v>1</v>
      </c>
      <c r="H3557" t="s">
        <v>22</v>
      </c>
      <c r="I3557" t="s">
        <v>35</v>
      </c>
      <c r="J3557" t="s">
        <v>23</v>
      </c>
      <c r="K3557" t="s">
        <v>23</v>
      </c>
      <c r="L3557" t="s">
        <v>23</v>
      </c>
      <c r="M3557" t="s">
        <v>23</v>
      </c>
      <c r="N3557" t="s">
        <v>22</v>
      </c>
      <c r="O3557" t="s">
        <v>23</v>
      </c>
      <c r="P3557" t="s">
        <v>26</v>
      </c>
      <c r="Q3557">
        <v>1</v>
      </c>
      <c r="R3557" t="s">
        <v>27</v>
      </c>
      <c r="S3557">
        <v>85.25</v>
      </c>
      <c r="T3557">
        <v>1734.5</v>
      </c>
      <c r="U3557">
        <v>1</v>
      </c>
    </row>
    <row r="3558" spans="1:21" x14ac:dyDescent="0.25">
      <c r="A3558" t="s">
        <v>3590</v>
      </c>
      <c r="B3558">
        <v>1</v>
      </c>
      <c r="C3558">
        <v>0</v>
      </c>
      <c r="D3558">
        <v>1</v>
      </c>
      <c r="E3558">
        <v>1</v>
      </c>
      <c r="F3558">
        <v>6</v>
      </c>
      <c r="G3558">
        <v>1</v>
      </c>
      <c r="H3558" t="s">
        <v>23</v>
      </c>
      <c r="I3558" t="s">
        <v>23</v>
      </c>
      <c r="J3558" t="s">
        <v>44</v>
      </c>
      <c r="K3558" t="s">
        <v>44</v>
      </c>
      <c r="L3558" t="s">
        <v>44</v>
      </c>
      <c r="M3558" t="s">
        <v>44</v>
      </c>
      <c r="N3558" t="s">
        <v>44</v>
      </c>
      <c r="O3558" t="s">
        <v>44</v>
      </c>
      <c r="P3558" t="s">
        <v>29</v>
      </c>
      <c r="Q3558">
        <v>0</v>
      </c>
      <c r="R3558" t="s">
        <v>30</v>
      </c>
      <c r="S3558">
        <v>19.45</v>
      </c>
      <c r="T3558">
        <v>113.5</v>
      </c>
      <c r="U3558">
        <v>0</v>
      </c>
    </row>
    <row r="3559" spans="1:21" x14ac:dyDescent="0.25">
      <c r="A3559" t="s">
        <v>3591</v>
      </c>
      <c r="B3559">
        <v>0</v>
      </c>
      <c r="C3559">
        <v>1</v>
      </c>
      <c r="D3559">
        <v>0</v>
      </c>
      <c r="E3559">
        <v>0</v>
      </c>
      <c r="F3559">
        <v>33</v>
      </c>
      <c r="G3559">
        <v>0</v>
      </c>
      <c r="H3559" t="s">
        <v>24</v>
      </c>
      <c r="I3559" t="s">
        <v>25</v>
      </c>
      <c r="J3559" t="s">
        <v>22</v>
      </c>
      <c r="K3559" t="s">
        <v>22</v>
      </c>
      <c r="L3559" t="s">
        <v>22</v>
      </c>
      <c r="M3559" t="s">
        <v>23</v>
      </c>
      <c r="N3559" t="s">
        <v>22</v>
      </c>
      <c r="O3559" t="s">
        <v>22</v>
      </c>
      <c r="P3559" t="s">
        <v>26</v>
      </c>
      <c r="Q3559">
        <v>1</v>
      </c>
      <c r="R3559" t="s">
        <v>33</v>
      </c>
      <c r="S3559">
        <v>59.45</v>
      </c>
      <c r="T3559">
        <v>1884.65</v>
      </c>
      <c r="U3559">
        <v>0</v>
      </c>
    </row>
    <row r="3560" spans="1:21" x14ac:dyDescent="0.25">
      <c r="A3560" t="s">
        <v>3592</v>
      </c>
      <c r="B3560">
        <v>1</v>
      </c>
      <c r="C3560">
        <v>0</v>
      </c>
      <c r="D3560">
        <v>1</v>
      </c>
      <c r="E3560">
        <v>1</v>
      </c>
      <c r="F3560">
        <v>28</v>
      </c>
      <c r="G3560">
        <v>1</v>
      </c>
      <c r="H3560" t="s">
        <v>22</v>
      </c>
      <c r="I3560" t="s">
        <v>35</v>
      </c>
      <c r="J3560" t="s">
        <v>23</v>
      </c>
      <c r="K3560" t="s">
        <v>23</v>
      </c>
      <c r="L3560" t="s">
        <v>23</v>
      </c>
      <c r="M3560" t="s">
        <v>23</v>
      </c>
      <c r="N3560" t="s">
        <v>22</v>
      </c>
      <c r="O3560" t="s">
        <v>22</v>
      </c>
      <c r="P3560" t="s">
        <v>29</v>
      </c>
      <c r="Q3560">
        <v>0</v>
      </c>
      <c r="R3560" t="s">
        <v>33</v>
      </c>
      <c r="S3560">
        <v>92.2</v>
      </c>
      <c r="T3560">
        <v>2568.15</v>
      </c>
      <c r="U3560">
        <v>0</v>
      </c>
    </row>
    <row r="3561" spans="1:21" x14ac:dyDescent="0.25">
      <c r="A3561" t="s">
        <v>3593</v>
      </c>
      <c r="B3561">
        <v>1</v>
      </c>
      <c r="C3561">
        <v>0</v>
      </c>
      <c r="D3561">
        <v>0</v>
      </c>
      <c r="E3561">
        <v>0</v>
      </c>
      <c r="F3561">
        <v>27</v>
      </c>
      <c r="G3561">
        <v>1</v>
      </c>
      <c r="H3561" t="s">
        <v>23</v>
      </c>
      <c r="I3561" t="s">
        <v>23</v>
      </c>
      <c r="J3561" t="s">
        <v>44</v>
      </c>
      <c r="K3561" t="s">
        <v>44</v>
      </c>
      <c r="L3561" t="s">
        <v>44</v>
      </c>
      <c r="M3561" t="s">
        <v>44</v>
      </c>
      <c r="N3561" t="s">
        <v>44</v>
      </c>
      <c r="O3561" t="s">
        <v>44</v>
      </c>
      <c r="P3561" t="s">
        <v>45</v>
      </c>
      <c r="Q3561">
        <v>0</v>
      </c>
      <c r="R3561" t="s">
        <v>38</v>
      </c>
      <c r="S3561">
        <v>19.850000000000001</v>
      </c>
      <c r="T3561">
        <v>470</v>
      </c>
      <c r="U3561">
        <v>0</v>
      </c>
    </row>
    <row r="3562" spans="1:21" x14ac:dyDescent="0.25">
      <c r="A3562" t="s">
        <v>3594</v>
      </c>
      <c r="B3562">
        <v>1</v>
      </c>
      <c r="C3562">
        <v>0</v>
      </c>
      <c r="D3562">
        <v>0</v>
      </c>
      <c r="E3562">
        <v>0</v>
      </c>
      <c r="F3562">
        <v>7</v>
      </c>
      <c r="G3562">
        <v>1</v>
      </c>
      <c r="H3562" t="s">
        <v>23</v>
      </c>
      <c r="I3562" t="s">
        <v>25</v>
      </c>
      <c r="J3562" t="s">
        <v>23</v>
      </c>
      <c r="K3562" t="s">
        <v>23</v>
      </c>
      <c r="L3562" t="s">
        <v>23</v>
      </c>
      <c r="M3562" t="s">
        <v>23</v>
      </c>
      <c r="N3562" t="s">
        <v>23</v>
      </c>
      <c r="O3562" t="s">
        <v>23</v>
      </c>
      <c r="P3562" t="s">
        <v>26</v>
      </c>
      <c r="Q3562">
        <v>0</v>
      </c>
      <c r="R3562" t="s">
        <v>30</v>
      </c>
      <c r="S3562">
        <v>43.9</v>
      </c>
      <c r="T3562">
        <v>278.39999999999998</v>
      </c>
      <c r="U3562">
        <v>0</v>
      </c>
    </row>
    <row r="3563" spans="1:21" x14ac:dyDescent="0.25">
      <c r="A3563" t="s">
        <v>3595</v>
      </c>
      <c r="B3563">
        <v>1</v>
      </c>
      <c r="C3563">
        <v>0</v>
      </c>
      <c r="D3563">
        <v>0</v>
      </c>
      <c r="E3563">
        <v>0</v>
      </c>
      <c r="F3563">
        <v>26</v>
      </c>
      <c r="G3563">
        <v>1</v>
      </c>
      <c r="H3563" t="s">
        <v>22</v>
      </c>
      <c r="I3563" t="s">
        <v>35</v>
      </c>
      <c r="J3563" t="s">
        <v>23</v>
      </c>
      <c r="K3563" t="s">
        <v>23</v>
      </c>
      <c r="L3563" t="s">
        <v>23</v>
      </c>
      <c r="M3563" t="s">
        <v>22</v>
      </c>
      <c r="N3563" t="s">
        <v>23</v>
      </c>
      <c r="O3563" t="s">
        <v>23</v>
      </c>
      <c r="P3563" t="s">
        <v>26</v>
      </c>
      <c r="Q3563">
        <v>1</v>
      </c>
      <c r="R3563" t="s">
        <v>27</v>
      </c>
      <c r="S3563">
        <v>80.5</v>
      </c>
      <c r="T3563">
        <v>2088.8000000000002</v>
      </c>
      <c r="U3563">
        <v>1</v>
      </c>
    </row>
    <row r="3564" spans="1:21" x14ac:dyDescent="0.25">
      <c r="A3564" t="s">
        <v>3596</v>
      </c>
      <c r="B3564">
        <v>1</v>
      </c>
      <c r="C3564">
        <v>1</v>
      </c>
      <c r="D3564">
        <v>0</v>
      </c>
      <c r="E3564">
        <v>0</v>
      </c>
      <c r="F3564">
        <v>5</v>
      </c>
      <c r="G3564">
        <v>1</v>
      </c>
      <c r="H3564" t="s">
        <v>22</v>
      </c>
      <c r="I3564" t="s">
        <v>35</v>
      </c>
      <c r="J3564" t="s">
        <v>23</v>
      </c>
      <c r="K3564" t="s">
        <v>22</v>
      </c>
      <c r="L3564" t="s">
        <v>23</v>
      </c>
      <c r="M3564" t="s">
        <v>23</v>
      </c>
      <c r="N3564" t="s">
        <v>23</v>
      </c>
      <c r="O3564" t="s">
        <v>22</v>
      </c>
      <c r="P3564" t="s">
        <v>26</v>
      </c>
      <c r="Q3564">
        <v>1</v>
      </c>
      <c r="R3564" t="s">
        <v>27</v>
      </c>
      <c r="S3564">
        <v>89.8</v>
      </c>
      <c r="T3564">
        <v>502.6</v>
      </c>
      <c r="U3564">
        <v>1</v>
      </c>
    </row>
    <row r="3565" spans="1:21" x14ac:dyDescent="0.25">
      <c r="A3565" t="s">
        <v>3597</v>
      </c>
      <c r="B3565">
        <v>1</v>
      </c>
      <c r="C3565">
        <v>1</v>
      </c>
      <c r="D3565">
        <v>0</v>
      </c>
      <c r="E3565">
        <v>0</v>
      </c>
      <c r="F3565">
        <v>30</v>
      </c>
      <c r="G3565">
        <v>1</v>
      </c>
      <c r="H3565" t="s">
        <v>22</v>
      </c>
      <c r="I3565" t="s">
        <v>35</v>
      </c>
      <c r="J3565" t="s">
        <v>22</v>
      </c>
      <c r="K3565" t="s">
        <v>23</v>
      </c>
      <c r="L3565" t="s">
        <v>23</v>
      </c>
      <c r="M3565" t="s">
        <v>23</v>
      </c>
      <c r="N3565" t="s">
        <v>23</v>
      </c>
      <c r="O3565" t="s">
        <v>22</v>
      </c>
      <c r="P3565" t="s">
        <v>26</v>
      </c>
      <c r="Q3565">
        <v>1</v>
      </c>
      <c r="R3565" t="s">
        <v>38</v>
      </c>
      <c r="S3565">
        <v>90.5</v>
      </c>
      <c r="T3565">
        <v>2595.85</v>
      </c>
      <c r="U3565">
        <v>0</v>
      </c>
    </row>
    <row r="3566" spans="1:21" x14ac:dyDescent="0.25">
      <c r="A3566" t="s">
        <v>3598</v>
      </c>
      <c r="B3566">
        <v>1</v>
      </c>
      <c r="C3566">
        <v>0</v>
      </c>
      <c r="D3566">
        <v>0</v>
      </c>
      <c r="E3566">
        <v>0</v>
      </c>
      <c r="F3566">
        <v>63</v>
      </c>
      <c r="G3566">
        <v>1</v>
      </c>
      <c r="H3566" t="s">
        <v>22</v>
      </c>
      <c r="I3566" t="s">
        <v>35</v>
      </c>
      <c r="J3566" t="s">
        <v>23</v>
      </c>
      <c r="K3566" t="s">
        <v>22</v>
      </c>
      <c r="L3566" t="s">
        <v>23</v>
      </c>
      <c r="M3566" t="s">
        <v>23</v>
      </c>
      <c r="N3566" t="s">
        <v>23</v>
      </c>
      <c r="O3566" t="s">
        <v>22</v>
      </c>
      <c r="P3566" t="s">
        <v>29</v>
      </c>
      <c r="Q3566">
        <v>0</v>
      </c>
      <c r="R3566" t="s">
        <v>38</v>
      </c>
      <c r="S3566">
        <v>90.45</v>
      </c>
      <c r="T3566">
        <v>5825.5</v>
      </c>
      <c r="U3566">
        <v>0</v>
      </c>
    </row>
    <row r="3567" spans="1:21" x14ac:dyDescent="0.25">
      <c r="A3567" t="s">
        <v>3599</v>
      </c>
      <c r="B3567">
        <v>1</v>
      </c>
      <c r="C3567">
        <v>0</v>
      </c>
      <c r="D3567">
        <v>0</v>
      </c>
      <c r="E3567">
        <v>0</v>
      </c>
      <c r="F3567">
        <v>1</v>
      </c>
      <c r="G3567">
        <v>1</v>
      </c>
      <c r="H3567" t="s">
        <v>23</v>
      </c>
      <c r="I3567" t="s">
        <v>25</v>
      </c>
      <c r="J3567" t="s">
        <v>23</v>
      </c>
      <c r="K3567" t="s">
        <v>22</v>
      </c>
      <c r="L3567" t="s">
        <v>23</v>
      </c>
      <c r="M3567" t="s">
        <v>23</v>
      </c>
      <c r="N3567" t="s">
        <v>23</v>
      </c>
      <c r="O3567" t="s">
        <v>23</v>
      </c>
      <c r="P3567" t="s">
        <v>26</v>
      </c>
      <c r="Q3567">
        <v>1</v>
      </c>
      <c r="R3567" t="s">
        <v>27</v>
      </c>
      <c r="S3567">
        <v>50.75</v>
      </c>
      <c r="T3567">
        <v>50.75</v>
      </c>
      <c r="U3567">
        <v>1</v>
      </c>
    </row>
    <row r="3568" spans="1:21" x14ac:dyDescent="0.25">
      <c r="A3568" t="s">
        <v>3600</v>
      </c>
      <c r="B3568">
        <v>0</v>
      </c>
      <c r="C3568">
        <v>0</v>
      </c>
      <c r="D3568">
        <v>0</v>
      </c>
      <c r="E3568">
        <v>1</v>
      </c>
      <c r="F3568">
        <v>53</v>
      </c>
      <c r="G3568">
        <v>1</v>
      </c>
      <c r="H3568" t="s">
        <v>22</v>
      </c>
      <c r="I3568" t="s">
        <v>25</v>
      </c>
      <c r="J3568" t="s">
        <v>23</v>
      </c>
      <c r="K3568" t="s">
        <v>22</v>
      </c>
      <c r="L3568" t="s">
        <v>22</v>
      </c>
      <c r="M3568" t="s">
        <v>22</v>
      </c>
      <c r="N3568" t="s">
        <v>22</v>
      </c>
      <c r="O3568" t="s">
        <v>22</v>
      </c>
      <c r="P3568" t="s">
        <v>29</v>
      </c>
      <c r="Q3568">
        <v>1</v>
      </c>
      <c r="R3568" t="s">
        <v>27</v>
      </c>
      <c r="S3568">
        <v>84.6</v>
      </c>
      <c r="T3568">
        <v>4449.75</v>
      </c>
      <c r="U3568">
        <v>0</v>
      </c>
    </row>
    <row r="3569" spans="1:21" x14ac:dyDescent="0.25">
      <c r="A3569" t="s">
        <v>3601</v>
      </c>
      <c r="B3569">
        <v>0</v>
      </c>
      <c r="C3569">
        <v>0</v>
      </c>
      <c r="D3569">
        <v>1</v>
      </c>
      <c r="E3569">
        <v>1</v>
      </c>
      <c r="F3569">
        <v>14</v>
      </c>
      <c r="G3569">
        <v>1</v>
      </c>
      <c r="H3569" t="s">
        <v>23</v>
      </c>
      <c r="I3569" t="s">
        <v>35</v>
      </c>
      <c r="J3569" t="s">
        <v>23</v>
      </c>
      <c r="K3569" t="s">
        <v>22</v>
      </c>
      <c r="L3569" t="s">
        <v>23</v>
      </c>
      <c r="M3569" t="s">
        <v>22</v>
      </c>
      <c r="N3569" t="s">
        <v>23</v>
      </c>
      <c r="O3569" t="s">
        <v>22</v>
      </c>
      <c r="P3569" t="s">
        <v>26</v>
      </c>
      <c r="Q3569">
        <v>1</v>
      </c>
      <c r="R3569" t="s">
        <v>38</v>
      </c>
      <c r="S3569">
        <v>89.65</v>
      </c>
      <c r="T3569">
        <v>1208.3499999999999</v>
      </c>
      <c r="U3569">
        <v>1</v>
      </c>
    </row>
    <row r="3570" spans="1:21" x14ac:dyDescent="0.25">
      <c r="A3570" t="s">
        <v>3602</v>
      </c>
      <c r="B3570">
        <v>0</v>
      </c>
      <c r="C3570">
        <v>0</v>
      </c>
      <c r="D3570">
        <v>0</v>
      </c>
      <c r="E3570">
        <v>0</v>
      </c>
      <c r="F3570">
        <v>21</v>
      </c>
      <c r="G3570">
        <v>1</v>
      </c>
      <c r="H3570" t="s">
        <v>23</v>
      </c>
      <c r="I3570" t="s">
        <v>35</v>
      </c>
      <c r="J3570" t="s">
        <v>23</v>
      </c>
      <c r="K3570" t="s">
        <v>22</v>
      </c>
      <c r="L3570" t="s">
        <v>23</v>
      </c>
      <c r="M3570" t="s">
        <v>22</v>
      </c>
      <c r="N3570" t="s">
        <v>22</v>
      </c>
      <c r="O3570" t="s">
        <v>22</v>
      </c>
      <c r="P3570" t="s">
        <v>26</v>
      </c>
      <c r="Q3570">
        <v>1</v>
      </c>
      <c r="R3570" t="s">
        <v>33</v>
      </c>
      <c r="S3570">
        <v>99.15</v>
      </c>
      <c r="T3570">
        <v>1956.4</v>
      </c>
      <c r="U3570">
        <v>0</v>
      </c>
    </row>
    <row r="3571" spans="1:21" x14ac:dyDescent="0.25">
      <c r="A3571" t="s">
        <v>3603</v>
      </c>
      <c r="B3571">
        <v>1</v>
      </c>
      <c r="C3571">
        <v>0</v>
      </c>
      <c r="D3571">
        <v>0</v>
      </c>
      <c r="E3571">
        <v>0</v>
      </c>
      <c r="F3571">
        <v>17</v>
      </c>
      <c r="G3571">
        <v>1</v>
      </c>
      <c r="H3571" t="s">
        <v>23</v>
      </c>
      <c r="I3571" t="s">
        <v>23</v>
      </c>
      <c r="J3571" t="s">
        <v>44</v>
      </c>
      <c r="K3571" t="s">
        <v>44</v>
      </c>
      <c r="L3571" t="s">
        <v>44</v>
      </c>
      <c r="M3571" t="s">
        <v>44</v>
      </c>
      <c r="N3571" t="s">
        <v>44</v>
      </c>
      <c r="O3571" t="s">
        <v>44</v>
      </c>
      <c r="P3571" t="s">
        <v>29</v>
      </c>
      <c r="Q3571">
        <v>0</v>
      </c>
      <c r="R3571" t="s">
        <v>30</v>
      </c>
      <c r="S3571">
        <v>19.95</v>
      </c>
      <c r="T3571">
        <v>310.60000000000002</v>
      </c>
      <c r="U3571">
        <v>0</v>
      </c>
    </row>
    <row r="3572" spans="1:21" x14ac:dyDescent="0.25">
      <c r="A3572" t="s">
        <v>3604</v>
      </c>
      <c r="B3572">
        <v>1</v>
      </c>
      <c r="C3572">
        <v>0</v>
      </c>
      <c r="D3572">
        <v>1</v>
      </c>
      <c r="E3572">
        <v>1</v>
      </c>
      <c r="F3572">
        <v>16</v>
      </c>
      <c r="G3572">
        <v>1</v>
      </c>
      <c r="H3572" t="s">
        <v>23</v>
      </c>
      <c r="I3572" t="s">
        <v>23</v>
      </c>
      <c r="J3572" t="s">
        <v>44</v>
      </c>
      <c r="K3572" t="s">
        <v>44</v>
      </c>
      <c r="L3572" t="s">
        <v>44</v>
      </c>
      <c r="M3572" t="s">
        <v>44</v>
      </c>
      <c r="N3572" t="s">
        <v>44</v>
      </c>
      <c r="O3572" t="s">
        <v>44</v>
      </c>
      <c r="P3572" t="s">
        <v>45</v>
      </c>
      <c r="Q3572">
        <v>0</v>
      </c>
      <c r="R3572" t="s">
        <v>30</v>
      </c>
      <c r="S3572">
        <v>20.5</v>
      </c>
      <c r="T3572">
        <v>290.55</v>
      </c>
      <c r="U3572">
        <v>0</v>
      </c>
    </row>
    <row r="3573" spans="1:21" x14ac:dyDescent="0.25">
      <c r="A3573" t="s">
        <v>3605</v>
      </c>
      <c r="B3573">
        <v>0</v>
      </c>
      <c r="C3573">
        <v>0</v>
      </c>
      <c r="D3573">
        <v>0</v>
      </c>
      <c r="E3573">
        <v>0</v>
      </c>
      <c r="F3573">
        <v>35</v>
      </c>
      <c r="G3573">
        <v>1</v>
      </c>
      <c r="H3573" t="s">
        <v>23</v>
      </c>
      <c r="I3573" t="s">
        <v>25</v>
      </c>
      <c r="J3573" t="s">
        <v>23</v>
      </c>
      <c r="K3573" t="s">
        <v>23</v>
      </c>
      <c r="L3573" t="s">
        <v>22</v>
      </c>
      <c r="M3573" t="s">
        <v>23</v>
      </c>
      <c r="N3573" t="s">
        <v>23</v>
      </c>
      <c r="O3573" t="s">
        <v>22</v>
      </c>
      <c r="P3573" t="s">
        <v>26</v>
      </c>
      <c r="Q3573">
        <v>1</v>
      </c>
      <c r="R3573" t="s">
        <v>27</v>
      </c>
      <c r="S3573">
        <v>62.1</v>
      </c>
      <c r="T3573">
        <v>2096.1</v>
      </c>
      <c r="U3573">
        <v>0</v>
      </c>
    </row>
    <row r="3574" spans="1:21" x14ac:dyDescent="0.25">
      <c r="A3574" t="s">
        <v>3606</v>
      </c>
      <c r="B3574">
        <v>0</v>
      </c>
      <c r="C3574">
        <v>1</v>
      </c>
      <c r="D3574">
        <v>0</v>
      </c>
      <c r="E3574">
        <v>0</v>
      </c>
      <c r="F3574">
        <v>32</v>
      </c>
      <c r="G3574">
        <v>1</v>
      </c>
      <c r="H3574" t="s">
        <v>23</v>
      </c>
      <c r="I3574" t="s">
        <v>35</v>
      </c>
      <c r="J3574" t="s">
        <v>23</v>
      </c>
      <c r="K3574" t="s">
        <v>23</v>
      </c>
      <c r="L3574" t="s">
        <v>23</v>
      </c>
      <c r="M3574" t="s">
        <v>23</v>
      </c>
      <c r="N3574" t="s">
        <v>23</v>
      </c>
      <c r="O3574" t="s">
        <v>22</v>
      </c>
      <c r="P3574" t="s">
        <v>26</v>
      </c>
      <c r="Q3574">
        <v>1</v>
      </c>
      <c r="R3574" t="s">
        <v>27</v>
      </c>
      <c r="S3574">
        <v>79.5</v>
      </c>
      <c r="T3574">
        <v>2665</v>
      </c>
      <c r="U3574">
        <v>0</v>
      </c>
    </row>
    <row r="3575" spans="1:21" x14ac:dyDescent="0.25">
      <c r="A3575" t="s">
        <v>3607</v>
      </c>
      <c r="B3575">
        <v>0</v>
      </c>
      <c r="C3575">
        <v>0</v>
      </c>
      <c r="D3575">
        <v>1</v>
      </c>
      <c r="E3575">
        <v>1</v>
      </c>
      <c r="F3575">
        <v>28</v>
      </c>
      <c r="G3575">
        <v>1</v>
      </c>
      <c r="H3575" t="s">
        <v>23</v>
      </c>
      <c r="I3575" t="s">
        <v>23</v>
      </c>
      <c r="J3575" t="s">
        <v>44</v>
      </c>
      <c r="K3575" t="s">
        <v>44</v>
      </c>
      <c r="L3575" t="s">
        <v>44</v>
      </c>
      <c r="M3575" t="s">
        <v>44</v>
      </c>
      <c r="N3575" t="s">
        <v>44</v>
      </c>
      <c r="O3575" t="s">
        <v>44</v>
      </c>
      <c r="P3575" t="s">
        <v>26</v>
      </c>
      <c r="Q3575">
        <v>1</v>
      </c>
      <c r="R3575" t="s">
        <v>33</v>
      </c>
      <c r="S3575">
        <v>19.55</v>
      </c>
      <c r="T3575">
        <v>543.79999999999995</v>
      </c>
      <c r="U3575">
        <v>0</v>
      </c>
    </row>
    <row r="3576" spans="1:21" x14ac:dyDescent="0.25">
      <c r="A3576" t="s">
        <v>3608</v>
      </c>
      <c r="B3576">
        <v>0</v>
      </c>
      <c r="C3576">
        <v>0</v>
      </c>
      <c r="D3576">
        <v>0</v>
      </c>
      <c r="E3576">
        <v>0</v>
      </c>
      <c r="F3576">
        <v>1</v>
      </c>
      <c r="G3576">
        <v>1</v>
      </c>
      <c r="H3576" t="s">
        <v>23</v>
      </c>
      <c r="I3576" t="s">
        <v>23</v>
      </c>
      <c r="J3576" t="s">
        <v>44</v>
      </c>
      <c r="K3576" t="s">
        <v>44</v>
      </c>
      <c r="L3576" t="s">
        <v>44</v>
      </c>
      <c r="M3576" t="s">
        <v>44</v>
      </c>
      <c r="N3576" t="s">
        <v>44</v>
      </c>
      <c r="O3576" t="s">
        <v>44</v>
      </c>
      <c r="P3576" t="s">
        <v>26</v>
      </c>
      <c r="Q3576">
        <v>1</v>
      </c>
      <c r="R3576" t="s">
        <v>30</v>
      </c>
      <c r="S3576">
        <v>20.350000000000001</v>
      </c>
      <c r="T3576">
        <v>20.350000000000001</v>
      </c>
      <c r="U3576">
        <v>0</v>
      </c>
    </row>
    <row r="3577" spans="1:21" x14ac:dyDescent="0.25">
      <c r="A3577" t="s">
        <v>3609</v>
      </c>
      <c r="B3577">
        <v>1</v>
      </c>
      <c r="C3577">
        <v>0</v>
      </c>
      <c r="D3577">
        <v>0</v>
      </c>
      <c r="E3577">
        <v>0</v>
      </c>
      <c r="F3577">
        <v>59</v>
      </c>
      <c r="G3577">
        <v>0</v>
      </c>
      <c r="H3577" t="s">
        <v>24</v>
      </c>
      <c r="I3577" t="s">
        <v>25</v>
      </c>
      <c r="J3577" t="s">
        <v>23</v>
      </c>
      <c r="K3577" t="s">
        <v>23</v>
      </c>
      <c r="L3577" t="s">
        <v>23</v>
      </c>
      <c r="M3577" t="s">
        <v>22</v>
      </c>
      <c r="N3577" t="s">
        <v>22</v>
      </c>
      <c r="O3577" t="s">
        <v>22</v>
      </c>
      <c r="P3577" t="s">
        <v>26</v>
      </c>
      <c r="Q3577">
        <v>1</v>
      </c>
      <c r="R3577" t="s">
        <v>27</v>
      </c>
      <c r="S3577">
        <v>51.7</v>
      </c>
      <c r="T3577">
        <v>3005.8</v>
      </c>
      <c r="U3577">
        <v>0</v>
      </c>
    </row>
    <row r="3578" spans="1:21" x14ac:dyDescent="0.25">
      <c r="A3578" t="s">
        <v>3610</v>
      </c>
      <c r="B3578">
        <v>0</v>
      </c>
      <c r="C3578">
        <v>0</v>
      </c>
      <c r="D3578">
        <v>1</v>
      </c>
      <c r="E3578">
        <v>1</v>
      </c>
      <c r="F3578">
        <v>72</v>
      </c>
      <c r="G3578">
        <v>1</v>
      </c>
      <c r="H3578" t="s">
        <v>22</v>
      </c>
      <c r="I3578" t="s">
        <v>23</v>
      </c>
      <c r="J3578" t="s">
        <v>44</v>
      </c>
      <c r="K3578" t="s">
        <v>44</v>
      </c>
      <c r="L3578" t="s">
        <v>44</v>
      </c>
      <c r="M3578" t="s">
        <v>44</v>
      </c>
      <c r="N3578" t="s">
        <v>44</v>
      </c>
      <c r="O3578" t="s">
        <v>44</v>
      </c>
      <c r="P3578" t="s">
        <v>29</v>
      </c>
      <c r="Q3578">
        <v>1</v>
      </c>
      <c r="R3578" t="s">
        <v>33</v>
      </c>
      <c r="S3578">
        <v>23.3</v>
      </c>
      <c r="T3578">
        <v>1623.15</v>
      </c>
      <c r="U3578">
        <v>0</v>
      </c>
    </row>
    <row r="3579" spans="1:21" x14ac:dyDescent="0.25">
      <c r="A3579" t="s">
        <v>3611</v>
      </c>
      <c r="B3579">
        <v>1</v>
      </c>
      <c r="C3579">
        <v>0</v>
      </c>
      <c r="D3579">
        <v>0</v>
      </c>
      <c r="E3579">
        <v>0</v>
      </c>
      <c r="F3579">
        <v>36</v>
      </c>
      <c r="G3579">
        <v>1</v>
      </c>
      <c r="H3579" t="s">
        <v>23</v>
      </c>
      <c r="I3579" t="s">
        <v>25</v>
      </c>
      <c r="J3579" t="s">
        <v>23</v>
      </c>
      <c r="K3579" t="s">
        <v>22</v>
      </c>
      <c r="L3579" t="s">
        <v>23</v>
      </c>
      <c r="M3579" t="s">
        <v>22</v>
      </c>
      <c r="N3579" t="s">
        <v>23</v>
      </c>
      <c r="O3579" t="s">
        <v>22</v>
      </c>
      <c r="P3579" t="s">
        <v>29</v>
      </c>
      <c r="Q3579">
        <v>1</v>
      </c>
      <c r="R3579" t="s">
        <v>30</v>
      </c>
      <c r="S3579">
        <v>65.400000000000006</v>
      </c>
      <c r="T3579">
        <v>2498.4</v>
      </c>
      <c r="U3579">
        <v>1</v>
      </c>
    </row>
    <row r="3580" spans="1:21" x14ac:dyDescent="0.25">
      <c r="A3580" t="s">
        <v>3612</v>
      </c>
      <c r="B3580">
        <v>0</v>
      </c>
      <c r="C3580">
        <v>0</v>
      </c>
      <c r="D3580">
        <v>0</v>
      </c>
      <c r="E3580">
        <v>0</v>
      </c>
      <c r="F3580">
        <v>40</v>
      </c>
      <c r="G3580">
        <v>1</v>
      </c>
      <c r="H3580" t="s">
        <v>23</v>
      </c>
      <c r="I3580" t="s">
        <v>25</v>
      </c>
      <c r="J3580" t="s">
        <v>22</v>
      </c>
      <c r="K3580" t="s">
        <v>22</v>
      </c>
      <c r="L3580" t="s">
        <v>23</v>
      </c>
      <c r="M3580" t="s">
        <v>23</v>
      </c>
      <c r="N3580" t="s">
        <v>22</v>
      </c>
      <c r="O3580" t="s">
        <v>23</v>
      </c>
      <c r="P3580" t="s">
        <v>26</v>
      </c>
      <c r="Q3580">
        <v>0</v>
      </c>
      <c r="R3580" t="s">
        <v>30</v>
      </c>
      <c r="S3580">
        <v>65.099999999999994</v>
      </c>
      <c r="T3580">
        <v>2586</v>
      </c>
      <c r="U3580">
        <v>0</v>
      </c>
    </row>
    <row r="3581" spans="1:21" x14ac:dyDescent="0.25">
      <c r="A3581" t="s">
        <v>3613</v>
      </c>
      <c r="B3581">
        <v>1</v>
      </c>
      <c r="C3581">
        <v>0</v>
      </c>
      <c r="D3581">
        <v>1</v>
      </c>
      <c r="E3581">
        <v>1</v>
      </c>
      <c r="F3581">
        <v>40</v>
      </c>
      <c r="G3581">
        <v>1</v>
      </c>
      <c r="H3581" t="s">
        <v>22</v>
      </c>
      <c r="I3581" t="s">
        <v>35</v>
      </c>
      <c r="J3581" t="s">
        <v>23</v>
      </c>
      <c r="K3581" t="s">
        <v>23</v>
      </c>
      <c r="L3581" t="s">
        <v>22</v>
      </c>
      <c r="M3581" t="s">
        <v>23</v>
      </c>
      <c r="N3581" t="s">
        <v>23</v>
      </c>
      <c r="O3581" t="s">
        <v>23</v>
      </c>
      <c r="P3581" t="s">
        <v>26</v>
      </c>
      <c r="Q3581">
        <v>1</v>
      </c>
      <c r="R3581" t="s">
        <v>27</v>
      </c>
      <c r="S3581">
        <v>81.2</v>
      </c>
      <c r="T3581">
        <v>3292.3</v>
      </c>
      <c r="U3581">
        <v>0</v>
      </c>
    </row>
    <row r="3582" spans="1:21" x14ac:dyDescent="0.25">
      <c r="A3582" t="s">
        <v>3614</v>
      </c>
      <c r="B3582">
        <v>0</v>
      </c>
      <c r="C3582">
        <v>0</v>
      </c>
      <c r="D3582">
        <v>0</v>
      </c>
      <c r="E3582">
        <v>1</v>
      </c>
      <c r="F3582">
        <v>9</v>
      </c>
      <c r="G3582">
        <v>1</v>
      </c>
      <c r="H3582" t="s">
        <v>23</v>
      </c>
      <c r="I3582" t="s">
        <v>25</v>
      </c>
      <c r="J3582" t="s">
        <v>23</v>
      </c>
      <c r="K3582" t="s">
        <v>23</v>
      </c>
      <c r="L3582" t="s">
        <v>22</v>
      </c>
      <c r="M3582" t="s">
        <v>22</v>
      </c>
      <c r="N3582" t="s">
        <v>22</v>
      </c>
      <c r="O3582" t="s">
        <v>22</v>
      </c>
      <c r="P3582" t="s">
        <v>26</v>
      </c>
      <c r="Q3582">
        <v>1</v>
      </c>
      <c r="R3582" t="s">
        <v>30</v>
      </c>
      <c r="S3582">
        <v>72.900000000000006</v>
      </c>
      <c r="T3582">
        <v>651.4</v>
      </c>
      <c r="U3582">
        <v>1</v>
      </c>
    </row>
    <row r="3583" spans="1:21" x14ac:dyDescent="0.25">
      <c r="A3583" t="s">
        <v>3615</v>
      </c>
      <c r="B3583">
        <v>1</v>
      </c>
      <c r="C3583">
        <v>0</v>
      </c>
      <c r="D3583">
        <v>1</v>
      </c>
      <c r="E3583">
        <v>1</v>
      </c>
      <c r="F3583">
        <v>63</v>
      </c>
      <c r="G3583">
        <v>1</v>
      </c>
      <c r="H3583" t="s">
        <v>23</v>
      </c>
      <c r="I3583" t="s">
        <v>25</v>
      </c>
      <c r="J3583" t="s">
        <v>22</v>
      </c>
      <c r="K3583" t="s">
        <v>22</v>
      </c>
      <c r="L3583" t="s">
        <v>22</v>
      </c>
      <c r="M3583" t="s">
        <v>22</v>
      </c>
      <c r="N3583" t="s">
        <v>22</v>
      </c>
      <c r="O3583" t="s">
        <v>23</v>
      </c>
      <c r="P3583" t="s">
        <v>45</v>
      </c>
      <c r="Q3583">
        <v>0</v>
      </c>
      <c r="R3583" t="s">
        <v>38</v>
      </c>
      <c r="S3583">
        <v>74.5</v>
      </c>
      <c r="T3583">
        <v>4674.55</v>
      </c>
      <c r="U3583">
        <v>0</v>
      </c>
    </row>
    <row r="3584" spans="1:21" x14ac:dyDescent="0.25">
      <c r="A3584" t="s">
        <v>3616</v>
      </c>
      <c r="B3584">
        <v>0</v>
      </c>
      <c r="C3584">
        <v>0</v>
      </c>
      <c r="D3584">
        <v>0</v>
      </c>
      <c r="E3584">
        <v>0</v>
      </c>
      <c r="F3584">
        <v>3</v>
      </c>
      <c r="G3584">
        <v>1</v>
      </c>
      <c r="H3584" t="s">
        <v>23</v>
      </c>
      <c r="I3584" t="s">
        <v>35</v>
      </c>
      <c r="J3584" t="s">
        <v>23</v>
      </c>
      <c r="K3584" t="s">
        <v>23</v>
      </c>
      <c r="L3584" t="s">
        <v>23</v>
      </c>
      <c r="M3584" t="s">
        <v>23</v>
      </c>
      <c r="N3584" t="s">
        <v>22</v>
      </c>
      <c r="O3584" t="s">
        <v>23</v>
      </c>
      <c r="P3584" t="s">
        <v>26</v>
      </c>
      <c r="Q3584">
        <v>1</v>
      </c>
      <c r="R3584" t="s">
        <v>27</v>
      </c>
      <c r="S3584">
        <v>80.5</v>
      </c>
      <c r="T3584">
        <v>232.35</v>
      </c>
      <c r="U3584">
        <v>0</v>
      </c>
    </row>
    <row r="3585" spans="1:21" x14ac:dyDescent="0.25">
      <c r="A3585" t="s">
        <v>3617</v>
      </c>
      <c r="B3585">
        <v>1</v>
      </c>
      <c r="C3585">
        <v>0</v>
      </c>
      <c r="D3585">
        <v>1</v>
      </c>
      <c r="E3585">
        <v>1</v>
      </c>
      <c r="F3585">
        <v>40</v>
      </c>
      <c r="G3585">
        <v>0</v>
      </c>
      <c r="H3585" t="s">
        <v>24</v>
      </c>
      <c r="I3585" t="s">
        <v>25</v>
      </c>
      <c r="J3585" t="s">
        <v>23</v>
      </c>
      <c r="K3585" t="s">
        <v>22</v>
      </c>
      <c r="L3585" t="s">
        <v>22</v>
      </c>
      <c r="M3585" t="s">
        <v>22</v>
      </c>
      <c r="N3585" t="s">
        <v>22</v>
      </c>
      <c r="O3585" t="s">
        <v>22</v>
      </c>
      <c r="P3585" t="s">
        <v>29</v>
      </c>
      <c r="Q3585">
        <v>0</v>
      </c>
      <c r="R3585" t="s">
        <v>30</v>
      </c>
      <c r="S3585">
        <v>60.3</v>
      </c>
      <c r="T3585">
        <v>2448.5</v>
      </c>
      <c r="U3585">
        <v>0</v>
      </c>
    </row>
    <row r="3586" spans="1:21" x14ac:dyDescent="0.25">
      <c r="A3586" t="s">
        <v>3618</v>
      </c>
      <c r="B3586">
        <v>1</v>
      </c>
      <c r="C3586">
        <v>0</v>
      </c>
      <c r="D3586">
        <v>1</v>
      </c>
      <c r="E3586">
        <v>0</v>
      </c>
      <c r="F3586">
        <v>8</v>
      </c>
      <c r="G3586">
        <v>1</v>
      </c>
      <c r="H3586" t="s">
        <v>23</v>
      </c>
      <c r="I3586" t="s">
        <v>35</v>
      </c>
      <c r="J3586" t="s">
        <v>22</v>
      </c>
      <c r="K3586" t="s">
        <v>23</v>
      </c>
      <c r="L3586" t="s">
        <v>23</v>
      </c>
      <c r="M3586" t="s">
        <v>23</v>
      </c>
      <c r="N3586" t="s">
        <v>23</v>
      </c>
      <c r="O3586" t="s">
        <v>23</v>
      </c>
      <c r="P3586" t="s">
        <v>26</v>
      </c>
      <c r="Q3586">
        <v>1</v>
      </c>
      <c r="R3586" t="s">
        <v>30</v>
      </c>
      <c r="S3586">
        <v>75</v>
      </c>
      <c r="T3586">
        <v>658.1</v>
      </c>
      <c r="U3586">
        <v>0</v>
      </c>
    </row>
    <row r="3587" spans="1:21" x14ac:dyDescent="0.25">
      <c r="A3587" t="s">
        <v>3619</v>
      </c>
      <c r="B3587">
        <v>1</v>
      </c>
      <c r="C3587">
        <v>1</v>
      </c>
      <c r="D3587">
        <v>1</v>
      </c>
      <c r="E3587">
        <v>0</v>
      </c>
      <c r="F3587">
        <v>34</v>
      </c>
      <c r="G3587">
        <v>1</v>
      </c>
      <c r="H3587" t="s">
        <v>23</v>
      </c>
      <c r="I3587" t="s">
        <v>35</v>
      </c>
      <c r="J3587" t="s">
        <v>22</v>
      </c>
      <c r="K3587" t="s">
        <v>23</v>
      </c>
      <c r="L3587" t="s">
        <v>23</v>
      </c>
      <c r="M3587" t="s">
        <v>22</v>
      </c>
      <c r="N3587" t="s">
        <v>22</v>
      </c>
      <c r="O3587" t="s">
        <v>23</v>
      </c>
      <c r="P3587" t="s">
        <v>29</v>
      </c>
      <c r="Q3587">
        <v>0</v>
      </c>
      <c r="R3587" t="s">
        <v>30</v>
      </c>
      <c r="S3587">
        <v>90.15</v>
      </c>
      <c r="T3587">
        <v>3128.8</v>
      </c>
      <c r="U3587">
        <v>0</v>
      </c>
    </row>
    <row r="3588" spans="1:21" x14ac:dyDescent="0.25">
      <c r="A3588" t="s">
        <v>3620</v>
      </c>
      <c r="B3588">
        <v>1</v>
      </c>
      <c r="C3588">
        <v>0</v>
      </c>
      <c r="D3588">
        <v>0</v>
      </c>
      <c r="E3588">
        <v>0</v>
      </c>
      <c r="F3588">
        <v>5</v>
      </c>
      <c r="G3588">
        <v>0</v>
      </c>
      <c r="H3588" t="s">
        <v>24</v>
      </c>
      <c r="I3588" t="s">
        <v>25</v>
      </c>
      <c r="J3588" t="s">
        <v>22</v>
      </c>
      <c r="K3588" t="s">
        <v>23</v>
      </c>
      <c r="L3588" t="s">
        <v>22</v>
      </c>
      <c r="M3588" t="s">
        <v>22</v>
      </c>
      <c r="N3588" t="s">
        <v>23</v>
      </c>
      <c r="O3588" t="s">
        <v>23</v>
      </c>
      <c r="P3588" t="s">
        <v>26</v>
      </c>
      <c r="Q3588">
        <v>0</v>
      </c>
      <c r="R3588" t="s">
        <v>30</v>
      </c>
      <c r="S3588">
        <v>40</v>
      </c>
      <c r="T3588">
        <v>223.45</v>
      </c>
      <c r="U3588">
        <v>1</v>
      </c>
    </row>
    <row r="3589" spans="1:21" x14ac:dyDescent="0.25">
      <c r="A3589" t="s">
        <v>3621</v>
      </c>
      <c r="B3589">
        <v>1</v>
      </c>
      <c r="C3589">
        <v>1</v>
      </c>
      <c r="D3589">
        <v>0</v>
      </c>
      <c r="E3589">
        <v>0</v>
      </c>
      <c r="F3589">
        <v>9</v>
      </c>
      <c r="G3589">
        <v>1</v>
      </c>
      <c r="H3589" t="s">
        <v>22</v>
      </c>
      <c r="I3589" t="s">
        <v>35</v>
      </c>
      <c r="J3589" t="s">
        <v>23</v>
      </c>
      <c r="K3589" t="s">
        <v>22</v>
      </c>
      <c r="L3589" t="s">
        <v>23</v>
      </c>
      <c r="M3589" t="s">
        <v>23</v>
      </c>
      <c r="N3589" t="s">
        <v>22</v>
      </c>
      <c r="O3589" t="s">
        <v>22</v>
      </c>
      <c r="P3589" t="s">
        <v>26</v>
      </c>
      <c r="Q3589">
        <v>1</v>
      </c>
      <c r="R3589" t="s">
        <v>38</v>
      </c>
      <c r="S3589">
        <v>99.45</v>
      </c>
      <c r="T3589">
        <v>919.4</v>
      </c>
      <c r="U3589">
        <v>1</v>
      </c>
    </row>
    <row r="3590" spans="1:21" x14ac:dyDescent="0.25">
      <c r="A3590" t="s">
        <v>3622</v>
      </c>
      <c r="B3590">
        <v>1</v>
      </c>
      <c r="C3590">
        <v>0</v>
      </c>
      <c r="D3590">
        <v>1</v>
      </c>
      <c r="E3590">
        <v>0</v>
      </c>
      <c r="F3590">
        <v>9</v>
      </c>
      <c r="G3590">
        <v>1</v>
      </c>
      <c r="H3590" t="s">
        <v>22</v>
      </c>
      <c r="I3590" t="s">
        <v>25</v>
      </c>
      <c r="J3590" t="s">
        <v>23</v>
      </c>
      <c r="K3590" t="s">
        <v>22</v>
      </c>
      <c r="L3590" t="s">
        <v>22</v>
      </c>
      <c r="M3590" t="s">
        <v>23</v>
      </c>
      <c r="N3590" t="s">
        <v>23</v>
      </c>
      <c r="O3590" t="s">
        <v>22</v>
      </c>
      <c r="P3590" t="s">
        <v>26</v>
      </c>
      <c r="Q3590">
        <v>1</v>
      </c>
      <c r="R3590" t="s">
        <v>38</v>
      </c>
      <c r="S3590">
        <v>69.05</v>
      </c>
      <c r="T3590">
        <v>653.95000000000005</v>
      </c>
      <c r="U3590">
        <v>0</v>
      </c>
    </row>
    <row r="3591" spans="1:21" x14ac:dyDescent="0.25">
      <c r="A3591" t="s">
        <v>3623</v>
      </c>
      <c r="B3591">
        <v>1</v>
      </c>
      <c r="C3591">
        <v>0</v>
      </c>
      <c r="D3591">
        <v>1</v>
      </c>
      <c r="E3591">
        <v>1</v>
      </c>
      <c r="F3591">
        <v>31</v>
      </c>
      <c r="G3591">
        <v>1</v>
      </c>
      <c r="H3591" t="s">
        <v>22</v>
      </c>
      <c r="I3591" t="s">
        <v>25</v>
      </c>
      <c r="J3591" t="s">
        <v>23</v>
      </c>
      <c r="K3591" t="s">
        <v>23</v>
      </c>
      <c r="L3591" t="s">
        <v>23</v>
      </c>
      <c r="M3591" t="s">
        <v>23</v>
      </c>
      <c r="N3591" t="s">
        <v>23</v>
      </c>
      <c r="O3591" t="s">
        <v>22</v>
      </c>
      <c r="P3591" t="s">
        <v>26</v>
      </c>
      <c r="Q3591">
        <v>0</v>
      </c>
      <c r="R3591" t="s">
        <v>33</v>
      </c>
      <c r="S3591">
        <v>59.7</v>
      </c>
      <c r="T3591">
        <v>1825.5</v>
      </c>
      <c r="U3591">
        <v>0</v>
      </c>
    </row>
    <row r="3592" spans="1:21" x14ac:dyDescent="0.25">
      <c r="A3592" t="s">
        <v>3624</v>
      </c>
      <c r="B3592">
        <v>0</v>
      </c>
      <c r="C3592">
        <v>0</v>
      </c>
      <c r="D3592">
        <v>1</v>
      </c>
      <c r="E3592">
        <v>0</v>
      </c>
      <c r="F3592">
        <v>50</v>
      </c>
      <c r="G3592">
        <v>1</v>
      </c>
      <c r="H3592" t="s">
        <v>23</v>
      </c>
      <c r="I3592" t="s">
        <v>23</v>
      </c>
      <c r="J3592" t="s">
        <v>44</v>
      </c>
      <c r="K3592" t="s">
        <v>44</v>
      </c>
      <c r="L3592" t="s">
        <v>44</v>
      </c>
      <c r="M3592" t="s">
        <v>44</v>
      </c>
      <c r="N3592" t="s">
        <v>44</v>
      </c>
      <c r="O3592" t="s">
        <v>44</v>
      </c>
      <c r="P3592" t="s">
        <v>29</v>
      </c>
      <c r="Q3592">
        <v>1</v>
      </c>
      <c r="R3592" t="s">
        <v>33</v>
      </c>
      <c r="S3592">
        <v>19.850000000000001</v>
      </c>
      <c r="T3592">
        <v>943.1</v>
      </c>
      <c r="U3592">
        <v>0</v>
      </c>
    </row>
    <row r="3593" spans="1:21" x14ac:dyDescent="0.25">
      <c r="A3593" t="s">
        <v>3625</v>
      </c>
      <c r="B3593">
        <v>0</v>
      </c>
      <c r="C3593">
        <v>0</v>
      </c>
      <c r="D3593">
        <v>0</v>
      </c>
      <c r="E3593">
        <v>0</v>
      </c>
      <c r="F3593">
        <v>2</v>
      </c>
      <c r="G3593">
        <v>1</v>
      </c>
      <c r="H3593" t="s">
        <v>23</v>
      </c>
      <c r="I3593" t="s">
        <v>35</v>
      </c>
      <c r="J3593" t="s">
        <v>22</v>
      </c>
      <c r="K3593" t="s">
        <v>22</v>
      </c>
      <c r="L3593" t="s">
        <v>23</v>
      </c>
      <c r="M3593" t="s">
        <v>22</v>
      </c>
      <c r="N3593" t="s">
        <v>23</v>
      </c>
      <c r="O3593" t="s">
        <v>23</v>
      </c>
      <c r="P3593" t="s">
        <v>26</v>
      </c>
      <c r="Q3593">
        <v>1</v>
      </c>
      <c r="R3593" t="s">
        <v>27</v>
      </c>
      <c r="S3593">
        <v>86.25</v>
      </c>
      <c r="T3593">
        <v>181.65</v>
      </c>
      <c r="U3593">
        <v>1</v>
      </c>
    </row>
    <row r="3594" spans="1:21" x14ac:dyDescent="0.25">
      <c r="A3594" t="s">
        <v>3626</v>
      </c>
      <c r="B3594">
        <v>0</v>
      </c>
      <c r="C3594">
        <v>0</v>
      </c>
      <c r="D3594">
        <v>0</v>
      </c>
      <c r="E3594">
        <v>0</v>
      </c>
      <c r="F3594">
        <v>1</v>
      </c>
      <c r="G3594">
        <v>1</v>
      </c>
      <c r="H3594" t="s">
        <v>23</v>
      </c>
      <c r="I3594" t="s">
        <v>25</v>
      </c>
      <c r="J3594" t="s">
        <v>23</v>
      </c>
      <c r="K3594" t="s">
        <v>23</v>
      </c>
      <c r="L3594" t="s">
        <v>23</v>
      </c>
      <c r="M3594" t="s">
        <v>23</v>
      </c>
      <c r="N3594" t="s">
        <v>23</v>
      </c>
      <c r="O3594" t="s">
        <v>23</v>
      </c>
      <c r="P3594" t="s">
        <v>26</v>
      </c>
      <c r="Q3594">
        <v>1</v>
      </c>
      <c r="R3594" t="s">
        <v>27</v>
      </c>
      <c r="S3594">
        <v>45.65</v>
      </c>
      <c r="T3594">
        <v>45.65</v>
      </c>
      <c r="U3594">
        <v>1</v>
      </c>
    </row>
    <row r="3595" spans="1:21" x14ac:dyDescent="0.25">
      <c r="A3595" t="s">
        <v>3627</v>
      </c>
      <c r="B3595">
        <v>1</v>
      </c>
      <c r="C3595">
        <v>0</v>
      </c>
      <c r="D3595">
        <v>0</v>
      </c>
      <c r="E3595">
        <v>0</v>
      </c>
      <c r="F3595">
        <v>8</v>
      </c>
      <c r="G3595">
        <v>1</v>
      </c>
      <c r="H3595" t="s">
        <v>23</v>
      </c>
      <c r="I3595" t="s">
        <v>35</v>
      </c>
      <c r="J3595" t="s">
        <v>23</v>
      </c>
      <c r="K3595" t="s">
        <v>23</v>
      </c>
      <c r="L3595" t="s">
        <v>23</v>
      </c>
      <c r="M3595" t="s">
        <v>23</v>
      </c>
      <c r="N3595" t="s">
        <v>23</v>
      </c>
      <c r="O3595" t="s">
        <v>23</v>
      </c>
      <c r="P3595" t="s">
        <v>26</v>
      </c>
      <c r="Q3595">
        <v>1</v>
      </c>
      <c r="R3595" t="s">
        <v>30</v>
      </c>
      <c r="S3595">
        <v>70.099999999999994</v>
      </c>
      <c r="T3595">
        <v>551.35</v>
      </c>
      <c r="U3595">
        <v>1</v>
      </c>
    </row>
    <row r="3596" spans="1:21" x14ac:dyDescent="0.25">
      <c r="A3596" t="s">
        <v>3628</v>
      </c>
      <c r="B3596">
        <v>0</v>
      </c>
      <c r="C3596">
        <v>0</v>
      </c>
      <c r="D3596">
        <v>0</v>
      </c>
      <c r="E3596">
        <v>0</v>
      </c>
      <c r="F3596">
        <v>9</v>
      </c>
      <c r="G3596">
        <v>0</v>
      </c>
      <c r="H3596" t="s">
        <v>24</v>
      </c>
      <c r="I3596" t="s">
        <v>25</v>
      </c>
      <c r="J3596" t="s">
        <v>23</v>
      </c>
      <c r="K3596" t="s">
        <v>22</v>
      </c>
      <c r="L3596" t="s">
        <v>23</v>
      </c>
      <c r="M3596" t="s">
        <v>23</v>
      </c>
      <c r="N3596" t="s">
        <v>23</v>
      </c>
      <c r="O3596" t="s">
        <v>22</v>
      </c>
      <c r="P3596" t="s">
        <v>26</v>
      </c>
      <c r="Q3596">
        <v>0</v>
      </c>
      <c r="R3596" t="s">
        <v>27</v>
      </c>
      <c r="S3596">
        <v>40.75</v>
      </c>
      <c r="T3596">
        <v>359.4</v>
      </c>
      <c r="U3596">
        <v>0</v>
      </c>
    </row>
    <row r="3597" spans="1:21" x14ac:dyDescent="0.25">
      <c r="A3597" t="s">
        <v>3629</v>
      </c>
      <c r="B3597">
        <v>0</v>
      </c>
      <c r="C3597">
        <v>1</v>
      </c>
      <c r="D3597">
        <v>0</v>
      </c>
      <c r="E3597">
        <v>0</v>
      </c>
      <c r="F3597">
        <v>2</v>
      </c>
      <c r="G3597">
        <v>1</v>
      </c>
      <c r="H3597" t="s">
        <v>23</v>
      </c>
      <c r="I3597" t="s">
        <v>35</v>
      </c>
      <c r="J3597" t="s">
        <v>23</v>
      </c>
      <c r="K3597" t="s">
        <v>23</v>
      </c>
      <c r="L3597" t="s">
        <v>23</v>
      </c>
      <c r="M3597" t="s">
        <v>23</v>
      </c>
      <c r="N3597" t="s">
        <v>23</v>
      </c>
      <c r="O3597" t="s">
        <v>23</v>
      </c>
      <c r="P3597" t="s">
        <v>26</v>
      </c>
      <c r="Q3597">
        <v>1</v>
      </c>
      <c r="R3597" t="s">
        <v>33</v>
      </c>
      <c r="S3597">
        <v>70.2</v>
      </c>
      <c r="T3597">
        <v>115.95</v>
      </c>
      <c r="U3597">
        <v>1</v>
      </c>
    </row>
    <row r="3598" spans="1:21" x14ac:dyDescent="0.25">
      <c r="A3598" t="s">
        <v>3630</v>
      </c>
      <c r="B3598">
        <v>0</v>
      </c>
      <c r="C3598">
        <v>0</v>
      </c>
      <c r="D3598">
        <v>0</v>
      </c>
      <c r="E3598">
        <v>0</v>
      </c>
      <c r="F3598">
        <v>3</v>
      </c>
      <c r="G3598">
        <v>1</v>
      </c>
      <c r="H3598" t="s">
        <v>23</v>
      </c>
      <c r="I3598" t="s">
        <v>25</v>
      </c>
      <c r="J3598" t="s">
        <v>22</v>
      </c>
      <c r="K3598" t="s">
        <v>22</v>
      </c>
      <c r="L3598" t="s">
        <v>23</v>
      </c>
      <c r="M3598" t="s">
        <v>23</v>
      </c>
      <c r="N3598" t="s">
        <v>23</v>
      </c>
      <c r="O3598" t="s">
        <v>23</v>
      </c>
      <c r="P3598" t="s">
        <v>26</v>
      </c>
      <c r="Q3598">
        <v>0</v>
      </c>
      <c r="R3598" t="s">
        <v>27</v>
      </c>
      <c r="S3598">
        <v>55.35</v>
      </c>
      <c r="T3598">
        <v>165.2</v>
      </c>
      <c r="U3598">
        <v>1</v>
      </c>
    </row>
    <row r="3599" spans="1:21" x14ac:dyDescent="0.25">
      <c r="A3599" t="s">
        <v>3631</v>
      </c>
      <c r="B3599">
        <v>1</v>
      </c>
      <c r="C3599">
        <v>0</v>
      </c>
      <c r="D3599">
        <v>1</v>
      </c>
      <c r="E3599">
        <v>0</v>
      </c>
      <c r="F3599">
        <v>25</v>
      </c>
      <c r="G3599">
        <v>1</v>
      </c>
      <c r="H3599" t="s">
        <v>23</v>
      </c>
      <c r="I3599" t="s">
        <v>35</v>
      </c>
      <c r="J3599" t="s">
        <v>23</v>
      </c>
      <c r="K3599" t="s">
        <v>23</v>
      </c>
      <c r="L3599" t="s">
        <v>23</v>
      </c>
      <c r="M3599" t="s">
        <v>22</v>
      </c>
      <c r="N3599" t="s">
        <v>22</v>
      </c>
      <c r="O3599" t="s">
        <v>22</v>
      </c>
      <c r="P3599" t="s">
        <v>26</v>
      </c>
      <c r="Q3599">
        <v>1</v>
      </c>
      <c r="R3599" t="s">
        <v>38</v>
      </c>
      <c r="S3599">
        <v>95.7</v>
      </c>
      <c r="T3599">
        <v>2338.35</v>
      </c>
      <c r="U3599">
        <v>0</v>
      </c>
    </row>
    <row r="3600" spans="1:21" x14ac:dyDescent="0.25">
      <c r="A3600" t="s">
        <v>3632</v>
      </c>
      <c r="B3600">
        <v>1</v>
      </c>
      <c r="C3600">
        <v>1</v>
      </c>
      <c r="D3600">
        <v>0</v>
      </c>
      <c r="E3600">
        <v>0</v>
      </c>
      <c r="F3600">
        <v>1</v>
      </c>
      <c r="G3600">
        <v>1</v>
      </c>
      <c r="H3600" t="s">
        <v>23</v>
      </c>
      <c r="I3600" t="s">
        <v>25</v>
      </c>
      <c r="J3600" t="s">
        <v>23</v>
      </c>
      <c r="K3600" t="s">
        <v>23</v>
      </c>
      <c r="L3600" t="s">
        <v>23</v>
      </c>
      <c r="M3600" t="s">
        <v>23</v>
      </c>
      <c r="N3600" t="s">
        <v>23</v>
      </c>
      <c r="O3600" t="s">
        <v>23</v>
      </c>
      <c r="P3600" t="s">
        <v>26</v>
      </c>
      <c r="Q3600">
        <v>0</v>
      </c>
      <c r="R3600" t="s">
        <v>27</v>
      </c>
      <c r="S3600">
        <v>46.3</v>
      </c>
      <c r="T3600">
        <v>46.3</v>
      </c>
      <c r="U3600">
        <v>0</v>
      </c>
    </row>
    <row r="3601" spans="1:21" x14ac:dyDescent="0.25">
      <c r="A3601" t="s">
        <v>3633</v>
      </c>
      <c r="B3601">
        <v>0</v>
      </c>
      <c r="C3601">
        <v>0</v>
      </c>
      <c r="D3601">
        <v>1</v>
      </c>
      <c r="E3601">
        <v>1</v>
      </c>
      <c r="F3601">
        <v>45</v>
      </c>
      <c r="G3601">
        <v>1</v>
      </c>
      <c r="H3601" t="s">
        <v>22</v>
      </c>
      <c r="I3601" t="s">
        <v>25</v>
      </c>
      <c r="J3601" t="s">
        <v>22</v>
      </c>
      <c r="K3601" t="s">
        <v>22</v>
      </c>
      <c r="L3601" t="s">
        <v>22</v>
      </c>
      <c r="M3601" t="s">
        <v>22</v>
      </c>
      <c r="N3601" t="s">
        <v>22</v>
      </c>
      <c r="O3601" t="s">
        <v>23</v>
      </c>
      <c r="P3601" t="s">
        <v>26</v>
      </c>
      <c r="Q3601">
        <v>0</v>
      </c>
      <c r="R3601" t="s">
        <v>30</v>
      </c>
      <c r="S3601">
        <v>81.3</v>
      </c>
      <c r="T3601">
        <v>3541.1</v>
      </c>
      <c r="U3601">
        <v>0</v>
      </c>
    </row>
    <row r="3602" spans="1:21" x14ac:dyDescent="0.25">
      <c r="A3602" t="s">
        <v>3634</v>
      </c>
      <c r="B3602">
        <v>1</v>
      </c>
      <c r="C3602">
        <v>1</v>
      </c>
      <c r="D3602">
        <v>1</v>
      </c>
      <c r="E3602">
        <v>1</v>
      </c>
      <c r="F3602">
        <v>51</v>
      </c>
      <c r="G3602">
        <v>1</v>
      </c>
      <c r="H3602" t="s">
        <v>22</v>
      </c>
      <c r="I3602" t="s">
        <v>35</v>
      </c>
      <c r="J3602" t="s">
        <v>23</v>
      </c>
      <c r="K3602" t="s">
        <v>22</v>
      </c>
      <c r="L3602" t="s">
        <v>22</v>
      </c>
      <c r="M3602" t="s">
        <v>23</v>
      </c>
      <c r="N3602" t="s">
        <v>23</v>
      </c>
      <c r="O3602" t="s">
        <v>23</v>
      </c>
      <c r="P3602" t="s">
        <v>26</v>
      </c>
      <c r="Q3602">
        <v>1</v>
      </c>
      <c r="R3602" t="s">
        <v>27</v>
      </c>
      <c r="S3602">
        <v>84.2</v>
      </c>
      <c r="T3602">
        <v>4146.05</v>
      </c>
      <c r="U3602">
        <v>1</v>
      </c>
    </row>
    <row r="3603" spans="1:21" x14ac:dyDescent="0.25">
      <c r="A3603" t="s">
        <v>3635</v>
      </c>
      <c r="B3603">
        <v>0</v>
      </c>
      <c r="C3603">
        <v>0</v>
      </c>
      <c r="D3603">
        <v>1</v>
      </c>
      <c r="E3603">
        <v>1</v>
      </c>
      <c r="F3603">
        <v>55</v>
      </c>
      <c r="G3603">
        <v>1</v>
      </c>
      <c r="H3603" t="s">
        <v>23</v>
      </c>
      <c r="I3603" t="s">
        <v>23</v>
      </c>
      <c r="J3603" t="s">
        <v>44</v>
      </c>
      <c r="K3603" t="s">
        <v>44</v>
      </c>
      <c r="L3603" t="s">
        <v>44</v>
      </c>
      <c r="M3603" t="s">
        <v>44</v>
      </c>
      <c r="N3603" t="s">
        <v>44</v>
      </c>
      <c r="O3603" t="s">
        <v>44</v>
      </c>
      <c r="P3603" t="s">
        <v>26</v>
      </c>
      <c r="Q3603">
        <v>0</v>
      </c>
      <c r="R3603" t="s">
        <v>38</v>
      </c>
      <c r="S3603">
        <v>20</v>
      </c>
      <c r="T3603">
        <v>1087.25</v>
      </c>
      <c r="U3603">
        <v>0</v>
      </c>
    </row>
    <row r="3604" spans="1:21" x14ac:dyDescent="0.25">
      <c r="A3604" t="s">
        <v>3636</v>
      </c>
      <c r="B3604">
        <v>0</v>
      </c>
      <c r="C3604">
        <v>0</v>
      </c>
      <c r="D3604">
        <v>0</v>
      </c>
      <c r="E3604">
        <v>0</v>
      </c>
      <c r="F3604">
        <v>38</v>
      </c>
      <c r="G3604">
        <v>1</v>
      </c>
      <c r="H3604" t="s">
        <v>22</v>
      </c>
      <c r="I3604" t="s">
        <v>25</v>
      </c>
      <c r="J3604" t="s">
        <v>22</v>
      </c>
      <c r="K3604" t="s">
        <v>22</v>
      </c>
      <c r="L3604" t="s">
        <v>22</v>
      </c>
      <c r="M3604" t="s">
        <v>23</v>
      </c>
      <c r="N3604" t="s">
        <v>23</v>
      </c>
      <c r="O3604" t="s">
        <v>23</v>
      </c>
      <c r="P3604" t="s">
        <v>26</v>
      </c>
      <c r="Q3604">
        <v>1</v>
      </c>
      <c r="R3604" t="s">
        <v>33</v>
      </c>
      <c r="S3604">
        <v>66.150000000000006</v>
      </c>
      <c r="T3604">
        <v>2522.4</v>
      </c>
      <c r="U3604">
        <v>0</v>
      </c>
    </row>
    <row r="3605" spans="1:21" x14ac:dyDescent="0.25">
      <c r="A3605" t="s">
        <v>3637</v>
      </c>
      <c r="B3605">
        <v>1</v>
      </c>
      <c r="C3605">
        <v>0</v>
      </c>
      <c r="D3605">
        <v>0</v>
      </c>
      <c r="E3605">
        <v>0</v>
      </c>
      <c r="F3605">
        <v>2</v>
      </c>
      <c r="G3605">
        <v>1</v>
      </c>
      <c r="H3605" t="s">
        <v>23</v>
      </c>
      <c r="I3605" t="s">
        <v>25</v>
      </c>
      <c r="J3605" t="s">
        <v>23</v>
      </c>
      <c r="K3605" t="s">
        <v>23</v>
      </c>
      <c r="L3605" t="s">
        <v>23</v>
      </c>
      <c r="M3605" t="s">
        <v>23</v>
      </c>
      <c r="N3605" t="s">
        <v>23</v>
      </c>
      <c r="O3605" t="s">
        <v>23</v>
      </c>
      <c r="P3605" t="s">
        <v>26</v>
      </c>
      <c r="Q3605">
        <v>0</v>
      </c>
      <c r="R3605" t="s">
        <v>30</v>
      </c>
      <c r="S3605">
        <v>45.85</v>
      </c>
      <c r="T3605">
        <v>81</v>
      </c>
      <c r="U3605">
        <v>1</v>
      </c>
    </row>
    <row r="3606" spans="1:21" x14ac:dyDescent="0.25">
      <c r="A3606" t="s">
        <v>3638</v>
      </c>
      <c r="B3606">
        <v>1</v>
      </c>
      <c r="C3606">
        <v>0</v>
      </c>
      <c r="D3606">
        <v>1</v>
      </c>
      <c r="E3606">
        <v>1</v>
      </c>
      <c r="F3606">
        <v>38</v>
      </c>
      <c r="G3606">
        <v>1</v>
      </c>
      <c r="H3606" t="s">
        <v>23</v>
      </c>
      <c r="I3606" t="s">
        <v>23</v>
      </c>
      <c r="J3606" t="s">
        <v>44</v>
      </c>
      <c r="K3606" t="s">
        <v>44</v>
      </c>
      <c r="L3606" t="s">
        <v>44</v>
      </c>
      <c r="M3606" t="s">
        <v>44</v>
      </c>
      <c r="N3606" t="s">
        <v>44</v>
      </c>
      <c r="O3606" t="s">
        <v>44</v>
      </c>
      <c r="P3606" t="s">
        <v>26</v>
      </c>
      <c r="Q3606">
        <v>0</v>
      </c>
      <c r="R3606" t="s">
        <v>27</v>
      </c>
      <c r="S3606">
        <v>19.600000000000001</v>
      </c>
      <c r="T3606">
        <v>717.3</v>
      </c>
      <c r="U3606">
        <v>0</v>
      </c>
    </row>
    <row r="3607" spans="1:21" x14ac:dyDescent="0.25">
      <c r="A3607" t="s">
        <v>3639</v>
      </c>
      <c r="B3607">
        <v>1</v>
      </c>
      <c r="C3607">
        <v>0</v>
      </c>
      <c r="D3607">
        <v>0</v>
      </c>
      <c r="E3607">
        <v>0</v>
      </c>
      <c r="F3607">
        <v>34</v>
      </c>
      <c r="G3607">
        <v>1</v>
      </c>
      <c r="H3607" t="s">
        <v>23</v>
      </c>
      <c r="I3607" t="s">
        <v>25</v>
      </c>
      <c r="J3607" t="s">
        <v>23</v>
      </c>
      <c r="K3607" t="s">
        <v>22</v>
      </c>
      <c r="L3607" t="s">
        <v>23</v>
      </c>
      <c r="M3607" t="s">
        <v>23</v>
      </c>
      <c r="N3607" t="s">
        <v>23</v>
      </c>
      <c r="O3607" t="s">
        <v>23</v>
      </c>
      <c r="P3607" t="s">
        <v>26</v>
      </c>
      <c r="Q3607">
        <v>1</v>
      </c>
      <c r="R3607" t="s">
        <v>27</v>
      </c>
      <c r="S3607">
        <v>49.8</v>
      </c>
      <c r="T3607">
        <v>1734.2</v>
      </c>
      <c r="U3607">
        <v>0</v>
      </c>
    </row>
    <row r="3608" spans="1:21" x14ac:dyDescent="0.25">
      <c r="A3608" t="s">
        <v>3640</v>
      </c>
      <c r="B3608">
        <v>0</v>
      </c>
      <c r="C3608">
        <v>0</v>
      </c>
      <c r="D3608">
        <v>1</v>
      </c>
      <c r="E3608">
        <v>0</v>
      </c>
      <c r="F3608">
        <v>70</v>
      </c>
      <c r="G3608">
        <v>1</v>
      </c>
      <c r="H3608" t="s">
        <v>22</v>
      </c>
      <c r="I3608" t="s">
        <v>35</v>
      </c>
      <c r="J3608" t="s">
        <v>23</v>
      </c>
      <c r="K3608" t="s">
        <v>23</v>
      </c>
      <c r="L3608" t="s">
        <v>22</v>
      </c>
      <c r="M3608" t="s">
        <v>23</v>
      </c>
      <c r="N3608" t="s">
        <v>22</v>
      </c>
      <c r="O3608" t="s">
        <v>22</v>
      </c>
      <c r="P3608" t="s">
        <v>29</v>
      </c>
      <c r="Q3608">
        <v>1</v>
      </c>
      <c r="R3608" t="s">
        <v>27</v>
      </c>
      <c r="S3608">
        <v>101.75</v>
      </c>
      <c r="T3608">
        <v>7069.3</v>
      </c>
      <c r="U3608">
        <v>0</v>
      </c>
    </row>
    <row r="3609" spans="1:21" x14ac:dyDescent="0.25">
      <c r="A3609" t="s">
        <v>3641</v>
      </c>
      <c r="B3609">
        <v>0</v>
      </c>
      <c r="C3609">
        <v>0</v>
      </c>
      <c r="D3609">
        <v>0</v>
      </c>
      <c r="E3609">
        <v>0</v>
      </c>
      <c r="F3609">
        <v>13</v>
      </c>
      <c r="G3609">
        <v>1</v>
      </c>
      <c r="H3609" t="s">
        <v>23</v>
      </c>
      <c r="I3609" t="s">
        <v>25</v>
      </c>
      <c r="J3609" t="s">
        <v>22</v>
      </c>
      <c r="K3609" t="s">
        <v>23</v>
      </c>
      <c r="L3609" t="s">
        <v>23</v>
      </c>
      <c r="M3609" t="s">
        <v>22</v>
      </c>
      <c r="N3609" t="s">
        <v>23</v>
      </c>
      <c r="O3609" t="s">
        <v>23</v>
      </c>
      <c r="P3609" t="s">
        <v>29</v>
      </c>
      <c r="Q3609">
        <v>0</v>
      </c>
      <c r="R3609" t="s">
        <v>30</v>
      </c>
      <c r="S3609">
        <v>55.15</v>
      </c>
      <c r="T3609">
        <v>742.9</v>
      </c>
      <c r="U3609">
        <v>0</v>
      </c>
    </row>
    <row r="3610" spans="1:21" x14ac:dyDescent="0.25">
      <c r="A3610" t="s">
        <v>3642</v>
      </c>
      <c r="B3610">
        <v>1</v>
      </c>
      <c r="C3610">
        <v>0</v>
      </c>
      <c r="D3610">
        <v>0</v>
      </c>
      <c r="E3610">
        <v>0</v>
      </c>
      <c r="F3610">
        <v>39</v>
      </c>
      <c r="G3610">
        <v>1</v>
      </c>
      <c r="H3610" t="s">
        <v>22</v>
      </c>
      <c r="I3610" t="s">
        <v>35</v>
      </c>
      <c r="J3610" t="s">
        <v>23</v>
      </c>
      <c r="K3610" t="s">
        <v>23</v>
      </c>
      <c r="L3610" t="s">
        <v>23</v>
      </c>
      <c r="M3610" t="s">
        <v>23</v>
      </c>
      <c r="N3610" t="s">
        <v>23</v>
      </c>
      <c r="O3610" t="s">
        <v>23</v>
      </c>
      <c r="P3610" t="s">
        <v>26</v>
      </c>
      <c r="Q3610">
        <v>0</v>
      </c>
      <c r="R3610" t="s">
        <v>27</v>
      </c>
      <c r="S3610">
        <v>75.25</v>
      </c>
      <c r="T3610">
        <v>3017.65</v>
      </c>
      <c r="U3610">
        <v>1</v>
      </c>
    </row>
    <row r="3611" spans="1:21" x14ac:dyDescent="0.25">
      <c r="A3611" t="s">
        <v>3643</v>
      </c>
      <c r="B3611">
        <v>0</v>
      </c>
      <c r="C3611">
        <v>0</v>
      </c>
      <c r="D3611">
        <v>0</v>
      </c>
      <c r="E3611">
        <v>0</v>
      </c>
      <c r="F3611">
        <v>61</v>
      </c>
      <c r="G3611">
        <v>1</v>
      </c>
      <c r="H3611" t="s">
        <v>22</v>
      </c>
      <c r="I3611" t="s">
        <v>35</v>
      </c>
      <c r="J3611" t="s">
        <v>23</v>
      </c>
      <c r="K3611" t="s">
        <v>22</v>
      </c>
      <c r="L3611" t="s">
        <v>22</v>
      </c>
      <c r="M3611" t="s">
        <v>23</v>
      </c>
      <c r="N3611" t="s">
        <v>22</v>
      </c>
      <c r="O3611" t="s">
        <v>22</v>
      </c>
      <c r="P3611" t="s">
        <v>29</v>
      </c>
      <c r="Q3611">
        <v>1</v>
      </c>
      <c r="R3611" t="s">
        <v>27</v>
      </c>
      <c r="S3611">
        <v>103.95</v>
      </c>
      <c r="T3611">
        <v>6423</v>
      </c>
      <c r="U3611">
        <v>0</v>
      </c>
    </row>
    <row r="3612" spans="1:21" x14ac:dyDescent="0.25">
      <c r="A3612" t="s">
        <v>3644</v>
      </c>
      <c r="B3612">
        <v>0</v>
      </c>
      <c r="C3612">
        <v>0</v>
      </c>
      <c r="D3612">
        <v>0</v>
      </c>
      <c r="E3612">
        <v>0</v>
      </c>
      <c r="F3612">
        <v>12</v>
      </c>
      <c r="G3612">
        <v>1</v>
      </c>
      <c r="H3612" t="s">
        <v>22</v>
      </c>
      <c r="I3612" t="s">
        <v>35</v>
      </c>
      <c r="J3612" t="s">
        <v>23</v>
      </c>
      <c r="K3612" t="s">
        <v>23</v>
      </c>
      <c r="L3612" t="s">
        <v>22</v>
      </c>
      <c r="M3612" t="s">
        <v>23</v>
      </c>
      <c r="N3612" t="s">
        <v>22</v>
      </c>
      <c r="O3612" t="s">
        <v>22</v>
      </c>
      <c r="P3612" t="s">
        <v>26</v>
      </c>
      <c r="Q3612">
        <v>1</v>
      </c>
      <c r="R3612" t="s">
        <v>33</v>
      </c>
      <c r="S3612">
        <v>100.15</v>
      </c>
      <c r="T3612">
        <v>1164.3</v>
      </c>
      <c r="U3612">
        <v>1</v>
      </c>
    </row>
    <row r="3613" spans="1:21" x14ac:dyDescent="0.25">
      <c r="A3613" t="s">
        <v>3645</v>
      </c>
      <c r="B3613">
        <v>1</v>
      </c>
      <c r="C3613">
        <v>0</v>
      </c>
      <c r="D3613">
        <v>0</v>
      </c>
      <c r="E3613">
        <v>0</v>
      </c>
      <c r="F3613">
        <v>41</v>
      </c>
      <c r="G3613">
        <v>1</v>
      </c>
      <c r="H3613" t="s">
        <v>23</v>
      </c>
      <c r="I3613" t="s">
        <v>35</v>
      </c>
      <c r="J3613" t="s">
        <v>23</v>
      </c>
      <c r="K3613" t="s">
        <v>22</v>
      </c>
      <c r="L3613" t="s">
        <v>23</v>
      </c>
      <c r="M3613" t="s">
        <v>22</v>
      </c>
      <c r="N3613" t="s">
        <v>22</v>
      </c>
      <c r="O3613" t="s">
        <v>22</v>
      </c>
      <c r="P3613" t="s">
        <v>45</v>
      </c>
      <c r="Q3613">
        <v>1</v>
      </c>
      <c r="R3613" t="s">
        <v>38</v>
      </c>
      <c r="S3613">
        <v>99.65</v>
      </c>
      <c r="T3613">
        <v>4220.3500000000004</v>
      </c>
      <c r="U3613">
        <v>0</v>
      </c>
    </row>
    <row r="3614" spans="1:21" x14ac:dyDescent="0.25">
      <c r="A3614" t="s">
        <v>3646</v>
      </c>
      <c r="B3614">
        <v>1</v>
      </c>
      <c r="C3614">
        <v>0</v>
      </c>
      <c r="D3614">
        <v>0</v>
      </c>
      <c r="E3614">
        <v>0</v>
      </c>
      <c r="F3614">
        <v>21</v>
      </c>
      <c r="G3614">
        <v>1</v>
      </c>
      <c r="H3614" t="s">
        <v>22</v>
      </c>
      <c r="I3614" t="s">
        <v>35</v>
      </c>
      <c r="J3614" t="s">
        <v>23</v>
      </c>
      <c r="K3614" t="s">
        <v>23</v>
      </c>
      <c r="L3614" t="s">
        <v>23</v>
      </c>
      <c r="M3614" t="s">
        <v>23</v>
      </c>
      <c r="N3614" t="s">
        <v>23</v>
      </c>
      <c r="O3614" t="s">
        <v>23</v>
      </c>
      <c r="P3614" t="s">
        <v>26</v>
      </c>
      <c r="Q3614">
        <v>1</v>
      </c>
      <c r="R3614" t="s">
        <v>27</v>
      </c>
      <c r="S3614">
        <v>73.7</v>
      </c>
      <c r="T3614">
        <v>1558.7</v>
      </c>
      <c r="U3614">
        <v>0</v>
      </c>
    </row>
    <row r="3615" spans="1:21" x14ac:dyDescent="0.25">
      <c r="A3615" t="s">
        <v>3647</v>
      </c>
      <c r="B3615">
        <v>1</v>
      </c>
      <c r="C3615">
        <v>1</v>
      </c>
      <c r="D3615">
        <v>0</v>
      </c>
      <c r="E3615">
        <v>0</v>
      </c>
      <c r="F3615">
        <v>55</v>
      </c>
      <c r="G3615">
        <v>0</v>
      </c>
      <c r="H3615" t="s">
        <v>24</v>
      </c>
      <c r="I3615" t="s">
        <v>25</v>
      </c>
      <c r="J3615" t="s">
        <v>23</v>
      </c>
      <c r="K3615" t="s">
        <v>23</v>
      </c>
      <c r="L3615" t="s">
        <v>22</v>
      </c>
      <c r="M3615" t="s">
        <v>23</v>
      </c>
      <c r="N3615" t="s">
        <v>22</v>
      </c>
      <c r="O3615" t="s">
        <v>22</v>
      </c>
      <c r="P3615" t="s">
        <v>29</v>
      </c>
      <c r="Q3615">
        <v>1</v>
      </c>
      <c r="R3615" t="s">
        <v>33</v>
      </c>
      <c r="S3615">
        <v>50.05</v>
      </c>
      <c r="T3615">
        <v>2743.45</v>
      </c>
      <c r="U3615">
        <v>0</v>
      </c>
    </row>
    <row r="3616" spans="1:21" x14ac:dyDescent="0.25">
      <c r="A3616" t="s">
        <v>3648</v>
      </c>
      <c r="B3616">
        <v>1</v>
      </c>
      <c r="C3616">
        <v>0</v>
      </c>
      <c r="D3616">
        <v>1</v>
      </c>
      <c r="E3616">
        <v>0</v>
      </c>
      <c r="F3616">
        <v>69</v>
      </c>
      <c r="G3616">
        <v>0</v>
      </c>
      <c r="H3616" t="s">
        <v>24</v>
      </c>
      <c r="I3616" t="s">
        <v>25</v>
      </c>
      <c r="J3616" t="s">
        <v>22</v>
      </c>
      <c r="K3616" t="s">
        <v>23</v>
      </c>
      <c r="L3616" t="s">
        <v>22</v>
      </c>
      <c r="M3616" t="s">
        <v>22</v>
      </c>
      <c r="N3616" t="s">
        <v>22</v>
      </c>
      <c r="O3616" t="s">
        <v>22</v>
      </c>
      <c r="P3616" t="s">
        <v>45</v>
      </c>
      <c r="Q3616">
        <v>0</v>
      </c>
      <c r="R3616" t="s">
        <v>33</v>
      </c>
      <c r="S3616">
        <v>60.25</v>
      </c>
      <c r="T3616">
        <v>4055.5</v>
      </c>
      <c r="U3616">
        <v>0</v>
      </c>
    </row>
    <row r="3617" spans="1:21" x14ac:dyDescent="0.25">
      <c r="A3617" t="s">
        <v>3649</v>
      </c>
      <c r="B3617">
        <v>1</v>
      </c>
      <c r="C3617">
        <v>1</v>
      </c>
      <c r="D3617">
        <v>1</v>
      </c>
      <c r="E3617">
        <v>1</v>
      </c>
      <c r="F3617">
        <v>26</v>
      </c>
      <c r="G3617">
        <v>1</v>
      </c>
      <c r="H3617" t="s">
        <v>22</v>
      </c>
      <c r="I3617" t="s">
        <v>35</v>
      </c>
      <c r="J3617" t="s">
        <v>23</v>
      </c>
      <c r="K3617" t="s">
        <v>22</v>
      </c>
      <c r="L3617" t="s">
        <v>22</v>
      </c>
      <c r="M3617" t="s">
        <v>23</v>
      </c>
      <c r="N3617" t="s">
        <v>22</v>
      </c>
      <c r="O3617" t="s">
        <v>22</v>
      </c>
      <c r="P3617" t="s">
        <v>26</v>
      </c>
      <c r="Q3617">
        <v>0</v>
      </c>
      <c r="R3617" t="s">
        <v>27</v>
      </c>
      <c r="S3617">
        <v>105.75</v>
      </c>
      <c r="T3617">
        <v>2710.25</v>
      </c>
      <c r="U3617">
        <v>1</v>
      </c>
    </row>
    <row r="3618" spans="1:21" x14ac:dyDescent="0.25">
      <c r="A3618" t="s">
        <v>3650</v>
      </c>
      <c r="B3618">
        <v>0</v>
      </c>
      <c r="C3618">
        <v>1</v>
      </c>
      <c r="D3618">
        <v>1</v>
      </c>
      <c r="E3618">
        <v>0</v>
      </c>
      <c r="F3618">
        <v>69</v>
      </c>
      <c r="G3618">
        <v>1</v>
      </c>
      <c r="H3618" t="s">
        <v>23</v>
      </c>
      <c r="I3618" t="s">
        <v>35</v>
      </c>
      <c r="J3618" t="s">
        <v>22</v>
      </c>
      <c r="K3618" t="s">
        <v>22</v>
      </c>
      <c r="L3618" t="s">
        <v>23</v>
      </c>
      <c r="M3618" t="s">
        <v>23</v>
      </c>
      <c r="N3618" t="s">
        <v>23</v>
      </c>
      <c r="O3618" t="s">
        <v>22</v>
      </c>
      <c r="P3618" t="s">
        <v>29</v>
      </c>
      <c r="Q3618">
        <v>0</v>
      </c>
      <c r="R3618" t="s">
        <v>38</v>
      </c>
      <c r="S3618">
        <v>87.3</v>
      </c>
      <c r="T3618">
        <v>6055.55</v>
      </c>
      <c r="U3618">
        <v>0</v>
      </c>
    </row>
    <row r="3619" spans="1:21" x14ac:dyDescent="0.25">
      <c r="A3619" t="s">
        <v>3651</v>
      </c>
      <c r="B3619">
        <v>0</v>
      </c>
      <c r="C3619">
        <v>1</v>
      </c>
      <c r="D3619">
        <v>1</v>
      </c>
      <c r="E3619">
        <v>0</v>
      </c>
      <c r="F3619">
        <v>18</v>
      </c>
      <c r="G3619">
        <v>0</v>
      </c>
      <c r="H3619" t="s">
        <v>24</v>
      </c>
      <c r="I3619" t="s">
        <v>25</v>
      </c>
      <c r="J3619" t="s">
        <v>23</v>
      </c>
      <c r="K3619" t="s">
        <v>23</v>
      </c>
      <c r="L3619" t="s">
        <v>22</v>
      </c>
      <c r="M3619" t="s">
        <v>23</v>
      </c>
      <c r="N3619" t="s">
        <v>22</v>
      </c>
      <c r="O3619" t="s">
        <v>22</v>
      </c>
      <c r="P3619" t="s">
        <v>26</v>
      </c>
      <c r="Q3619">
        <v>1</v>
      </c>
      <c r="R3619" t="s">
        <v>27</v>
      </c>
      <c r="S3619">
        <v>48.35</v>
      </c>
      <c r="T3619">
        <v>810.7</v>
      </c>
      <c r="U3619">
        <v>1</v>
      </c>
    </row>
    <row r="3620" spans="1:21" x14ac:dyDescent="0.25">
      <c r="A3620" t="s">
        <v>3652</v>
      </c>
      <c r="B3620">
        <v>1</v>
      </c>
      <c r="C3620">
        <v>0</v>
      </c>
      <c r="D3620">
        <v>1</v>
      </c>
      <c r="E3620">
        <v>1</v>
      </c>
      <c r="F3620">
        <v>47</v>
      </c>
      <c r="G3620">
        <v>1</v>
      </c>
      <c r="H3620" t="s">
        <v>22</v>
      </c>
      <c r="I3620" t="s">
        <v>25</v>
      </c>
      <c r="J3620" t="s">
        <v>23</v>
      </c>
      <c r="K3620" t="s">
        <v>22</v>
      </c>
      <c r="L3620" t="s">
        <v>23</v>
      </c>
      <c r="M3620" t="s">
        <v>23</v>
      </c>
      <c r="N3620" t="s">
        <v>23</v>
      </c>
      <c r="O3620" t="s">
        <v>23</v>
      </c>
      <c r="P3620" t="s">
        <v>26</v>
      </c>
      <c r="Q3620">
        <v>0</v>
      </c>
      <c r="R3620" t="s">
        <v>27</v>
      </c>
      <c r="S3620">
        <v>54.25</v>
      </c>
      <c r="T3620">
        <v>2538.1999999999998</v>
      </c>
      <c r="U3620">
        <v>0</v>
      </c>
    </row>
    <row r="3621" spans="1:21" x14ac:dyDescent="0.25">
      <c r="A3621" t="s">
        <v>3653</v>
      </c>
      <c r="B3621">
        <v>0</v>
      </c>
      <c r="C3621">
        <v>0</v>
      </c>
      <c r="D3621">
        <v>1</v>
      </c>
      <c r="E3621">
        <v>1</v>
      </c>
      <c r="F3621">
        <v>72</v>
      </c>
      <c r="G3621">
        <v>1</v>
      </c>
      <c r="H3621" t="s">
        <v>23</v>
      </c>
      <c r="I3621" t="s">
        <v>25</v>
      </c>
      <c r="J3621" t="s">
        <v>22</v>
      </c>
      <c r="K3621" t="s">
        <v>22</v>
      </c>
      <c r="L3621" t="s">
        <v>22</v>
      </c>
      <c r="M3621" t="s">
        <v>22</v>
      </c>
      <c r="N3621" t="s">
        <v>22</v>
      </c>
      <c r="O3621" t="s">
        <v>22</v>
      </c>
      <c r="P3621" t="s">
        <v>45</v>
      </c>
      <c r="Q3621">
        <v>0</v>
      </c>
      <c r="R3621" t="s">
        <v>33</v>
      </c>
      <c r="S3621">
        <v>85.3</v>
      </c>
      <c r="T3621">
        <v>6129.2</v>
      </c>
      <c r="U3621">
        <v>0</v>
      </c>
    </row>
    <row r="3622" spans="1:21" x14ac:dyDescent="0.25">
      <c r="A3622" t="s">
        <v>3654</v>
      </c>
      <c r="B3622">
        <v>1</v>
      </c>
      <c r="C3622">
        <v>1</v>
      </c>
      <c r="D3622">
        <v>1</v>
      </c>
      <c r="E3622">
        <v>0</v>
      </c>
      <c r="F3622">
        <v>33</v>
      </c>
      <c r="G3622">
        <v>0</v>
      </c>
      <c r="H3622" t="s">
        <v>24</v>
      </c>
      <c r="I3622" t="s">
        <v>25</v>
      </c>
      <c r="J3622" t="s">
        <v>23</v>
      </c>
      <c r="K3622" t="s">
        <v>22</v>
      </c>
      <c r="L3622" t="s">
        <v>22</v>
      </c>
      <c r="M3622" t="s">
        <v>22</v>
      </c>
      <c r="N3622" t="s">
        <v>22</v>
      </c>
      <c r="O3622" t="s">
        <v>23</v>
      </c>
      <c r="P3622" t="s">
        <v>26</v>
      </c>
      <c r="Q3622">
        <v>1</v>
      </c>
      <c r="R3622" t="s">
        <v>27</v>
      </c>
      <c r="S3622">
        <v>50</v>
      </c>
      <c r="T3622">
        <v>1750.85</v>
      </c>
      <c r="U3622">
        <v>0</v>
      </c>
    </row>
    <row r="3623" spans="1:21" x14ac:dyDescent="0.25">
      <c r="A3623" t="s">
        <v>3655</v>
      </c>
      <c r="B3623">
        <v>0</v>
      </c>
      <c r="C3623">
        <v>0</v>
      </c>
      <c r="D3623">
        <v>1</v>
      </c>
      <c r="E3623">
        <v>1</v>
      </c>
      <c r="F3623">
        <v>2</v>
      </c>
      <c r="G3623">
        <v>0</v>
      </c>
      <c r="H3623" t="s">
        <v>24</v>
      </c>
      <c r="I3623" t="s">
        <v>25</v>
      </c>
      <c r="J3623" t="s">
        <v>23</v>
      </c>
      <c r="K3623" t="s">
        <v>23</v>
      </c>
      <c r="L3623" t="s">
        <v>23</v>
      </c>
      <c r="M3623" t="s">
        <v>23</v>
      </c>
      <c r="N3623" t="s">
        <v>23</v>
      </c>
      <c r="O3623" t="s">
        <v>23</v>
      </c>
      <c r="P3623" t="s">
        <v>26</v>
      </c>
      <c r="Q3623">
        <v>1</v>
      </c>
      <c r="R3623" t="s">
        <v>30</v>
      </c>
      <c r="S3623">
        <v>24.4</v>
      </c>
      <c r="T3623">
        <v>36.549999999999997</v>
      </c>
      <c r="U3623">
        <v>1</v>
      </c>
    </row>
    <row r="3624" spans="1:21" x14ac:dyDescent="0.25">
      <c r="A3624" t="s">
        <v>3656</v>
      </c>
      <c r="B3624">
        <v>0</v>
      </c>
      <c r="C3624">
        <v>0</v>
      </c>
      <c r="D3624">
        <v>1</v>
      </c>
      <c r="E3624">
        <v>1</v>
      </c>
      <c r="F3624">
        <v>72</v>
      </c>
      <c r="G3624">
        <v>1</v>
      </c>
      <c r="H3624" t="s">
        <v>22</v>
      </c>
      <c r="I3624" t="s">
        <v>25</v>
      </c>
      <c r="J3624" t="s">
        <v>22</v>
      </c>
      <c r="K3624" t="s">
        <v>22</v>
      </c>
      <c r="L3624" t="s">
        <v>22</v>
      </c>
      <c r="M3624" t="s">
        <v>22</v>
      </c>
      <c r="N3624" t="s">
        <v>22</v>
      </c>
      <c r="O3624" t="s">
        <v>22</v>
      </c>
      <c r="P3624" t="s">
        <v>45</v>
      </c>
      <c r="Q3624">
        <v>0</v>
      </c>
      <c r="R3624" t="s">
        <v>38</v>
      </c>
      <c r="S3624">
        <v>90.95</v>
      </c>
      <c r="T3624">
        <v>6652.45</v>
      </c>
      <c r="U3624">
        <v>0</v>
      </c>
    </row>
    <row r="3625" spans="1:21" x14ac:dyDescent="0.25">
      <c r="A3625" t="s">
        <v>3657</v>
      </c>
      <c r="B3625">
        <v>1</v>
      </c>
      <c r="C3625">
        <v>1</v>
      </c>
      <c r="D3625">
        <v>1</v>
      </c>
      <c r="E3625">
        <v>0</v>
      </c>
      <c r="F3625">
        <v>37</v>
      </c>
      <c r="G3625">
        <v>1</v>
      </c>
      <c r="H3625" t="s">
        <v>23</v>
      </c>
      <c r="I3625" t="s">
        <v>35</v>
      </c>
      <c r="J3625" t="s">
        <v>23</v>
      </c>
      <c r="K3625" t="s">
        <v>23</v>
      </c>
      <c r="L3625" t="s">
        <v>23</v>
      </c>
      <c r="M3625" t="s">
        <v>23</v>
      </c>
      <c r="N3625" t="s">
        <v>23</v>
      </c>
      <c r="O3625" t="s">
        <v>23</v>
      </c>
      <c r="P3625" t="s">
        <v>26</v>
      </c>
      <c r="Q3625">
        <v>1</v>
      </c>
      <c r="R3625" t="s">
        <v>33</v>
      </c>
      <c r="S3625">
        <v>72.25</v>
      </c>
      <c r="T3625">
        <v>2575.4499999999998</v>
      </c>
      <c r="U3625">
        <v>0</v>
      </c>
    </row>
    <row r="3626" spans="1:21" x14ac:dyDescent="0.25">
      <c r="A3626" t="s">
        <v>3658</v>
      </c>
      <c r="B3626">
        <v>0</v>
      </c>
      <c r="C3626">
        <v>1</v>
      </c>
      <c r="D3626">
        <v>1</v>
      </c>
      <c r="E3626">
        <v>1</v>
      </c>
      <c r="F3626">
        <v>62</v>
      </c>
      <c r="G3626">
        <v>1</v>
      </c>
      <c r="H3626" t="s">
        <v>22</v>
      </c>
      <c r="I3626" t="s">
        <v>35</v>
      </c>
      <c r="J3626" t="s">
        <v>23</v>
      </c>
      <c r="K3626" t="s">
        <v>22</v>
      </c>
      <c r="L3626" t="s">
        <v>22</v>
      </c>
      <c r="M3626" t="s">
        <v>23</v>
      </c>
      <c r="N3626" t="s">
        <v>23</v>
      </c>
      <c r="O3626" t="s">
        <v>22</v>
      </c>
      <c r="P3626" t="s">
        <v>26</v>
      </c>
      <c r="Q3626">
        <v>1</v>
      </c>
      <c r="R3626" t="s">
        <v>38</v>
      </c>
      <c r="S3626">
        <v>96.1</v>
      </c>
      <c r="T3626">
        <v>6019.35</v>
      </c>
      <c r="U3626">
        <v>0</v>
      </c>
    </row>
    <row r="3627" spans="1:21" x14ac:dyDescent="0.25">
      <c r="A3627" t="s">
        <v>3659</v>
      </c>
      <c r="B3627">
        <v>0</v>
      </c>
      <c r="C3627">
        <v>0</v>
      </c>
      <c r="D3627">
        <v>1</v>
      </c>
      <c r="E3627">
        <v>0</v>
      </c>
      <c r="F3627">
        <v>71</v>
      </c>
      <c r="G3627">
        <v>1</v>
      </c>
      <c r="H3627" t="s">
        <v>23</v>
      </c>
      <c r="I3627" t="s">
        <v>23</v>
      </c>
      <c r="J3627" t="s">
        <v>44</v>
      </c>
      <c r="K3627" t="s">
        <v>44</v>
      </c>
      <c r="L3627" t="s">
        <v>44</v>
      </c>
      <c r="M3627" t="s">
        <v>44</v>
      </c>
      <c r="N3627" t="s">
        <v>44</v>
      </c>
      <c r="O3627" t="s">
        <v>44</v>
      </c>
      <c r="P3627" t="s">
        <v>45</v>
      </c>
      <c r="Q3627">
        <v>0</v>
      </c>
      <c r="R3627" t="s">
        <v>38</v>
      </c>
      <c r="S3627">
        <v>19.850000000000001</v>
      </c>
      <c r="T3627">
        <v>1379.6</v>
      </c>
      <c r="U3627">
        <v>0</v>
      </c>
    </row>
    <row r="3628" spans="1:21" x14ac:dyDescent="0.25">
      <c r="A3628" t="s">
        <v>3660</v>
      </c>
      <c r="B3628">
        <v>1</v>
      </c>
      <c r="C3628">
        <v>0</v>
      </c>
      <c r="D3628">
        <v>0</v>
      </c>
      <c r="E3628">
        <v>1</v>
      </c>
      <c r="F3628">
        <v>23</v>
      </c>
      <c r="G3628">
        <v>1</v>
      </c>
      <c r="H3628" t="s">
        <v>23</v>
      </c>
      <c r="I3628" t="s">
        <v>25</v>
      </c>
      <c r="J3628" t="s">
        <v>23</v>
      </c>
      <c r="K3628" t="s">
        <v>22</v>
      </c>
      <c r="L3628" t="s">
        <v>23</v>
      </c>
      <c r="M3628" t="s">
        <v>22</v>
      </c>
      <c r="N3628" t="s">
        <v>23</v>
      </c>
      <c r="O3628" t="s">
        <v>23</v>
      </c>
      <c r="P3628" t="s">
        <v>26</v>
      </c>
      <c r="Q3628">
        <v>1</v>
      </c>
      <c r="R3628" t="s">
        <v>33</v>
      </c>
      <c r="S3628">
        <v>55.3</v>
      </c>
      <c r="T3628">
        <v>1284.2</v>
      </c>
      <c r="U3628">
        <v>0</v>
      </c>
    </row>
    <row r="3629" spans="1:21" x14ac:dyDescent="0.25">
      <c r="A3629" t="s">
        <v>3661</v>
      </c>
      <c r="B3629">
        <v>0</v>
      </c>
      <c r="C3629">
        <v>0</v>
      </c>
      <c r="D3629">
        <v>0</v>
      </c>
      <c r="E3629">
        <v>0</v>
      </c>
      <c r="F3629">
        <v>16</v>
      </c>
      <c r="G3629">
        <v>1</v>
      </c>
      <c r="H3629" t="s">
        <v>23</v>
      </c>
      <c r="I3629" t="s">
        <v>23</v>
      </c>
      <c r="J3629" t="s">
        <v>44</v>
      </c>
      <c r="K3629" t="s">
        <v>44</v>
      </c>
      <c r="L3629" t="s">
        <v>44</v>
      </c>
      <c r="M3629" t="s">
        <v>44</v>
      </c>
      <c r="N3629" t="s">
        <v>44</v>
      </c>
      <c r="O3629" t="s">
        <v>44</v>
      </c>
      <c r="P3629" t="s">
        <v>29</v>
      </c>
      <c r="Q3629">
        <v>0</v>
      </c>
      <c r="R3629" t="s">
        <v>30</v>
      </c>
      <c r="S3629">
        <v>20.100000000000001</v>
      </c>
      <c r="T3629">
        <v>296.14999999999998</v>
      </c>
      <c r="U3629">
        <v>0</v>
      </c>
    </row>
    <row r="3630" spans="1:21" x14ac:dyDescent="0.25">
      <c r="A3630" t="s">
        <v>3662</v>
      </c>
      <c r="B3630">
        <v>1</v>
      </c>
      <c r="C3630">
        <v>0</v>
      </c>
      <c r="D3630">
        <v>0</v>
      </c>
      <c r="E3630">
        <v>0</v>
      </c>
      <c r="F3630">
        <v>9</v>
      </c>
      <c r="G3630">
        <v>1</v>
      </c>
      <c r="H3630" t="s">
        <v>23</v>
      </c>
      <c r="I3630" t="s">
        <v>25</v>
      </c>
      <c r="J3630" t="s">
        <v>22</v>
      </c>
      <c r="K3630" t="s">
        <v>23</v>
      </c>
      <c r="L3630" t="s">
        <v>22</v>
      </c>
      <c r="M3630" t="s">
        <v>22</v>
      </c>
      <c r="N3630" t="s">
        <v>22</v>
      </c>
      <c r="O3630" t="s">
        <v>23</v>
      </c>
      <c r="P3630" t="s">
        <v>26</v>
      </c>
      <c r="Q3630">
        <v>1</v>
      </c>
      <c r="R3630" t="s">
        <v>30</v>
      </c>
      <c r="S3630">
        <v>69.5</v>
      </c>
      <c r="T3630">
        <v>653.25</v>
      </c>
      <c r="U3630">
        <v>0</v>
      </c>
    </row>
    <row r="3631" spans="1:21" x14ac:dyDescent="0.25">
      <c r="A3631" t="s">
        <v>3663</v>
      </c>
      <c r="B3631">
        <v>1</v>
      </c>
      <c r="C3631">
        <v>0</v>
      </c>
      <c r="D3631">
        <v>1</v>
      </c>
      <c r="E3631">
        <v>1</v>
      </c>
      <c r="F3631">
        <v>17</v>
      </c>
      <c r="G3631">
        <v>1</v>
      </c>
      <c r="H3631" t="s">
        <v>22</v>
      </c>
      <c r="I3631" t="s">
        <v>23</v>
      </c>
      <c r="J3631" t="s">
        <v>44</v>
      </c>
      <c r="K3631" t="s">
        <v>44</v>
      </c>
      <c r="L3631" t="s">
        <v>44</v>
      </c>
      <c r="M3631" t="s">
        <v>44</v>
      </c>
      <c r="N3631" t="s">
        <v>44</v>
      </c>
      <c r="O3631" t="s">
        <v>44</v>
      </c>
      <c r="P3631" t="s">
        <v>45</v>
      </c>
      <c r="Q3631">
        <v>1</v>
      </c>
      <c r="R3631" t="s">
        <v>30</v>
      </c>
      <c r="S3631">
        <v>25.15</v>
      </c>
      <c r="T3631">
        <v>412.6</v>
      </c>
      <c r="U3631">
        <v>0</v>
      </c>
    </row>
    <row r="3632" spans="1:21" x14ac:dyDescent="0.25">
      <c r="A3632" t="s">
        <v>3664</v>
      </c>
      <c r="B3632">
        <v>0</v>
      </c>
      <c r="C3632">
        <v>0</v>
      </c>
      <c r="D3632">
        <v>0</v>
      </c>
      <c r="E3632">
        <v>0</v>
      </c>
      <c r="F3632">
        <v>4</v>
      </c>
      <c r="G3632">
        <v>1</v>
      </c>
      <c r="H3632" t="s">
        <v>23</v>
      </c>
      <c r="I3632" t="s">
        <v>23</v>
      </c>
      <c r="J3632" t="s">
        <v>44</v>
      </c>
      <c r="K3632" t="s">
        <v>44</v>
      </c>
      <c r="L3632" t="s">
        <v>44</v>
      </c>
      <c r="M3632" t="s">
        <v>44</v>
      </c>
      <c r="N3632" t="s">
        <v>44</v>
      </c>
      <c r="O3632" t="s">
        <v>44</v>
      </c>
      <c r="P3632" t="s">
        <v>26</v>
      </c>
      <c r="Q3632">
        <v>0</v>
      </c>
      <c r="R3632" t="s">
        <v>33</v>
      </c>
      <c r="S3632">
        <v>20.95</v>
      </c>
      <c r="T3632">
        <v>85.5</v>
      </c>
      <c r="U3632">
        <v>1</v>
      </c>
    </row>
    <row r="3633" spans="1:21" x14ac:dyDescent="0.25">
      <c r="A3633" t="s">
        <v>3665</v>
      </c>
      <c r="B3633">
        <v>0</v>
      </c>
      <c r="C3633">
        <v>1</v>
      </c>
      <c r="D3633">
        <v>1</v>
      </c>
      <c r="E3633">
        <v>0</v>
      </c>
      <c r="F3633">
        <v>1</v>
      </c>
      <c r="G3633">
        <v>1</v>
      </c>
      <c r="H3633" t="s">
        <v>23</v>
      </c>
      <c r="I3633" t="s">
        <v>25</v>
      </c>
      <c r="J3633" t="s">
        <v>22</v>
      </c>
      <c r="K3633" t="s">
        <v>23</v>
      </c>
      <c r="L3633" t="s">
        <v>23</v>
      </c>
      <c r="M3633" t="s">
        <v>23</v>
      </c>
      <c r="N3633" t="s">
        <v>23</v>
      </c>
      <c r="O3633" t="s">
        <v>23</v>
      </c>
      <c r="P3633" t="s">
        <v>26</v>
      </c>
      <c r="Q3633">
        <v>1</v>
      </c>
      <c r="R3633" t="s">
        <v>27</v>
      </c>
      <c r="S3633">
        <v>49.55</v>
      </c>
      <c r="T3633">
        <v>49.55</v>
      </c>
      <c r="U3633">
        <v>1</v>
      </c>
    </row>
    <row r="3634" spans="1:21" x14ac:dyDescent="0.25">
      <c r="A3634" t="s">
        <v>3666</v>
      </c>
      <c r="B3634">
        <v>0</v>
      </c>
      <c r="C3634">
        <v>0</v>
      </c>
      <c r="D3634">
        <v>1</v>
      </c>
      <c r="E3634">
        <v>0</v>
      </c>
      <c r="F3634">
        <v>24</v>
      </c>
      <c r="G3634">
        <v>1</v>
      </c>
      <c r="H3634" t="s">
        <v>22</v>
      </c>
      <c r="I3634" t="s">
        <v>35</v>
      </c>
      <c r="J3634" t="s">
        <v>23</v>
      </c>
      <c r="K3634" t="s">
        <v>23</v>
      </c>
      <c r="L3634" t="s">
        <v>22</v>
      </c>
      <c r="M3634" t="s">
        <v>23</v>
      </c>
      <c r="N3634" t="s">
        <v>23</v>
      </c>
      <c r="O3634" t="s">
        <v>23</v>
      </c>
      <c r="P3634" t="s">
        <v>26</v>
      </c>
      <c r="Q3634">
        <v>1</v>
      </c>
      <c r="R3634" t="s">
        <v>30</v>
      </c>
      <c r="S3634">
        <v>79.650000000000006</v>
      </c>
      <c r="T3634">
        <v>1928.7</v>
      </c>
      <c r="U3634">
        <v>0</v>
      </c>
    </row>
    <row r="3635" spans="1:21" x14ac:dyDescent="0.25">
      <c r="A3635" t="s">
        <v>3667</v>
      </c>
      <c r="B3635">
        <v>0</v>
      </c>
      <c r="C3635">
        <v>1</v>
      </c>
      <c r="D3635">
        <v>0</v>
      </c>
      <c r="E3635">
        <v>0</v>
      </c>
      <c r="F3635">
        <v>1</v>
      </c>
      <c r="G3635">
        <v>1</v>
      </c>
      <c r="H3635" t="s">
        <v>23</v>
      </c>
      <c r="I3635" t="s">
        <v>35</v>
      </c>
      <c r="J3635" t="s">
        <v>23</v>
      </c>
      <c r="K3635" t="s">
        <v>23</v>
      </c>
      <c r="L3635" t="s">
        <v>23</v>
      </c>
      <c r="M3635" t="s">
        <v>23</v>
      </c>
      <c r="N3635" t="s">
        <v>23</v>
      </c>
      <c r="O3635" t="s">
        <v>23</v>
      </c>
      <c r="P3635" t="s">
        <v>26</v>
      </c>
      <c r="Q3635">
        <v>1</v>
      </c>
      <c r="R3635" t="s">
        <v>27</v>
      </c>
      <c r="S3635">
        <v>71.25</v>
      </c>
      <c r="T3635">
        <v>71.25</v>
      </c>
      <c r="U3635">
        <v>0</v>
      </c>
    </row>
    <row r="3636" spans="1:21" x14ac:dyDescent="0.25">
      <c r="A3636" t="s">
        <v>3668</v>
      </c>
      <c r="B3636">
        <v>1</v>
      </c>
      <c r="C3636">
        <v>1</v>
      </c>
      <c r="D3636">
        <v>0</v>
      </c>
      <c r="E3636">
        <v>0</v>
      </c>
      <c r="F3636">
        <v>72</v>
      </c>
      <c r="G3636">
        <v>1</v>
      </c>
      <c r="H3636" t="s">
        <v>22</v>
      </c>
      <c r="I3636" t="s">
        <v>35</v>
      </c>
      <c r="J3636" t="s">
        <v>22</v>
      </c>
      <c r="K3636" t="s">
        <v>22</v>
      </c>
      <c r="L3636" t="s">
        <v>22</v>
      </c>
      <c r="M3636" t="s">
        <v>22</v>
      </c>
      <c r="N3636" t="s">
        <v>22</v>
      </c>
      <c r="O3636" t="s">
        <v>22</v>
      </c>
      <c r="P3636" t="s">
        <v>45</v>
      </c>
      <c r="Q3636">
        <v>0</v>
      </c>
      <c r="R3636" t="s">
        <v>33</v>
      </c>
      <c r="S3636">
        <v>113.8</v>
      </c>
      <c r="T3636">
        <v>7845.8</v>
      </c>
      <c r="U3636">
        <v>0</v>
      </c>
    </row>
    <row r="3637" spans="1:21" x14ac:dyDescent="0.25">
      <c r="A3637" t="s">
        <v>3669</v>
      </c>
      <c r="B3637">
        <v>0</v>
      </c>
      <c r="C3637">
        <v>0</v>
      </c>
      <c r="D3637">
        <v>1</v>
      </c>
      <c r="E3637">
        <v>0</v>
      </c>
      <c r="F3637">
        <v>72</v>
      </c>
      <c r="G3637">
        <v>1</v>
      </c>
      <c r="H3637" t="s">
        <v>22</v>
      </c>
      <c r="I3637" t="s">
        <v>23</v>
      </c>
      <c r="J3637" t="s">
        <v>44</v>
      </c>
      <c r="K3637" t="s">
        <v>44</v>
      </c>
      <c r="L3637" t="s">
        <v>44</v>
      </c>
      <c r="M3637" t="s">
        <v>44</v>
      </c>
      <c r="N3637" t="s">
        <v>44</v>
      </c>
      <c r="O3637" t="s">
        <v>44</v>
      </c>
      <c r="P3637" t="s">
        <v>45</v>
      </c>
      <c r="Q3637">
        <v>0</v>
      </c>
      <c r="R3637" t="s">
        <v>27</v>
      </c>
      <c r="S3637">
        <v>24.55</v>
      </c>
      <c r="T3637">
        <v>1750.7</v>
      </c>
      <c r="U3637">
        <v>0</v>
      </c>
    </row>
    <row r="3638" spans="1:21" x14ac:dyDescent="0.25">
      <c r="A3638" t="s">
        <v>3670</v>
      </c>
      <c r="B3638">
        <v>0</v>
      </c>
      <c r="C3638">
        <v>0</v>
      </c>
      <c r="D3638">
        <v>0</v>
      </c>
      <c r="E3638">
        <v>1</v>
      </c>
      <c r="F3638">
        <v>11</v>
      </c>
      <c r="G3638">
        <v>1</v>
      </c>
      <c r="H3638" t="s">
        <v>23</v>
      </c>
      <c r="I3638" t="s">
        <v>23</v>
      </c>
      <c r="J3638" t="s">
        <v>44</v>
      </c>
      <c r="K3638" t="s">
        <v>44</v>
      </c>
      <c r="L3638" t="s">
        <v>44</v>
      </c>
      <c r="M3638" t="s">
        <v>44</v>
      </c>
      <c r="N3638" t="s">
        <v>44</v>
      </c>
      <c r="O3638" t="s">
        <v>44</v>
      </c>
      <c r="P3638" t="s">
        <v>26</v>
      </c>
      <c r="Q3638">
        <v>0</v>
      </c>
      <c r="R3638" t="s">
        <v>38</v>
      </c>
      <c r="S3638">
        <v>19.7</v>
      </c>
      <c r="T3638">
        <v>216.2</v>
      </c>
      <c r="U3638">
        <v>0</v>
      </c>
    </row>
    <row r="3639" spans="1:21" x14ac:dyDescent="0.25">
      <c r="A3639" t="s">
        <v>3671</v>
      </c>
      <c r="B3639">
        <v>1</v>
      </c>
      <c r="C3639">
        <v>0</v>
      </c>
      <c r="D3639">
        <v>0</v>
      </c>
      <c r="E3639">
        <v>0</v>
      </c>
      <c r="F3639">
        <v>9</v>
      </c>
      <c r="G3639">
        <v>1</v>
      </c>
      <c r="H3639" t="s">
        <v>23</v>
      </c>
      <c r="I3639" t="s">
        <v>23</v>
      </c>
      <c r="J3639" t="s">
        <v>44</v>
      </c>
      <c r="K3639" t="s">
        <v>44</v>
      </c>
      <c r="L3639" t="s">
        <v>44</v>
      </c>
      <c r="M3639" t="s">
        <v>44</v>
      </c>
      <c r="N3639" t="s">
        <v>44</v>
      </c>
      <c r="O3639" t="s">
        <v>44</v>
      </c>
      <c r="P3639" t="s">
        <v>26</v>
      </c>
      <c r="Q3639">
        <v>0</v>
      </c>
      <c r="R3639" t="s">
        <v>30</v>
      </c>
      <c r="S3639">
        <v>20.25</v>
      </c>
      <c r="T3639">
        <v>178.5</v>
      </c>
      <c r="U3639">
        <v>1</v>
      </c>
    </row>
    <row r="3640" spans="1:21" x14ac:dyDescent="0.25">
      <c r="A3640" t="s">
        <v>3672</v>
      </c>
      <c r="B3640">
        <v>0</v>
      </c>
      <c r="C3640">
        <v>1</v>
      </c>
      <c r="D3640">
        <v>1</v>
      </c>
      <c r="E3640">
        <v>0</v>
      </c>
      <c r="F3640">
        <v>2</v>
      </c>
      <c r="G3640">
        <v>1</v>
      </c>
      <c r="H3640" t="s">
        <v>23</v>
      </c>
      <c r="I3640" t="s">
        <v>25</v>
      </c>
      <c r="J3640" t="s">
        <v>23</v>
      </c>
      <c r="K3640" t="s">
        <v>22</v>
      </c>
      <c r="L3640" t="s">
        <v>23</v>
      </c>
      <c r="M3640" t="s">
        <v>23</v>
      </c>
      <c r="N3640" t="s">
        <v>23</v>
      </c>
      <c r="O3640" t="s">
        <v>23</v>
      </c>
      <c r="P3640" t="s">
        <v>26</v>
      </c>
      <c r="Q3640">
        <v>0</v>
      </c>
      <c r="R3640" t="s">
        <v>38</v>
      </c>
      <c r="S3640">
        <v>50.15</v>
      </c>
      <c r="T3640">
        <v>115.1</v>
      </c>
      <c r="U3640">
        <v>1</v>
      </c>
    </row>
    <row r="3641" spans="1:21" x14ac:dyDescent="0.25">
      <c r="A3641" t="s">
        <v>3673</v>
      </c>
      <c r="B3641">
        <v>0</v>
      </c>
      <c r="C3641">
        <v>1</v>
      </c>
      <c r="D3641">
        <v>1</v>
      </c>
      <c r="E3641">
        <v>0</v>
      </c>
      <c r="F3641">
        <v>60</v>
      </c>
      <c r="G3641">
        <v>1</v>
      </c>
      <c r="H3641" t="s">
        <v>22</v>
      </c>
      <c r="I3641" t="s">
        <v>35</v>
      </c>
      <c r="J3641" t="s">
        <v>23</v>
      </c>
      <c r="K3641" t="s">
        <v>23</v>
      </c>
      <c r="L3641" t="s">
        <v>22</v>
      </c>
      <c r="M3641" t="s">
        <v>23</v>
      </c>
      <c r="N3641" t="s">
        <v>22</v>
      </c>
      <c r="O3641" t="s">
        <v>22</v>
      </c>
      <c r="P3641" t="s">
        <v>29</v>
      </c>
      <c r="Q3641">
        <v>1</v>
      </c>
      <c r="R3641" t="s">
        <v>38</v>
      </c>
      <c r="S3641">
        <v>100.5</v>
      </c>
      <c r="T3641">
        <v>6029</v>
      </c>
      <c r="U3641">
        <v>0</v>
      </c>
    </row>
    <row r="3642" spans="1:21" x14ac:dyDescent="0.25">
      <c r="A3642" t="s">
        <v>3674</v>
      </c>
      <c r="B3642">
        <v>1</v>
      </c>
      <c r="C3642">
        <v>1</v>
      </c>
      <c r="D3642">
        <v>1</v>
      </c>
      <c r="E3642">
        <v>0</v>
      </c>
      <c r="F3642">
        <v>29</v>
      </c>
      <c r="G3642">
        <v>1</v>
      </c>
      <c r="H3642" t="s">
        <v>22</v>
      </c>
      <c r="I3642" t="s">
        <v>35</v>
      </c>
      <c r="J3642" t="s">
        <v>23</v>
      </c>
      <c r="K3642" t="s">
        <v>22</v>
      </c>
      <c r="L3642" t="s">
        <v>22</v>
      </c>
      <c r="M3642" t="s">
        <v>23</v>
      </c>
      <c r="N3642" t="s">
        <v>23</v>
      </c>
      <c r="O3642" t="s">
        <v>22</v>
      </c>
      <c r="P3642" t="s">
        <v>26</v>
      </c>
      <c r="Q3642">
        <v>1</v>
      </c>
      <c r="R3642" t="s">
        <v>27</v>
      </c>
      <c r="S3642">
        <v>95.9</v>
      </c>
      <c r="T3642">
        <v>2745.2</v>
      </c>
      <c r="U3642">
        <v>1</v>
      </c>
    </row>
    <row r="3643" spans="1:21" x14ac:dyDescent="0.25">
      <c r="A3643" t="s">
        <v>3675</v>
      </c>
      <c r="B3643">
        <v>0</v>
      </c>
      <c r="C3643">
        <v>0</v>
      </c>
      <c r="D3643">
        <v>0</v>
      </c>
      <c r="E3643">
        <v>0</v>
      </c>
      <c r="F3643">
        <v>49</v>
      </c>
      <c r="G3643">
        <v>1</v>
      </c>
      <c r="H3643" t="s">
        <v>23</v>
      </c>
      <c r="I3643" t="s">
        <v>25</v>
      </c>
      <c r="J3643" t="s">
        <v>23</v>
      </c>
      <c r="K3643" t="s">
        <v>23</v>
      </c>
      <c r="L3643" t="s">
        <v>22</v>
      </c>
      <c r="M3643" t="s">
        <v>22</v>
      </c>
      <c r="N3643" t="s">
        <v>22</v>
      </c>
      <c r="O3643" t="s">
        <v>22</v>
      </c>
      <c r="P3643" t="s">
        <v>45</v>
      </c>
      <c r="Q3643">
        <v>1</v>
      </c>
      <c r="R3643" t="s">
        <v>33</v>
      </c>
      <c r="S3643">
        <v>74.45</v>
      </c>
      <c r="T3643">
        <v>3721.9</v>
      </c>
      <c r="U3643">
        <v>0</v>
      </c>
    </row>
    <row r="3644" spans="1:21" x14ac:dyDescent="0.25">
      <c r="A3644" t="s">
        <v>3676</v>
      </c>
      <c r="B3644">
        <v>0</v>
      </c>
      <c r="C3644">
        <v>1</v>
      </c>
      <c r="D3644">
        <v>0</v>
      </c>
      <c r="E3644">
        <v>0</v>
      </c>
      <c r="F3644">
        <v>30</v>
      </c>
      <c r="G3644">
        <v>1</v>
      </c>
      <c r="H3644" t="s">
        <v>22</v>
      </c>
      <c r="I3644" t="s">
        <v>35</v>
      </c>
      <c r="J3644" t="s">
        <v>23</v>
      </c>
      <c r="K3644" t="s">
        <v>22</v>
      </c>
      <c r="L3644" t="s">
        <v>22</v>
      </c>
      <c r="M3644" t="s">
        <v>23</v>
      </c>
      <c r="N3644" t="s">
        <v>22</v>
      </c>
      <c r="O3644" t="s">
        <v>22</v>
      </c>
      <c r="P3644" t="s">
        <v>26</v>
      </c>
      <c r="Q3644">
        <v>1</v>
      </c>
      <c r="R3644" t="s">
        <v>27</v>
      </c>
      <c r="S3644">
        <v>104.1</v>
      </c>
      <c r="T3644">
        <v>3121.1</v>
      </c>
      <c r="U3644">
        <v>0</v>
      </c>
    </row>
    <row r="3645" spans="1:21" x14ac:dyDescent="0.25">
      <c r="A3645" t="s">
        <v>3677</v>
      </c>
      <c r="B3645">
        <v>0</v>
      </c>
      <c r="C3645">
        <v>0</v>
      </c>
      <c r="D3645">
        <v>1</v>
      </c>
      <c r="E3645">
        <v>0</v>
      </c>
      <c r="F3645">
        <v>53</v>
      </c>
      <c r="G3645">
        <v>1</v>
      </c>
      <c r="H3645" t="s">
        <v>23</v>
      </c>
      <c r="I3645" t="s">
        <v>23</v>
      </c>
      <c r="J3645" t="s">
        <v>44</v>
      </c>
      <c r="K3645" t="s">
        <v>44</v>
      </c>
      <c r="L3645" t="s">
        <v>44</v>
      </c>
      <c r="M3645" t="s">
        <v>44</v>
      </c>
      <c r="N3645" t="s">
        <v>44</v>
      </c>
      <c r="O3645" t="s">
        <v>44</v>
      </c>
      <c r="P3645" t="s">
        <v>29</v>
      </c>
      <c r="Q3645">
        <v>0</v>
      </c>
      <c r="R3645" t="s">
        <v>38</v>
      </c>
      <c r="S3645">
        <v>19.05</v>
      </c>
      <c r="T3645">
        <v>990.45</v>
      </c>
      <c r="U3645">
        <v>0</v>
      </c>
    </row>
    <row r="3646" spans="1:21" x14ac:dyDescent="0.25">
      <c r="A3646" t="s">
        <v>3678</v>
      </c>
      <c r="B3646">
        <v>1</v>
      </c>
      <c r="C3646">
        <v>0</v>
      </c>
      <c r="D3646">
        <v>0</v>
      </c>
      <c r="E3646">
        <v>1</v>
      </c>
      <c r="F3646">
        <v>39</v>
      </c>
      <c r="G3646">
        <v>1</v>
      </c>
      <c r="H3646" t="s">
        <v>22</v>
      </c>
      <c r="I3646" t="s">
        <v>23</v>
      </c>
      <c r="J3646" t="s">
        <v>44</v>
      </c>
      <c r="K3646" t="s">
        <v>44</v>
      </c>
      <c r="L3646" t="s">
        <v>44</v>
      </c>
      <c r="M3646" t="s">
        <v>44</v>
      </c>
      <c r="N3646" t="s">
        <v>44</v>
      </c>
      <c r="O3646" t="s">
        <v>44</v>
      </c>
      <c r="P3646" t="s">
        <v>45</v>
      </c>
      <c r="Q3646">
        <v>0</v>
      </c>
      <c r="R3646" t="s">
        <v>30</v>
      </c>
      <c r="S3646">
        <v>25</v>
      </c>
      <c r="T3646">
        <v>1004.35</v>
      </c>
      <c r="U3646">
        <v>0</v>
      </c>
    </row>
    <row r="3647" spans="1:21" x14ac:dyDescent="0.25">
      <c r="A3647" t="s">
        <v>3679</v>
      </c>
      <c r="B3647">
        <v>0</v>
      </c>
      <c r="C3647">
        <v>0</v>
      </c>
      <c r="D3647">
        <v>0</v>
      </c>
      <c r="E3647">
        <v>0</v>
      </c>
      <c r="F3647">
        <v>9</v>
      </c>
      <c r="G3647">
        <v>1</v>
      </c>
      <c r="H3647" t="s">
        <v>23</v>
      </c>
      <c r="I3647" t="s">
        <v>23</v>
      </c>
      <c r="J3647" t="s">
        <v>44</v>
      </c>
      <c r="K3647" t="s">
        <v>44</v>
      </c>
      <c r="L3647" t="s">
        <v>44</v>
      </c>
      <c r="M3647" t="s">
        <v>44</v>
      </c>
      <c r="N3647" t="s">
        <v>44</v>
      </c>
      <c r="O3647" t="s">
        <v>44</v>
      </c>
      <c r="P3647" t="s">
        <v>26</v>
      </c>
      <c r="Q3647">
        <v>0</v>
      </c>
      <c r="R3647" t="s">
        <v>30</v>
      </c>
      <c r="S3647">
        <v>19.05</v>
      </c>
      <c r="T3647">
        <v>157.65</v>
      </c>
      <c r="U3647">
        <v>0</v>
      </c>
    </row>
    <row r="3648" spans="1:21" x14ac:dyDescent="0.25">
      <c r="A3648" t="s">
        <v>3680</v>
      </c>
      <c r="B3648">
        <v>1</v>
      </c>
      <c r="C3648">
        <v>0</v>
      </c>
      <c r="D3648">
        <v>0</v>
      </c>
      <c r="E3648">
        <v>0</v>
      </c>
      <c r="F3648">
        <v>39</v>
      </c>
      <c r="G3648">
        <v>1</v>
      </c>
      <c r="H3648" t="s">
        <v>23</v>
      </c>
      <c r="I3648" t="s">
        <v>35</v>
      </c>
      <c r="J3648" t="s">
        <v>23</v>
      </c>
      <c r="K3648" t="s">
        <v>23</v>
      </c>
      <c r="L3648" t="s">
        <v>22</v>
      </c>
      <c r="M3648" t="s">
        <v>22</v>
      </c>
      <c r="N3648" t="s">
        <v>23</v>
      </c>
      <c r="O3648" t="s">
        <v>23</v>
      </c>
      <c r="P3648" t="s">
        <v>29</v>
      </c>
      <c r="Q3648">
        <v>0</v>
      </c>
      <c r="R3648" t="s">
        <v>27</v>
      </c>
      <c r="S3648">
        <v>81.900000000000006</v>
      </c>
      <c r="T3648">
        <v>3219.75</v>
      </c>
      <c r="U3648">
        <v>0</v>
      </c>
    </row>
    <row r="3649" spans="1:21" x14ac:dyDescent="0.25">
      <c r="A3649" t="s">
        <v>3681</v>
      </c>
      <c r="B3649">
        <v>1</v>
      </c>
      <c r="C3649">
        <v>1</v>
      </c>
      <c r="D3649">
        <v>0</v>
      </c>
      <c r="E3649">
        <v>0</v>
      </c>
      <c r="F3649">
        <v>8</v>
      </c>
      <c r="G3649">
        <v>1</v>
      </c>
      <c r="H3649" t="s">
        <v>23</v>
      </c>
      <c r="I3649" t="s">
        <v>35</v>
      </c>
      <c r="J3649" t="s">
        <v>23</v>
      </c>
      <c r="K3649" t="s">
        <v>23</v>
      </c>
      <c r="L3649" t="s">
        <v>23</v>
      </c>
      <c r="M3649" t="s">
        <v>23</v>
      </c>
      <c r="N3649" t="s">
        <v>23</v>
      </c>
      <c r="O3649" t="s">
        <v>23</v>
      </c>
      <c r="P3649" t="s">
        <v>26</v>
      </c>
      <c r="Q3649">
        <v>1</v>
      </c>
      <c r="R3649" t="s">
        <v>27</v>
      </c>
      <c r="S3649">
        <v>69.7</v>
      </c>
      <c r="T3649">
        <v>572.85</v>
      </c>
      <c r="U3649">
        <v>0</v>
      </c>
    </row>
    <row r="3650" spans="1:21" x14ac:dyDescent="0.25">
      <c r="A3650" t="s">
        <v>3682</v>
      </c>
      <c r="B3650">
        <v>0</v>
      </c>
      <c r="C3650">
        <v>0</v>
      </c>
      <c r="D3650">
        <v>1</v>
      </c>
      <c r="E3650">
        <v>1</v>
      </c>
      <c r="F3650">
        <v>51</v>
      </c>
      <c r="G3650">
        <v>1</v>
      </c>
      <c r="H3650" t="s">
        <v>22</v>
      </c>
      <c r="I3650" t="s">
        <v>35</v>
      </c>
      <c r="J3650" t="s">
        <v>23</v>
      </c>
      <c r="K3650" t="s">
        <v>23</v>
      </c>
      <c r="L3650" t="s">
        <v>22</v>
      </c>
      <c r="M3650" t="s">
        <v>23</v>
      </c>
      <c r="N3650" t="s">
        <v>23</v>
      </c>
      <c r="O3650" t="s">
        <v>22</v>
      </c>
      <c r="P3650" t="s">
        <v>29</v>
      </c>
      <c r="Q3650">
        <v>1</v>
      </c>
      <c r="R3650" t="s">
        <v>27</v>
      </c>
      <c r="S3650">
        <v>90.15</v>
      </c>
      <c r="T3650">
        <v>4554.8500000000004</v>
      </c>
      <c r="U3650">
        <v>0</v>
      </c>
    </row>
    <row r="3651" spans="1:21" x14ac:dyDescent="0.25">
      <c r="A3651" t="s">
        <v>3683</v>
      </c>
      <c r="B3651">
        <v>1</v>
      </c>
      <c r="C3651">
        <v>0</v>
      </c>
      <c r="D3651">
        <v>1</v>
      </c>
      <c r="E3651">
        <v>1</v>
      </c>
      <c r="F3651">
        <v>71</v>
      </c>
      <c r="G3651">
        <v>1</v>
      </c>
      <c r="H3651" t="s">
        <v>22</v>
      </c>
      <c r="I3651" t="s">
        <v>23</v>
      </c>
      <c r="J3651" t="s">
        <v>44</v>
      </c>
      <c r="K3651" t="s">
        <v>44</v>
      </c>
      <c r="L3651" t="s">
        <v>44</v>
      </c>
      <c r="M3651" t="s">
        <v>44</v>
      </c>
      <c r="N3651" t="s">
        <v>44</v>
      </c>
      <c r="O3651" t="s">
        <v>44</v>
      </c>
      <c r="P3651" t="s">
        <v>45</v>
      </c>
      <c r="Q3651">
        <v>0</v>
      </c>
      <c r="R3651" t="s">
        <v>38</v>
      </c>
      <c r="S3651">
        <v>25.35</v>
      </c>
      <c r="T3651">
        <v>1847.55</v>
      </c>
      <c r="U3651">
        <v>0</v>
      </c>
    </row>
    <row r="3652" spans="1:21" x14ac:dyDescent="0.25">
      <c r="A3652" t="s">
        <v>3684</v>
      </c>
      <c r="B3652">
        <v>1</v>
      </c>
      <c r="C3652">
        <v>1</v>
      </c>
      <c r="D3652">
        <v>0</v>
      </c>
      <c r="E3652">
        <v>0</v>
      </c>
      <c r="F3652">
        <v>71</v>
      </c>
      <c r="G3652">
        <v>1</v>
      </c>
      <c r="H3652" t="s">
        <v>22</v>
      </c>
      <c r="I3652" t="s">
        <v>23</v>
      </c>
      <c r="J3652" t="s">
        <v>44</v>
      </c>
      <c r="K3652" t="s">
        <v>44</v>
      </c>
      <c r="L3652" t="s">
        <v>44</v>
      </c>
      <c r="M3652" t="s">
        <v>44</v>
      </c>
      <c r="N3652" t="s">
        <v>44</v>
      </c>
      <c r="O3652" t="s">
        <v>44</v>
      </c>
      <c r="P3652" t="s">
        <v>45</v>
      </c>
      <c r="Q3652">
        <v>1</v>
      </c>
      <c r="R3652" t="s">
        <v>30</v>
      </c>
      <c r="S3652">
        <v>24.65</v>
      </c>
      <c r="T3652">
        <v>1766.75</v>
      </c>
      <c r="U3652">
        <v>0</v>
      </c>
    </row>
    <row r="3653" spans="1:21" x14ac:dyDescent="0.25">
      <c r="A3653" t="s">
        <v>3685</v>
      </c>
      <c r="B3653">
        <v>0</v>
      </c>
      <c r="C3653">
        <v>1</v>
      </c>
      <c r="D3653">
        <v>1</v>
      </c>
      <c r="E3653">
        <v>0</v>
      </c>
      <c r="F3653">
        <v>70</v>
      </c>
      <c r="G3653">
        <v>1</v>
      </c>
      <c r="H3653" t="s">
        <v>23</v>
      </c>
      <c r="I3653" t="s">
        <v>23</v>
      </c>
      <c r="J3653" t="s">
        <v>44</v>
      </c>
      <c r="K3653" t="s">
        <v>44</v>
      </c>
      <c r="L3653" t="s">
        <v>44</v>
      </c>
      <c r="M3653" t="s">
        <v>44</v>
      </c>
      <c r="N3653" t="s">
        <v>44</v>
      </c>
      <c r="O3653" t="s">
        <v>44</v>
      </c>
      <c r="P3653" t="s">
        <v>45</v>
      </c>
      <c r="Q3653">
        <v>1</v>
      </c>
      <c r="R3653" t="s">
        <v>38</v>
      </c>
      <c r="S3653">
        <v>19.55</v>
      </c>
      <c r="T3653">
        <v>1462.05</v>
      </c>
      <c r="U3653">
        <v>0</v>
      </c>
    </row>
    <row r="3654" spans="1:21" x14ac:dyDescent="0.25">
      <c r="A3654" t="s">
        <v>3686</v>
      </c>
      <c r="B3654">
        <v>0</v>
      </c>
      <c r="C3654">
        <v>1</v>
      </c>
      <c r="D3654">
        <v>0</v>
      </c>
      <c r="E3654">
        <v>0</v>
      </c>
      <c r="F3654">
        <v>1</v>
      </c>
      <c r="G3654">
        <v>0</v>
      </c>
      <c r="H3654" t="s">
        <v>24</v>
      </c>
      <c r="I3654" t="s">
        <v>25</v>
      </c>
      <c r="J3654" t="s">
        <v>23</v>
      </c>
      <c r="K3654" t="s">
        <v>23</v>
      </c>
      <c r="L3654" t="s">
        <v>23</v>
      </c>
      <c r="M3654" t="s">
        <v>23</v>
      </c>
      <c r="N3654" t="s">
        <v>23</v>
      </c>
      <c r="O3654" t="s">
        <v>23</v>
      </c>
      <c r="P3654" t="s">
        <v>26</v>
      </c>
      <c r="Q3654">
        <v>0</v>
      </c>
      <c r="R3654" t="s">
        <v>27</v>
      </c>
      <c r="S3654">
        <v>25.25</v>
      </c>
      <c r="T3654">
        <v>25.25</v>
      </c>
      <c r="U3654">
        <v>1</v>
      </c>
    </row>
    <row r="3655" spans="1:21" x14ac:dyDescent="0.25">
      <c r="A3655" t="s">
        <v>3687</v>
      </c>
      <c r="B3655">
        <v>1</v>
      </c>
      <c r="C3655">
        <v>0</v>
      </c>
      <c r="D3655">
        <v>1</v>
      </c>
      <c r="E3655">
        <v>0</v>
      </c>
      <c r="F3655">
        <v>38</v>
      </c>
      <c r="G3655">
        <v>0</v>
      </c>
      <c r="H3655" t="s">
        <v>24</v>
      </c>
      <c r="I3655" t="s">
        <v>25</v>
      </c>
      <c r="J3655" t="s">
        <v>22</v>
      </c>
      <c r="K3655" t="s">
        <v>22</v>
      </c>
      <c r="L3655" t="s">
        <v>23</v>
      </c>
      <c r="M3655" t="s">
        <v>22</v>
      </c>
      <c r="N3655" t="s">
        <v>22</v>
      </c>
      <c r="O3655" t="s">
        <v>22</v>
      </c>
      <c r="P3655" t="s">
        <v>45</v>
      </c>
      <c r="Q3655">
        <v>1</v>
      </c>
      <c r="R3655" t="s">
        <v>33</v>
      </c>
      <c r="S3655">
        <v>60</v>
      </c>
      <c r="T3655">
        <v>2193.1999999999998</v>
      </c>
      <c r="U3655">
        <v>0</v>
      </c>
    </row>
    <row r="3656" spans="1:21" x14ac:dyDescent="0.25">
      <c r="A3656" t="s">
        <v>3688</v>
      </c>
      <c r="B3656">
        <v>0</v>
      </c>
      <c r="C3656">
        <v>0</v>
      </c>
      <c r="D3656">
        <v>1</v>
      </c>
      <c r="E3656">
        <v>0</v>
      </c>
      <c r="F3656">
        <v>28</v>
      </c>
      <c r="G3656">
        <v>1</v>
      </c>
      <c r="H3656" t="s">
        <v>23</v>
      </c>
      <c r="I3656" t="s">
        <v>35</v>
      </c>
      <c r="J3656" t="s">
        <v>23</v>
      </c>
      <c r="K3656" t="s">
        <v>22</v>
      </c>
      <c r="L3656" t="s">
        <v>22</v>
      </c>
      <c r="M3656" t="s">
        <v>23</v>
      </c>
      <c r="N3656" t="s">
        <v>23</v>
      </c>
      <c r="O3656" t="s">
        <v>22</v>
      </c>
      <c r="P3656" t="s">
        <v>26</v>
      </c>
      <c r="Q3656">
        <v>0</v>
      </c>
      <c r="R3656" t="s">
        <v>38</v>
      </c>
      <c r="S3656">
        <v>89.9</v>
      </c>
      <c r="T3656">
        <v>2433.5</v>
      </c>
      <c r="U3656">
        <v>0</v>
      </c>
    </row>
    <row r="3657" spans="1:21" x14ac:dyDescent="0.25">
      <c r="A3657" t="s">
        <v>3689</v>
      </c>
      <c r="B3657">
        <v>0</v>
      </c>
      <c r="C3657">
        <v>0</v>
      </c>
      <c r="D3657">
        <v>1</v>
      </c>
      <c r="E3657">
        <v>0</v>
      </c>
      <c r="F3657">
        <v>32</v>
      </c>
      <c r="G3657">
        <v>1</v>
      </c>
      <c r="H3657" t="s">
        <v>23</v>
      </c>
      <c r="I3657" t="s">
        <v>23</v>
      </c>
      <c r="J3657" t="s">
        <v>44</v>
      </c>
      <c r="K3657" t="s">
        <v>44</v>
      </c>
      <c r="L3657" t="s">
        <v>44</v>
      </c>
      <c r="M3657" t="s">
        <v>44</v>
      </c>
      <c r="N3657" t="s">
        <v>44</v>
      </c>
      <c r="O3657" t="s">
        <v>44</v>
      </c>
      <c r="P3657" t="s">
        <v>26</v>
      </c>
      <c r="Q3657">
        <v>0</v>
      </c>
      <c r="R3657" t="s">
        <v>33</v>
      </c>
      <c r="S3657">
        <v>19.399999999999999</v>
      </c>
      <c r="T3657">
        <v>641.15</v>
      </c>
      <c r="U3657">
        <v>0</v>
      </c>
    </row>
    <row r="3658" spans="1:21" x14ac:dyDescent="0.25">
      <c r="A3658" t="s">
        <v>3690</v>
      </c>
      <c r="B3658">
        <v>1</v>
      </c>
      <c r="C3658">
        <v>1</v>
      </c>
      <c r="D3658">
        <v>1</v>
      </c>
      <c r="E3658">
        <v>0</v>
      </c>
      <c r="F3658">
        <v>49</v>
      </c>
      <c r="G3658">
        <v>1</v>
      </c>
      <c r="H3658" t="s">
        <v>23</v>
      </c>
      <c r="I3658" t="s">
        <v>25</v>
      </c>
      <c r="J3658" t="s">
        <v>23</v>
      </c>
      <c r="K3658" t="s">
        <v>22</v>
      </c>
      <c r="L3658" t="s">
        <v>23</v>
      </c>
      <c r="M3658" t="s">
        <v>23</v>
      </c>
      <c r="N3658" t="s">
        <v>23</v>
      </c>
      <c r="O3658" t="s">
        <v>23</v>
      </c>
      <c r="P3658" t="s">
        <v>45</v>
      </c>
      <c r="Q3658">
        <v>0</v>
      </c>
      <c r="R3658" t="s">
        <v>30</v>
      </c>
      <c r="S3658">
        <v>49.8</v>
      </c>
      <c r="T3658">
        <v>2398.4</v>
      </c>
      <c r="U3658">
        <v>0</v>
      </c>
    </row>
    <row r="3659" spans="1:21" x14ac:dyDescent="0.25">
      <c r="A3659" t="s">
        <v>3691</v>
      </c>
      <c r="B3659">
        <v>0</v>
      </c>
      <c r="C3659">
        <v>0</v>
      </c>
      <c r="D3659">
        <v>1</v>
      </c>
      <c r="E3659">
        <v>1</v>
      </c>
      <c r="F3659">
        <v>37</v>
      </c>
      <c r="G3659">
        <v>1</v>
      </c>
      <c r="H3659" t="s">
        <v>22</v>
      </c>
      <c r="I3659" t="s">
        <v>23</v>
      </c>
      <c r="J3659" t="s">
        <v>44</v>
      </c>
      <c r="K3659" t="s">
        <v>44</v>
      </c>
      <c r="L3659" t="s">
        <v>44</v>
      </c>
      <c r="M3659" t="s">
        <v>44</v>
      </c>
      <c r="N3659" t="s">
        <v>44</v>
      </c>
      <c r="O3659" t="s">
        <v>44</v>
      </c>
      <c r="P3659" t="s">
        <v>45</v>
      </c>
      <c r="Q3659">
        <v>1</v>
      </c>
      <c r="R3659" t="s">
        <v>33</v>
      </c>
      <c r="S3659">
        <v>24.1</v>
      </c>
      <c r="T3659">
        <v>861.85</v>
      </c>
      <c r="U3659">
        <v>0</v>
      </c>
    </row>
    <row r="3660" spans="1:21" x14ac:dyDescent="0.25">
      <c r="A3660" t="s">
        <v>3692</v>
      </c>
      <c r="B3660">
        <v>0</v>
      </c>
      <c r="C3660">
        <v>0</v>
      </c>
      <c r="D3660">
        <v>0</v>
      </c>
      <c r="E3660">
        <v>0</v>
      </c>
      <c r="F3660">
        <v>10</v>
      </c>
      <c r="G3660">
        <v>1</v>
      </c>
      <c r="H3660" t="s">
        <v>23</v>
      </c>
      <c r="I3660" t="s">
        <v>25</v>
      </c>
      <c r="J3660" t="s">
        <v>23</v>
      </c>
      <c r="K3660" t="s">
        <v>23</v>
      </c>
      <c r="L3660" t="s">
        <v>22</v>
      </c>
      <c r="M3660" t="s">
        <v>22</v>
      </c>
      <c r="N3660" t="s">
        <v>23</v>
      </c>
      <c r="O3660" t="s">
        <v>23</v>
      </c>
      <c r="P3660" t="s">
        <v>26</v>
      </c>
      <c r="Q3660">
        <v>0</v>
      </c>
      <c r="R3660" t="s">
        <v>27</v>
      </c>
      <c r="S3660">
        <v>54.25</v>
      </c>
      <c r="T3660">
        <v>583</v>
      </c>
      <c r="U3660">
        <v>0</v>
      </c>
    </row>
    <row r="3661" spans="1:21" x14ac:dyDescent="0.25">
      <c r="A3661" t="s">
        <v>3693</v>
      </c>
      <c r="B3661">
        <v>1</v>
      </c>
      <c r="C3661">
        <v>0</v>
      </c>
      <c r="D3661">
        <v>1</v>
      </c>
      <c r="E3661">
        <v>0</v>
      </c>
      <c r="F3661">
        <v>67</v>
      </c>
      <c r="G3661">
        <v>1</v>
      </c>
      <c r="H3661" t="s">
        <v>22</v>
      </c>
      <c r="I3661" t="s">
        <v>35</v>
      </c>
      <c r="J3661" t="s">
        <v>22</v>
      </c>
      <c r="K3661" t="s">
        <v>22</v>
      </c>
      <c r="L3661" t="s">
        <v>22</v>
      </c>
      <c r="M3661" t="s">
        <v>23</v>
      </c>
      <c r="N3661" t="s">
        <v>22</v>
      </c>
      <c r="O3661" t="s">
        <v>22</v>
      </c>
      <c r="P3661" t="s">
        <v>29</v>
      </c>
      <c r="Q3661">
        <v>0</v>
      </c>
      <c r="R3661" t="s">
        <v>38</v>
      </c>
      <c r="S3661">
        <v>109.9</v>
      </c>
      <c r="T3661">
        <v>7332.4</v>
      </c>
      <c r="U3661">
        <v>0</v>
      </c>
    </row>
    <row r="3662" spans="1:21" x14ac:dyDescent="0.25">
      <c r="A3662" t="s">
        <v>3694</v>
      </c>
      <c r="B3662">
        <v>1</v>
      </c>
      <c r="C3662">
        <v>0</v>
      </c>
      <c r="D3662">
        <v>0</v>
      </c>
      <c r="E3662">
        <v>0</v>
      </c>
      <c r="F3662">
        <v>7</v>
      </c>
      <c r="G3662">
        <v>0</v>
      </c>
      <c r="H3662" t="s">
        <v>24</v>
      </c>
      <c r="I3662" t="s">
        <v>25</v>
      </c>
      <c r="J3662" t="s">
        <v>23</v>
      </c>
      <c r="K3662" t="s">
        <v>23</v>
      </c>
      <c r="L3662" t="s">
        <v>22</v>
      </c>
      <c r="M3662" t="s">
        <v>22</v>
      </c>
      <c r="N3662" t="s">
        <v>23</v>
      </c>
      <c r="O3662" t="s">
        <v>23</v>
      </c>
      <c r="P3662" t="s">
        <v>29</v>
      </c>
      <c r="Q3662">
        <v>1</v>
      </c>
      <c r="R3662" t="s">
        <v>38</v>
      </c>
      <c r="S3662">
        <v>35.5</v>
      </c>
      <c r="T3662">
        <v>249.55</v>
      </c>
      <c r="U3662">
        <v>0</v>
      </c>
    </row>
    <row r="3663" spans="1:21" x14ac:dyDescent="0.25">
      <c r="A3663" t="s">
        <v>3695</v>
      </c>
      <c r="B3663">
        <v>0</v>
      </c>
      <c r="C3663">
        <v>0</v>
      </c>
      <c r="D3663">
        <v>0</v>
      </c>
      <c r="E3663">
        <v>0</v>
      </c>
      <c r="F3663">
        <v>51</v>
      </c>
      <c r="G3663">
        <v>1</v>
      </c>
      <c r="H3663" t="s">
        <v>23</v>
      </c>
      <c r="I3663" t="s">
        <v>35</v>
      </c>
      <c r="J3663" t="s">
        <v>23</v>
      </c>
      <c r="K3663" t="s">
        <v>23</v>
      </c>
      <c r="L3663" t="s">
        <v>23</v>
      </c>
      <c r="M3663" t="s">
        <v>23</v>
      </c>
      <c r="N3663" t="s">
        <v>22</v>
      </c>
      <c r="O3663" t="s">
        <v>22</v>
      </c>
      <c r="P3663" t="s">
        <v>29</v>
      </c>
      <c r="Q3663">
        <v>0</v>
      </c>
      <c r="R3663" t="s">
        <v>38</v>
      </c>
      <c r="S3663">
        <v>87.55</v>
      </c>
      <c r="T3663">
        <v>4475.8999999999996</v>
      </c>
      <c r="U3663">
        <v>0</v>
      </c>
    </row>
    <row r="3664" spans="1:21" x14ac:dyDescent="0.25">
      <c r="A3664" t="s">
        <v>3696</v>
      </c>
      <c r="B3664">
        <v>0</v>
      </c>
      <c r="C3664">
        <v>0</v>
      </c>
      <c r="D3664">
        <v>0</v>
      </c>
      <c r="E3664">
        <v>0</v>
      </c>
      <c r="F3664">
        <v>9</v>
      </c>
      <c r="G3664">
        <v>1</v>
      </c>
      <c r="H3664" t="s">
        <v>23</v>
      </c>
      <c r="I3664" t="s">
        <v>25</v>
      </c>
      <c r="J3664" t="s">
        <v>23</v>
      </c>
      <c r="K3664" t="s">
        <v>23</v>
      </c>
      <c r="L3664" t="s">
        <v>23</v>
      </c>
      <c r="M3664" t="s">
        <v>23</v>
      </c>
      <c r="N3664" t="s">
        <v>23</v>
      </c>
      <c r="O3664" t="s">
        <v>23</v>
      </c>
      <c r="P3664" t="s">
        <v>26</v>
      </c>
      <c r="Q3664">
        <v>0</v>
      </c>
      <c r="R3664" t="s">
        <v>27</v>
      </c>
      <c r="S3664">
        <v>45.15</v>
      </c>
      <c r="T3664">
        <v>416.45</v>
      </c>
      <c r="U3664">
        <v>1</v>
      </c>
    </row>
    <row r="3665" spans="1:21" x14ac:dyDescent="0.25">
      <c r="A3665" t="s">
        <v>3697</v>
      </c>
      <c r="B3665">
        <v>0</v>
      </c>
      <c r="C3665">
        <v>0</v>
      </c>
      <c r="D3665">
        <v>0</v>
      </c>
      <c r="E3665">
        <v>0</v>
      </c>
      <c r="F3665">
        <v>9</v>
      </c>
      <c r="G3665">
        <v>1</v>
      </c>
      <c r="H3665" t="s">
        <v>23</v>
      </c>
      <c r="I3665" t="s">
        <v>35</v>
      </c>
      <c r="J3665" t="s">
        <v>23</v>
      </c>
      <c r="K3665" t="s">
        <v>23</v>
      </c>
      <c r="L3665" t="s">
        <v>23</v>
      </c>
      <c r="M3665" t="s">
        <v>23</v>
      </c>
      <c r="N3665" t="s">
        <v>22</v>
      </c>
      <c r="O3665" t="s">
        <v>22</v>
      </c>
      <c r="P3665" t="s">
        <v>26</v>
      </c>
      <c r="Q3665">
        <v>1</v>
      </c>
      <c r="R3665" t="s">
        <v>30</v>
      </c>
      <c r="S3665">
        <v>88.4</v>
      </c>
      <c r="T3665">
        <v>788.6</v>
      </c>
      <c r="U3665">
        <v>0</v>
      </c>
    </row>
    <row r="3666" spans="1:21" x14ac:dyDescent="0.25">
      <c r="A3666" t="s">
        <v>3698</v>
      </c>
      <c r="B3666">
        <v>1</v>
      </c>
      <c r="C3666">
        <v>0</v>
      </c>
      <c r="D3666">
        <v>0</v>
      </c>
      <c r="E3666">
        <v>0</v>
      </c>
      <c r="F3666">
        <v>4</v>
      </c>
      <c r="G3666">
        <v>1</v>
      </c>
      <c r="H3666" t="s">
        <v>23</v>
      </c>
      <c r="I3666" t="s">
        <v>25</v>
      </c>
      <c r="J3666" t="s">
        <v>23</v>
      </c>
      <c r="K3666" t="s">
        <v>23</v>
      </c>
      <c r="L3666" t="s">
        <v>23</v>
      </c>
      <c r="M3666" t="s">
        <v>22</v>
      </c>
      <c r="N3666" t="s">
        <v>23</v>
      </c>
      <c r="O3666" t="s">
        <v>23</v>
      </c>
      <c r="P3666" t="s">
        <v>26</v>
      </c>
      <c r="Q3666">
        <v>1</v>
      </c>
      <c r="R3666" t="s">
        <v>30</v>
      </c>
      <c r="S3666">
        <v>50.8</v>
      </c>
      <c r="T3666">
        <v>202.3</v>
      </c>
      <c r="U3666">
        <v>0</v>
      </c>
    </row>
    <row r="3667" spans="1:21" x14ac:dyDescent="0.25">
      <c r="A3667" t="s">
        <v>3699</v>
      </c>
      <c r="B3667">
        <v>1</v>
      </c>
      <c r="C3667">
        <v>0</v>
      </c>
      <c r="D3667">
        <v>1</v>
      </c>
      <c r="E3667">
        <v>0</v>
      </c>
      <c r="F3667">
        <v>71</v>
      </c>
      <c r="G3667">
        <v>1</v>
      </c>
      <c r="H3667" t="s">
        <v>22</v>
      </c>
      <c r="I3667" t="s">
        <v>35</v>
      </c>
      <c r="J3667" t="s">
        <v>22</v>
      </c>
      <c r="K3667" t="s">
        <v>22</v>
      </c>
      <c r="L3667" t="s">
        <v>22</v>
      </c>
      <c r="M3667" t="s">
        <v>23</v>
      </c>
      <c r="N3667" t="s">
        <v>22</v>
      </c>
      <c r="O3667" t="s">
        <v>23</v>
      </c>
      <c r="P3667" t="s">
        <v>45</v>
      </c>
      <c r="Q3667">
        <v>1</v>
      </c>
      <c r="R3667" t="s">
        <v>27</v>
      </c>
      <c r="S3667">
        <v>99</v>
      </c>
      <c r="T3667">
        <v>6994.6</v>
      </c>
      <c r="U3667">
        <v>0</v>
      </c>
    </row>
    <row r="3668" spans="1:21" x14ac:dyDescent="0.25">
      <c r="A3668" t="s">
        <v>3700</v>
      </c>
      <c r="B3668">
        <v>0</v>
      </c>
      <c r="C3668">
        <v>0</v>
      </c>
      <c r="D3668">
        <v>1</v>
      </c>
      <c r="E3668">
        <v>1</v>
      </c>
      <c r="F3668">
        <v>50</v>
      </c>
      <c r="G3668">
        <v>1</v>
      </c>
      <c r="H3668" t="s">
        <v>22</v>
      </c>
      <c r="I3668" t="s">
        <v>35</v>
      </c>
      <c r="J3668" t="s">
        <v>23</v>
      </c>
      <c r="K3668" t="s">
        <v>23</v>
      </c>
      <c r="L3668" t="s">
        <v>23</v>
      </c>
      <c r="M3668" t="s">
        <v>23</v>
      </c>
      <c r="N3668" t="s">
        <v>22</v>
      </c>
      <c r="O3668" t="s">
        <v>23</v>
      </c>
      <c r="P3668" t="s">
        <v>26</v>
      </c>
      <c r="Q3668">
        <v>1</v>
      </c>
      <c r="R3668" t="s">
        <v>33</v>
      </c>
      <c r="S3668">
        <v>84.4</v>
      </c>
      <c r="T3668">
        <v>4116.1499999999996</v>
      </c>
      <c r="U3668">
        <v>1</v>
      </c>
    </row>
    <row r="3669" spans="1:21" x14ac:dyDescent="0.25">
      <c r="A3669" t="s">
        <v>3701</v>
      </c>
      <c r="B3669">
        <v>0</v>
      </c>
      <c r="C3669">
        <v>1</v>
      </c>
      <c r="D3669">
        <v>1</v>
      </c>
      <c r="E3669">
        <v>1</v>
      </c>
      <c r="F3669">
        <v>24</v>
      </c>
      <c r="G3669">
        <v>1</v>
      </c>
      <c r="H3669" t="s">
        <v>23</v>
      </c>
      <c r="I3669" t="s">
        <v>35</v>
      </c>
      <c r="J3669" t="s">
        <v>23</v>
      </c>
      <c r="K3669" t="s">
        <v>23</v>
      </c>
      <c r="L3669" t="s">
        <v>22</v>
      </c>
      <c r="M3669" t="s">
        <v>23</v>
      </c>
      <c r="N3669" t="s">
        <v>22</v>
      </c>
      <c r="O3669" t="s">
        <v>22</v>
      </c>
      <c r="P3669" t="s">
        <v>45</v>
      </c>
      <c r="Q3669">
        <v>1</v>
      </c>
      <c r="R3669" t="s">
        <v>27</v>
      </c>
      <c r="S3669">
        <v>96.55</v>
      </c>
      <c r="T3669">
        <v>2263.4499999999998</v>
      </c>
      <c r="U3669">
        <v>0</v>
      </c>
    </row>
    <row r="3670" spans="1:21" x14ac:dyDescent="0.25">
      <c r="A3670" t="s">
        <v>3702</v>
      </c>
      <c r="B3670">
        <v>1</v>
      </c>
      <c r="C3670">
        <v>0</v>
      </c>
      <c r="D3670">
        <v>1</v>
      </c>
      <c r="E3670">
        <v>0</v>
      </c>
      <c r="F3670">
        <v>22</v>
      </c>
      <c r="G3670">
        <v>1</v>
      </c>
      <c r="H3670" t="s">
        <v>23</v>
      </c>
      <c r="I3670" t="s">
        <v>25</v>
      </c>
      <c r="J3670" t="s">
        <v>22</v>
      </c>
      <c r="K3670" t="s">
        <v>23</v>
      </c>
      <c r="L3670" t="s">
        <v>23</v>
      </c>
      <c r="M3670" t="s">
        <v>23</v>
      </c>
      <c r="N3670" t="s">
        <v>22</v>
      </c>
      <c r="O3670" t="s">
        <v>23</v>
      </c>
      <c r="P3670" t="s">
        <v>29</v>
      </c>
      <c r="Q3670">
        <v>1</v>
      </c>
      <c r="R3670" t="s">
        <v>33</v>
      </c>
      <c r="S3670">
        <v>59.75</v>
      </c>
      <c r="T3670">
        <v>1374.35</v>
      </c>
      <c r="U3670">
        <v>0</v>
      </c>
    </row>
    <row r="3671" spans="1:21" x14ac:dyDescent="0.25">
      <c r="A3671" t="s">
        <v>3703</v>
      </c>
      <c r="B3671">
        <v>1</v>
      </c>
      <c r="C3671">
        <v>0</v>
      </c>
      <c r="D3671">
        <v>0</v>
      </c>
      <c r="E3671">
        <v>0</v>
      </c>
      <c r="F3671">
        <v>44</v>
      </c>
      <c r="G3671">
        <v>1</v>
      </c>
      <c r="H3671" t="s">
        <v>22</v>
      </c>
      <c r="I3671" t="s">
        <v>35</v>
      </c>
      <c r="J3671" t="s">
        <v>22</v>
      </c>
      <c r="K3671" t="s">
        <v>22</v>
      </c>
      <c r="L3671" t="s">
        <v>22</v>
      </c>
      <c r="M3671" t="s">
        <v>23</v>
      </c>
      <c r="N3671" t="s">
        <v>22</v>
      </c>
      <c r="O3671" t="s">
        <v>22</v>
      </c>
      <c r="P3671" t="s">
        <v>26</v>
      </c>
      <c r="Q3671">
        <v>1</v>
      </c>
      <c r="R3671" t="s">
        <v>27</v>
      </c>
      <c r="S3671">
        <v>111.5</v>
      </c>
      <c r="T3671">
        <v>4915.1499999999996</v>
      </c>
      <c r="U3671">
        <v>0</v>
      </c>
    </row>
    <row r="3672" spans="1:21" x14ac:dyDescent="0.25">
      <c r="A3672" t="s">
        <v>3704</v>
      </c>
      <c r="B3672">
        <v>0</v>
      </c>
      <c r="C3672">
        <v>0</v>
      </c>
      <c r="D3672">
        <v>1</v>
      </c>
      <c r="E3672">
        <v>1</v>
      </c>
      <c r="F3672">
        <v>33</v>
      </c>
      <c r="G3672">
        <v>1</v>
      </c>
      <c r="H3672" t="s">
        <v>22</v>
      </c>
      <c r="I3672" t="s">
        <v>23</v>
      </c>
      <c r="J3672" t="s">
        <v>44</v>
      </c>
      <c r="K3672" t="s">
        <v>44</v>
      </c>
      <c r="L3672" t="s">
        <v>44</v>
      </c>
      <c r="M3672" t="s">
        <v>44</v>
      </c>
      <c r="N3672" t="s">
        <v>44</v>
      </c>
      <c r="O3672" t="s">
        <v>44</v>
      </c>
      <c r="P3672" t="s">
        <v>26</v>
      </c>
      <c r="Q3672">
        <v>0</v>
      </c>
      <c r="R3672" t="s">
        <v>33</v>
      </c>
      <c r="S3672">
        <v>24.25</v>
      </c>
      <c r="T3672">
        <v>838.5</v>
      </c>
      <c r="U3672">
        <v>0</v>
      </c>
    </row>
    <row r="3673" spans="1:21" x14ac:dyDescent="0.25">
      <c r="A3673" t="s">
        <v>3705</v>
      </c>
      <c r="B3673">
        <v>0</v>
      </c>
      <c r="C3673">
        <v>0</v>
      </c>
      <c r="D3673">
        <v>0</v>
      </c>
      <c r="E3673">
        <v>0</v>
      </c>
      <c r="F3673">
        <v>1</v>
      </c>
      <c r="G3673">
        <v>1</v>
      </c>
      <c r="H3673" t="s">
        <v>22</v>
      </c>
      <c r="I3673" t="s">
        <v>35</v>
      </c>
      <c r="J3673" t="s">
        <v>23</v>
      </c>
      <c r="K3673" t="s">
        <v>23</v>
      </c>
      <c r="L3673" t="s">
        <v>23</v>
      </c>
      <c r="M3673" t="s">
        <v>23</v>
      </c>
      <c r="N3673" t="s">
        <v>23</v>
      </c>
      <c r="O3673" t="s">
        <v>23</v>
      </c>
      <c r="P3673" t="s">
        <v>26</v>
      </c>
      <c r="Q3673">
        <v>1</v>
      </c>
      <c r="R3673" t="s">
        <v>27</v>
      </c>
      <c r="S3673">
        <v>75.099999999999994</v>
      </c>
      <c r="T3673">
        <v>75.099999999999994</v>
      </c>
      <c r="U3673">
        <v>1</v>
      </c>
    </row>
    <row r="3674" spans="1:21" x14ac:dyDescent="0.25">
      <c r="A3674" t="s">
        <v>3706</v>
      </c>
      <c r="B3674">
        <v>0</v>
      </c>
      <c r="C3674">
        <v>0</v>
      </c>
      <c r="D3674">
        <v>1</v>
      </c>
      <c r="E3674">
        <v>0</v>
      </c>
      <c r="F3674">
        <v>54</v>
      </c>
      <c r="G3674">
        <v>1</v>
      </c>
      <c r="H3674" t="s">
        <v>22</v>
      </c>
      <c r="I3674" t="s">
        <v>25</v>
      </c>
      <c r="J3674" t="s">
        <v>23</v>
      </c>
      <c r="K3674" t="s">
        <v>23</v>
      </c>
      <c r="L3674" t="s">
        <v>23</v>
      </c>
      <c r="M3674" t="s">
        <v>23</v>
      </c>
      <c r="N3674" t="s">
        <v>22</v>
      </c>
      <c r="O3674" t="s">
        <v>22</v>
      </c>
      <c r="P3674" t="s">
        <v>29</v>
      </c>
      <c r="Q3674">
        <v>1</v>
      </c>
      <c r="R3674" t="s">
        <v>38</v>
      </c>
      <c r="S3674">
        <v>70.150000000000006</v>
      </c>
      <c r="T3674">
        <v>3715.65</v>
      </c>
      <c r="U3674">
        <v>1</v>
      </c>
    </row>
    <row r="3675" spans="1:21" x14ac:dyDescent="0.25">
      <c r="A3675" t="s">
        <v>3707</v>
      </c>
      <c r="B3675">
        <v>1</v>
      </c>
      <c r="C3675">
        <v>0</v>
      </c>
      <c r="D3675">
        <v>0</v>
      </c>
      <c r="E3675">
        <v>0</v>
      </c>
      <c r="F3675">
        <v>42</v>
      </c>
      <c r="G3675">
        <v>1</v>
      </c>
      <c r="H3675" t="s">
        <v>22</v>
      </c>
      <c r="I3675" t="s">
        <v>35</v>
      </c>
      <c r="J3675" t="s">
        <v>23</v>
      </c>
      <c r="K3675" t="s">
        <v>22</v>
      </c>
      <c r="L3675" t="s">
        <v>23</v>
      </c>
      <c r="M3675" t="s">
        <v>23</v>
      </c>
      <c r="N3675" t="s">
        <v>22</v>
      </c>
      <c r="O3675" t="s">
        <v>22</v>
      </c>
      <c r="P3675" t="s">
        <v>26</v>
      </c>
      <c r="Q3675">
        <v>1</v>
      </c>
      <c r="R3675" t="s">
        <v>27</v>
      </c>
      <c r="S3675">
        <v>101.75</v>
      </c>
      <c r="T3675">
        <v>4273.45</v>
      </c>
      <c r="U3675">
        <v>1</v>
      </c>
    </row>
    <row r="3676" spans="1:21" x14ac:dyDescent="0.25">
      <c r="A3676" t="s">
        <v>3708</v>
      </c>
      <c r="B3676">
        <v>0</v>
      </c>
      <c r="C3676">
        <v>0</v>
      </c>
      <c r="D3676">
        <v>0</v>
      </c>
      <c r="E3676">
        <v>0</v>
      </c>
      <c r="F3676">
        <v>1</v>
      </c>
      <c r="G3676">
        <v>1</v>
      </c>
      <c r="H3676" t="s">
        <v>23</v>
      </c>
      <c r="I3676" t="s">
        <v>25</v>
      </c>
      <c r="J3676" t="s">
        <v>23</v>
      </c>
      <c r="K3676" t="s">
        <v>23</v>
      </c>
      <c r="L3676" t="s">
        <v>23</v>
      </c>
      <c r="M3676" t="s">
        <v>23</v>
      </c>
      <c r="N3676" t="s">
        <v>23</v>
      </c>
      <c r="O3676" t="s">
        <v>23</v>
      </c>
      <c r="P3676" t="s">
        <v>26</v>
      </c>
      <c r="Q3676">
        <v>0</v>
      </c>
      <c r="R3676" t="s">
        <v>27</v>
      </c>
      <c r="S3676">
        <v>45.8</v>
      </c>
      <c r="T3676">
        <v>45.8</v>
      </c>
      <c r="U3676">
        <v>1</v>
      </c>
    </row>
    <row r="3677" spans="1:21" x14ac:dyDescent="0.25">
      <c r="A3677" t="s">
        <v>3709</v>
      </c>
      <c r="B3677">
        <v>0</v>
      </c>
      <c r="C3677">
        <v>0</v>
      </c>
      <c r="D3677">
        <v>0</v>
      </c>
      <c r="E3677">
        <v>0</v>
      </c>
      <c r="F3677">
        <v>1</v>
      </c>
      <c r="G3677">
        <v>1</v>
      </c>
      <c r="H3677" t="s">
        <v>23</v>
      </c>
      <c r="I3677" t="s">
        <v>23</v>
      </c>
      <c r="J3677" t="s">
        <v>44</v>
      </c>
      <c r="K3677" t="s">
        <v>44</v>
      </c>
      <c r="L3677" t="s">
        <v>44</v>
      </c>
      <c r="M3677" t="s">
        <v>44</v>
      </c>
      <c r="N3677" t="s">
        <v>44</v>
      </c>
      <c r="O3677" t="s">
        <v>44</v>
      </c>
      <c r="P3677" t="s">
        <v>26</v>
      </c>
      <c r="Q3677">
        <v>0</v>
      </c>
      <c r="R3677" t="s">
        <v>30</v>
      </c>
      <c r="S3677">
        <v>20.5</v>
      </c>
      <c r="T3677">
        <v>20.5</v>
      </c>
      <c r="U3677">
        <v>0</v>
      </c>
    </row>
    <row r="3678" spans="1:21" x14ac:dyDescent="0.25">
      <c r="A3678" t="s">
        <v>3710</v>
      </c>
      <c r="B3678">
        <v>1</v>
      </c>
      <c r="C3678">
        <v>0</v>
      </c>
      <c r="D3678">
        <v>0</v>
      </c>
      <c r="E3678">
        <v>0</v>
      </c>
      <c r="F3678">
        <v>30</v>
      </c>
      <c r="G3678">
        <v>1</v>
      </c>
      <c r="H3678" t="s">
        <v>23</v>
      </c>
      <c r="I3678" t="s">
        <v>25</v>
      </c>
      <c r="J3678" t="s">
        <v>22</v>
      </c>
      <c r="K3678" t="s">
        <v>22</v>
      </c>
      <c r="L3678" t="s">
        <v>23</v>
      </c>
      <c r="M3678" t="s">
        <v>22</v>
      </c>
      <c r="N3678" t="s">
        <v>22</v>
      </c>
      <c r="O3678" t="s">
        <v>23</v>
      </c>
      <c r="P3678" t="s">
        <v>29</v>
      </c>
      <c r="Q3678">
        <v>0</v>
      </c>
      <c r="R3678" t="s">
        <v>27</v>
      </c>
      <c r="S3678">
        <v>70.400000000000006</v>
      </c>
      <c r="T3678">
        <v>2044.75</v>
      </c>
      <c r="U3678">
        <v>0</v>
      </c>
    </row>
    <row r="3679" spans="1:21" x14ac:dyDescent="0.25">
      <c r="A3679" t="s">
        <v>3711</v>
      </c>
      <c r="B3679">
        <v>0</v>
      </c>
      <c r="C3679">
        <v>0</v>
      </c>
      <c r="D3679">
        <v>0</v>
      </c>
      <c r="E3679">
        <v>0</v>
      </c>
      <c r="F3679">
        <v>1</v>
      </c>
      <c r="G3679">
        <v>0</v>
      </c>
      <c r="H3679" t="s">
        <v>24</v>
      </c>
      <c r="I3679" t="s">
        <v>25</v>
      </c>
      <c r="J3679" t="s">
        <v>23</v>
      </c>
      <c r="K3679" t="s">
        <v>23</v>
      </c>
      <c r="L3679" t="s">
        <v>23</v>
      </c>
      <c r="M3679" t="s">
        <v>22</v>
      </c>
      <c r="N3679" t="s">
        <v>23</v>
      </c>
      <c r="O3679" t="s">
        <v>23</v>
      </c>
      <c r="P3679" t="s">
        <v>26</v>
      </c>
      <c r="Q3679">
        <v>0</v>
      </c>
      <c r="R3679" t="s">
        <v>30</v>
      </c>
      <c r="S3679">
        <v>30.55</v>
      </c>
      <c r="T3679">
        <v>30.55</v>
      </c>
      <c r="U3679">
        <v>0</v>
      </c>
    </row>
    <row r="3680" spans="1:21" x14ac:dyDescent="0.25">
      <c r="A3680" t="s">
        <v>3712</v>
      </c>
      <c r="B3680">
        <v>1</v>
      </c>
      <c r="C3680">
        <v>0</v>
      </c>
      <c r="D3680">
        <v>1</v>
      </c>
      <c r="E3680">
        <v>1</v>
      </c>
      <c r="F3680">
        <v>16</v>
      </c>
      <c r="G3680">
        <v>1</v>
      </c>
      <c r="H3680" t="s">
        <v>22</v>
      </c>
      <c r="I3680" t="s">
        <v>25</v>
      </c>
      <c r="J3680" t="s">
        <v>22</v>
      </c>
      <c r="K3680" t="s">
        <v>22</v>
      </c>
      <c r="L3680" t="s">
        <v>23</v>
      </c>
      <c r="M3680" t="s">
        <v>22</v>
      </c>
      <c r="N3680" t="s">
        <v>22</v>
      </c>
      <c r="O3680" t="s">
        <v>22</v>
      </c>
      <c r="P3680" t="s">
        <v>26</v>
      </c>
      <c r="Q3680">
        <v>0</v>
      </c>
      <c r="R3680" t="s">
        <v>27</v>
      </c>
      <c r="S3680">
        <v>84.9</v>
      </c>
      <c r="T3680">
        <v>1398.25</v>
      </c>
      <c r="U3680">
        <v>0</v>
      </c>
    </row>
    <row r="3681" spans="1:21" x14ac:dyDescent="0.25">
      <c r="A3681" t="s">
        <v>3713</v>
      </c>
      <c r="B3681">
        <v>1</v>
      </c>
      <c r="C3681">
        <v>0</v>
      </c>
      <c r="D3681">
        <v>0</v>
      </c>
      <c r="E3681">
        <v>0</v>
      </c>
      <c r="F3681">
        <v>1</v>
      </c>
      <c r="G3681">
        <v>1</v>
      </c>
      <c r="H3681" t="s">
        <v>23</v>
      </c>
      <c r="I3681" t="s">
        <v>23</v>
      </c>
      <c r="J3681" t="s">
        <v>44</v>
      </c>
      <c r="K3681" t="s">
        <v>44</v>
      </c>
      <c r="L3681" t="s">
        <v>44</v>
      </c>
      <c r="M3681" t="s">
        <v>44</v>
      </c>
      <c r="N3681" t="s">
        <v>44</v>
      </c>
      <c r="O3681" t="s">
        <v>44</v>
      </c>
      <c r="P3681" t="s">
        <v>26</v>
      </c>
      <c r="Q3681">
        <v>1</v>
      </c>
      <c r="R3681" t="s">
        <v>30</v>
      </c>
      <c r="S3681">
        <v>20.100000000000001</v>
      </c>
      <c r="T3681">
        <v>20.100000000000001</v>
      </c>
      <c r="U3681">
        <v>1</v>
      </c>
    </row>
    <row r="3682" spans="1:21" x14ac:dyDescent="0.25">
      <c r="A3682" t="s">
        <v>3714</v>
      </c>
      <c r="B3682">
        <v>1</v>
      </c>
      <c r="C3682">
        <v>0</v>
      </c>
      <c r="D3682">
        <v>1</v>
      </c>
      <c r="E3682">
        <v>0</v>
      </c>
      <c r="F3682">
        <v>9</v>
      </c>
      <c r="G3682">
        <v>0</v>
      </c>
      <c r="H3682" t="s">
        <v>24</v>
      </c>
      <c r="I3682" t="s">
        <v>25</v>
      </c>
      <c r="J3682" t="s">
        <v>23</v>
      </c>
      <c r="K3682" t="s">
        <v>23</v>
      </c>
      <c r="L3682" t="s">
        <v>23</v>
      </c>
      <c r="M3682" t="s">
        <v>22</v>
      </c>
      <c r="N3682" t="s">
        <v>22</v>
      </c>
      <c r="O3682" t="s">
        <v>23</v>
      </c>
      <c r="P3682" t="s">
        <v>26</v>
      </c>
      <c r="Q3682">
        <v>0</v>
      </c>
      <c r="R3682" t="s">
        <v>30</v>
      </c>
      <c r="S3682">
        <v>40.65</v>
      </c>
      <c r="T3682">
        <v>328.95</v>
      </c>
      <c r="U3682">
        <v>1</v>
      </c>
    </row>
    <row r="3683" spans="1:21" x14ac:dyDescent="0.25">
      <c r="A3683" t="s">
        <v>3715</v>
      </c>
      <c r="B3683">
        <v>1</v>
      </c>
      <c r="C3683">
        <v>1</v>
      </c>
      <c r="D3683">
        <v>1</v>
      </c>
      <c r="E3683">
        <v>0</v>
      </c>
      <c r="F3683">
        <v>46</v>
      </c>
      <c r="G3683">
        <v>1</v>
      </c>
      <c r="H3683" t="s">
        <v>22</v>
      </c>
      <c r="I3683" t="s">
        <v>35</v>
      </c>
      <c r="J3683" t="s">
        <v>23</v>
      </c>
      <c r="K3683" t="s">
        <v>23</v>
      </c>
      <c r="L3683" t="s">
        <v>22</v>
      </c>
      <c r="M3683" t="s">
        <v>23</v>
      </c>
      <c r="N3683" t="s">
        <v>22</v>
      </c>
      <c r="O3683" t="s">
        <v>22</v>
      </c>
      <c r="P3683" t="s">
        <v>26</v>
      </c>
      <c r="Q3683">
        <v>1</v>
      </c>
      <c r="R3683" t="s">
        <v>27</v>
      </c>
      <c r="S3683">
        <v>101</v>
      </c>
      <c r="T3683">
        <v>4680.05</v>
      </c>
      <c r="U3683">
        <v>1</v>
      </c>
    </row>
    <row r="3684" spans="1:21" x14ac:dyDescent="0.25">
      <c r="A3684" t="s">
        <v>3716</v>
      </c>
      <c r="B3684">
        <v>1</v>
      </c>
      <c r="C3684">
        <v>0</v>
      </c>
      <c r="D3684">
        <v>0</v>
      </c>
      <c r="E3684">
        <v>0</v>
      </c>
      <c r="F3684">
        <v>1</v>
      </c>
      <c r="G3684">
        <v>1</v>
      </c>
      <c r="H3684" t="s">
        <v>23</v>
      </c>
      <c r="I3684" t="s">
        <v>35</v>
      </c>
      <c r="J3684" t="s">
        <v>23</v>
      </c>
      <c r="K3684" t="s">
        <v>23</v>
      </c>
      <c r="L3684" t="s">
        <v>23</v>
      </c>
      <c r="M3684" t="s">
        <v>23</v>
      </c>
      <c r="N3684" t="s">
        <v>23</v>
      </c>
      <c r="O3684" t="s">
        <v>23</v>
      </c>
      <c r="P3684" t="s">
        <v>26</v>
      </c>
      <c r="Q3684">
        <v>1</v>
      </c>
      <c r="R3684" t="s">
        <v>27</v>
      </c>
      <c r="S3684">
        <v>69.099999999999994</v>
      </c>
      <c r="T3684">
        <v>69.099999999999994</v>
      </c>
      <c r="U3684">
        <v>1</v>
      </c>
    </row>
    <row r="3685" spans="1:21" x14ac:dyDescent="0.25">
      <c r="A3685" t="s">
        <v>3717</v>
      </c>
      <c r="B3685">
        <v>1</v>
      </c>
      <c r="C3685">
        <v>0</v>
      </c>
      <c r="D3685">
        <v>1</v>
      </c>
      <c r="E3685">
        <v>0</v>
      </c>
      <c r="F3685">
        <v>71</v>
      </c>
      <c r="G3685">
        <v>1</v>
      </c>
      <c r="H3685" t="s">
        <v>23</v>
      </c>
      <c r="I3685" t="s">
        <v>25</v>
      </c>
      <c r="J3685" t="s">
        <v>22</v>
      </c>
      <c r="K3685" t="s">
        <v>23</v>
      </c>
      <c r="L3685" t="s">
        <v>23</v>
      </c>
      <c r="M3685" t="s">
        <v>22</v>
      </c>
      <c r="N3685" t="s">
        <v>23</v>
      </c>
      <c r="O3685" t="s">
        <v>23</v>
      </c>
      <c r="P3685" t="s">
        <v>45</v>
      </c>
      <c r="Q3685">
        <v>0</v>
      </c>
      <c r="R3685" t="s">
        <v>33</v>
      </c>
      <c r="S3685">
        <v>54.5</v>
      </c>
      <c r="T3685">
        <v>3778.2</v>
      </c>
      <c r="U3685">
        <v>0</v>
      </c>
    </row>
    <row r="3686" spans="1:21" x14ac:dyDescent="0.25">
      <c r="A3686" t="s">
        <v>3718</v>
      </c>
      <c r="B3686">
        <v>1</v>
      </c>
      <c r="C3686">
        <v>0</v>
      </c>
      <c r="D3686">
        <v>0</v>
      </c>
      <c r="E3686">
        <v>0</v>
      </c>
      <c r="F3686">
        <v>43</v>
      </c>
      <c r="G3686">
        <v>1</v>
      </c>
      <c r="H3686" t="s">
        <v>22</v>
      </c>
      <c r="I3686" t="s">
        <v>35</v>
      </c>
      <c r="J3686" t="s">
        <v>23</v>
      </c>
      <c r="K3686" t="s">
        <v>23</v>
      </c>
      <c r="L3686" t="s">
        <v>23</v>
      </c>
      <c r="M3686" t="s">
        <v>23</v>
      </c>
      <c r="N3686" t="s">
        <v>23</v>
      </c>
      <c r="O3686" t="s">
        <v>23</v>
      </c>
      <c r="P3686" t="s">
        <v>26</v>
      </c>
      <c r="Q3686">
        <v>1</v>
      </c>
      <c r="R3686" t="s">
        <v>38</v>
      </c>
      <c r="S3686">
        <v>75.349999999999994</v>
      </c>
      <c r="T3686">
        <v>3161.4</v>
      </c>
      <c r="U3686">
        <v>0</v>
      </c>
    </row>
    <row r="3687" spans="1:21" x14ac:dyDescent="0.25">
      <c r="A3687" t="s">
        <v>3719</v>
      </c>
      <c r="B3687">
        <v>1</v>
      </c>
      <c r="C3687">
        <v>0</v>
      </c>
      <c r="D3687">
        <v>1</v>
      </c>
      <c r="E3687">
        <v>0</v>
      </c>
      <c r="F3687">
        <v>50</v>
      </c>
      <c r="G3687">
        <v>0</v>
      </c>
      <c r="H3687" t="s">
        <v>24</v>
      </c>
      <c r="I3687" t="s">
        <v>25</v>
      </c>
      <c r="J3687" t="s">
        <v>22</v>
      </c>
      <c r="K3687" t="s">
        <v>23</v>
      </c>
      <c r="L3687" t="s">
        <v>23</v>
      </c>
      <c r="M3687" t="s">
        <v>22</v>
      </c>
      <c r="N3687" t="s">
        <v>22</v>
      </c>
      <c r="O3687" t="s">
        <v>23</v>
      </c>
      <c r="P3687" t="s">
        <v>29</v>
      </c>
      <c r="Q3687">
        <v>1</v>
      </c>
      <c r="R3687" t="s">
        <v>33</v>
      </c>
      <c r="S3687">
        <v>44.45</v>
      </c>
      <c r="T3687">
        <v>2188.4499999999998</v>
      </c>
      <c r="U3687">
        <v>0</v>
      </c>
    </row>
    <row r="3688" spans="1:21" x14ac:dyDescent="0.25">
      <c r="A3688" t="s">
        <v>3720</v>
      </c>
      <c r="B3688">
        <v>0</v>
      </c>
      <c r="C3688">
        <v>0</v>
      </c>
      <c r="D3688">
        <v>0</v>
      </c>
      <c r="E3688">
        <v>0</v>
      </c>
      <c r="F3688">
        <v>13</v>
      </c>
      <c r="G3688">
        <v>1</v>
      </c>
      <c r="H3688" t="s">
        <v>22</v>
      </c>
      <c r="I3688" t="s">
        <v>35</v>
      </c>
      <c r="J3688" t="s">
        <v>23</v>
      </c>
      <c r="K3688" t="s">
        <v>23</v>
      </c>
      <c r="L3688" t="s">
        <v>23</v>
      </c>
      <c r="M3688" t="s">
        <v>23</v>
      </c>
      <c r="N3688" t="s">
        <v>23</v>
      </c>
      <c r="O3688" t="s">
        <v>23</v>
      </c>
      <c r="P3688" t="s">
        <v>26</v>
      </c>
      <c r="Q3688">
        <v>1</v>
      </c>
      <c r="R3688" t="s">
        <v>30</v>
      </c>
      <c r="S3688">
        <v>75</v>
      </c>
      <c r="T3688">
        <v>999.45</v>
      </c>
      <c r="U3688">
        <v>1</v>
      </c>
    </row>
    <row r="3689" spans="1:21" x14ac:dyDescent="0.25">
      <c r="A3689" t="s">
        <v>3721</v>
      </c>
      <c r="B3689">
        <v>1</v>
      </c>
      <c r="C3689">
        <v>0</v>
      </c>
      <c r="D3689">
        <v>1</v>
      </c>
      <c r="E3689">
        <v>1</v>
      </c>
      <c r="F3689">
        <v>19</v>
      </c>
      <c r="G3689">
        <v>1</v>
      </c>
      <c r="H3689" t="s">
        <v>23</v>
      </c>
      <c r="I3689" t="s">
        <v>35</v>
      </c>
      <c r="J3689" t="s">
        <v>23</v>
      </c>
      <c r="K3689" t="s">
        <v>22</v>
      </c>
      <c r="L3689" t="s">
        <v>23</v>
      </c>
      <c r="M3689" t="s">
        <v>22</v>
      </c>
      <c r="N3689" t="s">
        <v>22</v>
      </c>
      <c r="O3689" t="s">
        <v>22</v>
      </c>
      <c r="P3689" t="s">
        <v>29</v>
      </c>
      <c r="Q3689">
        <v>0</v>
      </c>
      <c r="R3689" t="s">
        <v>33</v>
      </c>
      <c r="S3689">
        <v>100</v>
      </c>
      <c r="T3689">
        <v>1888.65</v>
      </c>
      <c r="U3689">
        <v>1</v>
      </c>
    </row>
    <row r="3690" spans="1:21" x14ac:dyDescent="0.25">
      <c r="A3690" t="s">
        <v>3722</v>
      </c>
      <c r="B3690">
        <v>0</v>
      </c>
      <c r="C3690">
        <v>0</v>
      </c>
      <c r="D3690">
        <v>0</v>
      </c>
      <c r="E3690">
        <v>0</v>
      </c>
      <c r="F3690">
        <v>41</v>
      </c>
      <c r="G3690">
        <v>1</v>
      </c>
      <c r="H3690" t="s">
        <v>22</v>
      </c>
      <c r="I3690" t="s">
        <v>35</v>
      </c>
      <c r="J3690" t="s">
        <v>23</v>
      </c>
      <c r="K3690" t="s">
        <v>23</v>
      </c>
      <c r="L3690" t="s">
        <v>22</v>
      </c>
      <c r="M3690" t="s">
        <v>23</v>
      </c>
      <c r="N3690" t="s">
        <v>22</v>
      </c>
      <c r="O3690" t="s">
        <v>22</v>
      </c>
      <c r="P3690" t="s">
        <v>26</v>
      </c>
      <c r="Q3690">
        <v>0</v>
      </c>
      <c r="R3690" t="s">
        <v>33</v>
      </c>
      <c r="S3690">
        <v>98.05</v>
      </c>
      <c r="T3690">
        <v>3990.6</v>
      </c>
      <c r="U3690">
        <v>0</v>
      </c>
    </row>
    <row r="3691" spans="1:21" x14ac:dyDescent="0.25">
      <c r="A3691" t="s">
        <v>3723</v>
      </c>
      <c r="B3691">
        <v>0</v>
      </c>
      <c r="C3691">
        <v>1</v>
      </c>
      <c r="D3691">
        <v>0</v>
      </c>
      <c r="E3691">
        <v>0</v>
      </c>
      <c r="F3691">
        <v>1</v>
      </c>
      <c r="G3691">
        <v>1</v>
      </c>
      <c r="H3691" t="s">
        <v>23</v>
      </c>
      <c r="I3691" t="s">
        <v>35</v>
      </c>
      <c r="J3691" t="s">
        <v>23</v>
      </c>
      <c r="K3691" t="s">
        <v>23</v>
      </c>
      <c r="L3691" t="s">
        <v>23</v>
      </c>
      <c r="M3691" t="s">
        <v>23</v>
      </c>
      <c r="N3691" t="s">
        <v>23</v>
      </c>
      <c r="O3691" t="s">
        <v>23</v>
      </c>
      <c r="P3691" t="s">
        <v>26</v>
      </c>
      <c r="Q3691">
        <v>1</v>
      </c>
      <c r="R3691" t="s">
        <v>27</v>
      </c>
      <c r="S3691">
        <v>71.150000000000006</v>
      </c>
      <c r="T3691">
        <v>71.150000000000006</v>
      </c>
      <c r="U3691">
        <v>1</v>
      </c>
    </row>
    <row r="3692" spans="1:21" x14ac:dyDescent="0.25">
      <c r="A3692" t="s">
        <v>3724</v>
      </c>
      <c r="B3692">
        <v>0</v>
      </c>
      <c r="C3692">
        <v>0</v>
      </c>
      <c r="D3692">
        <v>0</v>
      </c>
      <c r="E3692">
        <v>0</v>
      </c>
      <c r="F3692">
        <v>24</v>
      </c>
      <c r="G3692">
        <v>0</v>
      </c>
      <c r="H3692" t="s">
        <v>24</v>
      </c>
      <c r="I3692" t="s">
        <v>25</v>
      </c>
      <c r="J3692" t="s">
        <v>23</v>
      </c>
      <c r="K3692" t="s">
        <v>22</v>
      </c>
      <c r="L3692" t="s">
        <v>22</v>
      </c>
      <c r="M3692" t="s">
        <v>23</v>
      </c>
      <c r="N3692" t="s">
        <v>22</v>
      </c>
      <c r="O3692" t="s">
        <v>22</v>
      </c>
      <c r="P3692" t="s">
        <v>26</v>
      </c>
      <c r="Q3692">
        <v>1</v>
      </c>
      <c r="R3692" t="s">
        <v>38</v>
      </c>
      <c r="S3692">
        <v>54.15</v>
      </c>
      <c r="T3692">
        <v>1240.25</v>
      </c>
      <c r="U3692">
        <v>1</v>
      </c>
    </row>
    <row r="3693" spans="1:21" x14ac:dyDescent="0.25">
      <c r="A3693" t="s">
        <v>3725</v>
      </c>
      <c r="B3693">
        <v>0</v>
      </c>
      <c r="C3693">
        <v>0</v>
      </c>
      <c r="D3693">
        <v>1</v>
      </c>
      <c r="E3693">
        <v>0</v>
      </c>
      <c r="F3693">
        <v>40</v>
      </c>
      <c r="G3693">
        <v>1</v>
      </c>
      <c r="H3693" t="s">
        <v>22</v>
      </c>
      <c r="I3693" t="s">
        <v>25</v>
      </c>
      <c r="J3693" t="s">
        <v>23</v>
      </c>
      <c r="K3693" t="s">
        <v>22</v>
      </c>
      <c r="L3693" t="s">
        <v>23</v>
      </c>
      <c r="M3693" t="s">
        <v>23</v>
      </c>
      <c r="N3693" t="s">
        <v>22</v>
      </c>
      <c r="O3693" t="s">
        <v>23</v>
      </c>
      <c r="P3693" t="s">
        <v>29</v>
      </c>
      <c r="Q3693">
        <v>0</v>
      </c>
      <c r="R3693" t="s">
        <v>33</v>
      </c>
      <c r="S3693">
        <v>63.9</v>
      </c>
      <c r="T3693">
        <v>2635</v>
      </c>
      <c r="U3693">
        <v>0</v>
      </c>
    </row>
    <row r="3694" spans="1:21" x14ac:dyDescent="0.25">
      <c r="A3694" t="s">
        <v>3726</v>
      </c>
      <c r="B3694">
        <v>0</v>
      </c>
      <c r="C3694">
        <v>0</v>
      </c>
      <c r="D3694">
        <v>1</v>
      </c>
      <c r="E3694">
        <v>1</v>
      </c>
      <c r="F3694">
        <v>3</v>
      </c>
      <c r="G3694">
        <v>1</v>
      </c>
      <c r="H3694" t="s">
        <v>22</v>
      </c>
      <c r="I3694" t="s">
        <v>25</v>
      </c>
      <c r="J3694" t="s">
        <v>23</v>
      </c>
      <c r="K3694" t="s">
        <v>22</v>
      </c>
      <c r="L3694" t="s">
        <v>22</v>
      </c>
      <c r="M3694" t="s">
        <v>23</v>
      </c>
      <c r="N3694" t="s">
        <v>22</v>
      </c>
      <c r="O3694" t="s">
        <v>23</v>
      </c>
      <c r="P3694" t="s">
        <v>26</v>
      </c>
      <c r="Q3694">
        <v>1</v>
      </c>
      <c r="R3694" t="s">
        <v>33</v>
      </c>
      <c r="S3694">
        <v>69.150000000000006</v>
      </c>
      <c r="T3694">
        <v>235</v>
      </c>
      <c r="U3694">
        <v>0</v>
      </c>
    </row>
    <row r="3695" spans="1:21" x14ac:dyDescent="0.25">
      <c r="A3695" t="s">
        <v>3727</v>
      </c>
      <c r="B3695">
        <v>0</v>
      </c>
      <c r="C3695">
        <v>0</v>
      </c>
      <c r="D3695">
        <v>0</v>
      </c>
      <c r="E3695">
        <v>0</v>
      </c>
      <c r="F3695">
        <v>37</v>
      </c>
      <c r="G3695">
        <v>1</v>
      </c>
      <c r="H3695" t="s">
        <v>22</v>
      </c>
      <c r="I3695" t="s">
        <v>25</v>
      </c>
      <c r="J3695" t="s">
        <v>22</v>
      </c>
      <c r="K3695" t="s">
        <v>23</v>
      </c>
      <c r="L3695" t="s">
        <v>23</v>
      </c>
      <c r="M3695" t="s">
        <v>23</v>
      </c>
      <c r="N3695" t="s">
        <v>22</v>
      </c>
      <c r="O3695" t="s">
        <v>23</v>
      </c>
      <c r="P3695" t="s">
        <v>29</v>
      </c>
      <c r="Q3695">
        <v>0</v>
      </c>
      <c r="R3695" t="s">
        <v>33</v>
      </c>
      <c r="S3695">
        <v>64.650000000000006</v>
      </c>
      <c r="T3695">
        <v>2347.85</v>
      </c>
      <c r="U3695">
        <v>0</v>
      </c>
    </row>
    <row r="3696" spans="1:21" x14ac:dyDescent="0.25">
      <c r="A3696" t="s">
        <v>3728</v>
      </c>
      <c r="B3696">
        <v>0</v>
      </c>
      <c r="C3696">
        <v>0</v>
      </c>
      <c r="D3696">
        <v>1</v>
      </c>
      <c r="E3696">
        <v>1</v>
      </c>
      <c r="F3696">
        <v>67</v>
      </c>
      <c r="G3696">
        <v>1</v>
      </c>
      <c r="H3696" t="s">
        <v>22</v>
      </c>
      <c r="I3696" t="s">
        <v>35</v>
      </c>
      <c r="J3696" t="s">
        <v>22</v>
      </c>
      <c r="K3696" t="s">
        <v>23</v>
      </c>
      <c r="L3696" t="s">
        <v>22</v>
      </c>
      <c r="M3696" t="s">
        <v>22</v>
      </c>
      <c r="N3696" t="s">
        <v>22</v>
      </c>
      <c r="O3696" t="s">
        <v>22</v>
      </c>
      <c r="P3696" t="s">
        <v>45</v>
      </c>
      <c r="Q3696">
        <v>1</v>
      </c>
      <c r="R3696" t="s">
        <v>38</v>
      </c>
      <c r="S3696">
        <v>108.75</v>
      </c>
      <c r="T3696">
        <v>7156.2</v>
      </c>
      <c r="U3696">
        <v>1</v>
      </c>
    </row>
    <row r="3697" spans="1:21" x14ac:dyDescent="0.25">
      <c r="A3697" t="s">
        <v>3729</v>
      </c>
      <c r="B3697">
        <v>0</v>
      </c>
      <c r="C3697">
        <v>0</v>
      </c>
      <c r="D3697">
        <v>1</v>
      </c>
      <c r="E3697">
        <v>1</v>
      </c>
      <c r="F3697">
        <v>32</v>
      </c>
      <c r="G3697">
        <v>1</v>
      </c>
      <c r="H3697" t="s">
        <v>22</v>
      </c>
      <c r="I3697" t="s">
        <v>35</v>
      </c>
      <c r="J3697" t="s">
        <v>23</v>
      </c>
      <c r="K3697" t="s">
        <v>22</v>
      </c>
      <c r="L3697" t="s">
        <v>23</v>
      </c>
      <c r="M3697" t="s">
        <v>23</v>
      </c>
      <c r="N3697" t="s">
        <v>22</v>
      </c>
      <c r="O3697" t="s">
        <v>22</v>
      </c>
      <c r="P3697" t="s">
        <v>26</v>
      </c>
      <c r="Q3697">
        <v>1</v>
      </c>
      <c r="R3697" t="s">
        <v>27</v>
      </c>
      <c r="S3697">
        <v>98.85</v>
      </c>
      <c r="T3697">
        <v>3089.6</v>
      </c>
      <c r="U3697">
        <v>0</v>
      </c>
    </row>
    <row r="3698" spans="1:21" x14ac:dyDescent="0.25">
      <c r="A3698" t="s">
        <v>3730</v>
      </c>
      <c r="B3698">
        <v>0</v>
      </c>
      <c r="C3698">
        <v>0</v>
      </c>
      <c r="D3698">
        <v>1</v>
      </c>
      <c r="E3698">
        <v>0</v>
      </c>
      <c r="F3698">
        <v>6</v>
      </c>
      <c r="G3698">
        <v>1</v>
      </c>
      <c r="H3698" t="s">
        <v>23</v>
      </c>
      <c r="I3698" t="s">
        <v>25</v>
      </c>
      <c r="J3698" t="s">
        <v>23</v>
      </c>
      <c r="K3698" t="s">
        <v>23</v>
      </c>
      <c r="L3698" t="s">
        <v>23</v>
      </c>
      <c r="M3698" t="s">
        <v>22</v>
      </c>
      <c r="N3698" t="s">
        <v>23</v>
      </c>
      <c r="O3698" t="s">
        <v>23</v>
      </c>
      <c r="P3698" t="s">
        <v>26</v>
      </c>
      <c r="Q3698">
        <v>1</v>
      </c>
      <c r="R3698" t="s">
        <v>27</v>
      </c>
      <c r="S3698">
        <v>49.15</v>
      </c>
      <c r="T3698">
        <v>270.8</v>
      </c>
      <c r="U3698">
        <v>1</v>
      </c>
    </row>
    <row r="3699" spans="1:21" x14ac:dyDescent="0.25">
      <c r="A3699" t="s">
        <v>3731</v>
      </c>
      <c r="B3699">
        <v>0</v>
      </c>
      <c r="C3699">
        <v>0</v>
      </c>
      <c r="D3699">
        <v>1</v>
      </c>
      <c r="E3699">
        <v>1</v>
      </c>
      <c r="F3699">
        <v>32</v>
      </c>
      <c r="G3699">
        <v>1</v>
      </c>
      <c r="H3699" t="s">
        <v>22</v>
      </c>
      <c r="I3699" t="s">
        <v>35</v>
      </c>
      <c r="J3699" t="s">
        <v>22</v>
      </c>
      <c r="K3699" t="s">
        <v>23</v>
      </c>
      <c r="L3699" t="s">
        <v>23</v>
      </c>
      <c r="M3699" t="s">
        <v>23</v>
      </c>
      <c r="N3699" t="s">
        <v>22</v>
      </c>
      <c r="O3699" t="s">
        <v>23</v>
      </c>
      <c r="P3699" t="s">
        <v>26</v>
      </c>
      <c r="Q3699">
        <v>0</v>
      </c>
      <c r="R3699" t="s">
        <v>27</v>
      </c>
      <c r="S3699">
        <v>89.6</v>
      </c>
      <c r="T3699">
        <v>2901.8</v>
      </c>
      <c r="U3699">
        <v>0</v>
      </c>
    </row>
    <row r="3700" spans="1:21" x14ac:dyDescent="0.25">
      <c r="A3700" t="s">
        <v>3732</v>
      </c>
      <c r="B3700">
        <v>0</v>
      </c>
      <c r="C3700">
        <v>0</v>
      </c>
      <c r="D3700">
        <v>0</v>
      </c>
      <c r="E3700">
        <v>0</v>
      </c>
      <c r="F3700">
        <v>59</v>
      </c>
      <c r="G3700">
        <v>1</v>
      </c>
      <c r="H3700" t="s">
        <v>22</v>
      </c>
      <c r="I3700" t="s">
        <v>35</v>
      </c>
      <c r="J3700" t="s">
        <v>23</v>
      </c>
      <c r="K3700" t="s">
        <v>22</v>
      </c>
      <c r="L3700" t="s">
        <v>22</v>
      </c>
      <c r="M3700" t="s">
        <v>23</v>
      </c>
      <c r="N3700" t="s">
        <v>23</v>
      </c>
      <c r="O3700" t="s">
        <v>23</v>
      </c>
      <c r="P3700" t="s">
        <v>26</v>
      </c>
      <c r="Q3700">
        <v>1</v>
      </c>
      <c r="R3700" t="s">
        <v>27</v>
      </c>
      <c r="S3700">
        <v>83.25</v>
      </c>
      <c r="T3700">
        <v>4949.1000000000004</v>
      </c>
      <c r="U3700">
        <v>0</v>
      </c>
    </row>
    <row r="3701" spans="1:21" x14ac:dyDescent="0.25">
      <c r="A3701" t="s">
        <v>3733</v>
      </c>
      <c r="B3701">
        <v>0</v>
      </c>
      <c r="C3701">
        <v>0</v>
      </c>
      <c r="D3701">
        <v>1</v>
      </c>
      <c r="E3701">
        <v>0</v>
      </c>
      <c r="F3701">
        <v>30</v>
      </c>
      <c r="G3701">
        <v>1</v>
      </c>
      <c r="H3701" t="s">
        <v>23</v>
      </c>
      <c r="I3701" t="s">
        <v>25</v>
      </c>
      <c r="J3701" t="s">
        <v>23</v>
      </c>
      <c r="K3701" t="s">
        <v>22</v>
      </c>
      <c r="L3701" t="s">
        <v>22</v>
      </c>
      <c r="M3701" t="s">
        <v>22</v>
      </c>
      <c r="N3701" t="s">
        <v>23</v>
      </c>
      <c r="O3701" t="s">
        <v>22</v>
      </c>
      <c r="P3701" t="s">
        <v>29</v>
      </c>
      <c r="Q3701">
        <v>0</v>
      </c>
      <c r="R3701" t="s">
        <v>33</v>
      </c>
      <c r="S3701">
        <v>70.25</v>
      </c>
      <c r="T3701">
        <v>2198.9</v>
      </c>
      <c r="U3701">
        <v>0</v>
      </c>
    </row>
    <row r="3702" spans="1:21" x14ac:dyDescent="0.25">
      <c r="A3702" t="s">
        <v>3734</v>
      </c>
      <c r="B3702">
        <v>1</v>
      </c>
      <c r="C3702">
        <v>0</v>
      </c>
      <c r="D3702">
        <v>0</v>
      </c>
      <c r="E3702">
        <v>1</v>
      </c>
      <c r="F3702">
        <v>20</v>
      </c>
      <c r="G3702">
        <v>1</v>
      </c>
      <c r="H3702" t="s">
        <v>23</v>
      </c>
      <c r="I3702" t="s">
        <v>23</v>
      </c>
      <c r="J3702" t="s">
        <v>44</v>
      </c>
      <c r="K3702" t="s">
        <v>44</v>
      </c>
      <c r="L3702" t="s">
        <v>44</v>
      </c>
      <c r="M3702" t="s">
        <v>44</v>
      </c>
      <c r="N3702" t="s">
        <v>44</v>
      </c>
      <c r="O3702" t="s">
        <v>44</v>
      </c>
      <c r="P3702" t="s">
        <v>26</v>
      </c>
      <c r="Q3702">
        <v>1</v>
      </c>
      <c r="R3702" t="s">
        <v>27</v>
      </c>
      <c r="S3702">
        <v>19.399999999999999</v>
      </c>
      <c r="T3702">
        <v>374.5</v>
      </c>
      <c r="U3702">
        <v>1</v>
      </c>
    </row>
    <row r="3703" spans="1:21" x14ac:dyDescent="0.25">
      <c r="A3703" t="s">
        <v>3735</v>
      </c>
      <c r="B3703">
        <v>0</v>
      </c>
      <c r="C3703">
        <v>0</v>
      </c>
      <c r="D3703">
        <v>1</v>
      </c>
      <c r="E3703">
        <v>1</v>
      </c>
      <c r="F3703">
        <v>27</v>
      </c>
      <c r="G3703">
        <v>1</v>
      </c>
      <c r="H3703" t="s">
        <v>22</v>
      </c>
      <c r="I3703" t="s">
        <v>23</v>
      </c>
      <c r="J3703" t="s">
        <v>44</v>
      </c>
      <c r="K3703" t="s">
        <v>44</v>
      </c>
      <c r="L3703" t="s">
        <v>44</v>
      </c>
      <c r="M3703" t="s">
        <v>44</v>
      </c>
      <c r="N3703" t="s">
        <v>44</v>
      </c>
      <c r="O3703" t="s">
        <v>44</v>
      </c>
      <c r="P3703" t="s">
        <v>45</v>
      </c>
      <c r="Q3703">
        <v>0</v>
      </c>
      <c r="R3703" t="s">
        <v>27</v>
      </c>
      <c r="S3703">
        <v>24.5</v>
      </c>
      <c r="T3703">
        <v>761.95</v>
      </c>
      <c r="U3703">
        <v>0</v>
      </c>
    </row>
    <row r="3704" spans="1:21" x14ac:dyDescent="0.25">
      <c r="A3704" t="s">
        <v>3736</v>
      </c>
      <c r="B3704">
        <v>0</v>
      </c>
      <c r="C3704">
        <v>1</v>
      </c>
      <c r="D3704">
        <v>0</v>
      </c>
      <c r="E3704">
        <v>0</v>
      </c>
      <c r="F3704">
        <v>20</v>
      </c>
      <c r="G3704">
        <v>1</v>
      </c>
      <c r="H3704" t="s">
        <v>22</v>
      </c>
      <c r="I3704" t="s">
        <v>35</v>
      </c>
      <c r="J3704" t="s">
        <v>22</v>
      </c>
      <c r="K3704" t="s">
        <v>23</v>
      </c>
      <c r="L3704" t="s">
        <v>23</v>
      </c>
      <c r="M3704" t="s">
        <v>23</v>
      </c>
      <c r="N3704" t="s">
        <v>23</v>
      </c>
      <c r="O3704" t="s">
        <v>23</v>
      </c>
      <c r="P3704" t="s">
        <v>26</v>
      </c>
      <c r="Q3704">
        <v>1</v>
      </c>
      <c r="R3704" t="s">
        <v>27</v>
      </c>
      <c r="S3704">
        <v>79.150000000000006</v>
      </c>
      <c r="T3704">
        <v>1520.9</v>
      </c>
      <c r="U3704">
        <v>1</v>
      </c>
    </row>
    <row r="3705" spans="1:21" x14ac:dyDescent="0.25">
      <c r="A3705" t="s">
        <v>3737</v>
      </c>
      <c r="B3705">
        <v>1</v>
      </c>
      <c r="C3705">
        <v>0</v>
      </c>
      <c r="D3705">
        <v>0</v>
      </c>
      <c r="E3705">
        <v>1</v>
      </c>
      <c r="F3705">
        <v>9</v>
      </c>
      <c r="G3705">
        <v>1</v>
      </c>
      <c r="H3705" t="s">
        <v>23</v>
      </c>
      <c r="I3705" t="s">
        <v>23</v>
      </c>
      <c r="J3705" t="s">
        <v>44</v>
      </c>
      <c r="K3705" t="s">
        <v>44</v>
      </c>
      <c r="L3705" t="s">
        <v>44</v>
      </c>
      <c r="M3705" t="s">
        <v>44</v>
      </c>
      <c r="N3705" t="s">
        <v>44</v>
      </c>
      <c r="O3705" t="s">
        <v>44</v>
      </c>
      <c r="P3705" t="s">
        <v>29</v>
      </c>
      <c r="Q3705">
        <v>0</v>
      </c>
      <c r="R3705" t="s">
        <v>30</v>
      </c>
      <c r="S3705">
        <v>20.100000000000001</v>
      </c>
      <c r="T3705">
        <v>190.25</v>
      </c>
      <c r="U3705">
        <v>0</v>
      </c>
    </row>
    <row r="3706" spans="1:21" x14ac:dyDescent="0.25">
      <c r="A3706" t="s">
        <v>3738</v>
      </c>
      <c r="B3706">
        <v>0</v>
      </c>
      <c r="C3706">
        <v>0</v>
      </c>
      <c r="D3706">
        <v>1</v>
      </c>
      <c r="E3706">
        <v>1</v>
      </c>
      <c r="F3706">
        <v>68</v>
      </c>
      <c r="G3706">
        <v>1</v>
      </c>
      <c r="H3706" t="s">
        <v>22</v>
      </c>
      <c r="I3706" t="s">
        <v>25</v>
      </c>
      <c r="J3706" t="s">
        <v>22</v>
      </c>
      <c r="K3706" t="s">
        <v>22</v>
      </c>
      <c r="L3706" t="s">
        <v>22</v>
      </c>
      <c r="M3706" t="s">
        <v>23</v>
      </c>
      <c r="N3706" t="s">
        <v>22</v>
      </c>
      <c r="O3706" t="s">
        <v>23</v>
      </c>
      <c r="P3706" t="s">
        <v>29</v>
      </c>
      <c r="Q3706">
        <v>1</v>
      </c>
      <c r="R3706" t="s">
        <v>38</v>
      </c>
      <c r="S3706">
        <v>73</v>
      </c>
      <c r="T3706">
        <v>5163</v>
      </c>
      <c r="U3706">
        <v>0</v>
      </c>
    </row>
    <row r="3707" spans="1:21" x14ac:dyDescent="0.25">
      <c r="A3707" t="s">
        <v>3739</v>
      </c>
      <c r="B3707">
        <v>0</v>
      </c>
      <c r="C3707">
        <v>0</v>
      </c>
      <c r="D3707">
        <v>1</v>
      </c>
      <c r="E3707">
        <v>1</v>
      </c>
      <c r="F3707">
        <v>69</v>
      </c>
      <c r="G3707">
        <v>1</v>
      </c>
      <c r="H3707" t="s">
        <v>22</v>
      </c>
      <c r="I3707" t="s">
        <v>25</v>
      </c>
      <c r="J3707" t="s">
        <v>22</v>
      </c>
      <c r="K3707" t="s">
        <v>23</v>
      </c>
      <c r="L3707" t="s">
        <v>23</v>
      </c>
      <c r="M3707" t="s">
        <v>22</v>
      </c>
      <c r="N3707" t="s">
        <v>23</v>
      </c>
      <c r="O3707" t="s">
        <v>23</v>
      </c>
      <c r="P3707" t="s">
        <v>45</v>
      </c>
      <c r="Q3707">
        <v>0</v>
      </c>
      <c r="R3707" t="s">
        <v>38</v>
      </c>
      <c r="S3707">
        <v>61.4</v>
      </c>
      <c r="T3707">
        <v>4059.85</v>
      </c>
      <c r="U3707">
        <v>0</v>
      </c>
    </row>
    <row r="3708" spans="1:21" x14ac:dyDescent="0.25">
      <c r="A3708" t="s">
        <v>3740</v>
      </c>
      <c r="B3708">
        <v>1</v>
      </c>
      <c r="C3708">
        <v>0</v>
      </c>
      <c r="D3708">
        <v>0</v>
      </c>
      <c r="E3708">
        <v>0</v>
      </c>
      <c r="F3708">
        <v>26</v>
      </c>
      <c r="G3708">
        <v>1</v>
      </c>
      <c r="H3708" t="s">
        <v>22</v>
      </c>
      <c r="I3708" t="s">
        <v>35</v>
      </c>
      <c r="J3708" t="s">
        <v>23</v>
      </c>
      <c r="K3708" t="s">
        <v>23</v>
      </c>
      <c r="L3708" t="s">
        <v>22</v>
      </c>
      <c r="M3708" t="s">
        <v>22</v>
      </c>
      <c r="N3708" t="s">
        <v>23</v>
      </c>
      <c r="O3708" t="s">
        <v>23</v>
      </c>
      <c r="P3708" t="s">
        <v>26</v>
      </c>
      <c r="Q3708">
        <v>1</v>
      </c>
      <c r="R3708" t="s">
        <v>30</v>
      </c>
      <c r="S3708">
        <v>84.3</v>
      </c>
      <c r="T3708">
        <v>2281.6</v>
      </c>
      <c r="U3708">
        <v>0</v>
      </c>
    </row>
    <row r="3709" spans="1:21" x14ac:dyDescent="0.25">
      <c r="A3709" t="s">
        <v>3741</v>
      </c>
      <c r="B3709">
        <v>1</v>
      </c>
      <c r="C3709">
        <v>0</v>
      </c>
      <c r="D3709">
        <v>1</v>
      </c>
      <c r="E3709">
        <v>1</v>
      </c>
      <c r="F3709">
        <v>69</v>
      </c>
      <c r="G3709">
        <v>1</v>
      </c>
      <c r="H3709" t="s">
        <v>23</v>
      </c>
      <c r="I3709" t="s">
        <v>23</v>
      </c>
      <c r="J3709" t="s">
        <v>44</v>
      </c>
      <c r="K3709" t="s">
        <v>44</v>
      </c>
      <c r="L3709" t="s">
        <v>44</v>
      </c>
      <c r="M3709" t="s">
        <v>44</v>
      </c>
      <c r="N3709" t="s">
        <v>44</v>
      </c>
      <c r="O3709" t="s">
        <v>44</v>
      </c>
      <c r="P3709" t="s">
        <v>45</v>
      </c>
      <c r="Q3709">
        <v>0</v>
      </c>
      <c r="R3709" t="s">
        <v>33</v>
      </c>
      <c r="S3709">
        <v>19.899999999999999</v>
      </c>
      <c r="T3709">
        <v>1356.7</v>
      </c>
      <c r="U3709">
        <v>0</v>
      </c>
    </row>
    <row r="3710" spans="1:21" x14ac:dyDescent="0.25">
      <c r="A3710" t="s">
        <v>3742</v>
      </c>
      <c r="B3710">
        <v>1</v>
      </c>
      <c r="C3710">
        <v>0</v>
      </c>
      <c r="D3710">
        <v>0</v>
      </c>
      <c r="E3710">
        <v>0</v>
      </c>
      <c r="F3710">
        <v>11</v>
      </c>
      <c r="G3710">
        <v>1</v>
      </c>
      <c r="H3710" t="s">
        <v>23</v>
      </c>
      <c r="I3710" t="s">
        <v>23</v>
      </c>
      <c r="J3710" t="s">
        <v>44</v>
      </c>
      <c r="K3710" t="s">
        <v>44</v>
      </c>
      <c r="L3710" t="s">
        <v>44</v>
      </c>
      <c r="M3710" t="s">
        <v>44</v>
      </c>
      <c r="N3710" t="s">
        <v>44</v>
      </c>
      <c r="O3710" t="s">
        <v>44</v>
      </c>
      <c r="P3710" t="s">
        <v>45</v>
      </c>
      <c r="Q3710">
        <v>0</v>
      </c>
      <c r="R3710" t="s">
        <v>30</v>
      </c>
      <c r="S3710">
        <v>20.399999999999999</v>
      </c>
      <c r="T3710">
        <v>231.45</v>
      </c>
      <c r="U3710">
        <v>0</v>
      </c>
    </row>
    <row r="3711" spans="1:21" x14ac:dyDescent="0.25">
      <c r="A3711" t="s">
        <v>3743</v>
      </c>
      <c r="B3711">
        <v>1</v>
      </c>
      <c r="C3711">
        <v>0</v>
      </c>
      <c r="D3711">
        <v>0</v>
      </c>
      <c r="E3711">
        <v>0</v>
      </c>
      <c r="F3711">
        <v>1</v>
      </c>
      <c r="G3711">
        <v>1</v>
      </c>
      <c r="H3711" t="s">
        <v>22</v>
      </c>
      <c r="I3711" t="s">
        <v>25</v>
      </c>
      <c r="J3711" t="s">
        <v>23</v>
      </c>
      <c r="K3711" t="s">
        <v>23</v>
      </c>
      <c r="L3711" t="s">
        <v>23</v>
      </c>
      <c r="M3711" t="s">
        <v>23</v>
      </c>
      <c r="N3711" t="s">
        <v>23</v>
      </c>
      <c r="O3711" t="s">
        <v>23</v>
      </c>
      <c r="P3711" t="s">
        <v>26</v>
      </c>
      <c r="Q3711">
        <v>0</v>
      </c>
      <c r="R3711" t="s">
        <v>30</v>
      </c>
      <c r="S3711">
        <v>50.75</v>
      </c>
      <c r="T3711">
        <v>50.75</v>
      </c>
      <c r="U3711">
        <v>0</v>
      </c>
    </row>
    <row r="3712" spans="1:21" x14ac:dyDescent="0.25">
      <c r="A3712" t="s">
        <v>3744</v>
      </c>
      <c r="B3712">
        <v>1</v>
      </c>
      <c r="C3712">
        <v>0</v>
      </c>
      <c r="D3712">
        <v>1</v>
      </c>
      <c r="E3712">
        <v>1</v>
      </c>
      <c r="F3712">
        <v>10</v>
      </c>
      <c r="G3712">
        <v>1</v>
      </c>
      <c r="H3712" t="s">
        <v>23</v>
      </c>
      <c r="I3712" t="s">
        <v>23</v>
      </c>
      <c r="J3712" t="s">
        <v>44</v>
      </c>
      <c r="K3712" t="s">
        <v>44</v>
      </c>
      <c r="L3712" t="s">
        <v>44</v>
      </c>
      <c r="M3712" t="s">
        <v>44</v>
      </c>
      <c r="N3712" t="s">
        <v>44</v>
      </c>
      <c r="O3712" t="s">
        <v>44</v>
      </c>
      <c r="P3712" t="s">
        <v>29</v>
      </c>
      <c r="Q3712">
        <v>0</v>
      </c>
      <c r="R3712" t="s">
        <v>30</v>
      </c>
      <c r="S3712">
        <v>20.45</v>
      </c>
      <c r="T3712">
        <v>242.4</v>
      </c>
      <c r="U3712">
        <v>0</v>
      </c>
    </row>
    <row r="3713" spans="1:21" x14ac:dyDescent="0.25">
      <c r="A3713" t="s">
        <v>3745</v>
      </c>
      <c r="B3713">
        <v>0</v>
      </c>
      <c r="C3713">
        <v>0</v>
      </c>
      <c r="D3713">
        <v>1</v>
      </c>
      <c r="E3713">
        <v>1</v>
      </c>
      <c r="F3713">
        <v>55</v>
      </c>
      <c r="G3713">
        <v>1</v>
      </c>
      <c r="H3713" t="s">
        <v>22</v>
      </c>
      <c r="I3713" t="s">
        <v>25</v>
      </c>
      <c r="J3713" t="s">
        <v>22</v>
      </c>
      <c r="K3713" t="s">
        <v>22</v>
      </c>
      <c r="L3713" t="s">
        <v>23</v>
      </c>
      <c r="M3713" t="s">
        <v>22</v>
      </c>
      <c r="N3713" t="s">
        <v>23</v>
      </c>
      <c r="O3713" t="s">
        <v>22</v>
      </c>
      <c r="P3713" t="s">
        <v>29</v>
      </c>
      <c r="Q3713">
        <v>1</v>
      </c>
      <c r="R3713" t="s">
        <v>33</v>
      </c>
      <c r="S3713">
        <v>75.75</v>
      </c>
      <c r="T3713">
        <v>4264.25</v>
      </c>
      <c r="U3713">
        <v>0</v>
      </c>
    </row>
    <row r="3714" spans="1:21" x14ac:dyDescent="0.25">
      <c r="A3714" t="s">
        <v>3746</v>
      </c>
      <c r="B3714">
        <v>1</v>
      </c>
      <c r="C3714">
        <v>0</v>
      </c>
      <c r="D3714">
        <v>0</v>
      </c>
      <c r="E3714">
        <v>0</v>
      </c>
      <c r="F3714">
        <v>44</v>
      </c>
      <c r="G3714">
        <v>1</v>
      </c>
      <c r="H3714" t="s">
        <v>23</v>
      </c>
      <c r="I3714" t="s">
        <v>25</v>
      </c>
      <c r="J3714" t="s">
        <v>22</v>
      </c>
      <c r="K3714" t="s">
        <v>23</v>
      </c>
      <c r="L3714" t="s">
        <v>23</v>
      </c>
      <c r="M3714" t="s">
        <v>22</v>
      </c>
      <c r="N3714" t="s">
        <v>22</v>
      </c>
      <c r="O3714" t="s">
        <v>23</v>
      </c>
      <c r="P3714" t="s">
        <v>29</v>
      </c>
      <c r="Q3714">
        <v>0</v>
      </c>
      <c r="R3714" t="s">
        <v>27</v>
      </c>
      <c r="S3714">
        <v>65.400000000000006</v>
      </c>
      <c r="T3714">
        <v>2774.55</v>
      </c>
      <c r="U3714">
        <v>0</v>
      </c>
    </row>
    <row r="3715" spans="1:21" x14ac:dyDescent="0.25">
      <c r="A3715" t="s">
        <v>3747</v>
      </c>
      <c r="B3715">
        <v>1</v>
      </c>
      <c r="C3715">
        <v>1</v>
      </c>
      <c r="D3715">
        <v>1</v>
      </c>
      <c r="E3715">
        <v>0</v>
      </c>
      <c r="F3715">
        <v>46</v>
      </c>
      <c r="G3715">
        <v>1</v>
      </c>
      <c r="H3715" t="s">
        <v>23</v>
      </c>
      <c r="I3715" t="s">
        <v>35</v>
      </c>
      <c r="J3715" t="s">
        <v>23</v>
      </c>
      <c r="K3715" t="s">
        <v>23</v>
      </c>
      <c r="L3715" t="s">
        <v>23</v>
      </c>
      <c r="M3715" t="s">
        <v>23</v>
      </c>
      <c r="N3715" t="s">
        <v>23</v>
      </c>
      <c r="O3715" t="s">
        <v>22</v>
      </c>
      <c r="P3715" t="s">
        <v>26</v>
      </c>
      <c r="Q3715">
        <v>1</v>
      </c>
      <c r="R3715" t="s">
        <v>27</v>
      </c>
      <c r="S3715">
        <v>80.400000000000006</v>
      </c>
      <c r="T3715">
        <v>3605.2</v>
      </c>
      <c r="U3715">
        <v>1</v>
      </c>
    </row>
    <row r="3716" spans="1:21" x14ac:dyDescent="0.25">
      <c r="A3716" t="s">
        <v>3748</v>
      </c>
      <c r="B3716">
        <v>1</v>
      </c>
      <c r="C3716">
        <v>0</v>
      </c>
      <c r="D3716">
        <v>1</v>
      </c>
      <c r="E3716">
        <v>1</v>
      </c>
      <c r="F3716">
        <v>69</v>
      </c>
      <c r="G3716">
        <v>1</v>
      </c>
      <c r="H3716" t="s">
        <v>23</v>
      </c>
      <c r="I3716" t="s">
        <v>25</v>
      </c>
      <c r="J3716" t="s">
        <v>22</v>
      </c>
      <c r="K3716" t="s">
        <v>22</v>
      </c>
      <c r="L3716" t="s">
        <v>22</v>
      </c>
      <c r="M3716" t="s">
        <v>23</v>
      </c>
      <c r="N3716" t="s">
        <v>23</v>
      </c>
      <c r="O3716" t="s">
        <v>23</v>
      </c>
      <c r="P3716" t="s">
        <v>45</v>
      </c>
      <c r="Q3716">
        <v>1</v>
      </c>
      <c r="R3716" t="s">
        <v>33</v>
      </c>
      <c r="S3716">
        <v>59.75</v>
      </c>
      <c r="T3716">
        <v>4069.9</v>
      </c>
      <c r="U3716">
        <v>0</v>
      </c>
    </row>
    <row r="3717" spans="1:21" x14ac:dyDescent="0.25">
      <c r="A3717" t="s">
        <v>3749</v>
      </c>
      <c r="B3717">
        <v>1</v>
      </c>
      <c r="C3717">
        <v>1</v>
      </c>
      <c r="D3717">
        <v>0</v>
      </c>
      <c r="E3717">
        <v>0</v>
      </c>
      <c r="F3717">
        <v>11</v>
      </c>
      <c r="G3717">
        <v>1</v>
      </c>
      <c r="H3717" t="s">
        <v>23</v>
      </c>
      <c r="I3717" t="s">
        <v>35</v>
      </c>
      <c r="J3717" t="s">
        <v>23</v>
      </c>
      <c r="K3717" t="s">
        <v>23</v>
      </c>
      <c r="L3717" t="s">
        <v>23</v>
      </c>
      <c r="M3717" t="s">
        <v>23</v>
      </c>
      <c r="N3717" t="s">
        <v>23</v>
      </c>
      <c r="O3717" t="s">
        <v>22</v>
      </c>
      <c r="P3717" t="s">
        <v>26</v>
      </c>
      <c r="Q3717">
        <v>1</v>
      </c>
      <c r="R3717" t="s">
        <v>27</v>
      </c>
      <c r="S3717">
        <v>78.5</v>
      </c>
      <c r="T3717">
        <v>874.2</v>
      </c>
      <c r="U3717">
        <v>0</v>
      </c>
    </row>
    <row r="3718" spans="1:21" x14ac:dyDescent="0.25">
      <c r="A3718" t="s">
        <v>3750</v>
      </c>
      <c r="B3718">
        <v>0</v>
      </c>
      <c r="C3718">
        <v>0</v>
      </c>
      <c r="D3718">
        <v>1</v>
      </c>
      <c r="E3718">
        <v>0</v>
      </c>
      <c r="F3718">
        <v>11</v>
      </c>
      <c r="G3718">
        <v>1</v>
      </c>
      <c r="H3718" t="s">
        <v>22</v>
      </c>
      <c r="I3718" t="s">
        <v>35</v>
      </c>
      <c r="J3718" t="s">
        <v>23</v>
      </c>
      <c r="K3718" t="s">
        <v>22</v>
      </c>
      <c r="L3718" t="s">
        <v>23</v>
      </c>
      <c r="M3718" t="s">
        <v>23</v>
      </c>
      <c r="N3718" t="s">
        <v>22</v>
      </c>
      <c r="O3718" t="s">
        <v>22</v>
      </c>
      <c r="P3718" t="s">
        <v>26</v>
      </c>
      <c r="Q3718">
        <v>1</v>
      </c>
      <c r="R3718" t="s">
        <v>27</v>
      </c>
      <c r="S3718">
        <v>102</v>
      </c>
      <c r="T3718">
        <v>1145.3499999999999</v>
      </c>
      <c r="U3718">
        <v>1</v>
      </c>
    </row>
    <row r="3719" spans="1:21" x14ac:dyDescent="0.25">
      <c r="A3719" t="s">
        <v>3751</v>
      </c>
      <c r="B3719">
        <v>1</v>
      </c>
      <c r="C3719">
        <v>0</v>
      </c>
      <c r="D3719">
        <v>0</v>
      </c>
      <c r="E3719">
        <v>0</v>
      </c>
      <c r="F3719">
        <v>29</v>
      </c>
      <c r="G3719">
        <v>1</v>
      </c>
      <c r="H3719" t="s">
        <v>23</v>
      </c>
      <c r="I3719" t="s">
        <v>25</v>
      </c>
      <c r="J3719" t="s">
        <v>23</v>
      </c>
      <c r="K3719" t="s">
        <v>23</v>
      </c>
      <c r="L3719" t="s">
        <v>22</v>
      </c>
      <c r="M3719" t="s">
        <v>23</v>
      </c>
      <c r="N3719" t="s">
        <v>23</v>
      </c>
      <c r="O3719" t="s">
        <v>23</v>
      </c>
      <c r="P3719" t="s">
        <v>26</v>
      </c>
      <c r="Q3719">
        <v>0</v>
      </c>
      <c r="R3719" t="s">
        <v>33</v>
      </c>
      <c r="S3719">
        <v>48.95</v>
      </c>
      <c r="T3719">
        <v>1323.7</v>
      </c>
      <c r="U3719">
        <v>0</v>
      </c>
    </row>
    <row r="3720" spans="1:21" x14ac:dyDescent="0.25">
      <c r="A3720" t="s">
        <v>3752</v>
      </c>
      <c r="B3720">
        <v>0</v>
      </c>
      <c r="C3720">
        <v>0</v>
      </c>
      <c r="D3720">
        <v>1</v>
      </c>
      <c r="E3720">
        <v>0</v>
      </c>
      <c r="F3720">
        <v>57</v>
      </c>
      <c r="G3720">
        <v>1</v>
      </c>
      <c r="H3720" t="s">
        <v>22</v>
      </c>
      <c r="I3720" t="s">
        <v>35</v>
      </c>
      <c r="J3720" t="s">
        <v>22</v>
      </c>
      <c r="K3720" t="s">
        <v>23</v>
      </c>
      <c r="L3720" t="s">
        <v>23</v>
      </c>
      <c r="M3720" t="s">
        <v>23</v>
      </c>
      <c r="N3720" t="s">
        <v>22</v>
      </c>
      <c r="O3720" t="s">
        <v>22</v>
      </c>
      <c r="P3720" t="s">
        <v>26</v>
      </c>
      <c r="Q3720">
        <v>1</v>
      </c>
      <c r="R3720" t="s">
        <v>27</v>
      </c>
      <c r="S3720">
        <v>99.65</v>
      </c>
      <c r="T3720">
        <v>5497.05</v>
      </c>
      <c r="U3720">
        <v>0</v>
      </c>
    </row>
    <row r="3721" spans="1:21" x14ac:dyDescent="0.25">
      <c r="A3721" t="s">
        <v>3753</v>
      </c>
      <c r="B3721">
        <v>1</v>
      </c>
      <c r="C3721">
        <v>0</v>
      </c>
      <c r="D3721">
        <v>0</v>
      </c>
      <c r="E3721">
        <v>0</v>
      </c>
      <c r="F3721">
        <v>28</v>
      </c>
      <c r="G3721">
        <v>1</v>
      </c>
      <c r="H3721" t="s">
        <v>23</v>
      </c>
      <c r="I3721" t="s">
        <v>23</v>
      </c>
      <c r="J3721" t="s">
        <v>44</v>
      </c>
      <c r="K3721" t="s">
        <v>44</v>
      </c>
      <c r="L3721" t="s">
        <v>44</v>
      </c>
      <c r="M3721" t="s">
        <v>44</v>
      </c>
      <c r="N3721" t="s">
        <v>44</v>
      </c>
      <c r="O3721" t="s">
        <v>44</v>
      </c>
      <c r="P3721" t="s">
        <v>29</v>
      </c>
      <c r="Q3721">
        <v>0</v>
      </c>
      <c r="R3721" t="s">
        <v>38</v>
      </c>
      <c r="S3721">
        <v>18.25</v>
      </c>
      <c r="T3721">
        <v>534.70000000000005</v>
      </c>
      <c r="U3721">
        <v>0</v>
      </c>
    </row>
    <row r="3722" spans="1:21" x14ac:dyDescent="0.25">
      <c r="A3722" t="s">
        <v>3754</v>
      </c>
      <c r="B3722">
        <v>0</v>
      </c>
      <c r="C3722">
        <v>0</v>
      </c>
      <c r="D3722">
        <v>0</v>
      </c>
      <c r="E3722">
        <v>0</v>
      </c>
      <c r="F3722">
        <v>42</v>
      </c>
      <c r="G3722">
        <v>1</v>
      </c>
      <c r="H3722" t="s">
        <v>23</v>
      </c>
      <c r="I3722" t="s">
        <v>25</v>
      </c>
      <c r="J3722" t="s">
        <v>22</v>
      </c>
      <c r="K3722" t="s">
        <v>23</v>
      </c>
      <c r="L3722" t="s">
        <v>22</v>
      </c>
      <c r="M3722" t="s">
        <v>23</v>
      </c>
      <c r="N3722" t="s">
        <v>23</v>
      </c>
      <c r="O3722" t="s">
        <v>23</v>
      </c>
      <c r="P3722" t="s">
        <v>26</v>
      </c>
      <c r="Q3722">
        <v>0</v>
      </c>
      <c r="R3722" t="s">
        <v>38</v>
      </c>
      <c r="S3722">
        <v>54.55</v>
      </c>
      <c r="T3722">
        <v>2455.0500000000002</v>
      </c>
      <c r="U3722">
        <v>0</v>
      </c>
    </row>
    <row r="3723" spans="1:21" x14ac:dyDescent="0.25">
      <c r="A3723" t="s">
        <v>3755</v>
      </c>
      <c r="B3723">
        <v>0</v>
      </c>
      <c r="C3723">
        <v>0</v>
      </c>
      <c r="D3723">
        <v>0</v>
      </c>
      <c r="E3723">
        <v>0</v>
      </c>
      <c r="F3723">
        <v>2</v>
      </c>
      <c r="G3723">
        <v>1</v>
      </c>
      <c r="H3723" t="s">
        <v>23</v>
      </c>
      <c r="I3723" t="s">
        <v>23</v>
      </c>
      <c r="J3723" t="s">
        <v>44</v>
      </c>
      <c r="K3723" t="s">
        <v>44</v>
      </c>
      <c r="L3723" t="s">
        <v>44</v>
      </c>
      <c r="M3723" t="s">
        <v>44</v>
      </c>
      <c r="N3723" t="s">
        <v>44</v>
      </c>
      <c r="O3723" t="s">
        <v>44</v>
      </c>
      <c r="P3723" t="s">
        <v>26</v>
      </c>
      <c r="Q3723">
        <v>0</v>
      </c>
      <c r="R3723" t="s">
        <v>30</v>
      </c>
      <c r="S3723">
        <v>20.65</v>
      </c>
      <c r="T3723">
        <v>38.700000000000003</v>
      </c>
      <c r="U3723">
        <v>1</v>
      </c>
    </row>
    <row r="3724" spans="1:21" x14ac:dyDescent="0.25">
      <c r="A3724" t="s">
        <v>3756</v>
      </c>
      <c r="B3724">
        <v>1</v>
      </c>
      <c r="C3724">
        <v>0</v>
      </c>
      <c r="D3724">
        <v>0</v>
      </c>
      <c r="E3724">
        <v>1</v>
      </c>
      <c r="F3724">
        <v>23</v>
      </c>
      <c r="G3724">
        <v>0</v>
      </c>
      <c r="H3724" t="s">
        <v>24</v>
      </c>
      <c r="I3724" t="s">
        <v>25</v>
      </c>
      <c r="J3724" t="s">
        <v>22</v>
      </c>
      <c r="K3724" t="s">
        <v>22</v>
      </c>
      <c r="L3724" t="s">
        <v>23</v>
      </c>
      <c r="M3724" t="s">
        <v>22</v>
      </c>
      <c r="N3724" t="s">
        <v>23</v>
      </c>
      <c r="O3724" t="s">
        <v>23</v>
      </c>
      <c r="P3724" t="s">
        <v>29</v>
      </c>
      <c r="Q3724">
        <v>0</v>
      </c>
      <c r="R3724" t="s">
        <v>33</v>
      </c>
      <c r="S3724">
        <v>40.65</v>
      </c>
      <c r="T3724">
        <v>947.4</v>
      </c>
      <c r="U3724">
        <v>0</v>
      </c>
    </row>
    <row r="3725" spans="1:21" x14ac:dyDescent="0.25">
      <c r="A3725" t="s">
        <v>3757</v>
      </c>
      <c r="B3725">
        <v>0</v>
      </c>
      <c r="C3725">
        <v>0</v>
      </c>
      <c r="D3725">
        <v>1</v>
      </c>
      <c r="E3725">
        <v>1</v>
      </c>
      <c r="F3725">
        <v>18</v>
      </c>
      <c r="G3725">
        <v>1</v>
      </c>
      <c r="H3725" t="s">
        <v>23</v>
      </c>
      <c r="I3725" t="s">
        <v>23</v>
      </c>
      <c r="J3725" t="s">
        <v>44</v>
      </c>
      <c r="K3725" t="s">
        <v>44</v>
      </c>
      <c r="L3725" t="s">
        <v>44</v>
      </c>
      <c r="M3725" t="s">
        <v>44</v>
      </c>
      <c r="N3725" t="s">
        <v>44</v>
      </c>
      <c r="O3725" t="s">
        <v>44</v>
      </c>
      <c r="P3725" t="s">
        <v>26</v>
      </c>
      <c r="Q3725">
        <v>0</v>
      </c>
      <c r="R3725" t="s">
        <v>30</v>
      </c>
      <c r="S3725">
        <v>20.45</v>
      </c>
      <c r="T3725">
        <v>357</v>
      </c>
      <c r="U3725">
        <v>0</v>
      </c>
    </row>
    <row r="3726" spans="1:21" x14ac:dyDescent="0.25">
      <c r="A3726" t="s">
        <v>3758</v>
      </c>
      <c r="B3726">
        <v>1</v>
      </c>
      <c r="C3726">
        <v>0</v>
      </c>
      <c r="D3726">
        <v>1</v>
      </c>
      <c r="E3726">
        <v>1</v>
      </c>
      <c r="F3726">
        <v>62</v>
      </c>
      <c r="G3726">
        <v>1</v>
      </c>
      <c r="H3726" t="s">
        <v>22</v>
      </c>
      <c r="I3726" t="s">
        <v>23</v>
      </c>
      <c r="J3726" t="s">
        <v>44</v>
      </c>
      <c r="K3726" t="s">
        <v>44</v>
      </c>
      <c r="L3726" t="s">
        <v>44</v>
      </c>
      <c r="M3726" t="s">
        <v>44</v>
      </c>
      <c r="N3726" t="s">
        <v>44</v>
      </c>
      <c r="O3726" t="s">
        <v>44</v>
      </c>
      <c r="P3726" t="s">
        <v>29</v>
      </c>
      <c r="Q3726">
        <v>0</v>
      </c>
      <c r="R3726" t="s">
        <v>33</v>
      </c>
      <c r="S3726">
        <v>24.8</v>
      </c>
      <c r="T3726">
        <v>1476.25</v>
      </c>
      <c r="U3726">
        <v>0</v>
      </c>
    </row>
    <row r="3727" spans="1:21" x14ac:dyDescent="0.25">
      <c r="A3727" t="s">
        <v>3759</v>
      </c>
      <c r="B3727">
        <v>0</v>
      </c>
      <c r="C3727">
        <v>0</v>
      </c>
      <c r="D3727">
        <v>0</v>
      </c>
      <c r="E3727">
        <v>0</v>
      </c>
      <c r="F3727">
        <v>1</v>
      </c>
      <c r="G3727">
        <v>1</v>
      </c>
      <c r="H3727" t="s">
        <v>23</v>
      </c>
      <c r="I3727" t="s">
        <v>35</v>
      </c>
      <c r="J3727" t="s">
        <v>23</v>
      </c>
      <c r="K3727" t="s">
        <v>23</v>
      </c>
      <c r="L3727" t="s">
        <v>23</v>
      </c>
      <c r="M3727" t="s">
        <v>23</v>
      </c>
      <c r="N3727" t="s">
        <v>23</v>
      </c>
      <c r="O3727" t="s">
        <v>23</v>
      </c>
      <c r="P3727" t="s">
        <v>26</v>
      </c>
      <c r="Q3727">
        <v>1</v>
      </c>
      <c r="R3727" t="s">
        <v>30</v>
      </c>
      <c r="S3727">
        <v>70.8</v>
      </c>
      <c r="T3727">
        <v>70.8</v>
      </c>
      <c r="U3727">
        <v>1</v>
      </c>
    </row>
    <row r="3728" spans="1:21" x14ac:dyDescent="0.25">
      <c r="A3728" t="s">
        <v>3760</v>
      </c>
      <c r="B3728">
        <v>1</v>
      </c>
      <c r="C3728">
        <v>0</v>
      </c>
      <c r="D3728">
        <v>0</v>
      </c>
      <c r="E3728">
        <v>0</v>
      </c>
      <c r="F3728">
        <v>16</v>
      </c>
      <c r="G3728">
        <v>1</v>
      </c>
      <c r="H3728" t="s">
        <v>22</v>
      </c>
      <c r="I3728" t="s">
        <v>35</v>
      </c>
      <c r="J3728" t="s">
        <v>23</v>
      </c>
      <c r="K3728" t="s">
        <v>23</v>
      </c>
      <c r="L3728" t="s">
        <v>23</v>
      </c>
      <c r="M3728" t="s">
        <v>22</v>
      </c>
      <c r="N3728" t="s">
        <v>23</v>
      </c>
      <c r="O3728" t="s">
        <v>22</v>
      </c>
      <c r="P3728" t="s">
        <v>26</v>
      </c>
      <c r="Q3728">
        <v>1</v>
      </c>
      <c r="R3728" t="s">
        <v>38</v>
      </c>
      <c r="S3728">
        <v>89.05</v>
      </c>
      <c r="T3728">
        <v>1448.6</v>
      </c>
      <c r="U3728">
        <v>1</v>
      </c>
    </row>
    <row r="3729" spans="1:21" x14ac:dyDescent="0.25">
      <c r="A3729" t="s">
        <v>3761</v>
      </c>
      <c r="B3729">
        <v>0</v>
      </c>
      <c r="C3729">
        <v>0</v>
      </c>
      <c r="D3729">
        <v>0</v>
      </c>
      <c r="E3729">
        <v>0</v>
      </c>
      <c r="F3729">
        <v>3</v>
      </c>
      <c r="G3729">
        <v>1</v>
      </c>
      <c r="H3729" t="s">
        <v>22</v>
      </c>
      <c r="I3729" t="s">
        <v>35</v>
      </c>
      <c r="J3729" t="s">
        <v>23</v>
      </c>
      <c r="K3729" t="s">
        <v>23</v>
      </c>
      <c r="L3729" t="s">
        <v>23</v>
      </c>
      <c r="M3729" t="s">
        <v>23</v>
      </c>
      <c r="N3729" t="s">
        <v>22</v>
      </c>
      <c r="O3729" t="s">
        <v>22</v>
      </c>
      <c r="P3729" t="s">
        <v>26</v>
      </c>
      <c r="Q3729">
        <v>1</v>
      </c>
      <c r="R3729" t="s">
        <v>27</v>
      </c>
      <c r="S3729">
        <v>96.6</v>
      </c>
      <c r="T3729">
        <v>291.89999999999998</v>
      </c>
      <c r="U3729">
        <v>1</v>
      </c>
    </row>
    <row r="3730" spans="1:21" x14ac:dyDescent="0.25">
      <c r="A3730" t="s">
        <v>3762</v>
      </c>
      <c r="B3730">
        <v>1</v>
      </c>
      <c r="C3730">
        <v>0</v>
      </c>
      <c r="D3730">
        <v>0</v>
      </c>
      <c r="E3730">
        <v>0</v>
      </c>
      <c r="F3730">
        <v>67</v>
      </c>
      <c r="G3730">
        <v>1</v>
      </c>
      <c r="H3730" t="s">
        <v>22</v>
      </c>
      <c r="I3730" t="s">
        <v>25</v>
      </c>
      <c r="J3730" t="s">
        <v>22</v>
      </c>
      <c r="K3730" t="s">
        <v>22</v>
      </c>
      <c r="L3730" t="s">
        <v>22</v>
      </c>
      <c r="M3730" t="s">
        <v>22</v>
      </c>
      <c r="N3730" t="s">
        <v>22</v>
      </c>
      <c r="O3730" t="s">
        <v>22</v>
      </c>
      <c r="P3730" t="s">
        <v>29</v>
      </c>
      <c r="Q3730">
        <v>1</v>
      </c>
      <c r="R3730" t="s">
        <v>33</v>
      </c>
      <c r="S3730">
        <v>88.8</v>
      </c>
      <c r="T3730">
        <v>5903.15</v>
      </c>
      <c r="U3730">
        <v>0</v>
      </c>
    </row>
    <row r="3731" spans="1:21" x14ac:dyDescent="0.25">
      <c r="A3731" t="s">
        <v>3763</v>
      </c>
      <c r="B3731">
        <v>1</v>
      </c>
      <c r="C3731">
        <v>0</v>
      </c>
      <c r="D3731">
        <v>0</v>
      </c>
      <c r="E3731">
        <v>0</v>
      </c>
      <c r="F3731">
        <v>62</v>
      </c>
      <c r="G3731">
        <v>1</v>
      </c>
      <c r="H3731" t="s">
        <v>23</v>
      </c>
      <c r="I3731" t="s">
        <v>23</v>
      </c>
      <c r="J3731" t="s">
        <v>44</v>
      </c>
      <c r="K3731" t="s">
        <v>44</v>
      </c>
      <c r="L3731" t="s">
        <v>44</v>
      </c>
      <c r="M3731" t="s">
        <v>44</v>
      </c>
      <c r="N3731" t="s">
        <v>44</v>
      </c>
      <c r="O3731" t="s">
        <v>44</v>
      </c>
      <c r="P3731" t="s">
        <v>45</v>
      </c>
      <c r="Q3731">
        <v>1</v>
      </c>
      <c r="R3731" t="s">
        <v>38</v>
      </c>
      <c r="S3731">
        <v>20.05</v>
      </c>
      <c r="T3731">
        <v>1201.6500000000001</v>
      </c>
      <c r="U3731">
        <v>0</v>
      </c>
    </row>
    <row r="3732" spans="1:21" x14ac:dyDescent="0.25">
      <c r="A3732" t="s">
        <v>3764</v>
      </c>
      <c r="B3732">
        <v>0</v>
      </c>
      <c r="C3732">
        <v>0</v>
      </c>
      <c r="D3732">
        <v>1</v>
      </c>
      <c r="E3732">
        <v>0</v>
      </c>
      <c r="F3732">
        <v>57</v>
      </c>
      <c r="G3732">
        <v>1</v>
      </c>
      <c r="H3732" t="s">
        <v>22</v>
      </c>
      <c r="I3732" t="s">
        <v>35</v>
      </c>
      <c r="J3732" t="s">
        <v>23</v>
      </c>
      <c r="K3732" t="s">
        <v>22</v>
      </c>
      <c r="L3732" t="s">
        <v>22</v>
      </c>
      <c r="M3732" t="s">
        <v>23</v>
      </c>
      <c r="N3732" t="s">
        <v>22</v>
      </c>
      <c r="O3732" t="s">
        <v>22</v>
      </c>
      <c r="P3732" t="s">
        <v>26</v>
      </c>
      <c r="Q3732">
        <v>1</v>
      </c>
      <c r="R3732" t="s">
        <v>38</v>
      </c>
      <c r="S3732">
        <v>104.5</v>
      </c>
      <c r="T3732">
        <v>5921.35</v>
      </c>
      <c r="U3732">
        <v>1</v>
      </c>
    </row>
    <row r="3733" spans="1:21" x14ac:dyDescent="0.25">
      <c r="A3733" t="s">
        <v>3765</v>
      </c>
      <c r="B3733">
        <v>1</v>
      </c>
      <c r="C3733">
        <v>0</v>
      </c>
      <c r="D3733">
        <v>0</v>
      </c>
      <c r="E3733">
        <v>0</v>
      </c>
      <c r="F3733">
        <v>2</v>
      </c>
      <c r="G3733">
        <v>1</v>
      </c>
      <c r="H3733" t="s">
        <v>23</v>
      </c>
      <c r="I3733" t="s">
        <v>35</v>
      </c>
      <c r="J3733" t="s">
        <v>23</v>
      </c>
      <c r="K3733" t="s">
        <v>23</v>
      </c>
      <c r="L3733" t="s">
        <v>23</v>
      </c>
      <c r="M3733" t="s">
        <v>23</v>
      </c>
      <c r="N3733" t="s">
        <v>23</v>
      </c>
      <c r="O3733" t="s">
        <v>23</v>
      </c>
      <c r="P3733" t="s">
        <v>26</v>
      </c>
      <c r="Q3733">
        <v>1</v>
      </c>
      <c r="R3733" t="s">
        <v>27</v>
      </c>
      <c r="S3733">
        <v>69.8</v>
      </c>
      <c r="T3733">
        <v>146.65</v>
      </c>
      <c r="U3733">
        <v>0</v>
      </c>
    </row>
    <row r="3734" spans="1:21" x14ac:dyDescent="0.25">
      <c r="A3734" t="s">
        <v>3766</v>
      </c>
      <c r="B3734">
        <v>0</v>
      </c>
      <c r="C3734">
        <v>0</v>
      </c>
      <c r="D3734">
        <v>1</v>
      </c>
      <c r="E3734">
        <v>1</v>
      </c>
      <c r="F3734">
        <v>23</v>
      </c>
      <c r="G3734">
        <v>1</v>
      </c>
      <c r="H3734" t="s">
        <v>22</v>
      </c>
      <c r="I3734" t="s">
        <v>25</v>
      </c>
      <c r="J3734" t="s">
        <v>22</v>
      </c>
      <c r="K3734" t="s">
        <v>23</v>
      </c>
      <c r="L3734" t="s">
        <v>22</v>
      </c>
      <c r="M3734" t="s">
        <v>22</v>
      </c>
      <c r="N3734" t="s">
        <v>22</v>
      </c>
      <c r="O3734" t="s">
        <v>23</v>
      </c>
      <c r="P3734" t="s">
        <v>45</v>
      </c>
      <c r="Q3734">
        <v>1</v>
      </c>
      <c r="R3734" t="s">
        <v>33</v>
      </c>
      <c r="S3734">
        <v>77.150000000000006</v>
      </c>
      <c r="T3734">
        <v>1759.4</v>
      </c>
      <c r="U3734">
        <v>0</v>
      </c>
    </row>
    <row r="3735" spans="1:21" x14ac:dyDescent="0.25">
      <c r="A3735" t="s">
        <v>3767</v>
      </c>
      <c r="B3735">
        <v>0</v>
      </c>
      <c r="C3735">
        <v>0</v>
      </c>
      <c r="D3735">
        <v>0</v>
      </c>
      <c r="E3735">
        <v>1</v>
      </c>
      <c r="F3735">
        <v>25</v>
      </c>
      <c r="G3735">
        <v>0</v>
      </c>
      <c r="H3735" t="s">
        <v>24</v>
      </c>
      <c r="I3735" t="s">
        <v>25</v>
      </c>
      <c r="J3735" t="s">
        <v>22</v>
      </c>
      <c r="K3735" t="s">
        <v>23</v>
      </c>
      <c r="L3735" t="s">
        <v>23</v>
      </c>
      <c r="M3735" t="s">
        <v>22</v>
      </c>
      <c r="N3735" t="s">
        <v>23</v>
      </c>
      <c r="O3735" t="s">
        <v>23</v>
      </c>
      <c r="P3735" t="s">
        <v>45</v>
      </c>
      <c r="Q3735">
        <v>0</v>
      </c>
      <c r="R3735" t="s">
        <v>33</v>
      </c>
      <c r="S3735">
        <v>35.049999999999997</v>
      </c>
      <c r="T3735">
        <v>844.45</v>
      </c>
      <c r="U3735">
        <v>0</v>
      </c>
    </row>
    <row r="3736" spans="1:21" x14ac:dyDescent="0.25">
      <c r="A3736" t="s">
        <v>3768</v>
      </c>
      <c r="B3736">
        <v>0</v>
      </c>
      <c r="C3736">
        <v>1</v>
      </c>
      <c r="D3736">
        <v>0</v>
      </c>
      <c r="E3736">
        <v>0</v>
      </c>
      <c r="F3736">
        <v>72</v>
      </c>
      <c r="G3736">
        <v>1</v>
      </c>
      <c r="H3736" t="s">
        <v>22</v>
      </c>
      <c r="I3736" t="s">
        <v>35</v>
      </c>
      <c r="J3736" t="s">
        <v>23</v>
      </c>
      <c r="K3736" t="s">
        <v>22</v>
      </c>
      <c r="L3736" t="s">
        <v>22</v>
      </c>
      <c r="M3736" t="s">
        <v>22</v>
      </c>
      <c r="N3736" t="s">
        <v>22</v>
      </c>
      <c r="O3736" t="s">
        <v>22</v>
      </c>
      <c r="P3736" t="s">
        <v>45</v>
      </c>
      <c r="Q3736">
        <v>1</v>
      </c>
      <c r="R3736" t="s">
        <v>33</v>
      </c>
      <c r="S3736">
        <v>108.1</v>
      </c>
      <c r="T3736">
        <v>7774.05</v>
      </c>
      <c r="U3736">
        <v>0</v>
      </c>
    </row>
    <row r="3737" spans="1:21" x14ac:dyDescent="0.25">
      <c r="A3737" t="s">
        <v>3769</v>
      </c>
      <c r="B3737">
        <v>0</v>
      </c>
      <c r="C3737">
        <v>0</v>
      </c>
      <c r="D3737">
        <v>1</v>
      </c>
      <c r="E3737">
        <v>0</v>
      </c>
      <c r="F3737">
        <v>2</v>
      </c>
      <c r="G3737">
        <v>1</v>
      </c>
      <c r="H3737" t="s">
        <v>22</v>
      </c>
      <c r="I3737" t="s">
        <v>35</v>
      </c>
      <c r="J3737" t="s">
        <v>23</v>
      </c>
      <c r="K3737" t="s">
        <v>23</v>
      </c>
      <c r="L3737" t="s">
        <v>23</v>
      </c>
      <c r="M3737" t="s">
        <v>23</v>
      </c>
      <c r="N3737" t="s">
        <v>22</v>
      </c>
      <c r="O3737" t="s">
        <v>23</v>
      </c>
      <c r="P3737" t="s">
        <v>26</v>
      </c>
      <c r="Q3737">
        <v>1</v>
      </c>
      <c r="R3737" t="s">
        <v>27</v>
      </c>
      <c r="S3737">
        <v>84.05</v>
      </c>
      <c r="T3737">
        <v>134.05000000000001</v>
      </c>
      <c r="U3737">
        <v>0</v>
      </c>
    </row>
    <row r="3738" spans="1:21" x14ac:dyDescent="0.25">
      <c r="A3738" t="s">
        <v>3770</v>
      </c>
      <c r="B3738">
        <v>0</v>
      </c>
      <c r="C3738">
        <v>0</v>
      </c>
      <c r="D3738">
        <v>0</v>
      </c>
      <c r="E3738">
        <v>0</v>
      </c>
      <c r="F3738">
        <v>8</v>
      </c>
      <c r="G3738">
        <v>1</v>
      </c>
      <c r="H3738" t="s">
        <v>23</v>
      </c>
      <c r="I3738" t="s">
        <v>23</v>
      </c>
      <c r="J3738" t="s">
        <v>44</v>
      </c>
      <c r="K3738" t="s">
        <v>44</v>
      </c>
      <c r="L3738" t="s">
        <v>44</v>
      </c>
      <c r="M3738" t="s">
        <v>44</v>
      </c>
      <c r="N3738" t="s">
        <v>44</v>
      </c>
      <c r="O3738" t="s">
        <v>44</v>
      </c>
      <c r="P3738" t="s">
        <v>29</v>
      </c>
      <c r="Q3738">
        <v>1</v>
      </c>
      <c r="R3738" t="s">
        <v>33</v>
      </c>
      <c r="S3738">
        <v>20.2</v>
      </c>
      <c r="T3738">
        <v>140.94999999999999</v>
      </c>
      <c r="U3738">
        <v>0</v>
      </c>
    </row>
    <row r="3739" spans="1:21" x14ac:dyDescent="0.25">
      <c r="A3739" t="s">
        <v>3771</v>
      </c>
      <c r="B3739">
        <v>0</v>
      </c>
      <c r="C3739">
        <v>0</v>
      </c>
      <c r="D3739">
        <v>0</v>
      </c>
      <c r="E3739">
        <v>0</v>
      </c>
      <c r="F3739">
        <v>5</v>
      </c>
      <c r="G3739">
        <v>1</v>
      </c>
      <c r="H3739" t="s">
        <v>22</v>
      </c>
      <c r="I3739" t="s">
        <v>25</v>
      </c>
      <c r="J3739" t="s">
        <v>23</v>
      </c>
      <c r="K3739" t="s">
        <v>23</v>
      </c>
      <c r="L3739" t="s">
        <v>23</v>
      </c>
      <c r="M3739" t="s">
        <v>23</v>
      </c>
      <c r="N3739" t="s">
        <v>23</v>
      </c>
      <c r="O3739" t="s">
        <v>23</v>
      </c>
      <c r="P3739" t="s">
        <v>26</v>
      </c>
      <c r="Q3739">
        <v>1</v>
      </c>
      <c r="R3739" t="s">
        <v>30</v>
      </c>
      <c r="S3739">
        <v>50.6</v>
      </c>
      <c r="T3739">
        <v>249.95</v>
      </c>
      <c r="U3739">
        <v>1</v>
      </c>
    </row>
    <row r="3740" spans="1:21" x14ac:dyDescent="0.25">
      <c r="A3740" t="s">
        <v>3772</v>
      </c>
      <c r="B3740">
        <v>1</v>
      </c>
      <c r="C3740">
        <v>0</v>
      </c>
      <c r="D3740">
        <v>0</v>
      </c>
      <c r="E3740">
        <v>0</v>
      </c>
      <c r="F3740">
        <v>35</v>
      </c>
      <c r="G3740">
        <v>0</v>
      </c>
      <c r="H3740" t="s">
        <v>24</v>
      </c>
      <c r="I3740" t="s">
        <v>25</v>
      </c>
      <c r="J3740" t="s">
        <v>23</v>
      </c>
      <c r="K3740" t="s">
        <v>23</v>
      </c>
      <c r="L3740" t="s">
        <v>22</v>
      </c>
      <c r="M3740" t="s">
        <v>23</v>
      </c>
      <c r="N3740" t="s">
        <v>22</v>
      </c>
      <c r="O3740" t="s">
        <v>22</v>
      </c>
      <c r="P3740" t="s">
        <v>26</v>
      </c>
      <c r="Q3740">
        <v>0</v>
      </c>
      <c r="R3740" t="s">
        <v>27</v>
      </c>
      <c r="S3740">
        <v>49.2</v>
      </c>
      <c r="T3740">
        <v>1701.65</v>
      </c>
      <c r="U3740">
        <v>0</v>
      </c>
    </row>
    <row r="3741" spans="1:21" x14ac:dyDescent="0.25">
      <c r="A3741" t="s">
        <v>3773</v>
      </c>
      <c r="B3741">
        <v>1</v>
      </c>
      <c r="C3741">
        <v>0</v>
      </c>
      <c r="D3741">
        <v>0</v>
      </c>
      <c r="E3741">
        <v>0</v>
      </c>
      <c r="F3741">
        <v>24</v>
      </c>
      <c r="G3741">
        <v>1</v>
      </c>
      <c r="H3741" t="s">
        <v>22</v>
      </c>
      <c r="I3741" t="s">
        <v>23</v>
      </c>
      <c r="J3741" t="s">
        <v>44</v>
      </c>
      <c r="K3741" t="s">
        <v>44</v>
      </c>
      <c r="L3741" t="s">
        <v>44</v>
      </c>
      <c r="M3741" t="s">
        <v>44</v>
      </c>
      <c r="N3741" t="s">
        <v>44</v>
      </c>
      <c r="O3741" t="s">
        <v>44</v>
      </c>
      <c r="P3741" t="s">
        <v>29</v>
      </c>
      <c r="Q3741">
        <v>0</v>
      </c>
      <c r="R3741" t="s">
        <v>27</v>
      </c>
      <c r="S3741">
        <v>24.6</v>
      </c>
      <c r="T3741">
        <v>592.65</v>
      </c>
      <c r="U3741">
        <v>0</v>
      </c>
    </row>
    <row r="3742" spans="1:21" x14ac:dyDescent="0.25">
      <c r="A3742" t="s">
        <v>3774</v>
      </c>
      <c r="B3742">
        <v>0</v>
      </c>
      <c r="C3742">
        <v>0</v>
      </c>
      <c r="D3742">
        <v>1</v>
      </c>
      <c r="E3742">
        <v>1</v>
      </c>
      <c r="F3742">
        <v>2</v>
      </c>
      <c r="G3742">
        <v>1</v>
      </c>
      <c r="H3742" t="s">
        <v>23</v>
      </c>
      <c r="I3742" t="s">
        <v>35</v>
      </c>
      <c r="J3742" t="s">
        <v>23</v>
      </c>
      <c r="K3742" t="s">
        <v>23</v>
      </c>
      <c r="L3742" t="s">
        <v>23</v>
      </c>
      <c r="M3742" t="s">
        <v>23</v>
      </c>
      <c r="N3742" t="s">
        <v>23</v>
      </c>
      <c r="O3742" t="s">
        <v>23</v>
      </c>
      <c r="P3742" t="s">
        <v>26</v>
      </c>
      <c r="Q3742">
        <v>1</v>
      </c>
      <c r="R3742" t="s">
        <v>27</v>
      </c>
      <c r="S3742">
        <v>71.650000000000006</v>
      </c>
      <c r="T3742">
        <v>135.75</v>
      </c>
      <c r="U3742">
        <v>0</v>
      </c>
    </row>
    <row r="3743" spans="1:21" x14ac:dyDescent="0.25">
      <c r="A3743" t="s">
        <v>3775</v>
      </c>
      <c r="B3743">
        <v>1</v>
      </c>
      <c r="C3743">
        <v>0</v>
      </c>
      <c r="D3743">
        <v>1</v>
      </c>
      <c r="E3743">
        <v>1</v>
      </c>
      <c r="F3743">
        <v>72</v>
      </c>
      <c r="G3743">
        <v>1</v>
      </c>
      <c r="H3743" t="s">
        <v>22</v>
      </c>
      <c r="I3743" t="s">
        <v>35</v>
      </c>
      <c r="J3743" t="s">
        <v>22</v>
      </c>
      <c r="K3743" t="s">
        <v>22</v>
      </c>
      <c r="L3743" t="s">
        <v>22</v>
      </c>
      <c r="M3743" t="s">
        <v>22</v>
      </c>
      <c r="N3743" t="s">
        <v>23</v>
      </c>
      <c r="O3743" t="s">
        <v>22</v>
      </c>
      <c r="P3743" t="s">
        <v>45</v>
      </c>
      <c r="Q3743">
        <v>1</v>
      </c>
      <c r="R3743" t="s">
        <v>38</v>
      </c>
      <c r="S3743">
        <v>104.9</v>
      </c>
      <c r="T3743">
        <v>7732.65</v>
      </c>
      <c r="U3743">
        <v>0</v>
      </c>
    </row>
    <row r="3744" spans="1:21" x14ac:dyDescent="0.25">
      <c r="A3744" t="s">
        <v>3776</v>
      </c>
      <c r="B3744">
        <v>0</v>
      </c>
      <c r="C3744">
        <v>0</v>
      </c>
      <c r="D3744">
        <v>0</v>
      </c>
      <c r="E3744">
        <v>0</v>
      </c>
      <c r="F3744">
        <v>41</v>
      </c>
      <c r="G3744">
        <v>1</v>
      </c>
      <c r="H3744" t="s">
        <v>22</v>
      </c>
      <c r="I3744" t="s">
        <v>35</v>
      </c>
      <c r="J3744" t="s">
        <v>22</v>
      </c>
      <c r="K3744" t="s">
        <v>22</v>
      </c>
      <c r="L3744" t="s">
        <v>22</v>
      </c>
      <c r="M3744" t="s">
        <v>22</v>
      </c>
      <c r="N3744" t="s">
        <v>22</v>
      </c>
      <c r="O3744" t="s">
        <v>23</v>
      </c>
      <c r="P3744" t="s">
        <v>26</v>
      </c>
      <c r="Q3744">
        <v>1</v>
      </c>
      <c r="R3744" t="s">
        <v>27</v>
      </c>
      <c r="S3744">
        <v>106.5</v>
      </c>
      <c r="T3744">
        <v>4282.3999999999996</v>
      </c>
      <c r="U3744">
        <v>0</v>
      </c>
    </row>
    <row r="3745" spans="1:21" x14ac:dyDescent="0.25">
      <c r="A3745" t="s">
        <v>3777</v>
      </c>
      <c r="B3745">
        <v>1</v>
      </c>
      <c r="C3745">
        <v>0</v>
      </c>
      <c r="D3745">
        <v>0</v>
      </c>
      <c r="E3745">
        <v>1</v>
      </c>
      <c r="F3745">
        <v>4</v>
      </c>
      <c r="G3745">
        <v>1</v>
      </c>
      <c r="H3745" t="s">
        <v>23</v>
      </c>
      <c r="I3745" t="s">
        <v>25</v>
      </c>
      <c r="J3745" t="s">
        <v>22</v>
      </c>
      <c r="K3745" t="s">
        <v>23</v>
      </c>
      <c r="L3745" t="s">
        <v>23</v>
      </c>
      <c r="M3745" t="s">
        <v>23</v>
      </c>
      <c r="N3745" t="s">
        <v>23</v>
      </c>
      <c r="O3745" t="s">
        <v>23</v>
      </c>
      <c r="P3745" t="s">
        <v>26</v>
      </c>
      <c r="Q3745">
        <v>0</v>
      </c>
      <c r="R3745" t="s">
        <v>27</v>
      </c>
      <c r="S3745">
        <v>49.35</v>
      </c>
      <c r="T3745">
        <v>219.65</v>
      </c>
      <c r="U3745">
        <v>1</v>
      </c>
    </row>
    <row r="3746" spans="1:21" x14ac:dyDescent="0.25">
      <c r="A3746" t="s">
        <v>3778</v>
      </c>
      <c r="B3746">
        <v>1</v>
      </c>
      <c r="C3746">
        <v>0</v>
      </c>
      <c r="D3746">
        <v>0</v>
      </c>
      <c r="E3746">
        <v>0</v>
      </c>
      <c r="F3746">
        <v>26</v>
      </c>
      <c r="G3746">
        <v>1</v>
      </c>
      <c r="H3746" t="s">
        <v>23</v>
      </c>
      <c r="I3746" t="s">
        <v>35</v>
      </c>
      <c r="J3746" t="s">
        <v>23</v>
      </c>
      <c r="K3746" t="s">
        <v>22</v>
      </c>
      <c r="L3746" t="s">
        <v>23</v>
      </c>
      <c r="M3746" t="s">
        <v>23</v>
      </c>
      <c r="N3746" t="s">
        <v>23</v>
      </c>
      <c r="O3746" t="s">
        <v>23</v>
      </c>
      <c r="P3746" t="s">
        <v>29</v>
      </c>
      <c r="Q3746">
        <v>0</v>
      </c>
      <c r="R3746" t="s">
        <v>33</v>
      </c>
      <c r="S3746">
        <v>75.5</v>
      </c>
      <c r="T3746">
        <v>2018.1</v>
      </c>
      <c r="U3746">
        <v>0</v>
      </c>
    </row>
    <row r="3747" spans="1:21" x14ac:dyDescent="0.25">
      <c r="A3747" t="s">
        <v>3779</v>
      </c>
      <c r="B3747">
        <v>1</v>
      </c>
      <c r="C3747">
        <v>0</v>
      </c>
      <c r="D3747">
        <v>0</v>
      </c>
      <c r="E3747">
        <v>0</v>
      </c>
      <c r="F3747">
        <v>7</v>
      </c>
      <c r="G3747">
        <v>1</v>
      </c>
      <c r="H3747" t="s">
        <v>23</v>
      </c>
      <c r="I3747" t="s">
        <v>35</v>
      </c>
      <c r="J3747" t="s">
        <v>23</v>
      </c>
      <c r="K3747" t="s">
        <v>22</v>
      </c>
      <c r="L3747" t="s">
        <v>23</v>
      </c>
      <c r="M3747" t="s">
        <v>23</v>
      </c>
      <c r="N3747" t="s">
        <v>22</v>
      </c>
      <c r="O3747" t="s">
        <v>22</v>
      </c>
      <c r="P3747" t="s">
        <v>26</v>
      </c>
      <c r="Q3747">
        <v>1</v>
      </c>
      <c r="R3747" t="s">
        <v>27</v>
      </c>
      <c r="S3747">
        <v>94.25</v>
      </c>
      <c r="T3747">
        <v>669</v>
      </c>
      <c r="U3747">
        <v>1</v>
      </c>
    </row>
    <row r="3748" spans="1:21" x14ac:dyDescent="0.25">
      <c r="A3748" t="s">
        <v>3780</v>
      </c>
      <c r="B3748">
        <v>0</v>
      </c>
      <c r="C3748">
        <v>0</v>
      </c>
      <c r="D3748">
        <v>1</v>
      </c>
      <c r="E3748">
        <v>0</v>
      </c>
      <c r="F3748">
        <v>1</v>
      </c>
      <c r="G3748">
        <v>1</v>
      </c>
      <c r="H3748" t="s">
        <v>23</v>
      </c>
      <c r="I3748" t="s">
        <v>35</v>
      </c>
      <c r="J3748" t="s">
        <v>23</v>
      </c>
      <c r="K3748" t="s">
        <v>23</v>
      </c>
      <c r="L3748" t="s">
        <v>23</v>
      </c>
      <c r="M3748" t="s">
        <v>23</v>
      </c>
      <c r="N3748" t="s">
        <v>23</v>
      </c>
      <c r="O3748" t="s">
        <v>23</v>
      </c>
      <c r="P3748" t="s">
        <v>26</v>
      </c>
      <c r="Q3748">
        <v>1</v>
      </c>
      <c r="R3748" t="s">
        <v>27</v>
      </c>
      <c r="S3748">
        <v>68.95</v>
      </c>
      <c r="T3748">
        <v>68.95</v>
      </c>
      <c r="U3748">
        <v>1</v>
      </c>
    </row>
    <row r="3749" spans="1:21" x14ac:dyDescent="0.25">
      <c r="A3749" t="s">
        <v>3781</v>
      </c>
      <c r="B3749">
        <v>0</v>
      </c>
      <c r="C3749">
        <v>0</v>
      </c>
      <c r="D3749">
        <v>1</v>
      </c>
      <c r="E3749">
        <v>1</v>
      </c>
      <c r="F3749">
        <v>4</v>
      </c>
      <c r="G3749">
        <v>1</v>
      </c>
      <c r="H3749" t="s">
        <v>22</v>
      </c>
      <c r="I3749" t="s">
        <v>25</v>
      </c>
      <c r="J3749" t="s">
        <v>23</v>
      </c>
      <c r="K3749" t="s">
        <v>22</v>
      </c>
      <c r="L3749" t="s">
        <v>23</v>
      </c>
      <c r="M3749" t="s">
        <v>22</v>
      </c>
      <c r="N3749" t="s">
        <v>23</v>
      </c>
      <c r="O3749" t="s">
        <v>23</v>
      </c>
      <c r="P3749" t="s">
        <v>26</v>
      </c>
      <c r="Q3749">
        <v>1</v>
      </c>
      <c r="R3749" t="s">
        <v>30</v>
      </c>
      <c r="S3749">
        <v>58.5</v>
      </c>
      <c r="T3749">
        <v>224.85</v>
      </c>
      <c r="U3749">
        <v>0</v>
      </c>
    </row>
    <row r="3750" spans="1:21" x14ac:dyDescent="0.25">
      <c r="A3750" t="s">
        <v>3782</v>
      </c>
      <c r="B3750">
        <v>1</v>
      </c>
      <c r="C3750">
        <v>0</v>
      </c>
      <c r="D3750">
        <v>0</v>
      </c>
      <c r="E3750">
        <v>0</v>
      </c>
      <c r="F3750">
        <v>48</v>
      </c>
      <c r="G3750">
        <v>1</v>
      </c>
      <c r="H3750" t="s">
        <v>23</v>
      </c>
      <c r="I3750" t="s">
        <v>25</v>
      </c>
      <c r="J3750" t="s">
        <v>23</v>
      </c>
      <c r="K3750" t="s">
        <v>22</v>
      </c>
      <c r="L3750" t="s">
        <v>22</v>
      </c>
      <c r="M3750" t="s">
        <v>22</v>
      </c>
      <c r="N3750" t="s">
        <v>22</v>
      </c>
      <c r="O3750" t="s">
        <v>22</v>
      </c>
      <c r="P3750" t="s">
        <v>45</v>
      </c>
      <c r="Q3750">
        <v>0</v>
      </c>
      <c r="R3750" t="s">
        <v>38</v>
      </c>
      <c r="S3750">
        <v>78.900000000000006</v>
      </c>
      <c r="T3750">
        <v>3771.5</v>
      </c>
      <c r="U3750">
        <v>0</v>
      </c>
    </row>
    <row r="3751" spans="1:21" x14ac:dyDescent="0.25">
      <c r="A3751" t="s">
        <v>3783</v>
      </c>
      <c r="B3751">
        <v>1</v>
      </c>
      <c r="C3751">
        <v>1</v>
      </c>
      <c r="D3751">
        <v>0</v>
      </c>
      <c r="E3751">
        <v>0</v>
      </c>
      <c r="F3751">
        <v>2</v>
      </c>
      <c r="G3751">
        <v>1</v>
      </c>
      <c r="H3751" t="s">
        <v>22</v>
      </c>
      <c r="I3751" t="s">
        <v>35</v>
      </c>
      <c r="J3751" t="s">
        <v>23</v>
      </c>
      <c r="K3751" t="s">
        <v>23</v>
      </c>
      <c r="L3751" t="s">
        <v>23</v>
      </c>
      <c r="M3751" t="s">
        <v>23</v>
      </c>
      <c r="N3751" t="s">
        <v>22</v>
      </c>
      <c r="O3751" t="s">
        <v>22</v>
      </c>
      <c r="P3751" t="s">
        <v>26</v>
      </c>
      <c r="Q3751">
        <v>1</v>
      </c>
      <c r="R3751" t="s">
        <v>27</v>
      </c>
      <c r="S3751">
        <v>93.85</v>
      </c>
      <c r="T3751">
        <v>196.75</v>
      </c>
      <c r="U3751">
        <v>1</v>
      </c>
    </row>
    <row r="3752" spans="1:21" x14ac:dyDescent="0.25">
      <c r="A3752" t="s">
        <v>3784</v>
      </c>
      <c r="B3752">
        <v>0</v>
      </c>
      <c r="C3752">
        <v>1</v>
      </c>
      <c r="D3752">
        <v>1</v>
      </c>
      <c r="E3752">
        <v>0</v>
      </c>
      <c r="F3752">
        <v>12</v>
      </c>
      <c r="G3752">
        <v>1</v>
      </c>
      <c r="H3752" t="s">
        <v>23</v>
      </c>
      <c r="I3752" t="s">
        <v>25</v>
      </c>
      <c r="J3752" t="s">
        <v>22</v>
      </c>
      <c r="K3752" t="s">
        <v>23</v>
      </c>
      <c r="L3752" t="s">
        <v>22</v>
      </c>
      <c r="M3752" t="s">
        <v>22</v>
      </c>
      <c r="N3752" t="s">
        <v>22</v>
      </c>
      <c r="O3752" t="s">
        <v>22</v>
      </c>
      <c r="P3752" t="s">
        <v>29</v>
      </c>
      <c r="Q3752">
        <v>1</v>
      </c>
      <c r="R3752" t="s">
        <v>27</v>
      </c>
      <c r="S3752">
        <v>79.2</v>
      </c>
      <c r="T3752">
        <v>943.85</v>
      </c>
      <c r="U3752">
        <v>0</v>
      </c>
    </row>
    <row r="3753" spans="1:21" x14ac:dyDescent="0.25">
      <c r="A3753" t="s">
        <v>3785</v>
      </c>
      <c r="B3753">
        <v>1</v>
      </c>
      <c r="C3753">
        <v>0</v>
      </c>
      <c r="D3753">
        <v>1</v>
      </c>
      <c r="E3753">
        <v>0</v>
      </c>
      <c r="F3753">
        <v>60</v>
      </c>
      <c r="G3753">
        <v>1</v>
      </c>
      <c r="H3753" t="s">
        <v>22</v>
      </c>
      <c r="I3753" t="s">
        <v>35</v>
      </c>
      <c r="J3753" t="s">
        <v>22</v>
      </c>
      <c r="K3753" t="s">
        <v>23</v>
      </c>
      <c r="L3753" t="s">
        <v>22</v>
      </c>
      <c r="M3753" t="s">
        <v>22</v>
      </c>
      <c r="N3753" t="s">
        <v>22</v>
      </c>
      <c r="O3753" t="s">
        <v>22</v>
      </c>
      <c r="P3753" t="s">
        <v>26</v>
      </c>
      <c r="Q3753">
        <v>1</v>
      </c>
      <c r="R3753" t="s">
        <v>33</v>
      </c>
      <c r="S3753">
        <v>109.45</v>
      </c>
      <c r="T3753">
        <v>6572.85</v>
      </c>
      <c r="U3753">
        <v>0</v>
      </c>
    </row>
    <row r="3754" spans="1:21" x14ac:dyDescent="0.25">
      <c r="A3754" t="s">
        <v>3786</v>
      </c>
      <c r="B3754">
        <v>1</v>
      </c>
      <c r="C3754">
        <v>0</v>
      </c>
      <c r="D3754">
        <v>0</v>
      </c>
      <c r="E3754">
        <v>0</v>
      </c>
      <c r="F3754">
        <v>55</v>
      </c>
      <c r="G3754">
        <v>1</v>
      </c>
      <c r="H3754" t="s">
        <v>23</v>
      </c>
      <c r="I3754" t="s">
        <v>25</v>
      </c>
      <c r="J3754" t="s">
        <v>22</v>
      </c>
      <c r="K3754" t="s">
        <v>23</v>
      </c>
      <c r="L3754" t="s">
        <v>22</v>
      </c>
      <c r="M3754" t="s">
        <v>22</v>
      </c>
      <c r="N3754" t="s">
        <v>23</v>
      </c>
      <c r="O3754" t="s">
        <v>23</v>
      </c>
      <c r="P3754" t="s">
        <v>45</v>
      </c>
      <c r="Q3754">
        <v>1</v>
      </c>
      <c r="R3754" t="s">
        <v>27</v>
      </c>
      <c r="S3754">
        <v>59.2</v>
      </c>
      <c r="T3754">
        <v>3175.85</v>
      </c>
      <c r="U3754">
        <v>0</v>
      </c>
    </row>
    <row r="3755" spans="1:21" x14ac:dyDescent="0.25">
      <c r="A3755" t="s">
        <v>3787</v>
      </c>
      <c r="B3755">
        <v>1</v>
      </c>
      <c r="C3755">
        <v>0</v>
      </c>
      <c r="D3755">
        <v>0</v>
      </c>
      <c r="E3755">
        <v>0</v>
      </c>
      <c r="F3755">
        <v>1</v>
      </c>
      <c r="G3755">
        <v>0</v>
      </c>
      <c r="H3755" t="s">
        <v>24</v>
      </c>
      <c r="I3755" t="s">
        <v>25</v>
      </c>
      <c r="J3755" t="s">
        <v>23</v>
      </c>
      <c r="K3755" t="s">
        <v>23</v>
      </c>
      <c r="L3755" t="s">
        <v>23</v>
      </c>
      <c r="M3755" t="s">
        <v>22</v>
      </c>
      <c r="N3755" t="s">
        <v>23</v>
      </c>
      <c r="O3755" t="s">
        <v>23</v>
      </c>
      <c r="P3755" t="s">
        <v>26</v>
      </c>
      <c r="Q3755">
        <v>0</v>
      </c>
      <c r="R3755" t="s">
        <v>30</v>
      </c>
      <c r="S3755">
        <v>29.15</v>
      </c>
      <c r="T3755">
        <v>29.15</v>
      </c>
      <c r="U3755">
        <v>0</v>
      </c>
    </row>
    <row r="3756" spans="1:21" x14ac:dyDescent="0.25">
      <c r="A3756" t="s">
        <v>3788</v>
      </c>
      <c r="B3756">
        <v>1</v>
      </c>
      <c r="C3756">
        <v>0</v>
      </c>
      <c r="D3756">
        <v>0</v>
      </c>
      <c r="E3756">
        <v>0</v>
      </c>
      <c r="F3756">
        <v>1</v>
      </c>
      <c r="G3756">
        <v>1</v>
      </c>
      <c r="H3756" t="s">
        <v>23</v>
      </c>
      <c r="I3756" t="s">
        <v>23</v>
      </c>
      <c r="J3756" t="s">
        <v>44</v>
      </c>
      <c r="K3756" t="s">
        <v>44</v>
      </c>
      <c r="L3756" t="s">
        <v>44</v>
      </c>
      <c r="M3756" t="s">
        <v>44</v>
      </c>
      <c r="N3756" t="s">
        <v>44</v>
      </c>
      <c r="O3756" t="s">
        <v>44</v>
      </c>
      <c r="P3756" t="s">
        <v>26</v>
      </c>
      <c r="Q3756">
        <v>0</v>
      </c>
      <c r="R3756" t="s">
        <v>30</v>
      </c>
      <c r="S3756">
        <v>20.05</v>
      </c>
      <c r="T3756">
        <v>20.05</v>
      </c>
      <c r="U3756">
        <v>0</v>
      </c>
    </row>
    <row r="3757" spans="1:21" x14ac:dyDescent="0.25">
      <c r="A3757" t="s">
        <v>3789</v>
      </c>
      <c r="B3757">
        <v>1</v>
      </c>
      <c r="C3757">
        <v>0</v>
      </c>
      <c r="D3757">
        <v>0</v>
      </c>
      <c r="E3757">
        <v>0</v>
      </c>
      <c r="F3757">
        <v>4</v>
      </c>
      <c r="G3757">
        <v>1</v>
      </c>
      <c r="H3757" t="s">
        <v>22</v>
      </c>
      <c r="I3757" t="s">
        <v>35</v>
      </c>
      <c r="J3757" t="s">
        <v>23</v>
      </c>
      <c r="K3757" t="s">
        <v>23</v>
      </c>
      <c r="L3757" t="s">
        <v>23</v>
      </c>
      <c r="M3757" t="s">
        <v>23</v>
      </c>
      <c r="N3757" t="s">
        <v>23</v>
      </c>
      <c r="O3757" t="s">
        <v>23</v>
      </c>
      <c r="P3757" t="s">
        <v>26</v>
      </c>
      <c r="Q3757">
        <v>1</v>
      </c>
      <c r="R3757" t="s">
        <v>27</v>
      </c>
      <c r="S3757">
        <v>76.05</v>
      </c>
      <c r="T3757">
        <v>318.89999999999998</v>
      </c>
      <c r="U3757">
        <v>1</v>
      </c>
    </row>
    <row r="3758" spans="1:21" x14ac:dyDescent="0.25">
      <c r="A3758" t="s">
        <v>3790</v>
      </c>
      <c r="B3758">
        <v>1</v>
      </c>
      <c r="C3758">
        <v>0</v>
      </c>
      <c r="D3758">
        <v>0</v>
      </c>
      <c r="E3758">
        <v>0</v>
      </c>
      <c r="F3758">
        <v>1</v>
      </c>
      <c r="G3758">
        <v>0</v>
      </c>
      <c r="H3758" t="s">
        <v>24</v>
      </c>
      <c r="I3758" t="s">
        <v>25</v>
      </c>
      <c r="J3758" t="s">
        <v>23</v>
      </c>
      <c r="K3758" t="s">
        <v>23</v>
      </c>
      <c r="L3758" t="s">
        <v>23</v>
      </c>
      <c r="M3758" t="s">
        <v>23</v>
      </c>
      <c r="N3758" t="s">
        <v>23</v>
      </c>
      <c r="O3758" t="s">
        <v>23</v>
      </c>
      <c r="P3758" t="s">
        <v>26</v>
      </c>
      <c r="Q3758">
        <v>1</v>
      </c>
      <c r="R3758" t="s">
        <v>30</v>
      </c>
      <c r="S3758">
        <v>24.45</v>
      </c>
      <c r="T3758">
        <v>24.45</v>
      </c>
      <c r="U3758">
        <v>1</v>
      </c>
    </row>
    <row r="3759" spans="1:21" x14ac:dyDescent="0.25">
      <c r="A3759" t="s">
        <v>3791</v>
      </c>
      <c r="B3759">
        <v>0</v>
      </c>
      <c r="C3759">
        <v>0</v>
      </c>
      <c r="D3759">
        <v>0</v>
      </c>
      <c r="E3759">
        <v>0</v>
      </c>
      <c r="F3759">
        <v>42</v>
      </c>
      <c r="G3759">
        <v>1</v>
      </c>
      <c r="H3759" t="s">
        <v>23</v>
      </c>
      <c r="I3759" t="s">
        <v>25</v>
      </c>
      <c r="J3759" t="s">
        <v>23</v>
      </c>
      <c r="K3759" t="s">
        <v>23</v>
      </c>
      <c r="L3759" t="s">
        <v>22</v>
      </c>
      <c r="M3759" t="s">
        <v>22</v>
      </c>
      <c r="N3759" t="s">
        <v>23</v>
      </c>
      <c r="O3759" t="s">
        <v>22</v>
      </c>
      <c r="P3759" t="s">
        <v>45</v>
      </c>
      <c r="Q3759">
        <v>0</v>
      </c>
      <c r="R3759" t="s">
        <v>38</v>
      </c>
      <c r="S3759">
        <v>66.5</v>
      </c>
      <c r="T3759">
        <v>2762.75</v>
      </c>
      <c r="U3759">
        <v>0</v>
      </c>
    </row>
    <row r="3760" spans="1:21" x14ac:dyDescent="0.25">
      <c r="A3760" t="s">
        <v>3792</v>
      </c>
      <c r="B3760">
        <v>0</v>
      </c>
      <c r="C3760">
        <v>0</v>
      </c>
      <c r="D3760">
        <v>0</v>
      </c>
      <c r="E3760">
        <v>0</v>
      </c>
      <c r="F3760">
        <v>1</v>
      </c>
      <c r="G3760">
        <v>1</v>
      </c>
      <c r="H3760" t="s">
        <v>23</v>
      </c>
      <c r="I3760" t="s">
        <v>25</v>
      </c>
      <c r="J3760" t="s">
        <v>22</v>
      </c>
      <c r="K3760" t="s">
        <v>23</v>
      </c>
      <c r="L3760" t="s">
        <v>23</v>
      </c>
      <c r="M3760" t="s">
        <v>23</v>
      </c>
      <c r="N3760" t="s">
        <v>23</v>
      </c>
      <c r="O3760" t="s">
        <v>23</v>
      </c>
      <c r="P3760" t="s">
        <v>26</v>
      </c>
      <c r="Q3760">
        <v>0</v>
      </c>
      <c r="R3760" t="s">
        <v>33</v>
      </c>
      <c r="S3760">
        <v>49.55</v>
      </c>
      <c r="T3760">
        <v>49.55</v>
      </c>
      <c r="U3760">
        <v>0</v>
      </c>
    </row>
    <row r="3761" spans="1:21" x14ac:dyDescent="0.25">
      <c r="A3761" t="s">
        <v>3793</v>
      </c>
      <c r="B3761">
        <v>1</v>
      </c>
      <c r="C3761">
        <v>0</v>
      </c>
      <c r="D3761">
        <v>0</v>
      </c>
      <c r="E3761">
        <v>0</v>
      </c>
      <c r="F3761">
        <v>7</v>
      </c>
      <c r="G3761">
        <v>1</v>
      </c>
      <c r="H3761" t="s">
        <v>22</v>
      </c>
      <c r="I3761" t="s">
        <v>35</v>
      </c>
      <c r="J3761" t="s">
        <v>23</v>
      </c>
      <c r="K3761" t="s">
        <v>23</v>
      </c>
      <c r="L3761" t="s">
        <v>22</v>
      </c>
      <c r="M3761" t="s">
        <v>23</v>
      </c>
      <c r="N3761" t="s">
        <v>22</v>
      </c>
      <c r="O3761" t="s">
        <v>23</v>
      </c>
      <c r="P3761" t="s">
        <v>26</v>
      </c>
      <c r="Q3761">
        <v>1</v>
      </c>
      <c r="R3761" t="s">
        <v>38</v>
      </c>
      <c r="S3761">
        <v>89.35</v>
      </c>
      <c r="T3761">
        <v>631.85</v>
      </c>
      <c r="U3761">
        <v>1</v>
      </c>
    </row>
    <row r="3762" spans="1:21" x14ac:dyDescent="0.25">
      <c r="A3762" t="s">
        <v>3794</v>
      </c>
      <c r="B3762">
        <v>1</v>
      </c>
      <c r="C3762">
        <v>0</v>
      </c>
      <c r="D3762">
        <v>0</v>
      </c>
      <c r="E3762">
        <v>0</v>
      </c>
      <c r="F3762">
        <v>3</v>
      </c>
      <c r="G3762">
        <v>1</v>
      </c>
      <c r="H3762" t="s">
        <v>23</v>
      </c>
      <c r="I3762" t="s">
        <v>35</v>
      </c>
      <c r="J3762" t="s">
        <v>23</v>
      </c>
      <c r="K3762" t="s">
        <v>23</v>
      </c>
      <c r="L3762" t="s">
        <v>22</v>
      </c>
      <c r="M3762" t="s">
        <v>23</v>
      </c>
      <c r="N3762" t="s">
        <v>23</v>
      </c>
      <c r="O3762" t="s">
        <v>23</v>
      </c>
      <c r="P3762" t="s">
        <v>26</v>
      </c>
      <c r="Q3762">
        <v>1</v>
      </c>
      <c r="R3762" t="s">
        <v>38</v>
      </c>
      <c r="S3762">
        <v>73.599999999999994</v>
      </c>
      <c r="T3762">
        <v>232.5</v>
      </c>
      <c r="U3762">
        <v>0</v>
      </c>
    </row>
    <row r="3763" spans="1:21" x14ac:dyDescent="0.25">
      <c r="A3763" t="s">
        <v>3795</v>
      </c>
      <c r="B3763">
        <v>0</v>
      </c>
      <c r="C3763">
        <v>0</v>
      </c>
      <c r="D3763">
        <v>1</v>
      </c>
      <c r="E3763">
        <v>0</v>
      </c>
      <c r="F3763">
        <v>72</v>
      </c>
      <c r="G3763">
        <v>1</v>
      </c>
      <c r="H3763" t="s">
        <v>22</v>
      </c>
      <c r="I3763" t="s">
        <v>25</v>
      </c>
      <c r="J3763" t="s">
        <v>22</v>
      </c>
      <c r="K3763" t="s">
        <v>22</v>
      </c>
      <c r="L3763" t="s">
        <v>22</v>
      </c>
      <c r="M3763" t="s">
        <v>23</v>
      </c>
      <c r="N3763" t="s">
        <v>22</v>
      </c>
      <c r="O3763" t="s">
        <v>22</v>
      </c>
      <c r="P3763" t="s">
        <v>45</v>
      </c>
      <c r="Q3763">
        <v>1</v>
      </c>
      <c r="R3763" t="s">
        <v>38</v>
      </c>
      <c r="S3763">
        <v>82.65</v>
      </c>
      <c r="T3763">
        <v>5919.35</v>
      </c>
      <c r="U3763">
        <v>0</v>
      </c>
    </row>
    <row r="3764" spans="1:21" x14ac:dyDescent="0.25">
      <c r="A3764" t="s">
        <v>3796</v>
      </c>
      <c r="B3764">
        <v>1</v>
      </c>
      <c r="C3764">
        <v>0</v>
      </c>
      <c r="D3764">
        <v>0</v>
      </c>
      <c r="E3764">
        <v>0</v>
      </c>
      <c r="F3764">
        <v>15</v>
      </c>
      <c r="G3764">
        <v>1</v>
      </c>
      <c r="H3764" t="s">
        <v>22</v>
      </c>
      <c r="I3764" t="s">
        <v>25</v>
      </c>
      <c r="J3764" t="s">
        <v>23</v>
      </c>
      <c r="K3764" t="s">
        <v>23</v>
      </c>
      <c r="L3764" t="s">
        <v>23</v>
      </c>
      <c r="M3764" t="s">
        <v>23</v>
      </c>
      <c r="N3764" t="s">
        <v>23</v>
      </c>
      <c r="O3764" t="s">
        <v>23</v>
      </c>
      <c r="P3764" t="s">
        <v>26</v>
      </c>
      <c r="Q3764">
        <v>1</v>
      </c>
      <c r="R3764" t="s">
        <v>27</v>
      </c>
      <c r="S3764">
        <v>49</v>
      </c>
      <c r="T3764">
        <v>749.25</v>
      </c>
      <c r="U3764">
        <v>0</v>
      </c>
    </row>
    <row r="3765" spans="1:21" x14ac:dyDescent="0.25">
      <c r="A3765" t="s">
        <v>3797</v>
      </c>
      <c r="B3765">
        <v>1</v>
      </c>
      <c r="C3765">
        <v>0</v>
      </c>
      <c r="D3765">
        <v>1</v>
      </c>
      <c r="E3765">
        <v>0</v>
      </c>
      <c r="F3765">
        <v>4</v>
      </c>
      <c r="G3765">
        <v>1</v>
      </c>
      <c r="H3765" t="s">
        <v>23</v>
      </c>
      <c r="I3765" t="s">
        <v>35</v>
      </c>
      <c r="J3765" t="s">
        <v>23</v>
      </c>
      <c r="K3765" t="s">
        <v>23</v>
      </c>
      <c r="L3765" t="s">
        <v>23</v>
      </c>
      <c r="M3765" t="s">
        <v>23</v>
      </c>
      <c r="N3765" t="s">
        <v>22</v>
      </c>
      <c r="O3765" t="s">
        <v>23</v>
      </c>
      <c r="P3765" t="s">
        <v>26</v>
      </c>
      <c r="Q3765">
        <v>1</v>
      </c>
      <c r="R3765" t="s">
        <v>27</v>
      </c>
      <c r="S3765">
        <v>80.349999999999994</v>
      </c>
      <c r="T3765">
        <v>307.39999999999998</v>
      </c>
      <c r="U3765">
        <v>1</v>
      </c>
    </row>
    <row r="3766" spans="1:21" x14ac:dyDescent="0.25">
      <c r="A3766" t="s">
        <v>3798</v>
      </c>
      <c r="B3766">
        <v>0</v>
      </c>
      <c r="C3766">
        <v>0</v>
      </c>
      <c r="D3766">
        <v>0</v>
      </c>
      <c r="E3766">
        <v>0</v>
      </c>
      <c r="F3766">
        <v>11</v>
      </c>
      <c r="G3766">
        <v>1</v>
      </c>
      <c r="H3766" t="s">
        <v>22</v>
      </c>
      <c r="I3766" t="s">
        <v>23</v>
      </c>
      <c r="J3766" t="s">
        <v>44</v>
      </c>
      <c r="K3766" t="s">
        <v>44</v>
      </c>
      <c r="L3766" t="s">
        <v>44</v>
      </c>
      <c r="M3766" t="s">
        <v>44</v>
      </c>
      <c r="N3766" t="s">
        <v>44</v>
      </c>
      <c r="O3766" t="s">
        <v>44</v>
      </c>
      <c r="P3766" t="s">
        <v>29</v>
      </c>
      <c r="Q3766">
        <v>0</v>
      </c>
      <c r="R3766" t="s">
        <v>27</v>
      </c>
      <c r="S3766">
        <v>25.2</v>
      </c>
      <c r="T3766">
        <v>245.15</v>
      </c>
      <c r="U3766">
        <v>0</v>
      </c>
    </row>
    <row r="3767" spans="1:21" x14ac:dyDescent="0.25">
      <c r="A3767" t="s">
        <v>3799</v>
      </c>
      <c r="B3767">
        <v>0</v>
      </c>
      <c r="C3767">
        <v>0</v>
      </c>
      <c r="D3767">
        <v>0</v>
      </c>
      <c r="E3767">
        <v>0</v>
      </c>
      <c r="F3767">
        <v>5</v>
      </c>
      <c r="G3767">
        <v>1</v>
      </c>
      <c r="H3767" t="s">
        <v>22</v>
      </c>
      <c r="I3767" t="s">
        <v>23</v>
      </c>
      <c r="J3767" t="s">
        <v>44</v>
      </c>
      <c r="K3767" t="s">
        <v>44</v>
      </c>
      <c r="L3767" t="s">
        <v>44</v>
      </c>
      <c r="M3767" t="s">
        <v>44</v>
      </c>
      <c r="N3767" t="s">
        <v>44</v>
      </c>
      <c r="O3767" t="s">
        <v>44</v>
      </c>
      <c r="P3767" t="s">
        <v>26</v>
      </c>
      <c r="Q3767">
        <v>0</v>
      </c>
      <c r="R3767" t="s">
        <v>30</v>
      </c>
      <c r="S3767">
        <v>25.45</v>
      </c>
      <c r="T3767">
        <v>134.75</v>
      </c>
      <c r="U3767">
        <v>0</v>
      </c>
    </row>
    <row r="3768" spans="1:21" x14ac:dyDescent="0.25">
      <c r="A3768" t="s">
        <v>3800</v>
      </c>
      <c r="B3768">
        <v>0</v>
      </c>
      <c r="C3768">
        <v>1</v>
      </c>
      <c r="D3768">
        <v>0</v>
      </c>
      <c r="E3768">
        <v>0</v>
      </c>
      <c r="F3768">
        <v>1</v>
      </c>
      <c r="G3768">
        <v>1</v>
      </c>
      <c r="H3768" t="s">
        <v>23</v>
      </c>
      <c r="I3768" t="s">
        <v>25</v>
      </c>
      <c r="J3768" t="s">
        <v>22</v>
      </c>
      <c r="K3768" t="s">
        <v>23</v>
      </c>
      <c r="L3768" t="s">
        <v>22</v>
      </c>
      <c r="M3768" t="s">
        <v>23</v>
      </c>
      <c r="N3768" t="s">
        <v>23</v>
      </c>
      <c r="O3768" t="s">
        <v>23</v>
      </c>
      <c r="P3768" t="s">
        <v>26</v>
      </c>
      <c r="Q3768">
        <v>1</v>
      </c>
      <c r="R3768" t="s">
        <v>27</v>
      </c>
      <c r="S3768">
        <v>55.8</v>
      </c>
      <c r="T3768">
        <v>55.8</v>
      </c>
      <c r="U3768">
        <v>1</v>
      </c>
    </row>
    <row r="3769" spans="1:21" x14ac:dyDescent="0.25">
      <c r="A3769" t="s">
        <v>3801</v>
      </c>
      <c r="B3769">
        <v>1</v>
      </c>
      <c r="C3769">
        <v>0</v>
      </c>
      <c r="D3769">
        <v>1</v>
      </c>
      <c r="E3769">
        <v>0</v>
      </c>
      <c r="F3769">
        <v>72</v>
      </c>
      <c r="G3769">
        <v>1</v>
      </c>
      <c r="H3769" t="s">
        <v>22</v>
      </c>
      <c r="I3769" t="s">
        <v>35</v>
      </c>
      <c r="J3769" t="s">
        <v>22</v>
      </c>
      <c r="K3769" t="s">
        <v>23</v>
      </c>
      <c r="L3769" t="s">
        <v>22</v>
      </c>
      <c r="M3769" t="s">
        <v>22</v>
      </c>
      <c r="N3769" t="s">
        <v>22</v>
      </c>
      <c r="O3769" t="s">
        <v>22</v>
      </c>
      <c r="P3769" t="s">
        <v>45</v>
      </c>
      <c r="Q3769">
        <v>1</v>
      </c>
      <c r="R3769" t="s">
        <v>38</v>
      </c>
      <c r="S3769">
        <v>110.9</v>
      </c>
      <c r="T3769">
        <v>8240.85</v>
      </c>
      <c r="U3769">
        <v>0</v>
      </c>
    </row>
    <row r="3770" spans="1:21" x14ac:dyDescent="0.25">
      <c r="A3770" t="s">
        <v>3802</v>
      </c>
      <c r="B3770">
        <v>0</v>
      </c>
      <c r="C3770">
        <v>0</v>
      </c>
      <c r="D3770">
        <v>1</v>
      </c>
      <c r="E3770">
        <v>0</v>
      </c>
      <c r="F3770">
        <v>55</v>
      </c>
      <c r="G3770">
        <v>1</v>
      </c>
      <c r="H3770" t="s">
        <v>22</v>
      </c>
      <c r="I3770" t="s">
        <v>35</v>
      </c>
      <c r="J3770" t="s">
        <v>23</v>
      </c>
      <c r="K3770" t="s">
        <v>22</v>
      </c>
      <c r="L3770" t="s">
        <v>23</v>
      </c>
      <c r="M3770" t="s">
        <v>23</v>
      </c>
      <c r="N3770" t="s">
        <v>23</v>
      </c>
      <c r="O3770" t="s">
        <v>23</v>
      </c>
      <c r="P3770" t="s">
        <v>26</v>
      </c>
      <c r="Q3770">
        <v>1</v>
      </c>
      <c r="R3770" t="s">
        <v>38</v>
      </c>
      <c r="S3770">
        <v>77.75</v>
      </c>
      <c r="T3770">
        <v>4266.3999999999996</v>
      </c>
      <c r="U3770">
        <v>0</v>
      </c>
    </row>
    <row r="3771" spans="1:21" x14ac:dyDescent="0.25">
      <c r="A3771" t="s">
        <v>3803</v>
      </c>
      <c r="B3771">
        <v>0</v>
      </c>
      <c r="C3771">
        <v>0</v>
      </c>
      <c r="D3771">
        <v>1</v>
      </c>
      <c r="E3771">
        <v>1</v>
      </c>
      <c r="F3771">
        <v>40</v>
      </c>
      <c r="G3771">
        <v>1</v>
      </c>
      <c r="H3771" t="s">
        <v>22</v>
      </c>
      <c r="I3771" t="s">
        <v>23</v>
      </c>
      <c r="J3771" t="s">
        <v>44</v>
      </c>
      <c r="K3771" t="s">
        <v>44</v>
      </c>
      <c r="L3771" t="s">
        <v>44</v>
      </c>
      <c r="M3771" t="s">
        <v>44</v>
      </c>
      <c r="N3771" t="s">
        <v>44</v>
      </c>
      <c r="O3771" t="s">
        <v>44</v>
      </c>
      <c r="P3771" t="s">
        <v>26</v>
      </c>
      <c r="Q3771">
        <v>1</v>
      </c>
      <c r="R3771" t="s">
        <v>27</v>
      </c>
      <c r="S3771">
        <v>26.2</v>
      </c>
      <c r="T3771">
        <v>1077.5</v>
      </c>
      <c r="U3771">
        <v>0</v>
      </c>
    </row>
    <row r="3772" spans="1:21" x14ac:dyDescent="0.25">
      <c r="A3772" t="s">
        <v>3804</v>
      </c>
      <c r="B3772">
        <v>0</v>
      </c>
      <c r="C3772">
        <v>0</v>
      </c>
      <c r="D3772">
        <v>1</v>
      </c>
      <c r="E3772">
        <v>0</v>
      </c>
      <c r="F3772">
        <v>57</v>
      </c>
      <c r="G3772">
        <v>1</v>
      </c>
      <c r="H3772" t="s">
        <v>23</v>
      </c>
      <c r="I3772" t="s">
        <v>23</v>
      </c>
      <c r="J3772" t="s">
        <v>44</v>
      </c>
      <c r="K3772" t="s">
        <v>44</v>
      </c>
      <c r="L3772" t="s">
        <v>44</v>
      </c>
      <c r="M3772" t="s">
        <v>44</v>
      </c>
      <c r="N3772" t="s">
        <v>44</v>
      </c>
      <c r="O3772" t="s">
        <v>44</v>
      </c>
      <c r="P3772" t="s">
        <v>45</v>
      </c>
      <c r="Q3772">
        <v>0</v>
      </c>
      <c r="R3772" t="s">
        <v>33</v>
      </c>
      <c r="S3772">
        <v>19.899999999999999</v>
      </c>
      <c r="T3772">
        <v>1115.5999999999999</v>
      </c>
      <c r="U3772">
        <v>0</v>
      </c>
    </row>
    <row r="3773" spans="1:21" x14ac:dyDescent="0.25">
      <c r="A3773" t="s">
        <v>3805</v>
      </c>
      <c r="B3773">
        <v>1</v>
      </c>
      <c r="C3773">
        <v>0</v>
      </c>
      <c r="D3773">
        <v>0</v>
      </c>
      <c r="E3773">
        <v>0</v>
      </c>
      <c r="F3773">
        <v>1</v>
      </c>
      <c r="G3773">
        <v>1</v>
      </c>
      <c r="H3773" t="s">
        <v>23</v>
      </c>
      <c r="I3773" t="s">
        <v>35</v>
      </c>
      <c r="J3773" t="s">
        <v>23</v>
      </c>
      <c r="K3773" t="s">
        <v>23</v>
      </c>
      <c r="L3773" t="s">
        <v>23</v>
      </c>
      <c r="M3773" t="s">
        <v>23</v>
      </c>
      <c r="N3773" t="s">
        <v>22</v>
      </c>
      <c r="O3773" t="s">
        <v>23</v>
      </c>
      <c r="P3773" t="s">
        <v>26</v>
      </c>
      <c r="Q3773">
        <v>1</v>
      </c>
      <c r="R3773" t="s">
        <v>27</v>
      </c>
      <c r="S3773">
        <v>79.05</v>
      </c>
      <c r="T3773">
        <v>79.05</v>
      </c>
      <c r="U3773">
        <v>1</v>
      </c>
    </row>
    <row r="3774" spans="1:21" x14ac:dyDescent="0.25">
      <c r="A3774" t="s">
        <v>3806</v>
      </c>
      <c r="B3774">
        <v>1</v>
      </c>
      <c r="C3774">
        <v>0</v>
      </c>
      <c r="D3774">
        <v>1</v>
      </c>
      <c r="E3774">
        <v>0</v>
      </c>
      <c r="F3774">
        <v>1</v>
      </c>
      <c r="G3774">
        <v>1</v>
      </c>
      <c r="H3774" t="s">
        <v>23</v>
      </c>
      <c r="I3774" t="s">
        <v>35</v>
      </c>
      <c r="J3774" t="s">
        <v>22</v>
      </c>
      <c r="K3774" t="s">
        <v>23</v>
      </c>
      <c r="L3774" t="s">
        <v>23</v>
      </c>
      <c r="M3774" t="s">
        <v>23</v>
      </c>
      <c r="N3774" t="s">
        <v>22</v>
      </c>
      <c r="O3774" t="s">
        <v>22</v>
      </c>
      <c r="P3774" t="s">
        <v>26</v>
      </c>
      <c r="Q3774">
        <v>1</v>
      </c>
      <c r="R3774" t="s">
        <v>27</v>
      </c>
      <c r="S3774">
        <v>95</v>
      </c>
      <c r="T3774">
        <v>95</v>
      </c>
      <c r="U3774">
        <v>1</v>
      </c>
    </row>
    <row r="3775" spans="1:21" x14ac:dyDescent="0.25">
      <c r="A3775" t="s">
        <v>3807</v>
      </c>
      <c r="B3775">
        <v>0</v>
      </c>
      <c r="C3775">
        <v>0</v>
      </c>
      <c r="D3775">
        <v>0</v>
      </c>
      <c r="E3775">
        <v>0</v>
      </c>
      <c r="F3775">
        <v>1</v>
      </c>
      <c r="G3775">
        <v>0</v>
      </c>
      <c r="H3775" t="s">
        <v>24</v>
      </c>
      <c r="I3775" t="s">
        <v>25</v>
      </c>
      <c r="J3775" t="s">
        <v>23</v>
      </c>
      <c r="K3775" t="s">
        <v>23</v>
      </c>
      <c r="L3775" t="s">
        <v>23</v>
      </c>
      <c r="M3775" t="s">
        <v>23</v>
      </c>
      <c r="N3775" t="s">
        <v>23</v>
      </c>
      <c r="O3775" t="s">
        <v>23</v>
      </c>
      <c r="P3775" t="s">
        <v>26</v>
      </c>
      <c r="Q3775">
        <v>0</v>
      </c>
      <c r="R3775" t="s">
        <v>30</v>
      </c>
      <c r="S3775">
        <v>25.2</v>
      </c>
      <c r="T3775">
        <v>25.2</v>
      </c>
      <c r="U3775">
        <v>1</v>
      </c>
    </row>
    <row r="3776" spans="1:21" x14ac:dyDescent="0.25">
      <c r="A3776" t="s">
        <v>3808</v>
      </c>
      <c r="B3776">
        <v>1</v>
      </c>
      <c r="C3776">
        <v>1</v>
      </c>
      <c r="D3776">
        <v>1</v>
      </c>
      <c r="E3776">
        <v>1</v>
      </c>
      <c r="F3776">
        <v>52</v>
      </c>
      <c r="G3776">
        <v>1</v>
      </c>
      <c r="H3776" t="s">
        <v>22</v>
      </c>
      <c r="I3776" t="s">
        <v>25</v>
      </c>
      <c r="J3776" t="s">
        <v>23</v>
      </c>
      <c r="K3776" t="s">
        <v>22</v>
      </c>
      <c r="L3776" t="s">
        <v>22</v>
      </c>
      <c r="M3776" t="s">
        <v>23</v>
      </c>
      <c r="N3776" t="s">
        <v>22</v>
      </c>
      <c r="O3776" t="s">
        <v>22</v>
      </c>
      <c r="P3776" t="s">
        <v>29</v>
      </c>
      <c r="Q3776">
        <v>1</v>
      </c>
      <c r="R3776" t="s">
        <v>27</v>
      </c>
      <c r="S3776">
        <v>80.849999999999994</v>
      </c>
      <c r="T3776">
        <v>4079.55</v>
      </c>
      <c r="U3776">
        <v>0</v>
      </c>
    </row>
    <row r="3777" spans="1:21" x14ac:dyDescent="0.25">
      <c r="A3777" t="s">
        <v>3809</v>
      </c>
      <c r="B3777">
        <v>1</v>
      </c>
      <c r="C3777">
        <v>1</v>
      </c>
      <c r="D3777">
        <v>0</v>
      </c>
      <c r="E3777">
        <v>0</v>
      </c>
      <c r="F3777">
        <v>41</v>
      </c>
      <c r="G3777">
        <v>1</v>
      </c>
      <c r="H3777" t="s">
        <v>22</v>
      </c>
      <c r="I3777" t="s">
        <v>35</v>
      </c>
      <c r="J3777" t="s">
        <v>23</v>
      </c>
      <c r="K3777" t="s">
        <v>23</v>
      </c>
      <c r="L3777" t="s">
        <v>22</v>
      </c>
      <c r="M3777" t="s">
        <v>23</v>
      </c>
      <c r="N3777" t="s">
        <v>22</v>
      </c>
      <c r="O3777" t="s">
        <v>22</v>
      </c>
      <c r="P3777" t="s">
        <v>26</v>
      </c>
      <c r="Q3777">
        <v>1</v>
      </c>
      <c r="R3777" t="s">
        <v>27</v>
      </c>
      <c r="S3777">
        <v>98.4</v>
      </c>
      <c r="T3777">
        <v>4187.75</v>
      </c>
      <c r="U3777">
        <v>1</v>
      </c>
    </row>
    <row r="3778" spans="1:21" x14ac:dyDescent="0.25">
      <c r="A3778" t="s">
        <v>3810</v>
      </c>
      <c r="B3778">
        <v>1</v>
      </c>
      <c r="C3778">
        <v>0</v>
      </c>
      <c r="D3778">
        <v>1</v>
      </c>
      <c r="E3778">
        <v>0</v>
      </c>
      <c r="F3778">
        <v>43</v>
      </c>
      <c r="G3778">
        <v>1</v>
      </c>
      <c r="H3778" t="s">
        <v>23</v>
      </c>
      <c r="I3778" t="s">
        <v>25</v>
      </c>
      <c r="J3778" t="s">
        <v>23</v>
      </c>
      <c r="K3778" t="s">
        <v>23</v>
      </c>
      <c r="L3778" t="s">
        <v>23</v>
      </c>
      <c r="M3778" t="s">
        <v>23</v>
      </c>
      <c r="N3778" t="s">
        <v>22</v>
      </c>
      <c r="O3778" t="s">
        <v>23</v>
      </c>
      <c r="P3778" t="s">
        <v>29</v>
      </c>
      <c r="Q3778">
        <v>1</v>
      </c>
      <c r="R3778" t="s">
        <v>30</v>
      </c>
      <c r="S3778">
        <v>56.35</v>
      </c>
      <c r="T3778">
        <v>2391.15</v>
      </c>
      <c r="U3778">
        <v>0</v>
      </c>
    </row>
    <row r="3779" spans="1:21" x14ac:dyDescent="0.25">
      <c r="A3779" t="s">
        <v>3811</v>
      </c>
      <c r="B3779">
        <v>0</v>
      </c>
      <c r="C3779">
        <v>0</v>
      </c>
      <c r="D3779">
        <v>1</v>
      </c>
      <c r="E3779">
        <v>1</v>
      </c>
      <c r="F3779">
        <v>47</v>
      </c>
      <c r="G3779">
        <v>1</v>
      </c>
      <c r="H3779" t="s">
        <v>23</v>
      </c>
      <c r="I3779" t="s">
        <v>23</v>
      </c>
      <c r="J3779" t="s">
        <v>44</v>
      </c>
      <c r="K3779" t="s">
        <v>44</v>
      </c>
      <c r="L3779" t="s">
        <v>44</v>
      </c>
      <c r="M3779" t="s">
        <v>44</v>
      </c>
      <c r="N3779" t="s">
        <v>44</v>
      </c>
      <c r="O3779" t="s">
        <v>44</v>
      </c>
      <c r="P3779" t="s">
        <v>45</v>
      </c>
      <c r="Q3779">
        <v>0</v>
      </c>
      <c r="R3779" t="s">
        <v>33</v>
      </c>
      <c r="S3779">
        <v>19.3</v>
      </c>
      <c r="T3779">
        <v>890.5</v>
      </c>
      <c r="U3779">
        <v>0</v>
      </c>
    </row>
    <row r="3780" spans="1:21" x14ac:dyDescent="0.25">
      <c r="A3780" t="s">
        <v>3812</v>
      </c>
      <c r="B3780">
        <v>1</v>
      </c>
      <c r="C3780">
        <v>0</v>
      </c>
      <c r="D3780">
        <v>0</v>
      </c>
      <c r="E3780">
        <v>0</v>
      </c>
      <c r="F3780">
        <v>3</v>
      </c>
      <c r="G3780">
        <v>1</v>
      </c>
      <c r="H3780" t="s">
        <v>22</v>
      </c>
      <c r="I3780" t="s">
        <v>25</v>
      </c>
      <c r="J3780" t="s">
        <v>23</v>
      </c>
      <c r="K3780" t="s">
        <v>23</v>
      </c>
      <c r="L3780" t="s">
        <v>23</v>
      </c>
      <c r="M3780" t="s">
        <v>23</v>
      </c>
      <c r="N3780" t="s">
        <v>23</v>
      </c>
      <c r="O3780" t="s">
        <v>23</v>
      </c>
      <c r="P3780" t="s">
        <v>26</v>
      </c>
      <c r="Q3780">
        <v>0</v>
      </c>
      <c r="R3780" t="s">
        <v>33</v>
      </c>
      <c r="S3780">
        <v>50.4</v>
      </c>
      <c r="T3780">
        <v>137.25</v>
      </c>
      <c r="U3780">
        <v>0</v>
      </c>
    </row>
    <row r="3781" spans="1:21" x14ac:dyDescent="0.25">
      <c r="A3781" t="s">
        <v>3813</v>
      </c>
      <c r="B3781">
        <v>1</v>
      </c>
      <c r="C3781">
        <v>1</v>
      </c>
      <c r="D3781">
        <v>1</v>
      </c>
      <c r="E3781">
        <v>1</v>
      </c>
      <c r="F3781">
        <v>66</v>
      </c>
      <c r="G3781">
        <v>1</v>
      </c>
      <c r="H3781" t="s">
        <v>22</v>
      </c>
      <c r="I3781" t="s">
        <v>25</v>
      </c>
      <c r="J3781" t="s">
        <v>22</v>
      </c>
      <c r="K3781" t="s">
        <v>22</v>
      </c>
      <c r="L3781" t="s">
        <v>22</v>
      </c>
      <c r="M3781" t="s">
        <v>22</v>
      </c>
      <c r="N3781" t="s">
        <v>22</v>
      </c>
      <c r="O3781" t="s">
        <v>23</v>
      </c>
      <c r="P3781" t="s">
        <v>45</v>
      </c>
      <c r="Q3781">
        <v>0</v>
      </c>
      <c r="R3781" t="s">
        <v>38</v>
      </c>
      <c r="S3781">
        <v>79.400000000000006</v>
      </c>
      <c r="T3781">
        <v>5154.6000000000004</v>
      </c>
      <c r="U3781">
        <v>1</v>
      </c>
    </row>
    <row r="3782" spans="1:21" x14ac:dyDescent="0.25">
      <c r="A3782" t="s">
        <v>3814</v>
      </c>
      <c r="B3782">
        <v>1</v>
      </c>
      <c r="C3782">
        <v>0</v>
      </c>
      <c r="D3782">
        <v>1</v>
      </c>
      <c r="E3782">
        <v>1</v>
      </c>
      <c r="F3782">
        <v>55</v>
      </c>
      <c r="G3782">
        <v>1</v>
      </c>
      <c r="H3782" t="s">
        <v>23</v>
      </c>
      <c r="I3782" t="s">
        <v>25</v>
      </c>
      <c r="J3782" t="s">
        <v>23</v>
      </c>
      <c r="K3782" t="s">
        <v>23</v>
      </c>
      <c r="L3782" t="s">
        <v>22</v>
      </c>
      <c r="M3782" t="s">
        <v>22</v>
      </c>
      <c r="N3782" t="s">
        <v>23</v>
      </c>
      <c r="O3782" t="s">
        <v>23</v>
      </c>
      <c r="P3782" t="s">
        <v>45</v>
      </c>
      <c r="Q3782">
        <v>1</v>
      </c>
      <c r="R3782" t="s">
        <v>38</v>
      </c>
      <c r="S3782">
        <v>55.25</v>
      </c>
      <c r="T3782">
        <v>3119.9</v>
      </c>
      <c r="U3782">
        <v>0</v>
      </c>
    </row>
    <row r="3783" spans="1:21" x14ac:dyDescent="0.25">
      <c r="A3783" t="s">
        <v>3815</v>
      </c>
      <c r="B3783">
        <v>1</v>
      </c>
      <c r="C3783">
        <v>0</v>
      </c>
      <c r="D3783">
        <v>0</v>
      </c>
      <c r="E3783">
        <v>0</v>
      </c>
      <c r="F3783">
        <v>29</v>
      </c>
      <c r="G3783">
        <v>1</v>
      </c>
      <c r="H3783" t="s">
        <v>23</v>
      </c>
      <c r="I3783" t="s">
        <v>23</v>
      </c>
      <c r="J3783" t="s">
        <v>44</v>
      </c>
      <c r="K3783" t="s">
        <v>44</v>
      </c>
      <c r="L3783" t="s">
        <v>44</v>
      </c>
      <c r="M3783" t="s">
        <v>44</v>
      </c>
      <c r="N3783" t="s">
        <v>44</v>
      </c>
      <c r="O3783" t="s">
        <v>44</v>
      </c>
      <c r="P3783" t="s">
        <v>29</v>
      </c>
      <c r="Q3783">
        <v>0</v>
      </c>
      <c r="R3783" t="s">
        <v>30</v>
      </c>
      <c r="S3783">
        <v>19.100000000000001</v>
      </c>
      <c r="T3783">
        <v>529.5</v>
      </c>
      <c r="U3783">
        <v>0</v>
      </c>
    </row>
    <row r="3784" spans="1:21" x14ac:dyDescent="0.25">
      <c r="A3784" t="s">
        <v>3816</v>
      </c>
      <c r="B3784">
        <v>0</v>
      </c>
      <c r="C3784">
        <v>0</v>
      </c>
      <c r="D3784">
        <v>0</v>
      </c>
      <c r="E3784">
        <v>1</v>
      </c>
      <c r="F3784">
        <v>12</v>
      </c>
      <c r="G3784">
        <v>1</v>
      </c>
      <c r="H3784" t="s">
        <v>22</v>
      </c>
      <c r="I3784" t="s">
        <v>35</v>
      </c>
      <c r="J3784" t="s">
        <v>23</v>
      </c>
      <c r="K3784" t="s">
        <v>23</v>
      </c>
      <c r="L3784" t="s">
        <v>23</v>
      </c>
      <c r="M3784" t="s">
        <v>23</v>
      </c>
      <c r="N3784" t="s">
        <v>22</v>
      </c>
      <c r="O3784" t="s">
        <v>23</v>
      </c>
      <c r="P3784" t="s">
        <v>26</v>
      </c>
      <c r="Q3784">
        <v>1</v>
      </c>
      <c r="R3784" t="s">
        <v>27</v>
      </c>
      <c r="S3784">
        <v>84.05</v>
      </c>
      <c r="T3784">
        <v>966.55</v>
      </c>
      <c r="U3784">
        <v>0</v>
      </c>
    </row>
    <row r="3785" spans="1:21" x14ac:dyDescent="0.25">
      <c r="A3785" t="s">
        <v>3817</v>
      </c>
      <c r="B3785">
        <v>0</v>
      </c>
      <c r="C3785">
        <v>0</v>
      </c>
      <c r="D3785">
        <v>1</v>
      </c>
      <c r="E3785">
        <v>0</v>
      </c>
      <c r="F3785">
        <v>66</v>
      </c>
      <c r="G3785">
        <v>1</v>
      </c>
      <c r="H3785" t="s">
        <v>22</v>
      </c>
      <c r="I3785" t="s">
        <v>35</v>
      </c>
      <c r="J3785" t="s">
        <v>23</v>
      </c>
      <c r="K3785" t="s">
        <v>22</v>
      </c>
      <c r="L3785" t="s">
        <v>22</v>
      </c>
      <c r="M3785" t="s">
        <v>23</v>
      </c>
      <c r="N3785" t="s">
        <v>22</v>
      </c>
      <c r="O3785" t="s">
        <v>22</v>
      </c>
      <c r="P3785" t="s">
        <v>26</v>
      </c>
      <c r="Q3785">
        <v>1</v>
      </c>
      <c r="R3785" t="s">
        <v>27</v>
      </c>
      <c r="S3785">
        <v>105.2</v>
      </c>
      <c r="T3785">
        <v>6936.85</v>
      </c>
      <c r="U3785">
        <v>0</v>
      </c>
    </row>
    <row r="3786" spans="1:21" x14ac:dyDescent="0.25">
      <c r="A3786" t="s">
        <v>3818</v>
      </c>
      <c r="B3786">
        <v>1</v>
      </c>
      <c r="C3786">
        <v>1</v>
      </c>
      <c r="D3786">
        <v>0</v>
      </c>
      <c r="E3786">
        <v>0</v>
      </c>
      <c r="F3786">
        <v>35</v>
      </c>
      <c r="G3786">
        <v>1</v>
      </c>
      <c r="H3786" t="s">
        <v>22</v>
      </c>
      <c r="I3786" t="s">
        <v>35</v>
      </c>
      <c r="J3786" t="s">
        <v>23</v>
      </c>
      <c r="K3786" t="s">
        <v>23</v>
      </c>
      <c r="L3786" t="s">
        <v>22</v>
      </c>
      <c r="M3786" t="s">
        <v>23</v>
      </c>
      <c r="N3786" t="s">
        <v>22</v>
      </c>
      <c r="O3786" t="s">
        <v>22</v>
      </c>
      <c r="P3786" t="s">
        <v>26</v>
      </c>
      <c r="Q3786">
        <v>1</v>
      </c>
      <c r="R3786" t="s">
        <v>27</v>
      </c>
      <c r="S3786">
        <v>101.4</v>
      </c>
      <c r="T3786">
        <v>3496.3</v>
      </c>
      <c r="U3786">
        <v>1</v>
      </c>
    </row>
    <row r="3787" spans="1:21" x14ac:dyDescent="0.25">
      <c r="A3787" t="s">
        <v>3819</v>
      </c>
      <c r="B3787">
        <v>1</v>
      </c>
      <c r="C3787">
        <v>1</v>
      </c>
      <c r="D3787">
        <v>1</v>
      </c>
      <c r="E3787">
        <v>0</v>
      </c>
      <c r="F3787">
        <v>10</v>
      </c>
      <c r="G3787">
        <v>1</v>
      </c>
      <c r="H3787" t="s">
        <v>22</v>
      </c>
      <c r="I3787" t="s">
        <v>35</v>
      </c>
      <c r="J3787" t="s">
        <v>23</v>
      </c>
      <c r="K3787" t="s">
        <v>23</v>
      </c>
      <c r="L3787" t="s">
        <v>22</v>
      </c>
      <c r="M3787" t="s">
        <v>23</v>
      </c>
      <c r="N3787" t="s">
        <v>23</v>
      </c>
      <c r="O3787" t="s">
        <v>22</v>
      </c>
      <c r="P3787" t="s">
        <v>26</v>
      </c>
      <c r="Q3787">
        <v>1</v>
      </c>
      <c r="R3787" t="s">
        <v>27</v>
      </c>
      <c r="S3787">
        <v>89.8</v>
      </c>
      <c r="T3787">
        <v>914.3</v>
      </c>
      <c r="U3787">
        <v>1</v>
      </c>
    </row>
    <row r="3788" spans="1:21" x14ac:dyDescent="0.25">
      <c r="A3788" t="s">
        <v>3820</v>
      </c>
      <c r="B3788">
        <v>1</v>
      </c>
      <c r="C3788">
        <v>0</v>
      </c>
      <c r="D3788">
        <v>1</v>
      </c>
      <c r="E3788">
        <v>1</v>
      </c>
      <c r="F3788">
        <v>27</v>
      </c>
      <c r="G3788">
        <v>1</v>
      </c>
      <c r="H3788" t="s">
        <v>22</v>
      </c>
      <c r="I3788" t="s">
        <v>35</v>
      </c>
      <c r="J3788" t="s">
        <v>23</v>
      </c>
      <c r="K3788" t="s">
        <v>23</v>
      </c>
      <c r="L3788" t="s">
        <v>23</v>
      </c>
      <c r="M3788" t="s">
        <v>23</v>
      </c>
      <c r="N3788" t="s">
        <v>23</v>
      </c>
      <c r="O3788" t="s">
        <v>23</v>
      </c>
      <c r="P3788" t="s">
        <v>26</v>
      </c>
      <c r="Q3788">
        <v>1</v>
      </c>
      <c r="R3788" t="s">
        <v>33</v>
      </c>
      <c r="S3788">
        <v>75.75</v>
      </c>
      <c r="T3788">
        <v>1929</v>
      </c>
      <c r="U3788">
        <v>0</v>
      </c>
    </row>
    <row r="3789" spans="1:21" x14ac:dyDescent="0.25">
      <c r="A3789" t="s">
        <v>3821</v>
      </c>
      <c r="B3789">
        <v>0</v>
      </c>
      <c r="C3789">
        <v>0</v>
      </c>
      <c r="D3789">
        <v>0</v>
      </c>
      <c r="E3789">
        <v>0</v>
      </c>
      <c r="F3789">
        <v>58</v>
      </c>
      <c r="G3789">
        <v>1</v>
      </c>
      <c r="H3789" t="s">
        <v>23</v>
      </c>
      <c r="I3789" t="s">
        <v>35</v>
      </c>
      <c r="J3789" t="s">
        <v>23</v>
      </c>
      <c r="K3789" t="s">
        <v>23</v>
      </c>
      <c r="L3789" t="s">
        <v>23</v>
      </c>
      <c r="M3789" t="s">
        <v>22</v>
      </c>
      <c r="N3789" t="s">
        <v>22</v>
      </c>
      <c r="O3789" t="s">
        <v>22</v>
      </c>
      <c r="P3789" t="s">
        <v>26</v>
      </c>
      <c r="Q3789">
        <v>1</v>
      </c>
      <c r="R3789" t="s">
        <v>27</v>
      </c>
      <c r="S3789">
        <v>95.3</v>
      </c>
      <c r="T3789">
        <v>5817.7</v>
      </c>
      <c r="U3789">
        <v>0</v>
      </c>
    </row>
    <row r="3790" spans="1:21" x14ac:dyDescent="0.25">
      <c r="A3790" t="s">
        <v>3822</v>
      </c>
      <c r="B3790">
        <v>1</v>
      </c>
      <c r="C3790">
        <v>0</v>
      </c>
      <c r="D3790">
        <v>1</v>
      </c>
      <c r="E3790">
        <v>0</v>
      </c>
      <c r="F3790">
        <v>54</v>
      </c>
      <c r="G3790">
        <v>1</v>
      </c>
      <c r="H3790" t="s">
        <v>23</v>
      </c>
      <c r="I3790" t="s">
        <v>35</v>
      </c>
      <c r="J3790" t="s">
        <v>22</v>
      </c>
      <c r="K3790" t="s">
        <v>22</v>
      </c>
      <c r="L3790" t="s">
        <v>22</v>
      </c>
      <c r="M3790" t="s">
        <v>22</v>
      </c>
      <c r="N3790" t="s">
        <v>22</v>
      </c>
      <c r="O3790" t="s">
        <v>22</v>
      </c>
      <c r="P3790" t="s">
        <v>45</v>
      </c>
      <c r="Q3790">
        <v>0</v>
      </c>
      <c r="R3790" t="s">
        <v>33</v>
      </c>
      <c r="S3790">
        <v>109.75</v>
      </c>
      <c r="T3790">
        <v>6110.2</v>
      </c>
      <c r="U3790">
        <v>1</v>
      </c>
    </row>
    <row r="3791" spans="1:21" x14ac:dyDescent="0.25">
      <c r="A3791" t="s">
        <v>3823</v>
      </c>
      <c r="B3791">
        <v>1</v>
      </c>
      <c r="C3791">
        <v>0</v>
      </c>
      <c r="D3791">
        <v>0</v>
      </c>
      <c r="E3791">
        <v>0</v>
      </c>
      <c r="F3791">
        <v>9</v>
      </c>
      <c r="G3791">
        <v>1</v>
      </c>
      <c r="H3791" t="s">
        <v>23</v>
      </c>
      <c r="I3791" t="s">
        <v>23</v>
      </c>
      <c r="J3791" t="s">
        <v>44</v>
      </c>
      <c r="K3791" t="s">
        <v>44</v>
      </c>
      <c r="L3791" t="s">
        <v>44</v>
      </c>
      <c r="M3791" t="s">
        <v>44</v>
      </c>
      <c r="N3791" t="s">
        <v>44</v>
      </c>
      <c r="O3791" t="s">
        <v>44</v>
      </c>
      <c r="P3791" t="s">
        <v>26</v>
      </c>
      <c r="Q3791">
        <v>0</v>
      </c>
      <c r="R3791" t="s">
        <v>30</v>
      </c>
      <c r="S3791">
        <v>19.850000000000001</v>
      </c>
      <c r="T3791">
        <v>178.8</v>
      </c>
      <c r="U3791">
        <v>0</v>
      </c>
    </row>
    <row r="3792" spans="1:21" x14ac:dyDescent="0.25">
      <c r="A3792" t="s">
        <v>3824</v>
      </c>
      <c r="B3792">
        <v>1</v>
      </c>
      <c r="C3792">
        <v>0</v>
      </c>
      <c r="D3792">
        <v>0</v>
      </c>
      <c r="E3792">
        <v>0</v>
      </c>
      <c r="F3792">
        <v>2</v>
      </c>
      <c r="G3792">
        <v>1</v>
      </c>
      <c r="H3792" t="s">
        <v>23</v>
      </c>
      <c r="I3792" t="s">
        <v>23</v>
      </c>
      <c r="J3792" t="s">
        <v>44</v>
      </c>
      <c r="K3792" t="s">
        <v>44</v>
      </c>
      <c r="L3792" t="s">
        <v>44</v>
      </c>
      <c r="M3792" t="s">
        <v>44</v>
      </c>
      <c r="N3792" t="s">
        <v>44</v>
      </c>
      <c r="O3792" t="s">
        <v>44</v>
      </c>
      <c r="P3792" t="s">
        <v>29</v>
      </c>
      <c r="Q3792">
        <v>0</v>
      </c>
      <c r="R3792" t="s">
        <v>38</v>
      </c>
      <c r="S3792">
        <v>19.3</v>
      </c>
      <c r="T3792">
        <v>28.3</v>
      </c>
      <c r="U3792">
        <v>1</v>
      </c>
    </row>
    <row r="3793" spans="1:21" x14ac:dyDescent="0.25">
      <c r="A3793" t="s">
        <v>3825</v>
      </c>
      <c r="B3793">
        <v>1</v>
      </c>
      <c r="C3793">
        <v>0</v>
      </c>
      <c r="D3793">
        <v>0</v>
      </c>
      <c r="E3793">
        <v>0</v>
      </c>
      <c r="F3793">
        <v>6</v>
      </c>
      <c r="G3793">
        <v>1</v>
      </c>
      <c r="H3793" t="s">
        <v>23</v>
      </c>
      <c r="I3793" t="s">
        <v>35</v>
      </c>
      <c r="J3793" t="s">
        <v>23</v>
      </c>
      <c r="K3793" t="s">
        <v>23</v>
      </c>
      <c r="L3793" t="s">
        <v>23</v>
      </c>
      <c r="M3793" t="s">
        <v>23</v>
      </c>
      <c r="N3793" t="s">
        <v>23</v>
      </c>
      <c r="O3793" t="s">
        <v>23</v>
      </c>
      <c r="P3793" t="s">
        <v>26</v>
      </c>
      <c r="Q3793">
        <v>1</v>
      </c>
      <c r="R3793" t="s">
        <v>27</v>
      </c>
      <c r="S3793">
        <v>69.099999999999994</v>
      </c>
      <c r="T3793">
        <v>435</v>
      </c>
      <c r="U3793">
        <v>0</v>
      </c>
    </row>
    <row r="3794" spans="1:21" x14ac:dyDescent="0.25">
      <c r="A3794" t="s">
        <v>3826</v>
      </c>
      <c r="B3794">
        <v>0</v>
      </c>
      <c r="C3794">
        <v>1</v>
      </c>
      <c r="D3794">
        <v>0</v>
      </c>
      <c r="E3794">
        <v>0</v>
      </c>
      <c r="F3794">
        <v>26</v>
      </c>
      <c r="G3794">
        <v>1</v>
      </c>
      <c r="H3794" t="s">
        <v>23</v>
      </c>
      <c r="I3794" t="s">
        <v>35</v>
      </c>
      <c r="J3794" t="s">
        <v>23</v>
      </c>
      <c r="K3794" t="s">
        <v>23</v>
      </c>
      <c r="L3794" t="s">
        <v>23</v>
      </c>
      <c r="M3794" t="s">
        <v>23</v>
      </c>
      <c r="N3794" t="s">
        <v>22</v>
      </c>
      <c r="O3794" t="s">
        <v>22</v>
      </c>
      <c r="P3794" t="s">
        <v>26</v>
      </c>
      <c r="Q3794">
        <v>1</v>
      </c>
      <c r="R3794" t="s">
        <v>27</v>
      </c>
      <c r="S3794">
        <v>91.25</v>
      </c>
      <c r="T3794">
        <v>2351.8000000000002</v>
      </c>
      <c r="U3794">
        <v>1</v>
      </c>
    </row>
    <row r="3795" spans="1:21" x14ac:dyDescent="0.25">
      <c r="A3795" t="s">
        <v>3827</v>
      </c>
      <c r="B3795">
        <v>0</v>
      </c>
      <c r="C3795">
        <v>0</v>
      </c>
      <c r="D3795">
        <v>0</v>
      </c>
      <c r="E3795">
        <v>0</v>
      </c>
      <c r="F3795">
        <v>9</v>
      </c>
      <c r="G3795">
        <v>1</v>
      </c>
      <c r="H3795" t="s">
        <v>23</v>
      </c>
      <c r="I3795" t="s">
        <v>23</v>
      </c>
      <c r="J3795" t="s">
        <v>44</v>
      </c>
      <c r="K3795" t="s">
        <v>44</v>
      </c>
      <c r="L3795" t="s">
        <v>44</v>
      </c>
      <c r="M3795" t="s">
        <v>44</v>
      </c>
      <c r="N3795" t="s">
        <v>44</v>
      </c>
      <c r="O3795" t="s">
        <v>44</v>
      </c>
      <c r="P3795" t="s">
        <v>26</v>
      </c>
      <c r="Q3795">
        <v>0</v>
      </c>
      <c r="R3795" t="s">
        <v>30</v>
      </c>
      <c r="S3795">
        <v>20.25</v>
      </c>
      <c r="T3795">
        <v>186.15</v>
      </c>
      <c r="U3795">
        <v>0</v>
      </c>
    </row>
    <row r="3796" spans="1:21" x14ac:dyDescent="0.25">
      <c r="A3796" t="s">
        <v>3828</v>
      </c>
      <c r="B3796">
        <v>1</v>
      </c>
      <c r="C3796">
        <v>0</v>
      </c>
      <c r="D3796">
        <v>1</v>
      </c>
      <c r="E3796">
        <v>0</v>
      </c>
      <c r="F3796">
        <v>8</v>
      </c>
      <c r="G3796">
        <v>1</v>
      </c>
      <c r="H3796" t="s">
        <v>23</v>
      </c>
      <c r="I3796" t="s">
        <v>25</v>
      </c>
      <c r="J3796" t="s">
        <v>23</v>
      </c>
      <c r="K3796" t="s">
        <v>22</v>
      </c>
      <c r="L3796" t="s">
        <v>22</v>
      </c>
      <c r="M3796" t="s">
        <v>23</v>
      </c>
      <c r="N3796" t="s">
        <v>23</v>
      </c>
      <c r="O3796" t="s">
        <v>23</v>
      </c>
      <c r="P3796" t="s">
        <v>26</v>
      </c>
      <c r="Q3796">
        <v>1</v>
      </c>
      <c r="R3796" t="s">
        <v>30</v>
      </c>
      <c r="S3796">
        <v>54.75</v>
      </c>
      <c r="T3796">
        <v>445.85</v>
      </c>
      <c r="U3796">
        <v>0</v>
      </c>
    </row>
    <row r="3797" spans="1:21" x14ac:dyDescent="0.25">
      <c r="A3797" t="s">
        <v>3829</v>
      </c>
      <c r="B3797">
        <v>1</v>
      </c>
      <c r="C3797">
        <v>0</v>
      </c>
      <c r="D3797">
        <v>0</v>
      </c>
      <c r="E3797">
        <v>0</v>
      </c>
      <c r="F3797">
        <v>12</v>
      </c>
      <c r="G3797">
        <v>1</v>
      </c>
      <c r="H3797" t="s">
        <v>23</v>
      </c>
      <c r="I3797" t="s">
        <v>35</v>
      </c>
      <c r="J3797" t="s">
        <v>23</v>
      </c>
      <c r="K3797" t="s">
        <v>23</v>
      </c>
      <c r="L3797" t="s">
        <v>23</v>
      </c>
      <c r="M3797" t="s">
        <v>23</v>
      </c>
      <c r="N3797" t="s">
        <v>22</v>
      </c>
      <c r="O3797" t="s">
        <v>23</v>
      </c>
      <c r="P3797" t="s">
        <v>26</v>
      </c>
      <c r="Q3797">
        <v>1</v>
      </c>
      <c r="R3797" t="s">
        <v>27</v>
      </c>
      <c r="S3797">
        <v>81.45</v>
      </c>
      <c r="T3797">
        <v>912</v>
      </c>
      <c r="U3797">
        <v>0</v>
      </c>
    </row>
    <row r="3798" spans="1:21" x14ac:dyDescent="0.25">
      <c r="A3798" t="s">
        <v>3830</v>
      </c>
      <c r="B3798">
        <v>0</v>
      </c>
      <c r="C3798">
        <v>0</v>
      </c>
      <c r="D3798">
        <v>0</v>
      </c>
      <c r="E3798">
        <v>0</v>
      </c>
      <c r="F3798">
        <v>15</v>
      </c>
      <c r="G3798">
        <v>1</v>
      </c>
      <c r="H3798" t="s">
        <v>22</v>
      </c>
      <c r="I3798" t="s">
        <v>25</v>
      </c>
      <c r="J3798" t="s">
        <v>23</v>
      </c>
      <c r="K3798" t="s">
        <v>23</v>
      </c>
      <c r="L3798" t="s">
        <v>23</v>
      </c>
      <c r="M3798" t="s">
        <v>23</v>
      </c>
      <c r="N3798" t="s">
        <v>23</v>
      </c>
      <c r="O3798" t="s">
        <v>23</v>
      </c>
      <c r="P3798" t="s">
        <v>26</v>
      </c>
      <c r="Q3798">
        <v>1</v>
      </c>
      <c r="R3798" t="s">
        <v>27</v>
      </c>
      <c r="S3798">
        <v>49.1</v>
      </c>
      <c r="T3798">
        <v>679.55</v>
      </c>
      <c r="U3798">
        <v>1</v>
      </c>
    </row>
    <row r="3799" spans="1:21" x14ac:dyDescent="0.25">
      <c r="A3799" t="s">
        <v>3831</v>
      </c>
      <c r="B3799">
        <v>1</v>
      </c>
      <c r="C3799">
        <v>0</v>
      </c>
      <c r="D3799">
        <v>1</v>
      </c>
      <c r="E3799">
        <v>0</v>
      </c>
      <c r="F3799">
        <v>43</v>
      </c>
      <c r="G3799">
        <v>1</v>
      </c>
      <c r="H3799" t="s">
        <v>22</v>
      </c>
      <c r="I3799" t="s">
        <v>25</v>
      </c>
      <c r="J3799" t="s">
        <v>22</v>
      </c>
      <c r="K3799" t="s">
        <v>23</v>
      </c>
      <c r="L3799" t="s">
        <v>22</v>
      </c>
      <c r="M3799" t="s">
        <v>23</v>
      </c>
      <c r="N3799" t="s">
        <v>22</v>
      </c>
      <c r="O3799" t="s">
        <v>22</v>
      </c>
      <c r="P3799" t="s">
        <v>29</v>
      </c>
      <c r="Q3799">
        <v>1</v>
      </c>
      <c r="R3799" t="s">
        <v>27</v>
      </c>
      <c r="S3799">
        <v>80.2</v>
      </c>
      <c r="T3799">
        <v>3581.6</v>
      </c>
      <c r="U3799">
        <v>0</v>
      </c>
    </row>
    <row r="3800" spans="1:21" x14ac:dyDescent="0.25">
      <c r="A3800" t="s">
        <v>3832</v>
      </c>
      <c r="B3800">
        <v>1</v>
      </c>
      <c r="C3800">
        <v>0</v>
      </c>
      <c r="D3800">
        <v>0</v>
      </c>
      <c r="E3800">
        <v>0</v>
      </c>
      <c r="F3800">
        <v>42</v>
      </c>
      <c r="G3800">
        <v>1</v>
      </c>
      <c r="H3800" t="s">
        <v>22</v>
      </c>
      <c r="I3800" t="s">
        <v>35</v>
      </c>
      <c r="J3800" t="s">
        <v>23</v>
      </c>
      <c r="K3800" t="s">
        <v>23</v>
      </c>
      <c r="L3800" t="s">
        <v>23</v>
      </c>
      <c r="M3800" t="s">
        <v>22</v>
      </c>
      <c r="N3800" t="s">
        <v>22</v>
      </c>
      <c r="O3800" t="s">
        <v>22</v>
      </c>
      <c r="P3800" t="s">
        <v>26</v>
      </c>
      <c r="Q3800">
        <v>1</v>
      </c>
      <c r="R3800" t="s">
        <v>27</v>
      </c>
      <c r="S3800">
        <v>100.3</v>
      </c>
      <c r="T3800">
        <v>4222.95</v>
      </c>
      <c r="U3800">
        <v>0</v>
      </c>
    </row>
    <row r="3801" spans="1:21" x14ac:dyDescent="0.25">
      <c r="A3801" t="s">
        <v>3833</v>
      </c>
      <c r="B3801">
        <v>0</v>
      </c>
      <c r="C3801">
        <v>0</v>
      </c>
      <c r="D3801">
        <v>0</v>
      </c>
      <c r="E3801">
        <v>0</v>
      </c>
      <c r="F3801">
        <v>31</v>
      </c>
      <c r="G3801">
        <v>1</v>
      </c>
      <c r="H3801" t="s">
        <v>22</v>
      </c>
      <c r="I3801" t="s">
        <v>25</v>
      </c>
      <c r="J3801" t="s">
        <v>22</v>
      </c>
      <c r="K3801" t="s">
        <v>23</v>
      </c>
      <c r="L3801" t="s">
        <v>22</v>
      </c>
      <c r="M3801" t="s">
        <v>22</v>
      </c>
      <c r="N3801" t="s">
        <v>23</v>
      </c>
      <c r="O3801" t="s">
        <v>23</v>
      </c>
      <c r="P3801" t="s">
        <v>26</v>
      </c>
      <c r="Q3801">
        <v>0</v>
      </c>
      <c r="R3801" t="s">
        <v>38</v>
      </c>
      <c r="S3801">
        <v>65.25</v>
      </c>
      <c r="T3801">
        <v>1994.3</v>
      </c>
      <c r="U3801">
        <v>1</v>
      </c>
    </row>
    <row r="3802" spans="1:21" x14ac:dyDescent="0.25">
      <c r="A3802" t="s">
        <v>3834</v>
      </c>
      <c r="B3802">
        <v>0</v>
      </c>
      <c r="C3802">
        <v>0</v>
      </c>
      <c r="D3802">
        <v>0</v>
      </c>
      <c r="E3802">
        <v>1</v>
      </c>
      <c r="F3802">
        <v>66</v>
      </c>
      <c r="G3802">
        <v>1</v>
      </c>
      <c r="H3802" t="s">
        <v>22</v>
      </c>
      <c r="I3802" t="s">
        <v>35</v>
      </c>
      <c r="J3802" t="s">
        <v>22</v>
      </c>
      <c r="K3802" t="s">
        <v>23</v>
      </c>
      <c r="L3802" t="s">
        <v>22</v>
      </c>
      <c r="M3802" t="s">
        <v>22</v>
      </c>
      <c r="N3802" t="s">
        <v>23</v>
      </c>
      <c r="O3802" t="s">
        <v>23</v>
      </c>
      <c r="P3802" t="s">
        <v>45</v>
      </c>
      <c r="Q3802">
        <v>1</v>
      </c>
      <c r="R3802" t="s">
        <v>38</v>
      </c>
      <c r="S3802">
        <v>90.95</v>
      </c>
      <c r="T3802">
        <v>5930.05</v>
      </c>
      <c r="U3802">
        <v>0</v>
      </c>
    </row>
    <row r="3803" spans="1:21" x14ac:dyDescent="0.25">
      <c r="A3803" t="s">
        <v>3835</v>
      </c>
      <c r="B3803">
        <v>0</v>
      </c>
      <c r="C3803">
        <v>1</v>
      </c>
      <c r="D3803">
        <v>0</v>
      </c>
      <c r="E3803">
        <v>0</v>
      </c>
      <c r="F3803">
        <v>18</v>
      </c>
      <c r="G3803">
        <v>1</v>
      </c>
      <c r="H3803" t="s">
        <v>22</v>
      </c>
      <c r="I3803" t="s">
        <v>35</v>
      </c>
      <c r="J3803" t="s">
        <v>23</v>
      </c>
      <c r="K3803" t="s">
        <v>22</v>
      </c>
      <c r="L3803" t="s">
        <v>23</v>
      </c>
      <c r="M3803" t="s">
        <v>22</v>
      </c>
      <c r="N3803" t="s">
        <v>23</v>
      </c>
      <c r="O3803" t="s">
        <v>23</v>
      </c>
      <c r="P3803" t="s">
        <v>26</v>
      </c>
      <c r="Q3803">
        <v>1</v>
      </c>
      <c r="R3803" t="s">
        <v>27</v>
      </c>
      <c r="S3803">
        <v>85.45</v>
      </c>
      <c r="T3803">
        <v>1505.85</v>
      </c>
      <c r="U3803">
        <v>1</v>
      </c>
    </row>
    <row r="3804" spans="1:21" x14ac:dyDescent="0.25">
      <c r="A3804" t="s">
        <v>3836</v>
      </c>
      <c r="B3804">
        <v>1</v>
      </c>
      <c r="C3804">
        <v>0</v>
      </c>
      <c r="D3804">
        <v>0</v>
      </c>
      <c r="E3804">
        <v>0</v>
      </c>
      <c r="F3804">
        <v>1</v>
      </c>
      <c r="G3804">
        <v>1</v>
      </c>
      <c r="H3804" t="s">
        <v>23</v>
      </c>
      <c r="I3804" t="s">
        <v>23</v>
      </c>
      <c r="J3804" t="s">
        <v>44</v>
      </c>
      <c r="K3804" t="s">
        <v>44</v>
      </c>
      <c r="L3804" t="s">
        <v>44</v>
      </c>
      <c r="M3804" t="s">
        <v>44</v>
      </c>
      <c r="N3804" t="s">
        <v>44</v>
      </c>
      <c r="O3804" t="s">
        <v>44</v>
      </c>
      <c r="P3804" t="s">
        <v>26</v>
      </c>
      <c r="Q3804">
        <v>0</v>
      </c>
      <c r="R3804" t="s">
        <v>30</v>
      </c>
      <c r="S3804">
        <v>20</v>
      </c>
      <c r="T3804">
        <v>20</v>
      </c>
      <c r="U3804">
        <v>0</v>
      </c>
    </row>
    <row r="3805" spans="1:21" x14ac:dyDescent="0.25">
      <c r="A3805" t="s">
        <v>3837</v>
      </c>
      <c r="B3805">
        <v>1</v>
      </c>
      <c r="C3805">
        <v>0</v>
      </c>
      <c r="D3805">
        <v>1</v>
      </c>
      <c r="E3805">
        <v>0</v>
      </c>
      <c r="F3805">
        <v>61</v>
      </c>
      <c r="G3805">
        <v>1</v>
      </c>
      <c r="H3805" t="s">
        <v>22</v>
      </c>
      <c r="I3805" t="s">
        <v>35</v>
      </c>
      <c r="J3805" t="s">
        <v>23</v>
      </c>
      <c r="K3805" t="s">
        <v>22</v>
      </c>
      <c r="L3805" t="s">
        <v>23</v>
      </c>
      <c r="M3805" t="s">
        <v>22</v>
      </c>
      <c r="N3805" t="s">
        <v>22</v>
      </c>
      <c r="O3805" t="s">
        <v>23</v>
      </c>
      <c r="P3805" t="s">
        <v>45</v>
      </c>
      <c r="Q3805">
        <v>1</v>
      </c>
      <c r="R3805" t="s">
        <v>27</v>
      </c>
      <c r="S3805">
        <v>94.1</v>
      </c>
      <c r="T3805">
        <v>5638.3</v>
      </c>
      <c r="U3805">
        <v>1</v>
      </c>
    </row>
    <row r="3806" spans="1:21" x14ac:dyDescent="0.25">
      <c r="A3806" t="s">
        <v>3838</v>
      </c>
      <c r="B3806">
        <v>1</v>
      </c>
      <c r="C3806">
        <v>0</v>
      </c>
      <c r="D3806">
        <v>0</v>
      </c>
      <c r="E3806">
        <v>0</v>
      </c>
      <c r="F3806">
        <v>10</v>
      </c>
      <c r="G3806">
        <v>1</v>
      </c>
      <c r="H3806" t="s">
        <v>22</v>
      </c>
      <c r="I3806" t="s">
        <v>35</v>
      </c>
      <c r="J3806" t="s">
        <v>23</v>
      </c>
      <c r="K3806" t="s">
        <v>22</v>
      </c>
      <c r="L3806" t="s">
        <v>23</v>
      </c>
      <c r="M3806" t="s">
        <v>23</v>
      </c>
      <c r="N3806" t="s">
        <v>23</v>
      </c>
      <c r="O3806" t="s">
        <v>23</v>
      </c>
      <c r="P3806" t="s">
        <v>26</v>
      </c>
      <c r="Q3806">
        <v>0</v>
      </c>
      <c r="R3806" t="s">
        <v>27</v>
      </c>
      <c r="S3806">
        <v>79.849999999999994</v>
      </c>
      <c r="T3806">
        <v>797.25</v>
      </c>
      <c r="U3806">
        <v>0</v>
      </c>
    </row>
    <row r="3807" spans="1:21" x14ac:dyDescent="0.25">
      <c r="A3807" t="s">
        <v>3839</v>
      </c>
      <c r="B3807">
        <v>1</v>
      </c>
      <c r="C3807">
        <v>1</v>
      </c>
      <c r="D3807">
        <v>0</v>
      </c>
      <c r="E3807">
        <v>0</v>
      </c>
      <c r="F3807">
        <v>1</v>
      </c>
      <c r="G3807">
        <v>1</v>
      </c>
      <c r="H3807" t="s">
        <v>23</v>
      </c>
      <c r="I3807" t="s">
        <v>35</v>
      </c>
      <c r="J3807" t="s">
        <v>23</v>
      </c>
      <c r="K3807" t="s">
        <v>23</v>
      </c>
      <c r="L3807" t="s">
        <v>23</v>
      </c>
      <c r="M3807" t="s">
        <v>23</v>
      </c>
      <c r="N3807" t="s">
        <v>23</v>
      </c>
      <c r="O3807" t="s">
        <v>23</v>
      </c>
      <c r="P3807" t="s">
        <v>26</v>
      </c>
      <c r="Q3807">
        <v>1</v>
      </c>
      <c r="R3807" t="s">
        <v>27</v>
      </c>
      <c r="S3807">
        <v>71.650000000000006</v>
      </c>
      <c r="T3807">
        <v>71.650000000000006</v>
      </c>
      <c r="U3807">
        <v>1</v>
      </c>
    </row>
    <row r="3808" spans="1:21" x14ac:dyDescent="0.25">
      <c r="A3808" t="s">
        <v>3840</v>
      </c>
      <c r="B3808">
        <v>0</v>
      </c>
      <c r="C3808">
        <v>1</v>
      </c>
      <c r="D3808">
        <v>0</v>
      </c>
      <c r="E3808">
        <v>0</v>
      </c>
      <c r="F3808">
        <v>18</v>
      </c>
      <c r="G3808">
        <v>1</v>
      </c>
      <c r="H3808" t="s">
        <v>23</v>
      </c>
      <c r="I3808" t="s">
        <v>35</v>
      </c>
      <c r="J3808" t="s">
        <v>23</v>
      </c>
      <c r="K3808" t="s">
        <v>22</v>
      </c>
      <c r="L3808" t="s">
        <v>23</v>
      </c>
      <c r="M3808" t="s">
        <v>23</v>
      </c>
      <c r="N3808" t="s">
        <v>23</v>
      </c>
      <c r="O3808" t="s">
        <v>23</v>
      </c>
      <c r="P3808" t="s">
        <v>26</v>
      </c>
      <c r="Q3808">
        <v>1</v>
      </c>
      <c r="R3808" t="s">
        <v>27</v>
      </c>
      <c r="S3808">
        <v>73.55</v>
      </c>
      <c r="T3808">
        <v>1359.45</v>
      </c>
      <c r="U3808">
        <v>0</v>
      </c>
    </row>
    <row r="3809" spans="1:21" x14ac:dyDescent="0.25">
      <c r="A3809" t="s">
        <v>3841</v>
      </c>
      <c r="B3809">
        <v>1</v>
      </c>
      <c r="C3809">
        <v>0</v>
      </c>
      <c r="D3809">
        <v>1</v>
      </c>
      <c r="E3809">
        <v>0</v>
      </c>
      <c r="F3809">
        <v>24</v>
      </c>
      <c r="G3809">
        <v>1</v>
      </c>
      <c r="H3809" t="s">
        <v>22</v>
      </c>
      <c r="I3809" t="s">
        <v>35</v>
      </c>
      <c r="J3809" t="s">
        <v>23</v>
      </c>
      <c r="K3809" t="s">
        <v>22</v>
      </c>
      <c r="L3809" t="s">
        <v>22</v>
      </c>
      <c r="M3809" t="s">
        <v>23</v>
      </c>
      <c r="N3809" t="s">
        <v>22</v>
      </c>
      <c r="O3809" t="s">
        <v>22</v>
      </c>
      <c r="P3809" t="s">
        <v>26</v>
      </c>
      <c r="Q3809">
        <v>1</v>
      </c>
      <c r="R3809" t="s">
        <v>27</v>
      </c>
      <c r="S3809">
        <v>104.65</v>
      </c>
      <c r="T3809">
        <v>2542.4499999999998</v>
      </c>
      <c r="U3809">
        <v>1</v>
      </c>
    </row>
    <row r="3810" spans="1:21" x14ac:dyDescent="0.25">
      <c r="A3810" t="s">
        <v>3842</v>
      </c>
      <c r="B3810">
        <v>0</v>
      </c>
      <c r="C3810">
        <v>0</v>
      </c>
      <c r="D3810">
        <v>1</v>
      </c>
      <c r="E3810">
        <v>1</v>
      </c>
      <c r="F3810">
        <v>3</v>
      </c>
      <c r="G3810">
        <v>1</v>
      </c>
      <c r="H3810" t="s">
        <v>23</v>
      </c>
      <c r="I3810" t="s">
        <v>23</v>
      </c>
      <c r="J3810" t="s">
        <v>44</v>
      </c>
      <c r="K3810" t="s">
        <v>44</v>
      </c>
      <c r="L3810" t="s">
        <v>44</v>
      </c>
      <c r="M3810" t="s">
        <v>44</v>
      </c>
      <c r="N3810" t="s">
        <v>44</v>
      </c>
      <c r="O3810" t="s">
        <v>44</v>
      </c>
      <c r="P3810" t="s">
        <v>26</v>
      </c>
      <c r="Q3810">
        <v>0</v>
      </c>
      <c r="R3810" t="s">
        <v>30</v>
      </c>
      <c r="S3810">
        <v>19.3</v>
      </c>
      <c r="T3810">
        <v>54.7</v>
      </c>
      <c r="U3810">
        <v>0</v>
      </c>
    </row>
    <row r="3811" spans="1:21" x14ac:dyDescent="0.25">
      <c r="A3811" t="s">
        <v>3843</v>
      </c>
      <c r="B3811">
        <v>1</v>
      </c>
      <c r="C3811">
        <v>0</v>
      </c>
      <c r="D3811">
        <v>0</v>
      </c>
      <c r="E3811">
        <v>0</v>
      </c>
      <c r="F3811">
        <v>50</v>
      </c>
      <c r="G3811">
        <v>1</v>
      </c>
      <c r="H3811" t="s">
        <v>23</v>
      </c>
      <c r="I3811" t="s">
        <v>23</v>
      </c>
      <c r="J3811" t="s">
        <v>44</v>
      </c>
      <c r="K3811" t="s">
        <v>44</v>
      </c>
      <c r="L3811" t="s">
        <v>44</v>
      </c>
      <c r="M3811" t="s">
        <v>44</v>
      </c>
      <c r="N3811" t="s">
        <v>44</v>
      </c>
      <c r="O3811" t="s">
        <v>44</v>
      </c>
      <c r="P3811" t="s">
        <v>29</v>
      </c>
      <c r="Q3811">
        <v>0</v>
      </c>
      <c r="R3811" t="s">
        <v>38</v>
      </c>
      <c r="S3811">
        <v>20.149999999999999</v>
      </c>
      <c r="T3811">
        <v>989.05</v>
      </c>
      <c r="U3811">
        <v>0</v>
      </c>
    </row>
    <row r="3812" spans="1:21" x14ac:dyDescent="0.25">
      <c r="A3812" t="s">
        <v>3844</v>
      </c>
      <c r="B3812">
        <v>1</v>
      </c>
      <c r="C3812">
        <v>0</v>
      </c>
      <c r="D3812">
        <v>1</v>
      </c>
      <c r="E3812">
        <v>1</v>
      </c>
      <c r="F3812">
        <v>1</v>
      </c>
      <c r="G3812">
        <v>1</v>
      </c>
      <c r="H3812" t="s">
        <v>23</v>
      </c>
      <c r="I3812" t="s">
        <v>25</v>
      </c>
      <c r="J3812" t="s">
        <v>23</v>
      </c>
      <c r="K3812" t="s">
        <v>23</v>
      </c>
      <c r="L3812" t="s">
        <v>23</v>
      </c>
      <c r="M3812" t="s">
        <v>23</v>
      </c>
      <c r="N3812" t="s">
        <v>23</v>
      </c>
      <c r="O3812" t="s">
        <v>23</v>
      </c>
      <c r="P3812" t="s">
        <v>26</v>
      </c>
      <c r="Q3812">
        <v>0</v>
      </c>
      <c r="R3812" t="s">
        <v>27</v>
      </c>
      <c r="S3812">
        <v>44.55</v>
      </c>
      <c r="T3812">
        <v>44.55</v>
      </c>
      <c r="U3812">
        <v>0</v>
      </c>
    </row>
    <row r="3813" spans="1:21" x14ac:dyDescent="0.25">
      <c r="A3813" t="s">
        <v>3845</v>
      </c>
      <c r="B3813">
        <v>1</v>
      </c>
      <c r="C3813">
        <v>0</v>
      </c>
      <c r="D3813">
        <v>0</v>
      </c>
      <c r="E3813">
        <v>0</v>
      </c>
      <c r="F3813">
        <v>2</v>
      </c>
      <c r="G3813">
        <v>1</v>
      </c>
      <c r="H3813" t="s">
        <v>23</v>
      </c>
      <c r="I3813" t="s">
        <v>25</v>
      </c>
      <c r="J3813" t="s">
        <v>22</v>
      </c>
      <c r="K3813" t="s">
        <v>23</v>
      </c>
      <c r="L3813" t="s">
        <v>23</v>
      </c>
      <c r="M3813" t="s">
        <v>22</v>
      </c>
      <c r="N3813" t="s">
        <v>23</v>
      </c>
      <c r="O3813" t="s">
        <v>23</v>
      </c>
      <c r="P3813" t="s">
        <v>26</v>
      </c>
      <c r="Q3813">
        <v>1</v>
      </c>
      <c r="R3813" t="s">
        <v>30</v>
      </c>
      <c r="S3813">
        <v>54.45</v>
      </c>
      <c r="T3813">
        <v>87.3</v>
      </c>
      <c r="U3813">
        <v>0</v>
      </c>
    </row>
    <row r="3814" spans="1:21" x14ac:dyDescent="0.25">
      <c r="A3814" t="s">
        <v>3846</v>
      </c>
      <c r="B3814">
        <v>1</v>
      </c>
      <c r="C3814">
        <v>0</v>
      </c>
      <c r="D3814">
        <v>0</v>
      </c>
      <c r="E3814">
        <v>0</v>
      </c>
      <c r="F3814">
        <v>17</v>
      </c>
      <c r="G3814">
        <v>1</v>
      </c>
      <c r="H3814" t="s">
        <v>23</v>
      </c>
      <c r="I3814" t="s">
        <v>23</v>
      </c>
      <c r="J3814" t="s">
        <v>44</v>
      </c>
      <c r="K3814" t="s">
        <v>44</v>
      </c>
      <c r="L3814" t="s">
        <v>44</v>
      </c>
      <c r="M3814" t="s">
        <v>44</v>
      </c>
      <c r="N3814" t="s">
        <v>44</v>
      </c>
      <c r="O3814" t="s">
        <v>44</v>
      </c>
      <c r="P3814" t="s">
        <v>29</v>
      </c>
      <c r="Q3814">
        <v>1</v>
      </c>
      <c r="R3814" t="s">
        <v>33</v>
      </c>
      <c r="S3814">
        <v>19.649999999999999</v>
      </c>
      <c r="T3814">
        <v>351.55</v>
      </c>
      <c r="U3814">
        <v>0</v>
      </c>
    </row>
    <row r="3815" spans="1:21" x14ac:dyDescent="0.25">
      <c r="A3815" t="s">
        <v>3847</v>
      </c>
      <c r="B3815">
        <v>1</v>
      </c>
      <c r="C3815">
        <v>0</v>
      </c>
      <c r="D3815">
        <v>1</v>
      </c>
      <c r="E3815">
        <v>1</v>
      </c>
      <c r="F3815">
        <v>69</v>
      </c>
      <c r="G3815">
        <v>1</v>
      </c>
      <c r="H3815" t="s">
        <v>22</v>
      </c>
      <c r="I3815" t="s">
        <v>35</v>
      </c>
      <c r="J3815" t="s">
        <v>23</v>
      </c>
      <c r="K3815" t="s">
        <v>22</v>
      </c>
      <c r="L3815" t="s">
        <v>22</v>
      </c>
      <c r="M3815" t="s">
        <v>23</v>
      </c>
      <c r="N3815" t="s">
        <v>22</v>
      </c>
      <c r="O3815" t="s">
        <v>22</v>
      </c>
      <c r="P3815" t="s">
        <v>45</v>
      </c>
      <c r="Q3815">
        <v>1</v>
      </c>
      <c r="R3815" t="s">
        <v>27</v>
      </c>
      <c r="S3815">
        <v>105</v>
      </c>
      <c r="T3815">
        <v>7297.75</v>
      </c>
      <c r="U3815">
        <v>0</v>
      </c>
    </row>
    <row r="3816" spans="1:21" x14ac:dyDescent="0.25">
      <c r="A3816" t="s">
        <v>3848</v>
      </c>
      <c r="B3816">
        <v>1</v>
      </c>
      <c r="C3816">
        <v>0</v>
      </c>
      <c r="D3816">
        <v>1</v>
      </c>
      <c r="E3816">
        <v>0</v>
      </c>
      <c r="F3816">
        <v>72</v>
      </c>
      <c r="G3816">
        <v>1</v>
      </c>
      <c r="H3816" t="s">
        <v>22</v>
      </c>
      <c r="I3816" t="s">
        <v>25</v>
      </c>
      <c r="J3816" t="s">
        <v>22</v>
      </c>
      <c r="K3816" t="s">
        <v>22</v>
      </c>
      <c r="L3816" t="s">
        <v>22</v>
      </c>
      <c r="M3816" t="s">
        <v>22</v>
      </c>
      <c r="N3816" t="s">
        <v>22</v>
      </c>
      <c r="O3816" t="s">
        <v>22</v>
      </c>
      <c r="P3816" t="s">
        <v>45</v>
      </c>
      <c r="Q3816">
        <v>1</v>
      </c>
      <c r="R3816" t="s">
        <v>38</v>
      </c>
      <c r="S3816">
        <v>88.7</v>
      </c>
      <c r="T3816">
        <v>6301.7</v>
      </c>
      <c r="U3816">
        <v>0</v>
      </c>
    </row>
    <row r="3817" spans="1:21" x14ac:dyDescent="0.25">
      <c r="A3817" t="s">
        <v>3849</v>
      </c>
      <c r="B3817">
        <v>0</v>
      </c>
      <c r="C3817">
        <v>0</v>
      </c>
      <c r="D3817">
        <v>0</v>
      </c>
      <c r="E3817">
        <v>0</v>
      </c>
      <c r="F3817">
        <v>3</v>
      </c>
      <c r="G3817">
        <v>1</v>
      </c>
      <c r="H3817" t="s">
        <v>22</v>
      </c>
      <c r="I3817" t="s">
        <v>35</v>
      </c>
      <c r="J3817" t="s">
        <v>23</v>
      </c>
      <c r="K3817" t="s">
        <v>23</v>
      </c>
      <c r="L3817" t="s">
        <v>23</v>
      </c>
      <c r="M3817" t="s">
        <v>23</v>
      </c>
      <c r="N3817" t="s">
        <v>23</v>
      </c>
      <c r="O3817" t="s">
        <v>23</v>
      </c>
      <c r="P3817" t="s">
        <v>26</v>
      </c>
      <c r="Q3817">
        <v>1</v>
      </c>
      <c r="R3817" t="s">
        <v>27</v>
      </c>
      <c r="S3817">
        <v>74.25</v>
      </c>
      <c r="T3817">
        <v>210.3</v>
      </c>
      <c r="U3817">
        <v>1</v>
      </c>
    </row>
    <row r="3818" spans="1:21" x14ac:dyDescent="0.25">
      <c r="A3818" t="s">
        <v>3850</v>
      </c>
      <c r="B3818">
        <v>1</v>
      </c>
      <c r="C3818">
        <v>1</v>
      </c>
      <c r="D3818">
        <v>1</v>
      </c>
      <c r="E3818">
        <v>1</v>
      </c>
      <c r="F3818">
        <v>50</v>
      </c>
      <c r="G3818">
        <v>1</v>
      </c>
      <c r="H3818" t="s">
        <v>22</v>
      </c>
      <c r="I3818" t="s">
        <v>25</v>
      </c>
      <c r="J3818" t="s">
        <v>22</v>
      </c>
      <c r="K3818" t="s">
        <v>22</v>
      </c>
      <c r="L3818" t="s">
        <v>22</v>
      </c>
      <c r="M3818" t="s">
        <v>23</v>
      </c>
      <c r="N3818" t="s">
        <v>23</v>
      </c>
      <c r="O3818" t="s">
        <v>22</v>
      </c>
      <c r="P3818" t="s">
        <v>45</v>
      </c>
      <c r="Q3818">
        <v>1</v>
      </c>
      <c r="R3818" t="s">
        <v>33</v>
      </c>
      <c r="S3818">
        <v>75.150000000000006</v>
      </c>
      <c r="T3818">
        <v>3822.45</v>
      </c>
      <c r="U3818">
        <v>0</v>
      </c>
    </row>
    <row r="3819" spans="1:21" x14ac:dyDescent="0.25">
      <c r="A3819" t="s">
        <v>3851</v>
      </c>
      <c r="B3819">
        <v>0</v>
      </c>
      <c r="C3819">
        <v>0</v>
      </c>
      <c r="D3819">
        <v>0</v>
      </c>
      <c r="E3819">
        <v>0</v>
      </c>
      <c r="F3819">
        <v>53</v>
      </c>
      <c r="G3819">
        <v>1</v>
      </c>
      <c r="H3819" t="s">
        <v>23</v>
      </c>
      <c r="I3819" t="s">
        <v>23</v>
      </c>
      <c r="J3819" t="s">
        <v>44</v>
      </c>
      <c r="K3819" t="s">
        <v>44</v>
      </c>
      <c r="L3819" t="s">
        <v>44</v>
      </c>
      <c r="M3819" t="s">
        <v>44</v>
      </c>
      <c r="N3819" t="s">
        <v>44</v>
      </c>
      <c r="O3819" t="s">
        <v>44</v>
      </c>
      <c r="P3819" t="s">
        <v>45</v>
      </c>
      <c r="Q3819">
        <v>0</v>
      </c>
      <c r="R3819" t="s">
        <v>30</v>
      </c>
      <c r="S3819">
        <v>20.25</v>
      </c>
      <c r="T3819">
        <v>1048.45</v>
      </c>
      <c r="U3819">
        <v>0</v>
      </c>
    </row>
    <row r="3820" spans="1:21" x14ac:dyDescent="0.25">
      <c r="A3820" t="s">
        <v>3852</v>
      </c>
      <c r="B3820">
        <v>0</v>
      </c>
      <c r="C3820">
        <v>0</v>
      </c>
      <c r="D3820">
        <v>1</v>
      </c>
      <c r="E3820">
        <v>0</v>
      </c>
      <c r="F3820">
        <v>58</v>
      </c>
      <c r="G3820">
        <v>1</v>
      </c>
      <c r="H3820" t="s">
        <v>22</v>
      </c>
      <c r="I3820" t="s">
        <v>35</v>
      </c>
      <c r="J3820" t="s">
        <v>22</v>
      </c>
      <c r="K3820" t="s">
        <v>22</v>
      </c>
      <c r="L3820" t="s">
        <v>23</v>
      </c>
      <c r="M3820" t="s">
        <v>22</v>
      </c>
      <c r="N3820" t="s">
        <v>22</v>
      </c>
      <c r="O3820" t="s">
        <v>22</v>
      </c>
      <c r="P3820" t="s">
        <v>45</v>
      </c>
      <c r="Q3820">
        <v>1</v>
      </c>
      <c r="R3820" t="s">
        <v>38</v>
      </c>
      <c r="S3820">
        <v>109.1</v>
      </c>
      <c r="T3820">
        <v>6393.65</v>
      </c>
      <c r="U3820">
        <v>0</v>
      </c>
    </row>
    <row r="3821" spans="1:21" x14ac:dyDescent="0.25">
      <c r="A3821" t="s">
        <v>3853</v>
      </c>
      <c r="B3821">
        <v>1</v>
      </c>
      <c r="C3821">
        <v>0</v>
      </c>
      <c r="D3821">
        <v>0</v>
      </c>
      <c r="E3821">
        <v>0</v>
      </c>
      <c r="F3821">
        <v>46</v>
      </c>
      <c r="G3821">
        <v>0</v>
      </c>
      <c r="H3821" t="s">
        <v>24</v>
      </c>
      <c r="I3821" t="s">
        <v>25</v>
      </c>
      <c r="J3821" t="s">
        <v>22</v>
      </c>
      <c r="K3821" t="s">
        <v>23</v>
      </c>
      <c r="L3821" t="s">
        <v>23</v>
      </c>
      <c r="M3821" t="s">
        <v>23</v>
      </c>
      <c r="N3821" t="s">
        <v>23</v>
      </c>
      <c r="O3821" t="s">
        <v>23</v>
      </c>
      <c r="P3821" t="s">
        <v>29</v>
      </c>
      <c r="Q3821">
        <v>1</v>
      </c>
      <c r="R3821" t="s">
        <v>33</v>
      </c>
      <c r="S3821">
        <v>30.75</v>
      </c>
      <c r="T3821">
        <v>1489.3</v>
      </c>
      <c r="U3821">
        <v>0</v>
      </c>
    </row>
    <row r="3822" spans="1:21" x14ac:dyDescent="0.25">
      <c r="A3822" t="s">
        <v>3854</v>
      </c>
      <c r="B3822">
        <v>1</v>
      </c>
      <c r="C3822">
        <v>1</v>
      </c>
      <c r="D3822">
        <v>1</v>
      </c>
      <c r="E3822">
        <v>0</v>
      </c>
      <c r="F3822">
        <v>72</v>
      </c>
      <c r="G3822">
        <v>1</v>
      </c>
      <c r="H3822" t="s">
        <v>22</v>
      </c>
      <c r="I3822" t="s">
        <v>35</v>
      </c>
      <c r="J3822" t="s">
        <v>22</v>
      </c>
      <c r="K3822" t="s">
        <v>22</v>
      </c>
      <c r="L3822" t="s">
        <v>22</v>
      </c>
      <c r="M3822" t="s">
        <v>22</v>
      </c>
      <c r="N3822" t="s">
        <v>22</v>
      </c>
      <c r="O3822" t="s">
        <v>22</v>
      </c>
      <c r="P3822" t="s">
        <v>26</v>
      </c>
      <c r="Q3822">
        <v>1</v>
      </c>
      <c r="R3822" t="s">
        <v>38</v>
      </c>
      <c r="S3822">
        <v>112.9</v>
      </c>
      <c r="T3822">
        <v>8061.5</v>
      </c>
      <c r="U3822">
        <v>0</v>
      </c>
    </row>
    <row r="3823" spans="1:21" x14ac:dyDescent="0.25">
      <c r="A3823" t="s">
        <v>3855</v>
      </c>
      <c r="B3823">
        <v>0</v>
      </c>
      <c r="C3823">
        <v>1</v>
      </c>
      <c r="D3823">
        <v>0</v>
      </c>
      <c r="E3823">
        <v>0</v>
      </c>
      <c r="F3823">
        <v>1</v>
      </c>
      <c r="G3823">
        <v>1</v>
      </c>
      <c r="H3823" t="s">
        <v>22</v>
      </c>
      <c r="I3823" t="s">
        <v>35</v>
      </c>
      <c r="J3823" t="s">
        <v>23</v>
      </c>
      <c r="K3823" t="s">
        <v>23</v>
      </c>
      <c r="L3823" t="s">
        <v>23</v>
      </c>
      <c r="M3823" t="s">
        <v>23</v>
      </c>
      <c r="N3823" t="s">
        <v>23</v>
      </c>
      <c r="O3823" t="s">
        <v>23</v>
      </c>
      <c r="P3823" t="s">
        <v>26</v>
      </c>
      <c r="Q3823">
        <v>1</v>
      </c>
      <c r="R3823" t="s">
        <v>27</v>
      </c>
      <c r="S3823">
        <v>74.2</v>
      </c>
      <c r="T3823">
        <v>74.2</v>
      </c>
      <c r="U3823">
        <v>1</v>
      </c>
    </row>
    <row r="3824" spans="1:21" x14ac:dyDescent="0.25">
      <c r="A3824" t="s">
        <v>3856</v>
      </c>
      <c r="B3824">
        <v>0</v>
      </c>
      <c r="C3824">
        <v>0</v>
      </c>
      <c r="D3824">
        <v>1</v>
      </c>
      <c r="E3824">
        <v>1</v>
      </c>
      <c r="F3824">
        <v>6</v>
      </c>
      <c r="G3824">
        <v>1</v>
      </c>
      <c r="H3824" t="s">
        <v>22</v>
      </c>
      <c r="I3824" t="s">
        <v>35</v>
      </c>
      <c r="J3824" t="s">
        <v>23</v>
      </c>
      <c r="K3824" t="s">
        <v>22</v>
      </c>
      <c r="L3824" t="s">
        <v>22</v>
      </c>
      <c r="M3824" t="s">
        <v>23</v>
      </c>
      <c r="N3824" t="s">
        <v>22</v>
      </c>
      <c r="O3824" t="s">
        <v>23</v>
      </c>
      <c r="P3824" t="s">
        <v>26</v>
      </c>
      <c r="Q3824">
        <v>1</v>
      </c>
      <c r="R3824" t="s">
        <v>30</v>
      </c>
      <c r="S3824">
        <v>94.05</v>
      </c>
      <c r="T3824">
        <v>518.75</v>
      </c>
      <c r="U3824">
        <v>0</v>
      </c>
    </row>
    <row r="3825" spans="1:21" x14ac:dyDescent="0.25">
      <c r="A3825" t="s">
        <v>3857</v>
      </c>
      <c r="B3825">
        <v>1</v>
      </c>
      <c r="C3825">
        <v>0</v>
      </c>
      <c r="D3825">
        <v>1</v>
      </c>
      <c r="E3825">
        <v>0</v>
      </c>
      <c r="F3825">
        <v>72</v>
      </c>
      <c r="G3825">
        <v>1</v>
      </c>
      <c r="H3825" t="s">
        <v>22</v>
      </c>
      <c r="I3825" t="s">
        <v>25</v>
      </c>
      <c r="J3825" t="s">
        <v>22</v>
      </c>
      <c r="K3825" t="s">
        <v>22</v>
      </c>
      <c r="L3825" t="s">
        <v>22</v>
      </c>
      <c r="M3825" t="s">
        <v>22</v>
      </c>
      <c r="N3825" t="s">
        <v>23</v>
      </c>
      <c r="O3825" t="s">
        <v>22</v>
      </c>
      <c r="P3825" t="s">
        <v>45</v>
      </c>
      <c r="Q3825">
        <v>0</v>
      </c>
      <c r="R3825" t="s">
        <v>33</v>
      </c>
      <c r="S3825">
        <v>78.849999999999994</v>
      </c>
      <c r="T3825">
        <v>5763.15</v>
      </c>
      <c r="U3825">
        <v>0</v>
      </c>
    </row>
    <row r="3826" spans="1:21" x14ac:dyDescent="0.25">
      <c r="A3826" t="s">
        <v>3858</v>
      </c>
      <c r="B3826">
        <v>1</v>
      </c>
      <c r="C3826">
        <v>0</v>
      </c>
      <c r="D3826">
        <v>0</v>
      </c>
      <c r="E3826">
        <v>0</v>
      </c>
      <c r="F3826">
        <v>4</v>
      </c>
      <c r="G3826">
        <v>1</v>
      </c>
      <c r="H3826" t="s">
        <v>23</v>
      </c>
      <c r="I3826" t="s">
        <v>25</v>
      </c>
      <c r="J3826" t="s">
        <v>23</v>
      </c>
      <c r="K3826" t="s">
        <v>23</v>
      </c>
      <c r="L3826" t="s">
        <v>23</v>
      </c>
      <c r="M3826" t="s">
        <v>23</v>
      </c>
      <c r="N3826" t="s">
        <v>23</v>
      </c>
      <c r="O3826" t="s">
        <v>22</v>
      </c>
      <c r="P3826" t="s">
        <v>26</v>
      </c>
      <c r="Q3826">
        <v>1</v>
      </c>
      <c r="R3826" t="s">
        <v>30</v>
      </c>
      <c r="S3826">
        <v>55.3</v>
      </c>
      <c r="T3826">
        <v>238.5</v>
      </c>
      <c r="U3826">
        <v>0</v>
      </c>
    </row>
    <row r="3827" spans="1:21" x14ac:dyDescent="0.25">
      <c r="A3827" t="s">
        <v>3859</v>
      </c>
      <c r="B3827">
        <v>0</v>
      </c>
      <c r="C3827">
        <v>0</v>
      </c>
      <c r="D3827">
        <v>1</v>
      </c>
      <c r="E3827">
        <v>1</v>
      </c>
      <c r="F3827">
        <v>52</v>
      </c>
      <c r="G3827">
        <v>1</v>
      </c>
      <c r="H3827" t="s">
        <v>23</v>
      </c>
      <c r="I3827" t="s">
        <v>23</v>
      </c>
      <c r="J3827" t="s">
        <v>44</v>
      </c>
      <c r="K3827" t="s">
        <v>44</v>
      </c>
      <c r="L3827" t="s">
        <v>44</v>
      </c>
      <c r="M3827" t="s">
        <v>44</v>
      </c>
      <c r="N3827" t="s">
        <v>44</v>
      </c>
      <c r="O3827" t="s">
        <v>44</v>
      </c>
      <c r="P3827" t="s">
        <v>45</v>
      </c>
      <c r="Q3827">
        <v>0</v>
      </c>
      <c r="R3827" t="s">
        <v>30</v>
      </c>
      <c r="S3827">
        <v>19.350000000000001</v>
      </c>
      <c r="T3827">
        <v>1031.7</v>
      </c>
      <c r="U3827">
        <v>0</v>
      </c>
    </row>
    <row r="3828" spans="1:21" x14ac:dyDescent="0.25">
      <c r="A3828" t="s">
        <v>3860</v>
      </c>
      <c r="B3828">
        <v>1</v>
      </c>
      <c r="C3828">
        <v>0</v>
      </c>
      <c r="D3828">
        <v>1</v>
      </c>
      <c r="E3828">
        <v>1</v>
      </c>
      <c r="F3828">
        <v>0</v>
      </c>
      <c r="G3828">
        <v>1</v>
      </c>
      <c r="H3828" t="s">
        <v>22</v>
      </c>
      <c r="I3828" t="s">
        <v>23</v>
      </c>
      <c r="J3828" t="s">
        <v>44</v>
      </c>
      <c r="K3828" t="s">
        <v>44</v>
      </c>
      <c r="L3828" t="s">
        <v>44</v>
      </c>
      <c r="M3828" t="s">
        <v>44</v>
      </c>
      <c r="N3828" t="s">
        <v>44</v>
      </c>
      <c r="O3828" t="s">
        <v>44</v>
      </c>
      <c r="P3828" t="s">
        <v>45</v>
      </c>
      <c r="Q3828">
        <v>0</v>
      </c>
      <c r="R3828" t="s">
        <v>30</v>
      </c>
      <c r="S3828">
        <v>25.35</v>
      </c>
      <c r="U3828">
        <v>0</v>
      </c>
    </row>
    <row r="3829" spans="1:21" x14ac:dyDescent="0.25">
      <c r="A3829" t="s">
        <v>3861</v>
      </c>
      <c r="B3829">
        <v>0</v>
      </c>
      <c r="C3829">
        <v>0</v>
      </c>
      <c r="D3829">
        <v>0</v>
      </c>
      <c r="E3829">
        <v>0</v>
      </c>
      <c r="F3829">
        <v>2</v>
      </c>
      <c r="G3829">
        <v>1</v>
      </c>
      <c r="H3829" t="s">
        <v>23</v>
      </c>
      <c r="I3829" t="s">
        <v>23</v>
      </c>
      <c r="J3829" t="s">
        <v>44</v>
      </c>
      <c r="K3829" t="s">
        <v>44</v>
      </c>
      <c r="L3829" t="s">
        <v>44</v>
      </c>
      <c r="M3829" t="s">
        <v>44</v>
      </c>
      <c r="N3829" t="s">
        <v>44</v>
      </c>
      <c r="O3829" t="s">
        <v>44</v>
      </c>
      <c r="P3829" t="s">
        <v>29</v>
      </c>
      <c r="Q3829">
        <v>0</v>
      </c>
      <c r="R3829" t="s">
        <v>30</v>
      </c>
      <c r="S3829">
        <v>20.45</v>
      </c>
      <c r="T3829">
        <v>34.799999999999997</v>
      </c>
      <c r="U3829">
        <v>0</v>
      </c>
    </row>
    <row r="3830" spans="1:21" x14ac:dyDescent="0.25">
      <c r="A3830" t="s">
        <v>3862</v>
      </c>
      <c r="B3830">
        <v>0</v>
      </c>
      <c r="C3830">
        <v>0</v>
      </c>
      <c r="D3830">
        <v>1</v>
      </c>
      <c r="E3830">
        <v>0</v>
      </c>
      <c r="F3830">
        <v>65</v>
      </c>
      <c r="G3830">
        <v>1</v>
      </c>
      <c r="H3830" t="s">
        <v>23</v>
      </c>
      <c r="I3830" t="s">
        <v>23</v>
      </c>
      <c r="J3830" t="s">
        <v>44</v>
      </c>
      <c r="K3830" t="s">
        <v>44</v>
      </c>
      <c r="L3830" t="s">
        <v>44</v>
      </c>
      <c r="M3830" t="s">
        <v>44</v>
      </c>
      <c r="N3830" t="s">
        <v>44</v>
      </c>
      <c r="O3830" t="s">
        <v>44</v>
      </c>
      <c r="P3830" t="s">
        <v>45</v>
      </c>
      <c r="Q3830">
        <v>0</v>
      </c>
      <c r="R3830" t="s">
        <v>33</v>
      </c>
      <c r="S3830">
        <v>19.350000000000001</v>
      </c>
      <c r="T3830">
        <v>1319.95</v>
      </c>
      <c r="U3830">
        <v>0</v>
      </c>
    </row>
    <row r="3831" spans="1:21" x14ac:dyDescent="0.25">
      <c r="A3831" t="s">
        <v>3863</v>
      </c>
      <c r="B3831">
        <v>1</v>
      </c>
      <c r="C3831">
        <v>1</v>
      </c>
      <c r="D3831">
        <v>1</v>
      </c>
      <c r="E3831">
        <v>0</v>
      </c>
      <c r="F3831">
        <v>43</v>
      </c>
      <c r="G3831">
        <v>1</v>
      </c>
      <c r="H3831" t="s">
        <v>22</v>
      </c>
      <c r="I3831" t="s">
        <v>35</v>
      </c>
      <c r="J3831" t="s">
        <v>23</v>
      </c>
      <c r="K3831" t="s">
        <v>22</v>
      </c>
      <c r="L3831" t="s">
        <v>23</v>
      </c>
      <c r="M3831" t="s">
        <v>23</v>
      </c>
      <c r="N3831" t="s">
        <v>22</v>
      </c>
      <c r="O3831" t="s">
        <v>22</v>
      </c>
      <c r="P3831" t="s">
        <v>26</v>
      </c>
      <c r="Q3831">
        <v>1</v>
      </c>
      <c r="R3831" t="s">
        <v>27</v>
      </c>
      <c r="S3831">
        <v>101</v>
      </c>
      <c r="T3831">
        <v>4388.3999999999996</v>
      </c>
      <c r="U3831">
        <v>1</v>
      </c>
    </row>
    <row r="3832" spans="1:21" x14ac:dyDescent="0.25">
      <c r="A3832" t="s">
        <v>3864</v>
      </c>
      <c r="B3832">
        <v>1</v>
      </c>
      <c r="C3832">
        <v>0</v>
      </c>
      <c r="D3832">
        <v>1</v>
      </c>
      <c r="E3832">
        <v>0</v>
      </c>
      <c r="F3832">
        <v>4</v>
      </c>
      <c r="G3832">
        <v>1</v>
      </c>
      <c r="H3832" t="s">
        <v>22</v>
      </c>
      <c r="I3832" t="s">
        <v>35</v>
      </c>
      <c r="J3832" t="s">
        <v>23</v>
      </c>
      <c r="K3832" t="s">
        <v>22</v>
      </c>
      <c r="L3832" t="s">
        <v>23</v>
      </c>
      <c r="M3832" t="s">
        <v>23</v>
      </c>
      <c r="N3832" t="s">
        <v>22</v>
      </c>
      <c r="O3832" t="s">
        <v>22</v>
      </c>
      <c r="P3832" t="s">
        <v>26</v>
      </c>
      <c r="Q3832">
        <v>1</v>
      </c>
      <c r="R3832" t="s">
        <v>27</v>
      </c>
      <c r="S3832">
        <v>100.2</v>
      </c>
      <c r="T3832">
        <v>420.2</v>
      </c>
      <c r="U3832">
        <v>1</v>
      </c>
    </row>
    <row r="3833" spans="1:21" x14ac:dyDescent="0.25">
      <c r="A3833" t="s">
        <v>3865</v>
      </c>
      <c r="B3833">
        <v>1</v>
      </c>
      <c r="C3833">
        <v>1</v>
      </c>
      <c r="D3833">
        <v>1</v>
      </c>
      <c r="E3833">
        <v>0</v>
      </c>
      <c r="F3833">
        <v>25</v>
      </c>
      <c r="G3833">
        <v>1</v>
      </c>
      <c r="H3833" t="s">
        <v>22</v>
      </c>
      <c r="I3833" t="s">
        <v>35</v>
      </c>
      <c r="J3833" t="s">
        <v>22</v>
      </c>
      <c r="K3833" t="s">
        <v>23</v>
      </c>
      <c r="L3833" t="s">
        <v>23</v>
      </c>
      <c r="M3833" t="s">
        <v>23</v>
      </c>
      <c r="N3833" t="s">
        <v>23</v>
      </c>
      <c r="O3833" t="s">
        <v>22</v>
      </c>
      <c r="P3833" t="s">
        <v>29</v>
      </c>
      <c r="Q3833">
        <v>1</v>
      </c>
      <c r="R3833" t="s">
        <v>27</v>
      </c>
      <c r="S3833">
        <v>89.05</v>
      </c>
      <c r="T3833">
        <v>2177.4499999999998</v>
      </c>
      <c r="U3833">
        <v>1</v>
      </c>
    </row>
    <row r="3834" spans="1:21" x14ac:dyDescent="0.25">
      <c r="A3834" t="s">
        <v>3866</v>
      </c>
      <c r="B3834">
        <v>0</v>
      </c>
      <c r="C3834">
        <v>0</v>
      </c>
      <c r="D3834">
        <v>1</v>
      </c>
      <c r="E3834">
        <v>0</v>
      </c>
      <c r="F3834">
        <v>51</v>
      </c>
      <c r="G3834">
        <v>1</v>
      </c>
      <c r="H3834" t="s">
        <v>22</v>
      </c>
      <c r="I3834" t="s">
        <v>25</v>
      </c>
      <c r="J3834" t="s">
        <v>23</v>
      </c>
      <c r="K3834" t="s">
        <v>22</v>
      </c>
      <c r="L3834" t="s">
        <v>23</v>
      </c>
      <c r="M3834" t="s">
        <v>22</v>
      </c>
      <c r="N3834" t="s">
        <v>22</v>
      </c>
      <c r="O3834" t="s">
        <v>22</v>
      </c>
      <c r="P3834" t="s">
        <v>29</v>
      </c>
      <c r="Q3834">
        <v>1</v>
      </c>
      <c r="R3834" t="s">
        <v>38</v>
      </c>
      <c r="S3834">
        <v>78.650000000000006</v>
      </c>
      <c r="T3834">
        <v>3950.85</v>
      </c>
      <c r="U3834">
        <v>0</v>
      </c>
    </row>
    <row r="3835" spans="1:21" x14ac:dyDescent="0.25">
      <c r="A3835" t="s">
        <v>3867</v>
      </c>
      <c r="B3835">
        <v>1</v>
      </c>
      <c r="C3835">
        <v>0</v>
      </c>
      <c r="D3835">
        <v>0</v>
      </c>
      <c r="E3835">
        <v>0</v>
      </c>
      <c r="F3835">
        <v>12</v>
      </c>
      <c r="G3835">
        <v>1</v>
      </c>
      <c r="H3835" t="s">
        <v>22</v>
      </c>
      <c r="I3835" t="s">
        <v>25</v>
      </c>
      <c r="J3835" t="s">
        <v>23</v>
      </c>
      <c r="K3835" t="s">
        <v>23</v>
      </c>
      <c r="L3835" t="s">
        <v>22</v>
      </c>
      <c r="M3835" t="s">
        <v>23</v>
      </c>
      <c r="N3835" t="s">
        <v>22</v>
      </c>
      <c r="O3835" t="s">
        <v>22</v>
      </c>
      <c r="P3835" t="s">
        <v>26</v>
      </c>
      <c r="Q3835">
        <v>0</v>
      </c>
      <c r="R3835" t="s">
        <v>33</v>
      </c>
      <c r="S3835">
        <v>74.75</v>
      </c>
      <c r="T3835">
        <v>827.05</v>
      </c>
      <c r="U3835">
        <v>0</v>
      </c>
    </row>
    <row r="3836" spans="1:21" x14ac:dyDescent="0.25">
      <c r="A3836" t="s">
        <v>3868</v>
      </c>
      <c r="B3836">
        <v>0</v>
      </c>
      <c r="C3836">
        <v>0</v>
      </c>
      <c r="D3836">
        <v>1</v>
      </c>
      <c r="E3836">
        <v>1</v>
      </c>
      <c r="F3836">
        <v>57</v>
      </c>
      <c r="G3836">
        <v>1</v>
      </c>
      <c r="H3836" t="s">
        <v>23</v>
      </c>
      <c r="I3836" t="s">
        <v>25</v>
      </c>
      <c r="J3836" t="s">
        <v>22</v>
      </c>
      <c r="K3836" t="s">
        <v>23</v>
      </c>
      <c r="L3836" t="s">
        <v>23</v>
      </c>
      <c r="M3836" t="s">
        <v>23</v>
      </c>
      <c r="N3836" t="s">
        <v>22</v>
      </c>
      <c r="O3836" t="s">
        <v>22</v>
      </c>
      <c r="P3836" t="s">
        <v>29</v>
      </c>
      <c r="Q3836">
        <v>1</v>
      </c>
      <c r="R3836" t="s">
        <v>33</v>
      </c>
      <c r="S3836">
        <v>70.099999999999994</v>
      </c>
      <c r="T3836">
        <v>3913.3</v>
      </c>
      <c r="U3836">
        <v>1</v>
      </c>
    </row>
    <row r="3837" spans="1:21" x14ac:dyDescent="0.25">
      <c r="A3837" t="s">
        <v>3869</v>
      </c>
      <c r="B3837">
        <v>0</v>
      </c>
      <c r="C3837">
        <v>0</v>
      </c>
      <c r="D3837">
        <v>1</v>
      </c>
      <c r="E3837">
        <v>1</v>
      </c>
      <c r="F3837">
        <v>24</v>
      </c>
      <c r="G3837">
        <v>1</v>
      </c>
      <c r="H3837" t="s">
        <v>23</v>
      </c>
      <c r="I3837" t="s">
        <v>23</v>
      </c>
      <c r="J3837" t="s">
        <v>44</v>
      </c>
      <c r="K3837" t="s">
        <v>44</v>
      </c>
      <c r="L3837" t="s">
        <v>44</v>
      </c>
      <c r="M3837" t="s">
        <v>44</v>
      </c>
      <c r="N3837" t="s">
        <v>44</v>
      </c>
      <c r="O3837" t="s">
        <v>44</v>
      </c>
      <c r="P3837" t="s">
        <v>29</v>
      </c>
      <c r="Q3837">
        <v>0</v>
      </c>
      <c r="R3837" t="s">
        <v>30</v>
      </c>
      <c r="S3837">
        <v>19.899999999999999</v>
      </c>
      <c r="T3837">
        <v>533.5</v>
      </c>
      <c r="U3837">
        <v>0</v>
      </c>
    </row>
    <row r="3838" spans="1:21" x14ac:dyDescent="0.25">
      <c r="A3838" t="s">
        <v>3870</v>
      </c>
      <c r="B3838">
        <v>0</v>
      </c>
      <c r="C3838">
        <v>0</v>
      </c>
      <c r="D3838">
        <v>1</v>
      </c>
      <c r="E3838">
        <v>0</v>
      </c>
      <c r="F3838">
        <v>64</v>
      </c>
      <c r="G3838">
        <v>1</v>
      </c>
      <c r="H3838" t="s">
        <v>22</v>
      </c>
      <c r="I3838" t="s">
        <v>25</v>
      </c>
      <c r="J3838" t="s">
        <v>23</v>
      </c>
      <c r="K3838" t="s">
        <v>23</v>
      </c>
      <c r="L3838" t="s">
        <v>22</v>
      </c>
      <c r="M3838" t="s">
        <v>22</v>
      </c>
      <c r="N3838" t="s">
        <v>23</v>
      </c>
      <c r="O3838" t="s">
        <v>23</v>
      </c>
      <c r="P3838" t="s">
        <v>29</v>
      </c>
      <c r="Q3838">
        <v>0</v>
      </c>
      <c r="R3838" t="s">
        <v>33</v>
      </c>
      <c r="S3838">
        <v>58.35</v>
      </c>
      <c r="T3838">
        <v>3756.45</v>
      </c>
      <c r="U3838">
        <v>0</v>
      </c>
    </row>
    <row r="3839" spans="1:21" x14ac:dyDescent="0.25">
      <c r="A3839" t="s">
        <v>3871</v>
      </c>
      <c r="B3839">
        <v>0</v>
      </c>
      <c r="C3839">
        <v>0</v>
      </c>
      <c r="D3839">
        <v>0</v>
      </c>
      <c r="E3839">
        <v>0</v>
      </c>
      <c r="F3839">
        <v>4</v>
      </c>
      <c r="G3839">
        <v>1</v>
      </c>
      <c r="H3839" t="s">
        <v>23</v>
      </c>
      <c r="I3839" t="s">
        <v>35</v>
      </c>
      <c r="J3839" t="s">
        <v>23</v>
      </c>
      <c r="K3839" t="s">
        <v>22</v>
      </c>
      <c r="L3839" t="s">
        <v>22</v>
      </c>
      <c r="M3839" t="s">
        <v>22</v>
      </c>
      <c r="N3839" t="s">
        <v>22</v>
      </c>
      <c r="O3839" t="s">
        <v>22</v>
      </c>
      <c r="P3839" t="s">
        <v>29</v>
      </c>
      <c r="Q3839">
        <v>1</v>
      </c>
      <c r="R3839" t="s">
        <v>27</v>
      </c>
      <c r="S3839">
        <v>105.65</v>
      </c>
      <c r="T3839">
        <v>443.9</v>
      </c>
      <c r="U3839">
        <v>1</v>
      </c>
    </row>
    <row r="3840" spans="1:21" x14ac:dyDescent="0.25">
      <c r="A3840" t="s">
        <v>3872</v>
      </c>
      <c r="B3840">
        <v>0</v>
      </c>
      <c r="C3840">
        <v>0</v>
      </c>
      <c r="D3840">
        <v>0</v>
      </c>
      <c r="E3840">
        <v>0</v>
      </c>
      <c r="F3840">
        <v>26</v>
      </c>
      <c r="G3840">
        <v>1</v>
      </c>
      <c r="H3840" t="s">
        <v>22</v>
      </c>
      <c r="I3840" t="s">
        <v>35</v>
      </c>
      <c r="J3840" t="s">
        <v>23</v>
      </c>
      <c r="K3840" t="s">
        <v>23</v>
      </c>
      <c r="L3840" t="s">
        <v>22</v>
      </c>
      <c r="M3840" t="s">
        <v>23</v>
      </c>
      <c r="N3840" t="s">
        <v>22</v>
      </c>
      <c r="O3840" t="s">
        <v>22</v>
      </c>
      <c r="P3840" t="s">
        <v>26</v>
      </c>
      <c r="Q3840">
        <v>1</v>
      </c>
      <c r="R3840" t="s">
        <v>33</v>
      </c>
      <c r="S3840">
        <v>100.5</v>
      </c>
      <c r="T3840">
        <v>2599.9499999999998</v>
      </c>
      <c r="U3840">
        <v>0</v>
      </c>
    </row>
    <row r="3841" spans="1:21" x14ac:dyDescent="0.25">
      <c r="A3841" t="s">
        <v>3873</v>
      </c>
      <c r="B3841">
        <v>0</v>
      </c>
      <c r="C3841">
        <v>0</v>
      </c>
      <c r="D3841">
        <v>1</v>
      </c>
      <c r="E3841">
        <v>1</v>
      </c>
      <c r="F3841">
        <v>15</v>
      </c>
      <c r="G3841">
        <v>1</v>
      </c>
      <c r="H3841" t="s">
        <v>23</v>
      </c>
      <c r="I3841" t="s">
        <v>23</v>
      </c>
      <c r="J3841" t="s">
        <v>44</v>
      </c>
      <c r="K3841" t="s">
        <v>44</v>
      </c>
      <c r="L3841" t="s">
        <v>44</v>
      </c>
      <c r="M3841" t="s">
        <v>44</v>
      </c>
      <c r="N3841" t="s">
        <v>44</v>
      </c>
      <c r="O3841" t="s">
        <v>44</v>
      </c>
      <c r="P3841" t="s">
        <v>26</v>
      </c>
      <c r="Q3841">
        <v>0</v>
      </c>
      <c r="R3841" t="s">
        <v>30</v>
      </c>
      <c r="S3841">
        <v>20.05</v>
      </c>
      <c r="T3841">
        <v>284.3</v>
      </c>
      <c r="U3841">
        <v>0</v>
      </c>
    </row>
    <row r="3842" spans="1:21" x14ac:dyDescent="0.25">
      <c r="A3842" t="s">
        <v>3874</v>
      </c>
      <c r="B3842">
        <v>1</v>
      </c>
      <c r="C3842">
        <v>1</v>
      </c>
      <c r="D3842">
        <v>1</v>
      </c>
      <c r="E3842">
        <v>0</v>
      </c>
      <c r="F3842">
        <v>64</v>
      </c>
      <c r="G3842">
        <v>1</v>
      </c>
      <c r="H3842" t="s">
        <v>22</v>
      </c>
      <c r="I3842" t="s">
        <v>23</v>
      </c>
      <c r="J3842" t="s">
        <v>44</v>
      </c>
      <c r="K3842" t="s">
        <v>44</v>
      </c>
      <c r="L3842" t="s">
        <v>44</v>
      </c>
      <c r="M3842" t="s">
        <v>44</v>
      </c>
      <c r="N3842" t="s">
        <v>44</v>
      </c>
      <c r="O3842" t="s">
        <v>44</v>
      </c>
      <c r="P3842" t="s">
        <v>45</v>
      </c>
      <c r="Q3842">
        <v>0</v>
      </c>
      <c r="R3842" t="s">
        <v>38</v>
      </c>
      <c r="S3842">
        <v>25.65</v>
      </c>
      <c r="T3842">
        <v>1740.8</v>
      </c>
      <c r="U3842">
        <v>0</v>
      </c>
    </row>
    <row r="3843" spans="1:21" x14ac:dyDescent="0.25">
      <c r="A3843" t="s">
        <v>3875</v>
      </c>
      <c r="B3843">
        <v>1</v>
      </c>
      <c r="C3843">
        <v>1</v>
      </c>
      <c r="D3843">
        <v>1</v>
      </c>
      <c r="E3843">
        <v>0</v>
      </c>
      <c r="F3843">
        <v>36</v>
      </c>
      <c r="G3843">
        <v>1</v>
      </c>
      <c r="H3843" t="s">
        <v>22</v>
      </c>
      <c r="I3843" t="s">
        <v>35</v>
      </c>
      <c r="J3843" t="s">
        <v>23</v>
      </c>
      <c r="K3843" t="s">
        <v>22</v>
      </c>
      <c r="L3843" t="s">
        <v>23</v>
      </c>
      <c r="M3843" t="s">
        <v>23</v>
      </c>
      <c r="N3843" t="s">
        <v>22</v>
      </c>
      <c r="O3843" t="s">
        <v>22</v>
      </c>
      <c r="P3843" t="s">
        <v>26</v>
      </c>
      <c r="Q3843">
        <v>1</v>
      </c>
      <c r="R3843" t="s">
        <v>27</v>
      </c>
      <c r="S3843">
        <v>96.5</v>
      </c>
      <c r="T3843">
        <v>3436.1</v>
      </c>
      <c r="U3843">
        <v>1</v>
      </c>
    </row>
    <row r="3844" spans="1:21" x14ac:dyDescent="0.25">
      <c r="A3844" t="s">
        <v>3876</v>
      </c>
      <c r="B3844">
        <v>0</v>
      </c>
      <c r="C3844">
        <v>0</v>
      </c>
      <c r="D3844">
        <v>1</v>
      </c>
      <c r="E3844">
        <v>0</v>
      </c>
      <c r="F3844">
        <v>27</v>
      </c>
      <c r="G3844">
        <v>1</v>
      </c>
      <c r="H3844" t="s">
        <v>22</v>
      </c>
      <c r="I3844" t="s">
        <v>35</v>
      </c>
      <c r="J3844" t="s">
        <v>23</v>
      </c>
      <c r="K3844" t="s">
        <v>23</v>
      </c>
      <c r="L3844" t="s">
        <v>23</v>
      </c>
      <c r="M3844" t="s">
        <v>23</v>
      </c>
      <c r="N3844" t="s">
        <v>22</v>
      </c>
      <c r="O3844" t="s">
        <v>22</v>
      </c>
      <c r="P3844" t="s">
        <v>26</v>
      </c>
      <c r="Q3844">
        <v>0</v>
      </c>
      <c r="R3844" t="s">
        <v>38</v>
      </c>
      <c r="S3844">
        <v>95</v>
      </c>
      <c r="T3844">
        <v>2462.5500000000002</v>
      </c>
      <c r="U3844">
        <v>0</v>
      </c>
    </row>
    <row r="3845" spans="1:21" x14ac:dyDescent="0.25">
      <c r="A3845" t="s">
        <v>3877</v>
      </c>
      <c r="B3845">
        <v>1</v>
      </c>
      <c r="C3845">
        <v>1</v>
      </c>
      <c r="D3845">
        <v>1</v>
      </c>
      <c r="E3845">
        <v>0</v>
      </c>
      <c r="F3845">
        <v>1</v>
      </c>
      <c r="G3845">
        <v>1</v>
      </c>
      <c r="H3845" t="s">
        <v>23</v>
      </c>
      <c r="I3845" t="s">
        <v>35</v>
      </c>
      <c r="J3845" t="s">
        <v>23</v>
      </c>
      <c r="K3845" t="s">
        <v>23</v>
      </c>
      <c r="L3845" t="s">
        <v>23</v>
      </c>
      <c r="M3845" t="s">
        <v>23</v>
      </c>
      <c r="N3845" t="s">
        <v>23</v>
      </c>
      <c r="O3845" t="s">
        <v>23</v>
      </c>
      <c r="P3845" t="s">
        <v>26</v>
      </c>
      <c r="Q3845">
        <v>0</v>
      </c>
      <c r="R3845" t="s">
        <v>30</v>
      </c>
      <c r="S3845">
        <v>70.849999999999994</v>
      </c>
      <c r="T3845">
        <v>70.849999999999994</v>
      </c>
      <c r="U3845">
        <v>1</v>
      </c>
    </row>
    <row r="3846" spans="1:21" x14ac:dyDescent="0.25">
      <c r="A3846" t="s">
        <v>3878</v>
      </c>
      <c r="B3846">
        <v>0</v>
      </c>
      <c r="C3846">
        <v>0</v>
      </c>
      <c r="D3846">
        <v>0</v>
      </c>
      <c r="E3846">
        <v>0</v>
      </c>
      <c r="F3846">
        <v>35</v>
      </c>
      <c r="G3846">
        <v>1</v>
      </c>
      <c r="H3846" t="s">
        <v>22</v>
      </c>
      <c r="I3846" t="s">
        <v>25</v>
      </c>
      <c r="J3846" t="s">
        <v>22</v>
      </c>
      <c r="K3846" t="s">
        <v>23</v>
      </c>
      <c r="L3846" t="s">
        <v>22</v>
      </c>
      <c r="M3846" t="s">
        <v>22</v>
      </c>
      <c r="N3846" t="s">
        <v>22</v>
      </c>
      <c r="O3846" t="s">
        <v>22</v>
      </c>
      <c r="P3846" t="s">
        <v>29</v>
      </c>
      <c r="Q3846">
        <v>1</v>
      </c>
      <c r="R3846" t="s">
        <v>38</v>
      </c>
      <c r="S3846">
        <v>85.95</v>
      </c>
      <c r="T3846">
        <v>3110.1</v>
      </c>
      <c r="U3846">
        <v>1</v>
      </c>
    </row>
    <row r="3847" spans="1:21" x14ac:dyDescent="0.25">
      <c r="A3847" t="s">
        <v>3879</v>
      </c>
      <c r="B3847">
        <v>1</v>
      </c>
      <c r="C3847">
        <v>0</v>
      </c>
      <c r="D3847">
        <v>0</v>
      </c>
      <c r="E3847">
        <v>0</v>
      </c>
      <c r="F3847">
        <v>4</v>
      </c>
      <c r="G3847">
        <v>1</v>
      </c>
      <c r="H3847" t="s">
        <v>23</v>
      </c>
      <c r="I3847" t="s">
        <v>35</v>
      </c>
      <c r="J3847" t="s">
        <v>23</v>
      </c>
      <c r="K3847" t="s">
        <v>23</v>
      </c>
      <c r="L3847" t="s">
        <v>22</v>
      </c>
      <c r="M3847" t="s">
        <v>23</v>
      </c>
      <c r="N3847" t="s">
        <v>23</v>
      </c>
      <c r="O3847" t="s">
        <v>23</v>
      </c>
      <c r="P3847" t="s">
        <v>26</v>
      </c>
      <c r="Q3847">
        <v>1</v>
      </c>
      <c r="R3847" t="s">
        <v>27</v>
      </c>
      <c r="S3847">
        <v>73.900000000000006</v>
      </c>
      <c r="T3847">
        <v>280.85000000000002</v>
      </c>
      <c r="U3847">
        <v>1</v>
      </c>
    </row>
    <row r="3848" spans="1:21" x14ac:dyDescent="0.25">
      <c r="A3848" t="s">
        <v>3880</v>
      </c>
      <c r="B3848">
        <v>0</v>
      </c>
      <c r="C3848">
        <v>0</v>
      </c>
      <c r="D3848">
        <v>1</v>
      </c>
      <c r="E3848">
        <v>1</v>
      </c>
      <c r="F3848">
        <v>8</v>
      </c>
      <c r="G3848">
        <v>1</v>
      </c>
      <c r="H3848" t="s">
        <v>23</v>
      </c>
      <c r="I3848" t="s">
        <v>25</v>
      </c>
      <c r="J3848" t="s">
        <v>23</v>
      </c>
      <c r="K3848" t="s">
        <v>23</v>
      </c>
      <c r="L3848" t="s">
        <v>23</v>
      </c>
      <c r="M3848" t="s">
        <v>23</v>
      </c>
      <c r="N3848" t="s">
        <v>23</v>
      </c>
      <c r="O3848" t="s">
        <v>23</v>
      </c>
      <c r="P3848" t="s">
        <v>26</v>
      </c>
      <c r="Q3848">
        <v>1</v>
      </c>
      <c r="R3848" t="s">
        <v>27</v>
      </c>
      <c r="S3848">
        <v>45.45</v>
      </c>
      <c r="T3848">
        <v>411.75</v>
      </c>
      <c r="U3848">
        <v>0</v>
      </c>
    </row>
    <row r="3849" spans="1:21" x14ac:dyDescent="0.25">
      <c r="A3849" t="s">
        <v>3881</v>
      </c>
      <c r="B3849">
        <v>1</v>
      </c>
      <c r="C3849">
        <v>0</v>
      </c>
      <c r="D3849">
        <v>0</v>
      </c>
      <c r="E3849">
        <v>0</v>
      </c>
      <c r="F3849">
        <v>10</v>
      </c>
      <c r="G3849">
        <v>1</v>
      </c>
      <c r="H3849" t="s">
        <v>23</v>
      </c>
      <c r="I3849" t="s">
        <v>23</v>
      </c>
      <c r="J3849" t="s">
        <v>44</v>
      </c>
      <c r="K3849" t="s">
        <v>44</v>
      </c>
      <c r="L3849" t="s">
        <v>44</v>
      </c>
      <c r="M3849" t="s">
        <v>44</v>
      </c>
      <c r="N3849" t="s">
        <v>44</v>
      </c>
      <c r="O3849" t="s">
        <v>44</v>
      </c>
      <c r="P3849" t="s">
        <v>26</v>
      </c>
      <c r="Q3849">
        <v>1</v>
      </c>
      <c r="R3849" t="s">
        <v>38</v>
      </c>
      <c r="S3849">
        <v>20</v>
      </c>
      <c r="T3849">
        <v>198.6</v>
      </c>
      <c r="U3849">
        <v>0</v>
      </c>
    </row>
    <row r="3850" spans="1:21" x14ac:dyDescent="0.25">
      <c r="A3850" t="s">
        <v>3882</v>
      </c>
      <c r="B3850">
        <v>0</v>
      </c>
      <c r="C3850">
        <v>0</v>
      </c>
      <c r="D3850">
        <v>0</v>
      </c>
      <c r="E3850">
        <v>0</v>
      </c>
      <c r="F3850">
        <v>2</v>
      </c>
      <c r="G3850">
        <v>1</v>
      </c>
      <c r="H3850" t="s">
        <v>23</v>
      </c>
      <c r="I3850" t="s">
        <v>25</v>
      </c>
      <c r="J3850" t="s">
        <v>23</v>
      </c>
      <c r="K3850" t="s">
        <v>22</v>
      </c>
      <c r="L3850" t="s">
        <v>23</v>
      </c>
      <c r="M3850" t="s">
        <v>23</v>
      </c>
      <c r="N3850" t="s">
        <v>23</v>
      </c>
      <c r="O3850" t="s">
        <v>23</v>
      </c>
      <c r="P3850" t="s">
        <v>26</v>
      </c>
      <c r="Q3850">
        <v>0</v>
      </c>
      <c r="R3850" t="s">
        <v>30</v>
      </c>
      <c r="S3850">
        <v>49.2</v>
      </c>
      <c r="T3850">
        <v>103.7</v>
      </c>
      <c r="U3850">
        <v>0</v>
      </c>
    </row>
    <row r="3851" spans="1:21" x14ac:dyDescent="0.25">
      <c r="A3851" t="s">
        <v>3883</v>
      </c>
      <c r="B3851">
        <v>0</v>
      </c>
      <c r="C3851">
        <v>0</v>
      </c>
      <c r="D3851">
        <v>1</v>
      </c>
      <c r="E3851">
        <v>0</v>
      </c>
      <c r="F3851">
        <v>58</v>
      </c>
      <c r="G3851">
        <v>1</v>
      </c>
      <c r="H3851" t="s">
        <v>22</v>
      </c>
      <c r="I3851" t="s">
        <v>35</v>
      </c>
      <c r="J3851" t="s">
        <v>22</v>
      </c>
      <c r="K3851" t="s">
        <v>22</v>
      </c>
      <c r="L3851" t="s">
        <v>22</v>
      </c>
      <c r="M3851" t="s">
        <v>23</v>
      </c>
      <c r="N3851" t="s">
        <v>22</v>
      </c>
      <c r="O3851" t="s">
        <v>22</v>
      </c>
      <c r="P3851" t="s">
        <v>45</v>
      </c>
      <c r="Q3851">
        <v>1</v>
      </c>
      <c r="R3851" t="s">
        <v>33</v>
      </c>
      <c r="S3851">
        <v>109.45</v>
      </c>
      <c r="T3851">
        <v>6144.55</v>
      </c>
      <c r="U3851">
        <v>1</v>
      </c>
    </row>
    <row r="3852" spans="1:21" x14ac:dyDescent="0.25">
      <c r="A3852" t="s">
        <v>3884</v>
      </c>
      <c r="B3852">
        <v>1</v>
      </c>
      <c r="C3852">
        <v>0</v>
      </c>
      <c r="D3852">
        <v>1</v>
      </c>
      <c r="E3852">
        <v>0</v>
      </c>
      <c r="F3852">
        <v>51</v>
      </c>
      <c r="G3852">
        <v>1</v>
      </c>
      <c r="H3852" t="s">
        <v>23</v>
      </c>
      <c r="I3852" t="s">
        <v>25</v>
      </c>
      <c r="J3852" t="s">
        <v>22</v>
      </c>
      <c r="K3852" t="s">
        <v>22</v>
      </c>
      <c r="L3852" t="s">
        <v>22</v>
      </c>
      <c r="M3852" t="s">
        <v>22</v>
      </c>
      <c r="N3852" t="s">
        <v>22</v>
      </c>
      <c r="O3852" t="s">
        <v>22</v>
      </c>
      <c r="P3852" t="s">
        <v>45</v>
      </c>
      <c r="Q3852">
        <v>1</v>
      </c>
      <c r="R3852" t="s">
        <v>38</v>
      </c>
      <c r="S3852">
        <v>83.25</v>
      </c>
      <c r="T3852">
        <v>4089.45</v>
      </c>
      <c r="U3852">
        <v>0</v>
      </c>
    </row>
    <row r="3853" spans="1:21" x14ac:dyDescent="0.25">
      <c r="A3853" t="s">
        <v>3885</v>
      </c>
      <c r="B3853">
        <v>0</v>
      </c>
      <c r="C3853">
        <v>0</v>
      </c>
      <c r="D3853">
        <v>1</v>
      </c>
      <c r="E3853">
        <v>1</v>
      </c>
      <c r="F3853">
        <v>46</v>
      </c>
      <c r="G3853">
        <v>1</v>
      </c>
      <c r="H3853" t="s">
        <v>23</v>
      </c>
      <c r="I3853" t="s">
        <v>23</v>
      </c>
      <c r="J3853" t="s">
        <v>44</v>
      </c>
      <c r="K3853" t="s">
        <v>44</v>
      </c>
      <c r="L3853" t="s">
        <v>44</v>
      </c>
      <c r="M3853" t="s">
        <v>44</v>
      </c>
      <c r="N3853" t="s">
        <v>44</v>
      </c>
      <c r="O3853" t="s">
        <v>44</v>
      </c>
      <c r="P3853" t="s">
        <v>45</v>
      </c>
      <c r="Q3853">
        <v>1</v>
      </c>
      <c r="R3853" t="s">
        <v>30</v>
      </c>
      <c r="S3853">
        <v>19.25</v>
      </c>
      <c r="T3853">
        <v>864.2</v>
      </c>
      <c r="U3853">
        <v>0</v>
      </c>
    </row>
    <row r="3854" spans="1:21" x14ac:dyDescent="0.25">
      <c r="A3854" t="s">
        <v>3886</v>
      </c>
      <c r="B3854">
        <v>1</v>
      </c>
      <c r="C3854">
        <v>0</v>
      </c>
      <c r="D3854">
        <v>0</v>
      </c>
      <c r="E3854">
        <v>0</v>
      </c>
      <c r="F3854">
        <v>1</v>
      </c>
      <c r="G3854">
        <v>1</v>
      </c>
      <c r="H3854" t="s">
        <v>23</v>
      </c>
      <c r="I3854" t="s">
        <v>23</v>
      </c>
      <c r="J3854" t="s">
        <v>44</v>
      </c>
      <c r="K3854" t="s">
        <v>44</v>
      </c>
      <c r="L3854" t="s">
        <v>44</v>
      </c>
      <c r="M3854" t="s">
        <v>44</v>
      </c>
      <c r="N3854" t="s">
        <v>44</v>
      </c>
      <c r="O3854" t="s">
        <v>44</v>
      </c>
      <c r="P3854" t="s">
        <v>26</v>
      </c>
      <c r="Q3854">
        <v>1</v>
      </c>
      <c r="R3854" t="s">
        <v>33</v>
      </c>
      <c r="S3854">
        <v>19.649999999999999</v>
      </c>
      <c r="T3854">
        <v>19.649999999999999</v>
      </c>
      <c r="U3854">
        <v>0</v>
      </c>
    </row>
    <row r="3855" spans="1:21" x14ac:dyDescent="0.25">
      <c r="A3855" t="s">
        <v>3887</v>
      </c>
      <c r="B3855">
        <v>1</v>
      </c>
      <c r="C3855">
        <v>0</v>
      </c>
      <c r="D3855">
        <v>0</v>
      </c>
      <c r="E3855">
        <v>0</v>
      </c>
      <c r="F3855">
        <v>46</v>
      </c>
      <c r="G3855">
        <v>1</v>
      </c>
      <c r="H3855" t="s">
        <v>22</v>
      </c>
      <c r="I3855" t="s">
        <v>35</v>
      </c>
      <c r="J3855" t="s">
        <v>23</v>
      </c>
      <c r="K3855" t="s">
        <v>23</v>
      </c>
      <c r="L3855" t="s">
        <v>23</v>
      </c>
      <c r="M3855" t="s">
        <v>23</v>
      </c>
      <c r="N3855" t="s">
        <v>23</v>
      </c>
      <c r="O3855" t="s">
        <v>23</v>
      </c>
      <c r="P3855" t="s">
        <v>26</v>
      </c>
      <c r="Q3855">
        <v>0</v>
      </c>
      <c r="R3855" t="s">
        <v>33</v>
      </c>
      <c r="S3855">
        <v>72.8</v>
      </c>
      <c r="T3855">
        <v>3249.4</v>
      </c>
      <c r="U3855">
        <v>0</v>
      </c>
    </row>
    <row r="3856" spans="1:21" x14ac:dyDescent="0.25">
      <c r="A3856" t="s">
        <v>3888</v>
      </c>
      <c r="B3856">
        <v>0</v>
      </c>
      <c r="C3856">
        <v>0</v>
      </c>
      <c r="D3856">
        <v>1</v>
      </c>
      <c r="E3856">
        <v>0</v>
      </c>
      <c r="F3856">
        <v>50</v>
      </c>
      <c r="G3856">
        <v>1</v>
      </c>
      <c r="H3856" t="s">
        <v>22</v>
      </c>
      <c r="I3856" t="s">
        <v>35</v>
      </c>
      <c r="J3856" t="s">
        <v>22</v>
      </c>
      <c r="K3856" t="s">
        <v>22</v>
      </c>
      <c r="L3856" t="s">
        <v>23</v>
      </c>
      <c r="M3856" t="s">
        <v>22</v>
      </c>
      <c r="N3856" t="s">
        <v>22</v>
      </c>
      <c r="O3856" t="s">
        <v>22</v>
      </c>
      <c r="P3856" t="s">
        <v>26</v>
      </c>
      <c r="Q3856">
        <v>1</v>
      </c>
      <c r="R3856" t="s">
        <v>33</v>
      </c>
      <c r="S3856">
        <v>109.65</v>
      </c>
      <c r="T3856">
        <v>5405.8</v>
      </c>
      <c r="U3856">
        <v>0</v>
      </c>
    </row>
    <row r="3857" spans="1:21" x14ac:dyDescent="0.25">
      <c r="A3857" t="s">
        <v>3889</v>
      </c>
      <c r="B3857">
        <v>1</v>
      </c>
      <c r="C3857">
        <v>0</v>
      </c>
      <c r="D3857">
        <v>1</v>
      </c>
      <c r="E3857">
        <v>1</v>
      </c>
      <c r="F3857">
        <v>53</v>
      </c>
      <c r="G3857">
        <v>1</v>
      </c>
      <c r="H3857" t="s">
        <v>23</v>
      </c>
      <c r="I3857" t="s">
        <v>25</v>
      </c>
      <c r="J3857" t="s">
        <v>23</v>
      </c>
      <c r="K3857" t="s">
        <v>22</v>
      </c>
      <c r="L3857" t="s">
        <v>23</v>
      </c>
      <c r="M3857" t="s">
        <v>22</v>
      </c>
      <c r="N3857" t="s">
        <v>22</v>
      </c>
      <c r="O3857" t="s">
        <v>23</v>
      </c>
      <c r="P3857" t="s">
        <v>26</v>
      </c>
      <c r="Q3857">
        <v>0</v>
      </c>
      <c r="R3857" t="s">
        <v>38</v>
      </c>
      <c r="S3857">
        <v>65</v>
      </c>
      <c r="T3857">
        <v>3363.8</v>
      </c>
      <c r="U3857">
        <v>0</v>
      </c>
    </row>
    <row r="3858" spans="1:21" x14ac:dyDescent="0.25">
      <c r="A3858" t="s">
        <v>3890</v>
      </c>
      <c r="B3858">
        <v>1</v>
      </c>
      <c r="C3858">
        <v>0</v>
      </c>
      <c r="D3858">
        <v>1</v>
      </c>
      <c r="E3858">
        <v>0</v>
      </c>
      <c r="F3858">
        <v>61</v>
      </c>
      <c r="G3858">
        <v>1</v>
      </c>
      <c r="H3858" t="s">
        <v>22</v>
      </c>
      <c r="I3858" t="s">
        <v>35</v>
      </c>
      <c r="J3858" t="s">
        <v>23</v>
      </c>
      <c r="K3858" t="s">
        <v>22</v>
      </c>
      <c r="L3858" t="s">
        <v>22</v>
      </c>
      <c r="M3858" t="s">
        <v>22</v>
      </c>
      <c r="N3858" t="s">
        <v>22</v>
      </c>
      <c r="O3858" t="s">
        <v>22</v>
      </c>
      <c r="P3858" t="s">
        <v>26</v>
      </c>
      <c r="Q3858">
        <v>1</v>
      </c>
      <c r="R3858" t="s">
        <v>27</v>
      </c>
      <c r="S3858">
        <v>114.1</v>
      </c>
      <c r="T3858">
        <v>7132.15</v>
      </c>
      <c r="U3858">
        <v>0</v>
      </c>
    </row>
    <row r="3859" spans="1:21" x14ac:dyDescent="0.25">
      <c r="A3859" t="s">
        <v>3891</v>
      </c>
      <c r="B3859">
        <v>1</v>
      </c>
      <c r="C3859">
        <v>0</v>
      </c>
      <c r="D3859">
        <v>0</v>
      </c>
      <c r="E3859">
        <v>0</v>
      </c>
      <c r="F3859">
        <v>5</v>
      </c>
      <c r="G3859">
        <v>1</v>
      </c>
      <c r="H3859" t="s">
        <v>23</v>
      </c>
      <c r="I3859" t="s">
        <v>23</v>
      </c>
      <c r="J3859" t="s">
        <v>44</v>
      </c>
      <c r="K3859" t="s">
        <v>44</v>
      </c>
      <c r="L3859" t="s">
        <v>44</v>
      </c>
      <c r="M3859" t="s">
        <v>44</v>
      </c>
      <c r="N3859" t="s">
        <v>44</v>
      </c>
      <c r="O3859" t="s">
        <v>44</v>
      </c>
      <c r="P3859" t="s">
        <v>26</v>
      </c>
      <c r="Q3859">
        <v>0</v>
      </c>
      <c r="R3859" t="s">
        <v>33</v>
      </c>
      <c r="S3859">
        <v>20.65</v>
      </c>
      <c r="T3859">
        <v>93.55</v>
      </c>
      <c r="U3859">
        <v>0</v>
      </c>
    </row>
    <row r="3860" spans="1:21" x14ac:dyDescent="0.25">
      <c r="A3860" t="s">
        <v>3892</v>
      </c>
      <c r="B3860">
        <v>1</v>
      </c>
      <c r="C3860">
        <v>0</v>
      </c>
      <c r="D3860">
        <v>0</v>
      </c>
      <c r="E3860">
        <v>0</v>
      </c>
      <c r="F3860">
        <v>47</v>
      </c>
      <c r="G3860">
        <v>1</v>
      </c>
      <c r="H3860" t="s">
        <v>23</v>
      </c>
      <c r="I3860" t="s">
        <v>25</v>
      </c>
      <c r="J3860" t="s">
        <v>22</v>
      </c>
      <c r="K3860" t="s">
        <v>22</v>
      </c>
      <c r="L3860" t="s">
        <v>22</v>
      </c>
      <c r="M3860" t="s">
        <v>22</v>
      </c>
      <c r="N3860" t="s">
        <v>22</v>
      </c>
      <c r="O3860" t="s">
        <v>22</v>
      </c>
      <c r="P3860" t="s">
        <v>29</v>
      </c>
      <c r="Q3860">
        <v>1</v>
      </c>
      <c r="R3860" t="s">
        <v>33</v>
      </c>
      <c r="S3860">
        <v>86.95</v>
      </c>
      <c r="T3860">
        <v>4138.8999999999996</v>
      </c>
      <c r="U3860">
        <v>0</v>
      </c>
    </row>
    <row r="3861" spans="1:21" x14ac:dyDescent="0.25">
      <c r="A3861" t="s">
        <v>3893</v>
      </c>
      <c r="B3861">
        <v>0</v>
      </c>
      <c r="C3861">
        <v>0</v>
      </c>
      <c r="D3861">
        <v>0</v>
      </c>
      <c r="E3861">
        <v>0</v>
      </c>
      <c r="F3861">
        <v>54</v>
      </c>
      <c r="G3861">
        <v>1</v>
      </c>
      <c r="H3861" t="s">
        <v>22</v>
      </c>
      <c r="I3861" t="s">
        <v>35</v>
      </c>
      <c r="J3861" t="s">
        <v>23</v>
      </c>
      <c r="K3861" t="s">
        <v>22</v>
      </c>
      <c r="L3861" t="s">
        <v>22</v>
      </c>
      <c r="M3861" t="s">
        <v>23</v>
      </c>
      <c r="N3861" t="s">
        <v>22</v>
      </c>
      <c r="O3861" t="s">
        <v>23</v>
      </c>
      <c r="P3861" t="s">
        <v>29</v>
      </c>
      <c r="Q3861">
        <v>1</v>
      </c>
      <c r="R3861" t="s">
        <v>33</v>
      </c>
      <c r="S3861">
        <v>94.75</v>
      </c>
      <c r="T3861">
        <v>5121.75</v>
      </c>
      <c r="U3861">
        <v>0</v>
      </c>
    </row>
    <row r="3862" spans="1:21" x14ac:dyDescent="0.25">
      <c r="A3862" t="s">
        <v>3894</v>
      </c>
      <c r="B3862">
        <v>1</v>
      </c>
      <c r="C3862">
        <v>0</v>
      </c>
      <c r="D3862">
        <v>0</v>
      </c>
      <c r="E3862">
        <v>1</v>
      </c>
      <c r="F3862">
        <v>19</v>
      </c>
      <c r="G3862">
        <v>0</v>
      </c>
      <c r="H3862" t="s">
        <v>24</v>
      </c>
      <c r="I3862" t="s">
        <v>25</v>
      </c>
      <c r="J3862" t="s">
        <v>23</v>
      </c>
      <c r="K3862" t="s">
        <v>23</v>
      </c>
      <c r="L3862" t="s">
        <v>23</v>
      </c>
      <c r="M3862" t="s">
        <v>23</v>
      </c>
      <c r="N3862" t="s">
        <v>23</v>
      </c>
      <c r="O3862" t="s">
        <v>23</v>
      </c>
      <c r="P3862" t="s">
        <v>26</v>
      </c>
      <c r="Q3862">
        <v>1</v>
      </c>
      <c r="R3862" t="s">
        <v>38</v>
      </c>
      <c r="S3862">
        <v>25.35</v>
      </c>
      <c r="T3862">
        <v>566.1</v>
      </c>
      <c r="U3862">
        <v>0</v>
      </c>
    </row>
    <row r="3863" spans="1:21" x14ac:dyDescent="0.25">
      <c r="A3863" t="s">
        <v>3895</v>
      </c>
      <c r="B3863">
        <v>0</v>
      </c>
      <c r="C3863">
        <v>0</v>
      </c>
      <c r="D3863">
        <v>0</v>
      </c>
      <c r="E3863">
        <v>1</v>
      </c>
      <c r="F3863">
        <v>26</v>
      </c>
      <c r="G3863">
        <v>1</v>
      </c>
      <c r="H3863" t="s">
        <v>23</v>
      </c>
      <c r="I3863" t="s">
        <v>35</v>
      </c>
      <c r="J3863" t="s">
        <v>23</v>
      </c>
      <c r="K3863" t="s">
        <v>22</v>
      </c>
      <c r="L3863" t="s">
        <v>22</v>
      </c>
      <c r="M3863" t="s">
        <v>22</v>
      </c>
      <c r="N3863" t="s">
        <v>22</v>
      </c>
      <c r="O3863" t="s">
        <v>22</v>
      </c>
      <c r="P3863" t="s">
        <v>45</v>
      </c>
      <c r="Q3863">
        <v>1</v>
      </c>
      <c r="R3863" t="s">
        <v>27</v>
      </c>
      <c r="S3863">
        <v>105.45</v>
      </c>
      <c r="T3863">
        <v>2715.3</v>
      </c>
      <c r="U3863">
        <v>0</v>
      </c>
    </row>
    <row r="3864" spans="1:21" x14ac:dyDescent="0.25">
      <c r="A3864" t="s">
        <v>3896</v>
      </c>
      <c r="B3864">
        <v>1</v>
      </c>
      <c r="C3864">
        <v>0</v>
      </c>
      <c r="D3864">
        <v>1</v>
      </c>
      <c r="E3864">
        <v>1</v>
      </c>
      <c r="F3864">
        <v>70</v>
      </c>
      <c r="G3864">
        <v>1</v>
      </c>
      <c r="H3864" t="s">
        <v>22</v>
      </c>
      <c r="I3864" t="s">
        <v>23</v>
      </c>
      <c r="J3864" t="s">
        <v>44</v>
      </c>
      <c r="K3864" t="s">
        <v>44</v>
      </c>
      <c r="L3864" t="s">
        <v>44</v>
      </c>
      <c r="M3864" t="s">
        <v>44</v>
      </c>
      <c r="N3864" t="s">
        <v>44</v>
      </c>
      <c r="O3864" t="s">
        <v>44</v>
      </c>
      <c r="P3864" t="s">
        <v>45</v>
      </c>
      <c r="Q3864">
        <v>0</v>
      </c>
      <c r="R3864" t="s">
        <v>30</v>
      </c>
      <c r="S3864">
        <v>25.4</v>
      </c>
      <c r="T3864">
        <v>1782.05</v>
      </c>
      <c r="U3864">
        <v>0</v>
      </c>
    </row>
    <row r="3865" spans="1:21" x14ac:dyDescent="0.25">
      <c r="A3865" t="s">
        <v>3897</v>
      </c>
      <c r="B3865">
        <v>1</v>
      </c>
      <c r="C3865">
        <v>0</v>
      </c>
      <c r="D3865">
        <v>1</v>
      </c>
      <c r="E3865">
        <v>0</v>
      </c>
      <c r="F3865">
        <v>17</v>
      </c>
      <c r="G3865">
        <v>1</v>
      </c>
      <c r="H3865" t="s">
        <v>22</v>
      </c>
      <c r="I3865" t="s">
        <v>35</v>
      </c>
      <c r="J3865" t="s">
        <v>23</v>
      </c>
      <c r="K3865" t="s">
        <v>22</v>
      </c>
      <c r="L3865" t="s">
        <v>22</v>
      </c>
      <c r="M3865" t="s">
        <v>23</v>
      </c>
      <c r="N3865" t="s">
        <v>22</v>
      </c>
      <c r="O3865" t="s">
        <v>22</v>
      </c>
      <c r="P3865" t="s">
        <v>26</v>
      </c>
      <c r="Q3865">
        <v>1</v>
      </c>
      <c r="R3865" t="s">
        <v>27</v>
      </c>
      <c r="S3865">
        <v>102.55</v>
      </c>
      <c r="T3865">
        <v>1742.5</v>
      </c>
      <c r="U3865">
        <v>0</v>
      </c>
    </row>
    <row r="3866" spans="1:21" x14ac:dyDescent="0.25">
      <c r="A3866" t="s">
        <v>3898</v>
      </c>
      <c r="B3866">
        <v>0</v>
      </c>
      <c r="C3866">
        <v>0</v>
      </c>
      <c r="D3866">
        <v>0</v>
      </c>
      <c r="E3866">
        <v>0</v>
      </c>
      <c r="F3866">
        <v>30</v>
      </c>
      <c r="G3866">
        <v>1</v>
      </c>
      <c r="H3866" t="s">
        <v>22</v>
      </c>
      <c r="I3866" t="s">
        <v>35</v>
      </c>
      <c r="J3866" t="s">
        <v>23</v>
      </c>
      <c r="K3866" t="s">
        <v>22</v>
      </c>
      <c r="L3866" t="s">
        <v>23</v>
      </c>
      <c r="M3866" t="s">
        <v>23</v>
      </c>
      <c r="N3866" t="s">
        <v>22</v>
      </c>
      <c r="O3866" t="s">
        <v>22</v>
      </c>
      <c r="P3866" t="s">
        <v>26</v>
      </c>
      <c r="Q3866">
        <v>1</v>
      </c>
      <c r="R3866" t="s">
        <v>27</v>
      </c>
      <c r="S3866">
        <v>100.2</v>
      </c>
      <c r="T3866">
        <v>2983.8</v>
      </c>
      <c r="U3866">
        <v>1</v>
      </c>
    </row>
    <row r="3867" spans="1:21" x14ac:dyDescent="0.25">
      <c r="A3867" t="s">
        <v>3899</v>
      </c>
      <c r="B3867">
        <v>0</v>
      </c>
      <c r="C3867">
        <v>0</v>
      </c>
      <c r="D3867">
        <v>0</v>
      </c>
      <c r="E3867">
        <v>1</v>
      </c>
      <c r="F3867">
        <v>1</v>
      </c>
      <c r="G3867">
        <v>1</v>
      </c>
      <c r="H3867" t="s">
        <v>22</v>
      </c>
      <c r="I3867" t="s">
        <v>23</v>
      </c>
      <c r="J3867" t="s">
        <v>44</v>
      </c>
      <c r="K3867" t="s">
        <v>44</v>
      </c>
      <c r="L3867" t="s">
        <v>44</v>
      </c>
      <c r="M3867" t="s">
        <v>44</v>
      </c>
      <c r="N3867" t="s">
        <v>44</v>
      </c>
      <c r="O3867" t="s">
        <v>44</v>
      </c>
      <c r="P3867" t="s">
        <v>26</v>
      </c>
      <c r="Q3867">
        <v>0</v>
      </c>
      <c r="R3867" t="s">
        <v>30</v>
      </c>
      <c r="S3867">
        <v>24</v>
      </c>
      <c r="T3867">
        <v>24</v>
      </c>
      <c r="U3867">
        <v>0</v>
      </c>
    </row>
    <row r="3868" spans="1:21" x14ac:dyDescent="0.25">
      <c r="A3868" t="s">
        <v>3900</v>
      </c>
      <c r="B3868">
        <v>0</v>
      </c>
      <c r="C3868">
        <v>0</v>
      </c>
      <c r="D3868">
        <v>1</v>
      </c>
      <c r="E3868">
        <v>1</v>
      </c>
      <c r="F3868">
        <v>19</v>
      </c>
      <c r="G3868">
        <v>1</v>
      </c>
      <c r="H3868" t="s">
        <v>22</v>
      </c>
      <c r="I3868" t="s">
        <v>23</v>
      </c>
      <c r="J3868" t="s">
        <v>44</v>
      </c>
      <c r="K3868" t="s">
        <v>44</v>
      </c>
      <c r="L3868" t="s">
        <v>44</v>
      </c>
      <c r="M3868" t="s">
        <v>44</v>
      </c>
      <c r="N3868" t="s">
        <v>44</v>
      </c>
      <c r="O3868" t="s">
        <v>44</v>
      </c>
      <c r="P3868" t="s">
        <v>45</v>
      </c>
      <c r="Q3868">
        <v>0</v>
      </c>
      <c r="R3868" t="s">
        <v>30</v>
      </c>
      <c r="S3868">
        <v>25.6</v>
      </c>
      <c r="T3868">
        <v>485.9</v>
      </c>
      <c r="U3868">
        <v>0</v>
      </c>
    </row>
    <row r="3869" spans="1:21" x14ac:dyDescent="0.25">
      <c r="A3869" t="s">
        <v>3901</v>
      </c>
      <c r="B3869">
        <v>0</v>
      </c>
      <c r="C3869">
        <v>0</v>
      </c>
      <c r="D3869">
        <v>1</v>
      </c>
      <c r="E3869">
        <v>0</v>
      </c>
      <c r="F3869">
        <v>26</v>
      </c>
      <c r="G3869">
        <v>1</v>
      </c>
      <c r="H3869" t="s">
        <v>23</v>
      </c>
      <c r="I3869" t="s">
        <v>25</v>
      </c>
      <c r="J3869" t="s">
        <v>23</v>
      </c>
      <c r="K3869" t="s">
        <v>22</v>
      </c>
      <c r="L3869" t="s">
        <v>22</v>
      </c>
      <c r="M3869" t="s">
        <v>23</v>
      </c>
      <c r="N3869" t="s">
        <v>22</v>
      </c>
      <c r="O3869" t="s">
        <v>22</v>
      </c>
      <c r="P3869" t="s">
        <v>45</v>
      </c>
      <c r="Q3869">
        <v>1</v>
      </c>
      <c r="R3869" t="s">
        <v>38</v>
      </c>
      <c r="S3869">
        <v>73.5</v>
      </c>
      <c r="T3869">
        <v>1905.7</v>
      </c>
      <c r="U3869">
        <v>0</v>
      </c>
    </row>
    <row r="3870" spans="1:21" x14ac:dyDescent="0.25">
      <c r="A3870" t="s">
        <v>3902</v>
      </c>
      <c r="B3870">
        <v>0</v>
      </c>
      <c r="C3870">
        <v>0</v>
      </c>
      <c r="D3870">
        <v>1</v>
      </c>
      <c r="E3870">
        <v>1</v>
      </c>
      <c r="F3870">
        <v>21</v>
      </c>
      <c r="G3870">
        <v>1</v>
      </c>
      <c r="H3870" t="s">
        <v>23</v>
      </c>
      <c r="I3870" t="s">
        <v>35</v>
      </c>
      <c r="J3870" t="s">
        <v>23</v>
      </c>
      <c r="K3870" t="s">
        <v>22</v>
      </c>
      <c r="L3870" t="s">
        <v>23</v>
      </c>
      <c r="M3870" t="s">
        <v>23</v>
      </c>
      <c r="N3870" t="s">
        <v>23</v>
      </c>
      <c r="O3870" t="s">
        <v>23</v>
      </c>
      <c r="P3870" t="s">
        <v>26</v>
      </c>
      <c r="Q3870">
        <v>1</v>
      </c>
      <c r="R3870" t="s">
        <v>33</v>
      </c>
      <c r="S3870">
        <v>74.05</v>
      </c>
      <c r="T3870">
        <v>1565.7</v>
      </c>
      <c r="U3870">
        <v>1</v>
      </c>
    </row>
    <row r="3871" spans="1:21" x14ac:dyDescent="0.25">
      <c r="A3871" t="s">
        <v>3903</v>
      </c>
      <c r="B3871">
        <v>1</v>
      </c>
      <c r="C3871">
        <v>0</v>
      </c>
      <c r="D3871">
        <v>1</v>
      </c>
      <c r="E3871">
        <v>0</v>
      </c>
      <c r="F3871">
        <v>50</v>
      </c>
      <c r="G3871">
        <v>1</v>
      </c>
      <c r="H3871" t="s">
        <v>22</v>
      </c>
      <c r="I3871" t="s">
        <v>35</v>
      </c>
      <c r="J3871" t="s">
        <v>23</v>
      </c>
      <c r="K3871" t="s">
        <v>22</v>
      </c>
      <c r="L3871" t="s">
        <v>23</v>
      </c>
      <c r="M3871" t="s">
        <v>23</v>
      </c>
      <c r="N3871" t="s">
        <v>22</v>
      </c>
      <c r="O3871" t="s">
        <v>22</v>
      </c>
      <c r="P3871" t="s">
        <v>29</v>
      </c>
      <c r="Q3871">
        <v>1</v>
      </c>
      <c r="R3871" t="s">
        <v>27</v>
      </c>
      <c r="S3871">
        <v>98.25</v>
      </c>
      <c r="T3871">
        <v>4858.7</v>
      </c>
      <c r="U3871">
        <v>0</v>
      </c>
    </row>
    <row r="3872" spans="1:21" x14ac:dyDescent="0.25">
      <c r="A3872" t="s">
        <v>3904</v>
      </c>
      <c r="B3872">
        <v>0</v>
      </c>
      <c r="C3872">
        <v>0</v>
      </c>
      <c r="D3872">
        <v>1</v>
      </c>
      <c r="E3872">
        <v>0</v>
      </c>
      <c r="F3872">
        <v>68</v>
      </c>
      <c r="G3872">
        <v>0</v>
      </c>
      <c r="H3872" t="s">
        <v>24</v>
      </c>
      <c r="I3872" t="s">
        <v>25</v>
      </c>
      <c r="J3872" t="s">
        <v>22</v>
      </c>
      <c r="K3872" t="s">
        <v>23</v>
      </c>
      <c r="L3872" t="s">
        <v>22</v>
      </c>
      <c r="M3872" t="s">
        <v>23</v>
      </c>
      <c r="N3872" t="s">
        <v>22</v>
      </c>
      <c r="O3872" t="s">
        <v>22</v>
      </c>
      <c r="P3872" t="s">
        <v>29</v>
      </c>
      <c r="Q3872">
        <v>1</v>
      </c>
      <c r="R3872" t="s">
        <v>27</v>
      </c>
      <c r="S3872">
        <v>54.4</v>
      </c>
      <c r="T3872">
        <v>3723.65</v>
      </c>
      <c r="U3872">
        <v>0</v>
      </c>
    </row>
    <row r="3873" spans="1:21" x14ac:dyDescent="0.25">
      <c r="A3873" t="s">
        <v>3905</v>
      </c>
      <c r="B3873">
        <v>1</v>
      </c>
      <c r="C3873">
        <v>0</v>
      </c>
      <c r="D3873">
        <v>0</v>
      </c>
      <c r="E3873">
        <v>0</v>
      </c>
      <c r="F3873">
        <v>3</v>
      </c>
      <c r="G3873">
        <v>1</v>
      </c>
      <c r="H3873" t="s">
        <v>22</v>
      </c>
      <c r="I3873" t="s">
        <v>35</v>
      </c>
      <c r="J3873" t="s">
        <v>23</v>
      </c>
      <c r="K3873" t="s">
        <v>23</v>
      </c>
      <c r="L3873" t="s">
        <v>22</v>
      </c>
      <c r="M3873" t="s">
        <v>23</v>
      </c>
      <c r="N3873" t="s">
        <v>22</v>
      </c>
      <c r="O3873" t="s">
        <v>22</v>
      </c>
      <c r="P3873" t="s">
        <v>26</v>
      </c>
      <c r="Q3873">
        <v>1</v>
      </c>
      <c r="R3873" t="s">
        <v>33</v>
      </c>
      <c r="S3873">
        <v>101.55</v>
      </c>
      <c r="T3873">
        <v>298.35000000000002</v>
      </c>
      <c r="U3873">
        <v>1</v>
      </c>
    </row>
    <row r="3874" spans="1:21" x14ac:dyDescent="0.25">
      <c r="A3874" t="s">
        <v>3906</v>
      </c>
      <c r="B3874">
        <v>1</v>
      </c>
      <c r="C3874">
        <v>0</v>
      </c>
      <c r="D3874">
        <v>1</v>
      </c>
      <c r="E3874">
        <v>1</v>
      </c>
      <c r="F3874">
        <v>9</v>
      </c>
      <c r="G3874">
        <v>1</v>
      </c>
      <c r="H3874" t="s">
        <v>23</v>
      </c>
      <c r="I3874" t="s">
        <v>35</v>
      </c>
      <c r="J3874" t="s">
        <v>23</v>
      </c>
      <c r="K3874" t="s">
        <v>23</v>
      </c>
      <c r="L3874" t="s">
        <v>22</v>
      </c>
      <c r="M3874" t="s">
        <v>22</v>
      </c>
      <c r="N3874" t="s">
        <v>22</v>
      </c>
      <c r="O3874" t="s">
        <v>22</v>
      </c>
      <c r="P3874" t="s">
        <v>26</v>
      </c>
      <c r="Q3874">
        <v>0</v>
      </c>
      <c r="R3874" t="s">
        <v>27</v>
      </c>
      <c r="S3874">
        <v>103.1</v>
      </c>
      <c r="T3874">
        <v>970.45</v>
      </c>
      <c r="U3874">
        <v>0</v>
      </c>
    </row>
    <row r="3875" spans="1:21" x14ac:dyDescent="0.25">
      <c r="A3875" t="s">
        <v>3907</v>
      </c>
      <c r="B3875">
        <v>0</v>
      </c>
      <c r="C3875">
        <v>0</v>
      </c>
      <c r="D3875">
        <v>1</v>
      </c>
      <c r="E3875">
        <v>1</v>
      </c>
      <c r="F3875">
        <v>51</v>
      </c>
      <c r="G3875">
        <v>0</v>
      </c>
      <c r="H3875" t="s">
        <v>24</v>
      </c>
      <c r="I3875" t="s">
        <v>25</v>
      </c>
      <c r="J3875" t="s">
        <v>22</v>
      </c>
      <c r="K3875" t="s">
        <v>23</v>
      </c>
      <c r="L3875" t="s">
        <v>23</v>
      </c>
      <c r="M3875" t="s">
        <v>22</v>
      </c>
      <c r="N3875" t="s">
        <v>23</v>
      </c>
      <c r="O3875" t="s">
        <v>23</v>
      </c>
      <c r="P3875" t="s">
        <v>45</v>
      </c>
      <c r="Q3875">
        <v>0</v>
      </c>
      <c r="R3875" t="s">
        <v>33</v>
      </c>
      <c r="S3875">
        <v>34.200000000000003</v>
      </c>
      <c r="T3875">
        <v>1782</v>
      </c>
      <c r="U3875">
        <v>0</v>
      </c>
    </row>
    <row r="3876" spans="1:21" x14ac:dyDescent="0.25">
      <c r="A3876" t="s">
        <v>3908</v>
      </c>
      <c r="B3876">
        <v>0</v>
      </c>
      <c r="C3876">
        <v>0</v>
      </c>
      <c r="D3876">
        <v>0</v>
      </c>
      <c r="E3876">
        <v>0</v>
      </c>
      <c r="F3876">
        <v>9</v>
      </c>
      <c r="G3876">
        <v>1</v>
      </c>
      <c r="H3876" t="s">
        <v>23</v>
      </c>
      <c r="I3876" t="s">
        <v>25</v>
      </c>
      <c r="J3876" t="s">
        <v>23</v>
      </c>
      <c r="K3876" t="s">
        <v>23</v>
      </c>
      <c r="L3876" t="s">
        <v>23</v>
      </c>
      <c r="M3876" t="s">
        <v>23</v>
      </c>
      <c r="N3876" t="s">
        <v>23</v>
      </c>
      <c r="O3876" t="s">
        <v>23</v>
      </c>
      <c r="P3876" t="s">
        <v>26</v>
      </c>
      <c r="Q3876">
        <v>1</v>
      </c>
      <c r="R3876" t="s">
        <v>27</v>
      </c>
      <c r="S3876">
        <v>43.75</v>
      </c>
      <c r="T3876">
        <v>405.7</v>
      </c>
      <c r="U3876">
        <v>0</v>
      </c>
    </row>
    <row r="3877" spans="1:21" x14ac:dyDescent="0.25">
      <c r="A3877" t="s">
        <v>3909</v>
      </c>
      <c r="B3877">
        <v>1</v>
      </c>
      <c r="C3877">
        <v>1</v>
      </c>
      <c r="D3877">
        <v>1</v>
      </c>
      <c r="E3877">
        <v>1</v>
      </c>
      <c r="F3877">
        <v>41</v>
      </c>
      <c r="G3877">
        <v>1</v>
      </c>
      <c r="H3877" t="s">
        <v>22</v>
      </c>
      <c r="I3877" t="s">
        <v>35</v>
      </c>
      <c r="J3877" t="s">
        <v>23</v>
      </c>
      <c r="K3877" t="s">
        <v>22</v>
      </c>
      <c r="L3877" t="s">
        <v>22</v>
      </c>
      <c r="M3877" t="s">
        <v>22</v>
      </c>
      <c r="N3877" t="s">
        <v>22</v>
      </c>
      <c r="O3877" t="s">
        <v>22</v>
      </c>
      <c r="P3877" t="s">
        <v>29</v>
      </c>
      <c r="Q3877">
        <v>1</v>
      </c>
      <c r="R3877" t="s">
        <v>27</v>
      </c>
      <c r="S3877">
        <v>111.95</v>
      </c>
      <c r="T3877">
        <v>4534.8999999999996</v>
      </c>
      <c r="U3877">
        <v>1</v>
      </c>
    </row>
    <row r="3878" spans="1:21" x14ac:dyDescent="0.25">
      <c r="A3878" t="s">
        <v>3910</v>
      </c>
      <c r="B3878">
        <v>1</v>
      </c>
      <c r="C3878">
        <v>0</v>
      </c>
      <c r="D3878">
        <v>0</v>
      </c>
      <c r="E3878">
        <v>0</v>
      </c>
      <c r="F3878">
        <v>22</v>
      </c>
      <c r="G3878">
        <v>1</v>
      </c>
      <c r="H3878" t="s">
        <v>22</v>
      </c>
      <c r="I3878" t="s">
        <v>35</v>
      </c>
      <c r="J3878" t="s">
        <v>23</v>
      </c>
      <c r="K3878" t="s">
        <v>22</v>
      </c>
      <c r="L3878" t="s">
        <v>23</v>
      </c>
      <c r="M3878" t="s">
        <v>23</v>
      </c>
      <c r="N3878" t="s">
        <v>22</v>
      </c>
      <c r="O3878" t="s">
        <v>22</v>
      </c>
      <c r="P3878" t="s">
        <v>26</v>
      </c>
      <c r="Q3878">
        <v>1</v>
      </c>
      <c r="R3878" t="s">
        <v>27</v>
      </c>
      <c r="S3878">
        <v>100.65</v>
      </c>
      <c r="T3878">
        <v>2415.9499999999998</v>
      </c>
      <c r="U3878">
        <v>0</v>
      </c>
    </row>
    <row r="3879" spans="1:21" x14ac:dyDescent="0.25">
      <c r="A3879" t="s">
        <v>3911</v>
      </c>
      <c r="B3879">
        <v>0</v>
      </c>
      <c r="C3879">
        <v>0</v>
      </c>
      <c r="D3879">
        <v>1</v>
      </c>
      <c r="E3879">
        <v>1</v>
      </c>
      <c r="F3879">
        <v>21</v>
      </c>
      <c r="G3879">
        <v>0</v>
      </c>
      <c r="H3879" t="s">
        <v>24</v>
      </c>
      <c r="I3879" t="s">
        <v>25</v>
      </c>
      <c r="J3879" t="s">
        <v>22</v>
      </c>
      <c r="K3879" t="s">
        <v>23</v>
      </c>
      <c r="L3879" t="s">
        <v>22</v>
      </c>
      <c r="M3879" t="s">
        <v>23</v>
      </c>
      <c r="N3879" t="s">
        <v>22</v>
      </c>
      <c r="O3879" t="s">
        <v>22</v>
      </c>
      <c r="P3879" t="s">
        <v>29</v>
      </c>
      <c r="Q3879">
        <v>1</v>
      </c>
      <c r="R3879" t="s">
        <v>27</v>
      </c>
      <c r="S3879">
        <v>55.95</v>
      </c>
      <c r="T3879">
        <v>1157.05</v>
      </c>
      <c r="U3879">
        <v>1</v>
      </c>
    </row>
    <row r="3880" spans="1:21" x14ac:dyDescent="0.25">
      <c r="A3880" t="s">
        <v>3912</v>
      </c>
      <c r="B3880">
        <v>1</v>
      </c>
      <c r="C3880">
        <v>0</v>
      </c>
      <c r="D3880">
        <v>1</v>
      </c>
      <c r="E3880">
        <v>1</v>
      </c>
      <c r="F3880">
        <v>71</v>
      </c>
      <c r="G3880">
        <v>1</v>
      </c>
      <c r="H3880" t="s">
        <v>22</v>
      </c>
      <c r="I3880" t="s">
        <v>35</v>
      </c>
      <c r="J3880" t="s">
        <v>22</v>
      </c>
      <c r="K3880" t="s">
        <v>22</v>
      </c>
      <c r="L3880" t="s">
        <v>22</v>
      </c>
      <c r="M3880" t="s">
        <v>22</v>
      </c>
      <c r="N3880" t="s">
        <v>22</v>
      </c>
      <c r="O3880" t="s">
        <v>22</v>
      </c>
      <c r="P3880" t="s">
        <v>45</v>
      </c>
      <c r="Q3880">
        <v>1</v>
      </c>
      <c r="R3880" t="s">
        <v>33</v>
      </c>
      <c r="S3880">
        <v>116.05</v>
      </c>
      <c r="T3880">
        <v>8297.5</v>
      </c>
      <c r="U3880">
        <v>0</v>
      </c>
    </row>
    <row r="3881" spans="1:21" x14ac:dyDescent="0.25">
      <c r="A3881" t="s">
        <v>3913</v>
      </c>
      <c r="B3881">
        <v>1</v>
      </c>
      <c r="C3881">
        <v>0</v>
      </c>
      <c r="D3881">
        <v>0</v>
      </c>
      <c r="E3881">
        <v>0</v>
      </c>
      <c r="F3881">
        <v>1</v>
      </c>
      <c r="G3881">
        <v>1</v>
      </c>
      <c r="H3881" t="s">
        <v>23</v>
      </c>
      <c r="I3881" t="s">
        <v>25</v>
      </c>
      <c r="J3881" t="s">
        <v>23</v>
      </c>
      <c r="K3881" t="s">
        <v>23</v>
      </c>
      <c r="L3881" t="s">
        <v>23</v>
      </c>
      <c r="M3881" t="s">
        <v>23</v>
      </c>
      <c r="N3881" t="s">
        <v>23</v>
      </c>
      <c r="O3881" t="s">
        <v>23</v>
      </c>
      <c r="P3881" t="s">
        <v>26</v>
      </c>
      <c r="Q3881">
        <v>0</v>
      </c>
      <c r="R3881" t="s">
        <v>27</v>
      </c>
      <c r="S3881">
        <v>45.75</v>
      </c>
      <c r="T3881">
        <v>45.75</v>
      </c>
      <c r="U3881">
        <v>1</v>
      </c>
    </row>
    <row r="3882" spans="1:21" x14ac:dyDescent="0.25">
      <c r="A3882" t="s">
        <v>3914</v>
      </c>
      <c r="B3882">
        <v>1</v>
      </c>
      <c r="C3882">
        <v>0</v>
      </c>
      <c r="D3882">
        <v>1</v>
      </c>
      <c r="E3882">
        <v>1</v>
      </c>
      <c r="F3882">
        <v>26</v>
      </c>
      <c r="G3882">
        <v>1</v>
      </c>
      <c r="H3882" t="s">
        <v>22</v>
      </c>
      <c r="I3882" t="s">
        <v>25</v>
      </c>
      <c r="J3882" t="s">
        <v>23</v>
      </c>
      <c r="K3882" t="s">
        <v>23</v>
      </c>
      <c r="L3882" t="s">
        <v>22</v>
      </c>
      <c r="M3882" t="s">
        <v>22</v>
      </c>
      <c r="N3882" t="s">
        <v>22</v>
      </c>
      <c r="O3882" t="s">
        <v>22</v>
      </c>
      <c r="P3882" t="s">
        <v>29</v>
      </c>
      <c r="Q3882">
        <v>1</v>
      </c>
      <c r="R3882" t="s">
        <v>38</v>
      </c>
      <c r="S3882">
        <v>82</v>
      </c>
      <c r="T3882">
        <v>2083.1</v>
      </c>
      <c r="U3882">
        <v>0</v>
      </c>
    </row>
    <row r="3883" spans="1:21" x14ac:dyDescent="0.25">
      <c r="A3883" t="s">
        <v>3915</v>
      </c>
      <c r="B3883">
        <v>1</v>
      </c>
      <c r="C3883">
        <v>0</v>
      </c>
      <c r="D3883">
        <v>1</v>
      </c>
      <c r="E3883">
        <v>0</v>
      </c>
      <c r="F3883">
        <v>71</v>
      </c>
      <c r="G3883">
        <v>1</v>
      </c>
      <c r="H3883" t="s">
        <v>22</v>
      </c>
      <c r="I3883" t="s">
        <v>25</v>
      </c>
      <c r="J3883" t="s">
        <v>22</v>
      </c>
      <c r="K3883" t="s">
        <v>22</v>
      </c>
      <c r="L3883" t="s">
        <v>23</v>
      </c>
      <c r="M3883" t="s">
        <v>22</v>
      </c>
      <c r="N3883" t="s">
        <v>23</v>
      </c>
      <c r="O3883" t="s">
        <v>23</v>
      </c>
      <c r="P3883" t="s">
        <v>45</v>
      </c>
      <c r="Q3883">
        <v>0</v>
      </c>
      <c r="R3883" t="s">
        <v>33</v>
      </c>
      <c r="S3883">
        <v>65.150000000000006</v>
      </c>
      <c r="T3883">
        <v>4681.75</v>
      </c>
      <c r="U3883">
        <v>0</v>
      </c>
    </row>
    <row r="3884" spans="1:21" x14ac:dyDescent="0.25">
      <c r="A3884" t="s">
        <v>3916</v>
      </c>
      <c r="B3884">
        <v>1</v>
      </c>
      <c r="C3884">
        <v>0</v>
      </c>
      <c r="D3884">
        <v>0</v>
      </c>
      <c r="E3884">
        <v>0</v>
      </c>
      <c r="F3884">
        <v>4</v>
      </c>
      <c r="G3884">
        <v>1</v>
      </c>
      <c r="H3884" t="s">
        <v>23</v>
      </c>
      <c r="I3884" t="s">
        <v>25</v>
      </c>
      <c r="J3884" t="s">
        <v>23</v>
      </c>
      <c r="K3884" t="s">
        <v>23</v>
      </c>
      <c r="L3884" t="s">
        <v>23</v>
      </c>
      <c r="M3884" t="s">
        <v>23</v>
      </c>
      <c r="N3884" t="s">
        <v>23</v>
      </c>
      <c r="O3884" t="s">
        <v>23</v>
      </c>
      <c r="P3884" t="s">
        <v>26</v>
      </c>
      <c r="Q3884">
        <v>1</v>
      </c>
      <c r="R3884" t="s">
        <v>38</v>
      </c>
      <c r="S3884">
        <v>44.8</v>
      </c>
      <c r="T3884">
        <v>176.2</v>
      </c>
      <c r="U3884">
        <v>0</v>
      </c>
    </row>
    <row r="3885" spans="1:21" x14ac:dyDescent="0.25">
      <c r="A3885" t="s">
        <v>3917</v>
      </c>
      <c r="B3885">
        <v>0</v>
      </c>
      <c r="C3885">
        <v>0</v>
      </c>
      <c r="D3885">
        <v>0</v>
      </c>
      <c r="E3885">
        <v>0</v>
      </c>
      <c r="F3885">
        <v>12</v>
      </c>
      <c r="G3885">
        <v>1</v>
      </c>
      <c r="H3885" t="s">
        <v>22</v>
      </c>
      <c r="I3885" t="s">
        <v>35</v>
      </c>
      <c r="J3885" t="s">
        <v>22</v>
      </c>
      <c r="K3885" t="s">
        <v>23</v>
      </c>
      <c r="L3885" t="s">
        <v>23</v>
      </c>
      <c r="M3885" t="s">
        <v>23</v>
      </c>
      <c r="N3885" t="s">
        <v>23</v>
      </c>
      <c r="O3885" t="s">
        <v>23</v>
      </c>
      <c r="P3885" t="s">
        <v>26</v>
      </c>
      <c r="Q3885">
        <v>1</v>
      </c>
      <c r="R3885" t="s">
        <v>27</v>
      </c>
      <c r="S3885">
        <v>79.8</v>
      </c>
      <c r="T3885">
        <v>1001.2</v>
      </c>
      <c r="U3885">
        <v>0</v>
      </c>
    </row>
    <row r="3886" spans="1:21" x14ac:dyDescent="0.25">
      <c r="A3886" t="s">
        <v>3918</v>
      </c>
      <c r="B3886">
        <v>0</v>
      </c>
      <c r="C3886">
        <v>0</v>
      </c>
      <c r="D3886">
        <v>1</v>
      </c>
      <c r="E3886">
        <v>0</v>
      </c>
      <c r="F3886">
        <v>18</v>
      </c>
      <c r="G3886">
        <v>1</v>
      </c>
      <c r="H3886" t="s">
        <v>22</v>
      </c>
      <c r="I3886" t="s">
        <v>35</v>
      </c>
      <c r="J3886" t="s">
        <v>23</v>
      </c>
      <c r="K3886" t="s">
        <v>23</v>
      </c>
      <c r="L3886" t="s">
        <v>23</v>
      </c>
      <c r="M3886" t="s">
        <v>22</v>
      </c>
      <c r="N3886" t="s">
        <v>22</v>
      </c>
      <c r="O3886" t="s">
        <v>23</v>
      </c>
      <c r="P3886" t="s">
        <v>26</v>
      </c>
      <c r="Q3886">
        <v>1</v>
      </c>
      <c r="R3886" t="s">
        <v>27</v>
      </c>
      <c r="S3886">
        <v>88.85</v>
      </c>
      <c r="T3886">
        <v>1594.75</v>
      </c>
      <c r="U3886">
        <v>0</v>
      </c>
    </row>
    <row r="3887" spans="1:21" x14ac:dyDescent="0.25">
      <c r="A3887" t="s">
        <v>3919</v>
      </c>
      <c r="B3887">
        <v>0</v>
      </c>
      <c r="C3887">
        <v>0</v>
      </c>
      <c r="D3887">
        <v>0</v>
      </c>
      <c r="E3887">
        <v>0</v>
      </c>
      <c r="F3887">
        <v>3</v>
      </c>
      <c r="G3887">
        <v>1</v>
      </c>
      <c r="H3887" t="s">
        <v>22</v>
      </c>
      <c r="I3887" t="s">
        <v>35</v>
      </c>
      <c r="J3887" t="s">
        <v>23</v>
      </c>
      <c r="K3887" t="s">
        <v>23</v>
      </c>
      <c r="L3887" t="s">
        <v>23</v>
      </c>
      <c r="M3887" t="s">
        <v>23</v>
      </c>
      <c r="N3887" t="s">
        <v>23</v>
      </c>
      <c r="O3887" t="s">
        <v>23</v>
      </c>
      <c r="P3887" t="s">
        <v>26</v>
      </c>
      <c r="Q3887">
        <v>1</v>
      </c>
      <c r="R3887" t="s">
        <v>27</v>
      </c>
      <c r="S3887">
        <v>74.95</v>
      </c>
      <c r="T3887">
        <v>212.4</v>
      </c>
      <c r="U3887">
        <v>0</v>
      </c>
    </row>
    <row r="3888" spans="1:21" x14ac:dyDescent="0.25">
      <c r="A3888" t="s">
        <v>3920</v>
      </c>
      <c r="B3888">
        <v>0</v>
      </c>
      <c r="C3888">
        <v>1</v>
      </c>
      <c r="D3888">
        <v>1</v>
      </c>
      <c r="E3888">
        <v>0</v>
      </c>
      <c r="F3888">
        <v>72</v>
      </c>
      <c r="G3888">
        <v>1</v>
      </c>
      <c r="H3888" t="s">
        <v>22</v>
      </c>
      <c r="I3888" t="s">
        <v>35</v>
      </c>
      <c r="J3888" t="s">
        <v>22</v>
      </c>
      <c r="K3888" t="s">
        <v>22</v>
      </c>
      <c r="L3888" t="s">
        <v>23</v>
      </c>
      <c r="M3888" t="s">
        <v>23</v>
      </c>
      <c r="N3888" t="s">
        <v>22</v>
      </c>
      <c r="O3888" t="s">
        <v>22</v>
      </c>
      <c r="P3888" t="s">
        <v>29</v>
      </c>
      <c r="Q3888">
        <v>1</v>
      </c>
      <c r="R3888" t="s">
        <v>33</v>
      </c>
      <c r="S3888">
        <v>106.85</v>
      </c>
      <c r="T3888">
        <v>7677.4</v>
      </c>
      <c r="U3888">
        <v>0</v>
      </c>
    </row>
    <row r="3889" spans="1:21" x14ac:dyDescent="0.25">
      <c r="A3889" t="s">
        <v>3921</v>
      </c>
      <c r="B3889">
        <v>1</v>
      </c>
      <c r="C3889">
        <v>0</v>
      </c>
      <c r="D3889">
        <v>0</v>
      </c>
      <c r="E3889">
        <v>0</v>
      </c>
      <c r="F3889">
        <v>11</v>
      </c>
      <c r="G3889">
        <v>1</v>
      </c>
      <c r="H3889" t="s">
        <v>23</v>
      </c>
      <c r="I3889" t="s">
        <v>35</v>
      </c>
      <c r="J3889" t="s">
        <v>23</v>
      </c>
      <c r="K3889" t="s">
        <v>22</v>
      </c>
      <c r="L3889" t="s">
        <v>23</v>
      </c>
      <c r="M3889" t="s">
        <v>23</v>
      </c>
      <c r="N3889" t="s">
        <v>23</v>
      </c>
      <c r="O3889" t="s">
        <v>23</v>
      </c>
      <c r="P3889" t="s">
        <v>26</v>
      </c>
      <c r="Q3889">
        <v>0</v>
      </c>
      <c r="R3889" t="s">
        <v>27</v>
      </c>
      <c r="S3889">
        <v>74.95</v>
      </c>
      <c r="T3889">
        <v>815.5</v>
      </c>
      <c r="U3889">
        <v>1</v>
      </c>
    </row>
    <row r="3890" spans="1:21" x14ac:dyDescent="0.25">
      <c r="A3890" t="s">
        <v>3922</v>
      </c>
      <c r="B3890">
        <v>0</v>
      </c>
      <c r="C3890">
        <v>0</v>
      </c>
      <c r="D3890">
        <v>0</v>
      </c>
      <c r="E3890">
        <v>0</v>
      </c>
      <c r="F3890">
        <v>1</v>
      </c>
      <c r="G3890">
        <v>1</v>
      </c>
      <c r="H3890" t="s">
        <v>23</v>
      </c>
      <c r="I3890" t="s">
        <v>35</v>
      </c>
      <c r="J3890" t="s">
        <v>23</v>
      </c>
      <c r="K3890" t="s">
        <v>23</v>
      </c>
      <c r="L3890" t="s">
        <v>23</v>
      </c>
      <c r="M3890" t="s">
        <v>23</v>
      </c>
      <c r="N3890" t="s">
        <v>23</v>
      </c>
      <c r="O3890" t="s">
        <v>22</v>
      </c>
      <c r="P3890" t="s">
        <v>26</v>
      </c>
      <c r="Q3890">
        <v>0</v>
      </c>
      <c r="R3890" t="s">
        <v>38</v>
      </c>
      <c r="S3890">
        <v>80.150000000000006</v>
      </c>
      <c r="T3890">
        <v>80.150000000000006</v>
      </c>
      <c r="U3890">
        <v>1</v>
      </c>
    </row>
    <row r="3891" spans="1:21" x14ac:dyDescent="0.25">
      <c r="A3891" t="s">
        <v>3923</v>
      </c>
      <c r="B3891">
        <v>1</v>
      </c>
      <c r="C3891">
        <v>0</v>
      </c>
      <c r="D3891">
        <v>0</v>
      </c>
      <c r="E3891">
        <v>0</v>
      </c>
      <c r="F3891">
        <v>13</v>
      </c>
      <c r="G3891">
        <v>1</v>
      </c>
      <c r="H3891" t="s">
        <v>23</v>
      </c>
      <c r="I3891" t="s">
        <v>23</v>
      </c>
      <c r="J3891" t="s">
        <v>44</v>
      </c>
      <c r="K3891" t="s">
        <v>44</v>
      </c>
      <c r="L3891" t="s">
        <v>44</v>
      </c>
      <c r="M3891" t="s">
        <v>44</v>
      </c>
      <c r="N3891" t="s">
        <v>44</v>
      </c>
      <c r="O3891" t="s">
        <v>44</v>
      </c>
      <c r="P3891" t="s">
        <v>29</v>
      </c>
      <c r="Q3891">
        <v>0</v>
      </c>
      <c r="R3891" t="s">
        <v>38</v>
      </c>
      <c r="S3891">
        <v>19.3</v>
      </c>
      <c r="T3891">
        <v>259.64999999999998</v>
      </c>
      <c r="U3891">
        <v>0</v>
      </c>
    </row>
    <row r="3892" spans="1:21" x14ac:dyDescent="0.25">
      <c r="A3892" t="s">
        <v>3924</v>
      </c>
      <c r="B3892">
        <v>0</v>
      </c>
      <c r="C3892">
        <v>0</v>
      </c>
      <c r="D3892">
        <v>1</v>
      </c>
      <c r="E3892">
        <v>0</v>
      </c>
      <c r="F3892">
        <v>72</v>
      </c>
      <c r="G3892">
        <v>1</v>
      </c>
      <c r="H3892" t="s">
        <v>22</v>
      </c>
      <c r="I3892" t="s">
        <v>35</v>
      </c>
      <c r="J3892" t="s">
        <v>23</v>
      </c>
      <c r="K3892" t="s">
        <v>22</v>
      </c>
      <c r="L3892" t="s">
        <v>22</v>
      </c>
      <c r="M3892" t="s">
        <v>22</v>
      </c>
      <c r="N3892" t="s">
        <v>22</v>
      </c>
      <c r="O3892" t="s">
        <v>22</v>
      </c>
      <c r="P3892" t="s">
        <v>29</v>
      </c>
      <c r="Q3892">
        <v>1</v>
      </c>
      <c r="R3892" t="s">
        <v>27</v>
      </c>
      <c r="S3892">
        <v>109.25</v>
      </c>
      <c r="T3892">
        <v>8109.8</v>
      </c>
      <c r="U3892">
        <v>1</v>
      </c>
    </row>
    <row r="3893" spans="1:21" x14ac:dyDescent="0.25">
      <c r="A3893" t="s">
        <v>3925</v>
      </c>
      <c r="B3893">
        <v>1</v>
      </c>
      <c r="C3893">
        <v>0</v>
      </c>
      <c r="D3893">
        <v>1</v>
      </c>
      <c r="E3893">
        <v>0</v>
      </c>
      <c r="F3893">
        <v>42</v>
      </c>
      <c r="G3893">
        <v>1</v>
      </c>
      <c r="H3893" t="s">
        <v>22</v>
      </c>
      <c r="I3893" t="s">
        <v>25</v>
      </c>
      <c r="J3893" t="s">
        <v>22</v>
      </c>
      <c r="K3893" t="s">
        <v>23</v>
      </c>
      <c r="L3893" t="s">
        <v>23</v>
      </c>
      <c r="M3893" t="s">
        <v>23</v>
      </c>
      <c r="N3893" t="s">
        <v>23</v>
      </c>
      <c r="O3893" t="s">
        <v>23</v>
      </c>
      <c r="P3893" t="s">
        <v>29</v>
      </c>
      <c r="Q3893">
        <v>0</v>
      </c>
      <c r="R3893" t="s">
        <v>38</v>
      </c>
      <c r="S3893">
        <v>56.1</v>
      </c>
      <c r="T3893">
        <v>2386.85</v>
      </c>
      <c r="U3893">
        <v>0</v>
      </c>
    </row>
    <row r="3894" spans="1:21" x14ac:dyDescent="0.25">
      <c r="A3894" t="s">
        <v>3926</v>
      </c>
      <c r="B3894">
        <v>0</v>
      </c>
      <c r="C3894">
        <v>0</v>
      </c>
      <c r="D3894">
        <v>0</v>
      </c>
      <c r="E3894">
        <v>0</v>
      </c>
      <c r="F3894">
        <v>17</v>
      </c>
      <c r="G3894">
        <v>1</v>
      </c>
      <c r="H3894" t="s">
        <v>23</v>
      </c>
      <c r="I3894" t="s">
        <v>23</v>
      </c>
      <c r="J3894" t="s">
        <v>44</v>
      </c>
      <c r="K3894" t="s">
        <v>44</v>
      </c>
      <c r="L3894" t="s">
        <v>44</v>
      </c>
      <c r="M3894" t="s">
        <v>44</v>
      </c>
      <c r="N3894" t="s">
        <v>44</v>
      </c>
      <c r="O3894" t="s">
        <v>44</v>
      </c>
      <c r="P3894" t="s">
        <v>26</v>
      </c>
      <c r="Q3894">
        <v>0</v>
      </c>
      <c r="R3894" t="s">
        <v>38</v>
      </c>
      <c r="S3894">
        <v>19.7</v>
      </c>
      <c r="T3894">
        <v>340.35</v>
      </c>
      <c r="U3894">
        <v>0</v>
      </c>
    </row>
    <row r="3895" spans="1:21" x14ac:dyDescent="0.25">
      <c r="A3895" t="s">
        <v>3927</v>
      </c>
      <c r="B3895">
        <v>0</v>
      </c>
      <c r="C3895">
        <v>1</v>
      </c>
      <c r="D3895">
        <v>0</v>
      </c>
      <c r="E3895">
        <v>0</v>
      </c>
      <c r="F3895">
        <v>7</v>
      </c>
      <c r="G3895">
        <v>1</v>
      </c>
      <c r="H3895" t="s">
        <v>23</v>
      </c>
      <c r="I3895" t="s">
        <v>25</v>
      </c>
      <c r="J3895" t="s">
        <v>23</v>
      </c>
      <c r="K3895" t="s">
        <v>22</v>
      </c>
      <c r="L3895" t="s">
        <v>23</v>
      </c>
      <c r="M3895" t="s">
        <v>23</v>
      </c>
      <c r="N3895" t="s">
        <v>23</v>
      </c>
      <c r="O3895" t="s">
        <v>23</v>
      </c>
      <c r="P3895" t="s">
        <v>26</v>
      </c>
      <c r="Q3895">
        <v>1</v>
      </c>
      <c r="R3895" t="s">
        <v>30</v>
      </c>
      <c r="S3895">
        <v>51.3</v>
      </c>
      <c r="T3895">
        <v>419.35</v>
      </c>
      <c r="U3895">
        <v>0</v>
      </c>
    </row>
    <row r="3896" spans="1:21" x14ac:dyDescent="0.25">
      <c r="A3896" t="s">
        <v>3928</v>
      </c>
      <c r="B3896">
        <v>0</v>
      </c>
      <c r="C3896">
        <v>0</v>
      </c>
      <c r="D3896">
        <v>1</v>
      </c>
      <c r="E3896">
        <v>0</v>
      </c>
      <c r="F3896">
        <v>68</v>
      </c>
      <c r="G3896">
        <v>1</v>
      </c>
      <c r="H3896" t="s">
        <v>22</v>
      </c>
      <c r="I3896" t="s">
        <v>35</v>
      </c>
      <c r="J3896" t="s">
        <v>22</v>
      </c>
      <c r="K3896" t="s">
        <v>22</v>
      </c>
      <c r="L3896" t="s">
        <v>22</v>
      </c>
      <c r="M3896" t="s">
        <v>22</v>
      </c>
      <c r="N3896" t="s">
        <v>22</v>
      </c>
      <c r="O3896" t="s">
        <v>22</v>
      </c>
      <c r="P3896" t="s">
        <v>45</v>
      </c>
      <c r="Q3896">
        <v>0</v>
      </c>
      <c r="R3896" t="s">
        <v>30</v>
      </c>
      <c r="S3896">
        <v>118.6</v>
      </c>
      <c r="T3896">
        <v>7990.05</v>
      </c>
      <c r="U3896">
        <v>0</v>
      </c>
    </row>
    <row r="3897" spans="1:21" x14ac:dyDescent="0.25">
      <c r="A3897" t="s">
        <v>3929</v>
      </c>
      <c r="B3897">
        <v>1</v>
      </c>
      <c r="C3897">
        <v>0</v>
      </c>
      <c r="D3897">
        <v>1</v>
      </c>
      <c r="E3897">
        <v>1</v>
      </c>
      <c r="F3897">
        <v>56</v>
      </c>
      <c r="G3897">
        <v>1</v>
      </c>
      <c r="H3897" t="s">
        <v>22</v>
      </c>
      <c r="I3897" t="s">
        <v>23</v>
      </c>
      <c r="J3897" t="s">
        <v>44</v>
      </c>
      <c r="K3897" t="s">
        <v>44</v>
      </c>
      <c r="L3897" t="s">
        <v>44</v>
      </c>
      <c r="M3897" t="s">
        <v>44</v>
      </c>
      <c r="N3897" t="s">
        <v>44</v>
      </c>
      <c r="O3897" t="s">
        <v>44</v>
      </c>
      <c r="P3897" t="s">
        <v>45</v>
      </c>
      <c r="Q3897">
        <v>0</v>
      </c>
      <c r="R3897" t="s">
        <v>33</v>
      </c>
      <c r="S3897">
        <v>24.15</v>
      </c>
      <c r="T3897">
        <v>1402.25</v>
      </c>
      <c r="U3897">
        <v>0</v>
      </c>
    </row>
    <row r="3898" spans="1:21" x14ac:dyDescent="0.25">
      <c r="A3898" t="s">
        <v>3930</v>
      </c>
      <c r="B3898">
        <v>0</v>
      </c>
      <c r="C3898">
        <v>0</v>
      </c>
      <c r="D3898">
        <v>1</v>
      </c>
      <c r="E3898">
        <v>1</v>
      </c>
      <c r="F3898">
        <v>38</v>
      </c>
      <c r="G3898">
        <v>1</v>
      </c>
      <c r="H3898" t="s">
        <v>23</v>
      </c>
      <c r="I3898" t="s">
        <v>23</v>
      </c>
      <c r="J3898" t="s">
        <v>44</v>
      </c>
      <c r="K3898" t="s">
        <v>44</v>
      </c>
      <c r="L3898" t="s">
        <v>44</v>
      </c>
      <c r="M3898" t="s">
        <v>44</v>
      </c>
      <c r="N3898" t="s">
        <v>44</v>
      </c>
      <c r="O3898" t="s">
        <v>44</v>
      </c>
      <c r="P3898" t="s">
        <v>29</v>
      </c>
      <c r="Q3898">
        <v>0</v>
      </c>
      <c r="R3898" t="s">
        <v>30</v>
      </c>
      <c r="S3898">
        <v>20.3</v>
      </c>
      <c r="T3898">
        <v>749.35</v>
      </c>
      <c r="U3898">
        <v>0</v>
      </c>
    </row>
    <row r="3899" spans="1:21" x14ac:dyDescent="0.25">
      <c r="A3899" t="s">
        <v>3931</v>
      </c>
      <c r="B3899">
        <v>0</v>
      </c>
      <c r="C3899">
        <v>0</v>
      </c>
      <c r="D3899">
        <v>1</v>
      </c>
      <c r="E3899">
        <v>1</v>
      </c>
      <c r="F3899">
        <v>72</v>
      </c>
      <c r="G3899">
        <v>1</v>
      </c>
      <c r="H3899" t="s">
        <v>22</v>
      </c>
      <c r="I3899" t="s">
        <v>35</v>
      </c>
      <c r="J3899" t="s">
        <v>22</v>
      </c>
      <c r="K3899" t="s">
        <v>22</v>
      </c>
      <c r="L3899" t="s">
        <v>22</v>
      </c>
      <c r="M3899" t="s">
        <v>22</v>
      </c>
      <c r="N3899" t="s">
        <v>22</v>
      </c>
      <c r="O3899" t="s">
        <v>22</v>
      </c>
      <c r="P3899" t="s">
        <v>45</v>
      </c>
      <c r="Q3899">
        <v>1</v>
      </c>
      <c r="R3899" t="s">
        <v>27</v>
      </c>
      <c r="S3899">
        <v>115.5</v>
      </c>
      <c r="T3899">
        <v>8425.15</v>
      </c>
      <c r="U3899">
        <v>0</v>
      </c>
    </row>
    <row r="3900" spans="1:21" x14ac:dyDescent="0.25">
      <c r="A3900" t="s">
        <v>3932</v>
      </c>
      <c r="B3900">
        <v>0</v>
      </c>
      <c r="C3900">
        <v>0</v>
      </c>
      <c r="D3900">
        <v>0</v>
      </c>
      <c r="E3900">
        <v>0</v>
      </c>
      <c r="F3900">
        <v>48</v>
      </c>
      <c r="G3900">
        <v>1</v>
      </c>
      <c r="H3900" t="s">
        <v>22</v>
      </c>
      <c r="I3900" t="s">
        <v>23</v>
      </c>
      <c r="J3900" t="s">
        <v>44</v>
      </c>
      <c r="K3900" t="s">
        <v>44</v>
      </c>
      <c r="L3900" t="s">
        <v>44</v>
      </c>
      <c r="M3900" t="s">
        <v>44</v>
      </c>
      <c r="N3900" t="s">
        <v>44</v>
      </c>
      <c r="O3900" t="s">
        <v>44</v>
      </c>
      <c r="P3900" t="s">
        <v>29</v>
      </c>
      <c r="Q3900">
        <v>0</v>
      </c>
      <c r="R3900" t="s">
        <v>38</v>
      </c>
      <c r="S3900">
        <v>25.05</v>
      </c>
      <c r="T3900">
        <v>1171.5</v>
      </c>
      <c r="U3900">
        <v>0</v>
      </c>
    </row>
    <row r="3901" spans="1:21" x14ac:dyDescent="0.25">
      <c r="A3901" t="s">
        <v>3933</v>
      </c>
      <c r="B3901">
        <v>0</v>
      </c>
      <c r="C3901">
        <v>1</v>
      </c>
      <c r="D3901">
        <v>1</v>
      </c>
      <c r="E3901">
        <v>0</v>
      </c>
      <c r="F3901">
        <v>52</v>
      </c>
      <c r="G3901">
        <v>1</v>
      </c>
      <c r="H3901" t="s">
        <v>22</v>
      </c>
      <c r="I3901" t="s">
        <v>35</v>
      </c>
      <c r="J3901" t="s">
        <v>22</v>
      </c>
      <c r="K3901" t="s">
        <v>22</v>
      </c>
      <c r="L3901" t="s">
        <v>22</v>
      </c>
      <c r="M3901" t="s">
        <v>23</v>
      </c>
      <c r="N3901" t="s">
        <v>22</v>
      </c>
      <c r="O3901" t="s">
        <v>22</v>
      </c>
      <c r="P3901" t="s">
        <v>26</v>
      </c>
      <c r="Q3901">
        <v>1</v>
      </c>
      <c r="R3901" t="s">
        <v>27</v>
      </c>
      <c r="S3901">
        <v>109.1</v>
      </c>
      <c r="T3901">
        <v>5647.95</v>
      </c>
      <c r="U3901">
        <v>0</v>
      </c>
    </row>
    <row r="3902" spans="1:21" x14ac:dyDescent="0.25">
      <c r="A3902" t="s">
        <v>3934</v>
      </c>
      <c r="B3902">
        <v>0</v>
      </c>
      <c r="C3902">
        <v>0</v>
      </c>
      <c r="D3902">
        <v>1</v>
      </c>
      <c r="E3902">
        <v>1</v>
      </c>
      <c r="F3902">
        <v>35</v>
      </c>
      <c r="G3902">
        <v>1</v>
      </c>
      <c r="H3902" t="s">
        <v>23</v>
      </c>
      <c r="I3902" t="s">
        <v>23</v>
      </c>
      <c r="J3902" t="s">
        <v>44</v>
      </c>
      <c r="K3902" t="s">
        <v>44</v>
      </c>
      <c r="L3902" t="s">
        <v>44</v>
      </c>
      <c r="M3902" t="s">
        <v>44</v>
      </c>
      <c r="N3902" t="s">
        <v>44</v>
      </c>
      <c r="O3902" t="s">
        <v>44</v>
      </c>
      <c r="P3902" t="s">
        <v>29</v>
      </c>
      <c r="Q3902">
        <v>0</v>
      </c>
      <c r="R3902" t="s">
        <v>30</v>
      </c>
      <c r="S3902">
        <v>19.649999999999999</v>
      </c>
      <c r="T3902">
        <v>708.8</v>
      </c>
      <c r="U3902">
        <v>0</v>
      </c>
    </row>
    <row r="3903" spans="1:21" x14ac:dyDescent="0.25">
      <c r="A3903" t="s">
        <v>3935</v>
      </c>
      <c r="B3903">
        <v>1</v>
      </c>
      <c r="C3903">
        <v>0</v>
      </c>
      <c r="D3903">
        <v>1</v>
      </c>
      <c r="E3903">
        <v>0</v>
      </c>
      <c r="F3903">
        <v>67</v>
      </c>
      <c r="G3903">
        <v>1</v>
      </c>
      <c r="H3903" t="s">
        <v>22</v>
      </c>
      <c r="I3903" t="s">
        <v>35</v>
      </c>
      <c r="J3903" t="s">
        <v>23</v>
      </c>
      <c r="K3903" t="s">
        <v>22</v>
      </c>
      <c r="L3903" t="s">
        <v>22</v>
      </c>
      <c r="M3903" t="s">
        <v>22</v>
      </c>
      <c r="N3903" t="s">
        <v>22</v>
      </c>
      <c r="O3903" t="s">
        <v>22</v>
      </c>
      <c r="P3903" t="s">
        <v>45</v>
      </c>
      <c r="Q3903">
        <v>1</v>
      </c>
      <c r="R3903" t="s">
        <v>33</v>
      </c>
      <c r="S3903">
        <v>111.3</v>
      </c>
      <c r="T3903">
        <v>7567.2</v>
      </c>
      <c r="U3903">
        <v>0</v>
      </c>
    </row>
    <row r="3904" spans="1:21" x14ac:dyDescent="0.25">
      <c r="A3904" t="s">
        <v>3936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 t="s">
        <v>24</v>
      </c>
      <c r="I3904" t="s">
        <v>25</v>
      </c>
      <c r="J3904" t="s">
        <v>22</v>
      </c>
      <c r="K3904" t="s">
        <v>23</v>
      </c>
      <c r="L3904" t="s">
        <v>23</v>
      </c>
      <c r="M3904" t="s">
        <v>23</v>
      </c>
      <c r="N3904" t="s">
        <v>23</v>
      </c>
      <c r="O3904" t="s">
        <v>23</v>
      </c>
      <c r="P3904" t="s">
        <v>26</v>
      </c>
      <c r="Q3904">
        <v>0</v>
      </c>
      <c r="R3904" t="s">
        <v>30</v>
      </c>
      <c r="S3904">
        <v>29.9</v>
      </c>
      <c r="T3904">
        <v>29.9</v>
      </c>
      <c r="U3904">
        <v>0</v>
      </c>
    </row>
    <row r="3905" spans="1:21" x14ac:dyDescent="0.25">
      <c r="A3905" t="s">
        <v>3937</v>
      </c>
      <c r="B3905">
        <v>1</v>
      </c>
      <c r="C3905">
        <v>0</v>
      </c>
      <c r="D3905">
        <v>0</v>
      </c>
      <c r="E3905">
        <v>0</v>
      </c>
      <c r="F3905">
        <v>53</v>
      </c>
      <c r="G3905">
        <v>1</v>
      </c>
      <c r="H3905" t="s">
        <v>23</v>
      </c>
      <c r="I3905" t="s">
        <v>35</v>
      </c>
      <c r="J3905" t="s">
        <v>23</v>
      </c>
      <c r="K3905" t="s">
        <v>22</v>
      </c>
      <c r="L3905" t="s">
        <v>23</v>
      </c>
      <c r="M3905" t="s">
        <v>22</v>
      </c>
      <c r="N3905" t="s">
        <v>23</v>
      </c>
      <c r="O3905" t="s">
        <v>23</v>
      </c>
      <c r="P3905" t="s">
        <v>26</v>
      </c>
      <c r="Q3905">
        <v>1</v>
      </c>
      <c r="R3905" t="s">
        <v>30</v>
      </c>
      <c r="S3905">
        <v>80.599999999999994</v>
      </c>
      <c r="T3905">
        <v>4348.1000000000004</v>
      </c>
      <c r="U3905">
        <v>0</v>
      </c>
    </row>
    <row r="3906" spans="1:21" x14ac:dyDescent="0.25">
      <c r="A3906" t="s">
        <v>3938</v>
      </c>
      <c r="B3906">
        <v>1</v>
      </c>
      <c r="C3906">
        <v>0</v>
      </c>
      <c r="D3906">
        <v>1</v>
      </c>
      <c r="E3906">
        <v>1</v>
      </c>
      <c r="F3906">
        <v>34</v>
      </c>
      <c r="G3906">
        <v>1</v>
      </c>
      <c r="H3906" t="s">
        <v>23</v>
      </c>
      <c r="I3906" t="s">
        <v>23</v>
      </c>
      <c r="J3906" t="s">
        <v>44</v>
      </c>
      <c r="K3906" t="s">
        <v>44</v>
      </c>
      <c r="L3906" t="s">
        <v>44</v>
      </c>
      <c r="M3906" t="s">
        <v>44</v>
      </c>
      <c r="N3906" t="s">
        <v>44</v>
      </c>
      <c r="O3906" t="s">
        <v>44</v>
      </c>
      <c r="P3906" t="s">
        <v>26</v>
      </c>
      <c r="Q3906">
        <v>0</v>
      </c>
      <c r="R3906" t="s">
        <v>30</v>
      </c>
      <c r="S3906">
        <v>20.8</v>
      </c>
      <c r="T3906">
        <v>635.9</v>
      </c>
      <c r="U3906">
        <v>0</v>
      </c>
    </row>
    <row r="3907" spans="1:21" x14ac:dyDescent="0.25">
      <c r="A3907" t="s">
        <v>3939</v>
      </c>
      <c r="B3907">
        <v>0</v>
      </c>
      <c r="C3907">
        <v>0</v>
      </c>
      <c r="D3907">
        <v>0</v>
      </c>
      <c r="E3907">
        <v>0</v>
      </c>
      <c r="F3907">
        <v>3</v>
      </c>
      <c r="G3907">
        <v>0</v>
      </c>
      <c r="H3907" t="s">
        <v>24</v>
      </c>
      <c r="I3907" t="s">
        <v>25</v>
      </c>
      <c r="J3907" t="s">
        <v>23</v>
      </c>
      <c r="K3907" t="s">
        <v>23</v>
      </c>
      <c r="L3907" t="s">
        <v>23</v>
      </c>
      <c r="M3907" t="s">
        <v>23</v>
      </c>
      <c r="N3907" t="s">
        <v>22</v>
      </c>
      <c r="O3907" t="s">
        <v>23</v>
      </c>
      <c r="P3907" t="s">
        <v>26</v>
      </c>
      <c r="Q3907">
        <v>0</v>
      </c>
      <c r="R3907" t="s">
        <v>38</v>
      </c>
      <c r="S3907">
        <v>35.200000000000003</v>
      </c>
      <c r="T3907">
        <v>108.95</v>
      </c>
      <c r="U3907">
        <v>1</v>
      </c>
    </row>
    <row r="3908" spans="1:21" x14ac:dyDescent="0.25">
      <c r="A3908" t="s">
        <v>3940</v>
      </c>
      <c r="B3908">
        <v>0</v>
      </c>
      <c r="C3908">
        <v>0</v>
      </c>
      <c r="D3908">
        <v>1</v>
      </c>
      <c r="E3908">
        <v>0</v>
      </c>
      <c r="F3908">
        <v>1</v>
      </c>
      <c r="G3908">
        <v>1</v>
      </c>
      <c r="H3908" t="s">
        <v>23</v>
      </c>
      <c r="I3908" t="s">
        <v>35</v>
      </c>
      <c r="J3908" t="s">
        <v>23</v>
      </c>
      <c r="K3908" t="s">
        <v>23</v>
      </c>
      <c r="L3908" t="s">
        <v>23</v>
      </c>
      <c r="M3908" t="s">
        <v>23</v>
      </c>
      <c r="N3908" t="s">
        <v>22</v>
      </c>
      <c r="O3908" t="s">
        <v>23</v>
      </c>
      <c r="P3908" t="s">
        <v>26</v>
      </c>
      <c r="Q3908">
        <v>0</v>
      </c>
      <c r="R3908" t="s">
        <v>27</v>
      </c>
      <c r="S3908">
        <v>78.8</v>
      </c>
      <c r="T3908">
        <v>78.8</v>
      </c>
      <c r="U3908">
        <v>1</v>
      </c>
    </row>
    <row r="3909" spans="1:21" x14ac:dyDescent="0.25">
      <c r="A3909" t="s">
        <v>3941</v>
      </c>
      <c r="B3909">
        <v>1</v>
      </c>
      <c r="C3909">
        <v>0</v>
      </c>
      <c r="D3909">
        <v>0</v>
      </c>
      <c r="E3909">
        <v>0</v>
      </c>
      <c r="F3909">
        <v>19</v>
      </c>
      <c r="G3909">
        <v>1</v>
      </c>
      <c r="H3909" t="s">
        <v>23</v>
      </c>
      <c r="I3909" t="s">
        <v>35</v>
      </c>
      <c r="J3909" t="s">
        <v>23</v>
      </c>
      <c r="K3909" t="s">
        <v>23</v>
      </c>
      <c r="L3909" t="s">
        <v>22</v>
      </c>
      <c r="M3909" t="s">
        <v>22</v>
      </c>
      <c r="N3909" t="s">
        <v>22</v>
      </c>
      <c r="O3909" t="s">
        <v>23</v>
      </c>
      <c r="P3909" t="s">
        <v>26</v>
      </c>
      <c r="Q3909">
        <v>0</v>
      </c>
      <c r="R3909" t="s">
        <v>30</v>
      </c>
      <c r="S3909">
        <v>89.95</v>
      </c>
      <c r="T3909">
        <v>1682.4</v>
      </c>
      <c r="U3909">
        <v>0</v>
      </c>
    </row>
    <row r="3910" spans="1:21" x14ac:dyDescent="0.25">
      <c r="A3910" t="s">
        <v>3942</v>
      </c>
      <c r="B3910">
        <v>0</v>
      </c>
      <c r="C3910">
        <v>1</v>
      </c>
      <c r="D3910">
        <v>1</v>
      </c>
      <c r="E3910">
        <v>0</v>
      </c>
      <c r="F3910">
        <v>60</v>
      </c>
      <c r="G3910">
        <v>1</v>
      </c>
      <c r="H3910" t="s">
        <v>22</v>
      </c>
      <c r="I3910" t="s">
        <v>35</v>
      </c>
      <c r="J3910" t="s">
        <v>22</v>
      </c>
      <c r="K3910" t="s">
        <v>22</v>
      </c>
      <c r="L3910" t="s">
        <v>22</v>
      </c>
      <c r="M3910" t="s">
        <v>22</v>
      </c>
      <c r="N3910" t="s">
        <v>22</v>
      </c>
      <c r="O3910" t="s">
        <v>22</v>
      </c>
      <c r="P3910" t="s">
        <v>45</v>
      </c>
      <c r="Q3910">
        <v>1</v>
      </c>
      <c r="R3910" t="s">
        <v>33</v>
      </c>
      <c r="S3910">
        <v>116.05</v>
      </c>
      <c r="T3910">
        <v>6925.9</v>
      </c>
      <c r="U3910">
        <v>0</v>
      </c>
    </row>
    <row r="3911" spans="1:21" x14ac:dyDescent="0.25">
      <c r="A3911" t="s">
        <v>3943</v>
      </c>
      <c r="B3911">
        <v>1</v>
      </c>
      <c r="C3911">
        <v>0</v>
      </c>
      <c r="D3911">
        <v>0</v>
      </c>
      <c r="E3911">
        <v>0</v>
      </c>
      <c r="F3911">
        <v>11</v>
      </c>
      <c r="G3911">
        <v>1</v>
      </c>
      <c r="H3911" t="s">
        <v>23</v>
      </c>
      <c r="I3911" t="s">
        <v>23</v>
      </c>
      <c r="J3911" t="s">
        <v>44</v>
      </c>
      <c r="K3911" t="s">
        <v>44</v>
      </c>
      <c r="L3911" t="s">
        <v>44</v>
      </c>
      <c r="M3911" t="s">
        <v>44</v>
      </c>
      <c r="N3911" t="s">
        <v>44</v>
      </c>
      <c r="O3911" t="s">
        <v>44</v>
      </c>
      <c r="P3911" t="s">
        <v>45</v>
      </c>
      <c r="Q3911">
        <v>0</v>
      </c>
      <c r="R3911" t="s">
        <v>38</v>
      </c>
      <c r="S3911">
        <v>19.55</v>
      </c>
      <c r="T3911">
        <v>223.15</v>
      </c>
      <c r="U3911">
        <v>0</v>
      </c>
    </row>
    <row r="3912" spans="1:21" x14ac:dyDescent="0.25">
      <c r="A3912" t="s">
        <v>3944</v>
      </c>
      <c r="B3912">
        <v>0</v>
      </c>
      <c r="C3912">
        <v>0</v>
      </c>
      <c r="D3912">
        <v>0</v>
      </c>
      <c r="E3912">
        <v>0</v>
      </c>
      <c r="F3912">
        <v>47</v>
      </c>
      <c r="G3912">
        <v>1</v>
      </c>
      <c r="H3912" t="s">
        <v>22</v>
      </c>
      <c r="I3912" t="s">
        <v>35</v>
      </c>
      <c r="J3912" t="s">
        <v>23</v>
      </c>
      <c r="K3912" t="s">
        <v>22</v>
      </c>
      <c r="L3912" t="s">
        <v>22</v>
      </c>
      <c r="M3912" t="s">
        <v>23</v>
      </c>
      <c r="N3912" t="s">
        <v>22</v>
      </c>
      <c r="O3912" t="s">
        <v>22</v>
      </c>
      <c r="P3912" t="s">
        <v>26</v>
      </c>
      <c r="Q3912">
        <v>1</v>
      </c>
      <c r="R3912" t="s">
        <v>27</v>
      </c>
      <c r="S3912">
        <v>106.4</v>
      </c>
      <c r="T3912">
        <v>5127.95</v>
      </c>
      <c r="U3912">
        <v>1</v>
      </c>
    </row>
    <row r="3913" spans="1:21" x14ac:dyDescent="0.25">
      <c r="A3913" t="s">
        <v>3945</v>
      </c>
      <c r="B3913">
        <v>1</v>
      </c>
      <c r="C3913">
        <v>0</v>
      </c>
      <c r="D3913">
        <v>0</v>
      </c>
      <c r="E3913">
        <v>0</v>
      </c>
      <c r="F3913">
        <v>18</v>
      </c>
      <c r="G3913">
        <v>1</v>
      </c>
      <c r="H3913" t="s">
        <v>23</v>
      </c>
      <c r="I3913" t="s">
        <v>25</v>
      </c>
      <c r="J3913" t="s">
        <v>22</v>
      </c>
      <c r="K3913" t="s">
        <v>23</v>
      </c>
      <c r="L3913" t="s">
        <v>23</v>
      </c>
      <c r="M3913" t="s">
        <v>23</v>
      </c>
      <c r="N3913" t="s">
        <v>23</v>
      </c>
      <c r="O3913" t="s">
        <v>23</v>
      </c>
      <c r="P3913" t="s">
        <v>26</v>
      </c>
      <c r="Q3913">
        <v>0</v>
      </c>
      <c r="R3913" t="s">
        <v>27</v>
      </c>
      <c r="S3913">
        <v>49.4</v>
      </c>
      <c r="T3913">
        <v>874.8</v>
      </c>
      <c r="U3913">
        <v>1</v>
      </c>
    </row>
    <row r="3914" spans="1:21" x14ac:dyDescent="0.25">
      <c r="A3914" t="s">
        <v>3946</v>
      </c>
      <c r="B3914">
        <v>0</v>
      </c>
      <c r="C3914">
        <v>0</v>
      </c>
      <c r="D3914">
        <v>1</v>
      </c>
      <c r="E3914">
        <v>1</v>
      </c>
      <c r="F3914">
        <v>60</v>
      </c>
      <c r="G3914">
        <v>1</v>
      </c>
      <c r="H3914" t="s">
        <v>22</v>
      </c>
      <c r="I3914" t="s">
        <v>35</v>
      </c>
      <c r="J3914" t="s">
        <v>22</v>
      </c>
      <c r="K3914" t="s">
        <v>22</v>
      </c>
      <c r="L3914" t="s">
        <v>22</v>
      </c>
      <c r="M3914" t="s">
        <v>22</v>
      </c>
      <c r="N3914" t="s">
        <v>22</v>
      </c>
      <c r="O3914" t="s">
        <v>22</v>
      </c>
      <c r="P3914" t="s">
        <v>45</v>
      </c>
      <c r="Q3914">
        <v>0</v>
      </c>
      <c r="R3914" t="s">
        <v>38</v>
      </c>
      <c r="S3914">
        <v>115.25</v>
      </c>
      <c r="T3914">
        <v>6758.45</v>
      </c>
      <c r="U3914">
        <v>0</v>
      </c>
    </row>
    <row r="3915" spans="1:21" x14ac:dyDescent="0.25">
      <c r="A3915" t="s">
        <v>3947</v>
      </c>
      <c r="B3915">
        <v>1</v>
      </c>
      <c r="C3915">
        <v>0</v>
      </c>
      <c r="D3915">
        <v>1</v>
      </c>
      <c r="E3915">
        <v>0</v>
      </c>
      <c r="F3915">
        <v>72</v>
      </c>
      <c r="G3915">
        <v>1</v>
      </c>
      <c r="H3915" t="s">
        <v>22</v>
      </c>
      <c r="I3915" t="s">
        <v>23</v>
      </c>
      <c r="J3915" t="s">
        <v>44</v>
      </c>
      <c r="K3915" t="s">
        <v>44</v>
      </c>
      <c r="L3915" t="s">
        <v>44</v>
      </c>
      <c r="M3915" t="s">
        <v>44</v>
      </c>
      <c r="N3915" t="s">
        <v>44</v>
      </c>
      <c r="O3915" t="s">
        <v>44</v>
      </c>
      <c r="P3915" t="s">
        <v>45</v>
      </c>
      <c r="Q3915">
        <v>0</v>
      </c>
      <c r="R3915" t="s">
        <v>38</v>
      </c>
      <c r="S3915">
        <v>24.8</v>
      </c>
      <c r="T3915">
        <v>1874.3</v>
      </c>
      <c r="U3915">
        <v>0</v>
      </c>
    </row>
    <row r="3916" spans="1:21" x14ac:dyDescent="0.25">
      <c r="A3916" t="s">
        <v>3948</v>
      </c>
      <c r="B3916">
        <v>1</v>
      </c>
      <c r="C3916">
        <v>0</v>
      </c>
      <c r="D3916">
        <v>0</v>
      </c>
      <c r="E3916">
        <v>0</v>
      </c>
      <c r="F3916">
        <v>39</v>
      </c>
      <c r="G3916">
        <v>1</v>
      </c>
      <c r="H3916" t="s">
        <v>23</v>
      </c>
      <c r="I3916" t="s">
        <v>23</v>
      </c>
      <c r="J3916" t="s">
        <v>44</v>
      </c>
      <c r="K3916" t="s">
        <v>44</v>
      </c>
      <c r="L3916" t="s">
        <v>44</v>
      </c>
      <c r="M3916" t="s">
        <v>44</v>
      </c>
      <c r="N3916" t="s">
        <v>44</v>
      </c>
      <c r="O3916" t="s">
        <v>44</v>
      </c>
      <c r="P3916" t="s">
        <v>29</v>
      </c>
      <c r="Q3916">
        <v>0</v>
      </c>
      <c r="R3916" t="s">
        <v>30</v>
      </c>
      <c r="S3916">
        <v>19.899999999999999</v>
      </c>
      <c r="T3916">
        <v>791.15</v>
      </c>
      <c r="U3916">
        <v>0</v>
      </c>
    </row>
    <row r="3917" spans="1:21" x14ac:dyDescent="0.25">
      <c r="A3917" t="s">
        <v>3949</v>
      </c>
      <c r="B3917">
        <v>0</v>
      </c>
      <c r="C3917">
        <v>0</v>
      </c>
      <c r="D3917">
        <v>1</v>
      </c>
      <c r="E3917">
        <v>0</v>
      </c>
      <c r="F3917">
        <v>59</v>
      </c>
      <c r="G3917">
        <v>1</v>
      </c>
      <c r="H3917" t="s">
        <v>23</v>
      </c>
      <c r="I3917" t="s">
        <v>35</v>
      </c>
      <c r="J3917" t="s">
        <v>22</v>
      </c>
      <c r="K3917" t="s">
        <v>23</v>
      </c>
      <c r="L3917" t="s">
        <v>22</v>
      </c>
      <c r="M3917" t="s">
        <v>23</v>
      </c>
      <c r="N3917" t="s">
        <v>23</v>
      </c>
      <c r="O3917" t="s">
        <v>23</v>
      </c>
      <c r="P3917" t="s">
        <v>29</v>
      </c>
      <c r="Q3917">
        <v>1</v>
      </c>
      <c r="R3917" t="s">
        <v>38</v>
      </c>
      <c r="S3917">
        <v>81.25</v>
      </c>
      <c r="T3917">
        <v>4639.45</v>
      </c>
      <c r="U3917">
        <v>0</v>
      </c>
    </row>
    <row r="3918" spans="1:21" x14ac:dyDescent="0.25">
      <c r="A3918" t="s">
        <v>3950</v>
      </c>
      <c r="B3918">
        <v>1</v>
      </c>
      <c r="C3918">
        <v>0</v>
      </c>
      <c r="D3918">
        <v>1</v>
      </c>
      <c r="E3918">
        <v>1</v>
      </c>
      <c r="F3918">
        <v>2</v>
      </c>
      <c r="G3918">
        <v>1</v>
      </c>
      <c r="H3918" t="s">
        <v>23</v>
      </c>
      <c r="I3918" t="s">
        <v>35</v>
      </c>
      <c r="J3918" t="s">
        <v>23</v>
      </c>
      <c r="K3918" t="s">
        <v>23</v>
      </c>
      <c r="L3918" t="s">
        <v>23</v>
      </c>
      <c r="M3918" t="s">
        <v>23</v>
      </c>
      <c r="N3918" t="s">
        <v>23</v>
      </c>
      <c r="O3918" t="s">
        <v>23</v>
      </c>
      <c r="P3918" t="s">
        <v>26</v>
      </c>
      <c r="Q3918">
        <v>0</v>
      </c>
      <c r="R3918" t="s">
        <v>30</v>
      </c>
      <c r="S3918">
        <v>69.95</v>
      </c>
      <c r="T3918">
        <v>143.9</v>
      </c>
      <c r="U3918">
        <v>0</v>
      </c>
    </row>
    <row r="3919" spans="1:21" x14ac:dyDescent="0.25">
      <c r="A3919" t="s">
        <v>3951</v>
      </c>
      <c r="B3919">
        <v>1</v>
      </c>
      <c r="C3919">
        <v>1</v>
      </c>
      <c r="D3919">
        <v>0</v>
      </c>
      <c r="E3919">
        <v>0</v>
      </c>
      <c r="F3919">
        <v>1</v>
      </c>
      <c r="G3919">
        <v>1</v>
      </c>
      <c r="H3919" t="s">
        <v>23</v>
      </c>
      <c r="I3919" t="s">
        <v>35</v>
      </c>
      <c r="J3919" t="s">
        <v>23</v>
      </c>
      <c r="K3919" t="s">
        <v>23</v>
      </c>
      <c r="L3919" t="s">
        <v>23</v>
      </c>
      <c r="M3919" t="s">
        <v>23</v>
      </c>
      <c r="N3919" t="s">
        <v>23</v>
      </c>
      <c r="O3919" t="s">
        <v>23</v>
      </c>
      <c r="P3919" t="s">
        <v>26</v>
      </c>
      <c r="Q3919">
        <v>0</v>
      </c>
      <c r="R3919" t="s">
        <v>27</v>
      </c>
      <c r="S3919">
        <v>69.099999999999994</v>
      </c>
      <c r="T3919">
        <v>69.099999999999994</v>
      </c>
      <c r="U3919">
        <v>1</v>
      </c>
    </row>
    <row r="3920" spans="1:21" x14ac:dyDescent="0.25">
      <c r="A3920" t="s">
        <v>3952</v>
      </c>
      <c r="B3920">
        <v>1</v>
      </c>
      <c r="C3920">
        <v>0</v>
      </c>
      <c r="D3920">
        <v>1</v>
      </c>
      <c r="E3920">
        <v>1</v>
      </c>
      <c r="F3920">
        <v>20</v>
      </c>
      <c r="G3920">
        <v>1</v>
      </c>
      <c r="H3920" t="s">
        <v>23</v>
      </c>
      <c r="I3920" t="s">
        <v>35</v>
      </c>
      <c r="J3920" t="s">
        <v>23</v>
      </c>
      <c r="K3920" t="s">
        <v>23</v>
      </c>
      <c r="L3920" t="s">
        <v>23</v>
      </c>
      <c r="M3920" t="s">
        <v>23</v>
      </c>
      <c r="N3920" t="s">
        <v>22</v>
      </c>
      <c r="O3920" t="s">
        <v>22</v>
      </c>
      <c r="P3920" t="s">
        <v>26</v>
      </c>
      <c r="Q3920">
        <v>1</v>
      </c>
      <c r="R3920" t="s">
        <v>27</v>
      </c>
      <c r="S3920">
        <v>90.2</v>
      </c>
      <c r="T3920">
        <v>1776.55</v>
      </c>
      <c r="U3920">
        <v>1</v>
      </c>
    </row>
    <row r="3921" spans="1:21" x14ac:dyDescent="0.25">
      <c r="A3921" t="s">
        <v>3953</v>
      </c>
      <c r="B3921">
        <v>0</v>
      </c>
      <c r="C3921">
        <v>0</v>
      </c>
      <c r="D3921">
        <v>0</v>
      </c>
      <c r="E3921">
        <v>0</v>
      </c>
      <c r="F3921">
        <v>6</v>
      </c>
      <c r="G3921">
        <v>1</v>
      </c>
      <c r="H3921" t="s">
        <v>22</v>
      </c>
      <c r="I3921" t="s">
        <v>35</v>
      </c>
      <c r="J3921" t="s">
        <v>23</v>
      </c>
      <c r="K3921" t="s">
        <v>23</v>
      </c>
      <c r="L3921" t="s">
        <v>23</v>
      </c>
      <c r="M3921" t="s">
        <v>23</v>
      </c>
      <c r="N3921" t="s">
        <v>22</v>
      </c>
      <c r="O3921" t="s">
        <v>22</v>
      </c>
      <c r="P3921" t="s">
        <v>26</v>
      </c>
      <c r="Q3921">
        <v>1</v>
      </c>
      <c r="R3921" t="s">
        <v>33</v>
      </c>
      <c r="S3921">
        <v>93.55</v>
      </c>
      <c r="T3921">
        <v>536.4</v>
      </c>
      <c r="U3921">
        <v>1</v>
      </c>
    </row>
    <row r="3922" spans="1:21" x14ac:dyDescent="0.25">
      <c r="A3922" t="s">
        <v>3954</v>
      </c>
      <c r="B3922">
        <v>1</v>
      </c>
      <c r="C3922">
        <v>0</v>
      </c>
      <c r="D3922">
        <v>0</v>
      </c>
      <c r="E3922">
        <v>0</v>
      </c>
      <c r="F3922">
        <v>71</v>
      </c>
      <c r="G3922">
        <v>1</v>
      </c>
      <c r="H3922" t="s">
        <v>22</v>
      </c>
      <c r="I3922" t="s">
        <v>35</v>
      </c>
      <c r="J3922" t="s">
        <v>23</v>
      </c>
      <c r="K3922" t="s">
        <v>23</v>
      </c>
      <c r="L3922" t="s">
        <v>22</v>
      </c>
      <c r="M3922" t="s">
        <v>22</v>
      </c>
      <c r="N3922" t="s">
        <v>23</v>
      </c>
      <c r="O3922" t="s">
        <v>23</v>
      </c>
      <c r="P3922" t="s">
        <v>45</v>
      </c>
      <c r="Q3922">
        <v>1</v>
      </c>
      <c r="R3922" t="s">
        <v>38</v>
      </c>
      <c r="S3922">
        <v>86.4</v>
      </c>
      <c r="T3922">
        <v>6172</v>
      </c>
      <c r="U3922">
        <v>0</v>
      </c>
    </row>
    <row r="3923" spans="1:21" x14ac:dyDescent="0.25">
      <c r="A3923" t="s">
        <v>3955</v>
      </c>
      <c r="B3923">
        <v>0</v>
      </c>
      <c r="C3923">
        <v>0</v>
      </c>
      <c r="D3923">
        <v>1</v>
      </c>
      <c r="E3923">
        <v>0</v>
      </c>
      <c r="F3923">
        <v>24</v>
      </c>
      <c r="G3923">
        <v>1</v>
      </c>
      <c r="H3923" t="s">
        <v>22</v>
      </c>
      <c r="I3923" t="s">
        <v>25</v>
      </c>
      <c r="J3923" t="s">
        <v>22</v>
      </c>
      <c r="K3923" t="s">
        <v>22</v>
      </c>
      <c r="L3923" t="s">
        <v>22</v>
      </c>
      <c r="M3923" t="s">
        <v>23</v>
      </c>
      <c r="N3923" t="s">
        <v>23</v>
      </c>
      <c r="O3923" t="s">
        <v>23</v>
      </c>
      <c r="P3923" t="s">
        <v>26</v>
      </c>
      <c r="Q3923">
        <v>0</v>
      </c>
      <c r="R3923" t="s">
        <v>30</v>
      </c>
      <c r="S3923">
        <v>66.3</v>
      </c>
      <c r="T3923">
        <v>1559.45</v>
      </c>
      <c r="U3923">
        <v>0</v>
      </c>
    </row>
    <row r="3924" spans="1:21" x14ac:dyDescent="0.25">
      <c r="A3924" t="s">
        <v>3956</v>
      </c>
      <c r="B3924">
        <v>1</v>
      </c>
      <c r="C3924">
        <v>1</v>
      </c>
      <c r="D3924">
        <v>1</v>
      </c>
      <c r="E3924">
        <v>0</v>
      </c>
      <c r="F3924">
        <v>67</v>
      </c>
      <c r="G3924">
        <v>1</v>
      </c>
      <c r="H3924" t="s">
        <v>22</v>
      </c>
      <c r="I3924" t="s">
        <v>35</v>
      </c>
      <c r="J3924" t="s">
        <v>23</v>
      </c>
      <c r="K3924" t="s">
        <v>23</v>
      </c>
      <c r="L3924" t="s">
        <v>23</v>
      </c>
      <c r="M3924" t="s">
        <v>23</v>
      </c>
      <c r="N3924" t="s">
        <v>22</v>
      </c>
      <c r="O3924" t="s">
        <v>22</v>
      </c>
      <c r="P3924" t="s">
        <v>26</v>
      </c>
      <c r="Q3924">
        <v>1</v>
      </c>
      <c r="R3924" t="s">
        <v>38</v>
      </c>
      <c r="S3924">
        <v>94.65</v>
      </c>
      <c r="T3924">
        <v>6079</v>
      </c>
      <c r="U3924">
        <v>0</v>
      </c>
    </row>
    <row r="3925" spans="1:21" x14ac:dyDescent="0.25">
      <c r="A3925" t="s">
        <v>3957</v>
      </c>
      <c r="B3925">
        <v>1</v>
      </c>
      <c r="C3925">
        <v>0</v>
      </c>
      <c r="D3925">
        <v>0</v>
      </c>
      <c r="E3925">
        <v>0</v>
      </c>
      <c r="F3925">
        <v>1</v>
      </c>
      <c r="G3925">
        <v>1</v>
      </c>
      <c r="H3925" t="s">
        <v>23</v>
      </c>
      <c r="I3925" t="s">
        <v>35</v>
      </c>
      <c r="J3925" t="s">
        <v>23</v>
      </c>
      <c r="K3925" t="s">
        <v>23</v>
      </c>
      <c r="L3925" t="s">
        <v>23</v>
      </c>
      <c r="M3925" t="s">
        <v>23</v>
      </c>
      <c r="N3925" t="s">
        <v>23</v>
      </c>
      <c r="O3925" t="s">
        <v>22</v>
      </c>
      <c r="P3925" t="s">
        <v>26</v>
      </c>
      <c r="Q3925">
        <v>1</v>
      </c>
      <c r="R3925" t="s">
        <v>30</v>
      </c>
      <c r="S3925">
        <v>80.849999999999994</v>
      </c>
      <c r="T3925">
        <v>80.849999999999994</v>
      </c>
      <c r="U3925">
        <v>1</v>
      </c>
    </row>
    <row r="3926" spans="1:21" x14ac:dyDescent="0.25">
      <c r="A3926" t="s">
        <v>3958</v>
      </c>
      <c r="B3926">
        <v>0</v>
      </c>
      <c r="C3926">
        <v>0</v>
      </c>
      <c r="D3926">
        <v>1</v>
      </c>
      <c r="E3926">
        <v>1</v>
      </c>
      <c r="F3926">
        <v>48</v>
      </c>
      <c r="G3926">
        <v>1</v>
      </c>
      <c r="H3926" t="s">
        <v>22</v>
      </c>
      <c r="I3926" t="s">
        <v>35</v>
      </c>
      <c r="J3926" t="s">
        <v>23</v>
      </c>
      <c r="K3926" t="s">
        <v>23</v>
      </c>
      <c r="L3926" t="s">
        <v>23</v>
      </c>
      <c r="M3926" t="s">
        <v>23</v>
      </c>
      <c r="N3926" t="s">
        <v>23</v>
      </c>
      <c r="O3926" t="s">
        <v>22</v>
      </c>
      <c r="P3926" t="s">
        <v>29</v>
      </c>
      <c r="Q3926">
        <v>1</v>
      </c>
      <c r="R3926" t="s">
        <v>30</v>
      </c>
      <c r="S3926">
        <v>82.05</v>
      </c>
      <c r="T3926">
        <v>4029.95</v>
      </c>
      <c r="U3926">
        <v>1</v>
      </c>
    </row>
    <row r="3927" spans="1:21" x14ac:dyDescent="0.25">
      <c r="A3927" t="s">
        <v>3959</v>
      </c>
      <c r="B3927">
        <v>0</v>
      </c>
      <c r="C3927">
        <v>0</v>
      </c>
      <c r="D3927">
        <v>1</v>
      </c>
      <c r="E3927">
        <v>0</v>
      </c>
      <c r="F3927">
        <v>37</v>
      </c>
      <c r="G3927">
        <v>1</v>
      </c>
      <c r="H3927" t="s">
        <v>22</v>
      </c>
      <c r="I3927" t="s">
        <v>25</v>
      </c>
      <c r="J3927" t="s">
        <v>23</v>
      </c>
      <c r="K3927" t="s">
        <v>22</v>
      </c>
      <c r="L3927" t="s">
        <v>23</v>
      </c>
      <c r="M3927" t="s">
        <v>22</v>
      </c>
      <c r="N3927" t="s">
        <v>23</v>
      </c>
      <c r="O3927" t="s">
        <v>22</v>
      </c>
      <c r="P3927" t="s">
        <v>29</v>
      </c>
      <c r="Q3927">
        <v>0</v>
      </c>
      <c r="R3927" t="s">
        <v>30</v>
      </c>
      <c r="S3927">
        <v>72.099999999999994</v>
      </c>
      <c r="T3927">
        <v>2658.4</v>
      </c>
      <c r="U3927">
        <v>0</v>
      </c>
    </row>
    <row r="3928" spans="1:21" x14ac:dyDescent="0.25">
      <c r="A3928" t="s">
        <v>3960</v>
      </c>
      <c r="B3928">
        <v>1</v>
      </c>
      <c r="C3928">
        <v>0</v>
      </c>
      <c r="D3928">
        <v>0</v>
      </c>
      <c r="E3928">
        <v>0</v>
      </c>
      <c r="F3928">
        <v>11</v>
      </c>
      <c r="G3928">
        <v>0</v>
      </c>
      <c r="H3928" t="s">
        <v>24</v>
      </c>
      <c r="I3928" t="s">
        <v>25</v>
      </c>
      <c r="J3928" t="s">
        <v>23</v>
      </c>
      <c r="K3928" t="s">
        <v>22</v>
      </c>
      <c r="L3928" t="s">
        <v>22</v>
      </c>
      <c r="M3928" t="s">
        <v>23</v>
      </c>
      <c r="N3928" t="s">
        <v>23</v>
      </c>
      <c r="O3928" t="s">
        <v>23</v>
      </c>
      <c r="P3928" t="s">
        <v>26</v>
      </c>
      <c r="Q3928">
        <v>0</v>
      </c>
      <c r="R3928" t="s">
        <v>30</v>
      </c>
      <c r="S3928">
        <v>34.700000000000003</v>
      </c>
      <c r="T3928">
        <v>383.55</v>
      </c>
      <c r="U3928">
        <v>0</v>
      </c>
    </row>
    <row r="3929" spans="1:21" x14ac:dyDescent="0.25">
      <c r="A3929" t="s">
        <v>3961</v>
      </c>
      <c r="B3929">
        <v>1</v>
      </c>
      <c r="C3929">
        <v>0</v>
      </c>
      <c r="D3929">
        <v>1</v>
      </c>
      <c r="E3929">
        <v>0</v>
      </c>
      <c r="F3929">
        <v>3</v>
      </c>
      <c r="G3929">
        <v>1</v>
      </c>
      <c r="H3929" t="s">
        <v>23</v>
      </c>
      <c r="I3929" t="s">
        <v>23</v>
      </c>
      <c r="J3929" t="s">
        <v>44</v>
      </c>
      <c r="K3929" t="s">
        <v>44</v>
      </c>
      <c r="L3929" t="s">
        <v>44</v>
      </c>
      <c r="M3929" t="s">
        <v>44</v>
      </c>
      <c r="N3929" t="s">
        <v>44</v>
      </c>
      <c r="O3929" t="s">
        <v>44</v>
      </c>
      <c r="P3929" t="s">
        <v>26</v>
      </c>
      <c r="Q3929">
        <v>1</v>
      </c>
      <c r="R3929" t="s">
        <v>38</v>
      </c>
      <c r="S3929">
        <v>20.55</v>
      </c>
      <c r="T3929">
        <v>51.15</v>
      </c>
      <c r="U3929">
        <v>1</v>
      </c>
    </row>
    <row r="3930" spans="1:21" x14ac:dyDescent="0.25">
      <c r="A3930" t="s">
        <v>3962</v>
      </c>
      <c r="B3930">
        <v>0</v>
      </c>
      <c r="C3930">
        <v>0</v>
      </c>
      <c r="D3930">
        <v>1</v>
      </c>
      <c r="E3930">
        <v>0</v>
      </c>
      <c r="F3930">
        <v>18</v>
      </c>
      <c r="G3930">
        <v>1</v>
      </c>
      <c r="H3930" t="s">
        <v>23</v>
      </c>
      <c r="I3930" t="s">
        <v>35</v>
      </c>
      <c r="J3930" t="s">
        <v>23</v>
      </c>
      <c r="K3930" t="s">
        <v>23</v>
      </c>
      <c r="L3930" t="s">
        <v>22</v>
      </c>
      <c r="M3930" t="s">
        <v>23</v>
      </c>
      <c r="N3930" t="s">
        <v>22</v>
      </c>
      <c r="O3930" t="s">
        <v>22</v>
      </c>
      <c r="P3930" t="s">
        <v>26</v>
      </c>
      <c r="Q3930">
        <v>1</v>
      </c>
      <c r="R3930" t="s">
        <v>38</v>
      </c>
      <c r="S3930">
        <v>95.95</v>
      </c>
      <c r="T3930">
        <v>1745.5</v>
      </c>
      <c r="U3930">
        <v>0</v>
      </c>
    </row>
    <row r="3931" spans="1:21" x14ac:dyDescent="0.25">
      <c r="A3931" t="s">
        <v>3963</v>
      </c>
      <c r="B3931">
        <v>1</v>
      </c>
      <c r="C3931">
        <v>0</v>
      </c>
      <c r="D3931">
        <v>1</v>
      </c>
      <c r="E3931">
        <v>1</v>
      </c>
      <c r="F3931">
        <v>50</v>
      </c>
      <c r="G3931">
        <v>1</v>
      </c>
      <c r="H3931" t="s">
        <v>23</v>
      </c>
      <c r="I3931" t="s">
        <v>25</v>
      </c>
      <c r="J3931" t="s">
        <v>23</v>
      </c>
      <c r="K3931" t="s">
        <v>23</v>
      </c>
      <c r="L3931" t="s">
        <v>23</v>
      </c>
      <c r="M3931" t="s">
        <v>23</v>
      </c>
      <c r="N3931" t="s">
        <v>23</v>
      </c>
      <c r="O3931" t="s">
        <v>23</v>
      </c>
      <c r="P3931" t="s">
        <v>29</v>
      </c>
      <c r="Q3931">
        <v>1</v>
      </c>
      <c r="R3931" t="s">
        <v>33</v>
      </c>
      <c r="S3931">
        <v>44.8</v>
      </c>
      <c r="T3931">
        <v>2230.85</v>
      </c>
      <c r="U3931">
        <v>0</v>
      </c>
    </row>
    <row r="3932" spans="1:21" x14ac:dyDescent="0.25">
      <c r="A3932" t="s">
        <v>3964</v>
      </c>
      <c r="B3932">
        <v>0</v>
      </c>
      <c r="C3932">
        <v>0</v>
      </c>
      <c r="D3932">
        <v>1</v>
      </c>
      <c r="E3932">
        <v>1</v>
      </c>
      <c r="F3932">
        <v>67</v>
      </c>
      <c r="G3932">
        <v>1</v>
      </c>
      <c r="H3932" t="s">
        <v>22</v>
      </c>
      <c r="I3932" t="s">
        <v>35</v>
      </c>
      <c r="J3932" t="s">
        <v>22</v>
      </c>
      <c r="K3932" t="s">
        <v>23</v>
      </c>
      <c r="L3932" t="s">
        <v>22</v>
      </c>
      <c r="M3932" t="s">
        <v>22</v>
      </c>
      <c r="N3932" t="s">
        <v>22</v>
      </c>
      <c r="O3932" t="s">
        <v>22</v>
      </c>
      <c r="P3932" t="s">
        <v>29</v>
      </c>
      <c r="Q3932">
        <v>1</v>
      </c>
      <c r="R3932" t="s">
        <v>27</v>
      </c>
      <c r="S3932">
        <v>109.4</v>
      </c>
      <c r="T3932">
        <v>7281.6</v>
      </c>
      <c r="U3932">
        <v>0</v>
      </c>
    </row>
    <row r="3933" spans="1:21" x14ac:dyDescent="0.25">
      <c r="A3933" t="s">
        <v>3965</v>
      </c>
      <c r="B3933">
        <v>0</v>
      </c>
      <c r="C3933">
        <v>0</v>
      </c>
      <c r="D3933">
        <v>1</v>
      </c>
      <c r="E3933">
        <v>0</v>
      </c>
      <c r="F3933">
        <v>25</v>
      </c>
      <c r="G3933">
        <v>1</v>
      </c>
      <c r="H3933" t="s">
        <v>23</v>
      </c>
      <c r="I3933" t="s">
        <v>25</v>
      </c>
      <c r="J3933" t="s">
        <v>22</v>
      </c>
      <c r="K3933" t="s">
        <v>22</v>
      </c>
      <c r="L3933" t="s">
        <v>23</v>
      </c>
      <c r="M3933" t="s">
        <v>22</v>
      </c>
      <c r="N3933" t="s">
        <v>23</v>
      </c>
      <c r="O3933" t="s">
        <v>22</v>
      </c>
      <c r="P3933" t="s">
        <v>26</v>
      </c>
      <c r="Q3933">
        <v>1</v>
      </c>
      <c r="R3933" t="s">
        <v>30</v>
      </c>
      <c r="S3933">
        <v>71.05</v>
      </c>
      <c r="T3933">
        <v>1837.7</v>
      </c>
      <c r="U3933">
        <v>0</v>
      </c>
    </row>
    <row r="3934" spans="1:21" x14ac:dyDescent="0.25">
      <c r="A3934" t="s">
        <v>3966</v>
      </c>
      <c r="B3934">
        <v>0</v>
      </c>
      <c r="C3934">
        <v>1</v>
      </c>
      <c r="D3934">
        <v>0</v>
      </c>
      <c r="E3934">
        <v>0</v>
      </c>
      <c r="F3934">
        <v>2</v>
      </c>
      <c r="G3934">
        <v>1</v>
      </c>
      <c r="H3934" t="s">
        <v>22</v>
      </c>
      <c r="I3934" t="s">
        <v>35</v>
      </c>
      <c r="J3934" t="s">
        <v>23</v>
      </c>
      <c r="K3934" t="s">
        <v>23</v>
      </c>
      <c r="L3934" t="s">
        <v>22</v>
      </c>
      <c r="M3934" t="s">
        <v>23</v>
      </c>
      <c r="N3934" t="s">
        <v>23</v>
      </c>
      <c r="O3934" t="s">
        <v>23</v>
      </c>
      <c r="P3934" t="s">
        <v>26</v>
      </c>
      <c r="Q3934">
        <v>1</v>
      </c>
      <c r="R3934" t="s">
        <v>27</v>
      </c>
      <c r="S3934">
        <v>78.55</v>
      </c>
      <c r="T3934">
        <v>149.55000000000001</v>
      </c>
      <c r="U3934">
        <v>1</v>
      </c>
    </row>
    <row r="3935" spans="1:21" x14ac:dyDescent="0.25">
      <c r="A3935" t="s">
        <v>3967</v>
      </c>
      <c r="B3935">
        <v>1</v>
      </c>
      <c r="C3935">
        <v>0</v>
      </c>
      <c r="D3935">
        <v>0</v>
      </c>
      <c r="E3935">
        <v>0</v>
      </c>
      <c r="F3935">
        <v>9</v>
      </c>
      <c r="G3935">
        <v>1</v>
      </c>
      <c r="H3935" t="s">
        <v>23</v>
      </c>
      <c r="I3935" t="s">
        <v>23</v>
      </c>
      <c r="J3935" t="s">
        <v>44</v>
      </c>
      <c r="K3935" t="s">
        <v>44</v>
      </c>
      <c r="L3935" t="s">
        <v>44</v>
      </c>
      <c r="M3935" t="s">
        <v>44</v>
      </c>
      <c r="N3935" t="s">
        <v>44</v>
      </c>
      <c r="O3935" t="s">
        <v>44</v>
      </c>
      <c r="P3935" t="s">
        <v>26</v>
      </c>
      <c r="Q3935">
        <v>0</v>
      </c>
      <c r="R3935" t="s">
        <v>38</v>
      </c>
      <c r="S3935">
        <v>19.7</v>
      </c>
      <c r="T3935">
        <v>180.7</v>
      </c>
      <c r="U3935">
        <v>0</v>
      </c>
    </row>
    <row r="3936" spans="1:21" x14ac:dyDescent="0.25">
      <c r="A3936" t="s">
        <v>3968</v>
      </c>
      <c r="B3936">
        <v>0</v>
      </c>
      <c r="C3936">
        <v>0</v>
      </c>
      <c r="D3936">
        <v>0</v>
      </c>
      <c r="E3936">
        <v>1</v>
      </c>
      <c r="F3936">
        <v>10</v>
      </c>
      <c r="G3936">
        <v>0</v>
      </c>
      <c r="H3936" t="s">
        <v>24</v>
      </c>
      <c r="I3936" t="s">
        <v>25</v>
      </c>
      <c r="J3936" t="s">
        <v>22</v>
      </c>
      <c r="K3936" t="s">
        <v>22</v>
      </c>
      <c r="L3936" t="s">
        <v>23</v>
      </c>
      <c r="M3936" t="s">
        <v>22</v>
      </c>
      <c r="N3936" t="s">
        <v>23</v>
      </c>
      <c r="O3936" t="s">
        <v>23</v>
      </c>
      <c r="P3936" t="s">
        <v>29</v>
      </c>
      <c r="Q3936">
        <v>0</v>
      </c>
      <c r="R3936" t="s">
        <v>30</v>
      </c>
      <c r="S3936">
        <v>40.25</v>
      </c>
      <c r="T3936">
        <v>411.45</v>
      </c>
      <c r="U3936">
        <v>0</v>
      </c>
    </row>
    <row r="3937" spans="1:21" x14ac:dyDescent="0.25">
      <c r="A3937" t="s">
        <v>3969</v>
      </c>
      <c r="B3937">
        <v>0</v>
      </c>
      <c r="C3937">
        <v>0</v>
      </c>
      <c r="D3937">
        <v>1</v>
      </c>
      <c r="E3937">
        <v>0</v>
      </c>
      <c r="F3937">
        <v>70</v>
      </c>
      <c r="G3937">
        <v>1</v>
      </c>
      <c r="H3937" t="s">
        <v>23</v>
      </c>
      <c r="I3937" t="s">
        <v>23</v>
      </c>
      <c r="J3937" t="s">
        <v>44</v>
      </c>
      <c r="K3937" t="s">
        <v>44</v>
      </c>
      <c r="L3937" t="s">
        <v>44</v>
      </c>
      <c r="M3937" t="s">
        <v>44</v>
      </c>
      <c r="N3937" t="s">
        <v>44</v>
      </c>
      <c r="O3937" t="s">
        <v>44</v>
      </c>
      <c r="P3937" t="s">
        <v>45</v>
      </c>
      <c r="Q3937">
        <v>0</v>
      </c>
      <c r="R3937" t="s">
        <v>38</v>
      </c>
      <c r="S3937">
        <v>19.850000000000001</v>
      </c>
      <c r="T3937">
        <v>1328.35</v>
      </c>
      <c r="U3937">
        <v>0</v>
      </c>
    </row>
    <row r="3938" spans="1:21" x14ac:dyDescent="0.25">
      <c r="A3938" t="s">
        <v>3970</v>
      </c>
      <c r="B3938">
        <v>1</v>
      </c>
      <c r="C3938">
        <v>0</v>
      </c>
      <c r="D3938">
        <v>0</v>
      </c>
      <c r="E3938">
        <v>0</v>
      </c>
      <c r="F3938">
        <v>9</v>
      </c>
      <c r="G3938">
        <v>1</v>
      </c>
      <c r="H3938" t="s">
        <v>23</v>
      </c>
      <c r="I3938" t="s">
        <v>25</v>
      </c>
      <c r="J3938" t="s">
        <v>22</v>
      </c>
      <c r="K3938" t="s">
        <v>23</v>
      </c>
      <c r="L3938" t="s">
        <v>22</v>
      </c>
      <c r="M3938" t="s">
        <v>22</v>
      </c>
      <c r="N3938" t="s">
        <v>23</v>
      </c>
      <c r="O3938" t="s">
        <v>22</v>
      </c>
      <c r="P3938" t="s">
        <v>26</v>
      </c>
      <c r="Q3938">
        <v>1</v>
      </c>
      <c r="R3938" t="s">
        <v>33</v>
      </c>
      <c r="S3938">
        <v>68.25</v>
      </c>
      <c r="T3938">
        <v>576.95000000000005</v>
      </c>
      <c r="U3938">
        <v>0</v>
      </c>
    </row>
    <row r="3939" spans="1:21" x14ac:dyDescent="0.25">
      <c r="A3939" t="s">
        <v>3971</v>
      </c>
      <c r="B3939">
        <v>0</v>
      </c>
      <c r="C3939">
        <v>0</v>
      </c>
      <c r="D3939">
        <v>0</v>
      </c>
      <c r="E3939">
        <v>0</v>
      </c>
      <c r="F3939">
        <v>4</v>
      </c>
      <c r="G3939">
        <v>1</v>
      </c>
      <c r="H3939" t="s">
        <v>23</v>
      </c>
      <c r="I3939" t="s">
        <v>23</v>
      </c>
      <c r="J3939" t="s">
        <v>44</v>
      </c>
      <c r="K3939" t="s">
        <v>44</v>
      </c>
      <c r="L3939" t="s">
        <v>44</v>
      </c>
      <c r="M3939" t="s">
        <v>44</v>
      </c>
      <c r="N3939" t="s">
        <v>44</v>
      </c>
      <c r="O3939" t="s">
        <v>44</v>
      </c>
      <c r="P3939" t="s">
        <v>26</v>
      </c>
      <c r="Q3939">
        <v>1</v>
      </c>
      <c r="R3939" t="s">
        <v>38</v>
      </c>
      <c r="S3939">
        <v>20.149999999999999</v>
      </c>
      <c r="T3939">
        <v>68.45</v>
      </c>
      <c r="U3939">
        <v>0</v>
      </c>
    </row>
    <row r="3940" spans="1:21" x14ac:dyDescent="0.25">
      <c r="A3940" t="s">
        <v>3972</v>
      </c>
      <c r="B3940">
        <v>0</v>
      </c>
      <c r="C3940">
        <v>0</v>
      </c>
      <c r="D3940">
        <v>0</v>
      </c>
      <c r="E3940">
        <v>0</v>
      </c>
      <c r="F3940">
        <v>2</v>
      </c>
      <c r="G3940">
        <v>1</v>
      </c>
      <c r="H3940" t="s">
        <v>23</v>
      </c>
      <c r="I3940" t="s">
        <v>25</v>
      </c>
      <c r="J3940" t="s">
        <v>22</v>
      </c>
      <c r="K3940" t="s">
        <v>23</v>
      </c>
      <c r="L3940" t="s">
        <v>23</v>
      </c>
      <c r="M3940" t="s">
        <v>23</v>
      </c>
      <c r="N3940" t="s">
        <v>23</v>
      </c>
      <c r="O3940" t="s">
        <v>23</v>
      </c>
      <c r="P3940" t="s">
        <v>26</v>
      </c>
      <c r="Q3940">
        <v>0</v>
      </c>
      <c r="R3940" t="s">
        <v>30</v>
      </c>
      <c r="S3940">
        <v>50.95</v>
      </c>
      <c r="T3940">
        <v>123.05</v>
      </c>
      <c r="U3940">
        <v>0</v>
      </c>
    </row>
    <row r="3941" spans="1:21" x14ac:dyDescent="0.25">
      <c r="A3941" t="s">
        <v>3973</v>
      </c>
      <c r="B3941">
        <v>0</v>
      </c>
      <c r="C3941">
        <v>0</v>
      </c>
      <c r="D3941">
        <v>0</v>
      </c>
      <c r="E3941">
        <v>1</v>
      </c>
      <c r="F3941">
        <v>1</v>
      </c>
      <c r="G3941">
        <v>1</v>
      </c>
      <c r="H3941" t="s">
        <v>23</v>
      </c>
      <c r="I3941" t="s">
        <v>35</v>
      </c>
      <c r="J3941" t="s">
        <v>23</v>
      </c>
      <c r="K3941" t="s">
        <v>23</v>
      </c>
      <c r="L3941" t="s">
        <v>23</v>
      </c>
      <c r="M3941" t="s">
        <v>23</v>
      </c>
      <c r="N3941" t="s">
        <v>23</v>
      </c>
      <c r="O3941" t="s">
        <v>22</v>
      </c>
      <c r="P3941" t="s">
        <v>26</v>
      </c>
      <c r="Q3941">
        <v>0</v>
      </c>
      <c r="R3941" t="s">
        <v>27</v>
      </c>
      <c r="S3941">
        <v>78.650000000000006</v>
      </c>
      <c r="T3941">
        <v>78.650000000000006</v>
      </c>
      <c r="U3941">
        <v>1</v>
      </c>
    </row>
    <row r="3942" spans="1:21" x14ac:dyDescent="0.25">
      <c r="A3942" t="s">
        <v>3974</v>
      </c>
      <c r="B3942">
        <v>1</v>
      </c>
      <c r="C3942">
        <v>0</v>
      </c>
      <c r="D3942">
        <v>0</v>
      </c>
      <c r="E3942">
        <v>0</v>
      </c>
      <c r="F3942">
        <v>19</v>
      </c>
      <c r="G3942">
        <v>0</v>
      </c>
      <c r="H3942" t="s">
        <v>24</v>
      </c>
      <c r="I3942" t="s">
        <v>25</v>
      </c>
      <c r="J3942" t="s">
        <v>23</v>
      </c>
      <c r="K3942" t="s">
        <v>23</v>
      </c>
      <c r="L3942" t="s">
        <v>23</v>
      </c>
      <c r="M3942" t="s">
        <v>23</v>
      </c>
      <c r="N3942" t="s">
        <v>23</v>
      </c>
      <c r="O3942" t="s">
        <v>23</v>
      </c>
      <c r="P3942" t="s">
        <v>26</v>
      </c>
      <c r="Q3942">
        <v>1</v>
      </c>
      <c r="R3942" t="s">
        <v>33</v>
      </c>
      <c r="S3942">
        <v>25.15</v>
      </c>
      <c r="T3942">
        <v>468.35</v>
      </c>
      <c r="U3942">
        <v>0</v>
      </c>
    </row>
    <row r="3943" spans="1:21" x14ac:dyDescent="0.25">
      <c r="A3943" t="s">
        <v>3975</v>
      </c>
      <c r="B3943">
        <v>1</v>
      </c>
      <c r="C3943">
        <v>0</v>
      </c>
      <c r="D3943">
        <v>1</v>
      </c>
      <c r="E3943">
        <v>1</v>
      </c>
      <c r="F3943">
        <v>7</v>
      </c>
      <c r="G3943">
        <v>1</v>
      </c>
      <c r="H3943" t="s">
        <v>23</v>
      </c>
      <c r="I3943" t="s">
        <v>23</v>
      </c>
      <c r="J3943" t="s">
        <v>44</v>
      </c>
      <c r="K3943" t="s">
        <v>44</v>
      </c>
      <c r="L3943" t="s">
        <v>44</v>
      </c>
      <c r="M3943" t="s">
        <v>44</v>
      </c>
      <c r="N3943" t="s">
        <v>44</v>
      </c>
      <c r="O3943" t="s">
        <v>44</v>
      </c>
      <c r="P3943" t="s">
        <v>26</v>
      </c>
      <c r="Q3943">
        <v>1</v>
      </c>
      <c r="R3943" t="s">
        <v>33</v>
      </c>
      <c r="S3943">
        <v>20.25</v>
      </c>
      <c r="T3943">
        <v>174.7</v>
      </c>
      <c r="U3943">
        <v>0</v>
      </c>
    </row>
    <row r="3944" spans="1:21" x14ac:dyDescent="0.25">
      <c r="A3944" t="s">
        <v>3976</v>
      </c>
      <c r="B3944">
        <v>1</v>
      </c>
      <c r="C3944">
        <v>0</v>
      </c>
      <c r="D3944">
        <v>0</v>
      </c>
      <c r="E3944">
        <v>0</v>
      </c>
      <c r="F3944">
        <v>1</v>
      </c>
      <c r="G3944">
        <v>1</v>
      </c>
      <c r="H3944" t="s">
        <v>23</v>
      </c>
      <c r="I3944" t="s">
        <v>25</v>
      </c>
      <c r="J3944" t="s">
        <v>23</v>
      </c>
      <c r="K3944" t="s">
        <v>23</v>
      </c>
      <c r="L3944" t="s">
        <v>23</v>
      </c>
      <c r="M3944" t="s">
        <v>23</v>
      </c>
      <c r="N3944" t="s">
        <v>23</v>
      </c>
      <c r="O3944" t="s">
        <v>23</v>
      </c>
      <c r="P3944" t="s">
        <v>26</v>
      </c>
      <c r="Q3944">
        <v>1</v>
      </c>
      <c r="R3944" t="s">
        <v>27</v>
      </c>
      <c r="S3944">
        <v>42.9</v>
      </c>
      <c r="T3944">
        <v>42.9</v>
      </c>
      <c r="U3944">
        <v>1</v>
      </c>
    </row>
    <row r="3945" spans="1:21" x14ac:dyDescent="0.25">
      <c r="A3945" t="s">
        <v>3977</v>
      </c>
      <c r="B3945">
        <v>1</v>
      </c>
      <c r="C3945">
        <v>1</v>
      </c>
      <c r="D3945">
        <v>0</v>
      </c>
      <c r="E3945">
        <v>0</v>
      </c>
      <c r="F3945">
        <v>1</v>
      </c>
      <c r="G3945">
        <v>1</v>
      </c>
      <c r="H3945" t="s">
        <v>23</v>
      </c>
      <c r="I3945" t="s">
        <v>25</v>
      </c>
      <c r="J3945" t="s">
        <v>23</v>
      </c>
      <c r="K3945" t="s">
        <v>23</v>
      </c>
      <c r="L3945" t="s">
        <v>23</v>
      </c>
      <c r="M3945" t="s">
        <v>23</v>
      </c>
      <c r="N3945" t="s">
        <v>23</v>
      </c>
      <c r="O3945" t="s">
        <v>23</v>
      </c>
      <c r="P3945" t="s">
        <v>26</v>
      </c>
      <c r="Q3945">
        <v>0</v>
      </c>
      <c r="R3945" t="s">
        <v>27</v>
      </c>
      <c r="S3945">
        <v>44</v>
      </c>
      <c r="T3945">
        <v>44</v>
      </c>
      <c r="U3945">
        <v>0</v>
      </c>
    </row>
    <row r="3946" spans="1:21" x14ac:dyDescent="0.25">
      <c r="A3946" t="s">
        <v>3978</v>
      </c>
      <c r="B3946">
        <v>0</v>
      </c>
      <c r="C3946">
        <v>0</v>
      </c>
      <c r="D3946">
        <v>1</v>
      </c>
      <c r="E3946">
        <v>1</v>
      </c>
      <c r="F3946">
        <v>9</v>
      </c>
      <c r="G3946">
        <v>1</v>
      </c>
      <c r="H3946" t="s">
        <v>23</v>
      </c>
      <c r="I3946" t="s">
        <v>23</v>
      </c>
      <c r="J3946" t="s">
        <v>44</v>
      </c>
      <c r="K3946" t="s">
        <v>44</v>
      </c>
      <c r="L3946" t="s">
        <v>44</v>
      </c>
      <c r="M3946" t="s">
        <v>44</v>
      </c>
      <c r="N3946" t="s">
        <v>44</v>
      </c>
      <c r="O3946" t="s">
        <v>44</v>
      </c>
      <c r="P3946" t="s">
        <v>29</v>
      </c>
      <c r="Q3946">
        <v>0</v>
      </c>
      <c r="R3946" t="s">
        <v>30</v>
      </c>
      <c r="S3946">
        <v>20.25</v>
      </c>
      <c r="T3946">
        <v>172.35</v>
      </c>
      <c r="U3946">
        <v>0</v>
      </c>
    </row>
    <row r="3947" spans="1:21" x14ac:dyDescent="0.25">
      <c r="A3947" t="s">
        <v>3979</v>
      </c>
      <c r="B3947">
        <v>0</v>
      </c>
      <c r="C3947">
        <v>0</v>
      </c>
      <c r="D3947">
        <v>0</v>
      </c>
      <c r="E3947">
        <v>0</v>
      </c>
      <c r="F3947">
        <v>3</v>
      </c>
      <c r="G3947">
        <v>0</v>
      </c>
      <c r="H3947" t="s">
        <v>24</v>
      </c>
      <c r="I3947" t="s">
        <v>25</v>
      </c>
      <c r="J3947" t="s">
        <v>22</v>
      </c>
      <c r="K3947" t="s">
        <v>23</v>
      </c>
      <c r="L3947" t="s">
        <v>23</v>
      </c>
      <c r="M3947" t="s">
        <v>22</v>
      </c>
      <c r="N3947" t="s">
        <v>23</v>
      </c>
      <c r="O3947" t="s">
        <v>23</v>
      </c>
      <c r="P3947" t="s">
        <v>26</v>
      </c>
      <c r="Q3947">
        <v>0</v>
      </c>
      <c r="R3947" t="s">
        <v>30</v>
      </c>
      <c r="S3947">
        <v>34.25</v>
      </c>
      <c r="T3947">
        <v>139.35</v>
      </c>
      <c r="U3947">
        <v>1</v>
      </c>
    </row>
    <row r="3948" spans="1:21" x14ac:dyDescent="0.25">
      <c r="A3948" t="s">
        <v>3980</v>
      </c>
      <c r="B3948">
        <v>0</v>
      </c>
      <c r="C3948">
        <v>0</v>
      </c>
      <c r="D3948">
        <v>0</v>
      </c>
      <c r="E3948">
        <v>0</v>
      </c>
      <c r="F3948">
        <v>9</v>
      </c>
      <c r="G3948">
        <v>0</v>
      </c>
      <c r="H3948" t="s">
        <v>24</v>
      </c>
      <c r="I3948" t="s">
        <v>25</v>
      </c>
      <c r="J3948" t="s">
        <v>22</v>
      </c>
      <c r="K3948" t="s">
        <v>23</v>
      </c>
      <c r="L3948" t="s">
        <v>22</v>
      </c>
      <c r="M3948" t="s">
        <v>22</v>
      </c>
      <c r="N3948" t="s">
        <v>22</v>
      </c>
      <c r="O3948" t="s">
        <v>22</v>
      </c>
      <c r="P3948" t="s">
        <v>26</v>
      </c>
      <c r="Q3948">
        <v>0</v>
      </c>
      <c r="R3948" t="s">
        <v>30</v>
      </c>
      <c r="S3948">
        <v>58.5</v>
      </c>
      <c r="T3948">
        <v>539.85</v>
      </c>
      <c r="U3948">
        <v>1</v>
      </c>
    </row>
    <row r="3949" spans="1:21" x14ac:dyDescent="0.25">
      <c r="A3949" t="s">
        <v>3981</v>
      </c>
      <c r="B3949">
        <v>0</v>
      </c>
      <c r="C3949">
        <v>0</v>
      </c>
      <c r="D3949">
        <v>0</v>
      </c>
      <c r="E3949">
        <v>0</v>
      </c>
      <c r="F3949">
        <v>5</v>
      </c>
      <c r="G3949">
        <v>1</v>
      </c>
      <c r="H3949" t="s">
        <v>23</v>
      </c>
      <c r="I3949" t="s">
        <v>25</v>
      </c>
      <c r="J3949" t="s">
        <v>22</v>
      </c>
      <c r="K3949" t="s">
        <v>23</v>
      </c>
      <c r="L3949" t="s">
        <v>22</v>
      </c>
      <c r="M3949" t="s">
        <v>23</v>
      </c>
      <c r="N3949" t="s">
        <v>23</v>
      </c>
      <c r="O3949" t="s">
        <v>23</v>
      </c>
      <c r="P3949" t="s">
        <v>26</v>
      </c>
      <c r="Q3949">
        <v>0</v>
      </c>
      <c r="R3949" t="s">
        <v>38</v>
      </c>
      <c r="S3949">
        <v>55.8</v>
      </c>
      <c r="T3949">
        <v>300.39999999999998</v>
      </c>
      <c r="U3949">
        <v>0</v>
      </c>
    </row>
    <row r="3950" spans="1:21" x14ac:dyDescent="0.25">
      <c r="A3950" t="s">
        <v>3982</v>
      </c>
      <c r="B3950">
        <v>0</v>
      </c>
      <c r="C3950">
        <v>0</v>
      </c>
      <c r="D3950">
        <v>1</v>
      </c>
      <c r="E3950">
        <v>1</v>
      </c>
      <c r="F3950">
        <v>56</v>
      </c>
      <c r="G3950">
        <v>1</v>
      </c>
      <c r="H3950" t="s">
        <v>23</v>
      </c>
      <c r="I3950" t="s">
        <v>35</v>
      </c>
      <c r="J3950" t="s">
        <v>23</v>
      </c>
      <c r="K3950" t="s">
        <v>23</v>
      </c>
      <c r="L3950" t="s">
        <v>23</v>
      </c>
      <c r="M3950" t="s">
        <v>23</v>
      </c>
      <c r="N3950" t="s">
        <v>22</v>
      </c>
      <c r="O3950" t="s">
        <v>22</v>
      </c>
      <c r="P3950" t="s">
        <v>29</v>
      </c>
      <c r="Q3950">
        <v>0</v>
      </c>
      <c r="R3950" t="s">
        <v>33</v>
      </c>
      <c r="S3950">
        <v>88.9</v>
      </c>
      <c r="T3950">
        <v>4968</v>
      </c>
      <c r="U3950">
        <v>0</v>
      </c>
    </row>
    <row r="3951" spans="1:21" x14ac:dyDescent="0.25">
      <c r="A3951" t="s">
        <v>3983</v>
      </c>
      <c r="B3951">
        <v>0</v>
      </c>
      <c r="C3951">
        <v>0</v>
      </c>
      <c r="D3951">
        <v>0</v>
      </c>
      <c r="E3951">
        <v>1</v>
      </c>
      <c r="F3951">
        <v>18</v>
      </c>
      <c r="G3951">
        <v>1</v>
      </c>
      <c r="H3951" t="s">
        <v>22</v>
      </c>
      <c r="I3951" t="s">
        <v>25</v>
      </c>
      <c r="J3951" t="s">
        <v>22</v>
      </c>
      <c r="K3951" t="s">
        <v>23</v>
      </c>
      <c r="L3951" t="s">
        <v>23</v>
      </c>
      <c r="M3951" t="s">
        <v>23</v>
      </c>
      <c r="N3951" t="s">
        <v>23</v>
      </c>
      <c r="O3951" t="s">
        <v>23</v>
      </c>
      <c r="P3951" t="s">
        <v>26</v>
      </c>
      <c r="Q3951">
        <v>0</v>
      </c>
      <c r="R3951" t="s">
        <v>30</v>
      </c>
      <c r="S3951">
        <v>57.65</v>
      </c>
      <c r="T3951">
        <v>992.7</v>
      </c>
      <c r="U3951">
        <v>0</v>
      </c>
    </row>
    <row r="3952" spans="1:21" x14ac:dyDescent="0.25">
      <c r="A3952" t="s">
        <v>3984</v>
      </c>
      <c r="B3952">
        <v>1</v>
      </c>
      <c r="C3952">
        <v>1</v>
      </c>
      <c r="D3952">
        <v>0</v>
      </c>
      <c r="E3952">
        <v>0</v>
      </c>
      <c r="F3952">
        <v>49</v>
      </c>
      <c r="G3952">
        <v>1</v>
      </c>
      <c r="H3952" t="s">
        <v>22</v>
      </c>
      <c r="I3952" t="s">
        <v>35</v>
      </c>
      <c r="J3952" t="s">
        <v>23</v>
      </c>
      <c r="K3952" t="s">
        <v>23</v>
      </c>
      <c r="L3952" t="s">
        <v>23</v>
      </c>
      <c r="M3952" t="s">
        <v>23</v>
      </c>
      <c r="N3952" t="s">
        <v>22</v>
      </c>
      <c r="O3952" t="s">
        <v>22</v>
      </c>
      <c r="P3952" t="s">
        <v>26</v>
      </c>
      <c r="Q3952">
        <v>1</v>
      </c>
      <c r="R3952" t="s">
        <v>27</v>
      </c>
      <c r="S3952">
        <v>96.2</v>
      </c>
      <c r="T3952">
        <v>4718.25</v>
      </c>
      <c r="U3952">
        <v>1</v>
      </c>
    </row>
    <row r="3953" spans="1:21" x14ac:dyDescent="0.25">
      <c r="A3953" t="s">
        <v>3985</v>
      </c>
      <c r="B3953">
        <v>1</v>
      </c>
      <c r="C3953">
        <v>0</v>
      </c>
      <c r="D3953">
        <v>1</v>
      </c>
      <c r="E3953">
        <v>0</v>
      </c>
      <c r="F3953">
        <v>70</v>
      </c>
      <c r="G3953">
        <v>1</v>
      </c>
      <c r="H3953" t="s">
        <v>22</v>
      </c>
      <c r="I3953" t="s">
        <v>25</v>
      </c>
      <c r="J3953" t="s">
        <v>22</v>
      </c>
      <c r="K3953" t="s">
        <v>22</v>
      </c>
      <c r="L3953" t="s">
        <v>22</v>
      </c>
      <c r="M3953" t="s">
        <v>22</v>
      </c>
      <c r="N3953" t="s">
        <v>22</v>
      </c>
      <c r="O3953" t="s">
        <v>23</v>
      </c>
      <c r="P3953" t="s">
        <v>45</v>
      </c>
      <c r="Q3953">
        <v>0</v>
      </c>
      <c r="R3953" t="s">
        <v>30</v>
      </c>
      <c r="S3953">
        <v>79.150000000000006</v>
      </c>
      <c r="T3953">
        <v>5536.5</v>
      </c>
      <c r="U3953">
        <v>0</v>
      </c>
    </row>
    <row r="3954" spans="1:21" x14ac:dyDescent="0.25">
      <c r="A3954" t="s">
        <v>3986</v>
      </c>
      <c r="B3954">
        <v>0</v>
      </c>
      <c r="C3954">
        <v>0</v>
      </c>
      <c r="D3954">
        <v>0</v>
      </c>
      <c r="E3954">
        <v>0</v>
      </c>
      <c r="F3954">
        <v>72</v>
      </c>
      <c r="G3954">
        <v>1</v>
      </c>
      <c r="H3954" t="s">
        <v>22</v>
      </c>
      <c r="I3954" t="s">
        <v>35</v>
      </c>
      <c r="J3954" t="s">
        <v>23</v>
      </c>
      <c r="K3954" t="s">
        <v>22</v>
      </c>
      <c r="L3954" t="s">
        <v>22</v>
      </c>
      <c r="M3954" t="s">
        <v>22</v>
      </c>
      <c r="N3954" t="s">
        <v>22</v>
      </c>
      <c r="O3954" t="s">
        <v>22</v>
      </c>
      <c r="P3954" t="s">
        <v>45</v>
      </c>
      <c r="Q3954">
        <v>1</v>
      </c>
      <c r="R3954" t="s">
        <v>38</v>
      </c>
      <c r="S3954">
        <v>108.05</v>
      </c>
      <c r="T3954">
        <v>7806.6</v>
      </c>
      <c r="U3954">
        <v>0</v>
      </c>
    </row>
    <row r="3955" spans="1:21" x14ac:dyDescent="0.25">
      <c r="A3955" t="s">
        <v>3987</v>
      </c>
      <c r="B3955">
        <v>0</v>
      </c>
      <c r="C3955">
        <v>1</v>
      </c>
      <c r="D3955">
        <v>0</v>
      </c>
      <c r="E3955">
        <v>0</v>
      </c>
      <c r="F3955">
        <v>6</v>
      </c>
      <c r="G3955">
        <v>1</v>
      </c>
      <c r="H3955" t="s">
        <v>23</v>
      </c>
      <c r="I3955" t="s">
        <v>35</v>
      </c>
      <c r="J3955" t="s">
        <v>23</v>
      </c>
      <c r="K3955" t="s">
        <v>23</v>
      </c>
      <c r="L3955" t="s">
        <v>22</v>
      </c>
      <c r="M3955" t="s">
        <v>23</v>
      </c>
      <c r="N3955" t="s">
        <v>23</v>
      </c>
      <c r="O3955" t="s">
        <v>23</v>
      </c>
      <c r="P3955" t="s">
        <v>26</v>
      </c>
      <c r="Q3955">
        <v>0</v>
      </c>
      <c r="R3955" t="s">
        <v>27</v>
      </c>
      <c r="S3955">
        <v>74.400000000000006</v>
      </c>
      <c r="T3955">
        <v>434.1</v>
      </c>
      <c r="U3955">
        <v>1</v>
      </c>
    </row>
    <row r="3956" spans="1:21" x14ac:dyDescent="0.25">
      <c r="A3956" t="s">
        <v>3988</v>
      </c>
      <c r="B3956">
        <v>1</v>
      </c>
      <c r="C3956">
        <v>1</v>
      </c>
      <c r="D3956">
        <v>1</v>
      </c>
      <c r="E3956">
        <v>0</v>
      </c>
      <c r="F3956">
        <v>17</v>
      </c>
      <c r="G3956">
        <v>1</v>
      </c>
      <c r="H3956" t="s">
        <v>22</v>
      </c>
      <c r="I3956" t="s">
        <v>35</v>
      </c>
      <c r="J3956" t="s">
        <v>23</v>
      </c>
      <c r="K3956" t="s">
        <v>23</v>
      </c>
      <c r="L3956" t="s">
        <v>23</v>
      </c>
      <c r="M3956" t="s">
        <v>23</v>
      </c>
      <c r="N3956" t="s">
        <v>22</v>
      </c>
      <c r="O3956" t="s">
        <v>22</v>
      </c>
      <c r="P3956" t="s">
        <v>26</v>
      </c>
      <c r="Q3956">
        <v>1</v>
      </c>
      <c r="R3956" t="s">
        <v>27</v>
      </c>
      <c r="S3956">
        <v>94.8</v>
      </c>
      <c r="T3956">
        <v>1563.9</v>
      </c>
      <c r="U3956">
        <v>0</v>
      </c>
    </row>
    <row r="3957" spans="1:21" x14ac:dyDescent="0.25">
      <c r="A3957" t="s">
        <v>3989</v>
      </c>
      <c r="B3957">
        <v>1</v>
      </c>
      <c r="C3957">
        <v>0</v>
      </c>
      <c r="D3957">
        <v>1</v>
      </c>
      <c r="E3957">
        <v>0</v>
      </c>
      <c r="F3957">
        <v>29</v>
      </c>
      <c r="G3957">
        <v>0</v>
      </c>
      <c r="H3957" t="s">
        <v>24</v>
      </c>
      <c r="I3957" t="s">
        <v>25</v>
      </c>
      <c r="J3957" t="s">
        <v>23</v>
      </c>
      <c r="K3957" t="s">
        <v>23</v>
      </c>
      <c r="L3957" t="s">
        <v>23</v>
      </c>
      <c r="M3957" t="s">
        <v>23</v>
      </c>
      <c r="N3957" t="s">
        <v>22</v>
      </c>
      <c r="O3957" t="s">
        <v>22</v>
      </c>
      <c r="P3957" t="s">
        <v>26</v>
      </c>
      <c r="Q3957">
        <v>1</v>
      </c>
      <c r="R3957" t="s">
        <v>27</v>
      </c>
      <c r="S3957">
        <v>45.9</v>
      </c>
      <c r="T3957">
        <v>1332.4</v>
      </c>
      <c r="U3957">
        <v>0</v>
      </c>
    </row>
    <row r="3958" spans="1:21" x14ac:dyDescent="0.25">
      <c r="A3958" t="s">
        <v>3990</v>
      </c>
      <c r="B3958">
        <v>0</v>
      </c>
      <c r="C3958">
        <v>0</v>
      </c>
      <c r="D3958">
        <v>1</v>
      </c>
      <c r="E3958">
        <v>0</v>
      </c>
      <c r="F3958">
        <v>6</v>
      </c>
      <c r="G3958">
        <v>1</v>
      </c>
      <c r="H3958" t="s">
        <v>22</v>
      </c>
      <c r="I3958" t="s">
        <v>35</v>
      </c>
      <c r="J3958" t="s">
        <v>23</v>
      </c>
      <c r="K3958" t="s">
        <v>22</v>
      </c>
      <c r="L3958" t="s">
        <v>22</v>
      </c>
      <c r="M3958" t="s">
        <v>23</v>
      </c>
      <c r="N3958" t="s">
        <v>22</v>
      </c>
      <c r="O3958" t="s">
        <v>22</v>
      </c>
      <c r="P3958" t="s">
        <v>26</v>
      </c>
      <c r="Q3958">
        <v>1</v>
      </c>
      <c r="R3958" t="s">
        <v>27</v>
      </c>
      <c r="S3958">
        <v>105.3</v>
      </c>
      <c r="T3958">
        <v>545.20000000000005</v>
      </c>
      <c r="U3958">
        <v>1</v>
      </c>
    </row>
    <row r="3959" spans="1:21" x14ac:dyDescent="0.25">
      <c r="A3959" t="s">
        <v>3991</v>
      </c>
      <c r="B3959">
        <v>1</v>
      </c>
      <c r="C3959">
        <v>0</v>
      </c>
      <c r="D3959">
        <v>1</v>
      </c>
      <c r="E3959">
        <v>0</v>
      </c>
      <c r="F3959">
        <v>63</v>
      </c>
      <c r="G3959">
        <v>1</v>
      </c>
      <c r="H3959" t="s">
        <v>22</v>
      </c>
      <c r="I3959" t="s">
        <v>35</v>
      </c>
      <c r="J3959" t="s">
        <v>23</v>
      </c>
      <c r="K3959" t="s">
        <v>23</v>
      </c>
      <c r="L3959" t="s">
        <v>22</v>
      </c>
      <c r="M3959" t="s">
        <v>23</v>
      </c>
      <c r="N3959" t="s">
        <v>22</v>
      </c>
      <c r="O3959" t="s">
        <v>22</v>
      </c>
      <c r="P3959" t="s">
        <v>45</v>
      </c>
      <c r="Q3959">
        <v>0</v>
      </c>
      <c r="R3959" t="s">
        <v>27</v>
      </c>
      <c r="S3959">
        <v>102.6</v>
      </c>
      <c r="T3959">
        <v>6296.75</v>
      </c>
      <c r="U3959">
        <v>0</v>
      </c>
    </row>
    <row r="3960" spans="1:21" x14ac:dyDescent="0.25">
      <c r="A3960" t="s">
        <v>3992</v>
      </c>
      <c r="B3960">
        <v>1</v>
      </c>
      <c r="C3960">
        <v>0</v>
      </c>
      <c r="D3960">
        <v>1</v>
      </c>
      <c r="E3960">
        <v>0</v>
      </c>
      <c r="F3960">
        <v>16</v>
      </c>
      <c r="G3960">
        <v>1</v>
      </c>
      <c r="H3960" t="s">
        <v>22</v>
      </c>
      <c r="I3960" t="s">
        <v>35</v>
      </c>
      <c r="J3960" t="s">
        <v>23</v>
      </c>
      <c r="K3960" t="s">
        <v>23</v>
      </c>
      <c r="L3960" t="s">
        <v>23</v>
      </c>
      <c r="M3960" t="s">
        <v>23</v>
      </c>
      <c r="N3960" t="s">
        <v>23</v>
      </c>
      <c r="O3960" t="s">
        <v>23</v>
      </c>
      <c r="P3960" t="s">
        <v>26</v>
      </c>
      <c r="Q3960">
        <v>1</v>
      </c>
      <c r="R3960" t="s">
        <v>33</v>
      </c>
      <c r="S3960">
        <v>73.849999999999994</v>
      </c>
      <c r="T3960">
        <v>1284.2</v>
      </c>
      <c r="U3960">
        <v>1</v>
      </c>
    </row>
    <row r="3961" spans="1:21" x14ac:dyDescent="0.25">
      <c r="A3961" t="s">
        <v>3993</v>
      </c>
      <c r="B3961">
        <v>1</v>
      </c>
      <c r="C3961">
        <v>0</v>
      </c>
      <c r="D3961">
        <v>0</v>
      </c>
      <c r="E3961">
        <v>0</v>
      </c>
      <c r="F3961">
        <v>59</v>
      </c>
      <c r="G3961">
        <v>1</v>
      </c>
      <c r="H3961" t="s">
        <v>23</v>
      </c>
      <c r="I3961" t="s">
        <v>25</v>
      </c>
      <c r="J3961" t="s">
        <v>23</v>
      </c>
      <c r="K3961" t="s">
        <v>23</v>
      </c>
      <c r="L3961" t="s">
        <v>22</v>
      </c>
      <c r="M3961" t="s">
        <v>23</v>
      </c>
      <c r="N3961" t="s">
        <v>23</v>
      </c>
      <c r="O3961" t="s">
        <v>22</v>
      </c>
      <c r="P3961" t="s">
        <v>29</v>
      </c>
      <c r="Q3961">
        <v>1</v>
      </c>
      <c r="R3961" t="s">
        <v>33</v>
      </c>
      <c r="S3961">
        <v>61.35</v>
      </c>
      <c r="T3961">
        <v>3645.5</v>
      </c>
      <c r="U3961">
        <v>0</v>
      </c>
    </row>
    <row r="3962" spans="1:21" x14ac:dyDescent="0.25">
      <c r="A3962" t="s">
        <v>3994</v>
      </c>
      <c r="B3962">
        <v>0</v>
      </c>
      <c r="C3962">
        <v>0</v>
      </c>
      <c r="D3962">
        <v>0</v>
      </c>
      <c r="E3962">
        <v>0</v>
      </c>
      <c r="F3962">
        <v>3</v>
      </c>
      <c r="G3962">
        <v>1</v>
      </c>
      <c r="H3962" t="s">
        <v>23</v>
      </c>
      <c r="I3962" t="s">
        <v>25</v>
      </c>
      <c r="J3962" t="s">
        <v>23</v>
      </c>
      <c r="K3962" t="s">
        <v>23</v>
      </c>
      <c r="L3962" t="s">
        <v>22</v>
      </c>
      <c r="M3962" t="s">
        <v>23</v>
      </c>
      <c r="N3962" t="s">
        <v>22</v>
      </c>
      <c r="O3962" t="s">
        <v>23</v>
      </c>
      <c r="P3962" t="s">
        <v>26</v>
      </c>
      <c r="Q3962">
        <v>0</v>
      </c>
      <c r="R3962" t="s">
        <v>27</v>
      </c>
      <c r="S3962">
        <v>57.55</v>
      </c>
      <c r="T3962">
        <v>161.44999999999999</v>
      </c>
      <c r="U3962">
        <v>0</v>
      </c>
    </row>
    <row r="3963" spans="1:21" x14ac:dyDescent="0.25">
      <c r="A3963" t="s">
        <v>3995</v>
      </c>
      <c r="B3963">
        <v>0</v>
      </c>
      <c r="C3963">
        <v>0</v>
      </c>
      <c r="D3963">
        <v>0</v>
      </c>
      <c r="E3963">
        <v>0</v>
      </c>
      <c r="F3963">
        <v>8</v>
      </c>
      <c r="G3963">
        <v>0</v>
      </c>
      <c r="H3963" t="s">
        <v>24</v>
      </c>
      <c r="I3963" t="s">
        <v>25</v>
      </c>
      <c r="J3963" t="s">
        <v>23</v>
      </c>
      <c r="K3963" t="s">
        <v>22</v>
      </c>
      <c r="L3963" t="s">
        <v>23</v>
      </c>
      <c r="M3963" t="s">
        <v>23</v>
      </c>
      <c r="N3963" t="s">
        <v>23</v>
      </c>
      <c r="O3963" t="s">
        <v>23</v>
      </c>
      <c r="P3963" t="s">
        <v>26</v>
      </c>
      <c r="Q3963">
        <v>1</v>
      </c>
      <c r="R3963" t="s">
        <v>30</v>
      </c>
      <c r="S3963">
        <v>29.25</v>
      </c>
      <c r="T3963">
        <v>226.95</v>
      </c>
      <c r="U3963">
        <v>0</v>
      </c>
    </row>
    <row r="3964" spans="1:21" x14ac:dyDescent="0.25">
      <c r="A3964" t="s">
        <v>3996</v>
      </c>
      <c r="B3964">
        <v>0</v>
      </c>
      <c r="C3964">
        <v>1</v>
      </c>
      <c r="D3964">
        <v>1</v>
      </c>
      <c r="E3964">
        <v>0</v>
      </c>
      <c r="F3964">
        <v>7</v>
      </c>
      <c r="G3964">
        <v>1</v>
      </c>
      <c r="H3964" t="s">
        <v>22</v>
      </c>
      <c r="I3964" t="s">
        <v>35</v>
      </c>
      <c r="J3964" t="s">
        <v>23</v>
      </c>
      <c r="K3964" t="s">
        <v>23</v>
      </c>
      <c r="L3964" t="s">
        <v>23</v>
      </c>
      <c r="M3964" t="s">
        <v>23</v>
      </c>
      <c r="N3964" t="s">
        <v>23</v>
      </c>
      <c r="O3964" t="s">
        <v>22</v>
      </c>
      <c r="P3964" t="s">
        <v>26</v>
      </c>
      <c r="Q3964">
        <v>1</v>
      </c>
      <c r="R3964" t="s">
        <v>27</v>
      </c>
      <c r="S3964">
        <v>84.55</v>
      </c>
      <c r="T3964">
        <v>646.85</v>
      </c>
      <c r="U3964">
        <v>1</v>
      </c>
    </row>
    <row r="3965" spans="1:21" x14ac:dyDescent="0.25">
      <c r="A3965" t="s">
        <v>3997</v>
      </c>
      <c r="B3965">
        <v>0</v>
      </c>
      <c r="C3965">
        <v>0</v>
      </c>
      <c r="D3965">
        <v>0</v>
      </c>
      <c r="E3965">
        <v>0</v>
      </c>
      <c r="F3965">
        <v>68</v>
      </c>
      <c r="G3965">
        <v>1</v>
      </c>
      <c r="H3965" t="s">
        <v>23</v>
      </c>
      <c r="I3965" t="s">
        <v>23</v>
      </c>
      <c r="J3965" t="s">
        <v>44</v>
      </c>
      <c r="K3965" t="s">
        <v>44</v>
      </c>
      <c r="L3965" t="s">
        <v>44</v>
      </c>
      <c r="M3965" t="s">
        <v>44</v>
      </c>
      <c r="N3965" t="s">
        <v>44</v>
      </c>
      <c r="O3965" t="s">
        <v>44</v>
      </c>
      <c r="P3965" t="s">
        <v>45</v>
      </c>
      <c r="Q3965">
        <v>0</v>
      </c>
      <c r="R3965" t="s">
        <v>38</v>
      </c>
      <c r="S3965">
        <v>19.600000000000001</v>
      </c>
      <c r="T3965">
        <v>1441.65</v>
      </c>
      <c r="U3965">
        <v>0</v>
      </c>
    </row>
    <row r="3966" spans="1:21" x14ac:dyDescent="0.25">
      <c r="A3966" t="s">
        <v>3998</v>
      </c>
      <c r="B3966">
        <v>0</v>
      </c>
      <c r="C3966">
        <v>0</v>
      </c>
      <c r="D3966">
        <v>1</v>
      </c>
      <c r="E3966">
        <v>1</v>
      </c>
      <c r="F3966">
        <v>68</v>
      </c>
      <c r="G3966">
        <v>1</v>
      </c>
      <c r="H3966" t="s">
        <v>22</v>
      </c>
      <c r="I3966" t="s">
        <v>35</v>
      </c>
      <c r="J3966" t="s">
        <v>22</v>
      </c>
      <c r="K3966" t="s">
        <v>23</v>
      </c>
      <c r="L3966" t="s">
        <v>22</v>
      </c>
      <c r="M3966" t="s">
        <v>22</v>
      </c>
      <c r="N3966" t="s">
        <v>22</v>
      </c>
      <c r="O3966" t="s">
        <v>22</v>
      </c>
      <c r="P3966" t="s">
        <v>45</v>
      </c>
      <c r="Q3966">
        <v>0</v>
      </c>
      <c r="R3966" t="s">
        <v>38</v>
      </c>
      <c r="S3966">
        <v>111.75</v>
      </c>
      <c r="T3966">
        <v>7511.3</v>
      </c>
      <c r="U3966">
        <v>0</v>
      </c>
    </row>
    <row r="3967" spans="1:21" x14ac:dyDescent="0.25">
      <c r="A3967" t="s">
        <v>3999</v>
      </c>
      <c r="B3967">
        <v>0</v>
      </c>
      <c r="C3967">
        <v>1</v>
      </c>
      <c r="D3967">
        <v>1</v>
      </c>
      <c r="E3967">
        <v>0</v>
      </c>
      <c r="F3967">
        <v>52</v>
      </c>
      <c r="G3967">
        <v>1</v>
      </c>
      <c r="H3967" t="s">
        <v>22</v>
      </c>
      <c r="I3967" t="s">
        <v>35</v>
      </c>
      <c r="J3967" t="s">
        <v>23</v>
      </c>
      <c r="K3967" t="s">
        <v>22</v>
      </c>
      <c r="L3967" t="s">
        <v>22</v>
      </c>
      <c r="M3967" t="s">
        <v>23</v>
      </c>
      <c r="N3967" t="s">
        <v>22</v>
      </c>
      <c r="O3967" t="s">
        <v>22</v>
      </c>
      <c r="P3967" t="s">
        <v>29</v>
      </c>
      <c r="Q3967">
        <v>1</v>
      </c>
      <c r="R3967" t="s">
        <v>27</v>
      </c>
      <c r="S3967">
        <v>106.5</v>
      </c>
      <c r="T3967">
        <v>5621.85</v>
      </c>
      <c r="U3967">
        <v>0</v>
      </c>
    </row>
    <row r="3968" spans="1:21" x14ac:dyDescent="0.25">
      <c r="A3968" t="s">
        <v>4000</v>
      </c>
      <c r="B3968">
        <v>1</v>
      </c>
      <c r="C3968">
        <v>0</v>
      </c>
      <c r="D3968">
        <v>1</v>
      </c>
      <c r="E3968">
        <v>1</v>
      </c>
      <c r="F3968">
        <v>72</v>
      </c>
      <c r="G3968">
        <v>1</v>
      </c>
      <c r="H3968" t="s">
        <v>22</v>
      </c>
      <c r="I3968" t="s">
        <v>35</v>
      </c>
      <c r="J3968" t="s">
        <v>22</v>
      </c>
      <c r="K3968" t="s">
        <v>22</v>
      </c>
      <c r="L3968" t="s">
        <v>23</v>
      </c>
      <c r="M3968" t="s">
        <v>22</v>
      </c>
      <c r="N3968" t="s">
        <v>22</v>
      </c>
      <c r="O3968" t="s">
        <v>22</v>
      </c>
      <c r="P3968" t="s">
        <v>45</v>
      </c>
      <c r="Q3968">
        <v>1</v>
      </c>
      <c r="R3968" t="s">
        <v>38</v>
      </c>
      <c r="S3968">
        <v>107.7</v>
      </c>
      <c r="T3968">
        <v>7919.8</v>
      </c>
      <c r="U3968">
        <v>0</v>
      </c>
    </row>
    <row r="3969" spans="1:21" x14ac:dyDescent="0.25">
      <c r="A3969" t="s">
        <v>4001</v>
      </c>
      <c r="B3969">
        <v>0</v>
      </c>
      <c r="C3969">
        <v>0</v>
      </c>
      <c r="D3969">
        <v>1</v>
      </c>
      <c r="E3969">
        <v>0</v>
      </c>
      <c r="F3969">
        <v>32</v>
      </c>
      <c r="G3969">
        <v>1</v>
      </c>
      <c r="H3969" t="s">
        <v>23</v>
      </c>
      <c r="I3969" t="s">
        <v>23</v>
      </c>
      <c r="J3969" t="s">
        <v>44</v>
      </c>
      <c r="K3969" t="s">
        <v>44</v>
      </c>
      <c r="L3969" t="s">
        <v>44</v>
      </c>
      <c r="M3969" t="s">
        <v>44</v>
      </c>
      <c r="N3969" t="s">
        <v>44</v>
      </c>
      <c r="O3969" t="s">
        <v>44</v>
      </c>
      <c r="P3969" t="s">
        <v>29</v>
      </c>
      <c r="Q3969">
        <v>0</v>
      </c>
      <c r="R3969" t="s">
        <v>30</v>
      </c>
      <c r="S3969">
        <v>19.3</v>
      </c>
      <c r="T3969">
        <v>593.20000000000005</v>
      </c>
      <c r="U3969">
        <v>0</v>
      </c>
    </row>
    <row r="3970" spans="1:21" x14ac:dyDescent="0.25">
      <c r="A3970" t="s">
        <v>4002</v>
      </c>
      <c r="B3970">
        <v>0</v>
      </c>
      <c r="C3970">
        <v>0</v>
      </c>
      <c r="D3970">
        <v>1</v>
      </c>
      <c r="E3970">
        <v>0</v>
      </c>
      <c r="F3970">
        <v>72</v>
      </c>
      <c r="G3970">
        <v>1</v>
      </c>
      <c r="H3970" t="s">
        <v>23</v>
      </c>
      <c r="I3970" t="s">
        <v>23</v>
      </c>
      <c r="J3970" t="s">
        <v>44</v>
      </c>
      <c r="K3970" t="s">
        <v>44</v>
      </c>
      <c r="L3970" t="s">
        <v>44</v>
      </c>
      <c r="M3970" t="s">
        <v>44</v>
      </c>
      <c r="N3970" t="s">
        <v>44</v>
      </c>
      <c r="O3970" t="s">
        <v>44</v>
      </c>
      <c r="P3970" t="s">
        <v>45</v>
      </c>
      <c r="Q3970">
        <v>0</v>
      </c>
      <c r="R3970" t="s">
        <v>33</v>
      </c>
      <c r="S3970">
        <v>20.05</v>
      </c>
      <c r="T3970">
        <v>1423.65</v>
      </c>
      <c r="U3970">
        <v>0</v>
      </c>
    </row>
    <row r="3971" spans="1:21" x14ac:dyDescent="0.25">
      <c r="A3971" t="s">
        <v>4003</v>
      </c>
      <c r="B3971">
        <v>1</v>
      </c>
      <c r="C3971">
        <v>0</v>
      </c>
      <c r="D3971">
        <v>1</v>
      </c>
      <c r="E3971">
        <v>1</v>
      </c>
      <c r="F3971">
        <v>1</v>
      </c>
      <c r="G3971">
        <v>1</v>
      </c>
      <c r="H3971" t="s">
        <v>23</v>
      </c>
      <c r="I3971" t="s">
        <v>35</v>
      </c>
      <c r="J3971" t="s">
        <v>23</v>
      </c>
      <c r="K3971" t="s">
        <v>23</v>
      </c>
      <c r="L3971" t="s">
        <v>23</v>
      </c>
      <c r="M3971" t="s">
        <v>23</v>
      </c>
      <c r="N3971" t="s">
        <v>23</v>
      </c>
      <c r="O3971" t="s">
        <v>23</v>
      </c>
      <c r="P3971" t="s">
        <v>26</v>
      </c>
      <c r="Q3971">
        <v>1</v>
      </c>
      <c r="R3971" t="s">
        <v>38</v>
      </c>
      <c r="S3971">
        <v>69.95</v>
      </c>
      <c r="T3971">
        <v>69.95</v>
      </c>
      <c r="U3971">
        <v>0</v>
      </c>
    </row>
    <row r="3972" spans="1:21" x14ac:dyDescent="0.25">
      <c r="A3972" t="s">
        <v>4004</v>
      </c>
      <c r="B3972">
        <v>1</v>
      </c>
      <c r="C3972">
        <v>0</v>
      </c>
      <c r="D3972">
        <v>1</v>
      </c>
      <c r="E3972">
        <v>1</v>
      </c>
      <c r="F3972">
        <v>42</v>
      </c>
      <c r="G3972">
        <v>1</v>
      </c>
      <c r="H3972" t="s">
        <v>23</v>
      </c>
      <c r="I3972" t="s">
        <v>25</v>
      </c>
      <c r="J3972" t="s">
        <v>22</v>
      </c>
      <c r="K3972" t="s">
        <v>23</v>
      </c>
      <c r="L3972" t="s">
        <v>23</v>
      </c>
      <c r="M3972" t="s">
        <v>22</v>
      </c>
      <c r="N3972" t="s">
        <v>23</v>
      </c>
      <c r="O3972" t="s">
        <v>22</v>
      </c>
      <c r="P3972" t="s">
        <v>29</v>
      </c>
      <c r="Q3972">
        <v>0</v>
      </c>
      <c r="R3972" t="s">
        <v>38</v>
      </c>
      <c r="S3972">
        <v>63.7</v>
      </c>
      <c r="T3972">
        <v>2763.35</v>
      </c>
      <c r="U3972">
        <v>0</v>
      </c>
    </row>
    <row r="3973" spans="1:21" x14ac:dyDescent="0.25">
      <c r="A3973" t="s">
        <v>4005</v>
      </c>
      <c r="B3973">
        <v>0</v>
      </c>
      <c r="C3973">
        <v>0</v>
      </c>
      <c r="D3973">
        <v>0</v>
      </c>
      <c r="E3973">
        <v>0</v>
      </c>
      <c r="F3973">
        <v>25</v>
      </c>
      <c r="G3973">
        <v>1</v>
      </c>
      <c r="H3973" t="s">
        <v>22</v>
      </c>
      <c r="I3973" t="s">
        <v>23</v>
      </c>
      <c r="J3973" t="s">
        <v>44</v>
      </c>
      <c r="K3973" t="s">
        <v>44</v>
      </c>
      <c r="L3973" t="s">
        <v>44</v>
      </c>
      <c r="M3973" t="s">
        <v>44</v>
      </c>
      <c r="N3973" t="s">
        <v>44</v>
      </c>
      <c r="O3973" t="s">
        <v>44</v>
      </c>
      <c r="P3973" t="s">
        <v>45</v>
      </c>
      <c r="Q3973">
        <v>0</v>
      </c>
      <c r="R3973" t="s">
        <v>38</v>
      </c>
      <c r="S3973">
        <v>24.75</v>
      </c>
      <c r="T3973">
        <v>692.1</v>
      </c>
      <c r="U3973">
        <v>1</v>
      </c>
    </row>
    <row r="3974" spans="1:21" x14ac:dyDescent="0.25">
      <c r="A3974" t="s">
        <v>4006</v>
      </c>
      <c r="B3974">
        <v>1</v>
      </c>
      <c r="C3974">
        <v>0</v>
      </c>
      <c r="D3974">
        <v>0</v>
      </c>
      <c r="E3974">
        <v>0</v>
      </c>
      <c r="F3974">
        <v>45</v>
      </c>
      <c r="G3974">
        <v>1</v>
      </c>
      <c r="H3974" t="s">
        <v>23</v>
      </c>
      <c r="I3974" t="s">
        <v>25</v>
      </c>
      <c r="J3974" t="s">
        <v>22</v>
      </c>
      <c r="K3974" t="s">
        <v>23</v>
      </c>
      <c r="L3974" t="s">
        <v>23</v>
      </c>
      <c r="M3974" t="s">
        <v>23</v>
      </c>
      <c r="N3974" t="s">
        <v>23</v>
      </c>
      <c r="O3974" t="s">
        <v>23</v>
      </c>
      <c r="P3974" t="s">
        <v>26</v>
      </c>
      <c r="Q3974">
        <v>1</v>
      </c>
      <c r="R3974" t="s">
        <v>33</v>
      </c>
      <c r="S3974">
        <v>50.9</v>
      </c>
      <c r="T3974">
        <v>2298.5500000000002</v>
      </c>
      <c r="U3974">
        <v>0</v>
      </c>
    </row>
    <row r="3975" spans="1:21" x14ac:dyDescent="0.25">
      <c r="A3975" t="s">
        <v>4007</v>
      </c>
      <c r="B3975">
        <v>0</v>
      </c>
      <c r="C3975">
        <v>0</v>
      </c>
      <c r="D3975">
        <v>1</v>
      </c>
      <c r="E3975">
        <v>1</v>
      </c>
      <c r="F3975">
        <v>43</v>
      </c>
      <c r="G3975">
        <v>0</v>
      </c>
      <c r="H3975" t="s">
        <v>24</v>
      </c>
      <c r="I3975" t="s">
        <v>25</v>
      </c>
      <c r="J3975" t="s">
        <v>22</v>
      </c>
      <c r="K3975" t="s">
        <v>23</v>
      </c>
      <c r="L3975" t="s">
        <v>22</v>
      </c>
      <c r="M3975" t="s">
        <v>22</v>
      </c>
      <c r="N3975" t="s">
        <v>22</v>
      </c>
      <c r="O3975" t="s">
        <v>22</v>
      </c>
      <c r="P3975" t="s">
        <v>29</v>
      </c>
      <c r="Q3975">
        <v>1</v>
      </c>
      <c r="R3975" t="s">
        <v>38</v>
      </c>
      <c r="S3975">
        <v>60.4</v>
      </c>
      <c r="T3975">
        <v>2640.55</v>
      </c>
      <c r="U3975">
        <v>0</v>
      </c>
    </row>
    <row r="3976" spans="1:21" x14ac:dyDescent="0.25">
      <c r="A3976" t="s">
        <v>4008</v>
      </c>
      <c r="B3976">
        <v>1</v>
      </c>
      <c r="C3976">
        <v>0</v>
      </c>
      <c r="D3976">
        <v>1</v>
      </c>
      <c r="E3976">
        <v>0</v>
      </c>
      <c r="F3976">
        <v>37</v>
      </c>
      <c r="G3976">
        <v>1</v>
      </c>
      <c r="H3976" t="s">
        <v>22</v>
      </c>
      <c r="I3976" t="s">
        <v>25</v>
      </c>
      <c r="J3976" t="s">
        <v>22</v>
      </c>
      <c r="K3976" t="s">
        <v>23</v>
      </c>
      <c r="L3976" t="s">
        <v>22</v>
      </c>
      <c r="M3976" t="s">
        <v>23</v>
      </c>
      <c r="N3976" t="s">
        <v>22</v>
      </c>
      <c r="O3976" t="s">
        <v>22</v>
      </c>
      <c r="P3976" t="s">
        <v>29</v>
      </c>
      <c r="Q3976">
        <v>0</v>
      </c>
      <c r="R3976" t="s">
        <v>30</v>
      </c>
      <c r="S3976">
        <v>79.25</v>
      </c>
      <c r="T3976">
        <v>2911.8</v>
      </c>
      <c r="U3976">
        <v>0</v>
      </c>
    </row>
    <row r="3977" spans="1:21" x14ac:dyDescent="0.25">
      <c r="A3977" t="s">
        <v>4009</v>
      </c>
      <c r="B3977">
        <v>0</v>
      </c>
      <c r="C3977">
        <v>1</v>
      </c>
      <c r="D3977">
        <v>0</v>
      </c>
      <c r="E3977">
        <v>0</v>
      </c>
      <c r="F3977">
        <v>20</v>
      </c>
      <c r="G3977">
        <v>1</v>
      </c>
      <c r="H3977" t="s">
        <v>22</v>
      </c>
      <c r="I3977" t="s">
        <v>35</v>
      </c>
      <c r="J3977" t="s">
        <v>23</v>
      </c>
      <c r="K3977" t="s">
        <v>23</v>
      </c>
      <c r="L3977" t="s">
        <v>23</v>
      </c>
      <c r="M3977" t="s">
        <v>23</v>
      </c>
      <c r="N3977" t="s">
        <v>23</v>
      </c>
      <c r="O3977" t="s">
        <v>22</v>
      </c>
      <c r="P3977" t="s">
        <v>26</v>
      </c>
      <c r="Q3977">
        <v>1</v>
      </c>
      <c r="R3977" t="s">
        <v>38</v>
      </c>
      <c r="S3977">
        <v>85.8</v>
      </c>
      <c r="T3977">
        <v>1727.5</v>
      </c>
      <c r="U3977">
        <v>1</v>
      </c>
    </row>
    <row r="3978" spans="1:21" x14ac:dyDescent="0.25">
      <c r="A3978" t="s">
        <v>4010</v>
      </c>
      <c r="B3978">
        <v>0</v>
      </c>
      <c r="C3978">
        <v>0</v>
      </c>
      <c r="D3978">
        <v>0</v>
      </c>
      <c r="E3978">
        <v>0</v>
      </c>
      <c r="F3978">
        <v>4</v>
      </c>
      <c r="G3978">
        <v>0</v>
      </c>
      <c r="H3978" t="s">
        <v>24</v>
      </c>
      <c r="I3978" t="s">
        <v>25</v>
      </c>
      <c r="J3978" t="s">
        <v>23</v>
      </c>
      <c r="K3978" t="s">
        <v>23</v>
      </c>
      <c r="L3978" t="s">
        <v>23</v>
      </c>
      <c r="M3978" t="s">
        <v>23</v>
      </c>
      <c r="N3978" t="s">
        <v>23</v>
      </c>
      <c r="O3978" t="s">
        <v>23</v>
      </c>
      <c r="P3978" t="s">
        <v>26</v>
      </c>
      <c r="Q3978">
        <v>1</v>
      </c>
      <c r="R3978" t="s">
        <v>27</v>
      </c>
      <c r="S3978">
        <v>24.45</v>
      </c>
      <c r="T3978">
        <v>86.6</v>
      </c>
      <c r="U3978">
        <v>1</v>
      </c>
    </row>
    <row r="3979" spans="1:21" x14ac:dyDescent="0.25">
      <c r="A3979" t="s">
        <v>4011</v>
      </c>
      <c r="B3979">
        <v>1</v>
      </c>
      <c r="C3979">
        <v>0</v>
      </c>
      <c r="D3979">
        <v>1</v>
      </c>
      <c r="E3979">
        <v>0</v>
      </c>
      <c r="F3979">
        <v>63</v>
      </c>
      <c r="G3979">
        <v>1</v>
      </c>
      <c r="H3979" t="s">
        <v>23</v>
      </c>
      <c r="I3979" t="s">
        <v>35</v>
      </c>
      <c r="J3979" t="s">
        <v>22</v>
      </c>
      <c r="K3979" t="s">
        <v>22</v>
      </c>
      <c r="L3979" t="s">
        <v>22</v>
      </c>
      <c r="M3979" t="s">
        <v>22</v>
      </c>
      <c r="N3979" t="s">
        <v>22</v>
      </c>
      <c r="O3979" t="s">
        <v>22</v>
      </c>
      <c r="P3979" t="s">
        <v>45</v>
      </c>
      <c r="Q3979">
        <v>1</v>
      </c>
      <c r="R3979" t="s">
        <v>38</v>
      </c>
      <c r="S3979">
        <v>110.1</v>
      </c>
      <c r="T3979">
        <v>6705.7</v>
      </c>
      <c r="U3979">
        <v>0</v>
      </c>
    </row>
    <row r="3980" spans="1:21" x14ac:dyDescent="0.25">
      <c r="A3980" t="s">
        <v>4012</v>
      </c>
      <c r="B3980">
        <v>1</v>
      </c>
      <c r="C3980">
        <v>0</v>
      </c>
      <c r="D3980">
        <v>0</v>
      </c>
      <c r="E3980">
        <v>0</v>
      </c>
      <c r="F3980">
        <v>3</v>
      </c>
      <c r="G3980">
        <v>1</v>
      </c>
      <c r="H3980" t="s">
        <v>23</v>
      </c>
      <c r="I3980" t="s">
        <v>35</v>
      </c>
      <c r="J3980" t="s">
        <v>23</v>
      </c>
      <c r="K3980" t="s">
        <v>23</v>
      </c>
      <c r="L3980" t="s">
        <v>23</v>
      </c>
      <c r="M3980" t="s">
        <v>23</v>
      </c>
      <c r="N3980" t="s">
        <v>22</v>
      </c>
      <c r="O3980" t="s">
        <v>22</v>
      </c>
      <c r="P3980" t="s">
        <v>26</v>
      </c>
      <c r="Q3980">
        <v>0</v>
      </c>
      <c r="R3980" t="s">
        <v>30</v>
      </c>
      <c r="S3980">
        <v>90.7</v>
      </c>
      <c r="T3980">
        <v>237.65</v>
      </c>
      <c r="U3980">
        <v>0</v>
      </c>
    </row>
    <row r="3981" spans="1:21" x14ac:dyDescent="0.25">
      <c r="A3981" t="s">
        <v>4013</v>
      </c>
      <c r="B3981">
        <v>1</v>
      </c>
      <c r="C3981">
        <v>0</v>
      </c>
      <c r="D3981">
        <v>1</v>
      </c>
      <c r="E3981">
        <v>1</v>
      </c>
      <c r="F3981">
        <v>66</v>
      </c>
      <c r="G3981">
        <v>1</v>
      </c>
      <c r="H3981" t="s">
        <v>22</v>
      </c>
      <c r="I3981" t="s">
        <v>23</v>
      </c>
      <c r="J3981" t="s">
        <v>44</v>
      </c>
      <c r="K3981" t="s">
        <v>44</v>
      </c>
      <c r="L3981" t="s">
        <v>44</v>
      </c>
      <c r="M3981" t="s">
        <v>44</v>
      </c>
      <c r="N3981" t="s">
        <v>44</v>
      </c>
      <c r="O3981" t="s">
        <v>44</v>
      </c>
      <c r="P3981" t="s">
        <v>45</v>
      </c>
      <c r="Q3981">
        <v>1</v>
      </c>
      <c r="R3981" t="s">
        <v>38</v>
      </c>
      <c r="S3981">
        <v>25.3</v>
      </c>
      <c r="T3981">
        <v>1672.35</v>
      </c>
      <c r="U3981">
        <v>0</v>
      </c>
    </row>
    <row r="3982" spans="1:21" x14ac:dyDescent="0.25">
      <c r="A3982" t="s">
        <v>4014</v>
      </c>
      <c r="B3982">
        <v>1</v>
      </c>
      <c r="C3982">
        <v>0</v>
      </c>
      <c r="D3982">
        <v>0</v>
      </c>
      <c r="E3982">
        <v>0</v>
      </c>
      <c r="F3982">
        <v>28</v>
      </c>
      <c r="G3982">
        <v>1</v>
      </c>
      <c r="H3982" t="s">
        <v>22</v>
      </c>
      <c r="I3982" t="s">
        <v>35</v>
      </c>
      <c r="J3982" t="s">
        <v>23</v>
      </c>
      <c r="K3982" t="s">
        <v>22</v>
      </c>
      <c r="L3982" t="s">
        <v>22</v>
      </c>
      <c r="M3982" t="s">
        <v>23</v>
      </c>
      <c r="N3982" t="s">
        <v>22</v>
      </c>
      <c r="O3982" t="s">
        <v>22</v>
      </c>
      <c r="P3982" t="s">
        <v>26</v>
      </c>
      <c r="Q3982">
        <v>1</v>
      </c>
      <c r="R3982" t="s">
        <v>27</v>
      </c>
      <c r="S3982">
        <v>105.7</v>
      </c>
      <c r="T3982">
        <v>2979.5</v>
      </c>
      <c r="U3982">
        <v>1</v>
      </c>
    </row>
    <row r="3983" spans="1:21" x14ac:dyDescent="0.25">
      <c r="A3983" t="s">
        <v>4015</v>
      </c>
      <c r="B3983">
        <v>0</v>
      </c>
      <c r="C3983">
        <v>1</v>
      </c>
      <c r="D3983">
        <v>0</v>
      </c>
      <c r="E3983">
        <v>0</v>
      </c>
      <c r="F3983">
        <v>8</v>
      </c>
      <c r="G3983">
        <v>1</v>
      </c>
      <c r="H3983" t="s">
        <v>22</v>
      </c>
      <c r="I3983" t="s">
        <v>35</v>
      </c>
      <c r="J3983" t="s">
        <v>23</v>
      </c>
      <c r="K3983" t="s">
        <v>23</v>
      </c>
      <c r="L3983" t="s">
        <v>23</v>
      </c>
      <c r="M3983" t="s">
        <v>23</v>
      </c>
      <c r="N3983" t="s">
        <v>23</v>
      </c>
      <c r="O3983" t="s">
        <v>22</v>
      </c>
      <c r="P3983" t="s">
        <v>26</v>
      </c>
      <c r="Q3983">
        <v>0</v>
      </c>
      <c r="R3983" t="s">
        <v>27</v>
      </c>
      <c r="S3983">
        <v>85.2</v>
      </c>
      <c r="T3983">
        <v>695.75</v>
      </c>
      <c r="U3983">
        <v>0</v>
      </c>
    </row>
    <row r="3984" spans="1:21" x14ac:dyDescent="0.25">
      <c r="A3984" t="s">
        <v>4016</v>
      </c>
      <c r="B3984">
        <v>1</v>
      </c>
      <c r="C3984">
        <v>0</v>
      </c>
      <c r="D3984">
        <v>0</v>
      </c>
      <c r="E3984">
        <v>1</v>
      </c>
      <c r="F3984">
        <v>71</v>
      </c>
      <c r="G3984">
        <v>1</v>
      </c>
      <c r="H3984" t="s">
        <v>22</v>
      </c>
      <c r="I3984" t="s">
        <v>23</v>
      </c>
      <c r="J3984" t="s">
        <v>44</v>
      </c>
      <c r="K3984" t="s">
        <v>44</v>
      </c>
      <c r="L3984" t="s">
        <v>44</v>
      </c>
      <c r="M3984" t="s">
        <v>44</v>
      </c>
      <c r="N3984" t="s">
        <v>44</v>
      </c>
      <c r="O3984" t="s">
        <v>44</v>
      </c>
      <c r="P3984" t="s">
        <v>45</v>
      </c>
      <c r="Q3984">
        <v>0</v>
      </c>
      <c r="R3984" t="s">
        <v>30</v>
      </c>
      <c r="S3984">
        <v>24.35</v>
      </c>
      <c r="T3984">
        <v>1654.6</v>
      </c>
      <c r="U3984">
        <v>0</v>
      </c>
    </row>
    <row r="3985" spans="1:21" x14ac:dyDescent="0.25">
      <c r="A3985" t="s">
        <v>4017</v>
      </c>
      <c r="B3985">
        <v>1</v>
      </c>
      <c r="C3985">
        <v>0</v>
      </c>
      <c r="D3985">
        <v>0</v>
      </c>
      <c r="E3985">
        <v>0</v>
      </c>
      <c r="F3985">
        <v>1</v>
      </c>
      <c r="G3985">
        <v>0</v>
      </c>
      <c r="H3985" t="s">
        <v>24</v>
      </c>
      <c r="I3985" t="s">
        <v>25</v>
      </c>
      <c r="J3985" t="s">
        <v>23</v>
      </c>
      <c r="K3985" t="s">
        <v>23</v>
      </c>
      <c r="L3985" t="s">
        <v>23</v>
      </c>
      <c r="M3985" t="s">
        <v>23</v>
      </c>
      <c r="N3985" t="s">
        <v>23</v>
      </c>
      <c r="O3985" t="s">
        <v>23</v>
      </c>
      <c r="P3985" t="s">
        <v>26</v>
      </c>
      <c r="Q3985">
        <v>1</v>
      </c>
      <c r="R3985" t="s">
        <v>27</v>
      </c>
      <c r="S3985">
        <v>24.25</v>
      </c>
      <c r="T3985">
        <v>24.25</v>
      </c>
      <c r="U3985">
        <v>1</v>
      </c>
    </row>
    <row r="3986" spans="1:21" x14ac:dyDescent="0.25">
      <c r="A3986" t="s">
        <v>4018</v>
      </c>
      <c r="B3986">
        <v>0</v>
      </c>
      <c r="C3986">
        <v>0</v>
      </c>
      <c r="D3986">
        <v>1</v>
      </c>
      <c r="E3986">
        <v>1</v>
      </c>
      <c r="F3986">
        <v>72</v>
      </c>
      <c r="G3986">
        <v>1</v>
      </c>
      <c r="H3986" t="s">
        <v>22</v>
      </c>
      <c r="I3986" t="s">
        <v>23</v>
      </c>
      <c r="J3986" t="s">
        <v>44</v>
      </c>
      <c r="K3986" t="s">
        <v>44</v>
      </c>
      <c r="L3986" t="s">
        <v>44</v>
      </c>
      <c r="M3986" t="s">
        <v>44</v>
      </c>
      <c r="N3986" t="s">
        <v>44</v>
      </c>
      <c r="O3986" t="s">
        <v>44</v>
      </c>
      <c r="P3986" t="s">
        <v>45</v>
      </c>
      <c r="Q3986">
        <v>0</v>
      </c>
      <c r="R3986" t="s">
        <v>33</v>
      </c>
      <c r="S3986">
        <v>25.1</v>
      </c>
      <c r="T3986">
        <v>1857.85</v>
      </c>
      <c r="U3986">
        <v>0</v>
      </c>
    </row>
    <row r="3987" spans="1:21" x14ac:dyDescent="0.25">
      <c r="A3987" t="s">
        <v>4019</v>
      </c>
      <c r="B3987">
        <v>1</v>
      </c>
      <c r="C3987">
        <v>1</v>
      </c>
      <c r="D3987">
        <v>1</v>
      </c>
      <c r="E3987">
        <v>0</v>
      </c>
      <c r="F3987">
        <v>16</v>
      </c>
      <c r="G3987">
        <v>1</v>
      </c>
      <c r="H3987" t="s">
        <v>23</v>
      </c>
      <c r="I3987" t="s">
        <v>25</v>
      </c>
      <c r="J3987" t="s">
        <v>22</v>
      </c>
      <c r="K3987" t="s">
        <v>22</v>
      </c>
      <c r="L3987" t="s">
        <v>23</v>
      </c>
      <c r="M3987" t="s">
        <v>23</v>
      </c>
      <c r="N3987" t="s">
        <v>23</v>
      </c>
      <c r="O3987" t="s">
        <v>23</v>
      </c>
      <c r="P3987" t="s">
        <v>26</v>
      </c>
      <c r="Q3987">
        <v>1</v>
      </c>
      <c r="R3987" t="s">
        <v>33</v>
      </c>
      <c r="S3987">
        <v>54.55</v>
      </c>
      <c r="T3987">
        <v>825.1</v>
      </c>
      <c r="U3987">
        <v>0</v>
      </c>
    </row>
    <row r="3988" spans="1:21" x14ac:dyDescent="0.25">
      <c r="A3988" t="s">
        <v>4020</v>
      </c>
      <c r="B3988">
        <v>1</v>
      </c>
      <c r="C3988">
        <v>0</v>
      </c>
      <c r="D3988">
        <v>1</v>
      </c>
      <c r="E3988">
        <v>0</v>
      </c>
      <c r="F3988">
        <v>66</v>
      </c>
      <c r="G3988">
        <v>1</v>
      </c>
      <c r="H3988" t="s">
        <v>22</v>
      </c>
      <c r="I3988" t="s">
        <v>35</v>
      </c>
      <c r="J3988" t="s">
        <v>22</v>
      </c>
      <c r="K3988" t="s">
        <v>22</v>
      </c>
      <c r="L3988" t="s">
        <v>22</v>
      </c>
      <c r="M3988" t="s">
        <v>22</v>
      </c>
      <c r="N3988" t="s">
        <v>23</v>
      </c>
      <c r="O3988" t="s">
        <v>23</v>
      </c>
      <c r="P3988" t="s">
        <v>45</v>
      </c>
      <c r="Q3988">
        <v>0</v>
      </c>
      <c r="R3988" t="s">
        <v>30</v>
      </c>
      <c r="S3988">
        <v>96.6</v>
      </c>
      <c r="T3988">
        <v>6424.25</v>
      </c>
      <c r="U3988">
        <v>0</v>
      </c>
    </row>
    <row r="3989" spans="1:21" x14ac:dyDescent="0.25">
      <c r="A3989" t="s">
        <v>4021</v>
      </c>
      <c r="B3989">
        <v>0</v>
      </c>
      <c r="C3989">
        <v>0</v>
      </c>
      <c r="D3989">
        <v>0</v>
      </c>
      <c r="E3989">
        <v>0</v>
      </c>
      <c r="F3989">
        <v>11</v>
      </c>
      <c r="G3989">
        <v>1</v>
      </c>
      <c r="H3989" t="s">
        <v>22</v>
      </c>
      <c r="I3989" t="s">
        <v>35</v>
      </c>
      <c r="J3989" t="s">
        <v>23</v>
      </c>
      <c r="K3989" t="s">
        <v>23</v>
      </c>
      <c r="L3989" t="s">
        <v>23</v>
      </c>
      <c r="M3989" t="s">
        <v>23</v>
      </c>
      <c r="N3989" t="s">
        <v>23</v>
      </c>
      <c r="O3989" t="s">
        <v>23</v>
      </c>
      <c r="P3989" t="s">
        <v>26</v>
      </c>
      <c r="Q3989">
        <v>1</v>
      </c>
      <c r="R3989" t="s">
        <v>27</v>
      </c>
      <c r="S3989">
        <v>76.5</v>
      </c>
      <c r="T3989">
        <v>837.95</v>
      </c>
      <c r="U3989">
        <v>1</v>
      </c>
    </row>
    <row r="3990" spans="1:21" x14ac:dyDescent="0.25">
      <c r="A3990" t="s">
        <v>4022</v>
      </c>
      <c r="B3990">
        <v>1</v>
      </c>
      <c r="C3990">
        <v>0</v>
      </c>
      <c r="D3990">
        <v>0</v>
      </c>
      <c r="E3990">
        <v>0</v>
      </c>
      <c r="F3990">
        <v>51</v>
      </c>
      <c r="G3990">
        <v>1</v>
      </c>
      <c r="H3990" t="s">
        <v>22</v>
      </c>
      <c r="I3990" t="s">
        <v>25</v>
      </c>
      <c r="J3990" t="s">
        <v>22</v>
      </c>
      <c r="K3990" t="s">
        <v>22</v>
      </c>
      <c r="L3990" t="s">
        <v>22</v>
      </c>
      <c r="M3990" t="s">
        <v>22</v>
      </c>
      <c r="N3990" t="s">
        <v>22</v>
      </c>
      <c r="O3990" t="s">
        <v>23</v>
      </c>
      <c r="P3990" t="s">
        <v>29</v>
      </c>
      <c r="Q3990">
        <v>1</v>
      </c>
      <c r="R3990" t="s">
        <v>38</v>
      </c>
      <c r="S3990">
        <v>81.150000000000006</v>
      </c>
      <c r="T3990">
        <v>4126.2</v>
      </c>
      <c r="U3990">
        <v>0</v>
      </c>
    </row>
    <row r="3991" spans="1:21" x14ac:dyDescent="0.25">
      <c r="A3991" t="s">
        <v>4023</v>
      </c>
      <c r="B3991">
        <v>0</v>
      </c>
      <c r="C3991">
        <v>0</v>
      </c>
      <c r="D3991">
        <v>0</v>
      </c>
      <c r="E3991">
        <v>1</v>
      </c>
      <c r="F3991">
        <v>8</v>
      </c>
      <c r="G3991">
        <v>0</v>
      </c>
      <c r="H3991" t="s">
        <v>24</v>
      </c>
      <c r="I3991" t="s">
        <v>25</v>
      </c>
      <c r="J3991" t="s">
        <v>22</v>
      </c>
      <c r="K3991" t="s">
        <v>23</v>
      </c>
      <c r="L3991" t="s">
        <v>23</v>
      </c>
      <c r="M3991" t="s">
        <v>23</v>
      </c>
      <c r="N3991" t="s">
        <v>23</v>
      </c>
      <c r="O3991" t="s">
        <v>22</v>
      </c>
      <c r="P3991" t="s">
        <v>26</v>
      </c>
      <c r="Q3991">
        <v>1</v>
      </c>
      <c r="R3991" t="s">
        <v>27</v>
      </c>
      <c r="S3991">
        <v>38.5</v>
      </c>
      <c r="T3991">
        <v>330.8</v>
      </c>
      <c r="U3991">
        <v>0</v>
      </c>
    </row>
    <row r="3992" spans="1:21" x14ac:dyDescent="0.25">
      <c r="A3992" t="s">
        <v>4024</v>
      </c>
      <c r="B3992">
        <v>1</v>
      </c>
      <c r="C3992">
        <v>0</v>
      </c>
      <c r="D3992">
        <v>0</v>
      </c>
      <c r="E3992">
        <v>0</v>
      </c>
      <c r="F3992">
        <v>14</v>
      </c>
      <c r="G3992">
        <v>1</v>
      </c>
      <c r="H3992" t="s">
        <v>23</v>
      </c>
      <c r="I3992" t="s">
        <v>35</v>
      </c>
      <c r="J3992" t="s">
        <v>23</v>
      </c>
      <c r="K3992" t="s">
        <v>23</v>
      </c>
      <c r="L3992" t="s">
        <v>23</v>
      </c>
      <c r="M3992" t="s">
        <v>23</v>
      </c>
      <c r="N3992" t="s">
        <v>22</v>
      </c>
      <c r="O3992" t="s">
        <v>22</v>
      </c>
      <c r="P3992" t="s">
        <v>26</v>
      </c>
      <c r="Q3992">
        <v>1</v>
      </c>
      <c r="R3992" t="s">
        <v>27</v>
      </c>
      <c r="S3992">
        <v>92.9</v>
      </c>
      <c r="T3992">
        <v>1337.45</v>
      </c>
      <c r="U3992">
        <v>0</v>
      </c>
    </row>
    <row r="3993" spans="1:21" x14ac:dyDescent="0.25">
      <c r="A3993" t="s">
        <v>4025</v>
      </c>
      <c r="B3993">
        <v>0</v>
      </c>
      <c r="C3993">
        <v>0</v>
      </c>
      <c r="D3993">
        <v>0</v>
      </c>
      <c r="E3993">
        <v>0</v>
      </c>
      <c r="F3993">
        <v>4</v>
      </c>
      <c r="G3993">
        <v>1</v>
      </c>
      <c r="H3993" t="s">
        <v>22</v>
      </c>
      <c r="I3993" t="s">
        <v>35</v>
      </c>
      <c r="J3993" t="s">
        <v>23</v>
      </c>
      <c r="K3993" t="s">
        <v>22</v>
      </c>
      <c r="L3993" t="s">
        <v>23</v>
      </c>
      <c r="M3993" t="s">
        <v>22</v>
      </c>
      <c r="N3993" t="s">
        <v>23</v>
      </c>
      <c r="O3993" t="s">
        <v>22</v>
      </c>
      <c r="P3993" t="s">
        <v>26</v>
      </c>
      <c r="Q3993">
        <v>1</v>
      </c>
      <c r="R3993" t="s">
        <v>27</v>
      </c>
      <c r="S3993">
        <v>93.5</v>
      </c>
      <c r="T3993">
        <v>362.2</v>
      </c>
      <c r="U3993">
        <v>1</v>
      </c>
    </row>
    <row r="3994" spans="1:21" x14ac:dyDescent="0.25">
      <c r="A3994" t="s">
        <v>4026</v>
      </c>
      <c r="B3994">
        <v>0</v>
      </c>
      <c r="C3994">
        <v>0</v>
      </c>
      <c r="D3994">
        <v>0</v>
      </c>
      <c r="E3994">
        <v>0</v>
      </c>
      <c r="F3994">
        <v>70</v>
      </c>
      <c r="G3994">
        <v>1</v>
      </c>
      <c r="H3994" t="s">
        <v>22</v>
      </c>
      <c r="I3994" t="s">
        <v>25</v>
      </c>
      <c r="J3994" t="s">
        <v>22</v>
      </c>
      <c r="K3994" t="s">
        <v>22</v>
      </c>
      <c r="L3994" t="s">
        <v>22</v>
      </c>
      <c r="M3994" t="s">
        <v>23</v>
      </c>
      <c r="N3994" t="s">
        <v>22</v>
      </c>
      <c r="O3994" t="s">
        <v>22</v>
      </c>
      <c r="P3994" t="s">
        <v>45</v>
      </c>
      <c r="Q3994">
        <v>0</v>
      </c>
      <c r="R3994" t="s">
        <v>30</v>
      </c>
      <c r="S3994">
        <v>84.7</v>
      </c>
      <c r="T3994">
        <v>5991.05</v>
      </c>
      <c r="U3994">
        <v>0</v>
      </c>
    </row>
    <row r="3995" spans="1:21" x14ac:dyDescent="0.25">
      <c r="A3995" t="s">
        <v>4027</v>
      </c>
      <c r="B3995">
        <v>0</v>
      </c>
      <c r="C3995">
        <v>0</v>
      </c>
      <c r="D3995">
        <v>0</v>
      </c>
      <c r="E3995">
        <v>1</v>
      </c>
      <c r="F3995">
        <v>70</v>
      </c>
      <c r="G3995">
        <v>1</v>
      </c>
      <c r="H3995" t="s">
        <v>22</v>
      </c>
      <c r="I3995" t="s">
        <v>25</v>
      </c>
      <c r="J3995" t="s">
        <v>22</v>
      </c>
      <c r="K3995" t="s">
        <v>22</v>
      </c>
      <c r="L3995" t="s">
        <v>23</v>
      </c>
      <c r="M3995" t="s">
        <v>22</v>
      </c>
      <c r="N3995" t="s">
        <v>23</v>
      </c>
      <c r="O3995" t="s">
        <v>23</v>
      </c>
      <c r="P3995" t="s">
        <v>45</v>
      </c>
      <c r="Q3995">
        <v>0</v>
      </c>
      <c r="R3995" t="s">
        <v>27</v>
      </c>
      <c r="S3995">
        <v>66</v>
      </c>
      <c r="T3995">
        <v>4891.5</v>
      </c>
      <c r="U3995">
        <v>0</v>
      </c>
    </row>
    <row r="3996" spans="1:21" x14ac:dyDescent="0.25">
      <c r="A3996" t="s">
        <v>4028</v>
      </c>
      <c r="B3996">
        <v>0</v>
      </c>
      <c r="C3996">
        <v>1</v>
      </c>
      <c r="D3996">
        <v>1</v>
      </c>
      <c r="E3996">
        <v>0</v>
      </c>
      <c r="F3996">
        <v>54</v>
      </c>
      <c r="G3996">
        <v>1</v>
      </c>
      <c r="H3996" t="s">
        <v>22</v>
      </c>
      <c r="I3996" t="s">
        <v>35</v>
      </c>
      <c r="J3996" t="s">
        <v>23</v>
      </c>
      <c r="K3996" t="s">
        <v>22</v>
      </c>
      <c r="L3996" t="s">
        <v>23</v>
      </c>
      <c r="M3996" t="s">
        <v>23</v>
      </c>
      <c r="N3996" t="s">
        <v>22</v>
      </c>
      <c r="O3996" t="s">
        <v>22</v>
      </c>
      <c r="P3996" t="s">
        <v>29</v>
      </c>
      <c r="Q3996">
        <v>1</v>
      </c>
      <c r="R3996" t="s">
        <v>38</v>
      </c>
      <c r="S3996">
        <v>101.5</v>
      </c>
      <c r="T3996">
        <v>5373.1</v>
      </c>
      <c r="U3996">
        <v>1</v>
      </c>
    </row>
    <row r="3997" spans="1:21" x14ac:dyDescent="0.25">
      <c r="A3997" t="s">
        <v>4029</v>
      </c>
      <c r="B3997">
        <v>1</v>
      </c>
      <c r="C3997">
        <v>0</v>
      </c>
      <c r="D3997">
        <v>0</v>
      </c>
      <c r="E3997">
        <v>1</v>
      </c>
      <c r="F3997">
        <v>28</v>
      </c>
      <c r="G3997">
        <v>1</v>
      </c>
      <c r="H3997" t="s">
        <v>23</v>
      </c>
      <c r="I3997" t="s">
        <v>35</v>
      </c>
      <c r="J3997" t="s">
        <v>22</v>
      </c>
      <c r="K3997" t="s">
        <v>23</v>
      </c>
      <c r="L3997" t="s">
        <v>23</v>
      </c>
      <c r="M3997" t="s">
        <v>23</v>
      </c>
      <c r="N3997" t="s">
        <v>23</v>
      </c>
      <c r="O3997" t="s">
        <v>23</v>
      </c>
      <c r="P3997" t="s">
        <v>26</v>
      </c>
      <c r="Q3997">
        <v>1</v>
      </c>
      <c r="R3997" t="s">
        <v>33</v>
      </c>
      <c r="S3997">
        <v>74.900000000000006</v>
      </c>
      <c r="T3997">
        <v>2068.5500000000002</v>
      </c>
      <c r="U3997">
        <v>1</v>
      </c>
    </row>
    <row r="3998" spans="1:21" x14ac:dyDescent="0.25">
      <c r="A3998" t="s">
        <v>4030</v>
      </c>
      <c r="B3998">
        <v>1</v>
      </c>
      <c r="C3998">
        <v>0</v>
      </c>
      <c r="D3998">
        <v>0</v>
      </c>
      <c r="E3998">
        <v>0</v>
      </c>
      <c r="F3998">
        <v>24</v>
      </c>
      <c r="G3998">
        <v>1</v>
      </c>
      <c r="H3998" t="s">
        <v>23</v>
      </c>
      <c r="I3998" t="s">
        <v>23</v>
      </c>
      <c r="J3998" t="s">
        <v>44</v>
      </c>
      <c r="K3998" t="s">
        <v>44</v>
      </c>
      <c r="L3998" t="s">
        <v>44</v>
      </c>
      <c r="M3998" t="s">
        <v>44</v>
      </c>
      <c r="N3998" t="s">
        <v>44</v>
      </c>
      <c r="O3998" t="s">
        <v>44</v>
      </c>
      <c r="P3998" t="s">
        <v>45</v>
      </c>
      <c r="Q3998">
        <v>0</v>
      </c>
      <c r="R3998" t="s">
        <v>30</v>
      </c>
      <c r="S3998">
        <v>20.75</v>
      </c>
      <c r="T3998">
        <v>487.05</v>
      </c>
      <c r="U3998">
        <v>0</v>
      </c>
    </row>
    <row r="3999" spans="1:21" x14ac:dyDescent="0.25">
      <c r="A3999" t="s">
        <v>4031</v>
      </c>
      <c r="B3999">
        <v>0</v>
      </c>
      <c r="C3999">
        <v>0</v>
      </c>
      <c r="D3999">
        <v>1</v>
      </c>
      <c r="E3999">
        <v>0</v>
      </c>
      <c r="F3999">
        <v>69</v>
      </c>
      <c r="G3999">
        <v>1</v>
      </c>
      <c r="H3999" t="s">
        <v>23</v>
      </c>
      <c r="I3999" t="s">
        <v>25</v>
      </c>
      <c r="J3999" t="s">
        <v>23</v>
      </c>
      <c r="K3999" t="s">
        <v>22</v>
      </c>
      <c r="L3999" t="s">
        <v>23</v>
      </c>
      <c r="M3999" t="s">
        <v>23</v>
      </c>
      <c r="N3999" t="s">
        <v>23</v>
      </c>
      <c r="O3999" t="s">
        <v>22</v>
      </c>
      <c r="P3999" t="s">
        <v>45</v>
      </c>
      <c r="Q3999">
        <v>1</v>
      </c>
      <c r="R3999" t="s">
        <v>38</v>
      </c>
      <c r="S3999">
        <v>61.45</v>
      </c>
      <c r="T3999">
        <v>4131.2</v>
      </c>
      <c r="U3999">
        <v>0</v>
      </c>
    </row>
    <row r="4000" spans="1:21" x14ac:dyDescent="0.25">
      <c r="A4000" t="s">
        <v>4032</v>
      </c>
      <c r="B4000">
        <v>1</v>
      </c>
      <c r="C4000">
        <v>0</v>
      </c>
      <c r="D4000">
        <v>1</v>
      </c>
      <c r="E4000">
        <v>1</v>
      </c>
      <c r="F4000">
        <v>42</v>
      </c>
      <c r="G4000">
        <v>1</v>
      </c>
      <c r="H4000" t="s">
        <v>23</v>
      </c>
      <c r="I4000" t="s">
        <v>25</v>
      </c>
      <c r="J4000" t="s">
        <v>22</v>
      </c>
      <c r="K4000" t="s">
        <v>22</v>
      </c>
      <c r="L4000" t="s">
        <v>23</v>
      </c>
      <c r="M4000" t="s">
        <v>23</v>
      </c>
      <c r="N4000" t="s">
        <v>23</v>
      </c>
      <c r="O4000" t="s">
        <v>23</v>
      </c>
      <c r="P4000" t="s">
        <v>26</v>
      </c>
      <c r="Q4000">
        <v>0</v>
      </c>
      <c r="R4000" t="s">
        <v>30</v>
      </c>
      <c r="S4000">
        <v>54.5</v>
      </c>
      <c r="T4000">
        <v>2301.15</v>
      </c>
      <c r="U4000">
        <v>0</v>
      </c>
    </row>
    <row r="4001" spans="1:21" x14ac:dyDescent="0.25">
      <c r="A4001" t="s">
        <v>4033</v>
      </c>
      <c r="B4001">
        <v>0</v>
      </c>
      <c r="C4001">
        <v>1</v>
      </c>
      <c r="D4001">
        <v>0</v>
      </c>
      <c r="E4001">
        <v>0</v>
      </c>
      <c r="F4001">
        <v>2</v>
      </c>
      <c r="G4001">
        <v>1</v>
      </c>
      <c r="H4001" t="s">
        <v>23</v>
      </c>
      <c r="I4001" t="s">
        <v>35</v>
      </c>
      <c r="J4001" t="s">
        <v>23</v>
      </c>
      <c r="K4001" t="s">
        <v>23</v>
      </c>
      <c r="L4001" t="s">
        <v>23</v>
      </c>
      <c r="M4001" t="s">
        <v>23</v>
      </c>
      <c r="N4001" t="s">
        <v>23</v>
      </c>
      <c r="O4001" t="s">
        <v>23</v>
      </c>
      <c r="P4001" t="s">
        <v>26</v>
      </c>
      <c r="Q4001">
        <v>1</v>
      </c>
      <c r="R4001" t="s">
        <v>27</v>
      </c>
      <c r="S4001">
        <v>69.599999999999994</v>
      </c>
      <c r="T4001">
        <v>131.65</v>
      </c>
      <c r="U4001">
        <v>1</v>
      </c>
    </row>
    <row r="4002" spans="1:21" x14ac:dyDescent="0.25">
      <c r="A4002" t="s">
        <v>4034</v>
      </c>
      <c r="B4002">
        <v>0</v>
      </c>
      <c r="C4002">
        <v>1</v>
      </c>
      <c r="D4002">
        <v>0</v>
      </c>
      <c r="E4002">
        <v>0</v>
      </c>
      <c r="F4002">
        <v>39</v>
      </c>
      <c r="G4002">
        <v>1</v>
      </c>
      <c r="H4002" t="s">
        <v>22</v>
      </c>
      <c r="I4002" t="s">
        <v>35</v>
      </c>
      <c r="J4002" t="s">
        <v>23</v>
      </c>
      <c r="K4002" t="s">
        <v>23</v>
      </c>
      <c r="L4002" t="s">
        <v>22</v>
      </c>
      <c r="M4002" t="s">
        <v>23</v>
      </c>
      <c r="N4002" t="s">
        <v>22</v>
      </c>
      <c r="O4002" t="s">
        <v>22</v>
      </c>
      <c r="P4002" t="s">
        <v>26</v>
      </c>
      <c r="Q4002">
        <v>1</v>
      </c>
      <c r="R4002" t="s">
        <v>27</v>
      </c>
      <c r="S4002">
        <v>99.75</v>
      </c>
      <c r="T4002">
        <v>4036</v>
      </c>
      <c r="U4002">
        <v>0</v>
      </c>
    </row>
    <row r="4003" spans="1:21" x14ac:dyDescent="0.25">
      <c r="A4003" t="s">
        <v>4035</v>
      </c>
      <c r="B4003">
        <v>1</v>
      </c>
      <c r="C4003">
        <v>0</v>
      </c>
      <c r="D4003">
        <v>1</v>
      </c>
      <c r="E4003">
        <v>1</v>
      </c>
      <c r="F4003">
        <v>45</v>
      </c>
      <c r="G4003">
        <v>1</v>
      </c>
      <c r="H4003" t="s">
        <v>22</v>
      </c>
      <c r="I4003" t="s">
        <v>35</v>
      </c>
      <c r="J4003" t="s">
        <v>23</v>
      </c>
      <c r="K4003" t="s">
        <v>22</v>
      </c>
      <c r="L4003" t="s">
        <v>22</v>
      </c>
      <c r="M4003" t="s">
        <v>22</v>
      </c>
      <c r="N4003" t="s">
        <v>22</v>
      </c>
      <c r="O4003" t="s">
        <v>22</v>
      </c>
      <c r="P4003" t="s">
        <v>45</v>
      </c>
      <c r="Q4003">
        <v>1</v>
      </c>
      <c r="R4003" t="s">
        <v>33</v>
      </c>
      <c r="S4003">
        <v>109.75</v>
      </c>
      <c r="T4003">
        <v>4900.6499999999996</v>
      </c>
      <c r="U4003">
        <v>0</v>
      </c>
    </row>
    <row r="4004" spans="1:21" x14ac:dyDescent="0.25">
      <c r="A4004" t="s">
        <v>4036</v>
      </c>
      <c r="B4004">
        <v>1</v>
      </c>
      <c r="C4004">
        <v>0</v>
      </c>
      <c r="D4004">
        <v>1</v>
      </c>
      <c r="E4004">
        <v>1</v>
      </c>
      <c r="F4004">
        <v>72</v>
      </c>
      <c r="G4004">
        <v>1</v>
      </c>
      <c r="H4004" t="s">
        <v>22</v>
      </c>
      <c r="I4004" t="s">
        <v>25</v>
      </c>
      <c r="J4004" t="s">
        <v>22</v>
      </c>
      <c r="K4004" t="s">
        <v>22</v>
      </c>
      <c r="L4004" t="s">
        <v>22</v>
      </c>
      <c r="M4004" t="s">
        <v>22</v>
      </c>
      <c r="N4004" t="s">
        <v>22</v>
      </c>
      <c r="O4004" t="s">
        <v>23</v>
      </c>
      <c r="P4004" t="s">
        <v>45</v>
      </c>
      <c r="Q4004">
        <v>1</v>
      </c>
      <c r="R4004" t="s">
        <v>33</v>
      </c>
      <c r="S4004">
        <v>80.849999999999994</v>
      </c>
      <c r="T4004">
        <v>5727.45</v>
      </c>
      <c r="U4004">
        <v>0</v>
      </c>
    </row>
    <row r="4005" spans="1:21" x14ac:dyDescent="0.25">
      <c r="A4005" t="s">
        <v>4037</v>
      </c>
      <c r="B4005">
        <v>0</v>
      </c>
      <c r="C4005">
        <v>0</v>
      </c>
      <c r="D4005">
        <v>0</v>
      </c>
      <c r="E4005">
        <v>0</v>
      </c>
      <c r="F4005">
        <v>38</v>
      </c>
      <c r="G4005">
        <v>1</v>
      </c>
      <c r="H4005" t="s">
        <v>23</v>
      </c>
      <c r="I4005" t="s">
        <v>23</v>
      </c>
      <c r="J4005" t="s">
        <v>44</v>
      </c>
      <c r="K4005" t="s">
        <v>44</v>
      </c>
      <c r="L4005" t="s">
        <v>44</v>
      </c>
      <c r="M4005" t="s">
        <v>44</v>
      </c>
      <c r="N4005" t="s">
        <v>44</v>
      </c>
      <c r="O4005" t="s">
        <v>44</v>
      </c>
      <c r="P4005" t="s">
        <v>45</v>
      </c>
      <c r="Q4005">
        <v>0</v>
      </c>
      <c r="R4005" t="s">
        <v>30</v>
      </c>
      <c r="S4005">
        <v>20.3</v>
      </c>
      <c r="T4005">
        <v>743.05</v>
      </c>
      <c r="U4005">
        <v>0</v>
      </c>
    </row>
    <row r="4006" spans="1:21" x14ac:dyDescent="0.25">
      <c r="A4006" t="s">
        <v>4038</v>
      </c>
      <c r="B4006">
        <v>1</v>
      </c>
      <c r="C4006">
        <v>0</v>
      </c>
      <c r="D4006">
        <v>1</v>
      </c>
      <c r="E4006">
        <v>0</v>
      </c>
      <c r="F4006">
        <v>72</v>
      </c>
      <c r="G4006">
        <v>1</v>
      </c>
      <c r="H4006" t="s">
        <v>22</v>
      </c>
      <c r="I4006" t="s">
        <v>25</v>
      </c>
      <c r="J4006" t="s">
        <v>22</v>
      </c>
      <c r="K4006" t="s">
        <v>22</v>
      </c>
      <c r="L4006" t="s">
        <v>22</v>
      </c>
      <c r="M4006" t="s">
        <v>22</v>
      </c>
      <c r="N4006" t="s">
        <v>23</v>
      </c>
      <c r="O4006" t="s">
        <v>23</v>
      </c>
      <c r="P4006" t="s">
        <v>45</v>
      </c>
      <c r="Q4006">
        <v>1</v>
      </c>
      <c r="R4006" t="s">
        <v>33</v>
      </c>
      <c r="S4006">
        <v>67.8</v>
      </c>
      <c r="T4006">
        <v>4804.6499999999996</v>
      </c>
      <c r="U4006">
        <v>0</v>
      </c>
    </row>
    <row r="4007" spans="1:21" x14ac:dyDescent="0.25">
      <c r="A4007" t="s">
        <v>4039</v>
      </c>
      <c r="B4007">
        <v>1</v>
      </c>
      <c r="C4007">
        <v>0</v>
      </c>
      <c r="D4007">
        <v>0</v>
      </c>
      <c r="E4007">
        <v>0</v>
      </c>
      <c r="F4007">
        <v>1</v>
      </c>
      <c r="G4007">
        <v>1</v>
      </c>
      <c r="H4007" t="s">
        <v>22</v>
      </c>
      <c r="I4007" t="s">
        <v>23</v>
      </c>
      <c r="J4007" t="s">
        <v>44</v>
      </c>
      <c r="K4007" t="s">
        <v>44</v>
      </c>
      <c r="L4007" t="s">
        <v>44</v>
      </c>
      <c r="M4007" t="s">
        <v>44</v>
      </c>
      <c r="N4007" t="s">
        <v>44</v>
      </c>
      <c r="O4007" t="s">
        <v>44</v>
      </c>
      <c r="P4007" t="s">
        <v>26</v>
      </c>
      <c r="Q4007">
        <v>1</v>
      </c>
      <c r="R4007" t="s">
        <v>30</v>
      </c>
      <c r="S4007">
        <v>24.05</v>
      </c>
      <c r="T4007">
        <v>24.05</v>
      </c>
      <c r="U4007">
        <v>1</v>
      </c>
    </row>
    <row r="4008" spans="1:21" x14ac:dyDescent="0.25">
      <c r="A4008" t="s">
        <v>4040</v>
      </c>
      <c r="B4008">
        <v>1</v>
      </c>
      <c r="C4008">
        <v>0</v>
      </c>
      <c r="D4008">
        <v>1</v>
      </c>
      <c r="E4008">
        <v>1</v>
      </c>
      <c r="F4008">
        <v>72</v>
      </c>
      <c r="G4008">
        <v>1</v>
      </c>
      <c r="H4008" t="s">
        <v>23</v>
      </c>
      <c r="I4008" t="s">
        <v>23</v>
      </c>
      <c r="J4008" t="s">
        <v>44</v>
      </c>
      <c r="K4008" t="s">
        <v>44</v>
      </c>
      <c r="L4008" t="s">
        <v>44</v>
      </c>
      <c r="M4008" t="s">
        <v>44</v>
      </c>
      <c r="N4008" t="s">
        <v>44</v>
      </c>
      <c r="O4008" t="s">
        <v>44</v>
      </c>
      <c r="P4008" t="s">
        <v>45</v>
      </c>
      <c r="Q4008">
        <v>1</v>
      </c>
      <c r="R4008" t="s">
        <v>38</v>
      </c>
      <c r="S4008">
        <v>19.8</v>
      </c>
      <c r="T4008">
        <v>1414.65</v>
      </c>
      <c r="U4008">
        <v>0</v>
      </c>
    </row>
    <row r="4009" spans="1:21" x14ac:dyDescent="0.25">
      <c r="A4009" t="s">
        <v>4041</v>
      </c>
      <c r="B4009">
        <v>1</v>
      </c>
      <c r="C4009">
        <v>0</v>
      </c>
      <c r="D4009">
        <v>1</v>
      </c>
      <c r="E4009">
        <v>0</v>
      </c>
      <c r="F4009">
        <v>55</v>
      </c>
      <c r="G4009">
        <v>1</v>
      </c>
      <c r="H4009" t="s">
        <v>22</v>
      </c>
      <c r="I4009" t="s">
        <v>23</v>
      </c>
      <c r="J4009" t="s">
        <v>44</v>
      </c>
      <c r="K4009" t="s">
        <v>44</v>
      </c>
      <c r="L4009" t="s">
        <v>44</v>
      </c>
      <c r="M4009" t="s">
        <v>44</v>
      </c>
      <c r="N4009" t="s">
        <v>44</v>
      </c>
      <c r="O4009" t="s">
        <v>44</v>
      </c>
      <c r="P4009" t="s">
        <v>45</v>
      </c>
      <c r="Q4009">
        <v>0</v>
      </c>
      <c r="R4009" t="s">
        <v>33</v>
      </c>
      <c r="S4009">
        <v>25.7</v>
      </c>
      <c r="T4009">
        <v>1443.65</v>
      </c>
      <c r="U4009">
        <v>0</v>
      </c>
    </row>
    <row r="4010" spans="1:21" x14ac:dyDescent="0.25">
      <c r="A4010" t="s">
        <v>4042</v>
      </c>
      <c r="B4010">
        <v>0</v>
      </c>
      <c r="C4010">
        <v>0</v>
      </c>
      <c r="D4010">
        <v>1</v>
      </c>
      <c r="E4010">
        <v>1</v>
      </c>
      <c r="F4010">
        <v>51</v>
      </c>
      <c r="G4010">
        <v>0</v>
      </c>
      <c r="H4010" t="s">
        <v>24</v>
      </c>
      <c r="I4010" t="s">
        <v>25</v>
      </c>
      <c r="J4010" t="s">
        <v>23</v>
      </c>
      <c r="K4010" t="s">
        <v>23</v>
      </c>
      <c r="L4010" t="s">
        <v>22</v>
      </c>
      <c r="M4010" t="s">
        <v>22</v>
      </c>
      <c r="N4010" t="s">
        <v>22</v>
      </c>
      <c r="O4010" t="s">
        <v>22</v>
      </c>
      <c r="P4010" t="s">
        <v>29</v>
      </c>
      <c r="Q4010">
        <v>1</v>
      </c>
      <c r="R4010" t="s">
        <v>27</v>
      </c>
      <c r="S4010">
        <v>56.15</v>
      </c>
      <c r="T4010">
        <v>2898.95</v>
      </c>
      <c r="U4010">
        <v>0</v>
      </c>
    </row>
    <row r="4011" spans="1:21" x14ac:dyDescent="0.25">
      <c r="A4011" t="s">
        <v>4043</v>
      </c>
      <c r="B4011">
        <v>1</v>
      </c>
      <c r="C4011">
        <v>0</v>
      </c>
      <c r="D4011">
        <v>0</v>
      </c>
      <c r="E4011">
        <v>0</v>
      </c>
      <c r="F4011">
        <v>63</v>
      </c>
      <c r="G4011">
        <v>1</v>
      </c>
      <c r="H4011" t="s">
        <v>23</v>
      </c>
      <c r="I4011" t="s">
        <v>25</v>
      </c>
      <c r="J4011" t="s">
        <v>22</v>
      </c>
      <c r="K4011" t="s">
        <v>22</v>
      </c>
      <c r="L4011" t="s">
        <v>22</v>
      </c>
      <c r="M4011" t="s">
        <v>22</v>
      </c>
      <c r="N4011" t="s">
        <v>22</v>
      </c>
      <c r="O4011" t="s">
        <v>22</v>
      </c>
      <c r="P4011" t="s">
        <v>45</v>
      </c>
      <c r="Q4011">
        <v>1</v>
      </c>
      <c r="R4011" t="s">
        <v>33</v>
      </c>
      <c r="S4011">
        <v>86.7</v>
      </c>
      <c r="T4011">
        <v>5309.5</v>
      </c>
      <c r="U4011">
        <v>0</v>
      </c>
    </row>
    <row r="4012" spans="1:21" x14ac:dyDescent="0.25">
      <c r="A4012" t="s">
        <v>4044</v>
      </c>
      <c r="B4012">
        <v>0</v>
      </c>
      <c r="C4012">
        <v>0</v>
      </c>
      <c r="D4012">
        <v>0</v>
      </c>
      <c r="E4012">
        <v>0</v>
      </c>
      <c r="F4012">
        <v>1</v>
      </c>
      <c r="G4012">
        <v>1</v>
      </c>
      <c r="H4012" t="s">
        <v>23</v>
      </c>
      <c r="I4012" t="s">
        <v>23</v>
      </c>
      <c r="J4012" t="s">
        <v>44</v>
      </c>
      <c r="K4012" t="s">
        <v>44</v>
      </c>
      <c r="L4012" t="s">
        <v>44</v>
      </c>
      <c r="M4012" t="s">
        <v>44</v>
      </c>
      <c r="N4012" t="s">
        <v>44</v>
      </c>
      <c r="O4012" t="s">
        <v>44</v>
      </c>
      <c r="P4012" t="s">
        <v>26</v>
      </c>
      <c r="Q4012">
        <v>0</v>
      </c>
      <c r="R4012" t="s">
        <v>30</v>
      </c>
      <c r="S4012">
        <v>20.399999999999999</v>
      </c>
      <c r="T4012">
        <v>20.399999999999999</v>
      </c>
      <c r="U4012">
        <v>0</v>
      </c>
    </row>
    <row r="4013" spans="1:21" x14ac:dyDescent="0.25">
      <c r="A4013" t="s">
        <v>4045</v>
      </c>
      <c r="B4013">
        <v>0</v>
      </c>
      <c r="C4013">
        <v>0</v>
      </c>
      <c r="D4013">
        <v>1</v>
      </c>
      <c r="E4013">
        <v>1</v>
      </c>
      <c r="F4013">
        <v>23</v>
      </c>
      <c r="G4013">
        <v>1</v>
      </c>
      <c r="H4013" t="s">
        <v>23</v>
      </c>
      <c r="I4013" t="s">
        <v>23</v>
      </c>
      <c r="J4013" t="s">
        <v>44</v>
      </c>
      <c r="K4013" t="s">
        <v>44</v>
      </c>
      <c r="L4013" t="s">
        <v>44</v>
      </c>
      <c r="M4013" t="s">
        <v>44</v>
      </c>
      <c r="N4013" t="s">
        <v>44</v>
      </c>
      <c r="O4013" t="s">
        <v>44</v>
      </c>
      <c r="P4013" t="s">
        <v>45</v>
      </c>
      <c r="Q4013">
        <v>1</v>
      </c>
      <c r="R4013" t="s">
        <v>30</v>
      </c>
      <c r="S4013">
        <v>19.649999999999999</v>
      </c>
      <c r="T4013">
        <v>451.55</v>
      </c>
      <c r="U4013">
        <v>0</v>
      </c>
    </row>
    <row r="4014" spans="1:21" x14ac:dyDescent="0.25">
      <c r="A4014" t="s">
        <v>4046</v>
      </c>
      <c r="B4014">
        <v>0</v>
      </c>
      <c r="C4014">
        <v>0</v>
      </c>
      <c r="D4014">
        <v>0</v>
      </c>
      <c r="E4014">
        <v>0</v>
      </c>
      <c r="F4014">
        <v>1</v>
      </c>
      <c r="G4014">
        <v>1</v>
      </c>
      <c r="H4014" t="s">
        <v>23</v>
      </c>
      <c r="I4014" t="s">
        <v>25</v>
      </c>
      <c r="J4014" t="s">
        <v>23</v>
      </c>
      <c r="K4014" t="s">
        <v>22</v>
      </c>
      <c r="L4014" t="s">
        <v>23</v>
      </c>
      <c r="M4014" t="s">
        <v>23</v>
      </c>
      <c r="N4014" t="s">
        <v>23</v>
      </c>
      <c r="O4014" t="s">
        <v>23</v>
      </c>
      <c r="P4014" t="s">
        <v>26</v>
      </c>
      <c r="Q4014">
        <v>0</v>
      </c>
      <c r="R4014" t="s">
        <v>27</v>
      </c>
      <c r="S4014">
        <v>50.55</v>
      </c>
      <c r="T4014">
        <v>50.55</v>
      </c>
      <c r="U4014">
        <v>1</v>
      </c>
    </row>
    <row r="4015" spans="1:21" x14ac:dyDescent="0.25">
      <c r="A4015" t="s">
        <v>4047</v>
      </c>
      <c r="B4015">
        <v>0</v>
      </c>
      <c r="C4015">
        <v>0</v>
      </c>
      <c r="D4015">
        <v>0</v>
      </c>
      <c r="E4015">
        <v>0</v>
      </c>
      <c r="F4015">
        <v>2</v>
      </c>
      <c r="G4015">
        <v>1</v>
      </c>
      <c r="H4015" t="s">
        <v>22</v>
      </c>
      <c r="I4015" t="s">
        <v>25</v>
      </c>
      <c r="J4015" t="s">
        <v>23</v>
      </c>
      <c r="K4015" t="s">
        <v>23</v>
      </c>
      <c r="L4015" t="s">
        <v>23</v>
      </c>
      <c r="M4015" t="s">
        <v>22</v>
      </c>
      <c r="N4015" t="s">
        <v>23</v>
      </c>
      <c r="O4015" t="s">
        <v>23</v>
      </c>
      <c r="P4015" t="s">
        <v>26</v>
      </c>
      <c r="Q4015">
        <v>1</v>
      </c>
      <c r="R4015" t="s">
        <v>30</v>
      </c>
      <c r="S4015">
        <v>54.35</v>
      </c>
      <c r="T4015">
        <v>117.05</v>
      </c>
      <c r="U4015">
        <v>0</v>
      </c>
    </row>
    <row r="4016" spans="1:21" x14ac:dyDescent="0.25">
      <c r="A4016" t="s">
        <v>4048</v>
      </c>
      <c r="B4016">
        <v>0</v>
      </c>
      <c r="C4016">
        <v>1</v>
      </c>
      <c r="D4016">
        <v>0</v>
      </c>
      <c r="E4016">
        <v>0</v>
      </c>
      <c r="F4016">
        <v>52</v>
      </c>
      <c r="G4016">
        <v>1</v>
      </c>
      <c r="H4016" t="s">
        <v>22</v>
      </c>
      <c r="I4016" t="s">
        <v>35</v>
      </c>
      <c r="J4016" t="s">
        <v>22</v>
      </c>
      <c r="K4016" t="s">
        <v>22</v>
      </c>
      <c r="L4016" t="s">
        <v>22</v>
      </c>
      <c r="M4016" t="s">
        <v>23</v>
      </c>
      <c r="N4016" t="s">
        <v>22</v>
      </c>
      <c r="O4016" t="s">
        <v>22</v>
      </c>
      <c r="P4016" t="s">
        <v>26</v>
      </c>
      <c r="Q4016">
        <v>0</v>
      </c>
      <c r="R4016" t="s">
        <v>38</v>
      </c>
      <c r="S4016">
        <v>108.1</v>
      </c>
      <c r="T4016">
        <v>5839.3</v>
      </c>
      <c r="U4016">
        <v>0</v>
      </c>
    </row>
    <row r="4017" spans="1:21" x14ac:dyDescent="0.25">
      <c r="A4017" t="s">
        <v>4049</v>
      </c>
      <c r="B4017">
        <v>0</v>
      </c>
      <c r="C4017">
        <v>0</v>
      </c>
      <c r="D4017">
        <v>0</v>
      </c>
      <c r="E4017">
        <v>0</v>
      </c>
      <c r="F4017">
        <v>36</v>
      </c>
      <c r="G4017">
        <v>1</v>
      </c>
      <c r="H4017" t="s">
        <v>22</v>
      </c>
      <c r="I4017" t="s">
        <v>25</v>
      </c>
      <c r="J4017" t="s">
        <v>22</v>
      </c>
      <c r="K4017" t="s">
        <v>23</v>
      </c>
      <c r="L4017" t="s">
        <v>23</v>
      </c>
      <c r="M4017" t="s">
        <v>23</v>
      </c>
      <c r="N4017" t="s">
        <v>23</v>
      </c>
      <c r="O4017" t="s">
        <v>23</v>
      </c>
      <c r="P4017" t="s">
        <v>29</v>
      </c>
      <c r="Q4017">
        <v>0</v>
      </c>
      <c r="R4017" t="s">
        <v>30</v>
      </c>
      <c r="S4017">
        <v>54.45</v>
      </c>
      <c r="T4017">
        <v>1893.5</v>
      </c>
      <c r="U4017">
        <v>0</v>
      </c>
    </row>
    <row r="4018" spans="1:21" x14ac:dyDescent="0.25">
      <c r="A4018" t="s">
        <v>4050</v>
      </c>
      <c r="B4018">
        <v>0</v>
      </c>
      <c r="C4018">
        <v>0</v>
      </c>
      <c r="D4018">
        <v>0</v>
      </c>
      <c r="E4018">
        <v>0</v>
      </c>
      <c r="F4018">
        <v>1</v>
      </c>
      <c r="G4018">
        <v>1</v>
      </c>
      <c r="H4018" t="s">
        <v>23</v>
      </c>
      <c r="I4018" t="s">
        <v>25</v>
      </c>
      <c r="J4018" t="s">
        <v>23</v>
      </c>
      <c r="K4018" t="s">
        <v>23</v>
      </c>
      <c r="L4018" t="s">
        <v>23</v>
      </c>
      <c r="M4018" t="s">
        <v>23</v>
      </c>
      <c r="N4018" t="s">
        <v>23</v>
      </c>
      <c r="O4018" t="s">
        <v>23</v>
      </c>
      <c r="P4018" t="s">
        <v>26</v>
      </c>
      <c r="Q4018">
        <v>0</v>
      </c>
      <c r="R4018" t="s">
        <v>30</v>
      </c>
      <c r="S4018">
        <v>45.35</v>
      </c>
      <c r="T4018">
        <v>45.35</v>
      </c>
      <c r="U4018">
        <v>0</v>
      </c>
    </row>
    <row r="4019" spans="1:21" x14ac:dyDescent="0.25">
      <c r="A4019" t="s">
        <v>4051</v>
      </c>
      <c r="B4019">
        <v>0</v>
      </c>
      <c r="C4019">
        <v>0</v>
      </c>
      <c r="D4019">
        <v>0</v>
      </c>
      <c r="E4019">
        <v>0</v>
      </c>
      <c r="F4019">
        <v>28</v>
      </c>
      <c r="G4019">
        <v>1</v>
      </c>
      <c r="H4019" t="s">
        <v>22</v>
      </c>
      <c r="I4019" t="s">
        <v>25</v>
      </c>
      <c r="J4019" t="s">
        <v>22</v>
      </c>
      <c r="K4019" t="s">
        <v>23</v>
      </c>
      <c r="L4019" t="s">
        <v>22</v>
      </c>
      <c r="M4019" t="s">
        <v>23</v>
      </c>
      <c r="N4019" t="s">
        <v>23</v>
      </c>
      <c r="O4019" t="s">
        <v>23</v>
      </c>
      <c r="P4019" t="s">
        <v>29</v>
      </c>
      <c r="Q4019">
        <v>0</v>
      </c>
      <c r="R4019" t="s">
        <v>30</v>
      </c>
      <c r="S4019">
        <v>59</v>
      </c>
      <c r="T4019">
        <v>1654.45</v>
      </c>
      <c r="U4019">
        <v>0</v>
      </c>
    </row>
    <row r="4020" spans="1:21" x14ac:dyDescent="0.25">
      <c r="A4020" t="s">
        <v>4052</v>
      </c>
      <c r="B4020">
        <v>0</v>
      </c>
      <c r="C4020">
        <v>0</v>
      </c>
      <c r="D4020">
        <v>1</v>
      </c>
      <c r="E4020">
        <v>1</v>
      </c>
      <c r="F4020">
        <v>7</v>
      </c>
      <c r="G4020">
        <v>1</v>
      </c>
      <c r="H4020" t="s">
        <v>23</v>
      </c>
      <c r="I4020" t="s">
        <v>25</v>
      </c>
      <c r="J4020" t="s">
        <v>22</v>
      </c>
      <c r="K4020" t="s">
        <v>22</v>
      </c>
      <c r="L4020" t="s">
        <v>22</v>
      </c>
      <c r="M4020" t="s">
        <v>23</v>
      </c>
      <c r="N4020" t="s">
        <v>22</v>
      </c>
      <c r="O4020" t="s">
        <v>23</v>
      </c>
      <c r="P4020" t="s">
        <v>29</v>
      </c>
      <c r="Q4020">
        <v>0</v>
      </c>
      <c r="R4020" t="s">
        <v>27</v>
      </c>
      <c r="S4020">
        <v>69.45</v>
      </c>
      <c r="T4020">
        <v>477.05</v>
      </c>
      <c r="U4020">
        <v>0</v>
      </c>
    </row>
    <row r="4021" spans="1:21" x14ac:dyDescent="0.25">
      <c r="A4021" t="s">
        <v>4053</v>
      </c>
      <c r="B4021">
        <v>1</v>
      </c>
      <c r="C4021">
        <v>0</v>
      </c>
      <c r="D4021">
        <v>0</v>
      </c>
      <c r="E4021">
        <v>0</v>
      </c>
      <c r="F4021">
        <v>14</v>
      </c>
      <c r="G4021">
        <v>1</v>
      </c>
      <c r="H4021" t="s">
        <v>22</v>
      </c>
      <c r="I4021" t="s">
        <v>35</v>
      </c>
      <c r="J4021" t="s">
        <v>23</v>
      </c>
      <c r="K4021" t="s">
        <v>22</v>
      </c>
      <c r="L4021" t="s">
        <v>23</v>
      </c>
      <c r="M4021" t="s">
        <v>23</v>
      </c>
      <c r="N4021" t="s">
        <v>22</v>
      </c>
      <c r="O4021" t="s">
        <v>22</v>
      </c>
      <c r="P4021" t="s">
        <v>26</v>
      </c>
      <c r="Q4021">
        <v>1</v>
      </c>
      <c r="R4021" t="s">
        <v>27</v>
      </c>
      <c r="S4021">
        <v>100.55</v>
      </c>
      <c r="T4021">
        <v>1415.55</v>
      </c>
      <c r="U4021">
        <v>1</v>
      </c>
    </row>
    <row r="4022" spans="1:21" x14ac:dyDescent="0.25">
      <c r="A4022" t="s">
        <v>4054</v>
      </c>
      <c r="B4022">
        <v>1</v>
      </c>
      <c r="C4022">
        <v>1</v>
      </c>
      <c r="D4022">
        <v>1</v>
      </c>
      <c r="E4022">
        <v>0</v>
      </c>
      <c r="F4022">
        <v>72</v>
      </c>
      <c r="G4022">
        <v>0</v>
      </c>
      <c r="H4022" t="s">
        <v>24</v>
      </c>
      <c r="I4022" t="s">
        <v>25</v>
      </c>
      <c r="J4022" t="s">
        <v>22</v>
      </c>
      <c r="K4022" t="s">
        <v>22</v>
      </c>
      <c r="L4022" t="s">
        <v>22</v>
      </c>
      <c r="M4022" t="s">
        <v>22</v>
      </c>
      <c r="N4022" t="s">
        <v>22</v>
      </c>
      <c r="O4022" t="s">
        <v>22</v>
      </c>
      <c r="P4022" t="s">
        <v>45</v>
      </c>
      <c r="Q4022">
        <v>1</v>
      </c>
      <c r="R4022" t="s">
        <v>38</v>
      </c>
      <c r="S4022">
        <v>64.95</v>
      </c>
      <c r="T4022">
        <v>4546</v>
      </c>
      <c r="U4022">
        <v>0</v>
      </c>
    </row>
    <row r="4023" spans="1:21" x14ac:dyDescent="0.25">
      <c r="A4023" t="s">
        <v>4055</v>
      </c>
      <c r="B4023">
        <v>0</v>
      </c>
      <c r="C4023">
        <v>0</v>
      </c>
      <c r="D4023">
        <v>1</v>
      </c>
      <c r="E4023">
        <v>1</v>
      </c>
      <c r="F4023">
        <v>1</v>
      </c>
      <c r="G4023">
        <v>1</v>
      </c>
      <c r="H4023" t="s">
        <v>23</v>
      </c>
      <c r="I4023" t="s">
        <v>23</v>
      </c>
      <c r="J4023" t="s">
        <v>44</v>
      </c>
      <c r="K4023" t="s">
        <v>44</v>
      </c>
      <c r="L4023" t="s">
        <v>44</v>
      </c>
      <c r="M4023" t="s">
        <v>44</v>
      </c>
      <c r="N4023" t="s">
        <v>44</v>
      </c>
      <c r="O4023" t="s">
        <v>44</v>
      </c>
      <c r="P4023" t="s">
        <v>26</v>
      </c>
      <c r="Q4023">
        <v>1</v>
      </c>
      <c r="R4023" t="s">
        <v>30</v>
      </c>
      <c r="S4023">
        <v>20.5</v>
      </c>
      <c r="T4023">
        <v>20.5</v>
      </c>
      <c r="U4023">
        <v>1</v>
      </c>
    </row>
    <row r="4024" spans="1:21" x14ac:dyDescent="0.25">
      <c r="A4024" t="s">
        <v>4056</v>
      </c>
      <c r="B4024">
        <v>0</v>
      </c>
      <c r="C4024">
        <v>0</v>
      </c>
      <c r="D4024">
        <v>0</v>
      </c>
      <c r="E4024">
        <v>0</v>
      </c>
      <c r="F4024">
        <v>10</v>
      </c>
      <c r="G4024">
        <v>1</v>
      </c>
      <c r="H4024" t="s">
        <v>23</v>
      </c>
      <c r="I4024" t="s">
        <v>23</v>
      </c>
      <c r="J4024" t="s">
        <v>44</v>
      </c>
      <c r="K4024" t="s">
        <v>44</v>
      </c>
      <c r="L4024" t="s">
        <v>44</v>
      </c>
      <c r="M4024" t="s">
        <v>44</v>
      </c>
      <c r="N4024" t="s">
        <v>44</v>
      </c>
      <c r="O4024" t="s">
        <v>44</v>
      </c>
      <c r="P4024" t="s">
        <v>26</v>
      </c>
      <c r="Q4024">
        <v>0</v>
      </c>
      <c r="R4024" t="s">
        <v>30</v>
      </c>
      <c r="S4024">
        <v>18.850000000000001</v>
      </c>
      <c r="T4024">
        <v>163.19999999999999</v>
      </c>
      <c r="U4024">
        <v>0</v>
      </c>
    </row>
    <row r="4025" spans="1:21" x14ac:dyDescent="0.25">
      <c r="A4025" t="s">
        <v>4057</v>
      </c>
      <c r="B4025">
        <v>1</v>
      </c>
      <c r="C4025">
        <v>0</v>
      </c>
      <c r="D4025">
        <v>0</v>
      </c>
      <c r="E4025">
        <v>0</v>
      </c>
      <c r="F4025">
        <v>42</v>
      </c>
      <c r="G4025">
        <v>1</v>
      </c>
      <c r="H4025" t="s">
        <v>23</v>
      </c>
      <c r="I4025" t="s">
        <v>23</v>
      </c>
      <c r="J4025" t="s">
        <v>44</v>
      </c>
      <c r="K4025" t="s">
        <v>44</v>
      </c>
      <c r="L4025" t="s">
        <v>44</v>
      </c>
      <c r="M4025" t="s">
        <v>44</v>
      </c>
      <c r="N4025" t="s">
        <v>44</v>
      </c>
      <c r="O4025" t="s">
        <v>44</v>
      </c>
      <c r="P4025" t="s">
        <v>29</v>
      </c>
      <c r="Q4025">
        <v>0</v>
      </c>
      <c r="R4025" t="s">
        <v>33</v>
      </c>
      <c r="S4025">
        <v>19.8</v>
      </c>
      <c r="T4025">
        <v>849.9</v>
      </c>
      <c r="U4025">
        <v>0</v>
      </c>
    </row>
    <row r="4026" spans="1:21" x14ac:dyDescent="0.25">
      <c r="A4026" t="s">
        <v>4058</v>
      </c>
      <c r="B4026">
        <v>0</v>
      </c>
      <c r="C4026">
        <v>0</v>
      </c>
      <c r="D4026">
        <v>0</v>
      </c>
      <c r="E4026">
        <v>0</v>
      </c>
      <c r="F4026">
        <v>7</v>
      </c>
      <c r="G4026">
        <v>0</v>
      </c>
      <c r="H4026" t="s">
        <v>24</v>
      </c>
      <c r="I4026" t="s">
        <v>25</v>
      </c>
      <c r="J4026" t="s">
        <v>23</v>
      </c>
      <c r="K4026" t="s">
        <v>23</v>
      </c>
      <c r="L4026" t="s">
        <v>23</v>
      </c>
      <c r="M4026" t="s">
        <v>23</v>
      </c>
      <c r="N4026" t="s">
        <v>23</v>
      </c>
      <c r="O4026" t="s">
        <v>23</v>
      </c>
      <c r="P4026" t="s">
        <v>26</v>
      </c>
      <c r="Q4026">
        <v>0</v>
      </c>
      <c r="R4026" t="s">
        <v>33</v>
      </c>
      <c r="S4026">
        <v>25.05</v>
      </c>
      <c r="T4026">
        <v>189.95</v>
      </c>
      <c r="U4026">
        <v>0</v>
      </c>
    </row>
    <row r="4027" spans="1:21" x14ac:dyDescent="0.25">
      <c r="A4027" t="s">
        <v>4059</v>
      </c>
      <c r="B4027">
        <v>1</v>
      </c>
      <c r="C4027">
        <v>0</v>
      </c>
      <c r="D4027">
        <v>0</v>
      </c>
      <c r="E4027">
        <v>0</v>
      </c>
      <c r="F4027">
        <v>4</v>
      </c>
      <c r="G4027">
        <v>1</v>
      </c>
      <c r="H4027" t="s">
        <v>23</v>
      </c>
      <c r="I4027" t="s">
        <v>35</v>
      </c>
      <c r="J4027" t="s">
        <v>23</v>
      </c>
      <c r="K4027" t="s">
        <v>23</v>
      </c>
      <c r="L4027" t="s">
        <v>22</v>
      </c>
      <c r="M4027" t="s">
        <v>23</v>
      </c>
      <c r="N4027" t="s">
        <v>23</v>
      </c>
      <c r="O4027" t="s">
        <v>23</v>
      </c>
      <c r="P4027" t="s">
        <v>26</v>
      </c>
      <c r="Q4027">
        <v>1</v>
      </c>
      <c r="R4027" t="s">
        <v>33</v>
      </c>
      <c r="S4027">
        <v>74.8</v>
      </c>
      <c r="T4027">
        <v>321.89999999999998</v>
      </c>
      <c r="U4027">
        <v>1</v>
      </c>
    </row>
    <row r="4028" spans="1:21" x14ac:dyDescent="0.25">
      <c r="A4028" t="s">
        <v>4060</v>
      </c>
      <c r="B4028">
        <v>1</v>
      </c>
      <c r="C4028">
        <v>0</v>
      </c>
      <c r="D4028">
        <v>1</v>
      </c>
      <c r="E4028">
        <v>1</v>
      </c>
      <c r="F4028">
        <v>72</v>
      </c>
      <c r="G4028">
        <v>1</v>
      </c>
      <c r="H4028" t="s">
        <v>22</v>
      </c>
      <c r="I4028" t="s">
        <v>35</v>
      </c>
      <c r="J4028" t="s">
        <v>22</v>
      </c>
      <c r="K4028" t="s">
        <v>22</v>
      </c>
      <c r="L4028" t="s">
        <v>22</v>
      </c>
      <c r="M4028" t="s">
        <v>22</v>
      </c>
      <c r="N4028" t="s">
        <v>22</v>
      </c>
      <c r="O4028" t="s">
        <v>22</v>
      </c>
      <c r="P4028" t="s">
        <v>45</v>
      </c>
      <c r="Q4028">
        <v>1</v>
      </c>
      <c r="R4028" t="s">
        <v>38</v>
      </c>
      <c r="S4028">
        <v>114.3</v>
      </c>
      <c r="T4028">
        <v>8058.55</v>
      </c>
      <c r="U4028">
        <v>0</v>
      </c>
    </row>
    <row r="4029" spans="1:21" x14ac:dyDescent="0.25">
      <c r="A4029" t="s">
        <v>4061</v>
      </c>
      <c r="B4029">
        <v>0</v>
      </c>
      <c r="C4029">
        <v>0</v>
      </c>
      <c r="D4029">
        <v>1</v>
      </c>
      <c r="E4029">
        <v>0</v>
      </c>
      <c r="F4029">
        <v>20</v>
      </c>
      <c r="G4029">
        <v>0</v>
      </c>
      <c r="H4029" t="s">
        <v>24</v>
      </c>
      <c r="I4029" t="s">
        <v>25</v>
      </c>
      <c r="J4029" t="s">
        <v>23</v>
      </c>
      <c r="K4029" t="s">
        <v>23</v>
      </c>
      <c r="L4029" t="s">
        <v>23</v>
      </c>
      <c r="M4029" t="s">
        <v>23</v>
      </c>
      <c r="N4029" t="s">
        <v>23</v>
      </c>
      <c r="O4029" t="s">
        <v>23</v>
      </c>
      <c r="P4029" t="s">
        <v>26</v>
      </c>
      <c r="Q4029">
        <v>1</v>
      </c>
      <c r="R4029" t="s">
        <v>27</v>
      </c>
      <c r="S4029">
        <v>24.45</v>
      </c>
      <c r="T4029">
        <v>482.8</v>
      </c>
      <c r="U4029">
        <v>1</v>
      </c>
    </row>
    <row r="4030" spans="1:21" x14ac:dyDescent="0.25">
      <c r="A4030" t="s">
        <v>4062</v>
      </c>
      <c r="B4030">
        <v>1</v>
      </c>
      <c r="C4030">
        <v>0</v>
      </c>
      <c r="D4030">
        <v>0</v>
      </c>
      <c r="E4030">
        <v>0</v>
      </c>
      <c r="F4030">
        <v>63</v>
      </c>
      <c r="G4030">
        <v>1</v>
      </c>
      <c r="H4030" t="s">
        <v>23</v>
      </c>
      <c r="I4030" t="s">
        <v>35</v>
      </c>
      <c r="J4030" t="s">
        <v>22</v>
      </c>
      <c r="K4030" t="s">
        <v>22</v>
      </c>
      <c r="L4030" t="s">
        <v>22</v>
      </c>
      <c r="M4030" t="s">
        <v>22</v>
      </c>
      <c r="N4030" t="s">
        <v>22</v>
      </c>
      <c r="O4030" t="s">
        <v>22</v>
      </c>
      <c r="P4030" t="s">
        <v>45</v>
      </c>
      <c r="Q4030">
        <v>0</v>
      </c>
      <c r="R4030" t="s">
        <v>38</v>
      </c>
      <c r="S4030">
        <v>109.2</v>
      </c>
      <c r="T4030">
        <v>7049.75</v>
      </c>
      <c r="U4030">
        <v>0</v>
      </c>
    </row>
    <row r="4031" spans="1:21" x14ac:dyDescent="0.25">
      <c r="A4031" t="s">
        <v>4063</v>
      </c>
      <c r="B4031">
        <v>0</v>
      </c>
      <c r="C4031">
        <v>0</v>
      </c>
      <c r="D4031">
        <v>0</v>
      </c>
      <c r="E4031">
        <v>0</v>
      </c>
      <c r="F4031">
        <v>56</v>
      </c>
      <c r="G4031">
        <v>0</v>
      </c>
      <c r="H4031" t="s">
        <v>24</v>
      </c>
      <c r="I4031" t="s">
        <v>25</v>
      </c>
      <c r="J4031" t="s">
        <v>22</v>
      </c>
      <c r="K4031" t="s">
        <v>22</v>
      </c>
      <c r="L4031" t="s">
        <v>22</v>
      </c>
      <c r="M4031" t="s">
        <v>22</v>
      </c>
      <c r="N4031" t="s">
        <v>23</v>
      </c>
      <c r="O4031" t="s">
        <v>23</v>
      </c>
      <c r="P4031" t="s">
        <v>45</v>
      </c>
      <c r="Q4031">
        <v>0</v>
      </c>
      <c r="R4031" t="s">
        <v>33</v>
      </c>
      <c r="S4031">
        <v>45.05</v>
      </c>
      <c r="T4031">
        <v>2560.1</v>
      </c>
      <c r="U4031">
        <v>0</v>
      </c>
    </row>
    <row r="4032" spans="1:21" x14ac:dyDescent="0.25">
      <c r="A4032" t="s">
        <v>4064</v>
      </c>
      <c r="B4032">
        <v>0</v>
      </c>
      <c r="C4032">
        <v>0</v>
      </c>
      <c r="D4032">
        <v>0</v>
      </c>
      <c r="E4032">
        <v>1</v>
      </c>
      <c r="F4032">
        <v>5</v>
      </c>
      <c r="G4032">
        <v>1</v>
      </c>
      <c r="H4032" t="s">
        <v>23</v>
      </c>
      <c r="I4032" t="s">
        <v>25</v>
      </c>
      <c r="J4032" t="s">
        <v>23</v>
      </c>
      <c r="K4032" t="s">
        <v>23</v>
      </c>
      <c r="L4032" t="s">
        <v>23</v>
      </c>
      <c r="M4032" t="s">
        <v>22</v>
      </c>
      <c r="N4032" t="s">
        <v>23</v>
      </c>
      <c r="O4032" t="s">
        <v>23</v>
      </c>
      <c r="P4032" t="s">
        <v>26</v>
      </c>
      <c r="Q4032">
        <v>1</v>
      </c>
      <c r="R4032" t="s">
        <v>30</v>
      </c>
      <c r="S4032">
        <v>51</v>
      </c>
      <c r="T4032">
        <v>286.8</v>
      </c>
      <c r="U4032">
        <v>0</v>
      </c>
    </row>
    <row r="4033" spans="1:21" x14ac:dyDescent="0.25">
      <c r="A4033" t="s">
        <v>4065</v>
      </c>
      <c r="B4033">
        <v>0</v>
      </c>
      <c r="C4033">
        <v>0</v>
      </c>
      <c r="D4033">
        <v>1</v>
      </c>
      <c r="E4033">
        <v>0</v>
      </c>
      <c r="F4033">
        <v>72</v>
      </c>
      <c r="G4033">
        <v>1</v>
      </c>
      <c r="H4033" t="s">
        <v>22</v>
      </c>
      <c r="I4033" t="s">
        <v>35</v>
      </c>
      <c r="J4033" t="s">
        <v>23</v>
      </c>
      <c r="K4033" t="s">
        <v>22</v>
      </c>
      <c r="L4033" t="s">
        <v>22</v>
      </c>
      <c r="M4033" t="s">
        <v>22</v>
      </c>
      <c r="N4033" t="s">
        <v>22</v>
      </c>
      <c r="O4033" t="s">
        <v>22</v>
      </c>
      <c r="P4033" t="s">
        <v>45</v>
      </c>
      <c r="Q4033">
        <v>1</v>
      </c>
      <c r="R4033" t="s">
        <v>33</v>
      </c>
      <c r="S4033">
        <v>110.45</v>
      </c>
      <c r="T4033">
        <v>7982.5</v>
      </c>
      <c r="U4033">
        <v>0</v>
      </c>
    </row>
    <row r="4034" spans="1:21" x14ac:dyDescent="0.25">
      <c r="A4034" t="s">
        <v>4066</v>
      </c>
      <c r="B4034">
        <v>1</v>
      </c>
      <c r="C4034">
        <v>1</v>
      </c>
      <c r="D4034">
        <v>1</v>
      </c>
      <c r="E4034">
        <v>1</v>
      </c>
      <c r="F4034">
        <v>68</v>
      </c>
      <c r="G4034">
        <v>1</v>
      </c>
      <c r="H4034" t="s">
        <v>22</v>
      </c>
      <c r="I4034" t="s">
        <v>35</v>
      </c>
      <c r="J4034" t="s">
        <v>23</v>
      </c>
      <c r="K4034" t="s">
        <v>22</v>
      </c>
      <c r="L4034" t="s">
        <v>22</v>
      </c>
      <c r="M4034" t="s">
        <v>23</v>
      </c>
      <c r="N4034" t="s">
        <v>23</v>
      </c>
      <c r="O4034" t="s">
        <v>23</v>
      </c>
      <c r="P4034" t="s">
        <v>26</v>
      </c>
      <c r="Q4034">
        <v>1</v>
      </c>
      <c r="R4034" t="s">
        <v>27</v>
      </c>
      <c r="S4034">
        <v>84.65</v>
      </c>
      <c r="T4034">
        <v>5683.6</v>
      </c>
      <c r="U4034">
        <v>0</v>
      </c>
    </row>
    <row r="4035" spans="1:21" x14ac:dyDescent="0.25">
      <c r="A4035" t="s">
        <v>4067</v>
      </c>
      <c r="B4035">
        <v>1</v>
      </c>
      <c r="C4035">
        <v>0</v>
      </c>
      <c r="D4035">
        <v>1</v>
      </c>
      <c r="E4035">
        <v>1</v>
      </c>
      <c r="F4035">
        <v>67</v>
      </c>
      <c r="G4035">
        <v>1</v>
      </c>
      <c r="H4035" t="s">
        <v>23</v>
      </c>
      <c r="I4035" t="s">
        <v>25</v>
      </c>
      <c r="J4035" t="s">
        <v>22</v>
      </c>
      <c r="K4035" t="s">
        <v>22</v>
      </c>
      <c r="L4035" t="s">
        <v>23</v>
      </c>
      <c r="M4035" t="s">
        <v>22</v>
      </c>
      <c r="N4035" t="s">
        <v>23</v>
      </c>
      <c r="O4035" t="s">
        <v>23</v>
      </c>
      <c r="P4035" t="s">
        <v>29</v>
      </c>
      <c r="Q4035">
        <v>0</v>
      </c>
      <c r="R4035" t="s">
        <v>30</v>
      </c>
      <c r="S4035">
        <v>60.05</v>
      </c>
      <c r="T4035">
        <v>3994.05</v>
      </c>
      <c r="U4035">
        <v>0</v>
      </c>
    </row>
    <row r="4036" spans="1:21" x14ac:dyDescent="0.25">
      <c r="A4036" t="s">
        <v>4068</v>
      </c>
      <c r="B4036">
        <v>1</v>
      </c>
      <c r="C4036">
        <v>0</v>
      </c>
      <c r="D4036">
        <v>1</v>
      </c>
      <c r="E4036">
        <v>1</v>
      </c>
      <c r="F4036">
        <v>8</v>
      </c>
      <c r="G4036">
        <v>1</v>
      </c>
      <c r="H4036" t="s">
        <v>23</v>
      </c>
      <c r="I4036" t="s">
        <v>25</v>
      </c>
      <c r="J4036" t="s">
        <v>23</v>
      </c>
      <c r="K4036" t="s">
        <v>23</v>
      </c>
      <c r="L4036" t="s">
        <v>23</v>
      </c>
      <c r="M4036" t="s">
        <v>23</v>
      </c>
      <c r="N4036" t="s">
        <v>23</v>
      </c>
      <c r="O4036" t="s">
        <v>23</v>
      </c>
      <c r="P4036" t="s">
        <v>26</v>
      </c>
      <c r="Q4036">
        <v>0</v>
      </c>
      <c r="R4036" t="s">
        <v>33</v>
      </c>
      <c r="S4036">
        <v>44.65</v>
      </c>
      <c r="T4036">
        <v>369.15</v>
      </c>
      <c r="U4036">
        <v>0</v>
      </c>
    </row>
    <row r="4037" spans="1:21" x14ac:dyDescent="0.25">
      <c r="A4037" t="s">
        <v>4069</v>
      </c>
      <c r="B4037">
        <v>1</v>
      </c>
      <c r="C4037">
        <v>0</v>
      </c>
      <c r="D4037">
        <v>1</v>
      </c>
      <c r="E4037">
        <v>1</v>
      </c>
      <c r="F4037">
        <v>52</v>
      </c>
      <c r="G4037">
        <v>1</v>
      </c>
      <c r="H4037" t="s">
        <v>22</v>
      </c>
      <c r="I4037" t="s">
        <v>35</v>
      </c>
      <c r="J4037" t="s">
        <v>23</v>
      </c>
      <c r="K4037" t="s">
        <v>22</v>
      </c>
      <c r="L4037" t="s">
        <v>23</v>
      </c>
      <c r="M4037" t="s">
        <v>22</v>
      </c>
      <c r="N4037" t="s">
        <v>23</v>
      </c>
      <c r="O4037" t="s">
        <v>22</v>
      </c>
      <c r="P4037" t="s">
        <v>26</v>
      </c>
      <c r="Q4037">
        <v>1</v>
      </c>
      <c r="R4037" t="s">
        <v>33</v>
      </c>
      <c r="S4037">
        <v>93.25</v>
      </c>
      <c r="T4037">
        <v>4631.7</v>
      </c>
      <c r="U4037">
        <v>0</v>
      </c>
    </row>
    <row r="4038" spans="1:21" x14ac:dyDescent="0.25">
      <c r="A4038" t="s">
        <v>4070</v>
      </c>
      <c r="B4038">
        <v>0</v>
      </c>
      <c r="C4038">
        <v>0</v>
      </c>
      <c r="D4038">
        <v>1</v>
      </c>
      <c r="E4038">
        <v>1</v>
      </c>
      <c r="F4038">
        <v>18</v>
      </c>
      <c r="G4038">
        <v>1</v>
      </c>
      <c r="H4038" t="s">
        <v>23</v>
      </c>
      <c r="I4038" t="s">
        <v>23</v>
      </c>
      <c r="J4038" t="s">
        <v>44</v>
      </c>
      <c r="K4038" t="s">
        <v>44</v>
      </c>
      <c r="L4038" t="s">
        <v>44</v>
      </c>
      <c r="M4038" t="s">
        <v>44</v>
      </c>
      <c r="N4038" t="s">
        <v>44</v>
      </c>
      <c r="O4038" t="s">
        <v>44</v>
      </c>
      <c r="P4038" t="s">
        <v>26</v>
      </c>
      <c r="Q4038">
        <v>1</v>
      </c>
      <c r="R4038" t="s">
        <v>30</v>
      </c>
      <c r="S4038">
        <v>20.25</v>
      </c>
      <c r="T4038">
        <v>401.95</v>
      </c>
      <c r="U4038">
        <v>0</v>
      </c>
    </row>
    <row r="4039" spans="1:21" x14ac:dyDescent="0.25">
      <c r="A4039" t="s">
        <v>4071</v>
      </c>
      <c r="B4039">
        <v>0</v>
      </c>
      <c r="C4039">
        <v>0</v>
      </c>
      <c r="D4039">
        <v>1</v>
      </c>
      <c r="E4039">
        <v>1</v>
      </c>
      <c r="F4039">
        <v>59</v>
      </c>
      <c r="G4039">
        <v>1</v>
      </c>
      <c r="H4039" t="s">
        <v>22</v>
      </c>
      <c r="I4039" t="s">
        <v>23</v>
      </c>
      <c r="J4039" t="s">
        <v>44</v>
      </c>
      <c r="K4039" t="s">
        <v>44</v>
      </c>
      <c r="L4039" t="s">
        <v>44</v>
      </c>
      <c r="M4039" t="s">
        <v>44</v>
      </c>
      <c r="N4039" t="s">
        <v>44</v>
      </c>
      <c r="O4039" t="s">
        <v>44</v>
      </c>
      <c r="P4039" t="s">
        <v>45</v>
      </c>
      <c r="Q4039">
        <v>0</v>
      </c>
      <c r="R4039" t="s">
        <v>30</v>
      </c>
      <c r="S4039">
        <v>25.45</v>
      </c>
      <c r="T4039">
        <v>1534.05</v>
      </c>
      <c r="U4039">
        <v>0</v>
      </c>
    </row>
    <row r="4040" spans="1:21" x14ac:dyDescent="0.25">
      <c r="A4040" t="s">
        <v>4072</v>
      </c>
      <c r="B4040">
        <v>0</v>
      </c>
      <c r="C4040">
        <v>0</v>
      </c>
      <c r="D4040">
        <v>0</v>
      </c>
      <c r="E4040">
        <v>0</v>
      </c>
      <c r="F4040">
        <v>60</v>
      </c>
      <c r="G4040">
        <v>1</v>
      </c>
      <c r="H4040" t="s">
        <v>23</v>
      </c>
      <c r="I4040" t="s">
        <v>23</v>
      </c>
      <c r="J4040" t="s">
        <v>44</v>
      </c>
      <c r="K4040" t="s">
        <v>44</v>
      </c>
      <c r="L4040" t="s">
        <v>44</v>
      </c>
      <c r="M4040" t="s">
        <v>44</v>
      </c>
      <c r="N4040" t="s">
        <v>44</v>
      </c>
      <c r="O4040" t="s">
        <v>44</v>
      </c>
      <c r="P4040" t="s">
        <v>45</v>
      </c>
      <c r="Q4040">
        <v>0</v>
      </c>
      <c r="R4040" t="s">
        <v>30</v>
      </c>
      <c r="S4040">
        <v>20.6</v>
      </c>
      <c r="T4040">
        <v>1093</v>
      </c>
      <c r="U4040">
        <v>0</v>
      </c>
    </row>
    <row r="4041" spans="1:21" x14ac:dyDescent="0.25">
      <c r="A4041" t="s">
        <v>4073</v>
      </c>
      <c r="B4041">
        <v>1</v>
      </c>
      <c r="C4041">
        <v>0</v>
      </c>
      <c r="D4041">
        <v>0</v>
      </c>
      <c r="E4041">
        <v>0</v>
      </c>
      <c r="F4041">
        <v>7</v>
      </c>
      <c r="G4041">
        <v>1</v>
      </c>
      <c r="H4041" t="s">
        <v>22</v>
      </c>
      <c r="I4041" t="s">
        <v>35</v>
      </c>
      <c r="J4041" t="s">
        <v>23</v>
      </c>
      <c r="K4041" t="s">
        <v>23</v>
      </c>
      <c r="L4041" t="s">
        <v>23</v>
      </c>
      <c r="M4041" t="s">
        <v>23</v>
      </c>
      <c r="N4041" t="s">
        <v>22</v>
      </c>
      <c r="O4041" t="s">
        <v>22</v>
      </c>
      <c r="P4041" t="s">
        <v>26</v>
      </c>
      <c r="Q4041">
        <v>1</v>
      </c>
      <c r="R4041" t="s">
        <v>27</v>
      </c>
      <c r="S4041">
        <v>94.1</v>
      </c>
      <c r="T4041">
        <v>701.3</v>
      </c>
      <c r="U4041">
        <v>0</v>
      </c>
    </row>
    <row r="4042" spans="1:21" x14ac:dyDescent="0.25">
      <c r="A4042" t="s">
        <v>4074</v>
      </c>
      <c r="B4042">
        <v>1</v>
      </c>
      <c r="C4042">
        <v>0</v>
      </c>
      <c r="D4042">
        <v>1</v>
      </c>
      <c r="E4042">
        <v>1</v>
      </c>
      <c r="F4042">
        <v>59</v>
      </c>
      <c r="G4042">
        <v>0</v>
      </c>
      <c r="H4042" t="s">
        <v>24</v>
      </c>
      <c r="I4042" t="s">
        <v>25</v>
      </c>
      <c r="J4042" t="s">
        <v>22</v>
      </c>
      <c r="K4042" t="s">
        <v>23</v>
      </c>
      <c r="L4042" t="s">
        <v>22</v>
      </c>
      <c r="M4042" t="s">
        <v>23</v>
      </c>
      <c r="N4042" t="s">
        <v>23</v>
      </c>
      <c r="O4042" t="s">
        <v>23</v>
      </c>
      <c r="P4042" t="s">
        <v>29</v>
      </c>
      <c r="Q4042">
        <v>0</v>
      </c>
      <c r="R4042" t="s">
        <v>30</v>
      </c>
      <c r="S4042">
        <v>34.799999999999997</v>
      </c>
      <c r="T4042">
        <v>1980.3</v>
      </c>
      <c r="U4042">
        <v>0</v>
      </c>
    </row>
    <row r="4043" spans="1:21" x14ac:dyDescent="0.25">
      <c r="A4043" t="s">
        <v>4075</v>
      </c>
      <c r="B4043">
        <v>1</v>
      </c>
      <c r="C4043">
        <v>0</v>
      </c>
      <c r="D4043">
        <v>0</v>
      </c>
      <c r="E4043">
        <v>0</v>
      </c>
      <c r="F4043">
        <v>46</v>
      </c>
      <c r="G4043">
        <v>0</v>
      </c>
      <c r="H4043" t="s">
        <v>24</v>
      </c>
      <c r="I4043" t="s">
        <v>25</v>
      </c>
      <c r="J4043" t="s">
        <v>22</v>
      </c>
      <c r="K4043" t="s">
        <v>23</v>
      </c>
      <c r="L4043" t="s">
        <v>22</v>
      </c>
      <c r="M4043" t="s">
        <v>22</v>
      </c>
      <c r="N4043" t="s">
        <v>22</v>
      </c>
      <c r="O4043" t="s">
        <v>22</v>
      </c>
      <c r="P4043" t="s">
        <v>45</v>
      </c>
      <c r="Q4043">
        <v>1</v>
      </c>
      <c r="R4043" t="s">
        <v>33</v>
      </c>
      <c r="S4043">
        <v>60.75</v>
      </c>
      <c r="T4043">
        <v>2893.4</v>
      </c>
      <c r="U4043">
        <v>0</v>
      </c>
    </row>
    <row r="4044" spans="1:21" x14ac:dyDescent="0.25">
      <c r="A4044" t="s">
        <v>4076</v>
      </c>
      <c r="B4044">
        <v>1</v>
      </c>
      <c r="C4044">
        <v>0</v>
      </c>
      <c r="D4044">
        <v>0</v>
      </c>
      <c r="E4044">
        <v>0</v>
      </c>
      <c r="F4044">
        <v>5</v>
      </c>
      <c r="G4044">
        <v>1</v>
      </c>
      <c r="H4044" t="s">
        <v>23</v>
      </c>
      <c r="I4044" t="s">
        <v>25</v>
      </c>
      <c r="J4044" t="s">
        <v>23</v>
      </c>
      <c r="K4044" t="s">
        <v>22</v>
      </c>
      <c r="L4044" t="s">
        <v>23</v>
      </c>
      <c r="M4044" t="s">
        <v>23</v>
      </c>
      <c r="N4044" t="s">
        <v>23</v>
      </c>
      <c r="O4044" t="s">
        <v>23</v>
      </c>
      <c r="P4044" t="s">
        <v>26</v>
      </c>
      <c r="Q4044">
        <v>1</v>
      </c>
      <c r="R4044" t="s">
        <v>27</v>
      </c>
      <c r="S4044">
        <v>51.35</v>
      </c>
      <c r="T4044">
        <v>262.3</v>
      </c>
      <c r="U4044">
        <v>0</v>
      </c>
    </row>
    <row r="4045" spans="1:21" x14ac:dyDescent="0.25">
      <c r="A4045" t="s">
        <v>4077</v>
      </c>
      <c r="B4045">
        <v>1</v>
      </c>
      <c r="C4045">
        <v>1</v>
      </c>
      <c r="D4045">
        <v>1</v>
      </c>
      <c r="E4045">
        <v>0</v>
      </c>
      <c r="F4045">
        <v>59</v>
      </c>
      <c r="G4045">
        <v>0</v>
      </c>
      <c r="H4045" t="s">
        <v>24</v>
      </c>
      <c r="I4045" t="s">
        <v>25</v>
      </c>
      <c r="J4045" t="s">
        <v>22</v>
      </c>
      <c r="K4045" t="s">
        <v>23</v>
      </c>
      <c r="L4045" t="s">
        <v>22</v>
      </c>
      <c r="M4045" t="s">
        <v>22</v>
      </c>
      <c r="N4045" t="s">
        <v>22</v>
      </c>
      <c r="O4045" t="s">
        <v>22</v>
      </c>
      <c r="P4045" t="s">
        <v>45</v>
      </c>
      <c r="Q4045">
        <v>1</v>
      </c>
      <c r="R4045" t="s">
        <v>38</v>
      </c>
      <c r="S4045">
        <v>64.05</v>
      </c>
      <c r="T4045">
        <v>3886.85</v>
      </c>
      <c r="U4045">
        <v>0</v>
      </c>
    </row>
    <row r="4046" spans="1:21" x14ac:dyDescent="0.25">
      <c r="A4046" t="s">
        <v>4078</v>
      </c>
      <c r="B4046">
        <v>0</v>
      </c>
      <c r="C4046">
        <v>0</v>
      </c>
      <c r="D4046">
        <v>1</v>
      </c>
      <c r="E4046">
        <v>0</v>
      </c>
      <c r="F4046">
        <v>70</v>
      </c>
      <c r="G4046">
        <v>1</v>
      </c>
      <c r="H4046" t="s">
        <v>22</v>
      </c>
      <c r="I4046" t="s">
        <v>25</v>
      </c>
      <c r="J4046" t="s">
        <v>23</v>
      </c>
      <c r="K4046" t="s">
        <v>22</v>
      </c>
      <c r="L4046" t="s">
        <v>22</v>
      </c>
      <c r="M4046" t="s">
        <v>22</v>
      </c>
      <c r="N4046" t="s">
        <v>22</v>
      </c>
      <c r="O4046" t="s">
        <v>22</v>
      </c>
      <c r="P4046" t="s">
        <v>45</v>
      </c>
      <c r="Q4046">
        <v>1</v>
      </c>
      <c r="R4046" t="s">
        <v>33</v>
      </c>
      <c r="S4046">
        <v>84.8</v>
      </c>
      <c r="T4046">
        <v>5917.55</v>
      </c>
      <c r="U4046">
        <v>0</v>
      </c>
    </row>
    <row r="4047" spans="1:21" x14ac:dyDescent="0.25">
      <c r="A4047" t="s">
        <v>4079</v>
      </c>
      <c r="B4047">
        <v>0</v>
      </c>
      <c r="C4047">
        <v>0</v>
      </c>
      <c r="D4047">
        <v>0</v>
      </c>
      <c r="E4047">
        <v>0</v>
      </c>
      <c r="F4047">
        <v>14</v>
      </c>
      <c r="G4047">
        <v>1</v>
      </c>
      <c r="H4047" t="s">
        <v>23</v>
      </c>
      <c r="I4047" t="s">
        <v>35</v>
      </c>
      <c r="J4047" t="s">
        <v>23</v>
      </c>
      <c r="K4047" t="s">
        <v>23</v>
      </c>
      <c r="L4047" t="s">
        <v>23</v>
      </c>
      <c r="M4047" t="s">
        <v>23</v>
      </c>
      <c r="N4047" t="s">
        <v>23</v>
      </c>
      <c r="O4047" t="s">
        <v>23</v>
      </c>
      <c r="P4047" t="s">
        <v>26</v>
      </c>
      <c r="Q4047">
        <v>1</v>
      </c>
      <c r="R4047" t="s">
        <v>38</v>
      </c>
      <c r="S4047">
        <v>71</v>
      </c>
      <c r="T4047">
        <v>914</v>
      </c>
      <c r="U4047">
        <v>1</v>
      </c>
    </row>
    <row r="4048" spans="1:21" x14ac:dyDescent="0.25">
      <c r="A4048" t="s">
        <v>4080</v>
      </c>
      <c r="B4048">
        <v>0</v>
      </c>
      <c r="C4048">
        <v>0</v>
      </c>
      <c r="D4048">
        <v>0</v>
      </c>
      <c r="E4048">
        <v>0</v>
      </c>
      <c r="F4048">
        <v>44</v>
      </c>
      <c r="G4048">
        <v>1</v>
      </c>
      <c r="H4048" t="s">
        <v>22</v>
      </c>
      <c r="I4048" t="s">
        <v>25</v>
      </c>
      <c r="J4048" t="s">
        <v>23</v>
      </c>
      <c r="K4048" t="s">
        <v>23</v>
      </c>
      <c r="L4048" t="s">
        <v>23</v>
      </c>
      <c r="M4048" t="s">
        <v>23</v>
      </c>
      <c r="N4048" t="s">
        <v>23</v>
      </c>
      <c r="O4048" t="s">
        <v>23</v>
      </c>
      <c r="P4048" t="s">
        <v>26</v>
      </c>
      <c r="Q4048">
        <v>1</v>
      </c>
      <c r="R4048" t="s">
        <v>30</v>
      </c>
      <c r="S4048">
        <v>50.15</v>
      </c>
      <c r="T4048">
        <v>2139.1</v>
      </c>
      <c r="U4048">
        <v>0</v>
      </c>
    </row>
    <row r="4049" spans="1:21" x14ac:dyDescent="0.25">
      <c r="A4049" t="s">
        <v>4081</v>
      </c>
      <c r="B4049">
        <v>0</v>
      </c>
      <c r="C4049">
        <v>0</v>
      </c>
      <c r="D4049">
        <v>1</v>
      </c>
      <c r="E4049">
        <v>0</v>
      </c>
      <c r="F4049">
        <v>64</v>
      </c>
      <c r="G4049">
        <v>1</v>
      </c>
      <c r="H4049" t="s">
        <v>22</v>
      </c>
      <c r="I4049" t="s">
        <v>35</v>
      </c>
      <c r="J4049" t="s">
        <v>22</v>
      </c>
      <c r="K4049" t="s">
        <v>23</v>
      </c>
      <c r="L4049" t="s">
        <v>22</v>
      </c>
      <c r="M4049" t="s">
        <v>23</v>
      </c>
      <c r="N4049" t="s">
        <v>22</v>
      </c>
      <c r="O4049" t="s">
        <v>23</v>
      </c>
      <c r="P4049" t="s">
        <v>45</v>
      </c>
      <c r="Q4049">
        <v>1</v>
      </c>
      <c r="R4049" t="s">
        <v>38</v>
      </c>
      <c r="S4049">
        <v>94.6</v>
      </c>
      <c r="T4049">
        <v>5948.7</v>
      </c>
      <c r="U4049">
        <v>0</v>
      </c>
    </row>
    <row r="4050" spans="1:21" x14ac:dyDescent="0.25">
      <c r="A4050" t="s">
        <v>4082</v>
      </c>
      <c r="B4050">
        <v>0</v>
      </c>
      <c r="C4050">
        <v>0</v>
      </c>
      <c r="D4050">
        <v>1</v>
      </c>
      <c r="E4050">
        <v>1</v>
      </c>
      <c r="F4050">
        <v>58</v>
      </c>
      <c r="G4050">
        <v>0</v>
      </c>
      <c r="H4050" t="s">
        <v>24</v>
      </c>
      <c r="I4050" t="s">
        <v>25</v>
      </c>
      <c r="J4050" t="s">
        <v>22</v>
      </c>
      <c r="K4050" t="s">
        <v>23</v>
      </c>
      <c r="L4050" t="s">
        <v>22</v>
      </c>
      <c r="M4050" t="s">
        <v>22</v>
      </c>
      <c r="N4050" t="s">
        <v>22</v>
      </c>
      <c r="O4050" t="s">
        <v>22</v>
      </c>
      <c r="P4050" t="s">
        <v>45</v>
      </c>
      <c r="Q4050">
        <v>0</v>
      </c>
      <c r="R4050" t="s">
        <v>30</v>
      </c>
      <c r="S4050">
        <v>59.75</v>
      </c>
      <c r="T4050">
        <v>3624.35</v>
      </c>
      <c r="U4050">
        <v>0</v>
      </c>
    </row>
    <row r="4051" spans="1:21" x14ac:dyDescent="0.25">
      <c r="A4051" t="s">
        <v>4083</v>
      </c>
      <c r="B4051">
        <v>0</v>
      </c>
      <c r="C4051">
        <v>1</v>
      </c>
      <c r="D4051">
        <v>1</v>
      </c>
      <c r="E4051">
        <v>0</v>
      </c>
      <c r="F4051">
        <v>46</v>
      </c>
      <c r="G4051">
        <v>1</v>
      </c>
      <c r="H4051" t="s">
        <v>22</v>
      </c>
      <c r="I4051" t="s">
        <v>35</v>
      </c>
      <c r="J4051" t="s">
        <v>23</v>
      </c>
      <c r="K4051" t="s">
        <v>23</v>
      </c>
      <c r="L4051" t="s">
        <v>23</v>
      </c>
      <c r="M4051" t="s">
        <v>22</v>
      </c>
      <c r="N4051" t="s">
        <v>22</v>
      </c>
      <c r="O4051" t="s">
        <v>22</v>
      </c>
      <c r="P4051" t="s">
        <v>29</v>
      </c>
      <c r="Q4051">
        <v>0</v>
      </c>
      <c r="R4051" t="s">
        <v>27</v>
      </c>
      <c r="S4051">
        <v>100.25</v>
      </c>
      <c r="T4051">
        <v>4753.8500000000004</v>
      </c>
      <c r="U4051">
        <v>0</v>
      </c>
    </row>
    <row r="4052" spans="1:21" x14ac:dyDescent="0.25">
      <c r="A4052" t="s">
        <v>4084</v>
      </c>
      <c r="B4052">
        <v>1</v>
      </c>
      <c r="C4052">
        <v>1</v>
      </c>
      <c r="D4052">
        <v>1</v>
      </c>
      <c r="E4052">
        <v>0</v>
      </c>
      <c r="F4052">
        <v>58</v>
      </c>
      <c r="G4052">
        <v>1</v>
      </c>
      <c r="H4052" t="s">
        <v>22</v>
      </c>
      <c r="I4052" t="s">
        <v>35</v>
      </c>
      <c r="J4052" t="s">
        <v>23</v>
      </c>
      <c r="K4052" t="s">
        <v>22</v>
      </c>
      <c r="L4052" t="s">
        <v>23</v>
      </c>
      <c r="M4052" t="s">
        <v>23</v>
      </c>
      <c r="N4052" t="s">
        <v>22</v>
      </c>
      <c r="O4052" t="s">
        <v>22</v>
      </c>
      <c r="P4052" t="s">
        <v>26</v>
      </c>
      <c r="Q4052">
        <v>1</v>
      </c>
      <c r="R4052" t="s">
        <v>27</v>
      </c>
      <c r="S4052">
        <v>98.9</v>
      </c>
      <c r="T4052">
        <v>5780.7</v>
      </c>
      <c r="U4052">
        <v>0</v>
      </c>
    </row>
    <row r="4053" spans="1:21" x14ac:dyDescent="0.25">
      <c r="A4053" t="s">
        <v>4085</v>
      </c>
      <c r="B4053">
        <v>0</v>
      </c>
      <c r="C4053">
        <v>0</v>
      </c>
      <c r="D4053">
        <v>1</v>
      </c>
      <c r="E4053">
        <v>0</v>
      </c>
      <c r="F4053">
        <v>72</v>
      </c>
      <c r="G4053">
        <v>1</v>
      </c>
      <c r="H4053" t="s">
        <v>22</v>
      </c>
      <c r="I4053" t="s">
        <v>35</v>
      </c>
      <c r="J4053" t="s">
        <v>23</v>
      </c>
      <c r="K4053" t="s">
        <v>22</v>
      </c>
      <c r="L4053" t="s">
        <v>23</v>
      </c>
      <c r="M4053" t="s">
        <v>23</v>
      </c>
      <c r="N4053" t="s">
        <v>22</v>
      </c>
      <c r="O4053" t="s">
        <v>22</v>
      </c>
      <c r="P4053" t="s">
        <v>45</v>
      </c>
      <c r="Q4053">
        <v>1</v>
      </c>
      <c r="R4053" t="s">
        <v>38</v>
      </c>
      <c r="S4053">
        <v>97.7</v>
      </c>
      <c r="T4053">
        <v>6869.7</v>
      </c>
      <c r="U4053">
        <v>0</v>
      </c>
    </row>
    <row r="4054" spans="1:21" x14ac:dyDescent="0.25">
      <c r="A4054" t="s">
        <v>4086</v>
      </c>
      <c r="B4054">
        <v>0</v>
      </c>
      <c r="C4054">
        <v>1</v>
      </c>
      <c r="D4054">
        <v>0</v>
      </c>
      <c r="E4054">
        <v>0</v>
      </c>
      <c r="F4054">
        <v>30</v>
      </c>
      <c r="G4054">
        <v>0</v>
      </c>
      <c r="H4054" t="s">
        <v>24</v>
      </c>
      <c r="I4054" t="s">
        <v>25</v>
      </c>
      <c r="J4054" t="s">
        <v>23</v>
      </c>
      <c r="K4054" t="s">
        <v>23</v>
      </c>
      <c r="L4054" t="s">
        <v>22</v>
      </c>
      <c r="M4054" t="s">
        <v>23</v>
      </c>
      <c r="N4054" t="s">
        <v>22</v>
      </c>
      <c r="O4054" t="s">
        <v>23</v>
      </c>
      <c r="P4054" t="s">
        <v>26</v>
      </c>
      <c r="Q4054">
        <v>1</v>
      </c>
      <c r="R4054" t="s">
        <v>27</v>
      </c>
      <c r="S4054">
        <v>40.299999999999997</v>
      </c>
      <c r="T4054">
        <v>1172.95</v>
      </c>
      <c r="U4054">
        <v>1</v>
      </c>
    </row>
    <row r="4055" spans="1:21" x14ac:dyDescent="0.25">
      <c r="A4055" t="s">
        <v>4087</v>
      </c>
      <c r="B4055">
        <v>1</v>
      </c>
      <c r="C4055">
        <v>1</v>
      </c>
      <c r="D4055">
        <v>0</v>
      </c>
      <c r="E4055">
        <v>0</v>
      </c>
      <c r="F4055">
        <v>11</v>
      </c>
      <c r="G4055">
        <v>1</v>
      </c>
      <c r="H4055" t="s">
        <v>22</v>
      </c>
      <c r="I4055" t="s">
        <v>25</v>
      </c>
      <c r="J4055" t="s">
        <v>22</v>
      </c>
      <c r="K4055" t="s">
        <v>22</v>
      </c>
      <c r="L4055" t="s">
        <v>23</v>
      </c>
      <c r="M4055" t="s">
        <v>23</v>
      </c>
      <c r="N4055" t="s">
        <v>23</v>
      </c>
      <c r="O4055" t="s">
        <v>23</v>
      </c>
      <c r="P4055" t="s">
        <v>26</v>
      </c>
      <c r="Q4055">
        <v>0</v>
      </c>
      <c r="R4055" t="s">
        <v>33</v>
      </c>
      <c r="S4055">
        <v>60.25</v>
      </c>
      <c r="T4055">
        <v>662.95</v>
      </c>
      <c r="U4055">
        <v>0</v>
      </c>
    </row>
    <row r="4056" spans="1:21" x14ac:dyDescent="0.25">
      <c r="A4056" t="s">
        <v>4088</v>
      </c>
      <c r="B4056">
        <v>0</v>
      </c>
      <c r="C4056">
        <v>1</v>
      </c>
      <c r="D4056">
        <v>0</v>
      </c>
      <c r="E4056">
        <v>0</v>
      </c>
      <c r="F4056">
        <v>34</v>
      </c>
      <c r="G4056">
        <v>0</v>
      </c>
      <c r="H4056" t="s">
        <v>24</v>
      </c>
      <c r="I4056" t="s">
        <v>25</v>
      </c>
      <c r="J4056" t="s">
        <v>23</v>
      </c>
      <c r="K4056" t="s">
        <v>22</v>
      </c>
      <c r="L4056" t="s">
        <v>22</v>
      </c>
      <c r="M4056" t="s">
        <v>23</v>
      </c>
      <c r="N4056" t="s">
        <v>22</v>
      </c>
      <c r="O4056" t="s">
        <v>22</v>
      </c>
      <c r="P4056" t="s">
        <v>26</v>
      </c>
      <c r="Q4056">
        <v>1</v>
      </c>
      <c r="R4056" t="s">
        <v>27</v>
      </c>
      <c r="S4056">
        <v>56.25</v>
      </c>
      <c r="T4056">
        <v>1765.95</v>
      </c>
      <c r="U4056">
        <v>0</v>
      </c>
    </row>
    <row r="4057" spans="1:21" x14ac:dyDescent="0.25">
      <c r="A4057" t="s">
        <v>4089</v>
      </c>
      <c r="B4057">
        <v>1</v>
      </c>
      <c r="C4057">
        <v>0</v>
      </c>
      <c r="D4057">
        <v>0</v>
      </c>
      <c r="E4057">
        <v>0</v>
      </c>
      <c r="F4057">
        <v>54</v>
      </c>
      <c r="G4057">
        <v>0</v>
      </c>
      <c r="H4057" t="s">
        <v>24</v>
      </c>
      <c r="I4057" t="s">
        <v>25</v>
      </c>
      <c r="J4057" t="s">
        <v>22</v>
      </c>
      <c r="K4057" t="s">
        <v>22</v>
      </c>
      <c r="L4057" t="s">
        <v>23</v>
      </c>
      <c r="M4057" t="s">
        <v>23</v>
      </c>
      <c r="N4057" t="s">
        <v>23</v>
      </c>
      <c r="O4057" t="s">
        <v>22</v>
      </c>
      <c r="P4057" t="s">
        <v>45</v>
      </c>
      <c r="Q4057">
        <v>0</v>
      </c>
      <c r="R4057" t="s">
        <v>33</v>
      </c>
      <c r="S4057">
        <v>46.2</v>
      </c>
      <c r="T4057">
        <v>2431.9499999999998</v>
      </c>
      <c r="U4057">
        <v>0</v>
      </c>
    </row>
    <row r="4058" spans="1:21" x14ac:dyDescent="0.25">
      <c r="A4058" t="s">
        <v>4090</v>
      </c>
      <c r="B4058">
        <v>0</v>
      </c>
      <c r="C4058">
        <v>0</v>
      </c>
      <c r="D4058">
        <v>0</v>
      </c>
      <c r="E4058">
        <v>0</v>
      </c>
      <c r="F4058">
        <v>3</v>
      </c>
      <c r="G4058">
        <v>0</v>
      </c>
      <c r="H4058" t="s">
        <v>24</v>
      </c>
      <c r="I4058" t="s">
        <v>25</v>
      </c>
      <c r="J4058" t="s">
        <v>23</v>
      </c>
      <c r="K4058" t="s">
        <v>22</v>
      </c>
      <c r="L4058" t="s">
        <v>23</v>
      </c>
      <c r="M4058" t="s">
        <v>23</v>
      </c>
      <c r="N4058" t="s">
        <v>22</v>
      </c>
      <c r="O4058" t="s">
        <v>22</v>
      </c>
      <c r="P4058" t="s">
        <v>26</v>
      </c>
      <c r="Q4058">
        <v>1</v>
      </c>
      <c r="R4058" t="s">
        <v>27</v>
      </c>
      <c r="S4058">
        <v>50.6</v>
      </c>
      <c r="T4058">
        <v>155.35</v>
      </c>
      <c r="U4058">
        <v>1</v>
      </c>
    </row>
    <row r="4059" spans="1:21" x14ac:dyDescent="0.25">
      <c r="A4059" t="s">
        <v>4091</v>
      </c>
      <c r="B4059">
        <v>0</v>
      </c>
      <c r="C4059">
        <v>0</v>
      </c>
      <c r="D4059">
        <v>1</v>
      </c>
      <c r="E4059">
        <v>1</v>
      </c>
      <c r="F4059">
        <v>72</v>
      </c>
      <c r="G4059">
        <v>1</v>
      </c>
      <c r="H4059" t="s">
        <v>22</v>
      </c>
      <c r="I4059" t="s">
        <v>23</v>
      </c>
      <c r="J4059" t="s">
        <v>44</v>
      </c>
      <c r="K4059" t="s">
        <v>44</v>
      </c>
      <c r="L4059" t="s">
        <v>44</v>
      </c>
      <c r="M4059" t="s">
        <v>44</v>
      </c>
      <c r="N4059" t="s">
        <v>44</v>
      </c>
      <c r="O4059" t="s">
        <v>44</v>
      </c>
      <c r="P4059" t="s">
        <v>45</v>
      </c>
      <c r="Q4059">
        <v>0</v>
      </c>
      <c r="R4059" t="s">
        <v>30</v>
      </c>
      <c r="S4059">
        <v>24.9</v>
      </c>
      <c r="T4059">
        <v>1859.2</v>
      </c>
      <c r="U4059">
        <v>0</v>
      </c>
    </row>
    <row r="4060" spans="1:21" x14ac:dyDescent="0.25">
      <c r="A4060" t="s">
        <v>4092</v>
      </c>
      <c r="B4060">
        <v>0</v>
      </c>
      <c r="C4060">
        <v>0</v>
      </c>
      <c r="D4060">
        <v>1</v>
      </c>
      <c r="E4060">
        <v>1</v>
      </c>
      <c r="F4060">
        <v>40</v>
      </c>
      <c r="G4060">
        <v>1</v>
      </c>
      <c r="H4060" t="s">
        <v>22</v>
      </c>
      <c r="I4060" t="s">
        <v>35</v>
      </c>
      <c r="J4060" t="s">
        <v>23</v>
      </c>
      <c r="K4060" t="s">
        <v>23</v>
      </c>
      <c r="L4060" t="s">
        <v>22</v>
      </c>
      <c r="M4060" t="s">
        <v>22</v>
      </c>
      <c r="N4060" t="s">
        <v>23</v>
      </c>
      <c r="O4060" t="s">
        <v>23</v>
      </c>
      <c r="P4060" t="s">
        <v>26</v>
      </c>
      <c r="Q4060">
        <v>1</v>
      </c>
      <c r="R4060" t="s">
        <v>27</v>
      </c>
      <c r="S4060">
        <v>84.85</v>
      </c>
      <c r="T4060">
        <v>3303.05</v>
      </c>
      <c r="U4060">
        <v>1</v>
      </c>
    </row>
    <row r="4061" spans="1:21" x14ac:dyDescent="0.25">
      <c r="A4061" t="s">
        <v>4093</v>
      </c>
      <c r="B4061">
        <v>0</v>
      </c>
      <c r="C4061">
        <v>0</v>
      </c>
      <c r="D4061">
        <v>1</v>
      </c>
      <c r="E4061">
        <v>1</v>
      </c>
      <c r="F4061">
        <v>2</v>
      </c>
      <c r="G4061">
        <v>1</v>
      </c>
      <c r="H4061" t="s">
        <v>23</v>
      </c>
      <c r="I4061" t="s">
        <v>25</v>
      </c>
      <c r="J4061" t="s">
        <v>23</v>
      </c>
      <c r="K4061" t="s">
        <v>23</v>
      </c>
      <c r="L4061" t="s">
        <v>23</v>
      </c>
      <c r="M4061" t="s">
        <v>23</v>
      </c>
      <c r="N4061" t="s">
        <v>22</v>
      </c>
      <c r="O4061" t="s">
        <v>22</v>
      </c>
      <c r="P4061" t="s">
        <v>26</v>
      </c>
      <c r="Q4061">
        <v>0</v>
      </c>
      <c r="R4061" t="s">
        <v>30</v>
      </c>
      <c r="S4061">
        <v>65.7</v>
      </c>
      <c r="T4061">
        <v>134.35</v>
      </c>
      <c r="U4061">
        <v>1</v>
      </c>
    </row>
    <row r="4062" spans="1:21" x14ac:dyDescent="0.25">
      <c r="A4062" t="s">
        <v>4094</v>
      </c>
      <c r="B4062">
        <v>1</v>
      </c>
      <c r="C4062">
        <v>0</v>
      </c>
      <c r="D4062">
        <v>1</v>
      </c>
      <c r="E4062">
        <v>1</v>
      </c>
      <c r="F4062">
        <v>54</v>
      </c>
      <c r="G4062">
        <v>1</v>
      </c>
      <c r="H4062" t="s">
        <v>22</v>
      </c>
      <c r="I4062" t="s">
        <v>25</v>
      </c>
      <c r="J4062" t="s">
        <v>23</v>
      </c>
      <c r="K4062" t="s">
        <v>23</v>
      </c>
      <c r="L4062" t="s">
        <v>22</v>
      </c>
      <c r="M4062" t="s">
        <v>23</v>
      </c>
      <c r="N4062" t="s">
        <v>23</v>
      </c>
      <c r="O4062" t="s">
        <v>22</v>
      </c>
      <c r="P4062" t="s">
        <v>45</v>
      </c>
      <c r="Q4062">
        <v>0</v>
      </c>
      <c r="R4062" t="s">
        <v>38</v>
      </c>
      <c r="S4062">
        <v>63.35</v>
      </c>
      <c r="T4062">
        <v>3409.1</v>
      </c>
      <c r="U4062">
        <v>0</v>
      </c>
    </row>
    <row r="4063" spans="1:21" x14ac:dyDescent="0.25">
      <c r="A4063" t="s">
        <v>4095</v>
      </c>
      <c r="B4063">
        <v>0</v>
      </c>
      <c r="C4063">
        <v>0</v>
      </c>
      <c r="D4063">
        <v>0</v>
      </c>
      <c r="E4063">
        <v>0</v>
      </c>
      <c r="F4063">
        <v>14</v>
      </c>
      <c r="G4063">
        <v>1</v>
      </c>
      <c r="H4063" t="s">
        <v>23</v>
      </c>
      <c r="I4063" t="s">
        <v>25</v>
      </c>
      <c r="J4063" t="s">
        <v>22</v>
      </c>
      <c r="K4063" t="s">
        <v>23</v>
      </c>
      <c r="L4063" t="s">
        <v>23</v>
      </c>
      <c r="M4063" t="s">
        <v>23</v>
      </c>
      <c r="N4063" t="s">
        <v>23</v>
      </c>
      <c r="O4063" t="s">
        <v>23</v>
      </c>
      <c r="P4063" t="s">
        <v>26</v>
      </c>
      <c r="Q4063">
        <v>0</v>
      </c>
      <c r="R4063" t="s">
        <v>33</v>
      </c>
      <c r="S4063">
        <v>50.1</v>
      </c>
      <c r="T4063">
        <v>709.5</v>
      </c>
      <c r="U4063">
        <v>0</v>
      </c>
    </row>
    <row r="4064" spans="1:21" x14ac:dyDescent="0.25">
      <c r="A4064" t="s">
        <v>4096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1</v>
      </c>
      <c r="H4064" t="s">
        <v>23</v>
      </c>
      <c r="I4064" t="s">
        <v>35</v>
      </c>
      <c r="J4064" t="s">
        <v>23</v>
      </c>
      <c r="K4064" t="s">
        <v>23</v>
      </c>
      <c r="L4064" t="s">
        <v>23</v>
      </c>
      <c r="M4064" t="s">
        <v>23</v>
      </c>
      <c r="N4064" t="s">
        <v>23</v>
      </c>
      <c r="O4064" t="s">
        <v>23</v>
      </c>
      <c r="P4064" t="s">
        <v>26</v>
      </c>
      <c r="Q4064">
        <v>0</v>
      </c>
      <c r="R4064" t="s">
        <v>27</v>
      </c>
      <c r="S4064">
        <v>70.5</v>
      </c>
      <c r="T4064">
        <v>70.5</v>
      </c>
      <c r="U4064">
        <v>1</v>
      </c>
    </row>
    <row r="4065" spans="1:21" x14ac:dyDescent="0.25">
      <c r="A4065" t="s">
        <v>4097</v>
      </c>
      <c r="B4065">
        <v>0</v>
      </c>
      <c r="C4065">
        <v>0</v>
      </c>
      <c r="D4065">
        <v>0</v>
      </c>
      <c r="E4065">
        <v>0</v>
      </c>
      <c r="F4065">
        <v>10</v>
      </c>
      <c r="G4065">
        <v>1</v>
      </c>
      <c r="H4065" t="s">
        <v>22</v>
      </c>
      <c r="I4065" t="s">
        <v>35</v>
      </c>
      <c r="J4065" t="s">
        <v>23</v>
      </c>
      <c r="K4065" t="s">
        <v>22</v>
      </c>
      <c r="L4065" t="s">
        <v>22</v>
      </c>
      <c r="M4065" t="s">
        <v>23</v>
      </c>
      <c r="N4065" t="s">
        <v>23</v>
      </c>
      <c r="O4065" t="s">
        <v>22</v>
      </c>
      <c r="P4065" t="s">
        <v>26</v>
      </c>
      <c r="Q4065">
        <v>1</v>
      </c>
      <c r="R4065" t="s">
        <v>27</v>
      </c>
      <c r="S4065">
        <v>94.85</v>
      </c>
      <c r="T4065">
        <v>953.45</v>
      </c>
      <c r="U4065">
        <v>1</v>
      </c>
    </row>
    <row r="4066" spans="1:21" x14ac:dyDescent="0.25">
      <c r="A4066" t="s">
        <v>4098</v>
      </c>
      <c r="B4066">
        <v>0</v>
      </c>
      <c r="C4066">
        <v>0</v>
      </c>
      <c r="D4066">
        <v>0</v>
      </c>
      <c r="E4066">
        <v>0</v>
      </c>
      <c r="F4066">
        <v>1</v>
      </c>
      <c r="G4066">
        <v>1</v>
      </c>
      <c r="H4066" t="s">
        <v>23</v>
      </c>
      <c r="I4066" t="s">
        <v>25</v>
      </c>
      <c r="J4066" t="s">
        <v>22</v>
      </c>
      <c r="K4066" t="s">
        <v>23</v>
      </c>
      <c r="L4066" t="s">
        <v>23</v>
      </c>
      <c r="M4066" t="s">
        <v>23</v>
      </c>
      <c r="N4066" t="s">
        <v>23</v>
      </c>
      <c r="O4066" t="s">
        <v>23</v>
      </c>
      <c r="P4066" t="s">
        <v>26</v>
      </c>
      <c r="Q4066">
        <v>0</v>
      </c>
      <c r="R4066" t="s">
        <v>27</v>
      </c>
      <c r="S4066">
        <v>50.15</v>
      </c>
      <c r="T4066">
        <v>50.15</v>
      </c>
      <c r="U4066">
        <v>0</v>
      </c>
    </row>
    <row r="4067" spans="1:21" x14ac:dyDescent="0.25">
      <c r="A4067" t="s">
        <v>4099</v>
      </c>
      <c r="B4067">
        <v>1</v>
      </c>
      <c r="C4067">
        <v>0</v>
      </c>
      <c r="D4067">
        <v>0</v>
      </c>
      <c r="E4067">
        <v>0</v>
      </c>
      <c r="F4067">
        <v>1</v>
      </c>
      <c r="G4067">
        <v>1</v>
      </c>
      <c r="H4067" t="s">
        <v>23</v>
      </c>
      <c r="I4067" t="s">
        <v>23</v>
      </c>
      <c r="J4067" t="s">
        <v>44</v>
      </c>
      <c r="K4067" t="s">
        <v>44</v>
      </c>
      <c r="L4067" t="s">
        <v>44</v>
      </c>
      <c r="M4067" t="s">
        <v>44</v>
      </c>
      <c r="N4067" t="s">
        <v>44</v>
      </c>
      <c r="O4067" t="s">
        <v>44</v>
      </c>
      <c r="P4067" t="s">
        <v>26</v>
      </c>
      <c r="Q4067">
        <v>0</v>
      </c>
      <c r="R4067" t="s">
        <v>30</v>
      </c>
      <c r="S4067">
        <v>19.75</v>
      </c>
      <c r="T4067">
        <v>19.75</v>
      </c>
      <c r="U4067">
        <v>1</v>
      </c>
    </row>
    <row r="4068" spans="1:21" x14ac:dyDescent="0.25">
      <c r="A4068" t="s">
        <v>4100</v>
      </c>
      <c r="B4068">
        <v>1</v>
      </c>
      <c r="C4068">
        <v>0</v>
      </c>
      <c r="D4068">
        <v>0</v>
      </c>
      <c r="E4068">
        <v>0</v>
      </c>
      <c r="F4068">
        <v>56</v>
      </c>
      <c r="G4068">
        <v>1</v>
      </c>
      <c r="H4068" t="s">
        <v>22</v>
      </c>
      <c r="I4068" t="s">
        <v>25</v>
      </c>
      <c r="J4068" t="s">
        <v>22</v>
      </c>
      <c r="K4068" t="s">
        <v>22</v>
      </c>
      <c r="L4068" t="s">
        <v>23</v>
      </c>
      <c r="M4068" t="s">
        <v>22</v>
      </c>
      <c r="N4068" t="s">
        <v>23</v>
      </c>
      <c r="O4068" t="s">
        <v>23</v>
      </c>
      <c r="P4068" t="s">
        <v>29</v>
      </c>
      <c r="Q4068">
        <v>1</v>
      </c>
      <c r="R4068" t="s">
        <v>33</v>
      </c>
      <c r="S4068">
        <v>64.650000000000006</v>
      </c>
      <c r="T4068">
        <v>3665.55</v>
      </c>
      <c r="U4068">
        <v>0</v>
      </c>
    </row>
    <row r="4069" spans="1:21" x14ac:dyDescent="0.25">
      <c r="A4069" t="s">
        <v>4101</v>
      </c>
      <c r="B4069">
        <v>0</v>
      </c>
      <c r="C4069">
        <v>0</v>
      </c>
      <c r="D4069">
        <v>1</v>
      </c>
      <c r="E4069">
        <v>0</v>
      </c>
      <c r="F4069">
        <v>68</v>
      </c>
      <c r="G4069">
        <v>1</v>
      </c>
      <c r="H4069" t="s">
        <v>23</v>
      </c>
      <c r="I4069" t="s">
        <v>25</v>
      </c>
      <c r="J4069" t="s">
        <v>22</v>
      </c>
      <c r="K4069" t="s">
        <v>22</v>
      </c>
      <c r="L4069" t="s">
        <v>23</v>
      </c>
      <c r="M4069" t="s">
        <v>22</v>
      </c>
      <c r="N4069" t="s">
        <v>22</v>
      </c>
      <c r="O4069" t="s">
        <v>22</v>
      </c>
      <c r="P4069" t="s">
        <v>45</v>
      </c>
      <c r="Q4069">
        <v>1</v>
      </c>
      <c r="R4069" t="s">
        <v>33</v>
      </c>
      <c r="S4069">
        <v>79.599999999999994</v>
      </c>
      <c r="T4069">
        <v>5515.8</v>
      </c>
      <c r="U4069">
        <v>0</v>
      </c>
    </row>
    <row r="4070" spans="1:21" x14ac:dyDescent="0.25">
      <c r="A4070" t="s">
        <v>4102</v>
      </c>
      <c r="B4070">
        <v>0</v>
      </c>
      <c r="C4070">
        <v>0</v>
      </c>
      <c r="D4070">
        <v>1</v>
      </c>
      <c r="E4070">
        <v>1</v>
      </c>
      <c r="F4070">
        <v>14</v>
      </c>
      <c r="G4070">
        <v>1</v>
      </c>
      <c r="H4070" t="s">
        <v>23</v>
      </c>
      <c r="I4070" t="s">
        <v>23</v>
      </c>
      <c r="J4070" t="s">
        <v>44</v>
      </c>
      <c r="K4070" t="s">
        <v>44</v>
      </c>
      <c r="L4070" t="s">
        <v>44</v>
      </c>
      <c r="M4070" t="s">
        <v>44</v>
      </c>
      <c r="N4070" t="s">
        <v>44</v>
      </c>
      <c r="O4070" t="s">
        <v>44</v>
      </c>
      <c r="P4070" t="s">
        <v>29</v>
      </c>
      <c r="Q4070">
        <v>1</v>
      </c>
      <c r="R4070" t="s">
        <v>30</v>
      </c>
      <c r="S4070">
        <v>19.5</v>
      </c>
      <c r="T4070">
        <v>272</v>
      </c>
      <c r="U4070">
        <v>0</v>
      </c>
    </row>
    <row r="4071" spans="1:21" x14ac:dyDescent="0.25">
      <c r="A4071" t="s">
        <v>4103</v>
      </c>
      <c r="B4071">
        <v>1</v>
      </c>
      <c r="C4071">
        <v>0</v>
      </c>
      <c r="D4071">
        <v>1</v>
      </c>
      <c r="E4071">
        <v>1</v>
      </c>
      <c r="F4071">
        <v>68</v>
      </c>
      <c r="G4071">
        <v>1</v>
      </c>
      <c r="H4071" t="s">
        <v>23</v>
      </c>
      <c r="I4071" t="s">
        <v>35</v>
      </c>
      <c r="J4071" t="s">
        <v>22</v>
      </c>
      <c r="K4071" t="s">
        <v>23</v>
      </c>
      <c r="L4071" t="s">
        <v>23</v>
      </c>
      <c r="M4071" t="s">
        <v>22</v>
      </c>
      <c r="N4071" t="s">
        <v>22</v>
      </c>
      <c r="O4071" t="s">
        <v>22</v>
      </c>
      <c r="P4071" t="s">
        <v>45</v>
      </c>
      <c r="Q4071">
        <v>1</v>
      </c>
      <c r="R4071" t="s">
        <v>27</v>
      </c>
      <c r="S4071">
        <v>99.55</v>
      </c>
      <c r="T4071">
        <v>6668</v>
      </c>
      <c r="U4071">
        <v>0</v>
      </c>
    </row>
    <row r="4072" spans="1:21" x14ac:dyDescent="0.25">
      <c r="A4072" t="s">
        <v>4104</v>
      </c>
      <c r="B4072">
        <v>1</v>
      </c>
      <c r="C4072">
        <v>1</v>
      </c>
      <c r="D4072">
        <v>1</v>
      </c>
      <c r="E4072">
        <v>0</v>
      </c>
      <c r="F4072">
        <v>55</v>
      </c>
      <c r="G4072">
        <v>1</v>
      </c>
      <c r="H4072" t="s">
        <v>22</v>
      </c>
      <c r="I4072" t="s">
        <v>35</v>
      </c>
      <c r="J4072" t="s">
        <v>23</v>
      </c>
      <c r="K4072" t="s">
        <v>23</v>
      </c>
      <c r="L4072" t="s">
        <v>23</v>
      </c>
      <c r="M4072" t="s">
        <v>23</v>
      </c>
      <c r="N4072" t="s">
        <v>23</v>
      </c>
      <c r="O4072" t="s">
        <v>23</v>
      </c>
      <c r="P4072" t="s">
        <v>26</v>
      </c>
      <c r="Q4072">
        <v>1</v>
      </c>
      <c r="R4072" t="s">
        <v>27</v>
      </c>
      <c r="S4072">
        <v>74</v>
      </c>
      <c r="T4072">
        <v>4052.4</v>
      </c>
      <c r="U4072">
        <v>0</v>
      </c>
    </row>
    <row r="4073" spans="1:21" x14ac:dyDescent="0.25">
      <c r="A4073" t="s">
        <v>4105</v>
      </c>
      <c r="B4073">
        <v>0</v>
      </c>
      <c r="C4073">
        <v>0</v>
      </c>
      <c r="D4073">
        <v>0</v>
      </c>
      <c r="E4073">
        <v>0</v>
      </c>
      <c r="F4073">
        <v>16</v>
      </c>
      <c r="G4073">
        <v>0</v>
      </c>
      <c r="H4073" t="s">
        <v>24</v>
      </c>
      <c r="I4073" t="s">
        <v>25</v>
      </c>
      <c r="J4073" t="s">
        <v>22</v>
      </c>
      <c r="K4073" t="s">
        <v>23</v>
      </c>
      <c r="L4073" t="s">
        <v>23</v>
      </c>
      <c r="M4073" t="s">
        <v>23</v>
      </c>
      <c r="N4073" t="s">
        <v>22</v>
      </c>
      <c r="O4073" t="s">
        <v>23</v>
      </c>
      <c r="P4073" t="s">
        <v>26</v>
      </c>
      <c r="Q4073">
        <v>1</v>
      </c>
      <c r="R4073" t="s">
        <v>27</v>
      </c>
      <c r="S4073">
        <v>38.9</v>
      </c>
      <c r="T4073">
        <v>664.4</v>
      </c>
      <c r="U4073">
        <v>0</v>
      </c>
    </row>
    <row r="4074" spans="1:21" x14ac:dyDescent="0.25">
      <c r="A4074" t="s">
        <v>4106</v>
      </c>
      <c r="B4074">
        <v>1</v>
      </c>
      <c r="C4074">
        <v>1</v>
      </c>
      <c r="D4074">
        <v>0</v>
      </c>
      <c r="E4074">
        <v>0</v>
      </c>
      <c r="F4074">
        <v>9</v>
      </c>
      <c r="G4074">
        <v>1</v>
      </c>
      <c r="H4074" t="s">
        <v>23</v>
      </c>
      <c r="I4074" t="s">
        <v>35</v>
      </c>
      <c r="J4074" t="s">
        <v>23</v>
      </c>
      <c r="K4074" t="s">
        <v>23</v>
      </c>
      <c r="L4074" t="s">
        <v>23</v>
      </c>
      <c r="M4074" t="s">
        <v>23</v>
      </c>
      <c r="N4074" t="s">
        <v>23</v>
      </c>
      <c r="O4074" t="s">
        <v>22</v>
      </c>
      <c r="P4074" t="s">
        <v>26</v>
      </c>
      <c r="Q4074">
        <v>1</v>
      </c>
      <c r="R4074" t="s">
        <v>27</v>
      </c>
      <c r="S4074">
        <v>79.55</v>
      </c>
      <c r="T4074">
        <v>718.55</v>
      </c>
      <c r="U4074">
        <v>0</v>
      </c>
    </row>
    <row r="4075" spans="1:21" x14ac:dyDescent="0.25">
      <c r="A4075" t="s">
        <v>4107</v>
      </c>
      <c r="B4075">
        <v>1</v>
      </c>
      <c r="C4075">
        <v>0</v>
      </c>
      <c r="D4075">
        <v>1</v>
      </c>
      <c r="E4075">
        <v>1</v>
      </c>
      <c r="F4075">
        <v>14</v>
      </c>
      <c r="G4075">
        <v>1</v>
      </c>
      <c r="H4075" t="s">
        <v>23</v>
      </c>
      <c r="I4075" t="s">
        <v>25</v>
      </c>
      <c r="J4075" t="s">
        <v>22</v>
      </c>
      <c r="K4075" t="s">
        <v>22</v>
      </c>
      <c r="L4075" t="s">
        <v>23</v>
      </c>
      <c r="M4075" t="s">
        <v>23</v>
      </c>
      <c r="N4075" t="s">
        <v>22</v>
      </c>
      <c r="O4075" t="s">
        <v>23</v>
      </c>
      <c r="P4075" t="s">
        <v>26</v>
      </c>
      <c r="Q4075">
        <v>1</v>
      </c>
      <c r="R4075" t="s">
        <v>27</v>
      </c>
      <c r="S4075">
        <v>65.45</v>
      </c>
      <c r="T4075">
        <v>937.6</v>
      </c>
      <c r="U4075">
        <v>1</v>
      </c>
    </row>
    <row r="4076" spans="1:21" x14ac:dyDescent="0.25">
      <c r="A4076" t="s">
        <v>4108</v>
      </c>
      <c r="B4076">
        <v>1</v>
      </c>
      <c r="C4076">
        <v>1</v>
      </c>
      <c r="D4076">
        <v>1</v>
      </c>
      <c r="E4076">
        <v>0</v>
      </c>
      <c r="F4076">
        <v>58</v>
      </c>
      <c r="G4076">
        <v>1</v>
      </c>
      <c r="H4076" t="s">
        <v>22</v>
      </c>
      <c r="I4076" t="s">
        <v>35</v>
      </c>
      <c r="J4076" t="s">
        <v>23</v>
      </c>
      <c r="K4076" t="s">
        <v>23</v>
      </c>
      <c r="L4076" t="s">
        <v>22</v>
      </c>
      <c r="M4076" t="s">
        <v>23</v>
      </c>
      <c r="N4076" t="s">
        <v>22</v>
      </c>
      <c r="O4076" t="s">
        <v>22</v>
      </c>
      <c r="P4076" t="s">
        <v>26</v>
      </c>
      <c r="Q4076">
        <v>1</v>
      </c>
      <c r="R4076" t="s">
        <v>27</v>
      </c>
      <c r="S4076">
        <v>98.7</v>
      </c>
      <c r="T4076">
        <v>5812.6</v>
      </c>
      <c r="U4076">
        <v>1</v>
      </c>
    </row>
    <row r="4077" spans="1:21" x14ac:dyDescent="0.25">
      <c r="A4077" t="s">
        <v>4109</v>
      </c>
      <c r="B4077">
        <v>1</v>
      </c>
      <c r="C4077">
        <v>0</v>
      </c>
      <c r="D4077">
        <v>0</v>
      </c>
      <c r="E4077">
        <v>0</v>
      </c>
      <c r="F4077">
        <v>53</v>
      </c>
      <c r="G4077">
        <v>0</v>
      </c>
      <c r="H4077" t="s">
        <v>24</v>
      </c>
      <c r="I4077" t="s">
        <v>25</v>
      </c>
      <c r="J4077" t="s">
        <v>22</v>
      </c>
      <c r="K4077" t="s">
        <v>22</v>
      </c>
      <c r="L4077" t="s">
        <v>23</v>
      </c>
      <c r="M4077" t="s">
        <v>23</v>
      </c>
      <c r="N4077" t="s">
        <v>23</v>
      </c>
      <c r="O4077" t="s">
        <v>22</v>
      </c>
      <c r="P4077" t="s">
        <v>26</v>
      </c>
      <c r="Q4077">
        <v>1</v>
      </c>
      <c r="R4077" t="s">
        <v>33</v>
      </c>
      <c r="S4077">
        <v>46.3</v>
      </c>
      <c r="T4077">
        <v>2546.85</v>
      </c>
      <c r="U4077">
        <v>0</v>
      </c>
    </row>
    <row r="4078" spans="1:21" x14ac:dyDescent="0.25">
      <c r="A4078" t="s">
        <v>4110</v>
      </c>
      <c r="B4078">
        <v>1</v>
      </c>
      <c r="C4078">
        <v>0</v>
      </c>
      <c r="D4078">
        <v>1</v>
      </c>
      <c r="E4078">
        <v>0</v>
      </c>
      <c r="F4078">
        <v>70</v>
      </c>
      <c r="G4078">
        <v>1</v>
      </c>
      <c r="H4078" t="s">
        <v>22</v>
      </c>
      <c r="I4078" t="s">
        <v>35</v>
      </c>
      <c r="J4078" t="s">
        <v>22</v>
      </c>
      <c r="K4078" t="s">
        <v>22</v>
      </c>
      <c r="L4078" t="s">
        <v>22</v>
      </c>
      <c r="M4078" t="s">
        <v>23</v>
      </c>
      <c r="N4078" t="s">
        <v>22</v>
      </c>
      <c r="O4078" t="s">
        <v>23</v>
      </c>
      <c r="P4078" t="s">
        <v>45</v>
      </c>
      <c r="Q4078">
        <v>1</v>
      </c>
      <c r="R4078" t="s">
        <v>38</v>
      </c>
      <c r="S4078">
        <v>99.35</v>
      </c>
      <c r="T4078">
        <v>6944.5</v>
      </c>
      <c r="U4078">
        <v>0</v>
      </c>
    </row>
    <row r="4079" spans="1:21" x14ac:dyDescent="0.25">
      <c r="A4079" t="s">
        <v>4111</v>
      </c>
      <c r="B4079">
        <v>0</v>
      </c>
      <c r="C4079">
        <v>1</v>
      </c>
      <c r="D4079">
        <v>1</v>
      </c>
      <c r="E4079">
        <v>1</v>
      </c>
      <c r="F4079">
        <v>14</v>
      </c>
      <c r="G4079">
        <v>1</v>
      </c>
      <c r="H4079" t="s">
        <v>22</v>
      </c>
      <c r="I4079" t="s">
        <v>35</v>
      </c>
      <c r="J4079" t="s">
        <v>23</v>
      </c>
      <c r="K4079" t="s">
        <v>23</v>
      </c>
      <c r="L4079" t="s">
        <v>23</v>
      </c>
      <c r="M4079" t="s">
        <v>23</v>
      </c>
      <c r="N4079" t="s">
        <v>22</v>
      </c>
      <c r="O4079" t="s">
        <v>22</v>
      </c>
      <c r="P4079" t="s">
        <v>26</v>
      </c>
      <c r="Q4079">
        <v>1</v>
      </c>
      <c r="R4079" t="s">
        <v>27</v>
      </c>
      <c r="S4079">
        <v>95.8</v>
      </c>
      <c r="T4079">
        <v>1346.3</v>
      </c>
      <c r="U4079">
        <v>0</v>
      </c>
    </row>
    <row r="4080" spans="1:21" x14ac:dyDescent="0.25">
      <c r="A4080" t="s">
        <v>4112</v>
      </c>
      <c r="B4080">
        <v>1</v>
      </c>
      <c r="C4080">
        <v>0</v>
      </c>
      <c r="D4080">
        <v>1</v>
      </c>
      <c r="E4080">
        <v>1</v>
      </c>
      <c r="F4080">
        <v>22</v>
      </c>
      <c r="G4080">
        <v>1</v>
      </c>
      <c r="H4080" t="s">
        <v>23</v>
      </c>
      <c r="I4080" t="s">
        <v>25</v>
      </c>
      <c r="J4080" t="s">
        <v>22</v>
      </c>
      <c r="K4080" t="s">
        <v>23</v>
      </c>
      <c r="L4080" t="s">
        <v>22</v>
      </c>
      <c r="M4080" t="s">
        <v>22</v>
      </c>
      <c r="N4080" t="s">
        <v>22</v>
      </c>
      <c r="O4080" t="s">
        <v>23</v>
      </c>
      <c r="P4080" t="s">
        <v>29</v>
      </c>
      <c r="Q4080">
        <v>1</v>
      </c>
      <c r="R4080" t="s">
        <v>33</v>
      </c>
      <c r="S4080">
        <v>67.5</v>
      </c>
      <c r="T4080">
        <v>1544.05</v>
      </c>
      <c r="U4080">
        <v>1</v>
      </c>
    </row>
    <row r="4081" spans="1:21" x14ac:dyDescent="0.25">
      <c r="A4081" t="s">
        <v>4113</v>
      </c>
      <c r="B4081">
        <v>0</v>
      </c>
      <c r="C4081">
        <v>0</v>
      </c>
      <c r="D4081">
        <v>1</v>
      </c>
      <c r="E4081">
        <v>0</v>
      </c>
      <c r="F4081">
        <v>10</v>
      </c>
      <c r="G4081">
        <v>1</v>
      </c>
      <c r="H4081" t="s">
        <v>22</v>
      </c>
      <c r="I4081" t="s">
        <v>35</v>
      </c>
      <c r="J4081" t="s">
        <v>22</v>
      </c>
      <c r="K4081" t="s">
        <v>23</v>
      </c>
      <c r="L4081" t="s">
        <v>23</v>
      </c>
      <c r="M4081" t="s">
        <v>23</v>
      </c>
      <c r="N4081" t="s">
        <v>23</v>
      </c>
      <c r="O4081" t="s">
        <v>23</v>
      </c>
      <c r="P4081" t="s">
        <v>26</v>
      </c>
      <c r="Q4081">
        <v>1</v>
      </c>
      <c r="R4081" t="s">
        <v>38</v>
      </c>
      <c r="S4081">
        <v>78.150000000000006</v>
      </c>
      <c r="T4081">
        <v>765.15</v>
      </c>
      <c r="U4081">
        <v>0</v>
      </c>
    </row>
    <row r="4082" spans="1:21" x14ac:dyDescent="0.25">
      <c r="A4082" t="s">
        <v>4114</v>
      </c>
      <c r="B4082">
        <v>0</v>
      </c>
      <c r="C4082">
        <v>0</v>
      </c>
      <c r="D4082">
        <v>1</v>
      </c>
      <c r="E4082">
        <v>1</v>
      </c>
      <c r="F4082">
        <v>29</v>
      </c>
      <c r="G4082">
        <v>1</v>
      </c>
      <c r="H4082" t="s">
        <v>22</v>
      </c>
      <c r="I4082" t="s">
        <v>23</v>
      </c>
      <c r="J4082" t="s">
        <v>44</v>
      </c>
      <c r="K4082" t="s">
        <v>44</v>
      </c>
      <c r="L4082" t="s">
        <v>44</v>
      </c>
      <c r="M4082" t="s">
        <v>44</v>
      </c>
      <c r="N4082" t="s">
        <v>44</v>
      </c>
      <c r="O4082" t="s">
        <v>44</v>
      </c>
      <c r="P4082" t="s">
        <v>45</v>
      </c>
      <c r="Q4082">
        <v>0</v>
      </c>
      <c r="R4082" t="s">
        <v>30</v>
      </c>
      <c r="S4082">
        <v>26.1</v>
      </c>
      <c r="T4082">
        <v>692.55</v>
      </c>
      <c r="U4082">
        <v>0</v>
      </c>
    </row>
    <row r="4083" spans="1:21" x14ac:dyDescent="0.25">
      <c r="A4083" t="s">
        <v>4115</v>
      </c>
      <c r="B4083">
        <v>0</v>
      </c>
      <c r="C4083">
        <v>0</v>
      </c>
      <c r="D4083">
        <v>0</v>
      </c>
      <c r="E4083">
        <v>0</v>
      </c>
      <c r="F4083">
        <v>1</v>
      </c>
      <c r="G4083">
        <v>1</v>
      </c>
      <c r="H4083" t="s">
        <v>23</v>
      </c>
      <c r="I4083" t="s">
        <v>35</v>
      </c>
      <c r="J4083" t="s">
        <v>23</v>
      </c>
      <c r="K4083" t="s">
        <v>23</v>
      </c>
      <c r="L4083" t="s">
        <v>23</v>
      </c>
      <c r="M4083" t="s">
        <v>23</v>
      </c>
      <c r="N4083" t="s">
        <v>23</v>
      </c>
      <c r="O4083" t="s">
        <v>23</v>
      </c>
      <c r="P4083" t="s">
        <v>26</v>
      </c>
      <c r="Q4083">
        <v>1</v>
      </c>
      <c r="R4083" t="s">
        <v>27</v>
      </c>
      <c r="S4083">
        <v>69.599999999999994</v>
      </c>
      <c r="T4083">
        <v>69.599999999999994</v>
      </c>
      <c r="U4083">
        <v>1</v>
      </c>
    </row>
    <row r="4084" spans="1:21" x14ac:dyDescent="0.25">
      <c r="A4084" t="s">
        <v>4116</v>
      </c>
      <c r="B4084">
        <v>1</v>
      </c>
      <c r="C4084">
        <v>0</v>
      </c>
      <c r="D4084">
        <v>1</v>
      </c>
      <c r="E4084">
        <v>0</v>
      </c>
      <c r="F4084">
        <v>49</v>
      </c>
      <c r="G4084">
        <v>1</v>
      </c>
      <c r="H4084" t="s">
        <v>22</v>
      </c>
      <c r="I4084" t="s">
        <v>25</v>
      </c>
      <c r="J4084" t="s">
        <v>22</v>
      </c>
      <c r="K4084" t="s">
        <v>23</v>
      </c>
      <c r="L4084" t="s">
        <v>22</v>
      </c>
      <c r="M4084" t="s">
        <v>22</v>
      </c>
      <c r="N4084" t="s">
        <v>22</v>
      </c>
      <c r="O4084" t="s">
        <v>22</v>
      </c>
      <c r="P4084" t="s">
        <v>29</v>
      </c>
      <c r="Q4084">
        <v>0</v>
      </c>
      <c r="R4084" t="s">
        <v>27</v>
      </c>
      <c r="S4084">
        <v>84.35</v>
      </c>
      <c r="T4084">
        <v>4059.35</v>
      </c>
      <c r="U4084">
        <v>1</v>
      </c>
    </row>
    <row r="4085" spans="1:21" x14ac:dyDescent="0.25">
      <c r="A4085" t="s">
        <v>4117</v>
      </c>
      <c r="B4085">
        <v>0</v>
      </c>
      <c r="C4085">
        <v>1</v>
      </c>
      <c r="D4085">
        <v>1</v>
      </c>
      <c r="E4085">
        <v>0</v>
      </c>
      <c r="F4085">
        <v>68</v>
      </c>
      <c r="G4085">
        <v>1</v>
      </c>
      <c r="H4085" t="s">
        <v>22</v>
      </c>
      <c r="I4085" t="s">
        <v>35</v>
      </c>
      <c r="J4085" t="s">
        <v>23</v>
      </c>
      <c r="K4085" t="s">
        <v>22</v>
      </c>
      <c r="L4085" t="s">
        <v>23</v>
      </c>
      <c r="M4085" t="s">
        <v>23</v>
      </c>
      <c r="N4085" t="s">
        <v>22</v>
      </c>
      <c r="O4085" t="s">
        <v>22</v>
      </c>
      <c r="P4085" t="s">
        <v>26</v>
      </c>
      <c r="Q4085">
        <v>1</v>
      </c>
      <c r="R4085" t="s">
        <v>27</v>
      </c>
      <c r="S4085">
        <v>100.2</v>
      </c>
      <c r="T4085">
        <v>6851.65</v>
      </c>
      <c r="U4085">
        <v>1</v>
      </c>
    </row>
    <row r="4086" spans="1:21" x14ac:dyDescent="0.25">
      <c r="A4086" t="s">
        <v>4118</v>
      </c>
      <c r="B4086">
        <v>0</v>
      </c>
      <c r="C4086">
        <v>0</v>
      </c>
      <c r="D4086">
        <v>0</v>
      </c>
      <c r="E4086">
        <v>0</v>
      </c>
      <c r="F4086">
        <v>1</v>
      </c>
      <c r="G4086">
        <v>1</v>
      </c>
      <c r="H4086" t="s">
        <v>23</v>
      </c>
      <c r="I4086" t="s">
        <v>35</v>
      </c>
      <c r="J4086" t="s">
        <v>23</v>
      </c>
      <c r="K4086" t="s">
        <v>23</v>
      </c>
      <c r="L4086" t="s">
        <v>23</v>
      </c>
      <c r="M4086" t="s">
        <v>23</v>
      </c>
      <c r="N4086" t="s">
        <v>22</v>
      </c>
      <c r="O4086" t="s">
        <v>23</v>
      </c>
      <c r="P4086" t="s">
        <v>26</v>
      </c>
      <c r="Q4086">
        <v>0</v>
      </c>
      <c r="R4086" t="s">
        <v>27</v>
      </c>
      <c r="S4086">
        <v>78.05</v>
      </c>
      <c r="T4086">
        <v>78.05</v>
      </c>
      <c r="U4086">
        <v>1</v>
      </c>
    </row>
    <row r="4087" spans="1:21" x14ac:dyDescent="0.25">
      <c r="A4087" t="s">
        <v>4119</v>
      </c>
      <c r="B4087">
        <v>0</v>
      </c>
      <c r="C4087">
        <v>0</v>
      </c>
      <c r="D4087">
        <v>0</v>
      </c>
      <c r="E4087">
        <v>0</v>
      </c>
      <c r="F4087">
        <v>30</v>
      </c>
      <c r="G4087">
        <v>0</v>
      </c>
      <c r="H4087" t="s">
        <v>24</v>
      </c>
      <c r="I4087" t="s">
        <v>25</v>
      </c>
      <c r="J4087" t="s">
        <v>23</v>
      </c>
      <c r="K4087" t="s">
        <v>23</v>
      </c>
      <c r="L4087" t="s">
        <v>23</v>
      </c>
      <c r="M4087" t="s">
        <v>22</v>
      </c>
      <c r="N4087" t="s">
        <v>23</v>
      </c>
      <c r="O4087" t="s">
        <v>22</v>
      </c>
      <c r="P4087" t="s">
        <v>29</v>
      </c>
      <c r="Q4087">
        <v>1</v>
      </c>
      <c r="R4087" t="s">
        <v>38</v>
      </c>
      <c r="S4087">
        <v>40.35</v>
      </c>
      <c r="T4087">
        <v>1187.05</v>
      </c>
      <c r="U4087">
        <v>0</v>
      </c>
    </row>
    <row r="4088" spans="1:21" x14ac:dyDescent="0.25">
      <c r="A4088" t="s">
        <v>4120</v>
      </c>
      <c r="B4088">
        <v>0</v>
      </c>
      <c r="C4088">
        <v>0</v>
      </c>
      <c r="D4088">
        <v>1</v>
      </c>
      <c r="E4088">
        <v>0</v>
      </c>
      <c r="F4088">
        <v>72</v>
      </c>
      <c r="G4088">
        <v>1</v>
      </c>
      <c r="H4088" t="s">
        <v>22</v>
      </c>
      <c r="I4088" t="s">
        <v>25</v>
      </c>
      <c r="J4088" t="s">
        <v>22</v>
      </c>
      <c r="K4088" t="s">
        <v>22</v>
      </c>
      <c r="L4088" t="s">
        <v>22</v>
      </c>
      <c r="M4088" t="s">
        <v>22</v>
      </c>
      <c r="N4088" t="s">
        <v>22</v>
      </c>
      <c r="O4088" t="s">
        <v>23</v>
      </c>
      <c r="P4088" t="s">
        <v>45</v>
      </c>
      <c r="Q4088">
        <v>0</v>
      </c>
      <c r="R4088" t="s">
        <v>38</v>
      </c>
      <c r="S4088">
        <v>79.2</v>
      </c>
      <c r="T4088">
        <v>5401.9</v>
      </c>
      <c r="U4088">
        <v>0</v>
      </c>
    </row>
    <row r="4089" spans="1:21" x14ac:dyDescent="0.25">
      <c r="A4089" t="s">
        <v>4121</v>
      </c>
      <c r="B4089">
        <v>0</v>
      </c>
      <c r="C4089">
        <v>0</v>
      </c>
      <c r="D4089">
        <v>0</v>
      </c>
      <c r="E4089">
        <v>0</v>
      </c>
      <c r="F4089">
        <v>10</v>
      </c>
      <c r="G4089">
        <v>1</v>
      </c>
      <c r="H4089" t="s">
        <v>23</v>
      </c>
      <c r="I4089" t="s">
        <v>23</v>
      </c>
      <c r="J4089" t="s">
        <v>44</v>
      </c>
      <c r="K4089" t="s">
        <v>44</v>
      </c>
      <c r="L4089" t="s">
        <v>44</v>
      </c>
      <c r="M4089" t="s">
        <v>44</v>
      </c>
      <c r="N4089" t="s">
        <v>44</v>
      </c>
      <c r="O4089" t="s">
        <v>44</v>
      </c>
      <c r="P4089" t="s">
        <v>26</v>
      </c>
      <c r="Q4089">
        <v>1</v>
      </c>
      <c r="R4089" t="s">
        <v>30</v>
      </c>
      <c r="S4089">
        <v>20.9</v>
      </c>
      <c r="T4089">
        <v>247</v>
      </c>
      <c r="U4089">
        <v>0</v>
      </c>
    </row>
    <row r="4090" spans="1:21" x14ac:dyDescent="0.25">
      <c r="A4090" t="s">
        <v>4122</v>
      </c>
      <c r="B4090">
        <v>1</v>
      </c>
      <c r="C4090">
        <v>0</v>
      </c>
      <c r="D4090">
        <v>0</v>
      </c>
      <c r="E4090">
        <v>0</v>
      </c>
      <c r="F4090">
        <v>7</v>
      </c>
      <c r="G4090">
        <v>1</v>
      </c>
      <c r="H4090" t="s">
        <v>22</v>
      </c>
      <c r="I4090" t="s">
        <v>35</v>
      </c>
      <c r="J4090" t="s">
        <v>23</v>
      </c>
      <c r="K4090" t="s">
        <v>23</v>
      </c>
      <c r="L4090" t="s">
        <v>23</v>
      </c>
      <c r="M4090" t="s">
        <v>23</v>
      </c>
      <c r="N4090" t="s">
        <v>23</v>
      </c>
      <c r="O4090" t="s">
        <v>23</v>
      </c>
      <c r="P4090" t="s">
        <v>26</v>
      </c>
      <c r="Q4090">
        <v>0</v>
      </c>
      <c r="R4090" t="s">
        <v>27</v>
      </c>
      <c r="S4090">
        <v>73.599999999999994</v>
      </c>
      <c r="T4090">
        <v>520</v>
      </c>
      <c r="U4090">
        <v>1</v>
      </c>
    </row>
    <row r="4091" spans="1:21" x14ac:dyDescent="0.25">
      <c r="A4091" t="s">
        <v>4123</v>
      </c>
      <c r="B4091">
        <v>0</v>
      </c>
      <c r="C4091">
        <v>0</v>
      </c>
      <c r="D4091">
        <v>0</v>
      </c>
      <c r="E4091">
        <v>0</v>
      </c>
      <c r="F4091">
        <v>9</v>
      </c>
      <c r="G4091">
        <v>1</v>
      </c>
      <c r="H4091" t="s">
        <v>22</v>
      </c>
      <c r="I4091" t="s">
        <v>35</v>
      </c>
      <c r="J4091" t="s">
        <v>23</v>
      </c>
      <c r="K4091" t="s">
        <v>23</v>
      </c>
      <c r="L4091" t="s">
        <v>23</v>
      </c>
      <c r="M4091" t="s">
        <v>23</v>
      </c>
      <c r="N4091" t="s">
        <v>23</v>
      </c>
      <c r="O4091" t="s">
        <v>23</v>
      </c>
      <c r="P4091" t="s">
        <v>26</v>
      </c>
      <c r="Q4091">
        <v>1</v>
      </c>
      <c r="R4091" t="s">
        <v>27</v>
      </c>
      <c r="S4091">
        <v>74.75</v>
      </c>
      <c r="T4091">
        <v>706.6</v>
      </c>
      <c r="U4091">
        <v>1</v>
      </c>
    </row>
    <row r="4092" spans="1:21" x14ac:dyDescent="0.25">
      <c r="A4092" t="s">
        <v>4124</v>
      </c>
      <c r="B4092">
        <v>0</v>
      </c>
      <c r="C4092">
        <v>0</v>
      </c>
      <c r="D4092">
        <v>0</v>
      </c>
      <c r="E4092">
        <v>1</v>
      </c>
      <c r="F4092">
        <v>1</v>
      </c>
      <c r="G4092">
        <v>1</v>
      </c>
      <c r="H4092" t="s">
        <v>23</v>
      </c>
      <c r="I4092" t="s">
        <v>25</v>
      </c>
      <c r="J4092" t="s">
        <v>22</v>
      </c>
      <c r="K4092" t="s">
        <v>23</v>
      </c>
      <c r="L4092" t="s">
        <v>23</v>
      </c>
      <c r="M4092" t="s">
        <v>23</v>
      </c>
      <c r="N4092" t="s">
        <v>23</v>
      </c>
      <c r="O4092" t="s">
        <v>23</v>
      </c>
      <c r="P4092" t="s">
        <v>26</v>
      </c>
      <c r="Q4092">
        <v>0</v>
      </c>
      <c r="R4092" t="s">
        <v>30</v>
      </c>
      <c r="S4092">
        <v>49.9</v>
      </c>
      <c r="T4092">
        <v>49.9</v>
      </c>
      <c r="U4092">
        <v>0</v>
      </c>
    </row>
    <row r="4093" spans="1:21" x14ac:dyDescent="0.25">
      <c r="A4093" t="s">
        <v>4125</v>
      </c>
      <c r="B4093">
        <v>0</v>
      </c>
      <c r="C4093">
        <v>0</v>
      </c>
      <c r="D4093">
        <v>0</v>
      </c>
      <c r="E4093">
        <v>0</v>
      </c>
      <c r="F4093">
        <v>20</v>
      </c>
      <c r="G4093">
        <v>1</v>
      </c>
      <c r="H4093" t="s">
        <v>22</v>
      </c>
      <c r="I4093" t="s">
        <v>25</v>
      </c>
      <c r="J4093" t="s">
        <v>23</v>
      </c>
      <c r="K4093" t="s">
        <v>22</v>
      </c>
      <c r="L4093" t="s">
        <v>23</v>
      </c>
      <c r="M4093" t="s">
        <v>22</v>
      </c>
      <c r="N4093" t="s">
        <v>23</v>
      </c>
      <c r="O4093" t="s">
        <v>22</v>
      </c>
      <c r="P4093" t="s">
        <v>26</v>
      </c>
      <c r="Q4093">
        <v>1</v>
      </c>
      <c r="R4093" t="s">
        <v>38</v>
      </c>
      <c r="S4093">
        <v>68.900000000000006</v>
      </c>
      <c r="T4093">
        <v>1370.35</v>
      </c>
      <c r="U4093">
        <v>0</v>
      </c>
    </row>
    <row r="4094" spans="1:21" x14ac:dyDescent="0.25">
      <c r="A4094" t="s">
        <v>4126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1</v>
      </c>
      <c r="H4094" t="s">
        <v>23</v>
      </c>
      <c r="I4094" t="s">
        <v>23</v>
      </c>
      <c r="J4094" t="s">
        <v>44</v>
      </c>
      <c r="K4094" t="s">
        <v>44</v>
      </c>
      <c r="L4094" t="s">
        <v>44</v>
      </c>
      <c r="M4094" t="s">
        <v>44</v>
      </c>
      <c r="N4094" t="s">
        <v>44</v>
      </c>
      <c r="O4094" t="s">
        <v>44</v>
      </c>
      <c r="P4094" t="s">
        <v>26</v>
      </c>
      <c r="Q4094">
        <v>1</v>
      </c>
      <c r="R4094" t="s">
        <v>30</v>
      </c>
      <c r="S4094">
        <v>20.25</v>
      </c>
      <c r="T4094">
        <v>20.25</v>
      </c>
      <c r="U4094">
        <v>0</v>
      </c>
    </row>
    <row r="4095" spans="1:21" x14ac:dyDescent="0.25">
      <c r="A4095" t="s">
        <v>4127</v>
      </c>
      <c r="B4095">
        <v>0</v>
      </c>
      <c r="C4095">
        <v>0</v>
      </c>
      <c r="D4095">
        <v>0</v>
      </c>
      <c r="E4095">
        <v>0</v>
      </c>
      <c r="F4095">
        <v>29</v>
      </c>
      <c r="G4095">
        <v>1</v>
      </c>
      <c r="H4095" t="s">
        <v>22</v>
      </c>
      <c r="I4095" t="s">
        <v>35</v>
      </c>
      <c r="J4095" t="s">
        <v>23</v>
      </c>
      <c r="K4095" t="s">
        <v>23</v>
      </c>
      <c r="L4095" t="s">
        <v>23</v>
      </c>
      <c r="M4095" t="s">
        <v>23</v>
      </c>
      <c r="N4095" t="s">
        <v>23</v>
      </c>
      <c r="O4095" t="s">
        <v>23</v>
      </c>
      <c r="P4095" t="s">
        <v>26</v>
      </c>
      <c r="Q4095">
        <v>1</v>
      </c>
      <c r="R4095" t="s">
        <v>38</v>
      </c>
      <c r="S4095">
        <v>76</v>
      </c>
      <c r="T4095">
        <v>2215.25</v>
      </c>
      <c r="U4095">
        <v>0</v>
      </c>
    </row>
    <row r="4096" spans="1:21" x14ac:dyDescent="0.25">
      <c r="A4096" t="s">
        <v>4128</v>
      </c>
      <c r="B4096">
        <v>1</v>
      </c>
      <c r="C4096">
        <v>0</v>
      </c>
      <c r="D4096">
        <v>0</v>
      </c>
      <c r="E4096">
        <v>0</v>
      </c>
      <c r="F4096">
        <v>1</v>
      </c>
      <c r="G4096">
        <v>1</v>
      </c>
      <c r="H4096" t="s">
        <v>23</v>
      </c>
      <c r="I4096" t="s">
        <v>35</v>
      </c>
      <c r="J4096" t="s">
        <v>23</v>
      </c>
      <c r="K4096" t="s">
        <v>23</v>
      </c>
      <c r="L4096" t="s">
        <v>23</v>
      </c>
      <c r="M4096" t="s">
        <v>22</v>
      </c>
      <c r="N4096" t="s">
        <v>23</v>
      </c>
      <c r="O4096" t="s">
        <v>23</v>
      </c>
      <c r="P4096" t="s">
        <v>26</v>
      </c>
      <c r="Q4096">
        <v>0</v>
      </c>
      <c r="R4096" t="s">
        <v>27</v>
      </c>
      <c r="S4096">
        <v>74</v>
      </c>
      <c r="T4096">
        <v>74</v>
      </c>
      <c r="U4096">
        <v>0</v>
      </c>
    </row>
    <row r="4097" spans="1:21" x14ac:dyDescent="0.25">
      <c r="A4097" t="s">
        <v>4129</v>
      </c>
      <c r="B4097">
        <v>1</v>
      </c>
      <c r="C4097">
        <v>0</v>
      </c>
      <c r="D4097">
        <v>0</v>
      </c>
      <c r="E4097">
        <v>0</v>
      </c>
      <c r="F4097">
        <v>3</v>
      </c>
      <c r="G4097">
        <v>1</v>
      </c>
      <c r="H4097" t="s">
        <v>23</v>
      </c>
      <c r="I4097" t="s">
        <v>35</v>
      </c>
      <c r="J4097" t="s">
        <v>22</v>
      </c>
      <c r="K4097" t="s">
        <v>23</v>
      </c>
      <c r="L4097" t="s">
        <v>23</v>
      </c>
      <c r="M4097" t="s">
        <v>22</v>
      </c>
      <c r="N4097" t="s">
        <v>23</v>
      </c>
      <c r="O4097" t="s">
        <v>23</v>
      </c>
      <c r="P4097" t="s">
        <v>26</v>
      </c>
      <c r="Q4097">
        <v>1</v>
      </c>
      <c r="R4097" t="s">
        <v>30</v>
      </c>
      <c r="S4097">
        <v>82.3</v>
      </c>
      <c r="T4097">
        <v>214.4</v>
      </c>
      <c r="U4097">
        <v>0</v>
      </c>
    </row>
    <row r="4098" spans="1:21" x14ac:dyDescent="0.25">
      <c r="A4098" t="s">
        <v>4130</v>
      </c>
      <c r="B4098">
        <v>0</v>
      </c>
      <c r="C4098">
        <v>0</v>
      </c>
      <c r="D4098">
        <v>0</v>
      </c>
      <c r="E4098">
        <v>0</v>
      </c>
      <c r="F4098">
        <v>20</v>
      </c>
      <c r="G4098">
        <v>1</v>
      </c>
      <c r="H4098" t="s">
        <v>23</v>
      </c>
      <c r="I4098" t="s">
        <v>35</v>
      </c>
      <c r="J4098" t="s">
        <v>22</v>
      </c>
      <c r="K4098" t="s">
        <v>23</v>
      </c>
      <c r="L4098" t="s">
        <v>22</v>
      </c>
      <c r="M4098" t="s">
        <v>23</v>
      </c>
      <c r="N4098" t="s">
        <v>22</v>
      </c>
      <c r="O4098" t="s">
        <v>23</v>
      </c>
      <c r="P4098" t="s">
        <v>26</v>
      </c>
      <c r="Q4098">
        <v>1</v>
      </c>
      <c r="R4098" t="s">
        <v>33</v>
      </c>
      <c r="S4098">
        <v>89.4</v>
      </c>
      <c r="T4098">
        <v>1871.15</v>
      </c>
      <c r="U4098">
        <v>0</v>
      </c>
    </row>
    <row r="4099" spans="1:21" x14ac:dyDescent="0.25">
      <c r="A4099" t="s">
        <v>4131</v>
      </c>
      <c r="B4099">
        <v>1</v>
      </c>
      <c r="C4099">
        <v>0</v>
      </c>
      <c r="D4099">
        <v>0</v>
      </c>
      <c r="E4099">
        <v>1</v>
      </c>
      <c r="F4099">
        <v>64</v>
      </c>
      <c r="G4099">
        <v>1</v>
      </c>
      <c r="H4099" t="s">
        <v>23</v>
      </c>
      <c r="I4099" t="s">
        <v>35</v>
      </c>
      <c r="J4099" t="s">
        <v>23</v>
      </c>
      <c r="K4099" t="s">
        <v>22</v>
      </c>
      <c r="L4099" t="s">
        <v>23</v>
      </c>
      <c r="M4099" t="s">
        <v>22</v>
      </c>
      <c r="N4099" t="s">
        <v>22</v>
      </c>
      <c r="O4099" t="s">
        <v>22</v>
      </c>
      <c r="P4099" t="s">
        <v>26</v>
      </c>
      <c r="Q4099">
        <v>1</v>
      </c>
      <c r="R4099" t="s">
        <v>38</v>
      </c>
      <c r="S4099">
        <v>99.15</v>
      </c>
      <c r="T4099">
        <v>6171.2</v>
      </c>
      <c r="U4099">
        <v>0</v>
      </c>
    </row>
    <row r="4100" spans="1:21" x14ac:dyDescent="0.25">
      <c r="A4100" t="s">
        <v>4132</v>
      </c>
      <c r="B4100">
        <v>1</v>
      </c>
      <c r="C4100">
        <v>0</v>
      </c>
      <c r="D4100">
        <v>0</v>
      </c>
      <c r="E4100">
        <v>0</v>
      </c>
      <c r="F4100">
        <v>1</v>
      </c>
      <c r="G4100">
        <v>1</v>
      </c>
      <c r="H4100" t="s">
        <v>23</v>
      </c>
      <c r="I4100" t="s">
        <v>23</v>
      </c>
      <c r="J4100" t="s">
        <v>44</v>
      </c>
      <c r="K4100" t="s">
        <v>44</v>
      </c>
      <c r="L4100" t="s">
        <v>44</v>
      </c>
      <c r="M4100" t="s">
        <v>44</v>
      </c>
      <c r="N4100" t="s">
        <v>44</v>
      </c>
      <c r="O4100" t="s">
        <v>44</v>
      </c>
      <c r="P4100" t="s">
        <v>26</v>
      </c>
      <c r="Q4100">
        <v>1</v>
      </c>
      <c r="R4100" t="s">
        <v>30</v>
      </c>
      <c r="S4100">
        <v>20.2</v>
      </c>
      <c r="T4100">
        <v>20.2</v>
      </c>
      <c r="U4100">
        <v>1</v>
      </c>
    </row>
    <row r="4101" spans="1:21" x14ac:dyDescent="0.25">
      <c r="A4101" t="s">
        <v>4133</v>
      </c>
      <c r="B4101">
        <v>0</v>
      </c>
      <c r="C4101">
        <v>0</v>
      </c>
      <c r="D4101">
        <v>0</v>
      </c>
      <c r="E4101">
        <v>0</v>
      </c>
      <c r="F4101">
        <v>6</v>
      </c>
      <c r="G4101">
        <v>0</v>
      </c>
      <c r="H4101" t="s">
        <v>24</v>
      </c>
      <c r="I4101" t="s">
        <v>25</v>
      </c>
      <c r="J4101" t="s">
        <v>22</v>
      </c>
      <c r="K4101" t="s">
        <v>23</v>
      </c>
      <c r="L4101" t="s">
        <v>23</v>
      </c>
      <c r="M4101" t="s">
        <v>23</v>
      </c>
      <c r="N4101" t="s">
        <v>23</v>
      </c>
      <c r="O4101" t="s">
        <v>23</v>
      </c>
      <c r="P4101" t="s">
        <v>26</v>
      </c>
      <c r="Q4101">
        <v>0</v>
      </c>
      <c r="R4101" t="s">
        <v>33</v>
      </c>
      <c r="S4101">
        <v>29.45</v>
      </c>
      <c r="T4101">
        <v>161.44999999999999</v>
      </c>
      <c r="U4101">
        <v>0</v>
      </c>
    </row>
    <row r="4102" spans="1:21" x14ac:dyDescent="0.25">
      <c r="A4102" t="s">
        <v>4134</v>
      </c>
      <c r="B4102">
        <v>1</v>
      </c>
      <c r="C4102">
        <v>0</v>
      </c>
      <c r="D4102">
        <v>1</v>
      </c>
      <c r="E4102">
        <v>0</v>
      </c>
      <c r="F4102">
        <v>50</v>
      </c>
      <c r="G4102">
        <v>1</v>
      </c>
      <c r="H4102" t="s">
        <v>23</v>
      </c>
      <c r="I4102" t="s">
        <v>23</v>
      </c>
      <c r="J4102" t="s">
        <v>44</v>
      </c>
      <c r="K4102" t="s">
        <v>44</v>
      </c>
      <c r="L4102" t="s">
        <v>44</v>
      </c>
      <c r="M4102" t="s">
        <v>44</v>
      </c>
      <c r="N4102" t="s">
        <v>44</v>
      </c>
      <c r="O4102" t="s">
        <v>44</v>
      </c>
      <c r="P4102" t="s">
        <v>45</v>
      </c>
      <c r="Q4102">
        <v>0</v>
      </c>
      <c r="R4102" t="s">
        <v>27</v>
      </c>
      <c r="S4102">
        <v>19.8</v>
      </c>
      <c r="T4102">
        <v>1013.2</v>
      </c>
      <c r="U4102">
        <v>0</v>
      </c>
    </row>
    <row r="4103" spans="1:21" x14ac:dyDescent="0.25">
      <c r="A4103" t="s">
        <v>4135</v>
      </c>
      <c r="B4103">
        <v>1</v>
      </c>
      <c r="C4103">
        <v>0</v>
      </c>
      <c r="D4103">
        <v>0</v>
      </c>
      <c r="E4103">
        <v>0</v>
      </c>
      <c r="F4103">
        <v>6</v>
      </c>
      <c r="G4103">
        <v>1</v>
      </c>
      <c r="H4103" t="s">
        <v>23</v>
      </c>
      <c r="I4103" t="s">
        <v>25</v>
      </c>
      <c r="J4103" t="s">
        <v>22</v>
      </c>
      <c r="K4103" t="s">
        <v>23</v>
      </c>
      <c r="L4103" t="s">
        <v>23</v>
      </c>
      <c r="M4103" t="s">
        <v>23</v>
      </c>
      <c r="N4103" t="s">
        <v>23</v>
      </c>
      <c r="O4103" t="s">
        <v>22</v>
      </c>
      <c r="P4103" t="s">
        <v>26</v>
      </c>
      <c r="Q4103">
        <v>1</v>
      </c>
      <c r="R4103" t="s">
        <v>33</v>
      </c>
      <c r="S4103">
        <v>59.15</v>
      </c>
      <c r="T4103">
        <v>336.7</v>
      </c>
      <c r="U4103">
        <v>0</v>
      </c>
    </row>
    <row r="4104" spans="1:21" x14ac:dyDescent="0.25">
      <c r="A4104" t="s">
        <v>4136</v>
      </c>
      <c r="B4104">
        <v>1</v>
      </c>
      <c r="C4104">
        <v>0</v>
      </c>
      <c r="D4104">
        <v>1</v>
      </c>
      <c r="E4104">
        <v>1</v>
      </c>
      <c r="F4104">
        <v>7</v>
      </c>
      <c r="G4104">
        <v>1</v>
      </c>
      <c r="H4104" t="s">
        <v>23</v>
      </c>
      <c r="I4104" t="s">
        <v>25</v>
      </c>
      <c r="J4104" t="s">
        <v>23</v>
      </c>
      <c r="K4104" t="s">
        <v>23</v>
      </c>
      <c r="L4104" t="s">
        <v>23</v>
      </c>
      <c r="M4104" t="s">
        <v>23</v>
      </c>
      <c r="N4104" t="s">
        <v>23</v>
      </c>
      <c r="O4104" t="s">
        <v>23</v>
      </c>
      <c r="P4104" t="s">
        <v>26</v>
      </c>
      <c r="Q4104">
        <v>0</v>
      </c>
      <c r="R4104" t="s">
        <v>27</v>
      </c>
      <c r="S4104">
        <v>44.75</v>
      </c>
      <c r="T4104">
        <v>333.65</v>
      </c>
      <c r="U4104">
        <v>0</v>
      </c>
    </row>
    <row r="4105" spans="1:21" x14ac:dyDescent="0.25">
      <c r="A4105" t="s">
        <v>4137</v>
      </c>
      <c r="B4105">
        <v>1</v>
      </c>
      <c r="C4105">
        <v>0</v>
      </c>
      <c r="D4105">
        <v>1</v>
      </c>
      <c r="E4105">
        <v>1</v>
      </c>
      <c r="F4105">
        <v>72</v>
      </c>
      <c r="G4105">
        <v>1</v>
      </c>
      <c r="H4105" t="s">
        <v>22</v>
      </c>
      <c r="I4105" t="s">
        <v>35</v>
      </c>
      <c r="J4105" t="s">
        <v>23</v>
      </c>
      <c r="K4105" t="s">
        <v>23</v>
      </c>
      <c r="L4105" t="s">
        <v>22</v>
      </c>
      <c r="M4105" t="s">
        <v>23</v>
      </c>
      <c r="N4105" t="s">
        <v>23</v>
      </c>
      <c r="O4105" t="s">
        <v>22</v>
      </c>
      <c r="P4105" t="s">
        <v>45</v>
      </c>
      <c r="Q4105">
        <v>1</v>
      </c>
      <c r="R4105" t="s">
        <v>38</v>
      </c>
      <c r="S4105">
        <v>90.8</v>
      </c>
      <c r="T4105">
        <v>6511.8</v>
      </c>
      <c r="U4105">
        <v>0</v>
      </c>
    </row>
    <row r="4106" spans="1:21" x14ac:dyDescent="0.25">
      <c r="A4106" t="s">
        <v>4138</v>
      </c>
      <c r="B4106">
        <v>1</v>
      </c>
      <c r="C4106">
        <v>0</v>
      </c>
      <c r="D4106">
        <v>1</v>
      </c>
      <c r="E4106">
        <v>0</v>
      </c>
      <c r="F4106">
        <v>8</v>
      </c>
      <c r="G4106">
        <v>1</v>
      </c>
      <c r="H4106" t="s">
        <v>23</v>
      </c>
      <c r="I4106" t="s">
        <v>25</v>
      </c>
      <c r="J4106" t="s">
        <v>23</v>
      </c>
      <c r="K4106" t="s">
        <v>22</v>
      </c>
      <c r="L4106" t="s">
        <v>23</v>
      </c>
      <c r="M4106" t="s">
        <v>23</v>
      </c>
      <c r="N4106" t="s">
        <v>23</v>
      </c>
      <c r="O4106" t="s">
        <v>23</v>
      </c>
      <c r="P4106" t="s">
        <v>26</v>
      </c>
      <c r="Q4106">
        <v>1</v>
      </c>
      <c r="R4106" t="s">
        <v>33</v>
      </c>
      <c r="S4106">
        <v>49.55</v>
      </c>
      <c r="T4106">
        <v>393.45</v>
      </c>
      <c r="U4106">
        <v>0</v>
      </c>
    </row>
    <row r="4107" spans="1:21" x14ac:dyDescent="0.25">
      <c r="A4107" t="s">
        <v>4139</v>
      </c>
      <c r="B4107">
        <v>0</v>
      </c>
      <c r="C4107">
        <v>0</v>
      </c>
      <c r="D4107">
        <v>1</v>
      </c>
      <c r="E4107">
        <v>1</v>
      </c>
      <c r="F4107">
        <v>67</v>
      </c>
      <c r="G4107">
        <v>1</v>
      </c>
      <c r="H4107" t="s">
        <v>22</v>
      </c>
      <c r="I4107" t="s">
        <v>35</v>
      </c>
      <c r="J4107" t="s">
        <v>22</v>
      </c>
      <c r="K4107" t="s">
        <v>23</v>
      </c>
      <c r="L4107" t="s">
        <v>23</v>
      </c>
      <c r="M4107" t="s">
        <v>22</v>
      </c>
      <c r="N4107" t="s">
        <v>22</v>
      </c>
      <c r="O4107" t="s">
        <v>22</v>
      </c>
      <c r="P4107" t="s">
        <v>45</v>
      </c>
      <c r="Q4107">
        <v>0</v>
      </c>
      <c r="R4107" t="s">
        <v>38</v>
      </c>
      <c r="S4107">
        <v>106.7</v>
      </c>
      <c r="T4107">
        <v>7009.5</v>
      </c>
      <c r="U4107">
        <v>0</v>
      </c>
    </row>
    <row r="4108" spans="1:21" x14ac:dyDescent="0.25">
      <c r="A4108" t="s">
        <v>4140</v>
      </c>
      <c r="B4108">
        <v>0</v>
      </c>
      <c r="C4108">
        <v>1</v>
      </c>
      <c r="D4108">
        <v>1</v>
      </c>
      <c r="E4108">
        <v>0</v>
      </c>
      <c r="F4108">
        <v>24</v>
      </c>
      <c r="G4108">
        <v>1</v>
      </c>
      <c r="H4108" t="s">
        <v>22</v>
      </c>
      <c r="I4108" t="s">
        <v>35</v>
      </c>
      <c r="J4108" t="s">
        <v>23</v>
      </c>
      <c r="K4108" t="s">
        <v>23</v>
      </c>
      <c r="L4108" t="s">
        <v>23</v>
      </c>
      <c r="M4108" t="s">
        <v>23</v>
      </c>
      <c r="N4108" t="s">
        <v>22</v>
      </c>
      <c r="O4108" t="s">
        <v>22</v>
      </c>
      <c r="P4108" t="s">
        <v>26</v>
      </c>
      <c r="Q4108">
        <v>1</v>
      </c>
      <c r="R4108" t="s">
        <v>27</v>
      </c>
      <c r="S4108">
        <v>93.55</v>
      </c>
      <c r="T4108">
        <v>2264.0500000000002</v>
      </c>
      <c r="U4108">
        <v>1</v>
      </c>
    </row>
    <row r="4109" spans="1:21" x14ac:dyDescent="0.25">
      <c r="A4109" t="s">
        <v>4141</v>
      </c>
      <c r="B4109">
        <v>0</v>
      </c>
      <c r="C4109">
        <v>0</v>
      </c>
      <c r="D4109">
        <v>1</v>
      </c>
      <c r="E4109">
        <v>0</v>
      </c>
      <c r="F4109">
        <v>72</v>
      </c>
      <c r="G4109">
        <v>1</v>
      </c>
      <c r="H4109" t="s">
        <v>22</v>
      </c>
      <c r="I4109" t="s">
        <v>35</v>
      </c>
      <c r="J4109" t="s">
        <v>22</v>
      </c>
      <c r="K4109" t="s">
        <v>22</v>
      </c>
      <c r="L4109" t="s">
        <v>23</v>
      </c>
      <c r="M4109" t="s">
        <v>23</v>
      </c>
      <c r="N4109" t="s">
        <v>23</v>
      </c>
      <c r="O4109" t="s">
        <v>22</v>
      </c>
      <c r="P4109" t="s">
        <v>45</v>
      </c>
      <c r="Q4109">
        <v>1</v>
      </c>
      <c r="R4109" t="s">
        <v>38</v>
      </c>
      <c r="S4109">
        <v>94.45</v>
      </c>
      <c r="T4109">
        <v>6921.7</v>
      </c>
      <c r="U4109">
        <v>0</v>
      </c>
    </row>
    <row r="4110" spans="1:21" x14ac:dyDescent="0.25">
      <c r="A4110" t="s">
        <v>4142</v>
      </c>
      <c r="B4110">
        <v>1</v>
      </c>
      <c r="C4110">
        <v>0</v>
      </c>
      <c r="D4110">
        <v>1</v>
      </c>
      <c r="E4110">
        <v>1</v>
      </c>
      <c r="F4110">
        <v>33</v>
      </c>
      <c r="G4110">
        <v>1</v>
      </c>
      <c r="H4110" t="s">
        <v>23</v>
      </c>
      <c r="I4110" t="s">
        <v>23</v>
      </c>
      <c r="J4110" t="s">
        <v>44</v>
      </c>
      <c r="K4110" t="s">
        <v>44</v>
      </c>
      <c r="L4110" t="s">
        <v>44</v>
      </c>
      <c r="M4110" t="s">
        <v>44</v>
      </c>
      <c r="N4110" t="s">
        <v>44</v>
      </c>
      <c r="O4110" t="s">
        <v>44</v>
      </c>
      <c r="P4110" t="s">
        <v>29</v>
      </c>
      <c r="Q4110">
        <v>1</v>
      </c>
      <c r="R4110" t="s">
        <v>33</v>
      </c>
      <c r="S4110">
        <v>19.45</v>
      </c>
      <c r="T4110">
        <v>600.25</v>
      </c>
      <c r="U4110">
        <v>0</v>
      </c>
    </row>
    <row r="4111" spans="1:21" x14ac:dyDescent="0.25">
      <c r="A4111" t="s">
        <v>4143</v>
      </c>
      <c r="B4111">
        <v>1</v>
      </c>
      <c r="C4111">
        <v>0</v>
      </c>
      <c r="D4111">
        <v>0</v>
      </c>
      <c r="E4111">
        <v>0</v>
      </c>
      <c r="F4111">
        <v>2</v>
      </c>
      <c r="G4111">
        <v>0</v>
      </c>
      <c r="H4111" t="s">
        <v>24</v>
      </c>
      <c r="I4111" t="s">
        <v>25</v>
      </c>
      <c r="J4111" t="s">
        <v>23</v>
      </c>
      <c r="K4111" t="s">
        <v>23</v>
      </c>
      <c r="L4111" t="s">
        <v>23</v>
      </c>
      <c r="M4111" t="s">
        <v>23</v>
      </c>
      <c r="N4111" t="s">
        <v>23</v>
      </c>
      <c r="O4111" t="s">
        <v>23</v>
      </c>
      <c r="P4111" t="s">
        <v>26</v>
      </c>
      <c r="Q4111">
        <v>1</v>
      </c>
      <c r="R4111" t="s">
        <v>27</v>
      </c>
      <c r="S4111">
        <v>25.05</v>
      </c>
      <c r="T4111">
        <v>56.35</v>
      </c>
      <c r="U4111">
        <v>1</v>
      </c>
    </row>
    <row r="4112" spans="1:21" x14ac:dyDescent="0.25">
      <c r="A4112" t="s">
        <v>4144</v>
      </c>
      <c r="B4112">
        <v>1</v>
      </c>
      <c r="C4112">
        <v>0</v>
      </c>
      <c r="D4112">
        <v>1</v>
      </c>
      <c r="E4112">
        <v>0</v>
      </c>
      <c r="F4112">
        <v>70</v>
      </c>
      <c r="G4112">
        <v>1</v>
      </c>
      <c r="H4112" t="s">
        <v>23</v>
      </c>
      <c r="I4112" t="s">
        <v>25</v>
      </c>
      <c r="J4112" t="s">
        <v>22</v>
      </c>
      <c r="K4112" t="s">
        <v>22</v>
      </c>
      <c r="L4112" t="s">
        <v>23</v>
      </c>
      <c r="M4112" t="s">
        <v>22</v>
      </c>
      <c r="N4112" t="s">
        <v>23</v>
      </c>
      <c r="O4112" t="s">
        <v>22</v>
      </c>
      <c r="P4112" t="s">
        <v>45</v>
      </c>
      <c r="Q4112">
        <v>0</v>
      </c>
      <c r="R4112" t="s">
        <v>30</v>
      </c>
      <c r="S4112">
        <v>67.95</v>
      </c>
      <c r="T4112">
        <v>4664.1499999999996</v>
      </c>
      <c r="U4112">
        <v>0</v>
      </c>
    </row>
    <row r="4113" spans="1:21" x14ac:dyDescent="0.25">
      <c r="A4113" t="s">
        <v>4145</v>
      </c>
      <c r="B4113">
        <v>0</v>
      </c>
      <c r="C4113">
        <v>0</v>
      </c>
      <c r="D4113">
        <v>0</v>
      </c>
      <c r="E4113">
        <v>0</v>
      </c>
      <c r="F4113">
        <v>22</v>
      </c>
      <c r="G4113">
        <v>1</v>
      </c>
      <c r="H4113" t="s">
        <v>23</v>
      </c>
      <c r="I4113" t="s">
        <v>25</v>
      </c>
      <c r="J4113" t="s">
        <v>23</v>
      </c>
      <c r="K4113" t="s">
        <v>22</v>
      </c>
      <c r="L4113" t="s">
        <v>22</v>
      </c>
      <c r="M4113" t="s">
        <v>23</v>
      </c>
      <c r="N4113" t="s">
        <v>22</v>
      </c>
      <c r="O4113" t="s">
        <v>23</v>
      </c>
      <c r="P4113" t="s">
        <v>29</v>
      </c>
      <c r="Q4113">
        <v>0</v>
      </c>
      <c r="R4113" t="s">
        <v>33</v>
      </c>
      <c r="S4113">
        <v>65.25</v>
      </c>
      <c r="T4113">
        <v>1441.8</v>
      </c>
      <c r="U4113">
        <v>0</v>
      </c>
    </row>
    <row r="4114" spans="1:21" x14ac:dyDescent="0.25">
      <c r="A4114" t="s">
        <v>4146</v>
      </c>
      <c r="B4114">
        <v>0</v>
      </c>
      <c r="C4114">
        <v>0</v>
      </c>
      <c r="D4114">
        <v>0</v>
      </c>
      <c r="E4114">
        <v>0</v>
      </c>
      <c r="F4114">
        <v>59</v>
      </c>
      <c r="G4114">
        <v>1</v>
      </c>
      <c r="H4114" t="s">
        <v>22</v>
      </c>
      <c r="I4114" t="s">
        <v>35</v>
      </c>
      <c r="J4114" t="s">
        <v>22</v>
      </c>
      <c r="K4114" t="s">
        <v>22</v>
      </c>
      <c r="L4114" t="s">
        <v>22</v>
      </c>
      <c r="M4114" t="s">
        <v>23</v>
      </c>
      <c r="N4114" t="s">
        <v>23</v>
      </c>
      <c r="O4114" t="s">
        <v>22</v>
      </c>
      <c r="P4114" t="s">
        <v>26</v>
      </c>
      <c r="Q4114">
        <v>1</v>
      </c>
      <c r="R4114" t="s">
        <v>33</v>
      </c>
      <c r="S4114">
        <v>99.45</v>
      </c>
      <c r="T4114">
        <v>5623.7</v>
      </c>
      <c r="U4114">
        <v>0</v>
      </c>
    </row>
    <row r="4115" spans="1:21" x14ac:dyDescent="0.25">
      <c r="A4115" t="s">
        <v>4147</v>
      </c>
      <c r="B4115">
        <v>1</v>
      </c>
      <c r="C4115">
        <v>0</v>
      </c>
      <c r="D4115">
        <v>0</v>
      </c>
      <c r="E4115">
        <v>0</v>
      </c>
      <c r="F4115">
        <v>36</v>
      </c>
      <c r="G4115">
        <v>1</v>
      </c>
      <c r="H4115" t="s">
        <v>23</v>
      </c>
      <c r="I4115" t="s">
        <v>23</v>
      </c>
      <c r="J4115" t="s">
        <v>44</v>
      </c>
      <c r="K4115" t="s">
        <v>44</v>
      </c>
      <c r="L4115" t="s">
        <v>44</v>
      </c>
      <c r="M4115" t="s">
        <v>44</v>
      </c>
      <c r="N4115" t="s">
        <v>44</v>
      </c>
      <c r="O4115" t="s">
        <v>44</v>
      </c>
      <c r="P4115" t="s">
        <v>29</v>
      </c>
      <c r="Q4115">
        <v>1</v>
      </c>
      <c r="R4115" t="s">
        <v>38</v>
      </c>
      <c r="S4115">
        <v>20.350000000000001</v>
      </c>
      <c r="T4115">
        <v>695.85</v>
      </c>
      <c r="U4115">
        <v>0</v>
      </c>
    </row>
    <row r="4116" spans="1:21" x14ac:dyDescent="0.25">
      <c r="A4116" t="s">
        <v>4148</v>
      </c>
      <c r="B4116">
        <v>0</v>
      </c>
      <c r="C4116">
        <v>0</v>
      </c>
      <c r="D4116">
        <v>1</v>
      </c>
      <c r="E4116">
        <v>1</v>
      </c>
      <c r="F4116">
        <v>51</v>
      </c>
      <c r="G4116">
        <v>1</v>
      </c>
      <c r="H4116" t="s">
        <v>23</v>
      </c>
      <c r="I4116" t="s">
        <v>23</v>
      </c>
      <c r="J4116" t="s">
        <v>44</v>
      </c>
      <c r="K4116" t="s">
        <v>44</v>
      </c>
      <c r="L4116" t="s">
        <v>44</v>
      </c>
      <c r="M4116" t="s">
        <v>44</v>
      </c>
      <c r="N4116" t="s">
        <v>44</v>
      </c>
      <c r="O4116" t="s">
        <v>44</v>
      </c>
      <c r="P4116" t="s">
        <v>45</v>
      </c>
      <c r="Q4116">
        <v>0</v>
      </c>
      <c r="R4116" t="s">
        <v>30</v>
      </c>
      <c r="S4116">
        <v>19.95</v>
      </c>
      <c r="T4116">
        <v>1028.75</v>
      </c>
      <c r="U4116">
        <v>0</v>
      </c>
    </row>
    <row r="4117" spans="1:21" x14ac:dyDescent="0.25">
      <c r="A4117" t="s">
        <v>4149</v>
      </c>
      <c r="B4117">
        <v>1</v>
      </c>
      <c r="C4117">
        <v>0</v>
      </c>
      <c r="D4117">
        <v>1</v>
      </c>
      <c r="E4117">
        <v>0</v>
      </c>
      <c r="F4117">
        <v>53</v>
      </c>
      <c r="G4117">
        <v>1</v>
      </c>
      <c r="H4117" t="s">
        <v>22</v>
      </c>
      <c r="I4117" t="s">
        <v>25</v>
      </c>
      <c r="J4117" t="s">
        <v>22</v>
      </c>
      <c r="K4117" t="s">
        <v>23</v>
      </c>
      <c r="L4117" t="s">
        <v>22</v>
      </c>
      <c r="M4117" t="s">
        <v>22</v>
      </c>
      <c r="N4117" t="s">
        <v>22</v>
      </c>
      <c r="O4117" t="s">
        <v>23</v>
      </c>
      <c r="P4117" t="s">
        <v>29</v>
      </c>
      <c r="Q4117">
        <v>0</v>
      </c>
      <c r="R4117" t="s">
        <v>33</v>
      </c>
      <c r="S4117">
        <v>77.400000000000006</v>
      </c>
      <c r="T4117">
        <v>4155.95</v>
      </c>
      <c r="U4117">
        <v>0</v>
      </c>
    </row>
    <row r="4118" spans="1:21" x14ac:dyDescent="0.25">
      <c r="A4118" t="s">
        <v>4150</v>
      </c>
      <c r="B4118">
        <v>0</v>
      </c>
      <c r="C4118">
        <v>0</v>
      </c>
      <c r="D4118">
        <v>1</v>
      </c>
      <c r="E4118">
        <v>1</v>
      </c>
      <c r="F4118">
        <v>20</v>
      </c>
      <c r="G4118">
        <v>1</v>
      </c>
      <c r="H4118" t="s">
        <v>23</v>
      </c>
      <c r="I4118" t="s">
        <v>23</v>
      </c>
      <c r="J4118" t="s">
        <v>44</v>
      </c>
      <c r="K4118" t="s">
        <v>44</v>
      </c>
      <c r="L4118" t="s">
        <v>44</v>
      </c>
      <c r="M4118" t="s">
        <v>44</v>
      </c>
      <c r="N4118" t="s">
        <v>44</v>
      </c>
      <c r="O4118" t="s">
        <v>44</v>
      </c>
      <c r="P4118" t="s">
        <v>29</v>
      </c>
      <c r="Q4118">
        <v>0</v>
      </c>
      <c r="R4118" t="s">
        <v>33</v>
      </c>
      <c r="S4118">
        <v>19.7</v>
      </c>
      <c r="T4118">
        <v>395.6</v>
      </c>
      <c r="U4118">
        <v>0</v>
      </c>
    </row>
    <row r="4119" spans="1:21" x14ac:dyDescent="0.25">
      <c r="A4119" t="s">
        <v>4151</v>
      </c>
      <c r="B4119">
        <v>1</v>
      </c>
      <c r="C4119">
        <v>0</v>
      </c>
      <c r="D4119">
        <v>1</v>
      </c>
      <c r="E4119">
        <v>0</v>
      </c>
      <c r="F4119">
        <v>63</v>
      </c>
      <c r="G4119">
        <v>1</v>
      </c>
      <c r="H4119" t="s">
        <v>23</v>
      </c>
      <c r="I4119" t="s">
        <v>35</v>
      </c>
      <c r="J4119" t="s">
        <v>22</v>
      </c>
      <c r="K4119" t="s">
        <v>23</v>
      </c>
      <c r="L4119" t="s">
        <v>22</v>
      </c>
      <c r="M4119" t="s">
        <v>23</v>
      </c>
      <c r="N4119" t="s">
        <v>22</v>
      </c>
      <c r="O4119" t="s">
        <v>22</v>
      </c>
      <c r="P4119" t="s">
        <v>45</v>
      </c>
      <c r="Q4119">
        <v>0</v>
      </c>
      <c r="R4119" t="s">
        <v>38</v>
      </c>
      <c r="S4119">
        <v>99.7</v>
      </c>
      <c r="T4119">
        <v>6330.4</v>
      </c>
      <c r="U4119">
        <v>0</v>
      </c>
    </row>
    <row r="4120" spans="1:21" x14ac:dyDescent="0.25">
      <c r="A4120" t="s">
        <v>4152</v>
      </c>
      <c r="B4120">
        <v>0</v>
      </c>
      <c r="C4120">
        <v>0</v>
      </c>
      <c r="D4120">
        <v>0</v>
      </c>
      <c r="E4120">
        <v>0</v>
      </c>
      <c r="F4120">
        <v>40</v>
      </c>
      <c r="G4120">
        <v>1</v>
      </c>
      <c r="H4120" t="s">
        <v>23</v>
      </c>
      <c r="I4120" t="s">
        <v>35</v>
      </c>
      <c r="J4120" t="s">
        <v>23</v>
      </c>
      <c r="K4120" t="s">
        <v>22</v>
      </c>
      <c r="L4120" t="s">
        <v>23</v>
      </c>
      <c r="M4120" t="s">
        <v>23</v>
      </c>
      <c r="N4120" t="s">
        <v>23</v>
      </c>
      <c r="O4120" t="s">
        <v>23</v>
      </c>
      <c r="P4120" t="s">
        <v>26</v>
      </c>
      <c r="Q4120">
        <v>0</v>
      </c>
      <c r="R4120" t="s">
        <v>38</v>
      </c>
      <c r="S4120">
        <v>74.8</v>
      </c>
      <c r="T4120">
        <v>2971.7</v>
      </c>
      <c r="U4120">
        <v>0</v>
      </c>
    </row>
    <row r="4121" spans="1:21" x14ac:dyDescent="0.25">
      <c r="A4121" t="s">
        <v>4153</v>
      </c>
      <c r="B4121">
        <v>1</v>
      </c>
      <c r="C4121">
        <v>0</v>
      </c>
      <c r="D4121">
        <v>0</v>
      </c>
      <c r="E4121">
        <v>0</v>
      </c>
      <c r="F4121">
        <v>35</v>
      </c>
      <c r="G4121">
        <v>1</v>
      </c>
      <c r="H4121" t="s">
        <v>23</v>
      </c>
      <c r="I4121" t="s">
        <v>23</v>
      </c>
      <c r="J4121" t="s">
        <v>44</v>
      </c>
      <c r="K4121" t="s">
        <v>44</v>
      </c>
      <c r="L4121" t="s">
        <v>44</v>
      </c>
      <c r="M4121" t="s">
        <v>44</v>
      </c>
      <c r="N4121" t="s">
        <v>44</v>
      </c>
      <c r="O4121" t="s">
        <v>44</v>
      </c>
      <c r="P4121" t="s">
        <v>29</v>
      </c>
      <c r="Q4121">
        <v>1</v>
      </c>
      <c r="R4121" t="s">
        <v>30</v>
      </c>
      <c r="S4121">
        <v>19.149999999999999</v>
      </c>
      <c r="T4121">
        <v>638</v>
      </c>
      <c r="U4121">
        <v>0</v>
      </c>
    </row>
    <row r="4122" spans="1:21" x14ac:dyDescent="0.25">
      <c r="A4122" t="s">
        <v>4154</v>
      </c>
      <c r="B4122">
        <v>1</v>
      </c>
      <c r="C4122">
        <v>0</v>
      </c>
      <c r="D4122">
        <v>1</v>
      </c>
      <c r="E4122">
        <v>1</v>
      </c>
      <c r="F4122">
        <v>26</v>
      </c>
      <c r="G4122">
        <v>1</v>
      </c>
      <c r="H4122" t="s">
        <v>23</v>
      </c>
      <c r="I4122" t="s">
        <v>35</v>
      </c>
      <c r="J4122" t="s">
        <v>23</v>
      </c>
      <c r="K4122" t="s">
        <v>23</v>
      </c>
      <c r="L4122" t="s">
        <v>23</v>
      </c>
      <c r="M4122" t="s">
        <v>23</v>
      </c>
      <c r="N4122" t="s">
        <v>23</v>
      </c>
      <c r="O4122" t="s">
        <v>22</v>
      </c>
      <c r="P4122" t="s">
        <v>29</v>
      </c>
      <c r="Q4122">
        <v>0</v>
      </c>
      <c r="R4122" t="s">
        <v>33</v>
      </c>
      <c r="S4122">
        <v>78.95</v>
      </c>
      <c r="T4122">
        <v>2034.25</v>
      </c>
      <c r="U4122">
        <v>0</v>
      </c>
    </row>
    <row r="4123" spans="1:21" x14ac:dyDescent="0.25">
      <c r="A4123" t="s">
        <v>4155</v>
      </c>
      <c r="B4123">
        <v>1</v>
      </c>
      <c r="C4123">
        <v>1</v>
      </c>
      <c r="D4123">
        <v>1</v>
      </c>
      <c r="E4123">
        <v>0</v>
      </c>
      <c r="F4123">
        <v>27</v>
      </c>
      <c r="G4123">
        <v>1</v>
      </c>
      <c r="H4123" t="s">
        <v>22</v>
      </c>
      <c r="I4123" t="s">
        <v>35</v>
      </c>
      <c r="J4123" t="s">
        <v>23</v>
      </c>
      <c r="K4123" t="s">
        <v>22</v>
      </c>
      <c r="L4123" t="s">
        <v>22</v>
      </c>
      <c r="M4123" t="s">
        <v>23</v>
      </c>
      <c r="N4123" t="s">
        <v>23</v>
      </c>
      <c r="O4123" t="s">
        <v>22</v>
      </c>
      <c r="P4123" t="s">
        <v>26</v>
      </c>
      <c r="Q4123">
        <v>1</v>
      </c>
      <c r="R4123" t="s">
        <v>27</v>
      </c>
      <c r="S4123">
        <v>95.55</v>
      </c>
      <c r="T4123">
        <v>2510.1999999999998</v>
      </c>
      <c r="U4123">
        <v>1</v>
      </c>
    </row>
    <row r="4124" spans="1:21" x14ac:dyDescent="0.25">
      <c r="A4124" t="s">
        <v>4156</v>
      </c>
      <c r="B4124">
        <v>1</v>
      </c>
      <c r="C4124">
        <v>0</v>
      </c>
      <c r="D4124">
        <v>0</v>
      </c>
      <c r="E4124">
        <v>1</v>
      </c>
      <c r="F4124">
        <v>53</v>
      </c>
      <c r="G4124">
        <v>1</v>
      </c>
      <c r="H4124" t="s">
        <v>23</v>
      </c>
      <c r="I4124" t="s">
        <v>25</v>
      </c>
      <c r="J4124" t="s">
        <v>22</v>
      </c>
      <c r="K4124" t="s">
        <v>22</v>
      </c>
      <c r="L4124" t="s">
        <v>23</v>
      </c>
      <c r="M4124" t="s">
        <v>22</v>
      </c>
      <c r="N4124" t="s">
        <v>23</v>
      </c>
      <c r="O4124" t="s">
        <v>23</v>
      </c>
      <c r="P4124" t="s">
        <v>29</v>
      </c>
      <c r="Q4124">
        <v>0</v>
      </c>
      <c r="R4124" t="s">
        <v>38</v>
      </c>
      <c r="S4124">
        <v>62.85</v>
      </c>
      <c r="T4124">
        <v>3419.5</v>
      </c>
      <c r="U4124">
        <v>0</v>
      </c>
    </row>
    <row r="4125" spans="1:21" x14ac:dyDescent="0.25">
      <c r="A4125" t="s">
        <v>4157</v>
      </c>
      <c r="B4125">
        <v>1</v>
      </c>
      <c r="C4125">
        <v>1</v>
      </c>
      <c r="D4125">
        <v>1</v>
      </c>
      <c r="E4125">
        <v>0</v>
      </c>
      <c r="F4125">
        <v>34</v>
      </c>
      <c r="G4125">
        <v>1</v>
      </c>
      <c r="H4125" t="s">
        <v>23</v>
      </c>
      <c r="I4125" t="s">
        <v>35</v>
      </c>
      <c r="J4125" t="s">
        <v>23</v>
      </c>
      <c r="K4125" t="s">
        <v>23</v>
      </c>
      <c r="L4125" t="s">
        <v>23</v>
      </c>
      <c r="M4125" t="s">
        <v>23</v>
      </c>
      <c r="N4125" t="s">
        <v>23</v>
      </c>
      <c r="O4125" t="s">
        <v>23</v>
      </c>
      <c r="P4125" t="s">
        <v>26</v>
      </c>
      <c r="Q4125">
        <v>0</v>
      </c>
      <c r="R4125" t="s">
        <v>38</v>
      </c>
      <c r="S4125">
        <v>71.55</v>
      </c>
      <c r="T4125">
        <v>2427.35</v>
      </c>
      <c r="U4125">
        <v>0</v>
      </c>
    </row>
    <row r="4126" spans="1:21" x14ac:dyDescent="0.25">
      <c r="A4126" t="s">
        <v>4158</v>
      </c>
      <c r="B4126">
        <v>0</v>
      </c>
      <c r="C4126">
        <v>1</v>
      </c>
      <c r="D4126">
        <v>1</v>
      </c>
      <c r="E4126">
        <v>0</v>
      </c>
      <c r="F4126">
        <v>19</v>
      </c>
      <c r="G4126">
        <v>1</v>
      </c>
      <c r="H4126" t="s">
        <v>22</v>
      </c>
      <c r="I4126" t="s">
        <v>35</v>
      </c>
      <c r="J4126" t="s">
        <v>23</v>
      </c>
      <c r="K4126" t="s">
        <v>23</v>
      </c>
      <c r="L4126" t="s">
        <v>23</v>
      </c>
      <c r="M4126" t="s">
        <v>23</v>
      </c>
      <c r="N4126" t="s">
        <v>22</v>
      </c>
      <c r="O4126" t="s">
        <v>22</v>
      </c>
      <c r="P4126" t="s">
        <v>26</v>
      </c>
      <c r="Q4126">
        <v>1</v>
      </c>
      <c r="R4126" t="s">
        <v>27</v>
      </c>
      <c r="S4126">
        <v>94.95</v>
      </c>
      <c r="T4126">
        <v>1760.25</v>
      </c>
      <c r="U4126">
        <v>0</v>
      </c>
    </row>
    <row r="4127" spans="1:21" x14ac:dyDescent="0.25">
      <c r="A4127" t="s">
        <v>4159</v>
      </c>
      <c r="B4127">
        <v>1</v>
      </c>
      <c r="C4127">
        <v>0</v>
      </c>
      <c r="D4127">
        <v>1</v>
      </c>
      <c r="E4127">
        <v>0</v>
      </c>
      <c r="F4127">
        <v>43</v>
      </c>
      <c r="G4127">
        <v>1</v>
      </c>
      <c r="H4127" t="s">
        <v>23</v>
      </c>
      <c r="I4127" t="s">
        <v>35</v>
      </c>
      <c r="J4127" t="s">
        <v>22</v>
      </c>
      <c r="K4127" t="s">
        <v>22</v>
      </c>
      <c r="L4127" t="s">
        <v>22</v>
      </c>
      <c r="M4127" t="s">
        <v>23</v>
      </c>
      <c r="N4127" t="s">
        <v>23</v>
      </c>
      <c r="O4127" t="s">
        <v>23</v>
      </c>
      <c r="P4127" t="s">
        <v>26</v>
      </c>
      <c r="Q4127">
        <v>1</v>
      </c>
      <c r="R4127" t="s">
        <v>38</v>
      </c>
      <c r="S4127">
        <v>86.1</v>
      </c>
      <c r="T4127">
        <v>3551.65</v>
      </c>
      <c r="U4127">
        <v>0</v>
      </c>
    </row>
    <row r="4128" spans="1:21" x14ac:dyDescent="0.25">
      <c r="A4128" t="s">
        <v>4160</v>
      </c>
      <c r="B4128">
        <v>1</v>
      </c>
      <c r="C4128">
        <v>0</v>
      </c>
      <c r="D4128">
        <v>1</v>
      </c>
      <c r="E4128">
        <v>1</v>
      </c>
      <c r="F4128">
        <v>6</v>
      </c>
      <c r="G4128">
        <v>1</v>
      </c>
      <c r="H4128" t="s">
        <v>23</v>
      </c>
      <c r="I4128" t="s">
        <v>23</v>
      </c>
      <c r="J4128" t="s">
        <v>44</v>
      </c>
      <c r="K4128" t="s">
        <v>44</v>
      </c>
      <c r="L4128" t="s">
        <v>44</v>
      </c>
      <c r="M4128" t="s">
        <v>44</v>
      </c>
      <c r="N4128" t="s">
        <v>44</v>
      </c>
      <c r="O4128" t="s">
        <v>44</v>
      </c>
      <c r="P4128" t="s">
        <v>26</v>
      </c>
      <c r="Q4128">
        <v>0</v>
      </c>
      <c r="R4128" t="s">
        <v>30</v>
      </c>
      <c r="S4128">
        <v>19.55</v>
      </c>
      <c r="T4128">
        <v>122.9</v>
      </c>
      <c r="U4128">
        <v>0</v>
      </c>
    </row>
    <row r="4129" spans="1:21" x14ac:dyDescent="0.25">
      <c r="A4129" t="s">
        <v>4161</v>
      </c>
      <c r="B4129">
        <v>1</v>
      </c>
      <c r="C4129">
        <v>0</v>
      </c>
      <c r="D4129">
        <v>0</v>
      </c>
      <c r="E4129">
        <v>1</v>
      </c>
      <c r="F4129">
        <v>56</v>
      </c>
      <c r="G4129">
        <v>1</v>
      </c>
      <c r="H4129" t="s">
        <v>22</v>
      </c>
      <c r="I4129" t="s">
        <v>23</v>
      </c>
      <c r="J4129" t="s">
        <v>44</v>
      </c>
      <c r="K4129" t="s">
        <v>44</v>
      </c>
      <c r="L4129" t="s">
        <v>44</v>
      </c>
      <c r="M4129" t="s">
        <v>44</v>
      </c>
      <c r="N4129" t="s">
        <v>44</v>
      </c>
      <c r="O4129" t="s">
        <v>44</v>
      </c>
      <c r="P4129" t="s">
        <v>45</v>
      </c>
      <c r="Q4129">
        <v>1</v>
      </c>
      <c r="R4129" t="s">
        <v>30</v>
      </c>
      <c r="S4129">
        <v>24.8</v>
      </c>
      <c r="T4129">
        <v>1424.2</v>
      </c>
      <c r="U4129">
        <v>0</v>
      </c>
    </row>
    <row r="4130" spans="1:21" x14ac:dyDescent="0.25">
      <c r="A4130" t="s">
        <v>4162</v>
      </c>
      <c r="B4130">
        <v>1</v>
      </c>
      <c r="C4130">
        <v>0</v>
      </c>
      <c r="D4130">
        <v>0</v>
      </c>
      <c r="E4130">
        <v>0</v>
      </c>
      <c r="F4130">
        <v>57</v>
      </c>
      <c r="G4130">
        <v>0</v>
      </c>
      <c r="H4130" t="s">
        <v>24</v>
      </c>
      <c r="I4130" t="s">
        <v>25</v>
      </c>
      <c r="J4130" t="s">
        <v>23</v>
      </c>
      <c r="K4130" t="s">
        <v>22</v>
      </c>
      <c r="L4130" t="s">
        <v>23</v>
      </c>
      <c r="M4130" t="s">
        <v>23</v>
      </c>
      <c r="N4130" t="s">
        <v>22</v>
      </c>
      <c r="O4130" t="s">
        <v>23</v>
      </c>
      <c r="P4130" t="s">
        <v>26</v>
      </c>
      <c r="Q4130">
        <v>1</v>
      </c>
      <c r="R4130" t="s">
        <v>27</v>
      </c>
      <c r="S4130">
        <v>39.299999999999997</v>
      </c>
      <c r="T4130">
        <v>2111.4499999999998</v>
      </c>
      <c r="U4130">
        <v>1</v>
      </c>
    </row>
    <row r="4131" spans="1:21" x14ac:dyDescent="0.25">
      <c r="A4131" t="s">
        <v>4163</v>
      </c>
      <c r="B4131">
        <v>1</v>
      </c>
      <c r="C4131">
        <v>0</v>
      </c>
      <c r="D4131">
        <v>1</v>
      </c>
      <c r="E4131">
        <v>1</v>
      </c>
      <c r="F4131">
        <v>34</v>
      </c>
      <c r="G4131">
        <v>1</v>
      </c>
      <c r="H4131" t="s">
        <v>23</v>
      </c>
      <c r="I4131" t="s">
        <v>35</v>
      </c>
      <c r="J4131" t="s">
        <v>23</v>
      </c>
      <c r="K4131" t="s">
        <v>23</v>
      </c>
      <c r="L4131" t="s">
        <v>22</v>
      </c>
      <c r="M4131" t="s">
        <v>23</v>
      </c>
      <c r="N4131" t="s">
        <v>22</v>
      </c>
      <c r="O4131" t="s">
        <v>23</v>
      </c>
      <c r="P4131" t="s">
        <v>26</v>
      </c>
      <c r="Q4131">
        <v>1</v>
      </c>
      <c r="R4131" t="s">
        <v>30</v>
      </c>
      <c r="S4131">
        <v>84.05</v>
      </c>
      <c r="T4131">
        <v>2909.95</v>
      </c>
      <c r="U4131">
        <v>0</v>
      </c>
    </row>
    <row r="4132" spans="1:21" x14ac:dyDescent="0.25">
      <c r="A4132" t="s">
        <v>4164</v>
      </c>
      <c r="B4132">
        <v>0</v>
      </c>
      <c r="C4132">
        <v>0</v>
      </c>
      <c r="D4132">
        <v>0</v>
      </c>
      <c r="E4132">
        <v>0</v>
      </c>
      <c r="F4132">
        <v>10</v>
      </c>
      <c r="G4132">
        <v>0</v>
      </c>
      <c r="H4132" t="s">
        <v>24</v>
      </c>
      <c r="I4132" t="s">
        <v>25</v>
      </c>
      <c r="J4132" t="s">
        <v>23</v>
      </c>
      <c r="K4132" t="s">
        <v>22</v>
      </c>
      <c r="L4132" t="s">
        <v>23</v>
      </c>
      <c r="M4132" t="s">
        <v>22</v>
      </c>
      <c r="N4132" t="s">
        <v>23</v>
      </c>
      <c r="O4132" t="s">
        <v>23</v>
      </c>
      <c r="P4132" t="s">
        <v>26</v>
      </c>
      <c r="Q4132">
        <v>0</v>
      </c>
      <c r="R4132" t="s">
        <v>27</v>
      </c>
      <c r="S4132">
        <v>36.25</v>
      </c>
      <c r="T4132">
        <v>374</v>
      </c>
      <c r="U4132">
        <v>0</v>
      </c>
    </row>
    <row r="4133" spans="1:21" x14ac:dyDescent="0.25">
      <c r="A4133" t="s">
        <v>4165</v>
      </c>
      <c r="B4133">
        <v>0</v>
      </c>
      <c r="C4133">
        <v>0</v>
      </c>
      <c r="D4133">
        <v>0</v>
      </c>
      <c r="E4133">
        <v>0</v>
      </c>
      <c r="F4133">
        <v>1</v>
      </c>
      <c r="G4133">
        <v>1</v>
      </c>
      <c r="H4133" t="s">
        <v>23</v>
      </c>
      <c r="I4133" t="s">
        <v>23</v>
      </c>
      <c r="J4133" t="s">
        <v>44</v>
      </c>
      <c r="K4133" t="s">
        <v>44</v>
      </c>
      <c r="L4133" t="s">
        <v>44</v>
      </c>
      <c r="M4133" t="s">
        <v>44</v>
      </c>
      <c r="N4133" t="s">
        <v>44</v>
      </c>
      <c r="O4133" t="s">
        <v>44</v>
      </c>
      <c r="P4133" t="s">
        <v>26</v>
      </c>
      <c r="Q4133">
        <v>1</v>
      </c>
      <c r="R4133" t="s">
        <v>30</v>
      </c>
      <c r="S4133">
        <v>20.25</v>
      </c>
      <c r="T4133">
        <v>20.25</v>
      </c>
      <c r="U4133">
        <v>1</v>
      </c>
    </row>
    <row r="4134" spans="1:21" x14ac:dyDescent="0.25">
      <c r="A4134" t="s">
        <v>4166</v>
      </c>
      <c r="B4134">
        <v>0</v>
      </c>
      <c r="C4134">
        <v>0</v>
      </c>
      <c r="D4134">
        <v>0</v>
      </c>
      <c r="E4134">
        <v>0</v>
      </c>
      <c r="F4134">
        <v>13</v>
      </c>
      <c r="G4134">
        <v>0</v>
      </c>
      <c r="H4134" t="s">
        <v>24</v>
      </c>
      <c r="I4134" t="s">
        <v>25</v>
      </c>
      <c r="J4134" t="s">
        <v>23</v>
      </c>
      <c r="K4134" t="s">
        <v>23</v>
      </c>
      <c r="L4134" t="s">
        <v>23</v>
      </c>
      <c r="M4134" t="s">
        <v>23</v>
      </c>
      <c r="N4134" t="s">
        <v>23</v>
      </c>
      <c r="O4134" t="s">
        <v>23</v>
      </c>
      <c r="P4134" t="s">
        <v>26</v>
      </c>
      <c r="Q4134">
        <v>1</v>
      </c>
      <c r="R4134" t="s">
        <v>27</v>
      </c>
      <c r="S4134">
        <v>23.9</v>
      </c>
      <c r="T4134">
        <v>300.8</v>
      </c>
      <c r="U4134">
        <v>1</v>
      </c>
    </row>
    <row r="4135" spans="1:21" x14ac:dyDescent="0.25">
      <c r="A4135" t="s">
        <v>4167</v>
      </c>
      <c r="B4135">
        <v>1</v>
      </c>
      <c r="C4135">
        <v>0</v>
      </c>
      <c r="D4135">
        <v>0</v>
      </c>
      <c r="E4135">
        <v>0</v>
      </c>
      <c r="F4135">
        <v>56</v>
      </c>
      <c r="G4135">
        <v>1</v>
      </c>
      <c r="H4135" t="s">
        <v>22</v>
      </c>
      <c r="I4135" t="s">
        <v>35</v>
      </c>
      <c r="J4135" t="s">
        <v>23</v>
      </c>
      <c r="K4135" t="s">
        <v>22</v>
      </c>
      <c r="L4135" t="s">
        <v>23</v>
      </c>
      <c r="M4135" t="s">
        <v>23</v>
      </c>
      <c r="N4135" t="s">
        <v>22</v>
      </c>
      <c r="O4135" t="s">
        <v>22</v>
      </c>
      <c r="P4135" t="s">
        <v>26</v>
      </c>
      <c r="Q4135">
        <v>0</v>
      </c>
      <c r="R4135" t="s">
        <v>27</v>
      </c>
      <c r="S4135">
        <v>98.6</v>
      </c>
      <c r="T4135">
        <v>5581.05</v>
      </c>
      <c r="U4135">
        <v>0</v>
      </c>
    </row>
    <row r="4136" spans="1:21" x14ac:dyDescent="0.25">
      <c r="A4136" t="s">
        <v>4168</v>
      </c>
      <c r="B4136">
        <v>0</v>
      </c>
      <c r="C4136">
        <v>0</v>
      </c>
      <c r="D4136">
        <v>1</v>
      </c>
      <c r="E4136">
        <v>0</v>
      </c>
      <c r="F4136">
        <v>55</v>
      </c>
      <c r="G4136">
        <v>1</v>
      </c>
      <c r="H4136" t="s">
        <v>22</v>
      </c>
      <c r="I4136" t="s">
        <v>35</v>
      </c>
      <c r="J4136" t="s">
        <v>23</v>
      </c>
      <c r="K4136" t="s">
        <v>22</v>
      </c>
      <c r="L4136" t="s">
        <v>22</v>
      </c>
      <c r="M4136" t="s">
        <v>23</v>
      </c>
      <c r="N4136" t="s">
        <v>22</v>
      </c>
      <c r="O4136" t="s">
        <v>22</v>
      </c>
      <c r="P4136" t="s">
        <v>26</v>
      </c>
      <c r="Q4136">
        <v>1</v>
      </c>
      <c r="R4136" t="s">
        <v>38</v>
      </c>
      <c r="S4136">
        <v>103.65</v>
      </c>
      <c r="T4136">
        <v>5676.65</v>
      </c>
      <c r="U4136">
        <v>0</v>
      </c>
    </row>
    <row r="4137" spans="1:21" x14ac:dyDescent="0.25">
      <c r="A4137" t="s">
        <v>4169</v>
      </c>
      <c r="B4137">
        <v>0</v>
      </c>
      <c r="C4137">
        <v>0</v>
      </c>
      <c r="D4137">
        <v>1</v>
      </c>
      <c r="E4137">
        <v>1</v>
      </c>
      <c r="F4137">
        <v>36</v>
      </c>
      <c r="G4137">
        <v>1</v>
      </c>
      <c r="H4137" t="s">
        <v>22</v>
      </c>
      <c r="I4137" t="s">
        <v>25</v>
      </c>
      <c r="J4137" t="s">
        <v>22</v>
      </c>
      <c r="K4137" t="s">
        <v>22</v>
      </c>
      <c r="L4137" t="s">
        <v>22</v>
      </c>
      <c r="M4137" t="s">
        <v>22</v>
      </c>
      <c r="N4137" t="s">
        <v>22</v>
      </c>
      <c r="O4137" t="s">
        <v>22</v>
      </c>
      <c r="P4137" t="s">
        <v>45</v>
      </c>
      <c r="Q4137">
        <v>1</v>
      </c>
      <c r="R4137" t="s">
        <v>38</v>
      </c>
      <c r="S4137">
        <v>92.9</v>
      </c>
      <c r="T4137">
        <v>3379.25</v>
      </c>
      <c r="U4137">
        <v>0</v>
      </c>
    </row>
    <row r="4138" spans="1:21" x14ac:dyDescent="0.25">
      <c r="A4138" t="s">
        <v>4170</v>
      </c>
      <c r="B4138">
        <v>1</v>
      </c>
      <c r="C4138">
        <v>0</v>
      </c>
      <c r="D4138">
        <v>1</v>
      </c>
      <c r="E4138">
        <v>0</v>
      </c>
      <c r="F4138">
        <v>47</v>
      </c>
      <c r="G4138">
        <v>1</v>
      </c>
      <c r="H4138" t="s">
        <v>23</v>
      </c>
      <c r="I4138" t="s">
        <v>23</v>
      </c>
      <c r="J4138" t="s">
        <v>44</v>
      </c>
      <c r="K4138" t="s">
        <v>44</v>
      </c>
      <c r="L4138" t="s">
        <v>44</v>
      </c>
      <c r="M4138" t="s">
        <v>44</v>
      </c>
      <c r="N4138" t="s">
        <v>44</v>
      </c>
      <c r="O4138" t="s">
        <v>44</v>
      </c>
      <c r="P4138" t="s">
        <v>29</v>
      </c>
      <c r="Q4138">
        <v>0</v>
      </c>
      <c r="R4138" t="s">
        <v>33</v>
      </c>
      <c r="S4138">
        <v>19.899999999999999</v>
      </c>
      <c r="T4138">
        <v>942.95</v>
      </c>
      <c r="U4138">
        <v>0</v>
      </c>
    </row>
    <row r="4139" spans="1:21" x14ac:dyDescent="0.25">
      <c r="A4139" t="s">
        <v>4171</v>
      </c>
      <c r="B4139">
        <v>0</v>
      </c>
      <c r="C4139">
        <v>0</v>
      </c>
      <c r="D4139">
        <v>1</v>
      </c>
      <c r="E4139">
        <v>1</v>
      </c>
      <c r="F4139">
        <v>12</v>
      </c>
      <c r="G4139">
        <v>1</v>
      </c>
      <c r="H4139" t="s">
        <v>23</v>
      </c>
      <c r="I4139" t="s">
        <v>23</v>
      </c>
      <c r="J4139" t="s">
        <v>44</v>
      </c>
      <c r="K4139" t="s">
        <v>44</v>
      </c>
      <c r="L4139" t="s">
        <v>44</v>
      </c>
      <c r="M4139" t="s">
        <v>44</v>
      </c>
      <c r="N4139" t="s">
        <v>44</v>
      </c>
      <c r="O4139" t="s">
        <v>44</v>
      </c>
      <c r="P4139" t="s">
        <v>26</v>
      </c>
      <c r="Q4139">
        <v>1</v>
      </c>
      <c r="R4139" t="s">
        <v>38</v>
      </c>
      <c r="S4139">
        <v>20.100000000000001</v>
      </c>
      <c r="T4139">
        <v>232.4</v>
      </c>
      <c r="U4139">
        <v>0</v>
      </c>
    </row>
    <row r="4140" spans="1:21" x14ac:dyDescent="0.25">
      <c r="A4140" t="s">
        <v>4172</v>
      </c>
      <c r="B4140">
        <v>0</v>
      </c>
      <c r="C4140">
        <v>0</v>
      </c>
      <c r="D4140">
        <v>0</v>
      </c>
      <c r="E4140">
        <v>0</v>
      </c>
      <c r="F4140">
        <v>1</v>
      </c>
      <c r="G4140">
        <v>1</v>
      </c>
      <c r="H4140" t="s">
        <v>23</v>
      </c>
      <c r="I4140" t="s">
        <v>35</v>
      </c>
      <c r="J4140" t="s">
        <v>23</v>
      </c>
      <c r="K4140" t="s">
        <v>23</v>
      </c>
      <c r="L4140" t="s">
        <v>22</v>
      </c>
      <c r="M4140" t="s">
        <v>23</v>
      </c>
      <c r="N4140" t="s">
        <v>22</v>
      </c>
      <c r="O4140" t="s">
        <v>23</v>
      </c>
      <c r="P4140" t="s">
        <v>26</v>
      </c>
      <c r="Q4140">
        <v>1</v>
      </c>
      <c r="R4140" t="s">
        <v>27</v>
      </c>
      <c r="S4140">
        <v>85.45</v>
      </c>
      <c r="T4140">
        <v>85.45</v>
      </c>
      <c r="U4140">
        <v>1</v>
      </c>
    </row>
    <row r="4141" spans="1:21" x14ac:dyDescent="0.25">
      <c r="A4141" t="s">
        <v>4173</v>
      </c>
      <c r="B4141">
        <v>1</v>
      </c>
      <c r="C4141">
        <v>1</v>
      </c>
      <c r="D4141">
        <v>0</v>
      </c>
      <c r="E4141">
        <v>0</v>
      </c>
      <c r="F4141">
        <v>24</v>
      </c>
      <c r="G4141">
        <v>1</v>
      </c>
      <c r="H4141" t="s">
        <v>22</v>
      </c>
      <c r="I4141" t="s">
        <v>35</v>
      </c>
      <c r="J4141" t="s">
        <v>23</v>
      </c>
      <c r="K4141" t="s">
        <v>22</v>
      </c>
      <c r="L4141" t="s">
        <v>23</v>
      </c>
      <c r="M4141" t="s">
        <v>23</v>
      </c>
      <c r="N4141" t="s">
        <v>23</v>
      </c>
      <c r="O4141" t="s">
        <v>23</v>
      </c>
      <c r="P4141" t="s">
        <v>26</v>
      </c>
      <c r="Q4141">
        <v>1</v>
      </c>
      <c r="R4141" t="s">
        <v>27</v>
      </c>
      <c r="S4141">
        <v>80.5</v>
      </c>
      <c r="T4141">
        <v>2088.4499999999998</v>
      </c>
      <c r="U4141">
        <v>0</v>
      </c>
    </row>
    <row r="4142" spans="1:21" x14ac:dyDescent="0.25">
      <c r="A4142" t="s">
        <v>4174</v>
      </c>
      <c r="B4142">
        <v>0</v>
      </c>
      <c r="C4142">
        <v>0</v>
      </c>
      <c r="D4142">
        <v>0</v>
      </c>
      <c r="E4142">
        <v>0</v>
      </c>
      <c r="F4142">
        <v>63</v>
      </c>
      <c r="G4142">
        <v>1</v>
      </c>
      <c r="H4142" t="s">
        <v>22</v>
      </c>
      <c r="I4142" t="s">
        <v>35</v>
      </c>
      <c r="J4142" t="s">
        <v>23</v>
      </c>
      <c r="K4142" t="s">
        <v>22</v>
      </c>
      <c r="L4142" t="s">
        <v>23</v>
      </c>
      <c r="M4142" t="s">
        <v>23</v>
      </c>
      <c r="N4142" t="s">
        <v>22</v>
      </c>
      <c r="O4142" t="s">
        <v>22</v>
      </c>
      <c r="P4142" t="s">
        <v>29</v>
      </c>
      <c r="Q4142">
        <v>0</v>
      </c>
      <c r="R4142" t="s">
        <v>33</v>
      </c>
      <c r="S4142">
        <v>99.9</v>
      </c>
      <c r="T4142">
        <v>6137</v>
      </c>
      <c r="U4142">
        <v>1</v>
      </c>
    </row>
    <row r="4143" spans="1:21" x14ac:dyDescent="0.25">
      <c r="A4143" t="s">
        <v>4175</v>
      </c>
      <c r="B4143">
        <v>0</v>
      </c>
      <c r="C4143">
        <v>1</v>
      </c>
      <c r="D4143">
        <v>0</v>
      </c>
      <c r="E4143">
        <v>0</v>
      </c>
      <c r="F4143">
        <v>35</v>
      </c>
      <c r="G4143">
        <v>0</v>
      </c>
      <c r="H4143" t="s">
        <v>24</v>
      </c>
      <c r="I4143" t="s">
        <v>25</v>
      </c>
      <c r="J4143" t="s">
        <v>23</v>
      </c>
      <c r="K4143" t="s">
        <v>23</v>
      </c>
      <c r="L4143" t="s">
        <v>22</v>
      </c>
      <c r="M4143" t="s">
        <v>23</v>
      </c>
      <c r="N4143" t="s">
        <v>22</v>
      </c>
      <c r="O4143" t="s">
        <v>23</v>
      </c>
      <c r="P4143" t="s">
        <v>26</v>
      </c>
      <c r="Q4143">
        <v>1</v>
      </c>
      <c r="R4143" t="s">
        <v>27</v>
      </c>
      <c r="S4143">
        <v>39.85</v>
      </c>
      <c r="T4143">
        <v>1434.6</v>
      </c>
      <c r="U4143">
        <v>0</v>
      </c>
    </row>
    <row r="4144" spans="1:21" x14ac:dyDescent="0.25">
      <c r="A4144" t="s">
        <v>4176</v>
      </c>
      <c r="B4144">
        <v>0</v>
      </c>
      <c r="C4144">
        <v>0</v>
      </c>
      <c r="D4144">
        <v>0</v>
      </c>
      <c r="E4144">
        <v>0</v>
      </c>
      <c r="F4144">
        <v>67</v>
      </c>
      <c r="G4144">
        <v>1</v>
      </c>
      <c r="H4144" t="s">
        <v>23</v>
      </c>
      <c r="I4144" t="s">
        <v>25</v>
      </c>
      <c r="J4144" t="s">
        <v>22</v>
      </c>
      <c r="K4144" t="s">
        <v>22</v>
      </c>
      <c r="L4144" t="s">
        <v>23</v>
      </c>
      <c r="M4144" t="s">
        <v>22</v>
      </c>
      <c r="N4144" t="s">
        <v>23</v>
      </c>
      <c r="O4144" t="s">
        <v>23</v>
      </c>
      <c r="P4144" t="s">
        <v>29</v>
      </c>
      <c r="Q4144">
        <v>0</v>
      </c>
      <c r="R4144" t="s">
        <v>38</v>
      </c>
      <c r="S4144">
        <v>60.5</v>
      </c>
      <c r="T4144">
        <v>3870</v>
      </c>
      <c r="U4144">
        <v>0</v>
      </c>
    </row>
    <row r="4145" spans="1:21" x14ac:dyDescent="0.25">
      <c r="A4145" t="s">
        <v>4177</v>
      </c>
      <c r="B4145">
        <v>1</v>
      </c>
      <c r="C4145">
        <v>0</v>
      </c>
      <c r="D4145">
        <v>0</v>
      </c>
      <c r="E4145">
        <v>0</v>
      </c>
      <c r="F4145">
        <v>25</v>
      </c>
      <c r="G4145">
        <v>1</v>
      </c>
      <c r="H4145" t="s">
        <v>22</v>
      </c>
      <c r="I4145" t="s">
        <v>35</v>
      </c>
      <c r="J4145" t="s">
        <v>23</v>
      </c>
      <c r="K4145" t="s">
        <v>23</v>
      </c>
      <c r="L4145" t="s">
        <v>23</v>
      </c>
      <c r="M4145" t="s">
        <v>23</v>
      </c>
      <c r="N4145" t="s">
        <v>23</v>
      </c>
      <c r="O4145" t="s">
        <v>22</v>
      </c>
      <c r="P4145" t="s">
        <v>26</v>
      </c>
      <c r="Q4145">
        <v>1</v>
      </c>
      <c r="R4145" t="s">
        <v>27</v>
      </c>
      <c r="S4145">
        <v>84.8</v>
      </c>
      <c r="T4145">
        <v>2043.45</v>
      </c>
      <c r="U4145">
        <v>1</v>
      </c>
    </row>
    <row r="4146" spans="1:21" x14ac:dyDescent="0.25">
      <c r="A4146" t="s">
        <v>4178</v>
      </c>
      <c r="B4146">
        <v>1</v>
      </c>
      <c r="C4146">
        <v>0</v>
      </c>
      <c r="D4146">
        <v>0</v>
      </c>
      <c r="E4146">
        <v>0</v>
      </c>
      <c r="F4146">
        <v>21</v>
      </c>
      <c r="G4146">
        <v>1</v>
      </c>
      <c r="H4146" t="s">
        <v>22</v>
      </c>
      <c r="I4146" t="s">
        <v>35</v>
      </c>
      <c r="J4146" t="s">
        <v>22</v>
      </c>
      <c r="K4146" t="s">
        <v>23</v>
      </c>
      <c r="L4146" t="s">
        <v>22</v>
      </c>
      <c r="M4146" t="s">
        <v>23</v>
      </c>
      <c r="N4146" t="s">
        <v>22</v>
      </c>
      <c r="O4146" t="s">
        <v>22</v>
      </c>
      <c r="P4146" t="s">
        <v>26</v>
      </c>
      <c r="Q4146">
        <v>0</v>
      </c>
      <c r="R4146" t="s">
        <v>30</v>
      </c>
      <c r="S4146">
        <v>103.85</v>
      </c>
      <c r="T4146">
        <v>2215</v>
      </c>
      <c r="U4146">
        <v>0</v>
      </c>
    </row>
    <row r="4147" spans="1:21" x14ac:dyDescent="0.25">
      <c r="A4147" t="s">
        <v>4179</v>
      </c>
      <c r="B4147">
        <v>0</v>
      </c>
      <c r="C4147">
        <v>0</v>
      </c>
      <c r="D4147">
        <v>0</v>
      </c>
      <c r="E4147">
        <v>0</v>
      </c>
      <c r="F4147">
        <v>13</v>
      </c>
      <c r="G4147">
        <v>1</v>
      </c>
      <c r="H4147" t="s">
        <v>23</v>
      </c>
      <c r="I4147" t="s">
        <v>25</v>
      </c>
      <c r="J4147" t="s">
        <v>22</v>
      </c>
      <c r="K4147" t="s">
        <v>22</v>
      </c>
      <c r="L4147" t="s">
        <v>23</v>
      </c>
      <c r="M4147" t="s">
        <v>22</v>
      </c>
      <c r="N4147" t="s">
        <v>23</v>
      </c>
      <c r="O4147" t="s">
        <v>22</v>
      </c>
      <c r="P4147" t="s">
        <v>26</v>
      </c>
      <c r="Q4147">
        <v>0</v>
      </c>
      <c r="R4147" t="s">
        <v>33</v>
      </c>
      <c r="S4147">
        <v>67.8</v>
      </c>
      <c r="T4147">
        <v>842.25</v>
      </c>
      <c r="U4147">
        <v>0</v>
      </c>
    </row>
    <row r="4148" spans="1:21" x14ac:dyDescent="0.25">
      <c r="A4148" t="s">
        <v>4180</v>
      </c>
      <c r="B4148">
        <v>1</v>
      </c>
      <c r="C4148">
        <v>0</v>
      </c>
      <c r="D4148">
        <v>1</v>
      </c>
      <c r="E4148">
        <v>0</v>
      </c>
      <c r="F4148">
        <v>35</v>
      </c>
      <c r="G4148">
        <v>1</v>
      </c>
      <c r="H4148" t="s">
        <v>22</v>
      </c>
      <c r="I4148" t="s">
        <v>35</v>
      </c>
      <c r="J4148" t="s">
        <v>23</v>
      </c>
      <c r="K4148" t="s">
        <v>23</v>
      </c>
      <c r="L4148" t="s">
        <v>23</v>
      </c>
      <c r="M4148" t="s">
        <v>23</v>
      </c>
      <c r="N4148" t="s">
        <v>23</v>
      </c>
      <c r="O4148" t="s">
        <v>23</v>
      </c>
      <c r="P4148" t="s">
        <v>26</v>
      </c>
      <c r="Q4148">
        <v>1</v>
      </c>
      <c r="R4148" t="s">
        <v>27</v>
      </c>
      <c r="S4148">
        <v>75.2</v>
      </c>
      <c r="T4148">
        <v>2576.1999999999998</v>
      </c>
      <c r="U4148">
        <v>1</v>
      </c>
    </row>
    <row r="4149" spans="1:21" x14ac:dyDescent="0.25">
      <c r="A4149" t="s">
        <v>4181</v>
      </c>
      <c r="B4149">
        <v>1</v>
      </c>
      <c r="C4149">
        <v>1</v>
      </c>
      <c r="D4149">
        <v>1</v>
      </c>
      <c r="E4149">
        <v>0</v>
      </c>
      <c r="F4149">
        <v>71</v>
      </c>
      <c r="G4149">
        <v>1</v>
      </c>
      <c r="H4149" t="s">
        <v>22</v>
      </c>
      <c r="I4149" t="s">
        <v>23</v>
      </c>
      <c r="J4149" t="s">
        <v>44</v>
      </c>
      <c r="K4149" t="s">
        <v>44</v>
      </c>
      <c r="L4149" t="s">
        <v>44</v>
      </c>
      <c r="M4149" t="s">
        <v>44</v>
      </c>
      <c r="N4149" t="s">
        <v>44</v>
      </c>
      <c r="O4149" t="s">
        <v>44</v>
      </c>
      <c r="P4149" t="s">
        <v>45</v>
      </c>
      <c r="Q4149">
        <v>0</v>
      </c>
      <c r="R4149" t="s">
        <v>33</v>
      </c>
      <c r="S4149">
        <v>24.85</v>
      </c>
      <c r="T4149">
        <v>1901</v>
      </c>
      <c r="U4149">
        <v>0</v>
      </c>
    </row>
    <row r="4150" spans="1:21" x14ac:dyDescent="0.25">
      <c r="A4150" t="s">
        <v>4182</v>
      </c>
      <c r="B4150">
        <v>0</v>
      </c>
      <c r="C4150">
        <v>0</v>
      </c>
      <c r="D4150">
        <v>0</v>
      </c>
      <c r="E4150">
        <v>0</v>
      </c>
      <c r="F4150">
        <v>29</v>
      </c>
      <c r="G4150">
        <v>1</v>
      </c>
      <c r="H4150" t="s">
        <v>23</v>
      </c>
      <c r="I4150" t="s">
        <v>23</v>
      </c>
      <c r="J4150" t="s">
        <v>44</v>
      </c>
      <c r="K4150" t="s">
        <v>44</v>
      </c>
      <c r="L4150" t="s">
        <v>44</v>
      </c>
      <c r="M4150" t="s">
        <v>44</v>
      </c>
      <c r="N4150" t="s">
        <v>44</v>
      </c>
      <c r="O4150" t="s">
        <v>44</v>
      </c>
      <c r="P4150" t="s">
        <v>26</v>
      </c>
      <c r="Q4150">
        <v>0</v>
      </c>
      <c r="R4150" t="s">
        <v>38</v>
      </c>
      <c r="S4150">
        <v>19.350000000000001</v>
      </c>
      <c r="T4150">
        <v>601.6</v>
      </c>
      <c r="U4150">
        <v>0</v>
      </c>
    </row>
    <row r="4151" spans="1:21" x14ac:dyDescent="0.25">
      <c r="A4151" t="s">
        <v>4183</v>
      </c>
      <c r="B4151">
        <v>1</v>
      </c>
      <c r="C4151">
        <v>0</v>
      </c>
      <c r="D4151">
        <v>1</v>
      </c>
      <c r="E4151">
        <v>0</v>
      </c>
      <c r="F4151">
        <v>71</v>
      </c>
      <c r="G4151">
        <v>0</v>
      </c>
      <c r="H4151" t="s">
        <v>24</v>
      </c>
      <c r="I4151" t="s">
        <v>25</v>
      </c>
      <c r="J4151" t="s">
        <v>23</v>
      </c>
      <c r="K4151" t="s">
        <v>22</v>
      </c>
      <c r="L4151" t="s">
        <v>23</v>
      </c>
      <c r="M4151" t="s">
        <v>23</v>
      </c>
      <c r="N4151" t="s">
        <v>22</v>
      </c>
      <c r="O4151" t="s">
        <v>22</v>
      </c>
      <c r="P4151" t="s">
        <v>45</v>
      </c>
      <c r="Q4151">
        <v>0</v>
      </c>
      <c r="R4151" t="s">
        <v>27</v>
      </c>
      <c r="S4151">
        <v>49.35</v>
      </c>
      <c r="T4151">
        <v>3515.25</v>
      </c>
      <c r="U4151">
        <v>1</v>
      </c>
    </row>
    <row r="4152" spans="1:21" x14ac:dyDescent="0.25">
      <c r="A4152" t="s">
        <v>4184</v>
      </c>
      <c r="B4152">
        <v>1</v>
      </c>
      <c r="C4152">
        <v>1</v>
      </c>
      <c r="D4152">
        <v>1</v>
      </c>
      <c r="E4152">
        <v>0</v>
      </c>
      <c r="F4152">
        <v>7</v>
      </c>
      <c r="G4152">
        <v>1</v>
      </c>
      <c r="H4152" t="s">
        <v>23</v>
      </c>
      <c r="I4152" t="s">
        <v>35</v>
      </c>
      <c r="J4152" t="s">
        <v>23</v>
      </c>
      <c r="K4152" t="s">
        <v>23</v>
      </c>
      <c r="L4152" t="s">
        <v>23</v>
      </c>
      <c r="M4152" t="s">
        <v>23</v>
      </c>
      <c r="N4152" t="s">
        <v>22</v>
      </c>
      <c r="O4152" t="s">
        <v>22</v>
      </c>
      <c r="P4152" t="s">
        <v>26</v>
      </c>
      <c r="Q4152">
        <v>1</v>
      </c>
      <c r="R4152" t="s">
        <v>27</v>
      </c>
      <c r="S4152">
        <v>89</v>
      </c>
      <c r="T4152">
        <v>605.45000000000005</v>
      </c>
      <c r="U4152">
        <v>0</v>
      </c>
    </row>
    <row r="4153" spans="1:21" x14ac:dyDescent="0.25">
      <c r="A4153" t="s">
        <v>4185</v>
      </c>
      <c r="B4153">
        <v>0</v>
      </c>
      <c r="C4153">
        <v>1</v>
      </c>
      <c r="D4153">
        <v>0</v>
      </c>
      <c r="E4153">
        <v>0</v>
      </c>
      <c r="F4153">
        <v>57</v>
      </c>
      <c r="G4153">
        <v>0</v>
      </c>
      <c r="H4153" t="s">
        <v>24</v>
      </c>
      <c r="I4153" t="s">
        <v>25</v>
      </c>
      <c r="J4153" t="s">
        <v>23</v>
      </c>
      <c r="K4153" t="s">
        <v>22</v>
      </c>
      <c r="L4153" t="s">
        <v>22</v>
      </c>
      <c r="M4153" t="s">
        <v>23</v>
      </c>
      <c r="N4153" t="s">
        <v>22</v>
      </c>
      <c r="O4153" t="s">
        <v>22</v>
      </c>
      <c r="P4153" t="s">
        <v>26</v>
      </c>
      <c r="Q4153">
        <v>1</v>
      </c>
      <c r="R4153" t="s">
        <v>27</v>
      </c>
      <c r="S4153">
        <v>55</v>
      </c>
      <c r="T4153">
        <v>3094.05</v>
      </c>
      <c r="U4153">
        <v>0</v>
      </c>
    </row>
    <row r="4154" spans="1:21" x14ac:dyDescent="0.25">
      <c r="A4154" t="s">
        <v>4186</v>
      </c>
      <c r="B4154">
        <v>1</v>
      </c>
      <c r="C4154">
        <v>0</v>
      </c>
      <c r="D4154">
        <v>1</v>
      </c>
      <c r="E4154">
        <v>0</v>
      </c>
      <c r="F4154">
        <v>65</v>
      </c>
      <c r="G4154">
        <v>1</v>
      </c>
      <c r="H4154" t="s">
        <v>22</v>
      </c>
      <c r="I4154" t="s">
        <v>25</v>
      </c>
      <c r="J4154" t="s">
        <v>22</v>
      </c>
      <c r="K4154" t="s">
        <v>23</v>
      </c>
      <c r="L4154" t="s">
        <v>22</v>
      </c>
      <c r="M4154" t="s">
        <v>22</v>
      </c>
      <c r="N4154" t="s">
        <v>23</v>
      </c>
      <c r="O4154" t="s">
        <v>22</v>
      </c>
      <c r="P4154" t="s">
        <v>45</v>
      </c>
      <c r="Q4154">
        <v>0</v>
      </c>
      <c r="R4154" t="s">
        <v>33</v>
      </c>
      <c r="S4154">
        <v>76.150000000000006</v>
      </c>
      <c r="T4154">
        <v>4929.55</v>
      </c>
      <c r="U4154">
        <v>0</v>
      </c>
    </row>
    <row r="4155" spans="1:21" x14ac:dyDescent="0.25">
      <c r="A4155" t="s">
        <v>4187</v>
      </c>
      <c r="B4155">
        <v>1</v>
      </c>
      <c r="C4155">
        <v>0</v>
      </c>
      <c r="D4155">
        <v>0</v>
      </c>
      <c r="E4155">
        <v>0</v>
      </c>
      <c r="F4155">
        <v>27</v>
      </c>
      <c r="G4155">
        <v>1</v>
      </c>
      <c r="H4155" t="s">
        <v>23</v>
      </c>
      <c r="I4155" t="s">
        <v>23</v>
      </c>
      <c r="J4155" t="s">
        <v>44</v>
      </c>
      <c r="K4155" t="s">
        <v>44</v>
      </c>
      <c r="L4155" t="s">
        <v>44</v>
      </c>
      <c r="M4155" t="s">
        <v>44</v>
      </c>
      <c r="N4155" t="s">
        <v>44</v>
      </c>
      <c r="O4155" t="s">
        <v>44</v>
      </c>
      <c r="P4155" t="s">
        <v>29</v>
      </c>
      <c r="Q4155">
        <v>0</v>
      </c>
      <c r="R4155" t="s">
        <v>30</v>
      </c>
      <c r="S4155">
        <v>20.3</v>
      </c>
      <c r="T4155">
        <v>595.04999999999995</v>
      </c>
      <c r="U4155">
        <v>0</v>
      </c>
    </row>
    <row r="4156" spans="1:21" x14ac:dyDescent="0.25">
      <c r="A4156" t="s">
        <v>4188</v>
      </c>
      <c r="B4156">
        <v>1</v>
      </c>
      <c r="C4156">
        <v>0</v>
      </c>
      <c r="D4156">
        <v>0</v>
      </c>
      <c r="E4156">
        <v>0</v>
      </c>
      <c r="F4156">
        <v>6</v>
      </c>
      <c r="G4156">
        <v>1</v>
      </c>
      <c r="H4156" t="s">
        <v>22</v>
      </c>
      <c r="I4156" t="s">
        <v>35</v>
      </c>
      <c r="J4156" t="s">
        <v>23</v>
      </c>
      <c r="K4156" t="s">
        <v>23</v>
      </c>
      <c r="L4156" t="s">
        <v>23</v>
      </c>
      <c r="M4156" t="s">
        <v>23</v>
      </c>
      <c r="N4156" t="s">
        <v>23</v>
      </c>
      <c r="O4156" t="s">
        <v>23</v>
      </c>
      <c r="P4156" t="s">
        <v>26</v>
      </c>
      <c r="Q4156">
        <v>1</v>
      </c>
      <c r="R4156" t="s">
        <v>27</v>
      </c>
      <c r="S4156">
        <v>74.900000000000006</v>
      </c>
      <c r="T4156">
        <v>469.8</v>
      </c>
      <c r="U4156">
        <v>1</v>
      </c>
    </row>
    <row r="4157" spans="1:21" x14ac:dyDescent="0.25">
      <c r="A4157" t="s">
        <v>4189</v>
      </c>
      <c r="B4157">
        <v>0</v>
      </c>
      <c r="C4157">
        <v>1</v>
      </c>
      <c r="D4157">
        <v>0</v>
      </c>
      <c r="E4157">
        <v>0</v>
      </c>
      <c r="F4157">
        <v>72</v>
      </c>
      <c r="G4157">
        <v>1</v>
      </c>
      <c r="H4157" t="s">
        <v>22</v>
      </c>
      <c r="I4157" t="s">
        <v>35</v>
      </c>
      <c r="J4157" t="s">
        <v>22</v>
      </c>
      <c r="K4157" t="s">
        <v>22</v>
      </c>
      <c r="L4157" t="s">
        <v>22</v>
      </c>
      <c r="M4157" t="s">
        <v>22</v>
      </c>
      <c r="N4157" t="s">
        <v>22</v>
      </c>
      <c r="O4157" t="s">
        <v>22</v>
      </c>
      <c r="P4157" t="s">
        <v>45</v>
      </c>
      <c r="Q4157">
        <v>1</v>
      </c>
      <c r="R4157" t="s">
        <v>38</v>
      </c>
      <c r="S4157">
        <v>117.35</v>
      </c>
      <c r="T4157">
        <v>8436.25</v>
      </c>
      <c r="U4157">
        <v>0</v>
      </c>
    </row>
    <row r="4158" spans="1:21" x14ac:dyDescent="0.25">
      <c r="A4158" t="s">
        <v>4190</v>
      </c>
      <c r="B4158">
        <v>1</v>
      </c>
      <c r="C4158">
        <v>0</v>
      </c>
      <c r="D4158">
        <v>0</v>
      </c>
      <c r="E4158">
        <v>0</v>
      </c>
      <c r="F4158">
        <v>1</v>
      </c>
      <c r="G4158">
        <v>1</v>
      </c>
      <c r="H4158" t="s">
        <v>23</v>
      </c>
      <c r="I4158" t="s">
        <v>23</v>
      </c>
      <c r="J4158" t="s">
        <v>44</v>
      </c>
      <c r="K4158" t="s">
        <v>44</v>
      </c>
      <c r="L4158" t="s">
        <v>44</v>
      </c>
      <c r="M4158" t="s">
        <v>44</v>
      </c>
      <c r="N4158" t="s">
        <v>44</v>
      </c>
      <c r="O4158" t="s">
        <v>44</v>
      </c>
      <c r="P4158" t="s">
        <v>26</v>
      </c>
      <c r="Q4158">
        <v>1</v>
      </c>
      <c r="R4158" t="s">
        <v>30</v>
      </c>
      <c r="S4158">
        <v>19.75</v>
      </c>
      <c r="T4158">
        <v>19.75</v>
      </c>
      <c r="U4158">
        <v>0</v>
      </c>
    </row>
    <row r="4159" spans="1:21" x14ac:dyDescent="0.25">
      <c r="A4159" t="s">
        <v>4191</v>
      </c>
      <c r="B4159">
        <v>1</v>
      </c>
      <c r="C4159">
        <v>0</v>
      </c>
      <c r="D4159">
        <v>0</v>
      </c>
      <c r="E4159">
        <v>0</v>
      </c>
      <c r="F4159">
        <v>11</v>
      </c>
      <c r="G4159">
        <v>1</v>
      </c>
      <c r="H4159" t="s">
        <v>23</v>
      </c>
      <c r="I4159" t="s">
        <v>25</v>
      </c>
      <c r="J4159" t="s">
        <v>23</v>
      </c>
      <c r="K4159" t="s">
        <v>23</v>
      </c>
      <c r="L4159" t="s">
        <v>23</v>
      </c>
      <c r="M4159" t="s">
        <v>23</v>
      </c>
      <c r="N4159" t="s">
        <v>23</v>
      </c>
      <c r="O4159" t="s">
        <v>23</v>
      </c>
      <c r="P4159" t="s">
        <v>26</v>
      </c>
      <c r="Q4159">
        <v>0</v>
      </c>
      <c r="R4159" t="s">
        <v>38</v>
      </c>
      <c r="S4159">
        <v>45.2</v>
      </c>
      <c r="T4159">
        <v>492</v>
      </c>
      <c r="U4159">
        <v>0</v>
      </c>
    </row>
    <row r="4160" spans="1:21" x14ac:dyDescent="0.25">
      <c r="A4160" t="s">
        <v>4192</v>
      </c>
      <c r="B4160">
        <v>1</v>
      </c>
      <c r="C4160">
        <v>0</v>
      </c>
      <c r="D4160">
        <v>1</v>
      </c>
      <c r="E4160">
        <v>1</v>
      </c>
      <c r="F4160">
        <v>39</v>
      </c>
      <c r="G4160">
        <v>1</v>
      </c>
      <c r="H4160" t="s">
        <v>22</v>
      </c>
      <c r="I4160" t="s">
        <v>23</v>
      </c>
      <c r="J4160" t="s">
        <v>44</v>
      </c>
      <c r="K4160" t="s">
        <v>44</v>
      </c>
      <c r="L4160" t="s">
        <v>44</v>
      </c>
      <c r="M4160" t="s">
        <v>44</v>
      </c>
      <c r="N4160" t="s">
        <v>44</v>
      </c>
      <c r="O4160" t="s">
        <v>44</v>
      </c>
      <c r="P4160" t="s">
        <v>45</v>
      </c>
      <c r="Q4160">
        <v>0</v>
      </c>
      <c r="R4160" t="s">
        <v>30</v>
      </c>
      <c r="S4160">
        <v>25.2</v>
      </c>
      <c r="T4160">
        <v>987.95</v>
      </c>
      <c r="U4160">
        <v>0</v>
      </c>
    </row>
    <row r="4161" spans="1:21" x14ac:dyDescent="0.25">
      <c r="A4161" t="s">
        <v>4193</v>
      </c>
      <c r="B4161">
        <v>0</v>
      </c>
      <c r="C4161">
        <v>1</v>
      </c>
      <c r="D4161">
        <v>0</v>
      </c>
      <c r="E4161">
        <v>0</v>
      </c>
      <c r="F4161">
        <v>59</v>
      </c>
      <c r="G4161">
        <v>1</v>
      </c>
      <c r="H4161" t="s">
        <v>22</v>
      </c>
      <c r="I4161" t="s">
        <v>35</v>
      </c>
      <c r="J4161" t="s">
        <v>22</v>
      </c>
      <c r="K4161" t="s">
        <v>22</v>
      </c>
      <c r="L4161" t="s">
        <v>22</v>
      </c>
      <c r="M4161" t="s">
        <v>23</v>
      </c>
      <c r="N4161" t="s">
        <v>23</v>
      </c>
      <c r="O4161" t="s">
        <v>23</v>
      </c>
      <c r="P4161" t="s">
        <v>26</v>
      </c>
      <c r="Q4161">
        <v>1</v>
      </c>
      <c r="R4161" t="s">
        <v>27</v>
      </c>
      <c r="S4161">
        <v>89.75</v>
      </c>
      <c r="T4161">
        <v>5496.9</v>
      </c>
      <c r="U4161">
        <v>0</v>
      </c>
    </row>
    <row r="4162" spans="1:21" x14ac:dyDescent="0.25">
      <c r="A4162" t="s">
        <v>4194</v>
      </c>
      <c r="B4162">
        <v>1</v>
      </c>
      <c r="C4162">
        <v>0</v>
      </c>
      <c r="D4162">
        <v>0</v>
      </c>
      <c r="E4162">
        <v>0</v>
      </c>
      <c r="F4162">
        <v>26</v>
      </c>
      <c r="G4162">
        <v>1</v>
      </c>
      <c r="H4162" t="s">
        <v>23</v>
      </c>
      <c r="I4162" t="s">
        <v>25</v>
      </c>
      <c r="J4162" t="s">
        <v>22</v>
      </c>
      <c r="K4162" t="s">
        <v>23</v>
      </c>
      <c r="L4162" t="s">
        <v>23</v>
      </c>
      <c r="M4162" t="s">
        <v>22</v>
      </c>
      <c r="N4162" t="s">
        <v>22</v>
      </c>
      <c r="O4162" t="s">
        <v>22</v>
      </c>
      <c r="P4162" t="s">
        <v>29</v>
      </c>
      <c r="Q4162">
        <v>0</v>
      </c>
      <c r="R4162" t="s">
        <v>33</v>
      </c>
      <c r="S4162">
        <v>75</v>
      </c>
      <c r="T4162">
        <v>1908.35</v>
      </c>
      <c r="U4162">
        <v>0</v>
      </c>
    </row>
    <row r="4163" spans="1:21" x14ac:dyDescent="0.25">
      <c r="A4163" t="s">
        <v>4195</v>
      </c>
      <c r="B4163">
        <v>1</v>
      </c>
      <c r="C4163">
        <v>1</v>
      </c>
      <c r="D4163">
        <v>0</v>
      </c>
      <c r="E4163">
        <v>0</v>
      </c>
      <c r="F4163">
        <v>2</v>
      </c>
      <c r="G4163">
        <v>1</v>
      </c>
      <c r="H4163" t="s">
        <v>23</v>
      </c>
      <c r="I4163" t="s">
        <v>25</v>
      </c>
      <c r="J4163" t="s">
        <v>23</v>
      </c>
      <c r="K4163" t="s">
        <v>23</v>
      </c>
      <c r="L4163" t="s">
        <v>22</v>
      </c>
      <c r="M4163" t="s">
        <v>23</v>
      </c>
      <c r="N4163" t="s">
        <v>23</v>
      </c>
      <c r="O4163" t="s">
        <v>23</v>
      </c>
      <c r="P4163" t="s">
        <v>26</v>
      </c>
      <c r="Q4163">
        <v>0</v>
      </c>
      <c r="R4163" t="s">
        <v>30</v>
      </c>
      <c r="S4163">
        <v>49.95</v>
      </c>
      <c r="T4163">
        <v>107.1</v>
      </c>
      <c r="U4163">
        <v>0</v>
      </c>
    </row>
    <row r="4164" spans="1:21" x14ac:dyDescent="0.25">
      <c r="A4164" t="s">
        <v>4196</v>
      </c>
      <c r="B4164">
        <v>0</v>
      </c>
      <c r="C4164">
        <v>0</v>
      </c>
      <c r="D4164">
        <v>1</v>
      </c>
      <c r="E4164">
        <v>1</v>
      </c>
      <c r="F4164">
        <v>72</v>
      </c>
      <c r="G4164">
        <v>0</v>
      </c>
      <c r="H4164" t="s">
        <v>24</v>
      </c>
      <c r="I4164" t="s">
        <v>25</v>
      </c>
      <c r="J4164" t="s">
        <v>22</v>
      </c>
      <c r="K4164" t="s">
        <v>22</v>
      </c>
      <c r="L4164" t="s">
        <v>22</v>
      </c>
      <c r="M4164" t="s">
        <v>22</v>
      </c>
      <c r="N4164" t="s">
        <v>22</v>
      </c>
      <c r="O4164" t="s">
        <v>22</v>
      </c>
      <c r="P4164" t="s">
        <v>45</v>
      </c>
      <c r="Q4164">
        <v>0</v>
      </c>
      <c r="R4164" t="s">
        <v>33</v>
      </c>
      <c r="S4164">
        <v>65.7</v>
      </c>
      <c r="T4164">
        <v>4575.3500000000004</v>
      </c>
      <c r="U4164">
        <v>0</v>
      </c>
    </row>
    <row r="4165" spans="1:21" x14ac:dyDescent="0.25">
      <c r="A4165" t="s">
        <v>4197</v>
      </c>
      <c r="B4165">
        <v>1</v>
      </c>
      <c r="C4165">
        <v>0</v>
      </c>
      <c r="D4165">
        <v>1</v>
      </c>
      <c r="E4165">
        <v>0</v>
      </c>
      <c r="F4165">
        <v>65</v>
      </c>
      <c r="G4165">
        <v>1</v>
      </c>
      <c r="H4165" t="s">
        <v>22</v>
      </c>
      <c r="I4165" t="s">
        <v>25</v>
      </c>
      <c r="J4165" t="s">
        <v>22</v>
      </c>
      <c r="K4165" t="s">
        <v>22</v>
      </c>
      <c r="L4165" t="s">
        <v>22</v>
      </c>
      <c r="M4165" t="s">
        <v>23</v>
      </c>
      <c r="N4165" t="s">
        <v>23</v>
      </c>
      <c r="O4165" t="s">
        <v>23</v>
      </c>
      <c r="P4165" t="s">
        <v>29</v>
      </c>
      <c r="Q4165">
        <v>0</v>
      </c>
      <c r="R4165" t="s">
        <v>38</v>
      </c>
      <c r="S4165">
        <v>67.05</v>
      </c>
      <c r="T4165">
        <v>4309.55</v>
      </c>
      <c r="U4165">
        <v>0</v>
      </c>
    </row>
    <row r="4166" spans="1:21" x14ac:dyDescent="0.25">
      <c r="A4166" t="s">
        <v>4198</v>
      </c>
      <c r="B4166">
        <v>1</v>
      </c>
      <c r="C4166">
        <v>0</v>
      </c>
      <c r="D4166">
        <v>1</v>
      </c>
      <c r="E4166">
        <v>1</v>
      </c>
      <c r="F4166">
        <v>72</v>
      </c>
      <c r="G4166">
        <v>1</v>
      </c>
      <c r="H4166" t="s">
        <v>22</v>
      </c>
      <c r="I4166" t="s">
        <v>35</v>
      </c>
      <c r="J4166" t="s">
        <v>23</v>
      </c>
      <c r="K4166" t="s">
        <v>22</v>
      </c>
      <c r="L4166" t="s">
        <v>22</v>
      </c>
      <c r="M4166" t="s">
        <v>22</v>
      </c>
      <c r="N4166" t="s">
        <v>22</v>
      </c>
      <c r="O4166" t="s">
        <v>22</v>
      </c>
      <c r="P4166" t="s">
        <v>45</v>
      </c>
      <c r="Q4166">
        <v>0</v>
      </c>
      <c r="R4166" t="s">
        <v>38</v>
      </c>
      <c r="S4166">
        <v>110.9</v>
      </c>
      <c r="T4166">
        <v>7922.75</v>
      </c>
      <c r="U4166">
        <v>0</v>
      </c>
    </row>
    <row r="4167" spans="1:21" x14ac:dyDescent="0.25">
      <c r="A4167" t="s">
        <v>4199</v>
      </c>
      <c r="B4167">
        <v>1</v>
      </c>
      <c r="C4167">
        <v>0</v>
      </c>
      <c r="D4167">
        <v>0</v>
      </c>
      <c r="E4167">
        <v>0</v>
      </c>
      <c r="F4167">
        <v>6</v>
      </c>
      <c r="G4167">
        <v>1</v>
      </c>
      <c r="H4167" t="s">
        <v>22</v>
      </c>
      <c r="I4167" t="s">
        <v>35</v>
      </c>
      <c r="J4167" t="s">
        <v>23</v>
      </c>
      <c r="K4167" t="s">
        <v>23</v>
      </c>
      <c r="L4167" t="s">
        <v>23</v>
      </c>
      <c r="M4167" t="s">
        <v>22</v>
      </c>
      <c r="N4167" t="s">
        <v>23</v>
      </c>
      <c r="O4167" t="s">
        <v>22</v>
      </c>
      <c r="P4167" t="s">
        <v>26</v>
      </c>
      <c r="Q4167">
        <v>1</v>
      </c>
      <c r="R4167" t="s">
        <v>33</v>
      </c>
      <c r="S4167">
        <v>87.95</v>
      </c>
      <c r="T4167">
        <v>522.35</v>
      </c>
      <c r="U4167">
        <v>0</v>
      </c>
    </row>
    <row r="4168" spans="1:21" x14ac:dyDescent="0.25">
      <c r="A4168" t="s">
        <v>4200</v>
      </c>
      <c r="B4168">
        <v>1</v>
      </c>
      <c r="C4168">
        <v>1</v>
      </c>
      <c r="D4168">
        <v>0</v>
      </c>
      <c r="E4168">
        <v>0</v>
      </c>
      <c r="F4168">
        <v>32</v>
      </c>
      <c r="G4168">
        <v>1</v>
      </c>
      <c r="H4168" t="s">
        <v>23</v>
      </c>
      <c r="I4168" t="s">
        <v>23</v>
      </c>
      <c r="J4168" t="s">
        <v>44</v>
      </c>
      <c r="K4168" t="s">
        <v>44</v>
      </c>
      <c r="L4168" t="s">
        <v>44</v>
      </c>
      <c r="M4168" t="s">
        <v>44</v>
      </c>
      <c r="N4168" t="s">
        <v>44</v>
      </c>
      <c r="O4168" t="s">
        <v>44</v>
      </c>
      <c r="P4168" t="s">
        <v>29</v>
      </c>
      <c r="Q4168">
        <v>0</v>
      </c>
      <c r="R4168" t="s">
        <v>38</v>
      </c>
      <c r="S4168">
        <v>19.8</v>
      </c>
      <c r="T4168">
        <v>587.70000000000005</v>
      </c>
      <c r="U4168">
        <v>0</v>
      </c>
    </row>
    <row r="4169" spans="1:21" x14ac:dyDescent="0.25">
      <c r="A4169" t="s">
        <v>4201</v>
      </c>
      <c r="B4169">
        <v>0</v>
      </c>
      <c r="C4169">
        <v>0</v>
      </c>
      <c r="D4169">
        <v>1</v>
      </c>
      <c r="E4169">
        <v>0</v>
      </c>
      <c r="F4169">
        <v>50</v>
      </c>
      <c r="G4169">
        <v>1</v>
      </c>
      <c r="H4169" t="s">
        <v>22</v>
      </c>
      <c r="I4169" t="s">
        <v>25</v>
      </c>
      <c r="J4169" t="s">
        <v>23</v>
      </c>
      <c r="K4169" t="s">
        <v>23</v>
      </c>
      <c r="L4169" t="s">
        <v>22</v>
      </c>
      <c r="M4169" t="s">
        <v>23</v>
      </c>
      <c r="N4169" t="s">
        <v>22</v>
      </c>
      <c r="O4169" t="s">
        <v>22</v>
      </c>
      <c r="P4169" t="s">
        <v>29</v>
      </c>
      <c r="Q4169">
        <v>0</v>
      </c>
      <c r="R4169" t="s">
        <v>33</v>
      </c>
      <c r="S4169">
        <v>75.7</v>
      </c>
      <c r="T4169">
        <v>3876.2</v>
      </c>
      <c r="U4169">
        <v>0</v>
      </c>
    </row>
    <row r="4170" spans="1:21" x14ac:dyDescent="0.25">
      <c r="A4170" t="s">
        <v>4202</v>
      </c>
      <c r="B4170">
        <v>1</v>
      </c>
      <c r="C4170">
        <v>0</v>
      </c>
      <c r="D4170">
        <v>1</v>
      </c>
      <c r="E4170">
        <v>0</v>
      </c>
      <c r="F4170">
        <v>61</v>
      </c>
      <c r="G4170">
        <v>0</v>
      </c>
      <c r="H4170" t="s">
        <v>24</v>
      </c>
      <c r="I4170" t="s">
        <v>25</v>
      </c>
      <c r="J4170" t="s">
        <v>22</v>
      </c>
      <c r="K4170" t="s">
        <v>23</v>
      </c>
      <c r="L4170" t="s">
        <v>22</v>
      </c>
      <c r="M4170" t="s">
        <v>22</v>
      </c>
      <c r="N4170" t="s">
        <v>22</v>
      </c>
      <c r="O4170" t="s">
        <v>22</v>
      </c>
      <c r="P4170" t="s">
        <v>45</v>
      </c>
      <c r="Q4170">
        <v>1</v>
      </c>
      <c r="R4170" t="s">
        <v>30</v>
      </c>
      <c r="S4170">
        <v>62.15</v>
      </c>
      <c r="T4170">
        <v>3778.85</v>
      </c>
      <c r="U4170">
        <v>0</v>
      </c>
    </row>
    <row r="4171" spans="1:21" x14ac:dyDescent="0.25">
      <c r="A4171" t="s">
        <v>4203</v>
      </c>
      <c r="B4171">
        <v>0</v>
      </c>
      <c r="C4171">
        <v>0</v>
      </c>
      <c r="D4171">
        <v>0</v>
      </c>
      <c r="E4171">
        <v>0</v>
      </c>
      <c r="F4171">
        <v>15</v>
      </c>
      <c r="G4171">
        <v>1</v>
      </c>
      <c r="H4171" t="s">
        <v>23</v>
      </c>
      <c r="I4171" t="s">
        <v>35</v>
      </c>
      <c r="J4171" t="s">
        <v>23</v>
      </c>
      <c r="K4171" t="s">
        <v>22</v>
      </c>
      <c r="L4171" t="s">
        <v>22</v>
      </c>
      <c r="M4171" t="s">
        <v>23</v>
      </c>
      <c r="N4171" t="s">
        <v>22</v>
      </c>
      <c r="O4171" t="s">
        <v>22</v>
      </c>
      <c r="P4171" t="s">
        <v>26</v>
      </c>
      <c r="Q4171">
        <v>1</v>
      </c>
      <c r="R4171" t="s">
        <v>27</v>
      </c>
      <c r="S4171">
        <v>101.25</v>
      </c>
      <c r="T4171">
        <v>1457.25</v>
      </c>
      <c r="U4171">
        <v>1</v>
      </c>
    </row>
    <row r="4172" spans="1:21" x14ac:dyDescent="0.25">
      <c r="A4172" t="s">
        <v>4204</v>
      </c>
      <c r="B4172">
        <v>1</v>
      </c>
      <c r="C4172">
        <v>0</v>
      </c>
      <c r="D4172">
        <v>1</v>
      </c>
      <c r="E4172">
        <v>0</v>
      </c>
      <c r="F4172">
        <v>72</v>
      </c>
      <c r="G4172">
        <v>1</v>
      </c>
      <c r="H4172" t="s">
        <v>22</v>
      </c>
      <c r="I4172" t="s">
        <v>35</v>
      </c>
      <c r="J4172" t="s">
        <v>22</v>
      </c>
      <c r="K4172" t="s">
        <v>22</v>
      </c>
      <c r="L4172" t="s">
        <v>22</v>
      </c>
      <c r="M4172" t="s">
        <v>22</v>
      </c>
      <c r="N4172" t="s">
        <v>22</v>
      </c>
      <c r="O4172" t="s">
        <v>22</v>
      </c>
      <c r="P4172" t="s">
        <v>45</v>
      </c>
      <c r="Q4172">
        <v>0</v>
      </c>
      <c r="R4172" t="s">
        <v>33</v>
      </c>
      <c r="S4172">
        <v>115.15</v>
      </c>
      <c r="T4172">
        <v>8349.4500000000007</v>
      </c>
      <c r="U4172">
        <v>0</v>
      </c>
    </row>
    <row r="4173" spans="1:21" x14ac:dyDescent="0.25">
      <c r="A4173" t="s">
        <v>4205</v>
      </c>
      <c r="B4173">
        <v>1</v>
      </c>
      <c r="C4173">
        <v>0</v>
      </c>
      <c r="D4173">
        <v>0</v>
      </c>
      <c r="E4173">
        <v>0</v>
      </c>
      <c r="F4173">
        <v>9</v>
      </c>
      <c r="G4173">
        <v>1</v>
      </c>
      <c r="H4173" t="s">
        <v>23</v>
      </c>
      <c r="I4173" t="s">
        <v>23</v>
      </c>
      <c r="J4173" t="s">
        <v>44</v>
      </c>
      <c r="K4173" t="s">
        <v>44</v>
      </c>
      <c r="L4173" t="s">
        <v>44</v>
      </c>
      <c r="M4173" t="s">
        <v>44</v>
      </c>
      <c r="N4173" t="s">
        <v>44</v>
      </c>
      <c r="O4173" t="s">
        <v>44</v>
      </c>
      <c r="P4173" t="s">
        <v>26</v>
      </c>
      <c r="Q4173">
        <v>1</v>
      </c>
      <c r="R4173" t="s">
        <v>30</v>
      </c>
      <c r="S4173">
        <v>18.95</v>
      </c>
      <c r="T4173">
        <v>185.6</v>
      </c>
      <c r="U4173">
        <v>1</v>
      </c>
    </row>
    <row r="4174" spans="1:21" x14ac:dyDescent="0.25">
      <c r="A4174" t="s">
        <v>4206</v>
      </c>
      <c r="B4174">
        <v>0</v>
      </c>
      <c r="C4174">
        <v>0</v>
      </c>
      <c r="D4174">
        <v>0</v>
      </c>
      <c r="E4174">
        <v>0</v>
      </c>
      <c r="F4174">
        <v>1</v>
      </c>
      <c r="G4174">
        <v>1</v>
      </c>
      <c r="H4174" t="s">
        <v>23</v>
      </c>
      <c r="I4174" t="s">
        <v>23</v>
      </c>
      <c r="J4174" t="s">
        <v>44</v>
      </c>
      <c r="K4174" t="s">
        <v>44</v>
      </c>
      <c r="L4174" t="s">
        <v>44</v>
      </c>
      <c r="M4174" t="s">
        <v>44</v>
      </c>
      <c r="N4174" t="s">
        <v>44</v>
      </c>
      <c r="O4174" t="s">
        <v>44</v>
      </c>
      <c r="P4174" t="s">
        <v>26</v>
      </c>
      <c r="Q4174">
        <v>0</v>
      </c>
      <c r="R4174" t="s">
        <v>30</v>
      </c>
      <c r="S4174">
        <v>19.5</v>
      </c>
      <c r="T4174">
        <v>19.5</v>
      </c>
      <c r="U4174">
        <v>0</v>
      </c>
    </row>
    <row r="4175" spans="1:21" x14ac:dyDescent="0.25">
      <c r="A4175" t="s">
        <v>4207</v>
      </c>
      <c r="B4175">
        <v>0</v>
      </c>
      <c r="C4175">
        <v>0</v>
      </c>
      <c r="D4175">
        <v>0</v>
      </c>
      <c r="E4175">
        <v>0</v>
      </c>
      <c r="F4175">
        <v>12</v>
      </c>
      <c r="G4175">
        <v>1</v>
      </c>
      <c r="H4175" t="s">
        <v>22</v>
      </c>
      <c r="I4175" t="s">
        <v>35</v>
      </c>
      <c r="J4175" t="s">
        <v>23</v>
      </c>
      <c r="K4175" t="s">
        <v>23</v>
      </c>
      <c r="L4175" t="s">
        <v>23</v>
      </c>
      <c r="M4175" t="s">
        <v>23</v>
      </c>
      <c r="N4175" t="s">
        <v>23</v>
      </c>
      <c r="O4175" t="s">
        <v>22</v>
      </c>
      <c r="P4175" t="s">
        <v>26</v>
      </c>
      <c r="Q4175">
        <v>1</v>
      </c>
      <c r="R4175" t="s">
        <v>27</v>
      </c>
      <c r="S4175">
        <v>86.55</v>
      </c>
      <c r="T4175">
        <v>1066.9000000000001</v>
      </c>
      <c r="U4175">
        <v>0</v>
      </c>
    </row>
    <row r="4176" spans="1:21" x14ac:dyDescent="0.25">
      <c r="A4176" t="s">
        <v>4208</v>
      </c>
      <c r="B4176">
        <v>0</v>
      </c>
      <c r="C4176">
        <v>0</v>
      </c>
      <c r="D4176">
        <v>0</v>
      </c>
      <c r="E4176">
        <v>0</v>
      </c>
      <c r="F4176">
        <v>37</v>
      </c>
      <c r="G4176">
        <v>0</v>
      </c>
      <c r="H4176" t="s">
        <v>24</v>
      </c>
      <c r="I4176" t="s">
        <v>25</v>
      </c>
      <c r="J4176" t="s">
        <v>23</v>
      </c>
      <c r="K4176" t="s">
        <v>23</v>
      </c>
      <c r="L4176" t="s">
        <v>23</v>
      </c>
      <c r="M4176" t="s">
        <v>22</v>
      </c>
      <c r="N4176" t="s">
        <v>23</v>
      </c>
      <c r="O4176" t="s">
        <v>23</v>
      </c>
      <c r="P4176" t="s">
        <v>26</v>
      </c>
      <c r="Q4176">
        <v>0</v>
      </c>
      <c r="R4176" t="s">
        <v>38</v>
      </c>
      <c r="S4176">
        <v>28.6</v>
      </c>
      <c r="T4176">
        <v>973.55</v>
      </c>
      <c r="U4176">
        <v>1</v>
      </c>
    </row>
    <row r="4177" spans="1:21" x14ac:dyDescent="0.25">
      <c r="A4177" t="s">
        <v>4209</v>
      </c>
      <c r="B4177">
        <v>1</v>
      </c>
      <c r="C4177">
        <v>0</v>
      </c>
      <c r="D4177">
        <v>1</v>
      </c>
      <c r="E4177">
        <v>1</v>
      </c>
      <c r="F4177">
        <v>61</v>
      </c>
      <c r="G4177">
        <v>1</v>
      </c>
      <c r="H4177" t="s">
        <v>23</v>
      </c>
      <c r="I4177" t="s">
        <v>23</v>
      </c>
      <c r="J4177" t="s">
        <v>44</v>
      </c>
      <c r="K4177" t="s">
        <v>44</v>
      </c>
      <c r="L4177" t="s">
        <v>44</v>
      </c>
      <c r="M4177" t="s">
        <v>44</v>
      </c>
      <c r="N4177" t="s">
        <v>44</v>
      </c>
      <c r="O4177" t="s">
        <v>44</v>
      </c>
      <c r="P4177" t="s">
        <v>29</v>
      </c>
      <c r="Q4177">
        <v>0</v>
      </c>
      <c r="R4177" t="s">
        <v>30</v>
      </c>
      <c r="S4177">
        <v>20.399999999999999</v>
      </c>
      <c r="T4177">
        <v>1226.45</v>
      </c>
      <c r="U4177">
        <v>0</v>
      </c>
    </row>
    <row r="4178" spans="1:21" x14ac:dyDescent="0.25">
      <c r="A4178" t="s">
        <v>4210</v>
      </c>
      <c r="B4178">
        <v>1</v>
      </c>
      <c r="C4178">
        <v>0</v>
      </c>
      <c r="D4178">
        <v>1</v>
      </c>
      <c r="E4178">
        <v>1</v>
      </c>
      <c r="F4178">
        <v>18</v>
      </c>
      <c r="G4178">
        <v>1</v>
      </c>
      <c r="H4178" t="s">
        <v>23</v>
      </c>
      <c r="I4178" t="s">
        <v>23</v>
      </c>
      <c r="J4178" t="s">
        <v>44</v>
      </c>
      <c r="K4178" t="s">
        <v>44</v>
      </c>
      <c r="L4178" t="s">
        <v>44</v>
      </c>
      <c r="M4178" t="s">
        <v>44</v>
      </c>
      <c r="N4178" t="s">
        <v>44</v>
      </c>
      <c r="O4178" t="s">
        <v>44</v>
      </c>
      <c r="P4178" t="s">
        <v>29</v>
      </c>
      <c r="Q4178">
        <v>0</v>
      </c>
      <c r="R4178" t="s">
        <v>33</v>
      </c>
      <c r="S4178">
        <v>19.8</v>
      </c>
      <c r="T4178">
        <v>342.3</v>
      </c>
      <c r="U4178">
        <v>0</v>
      </c>
    </row>
    <row r="4179" spans="1:21" x14ac:dyDescent="0.25">
      <c r="A4179" t="s">
        <v>4211</v>
      </c>
      <c r="B4179">
        <v>1</v>
      </c>
      <c r="C4179">
        <v>0</v>
      </c>
      <c r="D4179">
        <v>0</v>
      </c>
      <c r="E4179">
        <v>1</v>
      </c>
      <c r="F4179">
        <v>21</v>
      </c>
      <c r="G4179">
        <v>1</v>
      </c>
      <c r="H4179" t="s">
        <v>23</v>
      </c>
      <c r="I4179" t="s">
        <v>25</v>
      </c>
      <c r="J4179" t="s">
        <v>23</v>
      </c>
      <c r="K4179" t="s">
        <v>23</v>
      </c>
      <c r="L4179" t="s">
        <v>23</v>
      </c>
      <c r="M4179" t="s">
        <v>23</v>
      </c>
      <c r="N4179" t="s">
        <v>23</v>
      </c>
      <c r="O4179" t="s">
        <v>23</v>
      </c>
      <c r="P4179" t="s">
        <v>26</v>
      </c>
      <c r="Q4179">
        <v>0</v>
      </c>
      <c r="R4179" t="s">
        <v>30</v>
      </c>
      <c r="S4179">
        <v>45.65</v>
      </c>
      <c r="T4179">
        <v>985.05</v>
      </c>
      <c r="U4179">
        <v>0</v>
      </c>
    </row>
    <row r="4180" spans="1:21" x14ac:dyDescent="0.25">
      <c r="A4180" t="s">
        <v>4212</v>
      </c>
      <c r="B4180">
        <v>1</v>
      </c>
      <c r="C4180">
        <v>0</v>
      </c>
      <c r="D4180">
        <v>1</v>
      </c>
      <c r="E4180">
        <v>1</v>
      </c>
      <c r="F4180">
        <v>68</v>
      </c>
      <c r="G4180">
        <v>0</v>
      </c>
      <c r="H4180" t="s">
        <v>24</v>
      </c>
      <c r="I4180" t="s">
        <v>25</v>
      </c>
      <c r="J4180" t="s">
        <v>22</v>
      </c>
      <c r="K4180" t="s">
        <v>22</v>
      </c>
      <c r="L4180" t="s">
        <v>22</v>
      </c>
      <c r="M4180" t="s">
        <v>22</v>
      </c>
      <c r="N4180" t="s">
        <v>23</v>
      </c>
      <c r="O4180" t="s">
        <v>22</v>
      </c>
      <c r="P4180" t="s">
        <v>45</v>
      </c>
      <c r="Q4180">
        <v>1</v>
      </c>
      <c r="R4180" t="s">
        <v>30</v>
      </c>
      <c r="S4180">
        <v>56.4</v>
      </c>
      <c r="T4180">
        <v>3948.45</v>
      </c>
      <c r="U4180">
        <v>0</v>
      </c>
    </row>
    <row r="4181" spans="1:21" x14ac:dyDescent="0.25">
      <c r="A4181" t="s">
        <v>4213</v>
      </c>
      <c r="B4181">
        <v>1</v>
      </c>
      <c r="C4181">
        <v>1</v>
      </c>
      <c r="D4181">
        <v>0</v>
      </c>
      <c r="E4181">
        <v>0</v>
      </c>
      <c r="F4181">
        <v>12</v>
      </c>
      <c r="G4181">
        <v>1</v>
      </c>
      <c r="H4181" t="s">
        <v>22</v>
      </c>
      <c r="I4181" t="s">
        <v>35</v>
      </c>
      <c r="J4181" t="s">
        <v>23</v>
      </c>
      <c r="K4181" t="s">
        <v>23</v>
      </c>
      <c r="L4181" t="s">
        <v>23</v>
      </c>
      <c r="M4181" t="s">
        <v>23</v>
      </c>
      <c r="N4181" t="s">
        <v>23</v>
      </c>
      <c r="O4181" t="s">
        <v>23</v>
      </c>
      <c r="P4181" t="s">
        <v>26</v>
      </c>
      <c r="Q4181">
        <v>1</v>
      </c>
      <c r="R4181" t="s">
        <v>38</v>
      </c>
      <c r="S4181">
        <v>73.3</v>
      </c>
      <c r="T4181">
        <v>828.05</v>
      </c>
      <c r="U4181">
        <v>0</v>
      </c>
    </row>
    <row r="4182" spans="1:21" x14ac:dyDescent="0.25">
      <c r="A4182" t="s">
        <v>4214</v>
      </c>
      <c r="B4182">
        <v>0</v>
      </c>
      <c r="C4182">
        <v>1</v>
      </c>
      <c r="D4182">
        <v>0</v>
      </c>
      <c r="E4182">
        <v>0</v>
      </c>
      <c r="F4182">
        <v>2</v>
      </c>
      <c r="G4182">
        <v>0</v>
      </c>
      <c r="H4182" t="s">
        <v>24</v>
      </c>
      <c r="I4182" t="s">
        <v>25</v>
      </c>
      <c r="J4182" t="s">
        <v>23</v>
      </c>
      <c r="K4182" t="s">
        <v>23</v>
      </c>
      <c r="L4182" t="s">
        <v>23</v>
      </c>
      <c r="M4182" t="s">
        <v>23</v>
      </c>
      <c r="N4182" t="s">
        <v>23</v>
      </c>
      <c r="O4182" t="s">
        <v>23</v>
      </c>
      <c r="P4182" t="s">
        <v>26</v>
      </c>
      <c r="Q4182">
        <v>0</v>
      </c>
      <c r="R4182" t="s">
        <v>27</v>
      </c>
      <c r="S4182">
        <v>24.35</v>
      </c>
      <c r="T4182">
        <v>41.85</v>
      </c>
      <c r="U4182">
        <v>1</v>
      </c>
    </row>
    <row r="4183" spans="1:21" x14ac:dyDescent="0.25">
      <c r="A4183" t="s">
        <v>4215</v>
      </c>
      <c r="B4183">
        <v>0</v>
      </c>
      <c r="C4183">
        <v>0</v>
      </c>
      <c r="D4183">
        <v>1</v>
      </c>
      <c r="E4183">
        <v>0</v>
      </c>
      <c r="F4183">
        <v>62</v>
      </c>
      <c r="G4183">
        <v>1</v>
      </c>
      <c r="H4183" t="s">
        <v>22</v>
      </c>
      <c r="I4183" t="s">
        <v>35</v>
      </c>
      <c r="J4183" t="s">
        <v>23</v>
      </c>
      <c r="K4183" t="s">
        <v>23</v>
      </c>
      <c r="L4183" t="s">
        <v>22</v>
      </c>
      <c r="M4183" t="s">
        <v>23</v>
      </c>
      <c r="N4183" t="s">
        <v>22</v>
      </c>
      <c r="O4183" t="s">
        <v>22</v>
      </c>
      <c r="P4183" t="s">
        <v>26</v>
      </c>
      <c r="Q4183">
        <v>1</v>
      </c>
      <c r="R4183" t="s">
        <v>27</v>
      </c>
      <c r="S4183">
        <v>101.35</v>
      </c>
      <c r="T4183">
        <v>6164.7</v>
      </c>
      <c r="U4183">
        <v>0</v>
      </c>
    </row>
    <row r="4184" spans="1:21" x14ac:dyDescent="0.25">
      <c r="A4184" t="s">
        <v>4216</v>
      </c>
      <c r="B4184">
        <v>0</v>
      </c>
      <c r="C4184">
        <v>1</v>
      </c>
      <c r="D4184">
        <v>0</v>
      </c>
      <c r="E4184">
        <v>0</v>
      </c>
      <c r="F4184">
        <v>29</v>
      </c>
      <c r="G4184">
        <v>1</v>
      </c>
      <c r="H4184" t="s">
        <v>22</v>
      </c>
      <c r="I4184" t="s">
        <v>35</v>
      </c>
      <c r="J4184" t="s">
        <v>23</v>
      </c>
      <c r="K4184" t="s">
        <v>23</v>
      </c>
      <c r="L4184" t="s">
        <v>23</v>
      </c>
      <c r="M4184" t="s">
        <v>22</v>
      </c>
      <c r="N4184" t="s">
        <v>22</v>
      </c>
      <c r="O4184" t="s">
        <v>22</v>
      </c>
      <c r="P4184" t="s">
        <v>26</v>
      </c>
      <c r="Q4184">
        <v>0</v>
      </c>
      <c r="R4184" t="s">
        <v>27</v>
      </c>
      <c r="S4184">
        <v>98.65</v>
      </c>
      <c r="T4184">
        <v>2862.75</v>
      </c>
      <c r="U4184">
        <v>1</v>
      </c>
    </row>
    <row r="4185" spans="1:21" x14ac:dyDescent="0.25">
      <c r="A4185" t="s">
        <v>4217</v>
      </c>
      <c r="B4185">
        <v>1</v>
      </c>
      <c r="C4185">
        <v>0</v>
      </c>
      <c r="D4185">
        <v>0</v>
      </c>
      <c r="E4185">
        <v>1</v>
      </c>
      <c r="F4185">
        <v>1</v>
      </c>
      <c r="G4185">
        <v>0</v>
      </c>
      <c r="H4185" t="s">
        <v>24</v>
      </c>
      <c r="I4185" t="s">
        <v>25</v>
      </c>
      <c r="J4185" t="s">
        <v>23</v>
      </c>
      <c r="K4185" t="s">
        <v>22</v>
      </c>
      <c r="L4185" t="s">
        <v>23</v>
      </c>
      <c r="M4185" t="s">
        <v>22</v>
      </c>
      <c r="N4185" t="s">
        <v>23</v>
      </c>
      <c r="O4185" t="s">
        <v>23</v>
      </c>
      <c r="P4185" t="s">
        <v>26</v>
      </c>
      <c r="Q4185">
        <v>0</v>
      </c>
      <c r="R4185" t="s">
        <v>30</v>
      </c>
      <c r="S4185">
        <v>33.6</v>
      </c>
      <c r="T4185">
        <v>33.6</v>
      </c>
      <c r="U4185">
        <v>0</v>
      </c>
    </row>
    <row r="4186" spans="1:21" x14ac:dyDescent="0.25">
      <c r="A4186" t="s">
        <v>4218</v>
      </c>
      <c r="B4186">
        <v>1</v>
      </c>
      <c r="C4186">
        <v>1</v>
      </c>
      <c r="D4186">
        <v>1</v>
      </c>
      <c r="E4186">
        <v>0</v>
      </c>
      <c r="F4186">
        <v>5</v>
      </c>
      <c r="G4186">
        <v>1</v>
      </c>
      <c r="H4186" t="s">
        <v>22</v>
      </c>
      <c r="I4186" t="s">
        <v>35</v>
      </c>
      <c r="J4186" t="s">
        <v>23</v>
      </c>
      <c r="K4186" t="s">
        <v>23</v>
      </c>
      <c r="L4186" t="s">
        <v>22</v>
      </c>
      <c r="M4186" t="s">
        <v>23</v>
      </c>
      <c r="N4186" t="s">
        <v>23</v>
      </c>
      <c r="O4186" t="s">
        <v>23</v>
      </c>
      <c r="P4186" t="s">
        <v>26</v>
      </c>
      <c r="Q4186">
        <v>1</v>
      </c>
      <c r="R4186" t="s">
        <v>33</v>
      </c>
      <c r="S4186">
        <v>79.900000000000006</v>
      </c>
      <c r="T4186">
        <v>343.95</v>
      </c>
      <c r="U4186">
        <v>1</v>
      </c>
    </row>
    <row r="4187" spans="1:21" x14ac:dyDescent="0.25">
      <c r="A4187" t="s">
        <v>4219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1</v>
      </c>
      <c r="H4187" t="s">
        <v>23</v>
      </c>
      <c r="I4187" t="s">
        <v>23</v>
      </c>
      <c r="J4187" t="s">
        <v>44</v>
      </c>
      <c r="K4187" t="s">
        <v>44</v>
      </c>
      <c r="L4187" t="s">
        <v>44</v>
      </c>
      <c r="M4187" t="s">
        <v>44</v>
      </c>
      <c r="N4187" t="s">
        <v>44</v>
      </c>
      <c r="O4187" t="s">
        <v>44</v>
      </c>
      <c r="P4187" t="s">
        <v>26</v>
      </c>
      <c r="Q4187">
        <v>0</v>
      </c>
      <c r="R4187" t="s">
        <v>27</v>
      </c>
      <c r="S4187">
        <v>20.7</v>
      </c>
      <c r="T4187">
        <v>20.7</v>
      </c>
      <c r="U4187">
        <v>0</v>
      </c>
    </row>
    <row r="4188" spans="1:21" x14ac:dyDescent="0.25">
      <c r="A4188" t="s">
        <v>4220</v>
      </c>
      <c r="B4188">
        <v>1</v>
      </c>
      <c r="C4188">
        <v>0</v>
      </c>
      <c r="D4188">
        <v>0</v>
      </c>
      <c r="E4188">
        <v>1</v>
      </c>
      <c r="F4188">
        <v>62</v>
      </c>
      <c r="G4188">
        <v>1</v>
      </c>
      <c r="H4188" t="s">
        <v>22</v>
      </c>
      <c r="I4188" t="s">
        <v>35</v>
      </c>
      <c r="J4188" t="s">
        <v>23</v>
      </c>
      <c r="K4188" t="s">
        <v>23</v>
      </c>
      <c r="L4188" t="s">
        <v>22</v>
      </c>
      <c r="M4188" t="s">
        <v>22</v>
      </c>
      <c r="N4188" t="s">
        <v>22</v>
      </c>
      <c r="O4188" t="s">
        <v>22</v>
      </c>
      <c r="P4188" t="s">
        <v>45</v>
      </c>
      <c r="Q4188">
        <v>1</v>
      </c>
      <c r="R4188" t="s">
        <v>27</v>
      </c>
      <c r="S4188">
        <v>104.05</v>
      </c>
      <c r="T4188">
        <v>6590.5</v>
      </c>
      <c r="U4188">
        <v>0</v>
      </c>
    </row>
    <row r="4189" spans="1:21" x14ac:dyDescent="0.25">
      <c r="A4189" t="s">
        <v>4221</v>
      </c>
      <c r="B4189">
        <v>0</v>
      </c>
      <c r="C4189">
        <v>0</v>
      </c>
      <c r="D4189">
        <v>1</v>
      </c>
      <c r="E4189">
        <v>1</v>
      </c>
      <c r="F4189">
        <v>36</v>
      </c>
      <c r="G4189">
        <v>1</v>
      </c>
      <c r="H4189" t="s">
        <v>23</v>
      </c>
      <c r="I4189" t="s">
        <v>23</v>
      </c>
      <c r="J4189" t="s">
        <v>44</v>
      </c>
      <c r="K4189" t="s">
        <v>44</v>
      </c>
      <c r="L4189" t="s">
        <v>44</v>
      </c>
      <c r="M4189" t="s">
        <v>44</v>
      </c>
      <c r="N4189" t="s">
        <v>44</v>
      </c>
      <c r="O4189" t="s">
        <v>44</v>
      </c>
      <c r="P4189" t="s">
        <v>45</v>
      </c>
      <c r="Q4189">
        <v>0</v>
      </c>
      <c r="R4189" t="s">
        <v>33</v>
      </c>
      <c r="S4189">
        <v>20.25</v>
      </c>
      <c r="T4189">
        <v>717.95</v>
      </c>
      <c r="U4189">
        <v>0</v>
      </c>
    </row>
    <row r="4190" spans="1:21" x14ac:dyDescent="0.25">
      <c r="A4190" t="s">
        <v>4222</v>
      </c>
      <c r="B4190">
        <v>0</v>
      </c>
      <c r="C4190">
        <v>1</v>
      </c>
      <c r="D4190">
        <v>0</v>
      </c>
      <c r="E4190">
        <v>0</v>
      </c>
      <c r="F4190">
        <v>28</v>
      </c>
      <c r="G4190">
        <v>1</v>
      </c>
      <c r="H4190" t="s">
        <v>22</v>
      </c>
      <c r="I4190" t="s">
        <v>35</v>
      </c>
      <c r="J4190" t="s">
        <v>23</v>
      </c>
      <c r="K4190" t="s">
        <v>23</v>
      </c>
      <c r="L4190" t="s">
        <v>22</v>
      </c>
      <c r="M4190" t="s">
        <v>22</v>
      </c>
      <c r="N4190" t="s">
        <v>22</v>
      </c>
      <c r="O4190" t="s">
        <v>22</v>
      </c>
      <c r="P4190" t="s">
        <v>26</v>
      </c>
      <c r="Q4190">
        <v>1</v>
      </c>
      <c r="R4190" t="s">
        <v>27</v>
      </c>
      <c r="S4190">
        <v>103.3</v>
      </c>
      <c r="T4190">
        <v>2890.65</v>
      </c>
      <c r="U4190">
        <v>1</v>
      </c>
    </row>
    <row r="4191" spans="1:21" x14ac:dyDescent="0.25">
      <c r="A4191" t="s">
        <v>4223</v>
      </c>
      <c r="B4191">
        <v>0</v>
      </c>
      <c r="C4191">
        <v>0</v>
      </c>
      <c r="D4191">
        <v>1</v>
      </c>
      <c r="E4191">
        <v>1</v>
      </c>
      <c r="F4191">
        <v>69</v>
      </c>
      <c r="G4191">
        <v>1</v>
      </c>
      <c r="H4191" t="s">
        <v>22</v>
      </c>
      <c r="I4191" t="s">
        <v>25</v>
      </c>
      <c r="J4191" t="s">
        <v>22</v>
      </c>
      <c r="K4191" t="s">
        <v>22</v>
      </c>
      <c r="L4191" t="s">
        <v>23</v>
      </c>
      <c r="M4191" t="s">
        <v>22</v>
      </c>
      <c r="N4191" t="s">
        <v>22</v>
      </c>
      <c r="O4191" t="s">
        <v>23</v>
      </c>
      <c r="P4191" t="s">
        <v>29</v>
      </c>
      <c r="Q4191">
        <v>0</v>
      </c>
      <c r="R4191" t="s">
        <v>38</v>
      </c>
      <c r="S4191">
        <v>73.7</v>
      </c>
      <c r="T4191">
        <v>4885.8500000000004</v>
      </c>
      <c r="U4191">
        <v>0</v>
      </c>
    </row>
    <row r="4192" spans="1:21" x14ac:dyDescent="0.25">
      <c r="A4192" t="s">
        <v>4224</v>
      </c>
      <c r="B4192">
        <v>0</v>
      </c>
      <c r="C4192">
        <v>0</v>
      </c>
      <c r="D4192">
        <v>1</v>
      </c>
      <c r="E4192">
        <v>0</v>
      </c>
      <c r="F4192">
        <v>11</v>
      </c>
      <c r="G4192">
        <v>1</v>
      </c>
      <c r="H4192" t="s">
        <v>22</v>
      </c>
      <c r="I4192" t="s">
        <v>35</v>
      </c>
      <c r="J4192" t="s">
        <v>22</v>
      </c>
      <c r="K4192" t="s">
        <v>23</v>
      </c>
      <c r="L4192" t="s">
        <v>23</v>
      </c>
      <c r="M4192" t="s">
        <v>22</v>
      </c>
      <c r="N4192" t="s">
        <v>22</v>
      </c>
      <c r="O4192" t="s">
        <v>23</v>
      </c>
      <c r="P4192" t="s">
        <v>26</v>
      </c>
      <c r="Q4192">
        <v>1</v>
      </c>
      <c r="R4192" t="s">
        <v>38</v>
      </c>
      <c r="S4192">
        <v>96.2</v>
      </c>
      <c r="T4192">
        <v>1222.05</v>
      </c>
      <c r="U4192">
        <v>1</v>
      </c>
    </row>
    <row r="4193" spans="1:21" x14ac:dyDescent="0.25">
      <c r="A4193" t="s">
        <v>4225</v>
      </c>
      <c r="B4193">
        <v>0</v>
      </c>
      <c r="C4193">
        <v>0</v>
      </c>
      <c r="D4193">
        <v>1</v>
      </c>
      <c r="E4193">
        <v>0</v>
      </c>
      <c r="F4193">
        <v>63</v>
      </c>
      <c r="G4193">
        <v>1</v>
      </c>
      <c r="H4193" t="s">
        <v>22</v>
      </c>
      <c r="I4193" t="s">
        <v>35</v>
      </c>
      <c r="J4193" t="s">
        <v>23</v>
      </c>
      <c r="K4193" t="s">
        <v>22</v>
      </c>
      <c r="L4193" t="s">
        <v>22</v>
      </c>
      <c r="M4193" t="s">
        <v>22</v>
      </c>
      <c r="N4193" t="s">
        <v>22</v>
      </c>
      <c r="O4193" t="s">
        <v>22</v>
      </c>
      <c r="P4193" t="s">
        <v>26</v>
      </c>
      <c r="Q4193">
        <v>1</v>
      </c>
      <c r="R4193" t="s">
        <v>27</v>
      </c>
      <c r="S4193">
        <v>108.75</v>
      </c>
      <c r="T4193">
        <v>6871.7</v>
      </c>
      <c r="U4193">
        <v>0</v>
      </c>
    </row>
    <row r="4194" spans="1:21" x14ac:dyDescent="0.25">
      <c r="A4194" t="s">
        <v>4226</v>
      </c>
      <c r="B4194">
        <v>1</v>
      </c>
      <c r="C4194">
        <v>0</v>
      </c>
      <c r="D4194">
        <v>0</v>
      </c>
      <c r="E4194">
        <v>0</v>
      </c>
      <c r="F4194">
        <v>23</v>
      </c>
      <c r="G4194">
        <v>1</v>
      </c>
      <c r="H4194" t="s">
        <v>23</v>
      </c>
      <c r="I4194" t="s">
        <v>23</v>
      </c>
      <c r="J4194" t="s">
        <v>44</v>
      </c>
      <c r="K4194" t="s">
        <v>44</v>
      </c>
      <c r="L4194" t="s">
        <v>44</v>
      </c>
      <c r="M4194" t="s">
        <v>44</v>
      </c>
      <c r="N4194" t="s">
        <v>44</v>
      </c>
      <c r="O4194" t="s">
        <v>44</v>
      </c>
      <c r="P4194" t="s">
        <v>29</v>
      </c>
      <c r="Q4194">
        <v>0</v>
      </c>
      <c r="R4194" t="s">
        <v>33</v>
      </c>
      <c r="S4194">
        <v>20.149999999999999</v>
      </c>
      <c r="T4194">
        <v>405.6</v>
      </c>
      <c r="U4194">
        <v>0</v>
      </c>
    </row>
    <row r="4195" spans="1:21" x14ac:dyDescent="0.25">
      <c r="A4195" t="s">
        <v>4227</v>
      </c>
      <c r="B4195">
        <v>1</v>
      </c>
      <c r="C4195">
        <v>0</v>
      </c>
      <c r="D4195">
        <v>0</v>
      </c>
      <c r="E4195">
        <v>0</v>
      </c>
      <c r="F4195">
        <v>10</v>
      </c>
      <c r="G4195">
        <v>1</v>
      </c>
      <c r="H4195" t="s">
        <v>23</v>
      </c>
      <c r="I4195" t="s">
        <v>23</v>
      </c>
      <c r="J4195" t="s">
        <v>44</v>
      </c>
      <c r="K4195" t="s">
        <v>44</v>
      </c>
      <c r="L4195" t="s">
        <v>44</v>
      </c>
      <c r="M4195" t="s">
        <v>44</v>
      </c>
      <c r="N4195" t="s">
        <v>44</v>
      </c>
      <c r="O4195" t="s">
        <v>44</v>
      </c>
      <c r="P4195" t="s">
        <v>26</v>
      </c>
      <c r="Q4195">
        <v>0</v>
      </c>
      <c r="R4195" t="s">
        <v>38</v>
      </c>
      <c r="S4195">
        <v>19.75</v>
      </c>
      <c r="T4195">
        <v>208.25</v>
      </c>
      <c r="U4195">
        <v>0</v>
      </c>
    </row>
    <row r="4196" spans="1:21" x14ac:dyDescent="0.25">
      <c r="A4196" t="s">
        <v>4228</v>
      </c>
      <c r="B4196">
        <v>0</v>
      </c>
      <c r="C4196">
        <v>0</v>
      </c>
      <c r="D4196">
        <v>1</v>
      </c>
      <c r="E4196">
        <v>0</v>
      </c>
      <c r="F4196">
        <v>71</v>
      </c>
      <c r="G4196">
        <v>1</v>
      </c>
      <c r="H4196" t="s">
        <v>22</v>
      </c>
      <c r="I4196" t="s">
        <v>23</v>
      </c>
      <c r="J4196" t="s">
        <v>44</v>
      </c>
      <c r="K4196" t="s">
        <v>44</v>
      </c>
      <c r="L4196" t="s">
        <v>44</v>
      </c>
      <c r="M4196" t="s">
        <v>44</v>
      </c>
      <c r="N4196" t="s">
        <v>44</v>
      </c>
      <c r="O4196" t="s">
        <v>44</v>
      </c>
      <c r="P4196" t="s">
        <v>45</v>
      </c>
      <c r="Q4196">
        <v>1</v>
      </c>
      <c r="R4196" t="s">
        <v>38</v>
      </c>
      <c r="S4196">
        <v>25.95</v>
      </c>
      <c r="T4196">
        <v>1801.9</v>
      </c>
      <c r="U4196">
        <v>0</v>
      </c>
    </row>
    <row r="4197" spans="1:21" x14ac:dyDescent="0.25">
      <c r="A4197" t="s">
        <v>4229</v>
      </c>
      <c r="B4197">
        <v>0</v>
      </c>
      <c r="C4197">
        <v>1</v>
      </c>
      <c r="D4197">
        <v>0</v>
      </c>
      <c r="E4197">
        <v>0</v>
      </c>
      <c r="F4197">
        <v>45</v>
      </c>
      <c r="G4197">
        <v>1</v>
      </c>
      <c r="H4197" t="s">
        <v>22</v>
      </c>
      <c r="I4197" t="s">
        <v>25</v>
      </c>
      <c r="J4197" t="s">
        <v>22</v>
      </c>
      <c r="K4197" t="s">
        <v>23</v>
      </c>
      <c r="L4197" t="s">
        <v>23</v>
      </c>
      <c r="M4197" t="s">
        <v>22</v>
      </c>
      <c r="N4197" t="s">
        <v>23</v>
      </c>
      <c r="O4197" t="s">
        <v>22</v>
      </c>
      <c r="P4197" t="s">
        <v>26</v>
      </c>
      <c r="Q4197">
        <v>1</v>
      </c>
      <c r="R4197" t="s">
        <v>27</v>
      </c>
      <c r="S4197">
        <v>70.05</v>
      </c>
      <c r="T4197">
        <v>3062.45</v>
      </c>
      <c r="U4197">
        <v>0</v>
      </c>
    </row>
    <row r="4198" spans="1:21" x14ac:dyDescent="0.25">
      <c r="A4198" t="s">
        <v>4230</v>
      </c>
      <c r="B4198">
        <v>0</v>
      </c>
      <c r="C4198">
        <v>0</v>
      </c>
      <c r="D4198">
        <v>1</v>
      </c>
      <c r="E4198">
        <v>1</v>
      </c>
      <c r="F4198">
        <v>70</v>
      </c>
      <c r="G4198">
        <v>1</v>
      </c>
      <c r="H4198" t="s">
        <v>22</v>
      </c>
      <c r="I4198" t="s">
        <v>23</v>
      </c>
      <c r="J4198" t="s">
        <v>44</v>
      </c>
      <c r="K4198" t="s">
        <v>44</v>
      </c>
      <c r="L4198" t="s">
        <v>44</v>
      </c>
      <c r="M4198" t="s">
        <v>44</v>
      </c>
      <c r="N4198" t="s">
        <v>44</v>
      </c>
      <c r="O4198" t="s">
        <v>44</v>
      </c>
      <c r="P4198" t="s">
        <v>45</v>
      </c>
      <c r="Q4198">
        <v>0</v>
      </c>
      <c r="R4198" t="s">
        <v>30</v>
      </c>
      <c r="S4198">
        <v>24.05</v>
      </c>
      <c r="T4198">
        <v>1764.75</v>
      </c>
      <c r="U4198">
        <v>0</v>
      </c>
    </row>
    <row r="4199" spans="1:21" x14ac:dyDescent="0.25">
      <c r="A4199" t="s">
        <v>4231</v>
      </c>
      <c r="B4199">
        <v>0</v>
      </c>
      <c r="C4199">
        <v>0</v>
      </c>
      <c r="D4199">
        <v>0</v>
      </c>
      <c r="E4199">
        <v>1</v>
      </c>
      <c r="F4199">
        <v>22</v>
      </c>
      <c r="G4199">
        <v>1</v>
      </c>
      <c r="H4199" t="s">
        <v>22</v>
      </c>
      <c r="I4199" t="s">
        <v>35</v>
      </c>
      <c r="J4199" t="s">
        <v>23</v>
      </c>
      <c r="K4199" t="s">
        <v>23</v>
      </c>
      <c r="L4199" t="s">
        <v>23</v>
      </c>
      <c r="M4199" t="s">
        <v>23</v>
      </c>
      <c r="N4199" t="s">
        <v>23</v>
      </c>
      <c r="O4199" t="s">
        <v>22</v>
      </c>
      <c r="P4199" t="s">
        <v>26</v>
      </c>
      <c r="Q4199">
        <v>1</v>
      </c>
      <c r="R4199" t="s">
        <v>27</v>
      </c>
      <c r="S4199">
        <v>84.75</v>
      </c>
      <c r="T4199">
        <v>1816.75</v>
      </c>
      <c r="U4199">
        <v>0</v>
      </c>
    </row>
    <row r="4200" spans="1:21" x14ac:dyDescent="0.25">
      <c r="A4200" t="s">
        <v>4232</v>
      </c>
      <c r="B4200">
        <v>0</v>
      </c>
      <c r="C4200">
        <v>0</v>
      </c>
      <c r="D4200">
        <v>1</v>
      </c>
      <c r="E4200">
        <v>1</v>
      </c>
      <c r="F4200">
        <v>52</v>
      </c>
      <c r="G4200">
        <v>1</v>
      </c>
      <c r="H4200" t="s">
        <v>22</v>
      </c>
      <c r="I4200" t="s">
        <v>23</v>
      </c>
      <c r="J4200" t="s">
        <v>44</v>
      </c>
      <c r="K4200" t="s">
        <v>44</v>
      </c>
      <c r="L4200" t="s">
        <v>44</v>
      </c>
      <c r="M4200" t="s">
        <v>44</v>
      </c>
      <c r="N4200" t="s">
        <v>44</v>
      </c>
      <c r="O4200" t="s">
        <v>44</v>
      </c>
      <c r="P4200" t="s">
        <v>45</v>
      </c>
      <c r="Q4200">
        <v>0</v>
      </c>
      <c r="R4200" t="s">
        <v>30</v>
      </c>
      <c r="S4200">
        <v>23.05</v>
      </c>
      <c r="T4200">
        <v>1255.0999999999999</v>
      </c>
      <c r="U4200">
        <v>0</v>
      </c>
    </row>
    <row r="4201" spans="1:21" x14ac:dyDescent="0.25">
      <c r="A4201" t="s">
        <v>4233</v>
      </c>
      <c r="B4201">
        <v>1</v>
      </c>
      <c r="C4201">
        <v>0</v>
      </c>
      <c r="D4201">
        <v>1</v>
      </c>
      <c r="E4201">
        <v>0</v>
      </c>
      <c r="F4201">
        <v>55</v>
      </c>
      <c r="G4201">
        <v>1</v>
      </c>
      <c r="H4201" t="s">
        <v>22</v>
      </c>
      <c r="I4201" t="s">
        <v>35</v>
      </c>
      <c r="J4201" t="s">
        <v>23</v>
      </c>
      <c r="K4201" t="s">
        <v>23</v>
      </c>
      <c r="L4201" t="s">
        <v>22</v>
      </c>
      <c r="M4201" t="s">
        <v>22</v>
      </c>
      <c r="N4201" t="s">
        <v>22</v>
      </c>
      <c r="O4201" t="s">
        <v>22</v>
      </c>
      <c r="P4201" t="s">
        <v>29</v>
      </c>
      <c r="Q4201">
        <v>1</v>
      </c>
      <c r="R4201" t="s">
        <v>27</v>
      </c>
      <c r="S4201">
        <v>104.15</v>
      </c>
      <c r="T4201">
        <v>5743.05</v>
      </c>
      <c r="U4201">
        <v>1</v>
      </c>
    </row>
    <row r="4202" spans="1:21" x14ac:dyDescent="0.25">
      <c r="A4202" t="s">
        <v>4234</v>
      </c>
      <c r="B4202">
        <v>0</v>
      </c>
      <c r="C4202">
        <v>0</v>
      </c>
      <c r="D4202">
        <v>0</v>
      </c>
      <c r="E4202">
        <v>0</v>
      </c>
      <c r="F4202">
        <v>65</v>
      </c>
      <c r="G4202">
        <v>0</v>
      </c>
      <c r="H4202" t="s">
        <v>24</v>
      </c>
      <c r="I4202" t="s">
        <v>25</v>
      </c>
      <c r="J4202" t="s">
        <v>22</v>
      </c>
      <c r="K4202" t="s">
        <v>23</v>
      </c>
      <c r="L4202" t="s">
        <v>22</v>
      </c>
      <c r="M4202" t="s">
        <v>22</v>
      </c>
      <c r="N4202" t="s">
        <v>22</v>
      </c>
      <c r="O4202" t="s">
        <v>22</v>
      </c>
      <c r="P4202" t="s">
        <v>45</v>
      </c>
      <c r="Q4202">
        <v>0</v>
      </c>
      <c r="R4202" t="s">
        <v>38</v>
      </c>
      <c r="S4202">
        <v>59.95</v>
      </c>
      <c r="T4202">
        <v>3921.1</v>
      </c>
      <c r="U4202">
        <v>0</v>
      </c>
    </row>
    <row r="4203" spans="1:21" x14ac:dyDescent="0.25">
      <c r="A4203" t="s">
        <v>4235</v>
      </c>
      <c r="B4203">
        <v>0</v>
      </c>
      <c r="C4203">
        <v>0</v>
      </c>
      <c r="D4203">
        <v>1</v>
      </c>
      <c r="E4203">
        <v>1</v>
      </c>
      <c r="F4203">
        <v>72</v>
      </c>
      <c r="G4203">
        <v>1</v>
      </c>
      <c r="H4203" t="s">
        <v>23</v>
      </c>
      <c r="I4203" t="s">
        <v>23</v>
      </c>
      <c r="J4203" t="s">
        <v>44</v>
      </c>
      <c r="K4203" t="s">
        <v>44</v>
      </c>
      <c r="L4203" t="s">
        <v>44</v>
      </c>
      <c r="M4203" t="s">
        <v>44</v>
      </c>
      <c r="N4203" t="s">
        <v>44</v>
      </c>
      <c r="O4203" t="s">
        <v>44</v>
      </c>
      <c r="P4203" t="s">
        <v>45</v>
      </c>
      <c r="Q4203">
        <v>0</v>
      </c>
      <c r="R4203" t="s">
        <v>33</v>
      </c>
      <c r="S4203">
        <v>19.55</v>
      </c>
      <c r="T4203">
        <v>1463.45</v>
      </c>
      <c r="U4203">
        <v>0</v>
      </c>
    </row>
    <row r="4204" spans="1:21" x14ac:dyDescent="0.25">
      <c r="A4204" t="s">
        <v>4236</v>
      </c>
      <c r="B4204">
        <v>1</v>
      </c>
      <c r="C4204">
        <v>0</v>
      </c>
      <c r="D4204">
        <v>1</v>
      </c>
      <c r="E4204">
        <v>0</v>
      </c>
      <c r="F4204">
        <v>10</v>
      </c>
      <c r="G4204">
        <v>1</v>
      </c>
      <c r="H4204" t="s">
        <v>23</v>
      </c>
      <c r="I4204" t="s">
        <v>23</v>
      </c>
      <c r="J4204" t="s">
        <v>44</v>
      </c>
      <c r="K4204" t="s">
        <v>44</v>
      </c>
      <c r="L4204" t="s">
        <v>44</v>
      </c>
      <c r="M4204" t="s">
        <v>44</v>
      </c>
      <c r="N4204" t="s">
        <v>44</v>
      </c>
      <c r="O4204" t="s">
        <v>44</v>
      </c>
      <c r="P4204" t="s">
        <v>29</v>
      </c>
      <c r="Q4204">
        <v>0</v>
      </c>
      <c r="R4204" t="s">
        <v>33</v>
      </c>
      <c r="S4204">
        <v>19.600000000000001</v>
      </c>
      <c r="T4204">
        <v>189.45</v>
      </c>
      <c r="U4204">
        <v>0</v>
      </c>
    </row>
    <row r="4205" spans="1:21" x14ac:dyDescent="0.25">
      <c r="A4205" t="s">
        <v>4237</v>
      </c>
      <c r="B4205">
        <v>0</v>
      </c>
      <c r="C4205">
        <v>0</v>
      </c>
      <c r="D4205">
        <v>0</v>
      </c>
      <c r="E4205">
        <v>1</v>
      </c>
      <c r="F4205">
        <v>7</v>
      </c>
      <c r="G4205">
        <v>1</v>
      </c>
      <c r="H4205" t="s">
        <v>23</v>
      </c>
      <c r="I4205" t="s">
        <v>23</v>
      </c>
      <c r="J4205" t="s">
        <v>44</v>
      </c>
      <c r="K4205" t="s">
        <v>44</v>
      </c>
      <c r="L4205" t="s">
        <v>44</v>
      </c>
      <c r="M4205" t="s">
        <v>44</v>
      </c>
      <c r="N4205" t="s">
        <v>44</v>
      </c>
      <c r="O4205" t="s">
        <v>44</v>
      </c>
      <c r="P4205" t="s">
        <v>29</v>
      </c>
      <c r="Q4205">
        <v>0</v>
      </c>
      <c r="R4205" t="s">
        <v>30</v>
      </c>
      <c r="S4205">
        <v>20.05</v>
      </c>
      <c r="T4205">
        <v>96.8</v>
      </c>
      <c r="U4205">
        <v>0</v>
      </c>
    </row>
    <row r="4206" spans="1:21" x14ac:dyDescent="0.25">
      <c r="A4206" t="s">
        <v>4238</v>
      </c>
      <c r="B4206">
        <v>1</v>
      </c>
      <c r="C4206">
        <v>1</v>
      </c>
      <c r="D4206">
        <v>0</v>
      </c>
      <c r="E4206">
        <v>0</v>
      </c>
      <c r="F4206">
        <v>5</v>
      </c>
      <c r="G4206">
        <v>1</v>
      </c>
      <c r="H4206" t="s">
        <v>23</v>
      </c>
      <c r="I4206" t="s">
        <v>35</v>
      </c>
      <c r="J4206" t="s">
        <v>23</v>
      </c>
      <c r="K4206" t="s">
        <v>22</v>
      </c>
      <c r="L4206" t="s">
        <v>23</v>
      </c>
      <c r="M4206" t="s">
        <v>23</v>
      </c>
      <c r="N4206" t="s">
        <v>23</v>
      </c>
      <c r="O4206" t="s">
        <v>22</v>
      </c>
      <c r="P4206" t="s">
        <v>26</v>
      </c>
      <c r="Q4206">
        <v>1</v>
      </c>
      <c r="R4206" t="s">
        <v>27</v>
      </c>
      <c r="S4206">
        <v>85.55</v>
      </c>
      <c r="T4206">
        <v>408.5</v>
      </c>
      <c r="U4206">
        <v>0</v>
      </c>
    </row>
    <row r="4207" spans="1:21" x14ac:dyDescent="0.25">
      <c r="A4207" t="s">
        <v>4239</v>
      </c>
      <c r="B4207">
        <v>0</v>
      </c>
      <c r="C4207">
        <v>0</v>
      </c>
      <c r="D4207">
        <v>1</v>
      </c>
      <c r="E4207">
        <v>1</v>
      </c>
      <c r="F4207">
        <v>24</v>
      </c>
      <c r="G4207">
        <v>1</v>
      </c>
      <c r="H4207" t="s">
        <v>22</v>
      </c>
      <c r="I4207" t="s">
        <v>25</v>
      </c>
      <c r="J4207" t="s">
        <v>22</v>
      </c>
      <c r="K4207" t="s">
        <v>23</v>
      </c>
      <c r="L4207" t="s">
        <v>22</v>
      </c>
      <c r="M4207" t="s">
        <v>23</v>
      </c>
      <c r="N4207" t="s">
        <v>22</v>
      </c>
      <c r="O4207" t="s">
        <v>22</v>
      </c>
      <c r="P4207" t="s">
        <v>45</v>
      </c>
      <c r="Q4207">
        <v>0</v>
      </c>
      <c r="R4207" t="s">
        <v>38</v>
      </c>
      <c r="S4207">
        <v>78.599999999999994</v>
      </c>
      <c r="T4207">
        <v>1846.65</v>
      </c>
      <c r="U4207">
        <v>0</v>
      </c>
    </row>
    <row r="4208" spans="1:21" x14ac:dyDescent="0.25">
      <c r="A4208" t="s">
        <v>4240</v>
      </c>
      <c r="B4208">
        <v>0</v>
      </c>
      <c r="C4208">
        <v>0</v>
      </c>
      <c r="D4208">
        <v>1</v>
      </c>
      <c r="E4208">
        <v>1</v>
      </c>
      <c r="F4208">
        <v>72</v>
      </c>
      <c r="G4208">
        <v>1</v>
      </c>
      <c r="H4208" t="s">
        <v>22</v>
      </c>
      <c r="I4208" t="s">
        <v>35</v>
      </c>
      <c r="J4208" t="s">
        <v>22</v>
      </c>
      <c r="K4208" t="s">
        <v>22</v>
      </c>
      <c r="L4208" t="s">
        <v>22</v>
      </c>
      <c r="M4208" t="s">
        <v>22</v>
      </c>
      <c r="N4208" t="s">
        <v>22</v>
      </c>
      <c r="O4208" t="s">
        <v>22</v>
      </c>
      <c r="P4208" t="s">
        <v>45</v>
      </c>
      <c r="Q4208">
        <v>1</v>
      </c>
      <c r="R4208" t="s">
        <v>38</v>
      </c>
      <c r="S4208">
        <v>116.8</v>
      </c>
      <c r="T4208">
        <v>8456.75</v>
      </c>
      <c r="U4208">
        <v>0</v>
      </c>
    </row>
    <row r="4209" spans="1:21" x14ac:dyDescent="0.25">
      <c r="A4209" t="s">
        <v>4241</v>
      </c>
      <c r="B4209">
        <v>1</v>
      </c>
      <c r="C4209">
        <v>0</v>
      </c>
      <c r="D4209">
        <v>0</v>
      </c>
      <c r="E4209">
        <v>0</v>
      </c>
      <c r="F4209">
        <v>21</v>
      </c>
      <c r="G4209">
        <v>0</v>
      </c>
      <c r="H4209" t="s">
        <v>24</v>
      </c>
      <c r="I4209" t="s">
        <v>25</v>
      </c>
      <c r="J4209" t="s">
        <v>22</v>
      </c>
      <c r="K4209" t="s">
        <v>23</v>
      </c>
      <c r="L4209" t="s">
        <v>23</v>
      </c>
      <c r="M4209" t="s">
        <v>22</v>
      </c>
      <c r="N4209" t="s">
        <v>22</v>
      </c>
      <c r="O4209" t="s">
        <v>23</v>
      </c>
      <c r="P4209" t="s">
        <v>26</v>
      </c>
      <c r="Q4209">
        <v>1</v>
      </c>
      <c r="R4209" t="s">
        <v>30</v>
      </c>
      <c r="S4209">
        <v>43.55</v>
      </c>
      <c r="T4209">
        <v>1011.5</v>
      </c>
      <c r="U4209">
        <v>0</v>
      </c>
    </row>
    <row r="4210" spans="1:21" x14ac:dyDescent="0.25">
      <c r="A4210" t="s">
        <v>4242</v>
      </c>
      <c r="B4210">
        <v>1</v>
      </c>
      <c r="C4210">
        <v>0</v>
      </c>
      <c r="D4210">
        <v>1</v>
      </c>
      <c r="E4210">
        <v>0</v>
      </c>
      <c r="F4210">
        <v>69</v>
      </c>
      <c r="G4210">
        <v>0</v>
      </c>
      <c r="H4210" t="s">
        <v>24</v>
      </c>
      <c r="I4210" t="s">
        <v>25</v>
      </c>
      <c r="J4210" t="s">
        <v>23</v>
      </c>
      <c r="K4210" t="s">
        <v>22</v>
      </c>
      <c r="L4210" t="s">
        <v>22</v>
      </c>
      <c r="M4210" t="s">
        <v>22</v>
      </c>
      <c r="N4210" t="s">
        <v>22</v>
      </c>
      <c r="O4210" t="s">
        <v>22</v>
      </c>
      <c r="P4210" t="s">
        <v>29</v>
      </c>
      <c r="Q4210">
        <v>1</v>
      </c>
      <c r="R4210" t="s">
        <v>38</v>
      </c>
      <c r="S4210">
        <v>60.8</v>
      </c>
      <c r="T4210">
        <v>4263.3999999999996</v>
      </c>
      <c r="U4210">
        <v>0</v>
      </c>
    </row>
    <row r="4211" spans="1:21" x14ac:dyDescent="0.25">
      <c r="A4211" t="s">
        <v>4243</v>
      </c>
      <c r="B4211">
        <v>1</v>
      </c>
      <c r="C4211">
        <v>0</v>
      </c>
      <c r="D4211">
        <v>1</v>
      </c>
      <c r="E4211">
        <v>1</v>
      </c>
      <c r="F4211">
        <v>44</v>
      </c>
      <c r="G4211">
        <v>1</v>
      </c>
      <c r="H4211" t="s">
        <v>23</v>
      </c>
      <c r="I4211" t="s">
        <v>25</v>
      </c>
      <c r="J4211" t="s">
        <v>23</v>
      </c>
      <c r="K4211" t="s">
        <v>22</v>
      </c>
      <c r="L4211" t="s">
        <v>23</v>
      </c>
      <c r="M4211" t="s">
        <v>22</v>
      </c>
      <c r="N4211" t="s">
        <v>23</v>
      </c>
      <c r="O4211" t="s">
        <v>23</v>
      </c>
      <c r="P4211" t="s">
        <v>26</v>
      </c>
      <c r="Q4211">
        <v>1</v>
      </c>
      <c r="R4211" t="s">
        <v>33</v>
      </c>
      <c r="S4211">
        <v>54.9</v>
      </c>
      <c r="T4211">
        <v>2549.1</v>
      </c>
      <c r="U4211">
        <v>0</v>
      </c>
    </row>
    <row r="4212" spans="1:21" x14ac:dyDescent="0.25">
      <c r="A4212" t="s">
        <v>4244</v>
      </c>
      <c r="B4212">
        <v>0</v>
      </c>
      <c r="C4212">
        <v>1</v>
      </c>
      <c r="D4212">
        <v>1</v>
      </c>
      <c r="E4212">
        <v>1</v>
      </c>
      <c r="F4212">
        <v>61</v>
      </c>
      <c r="G4212">
        <v>1</v>
      </c>
      <c r="H4212" t="s">
        <v>22</v>
      </c>
      <c r="I4212" t="s">
        <v>25</v>
      </c>
      <c r="J4212" t="s">
        <v>23</v>
      </c>
      <c r="K4212" t="s">
        <v>23</v>
      </c>
      <c r="L4212" t="s">
        <v>22</v>
      </c>
      <c r="M4212" t="s">
        <v>23</v>
      </c>
      <c r="N4212" t="s">
        <v>22</v>
      </c>
      <c r="O4212" t="s">
        <v>23</v>
      </c>
      <c r="P4212" t="s">
        <v>29</v>
      </c>
      <c r="Q4212">
        <v>1</v>
      </c>
      <c r="R4212" t="s">
        <v>27</v>
      </c>
      <c r="S4212">
        <v>65.2</v>
      </c>
      <c r="T4212">
        <v>3965.05</v>
      </c>
      <c r="U4212">
        <v>0</v>
      </c>
    </row>
    <row r="4213" spans="1:21" x14ac:dyDescent="0.25">
      <c r="A4213" t="s">
        <v>4245</v>
      </c>
      <c r="B4213">
        <v>1</v>
      </c>
      <c r="C4213">
        <v>1</v>
      </c>
      <c r="D4213">
        <v>0</v>
      </c>
      <c r="E4213">
        <v>0</v>
      </c>
      <c r="F4213">
        <v>24</v>
      </c>
      <c r="G4213">
        <v>1</v>
      </c>
      <c r="H4213" t="s">
        <v>22</v>
      </c>
      <c r="I4213" t="s">
        <v>35</v>
      </c>
      <c r="J4213" t="s">
        <v>23</v>
      </c>
      <c r="K4213" t="s">
        <v>22</v>
      </c>
      <c r="L4213" t="s">
        <v>22</v>
      </c>
      <c r="M4213" t="s">
        <v>23</v>
      </c>
      <c r="N4213" t="s">
        <v>22</v>
      </c>
      <c r="O4213" t="s">
        <v>22</v>
      </c>
      <c r="P4213" t="s">
        <v>26</v>
      </c>
      <c r="Q4213">
        <v>1</v>
      </c>
      <c r="R4213" t="s">
        <v>38</v>
      </c>
      <c r="S4213">
        <v>102.95</v>
      </c>
      <c r="T4213">
        <v>2496.6999999999998</v>
      </c>
      <c r="U4213">
        <v>1</v>
      </c>
    </row>
    <row r="4214" spans="1:21" x14ac:dyDescent="0.25">
      <c r="A4214" t="s">
        <v>4246</v>
      </c>
      <c r="B4214">
        <v>0</v>
      </c>
      <c r="C4214">
        <v>0</v>
      </c>
      <c r="D4214">
        <v>0</v>
      </c>
      <c r="E4214">
        <v>0</v>
      </c>
      <c r="F4214">
        <v>1</v>
      </c>
      <c r="G4214">
        <v>1</v>
      </c>
      <c r="H4214" t="s">
        <v>23</v>
      </c>
      <c r="I4214" t="s">
        <v>35</v>
      </c>
      <c r="J4214" t="s">
        <v>23</v>
      </c>
      <c r="K4214" t="s">
        <v>23</v>
      </c>
      <c r="L4214" t="s">
        <v>23</v>
      </c>
      <c r="M4214" t="s">
        <v>23</v>
      </c>
      <c r="N4214" t="s">
        <v>22</v>
      </c>
      <c r="O4214" t="s">
        <v>22</v>
      </c>
      <c r="P4214" t="s">
        <v>26</v>
      </c>
      <c r="Q4214">
        <v>0</v>
      </c>
      <c r="R4214" t="s">
        <v>27</v>
      </c>
      <c r="S4214">
        <v>90.6</v>
      </c>
      <c r="T4214">
        <v>90.6</v>
      </c>
      <c r="U4214">
        <v>1</v>
      </c>
    </row>
    <row r="4215" spans="1:21" x14ac:dyDescent="0.25">
      <c r="A4215" t="s">
        <v>4247</v>
      </c>
      <c r="B4215">
        <v>0</v>
      </c>
      <c r="C4215">
        <v>0</v>
      </c>
      <c r="D4215">
        <v>0</v>
      </c>
      <c r="E4215">
        <v>0</v>
      </c>
      <c r="F4215">
        <v>6</v>
      </c>
      <c r="G4215">
        <v>1</v>
      </c>
      <c r="H4215" t="s">
        <v>23</v>
      </c>
      <c r="I4215" t="s">
        <v>25</v>
      </c>
      <c r="J4215" t="s">
        <v>23</v>
      </c>
      <c r="K4215" t="s">
        <v>23</v>
      </c>
      <c r="L4215" t="s">
        <v>23</v>
      </c>
      <c r="M4215" t="s">
        <v>22</v>
      </c>
      <c r="N4215" t="s">
        <v>23</v>
      </c>
      <c r="O4215" t="s">
        <v>23</v>
      </c>
      <c r="P4215" t="s">
        <v>26</v>
      </c>
      <c r="Q4215">
        <v>1</v>
      </c>
      <c r="R4215" t="s">
        <v>33</v>
      </c>
      <c r="S4215">
        <v>50.8</v>
      </c>
      <c r="T4215">
        <v>288.05</v>
      </c>
      <c r="U4215">
        <v>1</v>
      </c>
    </row>
    <row r="4216" spans="1:21" x14ac:dyDescent="0.25">
      <c r="A4216" t="s">
        <v>4248</v>
      </c>
      <c r="B4216">
        <v>1</v>
      </c>
      <c r="C4216">
        <v>0</v>
      </c>
      <c r="D4216">
        <v>0</v>
      </c>
      <c r="E4216">
        <v>0</v>
      </c>
      <c r="F4216">
        <v>4</v>
      </c>
      <c r="G4216">
        <v>1</v>
      </c>
      <c r="H4216" t="s">
        <v>22</v>
      </c>
      <c r="I4216" t="s">
        <v>35</v>
      </c>
      <c r="J4216" t="s">
        <v>23</v>
      </c>
      <c r="K4216" t="s">
        <v>22</v>
      </c>
      <c r="L4216" t="s">
        <v>23</v>
      </c>
      <c r="M4216" t="s">
        <v>23</v>
      </c>
      <c r="N4216" t="s">
        <v>23</v>
      </c>
      <c r="O4216" t="s">
        <v>22</v>
      </c>
      <c r="P4216" t="s">
        <v>26</v>
      </c>
      <c r="Q4216">
        <v>1</v>
      </c>
      <c r="R4216" t="s">
        <v>27</v>
      </c>
      <c r="S4216">
        <v>90.05</v>
      </c>
      <c r="T4216">
        <v>368.1</v>
      </c>
      <c r="U4216">
        <v>1</v>
      </c>
    </row>
    <row r="4217" spans="1:21" x14ac:dyDescent="0.25">
      <c r="A4217" t="s">
        <v>4249</v>
      </c>
      <c r="B4217">
        <v>1</v>
      </c>
      <c r="C4217">
        <v>0</v>
      </c>
      <c r="D4217">
        <v>1</v>
      </c>
      <c r="E4217">
        <v>0</v>
      </c>
      <c r="F4217">
        <v>72</v>
      </c>
      <c r="G4217">
        <v>1</v>
      </c>
      <c r="H4217" t="s">
        <v>22</v>
      </c>
      <c r="I4217" t="s">
        <v>35</v>
      </c>
      <c r="J4217" t="s">
        <v>23</v>
      </c>
      <c r="K4217" t="s">
        <v>22</v>
      </c>
      <c r="L4217" t="s">
        <v>22</v>
      </c>
      <c r="M4217" t="s">
        <v>22</v>
      </c>
      <c r="N4217" t="s">
        <v>22</v>
      </c>
      <c r="O4217" t="s">
        <v>22</v>
      </c>
      <c r="P4217" t="s">
        <v>45</v>
      </c>
      <c r="Q4217">
        <v>1</v>
      </c>
      <c r="R4217" t="s">
        <v>27</v>
      </c>
      <c r="S4217">
        <v>108.2</v>
      </c>
      <c r="T4217">
        <v>7840.6</v>
      </c>
      <c r="U4217">
        <v>0</v>
      </c>
    </row>
    <row r="4218" spans="1:21" x14ac:dyDescent="0.25">
      <c r="A4218" t="s">
        <v>4250</v>
      </c>
      <c r="B4218">
        <v>1</v>
      </c>
      <c r="C4218">
        <v>0</v>
      </c>
      <c r="D4218">
        <v>0</v>
      </c>
      <c r="E4218">
        <v>0</v>
      </c>
      <c r="F4218">
        <v>72</v>
      </c>
      <c r="G4218">
        <v>1</v>
      </c>
      <c r="H4218" t="s">
        <v>22</v>
      </c>
      <c r="I4218" t="s">
        <v>25</v>
      </c>
      <c r="J4218" t="s">
        <v>22</v>
      </c>
      <c r="K4218" t="s">
        <v>22</v>
      </c>
      <c r="L4218" t="s">
        <v>22</v>
      </c>
      <c r="M4218" t="s">
        <v>22</v>
      </c>
      <c r="N4218" t="s">
        <v>22</v>
      </c>
      <c r="O4218" t="s">
        <v>22</v>
      </c>
      <c r="P4218" t="s">
        <v>45</v>
      </c>
      <c r="Q4218">
        <v>0</v>
      </c>
      <c r="R4218" t="s">
        <v>33</v>
      </c>
      <c r="S4218">
        <v>92</v>
      </c>
      <c r="T4218">
        <v>6632.75</v>
      </c>
      <c r="U4218">
        <v>0</v>
      </c>
    </row>
    <row r="4219" spans="1:21" x14ac:dyDescent="0.25">
      <c r="A4219" t="s">
        <v>4251</v>
      </c>
      <c r="B4219">
        <v>1</v>
      </c>
      <c r="C4219">
        <v>1</v>
      </c>
      <c r="D4219">
        <v>1</v>
      </c>
      <c r="E4219">
        <v>0</v>
      </c>
      <c r="F4219">
        <v>14</v>
      </c>
      <c r="G4219">
        <v>1</v>
      </c>
      <c r="H4219" t="s">
        <v>22</v>
      </c>
      <c r="I4219" t="s">
        <v>35</v>
      </c>
      <c r="J4219" t="s">
        <v>23</v>
      </c>
      <c r="K4219" t="s">
        <v>23</v>
      </c>
      <c r="L4219" t="s">
        <v>23</v>
      </c>
      <c r="M4219" t="s">
        <v>23</v>
      </c>
      <c r="N4219" t="s">
        <v>23</v>
      </c>
      <c r="O4219" t="s">
        <v>23</v>
      </c>
      <c r="P4219" t="s">
        <v>26</v>
      </c>
      <c r="Q4219">
        <v>1</v>
      </c>
      <c r="R4219" t="s">
        <v>27</v>
      </c>
      <c r="S4219">
        <v>75.099999999999994</v>
      </c>
      <c r="T4219">
        <v>1013.35</v>
      </c>
      <c r="U4219">
        <v>0</v>
      </c>
    </row>
    <row r="4220" spans="1:21" x14ac:dyDescent="0.25">
      <c r="A4220" t="s">
        <v>4252</v>
      </c>
      <c r="B4220">
        <v>1</v>
      </c>
      <c r="C4220">
        <v>0</v>
      </c>
      <c r="D4220">
        <v>0</v>
      </c>
      <c r="E4220">
        <v>0</v>
      </c>
      <c r="F4220">
        <v>7</v>
      </c>
      <c r="G4220">
        <v>1</v>
      </c>
      <c r="H4220" t="s">
        <v>22</v>
      </c>
      <c r="I4220" t="s">
        <v>23</v>
      </c>
      <c r="J4220" t="s">
        <v>44</v>
      </c>
      <c r="K4220" t="s">
        <v>44</v>
      </c>
      <c r="L4220" t="s">
        <v>44</v>
      </c>
      <c r="M4220" t="s">
        <v>44</v>
      </c>
      <c r="N4220" t="s">
        <v>44</v>
      </c>
      <c r="O4220" t="s">
        <v>44</v>
      </c>
      <c r="P4220" t="s">
        <v>26</v>
      </c>
      <c r="Q4220">
        <v>1</v>
      </c>
      <c r="R4220" t="s">
        <v>33</v>
      </c>
      <c r="S4220">
        <v>25.05</v>
      </c>
      <c r="T4220">
        <v>152.94999999999999</v>
      </c>
      <c r="U4220">
        <v>0</v>
      </c>
    </row>
    <row r="4221" spans="1:21" x14ac:dyDescent="0.25">
      <c r="A4221" t="s">
        <v>4253</v>
      </c>
      <c r="B4221">
        <v>0</v>
      </c>
      <c r="C4221">
        <v>0</v>
      </c>
      <c r="D4221">
        <v>0</v>
      </c>
      <c r="E4221">
        <v>0</v>
      </c>
      <c r="F4221">
        <v>48</v>
      </c>
      <c r="G4221">
        <v>1</v>
      </c>
      <c r="H4221" t="s">
        <v>23</v>
      </c>
      <c r="I4221" t="s">
        <v>35</v>
      </c>
      <c r="J4221" t="s">
        <v>23</v>
      </c>
      <c r="K4221" t="s">
        <v>22</v>
      </c>
      <c r="L4221" t="s">
        <v>23</v>
      </c>
      <c r="M4221" t="s">
        <v>23</v>
      </c>
      <c r="N4221" t="s">
        <v>23</v>
      </c>
      <c r="O4221" t="s">
        <v>23</v>
      </c>
      <c r="P4221" t="s">
        <v>29</v>
      </c>
      <c r="Q4221">
        <v>0</v>
      </c>
      <c r="R4221" t="s">
        <v>27</v>
      </c>
      <c r="S4221">
        <v>75.150000000000006</v>
      </c>
      <c r="T4221">
        <v>3772.65</v>
      </c>
      <c r="U4221">
        <v>0</v>
      </c>
    </row>
    <row r="4222" spans="1:21" x14ac:dyDescent="0.25">
      <c r="A4222" t="s">
        <v>4254</v>
      </c>
      <c r="B4222">
        <v>1</v>
      </c>
      <c r="C4222">
        <v>0</v>
      </c>
      <c r="D4222">
        <v>1</v>
      </c>
      <c r="E4222">
        <v>1</v>
      </c>
      <c r="F4222">
        <v>55</v>
      </c>
      <c r="G4222">
        <v>1</v>
      </c>
      <c r="H4222" t="s">
        <v>23</v>
      </c>
      <c r="I4222" t="s">
        <v>23</v>
      </c>
      <c r="J4222" t="s">
        <v>44</v>
      </c>
      <c r="K4222" t="s">
        <v>44</v>
      </c>
      <c r="L4222" t="s">
        <v>44</v>
      </c>
      <c r="M4222" t="s">
        <v>44</v>
      </c>
      <c r="N4222" t="s">
        <v>44</v>
      </c>
      <c r="O4222" t="s">
        <v>44</v>
      </c>
      <c r="P4222" t="s">
        <v>29</v>
      </c>
      <c r="Q4222">
        <v>0</v>
      </c>
      <c r="R4222" t="s">
        <v>30</v>
      </c>
      <c r="S4222">
        <v>19.5</v>
      </c>
      <c r="T4222">
        <v>1026.3499999999999</v>
      </c>
      <c r="U4222">
        <v>0</v>
      </c>
    </row>
    <row r="4223" spans="1:21" x14ac:dyDescent="0.25">
      <c r="A4223" t="s">
        <v>4255</v>
      </c>
      <c r="B4223">
        <v>1</v>
      </c>
      <c r="C4223">
        <v>0</v>
      </c>
      <c r="D4223">
        <v>0</v>
      </c>
      <c r="E4223">
        <v>0</v>
      </c>
      <c r="F4223">
        <v>1</v>
      </c>
      <c r="G4223">
        <v>1</v>
      </c>
      <c r="H4223" t="s">
        <v>23</v>
      </c>
      <c r="I4223" t="s">
        <v>23</v>
      </c>
      <c r="J4223" t="s">
        <v>44</v>
      </c>
      <c r="K4223" t="s">
        <v>44</v>
      </c>
      <c r="L4223" t="s">
        <v>44</v>
      </c>
      <c r="M4223" t="s">
        <v>44</v>
      </c>
      <c r="N4223" t="s">
        <v>44</v>
      </c>
      <c r="O4223" t="s">
        <v>44</v>
      </c>
      <c r="P4223" t="s">
        <v>26</v>
      </c>
      <c r="Q4223">
        <v>0</v>
      </c>
      <c r="R4223" t="s">
        <v>38</v>
      </c>
      <c r="S4223">
        <v>19.3</v>
      </c>
      <c r="T4223">
        <v>19.3</v>
      </c>
      <c r="U4223">
        <v>0</v>
      </c>
    </row>
    <row r="4224" spans="1:21" x14ac:dyDescent="0.25">
      <c r="A4224" t="s">
        <v>4256</v>
      </c>
      <c r="B4224">
        <v>1</v>
      </c>
      <c r="C4224">
        <v>0</v>
      </c>
      <c r="D4224">
        <v>0</v>
      </c>
      <c r="E4224">
        <v>0</v>
      </c>
      <c r="F4224">
        <v>45</v>
      </c>
      <c r="G4224">
        <v>1</v>
      </c>
      <c r="H4224" t="s">
        <v>23</v>
      </c>
      <c r="I4224" t="s">
        <v>35</v>
      </c>
      <c r="J4224" t="s">
        <v>22</v>
      </c>
      <c r="K4224" t="s">
        <v>22</v>
      </c>
      <c r="L4224" t="s">
        <v>22</v>
      </c>
      <c r="M4224" t="s">
        <v>22</v>
      </c>
      <c r="N4224" t="s">
        <v>22</v>
      </c>
      <c r="O4224" t="s">
        <v>22</v>
      </c>
      <c r="P4224" t="s">
        <v>29</v>
      </c>
      <c r="Q4224">
        <v>0</v>
      </c>
      <c r="R4224" t="s">
        <v>38</v>
      </c>
      <c r="S4224">
        <v>112.2</v>
      </c>
      <c r="T4224">
        <v>5031.8500000000004</v>
      </c>
      <c r="U4224">
        <v>0</v>
      </c>
    </row>
    <row r="4225" spans="1:21" x14ac:dyDescent="0.25">
      <c r="A4225" t="s">
        <v>4257</v>
      </c>
      <c r="B4225">
        <v>1</v>
      </c>
      <c r="C4225">
        <v>0</v>
      </c>
      <c r="D4225">
        <v>0</v>
      </c>
      <c r="E4225">
        <v>0</v>
      </c>
      <c r="F4225">
        <v>3</v>
      </c>
      <c r="G4225">
        <v>1</v>
      </c>
      <c r="H4225" t="s">
        <v>23</v>
      </c>
      <c r="I4225" t="s">
        <v>35</v>
      </c>
      <c r="J4225" t="s">
        <v>23</v>
      </c>
      <c r="K4225" t="s">
        <v>23</v>
      </c>
      <c r="L4225" t="s">
        <v>23</v>
      </c>
      <c r="M4225" t="s">
        <v>23</v>
      </c>
      <c r="N4225" t="s">
        <v>23</v>
      </c>
      <c r="O4225" t="s">
        <v>23</v>
      </c>
      <c r="P4225" t="s">
        <v>26</v>
      </c>
      <c r="Q4225">
        <v>1</v>
      </c>
      <c r="R4225" t="s">
        <v>30</v>
      </c>
      <c r="S4225">
        <v>70.3</v>
      </c>
      <c r="T4225">
        <v>220.4</v>
      </c>
      <c r="U4225">
        <v>0</v>
      </c>
    </row>
    <row r="4226" spans="1:21" x14ac:dyDescent="0.25">
      <c r="A4226" t="s">
        <v>4258</v>
      </c>
      <c r="B4226">
        <v>0</v>
      </c>
      <c r="C4226">
        <v>0</v>
      </c>
      <c r="D4226">
        <v>1</v>
      </c>
      <c r="E4226">
        <v>0</v>
      </c>
      <c r="F4226">
        <v>71</v>
      </c>
      <c r="G4226">
        <v>1</v>
      </c>
      <c r="H4226" t="s">
        <v>23</v>
      </c>
      <c r="I4226" t="s">
        <v>23</v>
      </c>
      <c r="J4226" t="s">
        <v>44</v>
      </c>
      <c r="K4226" t="s">
        <v>44</v>
      </c>
      <c r="L4226" t="s">
        <v>44</v>
      </c>
      <c r="M4226" t="s">
        <v>44</v>
      </c>
      <c r="N4226" t="s">
        <v>44</v>
      </c>
      <c r="O4226" t="s">
        <v>44</v>
      </c>
      <c r="P4226" t="s">
        <v>45</v>
      </c>
      <c r="Q4226">
        <v>0</v>
      </c>
      <c r="R4226" t="s">
        <v>30</v>
      </c>
      <c r="S4226">
        <v>19.600000000000001</v>
      </c>
      <c r="T4226">
        <v>1416.5</v>
      </c>
      <c r="U4226">
        <v>0</v>
      </c>
    </row>
    <row r="4227" spans="1:21" x14ac:dyDescent="0.25">
      <c r="A4227" t="s">
        <v>4259</v>
      </c>
      <c r="B4227">
        <v>1</v>
      </c>
      <c r="C4227">
        <v>0</v>
      </c>
      <c r="D4227">
        <v>1</v>
      </c>
      <c r="E4227">
        <v>0</v>
      </c>
      <c r="F4227">
        <v>8</v>
      </c>
      <c r="G4227">
        <v>1</v>
      </c>
      <c r="H4227" t="s">
        <v>23</v>
      </c>
      <c r="I4227" t="s">
        <v>23</v>
      </c>
      <c r="J4227" t="s">
        <v>44</v>
      </c>
      <c r="K4227" t="s">
        <v>44</v>
      </c>
      <c r="L4227" t="s">
        <v>44</v>
      </c>
      <c r="M4227" t="s">
        <v>44</v>
      </c>
      <c r="N4227" t="s">
        <v>44</v>
      </c>
      <c r="O4227" t="s">
        <v>44</v>
      </c>
      <c r="P4227" t="s">
        <v>26</v>
      </c>
      <c r="Q4227">
        <v>0</v>
      </c>
      <c r="R4227" t="s">
        <v>30</v>
      </c>
      <c r="S4227">
        <v>20.25</v>
      </c>
      <c r="T4227">
        <v>158.35</v>
      </c>
      <c r="U4227">
        <v>0</v>
      </c>
    </row>
    <row r="4228" spans="1:21" x14ac:dyDescent="0.25">
      <c r="A4228" t="s">
        <v>4260</v>
      </c>
      <c r="B4228">
        <v>0</v>
      </c>
      <c r="C4228">
        <v>0</v>
      </c>
      <c r="D4228">
        <v>1</v>
      </c>
      <c r="E4228">
        <v>0</v>
      </c>
      <c r="F4228">
        <v>3</v>
      </c>
      <c r="G4228">
        <v>1</v>
      </c>
      <c r="H4228" t="s">
        <v>22</v>
      </c>
      <c r="I4228" t="s">
        <v>35</v>
      </c>
      <c r="J4228" t="s">
        <v>23</v>
      </c>
      <c r="K4228" t="s">
        <v>23</v>
      </c>
      <c r="L4228" t="s">
        <v>23</v>
      </c>
      <c r="M4228" t="s">
        <v>23</v>
      </c>
      <c r="N4228" t="s">
        <v>23</v>
      </c>
      <c r="O4228" t="s">
        <v>23</v>
      </c>
      <c r="P4228" t="s">
        <v>26</v>
      </c>
      <c r="Q4228">
        <v>1</v>
      </c>
      <c r="R4228" t="s">
        <v>27</v>
      </c>
      <c r="S4228">
        <v>75.849999999999994</v>
      </c>
      <c r="T4228">
        <v>256.60000000000002</v>
      </c>
      <c r="U4228">
        <v>1</v>
      </c>
    </row>
    <row r="4229" spans="1:21" x14ac:dyDescent="0.25">
      <c r="A4229" t="s">
        <v>4261</v>
      </c>
      <c r="B4229">
        <v>1</v>
      </c>
      <c r="C4229">
        <v>0</v>
      </c>
      <c r="D4229">
        <v>1</v>
      </c>
      <c r="E4229">
        <v>1</v>
      </c>
      <c r="F4229">
        <v>69</v>
      </c>
      <c r="G4229">
        <v>1</v>
      </c>
      <c r="H4229" t="s">
        <v>23</v>
      </c>
      <c r="I4229" t="s">
        <v>25</v>
      </c>
      <c r="J4229" t="s">
        <v>22</v>
      </c>
      <c r="K4229" t="s">
        <v>22</v>
      </c>
      <c r="L4229" t="s">
        <v>23</v>
      </c>
      <c r="M4229" t="s">
        <v>22</v>
      </c>
      <c r="N4229" t="s">
        <v>22</v>
      </c>
      <c r="O4229" t="s">
        <v>22</v>
      </c>
      <c r="P4229" t="s">
        <v>45</v>
      </c>
      <c r="Q4229">
        <v>0</v>
      </c>
      <c r="R4229" t="s">
        <v>33</v>
      </c>
      <c r="S4229">
        <v>80.650000000000006</v>
      </c>
      <c r="T4229">
        <v>5542.55</v>
      </c>
      <c r="U4229">
        <v>0</v>
      </c>
    </row>
    <row r="4230" spans="1:21" x14ac:dyDescent="0.25">
      <c r="A4230" t="s">
        <v>4262</v>
      </c>
      <c r="B4230">
        <v>1</v>
      </c>
      <c r="C4230">
        <v>0</v>
      </c>
      <c r="D4230">
        <v>1</v>
      </c>
      <c r="E4230">
        <v>1</v>
      </c>
      <c r="F4230">
        <v>1</v>
      </c>
      <c r="G4230">
        <v>1</v>
      </c>
      <c r="H4230" t="s">
        <v>23</v>
      </c>
      <c r="I4230" t="s">
        <v>35</v>
      </c>
      <c r="J4230" t="s">
        <v>23</v>
      </c>
      <c r="K4230" t="s">
        <v>23</v>
      </c>
      <c r="L4230" t="s">
        <v>23</v>
      </c>
      <c r="M4230" t="s">
        <v>23</v>
      </c>
      <c r="N4230" t="s">
        <v>23</v>
      </c>
      <c r="O4230" t="s">
        <v>23</v>
      </c>
      <c r="P4230" t="s">
        <v>26</v>
      </c>
      <c r="Q4230">
        <v>1</v>
      </c>
      <c r="R4230" t="s">
        <v>27</v>
      </c>
      <c r="S4230">
        <v>68.5</v>
      </c>
      <c r="T4230">
        <v>68.5</v>
      </c>
      <c r="U4230">
        <v>1</v>
      </c>
    </row>
    <row r="4231" spans="1:21" x14ac:dyDescent="0.25">
      <c r="A4231" t="s">
        <v>4263</v>
      </c>
      <c r="B4231">
        <v>0</v>
      </c>
      <c r="C4231">
        <v>1</v>
      </c>
      <c r="D4231">
        <v>1</v>
      </c>
      <c r="E4231">
        <v>0</v>
      </c>
      <c r="F4231">
        <v>72</v>
      </c>
      <c r="G4231">
        <v>1</v>
      </c>
      <c r="H4231" t="s">
        <v>22</v>
      </c>
      <c r="I4231" t="s">
        <v>35</v>
      </c>
      <c r="J4231" t="s">
        <v>22</v>
      </c>
      <c r="K4231" t="s">
        <v>22</v>
      </c>
      <c r="L4231" t="s">
        <v>22</v>
      </c>
      <c r="M4231" t="s">
        <v>22</v>
      </c>
      <c r="N4231" t="s">
        <v>22</v>
      </c>
      <c r="O4231" t="s">
        <v>22</v>
      </c>
      <c r="P4231" t="s">
        <v>45</v>
      </c>
      <c r="Q4231">
        <v>1</v>
      </c>
      <c r="R4231" t="s">
        <v>38</v>
      </c>
      <c r="S4231">
        <v>115.75</v>
      </c>
      <c r="T4231">
        <v>8443.7000000000007</v>
      </c>
      <c r="U4231">
        <v>0</v>
      </c>
    </row>
    <row r="4232" spans="1:21" x14ac:dyDescent="0.25">
      <c r="A4232" t="s">
        <v>4264</v>
      </c>
      <c r="B4232">
        <v>1</v>
      </c>
      <c r="C4232">
        <v>0</v>
      </c>
      <c r="D4232">
        <v>0</v>
      </c>
      <c r="E4232">
        <v>0</v>
      </c>
      <c r="F4232">
        <v>11</v>
      </c>
      <c r="G4232">
        <v>1</v>
      </c>
      <c r="H4232" t="s">
        <v>23</v>
      </c>
      <c r="I4232" t="s">
        <v>35</v>
      </c>
      <c r="J4232" t="s">
        <v>22</v>
      </c>
      <c r="K4232" t="s">
        <v>23</v>
      </c>
      <c r="L4232" t="s">
        <v>23</v>
      </c>
      <c r="M4232" t="s">
        <v>23</v>
      </c>
      <c r="N4232" t="s">
        <v>23</v>
      </c>
      <c r="O4232" t="s">
        <v>23</v>
      </c>
      <c r="P4232" t="s">
        <v>26</v>
      </c>
      <c r="Q4232">
        <v>1</v>
      </c>
      <c r="R4232" t="s">
        <v>27</v>
      </c>
      <c r="S4232">
        <v>73.5</v>
      </c>
      <c r="T4232">
        <v>791.75</v>
      </c>
      <c r="U4232">
        <v>1</v>
      </c>
    </row>
    <row r="4233" spans="1:21" x14ac:dyDescent="0.25">
      <c r="A4233" t="s">
        <v>4265</v>
      </c>
      <c r="B4233">
        <v>1</v>
      </c>
      <c r="C4233">
        <v>0</v>
      </c>
      <c r="D4233">
        <v>0</v>
      </c>
      <c r="E4233">
        <v>0</v>
      </c>
      <c r="F4233">
        <v>71</v>
      </c>
      <c r="G4233">
        <v>1</v>
      </c>
      <c r="H4233" t="s">
        <v>22</v>
      </c>
      <c r="I4233" t="s">
        <v>25</v>
      </c>
      <c r="J4233" t="s">
        <v>22</v>
      </c>
      <c r="K4233" t="s">
        <v>22</v>
      </c>
      <c r="L4233" t="s">
        <v>22</v>
      </c>
      <c r="M4233" t="s">
        <v>22</v>
      </c>
      <c r="N4233" t="s">
        <v>23</v>
      </c>
      <c r="O4233" t="s">
        <v>22</v>
      </c>
      <c r="P4233" t="s">
        <v>45</v>
      </c>
      <c r="Q4233">
        <v>0</v>
      </c>
      <c r="R4233" t="s">
        <v>33</v>
      </c>
      <c r="S4233">
        <v>80.599999999999994</v>
      </c>
      <c r="T4233">
        <v>5708.2</v>
      </c>
      <c r="U4233">
        <v>0</v>
      </c>
    </row>
    <row r="4234" spans="1:21" x14ac:dyDescent="0.25">
      <c r="A4234" t="s">
        <v>4266</v>
      </c>
      <c r="B4234">
        <v>0</v>
      </c>
      <c r="C4234">
        <v>0</v>
      </c>
      <c r="D4234">
        <v>0</v>
      </c>
      <c r="E4234">
        <v>0</v>
      </c>
      <c r="F4234">
        <v>1</v>
      </c>
      <c r="G4234">
        <v>1</v>
      </c>
      <c r="H4234" t="s">
        <v>23</v>
      </c>
      <c r="I4234" t="s">
        <v>35</v>
      </c>
      <c r="J4234" t="s">
        <v>23</v>
      </c>
      <c r="K4234" t="s">
        <v>23</v>
      </c>
      <c r="L4234" t="s">
        <v>23</v>
      </c>
      <c r="M4234" t="s">
        <v>23</v>
      </c>
      <c r="N4234" t="s">
        <v>23</v>
      </c>
      <c r="O4234" t="s">
        <v>23</v>
      </c>
      <c r="P4234" t="s">
        <v>26</v>
      </c>
      <c r="Q4234">
        <v>1</v>
      </c>
      <c r="R4234" t="s">
        <v>30</v>
      </c>
      <c r="S4234">
        <v>69.95</v>
      </c>
      <c r="T4234">
        <v>69.95</v>
      </c>
      <c r="U4234">
        <v>1</v>
      </c>
    </row>
    <row r="4235" spans="1:21" x14ac:dyDescent="0.25">
      <c r="A4235" t="s">
        <v>4267</v>
      </c>
      <c r="B4235">
        <v>0</v>
      </c>
      <c r="C4235">
        <v>0</v>
      </c>
      <c r="D4235">
        <v>1</v>
      </c>
      <c r="E4235">
        <v>0</v>
      </c>
      <c r="F4235">
        <v>33</v>
      </c>
      <c r="G4235">
        <v>0</v>
      </c>
      <c r="H4235" t="s">
        <v>24</v>
      </c>
      <c r="I4235" t="s">
        <v>25</v>
      </c>
      <c r="J4235" t="s">
        <v>22</v>
      </c>
      <c r="K4235" t="s">
        <v>23</v>
      </c>
      <c r="L4235" t="s">
        <v>22</v>
      </c>
      <c r="M4235" t="s">
        <v>22</v>
      </c>
      <c r="N4235" t="s">
        <v>22</v>
      </c>
      <c r="O4235" t="s">
        <v>22</v>
      </c>
      <c r="P4235" t="s">
        <v>45</v>
      </c>
      <c r="Q4235">
        <v>0</v>
      </c>
      <c r="R4235" t="s">
        <v>33</v>
      </c>
      <c r="S4235">
        <v>59.55</v>
      </c>
      <c r="T4235">
        <v>2016.3</v>
      </c>
      <c r="U4235">
        <v>0</v>
      </c>
    </row>
    <row r="4236" spans="1:21" x14ac:dyDescent="0.25">
      <c r="A4236" t="s">
        <v>4268</v>
      </c>
      <c r="B4236">
        <v>0</v>
      </c>
      <c r="C4236">
        <v>0</v>
      </c>
      <c r="D4236">
        <v>0</v>
      </c>
      <c r="E4236">
        <v>0</v>
      </c>
      <c r="F4236">
        <v>16</v>
      </c>
      <c r="G4236">
        <v>1</v>
      </c>
      <c r="H4236" t="s">
        <v>23</v>
      </c>
      <c r="I4236" t="s">
        <v>23</v>
      </c>
      <c r="J4236" t="s">
        <v>44</v>
      </c>
      <c r="K4236" t="s">
        <v>44</v>
      </c>
      <c r="L4236" t="s">
        <v>44</v>
      </c>
      <c r="M4236" t="s">
        <v>44</v>
      </c>
      <c r="N4236" t="s">
        <v>44</v>
      </c>
      <c r="O4236" t="s">
        <v>44</v>
      </c>
      <c r="P4236" t="s">
        <v>29</v>
      </c>
      <c r="Q4236">
        <v>0</v>
      </c>
      <c r="R4236" t="s">
        <v>30</v>
      </c>
      <c r="S4236">
        <v>19.05</v>
      </c>
      <c r="T4236">
        <v>326.64999999999998</v>
      </c>
      <c r="U4236">
        <v>0</v>
      </c>
    </row>
    <row r="4237" spans="1:21" x14ac:dyDescent="0.25">
      <c r="A4237" t="s">
        <v>4269</v>
      </c>
      <c r="B4237">
        <v>0</v>
      </c>
      <c r="C4237">
        <v>1</v>
      </c>
      <c r="D4237">
        <v>1</v>
      </c>
      <c r="E4237">
        <v>0</v>
      </c>
      <c r="F4237">
        <v>56</v>
      </c>
      <c r="G4237">
        <v>1</v>
      </c>
      <c r="H4237" t="s">
        <v>22</v>
      </c>
      <c r="I4237" t="s">
        <v>35</v>
      </c>
      <c r="J4237" t="s">
        <v>22</v>
      </c>
      <c r="K4237" t="s">
        <v>22</v>
      </c>
      <c r="L4237" t="s">
        <v>22</v>
      </c>
      <c r="M4237" t="s">
        <v>22</v>
      </c>
      <c r="N4237" t="s">
        <v>23</v>
      </c>
      <c r="O4237" t="s">
        <v>23</v>
      </c>
      <c r="P4237" t="s">
        <v>29</v>
      </c>
      <c r="Q4237">
        <v>0</v>
      </c>
      <c r="R4237" t="s">
        <v>27</v>
      </c>
      <c r="S4237">
        <v>95.65</v>
      </c>
      <c r="T4237">
        <v>5471.75</v>
      </c>
      <c r="U4237">
        <v>0</v>
      </c>
    </row>
    <row r="4238" spans="1:21" x14ac:dyDescent="0.25">
      <c r="A4238" t="s">
        <v>4270</v>
      </c>
      <c r="B4238">
        <v>0</v>
      </c>
      <c r="C4238">
        <v>0</v>
      </c>
      <c r="D4238">
        <v>0</v>
      </c>
      <c r="E4238">
        <v>0</v>
      </c>
      <c r="F4238">
        <v>1</v>
      </c>
      <c r="G4238">
        <v>1</v>
      </c>
      <c r="H4238" t="s">
        <v>23</v>
      </c>
      <c r="I4238" t="s">
        <v>23</v>
      </c>
      <c r="J4238" t="s">
        <v>44</v>
      </c>
      <c r="K4238" t="s">
        <v>44</v>
      </c>
      <c r="L4238" t="s">
        <v>44</v>
      </c>
      <c r="M4238" t="s">
        <v>44</v>
      </c>
      <c r="N4238" t="s">
        <v>44</v>
      </c>
      <c r="O4238" t="s">
        <v>44</v>
      </c>
      <c r="P4238" t="s">
        <v>26</v>
      </c>
      <c r="Q4238">
        <v>0</v>
      </c>
      <c r="R4238" t="s">
        <v>38</v>
      </c>
      <c r="S4238">
        <v>19.95</v>
      </c>
      <c r="T4238">
        <v>19.95</v>
      </c>
      <c r="U4238">
        <v>0</v>
      </c>
    </row>
    <row r="4239" spans="1:21" x14ac:dyDescent="0.25">
      <c r="A4239" t="s">
        <v>4271</v>
      </c>
      <c r="B4239">
        <v>1</v>
      </c>
      <c r="C4239">
        <v>0</v>
      </c>
      <c r="D4239">
        <v>0</v>
      </c>
      <c r="E4239">
        <v>0</v>
      </c>
      <c r="F4239">
        <v>5</v>
      </c>
      <c r="G4239">
        <v>1</v>
      </c>
      <c r="H4239" t="s">
        <v>23</v>
      </c>
      <c r="I4239" t="s">
        <v>25</v>
      </c>
      <c r="J4239" t="s">
        <v>23</v>
      </c>
      <c r="K4239" t="s">
        <v>23</v>
      </c>
      <c r="L4239" t="s">
        <v>22</v>
      </c>
      <c r="M4239" t="s">
        <v>23</v>
      </c>
      <c r="N4239" t="s">
        <v>22</v>
      </c>
      <c r="O4239" t="s">
        <v>22</v>
      </c>
      <c r="P4239" t="s">
        <v>26</v>
      </c>
      <c r="Q4239">
        <v>1</v>
      </c>
      <c r="R4239" t="s">
        <v>27</v>
      </c>
      <c r="S4239">
        <v>70.05</v>
      </c>
      <c r="T4239">
        <v>346.4</v>
      </c>
      <c r="U4239">
        <v>1</v>
      </c>
    </row>
    <row r="4240" spans="1:21" x14ac:dyDescent="0.25">
      <c r="A4240" t="s">
        <v>4272</v>
      </c>
      <c r="B4240">
        <v>1</v>
      </c>
      <c r="C4240">
        <v>0</v>
      </c>
      <c r="D4240">
        <v>1</v>
      </c>
      <c r="E4240">
        <v>1</v>
      </c>
      <c r="F4240">
        <v>57</v>
      </c>
      <c r="G4240">
        <v>1</v>
      </c>
      <c r="H4240" t="s">
        <v>23</v>
      </c>
      <c r="I4240" t="s">
        <v>23</v>
      </c>
      <c r="J4240" t="s">
        <v>44</v>
      </c>
      <c r="K4240" t="s">
        <v>44</v>
      </c>
      <c r="L4240" t="s">
        <v>44</v>
      </c>
      <c r="M4240" t="s">
        <v>44</v>
      </c>
      <c r="N4240" t="s">
        <v>44</v>
      </c>
      <c r="O4240" t="s">
        <v>44</v>
      </c>
      <c r="P4240" t="s">
        <v>29</v>
      </c>
      <c r="Q4240">
        <v>0</v>
      </c>
      <c r="R4240" t="s">
        <v>30</v>
      </c>
      <c r="S4240">
        <v>19.399999999999999</v>
      </c>
      <c r="T4240">
        <v>1061.5999999999999</v>
      </c>
      <c r="U4240">
        <v>0</v>
      </c>
    </row>
    <row r="4241" spans="1:21" x14ac:dyDescent="0.25">
      <c r="A4241" t="s">
        <v>4273</v>
      </c>
      <c r="B4241">
        <v>1</v>
      </c>
      <c r="C4241">
        <v>0</v>
      </c>
      <c r="D4241">
        <v>1</v>
      </c>
      <c r="E4241">
        <v>1</v>
      </c>
      <c r="F4241">
        <v>56</v>
      </c>
      <c r="G4241">
        <v>0</v>
      </c>
      <c r="H4241" t="s">
        <v>24</v>
      </c>
      <c r="I4241" t="s">
        <v>25</v>
      </c>
      <c r="J4241" t="s">
        <v>23</v>
      </c>
      <c r="K4241" t="s">
        <v>22</v>
      </c>
      <c r="L4241" t="s">
        <v>22</v>
      </c>
      <c r="M4241" t="s">
        <v>23</v>
      </c>
      <c r="N4241" t="s">
        <v>23</v>
      </c>
      <c r="O4241" t="s">
        <v>23</v>
      </c>
      <c r="P4241" t="s">
        <v>29</v>
      </c>
      <c r="Q4241">
        <v>1</v>
      </c>
      <c r="R4241" t="s">
        <v>38</v>
      </c>
      <c r="S4241">
        <v>36.1</v>
      </c>
      <c r="T4241">
        <v>1971.5</v>
      </c>
      <c r="U4241">
        <v>0</v>
      </c>
    </row>
    <row r="4242" spans="1:21" x14ac:dyDescent="0.25">
      <c r="A4242" t="s">
        <v>4274</v>
      </c>
      <c r="B4242">
        <v>1</v>
      </c>
      <c r="C4242">
        <v>0</v>
      </c>
      <c r="D4242">
        <v>0</v>
      </c>
      <c r="E4242">
        <v>0</v>
      </c>
      <c r="F4242">
        <v>8</v>
      </c>
      <c r="G4242">
        <v>1</v>
      </c>
      <c r="H4242" t="s">
        <v>22</v>
      </c>
      <c r="I4242" t="s">
        <v>35</v>
      </c>
      <c r="J4242" t="s">
        <v>23</v>
      </c>
      <c r="K4242" t="s">
        <v>22</v>
      </c>
      <c r="L4242" t="s">
        <v>22</v>
      </c>
      <c r="M4242" t="s">
        <v>23</v>
      </c>
      <c r="N4242" t="s">
        <v>22</v>
      </c>
      <c r="O4242" t="s">
        <v>23</v>
      </c>
      <c r="P4242" t="s">
        <v>26</v>
      </c>
      <c r="Q4242">
        <v>1</v>
      </c>
      <c r="R4242" t="s">
        <v>27</v>
      </c>
      <c r="S4242">
        <v>94</v>
      </c>
      <c r="T4242">
        <v>773.65</v>
      </c>
      <c r="U4242">
        <v>1</v>
      </c>
    </row>
    <row r="4243" spans="1:21" x14ac:dyDescent="0.25">
      <c r="A4243" t="s">
        <v>4275</v>
      </c>
      <c r="B4243">
        <v>0</v>
      </c>
      <c r="C4243">
        <v>0</v>
      </c>
      <c r="D4243">
        <v>1</v>
      </c>
      <c r="E4243">
        <v>1</v>
      </c>
      <c r="F4243">
        <v>22</v>
      </c>
      <c r="G4243">
        <v>1</v>
      </c>
      <c r="H4243" t="s">
        <v>23</v>
      </c>
      <c r="I4243" t="s">
        <v>25</v>
      </c>
      <c r="J4243" t="s">
        <v>22</v>
      </c>
      <c r="K4243" t="s">
        <v>22</v>
      </c>
      <c r="L4243" t="s">
        <v>22</v>
      </c>
      <c r="M4243" t="s">
        <v>23</v>
      </c>
      <c r="N4243" t="s">
        <v>23</v>
      </c>
      <c r="O4243" t="s">
        <v>23</v>
      </c>
      <c r="P4243" t="s">
        <v>26</v>
      </c>
      <c r="Q4243">
        <v>0</v>
      </c>
      <c r="R4243" t="s">
        <v>30</v>
      </c>
      <c r="S4243">
        <v>61.15</v>
      </c>
      <c r="T4243">
        <v>1422.05</v>
      </c>
      <c r="U4243">
        <v>1</v>
      </c>
    </row>
    <row r="4244" spans="1:21" x14ac:dyDescent="0.25">
      <c r="A4244" t="s">
        <v>4276</v>
      </c>
      <c r="B4244">
        <v>0</v>
      </c>
      <c r="C4244">
        <v>0</v>
      </c>
      <c r="D4244">
        <v>0</v>
      </c>
      <c r="E4244">
        <v>0</v>
      </c>
      <c r="F4244">
        <v>1</v>
      </c>
      <c r="G4244">
        <v>1</v>
      </c>
      <c r="H4244" t="s">
        <v>23</v>
      </c>
      <c r="I4244" t="s">
        <v>23</v>
      </c>
      <c r="J4244" t="s">
        <v>44</v>
      </c>
      <c r="K4244" t="s">
        <v>44</v>
      </c>
      <c r="L4244" t="s">
        <v>44</v>
      </c>
      <c r="M4244" t="s">
        <v>44</v>
      </c>
      <c r="N4244" t="s">
        <v>44</v>
      </c>
      <c r="O4244" t="s">
        <v>44</v>
      </c>
      <c r="P4244" t="s">
        <v>26</v>
      </c>
      <c r="Q4244">
        <v>0</v>
      </c>
      <c r="R4244" t="s">
        <v>30</v>
      </c>
      <c r="S4244">
        <v>19.75</v>
      </c>
      <c r="T4244">
        <v>19.75</v>
      </c>
      <c r="U4244">
        <v>0</v>
      </c>
    </row>
    <row r="4245" spans="1:21" x14ac:dyDescent="0.25">
      <c r="A4245" t="s">
        <v>4277</v>
      </c>
      <c r="B4245">
        <v>0</v>
      </c>
      <c r="C4245">
        <v>0</v>
      </c>
      <c r="D4245">
        <v>0</v>
      </c>
      <c r="E4245">
        <v>1</v>
      </c>
      <c r="F4245">
        <v>40</v>
      </c>
      <c r="G4245">
        <v>1</v>
      </c>
      <c r="H4245" t="s">
        <v>23</v>
      </c>
      <c r="I4245" t="s">
        <v>25</v>
      </c>
      <c r="J4245" t="s">
        <v>22</v>
      </c>
      <c r="K4245" t="s">
        <v>23</v>
      </c>
      <c r="L4245" t="s">
        <v>23</v>
      </c>
      <c r="M4245" t="s">
        <v>22</v>
      </c>
      <c r="N4245" t="s">
        <v>22</v>
      </c>
      <c r="O4245" t="s">
        <v>23</v>
      </c>
      <c r="P4245" t="s">
        <v>26</v>
      </c>
      <c r="Q4245">
        <v>1</v>
      </c>
      <c r="R4245" t="s">
        <v>38</v>
      </c>
      <c r="S4245">
        <v>64.099999999999994</v>
      </c>
      <c r="T4245">
        <v>2460.35</v>
      </c>
      <c r="U4245">
        <v>0</v>
      </c>
    </row>
    <row r="4246" spans="1:21" x14ac:dyDescent="0.25">
      <c r="A4246" t="s">
        <v>4278</v>
      </c>
      <c r="B4246">
        <v>1</v>
      </c>
      <c r="C4246">
        <v>0</v>
      </c>
      <c r="D4246">
        <v>1</v>
      </c>
      <c r="E4246">
        <v>1</v>
      </c>
      <c r="F4246">
        <v>46</v>
      </c>
      <c r="G4246">
        <v>1</v>
      </c>
      <c r="H4246" t="s">
        <v>23</v>
      </c>
      <c r="I4246" t="s">
        <v>23</v>
      </c>
      <c r="J4246" t="s">
        <v>44</v>
      </c>
      <c r="K4246" t="s">
        <v>44</v>
      </c>
      <c r="L4246" t="s">
        <v>44</v>
      </c>
      <c r="M4246" t="s">
        <v>44</v>
      </c>
      <c r="N4246" t="s">
        <v>44</v>
      </c>
      <c r="O4246" t="s">
        <v>44</v>
      </c>
      <c r="P4246" t="s">
        <v>45</v>
      </c>
      <c r="Q4246">
        <v>0</v>
      </c>
      <c r="R4246" t="s">
        <v>38</v>
      </c>
      <c r="S4246">
        <v>19.75</v>
      </c>
      <c r="T4246">
        <v>856.5</v>
      </c>
      <c r="U4246">
        <v>0</v>
      </c>
    </row>
    <row r="4247" spans="1:21" x14ac:dyDescent="0.25">
      <c r="A4247" t="s">
        <v>4279</v>
      </c>
      <c r="B4247">
        <v>1</v>
      </c>
      <c r="C4247">
        <v>0</v>
      </c>
      <c r="D4247">
        <v>1</v>
      </c>
      <c r="E4247">
        <v>1</v>
      </c>
      <c r="F4247">
        <v>63</v>
      </c>
      <c r="G4247">
        <v>1</v>
      </c>
      <c r="H4247" t="s">
        <v>23</v>
      </c>
      <c r="I4247" t="s">
        <v>23</v>
      </c>
      <c r="J4247" t="s">
        <v>44</v>
      </c>
      <c r="K4247" t="s">
        <v>44</v>
      </c>
      <c r="L4247" t="s">
        <v>44</v>
      </c>
      <c r="M4247" t="s">
        <v>44</v>
      </c>
      <c r="N4247" t="s">
        <v>44</v>
      </c>
      <c r="O4247" t="s">
        <v>44</v>
      </c>
      <c r="P4247" t="s">
        <v>45</v>
      </c>
      <c r="Q4247">
        <v>0</v>
      </c>
      <c r="R4247" t="s">
        <v>30</v>
      </c>
      <c r="S4247">
        <v>19.7</v>
      </c>
      <c r="T4247">
        <v>1275.8499999999999</v>
      </c>
      <c r="U4247">
        <v>0</v>
      </c>
    </row>
    <row r="4248" spans="1:21" x14ac:dyDescent="0.25">
      <c r="A4248" t="s">
        <v>4280</v>
      </c>
      <c r="B4248">
        <v>1</v>
      </c>
      <c r="C4248">
        <v>0</v>
      </c>
      <c r="D4248">
        <v>1</v>
      </c>
      <c r="E4248">
        <v>1</v>
      </c>
      <c r="F4248">
        <v>68</v>
      </c>
      <c r="G4248">
        <v>1</v>
      </c>
      <c r="H4248" t="s">
        <v>22</v>
      </c>
      <c r="I4248" t="s">
        <v>35</v>
      </c>
      <c r="J4248" t="s">
        <v>22</v>
      </c>
      <c r="K4248" t="s">
        <v>22</v>
      </c>
      <c r="L4248" t="s">
        <v>22</v>
      </c>
      <c r="M4248" t="s">
        <v>23</v>
      </c>
      <c r="N4248" t="s">
        <v>22</v>
      </c>
      <c r="O4248" t="s">
        <v>22</v>
      </c>
      <c r="P4248" t="s">
        <v>45</v>
      </c>
      <c r="Q4248">
        <v>1</v>
      </c>
      <c r="R4248" t="s">
        <v>27</v>
      </c>
      <c r="S4248">
        <v>110.2</v>
      </c>
      <c r="T4248">
        <v>7467.5</v>
      </c>
      <c r="U4248">
        <v>0</v>
      </c>
    </row>
    <row r="4249" spans="1:21" x14ac:dyDescent="0.25">
      <c r="A4249" t="s">
        <v>4281</v>
      </c>
      <c r="B4249">
        <v>1</v>
      </c>
      <c r="C4249">
        <v>0</v>
      </c>
      <c r="D4249">
        <v>1</v>
      </c>
      <c r="E4249">
        <v>1</v>
      </c>
      <c r="F4249">
        <v>69</v>
      </c>
      <c r="G4249">
        <v>1</v>
      </c>
      <c r="H4249" t="s">
        <v>23</v>
      </c>
      <c r="I4249" t="s">
        <v>35</v>
      </c>
      <c r="J4249" t="s">
        <v>22</v>
      </c>
      <c r="K4249" t="s">
        <v>22</v>
      </c>
      <c r="L4249" t="s">
        <v>23</v>
      </c>
      <c r="M4249" t="s">
        <v>22</v>
      </c>
      <c r="N4249" t="s">
        <v>22</v>
      </c>
      <c r="O4249" t="s">
        <v>22</v>
      </c>
      <c r="P4249" t="s">
        <v>45</v>
      </c>
      <c r="Q4249">
        <v>1</v>
      </c>
      <c r="R4249" t="s">
        <v>38</v>
      </c>
      <c r="S4249">
        <v>106.35</v>
      </c>
      <c r="T4249">
        <v>7261.75</v>
      </c>
      <c r="U4249">
        <v>0</v>
      </c>
    </row>
    <row r="4250" spans="1:21" x14ac:dyDescent="0.25">
      <c r="A4250" t="s">
        <v>4282</v>
      </c>
      <c r="B4250">
        <v>0</v>
      </c>
      <c r="C4250">
        <v>0</v>
      </c>
      <c r="D4250">
        <v>1</v>
      </c>
      <c r="E4250">
        <v>0</v>
      </c>
      <c r="F4250">
        <v>56</v>
      </c>
      <c r="G4250">
        <v>1</v>
      </c>
      <c r="H4250" t="s">
        <v>22</v>
      </c>
      <c r="I4250" t="s">
        <v>35</v>
      </c>
      <c r="J4250" t="s">
        <v>23</v>
      </c>
      <c r="K4250" t="s">
        <v>22</v>
      </c>
      <c r="L4250" t="s">
        <v>22</v>
      </c>
      <c r="M4250" t="s">
        <v>22</v>
      </c>
      <c r="N4250" t="s">
        <v>23</v>
      </c>
      <c r="O4250" t="s">
        <v>23</v>
      </c>
      <c r="P4250" t="s">
        <v>26</v>
      </c>
      <c r="Q4250">
        <v>0</v>
      </c>
      <c r="R4250" t="s">
        <v>27</v>
      </c>
      <c r="S4250">
        <v>90.55</v>
      </c>
      <c r="T4250">
        <v>5116.6000000000004</v>
      </c>
      <c r="U4250">
        <v>0</v>
      </c>
    </row>
    <row r="4251" spans="1:21" x14ac:dyDescent="0.25">
      <c r="A4251" t="s">
        <v>4283</v>
      </c>
      <c r="B4251">
        <v>0</v>
      </c>
      <c r="C4251">
        <v>0</v>
      </c>
      <c r="D4251">
        <v>1</v>
      </c>
      <c r="E4251">
        <v>1</v>
      </c>
      <c r="F4251">
        <v>10</v>
      </c>
      <c r="G4251">
        <v>1</v>
      </c>
      <c r="H4251" t="s">
        <v>23</v>
      </c>
      <c r="I4251" t="s">
        <v>25</v>
      </c>
      <c r="J4251" t="s">
        <v>23</v>
      </c>
      <c r="K4251" t="s">
        <v>22</v>
      </c>
      <c r="L4251" t="s">
        <v>22</v>
      </c>
      <c r="M4251" t="s">
        <v>23</v>
      </c>
      <c r="N4251" t="s">
        <v>23</v>
      </c>
      <c r="O4251" t="s">
        <v>22</v>
      </c>
      <c r="P4251" t="s">
        <v>29</v>
      </c>
      <c r="Q4251">
        <v>1</v>
      </c>
      <c r="R4251" t="s">
        <v>30</v>
      </c>
      <c r="S4251">
        <v>65.900000000000006</v>
      </c>
      <c r="T4251">
        <v>660.05</v>
      </c>
      <c r="U4251">
        <v>0</v>
      </c>
    </row>
    <row r="4252" spans="1:21" x14ac:dyDescent="0.25">
      <c r="A4252" t="s">
        <v>4284</v>
      </c>
      <c r="B4252">
        <v>1</v>
      </c>
      <c r="C4252">
        <v>0</v>
      </c>
      <c r="D4252">
        <v>0</v>
      </c>
      <c r="E4252">
        <v>0</v>
      </c>
      <c r="F4252">
        <v>63</v>
      </c>
      <c r="G4252">
        <v>1</v>
      </c>
      <c r="H4252" t="s">
        <v>22</v>
      </c>
      <c r="I4252" t="s">
        <v>35</v>
      </c>
      <c r="J4252" t="s">
        <v>22</v>
      </c>
      <c r="K4252" t="s">
        <v>22</v>
      </c>
      <c r="L4252" t="s">
        <v>22</v>
      </c>
      <c r="M4252" t="s">
        <v>22</v>
      </c>
      <c r="N4252" t="s">
        <v>22</v>
      </c>
      <c r="O4252" t="s">
        <v>23</v>
      </c>
      <c r="P4252" t="s">
        <v>29</v>
      </c>
      <c r="Q4252">
        <v>0</v>
      </c>
      <c r="R4252" t="s">
        <v>38</v>
      </c>
      <c r="S4252">
        <v>104.5</v>
      </c>
      <c r="T4252">
        <v>6590.8</v>
      </c>
      <c r="U4252">
        <v>0</v>
      </c>
    </row>
    <row r="4253" spans="1:21" x14ac:dyDescent="0.25">
      <c r="A4253" t="s">
        <v>4285</v>
      </c>
      <c r="B4253">
        <v>0</v>
      </c>
      <c r="C4253">
        <v>0</v>
      </c>
      <c r="D4253">
        <v>1</v>
      </c>
      <c r="E4253">
        <v>1</v>
      </c>
      <c r="F4253">
        <v>24</v>
      </c>
      <c r="G4253">
        <v>0</v>
      </c>
      <c r="H4253" t="s">
        <v>24</v>
      </c>
      <c r="I4253" t="s">
        <v>25</v>
      </c>
      <c r="J4253" t="s">
        <v>22</v>
      </c>
      <c r="K4253" t="s">
        <v>22</v>
      </c>
      <c r="L4253" t="s">
        <v>22</v>
      </c>
      <c r="M4253" t="s">
        <v>22</v>
      </c>
      <c r="N4253" t="s">
        <v>23</v>
      </c>
      <c r="O4253" t="s">
        <v>22</v>
      </c>
      <c r="P4253" t="s">
        <v>45</v>
      </c>
      <c r="Q4253">
        <v>1</v>
      </c>
      <c r="R4253" t="s">
        <v>30</v>
      </c>
      <c r="S4253">
        <v>52.5</v>
      </c>
      <c r="T4253">
        <v>1208.1500000000001</v>
      </c>
      <c r="U4253">
        <v>0</v>
      </c>
    </row>
    <row r="4254" spans="1:21" x14ac:dyDescent="0.25">
      <c r="A4254" t="s">
        <v>4286</v>
      </c>
      <c r="B4254">
        <v>0</v>
      </c>
      <c r="C4254">
        <v>0</v>
      </c>
      <c r="D4254">
        <v>0</v>
      </c>
      <c r="E4254">
        <v>0</v>
      </c>
      <c r="F4254">
        <v>19</v>
      </c>
      <c r="G4254">
        <v>1</v>
      </c>
      <c r="H4254" t="s">
        <v>22</v>
      </c>
      <c r="I4254" t="s">
        <v>25</v>
      </c>
      <c r="J4254" t="s">
        <v>23</v>
      </c>
      <c r="K4254" t="s">
        <v>23</v>
      </c>
      <c r="L4254" t="s">
        <v>22</v>
      </c>
      <c r="M4254" t="s">
        <v>23</v>
      </c>
      <c r="N4254" t="s">
        <v>23</v>
      </c>
      <c r="O4254" t="s">
        <v>23</v>
      </c>
      <c r="P4254" t="s">
        <v>26</v>
      </c>
      <c r="Q4254">
        <v>1</v>
      </c>
      <c r="R4254" t="s">
        <v>30</v>
      </c>
      <c r="S4254">
        <v>56.1</v>
      </c>
      <c r="T4254">
        <v>1033.9000000000001</v>
      </c>
      <c r="U4254">
        <v>0</v>
      </c>
    </row>
    <row r="4255" spans="1:21" x14ac:dyDescent="0.25">
      <c r="A4255" t="s">
        <v>4287</v>
      </c>
      <c r="B4255">
        <v>1</v>
      </c>
      <c r="C4255">
        <v>0</v>
      </c>
      <c r="D4255">
        <v>1</v>
      </c>
      <c r="E4255">
        <v>1</v>
      </c>
      <c r="F4255">
        <v>22</v>
      </c>
      <c r="G4255">
        <v>1</v>
      </c>
      <c r="H4255" t="s">
        <v>22</v>
      </c>
      <c r="I4255" t="s">
        <v>35</v>
      </c>
      <c r="J4255" t="s">
        <v>23</v>
      </c>
      <c r="K4255" t="s">
        <v>23</v>
      </c>
      <c r="L4255" t="s">
        <v>22</v>
      </c>
      <c r="M4255" t="s">
        <v>23</v>
      </c>
      <c r="N4255" t="s">
        <v>22</v>
      </c>
      <c r="O4255" t="s">
        <v>23</v>
      </c>
      <c r="P4255" t="s">
        <v>26</v>
      </c>
      <c r="Q4255">
        <v>1</v>
      </c>
      <c r="R4255" t="s">
        <v>27</v>
      </c>
      <c r="S4255">
        <v>88.75</v>
      </c>
      <c r="T4255">
        <v>1885.15</v>
      </c>
      <c r="U4255">
        <v>0</v>
      </c>
    </row>
    <row r="4256" spans="1:21" x14ac:dyDescent="0.25">
      <c r="A4256" t="s">
        <v>4288</v>
      </c>
      <c r="B4256">
        <v>1</v>
      </c>
      <c r="C4256">
        <v>0</v>
      </c>
      <c r="D4256">
        <v>1</v>
      </c>
      <c r="E4256">
        <v>0</v>
      </c>
      <c r="F4256">
        <v>29</v>
      </c>
      <c r="G4256">
        <v>1</v>
      </c>
      <c r="H4256" t="s">
        <v>22</v>
      </c>
      <c r="I4256" t="s">
        <v>35</v>
      </c>
      <c r="J4256" t="s">
        <v>22</v>
      </c>
      <c r="K4256" t="s">
        <v>22</v>
      </c>
      <c r="L4256" t="s">
        <v>23</v>
      </c>
      <c r="M4256" t="s">
        <v>23</v>
      </c>
      <c r="N4256" t="s">
        <v>23</v>
      </c>
      <c r="O4256" t="s">
        <v>23</v>
      </c>
      <c r="P4256" t="s">
        <v>26</v>
      </c>
      <c r="Q4256">
        <v>1</v>
      </c>
      <c r="R4256" t="s">
        <v>27</v>
      </c>
      <c r="S4256">
        <v>84.45</v>
      </c>
      <c r="T4256">
        <v>2467.1</v>
      </c>
      <c r="U4256">
        <v>1</v>
      </c>
    </row>
    <row r="4257" spans="1:21" x14ac:dyDescent="0.25">
      <c r="A4257" t="s">
        <v>4289</v>
      </c>
      <c r="B4257">
        <v>1</v>
      </c>
      <c r="C4257">
        <v>0</v>
      </c>
      <c r="D4257">
        <v>1</v>
      </c>
      <c r="E4257">
        <v>0</v>
      </c>
      <c r="F4257">
        <v>13</v>
      </c>
      <c r="G4257">
        <v>1</v>
      </c>
      <c r="H4257" t="s">
        <v>22</v>
      </c>
      <c r="I4257" t="s">
        <v>25</v>
      </c>
      <c r="J4257" t="s">
        <v>23</v>
      </c>
      <c r="K4257" t="s">
        <v>23</v>
      </c>
      <c r="L4257" t="s">
        <v>22</v>
      </c>
      <c r="M4257" t="s">
        <v>23</v>
      </c>
      <c r="N4257" t="s">
        <v>22</v>
      </c>
      <c r="O4257" t="s">
        <v>22</v>
      </c>
      <c r="P4257" t="s">
        <v>29</v>
      </c>
      <c r="Q4257">
        <v>1</v>
      </c>
      <c r="R4257" t="s">
        <v>30</v>
      </c>
      <c r="S4257">
        <v>75.3</v>
      </c>
      <c r="T4257">
        <v>989.45</v>
      </c>
      <c r="U4257">
        <v>1</v>
      </c>
    </row>
    <row r="4258" spans="1:21" x14ac:dyDescent="0.25">
      <c r="A4258" t="s">
        <v>4290</v>
      </c>
      <c r="B4258">
        <v>0</v>
      </c>
      <c r="C4258">
        <v>0</v>
      </c>
      <c r="D4258">
        <v>1</v>
      </c>
      <c r="E4258">
        <v>0</v>
      </c>
      <c r="F4258">
        <v>70</v>
      </c>
      <c r="G4258">
        <v>1</v>
      </c>
      <c r="H4258" t="s">
        <v>22</v>
      </c>
      <c r="I4258" t="s">
        <v>23</v>
      </c>
      <c r="J4258" t="s">
        <v>44</v>
      </c>
      <c r="K4258" t="s">
        <v>44</v>
      </c>
      <c r="L4258" t="s">
        <v>44</v>
      </c>
      <c r="M4258" t="s">
        <v>44</v>
      </c>
      <c r="N4258" t="s">
        <v>44</v>
      </c>
      <c r="O4258" t="s">
        <v>44</v>
      </c>
      <c r="P4258" t="s">
        <v>45</v>
      </c>
      <c r="Q4258">
        <v>1</v>
      </c>
      <c r="R4258" t="s">
        <v>33</v>
      </c>
      <c r="S4258">
        <v>26</v>
      </c>
      <c r="T4258">
        <v>2006.95</v>
      </c>
      <c r="U4258">
        <v>0</v>
      </c>
    </row>
    <row r="4259" spans="1:21" x14ac:dyDescent="0.25">
      <c r="A4259" t="s">
        <v>4291</v>
      </c>
      <c r="B4259">
        <v>0</v>
      </c>
      <c r="C4259">
        <v>0</v>
      </c>
      <c r="D4259">
        <v>1</v>
      </c>
      <c r="E4259">
        <v>0</v>
      </c>
      <c r="F4259">
        <v>49</v>
      </c>
      <c r="G4259">
        <v>1</v>
      </c>
      <c r="H4259" t="s">
        <v>23</v>
      </c>
      <c r="I4259" t="s">
        <v>35</v>
      </c>
      <c r="J4259" t="s">
        <v>23</v>
      </c>
      <c r="K4259" t="s">
        <v>22</v>
      </c>
      <c r="L4259" t="s">
        <v>22</v>
      </c>
      <c r="M4259" t="s">
        <v>23</v>
      </c>
      <c r="N4259" t="s">
        <v>22</v>
      </c>
      <c r="O4259" t="s">
        <v>22</v>
      </c>
      <c r="P4259" t="s">
        <v>26</v>
      </c>
      <c r="Q4259">
        <v>0</v>
      </c>
      <c r="R4259" t="s">
        <v>27</v>
      </c>
      <c r="S4259">
        <v>99.4</v>
      </c>
      <c r="T4259">
        <v>5025</v>
      </c>
      <c r="U4259">
        <v>0</v>
      </c>
    </row>
    <row r="4260" spans="1:21" x14ac:dyDescent="0.25">
      <c r="A4260" t="s">
        <v>4292</v>
      </c>
      <c r="B4260">
        <v>0</v>
      </c>
      <c r="C4260">
        <v>1</v>
      </c>
      <c r="D4260">
        <v>1</v>
      </c>
      <c r="E4260">
        <v>0</v>
      </c>
      <c r="F4260">
        <v>43</v>
      </c>
      <c r="G4260">
        <v>1</v>
      </c>
      <c r="H4260" t="s">
        <v>22</v>
      </c>
      <c r="I4260" t="s">
        <v>35</v>
      </c>
      <c r="J4260" t="s">
        <v>22</v>
      </c>
      <c r="K4260" t="s">
        <v>23</v>
      </c>
      <c r="L4260" t="s">
        <v>22</v>
      </c>
      <c r="M4260" t="s">
        <v>22</v>
      </c>
      <c r="N4260" t="s">
        <v>22</v>
      </c>
      <c r="O4260" t="s">
        <v>22</v>
      </c>
      <c r="P4260" t="s">
        <v>29</v>
      </c>
      <c r="Q4260">
        <v>1</v>
      </c>
      <c r="R4260" t="s">
        <v>30</v>
      </c>
      <c r="S4260">
        <v>109.55</v>
      </c>
      <c r="T4260">
        <v>4830.25</v>
      </c>
      <c r="U4260">
        <v>1</v>
      </c>
    </row>
    <row r="4261" spans="1:21" x14ac:dyDescent="0.25">
      <c r="A4261" t="s">
        <v>4293</v>
      </c>
      <c r="B4261">
        <v>0</v>
      </c>
      <c r="C4261">
        <v>0</v>
      </c>
      <c r="D4261">
        <v>0</v>
      </c>
      <c r="E4261">
        <v>0</v>
      </c>
      <c r="F4261">
        <v>3</v>
      </c>
      <c r="G4261">
        <v>1</v>
      </c>
      <c r="H4261" t="s">
        <v>23</v>
      </c>
      <c r="I4261" t="s">
        <v>23</v>
      </c>
      <c r="J4261" t="s">
        <v>44</v>
      </c>
      <c r="K4261" t="s">
        <v>44</v>
      </c>
      <c r="L4261" t="s">
        <v>44</v>
      </c>
      <c r="M4261" t="s">
        <v>44</v>
      </c>
      <c r="N4261" t="s">
        <v>44</v>
      </c>
      <c r="O4261" t="s">
        <v>44</v>
      </c>
      <c r="P4261" t="s">
        <v>26</v>
      </c>
      <c r="Q4261">
        <v>1</v>
      </c>
      <c r="R4261" t="s">
        <v>30</v>
      </c>
      <c r="S4261">
        <v>19.600000000000001</v>
      </c>
      <c r="T4261">
        <v>59.75</v>
      </c>
      <c r="U4261">
        <v>1</v>
      </c>
    </row>
    <row r="4262" spans="1:21" x14ac:dyDescent="0.25">
      <c r="A4262" t="s">
        <v>4294</v>
      </c>
      <c r="B4262">
        <v>1</v>
      </c>
      <c r="C4262">
        <v>0</v>
      </c>
      <c r="D4262">
        <v>1</v>
      </c>
      <c r="E4262">
        <v>1</v>
      </c>
      <c r="F4262">
        <v>42</v>
      </c>
      <c r="G4262">
        <v>1</v>
      </c>
      <c r="H4262" t="s">
        <v>23</v>
      </c>
      <c r="I4262" t="s">
        <v>25</v>
      </c>
      <c r="J4262" t="s">
        <v>23</v>
      </c>
      <c r="K4262" t="s">
        <v>23</v>
      </c>
      <c r="L4262" t="s">
        <v>22</v>
      </c>
      <c r="M4262" t="s">
        <v>22</v>
      </c>
      <c r="N4262" t="s">
        <v>22</v>
      </c>
      <c r="O4262" t="s">
        <v>22</v>
      </c>
      <c r="P4262" t="s">
        <v>29</v>
      </c>
      <c r="Q4262">
        <v>0</v>
      </c>
      <c r="R4262" t="s">
        <v>27</v>
      </c>
      <c r="S4262">
        <v>73.150000000000006</v>
      </c>
      <c r="T4262">
        <v>3088.25</v>
      </c>
      <c r="U4262">
        <v>0</v>
      </c>
    </row>
    <row r="4263" spans="1:21" x14ac:dyDescent="0.25">
      <c r="A4263" t="s">
        <v>4295</v>
      </c>
      <c r="B4263">
        <v>1</v>
      </c>
      <c r="C4263">
        <v>0</v>
      </c>
      <c r="D4263">
        <v>0</v>
      </c>
      <c r="E4263">
        <v>0</v>
      </c>
      <c r="F4263">
        <v>57</v>
      </c>
      <c r="G4263">
        <v>1</v>
      </c>
      <c r="H4263" t="s">
        <v>23</v>
      </c>
      <c r="I4263" t="s">
        <v>25</v>
      </c>
      <c r="J4263" t="s">
        <v>23</v>
      </c>
      <c r="K4263" t="s">
        <v>22</v>
      </c>
      <c r="L4263" t="s">
        <v>23</v>
      </c>
      <c r="M4263" t="s">
        <v>22</v>
      </c>
      <c r="N4263" t="s">
        <v>23</v>
      </c>
      <c r="O4263" t="s">
        <v>23</v>
      </c>
      <c r="P4263" t="s">
        <v>29</v>
      </c>
      <c r="Q4263">
        <v>1</v>
      </c>
      <c r="R4263" t="s">
        <v>30</v>
      </c>
      <c r="S4263">
        <v>54.65</v>
      </c>
      <c r="T4263">
        <v>3134.7</v>
      </c>
      <c r="U4263">
        <v>0</v>
      </c>
    </row>
    <row r="4264" spans="1:21" x14ac:dyDescent="0.25">
      <c r="A4264" t="s">
        <v>4296</v>
      </c>
      <c r="B4264">
        <v>1</v>
      </c>
      <c r="C4264">
        <v>1</v>
      </c>
      <c r="D4264">
        <v>0</v>
      </c>
      <c r="E4264">
        <v>0</v>
      </c>
      <c r="F4264">
        <v>2</v>
      </c>
      <c r="G4264">
        <v>1</v>
      </c>
      <c r="H4264" t="s">
        <v>23</v>
      </c>
      <c r="I4264" t="s">
        <v>25</v>
      </c>
      <c r="J4264" t="s">
        <v>22</v>
      </c>
      <c r="K4264" t="s">
        <v>23</v>
      </c>
      <c r="L4264" t="s">
        <v>22</v>
      </c>
      <c r="M4264" t="s">
        <v>23</v>
      </c>
      <c r="N4264" t="s">
        <v>22</v>
      </c>
      <c r="O4264" t="s">
        <v>23</v>
      </c>
      <c r="P4264" t="s">
        <v>26</v>
      </c>
      <c r="Q4264">
        <v>0</v>
      </c>
      <c r="R4264" t="s">
        <v>33</v>
      </c>
      <c r="S4264">
        <v>66.400000000000006</v>
      </c>
      <c r="T4264">
        <v>94.55</v>
      </c>
      <c r="U4264">
        <v>1</v>
      </c>
    </row>
    <row r="4265" spans="1:21" x14ac:dyDescent="0.25">
      <c r="A4265" t="s">
        <v>4297</v>
      </c>
      <c r="B4265">
        <v>0</v>
      </c>
      <c r="C4265">
        <v>0</v>
      </c>
      <c r="D4265">
        <v>1</v>
      </c>
      <c r="E4265">
        <v>0</v>
      </c>
      <c r="F4265">
        <v>72</v>
      </c>
      <c r="G4265">
        <v>1</v>
      </c>
      <c r="H4265" t="s">
        <v>22</v>
      </c>
      <c r="I4265" t="s">
        <v>35</v>
      </c>
      <c r="J4265" t="s">
        <v>22</v>
      </c>
      <c r="K4265" t="s">
        <v>22</v>
      </c>
      <c r="L4265" t="s">
        <v>22</v>
      </c>
      <c r="M4265" t="s">
        <v>22</v>
      </c>
      <c r="N4265" t="s">
        <v>22</v>
      </c>
      <c r="O4265" t="s">
        <v>22</v>
      </c>
      <c r="P4265" t="s">
        <v>45</v>
      </c>
      <c r="Q4265">
        <v>1</v>
      </c>
      <c r="R4265" t="s">
        <v>38</v>
      </c>
      <c r="S4265">
        <v>115.55</v>
      </c>
      <c r="T4265">
        <v>8312.4</v>
      </c>
      <c r="U4265">
        <v>0</v>
      </c>
    </row>
    <row r="4266" spans="1:21" x14ac:dyDescent="0.25">
      <c r="A4266" t="s">
        <v>4298</v>
      </c>
      <c r="B4266">
        <v>0</v>
      </c>
      <c r="C4266">
        <v>1</v>
      </c>
      <c r="D4266">
        <v>0</v>
      </c>
      <c r="E4266">
        <v>0</v>
      </c>
      <c r="F4266">
        <v>46</v>
      </c>
      <c r="G4266">
        <v>1</v>
      </c>
      <c r="H4266" t="s">
        <v>22</v>
      </c>
      <c r="I4266" t="s">
        <v>35</v>
      </c>
      <c r="J4266" t="s">
        <v>23</v>
      </c>
      <c r="K4266" t="s">
        <v>22</v>
      </c>
      <c r="L4266" t="s">
        <v>22</v>
      </c>
      <c r="M4266" t="s">
        <v>23</v>
      </c>
      <c r="N4266" t="s">
        <v>22</v>
      </c>
      <c r="O4266" t="s">
        <v>22</v>
      </c>
      <c r="P4266" t="s">
        <v>26</v>
      </c>
      <c r="Q4266">
        <v>1</v>
      </c>
      <c r="R4266" t="s">
        <v>27</v>
      </c>
      <c r="S4266">
        <v>104.45</v>
      </c>
      <c r="T4266">
        <v>4863.8500000000004</v>
      </c>
      <c r="U4266">
        <v>0</v>
      </c>
    </row>
    <row r="4267" spans="1:21" x14ac:dyDescent="0.25">
      <c r="A4267" t="s">
        <v>4299</v>
      </c>
      <c r="B4267">
        <v>1</v>
      </c>
      <c r="C4267">
        <v>1</v>
      </c>
      <c r="D4267">
        <v>1</v>
      </c>
      <c r="E4267">
        <v>0</v>
      </c>
      <c r="F4267">
        <v>66</v>
      </c>
      <c r="G4267">
        <v>1</v>
      </c>
      <c r="H4267" t="s">
        <v>22</v>
      </c>
      <c r="I4267" t="s">
        <v>35</v>
      </c>
      <c r="J4267" t="s">
        <v>23</v>
      </c>
      <c r="K4267" t="s">
        <v>23</v>
      </c>
      <c r="L4267" t="s">
        <v>23</v>
      </c>
      <c r="M4267" t="s">
        <v>22</v>
      </c>
      <c r="N4267" t="s">
        <v>22</v>
      </c>
      <c r="O4267" t="s">
        <v>22</v>
      </c>
      <c r="P4267" t="s">
        <v>26</v>
      </c>
      <c r="Q4267">
        <v>1</v>
      </c>
      <c r="R4267" t="s">
        <v>38</v>
      </c>
      <c r="S4267">
        <v>100.05</v>
      </c>
      <c r="T4267">
        <v>6871.9</v>
      </c>
      <c r="U4267">
        <v>1</v>
      </c>
    </row>
    <row r="4268" spans="1:21" x14ac:dyDescent="0.25">
      <c r="A4268" t="s">
        <v>4300</v>
      </c>
      <c r="B4268">
        <v>1</v>
      </c>
      <c r="C4268">
        <v>0</v>
      </c>
      <c r="D4268">
        <v>0</v>
      </c>
      <c r="E4268">
        <v>0</v>
      </c>
      <c r="F4268">
        <v>62</v>
      </c>
      <c r="G4268">
        <v>1</v>
      </c>
      <c r="H4268" t="s">
        <v>22</v>
      </c>
      <c r="I4268" t="s">
        <v>35</v>
      </c>
      <c r="J4268" t="s">
        <v>22</v>
      </c>
      <c r="K4268" t="s">
        <v>22</v>
      </c>
      <c r="L4268" t="s">
        <v>23</v>
      </c>
      <c r="M4268" t="s">
        <v>22</v>
      </c>
      <c r="N4268" t="s">
        <v>23</v>
      </c>
      <c r="O4268" t="s">
        <v>22</v>
      </c>
      <c r="P4268" t="s">
        <v>29</v>
      </c>
      <c r="Q4268">
        <v>0</v>
      </c>
      <c r="R4268" t="s">
        <v>27</v>
      </c>
      <c r="S4268">
        <v>102</v>
      </c>
      <c r="T4268">
        <v>6529.25</v>
      </c>
      <c r="U4268">
        <v>1</v>
      </c>
    </row>
    <row r="4269" spans="1:21" x14ac:dyDescent="0.25">
      <c r="A4269" t="s">
        <v>4301</v>
      </c>
      <c r="B4269">
        <v>0</v>
      </c>
      <c r="C4269">
        <v>0</v>
      </c>
      <c r="D4269">
        <v>1</v>
      </c>
      <c r="E4269">
        <v>0</v>
      </c>
      <c r="F4269">
        <v>72</v>
      </c>
      <c r="G4269">
        <v>1</v>
      </c>
      <c r="H4269" t="s">
        <v>22</v>
      </c>
      <c r="I4269" t="s">
        <v>25</v>
      </c>
      <c r="J4269" t="s">
        <v>22</v>
      </c>
      <c r="K4269" t="s">
        <v>22</v>
      </c>
      <c r="L4269" t="s">
        <v>22</v>
      </c>
      <c r="M4269" t="s">
        <v>22</v>
      </c>
      <c r="N4269" t="s">
        <v>22</v>
      </c>
      <c r="O4269" t="s">
        <v>22</v>
      </c>
      <c r="P4269" t="s">
        <v>45</v>
      </c>
      <c r="Q4269">
        <v>1</v>
      </c>
      <c r="R4269" t="s">
        <v>33</v>
      </c>
      <c r="S4269">
        <v>91.15</v>
      </c>
      <c r="T4269">
        <v>6637.9</v>
      </c>
      <c r="U4269">
        <v>0</v>
      </c>
    </row>
    <row r="4270" spans="1:21" x14ac:dyDescent="0.25">
      <c r="A4270" t="s">
        <v>4302</v>
      </c>
      <c r="B4270">
        <v>1</v>
      </c>
      <c r="C4270">
        <v>0</v>
      </c>
      <c r="D4270">
        <v>1</v>
      </c>
      <c r="E4270">
        <v>1</v>
      </c>
      <c r="F4270">
        <v>35</v>
      </c>
      <c r="G4270">
        <v>1</v>
      </c>
      <c r="H4270" t="s">
        <v>23</v>
      </c>
      <c r="I4270" t="s">
        <v>35</v>
      </c>
      <c r="J4270" t="s">
        <v>23</v>
      </c>
      <c r="K4270" t="s">
        <v>22</v>
      </c>
      <c r="L4270" t="s">
        <v>23</v>
      </c>
      <c r="M4270" t="s">
        <v>22</v>
      </c>
      <c r="N4270" t="s">
        <v>22</v>
      </c>
      <c r="O4270" t="s">
        <v>23</v>
      </c>
      <c r="P4270" t="s">
        <v>29</v>
      </c>
      <c r="Q4270">
        <v>1</v>
      </c>
      <c r="R4270" t="s">
        <v>27</v>
      </c>
      <c r="S4270">
        <v>89.7</v>
      </c>
      <c r="T4270">
        <v>3165.6</v>
      </c>
      <c r="U4270">
        <v>0</v>
      </c>
    </row>
    <row r="4271" spans="1:21" x14ac:dyDescent="0.25">
      <c r="A4271" t="s">
        <v>4303</v>
      </c>
      <c r="B4271">
        <v>1</v>
      </c>
      <c r="C4271">
        <v>0</v>
      </c>
      <c r="D4271">
        <v>1</v>
      </c>
      <c r="E4271">
        <v>0</v>
      </c>
      <c r="F4271">
        <v>17</v>
      </c>
      <c r="G4271">
        <v>1</v>
      </c>
      <c r="H4271" t="s">
        <v>22</v>
      </c>
      <c r="I4271" t="s">
        <v>35</v>
      </c>
      <c r="J4271" t="s">
        <v>22</v>
      </c>
      <c r="K4271" t="s">
        <v>22</v>
      </c>
      <c r="L4271" t="s">
        <v>22</v>
      </c>
      <c r="M4271" t="s">
        <v>23</v>
      </c>
      <c r="N4271" t="s">
        <v>23</v>
      </c>
      <c r="O4271" t="s">
        <v>23</v>
      </c>
      <c r="P4271" t="s">
        <v>26</v>
      </c>
      <c r="Q4271">
        <v>0</v>
      </c>
      <c r="R4271" t="s">
        <v>38</v>
      </c>
      <c r="S4271">
        <v>90.2</v>
      </c>
      <c r="T4271">
        <v>1454.15</v>
      </c>
      <c r="U4271">
        <v>1</v>
      </c>
    </row>
    <row r="4272" spans="1:21" x14ac:dyDescent="0.25">
      <c r="A4272" t="s">
        <v>4304</v>
      </c>
      <c r="B4272">
        <v>0</v>
      </c>
      <c r="C4272">
        <v>0</v>
      </c>
      <c r="D4272">
        <v>1</v>
      </c>
      <c r="E4272">
        <v>0</v>
      </c>
      <c r="F4272">
        <v>72</v>
      </c>
      <c r="G4272">
        <v>1</v>
      </c>
      <c r="H4272" t="s">
        <v>22</v>
      </c>
      <c r="I4272" t="s">
        <v>25</v>
      </c>
      <c r="J4272" t="s">
        <v>22</v>
      </c>
      <c r="K4272" t="s">
        <v>22</v>
      </c>
      <c r="L4272" t="s">
        <v>22</v>
      </c>
      <c r="M4272" t="s">
        <v>22</v>
      </c>
      <c r="N4272" t="s">
        <v>22</v>
      </c>
      <c r="O4272" t="s">
        <v>22</v>
      </c>
      <c r="P4272" t="s">
        <v>45</v>
      </c>
      <c r="Q4272">
        <v>1</v>
      </c>
      <c r="R4272" t="s">
        <v>27</v>
      </c>
      <c r="S4272">
        <v>92.4</v>
      </c>
      <c r="T4272">
        <v>6786.1</v>
      </c>
      <c r="U4272">
        <v>0</v>
      </c>
    </row>
    <row r="4273" spans="1:21" x14ac:dyDescent="0.25">
      <c r="A4273" t="s">
        <v>4305</v>
      </c>
      <c r="B4273">
        <v>0</v>
      </c>
      <c r="C4273">
        <v>0</v>
      </c>
      <c r="D4273">
        <v>1</v>
      </c>
      <c r="E4273">
        <v>1</v>
      </c>
      <c r="F4273">
        <v>28</v>
      </c>
      <c r="G4273">
        <v>1</v>
      </c>
      <c r="H4273" t="s">
        <v>23</v>
      </c>
      <c r="I4273" t="s">
        <v>23</v>
      </c>
      <c r="J4273" t="s">
        <v>44</v>
      </c>
      <c r="K4273" t="s">
        <v>44</v>
      </c>
      <c r="L4273" t="s">
        <v>44</v>
      </c>
      <c r="M4273" t="s">
        <v>44</v>
      </c>
      <c r="N4273" t="s">
        <v>44</v>
      </c>
      <c r="O4273" t="s">
        <v>44</v>
      </c>
      <c r="P4273" t="s">
        <v>29</v>
      </c>
      <c r="Q4273">
        <v>0</v>
      </c>
      <c r="R4273" t="s">
        <v>30</v>
      </c>
      <c r="S4273">
        <v>19.899999999999999</v>
      </c>
      <c r="T4273">
        <v>543</v>
      </c>
      <c r="U4273">
        <v>0</v>
      </c>
    </row>
    <row r="4274" spans="1:21" x14ac:dyDescent="0.25">
      <c r="A4274" t="s">
        <v>4306</v>
      </c>
      <c r="B4274">
        <v>1</v>
      </c>
      <c r="C4274">
        <v>0</v>
      </c>
      <c r="D4274">
        <v>1</v>
      </c>
      <c r="E4274">
        <v>0</v>
      </c>
      <c r="F4274">
        <v>56</v>
      </c>
      <c r="G4274">
        <v>1</v>
      </c>
      <c r="H4274" t="s">
        <v>22</v>
      </c>
      <c r="I4274" t="s">
        <v>23</v>
      </c>
      <c r="J4274" t="s">
        <v>44</v>
      </c>
      <c r="K4274" t="s">
        <v>44</v>
      </c>
      <c r="L4274" t="s">
        <v>44</v>
      </c>
      <c r="M4274" t="s">
        <v>44</v>
      </c>
      <c r="N4274" t="s">
        <v>44</v>
      </c>
      <c r="O4274" t="s">
        <v>44</v>
      </c>
      <c r="P4274" t="s">
        <v>45</v>
      </c>
      <c r="Q4274">
        <v>1</v>
      </c>
      <c r="R4274" t="s">
        <v>38</v>
      </c>
      <c r="S4274">
        <v>25.15</v>
      </c>
      <c r="T4274">
        <v>1327.15</v>
      </c>
      <c r="U4274">
        <v>1</v>
      </c>
    </row>
    <row r="4275" spans="1:21" x14ac:dyDescent="0.25">
      <c r="A4275" t="s">
        <v>4307</v>
      </c>
      <c r="B4275">
        <v>0</v>
      </c>
      <c r="C4275">
        <v>0</v>
      </c>
      <c r="D4275">
        <v>0</v>
      </c>
      <c r="E4275">
        <v>0</v>
      </c>
      <c r="F4275">
        <v>31</v>
      </c>
      <c r="G4275">
        <v>1</v>
      </c>
      <c r="H4275" t="s">
        <v>22</v>
      </c>
      <c r="I4275" t="s">
        <v>35</v>
      </c>
      <c r="J4275" t="s">
        <v>23</v>
      </c>
      <c r="K4275" t="s">
        <v>23</v>
      </c>
      <c r="L4275" t="s">
        <v>23</v>
      </c>
      <c r="M4275" t="s">
        <v>22</v>
      </c>
      <c r="N4275" t="s">
        <v>23</v>
      </c>
      <c r="O4275" t="s">
        <v>23</v>
      </c>
      <c r="P4275" t="s">
        <v>26</v>
      </c>
      <c r="Q4275">
        <v>1</v>
      </c>
      <c r="R4275" t="s">
        <v>38</v>
      </c>
      <c r="S4275">
        <v>79.849999999999994</v>
      </c>
      <c r="T4275">
        <v>2404.15</v>
      </c>
      <c r="U4275">
        <v>1</v>
      </c>
    </row>
    <row r="4276" spans="1:21" x14ac:dyDescent="0.25">
      <c r="A4276" t="s">
        <v>4308</v>
      </c>
      <c r="B4276">
        <v>1</v>
      </c>
      <c r="C4276">
        <v>0</v>
      </c>
      <c r="D4276">
        <v>0</v>
      </c>
      <c r="E4276">
        <v>0</v>
      </c>
      <c r="F4276">
        <v>45</v>
      </c>
      <c r="G4276">
        <v>1</v>
      </c>
      <c r="H4276" t="s">
        <v>23</v>
      </c>
      <c r="I4276" t="s">
        <v>23</v>
      </c>
      <c r="J4276" t="s">
        <v>44</v>
      </c>
      <c r="K4276" t="s">
        <v>44</v>
      </c>
      <c r="L4276" t="s">
        <v>44</v>
      </c>
      <c r="M4276" t="s">
        <v>44</v>
      </c>
      <c r="N4276" t="s">
        <v>44</v>
      </c>
      <c r="O4276" t="s">
        <v>44</v>
      </c>
      <c r="P4276" t="s">
        <v>29</v>
      </c>
      <c r="Q4276">
        <v>0</v>
      </c>
      <c r="R4276" t="s">
        <v>33</v>
      </c>
      <c r="S4276">
        <v>18.850000000000001</v>
      </c>
      <c r="T4276">
        <v>867.3</v>
      </c>
      <c r="U4276">
        <v>0</v>
      </c>
    </row>
    <row r="4277" spans="1:21" x14ac:dyDescent="0.25">
      <c r="A4277" t="s">
        <v>4309</v>
      </c>
      <c r="B4277">
        <v>0</v>
      </c>
      <c r="C4277">
        <v>0</v>
      </c>
      <c r="D4277">
        <v>0</v>
      </c>
      <c r="E4277">
        <v>0</v>
      </c>
      <c r="F4277">
        <v>1</v>
      </c>
      <c r="G4277">
        <v>1</v>
      </c>
      <c r="H4277" t="s">
        <v>22</v>
      </c>
      <c r="I4277" t="s">
        <v>23</v>
      </c>
      <c r="J4277" t="s">
        <v>44</v>
      </c>
      <c r="K4277" t="s">
        <v>44</v>
      </c>
      <c r="L4277" t="s">
        <v>44</v>
      </c>
      <c r="M4277" t="s">
        <v>44</v>
      </c>
      <c r="N4277" t="s">
        <v>44</v>
      </c>
      <c r="O4277" t="s">
        <v>44</v>
      </c>
      <c r="P4277" t="s">
        <v>26</v>
      </c>
      <c r="Q4277">
        <v>1</v>
      </c>
      <c r="R4277" t="s">
        <v>30</v>
      </c>
      <c r="S4277">
        <v>25.75</v>
      </c>
      <c r="T4277">
        <v>25.75</v>
      </c>
      <c r="U4277">
        <v>0</v>
      </c>
    </row>
    <row r="4278" spans="1:21" x14ac:dyDescent="0.25">
      <c r="A4278" t="s">
        <v>4310</v>
      </c>
      <c r="B4278">
        <v>0</v>
      </c>
      <c r="C4278">
        <v>0</v>
      </c>
      <c r="D4278">
        <v>0</v>
      </c>
      <c r="E4278">
        <v>0</v>
      </c>
      <c r="F4278">
        <v>2</v>
      </c>
      <c r="G4278">
        <v>1</v>
      </c>
      <c r="H4278" t="s">
        <v>23</v>
      </c>
      <c r="I4278" t="s">
        <v>25</v>
      </c>
      <c r="J4278" t="s">
        <v>23</v>
      </c>
      <c r="K4278" t="s">
        <v>22</v>
      </c>
      <c r="L4278" t="s">
        <v>23</v>
      </c>
      <c r="M4278" t="s">
        <v>23</v>
      </c>
      <c r="N4278" t="s">
        <v>23</v>
      </c>
      <c r="O4278" t="s">
        <v>23</v>
      </c>
      <c r="P4278" t="s">
        <v>26</v>
      </c>
      <c r="Q4278">
        <v>1</v>
      </c>
      <c r="R4278" t="s">
        <v>30</v>
      </c>
      <c r="S4278">
        <v>49.6</v>
      </c>
      <c r="T4278">
        <v>114.7</v>
      </c>
      <c r="U4278">
        <v>1</v>
      </c>
    </row>
    <row r="4279" spans="1:21" x14ac:dyDescent="0.25">
      <c r="A4279" t="s">
        <v>4311</v>
      </c>
      <c r="B4279">
        <v>0</v>
      </c>
      <c r="C4279">
        <v>0</v>
      </c>
      <c r="D4279">
        <v>0</v>
      </c>
      <c r="E4279">
        <v>0</v>
      </c>
      <c r="F4279">
        <v>6</v>
      </c>
      <c r="G4279">
        <v>1</v>
      </c>
      <c r="H4279" t="s">
        <v>23</v>
      </c>
      <c r="I4279" t="s">
        <v>23</v>
      </c>
      <c r="J4279" t="s">
        <v>44</v>
      </c>
      <c r="K4279" t="s">
        <v>44</v>
      </c>
      <c r="L4279" t="s">
        <v>44</v>
      </c>
      <c r="M4279" t="s">
        <v>44</v>
      </c>
      <c r="N4279" t="s">
        <v>44</v>
      </c>
      <c r="O4279" t="s">
        <v>44</v>
      </c>
      <c r="P4279" t="s">
        <v>26</v>
      </c>
      <c r="Q4279">
        <v>1</v>
      </c>
      <c r="R4279" t="s">
        <v>30</v>
      </c>
      <c r="S4279">
        <v>20.95</v>
      </c>
      <c r="T4279">
        <v>109.5</v>
      </c>
      <c r="U4279">
        <v>0</v>
      </c>
    </row>
    <row r="4280" spans="1:21" x14ac:dyDescent="0.25">
      <c r="A4280" t="s">
        <v>4312</v>
      </c>
      <c r="B4280">
        <v>0</v>
      </c>
      <c r="C4280">
        <v>0</v>
      </c>
      <c r="D4280">
        <v>1</v>
      </c>
      <c r="E4280">
        <v>0</v>
      </c>
      <c r="F4280">
        <v>48</v>
      </c>
      <c r="G4280">
        <v>1</v>
      </c>
      <c r="H4280" t="s">
        <v>23</v>
      </c>
      <c r="I4280" t="s">
        <v>35</v>
      </c>
      <c r="J4280" t="s">
        <v>23</v>
      </c>
      <c r="K4280" t="s">
        <v>22</v>
      </c>
      <c r="L4280" t="s">
        <v>22</v>
      </c>
      <c r="M4280" t="s">
        <v>23</v>
      </c>
      <c r="N4280" t="s">
        <v>22</v>
      </c>
      <c r="O4280" t="s">
        <v>22</v>
      </c>
      <c r="P4280" t="s">
        <v>29</v>
      </c>
      <c r="Q4280">
        <v>1</v>
      </c>
      <c r="R4280" t="s">
        <v>27</v>
      </c>
      <c r="S4280">
        <v>97.05</v>
      </c>
      <c r="T4280">
        <v>4692.95</v>
      </c>
      <c r="U4280">
        <v>0</v>
      </c>
    </row>
    <row r="4281" spans="1:21" x14ac:dyDescent="0.25">
      <c r="A4281" t="s">
        <v>4313</v>
      </c>
      <c r="B4281">
        <v>1</v>
      </c>
      <c r="C4281">
        <v>0</v>
      </c>
      <c r="D4281">
        <v>1</v>
      </c>
      <c r="E4281">
        <v>1</v>
      </c>
      <c r="F4281">
        <v>25</v>
      </c>
      <c r="G4281">
        <v>1</v>
      </c>
      <c r="H4281" t="s">
        <v>22</v>
      </c>
      <c r="I4281" t="s">
        <v>23</v>
      </c>
      <c r="J4281" t="s">
        <v>44</v>
      </c>
      <c r="K4281" t="s">
        <v>44</v>
      </c>
      <c r="L4281" t="s">
        <v>44</v>
      </c>
      <c r="M4281" t="s">
        <v>44</v>
      </c>
      <c r="N4281" t="s">
        <v>44</v>
      </c>
      <c r="O4281" t="s">
        <v>44</v>
      </c>
      <c r="P4281" t="s">
        <v>26</v>
      </c>
      <c r="Q4281">
        <v>1</v>
      </c>
      <c r="R4281" t="s">
        <v>33</v>
      </c>
      <c r="S4281">
        <v>25.4</v>
      </c>
      <c r="T4281">
        <v>546.85</v>
      </c>
      <c r="U4281">
        <v>0</v>
      </c>
    </row>
    <row r="4282" spans="1:21" x14ac:dyDescent="0.25">
      <c r="A4282" t="s">
        <v>4314</v>
      </c>
      <c r="B4282">
        <v>1</v>
      </c>
      <c r="C4282">
        <v>0</v>
      </c>
      <c r="D4282">
        <v>1</v>
      </c>
      <c r="E4282">
        <v>1</v>
      </c>
      <c r="F4282">
        <v>64</v>
      </c>
      <c r="G4282">
        <v>1</v>
      </c>
      <c r="H4282" t="s">
        <v>23</v>
      </c>
      <c r="I4282" t="s">
        <v>23</v>
      </c>
      <c r="J4282" t="s">
        <v>44</v>
      </c>
      <c r="K4282" t="s">
        <v>44</v>
      </c>
      <c r="L4282" t="s">
        <v>44</v>
      </c>
      <c r="M4282" t="s">
        <v>44</v>
      </c>
      <c r="N4282" t="s">
        <v>44</v>
      </c>
      <c r="O4282" t="s">
        <v>44</v>
      </c>
      <c r="P4282" t="s">
        <v>45</v>
      </c>
      <c r="Q4282">
        <v>1</v>
      </c>
      <c r="R4282" t="s">
        <v>33</v>
      </c>
      <c r="S4282">
        <v>19.7</v>
      </c>
      <c r="T4282">
        <v>1274.05</v>
      </c>
      <c r="U4282">
        <v>0</v>
      </c>
    </row>
    <row r="4283" spans="1:21" x14ac:dyDescent="0.25">
      <c r="A4283" t="s">
        <v>4315</v>
      </c>
      <c r="B4283">
        <v>1</v>
      </c>
      <c r="C4283">
        <v>0</v>
      </c>
      <c r="D4283">
        <v>0</v>
      </c>
      <c r="E4283">
        <v>0</v>
      </c>
      <c r="F4283">
        <v>50</v>
      </c>
      <c r="G4283">
        <v>0</v>
      </c>
      <c r="H4283" t="s">
        <v>24</v>
      </c>
      <c r="I4283" t="s">
        <v>25</v>
      </c>
      <c r="J4283" t="s">
        <v>22</v>
      </c>
      <c r="K4283" t="s">
        <v>22</v>
      </c>
      <c r="L4283" t="s">
        <v>23</v>
      </c>
      <c r="M4283" t="s">
        <v>23</v>
      </c>
      <c r="N4283" t="s">
        <v>23</v>
      </c>
      <c r="O4283" t="s">
        <v>23</v>
      </c>
      <c r="P4283" t="s">
        <v>26</v>
      </c>
      <c r="Q4283">
        <v>1</v>
      </c>
      <c r="R4283" t="s">
        <v>30</v>
      </c>
      <c r="S4283">
        <v>35</v>
      </c>
      <c r="T4283">
        <v>1782.4</v>
      </c>
      <c r="U4283">
        <v>0</v>
      </c>
    </row>
    <row r="4284" spans="1:21" x14ac:dyDescent="0.25">
      <c r="A4284" t="s">
        <v>4316</v>
      </c>
      <c r="B4284">
        <v>0</v>
      </c>
      <c r="C4284">
        <v>0</v>
      </c>
      <c r="D4284">
        <v>1</v>
      </c>
      <c r="E4284">
        <v>1</v>
      </c>
      <c r="F4284">
        <v>52</v>
      </c>
      <c r="G4284">
        <v>1</v>
      </c>
      <c r="H4284" t="s">
        <v>22</v>
      </c>
      <c r="I4284" t="s">
        <v>35</v>
      </c>
      <c r="J4284" t="s">
        <v>23</v>
      </c>
      <c r="K4284" t="s">
        <v>23</v>
      </c>
      <c r="L4284" t="s">
        <v>22</v>
      </c>
      <c r="M4284" t="s">
        <v>23</v>
      </c>
      <c r="N4284" t="s">
        <v>22</v>
      </c>
      <c r="O4284" t="s">
        <v>22</v>
      </c>
      <c r="P4284" t="s">
        <v>29</v>
      </c>
      <c r="Q4284">
        <v>0</v>
      </c>
      <c r="R4284" t="s">
        <v>33</v>
      </c>
      <c r="S4284">
        <v>101.25</v>
      </c>
      <c r="T4284">
        <v>5301.1</v>
      </c>
      <c r="U4284">
        <v>0</v>
      </c>
    </row>
    <row r="4285" spans="1:21" x14ac:dyDescent="0.25">
      <c r="A4285" t="s">
        <v>4317</v>
      </c>
      <c r="B4285">
        <v>1</v>
      </c>
      <c r="C4285">
        <v>1</v>
      </c>
      <c r="D4285">
        <v>1</v>
      </c>
      <c r="E4285">
        <v>0</v>
      </c>
      <c r="F4285">
        <v>4</v>
      </c>
      <c r="G4285">
        <v>1</v>
      </c>
      <c r="H4285" t="s">
        <v>23</v>
      </c>
      <c r="I4285" t="s">
        <v>35</v>
      </c>
      <c r="J4285" t="s">
        <v>23</v>
      </c>
      <c r="K4285" t="s">
        <v>23</v>
      </c>
      <c r="L4285" t="s">
        <v>23</v>
      </c>
      <c r="M4285" t="s">
        <v>23</v>
      </c>
      <c r="N4285" t="s">
        <v>23</v>
      </c>
      <c r="O4285" t="s">
        <v>23</v>
      </c>
      <c r="P4285" t="s">
        <v>26</v>
      </c>
      <c r="Q4285">
        <v>1</v>
      </c>
      <c r="R4285" t="s">
        <v>27</v>
      </c>
      <c r="S4285">
        <v>70.2</v>
      </c>
      <c r="T4285">
        <v>280.35000000000002</v>
      </c>
      <c r="U4285">
        <v>0</v>
      </c>
    </row>
    <row r="4286" spans="1:21" x14ac:dyDescent="0.25">
      <c r="A4286" t="s">
        <v>4318</v>
      </c>
      <c r="B4286">
        <v>0</v>
      </c>
      <c r="C4286">
        <v>1</v>
      </c>
      <c r="D4286">
        <v>0</v>
      </c>
      <c r="E4286">
        <v>0</v>
      </c>
      <c r="F4286">
        <v>32</v>
      </c>
      <c r="G4286">
        <v>1</v>
      </c>
      <c r="H4286" t="s">
        <v>23</v>
      </c>
      <c r="I4286" t="s">
        <v>35</v>
      </c>
      <c r="J4286" t="s">
        <v>23</v>
      </c>
      <c r="K4286" t="s">
        <v>23</v>
      </c>
      <c r="L4286" t="s">
        <v>23</v>
      </c>
      <c r="M4286" t="s">
        <v>23</v>
      </c>
      <c r="N4286" t="s">
        <v>22</v>
      </c>
      <c r="O4286" t="s">
        <v>22</v>
      </c>
      <c r="P4286" t="s">
        <v>26</v>
      </c>
      <c r="Q4286">
        <v>0</v>
      </c>
      <c r="R4286" t="s">
        <v>27</v>
      </c>
      <c r="S4286">
        <v>90.95</v>
      </c>
      <c r="T4286">
        <v>2897.95</v>
      </c>
      <c r="U4286">
        <v>0</v>
      </c>
    </row>
    <row r="4287" spans="1:21" x14ac:dyDescent="0.25">
      <c r="A4287" t="s">
        <v>4319</v>
      </c>
      <c r="B4287">
        <v>1</v>
      </c>
      <c r="C4287">
        <v>0</v>
      </c>
      <c r="D4287">
        <v>1</v>
      </c>
      <c r="E4287">
        <v>1</v>
      </c>
      <c r="F4287">
        <v>45</v>
      </c>
      <c r="G4287">
        <v>1</v>
      </c>
      <c r="H4287" t="s">
        <v>22</v>
      </c>
      <c r="I4287" t="s">
        <v>25</v>
      </c>
      <c r="J4287" t="s">
        <v>22</v>
      </c>
      <c r="K4287" t="s">
        <v>22</v>
      </c>
      <c r="L4287" t="s">
        <v>23</v>
      </c>
      <c r="M4287" t="s">
        <v>22</v>
      </c>
      <c r="N4287" t="s">
        <v>22</v>
      </c>
      <c r="O4287" t="s">
        <v>23</v>
      </c>
      <c r="P4287" t="s">
        <v>45</v>
      </c>
      <c r="Q4287">
        <v>0</v>
      </c>
      <c r="R4287" t="s">
        <v>38</v>
      </c>
      <c r="S4287">
        <v>73.849999999999994</v>
      </c>
      <c r="T4287">
        <v>3371</v>
      </c>
      <c r="U4287">
        <v>0</v>
      </c>
    </row>
    <row r="4288" spans="1:21" x14ac:dyDescent="0.25">
      <c r="A4288" t="s">
        <v>4320</v>
      </c>
      <c r="B4288">
        <v>1</v>
      </c>
      <c r="C4288">
        <v>0</v>
      </c>
      <c r="D4288">
        <v>1</v>
      </c>
      <c r="E4288">
        <v>0</v>
      </c>
      <c r="F4288">
        <v>9</v>
      </c>
      <c r="G4288">
        <v>1</v>
      </c>
      <c r="H4288" t="s">
        <v>22</v>
      </c>
      <c r="I4288" t="s">
        <v>35</v>
      </c>
      <c r="J4288" t="s">
        <v>22</v>
      </c>
      <c r="K4288" t="s">
        <v>23</v>
      </c>
      <c r="L4288" t="s">
        <v>23</v>
      </c>
      <c r="M4288" t="s">
        <v>23</v>
      </c>
      <c r="N4288" t="s">
        <v>23</v>
      </c>
      <c r="O4288" t="s">
        <v>22</v>
      </c>
      <c r="P4288" t="s">
        <v>26</v>
      </c>
      <c r="Q4288">
        <v>1</v>
      </c>
      <c r="R4288" t="s">
        <v>27</v>
      </c>
      <c r="S4288">
        <v>88.05</v>
      </c>
      <c r="T4288">
        <v>801.3</v>
      </c>
      <c r="U4288">
        <v>0</v>
      </c>
    </row>
    <row r="4289" spans="1:21" x14ac:dyDescent="0.25">
      <c r="A4289" t="s">
        <v>4321</v>
      </c>
      <c r="B4289">
        <v>0</v>
      </c>
      <c r="C4289">
        <v>1</v>
      </c>
      <c r="D4289">
        <v>1</v>
      </c>
      <c r="E4289">
        <v>0</v>
      </c>
      <c r="F4289">
        <v>66</v>
      </c>
      <c r="G4289">
        <v>1</v>
      </c>
      <c r="H4289" t="s">
        <v>22</v>
      </c>
      <c r="I4289" t="s">
        <v>35</v>
      </c>
      <c r="J4289" t="s">
        <v>23</v>
      </c>
      <c r="K4289" t="s">
        <v>23</v>
      </c>
      <c r="L4289" t="s">
        <v>22</v>
      </c>
      <c r="M4289" t="s">
        <v>22</v>
      </c>
      <c r="N4289" t="s">
        <v>22</v>
      </c>
      <c r="O4289" t="s">
        <v>22</v>
      </c>
      <c r="P4289" t="s">
        <v>29</v>
      </c>
      <c r="Q4289">
        <v>1</v>
      </c>
      <c r="R4289" t="s">
        <v>38</v>
      </c>
      <c r="S4289">
        <v>105.95</v>
      </c>
      <c r="T4289">
        <v>6975.25</v>
      </c>
      <c r="U4289">
        <v>1</v>
      </c>
    </row>
    <row r="4290" spans="1:21" x14ac:dyDescent="0.25">
      <c r="A4290" t="s">
        <v>4322</v>
      </c>
      <c r="B4290">
        <v>1</v>
      </c>
      <c r="C4290">
        <v>0</v>
      </c>
      <c r="D4290">
        <v>0</v>
      </c>
      <c r="E4290">
        <v>1</v>
      </c>
      <c r="F4290">
        <v>3</v>
      </c>
      <c r="G4290">
        <v>1</v>
      </c>
      <c r="H4290" t="s">
        <v>22</v>
      </c>
      <c r="I4290" t="s">
        <v>35</v>
      </c>
      <c r="J4290" t="s">
        <v>23</v>
      </c>
      <c r="K4290" t="s">
        <v>23</v>
      </c>
      <c r="L4290" t="s">
        <v>22</v>
      </c>
      <c r="M4290" t="s">
        <v>23</v>
      </c>
      <c r="N4290" t="s">
        <v>23</v>
      </c>
      <c r="O4290" t="s">
        <v>22</v>
      </c>
      <c r="P4290" t="s">
        <v>26</v>
      </c>
      <c r="Q4290">
        <v>0</v>
      </c>
      <c r="R4290" t="s">
        <v>27</v>
      </c>
      <c r="S4290">
        <v>91.85</v>
      </c>
      <c r="T4290">
        <v>257.05</v>
      </c>
      <c r="U4290">
        <v>1</v>
      </c>
    </row>
    <row r="4291" spans="1:21" x14ac:dyDescent="0.25">
      <c r="A4291" t="s">
        <v>4323</v>
      </c>
      <c r="B4291">
        <v>0</v>
      </c>
      <c r="C4291">
        <v>0</v>
      </c>
      <c r="D4291">
        <v>0</v>
      </c>
      <c r="E4291">
        <v>0</v>
      </c>
      <c r="F4291">
        <v>54</v>
      </c>
      <c r="G4291">
        <v>1</v>
      </c>
      <c r="H4291" t="s">
        <v>23</v>
      </c>
      <c r="I4291" t="s">
        <v>23</v>
      </c>
      <c r="J4291" t="s">
        <v>44</v>
      </c>
      <c r="K4291" t="s">
        <v>44</v>
      </c>
      <c r="L4291" t="s">
        <v>44</v>
      </c>
      <c r="M4291" t="s">
        <v>44</v>
      </c>
      <c r="N4291" t="s">
        <v>44</v>
      </c>
      <c r="O4291" t="s">
        <v>44</v>
      </c>
      <c r="P4291" t="s">
        <v>45</v>
      </c>
      <c r="Q4291">
        <v>0</v>
      </c>
      <c r="R4291" t="s">
        <v>30</v>
      </c>
      <c r="S4291">
        <v>20.100000000000001</v>
      </c>
      <c r="T4291">
        <v>1079.45</v>
      </c>
      <c r="U4291">
        <v>0</v>
      </c>
    </row>
    <row r="4292" spans="1:21" x14ac:dyDescent="0.25">
      <c r="A4292" t="s">
        <v>4324</v>
      </c>
      <c r="B4292">
        <v>0</v>
      </c>
      <c r="C4292">
        <v>0</v>
      </c>
      <c r="D4292">
        <v>1</v>
      </c>
      <c r="E4292">
        <v>1</v>
      </c>
      <c r="F4292">
        <v>1</v>
      </c>
      <c r="G4292">
        <v>0</v>
      </c>
      <c r="H4292" t="s">
        <v>24</v>
      </c>
      <c r="I4292" t="s">
        <v>25</v>
      </c>
      <c r="J4292" t="s">
        <v>23</v>
      </c>
      <c r="K4292" t="s">
        <v>23</v>
      </c>
      <c r="L4292" t="s">
        <v>23</v>
      </c>
      <c r="M4292" t="s">
        <v>22</v>
      </c>
      <c r="N4292" t="s">
        <v>22</v>
      </c>
      <c r="O4292" t="s">
        <v>23</v>
      </c>
      <c r="P4292" t="s">
        <v>26</v>
      </c>
      <c r="Q4292">
        <v>0</v>
      </c>
      <c r="R4292" t="s">
        <v>27</v>
      </c>
      <c r="S4292">
        <v>40.1</v>
      </c>
      <c r="T4292">
        <v>40.1</v>
      </c>
      <c r="U4292">
        <v>1</v>
      </c>
    </row>
    <row r="4293" spans="1:21" x14ac:dyDescent="0.25">
      <c r="A4293" t="s">
        <v>4325</v>
      </c>
      <c r="B4293">
        <v>0</v>
      </c>
      <c r="C4293">
        <v>0</v>
      </c>
      <c r="D4293">
        <v>1</v>
      </c>
      <c r="E4293">
        <v>1</v>
      </c>
      <c r="F4293">
        <v>64</v>
      </c>
      <c r="G4293">
        <v>1</v>
      </c>
      <c r="H4293" t="s">
        <v>22</v>
      </c>
      <c r="I4293" t="s">
        <v>35</v>
      </c>
      <c r="J4293" t="s">
        <v>22</v>
      </c>
      <c r="K4293" t="s">
        <v>22</v>
      </c>
      <c r="L4293" t="s">
        <v>23</v>
      </c>
      <c r="M4293" t="s">
        <v>22</v>
      </c>
      <c r="N4293" t="s">
        <v>22</v>
      </c>
      <c r="O4293" t="s">
        <v>22</v>
      </c>
      <c r="P4293" t="s">
        <v>45</v>
      </c>
      <c r="Q4293">
        <v>0</v>
      </c>
      <c r="R4293" t="s">
        <v>33</v>
      </c>
      <c r="S4293">
        <v>110.3</v>
      </c>
      <c r="T4293">
        <v>6997.3</v>
      </c>
      <c r="U4293">
        <v>0</v>
      </c>
    </row>
    <row r="4294" spans="1:21" x14ac:dyDescent="0.25">
      <c r="A4294" t="s">
        <v>4326</v>
      </c>
      <c r="B4294">
        <v>0</v>
      </c>
      <c r="C4294">
        <v>1</v>
      </c>
      <c r="D4294">
        <v>0</v>
      </c>
      <c r="E4294">
        <v>0</v>
      </c>
      <c r="F4294">
        <v>31</v>
      </c>
      <c r="G4294">
        <v>1</v>
      </c>
      <c r="H4294" t="s">
        <v>22</v>
      </c>
      <c r="I4294" t="s">
        <v>35</v>
      </c>
      <c r="J4294" t="s">
        <v>23</v>
      </c>
      <c r="K4294" t="s">
        <v>23</v>
      </c>
      <c r="L4294" t="s">
        <v>23</v>
      </c>
      <c r="M4294" t="s">
        <v>23</v>
      </c>
      <c r="N4294" t="s">
        <v>23</v>
      </c>
      <c r="O4294" t="s">
        <v>23</v>
      </c>
      <c r="P4294" t="s">
        <v>26</v>
      </c>
      <c r="Q4294">
        <v>1</v>
      </c>
      <c r="R4294" t="s">
        <v>27</v>
      </c>
      <c r="S4294">
        <v>73.900000000000006</v>
      </c>
      <c r="T4294">
        <v>2217.15</v>
      </c>
      <c r="U4294">
        <v>1</v>
      </c>
    </row>
    <row r="4295" spans="1:21" x14ac:dyDescent="0.25">
      <c r="A4295" t="s">
        <v>4327</v>
      </c>
      <c r="B4295">
        <v>0</v>
      </c>
      <c r="C4295">
        <v>0</v>
      </c>
      <c r="D4295">
        <v>0</v>
      </c>
      <c r="E4295">
        <v>0</v>
      </c>
      <c r="F4295">
        <v>14</v>
      </c>
      <c r="G4295">
        <v>1</v>
      </c>
      <c r="H4295" t="s">
        <v>23</v>
      </c>
      <c r="I4295" t="s">
        <v>35</v>
      </c>
      <c r="J4295" t="s">
        <v>23</v>
      </c>
      <c r="K4295" t="s">
        <v>23</v>
      </c>
      <c r="L4295" t="s">
        <v>23</v>
      </c>
      <c r="M4295" t="s">
        <v>23</v>
      </c>
      <c r="N4295" t="s">
        <v>22</v>
      </c>
      <c r="O4295" t="s">
        <v>22</v>
      </c>
      <c r="P4295" t="s">
        <v>26</v>
      </c>
      <c r="Q4295">
        <v>1</v>
      </c>
      <c r="R4295" t="s">
        <v>30</v>
      </c>
      <c r="S4295">
        <v>89.8</v>
      </c>
      <c r="T4295">
        <v>1129.0999999999999</v>
      </c>
      <c r="U4295">
        <v>1</v>
      </c>
    </row>
    <row r="4296" spans="1:21" x14ac:dyDescent="0.25">
      <c r="A4296" t="s">
        <v>4328</v>
      </c>
      <c r="B4296">
        <v>0</v>
      </c>
      <c r="C4296">
        <v>0</v>
      </c>
      <c r="D4296">
        <v>0</v>
      </c>
      <c r="E4296">
        <v>0</v>
      </c>
      <c r="F4296">
        <v>12</v>
      </c>
      <c r="G4296">
        <v>1</v>
      </c>
      <c r="H4296" t="s">
        <v>23</v>
      </c>
      <c r="I4296" t="s">
        <v>35</v>
      </c>
      <c r="J4296" t="s">
        <v>22</v>
      </c>
      <c r="K4296" t="s">
        <v>23</v>
      </c>
      <c r="L4296" t="s">
        <v>23</v>
      </c>
      <c r="M4296" t="s">
        <v>23</v>
      </c>
      <c r="N4296" t="s">
        <v>22</v>
      </c>
      <c r="O4296" t="s">
        <v>23</v>
      </c>
      <c r="P4296" t="s">
        <v>29</v>
      </c>
      <c r="Q4296">
        <v>1</v>
      </c>
      <c r="R4296" t="s">
        <v>38</v>
      </c>
      <c r="S4296">
        <v>85.15</v>
      </c>
      <c r="T4296">
        <v>979.05</v>
      </c>
      <c r="U4296">
        <v>0</v>
      </c>
    </row>
    <row r="4297" spans="1:21" x14ac:dyDescent="0.25">
      <c r="A4297" t="s">
        <v>4329</v>
      </c>
      <c r="B4297">
        <v>1</v>
      </c>
      <c r="C4297">
        <v>1</v>
      </c>
      <c r="D4297">
        <v>1</v>
      </c>
      <c r="E4297">
        <v>0</v>
      </c>
      <c r="F4297">
        <v>67</v>
      </c>
      <c r="G4297">
        <v>1</v>
      </c>
      <c r="H4297" t="s">
        <v>23</v>
      </c>
      <c r="I4297" t="s">
        <v>25</v>
      </c>
      <c r="J4297" t="s">
        <v>22</v>
      </c>
      <c r="K4297" t="s">
        <v>22</v>
      </c>
      <c r="L4297" t="s">
        <v>23</v>
      </c>
      <c r="M4297" t="s">
        <v>22</v>
      </c>
      <c r="N4297" t="s">
        <v>23</v>
      </c>
      <c r="O4297" t="s">
        <v>23</v>
      </c>
      <c r="P4297" t="s">
        <v>29</v>
      </c>
      <c r="Q4297">
        <v>1</v>
      </c>
      <c r="R4297" t="s">
        <v>33</v>
      </c>
      <c r="S4297">
        <v>60.95</v>
      </c>
      <c r="T4297">
        <v>4119.3999999999996</v>
      </c>
      <c r="U4297">
        <v>0</v>
      </c>
    </row>
    <row r="4298" spans="1:21" x14ac:dyDescent="0.25">
      <c r="A4298" t="s">
        <v>4330</v>
      </c>
      <c r="B4298">
        <v>0</v>
      </c>
      <c r="C4298">
        <v>0</v>
      </c>
      <c r="D4298">
        <v>1</v>
      </c>
      <c r="E4298">
        <v>1</v>
      </c>
      <c r="F4298">
        <v>35</v>
      </c>
      <c r="G4298">
        <v>1</v>
      </c>
      <c r="H4298" t="s">
        <v>22</v>
      </c>
      <c r="I4298" t="s">
        <v>25</v>
      </c>
      <c r="J4298" t="s">
        <v>22</v>
      </c>
      <c r="K4298" t="s">
        <v>23</v>
      </c>
      <c r="L4298" t="s">
        <v>22</v>
      </c>
      <c r="M4298" t="s">
        <v>22</v>
      </c>
      <c r="N4298" t="s">
        <v>22</v>
      </c>
      <c r="O4298" t="s">
        <v>23</v>
      </c>
      <c r="P4298" t="s">
        <v>26</v>
      </c>
      <c r="Q4298">
        <v>0</v>
      </c>
      <c r="R4298" t="s">
        <v>27</v>
      </c>
      <c r="S4298">
        <v>72.25</v>
      </c>
      <c r="T4298">
        <v>2568.5500000000002</v>
      </c>
      <c r="U4298">
        <v>1</v>
      </c>
    </row>
    <row r="4299" spans="1:21" x14ac:dyDescent="0.25">
      <c r="A4299" t="s">
        <v>4331</v>
      </c>
      <c r="B4299">
        <v>0</v>
      </c>
      <c r="C4299">
        <v>0</v>
      </c>
      <c r="D4299">
        <v>0</v>
      </c>
      <c r="E4299">
        <v>0</v>
      </c>
      <c r="F4299">
        <v>45</v>
      </c>
      <c r="G4299">
        <v>1</v>
      </c>
      <c r="H4299" t="s">
        <v>22</v>
      </c>
      <c r="I4299" t="s">
        <v>25</v>
      </c>
      <c r="J4299" t="s">
        <v>22</v>
      </c>
      <c r="K4299" t="s">
        <v>23</v>
      </c>
      <c r="L4299" t="s">
        <v>23</v>
      </c>
      <c r="M4299" t="s">
        <v>22</v>
      </c>
      <c r="N4299" t="s">
        <v>23</v>
      </c>
      <c r="O4299" t="s">
        <v>22</v>
      </c>
      <c r="P4299" t="s">
        <v>45</v>
      </c>
      <c r="Q4299">
        <v>0</v>
      </c>
      <c r="R4299" t="s">
        <v>30</v>
      </c>
      <c r="S4299">
        <v>73.55</v>
      </c>
      <c r="T4299">
        <v>3349.1</v>
      </c>
      <c r="U4299">
        <v>0</v>
      </c>
    </row>
    <row r="4300" spans="1:21" x14ac:dyDescent="0.25">
      <c r="A4300" t="s">
        <v>4332</v>
      </c>
      <c r="B4300">
        <v>1</v>
      </c>
      <c r="C4300">
        <v>0</v>
      </c>
      <c r="D4300">
        <v>0</v>
      </c>
      <c r="E4300">
        <v>0</v>
      </c>
      <c r="F4300">
        <v>10</v>
      </c>
      <c r="G4300">
        <v>1</v>
      </c>
      <c r="H4300" t="s">
        <v>23</v>
      </c>
      <c r="I4300" t="s">
        <v>25</v>
      </c>
      <c r="J4300" t="s">
        <v>23</v>
      </c>
      <c r="K4300" t="s">
        <v>23</v>
      </c>
      <c r="L4300" t="s">
        <v>23</v>
      </c>
      <c r="M4300" t="s">
        <v>23</v>
      </c>
      <c r="N4300" t="s">
        <v>23</v>
      </c>
      <c r="O4300" t="s">
        <v>23</v>
      </c>
      <c r="P4300" t="s">
        <v>26</v>
      </c>
      <c r="Q4300">
        <v>0</v>
      </c>
      <c r="R4300" t="s">
        <v>30</v>
      </c>
      <c r="S4300">
        <v>46</v>
      </c>
      <c r="T4300">
        <v>492.1</v>
      </c>
      <c r="U4300">
        <v>0</v>
      </c>
    </row>
    <row r="4301" spans="1:21" x14ac:dyDescent="0.25">
      <c r="A4301" t="s">
        <v>4333</v>
      </c>
      <c r="B4301">
        <v>0</v>
      </c>
      <c r="C4301">
        <v>1</v>
      </c>
      <c r="D4301">
        <v>0</v>
      </c>
      <c r="E4301">
        <v>0</v>
      </c>
      <c r="F4301">
        <v>29</v>
      </c>
      <c r="G4301">
        <v>1</v>
      </c>
      <c r="H4301" t="s">
        <v>22</v>
      </c>
      <c r="I4301" t="s">
        <v>25</v>
      </c>
      <c r="J4301" t="s">
        <v>22</v>
      </c>
      <c r="K4301" t="s">
        <v>22</v>
      </c>
      <c r="L4301" t="s">
        <v>23</v>
      </c>
      <c r="M4301" t="s">
        <v>23</v>
      </c>
      <c r="N4301" t="s">
        <v>23</v>
      </c>
      <c r="O4301" t="s">
        <v>23</v>
      </c>
      <c r="P4301" t="s">
        <v>26</v>
      </c>
      <c r="Q4301">
        <v>1</v>
      </c>
      <c r="R4301" t="s">
        <v>33</v>
      </c>
      <c r="S4301">
        <v>58.55</v>
      </c>
      <c r="T4301">
        <v>1718.95</v>
      </c>
      <c r="U4301">
        <v>0</v>
      </c>
    </row>
    <row r="4302" spans="1:21" x14ac:dyDescent="0.25">
      <c r="A4302" t="s">
        <v>4334</v>
      </c>
      <c r="B4302">
        <v>0</v>
      </c>
      <c r="C4302">
        <v>0</v>
      </c>
      <c r="D4302">
        <v>0</v>
      </c>
      <c r="E4302">
        <v>0</v>
      </c>
      <c r="F4302">
        <v>24</v>
      </c>
      <c r="G4302">
        <v>1</v>
      </c>
      <c r="H4302" t="s">
        <v>22</v>
      </c>
      <c r="I4302" t="s">
        <v>23</v>
      </c>
      <c r="J4302" t="s">
        <v>44</v>
      </c>
      <c r="K4302" t="s">
        <v>44</v>
      </c>
      <c r="L4302" t="s">
        <v>44</v>
      </c>
      <c r="M4302" t="s">
        <v>44</v>
      </c>
      <c r="N4302" t="s">
        <v>44</v>
      </c>
      <c r="O4302" t="s">
        <v>44</v>
      </c>
      <c r="P4302" t="s">
        <v>29</v>
      </c>
      <c r="Q4302">
        <v>0</v>
      </c>
      <c r="R4302" t="s">
        <v>33</v>
      </c>
      <c r="S4302">
        <v>24.6</v>
      </c>
      <c r="T4302">
        <v>605.25</v>
      </c>
      <c r="U4302">
        <v>0</v>
      </c>
    </row>
    <row r="4303" spans="1:21" x14ac:dyDescent="0.25">
      <c r="A4303" t="s">
        <v>4335</v>
      </c>
      <c r="B4303">
        <v>1</v>
      </c>
      <c r="C4303">
        <v>0</v>
      </c>
      <c r="D4303">
        <v>1</v>
      </c>
      <c r="E4303">
        <v>1</v>
      </c>
      <c r="F4303">
        <v>66</v>
      </c>
      <c r="G4303">
        <v>1</v>
      </c>
      <c r="H4303" t="s">
        <v>23</v>
      </c>
      <c r="I4303" t="s">
        <v>23</v>
      </c>
      <c r="J4303" t="s">
        <v>44</v>
      </c>
      <c r="K4303" t="s">
        <v>44</v>
      </c>
      <c r="L4303" t="s">
        <v>44</v>
      </c>
      <c r="M4303" t="s">
        <v>44</v>
      </c>
      <c r="N4303" t="s">
        <v>44</v>
      </c>
      <c r="O4303" t="s">
        <v>44</v>
      </c>
      <c r="P4303" t="s">
        <v>45</v>
      </c>
      <c r="Q4303">
        <v>1</v>
      </c>
      <c r="R4303" t="s">
        <v>30</v>
      </c>
      <c r="S4303">
        <v>19.75</v>
      </c>
      <c r="T4303">
        <v>1344.5</v>
      </c>
      <c r="U4303">
        <v>0</v>
      </c>
    </row>
    <row r="4304" spans="1:21" x14ac:dyDescent="0.25">
      <c r="A4304" t="s">
        <v>4336</v>
      </c>
      <c r="B4304">
        <v>1</v>
      </c>
      <c r="C4304">
        <v>0</v>
      </c>
      <c r="D4304">
        <v>0</v>
      </c>
      <c r="E4304">
        <v>0</v>
      </c>
      <c r="F4304">
        <v>51</v>
      </c>
      <c r="G4304">
        <v>1</v>
      </c>
      <c r="H4304" t="s">
        <v>23</v>
      </c>
      <c r="I4304" t="s">
        <v>35</v>
      </c>
      <c r="J4304" t="s">
        <v>22</v>
      </c>
      <c r="K4304" t="s">
        <v>23</v>
      </c>
      <c r="L4304" t="s">
        <v>23</v>
      </c>
      <c r="M4304" t="s">
        <v>23</v>
      </c>
      <c r="N4304" t="s">
        <v>22</v>
      </c>
      <c r="O4304" t="s">
        <v>23</v>
      </c>
      <c r="P4304" t="s">
        <v>29</v>
      </c>
      <c r="Q4304">
        <v>0</v>
      </c>
      <c r="R4304" t="s">
        <v>30</v>
      </c>
      <c r="S4304">
        <v>86.35</v>
      </c>
      <c r="T4304">
        <v>4267.1499999999996</v>
      </c>
      <c r="U4304">
        <v>0</v>
      </c>
    </row>
    <row r="4305" spans="1:21" x14ac:dyDescent="0.25">
      <c r="A4305" t="s">
        <v>4337</v>
      </c>
      <c r="B4305">
        <v>0</v>
      </c>
      <c r="C4305">
        <v>0</v>
      </c>
      <c r="D4305">
        <v>1</v>
      </c>
      <c r="E4305">
        <v>0</v>
      </c>
      <c r="F4305">
        <v>45</v>
      </c>
      <c r="G4305">
        <v>1</v>
      </c>
      <c r="H4305" t="s">
        <v>22</v>
      </c>
      <c r="I4305" t="s">
        <v>23</v>
      </c>
      <c r="J4305" t="s">
        <v>44</v>
      </c>
      <c r="K4305" t="s">
        <v>44</v>
      </c>
      <c r="L4305" t="s">
        <v>44</v>
      </c>
      <c r="M4305" t="s">
        <v>44</v>
      </c>
      <c r="N4305" t="s">
        <v>44</v>
      </c>
      <c r="O4305" t="s">
        <v>44</v>
      </c>
      <c r="P4305" t="s">
        <v>45</v>
      </c>
      <c r="Q4305">
        <v>0</v>
      </c>
      <c r="R4305" t="s">
        <v>30</v>
      </c>
      <c r="S4305">
        <v>25.5</v>
      </c>
      <c r="T4305">
        <v>1121.05</v>
      </c>
      <c r="U4305">
        <v>0</v>
      </c>
    </row>
    <row r="4306" spans="1:21" x14ac:dyDescent="0.25">
      <c r="A4306" t="s">
        <v>4338</v>
      </c>
      <c r="B4306">
        <v>0</v>
      </c>
      <c r="C4306">
        <v>0</v>
      </c>
      <c r="D4306">
        <v>1</v>
      </c>
      <c r="E4306">
        <v>0</v>
      </c>
      <c r="F4306">
        <v>49</v>
      </c>
      <c r="G4306">
        <v>1</v>
      </c>
      <c r="H4306" t="s">
        <v>23</v>
      </c>
      <c r="I4306" t="s">
        <v>23</v>
      </c>
      <c r="J4306" t="s">
        <v>44</v>
      </c>
      <c r="K4306" t="s">
        <v>44</v>
      </c>
      <c r="L4306" t="s">
        <v>44</v>
      </c>
      <c r="M4306" t="s">
        <v>44</v>
      </c>
      <c r="N4306" t="s">
        <v>44</v>
      </c>
      <c r="O4306" t="s">
        <v>44</v>
      </c>
      <c r="P4306" t="s">
        <v>29</v>
      </c>
      <c r="Q4306">
        <v>0</v>
      </c>
      <c r="R4306" t="s">
        <v>38</v>
      </c>
      <c r="S4306">
        <v>19</v>
      </c>
      <c r="T4306">
        <v>918.7</v>
      </c>
      <c r="U4306">
        <v>0</v>
      </c>
    </row>
    <row r="4307" spans="1:21" x14ac:dyDescent="0.25">
      <c r="A4307" t="s">
        <v>4339</v>
      </c>
      <c r="B4307">
        <v>0</v>
      </c>
      <c r="C4307">
        <v>0</v>
      </c>
      <c r="D4307">
        <v>1</v>
      </c>
      <c r="E4307">
        <v>0</v>
      </c>
      <c r="F4307">
        <v>29</v>
      </c>
      <c r="G4307">
        <v>1</v>
      </c>
      <c r="H4307" t="s">
        <v>23</v>
      </c>
      <c r="I4307" t="s">
        <v>23</v>
      </c>
      <c r="J4307" t="s">
        <v>44</v>
      </c>
      <c r="K4307" t="s">
        <v>44</v>
      </c>
      <c r="L4307" t="s">
        <v>44</v>
      </c>
      <c r="M4307" t="s">
        <v>44</v>
      </c>
      <c r="N4307" t="s">
        <v>44</v>
      </c>
      <c r="O4307" t="s">
        <v>44</v>
      </c>
      <c r="P4307" t="s">
        <v>45</v>
      </c>
      <c r="Q4307">
        <v>1</v>
      </c>
      <c r="R4307" t="s">
        <v>30</v>
      </c>
      <c r="S4307">
        <v>19.55</v>
      </c>
      <c r="T4307">
        <v>521.79999999999995</v>
      </c>
      <c r="U4307">
        <v>0</v>
      </c>
    </row>
    <row r="4308" spans="1:21" x14ac:dyDescent="0.25">
      <c r="A4308" t="s">
        <v>4340</v>
      </c>
      <c r="B4308">
        <v>1</v>
      </c>
      <c r="C4308">
        <v>0</v>
      </c>
      <c r="D4308">
        <v>1</v>
      </c>
      <c r="E4308">
        <v>1</v>
      </c>
      <c r="F4308">
        <v>40</v>
      </c>
      <c r="G4308">
        <v>1</v>
      </c>
      <c r="H4308" t="s">
        <v>22</v>
      </c>
      <c r="I4308" t="s">
        <v>35</v>
      </c>
      <c r="J4308" t="s">
        <v>22</v>
      </c>
      <c r="K4308" t="s">
        <v>22</v>
      </c>
      <c r="L4308" t="s">
        <v>23</v>
      </c>
      <c r="M4308" t="s">
        <v>22</v>
      </c>
      <c r="N4308" t="s">
        <v>22</v>
      </c>
      <c r="O4308" t="s">
        <v>22</v>
      </c>
      <c r="P4308" t="s">
        <v>26</v>
      </c>
      <c r="Q4308">
        <v>1</v>
      </c>
      <c r="R4308" t="s">
        <v>38</v>
      </c>
      <c r="S4308">
        <v>110.1</v>
      </c>
      <c r="T4308">
        <v>4469.1000000000004</v>
      </c>
      <c r="U4308">
        <v>0</v>
      </c>
    </row>
    <row r="4309" spans="1:21" x14ac:dyDescent="0.25">
      <c r="A4309" t="s">
        <v>4341</v>
      </c>
      <c r="B4309">
        <v>0</v>
      </c>
      <c r="C4309">
        <v>1</v>
      </c>
      <c r="D4309">
        <v>0</v>
      </c>
      <c r="E4309">
        <v>0</v>
      </c>
      <c r="F4309">
        <v>37</v>
      </c>
      <c r="G4309">
        <v>1</v>
      </c>
      <c r="H4309" t="s">
        <v>22</v>
      </c>
      <c r="I4309" t="s">
        <v>35</v>
      </c>
      <c r="J4309" t="s">
        <v>23</v>
      </c>
      <c r="K4309" t="s">
        <v>23</v>
      </c>
      <c r="L4309" t="s">
        <v>23</v>
      </c>
      <c r="M4309" t="s">
        <v>23</v>
      </c>
      <c r="N4309" t="s">
        <v>22</v>
      </c>
      <c r="O4309" t="s">
        <v>22</v>
      </c>
      <c r="P4309" t="s">
        <v>26</v>
      </c>
      <c r="Q4309">
        <v>1</v>
      </c>
      <c r="R4309" t="s">
        <v>27</v>
      </c>
      <c r="S4309">
        <v>96.55</v>
      </c>
      <c r="T4309">
        <v>3580.3</v>
      </c>
      <c r="U4309">
        <v>1</v>
      </c>
    </row>
    <row r="4310" spans="1:21" x14ac:dyDescent="0.25">
      <c r="A4310" t="s">
        <v>4342</v>
      </c>
      <c r="B4310">
        <v>1</v>
      </c>
      <c r="C4310">
        <v>0</v>
      </c>
      <c r="D4310">
        <v>0</v>
      </c>
      <c r="E4310">
        <v>0</v>
      </c>
      <c r="F4310">
        <v>25</v>
      </c>
      <c r="G4310">
        <v>1</v>
      </c>
      <c r="H4310" t="s">
        <v>23</v>
      </c>
      <c r="I4310" t="s">
        <v>35</v>
      </c>
      <c r="J4310" t="s">
        <v>23</v>
      </c>
      <c r="K4310" t="s">
        <v>23</v>
      </c>
      <c r="L4310" t="s">
        <v>23</v>
      </c>
      <c r="M4310" t="s">
        <v>23</v>
      </c>
      <c r="N4310" t="s">
        <v>23</v>
      </c>
      <c r="O4310" t="s">
        <v>23</v>
      </c>
      <c r="P4310" t="s">
        <v>26</v>
      </c>
      <c r="Q4310">
        <v>0</v>
      </c>
      <c r="R4310" t="s">
        <v>27</v>
      </c>
      <c r="S4310">
        <v>69.75</v>
      </c>
      <c r="T4310">
        <v>1729.35</v>
      </c>
      <c r="U4310">
        <v>0</v>
      </c>
    </row>
    <row r="4311" spans="1:21" x14ac:dyDescent="0.25">
      <c r="A4311" t="s">
        <v>4343</v>
      </c>
      <c r="B4311">
        <v>0</v>
      </c>
      <c r="C4311">
        <v>0</v>
      </c>
      <c r="D4311">
        <v>0</v>
      </c>
      <c r="E4311">
        <v>0</v>
      </c>
      <c r="F4311">
        <v>22</v>
      </c>
      <c r="G4311">
        <v>0</v>
      </c>
      <c r="H4311" t="s">
        <v>24</v>
      </c>
      <c r="I4311" t="s">
        <v>25</v>
      </c>
      <c r="J4311" t="s">
        <v>23</v>
      </c>
      <c r="K4311" t="s">
        <v>23</v>
      </c>
      <c r="L4311" t="s">
        <v>22</v>
      </c>
      <c r="M4311" t="s">
        <v>23</v>
      </c>
      <c r="N4311" t="s">
        <v>22</v>
      </c>
      <c r="O4311" t="s">
        <v>22</v>
      </c>
      <c r="P4311" t="s">
        <v>26</v>
      </c>
      <c r="Q4311">
        <v>1</v>
      </c>
      <c r="R4311" t="s">
        <v>27</v>
      </c>
      <c r="S4311">
        <v>50.6</v>
      </c>
      <c r="T4311">
        <v>1073.3</v>
      </c>
      <c r="U4311">
        <v>0</v>
      </c>
    </row>
    <row r="4312" spans="1:21" x14ac:dyDescent="0.25">
      <c r="A4312" t="s">
        <v>4344</v>
      </c>
      <c r="B4312">
        <v>1</v>
      </c>
      <c r="C4312">
        <v>0</v>
      </c>
      <c r="D4312">
        <v>0</v>
      </c>
      <c r="E4312">
        <v>0</v>
      </c>
      <c r="F4312">
        <v>72</v>
      </c>
      <c r="G4312">
        <v>0</v>
      </c>
      <c r="H4312" t="s">
        <v>24</v>
      </c>
      <c r="I4312" t="s">
        <v>25</v>
      </c>
      <c r="J4312" t="s">
        <v>22</v>
      </c>
      <c r="K4312" t="s">
        <v>22</v>
      </c>
      <c r="L4312" t="s">
        <v>22</v>
      </c>
      <c r="M4312" t="s">
        <v>22</v>
      </c>
      <c r="N4312" t="s">
        <v>22</v>
      </c>
      <c r="O4312" t="s">
        <v>22</v>
      </c>
      <c r="P4312" t="s">
        <v>45</v>
      </c>
      <c r="Q4312">
        <v>1</v>
      </c>
      <c r="R4312" t="s">
        <v>33</v>
      </c>
      <c r="S4312">
        <v>65.599999999999994</v>
      </c>
      <c r="T4312">
        <v>4566.5</v>
      </c>
      <c r="U4312">
        <v>0</v>
      </c>
    </row>
    <row r="4313" spans="1:21" x14ac:dyDescent="0.25">
      <c r="A4313" t="s">
        <v>4345</v>
      </c>
      <c r="B4313">
        <v>0</v>
      </c>
      <c r="C4313">
        <v>0</v>
      </c>
      <c r="D4313">
        <v>0</v>
      </c>
      <c r="E4313">
        <v>0</v>
      </c>
      <c r="F4313">
        <v>7</v>
      </c>
      <c r="G4313">
        <v>0</v>
      </c>
      <c r="H4313" t="s">
        <v>24</v>
      </c>
      <c r="I4313" t="s">
        <v>25</v>
      </c>
      <c r="J4313" t="s">
        <v>23</v>
      </c>
      <c r="K4313" t="s">
        <v>22</v>
      </c>
      <c r="L4313" t="s">
        <v>23</v>
      </c>
      <c r="M4313" t="s">
        <v>23</v>
      </c>
      <c r="N4313" t="s">
        <v>23</v>
      </c>
      <c r="O4313" t="s">
        <v>22</v>
      </c>
      <c r="P4313" t="s">
        <v>26</v>
      </c>
      <c r="Q4313">
        <v>1</v>
      </c>
      <c r="R4313" t="s">
        <v>38</v>
      </c>
      <c r="S4313">
        <v>40.1</v>
      </c>
      <c r="T4313">
        <v>293.3</v>
      </c>
      <c r="U4313">
        <v>1</v>
      </c>
    </row>
    <row r="4314" spans="1:21" x14ac:dyDescent="0.25">
      <c r="A4314" t="s">
        <v>4346</v>
      </c>
      <c r="B4314">
        <v>1</v>
      </c>
      <c r="C4314">
        <v>0</v>
      </c>
      <c r="D4314">
        <v>1</v>
      </c>
      <c r="E4314">
        <v>1</v>
      </c>
      <c r="F4314">
        <v>33</v>
      </c>
      <c r="G4314">
        <v>1</v>
      </c>
      <c r="H4314" t="s">
        <v>23</v>
      </c>
      <c r="I4314" t="s">
        <v>25</v>
      </c>
      <c r="J4314" t="s">
        <v>23</v>
      </c>
      <c r="K4314" t="s">
        <v>22</v>
      </c>
      <c r="L4314" t="s">
        <v>22</v>
      </c>
      <c r="M4314" t="s">
        <v>22</v>
      </c>
      <c r="N4314" t="s">
        <v>22</v>
      </c>
      <c r="O4314" t="s">
        <v>22</v>
      </c>
      <c r="P4314" t="s">
        <v>45</v>
      </c>
      <c r="Q4314">
        <v>0</v>
      </c>
      <c r="R4314" t="s">
        <v>38</v>
      </c>
      <c r="S4314">
        <v>82.1</v>
      </c>
      <c r="T4314">
        <v>2603.1</v>
      </c>
      <c r="U4314">
        <v>0</v>
      </c>
    </row>
    <row r="4315" spans="1:21" x14ac:dyDescent="0.25">
      <c r="A4315" t="s">
        <v>4347</v>
      </c>
      <c r="B4315">
        <v>0</v>
      </c>
      <c r="C4315">
        <v>0</v>
      </c>
      <c r="D4315">
        <v>0</v>
      </c>
      <c r="E4315">
        <v>0</v>
      </c>
      <c r="F4315">
        <v>23</v>
      </c>
      <c r="G4315">
        <v>1</v>
      </c>
      <c r="H4315" t="s">
        <v>23</v>
      </c>
      <c r="I4315" t="s">
        <v>35</v>
      </c>
      <c r="J4315" t="s">
        <v>23</v>
      </c>
      <c r="K4315" t="s">
        <v>22</v>
      </c>
      <c r="L4315" t="s">
        <v>23</v>
      </c>
      <c r="M4315" t="s">
        <v>22</v>
      </c>
      <c r="N4315" t="s">
        <v>23</v>
      </c>
      <c r="O4315" t="s">
        <v>23</v>
      </c>
      <c r="P4315" t="s">
        <v>26</v>
      </c>
      <c r="Q4315">
        <v>1</v>
      </c>
      <c r="R4315" t="s">
        <v>30</v>
      </c>
      <c r="S4315">
        <v>79.099999999999994</v>
      </c>
      <c r="T4315">
        <v>1783.75</v>
      </c>
      <c r="U4315">
        <v>0</v>
      </c>
    </row>
    <row r="4316" spans="1:21" x14ac:dyDescent="0.25">
      <c r="A4316" t="s">
        <v>4348</v>
      </c>
      <c r="B4316">
        <v>1</v>
      </c>
      <c r="C4316">
        <v>1</v>
      </c>
      <c r="D4316">
        <v>0</v>
      </c>
      <c r="E4316">
        <v>0</v>
      </c>
      <c r="F4316">
        <v>24</v>
      </c>
      <c r="G4316">
        <v>1</v>
      </c>
      <c r="H4316" t="s">
        <v>22</v>
      </c>
      <c r="I4316" t="s">
        <v>35</v>
      </c>
      <c r="J4316" t="s">
        <v>23</v>
      </c>
      <c r="K4316" t="s">
        <v>22</v>
      </c>
      <c r="L4316" t="s">
        <v>23</v>
      </c>
      <c r="M4316" t="s">
        <v>23</v>
      </c>
      <c r="N4316" t="s">
        <v>22</v>
      </c>
      <c r="O4316" t="s">
        <v>22</v>
      </c>
      <c r="P4316" t="s">
        <v>26</v>
      </c>
      <c r="Q4316">
        <v>1</v>
      </c>
      <c r="R4316" t="s">
        <v>27</v>
      </c>
      <c r="S4316">
        <v>101.25</v>
      </c>
      <c r="T4316">
        <v>2440.15</v>
      </c>
      <c r="U4316">
        <v>1</v>
      </c>
    </row>
    <row r="4317" spans="1:21" x14ac:dyDescent="0.25">
      <c r="A4317" t="s">
        <v>4349</v>
      </c>
      <c r="B4317">
        <v>0</v>
      </c>
      <c r="C4317">
        <v>0</v>
      </c>
      <c r="D4317">
        <v>0</v>
      </c>
      <c r="E4317">
        <v>0</v>
      </c>
      <c r="F4317">
        <v>1</v>
      </c>
      <c r="G4317">
        <v>1</v>
      </c>
      <c r="H4317" t="s">
        <v>23</v>
      </c>
      <c r="I4317" t="s">
        <v>35</v>
      </c>
      <c r="J4317" t="s">
        <v>23</v>
      </c>
      <c r="K4317" t="s">
        <v>23</v>
      </c>
      <c r="L4317" t="s">
        <v>23</v>
      </c>
      <c r="M4317" t="s">
        <v>23</v>
      </c>
      <c r="N4317" t="s">
        <v>22</v>
      </c>
      <c r="O4317" t="s">
        <v>23</v>
      </c>
      <c r="P4317" t="s">
        <v>26</v>
      </c>
      <c r="Q4317">
        <v>0</v>
      </c>
      <c r="R4317" t="s">
        <v>27</v>
      </c>
      <c r="S4317">
        <v>79.55</v>
      </c>
      <c r="T4317">
        <v>79.55</v>
      </c>
      <c r="U4317">
        <v>1</v>
      </c>
    </row>
    <row r="4318" spans="1:21" x14ac:dyDescent="0.25">
      <c r="A4318" t="s">
        <v>4350</v>
      </c>
      <c r="B4318">
        <v>1</v>
      </c>
      <c r="C4318">
        <v>0</v>
      </c>
      <c r="D4318">
        <v>0</v>
      </c>
      <c r="E4318">
        <v>0</v>
      </c>
      <c r="F4318">
        <v>69</v>
      </c>
      <c r="G4318">
        <v>1</v>
      </c>
      <c r="H4318" t="s">
        <v>22</v>
      </c>
      <c r="I4318" t="s">
        <v>25</v>
      </c>
      <c r="J4318" t="s">
        <v>22</v>
      </c>
      <c r="K4318" t="s">
        <v>22</v>
      </c>
      <c r="L4318" t="s">
        <v>22</v>
      </c>
      <c r="M4318" t="s">
        <v>22</v>
      </c>
      <c r="N4318" t="s">
        <v>22</v>
      </c>
      <c r="O4318" t="s">
        <v>22</v>
      </c>
      <c r="P4318" t="s">
        <v>45</v>
      </c>
      <c r="Q4318">
        <v>0</v>
      </c>
      <c r="R4318" t="s">
        <v>30</v>
      </c>
      <c r="S4318">
        <v>90.65</v>
      </c>
      <c r="T4318">
        <v>6322.1</v>
      </c>
      <c r="U4318">
        <v>0</v>
      </c>
    </row>
    <row r="4319" spans="1:21" x14ac:dyDescent="0.25">
      <c r="A4319" t="s">
        <v>4351</v>
      </c>
      <c r="B4319">
        <v>0</v>
      </c>
      <c r="C4319">
        <v>0</v>
      </c>
      <c r="D4319">
        <v>0</v>
      </c>
      <c r="E4319">
        <v>1</v>
      </c>
      <c r="F4319">
        <v>3</v>
      </c>
      <c r="G4319">
        <v>1</v>
      </c>
      <c r="H4319" t="s">
        <v>23</v>
      </c>
      <c r="I4319" t="s">
        <v>23</v>
      </c>
      <c r="J4319" t="s">
        <v>44</v>
      </c>
      <c r="K4319" t="s">
        <v>44</v>
      </c>
      <c r="L4319" t="s">
        <v>44</v>
      </c>
      <c r="M4319" t="s">
        <v>44</v>
      </c>
      <c r="N4319" t="s">
        <v>44</v>
      </c>
      <c r="O4319" t="s">
        <v>44</v>
      </c>
      <c r="P4319" t="s">
        <v>29</v>
      </c>
      <c r="Q4319">
        <v>1</v>
      </c>
      <c r="R4319" t="s">
        <v>38</v>
      </c>
      <c r="S4319">
        <v>20.55</v>
      </c>
      <c r="T4319">
        <v>57.4</v>
      </c>
      <c r="U4319">
        <v>0</v>
      </c>
    </row>
    <row r="4320" spans="1:21" x14ac:dyDescent="0.25">
      <c r="A4320" t="s">
        <v>4352</v>
      </c>
      <c r="B4320">
        <v>1</v>
      </c>
      <c r="C4320">
        <v>0</v>
      </c>
      <c r="D4320">
        <v>0</v>
      </c>
      <c r="E4320">
        <v>0</v>
      </c>
      <c r="F4320">
        <v>56</v>
      </c>
      <c r="G4320">
        <v>1</v>
      </c>
      <c r="H4320" t="s">
        <v>23</v>
      </c>
      <c r="I4320" t="s">
        <v>25</v>
      </c>
      <c r="J4320" t="s">
        <v>23</v>
      </c>
      <c r="K4320" t="s">
        <v>22</v>
      </c>
      <c r="L4320" t="s">
        <v>23</v>
      </c>
      <c r="M4320" t="s">
        <v>22</v>
      </c>
      <c r="N4320" t="s">
        <v>22</v>
      </c>
      <c r="O4320" t="s">
        <v>22</v>
      </c>
      <c r="P4320" t="s">
        <v>29</v>
      </c>
      <c r="Q4320">
        <v>1</v>
      </c>
      <c r="R4320" t="s">
        <v>33</v>
      </c>
      <c r="S4320">
        <v>75.75</v>
      </c>
      <c r="T4320">
        <v>4284.6499999999996</v>
      </c>
      <c r="U4320">
        <v>0</v>
      </c>
    </row>
    <row r="4321" spans="1:21" x14ac:dyDescent="0.25">
      <c r="A4321" t="s">
        <v>4353</v>
      </c>
      <c r="B4321">
        <v>1</v>
      </c>
      <c r="C4321">
        <v>0</v>
      </c>
      <c r="D4321">
        <v>0</v>
      </c>
      <c r="E4321">
        <v>0</v>
      </c>
      <c r="F4321">
        <v>65</v>
      </c>
      <c r="G4321">
        <v>1</v>
      </c>
      <c r="H4321" t="s">
        <v>22</v>
      </c>
      <c r="I4321" t="s">
        <v>35</v>
      </c>
      <c r="J4321" t="s">
        <v>22</v>
      </c>
      <c r="K4321" t="s">
        <v>23</v>
      </c>
      <c r="L4321" t="s">
        <v>22</v>
      </c>
      <c r="M4321" t="s">
        <v>22</v>
      </c>
      <c r="N4321" t="s">
        <v>22</v>
      </c>
      <c r="O4321" t="s">
        <v>22</v>
      </c>
      <c r="P4321" t="s">
        <v>29</v>
      </c>
      <c r="Q4321">
        <v>1</v>
      </c>
      <c r="R4321" t="s">
        <v>38</v>
      </c>
      <c r="S4321">
        <v>110</v>
      </c>
      <c r="T4321">
        <v>7138.65</v>
      </c>
      <c r="U4321">
        <v>0</v>
      </c>
    </row>
    <row r="4322" spans="1:21" x14ac:dyDescent="0.25">
      <c r="A4322" t="s">
        <v>4354</v>
      </c>
      <c r="B4322">
        <v>1</v>
      </c>
      <c r="C4322">
        <v>0</v>
      </c>
      <c r="D4322">
        <v>1</v>
      </c>
      <c r="E4322">
        <v>0</v>
      </c>
      <c r="F4322">
        <v>71</v>
      </c>
      <c r="G4322">
        <v>1</v>
      </c>
      <c r="H4322" t="s">
        <v>23</v>
      </c>
      <c r="I4322" t="s">
        <v>23</v>
      </c>
      <c r="J4322" t="s">
        <v>44</v>
      </c>
      <c r="K4322" t="s">
        <v>44</v>
      </c>
      <c r="L4322" t="s">
        <v>44</v>
      </c>
      <c r="M4322" t="s">
        <v>44</v>
      </c>
      <c r="N4322" t="s">
        <v>44</v>
      </c>
      <c r="O4322" t="s">
        <v>44</v>
      </c>
      <c r="P4322" t="s">
        <v>29</v>
      </c>
      <c r="Q4322">
        <v>0</v>
      </c>
      <c r="R4322" t="s">
        <v>27</v>
      </c>
      <c r="S4322">
        <v>20.85</v>
      </c>
      <c r="T4322">
        <v>1539.75</v>
      </c>
      <c r="U4322">
        <v>0</v>
      </c>
    </row>
    <row r="4323" spans="1:21" x14ac:dyDescent="0.25">
      <c r="A4323" t="s">
        <v>4355</v>
      </c>
      <c r="B4323">
        <v>0</v>
      </c>
      <c r="C4323">
        <v>1</v>
      </c>
      <c r="D4323">
        <v>0</v>
      </c>
      <c r="E4323">
        <v>0</v>
      </c>
      <c r="F4323">
        <v>14</v>
      </c>
      <c r="G4323">
        <v>1</v>
      </c>
      <c r="H4323" t="s">
        <v>22</v>
      </c>
      <c r="I4323" t="s">
        <v>35</v>
      </c>
      <c r="J4323" t="s">
        <v>23</v>
      </c>
      <c r="K4323" t="s">
        <v>23</v>
      </c>
      <c r="L4323" t="s">
        <v>22</v>
      </c>
      <c r="M4323" t="s">
        <v>23</v>
      </c>
      <c r="N4323" t="s">
        <v>23</v>
      </c>
      <c r="O4323" t="s">
        <v>23</v>
      </c>
      <c r="P4323" t="s">
        <v>26</v>
      </c>
      <c r="Q4323">
        <v>1</v>
      </c>
      <c r="R4323" t="s">
        <v>33</v>
      </c>
      <c r="S4323">
        <v>80.349999999999994</v>
      </c>
      <c r="T4323">
        <v>1058.0999999999999</v>
      </c>
      <c r="U4323">
        <v>0</v>
      </c>
    </row>
    <row r="4324" spans="1:21" x14ac:dyDescent="0.25">
      <c r="A4324" t="s">
        <v>4356</v>
      </c>
      <c r="B4324">
        <v>0</v>
      </c>
      <c r="C4324">
        <v>0</v>
      </c>
      <c r="D4324">
        <v>0</v>
      </c>
      <c r="E4324">
        <v>0</v>
      </c>
      <c r="F4324">
        <v>2</v>
      </c>
      <c r="G4324">
        <v>1</v>
      </c>
      <c r="H4324" t="s">
        <v>23</v>
      </c>
      <c r="I4324" t="s">
        <v>35</v>
      </c>
      <c r="J4324" t="s">
        <v>23</v>
      </c>
      <c r="K4324" t="s">
        <v>23</v>
      </c>
      <c r="L4324" t="s">
        <v>23</v>
      </c>
      <c r="M4324" t="s">
        <v>23</v>
      </c>
      <c r="N4324" t="s">
        <v>23</v>
      </c>
      <c r="O4324" t="s">
        <v>23</v>
      </c>
      <c r="P4324" t="s">
        <v>26</v>
      </c>
      <c r="Q4324">
        <v>1</v>
      </c>
      <c r="R4324" t="s">
        <v>27</v>
      </c>
      <c r="S4324">
        <v>70.150000000000006</v>
      </c>
      <c r="T4324">
        <v>123.8</v>
      </c>
      <c r="U4324">
        <v>0</v>
      </c>
    </row>
    <row r="4325" spans="1:21" x14ac:dyDescent="0.25">
      <c r="A4325" t="s">
        <v>4357</v>
      </c>
      <c r="B4325">
        <v>0</v>
      </c>
      <c r="C4325">
        <v>0</v>
      </c>
      <c r="D4325">
        <v>0</v>
      </c>
      <c r="E4325">
        <v>0</v>
      </c>
      <c r="F4325">
        <v>32</v>
      </c>
      <c r="G4325">
        <v>1</v>
      </c>
      <c r="H4325" t="s">
        <v>22</v>
      </c>
      <c r="I4325" t="s">
        <v>35</v>
      </c>
      <c r="J4325" t="s">
        <v>23</v>
      </c>
      <c r="K4325" t="s">
        <v>23</v>
      </c>
      <c r="L4325" t="s">
        <v>23</v>
      </c>
      <c r="M4325" t="s">
        <v>23</v>
      </c>
      <c r="N4325" t="s">
        <v>22</v>
      </c>
      <c r="O4325" t="s">
        <v>23</v>
      </c>
      <c r="P4325" t="s">
        <v>29</v>
      </c>
      <c r="Q4325">
        <v>0</v>
      </c>
      <c r="R4325" t="s">
        <v>27</v>
      </c>
      <c r="S4325">
        <v>84.05</v>
      </c>
      <c r="T4325">
        <v>2781.85</v>
      </c>
      <c r="U4325">
        <v>1</v>
      </c>
    </row>
    <row r="4326" spans="1:21" x14ac:dyDescent="0.25">
      <c r="A4326" t="s">
        <v>4358</v>
      </c>
      <c r="B4326">
        <v>1</v>
      </c>
      <c r="C4326">
        <v>0</v>
      </c>
      <c r="D4326">
        <v>0</v>
      </c>
      <c r="E4326">
        <v>0</v>
      </c>
      <c r="F4326">
        <v>40</v>
      </c>
      <c r="G4326">
        <v>1</v>
      </c>
      <c r="H4326" t="s">
        <v>23</v>
      </c>
      <c r="I4326" t="s">
        <v>25</v>
      </c>
      <c r="J4326" t="s">
        <v>22</v>
      </c>
      <c r="K4326" t="s">
        <v>23</v>
      </c>
      <c r="L4326" t="s">
        <v>22</v>
      </c>
      <c r="M4326" t="s">
        <v>23</v>
      </c>
      <c r="N4326" t="s">
        <v>23</v>
      </c>
      <c r="O4326" t="s">
        <v>22</v>
      </c>
      <c r="P4326" t="s">
        <v>26</v>
      </c>
      <c r="Q4326">
        <v>0</v>
      </c>
      <c r="R4326" t="s">
        <v>27</v>
      </c>
      <c r="S4326">
        <v>67.45</v>
      </c>
      <c r="T4326">
        <v>2731</v>
      </c>
      <c r="U4326">
        <v>0</v>
      </c>
    </row>
    <row r="4327" spans="1:21" x14ac:dyDescent="0.25">
      <c r="A4327" t="s">
        <v>4359</v>
      </c>
      <c r="B4327">
        <v>1</v>
      </c>
      <c r="C4327">
        <v>0</v>
      </c>
      <c r="D4327">
        <v>0</v>
      </c>
      <c r="E4327">
        <v>0</v>
      </c>
      <c r="F4327">
        <v>1</v>
      </c>
      <c r="G4327">
        <v>1</v>
      </c>
      <c r="H4327" t="s">
        <v>23</v>
      </c>
      <c r="I4327" t="s">
        <v>23</v>
      </c>
      <c r="J4327" t="s">
        <v>44</v>
      </c>
      <c r="K4327" t="s">
        <v>44</v>
      </c>
      <c r="L4327" t="s">
        <v>44</v>
      </c>
      <c r="M4327" t="s">
        <v>44</v>
      </c>
      <c r="N4327" t="s">
        <v>44</v>
      </c>
      <c r="O4327" t="s">
        <v>44</v>
      </c>
      <c r="P4327" t="s">
        <v>26</v>
      </c>
      <c r="Q4327">
        <v>0</v>
      </c>
      <c r="R4327" t="s">
        <v>38</v>
      </c>
      <c r="S4327">
        <v>20.75</v>
      </c>
      <c r="T4327">
        <v>20.75</v>
      </c>
      <c r="U4327">
        <v>0</v>
      </c>
    </row>
    <row r="4328" spans="1:21" x14ac:dyDescent="0.25">
      <c r="A4328" t="s">
        <v>4360</v>
      </c>
      <c r="B4328">
        <v>1</v>
      </c>
      <c r="C4328">
        <v>0</v>
      </c>
      <c r="D4328">
        <v>0</v>
      </c>
      <c r="E4328">
        <v>0</v>
      </c>
      <c r="F4328">
        <v>1</v>
      </c>
      <c r="G4328">
        <v>1</v>
      </c>
      <c r="H4328" t="s">
        <v>23</v>
      </c>
      <c r="I4328" t="s">
        <v>35</v>
      </c>
      <c r="J4328" t="s">
        <v>23</v>
      </c>
      <c r="K4328" t="s">
        <v>23</v>
      </c>
      <c r="L4328" t="s">
        <v>23</v>
      </c>
      <c r="M4328" t="s">
        <v>23</v>
      </c>
      <c r="N4328" t="s">
        <v>22</v>
      </c>
      <c r="O4328" t="s">
        <v>22</v>
      </c>
      <c r="P4328" t="s">
        <v>26</v>
      </c>
      <c r="Q4328">
        <v>1</v>
      </c>
      <c r="R4328" t="s">
        <v>27</v>
      </c>
      <c r="S4328">
        <v>89.1</v>
      </c>
      <c r="T4328">
        <v>89.1</v>
      </c>
      <c r="U4328">
        <v>1</v>
      </c>
    </row>
    <row r="4329" spans="1:21" x14ac:dyDescent="0.25">
      <c r="A4329" t="s">
        <v>4361</v>
      </c>
      <c r="B4329">
        <v>0</v>
      </c>
      <c r="C4329">
        <v>0</v>
      </c>
      <c r="D4329">
        <v>0</v>
      </c>
      <c r="E4329">
        <v>0</v>
      </c>
      <c r="F4329">
        <v>7</v>
      </c>
      <c r="G4329">
        <v>1</v>
      </c>
      <c r="H4329" t="s">
        <v>23</v>
      </c>
      <c r="I4329" t="s">
        <v>35</v>
      </c>
      <c r="J4329" t="s">
        <v>23</v>
      </c>
      <c r="K4329" t="s">
        <v>23</v>
      </c>
      <c r="L4329" t="s">
        <v>23</v>
      </c>
      <c r="M4329" t="s">
        <v>23</v>
      </c>
      <c r="N4329" t="s">
        <v>23</v>
      </c>
      <c r="O4329" t="s">
        <v>23</v>
      </c>
      <c r="P4329" t="s">
        <v>26</v>
      </c>
      <c r="Q4329">
        <v>1</v>
      </c>
      <c r="R4329" t="s">
        <v>30</v>
      </c>
      <c r="S4329">
        <v>69.900000000000006</v>
      </c>
      <c r="T4329">
        <v>497.3</v>
      </c>
      <c r="U4329">
        <v>0</v>
      </c>
    </row>
    <row r="4330" spans="1:21" x14ac:dyDescent="0.25">
      <c r="A4330" t="s">
        <v>4362</v>
      </c>
      <c r="B4330">
        <v>0</v>
      </c>
      <c r="C4330">
        <v>0</v>
      </c>
      <c r="D4330">
        <v>1</v>
      </c>
      <c r="E4330">
        <v>0</v>
      </c>
      <c r="F4330">
        <v>15</v>
      </c>
      <c r="G4330">
        <v>1</v>
      </c>
      <c r="H4330" t="s">
        <v>22</v>
      </c>
      <c r="I4330" t="s">
        <v>25</v>
      </c>
      <c r="J4330" t="s">
        <v>23</v>
      </c>
      <c r="K4330" t="s">
        <v>23</v>
      </c>
      <c r="L4330" t="s">
        <v>23</v>
      </c>
      <c r="M4330" t="s">
        <v>23</v>
      </c>
      <c r="N4330" t="s">
        <v>23</v>
      </c>
      <c r="O4330" t="s">
        <v>23</v>
      </c>
      <c r="P4330" t="s">
        <v>26</v>
      </c>
      <c r="Q4330">
        <v>1</v>
      </c>
      <c r="R4330" t="s">
        <v>27</v>
      </c>
      <c r="S4330">
        <v>51.1</v>
      </c>
      <c r="T4330">
        <v>711.15</v>
      </c>
      <c r="U4330">
        <v>0</v>
      </c>
    </row>
    <row r="4331" spans="1:21" x14ac:dyDescent="0.25">
      <c r="A4331" t="s">
        <v>4363</v>
      </c>
      <c r="B4331">
        <v>0</v>
      </c>
      <c r="C4331">
        <v>0</v>
      </c>
      <c r="D4331">
        <v>1</v>
      </c>
      <c r="E4331">
        <v>1</v>
      </c>
      <c r="F4331">
        <v>17</v>
      </c>
      <c r="G4331">
        <v>1</v>
      </c>
      <c r="H4331" t="s">
        <v>22</v>
      </c>
      <c r="I4331" t="s">
        <v>35</v>
      </c>
      <c r="J4331" t="s">
        <v>22</v>
      </c>
      <c r="K4331" t="s">
        <v>23</v>
      </c>
      <c r="L4331" t="s">
        <v>22</v>
      </c>
      <c r="M4331" t="s">
        <v>23</v>
      </c>
      <c r="N4331" t="s">
        <v>22</v>
      </c>
      <c r="O4331" t="s">
        <v>23</v>
      </c>
      <c r="P4331" t="s">
        <v>26</v>
      </c>
      <c r="Q4331">
        <v>0</v>
      </c>
      <c r="R4331" t="s">
        <v>27</v>
      </c>
      <c r="S4331">
        <v>94.4</v>
      </c>
      <c r="T4331">
        <v>1607.2</v>
      </c>
      <c r="U4331">
        <v>1</v>
      </c>
    </row>
    <row r="4332" spans="1:21" x14ac:dyDescent="0.25">
      <c r="A4332" t="s">
        <v>4364</v>
      </c>
      <c r="B4332">
        <v>1</v>
      </c>
      <c r="C4332">
        <v>0</v>
      </c>
      <c r="D4332">
        <v>0</v>
      </c>
      <c r="E4332">
        <v>0</v>
      </c>
      <c r="F4332">
        <v>19</v>
      </c>
      <c r="G4332">
        <v>1</v>
      </c>
      <c r="H4332" t="s">
        <v>23</v>
      </c>
      <c r="I4332" t="s">
        <v>35</v>
      </c>
      <c r="J4332" t="s">
        <v>23</v>
      </c>
      <c r="K4332" t="s">
        <v>22</v>
      </c>
      <c r="L4332" t="s">
        <v>22</v>
      </c>
      <c r="M4332" t="s">
        <v>23</v>
      </c>
      <c r="N4332" t="s">
        <v>23</v>
      </c>
      <c r="O4332" t="s">
        <v>23</v>
      </c>
      <c r="P4332" t="s">
        <v>26</v>
      </c>
      <c r="Q4332">
        <v>1</v>
      </c>
      <c r="R4332" t="s">
        <v>27</v>
      </c>
      <c r="S4332">
        <v>78.25</v>
      </c>
      <c r="T4332">
        <v>1490.95</v>
      </c>
      <c r="U4332">
        <v>1</v>
      </c>
    </row>
    <row r="4333" spans="1:21" x14ac:dyDescent="0.25">
      <c r="A4333" t="s">
        <v>4365</v>
      </c>
      <c r="B4333">
        <v>1</v>
      </c>
      <c r="C4333">
        <v>0</v>
      </c>
      <c r="D4333">
        <v>0</v>
      </c>
      <c r="E4333">
        <v>0</v>
      </c>
      <c r="F4333">
        <v>71</v>
      </c>
      <c r="G4333">
        <v>1</v>
      </c>
      <c r="H4333" t="s">
        <v>22</v>
      </c>
      <c r="I4333" t="s">
        <v>23</v>
      </c>
      <c r="J4333" t="s">
        <v>44</v>
      </c>
      <c r="K4333" t="s">
        <v>44</v>
      </c>
      <c r="L4333" t="s">
        <v>44</v>
      </c>
      <c r="M4333" t="s">
        <v>44</v>
      </c>
      <c r="N4333" t="s">
        <v>44</v>
      </c>
      <c r="O4333" t="s">
        <v>44</v>
      </c>
      <c r="P4333" t="s">
        <v>45</v>
      </c>
      <c r="Q4333">
        <v>0</v>
      </c>
      <c r="R4333" t="s">
        <v>33</v>
      </c>
      <c r="S4333">
        <v>25.55</v>
      </c>
      <c r="T4333">
        <v>1898.1</v>
      </c>
      <c r="U4333">
        <v>0</v>
      </c>
    </row>
    <row r="4334" spans="1:21" x14ac:dyDescent="0.25">
      <c r="A4334" t="s">
        <v>4366</v>
      </c>
      <c r="B4334">
        <v>0</v>
      </c>
      <c r="C4334">
        <v>0</v>
      </c>
      <c r="D4334">
        <v>1</v>
      </c>
      <c r="E4334">
        <v>1</v>
      </c>
      <c r="F4334">
        <v>54</v>
      </c>
      <c r="G4334">
        <v>1</v>
      </c>
      <c r="H4334" t="s">
        <v>22</v>
      </c>
      <c r="I4334" t="s">
        <v>25</v>
      </c>
      <c r="J4334" t="s">
        <v>22</v>
      </c>
      <c r="K4334" t="s">
        <v>23</v>
      </c>
      <c r="L4334" t="s">
        <v>23</v>
      </c>
      <c r="M4334" t="s">
        <v>22</v>
      </c>
      <c r="N4334" t="s">
        <v>23</v>
      </c>
      <c r="O4334" t="s">
        <v>23</v>
      </c>
      <c r="P4334" t="s">
        <v>45</v>
      </c>
      <c r="Q4334">
        <v>0</v>
      </c>
      <c r="R4334" t="s">
        <v>33</v>
      </c>
      <c r="S4334">
        <v>60</v>
      </c>
      <c r="T4334">
        <v>3273.95</v>
      </c>
      <c r="U4334">
        <v>0</v>
      </c>
    </row>
    <row r="4335" spans="1:21" x14ac:dyDescent="0.25">
      <c r="A4335" t="s">
        <v>4367</v>
      </c>
      <c r="B4335">
        <v>1</v>
      </c>
      <c r="C4335">
        <v>0</v>
      </c>
      <c r="D4335">
        <v>1</v>
      </c>
      <c r="E4335">
        <v>0</v>
      </c>
      <c r="F4335">
        <v>31</v>
      </c>
      <c r="G4335">
        <v>1</v>
      </c>
      <c r="H4335" t="s">
        <v>22</v>
      </c>
      <c r="I4335" t="s">
        <v>35</v>
      </c>
      <c r="J4335" t="s">
        <v>22</v>
      </c>
      <c r="K4335" t="s">
        <v>22</v>
      </c>
      <c r="L4335" t="s">
        <v>23</v>
      </c>
      <c r="M4335" t="s">
        <v>22</v>
      </c>
      <c r="N4335" t="s">
        <v>23</v>
      </c>
      <c r="O4335" t="s">
        <v>23</v>
      </c>
      <c r="P4335" t="s">
        <v>26</v>
      </c>
      <c r="Q4335">
        <v>1</v>
      </c>
      <c r="R4335" t="s">
        <v>38</v>
      </c>
      <c r="S4335">
        <v>90.55</v>
      </c>
      <c r="T4335">
        <v>2929.75</v>
      </c>
      <c r="U4335">
        <v>0</v>
      </c>
    </row>
    <row r="4336" spans="1:21" x14ac:dyDescent="0.25">
      <c r="A4336" t="s">
        <v>4368</v>
      </c>
      <c r="B4336">
        <v>0</v>
      </c>
      <c r="C4336">
        <v>0</v>
      </c>
      <c r="D4336">
        <v>0</v>
      </c>
      <c r="E4336">
        <v>0</v>
      </c>
      <c r="F4336">
        <v>11</v>
      </c>
      <c r="G4336">
        <v>1</v>
      </c>
      <c r="H4336" t="s">
        <v>23</v>
      </c>
      <c r="I4336" t="s">
        <v>35</v>
      </c>
      <c r="J4336" t="s">
        <v>22</v>
      </c>
      <c r="K4336" t="s">
        <v>23</v>
      </c>
      <c r="L4336" t="s">
        <v>23</v>
      </c>
      <c r="M4336" t="s">
        <v>23</v>
      </c>
      <c r="N4336" t="s">
        <v>23</v>
      </c>
      <c r="O4336" t="s">
        <v>23</v>
      </c>
      <c r="P4336" t="s">
        <v>26</v>
      </c>
      <c r="Q4336">
        <v>0</v>
      </c>
      <c r="R4336" t="s">
        <v>27</v>
      </c>
      <c r="S4336">
        <v>76.400000000000006</v>
      </c>
      <c r="T4336">
        <v>838.7</v>
      </c>
      <c r="U4336">
        <v>0</v>
      </c>
    </row>
    <row r="4337" spans="1:21" x14ac:dyDescent="0.25">
      <c r="A4337" t="s">
        <v>4369</v>
      </c>
      <c r="B4337">
        <v>0</v>
      </c>
      <c r="C4337">
        <v>1</v>
      </c>
      <c r="D4337">
        <v>0</v>
      </c>
      <c r="E4337">
        <v>0</v>
      </c>
      <c r="F4337">
        <v>18</v>
      </c>
      <c r="G4337">
        <v>1</v>
      </c>
      <c r="H4337" t="s">
        <v>23</v>
      </c>
      <c r="I4337" t="s">
        <v>35</v>
      </c>
      <c r="J4337" t="s">
        <v>23</v>
      </c>
      <c r="K4337" t="s">
        <v>23</v>
      </c>
      <c r="L4337" t="s">
        <v>22</v>
      </c>
      <c r="M4337" t="s">
        <v>23</v>
      </c>
      <c r="N4337" t="s">
        <v>23</v>
      </c>
      <c r="O4337" t="s">
        <v>22</v>
      </c>
      <c r="P4337" t="s">
        <v>26</v>
      </c>
      <c r="Q4337">
        <v>1</v>
      </c>
      <c r="R4337" t="s">
        <v>27</v>
      </c>
      <c r="S4337">
        <v>84.95</v>
      </c>
      <c r="T4337">
        <v>1443.65</v>
      </c>
      <c r="U4337">
        <v>0</v>
      </c>
    </row>
    <row r="4338" spans="1:21" x14ac:dyDescent="0.25">
      <c r="A4338" t="s">
        <v>4370</v>
      </c>
      <c r="B4338">
        <v>0</v>
      </c>
      <c r="C4338">
        <v>1</v>
      </c>
      <c r="D4338">
        <v>0</v>
      </c>
      <c r="E4338">
        <v>0</v>
      </c>
      <c r="F4338">
        <v>72</v>
      </c>
      <c r="G4338">
        <v>1</v>
      </c>
      <c r="H4338" t="s">
        <v>22</v>
      </c>
      <c r="I4338" t="s">
        <v>35</v>
      </c>
      <c r="J4338" t="s">
        <v>22</v>
      </c>
      <c r="K4338" t="s">
        <v>22</v>
      </c>
      <c r="L4338" t="s">
        <v>23</v>
      </c>
      <c r="M4338" t="s">
        <v>22</v>
      </c>
      <c r="N4338" t="s">
        <v>22</v>
      </c>
      <c r="O4338" t="s">
        <v>22</v>
      </c>
      <c r="P4338" t="s">
        <v>45</v>
      </c>
      <c r="Q4338">
        <v>1</v>
      </c>
      <c r="R4338" t="s">
        <v>33</v>
      </c>
      <c r="S4338">
        <v>110.1</v>
      </c>
      <c r="T4338">
        <v>7746.7</v>
      </c>
      <c r="U4338">
        <v>0</v>
      </c>
    </row>
    <row r="4339" spans="1:21" x14ac:dyDescent="0.25">
      <c r="A4339" t="s">
        <v>4371</v>
      </c>
      <c r="B4339">
        <v>0</v>
      </c>
      <c r="C4339">
        <v>1</v>
      </c>
      <c r="D4339">
        <v>0</v>
      </c>
      <c r="E4339">
        <v>0</v>
      </c>
      <c r="F4339">
        <v>71</v>
      </c>
      <c r="G4339">
        <v>1</v>
      </c>
      <c r="H4339" t="s">
        <v>22</v>
      </c>
      <c r="I4339" t="s">
        <v>35</v>
      </c>
      <c r="J4339" t="s">
        <v>23</v>
      </c>
      <c r="K4339" t="s">
        <v>22</v>
      </c>
      <c r="L4339" t="s">
        <v>23</v>
      </c>
      <c r="M4339" t="s">
        <v>23</v>
      </c>
      <c r="N4339" t="s">
        <v>22</v>
      </c>
      <c r="O4339" t="s">
        <v>22</v>
      </c>
      <c r="P4339" t="s">
        <v>26</v>
      </c>
      <c r="Q4339">
        <v>1</v>
      </c>
      <c r="R4339" t="s">
        <v>38</v>
      </c>
      <c r="S4339">
        <v>99.65</v>
      </c>
      <c r="T4339">
        <v>6951.15</v>
      </c>
      <c r="U4339">
        <v>0</v>
      </c>
    </row>
    <row r="4340" spans="1:21" x14ac:dyDescent="0.25">
      <c r="A4340" t="s">
        <v>4372</v>
      </c>
      <c r="B4340">
        <v>1</v>
      </c>
      <c r="C4340">
        <v>1</v>
      </c>
      <c r="D4340">
        <v>0</v>
      </c>
      <c r="E4340">
        <v>0</v>
      </c>
      <c r="F4340">
        <v>5</v>
      </c>
      <c r="G4340">
        <v>0</v>
      </c>
      <c r="H4340" t="s">
        <v>24</v>
      </c>
      <c r="I4340" t="s">
        <v>25</v>
      </c>
      <c r="J4340" t="s">
        <v>23</v>
      </c>
      <c r="K4340" t="s">
        <v>23</v>
      </c>
      <c r="L4340" t="s">
        <v>22</v>
      </c>
      <c r="M4340" t="s">
        <v>22</v>
      </c>
      <c r="N4340" t="s">
        <v>22</v>
      </c>
      <c r="O4340" t="s">
        <v>23</v>
      </c>
      <c r="P4340" t="s">
        <v>26</v>
      </c>
      <c r="Q4340">
        <v>0</v>
      </c>
      <c r="R4340" t="s">
        <v>38</v>
      </c>
      <c r="S4340">
        <v>45.4</v>
      </c>
      <c r="T4340">
        <v>214.75</v>
      </c>
      <c r="U4340">
        <v>0</v>
      </c>
    </row>
    <row r="4341" spans="1:21" x14ac:dyDescent="0.25">
      <c r="A4341" t="s">
        <v>4373</v>
      </c>
      <c r="B4341">
        <v>1</v>
      </c>
      <c r="C4341">
        <v>0</v>
      </c>
      <c r="D4341">
        <v>1</v>
      </c>
      <c r="E4341">
        <v>0</v>
      </c>
      <c r="F4341">
        <v>38</v>
      </c>
      <c r="G4341">
        <v>1</v>
      </c>
      <c r="H4341" t="s">
        <v>22</v>
      </c>
      <c r="I4341" t="s">
        <v>25</v>
      </c>
      <c r="J4341" t="s">
        <v>23</v>
      </c>
      <c r="K4341" t="s">
        <v>23</v>
      </c>
      <c r="L4341" t="s">
        <v>22</v>
      </c>
      <c r="M4341" t="s">
        <v>22</v>
      </c>
      <c r="N4341" t="s">
        <v>23</v>
      </c>
      <c r="O4341" t="s">
        <v>22</v>
      </c>
      <c r="P4341" t="s">
        <v>29</v>
      </c>
      <c r="Q4341">
        <v>0</v>
      </c>
      <c r="R4341" t="s">
        <v>38</v>
      </c>
      <c r="S4341">
        <v>69</v>
      </c>
      <c r="T4341">
        <v>2669.45</v>
      </c>
      <c r="U4341">
        <v>0</v>
      </c>
    </row>
    <row r="4342" spans="1:21" x14ac:dyDescent="0.25">
      <c r="A4342" t="s">
        <v>4374</v>
      </c>
      <c r="B4342">
        <v>1</v>
      </c>
      <c r="C4342">
        <v>0</v>
      </c>
      <c r="D4342">
        <v>0</v>
      </c>
      <c r="E4342">
        <v>1</v>
      </c>
      <c r="F4342">
        <v>5</v>
      </c>
      <c r="G4342">
        <v>1</v>
      </c>
      <c r="H4342" t="s">
        <v>23</v>
      </c>
      <c r="I4342" t="s">
        <v>25</v>
      </c>
      <c r="J4342" t="s">
        <v>23</v>
      </c>
      <c r="K4342" t="s">
        <v>23</v>
      </c>
      <c r="L4342" t="s">
        <v>23</v>
      </c>
      <c r="M4342" t="s">
        <v>22</v>
      </c>
      <c r="N4342" t="s">
        <v>23</v>
      </c>
      <c r="O4342" t="s">
        <v>23</v>
      </c>
      <c r="P4342" t="s">
        <v>26</v>
      </c>
      <c r="Q4342">
        <v>1</v>
      </c>
      <c r="R4342" t="s">
        <v>33</v>
      </c>
      <c r="S4342">
        <v>48.65</v>
      </c>
      <c r="T4342">
        <v>235.2</v>
      </c>
      <c r="U4342">
        <v>0</v>
      </c>
    </row>
    <row r="4343" spans="1:21" x14ac:dyDescent="0.25">
      <c r="A4343" t="s">
        <v>4375</v>
      </c>
      <c r="B4343">
        <v>1</v>
      </c>
      <c r="C4343">
        <v>1</v>
      </c>
      <c r="D4343">
        <v>0</v>
      </c>
      <c r="E4343">
        <v>0</v>
      </c>
      <c r="F4343">
        <v>2</v>
      </c>
      <c r="G4343">
        <v>1</v>
      </c>
      <c r="H4343" t="s">
        <v>23</v>
      </c>
      <c r="I4343" t="s">
        <v>25</v>
      </c>
      <c r="J4343" t="s">
        <v>23</v>
      </c>
      <c r="K4343" t="s">
        <v>23</v>
      </c>
      <c r="L4343" t="s">
        <v>23</v>
      </c>
      <c r="M4343" t="s">
        <v>23</v>
      </c>
      <c r="N4343" t="s">
        <v>23</v>
      </c>
      <c r="O4343" t="s">
        <v>23</v>
      </c>
      <c r="P4343" t="s">
        <v>26</v>
      </c>
      <c r="Q4343">
        <v>1</v>
      </c>
      <c r="R4343" t="s">
        <v>27</v>
      </c>
      <c r="S4343">
        <v>44.15</v>
      </c>
      <c r="T4343">
        <v>92.65</v>
      </c>
      <c r="U4343">
        <v>1</v>
      </c>
    </row>
    <row r="4344" spans="1:21" x14ac:dyDescent="0.25">
      <c r="A4344" t="s">
        <v>4376</v>
      </c>
      <c r="B4344">
        <v>0</v>
      </c>
      <c r="C4344">
        <v>1</v>
      </c>
      <c r="D4344">
        <v>0</v>
      </c>
      <c r="E4344">
        <v>0</v>
      </c>
      <c r="F4344">
        <v>52</v>
      </c>
      <c r="G4344">
        <v>1</v>
      </c>
      <c r="H4344" t="s">
        <v>22</v>
      </c>
      <c r="I4344" t="s">
        <v>25</v>
      </c>
      <c r="J4344" t="s">
        <v>22</v>
      </c>
      <c r="K4344" t="s">
        <v>23</v>
      </c>
      <c r="L4344" t="s">
        <v>22</v>
      </c>
      <c r="M4344" t="s">
        <v>23</v>
      </c>
      <c r="N4344" t="s">
        <v>23</v>
      </c>
      <c r="O4344" t="s">
        <v>23</v>
      </c>
      <c r="P4344" t="s">
        <v>45</v>
      </c>
      <c r="Q4344">
        <v>0</v>
      </c>
      <c r="R4344" t="s">
        <v>33</v>
      </c>
      <c r="S4344">
        <v>59.85</v>
      </c>
      <c r="T4344">
        <v>3103.25</v>
      </c>
      <c r="U4344">
        <v>0</v>
      </c>
    </row>
    <row r="4345" spans="1:21" x14ac:dyDescent="0.25">
      <c r="A4345" t="s">
        <v>4377</v>
      </c>
      <c r="B4345">
        <v>0</v>
      </c>
      <c r="C4345">
        <v>1</v>
      </c>
      <c r="D4345">
        <v>0</v>
      </c>
      <c r="E4345">
        <v>0</v>
      </c>
      <c r="F4345">
        <v>8</v>
      </c>
      <c r="G4345">
        <v>1</v>
      </c>
      <c r="H4345" t="s">
        <v>22</v>
      </c>
      <c r="I4345" t="s">
        <v>35</v>
      </c>
      <c r="J4345" t="s">
        <v>23</v>
      </c>
      <c r="K4345" t="s">
        <v>23</v>
      </c>
      <c r="L4345" t="s">
        <v>23</v>
      </c>
      <c r="M4345" t="s">
        <v>23</v>
      </c>
      <c r="N4345" t="s">
        <v>23</v>
      </c>
      <c r="O4345" t="s">
        <v>23</v>
      </c>
      <c r="P4345" t="s">
        <v>26</v>
      </c>
      <c r="Q4345">
        <v>1</v>
      </c>
      <c r="R4345" t="s">
        <v>27</v>
      </c>
      <c r="S4345">
        <v>75.75</v>
      </c>
      <c r="T4345">
        <v>606.25</v>
      </c>
      <c r="U4345">
        <v>1</v>
      </c>
    </row>
    <row r="4346" spans="1:21" x14ac:dyDescent="0.25">
      <c r="A4346" t="s">
        <v>4378</v>
      </c>
      <c r="B4346">
        <v>0</v>
      </c>
      <c r="C4346">
        <v>0</v>
      </c>
      <c r="D4346">
        <v>0</v>
      </c>
      <c r="E4346">
        <v>0</v>
      </c>
      <c r="F4346">
        <v>68</v>
      </c>
      <c r="G4346">
        <v>1</v>
      </c>
      <c r="H4346" t="s">
        <v>22</v>
      </c>
      <c r="I4346" t="s">
        <v>25</v>
      </c>
      <c r="J4346" t="s">
        <v>23</v>
      </c>
      <c r="K4346" t="s">
        <v>22</v>
      </c>
      <c r="L4346" t="s">
        <v>22</v>
      </c>
      <c r="M4346" t="s">
        <v>23</v>
      </c>
      <c r="N4346" t="s">
        <v>22</v>
      </c>
      <c r="O4346" t="s">
        <v>22</v>
      </c>
      <c r="P4346" t="s">
        <v>45</v>
      </c>
      <c r="Q4346">
        <v>1</v>
      </c>
      <c r="R4346" t="s">
        <v>27</v>
      </c>
      <c r="S4346">
        <v>80.650000000000006</v>
      </c>
      <c r="T4346">
        <v>5330.2</v>
      </c>
      <c r="U4346">
        <v>0</v>
      </c>
    </row>
    <row r="4347" spans="1:21" x14ac:dyDescent="0.25">
      <c r="A4347" t="s">
        <v>4379</v>
      </c>
      <c r="B4347">
        <v>1</v>
      </c>
      <c r="C4347">
        <v>0</v>
      </c>
      <c r="D4347">
        <v>1</v>
      </c>
      <c r="E4347">
        <v>1</v>
      </c>
      <c r="F4347">
        <v>69</v>
      </c>
      <c r="G4347">
        <v>1</v>
      </c>
      <c r="H4347" t="s">
        <v>23</v>
      </c>
      <c r="I4347" t="s">
        <v>23</v>
      </c>
      <c r="J4347" t="s">
        <v>44</v>
      </c>
      <c r="K4347" t="s">
        <v>44</v>
      </c>
      <c r="L4347" t="s">
        <v>44</v>
      </c>
      <c r="M4347" t="s">
        <v>44</v>
      </c>
      <c r="N4347" t="s">
        <v>44</v>
      </c>
      <c r="O4347" t="s">
        <v>44</v>
      </c>
      <c r="P4347" t="s">
        <v>29</v>
      </c>
      <c r="Q4347">
        <v>1</v>
      </c>
      <c r="R4347" t="s">
        <v>38</v>
      </c>
      <c r="S4347">
        <v>20.55</v>
      </c>
      <c r="T4347">
        <v>1403.1</v>
      </c>
      <c r="U4347">
        <v>0</v>
      </c>
    </row>
    <row r="4348" spans="1:21" x14ac:dyDescent="0.25">
      <c r="A4348" t="s">
        <v>4380</v>
      </c>
      <c r="B4348">
        <v>0</v>
      </c>
      <c r="C4348">
        <v>0</v>
      </c>
      <c r="D4348">
        <v>1</v>
      </c>
      <c r="E4348">
        <v>0</v>
      </c>
      <c r="F4348">
        <v>42</v>
      </c>
      <c r="G4348">
        <v>1</v>
      </c>
      <c r="H4348" t="s">
        <v>22</v>
      </c>
      <c r="I4348" t="s">
        <v>25</v>
      </c>
      <c r="J4348" t="s">
        <v>22</v>
      </c>
      <c r="K4348" t="s">
        <v>22</v>
      </c>
      <c r="L4348" t="s">
        <v>23</v>
      </c>
      <c r="M4348" t="s">
        <v>22</v>
      </c>
      <c r="N4348" t="s">
        <v>23</v>
      </c>
      <c r="O4348" t="s">
        <v>23</v>
      </c>
      <c r="P4348" t="s">
        <v>26</v>
      </c>
      <c r="Q4348">
        <v>1</v>
      </c>
      <c r="R4348" t="s">
        <v>38</v>
      </c>
      <c r="S4348">
        <v>66.400000000000006</v>
      </c>
      <c r="T4348">
        <v>2727.8</v>
      </c>
      <c r="U4348">
        <v>0</v>
      </c>
    </row>
    <row r="4349" spans="1:21" x14ac:dyDescent="0.25">
      <c r="A4349" t="s">
        <v>4381</v>
      </c>
      <c r="B4349">
        <v>0</v>
      </c>
      <c r="C4349">
        <v>0</v>
      </c>
      <c r="D4349">
        <v>0</v>
      </c>
      <c r="E4349">
        <v>0</v>
      </c>
      <c r="F4349">
        <v>50</v>
      </c>
      <c r="G4349">
        <v>1</v>
      </c>
      <c r="H4349" t="s">
        <v>23</v>
      </c>
      <c r="I4349" t="s">
        <v>35</v>
      </c>
      <c r="J4349" t="s">
        <v>23</v>
      </c>
      <c r="K4349" t="s">
        <v>22</v>
      </c>
      <c r="L4349" t="s">
        <v>23</v>
      </c>
      <c r="M4349" t="s">
        <v>22</v>
      </c>
      <c r="N4349" t="s">
        <v>22</v>
      </c>
      <c r="O4349" t="s">
        <v>22</v>
      </c>
      <c r="P4349" t="s">
        <v>45</v>
      </c>
      <c r="Q4349">
        <v>1</v>
      </c>
      <c r="R4349" t="s">
        <v>30</v>
      </c>
      <c r="S4349">
        <v>100.2</v>
      </c>
      <c r="T4349">
        <v>5038.45</v>
      </c>
      <c r="U4349">
        <v>0</v>
      </c>
    </row>
    <row r="4350" spans="1:21" x14ac:dyDescent="0.25">
      <c r="A4350" t="s">
        <v>4382</v>
      </c>
      <c r="B4350">
        <v>0</v>
      </c>
      <c r="C4350">
        <v>0</v>
      </c>
      <c r="D4350">
        <v>0</v>
      </c>
      <c r="E4350">
        <v>0</v>
      </c>
      <c r="F4350">
        <v>1</v>
      </c>
      <c r="G4350">
        <v>1</v>
      </c>
      <c r="H4350" t="s">
        <v>23</v>
      </c>
      <c r="I4350" t="s">
        <v>23</v>
      </c>
      <c r="J4350" t="s">
        <v>44</v>
      </c>
      <c r="K4350" t="s">
        <v>44</v>
      </c>
      <c r="L4350" t="s">
        <v>44</v>
      </c>
      <c r="M4350" t="s">
        <v>44</v>
      </c>
      <c r="N4350" t="s">
        <v>44</v>
      </c>
      <c r="O4350" t="s">
        <v>44</v>
      </c>
      <c r="P4350" t="s">
        <v>26</v>
      </c>
      <c r="Q4350">
        <v>1</v>
      </c>
      <c r="R4350" t="s">
        <v>30</v>
      </c>
      <c r="S4350">
        <v>19.100000000000001</v>
      </c>
      <c r="T4350">
        <v>19.100000000000001</v>
      </c>
      <c r="U4350">
        <v>1</v>
      </c>
    </row>
    <row r="4351" spans="1:21" x14ac:dyDescent="0.25">
      <c r="A4351" t="s">
        <v>4383</v>
      </c>
      <c r="B4351">
        <v>1</v>
      </c>
      <c r="C4351">
        <v>1</v>
      </c>
      <c r="D4351">
        <v>1</v>
      </c>
      <c r="E4351">
        <v>0</v>
      </c>
      <c r="F4351">
        <v>1</v>
      </c>
      <c r="G4351">
        <v>1</v>
      </c>
      <c r="H4351" t="s">
        <v>22</v>
      </c>
      <c r="I4351" t="s">
        <v>35</v>
      </c>
      <c r="J4351" t="s">
        <v>22</v>
      </c>
      <c r="K4351" t="s">
        <v>23</v>
      </c>
      <c r="L4351" t="s">
        <v>23</v>
      </c>
      <c r="M4351" t="s">
        <v>23</v>
      </c>
      <c r="N4351" t="s">
        <v>23</v>
      </c>
      <c r="O4351" t="s">
        <v>23</v>
      </c>
      <c r="P4351" t="s">
        <v>26</v>
      </c>
      <c r="Q4351">
        <v>1</v>
      </c>
      <c r="R4351" t="s">
        <v>27</v>
      </c>
      <c r="S4351">
        <v>80.3</v>
      </c>
      <c r="T4351">
        <v>80.3</v>
      </c>
      <c r="U4351">
        <v>1</v>
      </c>
    </row>
    <row r="4352" spans="1:21" x14ac:dyDescent="0.25">
      <c r="A4352" t="s">
        <v>4384</v>
      </c>
      <c r="B4352">
        <v>1</v>
      </c>
      <c r="C4352">
        <v>0</v>
      </c>
      <c r="D4352">
        <v>1</v>
      </c>
      <c r="E4352">
        <v>0</v>
      </c>
      <c r="F4352">
        <v>33</v>
      </c>
      <c r="G4352">
        <v>1</v>
      </c>
      <c r="H4352" t="s">
        <v>23</v>
      </c>
      <c r="I4352" t="s">
        <v>25</v>
      </c>
      <c r="J4352" t="s">
        <v>23</v>
      </c>
      <c r="K4352" t="s">
        <v>23</v>
      </c>
      <c r="L4352" t="s">
        <v>23</v>
      </c>
      <c r="M4352" t="s">
        <v>23</v>
      </c>
      <c r="N4352" t="s">
        <v>23</v>
      </c>
      <c r="O4352" t="s">
        <v>23</v>
      </c>
      <c r="P4352" t="s">
        <v>26</v>
      </c>
      <c r="Q4352">
        <v>1</v>
      </c>
      <c r="R4352" t="s">
        <v>38</v>
      </c>
      <c r="S4352">
        <v>44.55</v>
      </c>
      <c r="T4352">
        <v>1462.6</v>
      </c>
      <c r="U4352">
        <v>0</v>
      </c>
    </row>
    <row r="4353" spans="1:21" x14ac:dyDescent="0.25">
      <c r="A4353" t="s">
        <v>4385</v>
      </c>
      <c r="B4353">
        <v>0</v>
      </c>
      <c r="C4353">
        <v>0</v>
      </c>
      <c r="D4353">
        <v>0</v>
      </c>
      <c r="E4353">
        <v>0</v>
      </c>
      <c r="F4353">
        <v>7</v>
      </c>
      <c r="G4353">
        <v>1</v>
      </c>
      <c r="H4353" t="s">
        <v>23</v>
      </c>
      <c r="I4353" t="s">
        <v>23</v>
      </c>
      <c r="J4353" t="s">
        <v>44</v>
      </c>
      <c r="K4353" t="s">
        <v>44</v>
      </c>
      <c r="L4353" t="s">
        <v>44</v>
      </c>
      <c r="M4353" t="s">
        <v>44</v>
      </c>
      <c r="N4353" t="s">
        <v>44</v>
      </c>
      <c r="O4353" t="s">
        <v>44</v>
      </c>
      <c r="P4353" t="s">
        <v>26</v>
      </c>
      <c r="Q4353">
        <v>0</v>
      </c>
      <c r="R4353" t="s">
        <v>30</v>
      </c>
      <c r="S4353">
        <v>20.350000000000001</v>
      </c>
      <c r="T4353">
        <v>150.6</v>
      </c>
      <c r="U4353">
        <v>0</v>
      </c>
    </row>
    <row r="4354" spans="1:21" x14ac:dyDescent="0.25">
      <c r="A4354" t="s">
        <v>4386</v>
      </c>
      <c r="B4354">
        <v>1</v>
      </c>
      <c r="C4354">
        <v>0</v>
      </c>
      <c r="D4354">
        <v>1</v>
      </c>
      <c r="E4354">
        <v>1</v>
      </c>
      <c r="F4354">
        <v>64</v>
      </c>
      <c r="G4354">
        <v>1</v>
      </c>
      <c r="H4354" t="s">
        <v>22</v>
      </c>
      <c r="I4354" t="s">
        <v>35</v>
      </c>
      <c r="J4354" t="s">
        <v>22</v>
      </c>
      <c r="K4354" t="s">
        <v>22</v>
      </c>
      <c r="L4354" t="s">
        <v>22</v>
      </c>
      <c r="M4354" t="s">
        <v>23</v>
      </c>
      <c r="N4354" t="s">
        <v>23</v>
      </c>
      <c r="O4354" t="s">
        <v>23</v>
      </c>
      <c r="P4354" t="s">
        <v>26</v>
      </c>
      <c r="Q4354">
        <v>1</v>
      </c>
      <c r="R4354" t="s">
        <v>27</v>
      </c>
      <c r="S4354">
        <v>91.8</v>
      </c>
      <c r="T4354">
        <v>5960.5</v>
      </c>
      <c r="U4354">
        <v>0</v>
      </c>
    </row>
    <row r="4355" spans="1:21" x14ac:dyDescent="0.25">
      <c r="A4355" t="s">
        <v>4387</v>
      </c>
      <c r="B4355">
        <v>0</v>
      </c>
      <c r="C4355">
        <v>0</v>
      </c>
      <c r="D4355">
        <v>0</v>
      </c>
      <c r="E4355">
        <v>0</v>
      </c>
      <c r="F4355">
        <v>1</v>
      </c>
      <c r="G4355">
        <v>1</v>
      </c>
      <c r="H4355" t="s">
        <v>23</v>
      </c>
      <c r="I4355" t="s">
        <v>35</v>
      </c>
      <c r="J4355" t="s">
        <v>23</v>
      </c>
      <c r="K4355" t="s">
        <v>23</v>
      </c>
      <c r="L4355" t="s">
        <v>22</v>
      </c>
      <c r="M4355" t="s">
        <v>23</v>
      </c>
      <c r="N4355" t="s">
        <v>23</v>
      </c>
      <c r="O4355" t="s">
        <v>23</v>
      </c>
      <c r="P4355" t="s">
        <v>26</v>
      </c>
      <c r="Q4355">
        <v>1</v>
      </c>
      <c r="R4355" t="s">
        <v>27</v>
      </c>
      <c r="S4355">
        <v>74.900000000000006</v>
      </c>
      <c r="T4355">
        <v>74.900000000000006</v>
      </c>
      <c r="U4355">
        <v>1</v>
      </c>
    </row>
    <row r="4356" spans="1:21" x14ac:dyDescent="0.25">
      <c r="A4356" t="s">
        <v>4388</v>
      </c>
      <c r="B4356">
        <v>1</v>
      </c>
      <c r="C4356">
        <v>0</v>
      </c>
      <c r="D4356">
        <v>0</v>
      </c>
      <c r="E4356">
        <v>0</v>
      </c>
      <c r="F4356">
        <v>59</v>
      </c>
      <c r="G4356">
        <v>1</v>
      </c>
      <c r="H4356" t="s">
        <v>23</v>
      </c>
      <c r="I4356" t="s">
        <v>23</v>
      </c>
      <c r="J4356" t="s">
        <v>44</v>
      </c>
      <c r="K4356" t="s">
        <v>44</v>
      </c>
      <c r="L4356" t="s">
        <v>44</v>
      </c>
      <c r="M4356" t="s">
        <v>44</v>
      </c>
      <c r="N4356" t="s">
        <v>44</v>
      </c>
      <c r="O4356" t="s">
        <v>44</v>
      </c>
      <c r="P4356" t="s">
        <v>45</v>
      </c>
      <c r="Q4356">
        <v>1</v>
      </c>
      <c r="R4356" t="s">
        <v>33</v>
      </c>
      <c r="S4356">
        <v>20.2</v>
      </c>
      <c r="T4356">
        <v>1192.3</v>
      </c>
      <c r="U4356">
        <v>0</v>
      </c>
    </row>
    <row r="4357" spans="1:21" x14ac:dyDescent="0.25">
      <c r="A4357" t="s">
        <v>4389</v>
      </c>
      <c r="B4357">
        <v>0</v>
      </c>
      <c r="C4357">
        <v>0</v>
      </c>
      <c r="D4357">
        <v>1</v>
      </c>
      <c r="E4357">
        <v>0</v>
      </c>
      <c r="F4357">
        <v>6</v>
      </c>
      <c r="G4357">
        <v>1</v>
      </c>
      <c r="H4357" t="s">
        <v>22</v>
      </c>
      <c r="I4357" t="s">
        <v>25</v>
      </c>
      <c r="J4357" t="s">
        <v>23</v>
      </c>
      <c r="K4357" t="s">
        <v>23</v>
      </c>
      <c r="L4357" t="s">
        <v>23</v>
      </c>
      <c r="M4357" t="s">
        <v>23</v>
      </c>
      <c r="N4357" t="s">
        <v>23</v>
      </c>
      <c r="O4357" t="s">
        <v>23</v>
      </c>
      <c r="P4357" t="s">
        <v>26</v>
      </c>
      <c r="Q4357">
        <v>0</v>
      </c>
      <c r="R4357" t="s">
        <v>27</v>
      </c>
      <c r="S4357">
        <v>50.35</v>
      </c>
      <c r="T4357">
        <v>314.55</v>
      </c>
      <c r="U4357">
        <v>0</v>
      </c>
    </row>
    <row r="4358" spans="1:21" x14ac:dyDescent="0.25">
      <c r="A4358" t="s">
        <v>4390</v>
      </c>
      <c r="B4358">
        <v>0</v>
      </c>
      <c r="C4358">
        <v>0</v>
      </c>
      <c r="D4358">
        <v>0</v>
      </c>
      <c r="E4358">
        <v>0</v>
      </c>
      <c r="F4358">
        <v>3</v>
      </c>
      <c r="G4358">
        <v>1</v>
      </c>
      <c r="H4358" t="s">
        <v>23</v>
      </c>
      <c r="I4358" t="s">
        <v>23</v>
      </c>
      <c r="J4358" t="s">
        <v>44</v>
      </c>
      <c r="K4358" t="s">
        <v>44</v>
      </c>
      <c r="L4358" t="s">
        <v>44</v>
      </c>
      <c r="M4358" t="s">
        <v>44</v>
      </c>
      <c r="N4358" t="s">
        <v>44</v>
      </c>
      <c r="O4358" t="s">
        <v>44</v>
      </c>
      <c r="P4358" t="s">
        <v>26</v>
      </c>
      <c r="Q4358">
        <v>0</v>
      </c>
      <c r="R4358" t="s">
        <v>30</v>
      </c>
      <c r="S4358">
        <v>18.8</v>
      </c>
      <c r="T4358">
        <v>56</v>
      </c>
      <c r="U4358">
        <v>0</v>
      </c>
    </row>
    <row r="4359" spans="1:21" x14ac:dyDescent="0.25">
      <c r="A4359" t="s">
        <v>4391</v>
      </c>
      <c r="B4359">
        <v>0</v>
      </c>
      <c r="C4359">
        <v>0</v>
      </c>
      <c r="D4359">
        <v>1</v>
      </c>
      <c r="E4359">
        <v>0</v>
      </c>
      <c r="F4359">
        <v>15</v>
      </c>
      <c r="G4359">
        <v>1</v>
      </c>
      <c r="H4359" t="s">
        <v>23</v>
      </c>
      <c r="I4359" t="s">
        <v>23</v>
      </c>
      <c r="J4359" t="s">
        <v>44</v>
      </c>
      <c r="K4359" t="s">
        <v>44</v>
      </c>
      <c r="L4359" t="s">
        <v>44</v>
      </c>
      <c r="M4359" t="s">
        <v>44</v>
      </c>
      <c r="N4359" t="s">
        <v>44</v>
      </c>
      <c r="O4359" t="s">
        <v>44</v>
      </c>
      <c r="P4359" t="s">
        <v>26</v>
      </c>
      <c r="Q4359">
        <v>0</v>
      </c>
      <c r="R4359" t="s">
        <v>38</v>
      </c>
      <c r="S4359">
        <v>20.45</v>
      </c>
      <c r="T4359">
        <v>330.8</v>
      </c>
      <c r="U4359">
        <v>0</v>
      </c>
    </row>
    <row r="4360" spans="1:21" x14ac:dyDescent="0.25">
      <c r="A4360" t="s">
        <v>4392</v>
      </c>
      <c r="B4360">
        <v>1</v>
      </c>
      <c r="C4360">
        <v>0</v>
      </c>
      <c r="D4360">
        <v>1</v>
      </c>
      <c r="E4360">
        <v>1</v>
      </c>
      <c r="F4360">
        <v>13</v>
      </c>
      <c r="G4360">
        <v>1</v>
      </c>
      <c r="H4360" t="s">
        <v>23</v>
      </c>
      <c r="I4360" t="s">
        <v>25</v>
      </c>
      <c r="J4360" t="s">
        <v>23</v>
      </c>
      <c r="K4360" t="s">
        <v>23</v>
      </c>
      <c r="L4360" t="s">
        <v>23</v>
      </c>
      <c r="M4360" t="s">
        <v>23</v>
      </c>
      <c r="N4360" t="s">
        <v>22</v>
      </c>
      <c r="O4360" t="s">
        <v>22</v>
      </c>
      <c r="P4360" t="s">
        <v>29</v>
      </c>
      <c r="Q4360">
        <v>1</v>
      </c>
      <c r="R4360" t="s">
        <v>27</v>
      </c>
      <c r="S4360">
        <v>64.75</v>
      </c>
      <c r="T4360">
        <v>877.35</v>
      </c>
      <c r="U4360">
        <v>0</v>
      </c>
    </row>
    <row r="4361" spans="1:21" x14ac:dyDescent="0.25">
      <c r="A4361" t="s">
        <v>4393</v>
      </c>
      <c r="B4361">
        <v>0</v>
      </c>
      <c r="C4361">
        <v>0</v>
      </c>
      <c r="D4361">
        <v>0</v>
      </c>
      <c r="E4361">
        <v>0</v>
      </c>
      <c r="F4361">
        <v>23</v>
      </c>
      <c r="G4361">
        <v>1</v>
      </c>
      <c r="H4361" t="s">
        <v>22</v>
      </c>
      <c r="I4361" t="s">
        <v>35</v>
      </c>
      <c r="J4361" t="s">
        <v>23</v>
      </c>
      <c r="K4361" t="s">
        <v>22</v>
      </c>
      <c r="L4361" t="s">
        <v>23</v>
      </c>
      <c r="M4361" t="s">
        <v>23</v>
      </c>
      <c r="N4361" t="s">
        <v>22</v>
      </c>
      <c r="O4361" t="s">
        <v>22</v>
      </c>
      <c r="P4361" t="s">
        <v>26</v>
      </c>
      <c r="Q4361">
        <v>1</v>
      </c>
      <c r="R4361" t="s">
        <v>38</v>
      </c>
      <c r="S4361">
        <v>98.7</v>
      </c>
      <c r="T4361">
        <v>2249.1</v>
      </c>
      <c r="U4361">
        <v>0</v>
      </c>
    </row>
    <row r="4362" spans="1:21" x14ac:dyDescent="0.25">
      <c r="A4362" t="s">
        <v>4394</v>
      </c>
      <c r="B4362">
        <v>1</v>
      </c>
      <c r="C4362">
        <v>1</v>
      </c>
      <c r="D4362">
        <v>1</v>
      </c>
      <c r="E4362">
        <v>0</v>
      </c>
      <c r="F4362">
        <v>31</v>
      </c>
      <c r="G4362">
        <v>1</v>
      </c>
      <c r="H4362" t="s">
        <v>22</v>
      </c>
      <c r="I4362" t="s">
        <v>35</v>
      </c>
      <c r="J4362" t="s">
        <v>22</v>
      </c>
      <c r="K4362" t="s">
        <v>23</v>
      </c>
      <c r="L4362" t="s">
        <v>23</v>
      </c>
      <c r="M4362" t="s">
        <v>23</v>
      </c>
      <c r="N4362" t="s">
        <v>22</v>
      </c>
      <c r="O4362" t="s">
        <v>23</v>
      </c>
      <c r="P4362" t="s">
        <v>26</v>
      </c>
      <c r="Q4362">
        <v>0</v>
      </c>
      <c r="R4362" t="s">
        <v>27</v>
      </c>
      <c r="S4362">
        <v>89.45</v>
      </c>
      <c r="T4362">
        <v>2807.65</v>
      </c>
      <c r="U4362">
        <v>0</v>
      </c>
    </row>
    <row r="4363" spans="1:21" x14ac:dyDescent="0.25">
      <c r="A4363" t="s">
        <v>4395</v>
      </c>
      <c r="B4363">
        <v>1</v>
      </c>
      <c r="C4363">
        <v>0</v>
      </c>
      <c r="D4363">
        <v>0</v>
      </c>
      <c r="E4363">
        <v>0</v>
      </c>
      <c r="F4363">
        <v>29</v>
      </c>
      <c r="G4363">
        <v>1</v>
      </c>
      <c r="H4363" t="s">
        <v>23</v>
      </c>
      <c r="I4363" t="s">
        <v>25</v>
      </c>
      <c r="J4363" t="s">
        <v>22</v>
      </c>
      <c r="K4363" t="s">
        <v>22</v>
      </c>
      <c r="L4363" t="s">
        <v>23</v>
      </c>
      <c r="M4363" t="s">
        <v>22</v>
      </c>
      <c r="N4363" t="s">
        <v>23</v>
      </c>
      <c r="O4363" t="s">
        <v>23</v>
      </c>
      <c r="P4363" t="s">
        <v>29</v>
      </c>
      <c r="Q4363">
        <v>1</v>
      </c>
      <c r="R4363" t="s">
        <v>27</v>
      </c>
      <c r="S4363">
        <v>58.75</v>
      </c>
      <c r="T4363">
        <v>1696.2</v>
      </c>
      <c r="U4363">
        <v>0</v>
      </c>
    </row>
    <row r="4364" spans="1:21" x14ac:dyDescent="0.25">
      <c r="A4364" t="s">
        <v>4396</v>
      </c>
      <c r="B4364">
        <v>0</v>
      </c>
      <c r="C4364">
        <v>0</v>
      </c>
      <c r="D4364">
        <v>1</v>
      </c>
      <c r="E4364">
        <v>0</v>
      </c>
      <c r="F4364">
        <v>49</v>
      </c>
      <c r="G4364">
        <v>1</v>
      </c>
      <c r="H4364" t="s">
        <v>23</v>
      </c>
      <c r="I4364" t="s">
        <v>23</v>
      </c>
      <c r="J4364" t="s">
        <v>44</v>
      </c>
      <c r="K4364" t="s">
        <v>44</v>
      </c>
      <c r="L4364" t="s">
        <v>44</v>
      </c>
      <c r="M4364" t="s">
        <v>44</v>
      </c>
      <c r="N4364" t="s">
        <v>44</v>
      </c>
      <c r="O4364" t="s">
        <v>44</v>
      </c>
      <c r="P4364" t="s">
        <v>29</v>
      </c>
      <c r="Q4364">
        <v>0</v>
      </c>
      <c r="R4364" t="s">
        <v>38</v>
      </c>
      <c r="S4364">
        <v>20.7</v>
      </c>
      <c r="T4364">
        <v>1032.05</v>
      </c>
      <c r="U4364">
        <v>0</v>
      </c>
    </row>
    <row r="4365" spans="1:21" x14ac:dyDescent="0.25">
      <c r="A4365" t="s">
        <v>4397</v>
      </c>
      <c r="B4365">
        <v>0</v>
      </c>
      <c r="C4365">
        <v>0</v>
      </c>
      <c r="D4365">
        <v>1</v>
      </c>
      <c r="E4365">
        <v>0</v>
      </c>
      <c r="F4365">
        <v>56</v>
      </c>
      <c r="G4365">
        <v>1</v>
      </c>
      <c r="H4365" t="s">
        <v>22</v>
      </c>
      <c r="I4365" t="s">
        <v>35</v>
      </c>
      <c r="J4365" t="s">
        <v>23</v>
      </c>
      <c r="K4365" t="s">
        <v>23</v>
      </c>
      <c r="L4365" t="s">
        <v>23</v>
      </c>
      <c r="M4365" t="s">
        <v>23</v>
      </c>
      <c r="N4365" t="s">
        <v>22</v>
      </c>
      <c r="O4365" t="s">
        <v>23</v>
      </c>
      <c r="P4365" t="s">
        <v>26</v>
      </c>
      <c r="Q4365">
        <v>1</v>
      </c>
      <c r="R4365" t="s">
        <v>33</v>
      </c>
      <c r="S4365">
        <v>85.6</v>
      </c>
      <c r="T4365">
        <v>4902.8</v>
      </c>
      <c r="U4365">
        <v>0</v>
      </c>
    </row>
    <row r="4366" spans="1:21" x14ac:dyDescent="0.25">
      <c r="A4366" t="s">
        <v>4398</v>
      </c>
      <c r="B4366">
        <v>0</v>
      </c>
      <c r="C4366">
        <v>0</v>
      </c>
      <c r="D4366">
        <v>0</v>
      </c>
      <c r="E4366">
        <v>0</v>
      </c>
      <c r="F4366">
        <v>63</v>
      </c>
      <c r="G4366">
        <v>1</v>
      </c>
      <c r="H4366" t="s">
        <v>22</v>
      </c>
      <c r="I4366" t="s">
        <v>25</v>
      </c>
      <c r="J4366" t="s">
        <v>22</v>
      </c>
      <c r="K4366" t="s">
        <v>22</v>
      </c>
      <c r="L4366" t="s">
        <v>22</v>
      </c>
      <c r="M4366" t="s">
        <v>22</v>
      </c>
      <c r="N4366" t="s">
        <v>23</v>
      </c>
      <c r="O4366" t="s">
        <v>22</v>
      </c>
      <c r="P4366" t="s">
        <v>45</v>
      </c>
      <c r="Q4366">
        <v>1</v>
      </c>
      <c r="R4366" t="s">
        <v>38</v>
      </c>
      <c r="S4366">
        <v>80.3</v>
      </c>
      <c r="T4366">
        <v>4995.3500000000004</v>
      </c>
      <c r="U4366">
        <v>0</v>
      </c>
    </row>
    <row r="4367" spans="1:21" x14ac:dyDescent="0.25">
      <c r="A4367" t="s">
        <v>4399</v>
      </c>
      <c r="B4367">
        <v>1</v>
      </c>
      <c r="C4367">
        <v>0</v>
      </c>
      <c r="D4367">
        <v>1</v>
      </c>
      <c r="E4367">
        <v>0</v>
      </c>
      <c r="F4367">
        <v>63</v>
      </c>
      <c r="G4367">
        <v>1</v>
      </c>
      <c r="H4367" t="s">
        <v>22</v>
      </c>
      <c r="I4367" t="s">
        <v>25</v>
      </c>
      <c r="J4367" t="s">
        <v>23</v>
      </c>
      <c r="K4367" t="s">
        <v>23</v>
      </c>
      <c r="L4367" t="s">
        <v>22</v>
      </c>
      <c r="M4367" t="s">
        <v>22</v>
      </c>
      <c r="N4367" t="s">
        <v>22</v>
      </c>
      <c r="O4367" t="s">
        <v>22</v>
      </c>
      <c r="P4367" t="s">
        <v>45</v>
      </c>
      <c r="Q4367">
        <v>0</v>
      </c>
      <c r="R4367" t="s">
        <v>38</v>
      </c>
      <c r="S4367">
        <v>79.8</v>
      </c>
      <c r="T4367">
        <v>5034.05</v>
      </c>
      <c r="U4367">
        <v>0</v>
      </c>
    </row>
    <row r="4368" spans="1:21" x14ac:dyDescent="0.25">
      <c r="A4368" t="s">
        <v>4400</v>
      </c>
      <c r="B4368">
        <v>1</v>
      </c>
      <c r="C4368">
        <v>1</v>
      </c>
      <c r="D4368">
        <v>1</v>
      </c>
      <c r="E4368">
        <v>1</v>
      </c>
      <c r="F4368">
        <v>24</v>
      </c>
      <c r="G4368">
        <v>1</v>
      </c>
      <c r="H4368" t="s">
        <v>22</v>
      </c>
      <c r="I4368" t="s">
        <v>35</v>
      </c>
      <c r="J4368" t="s">
        <v>22</v>
      </c>
      <c r="K4368" t="s">
        <v>23</v>
      </c>
      <c r="L4368" t="s">
        <v>23</v>
      </c>
      <c r="M4368" t="s">
        <v>23</v>
      </c>
      <c r="N4368" t="s">
        <v>23</v>
      </c>
      <c r="O4368" t="s">
        <v>23</v>
      </c>
      <c r="P4368" t="s">
        <v>26</v>
      </c>
      <c r="Q4368">
        <v>1</v>
      </c>
      <c r="R4368" t="s">
        <v>27</v>
      </c>
      <c r="S4368">
        <v>79.849999999999994</v>
      </c>
      <c r="T4368">
        <v>1857.75</v>
      </c>
      <c r="U4368">
        <v>0</v>
      </c>
    </row>
    <row r="4369" spans="1:21" x14ac:dyDescent="0.25">
      <c r="A4369" t="s">
        <v>4401</v>
      </c>
      <c r="B4369">
        <v>1</v>
      </c>
      <c r="C4369">
        <v>1</v>
      </c>
      <c r="D4369">
        <v>1</v>
      </c>
      <c r="E4369">
        <v>0</v>
      </c>
      <c r="F4369">
        <v>36</v>
      </c>
      <c r="G4369">
        <v>1</v>
      </c>
      <c r="H4369" t="s">
        <v>23</v>
      </c>
      <c r="I4369" t="s">
        <v>25</v>
      </c>
      <c r="J4369" t="s">
        <v>23</v>
      </c>
      <c r="K4369" t="s">
        <v>23</v>
      </c>
      <c r="L4369" t="s">
        <v>22</v>
      </c>
      <c r="M4369" t="s">
        <v>22</v>
      </c>
      <c r="N4369" t="s">
        <v>23</v>
      </c>
      <c r="O4369" t="s">
        <v>23</v>
      </c>
      <c r="P4369" t="s">
        <v>29</v>
      </c>
      <c r="Q4369">
        <v>0</v>
      </c>
      <c r="R4369" t="s">
        <v>38</v>
      </c>
      <c r="S4369">
        <v>54.1</v>
      </c>
      <c r="T4369">
        <v>1992.85</v>
      </c>
      <c r="U4369">
        <v>0</v>
      </c>
    </row>
    <row r="4370" spans="1:21" x14ac:dyDescent="0.25">
      <c r="A4370" t="s">
        <v>4402</v>
      </c>
      <c r="B4370">
        <v>0</v>
      </c>
      <c r="C4370">
        <v>1</v>
      </c>
      <c r="D4370">
        <v>0</v>
      </c>
      <c r="E4370">
        <v>0</v>
      </c>
      <c r="F4370">
        <v>9</v>
      </c>
      <c r="G4370">
        <v>1</v>
      </c>
      <c r="H4370" t="s">
        <v>23</v>
      </c>
      <c r="I4370" t="s">
        <v>35</v>
      </c>
      <c r="J4370" t="s">
        <v>23</v>
      </c>
      <c r="K4370" t="s">
        <v>23</v>
      </c>
      <c r="L4370" t="s">
        <v>23</v>
      </c>
      <c r="M4370" t="s">
        <v>23</v>
      </c>
      <c r="N4370" t="s">
        <v>22</v>
      </c>
      <c r="O4370" t="s">
        <v>23</v>
      </c>
      <c r="P4370" t="s">
        <v>26</v>
      </c>
      <c r="Q4370">
        <v>1</v>
      </c>
      <c r="R4370" t="s">
        <v>27</v>
      </c>
      <c r="S4370">
        <v>80.849999999999994</v>
      </c>
      <c r="T4370">
        <v>751.65</v>
      </c>
      <c r="U4370">
        <v>1</v>
      </c>
    </row>
    <row r="4371" spans="1:21" x14ac:dyDescent="0.25">
      <c r="A4371" t="s">
        <v>4403</v>
      </c>
      <c r="B4371">
        <v>1</v>
      </c>
      <c r="C4371">
        <v>0</v>
      </c>
      <c r="D4371">
        <v>0</v>
      </c>
      <c r="E4371">
        <v>0</v>
      </c>
      <c r="F4371">
        <v>3</v>
      </c>
      <c r="G4371">
        <v>0</v>
      </c>
      <c r="H4371" t="s">
        <v>24</v>
      </c>
      <c r="I4371" t="s">
        <v>25</v>
      </c>
      <c r="J4371" t="s">
        <v>23</v>
      </c>
      <c r="K4371" t="s">
        <v>23</v>
      </c>
      <c r="L4371" t="s">
        <v>23</v>
      </c>
      <c r="M4371" t="s">
        <v>23</v>
      </c>
      <c r="N4371" t="s">
        <v>23</v>
      </c>
      <c r="O4371" t="s">
        <v>23</v>
      </c>
      <c r="P4371" t="s">
        <v>26</v>
      </c>
      <c r="Q4371">
        <v>0</v>
      </c>
      <c r="R4371" t="s">
        <v>27</v>
      </c>
      <c r="S4371">
        <v>24.75</v>
      </c>
      <c r="T4371">
        <v>66.95</v>
      </c>
      <c r="U4371">
        <v>1</v>
      </c>
    </row>
    <row r="4372" spans="1:21" x14ac:dyDescent="0.25">
      <c r="A4372" t="s">
        <v>4404</v>
      </c>
      <c r="B4372">
        <v>0</v>
      </c>
      <c r="C4372">
        <v>0</v>
      </c>
      <c r="D4372">
        <v>1</v>
      </c>
      <c r="E4372">
        <v>0</v>
      </c>
      <c r="F4372">
        <v>21</v>
      </c>
      <c r="G4372">
        <v>1</v>
      </c>
      <c r="H4372" t="s">
        <v>23</v>
      </c>
      <c r="I4372" t="s">
        <v>25</v>
      </c>
      <c r="J4372" t="s">
        <v>22</v>
      </c>
      <c r="K4372" t="s">
        <v>23</v>
      </c>
      <c r="L4372" t="s">
        <v>22</v>
      </c>
      <c r="M4372" t="s">
        <v>22</v>
      </c>
      <c r="N4372" t="s">
        <v>22</v>
      </c>
      <c r="O4372" t="s">
        <v>22</v>
      </c>
      <c r="P4372" t="s">
        <v>29</v>
      </c>
      <c r="Q4372">
        <v>0</v>
      </c>
      <c r="R4372" t="s">
        <v>30</v>
      </c>
      <c r="S4372">
        <v>80.900000000000006</v>
      </c>
      <c r="T4372">
        <v>1714.95</v>
      </c>
      <c r="U4372">
        <v>0</v>
      </c>
    </row>
    <row r="4373" spans="1:21" x14ac:dyDescent="0.25">
      <c r="A4373" t="s">
        <v>4405</v>
      </c>
      <c r="B4373">
        <v>1</v>
      </c>
      <c r="C4373">
        <v>0</v>
      </c>
      <c r="D4373">
        <v>1</v>
      </c>
      <c r="E4373">
        <v>1</v>
      </c>
      <c r="F4373">
        <v>13</v>
      </c>
      <c r="G4373">
        <v>1</v>
      </c>
      <c r="H4373" t="s">
        <v>22</v>
      </c>
      <c r="I4373" t="s">
        <v>23</v>
      </c>
      <c r="J4373" t="s">
        <v>44</v>
      </c>
      <c r="K4373" t="s">
        <v>44</v>
      </c>
      <c r="L4373" t="s">
        <v>44</v>
      </c>
      <c r="M4373" t="s">
        <v>44</v>
      </c>
      <c r="N4373" t="s">
        <v>44</v>
      </c>
      <c r="O4373" t="s">
        <v>44</v>
      </c>
      <c r="P4373" t="s">
        <v>29</v>
      </c>
      <c r="Q4373">
        <v>0</v>
      </c>
      <c r="R4373" t="s">
        <v>33</v>
      </c>
      <c r="S4373">
        <v>24.5</v>
      </c>
      <c r="T4373">
        <v>343.6</v>
      </c>
      <c r="U4373">
        <v>0</v>
      </c>
    </row>
    <row r="4374" spans="1:21" x14ac:dyDescent="0.25">
      <c r="A4374" t="s">
        <v>4406</v>
      </c>
      <c r="B4374">
        <v>1</v>
      </c>
      <c r="C4374">
        <v>0</v>
      </c>
      <c r="D4374">
        <v>1</v>
      </c>
      <c r="E4374">
        <v>1</v>
      </c>
      <c r="F4374">
        <v>1</v>
      </c>
      <c r="G4374">
        <v>1</v>
      </c>
      <c r="H4374" t="s">
        <v>23</v>
      </c>
      <c r="I4374" t="s">
        <v>23</v>
      </c>
      <c r="J4374" t="s">
        <v>44</v>
      </c>
      <c r="K4374" t="s">
        <v>44</v>
      </c>
      <c r="L4374" t="s">
        <v>44</v>
      </c>
      <c r="M4374" t="s">
        <v>44</v>
      </c>
      <c r="N4374" t="s">
        <v>44</v>
      </c>
      <c r="O4374" t="s">
        <v>44</v>
      </c>
      <c r="P4374" t="s">
        <v>26</v>
      </c>
      <c r="Q4374">
        <v>1</v>
      </c>
      <c r="R4374" t="s">
        <v>33</v>
      </c>
      <c r="S4374">
        <v>20.149999999999999</v>
      </c>
      <c r="T4374">
        <v>20.149999999999999</v>
      </c>
      <c r="U4374">
        <v>0</v>
      </c>
    </row>
    <row r="4375" spans="1:21" x14ac:dyDescent="0.25">
      <c r="A4375" t="s">
        <v>4407</v>
      </c>
      <c r="B4375">
        <v>0</v>
      </c>
      <c r="C4375">
        <v>0</v>
      </c>
      <c r="D4375">
        <v>1</v>
      </c>
      <c r="E4375">
        <v>1</v>
      </c>
      <c r="F4375">
        <v>25</v>
      </c>
      <c r="G4375">
        <v>1</v>
      </c>
      <c r="H4375" t="s">
        <v>23</v>
      </c>
      <c r="I4375" t="s">
        <v>23</v>
      </c>
      <c r="J4375" t="s">
        <v>44</v>
      </c>
      <c r="K4375" t="s">
        <v>44</v>
      </c>
      <c r="L4375" t="s">
        <v>44</v>
      </c>
      <c r="M4375" t="s">
        <v>44</v>
      </c>
      <c r="N4375" t="s">
        <v>44</v>
      </c>
      <c r="O4375" t="s">
        <v>44</v>
      </c>
      <c r="P4375" t="s">
        <v>29</v>
      </c>
      <c r="Q4375">
        <v>0</v>
      </c>
      <c r="R4375" t="s">
        <v>30</v>
      </c>
      <c r="S4375">
        <v>20.05</v>
      </c>
      <c r="T4375">
        <v>520.1</v>
      </c>
      <c r="U4375">
        <v>0</v>
      </c>
    </row>
    <row r="4376" spans="1:21" x14ac:dyDescent="0.25">
      <c r="A4376" t="s">
        <v>4408</v>
      </c>
      <c r="B4376">
        <v>1</v>
      </c>
      <c r="C4376">
        <v>0</v>
      </c>
      <c r="D4376">
        <v>1</v>
      </c>
      <c r="E4376">
        <v>1</v>
      </c>
      <c r="F4376">
        <v>71</v>
      </c>
      <c r="G4376">
        <v>1</v>
      </c>
      <c r="H4376" t="s">
        <v>23</v>
      </c>
      <c r="I4376" t="s">
        <v>23</v>
      </c>
      <c r="J4376" t="s">
        <v>44</v>
      </c>
      <c r="K4376" t="s">
        <v>44</v>
      </c>
      <c r="L4376" t="s">
        <v>44</v>
      </c>
      <c r="M4376" t="s">
        <v>44</v>
      </c>
      <c r="N4376" t="s">
        <v>44</v>
      </c>
      <c r="O4376" t="s">
        <v>44</v>
      </c>
      <c r="P4376" t="s">
        <v>45</v>
      </c>
      <c r="Q4376">
        <v>1</v>
      </c>
      <c r="R4376" t="s">
        <v>33</v>
      </c>
      <c r="S4376">
        <v>19.600000000000001</v>
      </c>
      <c r="T4376">
        <v>1387.45</v>
      </c>
      <c r="U4376">
        <v>0</v>
      </c>
    </row>
    <row r="4377" spans="1:21" x14ac:dyDescent="0.25">
      <c r="A4377" t="s">
        <v>4409</v>
      </c>
      <c r="B4377">
        <v>1</v>
      </c>
      <c r="C4377">
        <v>0</v>
      </c>
      <c r="D4377">
        <v>0</v>
      </c>
      <c r="E4377">
        <v>0</v>
      </c>
      <c r="F4377">
        <v>66</v>
      </c>
      <c r="G4377">
        <v>1</v>
      </c>
      <c r="H4377" t="s">
        <v>22</v>
      </c>
      <c r="I4377" t="s">
        <v>35</v>
      </c>
      <c r="J4377" t="s">
        <v>22</v>
      </c>
      <c r="K4377" t="s">
        <v>22</v>
      </c>
      <c r="L4377" t="s">
        <v>22</v>
      </c>
      <c r="M4377" t="s">
        <v>22</v>
      </c>
      <c r="N4377" t="s">
        <v>22</v>
      </c>
      <c r="O4377" t="s">
        <v>22</v>
      </c>
      <c r="P4377" t="s">
        <v>29</v>
      </c>
      <c r="Q4377">
        <v>1</v>
      </c>
      <c r="R4377" t="s">
        <v>33</v>
      </c>
      <c r="S4377">
        <v>114.3</v>
      </c>
      <c r="T4377">
        <v>7383.7</v>
      </c>
      <c r="U4377">
        <v>0</v>
      </c>
    </row>
    <row r="4378" spans="1:21" x14ac:dyDescent="0.25">
      <c r="A4378" t="s">
        <v>4410</v>
      </c>
      <c r="B4378">
        <v>0</v>
      </c>
      <c r="C4378">
        <v>0</v>
      </c>
      <c r="D4378">
        <v>0</v>
      </c>
      <c r="E4378">
        <v>0</v>
      </c>
      <c r="F4378">
        <v>45</v>
      </c>
      <c r="G4378">
        <v>1</v>
      </c>
      <c r="H4378" t="s">
        <v>23</v>
      </c>
      <c r="I4378" t="s">
        <v>35</v>
      </c>
      <c r="J4378" t="s">
        <v>22</v>
      </c>
      <c r="K4378" t="s">
        <v>22</v>
      </c>
      <c r="L4378" t="s">
        <v>23</v>
      </c>
      <c r="M4378" t="s">
        <v>23</v>
      </c>
      <c r="N4378" t="s">
        <v>22</v>
      </c>
      <c r="O4378" t="s">
        <v>22</v>
      </c>
      <c r="P4378" t="s">
        <v>29</v>
      </c>
      <c r="Q4378">
        <v>1</v>
      </c>
      <c r="R4378" t="s">
        <v>27</v>
      </c>
      <c r="S4378">
        <v>100.3</v>
      </c>
      <c r="T4378">
        <v>4483.95</v>
      </c>
      <c r="U4378">
        <v>0</v>
      </c>
    </row>
    <row r="4379" spans="1:21" x14ac:dyDescent="0.25">
      <c r="A4379" t="s">
        <v>4411</v>
      </c>
      <c r="B4379">
        <v>0</v>
      </c>
      <c r="C4379">
        <v>0</v>
      </c>
      <c r="D4379">
        <v>1</v>
      </c>
      <c r="E4379">
        <v>0</v>
      </c>
      <c r="F4379">
        <v>22</v>
      </c>
      <c r="G4379">
        <v>1</v>
      </c>
      <c r="H4379" t="s">
        <v>23</v>
      </c>
      <c r="I4379" t="s">
        <v>35</v>
      </c>
      <c r="J4379" t="s">
        <v>23</v>
      </c>
      <c r="K4379" t="s">
        <v>23</v>
      </c>
      <c r="L4379" t="s">
        <v>23</v>
      </c>
      <c r="M4379" t="s">
        <v>23</v>
      </c>
      <c r="N4379" t="s">
        <v>22</v>
      </c>
      <c r="O4379" t="s">
        <v>23</v>
      </c>
      <c r="P4379" t="s">
        <v>26</v>
      </c>
      <c r="Q4379">
        <v>1</v>
      </c>
      <c r="R4379" t="s">
        <v>38</v>
      </c>
      <c r="S4379">
        <v>80</v>
      </c>
      <c r="T4379">
        <v>1706.45</v>
      </c>
      <c r="U4379">
        <v>0</v>
      </c>
    </row>
    <row r="4380" spans="1:21" x14ac:dyDescent="0.25">
      <c r="A4380" t="s">
        <v>4412</v>
      </c>
      <c r="B4380">
        <v>0</v>
      </c>
      <c r="C4380">
        <v>0</v>
      </c>
      <c r="D4380">
        <v>1</v>
      </c>
      <c r="E4380">
        <v>0</v>
      </c>
      <c r="F4380">
        <v>67</v>
      </c>
      <c r="G4380">
        <v>1</v>
      </c>
      <c r="H4380" t="s">
        <v>23</v>
      </c>
      <c r="I4380" t="s">
        <v>23</v>
      </c>
      <c r="J4380" t="s">
        <v>44</v>
      </c>
      <c r="K4380" t="s">
        <v>44</v>
      </c>
      <c r="L4380" t="s">
        <v>44</v>
      </c>
      <c r="M4380" t="s">
        <v>44</v>
      </c>
      <c r="N4380" t="s">
        <v>44</v>
      </c>
      <c r="O4380" t="s">
        <v>44</v>
      </c>
      <c r="P4380" t="s">
        <v>29</v>
      </c>
      <c r="Q4380">
        <v>1</v>
      </c>
      <c r="R4380" t="s">
        <v>33</v>
      </c>
      <c r="S4380">
        <v>20.85</v>
      </c>
      <c r="T4380">
        <v>1327.4</v>
      </c>
      <c r="U4380">
        <v>0</v>
      </c>
    </row>
    <row r="4381" spans="1:21" x14ac:dyDescent="0.25">
      <c r="A4381" t="s">
        <v>4413</v>
      </c>
      <c r="B4381">
        <v>0</v>
      </c>
      <c r="C4381">
        <v>0</v>
      </c>
      <c r="D4381">
        <v>1</v>
      </c>
      <c r="E4381">
        <v>0</v>
      </c>
      <c r="F4381">
        <v>68</v>
      </c>
      <c r="G4381">
        <v>1</v>
      </c>
      <c r="H4381" t="s">
        <v>22</v>
      </c>
      <c r="I4381" t="s">
        <v>35</v>
      </c>
      <c r="J4381" t="s">
        <v>23</v>
      </c>
      <c r="K4381" t="s">
        <v>23</v>
      </c>
      <c r="L4381" t="s">
        <v>22</v>
      </c>
      <c r="M4381" t="s">
        <v>23</v>
      </c>
      <c r="N4381" t="s">
        <v>22</v>
      </c>
      <c r="O4381" t="s">
        <v>23</v>
      </c>
      <c r="P4381" t="s">
        <v>45</v>
      </c>
      <c r="Q4381">
        <v>1</v>
      </c>
      <c r="R4381" t="s">
        <v>33</v>
      </c>
      <c r="S4381">
        <v>89.95</v>
      </c>
      <c r="T4381">
        <v>5974.3</v>
      </c>
      <c r="U4381">
        <v>0</v>
      </c>
    </row>
    <row r="4382" spans="1:21" x14ac:dyDescent="0.25">
      <c r="A4382" t="s">
        <v>4414</v>
      </c>
      <c r="B4382">
        <v>0</v>
      </c>
      <c r="C4382">
        <v>0</v>
      </c>
      <c r="D4382">
        <v>1</v>
      </c>
      <c r="E4382">
        <v>1</v>
      </c>
      <c r="F4382">
        <v>0</v>
      </c>
      <c r="G4382">
        <v>1</v>
      </c>
      <c r="H4382" t="s">
        <v>23</v>
      </c>
      <c r="I4382" t="s">
        <v>23</v>
      </c>
      <c r="J4382" t="s">
        <v>44</v>
      </c>
      <c r="K4382" t="s">
        <v>44</v>
      </c>
      <c r="L4382" t="s">
        <v>44</v>
      </c>
      <c r="M4382" t="s">
        <v>44</v>
      </c>
      <c r="N4382" t="s">
        <v>44</v>
      </c>
      <c r="O4382" t="s">
        <v>44</v>
      </c>
      <c r="P4382" t="s">
        <v>45</v>
      </c>
      <c r="Q4382">
        <v>0</v>
      </c>
      <c r="R4382" t="s">
        <v>30</v>
      </c>
      <c r="S4382">
        <v>20</v>
      </c>
      <c r="U4382">
        <v>0</v>
      </c>
    </row>
    <row r="4383" spans="1:21" x14ac:dyDescent="0.25">
      <c r="A4383" t="s">
        <v>4415</v>
      </c>
      <c r="B4383">
        <v>0</v>
      </c>
      <c r="C4383">
        <v>1</v>
      </c>
      <c r="D4383">
        <v>0</v>
      </c>
      <c r="E4383">
        <v>0</v>
      </c>
      <c r="F4383">
        <v>49</v>
      </c>
      <c r="G4383">
        <v>1</v>
      </c>
      <c r="H4383" t="s">
        <v>22</v>
      </c>
      <c r="I4383" t="s">
        <v>35</v>
      </c>
      <c r="J4383" t="s">
        <v>23</v>
      </c>
      <c r="K4383" t="s">
        <v>23</v>
      </c>
      <c r="L4383" t="s">
        <v>22</v>
      </c>
      <c r="M4383" t="s">
        <v>23</v>
      </c>
      <c r="N4383" t="s">
        <v>23</v>
      </c>
      <c r="O4383" t="s">
        <v>22</v>
      </c>
      <c r="P4383" t="s">
        <v>26</v>
      </c>
      <c r="Q4383">
        <v>1</v>
      </c>
      <c r="R4383" t="s">
        <v>38</v>
      </c>
      <c r="S4383">
        <v>90.85</v>
      </c>
      <c r="T4383">
        <v>4515.8500000000004</v>
      </c>
      <c r="U4383">
        <v>1</v>
      </c>
    </row>
    <row r="4384" spans="1:21" x14ac:dyDescent="0.25">
      <c r="A4384" t="s">
        <v>4416</v>
      </c>
      <c r="B4384">
        <v>0</v>
      </c>
      <c r="C4384">
        <v>1</v>
      </c>
      <c r="D4384">
        <v>0</v>
      </c>
      <c r="E4384">
        <v>0</v>
      </c>
      <c r="F4384">
        <v>4</v>
      </c>
      <c r="G4384">
        <v>1</v>
      </c>
      <c r="H4384" t="s">
        <v>22</v>
      </c>
      <c r="I4384" t="s">
        <v>25</v>
      </c>
      <c r="J4384" t="s">
        <v>23</v>
      </c>
      <c r="K4384" t="s">
        <v>23</v>
      </c>
      <c r="L4384" t="s">
        <v>23</v>
      </c>
      <c r="M4384" t="s">
        <v>23</v>
      </c>
      <c r="N4384" t="s">
        <v>23</v>
      </c>
      <c r="O4384" t="s">
        <v>23</v>
      </c>
      <c r="P4384" t="s">
        <v>26</v>
      </c>
      <c r="Q4384">
        <v>0</v>
      </c>
      <c r="R4384" t="s">
        <v>30</v>
      </c>
      <c r="S4384">
        <v>48.75</v>
      </c>
      <c r="T4384">
        <v>179.85</v>
      </c>
      <c r="U4384">
        <v>0</v>
      </c>
    </row>
    <row r="4385" spans="1:21" x14ac:dyDescent="0.25">
      <c r="A4385" t="s">
        <v>4417</v>
      </c>
      <c r="B4385">
        <v>1</v>
      </c>
      <c r="C4385">
        <v>0</v>
      </c>
      <c r="D4385">
        <v>1</v>
      </c>
      <c r="E4385">
        <v>0</v>
      </c>
      <c r="F4385">
        <v>63</v>
      </c>
      <c r="G4385">
        <v>1</v>
      </c>
      <c r="H4385" t="s">
        <v>22</v>
      </c>
      <c r="I4385" t="s">
        <v>25</v>
      </c>
      <c r="J4385" t="s">
        <v>22</v>
      </c>
      <c r="K4385" t="s">
        <v>22</v>
      </c>
      <c r="L4385" t="s">
        <v>22</v>
      </c>
      <c r="M4385" t="s">
        <v>22</v>
      </c>
      <c r="N4385" t="s">
        <v>23</v>
      </c>
      <c r="O4385" t="s">
        <v>22</v>
      </c>
      <c r="P4385" t="s">
        <v>29</v>
      </c>
      <c r="Q4385">
        <v>0</v>
      </c>
      <c r="R4385" t="s">
        <v>38</v>
      </c>
      <c r="S4385">
        <v>80</v>
      </c>
      <c r="T4385">
        <v>5040.2</v>
      </c>
      <c r="U4385">
        <v>0</v>
      </c>
    </row>
    <row r="4386" spans="1:21" x14ac:dyDescent="0.25">
      <c r="A4386" t="s">
        <v>4418</v>
      </c>
      <c r="B4386">
        <v>0</v>
      </c>
      <c r="C4386">
        <v>0</v>
      </c>
      <c r="D4386">
        <v>1</v>
      </c>
      <c r="E4386">
        <v>0</v>
      </c>
      <c r="F4386">
        <v>2</v>
      </c>
      <c r="G4386">
        <v>1</v>
      </c>
      <c r="H4386" t="s">
        <v>23</v>
      </c>
      <c r="I4386" t="s">
        <v>35</v>
      </c>
      <c r="J4386" t="s">
        <v>23</v>
      </c>
      <c r="K4386" t="s">
        <v>22</v>
      </c>
      <c r="L4386" t="s">
        <v>22</v>
      </c>
      <c r="M4386" t="s">
        <v>23</v>
      </c>
      <c r="N4386" t="s">
        <v>23</v>
      </c>
      <c r="O4386" t="s">
        <v>23</v>
      </c>
      <c r="P4386" t="s">
        <v>26</v>
      </c>
      <c r="Q4386">
        <v>0</v>
      </c>
      <c r="R4386" t="s">
        <v>33</v>
      </c>
      <c r="S4386">
        <v>79.7</v>
      </c>
      <c r="T4386">
        <v>165</v>
      </c>
      <c r="U4386">
        <v>1</v>
      </c>
    </row>
    <row r="4387" spans="1:21" x14ac:dyDescent="0.25">
      <c r="A4387" t="s">
        <v>4419</v>
      </c>
      <c r="B4387">
        <v>1</v>
      </c>
      <c r="C4387">
        <v>0</v>
      </c>
      <c r="D4387">
        <v>0</v>
      </c>
      <c r="E4387">
        <v>0</v>
      </c>
      <c r="F4387">
        <v>21</v>
      </c>
      <c r="G4387">
        <v>1</v>
      </c>
      <c r="H4387" t="s">
        <v>23</v>
      </c>
      <c r="I4387" t="s">
        <v>23</v>
      </c>
      <c r="J4387" t="s">
        <v>44</v>
      </c>
      <c r="K4387" t="s">
        <v>44</v>
      </c>
      <c r="L4387" t="s">
        <v>44</v>
      </c>
      <c r="M4387" t="s">
        <v>44</v>
      </c>
      <c r="N4387" t="s">
        <v>44</v>
      </c>
      <c r="O4387" t="s">
        <v>44</v>
      </c>
      <c r="P4387" t="s">
        <v>29</v>
      </c>
      <c r="Q4387">
        <v>1</v>
      </c>
      <c r="R4387" t="s">
        <v>30</v>
      </c>
      <c r="S4387">
        <v>20.350000000000001</v>
      </c>
      <c r="T4387">
        <v>422.7</v>
      </c>
      <c r="U4387">
        <v>0</v>
      </c>
    </row>
    <row r="4388" spans="1:21" x14ac:dyDescent="0.25">
      <c r="A4388" t="s">
        <v>4420</v>
      </c>
      <c r="B4388">
        <v>1</v>
      </c>
      <c r="C4388">
        <v>0</v>
      </c>
      <c r="D4388">
        <v>1</v>
      </c>
      <c r="E4388">
        <v>1</v>
      </c>
      <c r="F4388">
        <v>55</v>
      </c>
      <c r="G4388">
        <v>1</v>
      </c>
      <c r="H4388" t="s">
        <v>23</v>
      </c>
      <c r="I4388" t="s">
        <v>25</v>
      </c>
      <c r="J4388" t="s">
        <v>22</v>
      </c>
      <c r="K4388" t="s">
        <v>22</v>
      </c>
      <c r="L4388" t="s">
        <v>23</v>
      </c>
      <c r="M4388" t="s">
        <v>22</v>
      </c>
      <c r="N4388" t="s">
        <v>23</v>
      </c>
      <c r="O4388" t="s">
        <v>23</v>
      </c>
      <c r="P4388" t="s">
        <v>45</v>
      </c>
      <c r="Q4388">
        <v>0</v>
      </c>
      <c r="R4388" t="s">
        <v>33</v>
      </c>
      <c r="S4388">
        <v>57.55</v>
      </c>
      <c r="T4388">
        <v>3046.4</v>
      </c>
      <c r="U4388">
        <v>1</v>
      </c>
    </row>
    <row r="4389" spans="1:21" x14ac:dyDescent="0.25">
      <c r="A4389" t="s">
        <v>4421</v>
      </c>
      <c r="B4389">
        <v>1</v>
      </c>
      <c r="C4389">
        <v>0</v>
      </c>
      <c r="D4389">
        <v>0</v>
      </c>
      <c r="E4389">
        <v>1</v>
      </c>
      <c r="F4389">
        <v>1</v>
      </c>
      <c r="G4389">
        <v>1</v>
      </c>
      <c r="H4389" t="s">
        <v>23</v>
      </c>
      <c r="I4389" t="s">
        <v>23</v>
      </c>
      <c r="J4389" t="s">
        <v>44</v>
      </c>
      <c r="K4389" t="s">
        <v>44</v>
      </c>
      <c r="L4389" t="s">
        <v>44</v>
      </c>
      <c r="M4389" t="s">
        <v>44</v>
      </c>
      <c r="N4389" t="s">
        <v>44</v>
      </c>
      <c r="O4389" t="s">
        <v>44</v>
      </c>
      <c r="P4389" t="s">
        <v>26</v>
      </c>
      <c r="Q4389">
        <v>1</v>
      </c>
      <c r="R4389" t="s">
        <v>30</v>
      </c>
      <c r="S4389">
        <v>20.25</v>
      </c>
      <c r="T4389">
        <v>20.25</v>
      </c>
      <c r="U4389">
        <v>0</v>
      </c>
    </row>
    <row r="4390" spans="1:21" x14ac:dyDescent="0.25">
      <c r="A4390" t="s">
        <v>4422</v>
      </c>
      <c r="B4390">
        <v>0</v>
      </c>
      <c r="C4390">
        <v>0</v>
      </c>
      <c r="D4390">
        <v>0</v>
      </c>
      <c r="E4390">
        <v>0</v>
      </c>
      <c r="F4390">
        <v>17</v>
      </c>
      <c r="G4390">
        <v>1</v>
      </c>
      <c r="H4390" t="s">
        <v>23</v>
      </c>
      <c r="I4390" t="s">
        <v>23</v>
      </c>
      <c r="J4390" t="s">
        <v>44</v>
      </c>
      <c r="K4390" t="s">
        <v>44</v>
      </c>
      <c r="L4390" t="s">
        <v>44</v>
      </c>
      <c r="M4390" t="s">
        <v>44</v>
      </c>
      <c r="N4390" t="s">
        <v>44</v>
      </c>
      <c r="O4390" t="s">
        <v>44</v>
      </c>
      <c r="P4390" t="s">
        <v>45</v>
      </c>
      <c r="Q4390">
        <v>0</v>
      </c>
      <c r="R4390" t="s">
        <v>30</v>
      </c>
      <c r="S4390">
        <v>19.399999999999999</v>
      </c>
      <c r="T4390">
        <v>358.05</v>
      </c>
      <c r="U4390">
        <v>0</v>
      </c>
    </row>
    <row r="4391" spans="1:21" x14ac:dyDescent="0.25">
      <c r="A4391" t="s">
        <v>4423</v>
      </c>
      <c r="B4391">
        <v>1</v>
      </c>
      <c r="C4391">
        <v>0</v>
      </c>
      <c r="D4391">
        <v>0</v>
      </c>
      <c r="E4391">
        <v>0</v>
      </c>
      <c r="F4391">
        <v>30</v>
      </c>
      <c r="G4391">
        <v>1</v>
      </c>
      <c r="H4391" t="s">
        <v>22</v>
      </c>
      <c r="I4391" t="s">
        <v>35</v>
      </c>
      <c r="J4391" t="s">
        <v>22</v>
      </c>
      <c r="K4391" t="s">
        <v>23</v>
      </c>
      <c r="L4391" t="s">
        <v>23</v>
      </c>
      <c r="M4391" t="s">
        <v>23</v>
      </c>
      <c r="N4391" t="s">
        <v>22</v>
      </c>
      <c r="O4391" t="s">
        <v>22</v>
      </c>
      <c r="P4391" t="s">
        <v>26</v>
      </c>
      <c r="Q4391">
        <v>1</v>
      </c>
      <c r="R4391" t="s">
        <v>33</v>
      </c>
      <c r="S4391">
        <v>100.4</v>
      </c>
      <c r="T4391">
        <v>2936.25</v>
      </c>
      <c r="U4391">
        <v>0</v>
      </c>
    </row>
    <row r="4392" spans="1:21" x14ac:dyDescent="0.25">
      <c r="A4392" t="s">
        <v>4424</v>
      </c>
      <c r="B4392">
        <v>1</v>
      </c>
      <c r="C4392">
        <v>0</v>
      </c>
      <c r="D4392">
        <v>1</v>
      </c>
      <c r="E4392">
        <v>1</v>
      </c>
      <c r="F4392">
        <v>22</v>
      </c>
      <c r="G4392">
        <v>1</v>
      </c>
      <c r="H4392" t="s">
        <v>23</v>
      </c>
      <c r="I4392" t="s">
        <v>25</v>
      </c>
      <c r="J4392" t="s">
        <v>22</v>
      </c>
      <c r="K4392" t="s">
        <v>22</v>
      </c>
      <c r="L4392" t="s">
        <v>23</v>
      </c>
      <c r="M4392" t="s">
        <v>22</v>
      </c>
      <c r="N4392" t="s">
        <v>23</v>
      </c>
      <c r="O4392" t="s">
        <v>23</v>
      </c>
      <c r="P4392" t="s">
        <v>26</v>
      </c>
      <c r="Q4392">
        <v>1</v>
      </c>
      <c r="R4392" t="s">
        <v>30</v>
      </c>
      <c r="S4392">
        <v>57.95</v>
      </c>
      <c r="T4392">
        <v>1271.8</v>
      </c>
      <c r="U4392">
        <v>0</v>
      </c>
    </row>
    <row r="4393" spans="1:21" x14ac:dyDescent="0.25">
      <c r="A4393" t="s">
        <v>4425</v>
      </c>
      <c r="B4393">
        <v>0</v>
      </c>
      <c r="C4393">
        <v>0</v>
      </c>
      <c r="D4393">
        <v>0</v>
      </c>
      <c r="E4393">
        <v>0</v>
      </c>
      <c r="F4393">
        <v>9</v>
      </c>
      <c r="G4393">
        <v>1</v>
      </c>
      <c r="H4393" t="s">
        <v>23</v>
      </c>
      <c r="I4393" t="s">
        <v>25</v>
      </c>
      <c r="J4393" t="s">
        <v>23</v>
      </c>
      <c r="K4393" t="s">
        <v>23</v>
      </c>
      <c r="L4393" t="s">
        <v>23</v>
      </c>
      <c r="M4393" t="s">
        <v>22</v>
      </c>
      <c r="N4393" t="s">
        <v>22</v>
      </c>
      <c r="O4393" t="s">
        <v>23</v>
      </c>
      <c r="P4393" t="s">
        <v>26</v>
      </c>
      <c r="Q4393">
        <v>1</v>
      </c>
      <c r="R4393" t="s">
        <v>33</v>
      </c>
      <c r="S4393">
        <v>59.5</v>
      </c>
      <c r="T4393">
        <v>530.04999999999995</v>
      </c>
      <c r="U4393">
        <v>0</v>
      </c>
    </row>
    <row r="4394" spans="1:21" x14ac:dyDescent="0.25">
      <c r="A4394" t="s">
        <v>4426</v>
      </c>
      <c r="B4394">
        <v>1</v>
      </c>
      <c r="C4394">
        <v>0</v>
      </c>
      <c r="D4394">
        <v>1</v>
      </c>
      <c r="E4394">
        <v>1</v>
      </c>
      <c r="F4394">
        <v>1</v>
      </c>
      <c r="G4394">
        <v>1</v>
      </c>
      <c r="H4394" t="s">
        <v>23</v>
      </c>
      <c r="I4394" t="s">
        <v>23</v>
      </c>
      <c r="J4394" t="s">
        <v>44</v>
      </c>
      <c r="K4394" t="s">
        <v>44</v>
      </c>
      <c r="L4394" t="s">
        <v>44</v>
      </c>
      <c r="M4394" t="s">
        <v>44</v>
      </c>
      <c r="N4394" t="s">
        <v>44</v>
      </c>
      <c r="O4394" t="s">
        <v>44</v>
      </c>
      <c r="P4394" t="s">
        <v>26</v>
      </c>
      <c r="Q4394">
        <v>0</v>
      </c>
      <c r="R4394" t="s">
        <v>30</v>
      </c>
      <c r="S4394">
        <v>19.2</v>
      </c>
      <c r="T4394">
        <v>19.2</v>
      </c>
      <c r="U4394">
        <v>0</v>
      </c>
    </row>
    <row r="4395" spans="1:21" x14ac:dyDescent="0.25">
      <c r="A4395" t="s">
        <v>4427</v>
      </c>
      <c r="B4395">
        <v>0</v>
      </c>
      <c r="C4395">
        <v>0</v>
      </c>
      <c r="D4395">
        <v>1</v>
      </c>
      <c r="E4395">
        <v>0</v>
      </c>
      <c r="F4395">
        <v>21</v>
      </c>
      <c r="G4395">
        <v>1</v>
      </c>
      <c r="H4395" t="s">
        <v>22</v>
      </c>
      <c r="I4395" t="s">
        <v>35</v>
      </c>
      <c r="J4395" t="s">
        <v>23</v>
      </c>
      <c r="K4395" t="s">
        <v>23</v>
      </c>
      <c r="L4395" t="s">
        <v>23</v>
      </c>
      <c r="M4395" t="s">
        <v>23</v>
      </c>
      <c r="N4395" t="s">
        <v>23</v>
      </c>
      <c r="O4395" t="s">
        <v>22</v>
      </c>
      <c r="P4395" t="s">
        <v>26</v>
      </c>
      <c r="Q4395">
        <v>1</v>
      </c>
      <c r="R4395" t="s">
        <v>27</v>
      </c>
      <c r="S4395">
        <v>86.5</v>
      </c>
      <c r="T4395">
        <v>1808.7</v>
      </c>
      <c r="U4395">
        <v>1</v>
      </c>
    </row>
    <row r="4396" spans="1:21" x14ac:dyDescent="0.25">
      <c r="A4396" t="s">
        <v>4428</v>
      </c>
      <c r="B4396">
        <v>1</v>
      </c>
      <c r="C4396">
        <v>0</v>
      </c>
      <c r="D4396">
        <v>0</v>
      </c>
      <c r="E4396">
        <v>0</v>
      </c>
      <c r="F4396">
        <v>19</v>
      </c>
      <c r="G4396">
        <v>1</v>
      </c>
      <c r="H4396" t="s">
        <v>22</v>
      </c>
      <c r="I4396" t="s">
        <v>25</v>
      </c>
      <c r="J4396" t="s">
        <v>23</v>
      </c>
      <c r="K4396" t="s">
        <v>23</v>
      </c>
      <c r="L4396" t="s">
        <v>22</v>
      </c>
      <c r="M4396" t="s">
        <v>22</v>
      </c>
      <c r="N4396" t="s">
        <v>23</v>
      </c>
      <c r="O4396" t="s">
        <v>23</v>
      </c>
      <c r="P4396" t="s">
        <v>26</v>
      </c>
      <c r="Q4396">
        <v>0</v>
      </c>
      <c r="R4396" t="s">
        <v>27</v>
      </c>
      <c r="S4396">
        <v>59.55</v>
      </c>
      <c r="T4396">
        <v>1144.5999999999999</v>
      </c>
      <c r="U4396">
        <v>0</v>
      </c>
    </row>
    <row r="4397" spans="1:21" x14ac:dyDescent="0.25">
      <c r="A4397" t="s">
        <v>4429</v>
      </c>
      <c r="B4397">
        <v>0</v>
      </c>
      <c r="C4397">
        <v>0</v>
      </c>
      <c r="D4397">
        <v>1</v>
      </c>
      <c r="E4397">
        <v>1</v>
      </c>
      <c r="F4397">
        <v>69</v>
      </c>
      <c r="G4397">
        <v>1</v>
      </c>
      <c r="H4397" t="s">
        <v>22</v>
      </c>
      <c r="I4397" t="s">
        <v>35</v>
      </c>
      <c r="J4397" t="s">
        <v>23</v>
      </c>
      <c r="K4397" t="s">
        <v>22</v>
      </c>
      <c r="L4397" t="s">
        <v>22</v>
      </c>
      <c r="M4397" t="s">
        <v>23</v>
      </c>
      <c r="N4397" t="s">
        <v>22</v>
      </c>
      <c r="O4397" t="s">
        <v>22</v>
      </c>
      <c r="P4397" t="s">
        <v>26</v>
      </c>
      <c r="Q4397">
        <v>1</v>
      </c>
      <c r="R4397" t="s">
        <v>27</v>
      </c>
      <c r="S4397">
        <v>103.95</v>
      </c>
      <c r="T4397">
        <v>7446.9</v>
      </c>
      <c r="U4397">
        <v>1</v>
      </c>
    </row>
    <row r="4398" spans="1:21" x14ac:dyDescent="0.25">
      <c r="A4398" t="s">
        <v>4430</v>
      </c>
      <c r="B4398">
        <v>1</v>
      </c>
      <c r="C4398">
        <v>1</v>
      </c>
      <c r="D4398">
        <v>0</v>
      </c>
      <c r="E4398">
        <v>0</v>
      </c>
      <c r="F4398">
        <v>1</v>
      </c>
      <c r="G4398">
        <v>0</v>
      </c>
      <c r="H4398" t="s">
        <v>24</v>
      </c>
      <c r="I4398" t="s">
        <v>25</v>
      </c>
      <c r="J4398" t="s">
        <v>23</v>
      </c>
      <c r="K4398" t="s">
        <v>23</v>
      </c>
      <c r="L4398" t="s">
        <v>23</v>
      </c>
      <c r="M4398" t="s">
        <v>23</v>
      </c>
      <c r="N4398" t="s">
        <v>23</v>
      </c>
      <c r="O4398" t="s">
        <v>23</v>
      </c>
      <c r="P4398" t="s">
        <v>26</v>
      </c>
      <c r="Q4398">
        <v>1</v>
      </c>
      <c r="R4398" t="s">
        <v>27</v>
      </c>
      <c r="S4398">
        <v>25.1</v>
      </c>
      <c r="T4398">
        <v>25.1</v>
      </c>
      <c r="U4398">
        <v>1</v>
      </c>
    </row>
    <row r="4399" spans="1:21" x14ac:dyDescent="0.25">
      <c r="A4399" t="s">
        <v>4431</v>
      </c>
      <c r="B4399">
        <v>0</v>
      </c>
      <c r="C4399">
        <v>0</v>
      </c>
      <c r="D4399">
        <v>1</v>
      </c>
      <c r="E4399">
        <v>0</v>
      </c>
      <c r="F4399">
        <v>72</v>
      </c>
      <c r="G4399">
        <v>1</v>
      </c>
      <c r="H4399" t="s">
        <v>22</v>
      </c>
      <c r="I4399" t="s">
        <v>35</v>
      </c>
      <c r="J4399" t="s">
        <v>22</v>
      </c>
      <c r="K4399" t="s">
        <v>22</v>
      </c>
      <c r="L4399" t="s">
        <v>22</v>
      </c>
      <c r="M4399" t="s">
        <v>22</v>
      </c>
      <c r="N4399" t="s">
        <v>22</v>
      </c>
      <c r="O4399" t="s">
        <v>23</v>
      </c>
      <c r="P4399" t="s">
        <v>45</v>
      </c>
      <c r="Q4399">
        <v>1</v>
      </c>
      <c r="R4399" t="s">
        <v>33</v>
      </c>
      <c r="S4399">
        <v>103.95</v>
      </c>
      <c r="T4399">
        <v>7556.9</v>
      </c>
      <c r="U4399">
        <v>0</v>
      </c>
    </row>
    <row r="4400" spans="1:21" x14ac:dyDescent="0.25">
      <c r="A4400" t="s">
        <v>4432</v>
      </c>
      <c r="B4400">
        <v>1</v>
      </c>
      <c r="C4400">
        <v>0</v>
      </c>
      <c r="D4400">
        <v>1</v>
      </c>
      <c r="E4400">
        <v>1</v>
      </c>
      <c r="F4400">
        <v>70</v>
      </c>
      <c r="G4400">
        <v>1</v>
      </c>
      <c r="H4400" t="s">
        <v>22</v>
      </c>
      <c r="I4400" t="s">
        <v>25</v>
      </c>
      <c r="J4400" t="s">
        <v>22</v>
      </c>
      <c r="K4400" t="s">
        <v>23</v>
      </c>
      <c r="L4400" t="s">
        <v>22</v>
      </c>
      <c r="M4400" t="s">
        <v>23</v>
      </c>
      <c r="N4400" t="s">
        <v>22</v>
      </c>
      <c r="O4400" t="s">
        <v>23</v>
      </c>
      <c r="P4400" t="s">
        <v>45</v>
      </c>
      <c r="Q4400">
        <v>0</v>
      </c>
      <c r="R4400" t="s">
        <v>38</v>
      </c>
      <c r="S4400">
        <v>68.95</v>
      </c>
      <c r="T4400">
        <v>4858.7</v>
      </c>
      <c r="U4400">
        <v>0</v>
      </c>
    </row>
    <row r="4401" spans="1:21" x14ac:dyDescent="0.25">
      <c r="A4401" t="s">
        <v>4433</v>
      </c>
      <c r="B4401">
        <v>0</v>
      </c>
      <c r="C4401">
        <v>0</v>
      </c>
      <c r="D4401">
        <v>0</v>
      </c>
      <c r="E4401">
        <v>0</v>
      </c>
      <c r="F4401">
        <v>66</v>
      </c>
      <c r="G4401">
        <v>1</v>
      </c>
      <c r="H4401" t="s">
        <v>22</v>
      </c>
      <c r="I4401" t="s">
        <v>35</v>
      </c>
      <c r="J4401" t="s">
        <v>22</v>
      </c>
      <c r="K4401" t="s">
        <v>22</v>
      </c>
      <c r="L4401" t="s">
        <v>22</v>
      </c>
      <c r="M4401" t="s">
        <v>22</v>
      </c>
      <c r="N4401" t="s">
        <v>23</v>
      </c>
      <c r="O4401" t="s">
        <v>22</v>
      </c>
      <c r="P4401" t="s">
        <v>26</v>
      </c>
      <c r="Q4401">
        <v>1</v>
      </c>
      <c r="R4401" t="s">
        <v>33</v>
      </c>
      <c r="S4401">
        <v>103.1</v>
      </c>
      <c r="T4401">
        <v>6595</v>
      </c>
      <c r="U4401">
        <v>0</v>
      </c>
    </row>
    <row r="4402" spans="1:21" x14ac:dyDescent="0.25">
      <c r="A4402" t="s">
        <v>4434</v>
      </c>
      <c r="B4402">
        <v>0</v>
      </c>
      <c r="C4402">
        <v>0</v>
      </c>
      <c r="D4402">
        <v>1</v>
      </c>
      <c r="E4402">
        <v>1</v>
      </c>
      <c r="F4402">
        <v>7</v>
      </c>
      <c r="G4402">
        <v>0</v>
      </c>
      <c r="H4402" t="s">
        <v>24</v>
      </c>
      <c r="I4402" t="s">
        <v>25</v>
      </c>
      <c r="J4402" t="s">
        <v>23</v>
      </c>
      <c r="K4402" t="s">
        <v>23</v>
      </c>
      <c r="L4402" t="s">
        <v>23</v>
      </c>
      <c r="M4402" t="s">
        <v>23</v>
      </c>
      <c r="N4402" t="s">
        <v>23</v>
      </c>
      <c r="O4402" t="s">
        <v>23</v>
      </c>
      <c r="P4402" t="s">
        <v>26</v>
      </c>
      <c r="Q4402">
        <v>1</v>
      </c>
      <c r="R4402" t="s">
        <v>27</v>
      </c>
      <c r="S4402">
        <v>24.7</v>
      </c>
      <c r="T4402">
        <v>149.05000000000001</v>
      </c>
      <c r="U4402">
        <v>0</v>
      </c>
    </row>
    <row r="4403" spans="1:21" x14ac:dyDescent="0.25">
      <c r="A4403" t="s">
        <v>4435</v>
      </c>
      <c r="B4403">
        <v>0</v>
      </c>
      <c r="C4403">
        <v>1</v>
      </c>
      <c r="D4403">
        <v>1</v>
      </c>
      <c r="E4403">
        <v>1</v>
      </c>
      <c r="F4403">
        <v>46</v>
      </c>
      <c r="G4403">
        <v>1</v>
      </c>
      <c r="H4403" t="s">
        <v>22</v>
      </c>
      <c r="I4403" t="s">
        <v>35</v>
      </c>
      <c r="J4403" t="s">
        <v>22</v>
      </c>
      <c r="K4403" t="s">
        <v>22</v>
      </c>
      <c r="L4403" t="s">
        <v>23</v>
      </c>
      <c r="M4403" t="s">
        <v>22</v>
      </c>
      <c r="N4403" t="s">
        <v>22</v>
      </c>
      <c r="O4403" t="s">
        <v>22</v>
      </c>
      <c r="P4403" t="s">
        <v>26</v>
      </c>
      <c r="Q4403">
        <v>1</v>
      </c>
      <c r="R4403" t="s">
        <v>27</v>
      </c>
      <c r="S4403">
        <v>110.2</v>
      </c>
      <c r="T4403">
        <v>4972.1000000000004</v>
      </c>
      <c r="U4403">
        <v>0</v>
      </c>
    </row>
    <row r="4404" spans="1:21" x14ac:dyDescent="0.25">
      <c r="A4404" t="s">
        <v>4436</v>
      </c>
      <c r="B4404">
        <v>1</v>
      </c>
      <c r="C4404">
        <v>0</v>
      </c>
      <c r="D4404">
        <v>0</v>
      </c>
      <c r="E4404">
        <v>0</v>
      </c>
      <c r="F4404">
        <v>39</v>
      </c>
      <c r="G4404">
        <v>0</v>
      </c>
      <c r="H4404" t="s">
        <v>24</v>
      </c>
      <c r="I4404" t="s">
        <v>25</v>
      </c>
      <c r="J4404" t="s">
        <v>22</v>
      </c>
      <c r="K4404" t="s">
        <v>22</v>
      </c>
      <c r="L4404" t="s">
        <v>23</v>
      </c>
      <c r="M4404" t="s">
        <v>22</v>
      </c>
      <c r="N4404" t="s">
        <v>22</v>
      </c>
      <c r="O4404" t="s">
        <v>23</v>
      </c>
      <c r="P4404" t="s">
        <v>26</v>
      </c>
      <c r="Q4404">
        <v>1</v>
      </c>
      <c r="R4404" t="s">
        <v>38</v>
      </c>
      <c r="S4404">
        <v>48.95</v>
      </c>
      <c r="T4404">
        <v>1880.85</v>
      </c>
      <c r="U4404">
        <v>1</v>
      </c>
    </row>
    <row r="4405" spans="1:21" x14ac:dyDescent="0.25">
      <c r="A4405" t="s">
        <v>4437</v>
      </c>
      <c r="B4405">
        <v>0</v>
      </c>
      <c r="C4405">
        <v>0</v>
      </c>
      <c r="D4405">
        <v>1</v>
      </c>
      <c r="E4405">
        <v>1</v>
      </c>
      <c r="F4405">
        <v>32</v>
      </c>
      <c r="G4405">
        <v>1</v>
      </c>
      <c r="H4405" t="s">
        <v>22</v>
      </c>
      <c r="I4405" t="s">
        <v>25</v>
      </c>
      <c r="J4405" t="s">
        <v>23</v>
      </c>
      <c r="K4405" t="s">
        <v>22</v>
      </c>
      <c r="L4405" t="s">
        <v>22</v>
      </c>
      <c r="M4405" t="s">
        <v>23</v>
      </c>
      <c r="N4405" t="s">
        <v>23</v>
      </c>
      <c r="O4405" t="s">
        <v>23</v>
      </c>
      <c r="P4405" t="s">
        <v>26</v>
      </c>
      <c r="Q4405">
        <v>0</v>
      </c>
      <c r="R4405" t="s">
        <v>33</v>
      </c>
      <c r="S4405">
        <v>62.45</v>
      </c>
      <c r="T4405">
        <v>2045.55</v>
      </c>
      <c r="U4405">
        <v>0</v>
      </c>
    </row>
    <row r="4406" spans="1:21" x14ac:dyDescent="0.25">
      <c r="A4406" t="s">
        <v>4438</v>
      </c>
      <c r="B4406">
        <v>1</v>
      </c>
      <c r="C4406">
        <v>0</v>
      </c>
      <c r="D4406">
        <v>0</v>
      </c>
      <c r="E4406">
        <v>0</v>
      </c>
      <c r="F4406">
        <v>24</v>
      </c>
      <c r="G4406">
        <v>1</v>
      </c>
      <c r="H4406" t="s">
        <v>23</v>
      </c>
      <c r="I4406" t="s">
        <v>35</v>
      </c>
      <c r="J4406" t="s">
        <v>23</v>
      </c>
      <c r="K4406" t="s">
        <v>22</v>
      </c>
      <c r="L4406" t="s">
        <v>22</v>
      </c>
      <c r="M4406" t="s">
        <v>23</v>
      </c>
      <c r="N4406" t="s">
        <v>23</v>
      </c>
      <c r="O4406" t="s">
        <v>22</v>
      </c>
      <c r="P4406" t="s">
        <v>26</v>
      </c>
      <c r="Q4406">
        <v>1</v>
      </c>
      <c r="R4406" t="s">
        <v>27</v>
      </c>
      <c r="S4406">
        <v>89.55</v>
      </c>
      <c r="T4406">
        <v>2187.15</v>
      </c>
      <c r="U4406">
        <v>0</v>
      </c>
    </row>
    <row r="4407" spans="1:21" x14ac:dyDescent="0.25">
      <c r="A4407" t="s">
        <v>4439</v>
      </c>
      <c r="B4407">
        <v>1</v>
      </c>
      <c r="C4407">
        <v>0</v>
      </c>
      <c r="D4407">
        <v>1</v>
      </c>
      <c r="E4407">
        <v>1</v>
      </c>
      <c r="F4407">
        <v>6</v>
      </c>
      <c r="G4407">
        <v>1</v>
      </c>
      <c r="H4407" t="s">
        <v>23</v>
      </c>
      <c r="I4407" t="s">
        <v>35</v>
      </c>
      <c r="J4407" t="s">
        <v>23</v>
      </c>
      <c r="K4407" t="s">
        <v>22</v>
      </c>
      <c r="L4407" t="s">
        <v>23</v>
      </c>
      <c r="M4407" t="s">
        <v>23</v>
      </c>
      <c r="N4407" t="s">
        <v>23</v>
      </c>
      <c r="O4407" t="s">
        <v>22</v>
      </c>
      <c r="P4407" t="s">
        <v>26</v>
      </c>
      <c r="Q4407">
        <v>1</v>
      </c>
      <c r="R4407" t="s">
        <v>38</v>
      </c>
      <c r="S4407">
        <v>83.55</v>
      </c>
      <c r="T4407">
        <v>477.55</v>
      </c>
      <c r="U4407">
        <v>1</v>
      </c>
    </row>
    <row r="4408" spans="1:21" x14ac:dyDescent="0.25">
      <c r="A4408" t="s">
        <v>4440</v>
      </c>
      <c r="B4408">
        <v>0</v>
      </c>
      <c r="C4408">
        <v>0</v>
      </c>
      <c r="D4408">
        <v>0</v>
      </c>
      <c r="E4408">
        <v>0</v>
      </c>
      <c r="F4408">
        <v>37</v>
      </c>
      <c r="G4408">
        <v>1</v>
      </c>
      <c r="H4408" t="s">
        <v>22</v>
      </c>
      <c r="I4408" t="s">
        <v>25</v>
      </c>
      <c r="J4408" t="s">
        <v>22</v>
      </c>
      <c r="K4408" t="s">
        <v>22</v>
      </c>
      <c r="L4408" t="s">
        <v>22</v>
      </c>
      <c r="M4408" t="s">
        <v>22</v>
      </c>
      <c r="N4408" t="s">
        <v>22</v>
      </c>
      <c r="O4408" t="s">
        <v>23</v>
      </c>
      <c r="P4408" t="s">
        <v>26</v>
      </c>
      <c r="Q4408">
        <v>1</v>
      </c>
      <c r="R4408" t="s">
        <v>38</v>
      </c>
      <c r="S4408">
        <v>78.900000000000006</v>
      </c>
      <c r="T4408">
        <v>2976.95</v>
      </c>
      <c r="U4408">
        <v>0</v>
      </c>
    </row>
    <row r="4409" spans="1:21" x14ac:dyDescent="0.25">
      <c r="A4409" t="s">
        <v>4441</v>
      </c>
      <c r="B4409">
        <v>1</v>
      </c>
      <c r="C4409">
        <v>0</v>
      </c>
      <c r="D4409">
        <v>0</v>
      </c>
      <c r="E4409">
        <v>1</v>
      </c>
      <c r="F4409">
        <v>8</v>
      </c>
      <c r="G4409">
        <v>1</v>
      </c>
      <c r="H4409" t="s">
        <v>23</v>
      </c>
      <c r="I4409" t="s">
        <v>23</v>
      </c>
      <c r="J4409" t="s">
        <v>44</v>
      </c>
      <c r="K4409" t="s">
        <v>44</v>
      </c>
      <c r="L4409" t="s">
        <v>44</v>
      </c>
      <c r="M4409" t="s">
        <v>44</v>
      </c>
      <c r="N4409" t="s">
        <v>44</v>
      </c>
      <c r="O4409" t="s">
        <v>44</v>
      </c>
      <c r="P4409" t="s">
        <v>26</v>
      </c>
      <c r="Q4409">
        <v>0</v>
      </c>
      <c r="R4409" t="s">
        <v>30</v>
      </c>
      <c r="S4409">
        <v>20.350000000000001</v>
      </c>
      <c r="T4409">
        <v>178.7</v>
      </c>
      <c r="U4409">
        <v>0</v>
      </c>
    </row>
    <row r="4410" spans="1:21" x14ac:dyDescent="0.25">
      <c r="A4410" t="s">
        <v>4442</v>
      </c>
      <c r="B4410">
        <v>0</v>
      </c>
      <c r="C4410">
        <v>0</v>
      </c>
      <c r="D4410">
        <v>1</v>
      </c>
      <c r="E4410">
        <v>1</v>
      </c>
      <c r="F4410">
        <v>72</v>
      </c>
      <c r="G4410">
        <v>1</v>
      </c>
      <c r="H4410" t="s">
        <v>22</v>
      </c>
      <c r="I4410" t="s">
        <v>25</v>
      </c>
      <c r="J4410" t="s">
        <v>22</v>
      </c>
      <c r="K4410" t="s">
        <v>23</v>
      </c>
      <c r="L4410" t="s">
        <v>22</v>
      </c>
      <c r="M4410" t="s">
        <v>23</v>
      </c>
      <c r="N4410" t="s">
        <v>22</v>
      </c>
      <c r="O4410" t="s">
        <v>23</v>
      </c>
      <c r="P4410" t="s">
        <v>45</v>
      </c>
      <c r="Q4410">
        <v>1</v>
      </c>
      <c r="R4410" t="s">
        <v>33</v>
      </c>
      <c r="S4410">
        <v>71.45</v>
      </c>
      <c r="T4410">
        <v>5025.8500000000004</v>
      </c>
      <c r="U4410">
        <v>0</v>
      </c>
    </row>
    <row r="4411" spans="1:21" x14ac:dyDescent="0.25">
      <c r="A4411" t="s">
        <v>4443</v>
      </c>
      <c r="B4411">
        <v>1</v>
      </c>
      <c r="C4411">
        <v>1</v>
      </c>
      <c r="D4411">
        <v>1</v>
      </c>
      <c r="E4411">
        <v>0</v>
      </c>
      <c r="F4411">
        <v>71</v>
      </c>
      <c r="G4411">
        <v>0</v>
      </c>
      <c r="H4411" t="s">
        <v>24</v>
      </c>
      <c r="I4411" t="s">
        <v>25</v>
      </c>
      <c r="J4411" t="s">
        <v>22</v>
      </c>
      <c r="K4411" t="s">
        <v>22</v>
      </c>
      <c r="L4411" t="s">
        <v>22</v>
      </c>
      <c r="M4411" t="s">
        <v>22</v>
      </c>
      <c r="N4411" t="s">
        <v>23</v>
      </c>
      <c r="O4411" t="s">
        <v>23</v>
      </c>
      <c r="P4411" t="s">
        <v>45</v>
      </c>
      <c r="Q4411">
        <v>0</v>
      </c>
      <c r="R4411" t="s">
        <v>38</v>
      </c>
      <c r="S4411">
        <v>46.35</v>
      </c>
      <c r="T4411">
        <v>3353.4</v>
      </c>
      <c r="U4411">
        <v>0</v>
      </c>
    </row>
    <row r="4412" spans="1:21" x14ac:dyDescent="0.25">
      <c r="A4412" t="s">
        <v>4444</v>
      </c>
      <c r="B4412">
        <v>0</v>
      </c>
      <c r="C4412">
        <v>0</v>
      </c>
      <c r="D4412">
        <v>1</v>
      </c>
      <c r="E4412">
        <v>0</v>
      </c>
      <c r="F4412">
        <v>16</v>
      </c>
      <c r="G4412">
        <v>1</v>
      </c>
      <c r="H4412" t="s">
        <v>23</v>
      </c>
      <c r="I4412" t="s">
        <v>35</v>
      </c>
      <c r="J4412" t="s">
        <v>23</v>
      </c>
      <c r="K4412" t="s">
        <v>22</v>
      </c>
      <c r="L4412" t="s">
        <v>23</v>
      </c>
      <c r="M4412" t="s">
        <v>23</v>
      </c>
      <c r="N4412" t="s">
        <v>22</v>
      </c>
      <c r="O4412" t="s">
        <v>22</v>
      </c>
      <c r="P4412" t="s">
        <v>26</v>
      </c>
      <c r="Q4412">
        <v>1</v>
      </c>
      <c r="R4412" t="s">
        <v>33</v>
      </c>
      <c r="S4412">
        <v>94.65</v>
      </c>
      <c r="T4412">
        <v>1461.15</v>
      </c>
      <c r="U4412">
        <v>0</v>
      </c>
    </row>
    <row r="4413" spans="1:21" x14ac:dyDescent="0.25">
      <c r="A4413" t="s">
        <v>4445</v>
      </c>
      <c r="B4413">
        <v>0</v>
      </c>
      <c r="C4413">
        <v>0</v>
      </c>
      <c r="D4413">
        <v>1</v>
      </c>
      <c r="E4413">
        <v>0</v>
      </c>
      <c r="F4413">
        <v>57</v>
      </c>
      <c r="G4413">
        <v>0</v>
      </c>
      <c r="H4413" t="s">
        <v>24</v>
      </c>
      <c r="I4413" t="s">
        <v>25</v>
      </c>
      <c r="J4413" t="s">
        <v>22</v>
      </c>
      <c r="K4413" t="s">
        <v>23</v>
      </c>
      <c r="L4413" t="s">
        <v>22</v>
      </c>
      <c r="M4413" t="s">
        <v>22</v>
      </c>
      <c r="N4413" t="s">
        <v>23</v>
      </c>
      <c r="O4413" t="s">
        <v>22</v>
      </c>
      <c r="P4413" t="s">
        <v>26</v>
      </c>
      <c r="Q4413">
        <v>1</v>
      </c>
      <c r="R4413" t="s">
        <v>33</v>
      </c>
      <c r="S4413">
        <v>49.9</v>
      </c>
      <c r="T4413">
        <v>2782.4</v>
      </c>
      <c r="U4413">
        <v>0</v>
      </c>
    </row>
    <row r="4414" spans="1:21" x14ac:dyDescent="0.25">
      <c r="A4414" t="s">
        <v>4446</v>
      </c>
      <c r="B4414">
        <v>1</v>
      </c>
      <c r="C4414">
        <v>0</v>
      </c>
      <c r="D4414">
        <v>0</v>
      </c>
      <c r="E4414">
        <v>0</v>
      </c>
      <c r="F4414">
        <v>66</v>
      </c>
      <c r="G4414">
        <v>1</v>
      </c>
      <c r="H4414" t="s">
        <v>22</v>
      </c>
      <c r="I4414" t="s">
        <v>23</v>
      </c>
      <c r="J4414" t="s">
        <v>44</v>
      </c>
      <c r="K4414" t="s">
        <v>44</v>
      </c>
      <c r="L4414" t="s">
        <v>44</v>
      </c>
      <c r="M4414" t="s">
        <v>44</v>
      </c>
      <c r="N4414" t="s">
        <v>44</v>
      </c>
      <c r="O4414" t="s">
        <v>44</v>
      </c>
      <c r="P4414" t="s">
        <v>29</v>
      </c>
      <c r="Q4414">
        <v>0</v>
      </c>
      <c r="R4414" t="s">
        <v>33</v>
      </c>
      <c r="S4414">
        <v>25.45</v>
      </c>
      <c r="T4414">
        <v>1699.15</v>
      </c>
      <c r="U4414">
        <v>0</v>
      </c>
    </row>
    <row r="4415" spans="1:21" x14ac:dyDescent="0.25">
      <c r="A4415" t="s">
        <v>4447</v>
      </c>
      <c r="B4415">
        <v>0</v>
      </c>
      <c r="C4415">
        <v>1</v>
      </c>
      <c r="D4415">
        <v>0</v>
      </c>
      <c r="E4415">
        <v>0</v>
      </c>
      <c r="F4415">
        <v>17</v>
      </c>
      <c r="G4415">
        <v>1</v>
      </c>
      <c r="H4415" t="s">
        <v>23</v>
      </c>
      <c r="I4415" t="s">
        <v>35</v>
      </c>
      <c r="J4415" t="s">
        <v>23</v>
      </c>
      <c r="K4415" t="s">
        <v>22</v>
      </c>
      <c r="L4415" t="s">
        <v>22</v>
      </c>
      <c r="M4415" t="s">
        <v>23</v>
      </c>
      <c r="N4415" t="s">
        <v>22</v>
      </c>
      <c r="O4415" t="s">
        <v>23</v>
      </c>
      <c r="P4415" t="s">
        <v>26</v>
      </c>
      <c r="Q4415">
        <v>1</v>
      </c>
      <c r="R4415" t="s">
        <v>27</v>
      </c>
      <c r="S4415">
        <v>89.15</v>
      </c>
      <c r="T4415">
        <v>1496.9</v>
      </c>
      <c r="U4415">
        <v>1</v>
      </c>
    </row>
    <row r="4416" spans="1:21" x14ac:dyDescent="0.25">
      <c r="A4416" t="s">
        <v>4448</v>
      </c>
      <c r="B4416">
        <v>0</v>
      </c>
      <c r="C4416">
        <v>0</v>
      </c>
      <c r="D4416">
        <v>0</v>
      </c>
      <c r="E4416">
        <v>1</v>
      </c>
      <c r="F4416">
        <v>21</v>
      </c>
      <c r="G4416">
        <v>1</v>
      </c>
      <c r="H4416" t="s">
        <v>23</v>
      </c>
      <c r="I4416" t="s">
        <v>23</v>
      </c>
      <c r="J4416" t="s">
        <v>44</v>
      </c>
      <c r="K4416" t="s">
        <v>44</v>
      </c>
      <c r="L4416" t="s">
        <v>44</v>
      </c>
      <c r="M4416" t="s">
        <v>44</v>
      </c>
      <c r="N4416" t="s">
        <v>44</v>
      </c>
      <c r="O4416" t="s">
        <v>44</v>
      </c>
      <c r="P4416" t="s">
        <v>26</v>
      </c>
      <c r="Q4416">
        <v>0</v>
      </c>
      <c r="R4416" t="s">
        <v>30</v>
      </c>
      <c r="S4416">
        <v>20.75</v>
      </c>
      <c r="T4416">
        <v>452.2</v>
      </c>
      <c r="U4416">
        <v>0</v>
      </c>
    </row>
    <row r="4417" spans="1:21" x14ac:dyDescent="0.25">
      <c r="A4417" t="s">
        <v>4449</v>
      </c>
      <c r="B4417">
        <v>1</v>
      </c>
      <c r="C4417">
        <v>0</v>
      </c>
      <c r="D4417">
        <v>1</v>
      </c>
      <c r="E4417">
        <v>0</v>
      </c>
      <c r="F4417">
        <v>66</v>
      </c>
      <c r="G4417">
        <v>1</v>
      </c>
      <c r="H4417" t="s">
        <v>22</v>
      </c>
      <c r="I4417" t="s">
        <v>25</v>
      </c>
      <c r="J4417" t="s">
        <v>22</v>
      </c>
      <c r="K4417" t="s">
        <v>22</v>
      </c>
      <c r="L4417" t="s">
        <v>22</v>
      </c>
      <c r="M4417" t="s">
        <v>23</v>
      </c>
      <c r="N4417" t="s">
        <v>23</v>
      </c>
      <c r="O4417" t="s">
        <v>23</v>
      </c>
      <c r="P4417" t="s">
        <v>45</v>
      </c>
      <c r="Q4417">
        <v>1</v>
      </c>
      <c r="R4417" t="s">
        <v>38</v>
      </c>
      <c r="S4417">
        <v>66.099999999999994</v>
      </c>
      <c r="T4417">
        <v>4428.45</v>
      </c>
      <c r="U4417">
        <v>0</v>
      </c>
    </row>
    <row r="4418" spans="1:21" x14ac:dyDescent="0.25">
      <c r="A4418" t="s">
        <v>4450</v>
      </c>
      <c r="B4418">
        <v>0</v>
      </c>
      <c r="C4418">
        <v>0</v>
      </c>
      <c r="D4418">
        <v>1</v>
      </c>
      <c r="E4418">
        <v>0</v>
      </c>
      <c r="F4418">
        <v>17</v>
      </c>
      <c r="G4418">
        <v>1</v>
      </c>
      <c r="H4418" t="s">
        <v>22</v>
      </c>
      <c r="I4418" t="s">
        <v>25</v>
      </c>
      <c r="J4418" t="s">
        <v>23</v>
      </c>
      <c r="K4418" t="s">
        <v>22</v>
      </c>
      <c r="L4418" t="s">
        <v>23</v>
      </c>
      <c r="M4418" t="s">
        <v>23</v>
      </c>
      <c r="N4418" t="s">
        <v>22</v>
      </c>
      <c r="O4418" t="s">
        <v>22</v>
      </c>
      <c r="P4418" t="s">
        <v>26</v>
      </c>
      <c r="Q4418">
        <v>1</v>
      </c>
      <c r="R4418" t="s">
        <v>33</v>
      </c>
      <c r="S4418">
        <v>75.400000000000006</v>
      </c>
      <c r="T4418">
        <v>1322.55</v>
      </c>
      <c r="U4418">
        <v>0</v>
      </c>
    </row>
    <row r="4419" spans="1:21" x14ac:dyDescent="0.25">
      <c r="A4419" t="s">
        <v>4451</v>
      </c>
      <c r="B4419">
        <v>1</v>
      </c>
      <c r="C4419">
        <v>0</v>
      </c>
      <c r="D4419">
        <v>0</v>
      </c>
      <c r="E4419">
        <v>1</v>
      </c>
      <c r="F4419">
        <v>1</v>
      </c>
      <c r="G4419">
        <v>1</v>
      </c>
      <c r="H4419" t="s">
        <v>23</v>
      </c>
      <c r="I4419" t="s">
        <v>35</v>
      </c>
      <c r="J4419" t="s">
        <v>23</v>
      </c>
      <c r="K4419" t="s">
        <v>23</v>
      </c>
      <c r="L4419" t="s">
        <v>23</v>
      </c>
      <c r="M4419" t="s">
        <v>23</v>
      </c>
      <c r="N4419" t="s">
        <v>23</v>
      </c>
      <c r="O4419" t="s">
        <v>23</v>
      </c>
      <c r="P4419" t="s">
        <v>26</v>
      </c>
      <c r="Q4419">
        <v>1</v>
      </c>
      <c r="R4419" t="s">
        <v>30</v>
      </c>
      <c r="S4419">
        <v>70.45</v>
      </c>
      <c r="T4419">
        <v>70.45</v>
      </c>
      <c r="U4419">
        <v>1</v>
      </c>
    </row>
    <row r="4420" spans="1:21" x14ac:dyDescent="0.25">
      <c r="A4420" t="s">
        <v>4452</v>
      </c>
      <c r="B4420">
        <v>1</v>
      </c>
      <c r="C4420">
        <v>0</v>
      </c>
      <c r="D4420">
        <v>1</v>
      </c>
      <c r="E4420">
        <v>0</v>
      </c>
      <c r="F4420">
        <v>58</v>
      </c>
      <c r="G4420">
        <v>1</v>
      </c>
      <c r="H4420" t="s">
        <v>23</v>
      </c>
      <c r="I4420" t="s">
        <v>25</v>
      </c>
      <c r="J4420" t="s">
        <v>22</v>
      </c>
      <c r="K4420" t="s">
        <v>22</v>
      </c>
      <c r="L4420" t="s">
        <v>22</v>
      </c>
      <c r="M4420" t="s">
        <v>23</v>
      </c>
      <c r="N4420" t="s">
        <v>23</v>
      </c>
      <c r="O4420" t="s">
        <v>23</v>
      </c>
      <c r="P4420" t="s">
        <v>29</v>
      </c>
      <c r="Q4420">
        <v>0</v>
      </c>
      <c r="R4420" t="s">
        <v>38</v>
      </c>
      <c r="S4420">
        <v>60.3</v>
      </c>
      <c r="T4420">
        <v>3563.8</v>
      </c>
      <c r="U4420">
        <v>1</v>
      </c>
    </row>
    <row r="4421" spans="1:21" x14ac:dyDescent="0.25">
      <c r="A4421" t="s">
        <v>4453</v>
      </c>
      <c r="B4421">
        <v>0</v>
      </c>
      <c r="C4421">
        <v>0</v>
      </c>
      <c r="D4421">
        <v>1</v>
      </c>
      <c r="E4421">
        <v>1</v>
      </c>
      <c r="F4421">
        <v>8</v>
      </c>
      <c r="G4421">
        <v>1</v>
      </c>
      <c r="H4421" t="s">
        <v>23</v>
      </c>
      <c r="I4421" t="s">
        <v>23</v>
      </c>
      <c r="J4421" t="s">
        <v>44</v>
      </c>
      <c r="K4421" t="s">
        <v>44</v>
      </c>
      <c r="L4421" t="s">
        <v>44</v>
      </c>
      <c r="M4421" t="s">
        <v>44</v>
      </c>
      <c r="N4421" t="s">
        <v>44</v>
      </c>
      <c r="O4421" t="s">
        <v>44</v>
      </c>
      <c r="P4421" t="s">
        <v>26</v>
      </c>
      <c r="Q4421">
        <v>0</v>
      </c>
      <c r="R4421" t="s">
        <v>38</v>
      </c>
      <c r="S4421">
        <v>21.05</v>
      </c>
      <c r="T4421">
        <v>139.75</v>
      </c>
      <c r="U4421">
        <v>0</v>
      </c>
    </row>
    <row r="4422" spans="1:21" x14ac:dyDescent="0.25">
      <c r="A4422" t="s">
        <v>4454</v>
      </c>
      <c r="B4422">
        <v>1</v>
      </c>
      <c r="C4422">
        <v>0</v>
      </c>
      <c r="D4422">
        <v>0</v>
      </c>
      <c r="E4422">
        <v>0</v>
      </c>
      <c r="F4422">
        <v>27</v>
      </c>
      <c r="G4422">
        <v>1</v>
      </c>
      <c r="H4422" t="s">
        <v>23</v>
      </c>
      <c r="I4422" t="s">
        <v>25</v>
      </c>
      <c r="J4422" t="s">
        <v>22</v>
      </c>
      <c r="K4422" t="s">
        <v>23</v>
      </c>
      <c r="L4422" t="s">
        <v>22</v>
      </c>
      <c r="M4422" t="s">
        <v>22</v>
      </c>
      <c r="N4422" t="s">
        <v>22</v>
      </c>
      <c r="O4422" t="s">
        <v>23</v>
      </c>
      <c r="P4422" t="s">
        <v>29</v>
      </c>
      <c r="Q4422">
        <v>0</v>
      </c>
      <c r="R4422" t="s">
        <v>38</v>
      </c>
      <c r="S4422">
        <v>69.349999999999994</v>
      </c>
      <c r="T4422">
        <v>1927.3</v>
      </c>
      <c r="U4422">
        <v>0</v>
      </c>
    </row>
    <row r="4423" spans="1:21" x14ac:dyDescent="0.25">
      <c r="A4423" t="s">
        <v>4455</v>
      </c>
      <c r="B4423">
        <v>1</v>
      </c>
      <c r="C4423">
        <v>0</v>
      </c>
      <c r="D4423">
        <v>1</v>
      </c>
      <c r="E4423">
        <v>0</v>
      </c>
      <c r="F4423">
        <v>34</v>
      </c>
      <c r="G4423">
        <v>1</v>
      </c>
      <c r="H4423" t="s">
        <v>22</v>
      </c>
      <c r="I4423" t="s">
        <v>35</v>
      </c>
      <c r="J4423" t="s">
        <v>23</v>
      </c>
      <c r="K4423" t="s">
        <v>22</v>
      </c>
      <c r="L4423" t="s">
        <v>23</v>
      </c>
      <c r="M4423" t="s">
        <v>23</v>
      </c>
      <c r="N4423" t="s">
        <v>23</v>
      </c>
      <c r="O4423" t="s">
        <v>22</v>
      </c>
      <c r="P4423" t="s">
        <v>26</v>
      </c>
      <c r="Q4423">
        <v>0</v>
      </c>
      <c r="R4423" t="s">
        <v>30</v>
      </c>
      <c r="S4423">
        <v>88.85</v>
      </c>
      <c r="T4423">
        <v>3000.25</v>
      </c>
      <c r="U4423">
        <v>0</v>
      </c>
    </row>
    <row r="4424" spans="1:21" x14ac:dyDescent="0.25">
      <c r="A4424" t="s">
        <v>4456</v>
      </c>
      <c r="B4424">
        <v>1</v>
      </c>
      <c r="C4424">
        <v>0</v>
      </c>
      <c r="D4424">
        <v>0</v>
      </c>
      <c r="E4424">
        <v>0</v>
      </c>
      <c r="F4424">
        <v>30</v>
      </c>
      <c r="G4424">
        <v>1</v>
      </c>
      <c r="H4424" t="s">
        <v>23</v>
      </c>
      <c r="I4424" t="s">
        <v>35</v>
      </c>
      <c r="J4424" t="s">
        <v>23</v>
      </c>
      <c r="K4424" t="s">
        <v>22</v>
      </c>
      <c r="L4424" t="s">
        <v>23</v>
      </c>
      <c r="M4424" t="s">
        <v>23</v>
      </c>
      <c r="N4424" t="s">
        <v>22</v>
      </c>
      <c r="O4424" t="s">
        <v>22</v>
      </c>
      <c r="P4424" t="s">
        <v>29</v>
      </c>
      <c r="Q4424">
        <v>1</v>
      </c>
      <c r="R4424" t="s">
        <v>33</v>
      </c>
      <c r="S4424">
        <v>97</v>
      </c>
      <c r="T4424">
        <v>3021.3</v>
      </c>
      <c r="U4424">
        <v>0</v>
      </c>
    </row>
    <row r="4425" spans="1:21" x14ac:dyDescent="0.25">
      <c r="A4425" t="s">
        <v>4457</v>
      </c>
      <c r="B4425">
        <v>1</v>
      </c>
      <c r="C4425">
        <v>0</v>
      </c>
      <c r="D4425">
        <v>0</v>
      </c>
      <c r="E4425">
        <v>0</v>
      </c>
      <c r="F4425">
        <v>33</v>
      </c>
      <c r="G4425">
        <v>1</v>
      </c>
      <c r="H4425" t="s">
        <v>23</v>
      </c>
      <c r="I4425" t="s">
        <v>25</v>
      </c>
      <c r="J4425" t="s">
        <v>23</v>
      </c>
      <c r="K4425" t="s">
        <v>22</v>
      </c>
      <c r="L4425" t="s">
        <v>22</v>
      </c>
      <c r="M4425" t="s">
        <v>23</v>
      </c>
      <c r="N4425" t="s">
        <v>22</v>
      </c>
      <c r="O4425" t="s">
        <v>23</v>
      </c>
      <c r="P4425" t="s">
        <v>26</v>
      </c>
      <c r="Q4425">
        <v>1</v>
      </c>
      <c r="R4425" t="s">
        <v>38</v>
      </c>
      <c r="S4425">
        <v>66.400000000000006</v>
      </c>
      <c r="T4425">
        <v>2245.4</v>
      </c>
      <c r="U4425">
        <v>0</v>
      </c>
    </row>
    <row r="4426" spans="1:21" x14ac:dyDescent="0.25">
      <c r="A4426" t="s">
        <v>4458</v>
      </c>
      <c r="B4426">
        <v>1</v>
      </c>
      <c r="C4426">
        <v>0</v>
      </c>
      <c r="D4426">
        <v>0</v>
      </c>
      <c r="E4426">
        <v>1</v>
      </c>
      <c r="F4426">
        <v>1</v>
      </c>
      <c r="G4426">
        <v>0</v>
      </c>
      <c r="H4426" t="s">
        <v>24</v>
      </c>
      <c r="I4426" t="s">
        <v>25</v>
      </c>
      <c r="J4426" t="s">
        <v>23</v>
      </c>
      <c r="K4426" t="s">
        <v>23</v>
      </c>
      <c r="L4426" t="s">
        <v>23</v>
      </c>
      <c r="M4426" t="s">
        <v>23</v>
      </c>
      <c r="N4426" t="s">
        <v>23</v>
      </c>
      <c r="O4426" t="s">
        <v>23</v>
      </c>
      <c r="P4426" t="s">
        <v>26</v>
      </c>
      <c r="Q4426">
        <v>0</v>
      </c>
      <c r="R4426" t="s">
        <v>27</v>
      </c>
      <c r="S4426">
        <v>24.75</v>
      </c>
      <c r="T4426">
        <v>24.75</v>
      </c>
      <c r="U4426">
        <v>1</v>
      </c>
    </row>
    <row r="4427" spans="1:21" x14ac:dyDescent="0.25">
      <c r="A4427" t="s">
        <v>4459</v>
      </c>
      <c r="B4427">
        <v>1</v>
      </c>
      <c r="C4427">
        <v>0</v>
      </c>
      <c r="D4427">
        <v>1</v>
      </c>
      <c r="E4427">
        <v>1</v>
      </c>
      <c r="F4427">
        <v>14</v>
      </c>
      <c r="G4427">
        <v>1</v>
      </c>
      <c r="H4427" t="s">
        <v>22</v>
      </c>
      <c r="I4427" t="s">
        <v>25</v>
      </c>
      <c r="J4427" t="s">
        <v>22</v>
      </c>
      <c r="K4427" t="s">
        <v>22</v>
      </c>
      <c r="L4427" t="s">
        <v>23</v>
      </c>
      <c r="M4427" t="s">
        <v>23</v>
      </c>
      <c r="N4427" t="s">
        <v>23</v>
      </c>
      <c r="O4427" t="s">
        <v>22</v>
      </c>
      <c r="P4427" t="s">
        <v>26</v>
      </c>
      <c r="Q4427">
        <v>0</v>
      </c>
      <c r="R4427" t="s">
        <v>30</v>
      </c>
      <c r="S4427">
        <v>69.2</v>
      </c>
      <c r="T4427">
        <v>944.65</v>
      </c>
      <c r="U4427">
        <v>0</v>
      </c>
    </row>
    <row r="4428" spans="1:21" x14ac:dyDescent="0.25">
      <c r="A4428" t="s">
        <v>4460</v>
      </c>
      <c r="B4428">
        <v>0</v>
      </c>
      <c r="C4428">
        <v>0</v>
      </c>
      <c r="D4428">
        <v>0</v>
      </c>
      <c r="E4428">
        <v>1</v>
      </c>
      <c r="F4428">
        <v>16</v>
      </c>
      <c r="G4428">
        <v>1</v>
      </c>
      <c r="H4428" t="s">
        <v>22</v>
      </c>
      <c r="I4428" t="s">
        <v>35</v>
      </c>
      <c r="J4428" t="s">
        <v>23</v>
      </c>
      <c r="K4428" t="s">
        <v>23</v>
      </c>
      <c r="L4428" t="s">
        <v>23</v>
      </c>
      <c r="M4428" t="s">
        <v>22</v>
      </c>
      <c r="N4428" t="s">
        <v>23</v>
      </c>
      <c r="O4428" t="s">
        <v>23</v>
      </c>
      <c r="P4428" t="s">
        <v>29</v>
      </c>
      <c r="Q4428">
        <v>1</v>
      </c>
      <c r="R4428" t="s">
        <v>38</v>
      </c>
      <c r="S4428">
        <v>79.5</v>
      </c>
      <c r="T4428">
        <v>1264.2</v>
      </c>
      <c r="U4428">
        <v>0</v>
      </c>
    </row>
    <row r="4429" spans="1:21" x14ac:dyDescent="0.25">
      <c r="A4429" t="s">
        <v>4461</v>
      </c>
      <c r="B4429">
        <v>0</v>
      </c>
      <c r="C4429">
        <v>0</v>
      </c>
      <c r="D4429">
        <v>0</v>
      </c>
      <c r="E4429">
        <v>0</v>
      </c>
      <c r="F4429">
        <v>49</v>
      </c>
      <c r="G4429">
        <v>1</v>
      </c>
      <c r="H4429" t="s">
        <v>23</v>
      </c>
      <c r="I4429" t="s">
        <v>35</v>
      </c>
      <c r="J4429" t="s">
        <v>23</v>
      </c>
      <c r="K4429" t="s">
        <v>23</v>
      </c>
      <c r="L4429" t="s">
        <v>22</v>
      </c>
      <c r="M4429" t="s">
        <v>22</v>
      </c>
      <c r="N4429" t="s">
        <v>22</v>
      </c>
      <c r="O4429" t="s">
        <v>22</v>
      </c>
      <c r="P4429" t="s">
        <v>45</v>
      </c>
      <c r="Q4429">
        <v>0</v>
      </c>
      <c r="R4429" t="s">
        <v>38</v>
      </c>
      <c r="S4429">
        <v>100.65</v>
      </c>
      <c r="T4429">
        <v>4917.75</v>
      </c>
      <c r="U4429">
        <v>0</v>
      </c>
    </row>
    <row r="4430" spans="1:21" x14ac:dyDescent="0.25">
      <c r="A4430" t="s">
        <v>4462</v>
      </c>
      <c r="B4430">
        <v>1</v>
      </c>
      <c r="C4430">
        <v>0</v>
      </c>
      <c r="D4430">
        <v>1</v>
      </c>
      <c r="E4430">
        <v>1</v>
      </c>
      <c r="F4430">
        <v>19</v>
      </c>
      <c r="G4430">
        <v>1</v>
      </c>
      <c r="H4430" t="s">
        <v>22</v>
      </c>
      <c r="I4430" t="s">
        <v>35</v>
      </c>
      <c r="J4430" t="s">
        <v>23</v>
      </c>
      <c r="K4430" t="s">
        <v>23</v>
      </c>
      <c r="L4430" t="s">
        <v>22</v>
      </c>
      <c r="M4430" t="s">
        <v>22</v>
      </c>
      <c r="N4430" t="s">
        <v>22</v>
      </c>
      <c r="O4430" t="s">
        <v>22</v>
      </c>
      <c r="P4430" t="s">
        <v>26</v>
      </c>
      <c r="Q4430">
        <v>0</v>
      </c>
      <c r="R4430" t="s">
        <v>27</v>
      </c>
      <c r="S4430">
        <v>103.3</v>
      </c>
      <c r="T4430">
        <v>2012.7</v>
      </c>
      <c r="U4430">
        <v>1</v>
      </c>
    </row>
    <row r="4431" spans="1:21" x14ac:dyDescent="0.25">
      <c r="A4431" t="s">
        <v>4463</v>
      </c>
      <c r="B4431">
        <v>0</v>
      </c>
      <c r="C4431">
        <v>0</v>
      </c>
      <c r="D4431">
        <v>1</v>
      </c>
      <c r="E4431">
        <v>1</v>
      </c>
      <c r="F4431">
        <v>70</v>
      </c>
      <c r="G4431">
        <v>1</v>
      </c>
      <c r="H4431" t="s">
        <v>22</v>
      </c>
      <c r="I4431" t="s">
        <v>25</v>
      </c>
      <c r="J4431" t="s">
        <v>22</v>
      </c>
      <c r="K4431" t="s">
        <v>22</v>
      </c>
      <c r="L4431" t="s">
        <v>22</v>
      </c>
      <c r="M4431" t="s">
        <v>22</v>
      </c>
      <c r="N4431" t="s">
        <v>22</v>
      </c>
      <c r="O4431" t="s">
        <v>23</v>
      </c>
      <c r="P4431" t="s">
        <v>45</v>
      </c>
      <c r="Q4431">
        <v>0</v>
      </c>
      <c r="R4431" t="s">
        <v>33</v>
      </c>
      <c r="S4431">
        <v>79.7</v>
      </c>
      <c r="T4431">
        <v>5743.3</v>
      </c>
      <c r="U4431">
        <v>0</v>
      </c>
    </row>
    <row r="4432" spans="1:21" x14ac:dyDescent="0.25">
      <c r="A4432" t="s">
        <v>4464</v>
      </c>
      <c r="B4432">
        <v>0</v>
      </c>
      <c r="C4432">
        <v>0</v>
      </c>
      <c r="D4432">
        <v>1</v>
      </c>
      <c r="E4432">
        <v>1</v>
      </c>
      <c r="F4432">
        <v>32</v>
      </c>
      <c r="G4432">
        <v>1</v>
      </c>
      <c r="H4432" t="s">
        <v>23</v>
      </c>
      <c r="I4432" t="s">
        <v>25</v>
      </c>
      <c r="J4432" t="s">
        <v>22</v>
      </c>
      <c r="K4432" t="s">
        <v>22</v>
      </c>
      <c r="L4432" t="s">
        <v>23</v>
      </c>
      <c r="M4432" t="s">
        <v>22</v>
      </c>
      <c r="N4432" t="s">
        <v>23</v>
      </c>
      <c r="O4432" t="s">
        <v>23</v>
      </c>
      <c r="P4432" t="s">
        <v>26</v>
      </c>
      <c r="Q4432">
        <v>0</v>
      </c>
      <c r="R4432" t="s">
        <v>33</v>
      </c>
      <c r="S4432">
        <v>61.4</v>
      </c>
      <c r="T4432">
        <v>1864.65</v>
      </c>
      <c r="U4432">
        <v>0</v>
      </c>
    </row>
    <row r="4433" spans="1:21" x14ac:dyDescent="0.25">
      <c r="A4433" t="s">
        <v>4465</v>
      </c>
      <c r="B4433">
        <v>0</v>
      </c>
      <c r="C4433">
        <v>0</v>
      </c>
      <c r="D4433">
        <v>0</v>
      </c>
      <c r="E4433">
        <v>0</v>
      </c>
      <c r="F4433">
        <v>18</v>
      </c>
      <c r="G4433">
        <v>1</v>
      </c>
      <c r="H4433" t="s">
        <v>23</v>
      </c>
      <c r="I4433" t="s">
        <v>35</v>
      </c>
      <c r="J4433" t="s">
        <v>23</v>
      </c>
      <c r="K4433" t="s">
        <v>23</v>
      </c>
      <c r="L4433" t="s">
        <v>23</v>
      </c>
      <c r="M4433" t="s">
        <v>23</v>
      </c>
      <c r="N4433" t="s">
        <v>23</v>
      </c>
      <c r="O4433" t="s">
        <v>23</v>
      </c>
      <c r="P4433" t="s">
        <v>26</v>
      </c>
      <c r="Q4433">
        <v>1</v>
      </c>
      <c r="R4433" t="s">
        <v>27</v>
      </c>
      <c r="S4433">
        <v>69.8</v>
      </c>
      <c r="T4433">
        <v>1221.6500000000001</v>
      </c>
      <c r="U4433">
        <v>0</v>
      </c>
    </row>
    <row r="4434" spans="1:21" x14ac:dyDescent="0.25">
      <c r="A4434" t="s">
        <v>4466</v>
      </c>
      <c r="B4434">
        <v>1</v>
      </c>
      <c r="C4434">
        <v>0</v>
      </c>
      <c r="D4434">
        <v>0</v>
      </c>
      <c r="E4434">
        <v>0</v>
      </c>
      <c r="F4434">
        <v>37</v>
      </c>
      <c r="G4434">
        <v>0</v>
      </c>
      <c r="H4434" t="s">
        <v>24</v>
      </c>
      <c r="I4434" t="s">
        <v>25</v>
      </c>
      <c r="J4434" t="s">
        <v>22</v>
      </c>
      <c r="K4434" t="s">
        <v>22</v>
      </c>
      <c r="L4434" t="s">
        <v>23</v>
      </c>
      <c r="M4434" t="s">
        <v>22</v>
      </c>
      <c r="N4434" t="s">
        <v>23</v>
      </c>
      <c r="O4434" t="s">
        <v>23</v>
      </c>
      <c r="P4434" t="s">
        <v>45</v>
      </c>
      <c r="Q4434">
        <v>1</v>
      </c>
      <c r="R4434" t="s">
        <v>30</v>
      </c>
      <c r="S4434">
        <v>40.549999999999997</v>
      </c>
      <c r="T4434">
        <v>1390.85</v>
      </c>
      <c r="U4434">
        <v>0</v>
      </c>
    </row>
    <row r="4435" spans="1:21" x14ac:dyDescent="0.25">
      <c r="A4435" t="s">
        <v>4467</v>
      </c>
      <c r="B4435">
        <v>0</v>
      </c>
      <c r="C4435">
        <v>0</v>
      </c>
      <c r="D4435">
        <v>0</v>
      </c>
      <c r="E4435">
        <v>0</v>
      </c>
      <c r="F4435">
        <v>4</v>
      </c>
      <c r="G4435">
        <v>1</v>
      </c>
      <c r="H4435" t="s">
        <v>22</v>
      </c>
      <c r="I4435" t="s">
        <v>35</v>
      </c>
      <c r="J4435" t="s">
        <v>23</v>
      </c>
      <c r="K4435" t="s">
        <v>23</v>
      </c>
      <c r="L4435" t="s">
        <v>23</v>
      </c>
      <c r="M4435" t="s">
        <v>23</v>
      </c>
      <c r="N4435" t="s">
        <v>23</v>
      </c>
      <c r="O4435" t="s">
        <v>23</v>
      </c>
      <c r="P4435" t="s">
        <v>26</v>
      </c>
      <c r="Q4435">
        <v>1</v>
      </c>
      <c r="R4435" t="s">
        <v>27</v>
      </c>
      <c r="S4435">
        <v>75.650000000000006</v>
      </c>
      <c r="T4435">
        <v>302.35000000000002</v>
      </c>
      <c r="U4435">
        <v>0</v>
      </c>
    </row>
    <row r="4436" spans="1:21" x14ac:dyDescent="0.25">
      <c r="A4436" t="s">
        <v>4468</v>
      </c>
      <c r="B4436">
        <v>0</v>
      </c>
      <c r="C4436">
        <v>0</v>
      </c>
      <c r="D4436">
        <v>1</v>
      </c>
      <c r="E4436">
        <v>0</v>
      </c>
      <c r="F4436">
        <v>16</v>
      </c>
      <c r="G4436">
        <v>1</v>
      </c>
      <c r="H4436" t="s">
        <v>22</v>
      </c>
      <c r="I4436" t="s">
        <v>35</v>
      </c>
      <c r="J4436" t="s">
        <v>22</v>
      </c>
      <c r="K4436" t="s">
        <v>22</v>
      </c>
      <c r="L4436" t="s">
        <v>22</v>
      </c>
      <c r="M4436" t="s">
        <v>23</v>
      </c>
      <c r="N4436" t="s">
        <v>23</v>
      </c>
      <c r="O4436" t="s">
        <v>23</v>
      </c>
      <c r="P4436" t="s">
        <v>26</v>
      </c>
      <c r="Q4436">
        <v>0</v>
      </c>
      <c r="R4436" t="s">
        <v>27</v>
      </c>
      <c r="S4436">
        <v>90.7</v>
      </c>
      <c r="T4436">
        <v>1374.9</v>
      </c>
      <c r="U4436">
        <v>0</v>
      </c>
    </row>
    <row r="4437" spans="1:21" x14ac:dyDescent="0.25">
      <c r="A4437" t="s">
        <v>4469</v>
      </c>
      <c r="B4437">
        <v>1</v>
      </c>
      <c r="C4437">
        <v>0</v>
      </c>
      <c r="D4437">
        <v>1</v>
      </c>
      <c r="E4437">
        <v>0</v>
      </c>
      <c r="F4437">
        <v>17</v>
      </c>
      <c r="G4437">
        <v>1</v>
      </c>
      <c r="H4437" t="s">
        <v>22</v>
      </c>
      <c r="I4437" t="s">
        <v>35</v>
      </c>
      <c r="J4437" t="s">
        <v>23</v>
      </c>
      <c r="K4437" t="s">
        <v>22</v>
      </c>
      <c r="L4437" t="s">
        <v>23</v>
      </c>
      <c r="M4437" t="s">
        <v>23</v>
      </c>
      <c r="N4437" t="s">
        <v>23</v>
      </c>
      <c r="O4437" t="s">
        <v>23</v>
      </c>
      <c r="P4437" t="s">
        <v>26</v>
      </c>
      <c r="Q4437">
        <v>1</v>
      </c>
      <c r="R4437" t="s">
        <v>33</v>
      </c>
      <c r="S4437">
        <v>80.5</v>
      </c>
      <c r="T4437">
        <v>1336.9</v>
      </c>
      <c r="U4437">
        <v>0</v>
      </c>
    </row>
    <row r="4438" spans="1:21" x14ac:dyDescent="0.25">
      <c r="A4438" t="s">
        <v>4470</v>
      </c>
      <c r="B4438">
        <v>0</v>
      </c>
      <c r="C4438">
        <v>0</v>
      </c>
      <c r="D4438">
        <v>0</v>
      </c>
      <c r="E4438">
        <v>1</v>
      </c>
      <c r="F4438">
        <v>19</v>
      </c>
      <c r="G4438">
        <v>1</v>
      </c>
      <c r="H4438" t="s">
        <v>23</v>
      </c>
      <c r="I4438" t="s">
        <v>25</v>
      </c>
      <c r="J4438" t="s">
        <v>22</v>
      </c>
      <c r="K4438" t="s">
        <v>22</v>
      </c>
      <c r="L4438" t="s">
        <v>22</v>
      </c>
      <c r="M4438" t="s">
        <v>23</v>
      </c>
      <c r="N4438" t="s">
        <v>23</v>
      </c>
      <c r="O4438" t="s">
        <v>23</v>
      </c>
      <c r="P4438" t="s">
        <v>26</v>
      </c>
      <c r="Q4438">
        <v>1</v>
      </c>
      <c r="R4438" t="s">
        <v>27</v>
      </c>
      <c r="S4438">
        <v>60.6</v>
      </c>
      <c r="T4438">
        <v>1297.8</v>
      </c>
      <c r="U4438">
        <v>0</v>
      </c>
    </row>
    <row r="4439" spans="1:21" x14ac:dyDescent="0.25">
      <c r="A4439" t="s">
        <v>4471</v>
      </c>
      <c r="B4439">
        <v>1</v>
      </c>
      <c r="C4439">
        <v>0</v>
      </c>
      <c r="D4439">
        <v>1</v>
      </c>
      <c r="E4439">
        <v>0</v>
      </c>
      <c r="F4439">
        <v>60</v>
      </c>
      <c r="G4439">
        <v>1</v>
      </c>
      <c r="H4439" t="s">
        <v>22</v>
      </c>
      <c r="I4439" t="s">
        <v>35</v>
      </c>
      <c r="J4439" t="s">
        <v>23</v>
      </c>
      <c r="K4439" t="s">
        <v>23</v>
      </c>
      <c r="L4439" t="s">
        <v>22</v>
      </c>
      <c r="M4439" t="s">
        <v>23</v>
      </c>
      <c r="N4439" t="s">
        <v>22</v>
      </c>
      <c r="O4439" t="s">
        <v>22</v>
      </c>
      <c r="P4439" t="s">
        <v>45</v>
      </c>
      <c r="Q4439">
        <v>0</v>
      </c>
      <c r="R4439" t="s">
        <v>38</v>
      </c>
      <c r="S4439">
        <v>101.15</v>
      </c>
      <c r="T4439">
        <v>6067.4</v>
      </c>
      <c r="U4439">
        <v>0</v>
      </c>
    </row>
    <row r="4440" spans="1:21" x14ac:dyDescent="0.25">
      <c r="A4440" t="s">
        <v>4472</v>
      </c>
      <c r="B4440">
        <v>1</v>
      </c>
      <c r="C4440">
        <v>0</v>
      </c>
      <c r="D4440">
        <v>1</v>
      </c>
      <c r="E4440">
        <v>1</v>
      </c>
      <c r="F4440">
        <v>51</v>
      </c>
      <c r="G4440">
        <v>1</v>
      </c>
      <c r="H4440" t="s">
        <v>22</v>
      </c>
      <c r="I4440" t="s">
        <v>23</v>
      </c>
      <c r="J4440" t="s">
        <v>44</v>
      </c>
      <c r="K4440" t="s">
        <v>44</v>
      </c>
      <c r="L4440" t="s">
        <v>44</v>
      </c>
      <c r="M4440" t="s">
        <v>44</v>
      </c>
      <c r="N4440" t="s">
        <v>44</v>
      </c>
      <c r="O4440" t="s">
        <v>44</v>
      </c>
      <c r="P4440" t="s">
        <v>45</v>
      </c>
      <c r="Q4440">
        <v>1</v>
      </c>
      <c r="R4440" t="s">
        <v>30</v>
      </c>
      <c r="S4440">
        <v>24.95</v>
      </c>
      <c r="T4440">
        <v>1222.25</v>
      </c>
      <c r="U4440">
        <v>0</v>
      </c>
    </row>
    <row r="4441" spans="1:21" x14ac:dyDescent="0.25">
      <c r="A4441" t="s">
        <v>4473</v>
      </c>
      <c r="B4441">
        <v>1</v>
      </c>
      <c r="C4441">
        <v>0</v>
      </c>
      <c r="D4441">
        <v>1</v>
      </c>
      <c r="E4441">
        <v>1</v>
      </c>
      <c r="F4441">
        <v>28</v>
      </c>
      <c r="G4441">
        <v>1</v>
      </c>
      <c r="H4441" t="s">
        <v>23</v>
      </c>
      <c r="I4441" t="s">
        <v>23</v>
      </c>
      <c r="J4441" t="s">
        <v>44</v>
      </c>
      <c r="K4441" t="s">
        <v>44</v>
      </c>
      <c r="L4441" t="s">
        <v>44</v>
      </c>
      <c r="M4441" t="s">
        <v>44</v>
      </c>
      <c r="N4441" t="s">
        <v>44</v>
      </c>
      <c r="O4441" t="s">
        <v>44</v>
      </c>
      <c r="P4441" t="s">
        <v>45</v>
      </c>
      <c r="Q4441">
        <v>1</v>
      </c>
      <c r="R4441" t="s">
        <v>38</v>
      </c>
      <c r="S4441">
        <v>20.3</v>
      </c>
      <c r="T4441">
        <v>487.95</v>
      </c>
      <c r="U4441">
        <v>0</v>
      </c>
    </row>
    <row r="4442" spans="1:21" x14ac:dyDescent="0.25">
      <c r="A4442" t="s">
        <v>4474</v>
      </c>
      <c r="B4442">
        <v>1</v>
      </c>
      <c r="C4442">
        <v>0</v>
      </c>
      <c r="D4442">
        <v>0</v>
      </c>
      <c r="E4442">
        <v>0</v>
      </c>
      <c r="F4442">
        <v>43</v>
      </c>
      <c r="G4442">
        <v>1</v>
      </c>
      <c r="H4442" t="s">
        <v>23</v>
      </c>
      <c r="I4442" t="s">
        <v>25</v>
      </c>
      <c r="J4442" t="s">
        <v>23</v>
      </c>
      <c r="K4442" t="s">
        <v>22</v>
      </c>
      <c r="L4442" t="s">
        <v>23</v>
      </c>
      <c r="M4442" t="s">
        <v>23</v>
      </c>
      <c r="N4442" t="s">
        <v>23</v>
      </c>
      <c r="O4442" t="s">
        <v>22</v>
      </c>
      <c r="P4442" t="s">
        <v>45</v>
      </c>
      <c r="Q4442">
        <v>1</v>
      </c>
      <c r="R4442" t="s">
        <v>27</v>
      </c>
      <c r="S4442">
        <v>60</v>
      </c>
      <c r="T4442">
        <v>2548.5500000000002</v>
      </c>
      <c r="U4442">
        <v>0</v>
      </c>
    </row>
    <row r="4443" spans="1:21" x14ac:dyDescent="0.25">
      <c r="A4443" t="s">
        <v>4475</v>
      </c>
      <c r="B4443">
        <v>1</v>
      </c>
      <c r="C4443">
        <v>0</v>
      </c>
      <c r="D4443">
        <v>1</v>
      </c>
      <c r="E4443">
        <v>0</v>
      </c>
      <c r="F4443">
        <v>42</v>
      </c>
      <c r="G4443">
        <v>1</v>
      </c>
      <c r="H4443" t="s">
        <v>23</v>
      </c>
      <c r="I4443" t="s">
        <v>23</v>
      </c>
      <c r="J4443" t="s">
        <v>44</v>
      </c>
      <c r="K4443" t="s">
        <v>44</v>
      </c>
      <c r="L4443" t="s">
        <v>44</v>
      </c>
      <c r="M4443" t="s">
        <v>44</v>
      </c>
      <c r="N4443" t="s">
        <v>44</v>
      </c>
      <c r="O4443" t="s">
        <v>44</v>
      </c>
      <c r="P4443" t="s">
        <v>45</v>
      </c>
      <c r="Q4443">
        <v>0</v>
      </c>
      <c r="R4443" t="s">
        <v>27</v>
      </c>
      <c r="S4443">
        <v>20.25</v>
      </c>
      <c r="T4443">
        <v>835.5</v>
      </c>
      <c r="U4443">
        <v>0</v>
      </c>
    </row>
    <row r="4444" spans="1:21" x14ac:dyDescent="0.25">
      <c r="A4444" t="s">
        <v>4476</v>
      </c>
      <c r="B4444">
        <v>1</v>
      </c>
      <c r="C4444">
        <v>0</v>
      </c>
      <c r="D4444">
        <v>0</v>
      </c>
      <c r="E4444">
        <v>0</v>
      </c>
      <c r="F4444">
        <v>3</v>
      </c>
      <c r="G4444">
        <v>1</v>
      </c>
      <c r="H4444" t="s">
        <v>23</v>
      </c>
      <c r="I4444" t="s">
        <v>35</v>
      </c>
      <c r="J4444" t="s">
        <v>23</v>
      </c>
      <c r="K4444" t="s">
        <v>23</v>
      </c>
      <c r="L4444" t="s">
        <v>23</v>
      </c>
      <c r="M4444" t="s">
        <v>23</v>
      </c>
      <c r="N4444" t="s">
        <v>22</v>
      </c>
      <c r="O4444" t="s">
        <v>23</v>
      </c>
      <c r="P4444" t="s">
        <v>26</v>
      </c>
      <c r="Q4444">
        <v>1</v>
      </c>
      <c r="R4444" t="s">
        <v>27</v>
      </c>
      <c r="S4444">
        <v>78.5</v>
      </c>
      <c r="T4444">
        <v>242.05</v>
      </c>
      <c r="U4444">
        <v>1</v>
      </c>
    </row>
    <row r="4445" spans="1:21" x14ac:dyDescent="0.25">
      <c r="A4445" t="s">
        <v>4477</v>
      </c>
      <c r="B4445">
        <v>0</v>
      </c>
      <c r="C4445">
        <v>0</v>
      </c>
      <c r="D4445">
        <v>0</v>
      </c>
      <c r="E4445">
        <v>0</v>
      </c>
      <c r="F4445">
        <v>1</v>
      </c>
      <c r="G4445">
        <v>1</v>
      </c>
      <c r="H4445" t="s">
        <v>23</v>
      </c>
      <c r="I4445" t="s">
        <v>25</v>
      </c>
      <c r="J4445" t="s">
        <v>23</v>
      </c>
      <c r="K4445" t="s">
        <v>23</v>
      </c>
      <c r="L4445" t="s">
        <v>23</v>
      </c>
      <c r="M4445" t="s">
        <v>23</v>
      </c>
      <c r="N4445" t="s">
        <v>23</v>
      </c>
      <c r="O4445" t="s">
        <v>23</v>
      </c>
      <c r="P4445" t="s">
        <v>26</v>
      </c>
      <c r="Q4445">
        <v>0</v>
      </c>
      <c r="R4445" t="s">
        <v>30</v>
      </c>
      <c r="S4445">
        <v>44.75</v>
      </c>
      <c r="T4445">
        <v>44.75</v>
      </c>
      <c r="U4445">
        <v>0</v>
      </c>
    </row>
    <row r="4446" spans="1:21" x14ac:dyDescent="0.25">
      <c r="A4446" t="s">
        <v>4478</v>
      </c>
      <c r="B4446">
        <v>0</v>
      </c>
      <c r="C4446">
        <v>0</v>
      </c>
      <c r="D4446">
        <v>0</v>
      </c>
      <c r="E4446">
        <v>0</v>
      </c>
      <c r="F4446">
        <v>3</v>
      </c>
      <c r="G4446">
        <v>1</v>
      </c>
      <c r="H4446" t="s">
        <v>23</v>
      </c>
      <c r="I4446" t="s">
        <v>23</v>
      </c>
      <c r="J4446" t="s">
        <v>44</v>
      </c>
      <c r="K4446" t="s">
        <v>44</v>
      </c>
      <c r="L4446" t="s">
        <v>44</v>
      </c>
      <c r="M4446" t="s">
        <v>44</v>
      </c>
      <c r="N4446" t="s">
        <v>44</v>
      </c>
      <c r="O4446" t="s">
        <v>44</v>
      </c>
      <c r="P4446" t="s">
        <v>26</v>
      </c>
      <c r="Q4446">
        <v>0</v>
      </c>
      <c r="R4446" t="s">
        <v>30</v>
      </c>
      <c r="S4446">
        <v>19.850000000000001</v>
      </c>
      <c r="T4446">
        <v>63.75</v>
      </c>
      <c r="U4446">
        <v>1</v>
      </c>
    </row>
    <row r="4447" spans="1:21" x14ac:dyDescent="0.25">
      <c r="A4447" t="s">
        <v>4479</v>
      </c>
      <c r="B4447">
        <v>0</v>
      </c>
      <c r="C4447">
        <v>0</v>
      </c>
      <c r="D4447">
        <v>0</v>
      </c>
      <c r="E4447">
        <v>0</v>
      </c>
      <c r="F4447">
        <v>63</v>
      </c>
      <c r="G4447">
        <v>1</v>
      </c>
      <c r="H4447" t="s">
        <v>22</v>
      </c>
      <c r="I4447" t="s">
        <v>35</v>
      </c>
      <c r="J4447" t="s">
        <v>22</v>
      </c>
      <c r="K4447" t="s">
        <v>22</v>
      </c>
      <c r="L4447" t="s">
        <v>22</v>
      </c>
      <c r="M4447" t="s">
        <v>23</v>
      </c>
      <c r="N4447" t="s">
        <v>22</v>
      </c>
      <c r="O4447" t="s">
        <v>23</v>
      </c>
      <c r="P4447" t="s">
        <v>45</v>
      </c>
      <c r="Q4447">
        <v>0</v>
      </c>
      <c r="R4447" t="s">
        <v>38</v>
      </c>
      <c r="S4447">
        <v>98</v>
      </c>
      <c r="T4447">
        <v>6218.45</v>
      </c>
      <c r="U4447">
        <v>0</v>
      </c>
    </row>
    <row r="4448" spans="1:21" x14ac:dyDescent="0.25">
      <c r="A4448" t="s">
        <v>4480</v>
      </c>
      <c r="B4448">
        <v>1</v>
      </c>
      <c r="C4448">
        <v>1</v>
      </c>
      <c r="D4448">
        <v>0</v>
      </c>
      <c r="E4448">
        <v>0</v>
      </c>
      <c r="F4448">
        <v>3</v>
      </c>
      <c r="G4448">
        <v>1</v>
      </c>
      <c r="H4448" t="s">
        <v>23</v>
      </c>
      <c r="I4448" t="s">
        <v>35</v>
      </c>
      <c r="J4448" t="s">
        <v>23</v>
      </c>
      <c r="K4448" t="s">
        <v>23</v>
      </c>
      <c r="L4448" t="s">
        <v>23</v>
      </c>
      <c r="M4448" t="s">
        <v>23</v>
      </c>
      <c r="N4448" t="s">
        <v>22</v>
      </c>
      <c r="O4448" t="s">
        <v>23</v>
      </c>
      <c r="P4448" t="s">
        <v>26</v>
      </c>
      <c r="Q4448">
        <v>1</v>
      </c>
      <c r="R4448" t="s">
        <v>27</v>
      </c>
      <c r="S4448">
        <v>79.900000000000006</v>
      </c>
      <c r="T4448">
        <v>260.89999999999998</v>
      </c>
      <c r="U4448">
        <v>1</v>
      </c>
    </row>
    <row r="4449" spans="1:21" x14ac:dyDescent="0.25">
      <c r="A4449" t="s">
        <v>4481</v>
      </c>
      <c r="B4449">
        <v>1</v>
      </c>
      <c r="C4449">
        <v>0</v>
      </c>
      <c r="D4449">
        <v>1</v>
      </c>
      <c r="E4449">
        <v>0</v>
      </c>
      <c r="F4449">
        <v>68</v>
      </c>
      <c r="G4449">
        <v>1</v>
      </c>
      <c r="H4449" t="s">
        <v>22</v>
      </c>
      <c r="I4449" t="s">
        <v>35</v>
      </c>
      <c r="J4449" t="s">
        <v>22</v>
      </c>
      <c r="K4449" t="s">
        <v>22</v>
      </c>
      <c r="L4449" t="s">
        <v>23</v>
      </c>
      <c r="M4449" t="s">
        <v>22</v>
      </c>
      <c r="N4449" t="s">
        <v>22</v>
      </c>
      <c r="O4449" t="s">
        <v>22</v>
      </c>
      <c r="P4449" t="s">
        <v>26</v>
      </c>
      <c r="Q4449">
        <v>1</v>
      </c>
      <c r="R4449" t="s">
        <v>27</v>
      </c>
      <c r="S4449">
        <v>107.7</v>
      </c>
      <c r="T4449">
        <v>7320.9</v>
      </c>
      <c r="U4449">
        <v>0</v>
      </c>
    </row>
    <row r="4450" spans="1:21" x14ac:dyDescent="0.25">
      <c r="A4450" t="s">
        <v>4482</v>
      </c>
      <c r="B4450">
        <v>0</v>
      </c>
      <c r="C4450">
        <v>1</v>
      </c>
      <c r="D4450">
        <v>0</v>
      </c>
      <c r="E4450">
        <v>0</v>
      </c>
      <c r="F4450">
        <v>30</v>
      </c>
      <c r="G4450">
        <v>1</v>
      </c>
      <c r="H4450" t="s">
        <v>22</v>
      </c>
      <c r="I4450" t="s">
        <v>35</v>
      </c>
      <c r="J4450" t="s">
        <v>23</v>
      </c>
      <c r="K4450" t="s">
        <v>22</v>
      </c>
      <c r="L4450" t="s">
        <v>23</v>
      </c>
      <c r="M4450" t="s">
        <v>23</v>
      </c>
      <c r="N4450" t="s">
        <v>22</v>
      </c>
      <c r="O4450" t="s">
        <v>22</v>
      </c>
      <c r="P4450" t="s">
        <v>26</v>
      </c>
      <c r="Q4450">
        <v>1</v>
      </c>
      <c r="R4450" t="s">
        <v>27</v>
      </c>
      <c r="S4450">
        <v>99.7</v>
      </c>
      <c r="T4450">
        <v>2967.35</v>
      </c>
      <c r="U4450">
        <v>1</v>
      </c>
    </row>
    <row r="4451" spans="1:21" x14ac:dyDescent="0.25">
      <c r="A4451" t="s">
        <v>4483</v>
      </c>
      <c r="B4451">
        <v>0</v>
      </c>
      <c r="C4451">
        <v>0</v>
      </c>
      <c r="D4451">
        <v>0</v>
      </c>
      <c r="E4451">
        <v>0</v>
      </c>
      <c r="F4451">
        <v>60</v>
      </c>
      <c r="G4451">
        <v>1</v>
      </c>
      <c r="H4451" t="s">
        <v>22</v>
      </c>
      <c r="I4451" t="s">
        <v>35</v>
      </c>
      <c r="J4451" t="s">
        <v>23</v>
      </c>
      <c r="K4451" t="s">
        <v>22</v>
      </c>
      <c r="L4451" t="s">
        <v>22</v>
      </c>
      <c r="M4451" t="s">
        <v>23</v>
      </c>
      <c r="N4451" t="s">
        <v>22</v>
      </c>
      <c r="O4451" t="s">
        <v>22</v>
      </c>
      <c r="P4451" t="s">
        <v>45</v>
      </c>
      <c r="Q4451">
        <v>0</v>
      </c>
      <c r="R4451" t="s">
        <v>27</v>
      </c>
      <c r="S4451">
        <v>104.7</v>
      </c>
      <c r="T4451">
        <v>6333.8</v>
      </c>
      <c r="U4451">
        <v>0</v>
      </c>
    </row>
    <row r="4452" spans="1:21" x14ac:dyDescent="0.25">
      <c r="A4452" t="s">
        <v>4484</v>
      </c>
      <c r="B4452">
        <v>1</v>
      </c>
      <c r="C4452">
        <v>0</v>
      </c>
      <c r="D4452">
        <v>0</v>
      </c>
      <c r="E4452">
        <v>0</v>
      </c>
      <c r="F4452">
        <v>15</v>
      </c>
      <c r="G4452">
        <v>1</v>
      </c>
      <c r="H4452" t="s">
        <v>22</v>
      </c>
      <c r="I4452" t="s">
        <v>25</v>
      </c>
      <c r="J4452" t="s">
        <v>23</v>
      </c>
      <c r="K4452" t="s">
        <v>22</v>
      </c>
      <c r="L4452" t="s">
        <v>23</v>
      </c>
      <c r="M4452" t="s">
        <v>22</v>
      </c>
      <c r="N4452" t="s">
        <v>23</v>
      </c>
      <c r="O4452" t="s">
        <v>23</v>
      </c>
      <c r="P4452" t="s">
        <v>26</v>
      </c>
      <c r="Q4452">
        <v>1</v>
      </c>
      <c r="R4452" t="s">
        <v>38</v>
      </c>
      <c r="S4452">
        <v>58.6</v>
      </c>
      <c r="T4452">
        <v>939.7</v>
      </c>
      <c r="U4452">
        <v>1</v>
      </c>
    </row>
    <row r="4453" spans="1:21" x14ac:dyDescent="0.25">
      <c r="A4453" t="s">
        <v>4485</v>
      </c>
      <c r="B4453">
        <v>1</v>
      </c>
      <c r="C4453">
        <v>1</v>
      </c>
      <c r="D4453">
        <v>0</v>
      </c>
      <c r="E4453">
        <v>0</v>
      </c>
      <c r="F4453">
        <v>45</v>
      </c>
      <c r="G4453">
        <v>1</v>
      </c>
      <c r="H4453" t="s">
        <v>22</v>
      </c>
      <c r="I4453" t="s">
        <v>35</v>
      </c>
      <c r="J4453" t="s">
        <v>23</v>
      </c>
      <c r="K4453" t="s">
        <v>23</v>
      </c>
      <c r="L4453" t="s">
        <v>23</v>
      </c>
      <c r="M4453" t="s">
        <v>23</v>
      </c>
      <c r="N4453" t="s">
        <v>22</v>
      </c>
      <c r="O4453" t="s">
        <v>22</v>
      </c>
      <c r="P4453" t="s">
        <v>26</v>
      </c>
      <c r="Q4453">
        <v>1</v>
      </c>
      <c r="R4453" t="s">
        <v>33</v>
      </c>
      <c r="S4453">
        <v>93.9</v>
      </c>
      <c r="T4453">
        <v>4200.25</v>
      </c>
      <c r="U4453">
        <v>0</v>
      </c>
    </row>
    <row r="4454" spans="1:21" x14ac:dyDescent="0.25">
      <c r="A4454" t="s">
        <v>4486</v>
      </c>
      <c r="B4454">
        <v>0</v>
      </c>
      <c r="C4454">
        <v>0</v>
      </c>
      <c r="D4454">
        <v>1</v>
      </c>
      <c r="E4454">
        <v>0</v>
      </c>
      <c r="F4454">
        <v>70</v>
      </c>
      <c r="G4454">
        <v>1</v>
      </c>
      <c r="H4454" t="s">
        <v>23</v>
      </c>
      <c r="I4454" t="s">
        <v>25</v>
      </c>
      <c r="J4454" t="s">
        <v>22</v>
      </c>
      <c r="K4454" t="s">
        <v>22</v>
      </c>
      <c r="L4454" t="s">
        <v>22</v>
      </c>
      <c r="M4454" t="s">
        <v>22</v>
      </c>
      <c r="N4454" t="s">
        <v>22</v>
      </c>
      <c r="O4454" t="s">
        <v>22</v>
      </c>
      <c r="P4454" t="s">
        <v>45</v>
      </c>
      <c r="Q4454">
        <v>0</v>
      </c>
      <c r="R4454" t="s">
        <v>38</v>
      </c>
      <c r="S4454">
        <v>86.45</v>
      </c>
      <c r="T4454">
        <v>5950.2</v>
      </c>
      <c r="U4454">
        <v>0</v>
      </c>
    </row>
    <row r="4455" spans="1:21" x14ac:dyDescent="0.25">
      <c r="A4455" t="s">
        <v>4487</v>
      </c>
      <c r="B4455">
        <v>1</v>
      </c>
      <c r="C4455">
        <v>0</v>
      </c>
      <c r="D4455">
        <v>1</v>
      </c>
      <c r="E4455">
        <v>0</v>
      </c>
      <c r="F4455">
        <v>10</v>
      </c>
      <c r="G4455">
        <v>1</v>
      </c>
      <c r="H4455" t="s">
        <v>22</v>
      </c>
      <c r="I4455" t="s">
        <v>35</v>
      </c>
      <c r="J4455" t="s">
        <v>23</v>
      </c>
      <c r="K4455" t="s">
        <v>23</v>
      </c>
      <c r="L4455" t="s">
        <v>22</v>
      </c>
      <c r="M4455" t="s">
        <v>23</v>
      </c>
      <c r="N4455" t="s">
        <v>22</v>
      </c>
      <c r="O4455" t="s">
        <v>22</v>
      </c>
      <c r="P4455" t="s">
        <v>26</v>
      </c>
      <c r="Q4455">
        <v>1</v>
      </c>
      <c r="R4455" t="s">
        <v>27</v>
      </c>
      <c r="S4455">
        <v>98.5</v>
      </c>
      <c r="T4455">
        <v>1037.75</v>
      </c>
      <c r="U4455">
        <v>1</v>
      </c>
    </row>
    <row r="4456" spans="1:21" x14ac:dyDescent="0.25">
      <c r="A4456" t="s">
        <v>4488</v>
      </c>
      <c r="B4456">
        <v>1</v>
      </c>
      <c r="C4456">
        <v>0</v>
      </c>
      <c r="D4456">
        <v>0</v>
      </c>
      <c r="E4456">
        <v>0</v>
      </c>
      <c r="F4456">
        <v>4</v>
      </c>
      <c r="G4456">
        <v>1</v>
      </c>
      <c r="H4456" t="s">
        <v>23</v>
      </c>
      <c r="I4456" t="s">
        <v>23</v>
      </c>
      <c r="J4456" t="s">
        <v>44</v>
      </c>
      <c r="K4456" t="s">
        <v>44</v>
      </c>
      <c r="L4456" t="s">
        <v>44</v>
      </c>
      <c r="M4456" t="s">
        <v>44</v>
      </c>
      <c r="N4456" t="s">
        <v>44</v>
      </c>
      <c r="O4456" t="s">
        <v>44</v>
      </c>
      <c r="P4456" t="s">
        <v>26</v>
      </c>
      <c r="Q4456">
        <v>0</v>
      </c>
      <c r="R4456" t="s">
        <v>30</v>
      </c>
      <c r="S4456">
        <v>19.399999999999999</v>
      </c>
      <c r="T4456">
        <v>93.4</v>
      </c>
      <c r="U4456">
        <v>0</v>
      </c>
    </row>
    <row r="4457" spans="1:21" x14ac:dyDescent="0.25">
      <c r="A4457" t="s">
        <v>4489</v>
      </c>
      <c r="B4457">
        <v>0</v>
      </c>
      <c r="C4457">
        <v>0</v>
      </c>
      <c r="D4457">
        <v>0</v>
      </c>
      <c r="E4457">
        <v>0</v>
      </c>
      <c r="F4457">
        <v>1</v>
      </c>
      <c r="G4457">
        <v>1</v>
      </c>
      <c r="H4457" t="s">
        <v>23</v>
      </c>
      <c r="I4457" t="s">
        <v>25</v>
      </c>
      <c r="J4457" t="s">
        <v>23</v>
      </c>
      <c r="K4457" t="s">
        <v>23</v>
      </c>
      <c r="L4457" t="s">
        <v>22</v>
      </c>
      <c r="M4457" t="s">
        <v>23</v>
      </c>
      <c r="N4457" t="s">
        <v>23</v>
      </c>
      <c r="O4457" t="s">
        <v>23</v>
      </c>
      <c r="P4457" t="s">
        <v>26</v>
      </c>
      <c r="Q4457">
        <v>1</v>
      </c>
      <c r="R4457" t="s">
        <v>30</v>
      </c>
      <c r="S4457">
        <v>50.45</v>
      </c>
      <c r="T4457">
        <v>50.45</v>
      </c>
      <c r="U4457">
        <v>1</v>
      </c>
    </row>
    <row r="4458" spans="1:21" x14ac:dyDescent="0.25">
      <c r="A4458" t="s">
        <v>4490</v>
      </c>
      <c r="B4458">
        <v>0</v>
      </c>
      <c r="C4458">
        <v>0</v>
      </c>
      <c r="D4458">
        <v>1</v>
      </c>
      <c r="E4458">
        <v>0</v>
      </c>
      <c r="F4458">
        <v>68</v>
      </c>
      <c r="G4458">
        <v>1</v>
      </c>
      <c r="H4458" t="s">
        <v>22</v>
      </c>
      <c r="I4458" t="s">
        <v>23</v>
      </c>
      <c r="J4458" t="s">
        <v>44</v>
      </c>
      <c r="K4458" t="s">
        <v>44</v>
      </c>
      <c r="L4458" t="s">
        <v>44</v>
      </c>
      <c r="M4458" t="s">
        <v>44</v>
      </c>
      <c r="N4458" t="s">
        <v>44</v>
      </c>
      <c r="O4458" t="s">
        <v>44</v>
      </c>
      <c r="P4458" t="s">
        <v>45</v>
      </c>
      <c r="Q4458">
        <v>1</v>
      </c>
      <c r="R4458" t="s">
        <v>38</v>
      </c>
      <c r="S4458">
        <v>24.95</v>
      </c>
      <c r="T4458">
        <v>1614.9</v>
      </c>
      <c r="U4458">
        <v>0</v>
      </c>
    </row>
    <row r="4459" spans="1:21" x14ac:dyDescent="0.25">
      <c r="A4459" t="s">
        <v>4491</v>
      </c>
      <c r="B4459">
        <v>1</v>
      </c>
      <c r="C4459">
        <v>0</v>
      </c>
      <c r="D4459">
        <v>1</v>
      </c>
      <c r="E4459">
        <v>1</v>
      </c>
      <c r="F4459">
        <v>22</v>
      </c>
      <c r="G4459">
        <v>1</v>
      </c>
      <c r="H4459" t="s">
        <v>23</v>
      </c>
      <c r="I4459" t="s">
        <v>35</v>
      </c>
      <c r="J4459" t="s">
        <v>22</v>
      </c>
      <c r="K4459" t="s">
        <v>23</v>
      </c>
      <c r="L4459" t="s">
        <v>23</v>
      </c>
      <c r="M4459" t="s">
        <v>23</v>
      </c>
      <c r="N4459" t="s">
        <v>23</v>
      </c>
      <c r="O4459" t="s">
        <v>23</v>
      </c>
      <c r="P4459" t="s">
        <v>26</v>
      </c>
      <c r="Q4459">
        <v>0</v>
      </c>
      <c r="R4459" t="s">
        <v>33</v>
      </c>
      <c r="S4459">
        <v>75</v>
      </c>
      <c r="T4459">
        <v>1573.95</v>
      </c>
      <c r="U4459">
        <v>0</v>
      </c>
    </row>
    <row r="4460" spans="1:21" x14ac:dyDescent="0.25">
      <c r="A4460" t="s">
        <v>4492</v>
      </c>
      <c r="B4460">
        <v>1</v>
      </c>
      <c r="C4460">
        <v>0</v>
      </c>
      <c r="D4460">
        <v>1</v>
      </c>
      <c r="E4460">
        <v>1</v>
      </c>
      <c r="F4460">
        <v>38</v>
      </c>
      <c r="G4460">
        <v>1</v>
      </c>
      <c r="H4460" t="s">
        <v>22</v>
      </c>
      <c r="I4460" t="s">
        <v>35</v>
      </c>
      <c r="J4460" t="s">
        <v>23</v>
      </c>
      <c r="K4460" t="s">
        <v>22</v>
      </c>
      <c r="L4460" t="s">
        <v>22</v>
      </c>
      <c r="M4460" t="s">
        <v>23</v>
      </c>
      <c r="N4460" t="s">
        <v>22</v>
      </c>
      <c r="O4460" t="s">
        <v>23</v>
      </c>
      <c r="P4460" t="s">
        <v>26</v>
      </c>
      <c r="Q4460">
        <v>1</v>
      </c>
      <c r="R4460" t="s">
        <v>27</v>
      </c>
      <c r="S4460">
        <v>94.65</v>
      </c>
      <c r="T4460">
        <v>3624.3</v>
      </c>
      <c r="U4460">
        <v>1</v>
      </c>
    </row>
    <row r="4461" spans="1:21" x14ac:dyDescent="0.25">
      <c r="A4461" t="s">
        <v>4493</v>
      </c>
      <c r="B4461">
        <v>0</v>
      </c>
      <c r="C4461">
        <v>0</v>
      </c>
      <c r="D4461">
        <v>0</v>
      </c>
      <c r="E4461">
        <v>0</v>
      </c>
      <c r="F4461">
        <v>1</v>
      </c>
      <c r="G4461">
        <v>1</v>
      </c>
      <c r="H4461" t="s">
        <v>22</v>
      </c>
      <c r="I4461" t="s">
        <v>35</v>
      </c>
      <c r="J4461" t="s">
        <v>23</v>
      </c>
      <c r="K4461" t="s">
        <v>22</v>
      </c>
      <c r="L4461" t="s">
        <v>23</v>
      </c>
      <c r="M4461" t="s">
        <v>23</v>
      </c>
      <c r="N4461" t="s">
        <v>22</v>
      </c>
      <c r="O4461" t="s">
        <v>22</v>
      </c>
      <c r="P4461" t="s">
        <v>26</v>
      </c>
      <c r="Q4461">
        <v>1</v>
      </c>
      <c r="R4461" t="s">
        <v>38</v>
      </c>
      <c r="S4461">
        <v>100.25</v>
      </c>
      <c r="T4461">
        <v>100.25</v>
      </c>
      <c r="U4461">
        <v>1</v>
      </c>
    </row>
    <row r="4462" spans="1:21" x14ac:dyDescent="0.25">
      <c r="A4462" t="s">
        <v>4494</v>
      </c>
      <c r="B4462">
        <v>1</v>
      </c>
      <c r="C4462">
        <v>0</v>
      </c>
      <c r="D4462">
        <v>1</v>
      </c>
      <c r="E4462">
        <v>0</v>
      </c>
      <c r="F4462">
        <v>18</v>
      </c>
      <c r="G4462">
        <v>1</v>
      </c>
      <c r="H4462" t="s">
        <v>23</v>
      </c>
      <c r="I4462" t="s">
        <v>35</v>
      </c>
      <c r="J4462" t="s">
        <v>23</v>
      </c>
      <c r="K4462" t="s">
        <v>23</v>
      </c>
      <c r="L4462" t="s">
        <v>22</v>
      </c>
      <c r="M4462" t="s">
        <v>22</v>
      </c>
      <c r="N4462" t="s">
        <v>23</v>
      </c>
      <c r="O4462" t="s">
        <v>23</v>
      </c>
      <c r="P4462" t="s">
        <v>26</v>
      </c>
      <c r="Q4462">
        <v>0</v>
      </c>
      <c r="R4462" t="s">
        <v>27</v>
      </c>
      <c r="S4462">
        <v>78.2</v>
      </c>
      <c r="T4462">
        <v>1468.75</v>
      </c>
      <c r="U4462">
        <v>0</v>
      </c>
    </row>
    <row r="4463" spans="1:21" x14ac:dyDescent="0.25">
      <c r="A4463" t="s">
        <v>4495</v>
      </c>
      <c r="B4463">
        <v>1</v>
      </c>
      <c r="C4463">
        <v>0</v>
      </c>
      <c r="D4463">
        <v>0</v>
      </c>
      <c r="E4463">
        <v>0</v>
      </c>
      <c r="F4463">
        <v>29</v>
      </c>
      <c r="G4463">
        <v>1</v>
      </c>
      <c r="H4463" t="s">
        <v>23</v>
      </c>
      <c r="I4463" t="s">
        <v>35</v>
      </c>
      <c r="J4463" t="s">
        <v>23</v>
      </c>
      <c r="K4463" t="s">
        <v>23</v>
      </c>
      <c r="L4463" t="s">
        <v>23</v>
      </c>
      <c r="M4463" t="s">
        <v>22</v>
      </c>
      <c r="N4463" t="s">
        <v>22</v>
      </c>
      <c r="O4463" t="s">
        <v>22</v>
      </c>
      <c r="P4463" t="s">
        <v>26</v>
      </c>
      <c r="Q4463">
        <v>1</v>
      </c>
      <c r="R4463" t="s">
        <v>27</v>
      </c>
      <c r="S4463">
        <v>94.2</v>
      </c>
      <c r="T4463">
        <v>2607.6</v>
      </c>
      <c r="U4463">
        <v>0</v>
      </c>
    </row>
    <row r="4464" spans="1:21" x14ac:dyDescent="0.25">
      <c r="A4464" t="s">
        <v>4496</v>
      </c>
      <c r="B4464">
        <v>0</v>
      </c>
      <c r="C4464">
        <v>0</v>
      </c>
      <c r="D4464">
        <v>0</v>
      </c>
      <c r="E4464">
        <v>0</v>
      </c>
      <c r="F4464">
        <v>16</v>
      </c>
      <c r="G4464">
        <v>1</v>
      </c>
      <c r="H4464" t="s">
        <v>22</v>
      </c>
      <c r="I4464" t="s">
        <v>35</v>
      </c>
      <c r="J4464" t="s">
        <v>23</v>
      </c>
      <c r="K4464" t="s">
        <v>23</v>
      </c>
      <c r="L4464" t="s">
        <v>22</v>
      </c>
      <c r="M4464" t="s">
        <v>23</v>
      </c>
      <c r="N4464" t="s">
        <v>23</v>
      </c>
      <c r="O4464" t="s">
        <v>22</v>
      </c>
      <c r="P4464" t="s">
        <v>26</v>
      </c>
      <c r="Q4464">
        <v>1</v>
      </c>
      <c r="R4464" t="s">
        <v>27</v>
      </c>
      <c r="S4464">
        <v>88.45</v>
      </c>
      <c r="T4464">
        <v>1422.1</v>
      </c>
      <c r="U4464">
        <v>1</v>
      </c>
    </row>
    <row r="4465" spans="1:21" x14ac:dyDescent="0.25">
      <c r="A4465" t="s">
        <v>4497</v>
      </c>
      <c r="B4465">
        <v>1</v>
      </c>
      <c r="C4465">
        <v>0</v>
      </c>
      <c r="D4465">
        <v>0</v>
      </c>
      <c r="E4465">
        <v>0</v>
      </c>
      <c r="F4465">
        <v>1</v>
      </c>
      <c r="G4465">
        <v>1</v>
      </c>
      <c r="H4465" t="s">
        <v>23</v>
      </c>
      <c r="I4465" t="s">
        <v>35</v>
      </c>
      <c r="J4465" t="s">
        <v>23</v>
      </c>
      <c r="K4465" t="s">
        <v>23</v>
      </c>
      <c r="L4465" t="s">
        <v>23</v>
      </c>
      <c r="M4465" t="s">
        <v>23</v>
      </c>
      <c r="N4465" t="s">
        <v>23</v>
      </c>
      <c r="O4465" t="s">
        <v>23</v>
      </c>
      <c r="P4465" t="s">
        <v>26</v>
      </c>
      <c r="Q4465">
        <v>1</v>
      </c>
      <c r="R4465" t="s">
        <v>27</v>
      </c>
      <c r="S4465">
        <v>69.849999999999994</v>
      </c>
      <c r="T4465">
        <v>69.849999999999994</v>
      </c>
      <c r="U4465">
        <v>1</v>
      </c>
    </row>
    <row r="4466" spans="1:21" x14ac:dyDescent="0.25">
      <c r="A4466" t="s">
        <v>4498</v>
      </c>
      <c r="B4466">
        <v>1</v>
      </c>
      <c r="C4466">
        <v>0</v>
      </c>
      <c r="D4466">
        <v>0</v>
      </c>
      <c r="E4466">
        <v>0</v>
      </c>
      <c r="F4466">
        <v>12</v>
      </c>
      <c r="G4466">
        <v>1</v>
      </c>
      <c r="H4466" t="s">
        <v>23</v>
      </c>
      <c r="I4466" t="s">
        <v>35</v>
      </c>
      <c r="J4466" t="s">
        <v>22</v>
      </c>
      <c r="K4466" t="s">
        <v>23</v>
      </c>
      <c r="L4466" t="s">
        <v>22</v>
      </c>
      <c r="M4466" t="s">
        <v>23</v>
      </c>
      <c r="N4466" t="s">
        <v>23</v>
      </c>
      <c r="O4466" t="s">
        <v>23</v>
      </c>
      <c r="P4466" t="s">
        <v>26</v>
      </c>
      <c r="Q4466">
        <v>0</v>
      </c>
      <c r="R4466" t="s">
        <v>33</v>
      </c>
      <c r="S4466">
        <v>81.7</v>
      </c>
      <c r="T4466">
        <v>858.6</v>
      </c>
      <c r="U4466">
        <v>1</v>
      </c>
    </row>
    <row r="4467" spans="1:21" x14ac:dyDescent="0.25">
      <c r="A4467" t="s">
        <v>4499</v>
      </c>
      <c r="B4467">
        <v>1</v>
      </c>
      <c r="C4467">
        <v>0</v>
      </c>
      <c r="D4467">
        <v>0</v>
      </c>
      <c r="E4467">
        <v>0</v>
      </c>
      <c r="F4467">
        <v>31</v>
      </c>
      <c r="G4467">
        <v>0</v>
      </c>
      <c r="H4467" t="s">
        <v>24</v>
      </c>
      <c r="I4467" t="s">
        <v>25</v>
      </c>
      <c r="J4467" t="s">
        <v>23</v>
      </c>
      <c r="K4467" t="s">
        <v>23</v>
      </c>
      <c r="L4467" t="s">
        <v>22</v>
      </c>
      <c r="M4467" t="s">
        <v>23</v>
      </c>
      <c r="N4467" t="s">
        <v>22</v>
      </c>
      <c r="O4467" t="s">
        <v>22</v>
      </c>
      <c r="P4467" t="s">
        <v>29</v>
      </c>
      <c r="Q4467">
        <v>1</v>
      </c>
      <c r="R4467" t="s">
        <v>27</v>
      </c>
      <c r="S4467">
        <v>50.05</v>
      </c>
      <c r="T4467">
        <v>1523.4</v>
      </c>
      <c r="U4467">
        <v>0</v>
      </c>
    </row>
    <row r="4468" spans="1:21" x14ac:dyDescent="0.25">
      <c r="A4468" t="s">
        <v>4500</v>
      </c>
      <c r="B4468">
        <v>1</v>
      </c>
      <c r="C4468">
        <v>0</v>
      </c>
      <c r="D4468">
        <v>0</v>
      </c>
      <c r="E4468">
        <v>0</v>
      </c>
      <c r="F4468">
        <v>4</v>
      </c>
      <c r="G4468">
        <v>1</v>
      </c>
      <c r="H4468" t="s">
        <v>23</v>
      </c>
      <c r="I4468" t="s">
        <v>35</v>
      </c>
      <c r="J4468" t="s">
        <v>23</v>
      </c>
      <c r="K4468" t="s">
        <v>23</v>
      </c>
      <c r="L4468" t="s">
        <v>23</v>
      </c>
      <c r="M4468" t="s">
        <v>23</v>
      </c>
      <c r="N4468" t="s">
        <v>23</v>
      </c>
      <c r="O4468" t="s">
        <v>22</v>
      </c>
      <c r="P4468" t="s">
        <v>26</v>
      </c>
      <c r="Q4468">
        <v>1</v>
      </c>
      <c r="R4468" t="s">
        <v>27</v>
      </c>
      <c r="S4468">
        <v>79.900000000000006</v>
      </c>
      <c r="T4468">
        <v>324.3</v>
      </c>
      <c r="U4468">
        <v>1</v>
      </c>
    </row>
    <row r="4469" spans="1:21" x14ac:dyDescent="0.25">
      <c r="A4469" t="s">
        <v>4501</v>
      </c>
      <c r="B4469">
        <v>0</v>
      </c>
      <c r="C4469">
        <v>0</v>
      </c>
      <c r="D4469">
        <v>1</v>
      </c>
      <c r="E4469">
        <v>0</v>
      </c>
      <c r="F4469">
        <v>48</v>
      </c>
      <c r="G4469">
        <v>1</v>
      </c>
      <c r="H4469" t="s">
        <v>22</v>
      </c>
      <c r="I4469" t="s">
        <v>25</v>
      </c>
      <c r="J4469" t="s">
        <v>23</v>
      </c>
      <c r="K4469" t="s">
        <v>23</v>
      </c>
      <c r="L4469" t="s">
        <v>22</v>
      </c>
      <c r="M4469" t="s">
        <v>22</v>
      </c>
      <c r="N4469" t="s">
        <v>23</v>
      </c>
      <c r="O4469" t="s">
        <v>22</v>
      </c>
      <c r="P4469" t="s">
        <v>29</v>
      </c>
      <c r="Q4469">
        <v>1</v>
      </c>
      <c r="R4469" t="s">
        <v>30</v>
      </c>
      <c r="S4469">
        <v>69.55</v>
      </c>
      <c r="T4469">
        <v>3435.6</v>
      </c>
      <c r="U4469">
        <v>0</v>
      </c>
    </row>
    <row r="4470" spans="1:21" x14ac:dyDescent="0.25">
      <c r="A4470" t="s">
        <v>4502</v>
      </c>
      <c r="B4470">
        <v>0</v>
      </c>
      <c r="C4470">
        <v>0</v>
      </c>
      <c r="D4470">
        <v>0</v>
      </c>
      <c r="E4470">
        <v>0</v>
      </c>
      <c r="F4470">
        <v>15</v>
      </c>
      <c r="G4470">
        <v>1</v>
      </c>
      <c r="H4470" t="s">
        <v>22</v>
      </c>
      <c r="I4470" t="s">
        <v>23</v>
      </c>
      <c r="J4470" t="s">
        <v>44</v>
      </c>
      <c r="K4470" t="s">
        <v>44</v>
      </c>
      <c r="L4470" t="s">
        <v>44</v>
      </c>
      <c r="M4470" t="s">
        <v>44</v>
      </c>
      <c r="N4470" t="s">
        <v>44</v>
      </c>
      <c r="O4470" t="s">
        <v>44</v>
      </c>
      <c r="P4470" t="s">
        <v>26</v>
      </c>
      <c r="Q4470">
        <v>1</v>
      </c>
      <c r="R4470" t="s">
        <v>38</v>
      </c>
      <c r="S4470">
        <v>25.4</v>
      </c>
      <c r="T4470">
        <v>399.6</v>
      </c>
      <c r="U4470">
        <v>1</v>
      </c>
    </row>
    <row r="4471" spans="1:21" x14ac:dyDescent="0.25">
      <c r="A4471" t="s">
        <v>4503</v>
      </c>
      <c r="B4471">
        <v>1</v>
      </c>
      <c r="C4471">
        <v>0</v>
      </c>
      <c r="D4471">
        <v>0</v>
      </c>
      <c r="E4471">
        <v>0</v>
      </c>
      <c r="F4471">
        <v>50</v>
      </c>
      <c r="G4471">
        <v>1</v>
      </c>
      <c r="H4471" t="s">
        <v>23</v>
      </c>
      <c r="I4471" t="s">
        <v>35</v>
      </c>
      <c r="J4471" t="s">
        <v>22</v>
      </c>
      <c r="K4471" t="s">
        <v>22</v>
      </c>
      <c r="L4471" t="s">
        <v>22</v>
      </c>
      <c r="M4471" t="s">
        <v>22</v>
      </c>
      <c r="N4471" t="s">
        <v>23</v>
      </c>
      <c r="O4471" t="s">
        <v>23</v>
      </c>
      <c r="P4471" t="s">
        <v>29</v>
      </c>
      <c r="Q4471">
        <v>1</v>
      </c>
      <c r="R4471" t="s">
        <v>38</v>
      </c>
      <c r="S4471">
        <v>90.1</v>
      </c>
      <c r="T4471">
        <v>4549.45</v>
      </c>
      <c r="U4471">
        <v>0</v>
      </c>
    </row>
    <row r="4472" spans="1:21" x14ac:dyDescent="0.25">
      <c r="A4472" t="s">
        <v>4504</v>
      </c>
      <c r="B4472">
        <v>1</v>
      </c>
      <c r="C4472">
        <v>0</v>
      </c>
      <c r="D4472">
        <v>0</v>
      </c>
      <c r="E4472">
        <v>0</v>
      </c>
      <c r="F4472">
        <v>7</v>
      </c>
      <c r="G4472">
        <v>1</v>
      </c>
      <c r="H4472" t="s">
        <v>23</v>
      </c>
      <c r="I4472" t="s">
        <v>25</v>
      </c>
      <c r="J4472" t="s">
        <v>23</v>
      </c>
      <c r="K4472" t="s">
        <v>23</v>
      </c>
      <c r="L4472" t="s">
        <v>23</v>
      </c>
      <c r="M4472" t="s">
        <v>23</v>
      </c>
      <c r="N4472" t="s">
        <v>23</v>
      </c>
      <c r="O4472" t="s">
        <v>23</v>
      </c>
      <c r="P4472" t="s">
        <v>26</v>
      </c>
      <c r="Q4472">
        <v>1</v>
      </c>
      <c r="R4472" t="s">
        <v>33</v>
      </c>
      <c r="S4472">
        <v>44.65</v>
      </c>
      <c r="T4472">
        <v>322.5</v>
      </c>
      <c r="U4472">
        <v>0</v>
      </c>
    </row>
    <row r="4473" spans="1:21" x14ac:dyDescent="0.25">
      <c r="A4473" t="s">
        <v>4505</v>
      </c>
      <c r="B4473">
        <v>1</v>
      </c>
      <c r="C4473">
        <v>1</v>
      </c>
      <c r="D4473">
        <v>1</v>
      </c>
      <c r="E4473">
        <v>0</v>
      </c>
      <c r="F4473">
        <v>41</v>
      </c>
      <c r="G4473">
        <v>1</v>
      </c>
      <c r="H4473" t="s">
        <v>22</v>
      </c>
      <c r="I4473" t="s">
        <v>35</v>
      </c>
      <c r="J4473" t="s">
        <v>22</v>
      </c>
      <c r="K4473" t="s">
        <v>23</v>
      </c>
      <c r="L4473" t="s">
        <v>22</v>
      </c>
      <c r="M4473" t="s">
        <v>23</v>
      </c>
      <c r="N4473" t="s">
        <v>23</v>
      </c>
      <c r="O4473" t="s">
        <v>23</v>
      </c>
      <c r="P4473" t="s">
        <v>26</v>
      </c>
      <c r="Q4473">
        <v>1</v>
      </c>
      <c r="R4473" t="s">
        <v>33</v>
      </c>
      <c r="S4473">
        <v>83.75</v>
      </c>
      <c r="T4473">
        <v>3273.55</v>
      </c>
      <c r="U4473">
        <v>1</v>
      </c>
    </row>
    <row r="4474" spans="1:21" x14ac:dyDescent="0.25">
      <c r="A4474" t="s">
        <v>4506</v>
      </c>
      <c r="B4474">
        <v>1</v>
      </c>
      <c r="C4474">
        <v>0</v>
      </c>
      <c r="D4474">
        <v>1</v>
      </c>
      <c r="E4474">
        <v>1</v>
      </c>
      <c r="F4474">
        <v>68</v>
      </c>
      <c r="G4474">
        <v>1</v>
      </c>
      <c r="H4474" t="s">
        <v>23</v>
      </c>
      <c r="I4474" t="s">
        <v>35</v>
      </c>
      <c r="J4474" t="s">
        <v>22</v>
      </c>
      <c r="K4474" t="s">
        <v>23</v>
      </c>
      <c r="L4474" t="s">
        <v>22</v>
      </c>
      <c r="M4474" t="s">
        <v>23</v>
      </c>
      <c r="N4474" t="s">
        <v>23</v>
      </c>
      <c r="O4474" t="s">
        <v>23</v>
      </c>
      <c r="P4474" t="s">
        <v>45</v>
      </c>
      <c r="Q4474">
        <v>0</v>
      </c>
      <c r="R4474" t="s">
        <v>38</v>
      </c>
      <c r="S4474">
        <v>80.349999999999994</v>
      </c>
      <c r="T4474">
        <v>5375.15</v>
      </c>
      <c r="U4474">
        <v>0</v>
      </c>
    </row>
    <row r="4475" spans="1:21" x14ac:dyDescent="0.25">
      <c r="A4475" t="s">
        <v>4507</v>
      </c>
      <c r="B4475">
        <v>0</v>
      </c>
      <c r="C4475">
        <v>1</v>
      </c>
      <c r="D4475">
        <v>1</v>
      </c>
      <c r="E4475">
        <v>0</v>
      </c>
      <c r="F4475">
        <v>26</v>
      </c>
      <c r="G4475">
        <v>1</v>
      </c>
      <c r="H4475" t="s">
        <v>22</v>
      </c>
      <c r="I4475" t="s">
        <v>35</v>
      </c>
      <c r="J4475" t="s">
        <v>23</v>
      </c>
      <c r="K4475" t="s">
        <v>23</v>
      </c>
      <c r="L4475" t="s">
        <v>22</v>
      </c>
      <c r="M4475" t="s">
        <v>23</v>
      </c>
      <c r="N4475" t="s">
        <v>22</v>
      </c>
      <c r="O4475" t="s">
        <v>22</v>
      </c>
      <c r="P4475" t="s">
        <v>26</v>
      </c>
      <c r="Q4475">
        <v>1</v>
      </c>
      <c r="R4475" t="s">
        <v>33</v>
      </c>
      <c r="S4475">
        <v>98.1</v>
      </c>
      <c r="T4475">
        <v>2510.6999999999998</v>
      </c>
      <c r="U4475">
        <v>0</v>
      </c>
    </row>
    <row r="4476" spans="1:21" x14ac:dyDescent="0.25">
      <c r="A4476" t="s">
        <v>4508</v>
      </c>
      <c r="B4476">
        <v>1</v>
      </c>
      <c r="C4476">
        <v>0</v>
      </c>
      <c r="D4476">
        <v>0</v>
      </c>
      <c r="E4476">
        <v>0</v>
      </c>
      <c r="F4476">
        <v>57</v>
      </c>
      <c r="G4476">
        <v>0</v>
      </c>
      <c r="H4476" t="s">
        <v>24</v>
      </c>
      <c r="I4476" t="s">
        <v>25</v>
      </c>
      <c r="J4476" t="s">
        <v>23</v>
      </c>
      <c r="K4476" t="s">
        <v>23</v>
      </c>
      <c r="L4476" t="s">
        <v>22</v>
      </c>
      <c r="M4476" t="s">
        <v>22</v>
      </c>
      <c r="N4476" t="s">
        <v>22</v>
      </c>
      <c r="O4476" t="s">
        <v>22</v>
      </c>
      <c r="P4476" t="s">
        <v>45</v>
      </c>
      <c r="Q4476">
        <v>0</v>
      </c>
      <c r="R4476" t="s">
        <v>38</v>
      </c>
      <c r="S4476">
        <v>53.35</v>
      </c>
      <c r="T4476">
        <v>3090.05</v>
      </c>
      <c r="U4476">
        <v>0</v>
      </c>
    </row>
    <row r="4477" spans="1:21" x14ac:dyDescent="0.25">
      <c r="A4477" t="s">
        <v>4509</v>
      </c>
      <c r="B4477">
        <v>0</v>
      </c>
      <c r="C4477">
        <v>0</v>
      </c>
      <c r="D4477">
        <v>0</v>
      </c>
      <c r="E4477">
        <v>0</v>
      </c>
      <c r="F4477">
        <v>3</v>
      </c>
      <c r="G4477">
        <v>1</v>
      </c>
      <c r="H4477" t="s">
        <v>23</v>
      </c>
      <c r="I4477" t="s">
        <v>23</v>
      </c>
      <c r="J4477" t="s">
        <v>44</v>
      </c>
      <c r="K4477" t="s">
        <v>44</v>
      </c>
      <c r="L4477" t="s">
        <v>44</v>
      </c>
      <c r="M4477" t="s">
        <v>44</v>
      </c>
      <c r="N4477" t="s">
        <v>44</v>
      </c>
      <c r="O4477" t="s">
        <v>44</v>
      </c>
      <c r="P4477" t="s">
        <v>26</v>
      </c>
      <c r="Q4477">
        <v>0</v>
      </c>
      <c r="R4477" t="s">
        <v>27</v>
      </c>
      <c r="S4477">
        <v>19.55</v>
      </c>
      <c r="T4477">
        <v>61.05</v>
      </c>
      <c r="U4477">
        <v>0</v>
      </c>
    </row>
    <row r="4478" spans="1:21" x14ac:dyDescent="0.25">
      <c r="A4478" t="s">
        <v>4510</v>
      </c>
      <c r="B4478">
        <v>0</v>
      </c>
      <c r="C4478">
        <v>0</v>
      </c>
      <c r="D4478">
        <v>0</v>
      </c>
      <c r="E4478">
        <v>0</v>
      </c>
      <c r="F4478">
        <v>1</v>
      </c>
      <c r="G4478">
        <v>1</v>
      </c>
      <c r="H4478" t="s">
        <v>23</v>
      </c>
      <c r="I4478" t="s">
        <v>23</v>
      </c>
      <c r="J4478" t="s">
        <v>44</v>
      </c>
      <c r="K4478" t="s">
        <v>44</v>
      </c>
      <c r="L4478" t="s">
        <v>44</v>
      </c>
      <c r="M4478" t="s">
        <v>44</v>
      </c>
      <c r="N4478" t="s">
        <v>44</v>
      </c>
      <c r="O4478" t="s">
        <v>44</v>
      </c>
      <c r="P4478" t="s">
        <v>26</v>
      </c>
      <c r="Q4478">
        <v>0</v>
      </c>
      <c r="R4478" t="s">
        <v>30</v>
      </c>
      <c r="S4478">
        <v>20.9</v>
      </c>
      <c r="T4478">
        <v>20.9</v>
      </c>
      <c r="U4478">
        <v>1</v>
      </c>
    </row>
    <row r="4479" spans="1:21" x14ac:dyDescent="0.25">
      <c r="A4479" t="s">
        <v>4511</v>
      </c>
      <c r="B4479">
        <v>1</v>
      </c>
      <c r="C4479">
        <v>0</v>
      </c>
      <c r="D4479">
        <v>1</v>
      </c>
      <c r="E4479">
        <v>1</v>
      </c>
      <c r="F4479">
        <v>19</v>
      </c>
      <c r="G4479">
        <v>1</v>
      </c>
      <c r="H4479" t="s">
        <v>23</v>
      </c>
      <c r="I4479" t="s">
        <v>25</v>
      </c>
      <c r="J4479" t="s">
        <v>22</v>
      </c>
      <c r="K4479" t="s">
        <v>23</v>
      </c>
      <c r="L4479" t="s">
        <v>23</v>
      </c>
      <c r="M4479" t="s">
        <v>23</v>
      </c>
      <c r="N4479" t="s">
        <v>23</v>
      </c>
      <c r="O4479" t="s">
        <v>23</v>
      </c>
      <c r="P4479" t="s">
        <v>29</v>
      </c>
      <c r="Q4479">
        <v>1</v>
      </c>
      <c r="R4479" t="s">
        <v>33</v>
      </c>
      <c r="S4479">
        <v>48.95</v>
      </c>
      <c r="T4479">
        <v>955.6</v>
      </c>
      <c r="U4479">
        <v>0</v>
      </c>
    </row>
    <row r="4480" spans="1:21" x14ac:dyDescent="0.25">
      <c r="A4480" t="s">
        <v>4512</v>
      </c>
      <c r="B4480">
        <v>0</v>
      </c>
      <c r="C4480">
        <v>0</v>
      </c>
      <c r="D4480">
        <v>0</v>
      </c>
      <c r="E4480">
        <v>0</v>
      </c>
      <c r="F4480">
        <v>3</v>
      </c>
      <c r="G4480">
        <v>1</v>
      </c>
      <c r="H4480" t="s">
        <v>23</v>
      </c>
      <c r="I4480" t="s">
        <v>25</v>
      </c>
      <c r="J4480" t="s">
        <v>23</v>
      </c>
      <c r="K4480" t="s">
        <v>23</v>
      </c>
      <c r="L4480" t="s">
        <v>23</v>
      </c>
      <c r="M4480" t="s">
        <v>23</v>
      </c>
      <c r="N4480" t="s">
        <v>22</v>
      </c>
      <c r="O4480" t="s">
        <v>23</v>
      </c>
      <c r="P4480" t="s">
        <v>26</v>
      </c>
      <c r="Q4480">
        <v>1</v>
      </c>
      <c r="R4480" t="s">
        <v>27</v>
      </c>
      <c r="S4480">
        <v>54.2</v>
      </c>
      <c r="T4480">
        <v>140.4</v>
      </c>
      <c r="U4480">
        <v>0</v>
      </c>
    </row>
    <row r="4481" spans="1:21" x14ac:dyDescent="0.25">
      <c r="A4481" t="s">
        <v>4513</v>
      </c>
      <c r="B4481">
        <v>0</v>
      </c>
      <c r="C4481">
        <v>0</v>
      </c>
      <c r="D4481">
        <v>0</v>
      </c>
      <c r="E4481">
        <v>0</v>
      </c>
      <c r="F4481">
        <v>59</v>
      </c>
      <c r="G4481">
        <v>1</v>
      </c>
      <c r="H4481" t="s">
        <v>22</v>
      </c>
      <c r="I4481" t="s">
        <v>23</v>
      </c>
      <c r="J4481" t="s">
        <v>44</v>
      </c>
      <c r="K4481" t="s">
        <v>44</v>
      </c>
      <c r="L4481" t="s">
        <v>44</v>
      </c>
      <c r="M4481" t="s">
        <v>44</v>
      </c>
      <c r="N4481" t="s">
        <v>44</v>
      </c>
      <c r="O4481" t="s">
        <v>44</v>
      </c>
      <c r="P4481" t="s">
        <v>45</v>
      </c>
      <c r="Q4481">
        <v>0</v>
      </c>
      <c r="R4481" t="s">
        <v>27</v>
      </c>
      <c r="S4481">
        <v>24.45</v>
      </c>
      <c r="T4481">
        <v>1493.1</v>
      </c>
      <c r="U4481">
        <v>0</v>
      </c>
    </row>
    <row r="4482" spans="1:21" x14ac:dyDescent="0.25">
      <c r="A4482" t="s">
        <v>4514</v>
      </c>
      <c r="B4482">
        <v>0</v>
      </c>
      <c r="C4482">
        <v>0</v>
      </c>
      <c r="D4482">
        <v>1</v>
      </c>
      <c r="E4482">
        <v>0</v>
      </c>
      <c r="F4482">
        <v>1</v>
      </c>
      <c r="G4482">
        <v>1</v>
      </c>
      <c r="H4482" t="s">
        <v>23</v>
      </c>
      <c r="I4482" t="s">
        <v>35</v>
      </c>
      <c r="J4482" t="s">
        <v>23</v>
      </c>
      <c r="K4482" t="s">
        <v>23</v>
      </c>
      <c r="L4482" t="s">
        <v>23</v>
      </c>
      <c r="M4482" t="s">
        <v>23</v>
      </c>
      <c r="N4482" t="s">
        <v>23</v>
      </c>
      <c r="O4482" t="s">
        <v>23</v>
      </c>
      <c r="P4482" t="s">
        <v>26</v>
      </c>
      <c r="Q4482">
        <v>1</v>
      </c>
      <c r="R4482" t="s">
        <v>30</v>
      </c>
      <c r="S4482">
        <v>69.400000000000006</v>
      </c>
      <c r="T4482">
        <v>69.400000000000006</v>
      </c>
      <c r="U4482">
        <v>1</v>
      </c>
    </row>
    <row r="4483" spans="1:21" x14ac:dyDescent="0.25">
      <c r="A4483" t="s">
        <v>4515</v>
      </c>
      <c r="B4483">
        <v>1</v>
      </c>
      <c r="C4483">
        <v>0</v>
      </c>
      <c r="D4483">
        <v>1</v>
      </c>
      <c r="E4483">
        <v>0</v>
      </c>
      <c r="F4483">
        <v>42</v>
      </c>
      <c r="G4483">
        <v>0</v>
      </c>
      <c r="H4483" t="s">
        <v>24</v>
      </c>
      <c r="I4483" t="s">
        <v>25</v>
      </c>
      <c r="J4483" t="s">
        <v>22</v>
      </c>
      <c r="K4483" t="s">
        <v>23</v>
      </c>
      <c r="L4483" t="s">
        <v>23</v>
      </c>
      <c r="M4483" t="s">
        <v>23</v>
      </c>
      <c r="N4483" t="s">
        <v>22</v>
      </c>
      <c r="O4483" t="s">
        <v>23</v>
      </c>
      <c r="P4483" t="s">
        <v>26</v>
      </c>
      <c r="Q4483">
        <v>1</v>
      </c>
      <c r="R4483" t="s">
        <v>33</v>
      </c>
      <c r="S4483">
        <v>40.15</v>
      </c>
      <c r="T4483">
        <v>1626.05</v>
      </c>
      <c r="U4483">
        <v>0</v>
      </c>
    </row>
    <row r="4484" spans="1:21" x14ac:dyDescent="0.25">
      <c r="A4484" t="s">
        <v>4516</v>
      </c>
      <c r="B4484">
        <v>0</v>
      </c>
      <c r="C4484">
        <v>0</v>
      </c>
      <c r="D4484">
        <v>0</v>
      </c>
      <c r="E4484">
        <v>0</v>
      </c>
      <c r="F4484">
        <v>7</v>
      </c>
      <c r="G4484">
        <v>1</v>
      </c>
      <c r="H4484" t="s">
        <v>22</v>
      </c>
      <c r="I4484" t="s">
        <v>35</v>
      </c>
      <c r="J4484" t="s">
        <v>23</v>
      </c>
      <c r="K4484" t="s">
        <v>23</v>
      </c>
      <c r="L4484" t="s">
        <v>23</v>
      </c>
      <c r="M4484" t="s">
        <v>23</v>
      </c>
      <c r="N4484" t="s">
        <v>23</v>
      </c>
      <c r="O4484" t="s">
        <v>23</v>
      </c>
      <c r="P4484" t="s">
        <v>26</v>
      </c>
      <c r="Q4484">
        <v>1</v>
      </c>
      <c r="R4484" t="s">
        <v>27</v>
      </c>
      <c r="S4484">
        <v>74.900000000000006</v>
      </c>
      <c r="T4484">
        <v>541.15</v>
      </c>
      <c r="U4484">
        <v>1</v>
      </c>
    </row>
    <row r="4485" spans="1:21" x14ac:dyDescent="0.25">
      <c r="A4485" t="s">
        <v>4517</v>
      </c>
      <c r="B4485">
        <v>1</v>
      </c>
      <c r="C4485">
        <v>0</v>
      </c>
      <c r="D4485">
        <v>1</v>
      </c>
      <c r="E4485">
        <v>0</v>
      </c>
      <c r="F4485">
        <v>67</v>
      </c>
      <c r="G4485">
        <v>1</v>
      </c>
      <c r="H4485" t="s">
        <v>22</v>
      </c>
      <c r="I4485" t="s">
        <v>23</v>
      </c>
      <c r="J4485" t="s">
        <v>44</v>
      </c>
      <c r="K4485" t="s">
        <v>44</v>
      </c>
      <c r="L4485" t="s">
        <v>44</v>
      </c>
      <c r="M4485" t="s">
        <v>44</v>
      </c>
      <c r="N4485" t="s">
        <v>44</v>
      </c>
      <c r="O4485" t="s">
        <v>44</v>
      </c>
      <c r="P4485" t="s">
        <v>45</v>
      </c>
      <c r="Q4485">
        <v>0</v>
      </c>
      <c r="R4485" t="s">
        <v>38</v>
      </c>
      <c r="S4485">
        <v>25.6</v>
      </c>
      <c r="T4485">
        <v>1784.9</v>
      </c>
      <c r="U4485">
        <v>0</v>
      </c>
    </row>
    <row r="4486" spans="1:21" x14ac:dyDescent="0.25">
      <c r="A4486" t="s">
        <v>4518</v>
      </c>
      <c r="B4486">
        <v>1</v>
      </c>
      <c r="C4486">
        <v>0</v>
      </c>
      <c r="D4486">
        <v>0</v>
      </c>
      <c r="E4486">
        <v>0</v>
      </c>
      <c r="F4486">
        <v>1</v>
      </c>
      <c r="G4486">
        <v>1</v>
      </c>
      <c r="H4486" t="s">
        <v>23</v>
      </c>
      <c r="I4486" t="s">
        <v>35</v>
      </c>
      <c r="J4486" t="s">
        <v>23</v>
      </c>
      <c r="K4486" t="s">
        <v>23</v>
      </c>
      <c r="L4486" t="s">
        <v>23</v>
      </c>
      <c r="M4486" t="s">
        <v>23</v>
      </c>
      <c r="N4486" t="s">
        <v>23</v>
      </c>
      <c r="O4486" t="s">
        <v>23</v>
      </c>
      <c r="P4486" t="s">
        <v>26</v>
      </c>
      <c r="Q4486">
        <v>1</v>
      </c>
      <c r="R4486" t="s">
        <v>27</v>
      </c>
      <c r="S4486">
        <v>70.349999999999994</v>
      </c>
      <c r="T4486">
        <v>70.349999999999994</v>
      </c>
      <c r="U4486">
        <v>0</v>
      </c>
    </row>
    <row r="4487" spans="1:21" x14ac:dyDescent="0.25">
      <c r="A4487" t="s">
        <v>4519</v>
      </c>
      <c r="B4487">
        <v>1</v>
      </c>
      <c r="C4487">
        <v>0</v>
      </c>
      <c r="D4487">
        <v>1</v>
      </c>
      <c r="E4487">
        <v>0</v>
      </c>
      <c r="F4487">
        <v>66</v>
      </c>
      <c r="G4487">
        <v>1</v>
      </c>
      <c r="H4487" t="s">
        <v>22</v>
      </c>
      <c r="I4487" t="s">
        <v>25</v>
      </c>
      <c r="J4487" t="s">
        <v>22</v>
      </c>
      <c r="K4487" t="s">
        <v>22</v>
      </c>
      <c r="L4487" t="s">
        <v>22</v>
      </c>
      <c r="M4487" t="s">
        <v>22</v>
      </c>
      <c r="N4487" t="s">
        <v>22</v>
      </c>
      <c r="O4487" t="s">
        <v>22</v>
      </c>
      <c r="P4487" t="s">
        <v>45</v>
      </c>
      <c r="Q4487">
        <v>0</v>
      </c>
      <c r="R4487" t="s">
        <v>33</v>
      </c>
      <c r="S4487">
        <v>91.7</v>
      </c>
      <c r="T4487">
        <v>6075.9</v>
      </c>
      <c r="U4487">
        <v>0</v>
      </c>
    </row>
    <row r="4488" spans="1:21" x14ac:dyDescent="0.25">
      <c r="A4488" t="s">
        <v>4520</v>
      </c>
      <c r="B4488">
        <v>0</v>
      </c>
      <c r="C4488">
        <v>0</v>
      </c>
      <c r="D4488">
        <v>0</v>
      </c>
      <c r="E4488">
        <v>0</v>
      </c>
      <c r="F4488">
        <v>61</v>
      </c>
      <c r="G4488">
        <v>1</v>
      </c>
      <c r="H4488" t="s">
        <v>22</v>
      </c>
      <c r="I4488" t="s">
        <v>35</v>
      </c>
      <c r="J4488" t="s">
        <v>23</v>
      </c>
      <c r="K4488" t="s">
        <v>23</v>
      </c>
      <c r="L4488" t="s">
        <v>22</v>
      </c>
      <c r="M4488" t="s">
        <v>23</v>
      </c>
      <c r="N4488" t="s">
        <v>23</v>
      </c>
      <c r="O4488" t="s">
        <v>22</v>
      </c>
      <c r="P4488" t="s">
        <v>26</v>
      </c>
      <c r="Q4488">
        <v>0</v>
      </c>
      <c r="R4488" t="s">
        <v>30</v>
      </c>
      <c r="S4488">
        <v>89.2</v>
      </c>
      <c r="T4488">
        <v>5500.6</v>
      </c>
      <c r="U4488">
        <v>0</v>
      </c>
    </row>
    <row r="4489" spans="1:21" x14ac:dyDescent="0.25">
      <c r="A4489" t="s">
        <v>4521</v>
      </c>
      <c r="B4489">
        <v>1</v>
      </c>
      <c r="C4489">
        <v>0</v>
      </c>
      <c r="D4489">
        <v>1</v>
      </c>
      <c r="E4489">
        <v>1</v>
      </c>
      <c r="F4489">
        <v>4</v>
      </c>
      <c r="G4489">
        <v>1</v>
      </c>
      <c r="H4489" t="s">
        <v>22</v>
      </c>
      <c r="I4489" t="s">
        <v>23</v>
      </c>
      <c r="J4489" t="s">
        <v>44</v>
      </c>
      <c r="K4489" t="s">
        <v>44</v>
      </c>
      <c r="L4489" t="s">
        <v>44</v>
      </c>
      <c r="M4489" t="s">
        <v>44</v>
      </c>
      <c r="N4489" t="s">
        <v>44</v>
      </c>
      <c r="O4489" t="s">
        <v>44</v>
      </c>
      <c r="P4489" t="s">
        <v>29</v>
      </c>
      <c r="Q4489">
        <v>0</v>
      </c>
      <c r="R4489" t="s">
        <v>38</v>
      </c>
      <c r="S4489">
        <v>24.1</v>
      </c>
      <c r="T4489">
        <v>73.099999999999994</v>
      </c>
      <c r="U4489">
        <v>0</v>
      </c>
    </row>
    <row r="4490" spans="1:21" x14ac:dyDescent="0.25">
      <c r="A4490" t="s">
        <v>4522</v>
      </c>
      <c r="B4490">
        <v>0</v>
      </c>
      <c r="C4490">
        <v>1</v>
      </c>
      <c r="D4490">
        <v>1</v>
      </c>
      <c r="E4490">
        <v>0</v>
      </c>
      <c r="F4490">
        <v>42</v>
      </c>
      <c r="G4490">
        <v>1</v>
      </c>
      <c r="H4490" t="s">
        <v>23</v>
      </c>
      <c r="I4490" t="s">
        <v>35</v>
      </c>
      <c r="J4490" t="s">
        <v>22</v>
      </c>
      <c r="K4490" t="s">
        <v>23</v>
      </c>
      <c r="L4490" t="s">
        <v>23</v>
      </c>
      <c r="M4490" t="s">
        <v>23</v>
      </c>
      <c r="N4490" t="s">
        <v>23</v>
      </c>
      <c r="O4490" t="s">
        <v>23</v>
      </c>
      <c r="P4490" t="s">
        <v>26</v>
      </c>
      <c r="Q4490">
        <v>1</v>
      </c>
      <c r="R4490" t="s">
        <v>38</v>
      </c>
      <c r="S4490">
        <v>74.150000000000006</v>
      </c>
      <c r="T4490">
        <v>3229.4</v>
      </c>
      <c r="U4490">
        <v>1</v>
      </c>
    </row>
    <row r="4491" spans="1:21" x14ac:dyDescent="0.25">
      <c r="A4491" t="s">
        <v>4523</v>
      </c>
      <c r="B4491">
        <v>0</v>
      </c>
      <c r="C4491">
        <v>0</v>
      </c>
      <c r="D4491">
        <v>1</v>
      </c>
      <c r="E4491">
        <v>1</v>
      </c>
      <c r="F4491">
        <v>64</v>
      </c>
      <c r="G4491">
        <v>1</v>
      </c>
      <c r="H4491" t="s">
        <v>22</v>
      </c>
      <c r="I4491" t="s">
        <v>25</v>
      </c>
      <c r="J4491" t="s">
        <v>23</v>
      </c>
      <c r="K4491" t="s">
        <v>22</v>
      </c>
      <c r="L4491" t="s">
        <v>23</v>
      </c>
      <c r="M4491" t="s">
        <v>23</v>
      </c>
      <c r="N4491" t="s">
        <v>23</v>
      </c>
      <c r="O4491" t="s">
        <v>23</v>
      </c>
      <c r="P4491" t="s">
        <v>29</v>
      </c>
      <c r="Q4491">
        <v>1</v>
      </c>
      <c r="R4491" t="s">
        <v>33</v>
      </c>
      <c r="S4491">
        <v>53.85</v>
      </c>
      <c r="T4491">
        <v>3399.85</v>
      </c>
      <c r="U4491">
        <v>0</v>
      </c>
    </row>
    <row r="4492" spans="1:21" x14ac:dyDescent="0.25">
      <c r="A4492" t="s">
        <v>4524</v>
      </c>
      <c r="B4492">
        <v>0</v>
      </c>
      <c r="C4492">
        <v>1</v>
      </c>
      <c r="D4492">
        <v>1</v>
      </c>
      <c r="E4492">
        <v>0</v>
      </c>
      <c r="F4492">
        <v>54</v>
      </c>
      <c r="G4492">
        <v>1</v>
      </c>
      <c r="H4492" t="s">
        <v>22</v>
      </c>
      <c r="I4492" t="s">
        <v>35</v>
      </c>
      <c r="J4492" t="s">
        <v>22</v>
      </c>
      <c r="K4492" t="s">
        <v>22</v>
      </c>
      <c r="L4492" t="s">
        <v>22</v>
      </c>
      <c r="M4492" t="s">
        <v>22</v>
      </c>
      <c r="N4492" t="s">
        <v>22</v>
      </c>
      <c r="O4492" t="s">
        <v>22</v>
      </c>
      <c r="P4492" t="s">
        <v>29</v>
      </c>
      <c r="Q4492">
        <v>1</v>
      </c>
      <c r="R4492" t="s">
        <v>33</v>
      </c>
      <c r="S4492">
        <v>115.6</v>
      </c>
      <c r="T4492">
        <v>6431.05</v>
      </c>
      <c r="U4492">
        <v>0</v>
      </c>
    </row>
    <row r="4493" spans="1:21" x14ac:dyDescent="0.25">
      <c r="A4493" t="s">
        <v>4525</v>
      </c>
      <c r="B4493">
        <v>1</v>
      </c>
      <c r="C4493">
        <v>0</v>
      </c>
      <c r="D4493">
        <v>0</v>
      </c>
      <c r="E4493">
        <v>0</v>
      </c>
      <c r="F4493">
        <v>1</v>
      </c>
      <c r="G4493">
        <v>1</v>
      </c>
      <c r="H4493" t="s">
        <v>23</v>
      </c>
      <c r="I4493" t="s">
        <v>23</v>
      </c>
      <c r="J4493" t="s">
        <v>44</v>
      </c>
      <c r="K4493" t="s">
        <v>44</v>
      </c>
      <c r="L4493" t="s">
        <v>44</v>
      </c>
      <c r="M4493" t="s">
        <v>44</v>
      </c>
      <c r="N4493" t="s">
        <v>44</v>
      </c>
      <c r="O4493" t="s">
        <v>44</v>
      </c>
      <c r="P4493" t="s">
        <v>26</v>
      </c>
      <c r="Q4493">
        <v>1</v>
      </c>
      <c r="R4493" t="s">
        <v>38</v>
      </c>
      <c r="S4493">
        <v>19.75</v>
      </c>
      <c r="T4493">
        <v>19.75</v>
      </c>
      <c r="U4493">
        <v>0</v>
      </c>
    </row>
    <row r="4494" spans="1:21" x14ac:dyDescent="0.25">
      <c r="A4494" t="s">
        <v>4526</v>
      </c>
      <c r="B4494">
        <v>1</v>
      </c>
      <c r="C4494">
        <v>0</v>
      </c>
      <c r="D4494">
        <v>1</v>
      </c>
      <c r="E4494">
        <v>1</v>
      </c>
      <c r="F4494">
        <v>54</v>
      </c>
      <c r="G4494">
        <v>1</v>
      </c>
      <c r="H4494" t="s">
        <v>22</v>
      </c>
      <c r="I4494" t="s">
        <v>23</v>
      </c>
      <c r="J4494" t="s">
        <v>44</v>
      </c>
      <c r="K4494" t="s">
        <v>44</v>
      </c>
      <c r="L4494" t="s">
        <v>44</v>
      </c>
      <c r="M4494" t="s">
        <v>44</v>
      </c>
      <c r="N4494" t="s">
        <v>44</v>
      </c>
      <c r="O4494" t="s">
        <v>44</v>
      </c>
      <c r="P4494" t="s">
        <v>45</v>
      </c>
      <c r="Q4494">
        <v>1</v>
      </c>
      <c r="R4494" t="s">
        <v>33</v>
      </c>
      <c r="S4494">
        <v>24.05</v>
      </c>
      <c r="T4494">
        <v>1230.9000000000001</v>
      </c>
      <c r="U4494">
        <v>0</v>
      </c>
    </row>
    <row r="4495" spans="1:21" x14ac:dyDescent="0.25">
      <c r="A4495" t="s">
        <v>4527</v>
      </c>
      <c r="B4495">
        <v>0</v>
      </c>
      <c r="C4495">
        <v>0</v>
      </c>
      <c r="D4495">
        <v>0</v>
      </c>
      <c r="E4495">
        <v>1</v>
      </c>
      <c r="F4495">
        <v>18</v>
      </c>
      <c r="G4495">
        <v>1</v>
      </c>
      <c r="H4495" t="s">
        <v>22</v>
      </c>
      <c r="I4495" t="s">
        <v>23</v>
      </c>
      <c r="J4495" t="s">
        <v>44</v>
      </c>
      <c r="K4495" t="s">
        <v>44</v>
      </c>
      <c r="L4495" t="s">
        <v>44</v>
      </c>
      <c r="M4495" t="s">
        <v>44</v>
      </c>
      <c r="N4495" t="s">
        <v>44</v>
      </c>
      <c r="O4495" t="s">
        <v>44</v>
      </c>
      <c r="P4495" t="s">
        <v>45</v>
      </c>
      <c r="Q4495">
        <v>0</v>
      </c>
      <c r="R4495" t="s">
        <v>38</v>
      </c>
      <c r="S4495">
        <v>25.3</v>
      </c>
      <c r="T4495">
        <v>454.65</v>
      </c>
      <c r="U4495">
        <v>0</v>
      </c>
    </row>
    <row r="4496" spans="1:21" x14ac:dyDescent="0.25">
      <c r="A4496" t="s">
        <v>4528</v>
      </c>
      <c r="B4496">
        <v>1</v>
      </c>
      <c r="C4496">
        <v>0</v>
      </c>
      <c r="D4496">
        <v>0</v>
      </c>
      <c r="E4496">
        <v>0</v>
      </c>
      <c r="F4496">
        <v>3</v>
      </c>
      <c r="G4496">
        <v>1</v>
      </c>
      <c r="H4496" t="s">
        <v>23</v>
      </c>
      <c r="I4496" t="s">
        <v>35</v>
      </c>
      <c r="J4496" t="s">
        <v>23</v>
      </c>
      <c r="K4496" t="s">
        <v>22</v>
      </c>
      <c r="L4496" t="s">
        <v>23</v>
      </c>
      <c r="M4496" t="s">
        <v>23</v>
      </c>
      <c r="N4496" t="s">
        <v>23</v>
      </c>
      <c r="O4496" t="s">
        <v>22</v>
      </c>
      <c r="P4496" t="s">
        <v>26</v>
      </c>
      <c r="Q4496">
        <v>0</v>
      </c>
      <c r="R4496" t="s">
        <v>27</v>
      </c>
      <c r="S4496">
        <v>84.3</v>
      </c>
      <c r="T4496">
        <v>235.05</v>
      </c>
      <c r="U4496">
        <v>0</v>
      </c>
    </row>
    <row r="4497" spans="1:21" x14ac:dyDescent="0.25">
      <c r="A4497" t="s">
        <v>4529</v>
      </c>
      <c r="B4497">
        <v>0</v>
      </c>
      <c r="C4497">
        <v>0</v>
      </c>
      <c r="D4497">
        <v>0</v>
      </c>
      <c r="E4497">
        <v>0</v>
      </c>
      <c r="F4497">
        <v>1</v>
      </c>
      <c r="G4497">
        <v>1</v>
      </c>
      <c r="H4497" t="s">
        <v>23</v>
      </c>
      <c r="I4497" t="s">
        <v>35</v>
      </c>
      <c r="J4497" t="s">
        <v>23</v>
      </c>
      <c r="K4497" t="s">
        <v>23</v>
      </c>
      <c r="L4497" t="s">
        <v>23</v>
      </c>
      <c r="M4497" t="s">
        <v>23</v>
      </c>
      <c r="N4497" t="s">
        <v>23</v>
      </c>
      <c r="O4497" t="s">
        <v>23</v>
      </c>
      <c r="P4497" t="s">
        <v>26</v>
      </c>
      <c r="Q4497">
        <v>1</v>
      </c>
      <c r="R4497" t="s">
        <v>27</v>
      </c>
      <c r="S4497">
        <v>70.099999999999994</v>
      </c>
      <c r="T4497">
        <v>70.099999999999994</v>
      </c>
      <c r="U4497">
        <v>1</v>
      </c>
    </row>
    <row r="4498" spans="1:21" x14ac:dyDescent="0.25">
      <c r="A4498" t="s">
        <v>4530</v>
      </c>
      <c r="B4498">
        <v>0</v>
      </c>
      <c r="C4498">
        <v>0</v>
      </c>
      <c r="D4498">
        <v>1</v>
      </c>
      <c r="E4498">
        <v>1</v>
      </c>
      <c r="F4498">
        <v>72</v>
      </c>
      <c r="G4498">
        <v>1</v>
      </c>
      <c r="H4498" t="s">
        <v>22</v>
      </c>
      <c r="I4498" t="s">
        <v>25</v>
      </c>
      <c r="J4498" t="s">
        <v>22</v>
      </c>
      <c r="K4498" t="s">
        <v>22</v>
      </c>
      <c r="L4498" t="s">
        <v>22</v>
      </c>
      <c r="M4498" t="s">
        <v>22</v>
      </c>
      <c r="N4498" t="s">
        <v>22</v>
      </c>
      <c r="O4498" t="s">
        <v>22</v>
      </c>
      <c r="P4498" t="s">
        <v>45</v>
      </c>
      <c r="Q4498">
        <v>0</v>
      </c>
      <c r="R4498" t="s">
        <v>38</v>
      </c>
      <c r="S4498">
        <v>89.75</v>
      </c>
      <c r="T4498">
        <v>6595.9</v>
      </c>
      <c r="U4498">
        <v>0</v>
      </c>
    </row>
    <row r="4499" spans="1:21" x14ac:dyDescent="0.25">
      <c r="A4499" t="s">
        <v>4531</v>
      </c>
      <c r="B4499">
        <v>1</v>
      </c>
      <c r="C4499">
        <v>1</v>
      </c>
      <c r="D4499">
        <v>1</v>
      </c>
      <c r="E4499">
        <v>0</v>
      </c>
      <c r="F4499">
        <v>60</v>
      </c>
      <c r="G4499">
        <v>1</v>
      </c>
      <c r="H4499" t="s">
        <v>23</v>
      </c>
      <c r="I4499" t="s">
        <v>35</v>
      </c>
      <c r="J4499" t="s">
        <v>23</v>
      </c>
      <c r="K4499" t="s">
        <v>22</v>
      </c>
      <c r="L4499" t="s">
        <v>22</v>
      </c>
      <c r="M4499" t="s">
        <v>23</v>
      </c>
      <c r="N4499" t="s">
        <v>22</v>
      </c>
      <c r="O4499" t="s">
        <v>22</v>
      </c>
      <c r="P4499" t="s">
        <v>29</v>
      </c>
      <c r="Q4499">
        <v>1</v>
      </c>
      <c r="R4499" t="s">
        <v>27</v>
      </c>
      <c r="S4499">
        <v>97.95</v>
      </c>
      <c r="T4499">
        <v>5867</v>
      </c>
      <c r="U4499">
        <v>0</v>
      </c>
    </row>
    <row r="4500" spans="1:21" x14ac:dyDescent="0.25">
      <c r="A4500" t="s">
        <v>4532</v>
      </c>
      <c r="B4500">
        <v>0</v>
      </c>
      <c r="C4500">
        <v>0</v>
      </c>
      <c r="D4500">
        <v>1</v>
      </c>
      <c r="E4500">
        <v>1</v>
      </c>
      <c r="F4500">
        <v>11</v>
      </c>
      <c r="G4500">
        <v>1</v>
      </c>
      <c r="H4500" t="s">
        <v>23</v>
      </c>
      <c r="I4500" t="s">
        <v>23</v>
      </c>
      <c r="J4500" t="s">
        <v>44</v>
      </c>
      <c r="K4500" t="s">
        <v>44</v>
      </c>
      <c r="L4500" t="s">
        <v>44</v>
      </c>
      <c r="M4500" t="s">
        <v>44</v>
      </c>
      <c r="N4500" t="s">
        <v>44</v>
      </c>
      <c r="O4500" t="s">
        <v>44</v>
      </c>
      <c r="P4500" t="s">
        <v>29</v>
      </c>
      <c r="Q4500">
        <v>1</v>
      </c>
      <c r="R4500" t="s">
        <v>30</v>
      </c>
      <c r="S4500">
        <v>20</v>
      </c>
      <c r="T4500">
        <v>196.35</v>
      </c>
      <c r="U4500">
        <v>0</v>
      </c>
    </row>
    <row r="4501" spans="1:21" x14ac:dyDescent="0.25">
      <c r="A4501" t="s">
        <v>4533</v>
      </c>
      <c r="B4501">
        <v>0</v>
      </c>
      <c r="C4501">
        <v>0</v>
      </c>
      <c r="D4501">
        <v>0</v>
      </c>
      <c r="E4501">
        <v>1</v>
      </c>
      <c r="F4501">
        <v>12</v>
      </c>
      <c r="G4501">
        <v>1</v>
      </c>
      <c r="H4501" t="s">
        <v>22</v>
      </c>
      <c r="I4501" t="s">
        <v>35</v>
      </c>
      <c r="J4501" t="s">
        <v>22</v>
      </c>
      <c r="K4501" t="s">
        <v>23</v>
      </c>
      <c r="L4501" t="s">
        <v>23</v>
      </c>
      <c r="M4501" t="s">
        <v>23</v>
      </c>
      <c r="N4501" t="s">
        <v>23</v>
      </c>
      <c r="O4501" t="s">
        <v>23</v>
      </c>
      <c r="P4501" t="s">
        <v>26</v>
      </c>
      <c r="Q4501">
        <v>1</v>
      </c>
      <c r="R4501" t="s">
        <v>27</v>
      </c>
      <c r="S4501">
        <v>78.3</v>
      </c>
      <c r="T4501">
        <v>909.25</v>
      </c>
      <c r="U4501">
        <v>1</v>
      </c>
    </row>
    <row r="4502" spans="1:21" x14ac:dyDescent="0.25">
      <c r="A4502" t="s">
        <v>4534</v>
      </c>
      <c r="B4502">
        <v>1</v>
      </c>
      <c r="C4502">
        <v>0</v>
      </c>
      <c r="D4502">
        <v>1</v>
      </c>
      <c r="E4502">
        <v>1</v>
      </c>
      <c r="F4502">
        <v>61</v>
      </c>
      <c r="G4502">
        <v>1</v>
      </c>
      <c r="H4502" t="s">
        <v>23</v>
      </c>
      <c r="I4502" t="s">
        <v>35</v>
      </c>
      <c r="J4502" t="s">
        <v>23</v>
      </c>
      <c r="K4502" t="s">
        <v>22</v>
      </c>
      <c r="L4502" t="s">
        <v>22</v>
      </c>
      <c r="M4502" t="s">
        <v>22</v>
      </c>
      <c r="N4502" t="s">
        <v>22</v>
      </c>
      <c r="O4502" t="s">
        <v>22</v>
      </c>
      <c r="P4502" t="s">
        <v>29</v>
      </c>
      <c r="Q4502">
        <v>0</v>
      </c>
      <c r="R4502" t="s">
        <v>38</v>
      </c>
      <c r="S4502">
        <v>103.9</v>
      </c>
      <c r="T4502">
        <v>6449.15</v>
      </c>
      <c r="U4502">
        <v>0</v>
      </c>
    </row>
    <row r="4503" spans="1:21" x14ac:dyDescent="0.25">
      <c r="A4503" t="s">
        <v>4535</v>
      </c>
      <c r="B4503">
        <v>0</v>
      </c>
      <c r="C4503">
        <v>0</v>
      </c>
      <c r="D4503">
        <v>0</v>
      </c>
      <c r="E4503">
        <v>0</v>
      </c>
      <c r="F4503">
        <v>39</v>
      </c>
      <c r="G4503">
        <v>1</v>
      </c>
      <c r="H4503" t="s">
        <v>23</v>
      </c>
      <c r="I4503" t="s">
        <v>23</v>
      </c>
      <c r="J4503" t="s">
        <v>44</v>
      </c>
      <c r="K4503" t="s">
        <v>44</v>
      </c>
      <c r="L4503" t="s">
        <v>44</v>
      </c>
      <c r="M4503" t="s">
        <v>44</v>
      </c>
      <c r="N4503" t="s">
        <v>44</v>
      </c>
      <c r="O4503" t="s">
        <v>44</v>
      </c>
      <c r="P4503" t="s">
        <v>45</v>
      </c>
      <c r="Q4503">
        <v>0</v>
      </c>
      <c r="R4503" t="s">
        <v>38</v>
      </c>
      <c r="S4503">
        <v>20.7</v>
      </c>
      <c r="T4503">
        <v>762.45</v>
      </c>
      <c r="U4503">
        <v>0</v>
      </c>
    </row>
    <row r="4504" spans="1:21" x14ac:dyDescent="0.25">
      <c r="A4504" t="s">
        <v>4536</v>
      </c>
      <c r="B4504">
        <v>1</v>
      </c>
      <c r="C4504">
        <v>0</v>
      </c>
      <c r="D4504">
        <v>0</v>
      </c>
      <c r="E4504">
        <v>0</v>
      </c>
      <c r="F4504">
        <v>55</v>
      </c>
      <c r="G4504">
        <v>1</v>
      </c>
      <c r="H4504" t="s">
        <v>22</v>
      </c>
      <c r="I4504" t="s">
        <v>35</v>
      </c>
      <c r="J4504" t="s">
        <v>23</v>
      </c>
      <c r="K4504" t="s">
        <v>23</v>
      </c>
      <c r="L4504" t="s">
        <v>23</v>
      </c>
      <c r="M4504" t="s">
        <v>23</v>
      </c>
      <c r="N4504" t="s">
        <v>22</v>
      </c>
      <c r="O4504" t="s">
        <v>22</v>
      </c>
      <c r="P4504" t="s">
        <v>26</v>
      </c>
      <c r="Q4504">
        <v>1</v>
      </c>
      <c r="R4504" t="s">
        <v>27</v>
      </c>
      <c r="S4504">
        <v>96.8</v>
      </c>
      <c r="T4504">
        <v>5283.95</v>
      </c>
      <c r="U4504">
        <v>1</v>
      </c>
    </row>
    <row r="4505" spans="1:21" x14ac:dyDescent="0.25">
      <c r="A4505" t="s">
        <v>4537</v>
      </c>
      <c r="B4505">
        <v>0</v>
      </c>
      <c r="C4505">
        <v>0</v>
      </c>
      <c r="D4505">
        <v>0</v>
      </c>
      <c r="E4505">
        <v>0</v>
      </c>
      <c r="F4505">
        <v>17</v>
      </c>
      <c r="G4505">
        <v>1</v>
      </c>
      <c r="H4505" t="s">
        <v>22</v>
      </c>
      <c r="I4505" t="s">
        <v>35</v>
      </c>
      <c r="J4505" t="s">
        <v>22</v>
      </c>
      <c r="K4505" t="s">
        <v>22</v>
      </c>
      <c r="L4505" t="s">
        <v>23</v>
      </c>
      <c r="M4505" t="s">
        <v>23</v>
      </c>
      <c r="N4505" t="s">
        <v>22</v>
      </c>
      <c r="O4505" t="s">
        <v>23</v>
      </c>
      <c r="P4505" t="s">
        <v>26</v>
      </c>
      <c r="Q4505">
        <v>1</v>
      </c>
      <c r="R4505" t="s">
        <v>27</v>
      </c>
      <c r="S4505">
        <v>94.4</v>
      </c>
      <c r="T4505">
        <v>1617.5</v>
      </c>
      <c r="U4505">
        <v>1</v>
      </c>
    </row>
    <row r="4506" spans="1:21" x14ac:dyDescent="0.25">
      <c r="A4506" t="s">
        <v>4538</v>
      </c>
      <c r="B4506">
        <v>1</v>
      </c>
      <c r="C4506">
        <v>0</v>
      </c>
      <c r="D4506">
        <v>0</v>
      </c>
      <c r="E4506">
        <v>0</v>
      </c>
      <c r="F4506">
        <v>37</v>
      </c>
      <c r="G4506">
        <v>1</v>
      </c>
      <c r="H4506" t="s">
        <v>23</v>
      </c>
      <c r="I4506" t="s">
        <v>23</v>
      </c>
      <c r="J4506" t="s">
        <v>44</v>
      </c>
      <c r="K4506" t="s">
        <v>44</v>
      </c>
      <c r="L4506" t="s">
        <v>44</v>
      </c>
      <c r="M4506" t="s">
        <v>44</v>
      </c>
      <c r="N4506" t="s">
        <v>44</v>
      </c>
      <c r="O4506" t="s">
        <v>44</v>
      </c>
      <c r="P4506" t="s">
        <v>29</v>
      </c>
      <c r="Q4506">
        <v>0</v>
      </c>
      <c r="R4506" t="s">
        <v>38</v>
      </c>
      <c r="S4506">
        <v>20.149999999999999</v>
      </c>
      <c r="T4506">
        <v>785.75</v>
      </c>
      <c r="U4506">
        <v>0</v>
      </c>
    </row>
    <row r="4507" spans="1:21" x14ac:dyDescent="0.25">
      <c r="A4507" t="s">
        <v>4539</v>
      </c>
      <c r="B4507">
        <v>0</v>
      </c>
      <c r="C4507">
        <v>0</v>
      </c>
      <c r="D4507">
        <v>1</v>
      </c>
      <c r="E4507">
        <v>0</v>
      </c>
      <c r="F4507">
        <v>72</v>
      </c>
      <c r="G4507">
        <v>1</v>
      </c>
      <c r="H4507" t="s">
        <v>22</v>
      </c>
      <c r="I4507" t="s">
        <v>23</v>
      </c>
      <c r="J4507" t="s">
        <v>44</v>
      </c>
      <c r="K4507" t="s">
        <v>44</v>
      </c>
      <c r="L4507" t="s">
        <v>44</v>
      </c>
      <c r="M4507" t="s">
        <v>44</v>
      </c>
      <c r="N4507" t="s">
        <v>44</v>
      </c>
      <c r="O4507" t="s">
        <v>44</v>
      </c>
      <c r="P4507" t="s">
        <v>45</v>
      </c>
      <c r="Q4507">
        <v>1</v>
      </c>
      <c r="R4507" t="s">
        <v>30</v>
      </c>
      <c r="S4507">
        <v>26</v>
      </c>
      <c r="T4507">
        <v>1776</v>
      </c>
      <c r="U4507">
        <v>0</v>
      </c>
    </row>
    <row r="4508" spans="1:21" x14ac:dyDescent="0.25">
      <c r="A4508" t="s">
        <v>4540</v>
      </c>
      <c r="B4508">
        <v>1</v>
      </c>
      <c r="C4508">
        <v>1</v>
      </c>
      <c r="D4508">
        <v>1</v>
      </c>
      <c r="E4508">
        <v>0</v>
      </c>
      <c r="F4508">
        <v>72</v>
      </c>
      <c r="G4508">
        <v>1</v>
      </c>
      <c r="H4508" t="s">
        <v>22</v>
      </c>
      <c r="I4508" t="s">
        <v>25</v>
      </c>
      <c r="J4508" t="s">
        <v>23</v>
      </c>
      <c r="K4508" t="s">
        <v>22</v>
      </c>
      <c r="L4508" t="s">
        <v>22</v>
      </c>
      <c r="M4508" t="s">
        <v>22</v>
      </c>
      <c r="N4508" t="s">
        <v>22</v>
      </c>
      <c r="O4508" t="s">
        <v>23</v>
      </c>
      <c r="P4508" t="s">
        <v>45</v>
      </c>
      <c r="Q4508">
        <v>0</v>
      </c>
      <c r="R4508" t="s">
        <v>38</v>
      </c>
      <c r="S4508">
        <v>77.349999999999994</v>
      </c>
      <c r="T4508">
        <v>5396.25</v>
      </c>
      <c r="U4508">
        <v>0</v>
      </c>
    </row>
    <row r="4509" spans="1:21" x14ac:dyDescent="0.25">
      <c r="A4509" t="s">
        <v>4541</v>
      </c>
      <c r="B4509">
        <v>0</v>
      </c>
      <c r="C4509">
        <v>0</v>
      </c>
      <c r="D4509">
        <v>0</v>
      </c>
      <c r="E4509">
        <v>0</v>
      </c>
      <c r="F4509">
        <v>8</v>
      </c>
      <c r="G4509">
        <v>1</v>
      </c>
      <c r="H4509" t="s">
        <v>23</v>
      </c>
      <c r="I4509" t="s">
        <v>25</v>
      </c>
      <c r="J4509" t="s">
        <v>22</v>
      </c>
      <c r="K4509" t="s">
        <v>23</v>
      </c>
      <c r="L4509" t="s">
        <v>23</v>
      </c>
      <c r="M4509" t="s">
        <v>22</v>
      </c>
      <c r="N4509" t="s">
        <v>23</v>
      </c>
      <c r="O4509" t="s">
        <v>22</v>
      </c>
      <c r="P4509" t="s">
        <v>26</v>
      </c>
      <c r="Q4509">
        <v>0</v>
      </c>
      <c r="R4509" t="s">
        <v>33</v>
      </c>
      <c r="S4509">
        <v>66.05</v>
      </c>
      <c r="T4509">
        <v>574.5</v>
      </c>
      <c r="U4509">
        <v>0</v>
      </c>
    </row>
    <row r="4510" spans="1:21" x14ac:dyDescent="0.25">
      <c r="A4510" t="s">
        <v>4542</v>
      </c>
      <c r="B4510">
        <v>0</v>
      </c>
      <c r="C4510">
        <v>0</v>
      </c>
      <c r="D4510">
        <v>1</v>
      </c>
      <c r="E4510">
        <v>1</v>
      </c>
      <c r="F4510">
        <v>22</v>
      </c>
      <c r="G4510">
        <v>1</v>
      </c>
      <c r="H4510" t="s">
        <v>23</v>
      </c>
      <c r="I4510" t="s">
        <v>23</v>
      </c>
      <c r="J4510" t="s">
        <v>44</v>
      </c>
      <c r="K4510" t="s">
        <v>44</v>
      </c>
      <c r="L4510" t="s">
        <v>44</v>
      </c>
      <c r="M4510" t="s">
        <v>44</v>
      </c>
      <c r="N4510" t="s">
        <v>44</v>
      </c>
      <c r="O4510" t="s">
        <v>44</v>
      </c>
      <c r="P4510" t="s">
        <v>26</v>
      </c>
      <c r="Q4510">
        <v>0</v>
      </c>
      <c r="R4510" t="s">
        <v>30</v>
      </c>
      <c r="S4510">
        <v>19.899999999999999</v>
      </c>
      <c r="T4510">
        <v>400.3</v>
      </c>
      <c r="U4510">
        <v>0</v>
      </c>
    </row>
    <row r="4511" spans="1:21" x14ac:dyDescent="0.25">
      <c r="A4511" t="s">
        <v>4543</v>
      </c>
      <c r="B4511">
        <v>0</v>
      </c>
      <c r="C4511">
        <v>0</v>
      </c>
      <c r="D4511">
        <v>0</v>
      </c>
      <c r="E4511">
        <v>0</v>
      </c>
      <c r="F4511">
        <v>1</v>
      </c>
      <c r="G4511">
        <v>1</v>
      </c>
      <c r="H4511" t="s">
        <v>23</v>
      </c>
      <c r="I4511" t="s">
        <v>35</v>
      </c>
      <c r="J4511" t="s">
        <v>23</v>
      </c>
      <c r="K4511" t="s">
        <v>22</v>
      </c>
      <c r="L4511" t="s">
        <v>23</v>
      </c>
      <c r="M4511" t="s">
        <v>23</v>
      </c>
      <c r="N4511" t="s">
        <v>22</v>
      </c>
      <c r="O4511" t="s">
        <v>23</v>
      </c>
      <c r="P4511" t="s">
        <v>26</v>
      </c>
      <c r="Q4511">
        <v>0</v>
      </c>
      <c r="R4511" t="s">
        <v>27</v>
      </c>
      <c r="S4511">
        <v>84.3</v>
      </c>
      <c r="T4511">
        <v>84.3</v>
      </c>
      <c r="U4511">
        <v>1</v>
      </c>
    </row>
    <row r="4512" spans="1:21" x14ac:dyDescent="0.25">
      <c r="A4512" t="s">
        <v>4544</v>
      </c>
      <c r="B4512">
        <v>0</v>
      </c>
      <c r="C4512">
        <v>0</v>
      </c>
      <c r="D4512">
        <v>0</v>
      </c>
      <c r="E4512">
        <v>0</v>
      </c>
      <c r="F4512">
        <v>38</v>
      </c>
      <c r="G4512">
        <v>1</v>
      </c>
      <c r="H4512" t="s">
        <v>22</v>
      </c>
      <c r="I4512" t="s">
        <v>25</v>
      </c>
      <c r="J4512" t="s">
        <v>23</v>
      </c>
      <c r="K4512" t="s">
        <v>22</v>
      </c>
      <c r="L4512" t="s">
        <v>23</v>
      </c>
      <c r="M4512" t="s">
        <v>22</v>
      </c>
      <c r="N4512" t="s">
        <v>23</v>
      </c>
      <c r="O4512" t="s">
        <v>22</v>
      </c>
      <c r="P4512" t="s">
        <v>26</v>
      </c>
      <c r="Q4512">
        <v>0</v>
      </c>
      <c r="R4512" t="s">
        <v>38</v>
      </c>
      <c r="S4512">
        <v>68.150000000000006</v>
      </c>
      <c r="T4512">
        <v>2656.3</v>
      </c>
      <c r="U4512">
        <v>0</v>
      </c>
    </row>
    <row r="4513" spans="1:21" x14ac:dyDescent="0.25">
      <c r="A4513" t="s">
        <v>4545</v>
      </c>
      <c r="B4513">
        <v>1</v>
      </c>
      <c r="C4513">
        <v>0</v>
      </c>
      <c r="D4513">
        <v>0</v>
      </c>
      <c r="E4513">
        <v>1</v>
      </c>
      <c r="F4513">
        <v>17</v>
      </c>
      <c r="G4513">
        <v>1</v>
      </c>
      <c r="H4513" t="s">
        <v>23</v>
      </c>
      <c r="I4513" t="s">
        <v>25</v>
      </c>
      <c r="J4513" t="s">
        <v>23</v>
      </c>
      <c r="K4513" t="s">
        <v>22</v>
      </c>
      <c r="L4513" t="s">
        <v>22</v>
      </c>
      <c r="M4513" t="s">
        <v>22</v>
      </c>
      <c r="N4513" t="s">
        <v>22</v>
      </c>
      <c r="O4513" t="s">
        <v>22</v>
      </c>
      <c r="P4513" t="s">
        <v>29</v>
      </c>
      <c r="Q4513">
        <v>0</v>
      </c>
      <c r="R4513" t="s">
        <v>27</v>
      </c>
      <c r="S4513">
        <v>80.849999999999994</v>
      </c>
      <c r="T4513">
        <v>1445.95</v>
      </c>
      <c r="U4513">
        <v>0</v>
      </c>
    </row>
    <row r="4514" spans="1:21" x14ac:dyDescent="0.25">
      <c r="A4514" t="s">
        <v>4546</v>
      </c>
      <c r="B4514">
        <v>0</v>
      </c>
      <c r="C4514">
        <v>1</v>
      </c>
      <c r="D4514">
        <v>0</v>
      </c>
      <c r="E4514">
        <v>0</v>
      </c>
      <c r="F4514">
        <v>70</v>
      </c>
      <c r="G4514">
        <v>1</v>
      </c>
      <c r="H4514" t="s">
        <v>22</v>
      </c>
      <c r="I4514" t="s">
        <v>25</v>
      </c>
      <c r="J4514" t="s">
        <v>23</v>
      </c>
      <c r="K4514" t="s">
        <v>22</v>
      </c>
      <c r="L4514" t="s">
        <v>22</v>
      </c>
      <c r="M4514" t="s">
        <v>22</v>
      </c>
      <c r="N4514" t="s">
        <v>22</v>
      </c>
      <c r="O4514" t="s">
        <v>23</v>
      </c>
      <c r="P4514" t="s">
        <v>45</v>
      </c>
      <c r="Q4514">
        <v>1</v>
      </c>
      <c r="R4514" t="s">
        <v>33</v>
      </c>
      <c r="S4514">
        <v>75.5</v>
      </c>
      <c r="T4514">
        <v>5212.6499999999996</v>
      </c>
      <c r="U4514">
        <v>0</v>
      </c>
    </row>
    <row r="4515" spans="1:21" x14ac:dyDescent="0.25">
      <c r="A4515" t="s">
        <v>4547</v>
      </c>
      <c r="B4515">
        <v>0</v>
      </c>
      <c r="C4515">
        <v>1</v>
      </c>
      <c r="D4515">
        <v>1</v>
      </c>
      <c r="E4515">
        <v>1</v>
      </c>
      <c r="F4515">
        <v>72</v>
      </c>
      <c r="G4515">
        <v>1</v>
      </c>
      <c r="H4515" t="s">
        <v>22</v>
      </c>
      <c r="I4515" t="s">
        <v>25</v>
      </c>
      <c r="J4515" t="s">
        <v>22</v>
      </c>
      <c r="K4515" t="s">
        <v>22</v>
      </c>
      <c r="L4515" t="s">
        <v>22</v>
      </c>
      <c r="M4515" t="s">
        <v>22</v>
      </c>
      <c r="N4515" t="s">
        <v>22</v>
      </c>
      <c r="O4515" t="s">
        <v>22</v>
      </c>
      <c r="P4515" t="s">
        <v>45</v>
      </c>
      <c r="Q4515">
        <v>0</v>
      </c>
      <c r="R4515" t="s">
        <v>38</v>
      </c>
      <c r="S4515">
        <v>92.45</v>
      </c>
      <c r="T4515">
        <v>6440.25</v>
      </c>
      <c r="U4515">
        <v>1</v>
      </c>
    </row>
    <row r="4516" spans="1:21" x14ac:dyDescent="0.25">
      <c r="A4516" t="s">
        <v>4548</v>
      </c>
      <c r="B4516">
        <v>0</v>
      </c>
      <c r="C4516">
        <v>0</v>
      </c>
      <c r="D4516">
        <v>0</v>
      </c>
      <c r="E4516">
        <v>0</v>
      </c>
      <c r="F4516">
        <v>28</v>
      </c>
      <c r="G4516">
        <v>1</v>
      </c>
      <c r="H4516" t="s">
        <v>23</v>
      </c>
      <c r="I4516" t="s">
        <v>35</v>
      </c>
      <c r="J4516" t="s">
        <v>23</v>
      </c>
      <c r="K4516" t="s">
        <v>23</v>
      </c>
      <c r="L4516" t="s">
        <v>23</v>
      </c>
      <c r="M4516" t="s">
        <v>23</v>
      </c>
      <c r="N4516" t="s">
        <v>23</v>
      </c>
      <c r="O4516" t="s">
        <v>22</v>
      </c>
      <c r="P4516" t="s">
        <v>26</v>
      </c>
      <c r="Q4516">
        <v>1</v>
      </c>
      <c r="R4516" t="s">
        <v>27</v>
      </c>
      <c r="S4516">
        <v>80.599999999999994</v>
      </c>
      <c r="T4516">
        <v>2244.9499999999998</v>
      </c>
      <c r="U4516">
        <v>0</v>
      </c>
    </row>
    <row r="4517" spans="1:21" x14ac:dyDescent="0.25">
      <c r="A4517" t="s">
        <v>4549</v>
      </c>
      <c r="B4517">
        <v>0</v>
      </c>
      <c r="C4517">
        <v>0</v>
      </c>
      <c r="D4517">
        <v>0</v>
      </c>
      <c r="E4517">
        <v>0</v>
      </c>
      <c r="F4517">
        <v>15</v>
      </c>
      <c r="G4517">
        <v>1</v>
      </c>
      <c r="H4517" t="s">
        <v>23</v>
      </c>
      <c r="I4517" t="s">
        <v>35</v>
      </c>
      <c r="J4517" t="s">
        <v>23</v>
      </c>
      <c r="K4517" t="s">
        <v>22</v>
      </c>
      <c r="L4517" t="s">
        <v>23</v>
      </c>
      <c r="M4517" t="s">
        <v>23</v>
      </c>
      <c r="N4517" t="s">
        <v>22</v>
      </c>
      <c r="O4517" t="s">
        <v>23</v>
      </c>
      <c r="P4517" t="s">
        <v>26</v>
      </c>
      <c r="Q4517">
        <v>1</v>
      </c>
      <c r="R4517" t="s">
        <v>33</v>
      </c>
      <c r="S4517">
        <v>83.2</v>
      </c>
      <c r="T4517">
        <v>1130</v>
      </c>
      <c r="U4517">
        <v>0</v>
      </c>
    </row>
    <row r="4518" spans="1:21" x14ac:dyDescent="0.25">
      <c r="A4518" t="s">
        <v>4550</v>
      </c>
      <c r="B4518">
        <v>1</v>
      </c>
      <c r="C4518">
        <v>0</v>
      </c>
      <c r="D4518">
        <v>1</v>
      </c>
      <c r="E4518">
        <v>1</v>
      </c>
      <c r="F4518">
        <v>72</v>
      </c>
      <c r="G4518">
        <v>1</v>
      </c>
      <c r="H4518" t="s">
        <v>22</v>
      </c>
      <c r="I4518" t="s">
        <v>25</v>
      </c>
      <c r="J4518" t="s">
        <v>22</v>
      </c>
      <c r="K4518" t="s">
        <v>22</v>
      </c>
      <c r="L4518" t="s">
        <v>22</v>
      </c>
      <c r="M4518" t="s">
        <v>22</v>
      </c>
      <c r="N4518" t="s">
        <v>22</v>
      </c>
      <c r="O4518" t="s">
        <v>22</v>
      </c>
      <c r="P4518" t="s">
        <v>45</v>
      </c>
      <c r="Q4518">
        <v>1</v>
      </c>
      <c r="R4518" t="s">
        <v>33</v>
      </c>
      <c r="S4518">
        <v>87.55</v>
      </c>
      <c r="T4518">
        <v>6463.15</v>
      </c>
      <c r="U4518">
        <v>0</v>
      </c>
    </row>
    <row r="4519" spans="1:21" x14ac:dyDescent="0.25">
      <c r="A4519" t="s">
        <v>4551</v>
      </c>
      <c r="B4519">
        <v>0</v>
      </c>
      <c r="C4519">
        <v>1</v>
      </c>
      <c r="D4519">
        <v>1</v>
      </c>
      <c r="E4519">
        <v>0</v>
      </c>
      <c r="F4519">
        <v>11</v>
      </c>
      <c r="G4519">
        <v>1</v>
      </c>
      <c r="H4519" t="s">
        <v>22</v>
      </c>
      <c r="I4519" t="s">
        <v>35</v>
      </c>
      <c r="J4519" t="s">
        <v>23</v>
      </c>
      <c r="K4519" t="s">
        <v>23</v>
      </c>
      <c r="L4519" t="s">
        <v>22</v>
      </c>
      <c r="M4519" t="s">
        <v>23</v>
      </c>
      <c r="N4519" t="s">
        <v>22</v>
      </c>
      <c r="O4519" t="s">
        <v>22</v>
      </c>
      <c r="P4519" t="s">
        <v>26</v>
      </c>
      <c r="Q4519">
        <v>1</v>
      </c>
      <c r="R4519" t="s">
        <v>27</v>
      </c>
      <c r="S4519">
        <v>99.55</v>
      </c>
      <c r="T4519">
        <v>1131.2</v>
      </c>
      <c r="U4519">
        <v>1</v>
      </c>
    </row>
    <row r="4520" spans="1:21" x14ac:dyDescent="0.25">
      <c r="A4520" t="s">
        <v>4552</v>
      </c>
      <c r="B4520">
        <v>1</v>
      </c>
      <c r="C4520">
        <v>1</v>
      </c>
      <c r="D4520">
        <v>0</v>
      </c>
      <c r="E4520">
        <v>0</v>
      </c>
      <c r="F4520">
        <v>8</v>
      </c>
      <c r="G4520">
        <v>1</v>
      </c>
      <c r="H4520" t="s">
        <v>22</v>
      </c>
      <c r="I4520" t="s">
        <v>35</v>
      </c>
      <c r="J4520" t="s">
        <v>23</v>
      </c>
      <c r="K4520" t="s">
        <v>23</v>
      </c>
      <c r="L4520" t="s">
        <v>22</v>
      </c>
      <c r="M4520" t="s">
        <v>23</v>
      </c>
      <c r="N4520" t="s">
        <v>23</v>
      </c>
      <c r="O4520" t="s">
        <v>23</v>
      </c>
      <c r="P4520" t="s">
        <v>26</v>
      </c>
      <c r="Q4520">
        <v>1</v>
      </c>
      <c r="R4520" t="s">
        <v>27</v>
      </c>
      <c r="S4520">
        <v>81.25</v>
      </c>
      <c r="T4520">
        <v>585.95000000000005</v>
      </c>
      <c r="U4520">
        <v>1</v>
      </c>
    </row>
    <row r="4521" spans="1:21" x14ac:dyDescent="0.25">
      <c r="A4521" t="s">
        <v>4553</v>
      </c>
      <c r="B4521">
        <v>0</v>
      </c>
      <c r="C4521">
        <v>0</v>
      </c>
      <c r="D4521">
        <v>1</v>
      </c>
      <c r="E4521">
        <v>0</v>
      </c>
      <c r="F4521">
        <v>57</v>
      </c>
      <c r="G4521">
        <v>1</v>
      </c>
      <c r="H4521" t="s">
        <v>22</v>
      </c>
      <c r="I4521" t="s">
        <v>35</v>
      </c>
      <c r="J4521" t="s">
        <v>23</v>
      </c>
      <c r="K4521" t="s">
        <v>22</v>
      </c>
      <c r="L4521" t="s">
        <v>22</v>
      </c>
      <c r="M4521" t="s">
        <v>22</v>
      </c>
      <c r="N4521" t="s">
        <v>22</v>
      </c>
      <c r="O4521" t="s">
        <v>22</v>
      </c>
      <c r="P4521" t="s">
        <v>29</v>
      </c>
      <c r="Q4521">
        <v>1</v>
      </c>
      <c r="R4521" t="s">
        <v>33</v>
      </c>
      <c r="S4521">
        <v>109.4</v>
      </c>
      <c r="T4521">
        <v>6252.7</v>
      </c>
      <c r="U4521">
        <v>0</v>
      </c>
    </row>
    <row r="4522" spans="1:21" x14ac:dyDescent="0.25">
      <c r="A4522" t="s">
        <v>4554</v>
      </c>
      <c r="B4522">
        <v>1</v>
      </c>
      <c r="C4522">
        <v>0</v>
      </c>
      <c r="D4522">
        <v>1</v>
      </c>
      <c r="E4522">
        <v>1</v>
      </c>
      <c r="F4522">
        <v>1</v>
      </c>
      <c r="G4522">
        <v>1</v>
      </c>
      <c r="H4522" t="s">
        <v>23</v>
      </c>
      <c r="I4522" t="s">
        <v>23</v>
      </c>
      <c r="J4522" t="s">
        <v>44</v>
      </c>
      <c r="K4522" t="s">
        <v>44</v>
      </c>
      <c r="L4522" t="s">
        <v>44</v>
      </c>
      <c r="M4522" t="s">
        <v>44</v>
      </c>
      <c r="N4522" t="s">
        <v>44</v>
      </c>
      <c r="O4522" t="s">
        <v>44</v>
      </c>
      <c r="P4522" t="s">
        <v>26</v>
      </c>
      <c r="Q4522">
        <v>0</v>
      </c>
      <c r="R4522" t="s">
        <v>33</v>
      </c>
      <c r="S4522">
        <v>19.95</v>
      </c>
      <c r="T4522">
        <v>19.95</v>
      </c>
      <c r="U4522">
        <v>1</v>
      </c>
    </row>
    <row r="4523" spans="1:21" x14ac:dyDescent="0.25">
      <c r="A4523" t="s">
        <v>4555</v>
      </c>
      <c r="B4523">
        <v>0</v>
      </c>
      <c r="C4523">
        <v>0</v>
      </c>
      <c r="D4523">
        <v>1</v>
      </c>
      <c r="E4523">
        <v>0</v>
      </c>
      <c r="F4523">
        <v>46</v>
      </c>
      <c r="G4523">
        <v>0</v>
      </c>
      <c r="H4523" t="s">
        <v>24</v>
      </c>
      <c r="I4523" t="s">
        <v>25</v>
      </c>
      <c r="J4523" t="s">
        <v>22</v>
      </c>
      <c r="K4523" t="s">
        <v>22</v>
      </c>
      <c r="L4523" t="s">
        <v>23</v>
      </c>
      <c r="M4523" t="s">
        <v>23</v>
      </c>
      <c r="N4523" t="s">
        <v>22</v>
      </c>
      <c r="O4523" t="s">
        <v>23</v>
      </c>
      <c r="P4523" t="s">
        <v>26</v>
      </c>
      <c r="Q4523">
        <v>0</v>
      </c>
      <c r="R4523" t="s">
        <v>27</v>
      </c>
      <c r="S4523">
        <v>45.55</v>
      </c>
      <c r="T4523">
        <v>2062.15</v>
      </c>
      <c r="U4523">
        <v>0</v>
      </c>
    </row>
    <row r="4524" spans="1:21" x14ac:dyDescent="0.25">
      <c r="A4524" t="s">
        <v>4556</v>
      </c>
      <c r="B4524">
        <v>1</v>
      </c>
      <c r="C4524">
        <v>0</v>
      </c>
      <c r="D4524">
        <v>1</v>
      </c>
      <c r="E4524">
        <v>0</v>
      </c>
      <c r="F4524">
        <v>30</v>
      </c>
      <c r="G4524">
        <v>1</v>
      </c>
      <c r="H4524" t="s">
        <v>23</v>
      </c>
      <c r="I4524" t="s">
        <v>23</v>
      </c>
      <c r="J4524" t="s">
        <v>44</v>
      </c>
      <c r="K4524" t="s">
        <v>44</v>
      </c>
      <c r="L4524" t="s">
        <v>44</v>
      </c>
      <c r="M4524" t="s">
        <v>44</v>
      </c>
      <c r="N4524" t="s">
        <v>44</v>
      </c>
      <c r="O4524" t="s">
        <v>44</v>
      </c>
      <c r="P4524" t="s">
        <v>29</v>
      </c>
      <c r="Q4524">
        <v>0</v>
      </c>
      <c r="R4524" t="s">
        <v>38</v>
      </c>
      <c r="S4524">
        <v>20.7</v>
      </c>
      <c r="T4524">
        <v>587.1</v>
      </c>
      <c r="U4524">
        <v>0</v>
      </c>
    </row>
    <row r="4525" spans="1:21" x14ac:dyDescent="0.25">
      <c r="A4525" t="s">
        <v>4557</v>
      </c>
      <c r="B4525">
        <v>1</v>
      </c>
      <c r="C4525">
        <v>1</v>
      </c>
      <c r="D4525">
        <v>1</v>
      </c>
      <c r="E4525">
        <v>0</v>
      </c>
      <c r="F4525">
        <v>10</v>
      </c>
      <c r="G4525">
        <v>1</v>
      </c>
      <c r="H4525" t="s">
        <v>23</v>
      </c>
      <c r="I4525" t="s">
        <v>35</v>
      </c>
      <c r="J4525" t="s">
        <v>22</v>
      </c>
      <c r="K4525" t="s">
        <v>23</v>
      </c>
      <c r="L4525" t="s">
        <v>23</v>
      </c>
      <c r="M4525" t="s">
        <v>23</v>
      </c>
      <c r="N4525" t="s">
        <v>23</v>
      </c>
      <c r="O4525" t="s">
        <v>23</v>
      </c>
      <c r="P4525" t="s">
        <v>26</v>
      </c>
      <c r="Q4525">
        <v>0</v>
      </c>
      <c r="R4525" t="s">
        <v>27</v>
      </c>
      <c r="S4525">
        <v>75.3</v>
      </c>
      <c r="T4525">
        <v>720.45</v>
      </c>
      <c r="U4525">
        <v>0</v>
      </c>
    </row>
    <row r="4526" spans="1:21" x14ac:dyDescent="0.25">
      <c r="A4526" t="s">
        <v>4558</v>
      </c>
      <c r="B4526">
        <v>1</v>
      </c>
      <c r="C4526">
        <v>0</v>
      </c>
      <c r="D4526">
        <v>1</v>
      </c>
      <c r="E4526">
        <v>0</v>
      </c>
      <c r="F4526">
        <v>23</v>
      </c>
      <c r="G4526">
        <v>1</v>
      </c>
      <c r="H4526" t="s">
        <v>22</v>
      </c>
      <c r="I4526" t="s">
        <v>35</v>
      </c>
      <c r="J4526" t="s">
        <v>22</v>
      </c>
      <c r="K4526" t="s">
        <v>22</v>
      </c>
      <c r="L4526" t="s">
        <v>22</v>
      </c>
      <c r="M4526" t="s">
        <v>23</v>
      </c>
      <c r="N4526" t="s">
        <v>22</v>
      </c>
      <c r="O4526" t="s">
        <v>23</v>
      </c>
      <c r="P4526" t="s">
        <v>26</v>
      </c>
      <c r="Q4526">
        <v>1</v>
      </c>
      <c r="R4526" t="s">
        <v>27</v>
      </c>
      <c r="S4526">
        <v>99.25</v>
      </c>
      <c r="T4526">
        <v>2186.4</v>
      </c>
      <c r="U4526">
        <v>1</v>
      </c>
    </row>
    <row r="4527" spans="1:21" x14ac:dyDescent="0.25">
      <c r="A4527" t="s">
        <v>4559</v>
      </c>
      <c r="B4527">
        <v>1</v>
      </c>
      <c r="C4527">
        <v>0</v>
      </c>
      <c r="D4527">
        <v>0</v>
      </c>
      <c r="E4527">
        <v>0</v>
      </c>
      <c r="F4527">
        <v>32</v>
      </c>
      <c r="G4527">
        <v>1</v>
      </c>
      <c r="H4527" t="s">
        <v>23</v>
      </c>
      <c r="I4527" t="s">
        <v>35</v>
      </c>
      <c r="J4527" t="s">
        <v>22</v>
      </c>
      <c r="K4527" t="s">
        <v>22</v>
      </c>
      <c r="L4527" t="s">
        <v>22</v>
      </c>
      <c r="M4527" t="s">
        <v>23</v>
      </c>
      <c r="N4527" t="s">
        <v>23</v>
      </c>
      <c r="O4527" t="s">
        <v>22</v>
      </c>
      <c r="P4527" t="s">
        <v>26</v>
      </c>
      <c r="Q4527">
        <v>1</v>
      </c>
      <c r="R4527" t="s">
        <v>38</v>
      </c>
      <c r="S4527">
        <v>93.4</v>
      </c>
      <c r="T4527">
        <v>2979.3</v>
      </c>
      <c r="U4527">
        <v>0</v>
      </c>
    </row>
    <row r="4528" spans="1:21" x14ac:dyDescent="0.25">
      <c r="A4528" t="s">
        <v>4560</v>
      </c>
      <c r="B4528">
        <v>1</v>
      </c>
      <c r="C4528">
        <v>0</v>
      </c>
      <c r="D4528">
        <v>0</v>
      </c>
      <c r="E4528">
        <v>0</v>
      </c>
      <c r="F4528">
        <v>13</v>
      </c>
      <c r="G4528">
        <v>1</v>
      </c>
      <c r="H4528" t="s">
        <v>23</v>
      </c>
      <c r="I4528" t="s">
        <v>35</v>
      </c>
      <c r="J4528" t="s">
        <v>22</v>
      </c>
      <c r="K4528" t="s">
        <v>23</v>
      </c>
      <c r="L4528" t="s">
        <v>23</v>
      </c>
      <c r="M4528" t="s">
        <v>23</v>
      </c>
      <c r="N4528" t="s">
        <v>23</v>
      </c>
      <c r="O4528" t="s">
        <v>23</v>
      </c>
      <c r="P4528" t="s">
        <v>26</v>
      </c>
      <c r="Q4528">
        <v>1</v>
      </c>
      <c r="R4528" t="s">
        <v>38</v>
      </c>
      <c r="S4528">
        <v>73.75</v>
      </c>
      <c r="T4528">
        <v>956.65</v>
      </c>
      <c r="U4528">
        <v>0</v>
      </c>
    </row>
    <row r="4529" spans="1:21" x14ac:dyDescent="0.25">
      <c r="A4529" t="s">
        <v>4561</v>
      </c>
      <c r="B4529">
        <v>0</v>
      </c>
      <c r="C4529">
        <v>0</v>
      </c>
      <c r="D4529">
        <v>0</v>
      </c>
      <c r="E4529">
        <v>0</v>
      </c>
      <c r="F4529">
        <v>39</v>
      </c>
      <c r="G4529">
        <v>1</v>
      </c>
      <c r="H4529" t="s">
        <v>23</v>
      </c>
      <c r="I4529" t="s">
        <v>35</v>
      </c>
      <c r="J4529" t="s">
        <v>23</v>
      </c>
      <c r="K4529" t="s">
        <v>23</v>
      </c>
      <c r="L4529" t="s">
        <v>22</v>
      </c>
      <c r="M4529" t="s">
        <v>22</v>
      </c>
      <c r="N4529" t="s">
        <v>23</v>
      </c>
      <c r="O4529" t="s">
        <v>23</v>
      </c>
      <c r="P4529" t="s">
        <v>45</v>
      </c>
      <c r="Q4529">
        <v>1</v>
      </c>
      <c r="R4529" t="s">
        <v>27</v>
      </c>
      <c r="S4529">
        <v>80.45</v>
      </c>
      <c r="T4529">
        <v>3201.55</v>
      </c>
      <c r="U4529">
        <v>1</v>
      </c>
    </row>
    <row r="4530" spans="1:21" x14ac:dyDescent="0.25">
      <c r="A4530" t="s">
        <v>4562</v>
      </c>
      <c r="B4530">
        <v>0</v>
      </c>
      <c r="C4530">
        <v>0</v>
      </c>
      <c r="D4530">
        <v>0</v>
      </c>
      <c r="E4530">
        <v>0</v>
      </c>
      <c r="F4530">
        <v>44</v>
      </c>
      <c r="G4530">
        <v>1</v>
      </c>
      <c r="H4530" t="s">
        <v>23</v>
      </c>
      <c r="I4530" t="s">
        <v>35</v>
      </c>
      <c r="J4530" t="s">
        <v>23</v>
      </c>
      <c r="K4530" t="s">
        <v>22</v>
      </c>
      <c r="L4530" t="s">
        <v>22</v>
      </c>
      <c r="M4530" t="s">
        <v>23</v>
      </c>
      <c r="N4530" t="s">
        <v>22</v>
      </c>
      <c r="O4530" t="s">
        <v>23</v>
      </c>
      <c r="P4530" t="s">
        <v>26</v>
      </c>
      <c r="Q4530">
        <v>1</v>
      </c>
      <c r="R4530" t="s">
        <v>38</v>
      </c>
      <c r="S4530">
        <v>88.15</v>
      </c>
      <c r="T4530">
        <v>3973.2</v>
      </c>
      <c r="U4530">
        <v>0</v>
      </c>
    </row>
    <row r="4531" spans="1:21" x14ac:dyDescent="0.25">
      <c r="A4531" t="s">
        <v>4563</v>
      </c>
      <c r="B4531">
        <v>1</v>
      </c>
      <c r="C4531">
        <v>1</v>
      </c>
      <c r="D4531">
        <v>0</v>
      </c>
      <c r="E4531">
        <v>0</v>
      </c>
      <c r="F4531">
        <v>9</v>
      </c>
      <c r="G4531">
        <v>1</v>
      </c>
      <c r="H4531" t="s">
        <v>23</v>
      </c>
      <c r="I4531" t="s">
        <v>25</v>
      </c>
      <c r="J4531" t="s">
        <v>23</v>
      </c>
      <c r="K4531" t="s">
        <v>23</v>
      </c>
      <c r="L4531" t="s">
        <v>23</v>
      </c>
      <c r="M4531" t="s">
        <v>22</v>
      </c>
      <c r="N4531" t="s">
        <v>23</v>
      </c>
      <c r="O4531" t="s">
        <v>23</v>
      </c>
      <c r="P4531" t="s">
        <v>26</v>
      </c>
      <c r="Q4531">
        <v>0</v>
      </c>
      <c r="R4531" t="s">
        <v>30</v>
      </c>
      <c r="S4531">
        <v>49.2</v>
      </c>
      <c r="T4531">
        <v>447.9</v>
      </c>
      <c r="U4531">
        <v>0</v>
      </c>
    </row>
    <row r="4532" spans="1:21" x14ac:dyDescent="0.25">
      <c r="A4532" t="s">
        <v>4564</v>
      </c>
      <c r="B4532">
        <v>0</v>
      </c>
      <c r="C4532">
        <v>0</v>
      </c>
      <c r="D4532">
        <v>1</v>
      </c>
      <c r="E4532">
        <v>0</v>
      </c>
      <c r="F4532">
        <v>67</v>
      </c>
      <c r="G4532">
        <v>1</v>
      </c>
      <c r="H4532" t="s">
        <v>23</v>
      </c>
      <c r="I4532" t="s">
        <v>23</v>
      </c>
      <c r="J4532" t="s">
        <v>44</v>
      </c>
      <c r="K4532" t="s">
        <v>44</v>
      </c>
      <c r="L4532" t="s">
        <v>44</v>
      </c>
      <c r="M4532" t="s">
        <v>44</v>
      </c>
      <c r="N4532" t="s">
        <v>44</v>
      </c>
      <c r="O4532" t="s">
        <v>44</v>
      </c>
      <c r="P4532" t="s">
        <v>45</v>
      </c>
      <c r="Q4532">
        <v>0</v>
      </c>
      <c r="R4532" t="s">
        <v>30</v>
      </c>
      <c r="S4532">
        <v>19.649999999999999</v>
      </c>
      <c r="T4532">
        <v>1335.2</v>
      </c>
      <c r="U4532">
        <v>0</v>
      </c>
    </row>
    <row r="4533" spans="1:21" x14ac:dyDescent="0.25">
      <c r="A4533" t="s">
        <v>4565</v>
      </c>
      <c r="B4533">
        <v>1</v>
      </c>
      <c r="C4533">
        <v>0</v>
      </c>
      <c r="D4533">
        <v>1</v>
      </c>
      <c r="E4533">
        <v>1</v>
      </c>
      <c r="F4533">
        <v>9</v>
      </c>
      <c r="G4533">
        <v>1</v>
      </c>
      <c r="H4533" t="s">
        <v>22</v>
      </c>
      <c r="I4533" t="s">
        <v>35</v>
      </c>
      <c r="J4533" t="s">
        <v>23</v>
      </c>
      <c r="K4533" t="s">
        <v>23</v>
      </c>
      <c r="L4533" t="s">
        <v>22</v>
      </c>
      <c r="M4533" t="s">
        <v>23</v>
      </c>
      <c r="N4533" t="s">
        <v>23</v>
      </c>
      <c r="O4533" t="s">
        <v>23</v>
      </c>
      <c r="P4533" t="s">
        <v>26</v>
      </c>
      <c r="Q4533">
        <v>1</v>
      </c>
      <c r="R4533" t="s">
        <v>33</v>
      </c>
      <c r="S4533">
        <v>79.349999999999994</v>
      </c>
      <c r="T4533">
        <v>661.25</v>
      </c>
      <c r="U4533">
        <v>1</v>
      </c>
    </row>
    <row r="4534" spans="1:21" x14ac:dyDescent="0.25">
      <c r="A4534" t="s">
        <v>4566</v>
      </c>
      <c r="B4534">
        <v>0</v>
      </c>
      <c r="C4534">
        <v>0</v>
      </c>
      <c r="D4534">
        <v>0</v>
      </c>
      <c r="E4534">
        <v>0</v>
      </c>
      <c r="F4534">
        <v>15</v>
      </c>
      <c r="G4534">
        <v>1</v>
      </c>
      <c r="H4534" t="s">
        <v>22</v>
      </c>
      <c r="I4534" t="s">
        <v>35</v>
      </c>
      <c r="J4534" t="s">
        <v>23</v>
      </c>
      <c r="K4534" t="s">
        <v>22</v>
      </c>
      <c r="L4534" t="s">
        <v>23</v>
      </c>
      <c r="M4534" t="s">
        <v>23</v>
      </c>
      <c r="N4534" t="s">
        <v>23</v>
      </c>
      <c r="O4534" t="s">
        <v>23</v>
      </c>
      <c r="P4534" t="s">
        <v>26</v>
      </c>
      <c r="Q4534">
        <v>1</v>
      </c>
      <c r="R4534" t="s">
        <v>27</v>
      </c>
      <c r="S4534">
        <v>79.75</v>
      </c>
      <c r="T4534">
        <v>1111.8499999999999</v>
      </c>
      <c r="U4534">
        <v>1</v>
      </c>
    </row>
    <row r="4535" spans="1:21" x14ac:dyDescent="0.25">
      <c r="A4535" t="s">
        <v>4567</v>
      </c>
      <c r="B4535">
        <v>0</v>
      </c>
      <c r="C4535">
        <v>0</v>
      </c>
      <c r="D4535">
        <v>1</v>
      </c>
      <c r="E4535">
        <v>0</v>
      </c>
      <c r="F4535">
        <v>71</v>
      </c>
      <c r="G4535">
        <v>1</v>
      </c>
      <c r="H4535" t="s">
        <v>22</v>
      </c>
      <c r="I4535" t="s">
        <v>35</v>
      </c>
      <c r="J4535" t="s">
        <v>23</v>
      </c>
      <c r="K4535" t="s">
        <v>22</v>
      </c>
      <c r="L4535" t="s">
        <v>22</v>
      </c>
      <c r="M4535" t="s">
        <v>23</v>
      </c>
      <c r="N4535" t="s">
        <v>22</v>
      </c>
      <c r="O4535" t="s">
        <v>22</v>
      </c>
      <c r="P4535" t="s">
        <v>45</v>
      </c>
      <c r="Q4535">
        <v>1</v>
      </c>
      <c r="R4535" t="s">
        <v>33</v>
      </c>
      <c r="S4535">
        <v>105.15</v>
      </c>
      <c r="T4535">
        <v>7555</v>
      </c>
      <c r="U4535">
        <v>0</v>
      </c>
    </row>
    <row r="4536" spans="1:21" x14ac:dyDescent="0.25">
      <c r="A4536" t="s">
        <v>4568</v>
      </c>
      <c r="B4536">
        <v>1</v>
      </c>
      <c r="C4536">
        <v>0</v>
      </c>
      <c r="D4536">
        <v>0</v>
      </c>
      <c r="E4536">
        <v>0</v>
      </c>
      <c r="F4536">
        <v>1</v>
      </c>
      <c r="G4536">
        <v>1</v>
      </c>
      <c r="H4536" t="s">
        <v>23</v>
      </c>
      <c r="I4536" t="s">
        <v>25</v>
      </c>
      <c r="J4536" t="s">
        <v>23</v>
      </c>
      <c r="K4536" t="s">
        <v>23</v>
      </c>
      <c r="L4536" t="s">
        <v>23</v>
      </c>
      <c r="M4536" t="s">
        <v>22</v>
      </c>
      <c r="N4536" t="s">
        <v>23</v>
      </c>
      <c r="O4536" t="s">
        <v>23</v>
      </c>
      <c r="P4536" t="s">
        <v>26</v>
      </c>
      <c r="Q4536">
        <v>0</v>
      </c>
      <c r="R4536" t="s">
        <v>38</v>
      </c>
      <c r="S4536">
        <v>49</v>
      </c>
      <c r="T4536">
        <v>49</v>
      </c>
      <c r="U4536">
        <v>0</v>
      </c>
    </row>
    <row r="4537" spans="1:21" x14ac:dyDescent="0.25">
      <c r="A4537" t="s">
        <v>4569</v>
      </c>
      <c r="B4537">
        <v>0</v>
      </c>
      <c r="C4537">
        <v>0</v>
      </c>
      <c r="D4537">
        <v>1</v>
      </c>
      <c r="E4537">
        <v>1</v>
      </c>
      <c r="F4537">
        <v>30</v>
      </c>
      <c r="G4537">
        <v>1</v>
      </c>
      <c r="H4537" t="s">
        <v>22</v>
      </c>
      <c r="I4537" t="s">
        <v>35</v>
      </c>
      <c r="J4537" t="s">
        <v>23</v>
      </c>
      <c r="K4537" t="s">
        <v>23</v>
      </c>
      <c r="L4537" t="s">
        <v>22</v>
      </c>
      <c r="M4537" t="s">
        <v>23</v>
      </c>
      <c r="N4537" t="s">
        <v>22</v>
      </c>
      <c r="O4537" t="s">
        <v>22</v>
      </c>
      <c r="P4537" t="s">
        <v>26</v>
      </c>
      <c r="Q4537">
        <v>1</v>
      </c>
      <c r="R4537" t="s">
        <v>27</v>
      </c>
      <c r="S4537">
        <v>100.05</v>
      </c>
      <c r="T4537">
        <v>3046.15</v>
      </c>
      <c r="U4537">
        <v>1</v>
      </c>
    </row>
    <row r="4538" spans="1:21" x14ac:dyDescent="0.25">
      <c r="A4538" t="s">
        <v>4570</v>
      </c>
      <c r="B4538">
        <v>1</v>
      </c>
      <c r="C4538">
        <v>0</v>
      </c>
      <c r="D4538">
        <v>0</v>
      </c>
      <c r="E4538">
        <v>0</v>
      </c>
      <c r="F4538">
        <v>1</v>
      </c>
      <c r="G4538">
        <v>1</v>
      </c>
      <c r="H4538" t="s">
        <v>23</v>
      </c>
      <c r="I4538" t="s">
        <v>35</v>
      </c>
      <c r="J4538" t="s">
        <v>23</v>
      </c>
      <c r="K4538" t="s">
        <v>23</v>
      </c>
      <c r="L4538" t="s">
        <v>23</v>
      </c>
      <c r="M4538" t="s">
        <v>23</v>
      </c>
      <c r="N4538" t="s">
        <v>23</v>
      </c>
      <c r="O4538" t="s">
        <v>23</v>
      </c>
      <c r="P4538" t="s">
        <v>26</v>
      </c>
      <c r="Q4538">
        <v>1</v>
      </c>
      <c r="R4538" t="s">
        <v>27</v>
      </c>
      <c r="S4538">
        <v>69.349999999999994</v>
      </c>
      <c r="T4538">
        <v>69.349999999999994</v>
      </c>
      <c r="U4538">
        <v>1</v>
      </c>
    </row>
    <row r="4539" spans="1:21" x14ac:dyDescent="0.25">
      <c r="A4539" t="s">
        <v>4571</v>
      </c>
      <c r="B4539">
        <v>1</v>
      </c>
      <c r="C4539">
        <v>0</v>
      </c>
      <c r="D4539">
        <v>1</v>
      </c>
      <c r="E4539">
        <v>0</v>
      </c>
      <c r="F4539">
        <v>17</v>
      </c>
      <c r="G4539">
        <v>0</v>
      </c>
      <c r="H4539" t="s">
        <v>24</v>
      </c>
      <c r="I4539" t="s">
        <v>25</v>
      </c>
      <c r="J4539" t="s">
        <v>23</v>
      </c>
      <c r="K4539" t="s">
        <v>22</v>
      </c>
      <c r="L4539" t="s">
        <v>23</v>
      </c>
      <c r="M4539" t="s">
        <v>23</v>
      </c>
      <c r="N4539" t="s">
        <v>22</v>
      </c>
      <c r="O4539" t="s">
        <v>22</v>
      </c>
      <c r="P4539" t="s">
        <v>26</v>
      </c>
      <c r="Q4539">
        <v>1</v>
      </c>
      <c r="R4539" t="s">
        <v>30</v>
      </c>
      <c r="S4539">
        <v>49.8</v>
      </c>
      <c r="T4539">
        <v>836.35</v>
      </c>
      <c r="U4539">
        <v>0</v>
      </c>
    </row>
    <row r="4540" spans="1:21" x14ac:dyDescent="0.25">
      <c r="A4540" t="s">
        <v>4572</v>
      </c>
      <c r="B4540">
        <v>0</v>
      </c>
      <c r="C4540">
        <v>0</v>
      </c>
      <c r="D4540">
        <v>0</v>
      </c>
      <c r="E4540">
        <v>0</v>
      </c>
      <c r="F4540">
        <v>3</v>
      </c>
      <c r="G4540">
        <v>1</v>
      </c>
      <c r="H4540" t="s">
        <v>23</v>
      </c>
      <c r="I4540" t="s">
        <v>35</v>
      </c>
      <c r="J4540" t="s">
        <v>23</v>
      </c>
      <c r="K4540" t="s">
        <v>23</v>
      </c>
      <c r="L4540" t="s">
        <v>23</v>
      </c>
      <c r="M4540" t="s">
        <v>22</v>
      </c>
      <c r="N4540" t="s">
        <v>23</v>
      </c>
      <c r="O4540" t="s">
        <v>22</v>
      </c>
      <c r="P4540" t="s">
        <v>26</v>
      </c>
      <c r="Q4540">
        <v>0</v>
      </c>
      <c r="R4540" t="s">
        <v>27</v>
      </c>
      <c r="S4540">
        <v>85.8</v>
      </c>
      <c r="T4540">
        <v>272.2</v>
      </c>
      <c r="U4540">
        <v>1</v>
      </c>
    </row>
    <row r="4541" spans="1:21" x14ac:dyDescent="0.25">
      <c r="A4541" t="s">
        <v>4573</v>
      </c>
      <c r="B4541">
        <v>1</v>
      </c>
      <c r="C4541">
        <v>0</v>
      </c>
      <c r="D4541">
        <v>1</v>
      </c>
      <c r="E4541">
        <v>1</v>
      </c>
      <c r="F4541">
        <v>67</v>
      </c>
      <c r="G4541">
        <v>1</v>
      </c>
      <c r="H4541" t="s">
        <v>22</v>
      </c>
      <c r="I4541" t="s">
        <v>25</v>
      </c>
      <c r="J4541" t="s">
        <v>22</v>
      </c>
      <c r="K4541" t="s">
        <v>23</v>
      </c>
      <c r="L4541" t="s">
        <v>22</v>
      </c>
      <c r="M4541" t="s">
        <v>23</v>
      </c>
      <c r="N4541" t="s">
        <v>22</v>
      </c>
      <c r="O4541" t="s">
        <v>22</v>
      </c>
      <c r="P4541" t="s">
        <v>45</v>
      </c>
      <c r="Q4541">
        <v>1</v>
      </c>
      <c r="R4541" t="s">
        <v>27</v>
      </c>
      <c r="S4541">
        <v>79.7</v>
      </c>
      <c r="T4541">
        <v>5293.4</v>
      </c>
      <c r="U4541">
        <v>1</v>
      </c>
    </row>
    <row r="4542" spans="1:21" x14ac:dyDescent="0.25">
      <c r="A4542" t="s">
        <v>4574</v>
      </c>
      <c r="B4542">
        <v>1</v>
      </c>
      <c r="C4542">
        <v>0</v>
      </c>
      <c r="D4542">
        <v>0</v>
      </c>
      <c r="E4542">
        <v>0</v>
      </c>
      <c r="F4542">
        <v>1</v>
      </c>
      <c r="G4542">
        <v>1</v>
      </c>
      <c r="H4542" t="s">
        <v>23</v>
      </c>
      <c r="I4542" t="s">
        <v>23</v>
      </c>
      <c r="J4542" t="s">
        <v>44</v>
      </c>
      <c r="K4542" t="s">
        <v>44</v>
      </c>
      <c r="L4542" t="s">
        <v>44</v>
      </c>
      <c r="M4542" t="s">
        <v>44</v>
      </c>
      <c r="N4542" t="s">
        <v>44</v>
      </c>
      <c r="O4542" t="s">
        <v>44</v>
      </c>
      <c r="P4542" t="s">
        <v>26</v>
      </c>
      <c r="Q4542">
        <v>0</v>
      </c>
      <c r="R4542" t="s">
        <v>33</v>
      </c>
      <c r="S4542">
        <v>20.95</v>
      </c>
      <c r="T4542">
        <v>20.95</v>
      </c>
      <c r="U4542">
        <v>0</v>
      </c>
    </row>
    <row r="4543" spans="1:21" x14ac:dyDescent="0.25">
      <c r="A4543" t="s">
        <v>4575</v>
      </c>
      <c r="B4543">
        <v>0</v>
      </c>
      <c r="C4543">
        <v>1</v>
      </c>
      <c r="D4543">
        <v>0</v>
      </c>
      <c r="E4543">
        <v>0</v>
      </c>
      <c r="F4543">
        <v>1</v>
      </c>
      <c r="G4543">
        <v>1</v>
      </c>
      <c r="H4543" t="s">
        <v>22</v>
      </c>
      <c r="I4543" t="s">
        <v>25</v>
      </c>
      <c r="J4543" t="s">
        <v>23</v>
      </c>
      <c r="K4543" t="s">
        <v>23</v>
      </c>
      <c r="L4543" t="s">
        <v>23</v>
      </c>
      <c r="M4543" t="s">
        <v>23</v>
      </c>
      <c r="N4543" t="s">
        <v>23</v>
      </c>
      <c r="O4543" t="s">
        <v>23</v>
      </c>
      <c r="P4543" t="s">
        <v>26</v>
      </c>
      <c r="Q4543">
        <v>0</v>
      </c>
      <c r="R4543" t="s">
        <v>30</v>
      </c>
      <c r="S4543">
        <v>50.55</v>
      </c>
      <c r="T4543">
        <v>50.55</v>
      </c>
      <c r="U4543">
        <v>1</v>
      </c>
    </row>
    <row r="4544" spans="1:21" x14ac:dyDescent="0.25">
      <c r="A4544" t="s">
        <v>4576</v>
      </c>
      <c r="B4544">
        <v>0</v>
      </c>
      <c r="C4544">
        <v>1</v>
      </c>
      <c r="D4544">
        <v>1</v>
      </c>
      <c r="E4544">
        <v>0</v>
      </c>
      <c r="F4544">
        <v>32</v>
      </c>
      <c r="G4544">
        <v>1</v>
      </c>
      <c r="H4544" t="s">
        <v>22</v>
      </c>
      <c r="I4544" t="s">
        <v>35</v>
      </c>
      <c r="J4544" t="s">
        <v>23</v>
      </c>
      <c r="K4544" t="s">
        <v>23</v>
      </c>
      <c r="L4544" t="s">
        <v>22</v>
      </c>
      <c r="M4544" t="s">
        <v>23</v>
      </c>
      <c r="N4544" t="s">
        <v>23</v>
      </c>
      <c r="O4544" t="s">
        <v>23</v>
      </c>
      <c r="P4544" t="s">
        <v>26</v>
      </c>
      <c r="Q4544">
        <v>0</v>
      </c>
      <c r="R4544" t="s">
        <v>30</v>
      </c>
      <c r="S4544">
        <v>79.3</v>
      </c>
      <c r="T4544">
        <v>2570</v>
      </c>
      <c r="U4544">
        <v>0</v>
      </c>
    </row>
    <row r="4545" spans="1:21" x14ac:dyDescent="0.25">
      <c r="A4545" t="s">
        <v>4577</v>
      </c>
      <c r="B4545">
        <v>1</v>
      </c>
      <c r="C4545">
        <v>0</v>
      </c>
      <c r="D4545">
        <v>1</v>
      </c>
      <c r="E4545">
        <v>1</v>
      </c>
      <c r="F4545">
        <v>41</v>
      </c>
      <c r="G4545">
        <v>1</v>
      </c>
      <c r="H4545" t="s">
        <v>23</v>
      </c>
      <c r="I4545" t="s">
        <v>23</v>
      </c>
      <c r="J4545" t="s">
        <v>44</v>
      </c>
      <c r="K4545" t="s">
        <v>44</v>
      </c>
      <c r="L4545" t="s">
        <v>44</v>
      </c>
      <c r="M4545" t="s">
        <v>44</v>
      </c>
      <c r="N4545" t="s">
        <v>44</v>
      </c>
      <c r="O4545" t="s">
        <v>44</v>
      </c>
      <c r="P4545" t="s">
        <v>29</v>
      </c>
      <c r="Q4545">
        <v>0</v>
      </c>
      <c r="R4545" t="s">
        <v>33</v>
      </c>
      <c r="S4545">
        <v>19.5</v>
      </c>
      <c r="T4545">
        <v>798.2</v>
      </c>
      <c r="U4545">
        <v>0</v>
      </c>
    </row>
    <row r="4546" spans="1:21" x14ac:dyDescent="0.25">
      <c r="A4546" t="s">
        <v>4578</v>
      </c>
      <c r="B4546">
        <v>1</v>
      </c>
      <c r="C4546">
        <v>0</v>
      </c>
      <c r="D4546">
        <v>1</v>
      </c>
      <c r="E4546">
        <v>0</v>
      </c>
      <c r="F4546">
        <v>1</v>
      </c>
      <c r="G4546">
        <v>1</v>
      </c>
      <c r="H4546" t="s">
        <v>23</v>
      </c>
      <c r="I4546" t="s">
        <v>35</v>
      </c>
      <c r="J4546" t="s">
        <v>23</v>
      </c>
      <c r="K4546" t="s">
        <v>23</v>
      </c>
      <c r="L4546" t="s">
        <v>23</v>
      </c>
      <c r="M4546" t="s">
        <v>23</v>
      </c>
      <c r="N4546" t="s">
        <v>22</v>
      </c>
      <c r="O4546" t="s">
        <v>23</v>
      </c>
      <c r="P4546" t="s">
        <v>26</v>
      </c>
      <c r="Q4546">
        <v>1</v>
      </c>
      <c r="R4546" t="s">
        <v>27</v>
      </c>
      <c r="S4546">
        <v>80.55</v>
      </c>
      <c r="T4546">
        <v>80.55</v>
      </c>
      <c r="U4546">
        <v>1</v>
      </c>
    </row>
    <row r="4547" spans="1:21" x14ac:dyDescent="0.25">
      <c r="A4547" t="s">
        <v>4579</v>
      </c>
      <c r="B4547">
        <v>0</v>
      </c>
      <c r="C4547">
        <v>0</v>
      </c>
      <c r="D4547">
        <v>0</v>
      </c>
      <c r="E4547">
        <v>0</v>
      </c>
      <c r="F4547">
        <v>1</v>
      </c>
      <c r="G4547">
        <v>1</v>
      </c>
      <c r="H4547" t="s">
        <v>23</v>
      </c>
      <c r="I4547" t="s">
        <v>25</v>
      </c>
      <c r="J4547" t="s">
        <v>23</v>
      </c>
      <c r="K4547" t="s">
        <v>23</v>
      </c>
      <c r="L4547" t="s">
        <v>23</v>
      </c>
      <c r="M4547" t="s">
        <v>23</v>
      </c>
      <c r="N4547" t="s">
        <v>23</v>
      </c>
      <c r="O4547" t="s">
        <v>23</v>
      </c>
      <c r="P4547" t="s">
        <v>26</v>
      </c>
      <c r="Q4547">
        <v>0</v>
      </c>
      <c r="R4547" t="s">
        <v>33</v>
      </c>
      <c r="S4547">
        <v>44.15</v>
      </c>
      <c r="T4547">
        <v>44.15</v>
      </c>
      <c r="U4547">
        <v>0</v>
      </c>
    </row>
    <row r="4548" spans="1:21" x14ac:dyDescent="0.25">
      <c r="A4548" t="s">
        <v>4580</v>
      </c>
      <c r="B4548">
        <v>0</v>
      </c>
      <c r="C4548">
        <v>0</v>
      </c>
      <c r="D4548">
        <v>1</v>
      </c>
      <c r="E4548">
        <v>1</v>
      </c>
      <c r="F4548">
        <v>12</v>
      </c>
      <c r="G4548">
        <v>1</v>
      </c>
      <c r="H4548" t="s">
        <v>22</v>
      </c>
      <c r="I4548" t="s">
        <v>35</v>
      </c>
      <c r="J4548" t="s">
        <v>23</v>
      </c>
      <c r="K4548" t="s">
        <v>22</v>
      </c>
      <c r="L4548" t="s">
        <v>22</v>
      </c>
      <c r="M4548" t="s">
        <v>23</v>
      </c>
      <c r="N4548" t="s">
        <v>23</v>
      </c>
      <c r="O4548" t="s">
        <v>23</v>
      </c>
      <c r="P4548" t="s">
        <v>26</v>
      </c>
      <c r="Q4548">
        <v>1</v>
      </c>
      <c r="R4548" t="s">
        <v>27</v>
      </c>
      <c r="S4548">
        <v>84.5</v>
      </c>
      <c r="T4548">
        <v>916.9</v>
      </c>
      <c r="U4548">
        <v>1</v>
      </c>
    </row>
    <row r="4549" spans="1:21" x14ac:dyDescent="0.25">
      <c r="A4549" t="s">
        <v>4581</v>
      </c>
      <c r="B4549">
        <v>1</v>
      </c>
      <c r="C4549">
        <v>0</v>
      </c>
      <c r="D4549">
        <v>1</v>
      </c>
      <c r="E4549">
        <v>1</v>
      </c>
      <c r="F4549">
        <v>62</v>
      </c>
      <c r="G4549">
        <v>1</v>
      </c>
      <c r="H4549" t="s">
        <v>22</v>
      </c>
      <c r="I4549" t="s">
        <v>35</v>
      </c>
      <c r="J4549" t="s">
        <v>22</v>
      </c>
      <c r="K4549" t="s">
        <v>22</v>
      </c>
      <c r="L4549" t="s">
        <v>23</v>
      </c>
      <c r="M4549" t="s">
        <v>23</v>
      </c>
      <c r="N4549" t="s">
        <v>22</v>
      </c>
      <c r="O4549" t="s">
        <v>22</v>
      </c>
      <c r="P4549" t="s">
        <v>26</v>
      </c>
      <c r="Q4549">
        <v>1</v>
      </c>
      <c r="R4549" t="s">
        <v>27</v>
      </c>
      <c r="S4549">
        <v>105.5</v>
      </c>
      <c r="T4549">
        <v>6487.2</v>
      </c>
      <c r="U4549">
        <v>0</v>
      </c>
    </row>
    <row r="4550" spans="1:21" x14ac:dyDescent="0.25">
      <c r="A4550" t="s">
        <v>4582</v>
      </c>
      <c r="B4550">
        <v>0</v>
      </c>
      <c r="C4550">
        <v>0</v>
      </c>
      <c r="D4550">
        <v>0</v>
      </c>
      <c r="E4550">
        <v>0</v>
      </c>
      <c r="F4550">
        <v>22</v>
      </c>
      <c r="G4550">
        <v>1</v>
      </c>
      <c r="H4550" t="s">
        <v>23</v>
      </c>
      <c r="I4550" t="s">
        <v>35</v>
      </c>
      <c r="J4550" t="s">
        <v>23</v>
      </c>
      <c r="K4550" t="s">
        <v>22</v>
      </c>
      <c r="L4550" t="s">
        <v>23</v>
      </c>
      <c r="M4550" t="s">
        <v>23</v>
      </c>
      <c r="N4550" t="s">
        <v>23</v>
      </c>
      <c r="O4550" t="s">
        <v>22</v>
      </c>
      <c r="P4550" t="s">
        <v>26</v>
      </c>
      <c r="Q4550">
        <v>1</v>
      </c>
      <c r="R4550" t="s">
        <v>30</v>
      </c>
      <c r="S4550">
        <v>84.3</v>
      </c>
      <c r="T4550">
        <v>1855.65</v>
      </c>
      <c r="U4550">
        <v>1</v>
      </c>
    </row>
    <row r="4551" spans="1:21" x14ac:dyDescent="0.25">
      <c r="A4551" t="s">
        <v>4583</v>
      </c>
      <c r="B4551">
        <v>0</v>
      </c>
      <c r="C4551">
        <v>0</v>
      </c>
      <c r="D4551">
        <v>0</v>
      </c>
      <c r="E4551">
        <v>1</v>
      </c>
      <c r="F4551">
        <v>17</v>
      </c>
      <c r="G4551">
        <v>1</v>
      </c>
      <c r="H4551" t="s">
        <v>22</v>
      </c>
      <c r="I4551" t="s">
        <v>35</v>
      </c>
      <c r="J4551" t="s">
        <v>23</v>
      </c>
      <c r="K4551" t="s">
        <v>22</v>
      </c>
      <c r="L4551" t="s">
        <v>22</v>
      </c>
      <c r="M4551" t="s">
        <v>22</v>
      </c>
      <c r="N4551" t="s">
        <v>23</v>
      </c>
      <c r="O4551" t="s">
        <v>23</v>
      </c>
      <c r="P4551" t="s">
        <v>26</v>
      </c>
      <c r="Q4551">
        <v>1</v>
      </c>
      <c r="R4551" t="s">
        <v>38</v>
      </c>
      <c r="S4551">
        <v>92.7</v>
      </c>
      <c r="T4551">
        <v>1556.85</v>
      </c>
      <c r="U4551">
        <v>0</v>
      </c>
    </row>
    <row r="4552" spans="1:21" x14ac:dyDescent="0.25">
      <c r="A4552" t="s">
        <v>4584</v>
      </c>
      <c r="B4552">
        <v>0</v>
      </c>
      <c r="C4552">
        <v>0</v>
      </c>
      <c r="D4552">
        <v>1</v>
      </c>
      <c r="E4552">
        <v>1</v>
      </c>
      <c r="F4552">
        <v>72</v>
      </c>
      <c r="G4552">
        <v>1</v>
      </c>
      <c r="H4552" t="s">
        <v>22</v>
      </c>
      <c r="I4552" t="s">
        <v>23</v>
      </c>
      <c r="J4552" t="s">
        <v>44</v>
      </c>
      <c r="K4552" t="s">
        <v>44</v>
      </c>
      <c r="L4552" t="s">
        <v>44</v>
      </c>
      <c r="M4552" t="s">
        <v>44</v>
      </c>
      <c r="N4552" t="s">
        <v>44</v>
      </c>
      <c r="O4552" t="s">
        <v>44</v>
      </c>
      <c r="P4552" t="s">
        <v>45</v>
      </c>
      <c r="Q4552">
        <v>1</v>
      </c>
      <c r="R4552" t="s">
        <v>33</v>
      </c>
      <c r="S4552">
        <v>26.25</v>
      </c>
      <c r="T4552">
        <v>1988.05</v>
      </c>
      <c r="U4552">
        <v>0</v>
      </c>
    </row>
    <row r="4553" spans="1:21" x14ac:dyDescent="0.25">
      <c r="A4553" t="s">
        <v>4585</v>
      </c>
      <c r="B4553">
        <v>1</v>
      </c>
      <c r="C4553">
        <v>0</v>
      </c>
      <c r="D4553">
        <v>1</v>
      </c>
      <c r="E4553">
        <v>1</v>
      </c>
      <c r="F4553">
        <v>56</v>
      </c>
      <c r="G4553">
        <v>1</v>
      </c>
      <c r="H4553" t="s">
        <v>22</v>
      </c>
      <c r="I4553" t="s">
        <v>35</v>
      </c>
      <c r="J4553" t="s">
        <v>23</v>
      </c>
      <c r="K4553" t="s">
        <v>22</v>
      </c>
      <c r="L4553" t="s">
        <v>23</v>
      </c>
      <c r="M4553" t="s">
        <v>22</v>
      </c>
      <c r="N4553" t="s">
        <v>22</v>
      </c>
      <c r="O4553" t="s">
        <v>23</v>
      </c>
      <c r="P4553" t="s">
        <v>26</v>
      </c>
      <c r="Q4553">
        <v>1</v>
      </c>
      <c r="R4553" t="s">
        <v>38</v>
      </c>
      <c r="S4553">
        <v>96.95</v>
      </c>
      <c r="T4553">
        <v>5432.2</v>
      </c>
      <c r="U4553">
        <v>0</v>
      </c>
    </row>
    <row r="4554" spans="1:21" x14ac:dyDescent="0.25">
      <c r="A4554" t="s">
        <v>4586</v>
      </c>
      <c r="B4554">
        <v>0</v>
      </c>
      <c r="C4554">
        <v>0</v>
      </c>
      <c r="D4554">
        <v>0</v>
      </c>
      <c r="E4554">
        <v>0</v>
      </c>
      <c r="F4554">
        <v>9</v>
      </c>
      <c r="G4554">
        <v>1</v>
      </c>
      <c r="H4554" t="s">
        <v>23</v>
      </c>
      <c r="I4554" t="s">
        <v>23</v>
      </c>
      <c r="J4554" t="s">
        <v>44</v>
      </c>
      <c r="K4554" t="s">
        <v>44</v>
      </c>
      <c r="L4554" t="s">
        <v>44</v>
      </c>
      <c r="M4554" t="s">
        <v>44</v>
      </c>
      <c r="N4554" t="s">
        <v>44</v>
      </c>
      <c r="O4554" t="s">
        <v>44</v>
      </c>
      <c r="P4554" t="s">
        <v>26</v>
      </c>
      <c r="Q4554">
        <v>1</v>
      </c>
      <c r="R4554" t="s">
        <v>38</v>
      </c>
      <c r="S4554">
        <v>20.45</v>
      </c>
      <c r="T4554">
        <v>147.55000000000001</v>
      </c>
      <c r="U4554">
        <v>0</v>
      </c>
    </row>
    <row r="4555" spans="1:21" x14ac:dyDescent="0.25">
      <c r="A4555" t="s">
        <v>4587</v>
      </c>
      <c r="B4555">
        <v>1</v>
      </c>
      <c r="C4555">
        <v>0</v>
      </c>
      <c r="D4555">
        <v>1</v>
      </c>
      <c r="E4555">
        <v>0</v>
      </c>
      <c r="F4555">
        <v>72</v>
      </c>
      <c r="G4555">
        <v>1</v>
      </c>
      <c r="H4555" t="s">
        <v>22</v>
      </c>
      <c r="I4555" t="s">
        <v>35</v>
      </c>
      <c r="J4555" t="s">
        <v>22</v>
      </c>
      <c r="K4555" t="s">
        <v>22</v>
      </c>
      <c r="L4555" t="s">
        <v>22</v>
      </c>
      <c r="M4555" t="s">
        <v>22</v>
      </c>
      <c r="N4555" t="s">
        <v>22</v>
      </c>
      <c r="O4555" t="s">
        <v>22</v>
      </c>
      <c r="P4555" t="s">
        <v>45</v>
      </c>
      <c r="Q4555">
        <v>1</v>
      </c>
      <c r="R4555" t="s">
        <v>33</v>
      </c>
      <c r="S4555">
        <v>115.8</v>
      </c>
      <c r="T4555">
        <v>8424.9</v>
      </c>
      <c r="U4555">
        <v>0</v>
      </c>
    </row>
    <row r="4556" spans="1:21" x14ac:dyDescent="0.25">
      <c r="A4556" t="s">
        <v>4588</v>
      </c>
      <c r="B4556">
        <v>1</v>
      </c>
      <c r="C4556">
        <v>0</v>
      </c>
      <c r="D4556">
        <v>0</v>
      </c>
      <c r="E4556">
        <v>0</v>
      </c>
      <c r="F4556">
        <v>20</v>
      </c>
      <c r="G4556">
        <v>1</v>
      </c>
      <c r="H4556" t="s">
        <v>23</v>
      </c>
      <c r="I4556" t="s">
        <v>35</v>
      </c>
      <c r="J4556" t="s">
        <v>22</v>
      </c>
      <c r="K4556" t="s">
        <v>22</v>
      </c>
      <c r="L4556" t="s">
        <v>22</v>
      </c>
      <c r="M4556" t="s">
        <v>22</v>
      </c>
      <c r="N4556" t="s">
        <v>22</v>
      </c>
      <c r="O4556" t="s">
        <v>22</v>
      </c>
      <c r="P4556" t="s">
        <v>26</v>
      </c>
      <c r="Q4556">
        <v>1</v>
      </c>
      <c r="R4556" t="s">
        <v>33</v>
      </c>
      <c r="S4556">
        <v>108.2</v>
      </c>
      <c r="T4556">
        <v>2203.6999999999998</v>
      </c>
      <c r="U4556">
        <v>0</v>
      </c>
    </row>
    <row r="4557" spans="1:21" x14ac:dyDescent="0.25">
      <c r="A4557" t="s">
        <v>4589</v>
      </c>
      <c r="B4557">
        <v>1</v>
      </c>
      <c r="C4557">
        <v>0</v>
      </c>
      <c r="D4557">
        <v>1</v>
      </c>
      <c r="E4557">
        <v>1</v>
      </c>
      <c r="F4557">
        <v>19</v>
      </c>
      <c r="G4557">
        <v>1</v>
      </c>
      <c r="H4557" t="s">
        <v>23</v>
      </c>
      <c r="I4557" t="s">
        <v>23</v>
      </c>
      <c r="J4557" t="s">
        <v>44</v>
      </c>
      <c r="K4557" t="s">
        <v>44</v>
      </c>
      <c r="L4557" t="s">
        <v>44</v>
      </c>
      <c r="M4557" t="s">
        <v>44</v>
      </c>
      <c r="N4557" t="s">
        <v>44</v>
      </c>
      <c r="O4557" t="s">
        <v>44</v>
      </c>
      <c r="P4557" t="s">
        <v>45</v>
      </c>
      <c r="Q4557">
        <v>0</v>
      </c>
      <c r="R4557" t="s">
        <v>30</v>
      </c>
      <c r="S4557">
        <v>20.2</v>
      </c>
      <c r="T4557">
        <v>387.4</v>
      </c>
      <c r="U4557">
        <v>0</v>
      </c>
    </row>
    <row r="4558" spans="1:21" x14ac:dyDescent="0.25">
      <c r="A4558" t="s">
        <v>4590</v>
      </c>
      <c r="B4558">
        <v>1</v>
      </c>
      <c r="C4558">
        <v>0</v>
      </c>
      <c r="D4558">
        <v>0</v>
      </c>
      <c r="E4558">
        <v>0</v>
      </c>
      <c r="F4558">
        <v>2</v>
      </c>
      <c r="G4558">
        <v>1</v>
      </c>
      <c r="H4558" t="s">
        <v>23</v>
      </c>
      <c r="I4558" t="s">
        <v>35</v>
      </c>
      <c r="J4558" t="s">
        <v>23</v>
      </c>
      <c r="K4558" t="s">
        <v>23</v>
      </c>
      <c r="L4558" t="s">
        <v>23</v>
      </c>
      <c r="M4558" t="s">
        <v>23</v>
      </c>
      <c r="N4558" t="s">
        <v>23</v>
      </c>
      <c r="O4558" t="s">
        <v>23</v>
      </c>
      <c r="P4558" t="s">
        <v>26</v>
      </c>
      <c r="Q4558">
        <v>1</v>
      </c>
      <c r="R4558" t="s">
        <v>27</v>
      </c>
      <c r="S4558">
        <v>67.75</v>
      </c>
      <c r="T4558">
        <v>116.65</v>
      </c>
      <c r="U4558">
        <v>1</v>
      </c>
    </row>
    <row r="4559" spans="1:21" x14ac:dyDescent="0.25">
      <c r="A4559" t="s">
        <v>4591</v>
      </c>
      <c r="B4559">
        <v>1</v>
      </c>
      <c r="C4559">
        <v>0</v>
      </c>
      <c r="D4559">
        <v>0</v>
      </c>
      <c r="E4559">
        <v>0</v>
      </c>
      <c r="F4559">
        <v>53</v>
      </c>
      <c r="G4559">
        <v>0</v>
      </c>
      <c r="H4559" t="s">
        <v>24</v>
      </c>
      <c r="I4559" t="s">
        <v>25</v>
      </c>
      <c r="J4559" t="s">
        <v>23</v>
      </c>
      <c r="K4559" t="s">
        <v>23</v>
      </c>
      <c r="L4559" t="s">
        <v>22</v>
      </c>
      <c r="M4559" t="s">
        <v>22</v>
      </c>
      <c r="N4559" t="s">
        <v>22</v>
      </c>
      <c r="O4559" t="s">
        <v>22</v>
      </c>
      <c r="P4559" t="s">
        <v>29</v>
      </c>
      <c r="Q4559">
        <v>0</v>
      </c>
      <c r="R4559" t="s">
        <v>38</v>
      </c>
      <c r="S4559">
        <v>54.9</v>
      </c>
      <c r="T4559">
        <v>3045.75</v>
      </c>
      <c r="U4559">
        <v>0</v>
      </c>
    </row>
    <row r="4560" spans="1:21" x14ac:dyDescent="0.25">
      <c r="A4560" t="s">
        <v>4592</v>
      </c>
      <c r="B4560">
        <v>0</v>
      </c>
      <c r="C4560">
        <v>1</v>
      </c>
      <c r="D4560">
        <v>0</v>
      </c>
      <c r="E4560">
        <v>0</v>
      </c>
      <c r="F4560">
        <v>27</v>
      </c>
      <c r="G4560">
        <v>1</v>
      </c>
      <c r="H4560" t="s">
        <v>22</v>
      </c>
      <c r="I4560" t="s">
        <v>35</v>
      </c>
      <c r="J4560" t="s">
        <v>23</v>
      </c>
      <c r="K4560" t="s">
        <v>23</v>
      </c>
      <c r="L4560" t="s">
        <v>23</v>
      </c>
      <c r="M4560" t="s">
        <v>23</v>
      </c>
      <c r="N4560" t="s">
        <v>23</v>
      </c>
      <c r="O4560" t="s">
        <v>22</v>
      </c>
      <c r="P4560" t="s">
        <v>26</v>
      </c>
      <c r="Q4560">
        <v>1</v>
      </c>
      <c r="R4560" t="s">
        <v>27</v>
      </c>
      <c r="S4560">
        <v>85.25</v>
      </c>
      <c r="T4560">
        <v>2287.25</v>
      </c>
      <c r="U4560">
        <v>1</v>
      </c>
    </row>
    <row r="4561" spans="1:21" x14ac:dyDescent="0.25">
      <c r="A4561" t="s">
        <v>4593</v>
      </c>
      <c r="B4561">
        <v>1</v>
      </c>
      <c r="C4561">
        <v>0</v>
      </c>
      <c r="D4561">
        <v>0</v>
      </c>
      <c r="E4561">
        <v>0</v>
      </c>
      <c r="F4561">
        <v>6</v>
      </c>
      <c r="G4561">
        <v>1</v>
      </c>
      <c r="H4561" t="s">
        <v>23</v>
      </c>
      <c r="I4561" t="s">
        <v>23</v>
      </c>
      <c r="J4561" t="s">
        <v>44</v>
      </c>
      <c r="K4561" t="s">
        <v>44</v>
      </c>
      <c r="L4561" t="s">
        <v>44</v>
      </c>
      <c r="M4561" t="s">
        <v>44</v>
      </c>
      <c r="N4561" t="s">
        <v>44</v>
      </c>
      <c r="O4561" t="s">
        <v>44</v>
      </c>
      <c r="P4561" t="s">
        <v>26</v>
      </c>
      <c r="Q4561">
        <v>0</v>
      </c>
      <c r="R4561" t="s">
        <v>33</v>
      </c>
      <c r="S4561">
        <v>20.149999999999999</v>
      </c>
      <c r="T4561">
        <v>130.5</v>
      </c>
      <c r="U4561">
        <v>0</v>
      </c>
    </row>
    <row r="4562" spans="1:21" x14ac:dyDescent="0.25">
      <c r="A4562" t="s">
        <v>4594</v>
      </c>
      <c r="B4562">
        <v>1</v>
      </c>
      <c r="C4562">
        <v>0</v>
      </c>
      <c r="D4562">
        <v>1</v>
      </c>
      <c r="E4562">
        <v>1</v>
      </c>
      <c r="F4562">
        <v>9</v>
      </c>
      <c r="G4562">
        <v>1</v>
      </c>
      <c r="H4562" t="s">
        <v>22</v>
      </c>
      <c r="I4562" t="s">
        <v>35</v>
      </c>
      <c r="J4562" t="s">
        <v>23</v>
      </c>
      <c r="K4562" t="s">
        <v>23</v>
      </c>
      <c r="L4562" t="s">
        <v>22</v>
      </c>
      <c r="M4562" t="s">
        <v>23</v>
      </c>
      <c r="N4562" t="s">
        <v>22</v>
      </c>
      <c r="O4562" t="s">
        <v>23</v>
      </c>
      <c r="P4562" t="s">
        <v>29</v>
      </c>
      <c r="Q4562">
        <v>1</v>
      </c>
      <c r="R4562" t="s">
        <v>27</v>
      </c>
      <c r="S4562">
        <v>90.35</v>
      </c>
      <c r="T4562">
        <v>767.9</v>
      </c>
      <c r="U4562">
        <v>0</v>
      </c>
    </row>
    <row r="4563" spans="1:21" x14ac:dyDescent="0.25">
      <c r="A4563" t="s">
        <v>4595</v>
      </c>
      <c r="B4563">
        <v>0</v>
      </c>
      <c r="C4563">
        <v>0</v>
      </c>
      <c r="D4563">
        <v>1</v>
      </c>
      <c r="E4563">
        <v>1</v>
      </c>
      <c r="F4563">
        <v>8</v>
      </c>
      <c r="G4563">
        <v>1</v>
      </c>
      <c r="H4563" t="s">
        <v>22</v>
      </c>
      <c r="I4563" t="s">
        <v>25</v>
      </c>
      <c r="J4563" t="s">
        <v>23</v>
      </c>
      <c r="K4563" t="s">
        <v>22</v>
      </c>
      <c r="L4563" t="s">
        <v>23</v>
      </c>
      <c r="M4563" t="s">
        <v>23</v>
      </c>
      <c r="N4563" t="s">
        <v>23</v>
      </c>
      <c r="O4563" t="s">
        <v>23</v>
      </c>
      <c r="P4563" t="s">
        <v>26</v>
      </c>
      <c r="Q4563">
        <v>0</v>
      </c>
      <c r="R4563" t="s">
        <v>27</v>
      </c>
      <c r="S4563">
        <v>55.75</v>
      </c>
      <c r="T4563">
        <v>446.8</v>
      </c>
      <c r="U4563">
        <v>0</v>
      </c>
    </row>
    <row r="4564" spans="1:21" x14ac:dyDescent="0.25">
      <c r="A4564" t="s">
        <v>4596</v>
      </c>
      <c r="B4564">
        <v>0</v>
      </c>
      <c r="C4564">
        <v>0</v>
      </c>
      <c r="D4564">
        <v>1</v>
      </c>
      <c r="E4564">
        <v>1</v>
      </c>
      <c r="F4564">
        <v>71</v>
      </c>
      <c r="G4564">
        <v>1</v>
      </c>
      <c r="H4564" t="s">
        <v>22</v>
      </c>
      <c r="I4564" t="s">
        <v>35</v>
      </c>
      <c r="J4564" t="s">
        <v>22</v>
      </c>
      <c r="K4564" t="s">
        <v>22</v>
      </c>
      <c r="L4564" t="s">
        <v>22</v>
      </c>
      <c r="M4564" t="s">
        <v>22</v>
      </c>
      <c r="N4564" t="s">
        <v>22</v>
      </c>
      <c r="O4564" t="s">
        <v>22</v>
      </c>
      <c r="P4564" t="s">
        <v>45</v>
      </c>
      <c r="Q4564">
        <v>0</v>
      </c>
      <c r="R4564" t="s">
        <v>33</v>
      </c>
      <c r="S4564">
        <v>114.6</v>
      </c>
      <c r="T4564">
        <v>8100.25</v>
      </c>
      <c r="U4564">
        <v>0</v>
      </c>
    </row>
    <row r="4565" spans="1:21" x14ac:dyDescent="0.25">
      <c r="A4565" t="s">
        <v>4597</v>
      </c>
      <c r="B4565">
        <v>0</v>
      </c>
      <c r="C4565">
        <v>0</v>
      </c>
      <c r="D4565">
        <v>0</v>
      </c>
      <c r="E4565">
        <v>0</v>
      </c>
      <c r="F4565">
        <v>10</v>
      </c>
      <c r="G4565">
        <v>1</v>
      </c>
      <c r="H4565" t="s">
        <v>22</v>
      </c>
      <c r="I4565" t="s">
        <v>35</v>
      </c>
      <c r="J4565" t="s">
        <v>23</v>
      </c>
      <c r="K4565" t="s">
        <v>22</v>
      </c>
      <c r="L4565" t="s">
        <v>23</v>
      </c>
      <c r="M4565" t="s">
        <v>23</v>
      </c>
      <c r="N4565" t="s">
        <v>23</v>
      </c>
      <c r="O4565" t="s">
        <v>23</v>
      </c>
      <c r="P4565" t="s">
        <v>26</v>
      </c>
      <c r="Q4565">
        <v>1</v>
      </c>
      <c r="R4565" t="s">
        <v>33</v>
      </c>
      <c r="S4565">
        <v>80.05</v>
      </c>
      <c r="T4565">
        <v>830.7</v>
      </c>
      <c r="U4565">
        <v>1</v>
      </c>
    </row>
    <row r="4566" spans="1:21" x14ac:dyDescent="0.25">
      <c r="A4566" t="s">
        <v>4598</v>
      </c>
      <c r="B4566">
        <v>1</v>
      </c>
      <c r="C4566">
        <v>0</v>
      </c>
      <c r="D4566">
        <v>0</v>
      </c>
      <c r="E4566">
        <v>0</v>
      </c>
      <c r="F4566">
        <v>1</v>
      </c>
      <c r="G4566">
        <v>1</v>
      </c>
      <c r="H4566" t="s">
        <v>23</v>
      </c>
      <c r="I4566" t="s">
        <v>23</v>
      </c>
      <c r="J4566" t="s">
        <v>44</v>
      </c>
      <c r="K4566" t="s">
        <v>44</v>
      </c>
      <c r="L4566" t="s">
        <v>44</v>
      </c>
      <c r="M4566" t="s">
        <v>44</v>
      </c>
      <c r="N4566" t="s">
        <v>44</v>
      </c>
      <c r="O4566" t="s">
        <v>44</v>
      </c>
      <c r="P4566" t="s">
        <v>26</v>
      </c>
      <c r="Q4566">
        <v>0</v>
      </c>
      <c r="R4566" t="s">
        <v>30</v>
      </c>
      <c r="S4566">
        <v>20</v>
      </c>
      <c r="T4566">
        <v>20</v>
      </c>
      <c r="U4566">
        <v>1</v>
      </c>
    </row>
    <row r="4567" spans="1:21" x14ac:dyDescent="0.25">
      <c r="A4567" t="s">
        <v>4599</v>
      </c>
      <c r="B4567">
        <v>0</v>
      </c>
      <c r="C4567">
        <v>0</v>
      </c>
      <c r="D4567">
        <v>1</v>
      </c>
      <c r="E4567">
        <v>0</v>
      </c>
      <c r="F4567">
        <v>71</v>
      </c>
      <c r="G4567">
        <v>0</v>
      </c>
      <c r="H4567" t="s">
        <v>24</v>
      </c>
      <c r="I4567" t="s">
        <v>25</v>
      </c>
      <c r="J4567" t="s">
        <v>22</v>
      </c>
      <c r="K4567" t="s">
        <v>22</v>
      </c>
      <c r="L4567" t="s">
        <v>22</v>
      </c>
      <c r="M4567" t="s">
        <v>22</v>
      </c>
      <c r="N4567" t="s">
        <v>22</v>
      </c>
      <c r="O4567" t="s">
        <v>22</v>
      </c>
      <c r="P4567" t="s">
        <v>29</v>
      </c>
      <c r="Q4567">
        <v>0</v>
      </c>
      <c r="R4567" t="s">
        <v>33</v>
      </c>
      <c r="S4567">
        <v>66.8</v>
      </c>
      <c r="T4567">
        <v>4689.1499999999996</v>
      </c>
      <c r="U4567">
        <v>0</v>
      </c>
    </row>
    <row r="4568" spans="1:21" x14ac:dyDescent="0.25">
      <c r="A4568" t="s">
        <v>4600</v>
      </c>
      <c r="B4568">
        <v>1</v>
      </c>
      <c r="C4568">
        <v>0</v>
      </c>
      <c r="D4568">
        <v>1</v>
      </c>
      <c r="E4568">
        <v>0</v>
      </c>
      <c r="F4568">
        <v>68</v>
      </c>
      <c r="G4568">
        <v>1</v>
      </c>
      <c r="H4568" t="s">
        <v>23</v>
      </c>
      <c r="I4568" t="s">
        <v>35</v>
      </c>
      <c r="J4568" t="s">
        <v>23</v>
      </c>
      <c r="K4568" t="s">
        <v>22</v>
      </c>
      <c r="L4568" t="s">
        <v>23</v>
      </c>
      <c r="M4568" t="s">
        <v>22</v>
      </c>
      <c r="N4568" t="s">
        <v>22</v>
      </c>
      <c r="O4568" t="s">
        <v>22</v>
      </c>
      <c r="P4568" t="s">
        <v>29</v>
      </c>
      <c r="Q4568">
        <v>1</v>
      </c>
      <c r="R4568" t="s">
        <v>27</v>
      </c>
      <c r="S4568">
        <v>100.3</v>
      </c>
      <c r="T4568">
        <v>6754.35</v>
      </c>
      <c r="U4568">
        <v>0</v>
      </c>
    </row>
    <row r="4569" spans="1:21" x14ac:dyDescent="0.25">
      <c r="A4569" t="s">
        <v>4601</v>
      </c>
      <c r="B4569">
        <v>1</v>
      </c>
      <c r="C4569">
        <v>0</v>
      </c>
      <c r="D4569">
        <v>0</v>
      </c>
      <c r="E4569">
        <v>0</v>
      </c>
      <c r="F4569">
        <v>34</v>
      </c>
      <c r="G4569">
        <v>1</v>
      </c>
      <c r="H4569" t="s">
        <v>22</v>
      </c>
      <c r="I4569" t="s">
        <v>35</v>
      </c>
      <c r="J4569" t="s">
        <v>23</v>
      </c>
      <c r="K4569" t="s">
        <v>22</v>
      </c>
      <c r="L4569" t="s">
        <v>23</v>
      </c>
      <c r="M4569" t="s">
        <v>22</v>
      </c>
      <c r="N4569" t="s">
        <v>22</v>
      </c>
      <c r="O4569" t="s">
        <v>22</v>
      </c>
      <c r="P4569" t="s">
        <v>26</v>
      </c>
      <c r="Q4569">
        <v>1</v>
      </c>
      <c r="R4569" t="s">
        <v>27</v>
      </c>
      <c r="S4569">
        <v>105.35</v>
      </c>
      <c r="T4569">
        <v>3540.65</v>
      </c>
      <c r="U4569">
        <v>0</v>
      </c>
    </row>
    <row r="4570" spans="1:21" x14ac:dyDescent="0.25">
      <c r="A4570" t="s">
        <v>4602</v>
      </c>
      <c r="B4570">
        <v>1</v>
      </c>
      <c r="C4570">
        <v>0</v>
      </c>
      <c r="D4570">
        <v>0</v>
      </c>
      <c r="E4570">
        <v>0</v>
      </c>
      <c r="F4570">
        <v>26</v>
      </c>
      <c r="G4570">
        <v>1</v>
      </c>
      <c r="H4570" t="s">
        <v>23</v>
      </c>
      <c r="I4570" t="s">
        <v>35</v>
      </c>
      <c r="J4570" t="s">
        <v>23</v>
      </c>
      <c r="K4570" t="s">
        <v>22</v>
      </c>
      <c r="L4570" t="s">
        <v>22</v>
      </c>
      <c r="M4570" t="s">
        <v>22</v>
      </c>
      <c r="N4570" t="s">
        <v>23</v>
      </c>
      <c r="O4570" t="s">
        <v>23</v>
      </c>
      <c r="P4570" t="s">
        <v>29</v>
      </c>
      <c r="Q4570">
        <v>1</v>
      </c>
      <c r="R4570" t="s">
        <v>27</v>
      </c>
      <c r="S4570">
        <v>85.2</v>
      </c>
      <c r="T4570">
        <v>2184.6</v>
      </c>
      <c r="U4570">
        <v>0</v>
      </c>
    </row>
    <row r="4571" spans="1:21" x14ac:dyDescent="0.25">
      <c r="A4571" t="s">
        <v>4603</v>
      </c>
      <c r="B4571">
        <v>0</v>
      </c>
      <c r="C4571">
        <v>0</v>
      </c>
      <c r="D4571">
        <v>0</v>
      </c>
      <c r="E4571">
        <v>0</v>
      </c>
      <c r="F4571">
        <v>22</v>
      </c>
      <c r="G4571">
        <v>1</v>
      </c>
      <c r="H4571" t="s">
        <v>23</v>
      </c>
      <c r="I4571" t="s">
        <v>25</v>
      </c>
      <c r="J4571" t="s">
        <v>22</v>
      </c>
      <c r="K4571" t="s">
        <v>23</v>
      </c>
      <c r="L4571" t="s">
        <v>23</v>
      </c>
      <c r="M4571" t="s">
        <v>23</v>
      </c>
      <c r="N4571" t="s">
        <v>23</v>
      </c>
      <c r="O4571" t="s">
        <v>23</v>
      </c>
      <c r="P4571" t="s">
        <v>26</v>
      </c>
      <c r="Q4571">
        <v>1</v>
      </c>
      <c r="R4571" t="s">
        <v>38</v>
      </c>
      <c r="S4571">
        <v>48.8</v>
      </c>
      <c r="T4571">
        <v>1054.5999999999999</v>
      </c>
      <c r="U4571">
        <v>1</v>
      </c>
    </row>
    <row r="4572" spans="1:21" x14ac:dyDescent="0.25">
      <c r="A4572" t="s">
        <v>4604</v>
      </c>
      <c r="B4572">
        <v>1</v>
      </c>
      <c r="C4572">
        <v>0</v>
      </c>
      <c r="D4572">
        <v>0</v>
      </c>
      <c r="E4572">
        <v>0</v>
      </c>
      <c r="F4572">
        <v>7</v>
      </c>
      <c r="G4572">
        <v>1</v>
      </c>
      <c r="H4572" t="s">
        <v>23</v>
      </c>
      <c r="I4572" t="s">
        <v>23</v>
      </c>
      <c r="J4572" t="s">
        <v>44</v>
      </c>
      <c r="K4572" t="s">
        <v>44</v>
      </c>
      <c r="L4572" t="s">
        <v>44</v>
      </c>
      <c r="M4572" t="s">
        <v>44</v>
      </c>
      <c r="N4572" t="s">
        <v>44</v>
      </c>
      <c r="O4572" t="s">
        <v>44</v>
      </c>
      <c r="P4572" t="s">
        <v>26</v>
      </c>
      <c r="Q4572">
        <v>1</v>
      </c>
      <c r="R4572" t="s">
        <v>30</v>
      </c>
      <c r="S4572">
        <v>18.95</v>
      </c>
      <c r="T4572">
        <v>130.55000000000001</v>
      </c>
      <c r="U4572">
        <v>0</v>
      </c>
    </row>
    <row r="4573" spans="1:21" x14ac:dyDescent="0.25">
      <c r="A4573" t="s">
        <v>4605</v>
      </c>
      <c r="B4573">
        <v>0</v>
      </c>
      <c r="C4573">
        <v>0</v>
      </c>
      <c r="D4573">
        <v>1</v>
      </c>
      <c r="E4573">
        <v>0</v>
      </c>
      <c r="F4573">
        <v>20</v>
      </c>
      <c r="G4573">
        <v>1</v>
      </c>
      <c r="H4573" t="s">
        <v>23</v>
      </c>
      <c r="I4573" t="s">
        <v>35</v>
      </c>
      <c r="J4573" t="s">
        <v>23</v>
      </c>
      <c r="K4573" t="s">
        <v>23</v>
      </c>
      <c r="L4573" t="s">
        <v>23</v>
      </c>
      <c r="M4573" t="s">
        <v>23</v>
      </c>
      <c r="N4573" t="s">
        <v>23</v>
      </c>
      <c r="O4573" t="s">
        <v>23</v>
      </c>
      <c r="P4573" t="s">
        <v>26</v>
      </c>
      <c r="Q4573">
        <v>1</v>
      </c>
      <c r="R4573" t="s">
        <v>33</v>
      </c>
      <c r="S4573">
        <v>69.8</v>
      </c>
      <c r="T4573">
        <v>1540.35</v>
      </c>
      <c r="U4573">
        <v>0</v>
      </c>
    </row>
    <row r="4574" spans="1:21" x14ac:dyDescent="0.25">
      <c r="A4574" t="s">
        <v>4606</v>
      </c>
      <c r="B4574">
        <v>0</v>
      </c>
      <c r="C4574">
        <v>0</v>
      </c>
      <c r="D4574">
        <v>1</v>
      </c>
      <c r="E4574">
        <v>0</v>
      </c>
      <c r="F4574">
        <v>60</v>
      </c>
      <c r="G4574">
        <v>1</v>
      </c>
      <c r="H4574" t="s">
        <v>22</v>
      </c>
      <c r="I4574" t="s">
        <v>35</v>
      </c>
      <c r="J4574" t="s">
        <v>23</v>
      </c>
      <c r="K4574" t="s">
        <v>22</v>
      </c>
      <c r="L4574" t="s">
        <v>22</v>
      </c>
      <c r="M4574" t="s">
        <v>23</v>
      </c>
      <c r="N4574" t="s">
        <v>22</v>
      </c>
      <c r="O4574" t="s">
        <v>22</v>
      </c>
      <c r="P4574" t="s">
        <v>26</v>
      </c>
      <c r="Q4574">
        <v>1</v>
      </c>
      <c r="R4574" t="s">
        <v>27</v>
      </c>
      <c r="S4574">
        <v>106.15</v>
      </c>
      <c r="T4574">
        <v>6411.25</v>
      </c>
      <c r="U4574">
        <v>0</v>
      </c>
    </row>
    <row r="4575" spans="1:21" x14ac:dyDescent="0.25">
      <c r="A4575" t="s">
        <v>4607</v>
      </c>
      <c r="B4575">
        <v>1</v>
      </c>
      <c r="C4575">
        <v>0</v>
      </c>
      <c r="D4575">
        <v>1</v>
      </c>
      <c r="E4575">
        <v>1</v>
      </c>
      <c r="F4575">
        <v>72</v>
      </c>
      <c r="G4575">
        <v>1</v>
      </c>
      <c r="H4575" t="s">
        <v>23</v>
      </c>
      <c r="I4575" t="s">
        <v>23</v>
      </c>
      <c r="J4575" t="s">
        <v>44</v>
      </c>
      <c r="K4575" t="s">
        <v>44</v>
      </c>
      <c r="L4575" t="s">
        <v>44</v>
      </c>
      <c r="M4575" t="s">
        <v>44</v>
      </c>
      <c r="N4575" t="s">
        <v>44</v>
      </c>
      <c r="O4575" t="s">
        <v>44</v>
      </c>
      <c r="P4575" t="s">
        <v>45</v>
      </c>
      <c r="Q4575">
        <v>0</v>
      </c>
      <c r="R4575" t="s">
        <v>27</v>
      </c>
      <c r="S4575">
        <v>20.55</v>
      </c>
      <c r="T4575">
        <v>1432.55</v>
      </c>
      <c r="U4575">
        <v>0</v>
      </c>
    </row>
    <row r="4576" spans="1:21" x14ac:dyDescent="0.25">
      <c r="A4576" t="s">
        <v>4608</v>
      </c>
      <c r="B4576">
        <v>0</v>
      </c>
      <c r="C4576">
        <v>1</v>
      </c>
      <c r="D4576">
        <v>1</v>
      </c>
      <c r="E4576">
        <v>0</v>
      </c>
      <c r="F4576">
        <v>72</v>
      </c>
      <c r="G4576">
        <v>1</v>
      </c>
      <c r="H4576" t="s">
        <v>22</v>
      </c>
      <c r="I4576" t="s">
        <v>35</v>
      </c>
      <c r="J4576" t="s">
        <v>23</v>
      </c>
      <c r="K4576" t="s">
        <v>22</v>
      </c>
      <c r="L4576" t="s">
        <v>22</v>
      </c>
      <c r="M4576" t="s">
        <v>23</v>
      </c>
      <c r="N4576" t="s">
        <v>22</v>
      </c>
      <c r="O4576" t="s">
        <v>22</v>
      </c>
      <c r="P4576" t="s">
        <v>29</v>
      </c>
      <c r="Q4576">
        <v>1</v>
      </c>
      <c r="R4576" t="s">
        <v>38</v>
      </c>
      <c r="S4576">
        <v>105.75</v>
      </c>
      <c r="T4576">
        <v>7629.85</v>
      </c>
      <c r="U4576">
        <v>0</v>
      </c>
    </row>
    <row r="4577" spans="1:21" x14ac:dyDescent="0.25">
      <c r="A4577" t="s">
        <v>4609</v>
      </c>
      <c r="B4577">
        <v>1</v>
      </c>
      <c r="C4577">
        <v>0</v>
      </c>
      <c r="D4577">
        <v>0</v>
      </c>
      <c r="E4577">
        <v>0</v>
      </c>
      <c r="F4577">
        <v>4</v>
      </c>
      <c r="G4577">
        <v>1</v>
      </c>
      <c r="H4577" t="s">
        <v>22</v>
      </c>
      <c r="I4577" t="s">
        <v>23</v>
      </c>
      <c r="J4577" t="s">
        <v>44</v>
      </c>
      <c r="K4577" t="s">
        <v>44</v>
      </c>
      <c r="L4577" t="s">
        <v>44</v>
      </c>
      <c r="M4577" t="s">
        <v>44</v>
      </c>
      <c r="N4577" t="s">
        <v>44</v>
      </c>
      <c r="O4577" t="s">
        <v>44</v>
      </c>
      <c r="P4577" t="s">
        <v>26</v>
      </c>
      <c r="Q4577">
        <v>0</v>
      </c>
      <c r="R4577" t="s">
        <v>30</v>
      </c>
      <c r="S4577">
        <v>25.25</v>
      </c>
      <c r="T4577">
        <v>101.9</v>
      </c>
      <c r="U4577">
        <v>0</v>
      </c>
    </row>
    <row r="4578" spans="1:21" x14ac:dyDescent="0.25">
      <c r="A4578" t="s">
        <v>4610</v>
      </c>
      <c r="B4578">
        <v>1</v>
      </c>
      <c r="C4578">
        <v>0</v>
      </c>
      <c r="D4578">
        <v>1</v>
      </c>
      <c r="E4578">
        <v>1</v>
      </c>
      <c r="F4578">
        <v>16</v>
      </c>
      <c r="G4578">
        <v>1</v>
      </c>
      <c r="H4578" t="s">
        <v>23</v>
      </c>
      <c r="I4578" t="s">
        <v>23</v>
      </c>
      <c r="J4578" t="s">
        <v>44</v>
      </c>
      <c r="K4578" t="s">
        <v>44</v>
      </c>
      <c r="L4578" t="s">
        <v>44</v>
      </c>
      <c r="M4578" t="s">
        <v>44</v>
      </c>
      <c r="N4578" t="s">
        <v>44</v>
      </c>
      <c r="O4578" t="s">
        <v>44</v>
      </c>
      <c r="P4578" t="s">
        <v>26</v>
      </c>
      <c r="Q4578">
        <v>0</v>
      </c>
      <c r="R4578" t="s">
        <v>27</v>
      </c>
      <c r="S4578">
        <v>19.75</v>
      </c>
      <c r="T4578">
        <v>313.39999999999998</v>
      </c>
      <c r="U4578">
        <v>0</v>
      </c>
    </row>
    <row r="4579" spans="1:21" x14ac:dyDescent="0.25">
      <c r="A4579" t="s">
        <v>4611</v>
      </c>
      <c r="B4579">
        <v>0</v>
      </c>
      <c r="C4579">
        <v>1</v>
      </c>
      <c r="D4579">
        <v>1</v>
      </c>
      <c r="E4579">
        <v>0</v>
      </c>
      <c r="F4579">
        <v>62</v>
      </c>
      <c r="G4579">
        <v>1</v>
      </c>
      <c r="H4579" t="s">
        <v>22</v>
      </c>
      <c r="I4579" t="s">
        <v>35</v>
      </c>
      <c r="J4579" t="s">
        <v>22</v>
      </c>
      <c r="K4579" t="s">
        <v>23</v>
      </c>
      <c r="L4579" t="s">
        <v>22</v>
      </c>
      <c r="M4579" t="s">
        <v>23</v>
      </c>
      <c r="N4579" t="s">
        <v>22</v>
      </c>
      <c r="O4579" t="s">
        <v>22</v>
      </c>
      <c r="P4579" t="s">
        <v>29</v>
      </c>
      <c r="Q4579">
        <v>1</v>
      </c>
      <c r="R4579" t="s">
        <v>27</v>
      </c>
      <c r="S4579">
        <v>104.85</v>
      </c>
      <c r="T4579">
        <v>6312.9</v>
      </c>
      <c r="U4579">
        <v>0</v>
      </c>
    </row>
    <row r="4580" spans="1:21" x14ac:dyDescent="0.25">
      <c r="A4580" t="s">
        <v>4612</v>
      </c>
      <c r="B4580">
        <v>0</v>
      </c>
      <c r="C4580">
        <v>0</v>
      </c>
      <c r="D4580">
        <v>0</v>
      </c>
      <c r="E4580">
        <v>0</v>
      </c>
      <c r="F4580">
        <v>10</v>
      </c>
      <c r="G4580">
        <v>1</v>
      </c>
      <c r="H4580" t="s">
        <v>23</v>
      </c>
      <c r="I4580" t="s">
        <v>25</v>
      </c>
      <c r="J4580" t="s">
        <v>23</v>
      </c>
      <c r="K4580" t="s">
        <v>23</v>
      </c>
      <c r="L4580" t="s">
        <v>23</v>
      </c>
      <c r="M4580" t="s">
        <v>22</v>
      </c>
      <c r="N4580" t="s">
        <v>23</v>
      </c>
      <c r="O4580" t="s">
        <v>22</v>
      </c>
      <c r="P4580" t="s">
        <v>26</v>
      </c>
      <c r="Q4580">
        <v>1</v>
      </c>
      <c r="R4580" t="s">
        <v>30</v>
      </c>
      <c r="S4580">
        <v>60.95</v>
      </c>
      <c r="T4580">
        <v>629.54999999999995</v>
      </c>
      <c r="U4580">
        <v>0</v>
      </c>
    </row>
    <row r="4581" spans="1:21" x14ac:dyDescent="0.25">
      <c r="A4581" t="s">
        <v>4613</v>
      </c>
      <c r="B4581">
        <v>1</v>
      </c>
      <c r="C4581">
        <v>0</v>
      </c>
      <c r="D4581">
        <v>0</v>
      </c>
      <c r="E4581">
        <v>0</v>
      </c>
      <c r="F4581">
        <v>31</v>
      </c>
      <c r="G4581">
        <v>1</v>
      </c>
      <c r="H4581" t="s">
        <v>22</v>
      </c>
      <c r="I4581" t="s">
        <v>35</v>
      </c>
      <c r="J4581" t="s">
        <v>23</v>
      </c>
      <c r="K4581" t="s">
        <v>22</v>
      </c>
      <c r="L4581" t="s">
        <v>23</v>
      </c>
      <c r="M4581" t="s">
        <v>23</v>
      </c>
      <c r="N4581" t="s">
        <v>23</v>
      </c>
      <c r="O4581" t="s">
        <v>23</v>
      </c>
      <c r="P4581" t="s">
        <v>26</v>
      </c>
      <c r="Q4581">
        <v>1</v>
      </c>
      <c r="R4581" t="s">
        <v>27</v>
      </c>
      <c r="S4581">
        <v>81.150000000000006</v>
      </c>
      <c r="T4581">
        <v>2640.55</v>
      </c>
      <c r="U4581">
        <v>0</v>
      </c>
    </row>
    <row r="4582" spans="1:21" x14ac:dyDescent="0.25">
      <c r="A4582" t="s">
        <v>4614</v>
      </c>
      <c r="B4582">
        <v>0</v>
      </c>
      <c r="C4582">
        <v>0</v>
      </c>
      <c r="D4582">
        <v>1</v>
      </c>
      <c r="E4582">
        <v>0</v>
      </c>
      <c r="F4582">
        <v>71</v>
      </c>
      <c r="G4582">
        <v>1</v>
      </c>
      <c r="H4582" t="s">
        <v>23</v>
      </c>
      <c r="I4582" t="s">
        <v>23</v>
      </c>
      <c r="J4582" t="s">
        <v>44</v>
      </c>
      <c r="K4582" t="s">
        <v>44</v>
      </c>
      <c r="L4582" t="s">
        <v>44</v>
      </c>
      <c r="M4582" t="s">
        <v>44</v>
      </c>
      <c r="N4582" t="s">
        <v>44</v>
      </c>
      <c r="O4582" t="s">
        <v>44</v>
      </c>
      <c r="P4582" t="s">
        <v>45</v>
      </c>
      <c r="Q4582">
        <v>0</v>
      </c>
      <c r="R4582" t="s">
        <v>38</v>
      </c>
      <c r="S4582">
        <v>19.100000000000001</v>
      </c>
      <c r="T4582">
        <v>1372.45</v>
      </c>
      <c r="U4582">
        <v>0</v>
      </c>
    </row>
    <row r="4583" spans="1:21" x14ac:dyDescent="0.25">
      <c r="A4583" t="s">
        <v>4615</v>
      </c>
      <c r="B4583">
        <v>1</v>
      </c>
      <c r="C4583">
        <v>0</v>
      </c>
      <c r="D4583">
        <v>0</v>
      </c>
      <c r="E4583">
        <v>0</v>
      </c>
      <c r="F4583">
        <v>58</v>
      </c>
      <c r="G4583">
        <v>1</v>
      </c>
      <c r="H4583" t="s">
        <v>23</v>
      </c>
      <c r="I4583" t="s">
        <v>23</v>
      </c>
      <c r="J4583" t="s">
        <v>44</v>
      </c>
      <c r="K4583" t="s">
        <v>44</v>
      </c>
      <c r="L4583" t="s">
        <v>44</v>
      </c>
      <c r="M4583" t="s">
        <v>44</v>
      </c>
      <c r="N4583" t="s">
        <v>44</v>
      </c>
      <c r="O4583" t="s">
        <v>44</v>
      </c>
      <c r="P4583" t="s">
        <v>45</v>
      </c>
      <c r="Q4583">
        <v>0</v>
      </c>
      <c r="R4583" t="s">
        <v>30</v>
      </c>
      <c r="S4583">
        <v>20.8</v>
      </c>
      <c r="T4583">
        <v>1212.25</v>
      </c>
      <c r="U4583">
        <v>0</v>
      </c>
    </row>
    <row r="4584" spans="1:21" x14ac:dyDescent="0.25">
      <c r="A4584" t="s">
        <v>4616</v>
      </c>
      <c r="B4584">
        <v>1</v>
      </c>
      <c r="C4584">
        <v>0</v>
      </c>
      <c r="D4584">
        <v>1</v>
      </c>
      <c r="E4584">
        <v>1</v>
      </c>
      <c r="F4584">
        <v>70</v>
      </c>
      <c r="G4584">
        <v>1</v>
      </c>
      <c r="H4584" t="s">
        <v>22</v>
      </c>
      <c r="I4584" t="s">
        <v>25</v>
      </c>
      <c r="J4584" t="s">
        <v>22</v>
      </c>
      <c r="K4584" t="s">
        <v>22</v>
      </c>
      <c r="L4584" t="s">
        <v>22</v>
      </c>
      <c r="M4584" t="s">
        <v>22</v>
      </c>
      <c r="N4584" t="s">
        <v>22</v>
      </c>
      <c r="O4584" t="s">
        <v>22</v>
      </c>
      <c r="P4584" t="s">
        <v>45</v>
      </c>
      <c r="Q4584">
        <v>1</v>
      </c>
      <c r="R4584" t="s">
        <v>38</v>
      </c>
      <c r="S4584">
        <v>90.15</v>
      </c>
      <c r="T4584">
        <v>6237.05</v>
      </c>
      <c r="U4584">
        <v>0</v>
      </c>
    </row>
    <row r="4585" spans="1:21" x14ac:dyDescent="0.25">
      <c r="A4585" t="s">
        <v>4617</v>
      </c>
      <c r="B4585">
        <v>0</v>
      </c>
      <c r="C4585">
        <v>0</v>
      </c>
      <c r="D4585">
        <v>1</v>
      </c>
      <c r="E4585">
        <v>0</v>
      </c>
      <c r="F4585">
        <v>71</v>
      </c>
      <c r="G4585">
        <v>1</v>
      </c>
      <c r="H4585" t="s">
        <v>22</v>
      </c>
      <c r="I4585" t="s">
        <v>25</v>
      </c>
      <c r="J4585" t="s">
        <v>22</v>
      </c>
      <c r="K4585" t="s">
        <v>22</v>
      </c>
      <c r="L4585" t="s">
        <v>22</v>
      </c>
      <c r="M4585" t="s">
        <v>22</v>
      </c>
      <c r="N4585" t="s">
        <v>22</v>
      </c>
      <c r="O4585" t="s">
        <v>22</v>
      </c>
      <c r="P4585" t="s">
        <v>45</v>
      </c>
      <c r="Q4585">
        <v>0</v>
      </c>
      <c r="R4585" t="s">
        <v>27</v>
      </c>
      <c r="S4585">
        <v>90.1</v>
      </c>
      <c r="T4585">
        <v>6310.9</v>
      </c>
      <c r="U4585">
        <v>0</v>
      </c>
    </row>
    <row r="4586" spans="1:21" x14ac:dyDescent="0.25">
      <c r="A4586" t="s">
        <v>4618</v>
      </c>
      <c r="B4586">
        <v>1</v>
      </c>
      <c r="C4586">
        <v>1</v>
      </c>
      <c r="D4586">
        <v>0</v>
      </c>
      <c r="E4586">
        <v>0</v>
      </c>
      <c r="F4586">
        <v>69</v>
      </c>
      <c r="G4586">
        <v>1</v>
      </c>
      <c r="H4586" t="s">
        <v>22</v>
      </c>
      <c r="I4586" t="s">
        <v>25</v>
      </c>
      <c r="J4586" t="s">
        <v>22</v>
      </c>
      <c r="K4586" t="s">
        <v>23</v>
      </c>
      <c r="L4586" t="s">
        <v>22</v>
      </c>
      <c r="M4586" t="s">
        <v>22</v>
      </c>
      <c r="N4586" t="s">
        <v>23</v>
      </c>
      <c r="O4586" t="s">
        <v>22</v>
      </c>
      <c r="P4586" t="s">
        <v>45</v>
      </c>
      <c r="Q4586">
        <v>0</v>
      </c>
      <c r="R4586" t="s">
        <v>38</v>
      </c>
      <c r="S4586">
        <v>74.099999999999994</v>
      </c>
      <c r="T4586">
        <v>5031</v>
      </c>
      <c r="U4586">
        <v>0</v>
      </c>
    </row>
    <row r="4587" spans="1:21" x14ac:dyDescent="0.25">
      <c r="A4587" t="s">
        <v>4619</v>
      </c>
      <c r="B4587">
        <v>0</v>
      </c>
      <c r="C4587">
        <v>1</v>
      </c>
      <c r="D4587">
        <v>0</v>
      </c>
      <c r="E4587">
        <v>0</v>
      </c>
      <c r="F4587">
        <v>1</v>
      </c>
      <c r="G4587">
        <v>1</v>
      </c>
      <c r="H4587" t="s">
        <v>22</v>
      </c>
      <c r="I4587" t="s">
        <v>35</v>
      </c>
      <c r="J4587" t="s">
        <v>23</v>
      </c>
      <c r="K4587" t="s">
        <v>23</v>
      </c>
      <c r="L4587" t="s">
        <v>23</v>
      </c>
      <c r="M4587" t="s">
        <v>23</v>
      </c>
      <c r="N4587" t="s">
        <v>23</v>
      </c>
      <c r="O4587" t="s">
        <v>22</v>
      </c>
      <c r="P4587" t="s">
        <v>26</v>
      </c>
      <c r="Q4587">
        <v>1</v>
      </c>
      <c r="R4587" t="s">
        <v>27</v>
      </c>
      <c r="S4587">
        <v>85.05</v>
      </c>
      <c r="T4587">
        <v>85.05</v>
      </c>
      <c r="U4587">
        <v>1</v>
      </c>
    </row>
    <row r="4588" spans="1:21" x14ac:dyDescent="0.25">
      <c r="A4588" t="s">
        <v>4620</v>
      </c>
      <c r="B4588">
        <v>0</v>
      </c>
      <c r="C4588">
        <v>0</v>
      </c>
      <c r="D4588">
        <v>1</v>
      </c>
      <c r="E4588">
        <v>1</v>
      </c>
      <c r="F4588">
        <v>72</v>
      </c>
      <c r="G4588">
        <v>1</v>
      </c>
      <c r="H4588" t="s">
        <v>22</v>
      </c>
      <c r="I4588" t="s">
        <v>35</v>
      </c>
      <c r="J4588" t="s">
        <v>22</v>
      </c>
      <c r="K4588" t="s">
        <v>22</v>
      </c>
      <c r="L4588" t="s">
        <v>22</v>
      </c>
      <c r="M4588" t="s">
        <v>22</v>
      </c>
      <c r="N4588" t="s">
        <v>22</v>
      </c>
      <c r="O4588" t="s">
        <v>22</v>
      </c>
      <c r="P4588" t="s">
        <v>45</v>
      </c>
      <c r="Q4588">
        <v>1</v>
      </c>
      <c r="R4588" t="s">
        <v>33</v>
      </c>
      <c r="S4588">
        <v>118.75</v>
      </c>
      <c r="T4588">
        <v>8672.4500000000007</v>
      </c>
      <c r="U4588">
        <v>0</v>
      </c>
    </row>
    <row r="4589" spans="1:21" x14ac:dyDescent="0.25">
      <c r="A4589" t="s">
        <v>4621</v>
      </c>
      <c r="B4589">
        <v>0</v>
      </c>
      <c r="C4589">
        <v>0</v>
      </c>
      <c r="D4589">
        <v>1</v>
      </c>
      <c r="E4589">
        <v>0</v>
      </c>
      <c r="F4589">
        <v>26</v>
      </c>
      <c r="G4589">
        <v>1</v>
      </c>
      <c r="H4589" t="s">
        <v>23</v>
      </c>
      <c r="I4589" t="s">
        <v>35</v>
      </c>
      <c r="J4589" t="s">
        <v>23</v>
      </c>
      <c r="K4589" t="s">
        <v>23</v>
      </c>
      <c r="L4589" t="s">
        <v>23</v>
      </c>
      <c r="M4589" t="s">
        <v>22</v>
      </c>
      <c r="N4589" t="s">
        <v>23</v>
      </c>
      <c r="O4589" t="s">
        <v>22</v>
      </c>
      <c r="P4589" t="s">
        <v>26</v>
      </c>
      <c r="Q4589">
        <v>0</v>
      </c>
      <c r="R4589" t="s">
        <v>38</v>
      </c>
      <c r="S4589">
        <v>85.9</v>
      </c>
      <c r="T4589">
        <v>2196.4499999999998</v>
      </c>
      <c r="U4589">
        <v>0</v>
      </c>
    </row>
    <row r="4590" spans="1:21" x14ac:dyDescent="0.25">
      <c r="A4590" t="s">
        <v>4622</v>
      </c>
      <c r="B4590">
        <v>0</v>
      </c>
      <c r="C4590">
        <v>0</v>
      </c>
      <c r="D4590">
        <v>1</v>
      </c>
      <c r="E4590">
        <v>0</v>
      </c>
      <c r="F4590">
        <v>33</v>
      </c>
      <c r="G4590">
        <v>1</v>
      </c>
      <c r="H4590" t="s">
        <v>22</v>
      </c>
      <c r="I4590" t="s">
        <v>35</v>
      </c>
      <c r="J4590" t="s">
        <v>23</v>
      </c>
      <c r="K4590" t="s">
        <v>23</v>
      </c>
      <c r="L4590" t="s">
        <v>22</v>
      </c>
      <c r="M4590" t="s">
        <v>22</v>
      </c>
      <c r="N4590" t="s">
        <v>23</v>
      </c>
      <c r="O4590" t="s">
        <v>22</v>
      </c>
      <c r="P4590" t="s">
        <v>26</v>
      </c>
      <c r="Q4590">
        <v>1</v>
      </c>
      <c r="R4590" t="s">
        <v>38</v>
      </c>
      <c r="S4590">
        <v>95</v>
      </c>
      <c r="T4590">
        <v>3008.15</v>
      </c>
      <c r="U4590">
        <v>0</v>
      </c>
    </row>
    <row r="4591" spans="1:21" x14ac:dyDescent="0.25">
      <c r="A4591" t="s">
        <v>4623</v>
      </c>
      <c r="B4591">
        <v>0</v>
      </c>
      <c r="C4591">
        <v>0</v>
      </c>
      <c r="D4591">
        <v>1</v>
      </c>
      <c r="E4591">
        <v>1</v>
      </c>
      <c r="F4591">
        <v>10</v>
      </c>
      <c r="G4591">
        <v>1</v>
      </c>
      <c r="H4591" t="s">
        <v>23</v>
      </c>
      <c r="I4591" t="s">
        <v>23</v>
      </c>
      <c r="J4591" t="s">
        <v>44</v>
      </c>
      <c r="K4591" t="s">
        <v>44</v>
      </c>
      <c r="L4591" t="s">
        <v>44</v>
      </c>
      <c r="M4591" t="s">
        <v>44</v>
      </c>
      <c r="N4591" t="s">
        <v>44</v>
      </c>
      <c r="O4591" t="s">
        <v>44</v>
      </c>
      <c r="P4591" t="s">
        <v>45</v>
      </c>
      <c r="Q4591">
        <v>0</v>
      </c>
      <c r="R4591" t="s">
        <v>30</v>
      </c>
      <c r="S4591">
        <v>20.149999999999999</v>
      </c>
      <c r="T4591">
        <v>220.8</v>
      </c>
      <c r="U4591">
        <v>0</v>
      </c>
    </row>
    <row r="4592" spans="1:21" x14ac:dyDescent="0.25">
      <c r="A4592" t="s">
        <v>4624</v>
      </c>
      <c r="B4592">
        <v>0</v>
      </c>
      <c r="C4592">
        <v>1</v>
      </c>
      <c r="D4592">
        <v>0</v>
      </c>
      <c r="E4592">
        <v>0</v>
      </c>
      <c r="F4592">
        <v>57</v>
      </c>
      <c r="G4592">
        <v>1</v>
      </c>
      <c r="H4592" t="s">
        <v>22</v>
      </c>
      <c r="I4592" t="s">
        <v>35</v>
      </c>
      <c r="J4592" t="s">
        <v>22</v>
      </c>
      <c r="K4592" t="s">
        <v>23</v>
      </c>
      <c r="L4592" t="s">
        <v>22</v>
      </c>
      <c r="M4592" t="s">
        <v>22</v>
      </c>
      <c r="N4592" t="s">
        <v>23</v>
      </c>
      <c r="O4592" t="s">
        <v>22</v>
      </c>
      <c r="P4592" t="s">
        <v>45</v>
      </c>
      <c r="Q4592">
        <v>0</v>
      </c>
      <c r="R4592" t="s">
        <v>38</v>
      </c>
      <c r="S4592">
        <v>101.3</v>
      </c>
      <c r="T4592">
        <v>5779.6</v>
      </c>
      <c r="U4592">
        <v>0</v>
      </c>
    </row>
    <row r="4593" spans="1:21" x14ac:dyDescent="0.25">
      <c r="A4593" t="s">
        <v>4625</v>
      </c>
      <c r="B4593">
        <v>0</v>
      </c>
      <c r="C4593">
        <v>0</v>
      </c>
      <c r="D4593">
        <v>0</v>
      </c>
      <c r="E4593">
        <v>0</v>
      </c>
      <c r="F4593">
        <v>10</v>
      </c>
      <c r="G4593">
        <v>1</v>
      </c>
      <c r="H4593" t="s">
        <v>23</v>
      </c>
      <c r="I4593" t="s">
        <v>23</v>
      </c>
      <c r="J4593" t="s">
        <v>44</v>
      </c>
      <c r="K4593" t="s">
        <v>44</v>
      </c>
      <c r="L4593" t="s">
        <v>44</v>
      </c>
      <c r="M4593" t="s">
        <v>44</v>
      </c>
      <c r="N4593" t="s">
        <v>44</v>
      </c>
      <c r="O4593" t="s">
        <v>44</v>
      </c>
      <c r="P4593" t="s">
        <v>26</v>
      </c>
      <c r="Q4593">
        <v>1</v>
      </c>
      <c r="R4593" t="s">
        <v>27</v>
      </c>
      <c r="S4593">
        <v>21.2</v>
      </c>
      <c r="T4593">
        <v>222.65</v>
      </c>
      <c r="U4593">
        <v>0</v>
      </c>
    </row>
    <row r="4594" spans="1:21" x14ac:dyDescent="0.25">
      <c r="A4594" t="s">
        <v>4626</v>
      </c>
      <c r="B4594">
        <v>0</v>
      </c>
      <c r="C4594">
        <v>0</v>
      </c>
      <c r="D4594">
        <v>1</v>
      </c>
      <c r="E4594">
        <v>1</v>
      </c>
      <c r="F4594">
        <v>39</v>
      </c>
      <c r="G4594">
        <v>1</v>
      </c>
      <c r="H4594" t="s">
        <v>22</v>
      </c>
      <c r="I4594" t="s">
        <v>23</v>
      </c>
      <c r="J4594" t="s">
        <v>44</v>
      </c>
      <c r="K4594" t="s">
        <v>44</v>
      </c>
      <c r="L4594" t="s">
        <v>44</v>
      </c>
      <c r="M4594" t="s">
        <v>44</v>
      </c>
      <c r="N4594" t="s">
        <v>44</v>
      </c>
      <c r="O4594" t="s">
        <v>44</v>
      </c>
      <c r="P4594" t="s">
        <v>29</v>
      </c>
      <c r="Q4594">
        <v>1</v>
      </c>
      <c r="R4594" t="s">
        <v>30</v>
      </c>
      <c r="S4594">
        <v>24.2</v>
      </c>
      <c r="T4594">
        <v>914.6</v>
      </c>
      <c r="U4594">
        <v>0</v>
      </c>
    </row>
    <row r="4595" spans="1:21" x14ac:dyDescent="0.25">
      <c r="A4595" t="s">
        <v>4627</v>
      </c>
      <c r="B4595">
        <v>0</v>
      </c>
      <c r="C4595">
        <v>0</v>
      </c>
      <c r="D4595">
        <v>0</v>
      </c>
      <c r="E4595">
        <v>0</v>
      </c>
      <c r="F4595">
        <v>11</v>
      </c>
      <c r="G4595">
        <v>1</v>
      </c>
      <c r="H4595" t="s">
        <v>23</v>
      </c>
      <c r="I4595" t="s">
        <v>23</v>
      </c>
      <c r="J4595" t="s">
        <v>44</v>
      </c>
      <c r="K4595" t="s">
        <v>44</v>
      </c>
      <c r="L4595" t="s">
        <v>44</v>
      </c>
      <c r="M4595" t="s">
        <v>44</v>
      </c>
      <c r="N4595" t="s">
        <v>44</v>
      </c>
      <c r="O4595" t="s">
        <v>44</v>
      </c>
      <c r="P4595" t="s">
        <v>26</v>
      </c>
      <c r="Q4595">
        <v>0</v>
      </c>
      <c r="R4595" t="s">
        <v>33</v>
      </c>
      <c r="S4595">
        <v>20.3</v>
      </c>
      <c r="T4595">
        <v>246.3</v>
      </c>
      <c r="U4595">
        <v>0</v>
      </c>
    </row>
    <row r="4596" spans="1:21" x14ac:dyDescent="0.25">
      <c r="A4596" t="s">
        <v>4628</v>
      </c>
      <c r="B4596">
        <v>0</v>
      </c>
      <c r="C4596">
        <v>0</v>
      </c>
      <c r="D4596">
        <v>1</v>
      </c>
      <c r="E4596">
        <v>1</v>
      </c>
      <c r="F4596">
        <v>21</v>
      </c>
      <c r="G4596">
        <v>1</v>
      </c>
      <c r="H4596" t="s">
        <v>23</v>
      </c>
      <c r="I4596" t="s">
        <v>35</v>
      </c>
      <c r="J4596" t="s">
        <v>23</v>
      </c>
      <c r="K4596" t="s">
        <v>22</v>
      </c>
      <c r="L4596" t="s">
        <v>22</v>
      </c>
      <c r="M4596" t="s">
        <v>22</v>
      </c>
      <c r="N4596" t="s">
        <v>22</v>
      </c>
      <c r="O4596" t="s">
        <v>22</v>
      </c>
      <c r="P4596" t="s">
        <v>26</v>
      </c>
      <c r="Q4596">
        <v>1</v>
      </c>
      <c r="R4596" t="s">
        <v>27</v>
      </c>
      <c r="S4596">
        <v>102.8</v>
      </c>
      <c r="T4596">
        <v>2110.15</v>
      </c>
      <c r="U4596">
        <v>1</v>
      </c>
    </row>
    <row r="4597" spans="1:21" x14ac:dyDescent="0.25">
      <c r="A4597" t="s">
        <v>4629</v>
      </c>
      <c r="B4597">
        <v>0</v>
      </c>
      <c r="C4597">
        <v>0</v>
      </c>
      <c r="D4597">
        <v>1</v>
      </c>
      <c r="E4597">
        <v>1</v>
      </c>
      <c r="F4597">
        <v>68</v>
      </c>
      <c r="G4597">
        <v>1</v>
      </c>
      <c r="H4597" t="s">
        <v>22</v>
      </c>
      <c r="I4597" t="s">
        <v>25</v>
      </c>
      <c r="J4597" t="s">
        <v>23</v>
      </c>
      <c r="K4597" t="s">
        <v>22</v>
      </c>
      <c r="L4597" t="s">
        <v>22</v>
      </c>
      <c r="M4597" t="s">
        <v>22</v>
      </c>
      <c r="N4597" t="s">
        <v>22</v>
      </c>
      <c r="O4597" t="s">
        <v>22</v>
      </c>
      <c r="P4597" t="s">
        <v>45</v>
      </c>
      <c r="Q4597">
        <v>0</v>
      </c>
      <c r="R4597" t="s">
        <v>33</v>
      </c>
      <c r="S4597">
        <v>85.3</v>
      </c>
      <c r="T4597">
        <v>5560</v>
      </c>
      <c r="U4597">
        <v>0</v>
      </c>
    </row>
    <row r="4598" spans="1:21" x14ac:dyDescent="0.25">
      <c r="A4598" t="s">
        <v>4630</v>
      </c>
      <c r="B4598">
        <v>1</v>
      </c>
      <c r="C4598">
        <v>0</v>
      </c>
      <c r="D4598">
        <v>0</v>
      </c>
      <c r="E4598">
        <v>0</v>
      </c>
      <c r="F4598">
        <v>18</v>
      </c>
      <c r="G4598">
        <v>1</v>
      </c>
      <c r="H4598" t="s">
        <v>22</v>
      </c>
      <c r="I4598" t="s">
        <v>35</v>
      </c>
      <c r="J4598" t="s">
        <v>23</v>
      </c>
      <c r="K4598" t="s">
        <v>23</v>
      </c>
      <c r="L4598" t="s">
        <v>22</v>
      </c>
      <c r="M4598" t="s">
        <v>23</v>
      </c>
      <c r="N4598" t="s">
        <v>22</v>
      </c>
      <c r="O4598" t="s">
        <v>23</v>
      </c>
      <c r="P4598" t="s">
        <v>29</v>
      </c>
      <c r="Q4598">
        <v>1</v>
      </c>
      <c r="R4598" t="s">
        <v>38</v>
      </c>
      <c r="S4598">
        <v>89.6</v>
      </c>
      <c r="T4598">
        <v>1633</v>
      </c>
      <c r="U4598">
        <v>0</v>
      </c>
    </row>
    <row r="4599" spans="1:21" x14ac:dyDescent="0.25">
      <c r="A4599" t="s">
        <v>4631</v>
      </c>
      <c r="B4599">
        <v>0</v>
      </c>
      <c r="C4599">
        <v>0</v>
      </c>
      <c r="D4599">
        <v>0</v>
      </c>
      <c r="E4599">
        <v>0</v>
      </c>
      <c r="F4599">
        <v>6</v>
      </c>
      <c r="G4599">
        <v>1</v>
      </c>
      <c r="H4599" t="s">
        <v>23</v>
      </c>
      <c r="I4599" t="s">
        <v>35</v>
      </c>
      <c r="J4599" t="s">
        <v>23</v>
      </c>
      <c r="K4599" t="s">
        <v>23</v>
      </c>
      <c r="L4599" t="s">
        <v>22</v>
      </c>
      <c r="M4599" t="s">
        <v>22</v>
      </c>
      <c r="N4599" t="s">
        <v>22</v>
      </c>
      <c r="O4599" t="s">
        <v>22</v>
      </c>
      <c r="P4599" t="s">
        <v>26</v>
      </c>
      <c r="Q4599">
        <v>1</v>
      </c>
      <c r="R4599" t="s">
        <v>30</v>
      </c>
      <c r="S4599">
        <v>99.95</v>
      </c>
      <c r="T4599">
        <v>547.65</v>
      </c>
      <c r="U4599">
        <v>1</v>
      </c>
    </row>
    <row r="4600" spans="1:21" x14ac:dyDescent="0.25">
      <c r="A4600" t="s">
        <v>4632</v>
      </c>
      <c r="B4600">
        <v>1</v>
      </c>
      <c r="C4600">
        <v>0</v>
      </c>
      <c r="D4600">
        <v>0</v>
      </c>
      <c r="E4600">
        <v>0</v>
      </c>
      <c r="F4600">
        <v>18</v>
      </c>
      <c r="G4600">
        <v>1</v>
      </c>
      <c r="H4600" t="s">
        <v>22</v>
      </c>
      <c r="I4600" t="s">
        <v>25</v>
      </c>
      <c r="J4600" t="s">
        <v>22</v>
      </c>
      <c r="K4600" t="s">
        <v>23</v>
      </c>
      <c r="L4600" t="s">
        <v>23</v>
      </c>
      <c r="M4600" t="s">
        <v>23</v>
      </c>
      <c r="N4600" t="s">
        <v>23</v>
      </c>
      <c r="O4600" t="s">
        <v>23</v>
      </c>
      <c r="P4600" t="s">
        <v>26</v>
      </c>
      <c r="Q4600">
        <v>0</v>
      </c>
      <c r="R4600" t="s">
        <v>30</v>
      </c>
      <c r="S4600">
        <v>56.25</v>
      </c>
      <c r="T4600">
        <v>969.85</v>
      </c>
      <c r="U4600">
        <v>0</v>
      </c>
    </row>
    <row r="4601" spans="1:21" x14ac:dyDescent="0.25">
      <c r="A4601" t="s">
        <v>4633</v>
      </c>
      <c r="B4601">
        <v>0</v>
      </c>
      <c r="C4601">
        <v>0</v>
      </c>
      <c r="D4601">
        <v>1</v>
      </c>
      <c r="E4601">
        <v>1</v>
      </c>
      <c r="F4601">
        <v>52</v>
      </c>
      <c r="G4601">
        <v>1</v>
      </c>
      <c r="H4601" t="s">
        <v>23</v>
      </c>
      <c r="I4601" t="s">
        <v>25</v>
      </c>
      <c r="J4601" t="s">
        <v>23</v>
      </c>
      <c r="K4601" t="s">
        <v>23</v>
      </c>
      <c r="L4601" t="s">
        <v>22</v>
      </c>
      <c r="M4601" t="s">
        <v>23</v>
      </c>
      <c r="N4601" t="s">
        <v>23</v>
      </c>
      <c r="O4601" t="s">
        <v>23</v>
      </c>
      <c r="P4601" t="s">
        <v>29</v>
      </c>
      <c r="Q4601">
        <v>1</v>
      </c>
      <c r="R4601" t="s">
        <v>33</v>
      </c>
      <c r="S4601">
        <v>50.95</v>
      </c>
      <c r="T4601">
        <v>2610.65</v>
      </c>
      <c r="U4601">
        <v>0</v>
      </c>
    </row>
    <row r="4602" spans="1:21" x14ac:dyDescent="0.25">
      <c r="A4602" t="s">
        <v>4634</v>
      </c>
      <c r="B4602">
        <v>1</v>
      </c>
      <c r="C4602">
        <v>0</v>
      </c>
      <c r="D4602">
        <v>1</v>
      </c>
      <c r="E4602">
        <v>1</v>
      </c>
      <c r="F4602">
        <v>56</v>
      </c>
      <c r="G4602">
        <v>1</v>
      </c>
      <c r="H4602" t="s">
        <v>22</v>
      </c>
      <c r="I4602" t="s">
        <v>35</v>
      </c>
      <c r="J4602" t="s">
        <v>22</v>
      </c>
      <c r="K4602" t="s">
        <v>22</v>
      </c>
      <c r="L4602" t="s">
        <v>22</v>
      </c>
      <c r="M4602" t="s">
        <v>22</v>
      </c>
      <c r="N4602" t="s">
        <v>22</v>
      </c>
      <c r="O4602" t="s">
        <v>22</v>
      </c>
      <c r="P4602" t="s">
        <v>45</v>
      </c>
      <c r="Q4602">
        <v>0</v>
      </c>
      <c r="R4602" t="s">
        <v>30</v>
      </c>
      <c r="S4602">
        <v>115.85</v>
      </c>
      <c r="T4602">
        <v>6567.9</v>
      </c>
      <c r="U4602">
        <v>0</v>
      </c>
    </row>
    <row r="4603" spans="1:21" x14ac:dyDescent="0.25">
      <c r="A4603" t="s">
        <v>4635</v>
      </c>
      <c r="B4603">
        <v>1</v>
      </c>
      <c r="C4603">
        <v>0</v>
      </c>
      <c r="D4603">
        <v>0</v>
      </c>
      <c r="E4603">
        <v>0</v>
      </c>
      <c r="F4603">
        <v>45</v>
      </c>
      <c r="G4603">
        <v>1</v>
      </c>
      <c r="H4603" t="s">
        <v>22</v>
      </c>
      <c r="I4603" t="s">
        <v>35</v>
      </c>
      <c r="J4603" t="s">
        <v>23</v>
      </c>
      <c r="K4603" t="s">
        <v>23</v>
      </c>
      <c r="L4603" t="s">
        <v>22</v>
      </c>
      <c r="M4603" t="s">
        <v>22</v>
      </c>
      <c r="N4603" t="s">
        <v>22</v>
      </c>
      <c r="O4603" t="s">
        <v>22</v>
      </c>
      <c r="P4603" t="s">
        <v>26</v>
      </c>
      <c r="Q4603">
        <v>1</v>
      </c>
      <c r="R4603" t="s">
        <v>33</v>
      </c>
      <c r="S4603">
        <v>103.65</v>
      </c>
      <c r="T4603">
        <v>4747.8500000000004</v>
      </c>
      <c r="U4603">
        <v>0</v>
      </c>
    </row>
    <row r="4604" spans="1:21" x14ac:dyDescent="0.25">
      <c r="A4604" t="s">
        <v>4636</v>
      </c>
      <c r="B4604">
        <v>0</v>
      </c>
      <c r="C4604">
        <v>0</v>
      </c>
      <c r="D4604">
        <v>0</v>
      </c>
      <c r="E4604">
        <v>0</v>
      </c>
      <c r="F4604">
        <v>67</v>
      </c>
      <c r="G4604">
        <v>1</v>
      </c>
      <c r="H4604" t="s">
        <v>22</v>
      </c>
      <c r="I4604" t="s">
        <v>23</v>
      </c>
      <c r="J4604" t="s">
        <v>44</v>
      </c>
      <c r="K4604" t="s">
        <v>44</v>
      </c>
      <c r="L4604" t="s">
        <v>44</v>
      </c>
      <c r="M4604" t="s">
        <v>44</v>
      </c>
      <c r="N4604" t="s">
        <v>44</v>
      </c>
      <c r="O4604" t="s">
        <v>44</v>
      </c>
      <c r="P4604" t="s">
        <v>45</v>
      </c>
      <c r="Q4604">
        <v>1</v>
      </c>
      <c r="R4604" t="s">
        <v>30</v>
      </c>
      <c r="S4604">
        <v>26.1</v>
      </c>
      <c r="T4604">
        <v>1759.55</v>
      </c>
      <c r="U4604">
        <v>0</v>
      </c>
    </row>
    <row r="4605" spans="1:21" x14ac:dyDescent="0.25">
      <c r="A4605" t="s">
        <v>4637</v>
      </c>
      <c r="B4605">
        <v>1</v>
      </c>
      <c r="C4605">
        <v>0</v>
      </c>
      <c r="D4605">
        <v>1</v>
      </c>
      <c r="E4605">
        <v>0</v>
      </c>
      <c r="F4605">
        <v>3</v>
      </c>
      <c r="G4605">
        <v>0</v>
      </c>
      <c r="H4605" t="s">
        <v>24</v>
      </c>
      <c r="I4605" t="s">
        <v>25</v>
      </c>
      <c r="J4605" t="s">
        <v>22</v>
      </c>
      <c r="K4605" t="s">
        <v>23</v>
      </c>
      <c r="L4605" t="s">
        <v>23</v>
      </c>
      <c r="M4605" t="s">
        <v>22</v>
      </c>
      <c r="N4605" t="s">
        <v>23</v>
      </c>
      <c r="O4605" t="s">
        <v>23</v>
      </c>
      <c r="P4605" t="s">
        <v>26</v>
      </c>
      <c r="Q4605">
        <v>0</v>
      </c>
      <c r="R4605" t="s">
        <v>30</v>
      </c>
      <c r="S4605">
        <v>35.1</v>
      </c>
      <c r="T4605">
        <v>101.1</v>
      </c>
      <c r="U4605">
        <v>0</v>
      </c>
    </row>
    <row r="4606" spans="1:21" x14ac:dyDescent="0.25">
      <c r="A4606" t="s">
        <v>4638</v>
      </c>
      <c r="B4606">
        <v>1</v>
      </c>
      <c r="C4606">
        <v>1</v>
      </c>
      <c r="D4606">
        <v>0</v>
      </c>
      <c r="E4606">
        <v>0</v>
      </c>
      <c r="F4606">
        <v>65</v>
      </c>
      <c r="G4606">
        <v>1</v>
      </c>
      <c r="H4606" t="s">
        <v>23</v>
      </c>
      <c r="I4606" t="s">
        <v>35</v>
      </c>
      <c r="J4606" t="s">
        <v>23</v>
      </c>
      <c r="K4606" t="s">
        <v>22</v>
      </c>
      <c r="L4606" t="s">
        <v>22</v>
      </c>
      <c r="M4606" t="s">
        <v>23</v>
      </c>
      <c r="N4606" t="s">
        <v>22</v>
      </c>
      <c r="O4606" t="s">
        <v>22</v>
      </c>
      <c r="P4606" t="s">
        <v>26</v>
      </c>
      <c r="Q4606">
        <v>1</v>
      </c>
      <c r="R4606" t="s">
        <v>33</v>
      </c>
      <c r="S4606">
        <v>99.1</v>
      </c>
      <c r="T4606">
        <v>6496.15</v>
      </c>
      <c r="U4606">
        <v>0</v>
      </c>
    </row>
    <row r="4607" spans="1:21" x14ac:dyDescent="0.25">
      <c r="A4607" t="s">
        <v>4639</v>
      </c>
      <c r="B4607">
        <v>1</v>
      </c>
      <c r="C4607">
        <v>0</v>
      </c>
      <c r="D4607">
        <v>1</v>
      </c>
      <c r="E4607">
        <v>0</v>
      </c>
      <c r="F4607">
        <v>63</v>
      </c>
      <c r="G4607">
        <v>1</v>
      </c>
      <c r="H4607" t="s">
        <v>22</v>
      </c>
      <c r="I4607" t="s">
        <v>25</v>
      </c>
      <c r="J4607" t="s">
        <v>23</v>
      </c>
      <c r="K4607" t="s">
        <v>22</v>
      </c>
      <c r="L4607" t="s">
        <v>23</v>
      </c>
      <c r="M4607" t="s">
        <v>22</v>
      </c>
      <c r="N4607" t="s">
        <v>23</v>
      </c>
      <c r="O4607" t="s">
        <v>22</v>
      </c>
      <c r="P4607" t="s">
        <v>45</v>
      </c>
      <c r="Q4607">
        <v>0</v>
      </c>
      <c r="R4607" t="s">
        <v>30</v>
      </c>
      <c r="S4607">
        <v>67.25</v>
      </c>
      <c r="T4607">
        <v>4234.1499999999996</v>
      </c>
      <c r="U4607">
        <v>0</v>
      </c>
    </row>
    <row r="4608" spans="1:21" x14ac:dyDescent="0.25">
      <c r="A4608" t="s">
        <v>4640</v>
      </c>
      <c r="B4608">
        <v>0</v>
      </c>
      <c r="C4608">
        <v>0</v>
      </c>
      <c r="D4608">
        <v>1</v>
      </c>
      <c r="E4608">
        <v>1</v>
      </c>
      <c r="F4608">
        <v>11</v>
      </c>
      <c r="G4608">
        <v>1</v>
      </c>
      <c r="H4608" t="s">
        <v>22</v>
      </c>
      <c r="I4608" t="s">
        <v>23</v>
      </c>
      <c r="J4608" t="s">
        <v>44</v>
      </c>
      <c r="K4608" t="s">
        <v>44</v>
      </c>
      <c r="L4608" t="s">
        <v>44</v>
      </c>
      <c r="M4608" t="s">
        <v>44</v>
      </c>
      <c r="N4608" t="s">
        <v>44</v>
      </c>
      <c r="O4608" t="s">
        <v>44</v>
      </c>
      <c r="P4608" t="s">
        <v>45</v>
      </c>
      <c r="Q4608">
        <v>0</v>
      </c>
      <c r="R4608" t="s">
        <v>30</v>
      </c>
      <c r="S4608">
        <v>25</v>
      </c>
      <c r="T4608">
        <v>300.7</v>
      </c>
      <c r="U4608">
        <v>0</v>
      </c>
    </row>
    <row r="4609" spans="1:21" x14ac:dyDescent="0.25">
      <c r="A4609" t="s">
        <v>4641</v>
      </c>
      <c r="B4609">
        <v>1</v>
      </c>
      <c r="C4609">
        <v>0</v>
      </c>
      <c r="D4609">
        <v>0</v>
      </c>
      <c r="E4609">
        <v>1</v>
      </c>
      <c r="F4609">
        <v>1</v>
      </c>
      <c r="G4609">
        <v>1</v>
      </c>
      <c r="H4609" t="s">
        <v>23</v>
      </c>
      <c r="I4609" t="s">
        <v>25</v>
      </c>
      <c r="J4609" t="s">
        <v>23</v>
      </c>
      <c r="K4609" t="s">
        <v>23</v>
      </c>
      <c r="L4609" t="s">
        <v>23</v>
      </c>
      <c r="M4609" t="s">
        <v>22</v>
      </c>
      <c r="N4609" t="s">
        <v>23</v>
      </c>
      <c r="O4609" t="s">
        <v>22</v>
      </c>
      <c r="P4609" t="s">
        <v>26</v>
      </c>
      <c r="Q4609">
        <v>1</v>
      </c>
      <c r="R4609" t="s">
        <v>30</v>
      </c>
      <c r="S4609">
        <v>59.55</v>
      </c>
      <c r="T4609">
        <v>59.55</v>
      </c>
      <c r="U4609">
        <v>0</v>
      </c>
    </row>
    <row r="4610" spans="1:21" x14ac:dyDescent="0.25">
      <c r="A4610" t="s">
        <v>4642</v>
      </c>
      <c r="B4610">
        <v>1</v>
      </c>
      <c r="C4610">
        <v>0</v>
      </c>
      <c r="D4610">
        <v>0</v>
      </c>
      <c r="E4610">
        <v>0</v>
      </c>
      <c r="F4610">
        <v>55</v>
      </c>
      <c r="G4610">
        <v>1</v>
      </c>
      <c r="H4610" t="s">
        <v>22</v>
      </c>
      <c r="I4610" t="s">
        <v>25</v>
      </c>
      <c r="J4610" t="s">
        <v>23</v>
      </c>
      <c r="K4610" t="s">
        <v>23</v>
      </c>
      <c r="L4610" t="s">
        <v>22</v>
      </c>
      <c r="M4610" t="s">
        <v>23</v>
      </c>
      <c r="N4610" t="s">
        <v>22</v>
      </c>
      <c r="O4610" t="s">
        <v>22</v>
      </c>
      <c r="P4610" t="s">
        <v>45</v>
      </c>
      <c r="Q4610">
        <v>1</v>
      </c>
      <c r="R4610" t="s">
        <v>33</v>
      </c>
      <c r="S4610">
        <v>77.8</v>
      </c>
      <c r="T4610">
        <v>4323.3500000000004</v>
      </c>
      <c r="U4610">
        <v>0</v>
      </c>
    </row>
    <row r="4611" spans="1:21" x14ac:dyDescent="0.25">
      <c r="A4611" t="s">
        <v>4643</v>
      </c>
      <c r="B4611">
        <v>1</v>
      </c>
      <c r="C4611">
        <v>0</v>
      </c>
      <c r="D4611">
        <v>1</v>
      </c>
      <c r="E4611">
        <v>1</v>
      </c>
      <c r="F4611">
        <v>25</v>
      </c>
      <c r="G4611">
        <v>1</v>
      </c>
      <c r="H4611" t="s">
        <v>22</v>
      </c>
      <c r="I4611" t="s">
        <v>25</v>
      </c>
      <c r="J4611" t="s">
        <v>23</v>
      </c>
      <c r="K4611" t="s">
        <v>23</v>
      </c>
      <c r="L4611" t="s">
        <v>23</v>
      </c>
      <c r="M4611" t="s">
        <v>22</v>
      </c>
      <c r="N4611" t="s">
        <v>23</v>
      </c>
      <c r="O4611" t="s">
        <v>23</v>
      </c>
      <c r="P4611" t="s">
        <v>29</v>
      </c>
      <c r="Q4611">
        <v>1</v>
      </c>
      <c r="R4611" t="s">
        <v>30</v>
      </c>
      <c r="S4611">
        <v>55.1</v>
      </c>
      <c r="T4611">
        <v>1466.1</v>
      </c>
      <c r="U4611">
        <v>0</v>
      </c>
    </row>
    <row r="4612" spans="1:21" x14ac:dyDescent="0.25">
      <c r="A4612" t="s">
        <v>4644</v>
      </c>
      <c r="B4612">
        <v>1</v>
      </c>
      <c r="C4612">
        <v>0</v>
      </c>
      <c r="D4612">
        <v>1</v>
      </c>
      <c r="E4612">
        <v>0</v>
      </c>
      <c r="F4612">
        <v>72</v>
      </c>
      <c r="G4612">
        <v>1</v>
      </c>
      <c r="H4612" t="s">
        <v>22</v>
      </c>
      <c r="I4612" t="s">
        <v>35</v>
      </c>
      <c r="J4612" t="s">
        <v>22</v>
      </c>
      <c r="K4612" t="s">
        <v>22</v>
      </c>
      <c r="L4612" t="s">
        <v>22</v>
      </c>
      <c r="M4612" t="s">
        <v>22</v>
      </c>
      <c r="N4612" t="s">
        <v>22</v>
      </c>
      <c r="O4612" t="s">
        <v>22</v>
      </c>
      <c r="P4612" t="s">
        <v>29</v>
      </c>
      <c r="Q4612">
        <v>1</v>
      </c>
      <c r="R4612" t="s">
        <v>33</v>
      </c>
      <c r="S4612">
        <v>117.8</v>
      </c>
      <c r="T4612">
        <v>8684.7999999999993</v>
      </c>
      <c r="U4612">
        <v>1</v>
      </c>
    </row>
    <row r="4613" spans="1:21" x14ac:dyDescent="0.25">
      <c r="A4613" t="s">
        <v>4645</v>
      </c>
      <c r="B4613">
        <v>0</v>
      </c>
      <c r="C4613">
        <v>0</v>
      </c>
      <c r="D4613">
        <v>1</v>
      </c>
      <c r="E4613">
        <v>0</v>
      </c>
      <c r="F4613">
        <v>72</v>
      </c>
      <c r="G4613">
        <v>1</v>
      </c>
      <c r="H4613" t="s">
        <v>22</v>
      </c>
      <c r="I4613" t="s">
        <v>23</v>
      </c>
      <c r="J4613" t="s">
        <v>44</v>
      </c>
      <c r="K4613" t="s">
        <v>44</v>
      </c>
      <c r="L4613" t="s">
        <v>44</v>
      </c>
      <c r="M4613" t="s">
        <v>44</v>
      </c>
      <c r="N4613" t="s">
        <v>44</v>
      </c>
      <c r="O4613" t="s">
        <v>44</v>
      </c>
      <c r="P4613" t="s">
        <v>45</v>
      </c>
      <c r="Q4613">
        <v>1</v>
      </c>
      <c r="R4613" t="s">
        <v>38</v>
      </c>
      <c r="S4613">
        <v>24.15</v>
      </c>
      <c r="T4613">
        <v>1776.45</v>
      </c>
      <c r="U4613">
        <v>0</v>
      </c>
    </row>
    <row r="4614" spans="1:21" x14ac:dyDescent="0.25">
      <c r="A4614" t="s">
        <v>4646</v>
      </c>
      <c r="B4614">
        <v>0</v>
      </c>
      <c r="C4614">
        <v>0</v>
      </c>
      <c r="D4614">
        <v>0</v>
      </c>
      <c r="E4614">
        <v>1</v>
      </c>
      <c r="F4614">
        <v>65</v>
      </c>
      <c r="G4614">
        <v>0</v>
      </c>
      <c r="H4614" t="s">
        <v>24</v>
      </c>
      <c r="I4614" t="s">
        <v>25</v>
      </c>
      <c r="J4614" t="s">
        <v>23</v>
      </c>
      <c r="K4614" t="s">
        <v>22</v>
      </c>
      <c r="L4614" t="s">
        <v>23</v>
      </c>
      <c r="M4614" t="s">
        <v>22</v>
      </c>
      <c r="N4614" t="s">
        <v>22</v>
      </c>
      <c r="O4614" t="s">
        <v>23</v>
      </c>
      <c r="P4614" t="s">
        <v>45</v>
      </c>
      <c r="Q4614">
        <v>0</v>
      </c>
      <c r="R4614" t="s">
        <v>30</v>
      </c>
      <c r="S4614">
        <v>45.25</v>
      </c>
      <c r="T4614">
        <v>2933.95</v>
      </c>
      <c r="U4614">
        <v>0</v>
      </c>
    </row>
    <row r="4615" spans="1:21" x14ac:dyDescent="0.25">
      <c r="A4615" t="s">
        <v>4647</v>
      </c>
      <c r="B4615">
        <v>0</v>
      </c>
      <c r="C4615">
        <v>1</v>
      </c>
      <c r="D4615">
        <v>0</v>
      </c>
      <c r="E4615">
        <v>0</v>
      </c>
      <c r="F4615">
        <v>54</v>
      </c>
      <c r="G4615">
        <v>1</v>
      </c>
      <c r="H4615" t="s">
        <v>22</v>
      </c>
      <c r="I4615" t="s">
        <v>35</v>
      </c>
      <c r="J4615" t="s">
        <v>23</v>
      </c>
      <c r="K4615" t="s">
        <v>22</v>
      </c>
      <c r="L4615" t="s">
        <v>23</v>
      </c>
      <c r="M4615" t="s">
        <v>23</v>
      </c>
      <c r="N4615" t="s">
        <v>23</v>
      </c>
      <c r="O4615" t="s">
        <v>23</v>
      </c>
      <c r="P4615" t="s">
        <v>26</v>
      </c>
      <c r="Q4615">
        <v>1</v>
      </c>
      <c r="R4615" t="s">
        <v>27</v>
      </c>
      <c r="S4615">
        <v>79.5</v>
      </c>
      <c r="T4615">
        <v>4370.25</v>
      </c>
      <c r="U4615">
        <v>1</v>
      </c>
    </row>
    <row r="4616" spans="1:21" x14ac:dyDescent="0.25">
      <c r="A4616" t="s">
        <v>4648</v>
      </c>
      <c r="B4616">
        <v>1</v>
      </c>
      <c r="C4616">
        <v>0</v>
      </c>
      <c r="D4616">
        <v>1</v>
      </c>
      <c r="E4616">
        <v>1</v>
      </c>
      <c r="F4616">
        <v>7</v>
      </c>
      <c r="G4616">
        <v>1</v>
      </c>
      <c r="H4616" t="s">
        <v>23</v>
      </c>
      <c r="I4616" t="s">
        <v>23</v>
      </c>
      <c r="J4616" t="s">
        <v>44</v>
      </c>
      <c r="K4616" t="s">
        <v>44</v>
      </c>
      <c r="L4616" t="s">
        <v>44</v>
      </c>
      <c r="M4616" t="s">
        <v>44</v>
      </c>
      <c r="N4616" t="s">
        <v>44</v>
      </c>
      <c r="O4616" t="s">
        <v>44</v>
      </c>
      <c r="P4616" t="s">
        <v>26</v>
      </c>
      <c r="Q4616">
        <v>0</v>
      </c>
      <c r="R4616" t="s">
        <v>30</v>
      </c>
      <c r="S4616">
        <v>20.25</v>
      </c>
      <c r="T4616">
        <v>144.35</v>
      </c>
      <c r="U4616">
        <v>0</v>
      </c>
    </row>
    <row r="4617" spans="1:21" x14ac:dyDescent="0.25">
      <c r="A4617" t="s">
        <v>4649</v>
      </c>
      <c r="B4617">
        <v>0</v>
      </c>
      <c r="C4617">
        <v>0</v>
      </c>
      <c r="D4617">
        <v>1</v>
      </c>
      <c r="E4617">
        <v>0</v>
      </c>
      <c r="F4617">
        <v>72</v>
      </c>
      <c r="G4617">
        <v>1</v>
      </c>
      <c r="H4617" t="s">
        <v>22</v>
      </c>
      <c r="I4617" t="s">
        <v>25</v>
      </c>
      <c r="J4617" t="s">
        <v>22</v>
      </c>
      <c r="K4617" t="s">
        <v>22</v>
      </c>
      <c r="L4617" t="s">
        <v>23</v>
      </c>
      <c r="M4617" t="s">
        <v>22</v>
      </c>
      <c r="N4617" t="s">
        <v>23</v>
      </c>
      <c r="O4617" t="s">
        <v>23</v>
      </c>
      <c r="P4617" t="s">
        <v>45</v>
      </c>
      <c r="Q4617">
        <v>0</v>
      </c>
      <c r="R4617" t="s">
        <v>33</v>
      </c>
      <c r="S4617">
        <v>64.75</v>
      </c>
      <c r="T4617">
        <v>4804.75</v>
      </c>
      <c r="U4617">
        <v>0</v>
      </c>
    </row>
    <row r="4618" spans="1:21" x14ac:dyDescent="0.25">
      <c r="A4618" t="s">
        <v>4650</v>
      </c>
      <c r="B4618">
        <v>1</v>
      </c>
      <c r="C4618">
        <v>0</v>
      </c>
      <c r="D4618">
        <v>1</v>
      </c>
      <c r="E4618">
        <v>0</v>
      </c>
      <c r="F4618">
        <v>21</v>
      </c>
      <c r="G4618">
        <v>1</v>
      </c>
      <c r="H4618" t="s">
        <v>23</v>
      </c>
      <c r="I4618" t="s">
        <v>25</v>
      </c>
      <c r="J4618" t="s">
        <v>23</v>
      </c>
      <c r="K4618" t="s">
        <v>23</v>
      </c>
      <c r="L4618" t="s">
        <v>23</v>
      </c>
      <c r="M4618" t="s">
        <v>23</v>
      </c>
      <c r="N4618" t="s">
        <v>22</v>
      </c>
      <c r="O4618" t="s">
        <v>23</v>
      </c>
      <c r="P4618" t="s">
        <v>26</v>
      </c>
      <c r="Q4618">
        <v>0</v>
      </c>
      <c r="R4618" t="s">
        <v>33</v>
      </c>
      <c r="S4618">
        <v>54.6</v>
      </c>
      <c r="T4618">
        <v>1125.2</v>
      </c>
      <c r="U4618">
        <v>0</v>
      </c>
    </row>
    <row r="4619" spans="1:21" x14ac:dyDescent="0.25">
      <c r="A4619" t="s">
        <v>4651</v>
      </c>
      <c r="B4619">
        <v>0</v>
      </c>
      <c r="C4619">
        <v>0</v>
      </c>
      <c r="D4619">
        <v>0</v>
      </c>
      <c r="E4619">
        <v>0</v>
      </c>
      <c r="F4619">
        <v>2</v>
      </c>
      <c r="G4619">
        <v>1</v>
      </c>
      <c r="H4619" t="s">
        <v>23</v>
      </c>
      <c r="I4619" t="s">
        <v>23</v>
      </c>
      <c r="J4619" t="s">
        <v>44</v>
      </c>
      <c r="K4619" t="s">
        <v>44</v>
      </c>
      <c r="L4619" t="s">
        <v>44</v>
      </c>
      <c r="M4619" t="s">
        <v>44</v>
      </c>
      <c r="N4619" t="s">
        <v>44</v>
      </c>
      <c r="O4619" t="s">
        <v>44</v>
      </c>
      <c r="P4619" t="s">
        <v>26</v>
      </c>
      <c r="Q4619">
        <v>1</v>
      </c>
      <c r="R4619" t="s">
        <v>33</v>
      </c>
      <c r="S4619">
        <v>20.7</v>
      </c>
      <c r="T4619">
        <v>39.85</v>
      </c>
      <c r="U4619">
        <v>0</v>
      </c>
    </row>
    <row r="4620" spans="1:21" x14ac:dyDescent="0.25">
      <c r="A4620" t="s">
        <v>4652</v>
      </c>
      <c r="B4620">
        <v>1</v>
      </c>
      <c r="C4620">
        <v>1</v>
      </c>
      <c r="D4620">
        <v>0</v>
      </c>
      <c r="E4620">
        <v>0</v>
      </c>
      <c r="F4620">
        <v>4</v>
      </c>
      <c r="G4620">
        <v>1</v>
      </c>
      <c r="H4620" t="s">
        <v>23</v>
      </c>
      <c r="I4620" t="s">
        <v>35</v>
      </c>
      <c r="J4620" t="s">
        <v>23</v>
      </c>
      <c r="K4620" t="s">
        <v>23</v>
      </c>
      <c r="L4620" t="s">
        <v>22</v>
      </c>
      <c r="M4620" t="s">
        <v>23</v>
      </c>
      <c r="N4620" t="s">
        <v>22</v>
      </c>
      <c r="O4620" t="s">
        <v>22</v>
      </c>
      <c r="P4620" t="s">
        <v>26</v>
      </c>
      <c r="Q4620">
        <v>1</v>
      </c>
      <c r="R4620" t="s">
        <v>27</v>
      </c>
      <c r="S4620">
        <v>94.75</v>
      </c>
      <c r="T4620">
        <v>422.4</v>
      </c>
      <c r="U4620">
        <v>0</v>
      </c>
    </row>
    <row r="4621" spans="1:21" x14ac:dyDescent="0.25">
      <c r="A4621" t="s">
        <v>4653</v>
      </c>
      <c r="B4621">
        <v>1</v>
      </c>
      <c r="C4621">
        <v>0</v>
      </c>
      <c r="D4621">
        <v>1</v>
      </c>
      <c r="E4621">
        <v>0</v>
      </c>
      <c r="F4621">
        <v>3</v>
      </c>
      <c r="G4621">
        <v>1</v>
      </c>
      <c r="H4621" t="s">
        <v>22</v>
      </c>
      <c r="I4621" t="s">
        <v>35</v>
      </c>
      <c r="J4621" t="s">
        <v>23</v>
      </c>
      <c r="K4621" t="s">
        <v>23</v>
      </c>
      <c r="L4621" t="s">
        <v>23</v>
      </c>
      <c r="M4621" t="s">
        <v>22</v>
      </c>
      <c r="N4621" t="s">
        <v>23</v>
      </c>
      <c r="O4621" t="s">
        <v>23</v>
      </c>
      <c r="P4621" t="s">
        <v>26</v>
      </c>
      <c r="Q4621">
        <v>1</v>
      </c>
      <c r="R4621" t="s">
        <v>33</v>
      </c>
      <c r="S4621">
        <v>79.650000000000006</v>
      </c>
      <c r="T4621">
        <v>251.75</v>
      </c>
      <c r="U4621">
        <v>1</v>
      </c>
    </row>
    <row r="4622" spans="1:21" x14ac:dyDescent="0.25">
      <c r="A4622" t="s">
        <v>4654</v>
      </c>
      <c r="B4622">
        <v>1</v>
      </c>
      <c r="C4622">
        <v>0</v>
      </c>
      <c r="D4622">
        <v>1</v>
      </c>
      <c r="E4622">
        <v>0</v>
      </c>
      <c r="F4622">
        <v>72</v>
      </c>
      <c r="G4622">
        <v>1</v>
      </c>
      <c r="H4622" t="s">
        <v>22</v>
      </c>
      <c r="I4622" t="s">
        <v>35</v>
      </c>
      <c r="J4622" t="s">
        <v>22</v>
      </c>
      <c r="K4622" t="s">
        <v>22</v>
      </c>
      <c r="L4622" t="s">
        <v>22</v>
      </c>
      <c r="M4622" t="s">
        <v>22</v>
      </c>
      <c r="N4622" t="s">
        <v>22</v>
      </c>
      <c r="O4622" t="s">
        <v>22</v>
      </c>
      <c r="P4622" t="s">
        <v>45</v>
      </c>
      <c r="Q4622">
        <v>0</v>
      </c>
      <c r="R4622" t="s">
        <v>38</v>
      </c>
      <c r="S4622">
        <v>115.8</v>
      </c>
      <c r="T4622">
        <v>8332.15</v>
      </c>
      <c r="U4622">
        <v>0</v>
      </c>
    </row>
    <row r="4623" spans="1:21" x14ac:dyDescent="0.25">
      <c r="A4623" t="s">
        <v>4655</v>
      </c>
      <c r="B4623">
        <v>0</v>
      </c>
      <c r="C4623">
        <v>0</v>
      </c>
      <c r="D4623">
        <v>0</v>
      </c>
      <c r="E4623">
        <v>0</v>
      </c>
      <c r="F4623">
        <v>6</v>
      </c>
      <c r="G4623">
        <v>1</v>
      </c>
      <c r="H4623" t="s">
        <v>23</v>
      </c>
      <c r="I4623" t="s">
        <v>25</v>
      </c>
      <c r="J4623" t="s">
        <v>22</v>
      </c>
      <c r="K4623" t="s">
        <v>23</v>
      </c>
      <c r="L4623" t="s">
        <v>23</v>
      </c>
      <c r="M4623" t="s">
        <v>23</v>
      </c>
      <c r="N4623" t="s">
        <v>23</v>
      </c>
      <c r="O4623" t="s">
        <v>23</v>
      </c>
      <c r="P4623" t="s">
        <v>26</v>
      </c>
      <c r="Q4623">
        <v>1</v>
      </c>
      <c r="R4623" t="s">
        <v>27</v>
      </c>
      <c r="S4623">
        <v>49.45</v>
      </c>
      <c r="T4623">
        <v>314.60000000000002</v>
      </c>
      <c r="U4623">
        <v>0</v>
      </c>
    </row>
    <row r="4624" spans="1:21" x14ac:dyDescent="0.25">
      <c r="A4624" t="s">
        <v>4656</v>
      </c>
      <c r="B4624">
        <v>1</v>
      </c>
      <c r="C4624">
        <v>0</v>
      </c>
      <c r="D4624">
        <v>0</v>
      </c>
      <c r="E4624">
        <v>0</v>
      </c>
      <c r="F4624">
        <v>52</v>
      </c>
      <c r="G4624">
        <v>1</v>
      </c>
      <c r="H4624" t="s">
        <v>23</v>
      </c>
      <c r="I4624" t="s">
        <v>35</v>
      </c>
      <c r="J4624" t="s">
        <v>23</v>
      </c>
      <c r="K4624" t="s">
        <v>23</v>
      </c>
      <c r="L4624" t="s">
        <v>22</v>
      </c>
      <c r="M4624" t="s">
        <v>23</v>
      </c>
      <c r="N4624" t="s">
        <v>23</v>
      </c>
      <c r="O4624" t="s">
        <v>22</v>
      </c>
      <c r="P4624" t="s">
        <v>26</v>
      </c>
      <c r="Q4624">
        <v>1</v>
      </c>
      <c r="R4624" t="s">
        <v>38</v>
      </c>
      <c r="S4624">
        <v>83.8</v>
      </c>
      <c r="T4624">
        <v>4331.3999999999996</v>
      </c>
      <c r="U4624">
        <v>0</v>
      </c>
    </row>
    <row r="4625" spans="1:21" x14ac:dyDescent="0.25">
      <c r="A4625" t="s">
        <v>4657</v>
      </c>
      <c r="B4625">
        <v>1</v>
      </c>
      <c r="C4625">
        <v>1</v>
      </c>
      <c r="D4625">
        <v>1</v>
      </c>
      <c r="E4625">
        <v>0</v>
      </c>
      <c r="F4625">
        <v>69</v>
      </c>
      <c r="G4625">
        <v>1</v>
      </c>
      <c r="H4625" t="s">
        <v>22</v>
      </c>
      <c r="I4625" t="s">
        <v>35</v>
      </c>
      <c r="J4625" t="s">
        <v>23</v>
      </c>
      <c r="K4625" t="s">
        <v>22</v>
      </c>
      <c r="L4625" t="s">
        <v>22</v>
      </c>
      <c r="M4625" t="s">
        <v>23</v>
      </c>
      <c r="N4625" t="s">
        <v>23</v>
      </c>
      <c r="O4625" t="s">
        <v>22</v>
      </c>
      <c r="P4625" t="s">
        <v>26</v>
      </c>
      <c r="Q4625">
        <v>1</v>
      </c>
      <c r="R4625" t="s">
        <v>33</v>
      </c>
      <c r="S4625">
        <v>95.35</v>
      </c>
      <c r="T4625">
        <v>6382</v>
      </c>
      <c r="U4625">
        <v>0</v>
      </c>
    </row>
    <row r="4626" spans="1:21" x14ac:dyDescent="0.25">
      <c r="A4626" t="s">
        <v>4658</v>
      </c>
      <c r="B4626">
        <v>1</v>
      </c>
      <c r="C4626">
        <v>0</v>
      </c>
      <c r="D4626">
        <v>0</v>
      </c>
      <c r="E4626">
        <v>0</v>
      </c>
      <c r="F4626">
        <v>8</v>
      </c>
      <c r="G4626">
        <v>1</v>
      </c>
      <c r="H4626" t="s">
        <v>23</v>
      </c>
      <c r="I4626" t="s">
        <v>35</v>
      </c>
      <c r="J4626" t="s">
        <v>23</v>
      </c>
      <c r="K4626" t="s">
        <v>23</v>
      </c>
      <c r="L4626" t="s">
        <v>22</v>
      </c>
      <c r="M4626" t="s">
        <v>23</v>
      </c>
      <c r="N4626" t="s">
        <v>22</v>
      </c>
      <c r="O4626" t="s">
        <v>22</v>
      </c>
      <c r="P4626" t="s">
        <v>26</v>
      </c>
      <c r="Q4626">
        <v>1</v>
      </c>
      <c r="R4626" t="s">
        <v>27</v>
      </c>
      <c r="S4626">
        <v>94.7</v>
      </c>
      <c r="T4626">
        <v>740.3</v>
      </c>
      <c r="U4626">
        <v>1</v>
      </c>
    </row>
    <row r="4627" spans="1:21" x14ac:dyDescent="0.25">
      <c r="A4627" t="s">
        <v>4659</v>
      </c>
      <c r="B4627">
        <v>0</v>
      </c>
      <c r="C4627">
        <v>1</v>
      </c>
      <c r="D4627">
        <v>0</v>
      </c>
      <c r="E4627">
        <v>0</v>
      </c>
      <c r="F4627">
        <v>8</v>
      </c>
      <c r="G4627">
        <v>1</v>
      </c>
      <c r="H4627" t="s">
        <v>23</v>
      </c>
      <c r="I4627" t="s">
        <v>35</v>
      </c>
      <c r="J4627" t="s">
        <v>23</v>
      </c>
      <c r="K4627" t="s">
        <v>23</v>
      </c>
      <c r="L4627" t="s">
        <v>22</v>
      </c>
      <c r="M4627" t="s">
        <v>23</v>
      </c>
      <c r="N4627" t="s">
        <v>23</v>
      </c>
      <c r="O4627" t="s">
        <v>23</v>
      </c>
      <c r="P4627" t="s">
        <v>26</v>
      </c>
      <c r="Q4627">
        <v>1</v>
      </c>
      <c r="R4627" t="s">
        <v>33</v>
      </c>
      <c r="S4627">
        <v>74.05</v>
      </c>
      <c r="T4627">
        <v>600.15</v>
      </c>
      <c r="U4627">
        <v>0</v>
      </c>
    </row>
    <row r="4628" spans="1:21" x14ac:dyDescent="0.25">
      <c r="A4628" t="s">
        <v>4660</v>
      </c>
      <c r="B4628">
        <v>0</v>
      </c>
      <c r="C4628">
        <v>1</v>
      </c>
      <c r="D4628">
        <v>0</v>
      </c>
      <c r="E4628">
        <v>0</v>
      </c>
      <c r="F4628">
        <v>63</v>
      </c>
      <c r="G4628">
        <v>1</v>
      </c>
      <c r="H4628" t="s">
        <v>22</v>
      </c>
      <c r="I4628" t="s">
        <v>35</v>
      </c>
      <c r="J4628" t="s">
        <v>23</v>
      </c>
      <c r="K4628" t="s">
        <v>23</v>
      </c>
      <c r="L4628" t="s">
        <v>22</v>
      </c>
      <c r="M4628" t="s">
        <v>23</v>
      </c>
      <c r="N4628" t="s">
        <v>23</v>
      </c>
      <c r="O4628" t="s">
        <v>22</v>
      </c>
      <c r="P4628" t="s">
        <v>26</v>
      </c>
      <c r="Q4628">
        <v>1</v>
      </c>
      <c r="R4628" t="s">
        <v>33</v>
      </c>
      <c r="S4628">
        <v>89.6</v>
      </c>
      <c r="T4628">
        <v>5538.8</v>
      </c>
      <c r="U4628">
        <v>0</v>
      </c>
    </row>
    <row r="4629" spans="1:21" x14ac:dyDescent="0.25">
      <c r="A4629" t="s">
        <v>4661</v>
      </c>
      <c r="B4629">
        <v>1</v>
      </c>
      <c r="C4629">
        <v>0</v>
      </c>
      <c r="D4629">
        <v>0</v>
      </c>
      <c r="E4629">
        <v>0</v>
      </c>
      <c r="F4629">
        <v>60</v>
      </c>
      <c r="G4629">
        <v>1</v>
      </c>
      <c r="H4629" t="s">
        <v>22</v>
      </c>
      <c r="I4629" t="s">
        <v>35</v>
      </c>
      <c r="J4629" t="s">
        <v>22</v>
      </c>
      <c r="K4629" t="s">
        <v>22</v>
      </c>
      <c r="L4629" t="s">
        <v>22</v>
      </c>
      <c r="M4629" t="s">
        <v>22</v>
      </c>
      <c r="N4629" t="s">
        <v>22</v>
      </c>
      <c r="O4629" t="s">
        <v>22</v>
      </c>
      <c r="P4629" t="s">
        <v>29</v>
      </c>
      <c r="Q4629">
        <v>1</v>
      </c>
      <c r="R4629" t="s">
        <v>38</v>
      </c>
      <c r="S4629">
        <v>116.6</v>
      </c>
      <c r="T4629">
        <v>7049.5</v>
      </c>
      <c r="U4629">
        <v>0</v>
      </c>
    </row>
    <row r="4630" spans="1:21" x14ac:dyDescent="0.25">
      <c r="A4630" t="s">
        <v>4662</v>
      </c>
      <c r="B4630">
        <v>0</v>
      </c>
      <c r="C4630">
        <v>0</v>
      </c>
      <c r="D4630">
        <v>1</v>
      </c>
      <c r="E4630">
        <v>0</v>
      </c>
      <c r="F4630">
        <v>12</v>
      </c>
      <c r="G4630">
        <v>1</v>
      </c>
      <c r="H4630" t="s">
        <v>23</v>
      </c>
      <c r="I4630" t="s">
        <v>25</v>
      </c>
      <c r="J4630" t="s">
        <v>22</v>
      </c>
      <c r="K4630" t="s">
        <v>23</v>
      </c>
      <c r="L4630" t="s">
        <v>23</v>
      </c>
      <c r="M4630" t="s">
        <v>22</v>
      </c>
      <c r="N4630" t="s">
        <v>23</v>
      </c>
      <c r="O4630" t="s">
        <v>23</v>
      </c>
      <c r="P4630" t="s">
        <v>26</v>
      </c>
      <c r="Q4630">
        <v>0</v>
      </c>
      <c r="R4630" t="s">
        <v>33</v>
      </c>
      <c r="S4630">
        <v>54.2</v>
      </c>
      <c r="T4630">
        <v>690.5</v>
      </c>
      <c r="U4630">
        <v>0</v>
      </c>
    </row>
    <row r="4631" spans="1:21" x14ac:dyDescent="0.25">
      <c r="A4631" t="s">
        <v>4663</v>
      </c>
      <c r="B4631">
        <v>0</v>
      </c>
      <c r="C4631">
        <v>0</v>
      </c>
      <c r="D4631">
        <v>0</v>
      </c>
      <c r="E4631">
        <v>0</v>
      </c>
      <c r="F4631">
        <v>13</v>
      </c>
      <c r="G4631">
        <v>1</v>
      </c>
      <c r="H4631" t="s">
        <v>23</v>
      </c>
      <c r="I4631" t="s">
        <v>23</v>
      </c>
      <c r="J4631" t="s">
        <v>44</v>
      </c>
      <c r="K4631" t="s">
        <v>44</v>
      </c>
      <c r="L4631" t="s">
        <v>44</v>
      </c>
      <c r="M4631" t="s">
        <v>44</v>
      </c>
      <c r="N4631" t="s">
        <v>44</v>
      </c>
      <c r="O4631" t="s">
        <v>44</v>
      </c>
      <c r="P4631" t="s">
        <v>26</v>
      </c>
      <c r="Q4631">
        <v>1</v>
      </c>
      <c r="R4631" t="s">
        <v>30</v>
      </c>
      <c r="S4631">
        <v>19.3</v>
      </c>
      <c r="T4631">
        <v>279.3</v>
      </c>
      <c r="U4631">
        <v>0</v>
      </c>
    </row>
    <row r="4632" spans="1:21" x14ac:dyDescent="0.25">
      <c r="A4632" t="s">
        <v>4664</v>
      </c>
      <c r="B4632">
        <v>1</v>
      </c>
      <c r="C4632">
        <v>0</v>
      </c>
      <c r="D4632">
        <v>0</v>
      </c>
      <c r="E4632">
        <v>0</v>
      </c>
      <c r="F4632">
        <v>22</v>
      </c>
      <c r="G4632">
        <v>1</v>
      </c>
      <c r="H4632" t="s">
        <v>22</v>
      </c>
      <c r="I4632" t="s">
        <v>25</v>
      </c>
      <c r="J4632" t="s">
        <v>22</v>
      </c>
      <c r="K4632" t="s">
        <v>22</v>
      </c>
      <c r="L4632" t="s">
        <v>22</v>
      </c>
      <c r="M4632" t="s">
        <v>23</v>
      </c>
      <c r="N4632" t="s">
        <v>23</v>
      </c>
      <c r="O4632" t="s">
        <v>23</v>
      </c>
      <c r="P4632" t="s">
        <v>26</v>
      </c>
      <c r="Q4632">
        <v>0</v>
      </c>
      <c r="R4632" t="s">
        <v>30</v>
      </c>
      <c r="S4632">
        <v>65.05</v>
      </c>
      <c r="T4632">
        <v>1427.55</v>
      </c>
      <c r="U4632">
        <v>0</v>
      </c>
    </row>
    <row r="4633" spans="1:21" x14ac:dyDescent="0.25">
      <c r="A4633" t="s">
        <v>4665</v>
      </c>
      <c r="B4633">
        <v>1</v>
      </c>
      <c r="C4633">
        <v>0</v>
      </c>
      <c r="D4633">
        <v>0</v>
      </c>
      <c r="E4633">
        <v>0</v>
      </c>
      <c r="F4633">
        <v>5</v>
      </c>
      <c r="G4633">
        <v>1</v>
      </c>
      <c r="H4633" t="s">
        <v>22</v>
      </c>
      <c r="I4633" t="s">
        <v>35</v>
      </c>
      <c r="J4633" t="s">
        <v>23</v>
      </c>
      <c r="K4633" t="s">
        <v>23</v>
      </c>
      <c r="L4633" t="s">
        <v>22</v>
      </c>
      <c r="M4633" t="s">
        <v>23</v>
      </c>
      <c r="N4633" t="s">
        <v>22</v>
      </c>
      <c r="O4633" t="s">
        <v>23</v>
      </c>
      <c r="P4633" t="s">
        <v>26</v>
      </c>
      <c r="Q4633">
        <v>1</v>
      </c>
      <c r="R4633" t="s">
        <v>27</v>
      </c>
      <c r="S4633">
        <v>92.5</v>
      </c>
      <c r="T4633">
        <v>452.7</v>
      </c>
      <c r="U4633">
        <v>1</v>
      </c>
    </row>
    <row r="4634" spans="1:21" x14ac:dyDescent="0.25">
      <c r="A4634" t="s">
        <v>4666</v>
      </c>
      <c r="B4634">
        <v>0</v>
      </c>
      <c r="C4634">
        <v>0</v>
      </c>
      <c r="D4634">
        <v>1</v>
      </c>
      <c r="E4634">
        <v>1</v>
      </c>
      <c r="F4634">
        <v>1</v>
      </c>
      <c r="G4634">
        <v>1</v>
      </c>
      <c r="H4634" t="s">
        <v>23</v>
      </c>
      <c r="I4634" t="s">
        <v>23</v>
      </c>
      <c r="J4634" t="s">
        <v>44</v>
      </c>
      <c r="K4634" t="s">
        <v>44</v>
      </c>
      <c r="L4634" t="s">
        <v>44</v>
      </c>
      <c r="M4634" t="s">
        <v>44</v>
      </c>
      <c r="N4634" t="s">
        <v>44</v>
      </c>
      <c r="O4634" t="s">
        <v>44</v>
      </c>
      <c r="P4634" t="s">
        <v>26</v>
      </c>
      <c r="Q4634">
        <v>0</v>
      </c>
      <c r="R4634" t="s">
        <v>30</v>
      </c>
      <c r="S4634">
        <v>19.45</v>
      </c>
      <c r="T4634">
        <v>19.45</v>
      </c>
      <c r="U4634">
        <v>1</v>
      </c>
    </row>
    <row r="4635" spans="1:21" x14ac:dyDescent="0.25">
      <c r="A4635" t="s">
        <v>4667</v>
      </c>
      <c r="B4635">
        <v>0</v>
      </c>
      <c r="C4635">
        <v>0</v>
      </c>
      <c r="D4635">
        <v>1</v>
      </c>
      <c r="E4635">
        <v>1</v>
      </c>
      <c r="F4635">
        <v>72</v>
      </c>
      <c r="G4635">
        <v>1</v>
      </c>
      <c r="H4635" t="s">
        <v>22</v>
      </c>
      <c r="I4635" t="s">
        <v>23</v>
      </c>
      <c r="J4635" t="s">
        <v>44</v>
      </c>
      <c r="K4635" t="s">
        <v>44</v>
      </c>
      <c r="L4635" t="s">
        <v>44</v>
      </c>
      <c r="M4635" t="s">
        <v>44</v>
      </c>
      <c r="N4635" t="s">
        <v>44</v>
      </c>
      <c r="O4635" t="s">
        <v>44</v>
      </c>
      <c r="P4635" t="s">
        <v>45</v>
      </c>
      <c r="Q4635">
        <v>1</v>
      </c>
      <c r="R4635" t="s">
        <v>33</v>
      </c>
      <c r="S4635">
        <v>24.05</v>
      </c>
      <c r="T4635">
        <v>1709.15</v>
      </c>
      <c r="U4635">
        <v>0</v>
      </c>
    </row>
    <row r="4636" spans="1:21" x14ac:dyDescent="0.25">
      <c r="A4636" t="s">
        <v>4668</v>
      </c>
      <c r="B4636">
        <v>0</v>
      </c>
      <c r="C4636">
        <v>0</v>
      </c>
      <c r="D4636">
        <v>0</v>
      </c>
      <c r="E4636">
        <v>0</v>
      </c>
      <c r="F4636">
        <v>2</v>
      </c>
      <c r="G4636">
        <v>1</v>
      </c>
      <c r="H4636" t="s">
        <v>23</v>
      </c>
      <c r="I4636" t="s">
        <v>23</v>
      </c>
      <c r="J4636" t="s">
        <v>44</v>
      </c>
      <c r="K4636" t="s">
        <v>44</v>
      </c>
      <c r="L4636" t="s">
        <v>44</v>
      </c>
      <c r="M4636" t="s">
        <v>44</v>
      </c>
      <c r="N4636" t="s">
        <v>44</v>
      </c>
      <c r="O4636" t="s">
        <v>44</v>
      </c>
      <c r="P4636" t="s">
        <v>26</v>
      </c>
      <c r="Q4636">
        <v>0</v>
      </c>
      <c r="R4636" t="s">
        <v>33</v>
      </c>
      <c r="S4636">
        <v>18.75</v>
      </c>
      <c r="T4636">
        <v>53.15</v>
      </c>
      <c r="U4636">
        <v>0</v>
      </c>
    </row>
    <row r="4637" spans="1:21" x14ac:dyDescent="0.25">
      <c r="A4637" t="s">
        <v>4669</v>
      </c>
      <c r="B4637">
        <v>0</v>
      </c>
      <c r="C4637">
        <v>0</v>
      </c>
      <c r="D4637">
        <v>1</v>
      </c>
      <c r="E4637">
        <v>1</v>
      </c>
      <c r="F4637">
        <v>40</v>
      </c>
      <c r="G4637">
        <v>1</v>
      </c>
      <c r="H4637" t="s">
        <v>23</v>
      </c>
      <c r="I4637" t="s">
        <v>23</v>
      </c>
      <c r="J4637" t="s">
        <v>44</v>
      </c>
      <c r="K4637" t="s">
        <v>44</v>
      </c>
      <c r="L4637" t="s">
        <v>44</v>
      </c>
      <c r="M4637" t="s">
        <v>44</v>
      </c>
      <c r="N4637" t="s">
        <v>44</v>
      </c>
      <c r="O4637" t="s">
        <v>44</v>
      </c>
      <c r="P4637" t="s">
        <v>45</v>
      </c>
      <c r="Q4637">
        <v>0</v>
      </c>
      <c r="R4637" t="s">
        <v>33</v>
      </c>
      <c r="S4637">
        <v>20.149999999999999</v>
      </c>
      <c r="T4637">
        <v>777.35</v>
      </c>
      <c r="U4637">
        <v>0</v>
      </c>
    </row>
    <row r="4638" spans="1:21" x14ac:dyDescent="0.25">
      <c r="A4638" t="s">
        <v>4670</v>
      </c>
      <c r="B4638">
        <v>1</v>
      </c>
      <c r="C4638">
        <v>0</v>
      </c>
      <c r="D4638">
        <v>1</v>
      </c>
      <c r="E4638">
        <v>1</v>
      </c>
      <c r="F4638">
        <v>44</v>
      </c>
      <c r="G4638">
        <v>1</v>
      </c>
      <c r="H4638" t="s">
        <v>23</v>
      </c>
      <c r="I4638" t="s">
        <v>23</v>
      </c>
      <c r="J4638" t="s">
        <v>44</v>
      </c>
      <c r="K4638" t="s">
        <v>44</v>
      </c>
      <c r="L4638" t="s">
        <v>44</v>
      </c>
      <c r="M4638" t="s">
        <v>44</v>
      </c>
      <c r="N4638" t="s">
        <v>44</v>
      </c>
      <c r="O4638" t="s">
        <v>44</v>
      </c>
      <c r="P4638" t="s">
        <v>29</v>
      </c>
      <c r="Q4638">
        <v>0</v>
      </c>
      <c r="R4638" t="s">
        <v>33</v>
      </c>
      <c r="S4638">
        <v>20</v>
      </c>
      <c r="T4638">
        <v>860.85</v>
      </c>
      <c r="U4638">
        <v>0</v>
      </c>
    </row>
    <row r="4639" spans="1:21" x14ac:dyDescent="0.25">
      <c r="A4639" t="s">
        <v>4671</v>
      </c>
      <c r="B4639">
        <v>1</v>
      </c>
      <c r="C4639">
        <v>1</v>
      </c>
      <c r="D4639">
        <v>1</v>
      </c>
      <c r="E4639">
        <v>0</v>
      </c>
      <c r="F4639">
        <v>71</v>
      </c>
      <c r="G4639">
        <v>1</v>
      </c>
      <c r="H4639" t="s">
        <v>23</v>
      </c>
      <c r="I4639" t="s">
        <v>25</v>
      </c>
      <c r="J4639" t="s">
        <v>22</v>
      </c>
      <c r="K4639" t="s">
        <v>22</v>
      </c>
      <c r="L4639" t="s">
        <v>23</v>
      </c>
      <c r="M4639" t="s">
        <v>22</v>
      </c>
      <c r="N4639" t="s">
        <v>22</v>
      </c>
      <c r="O4639" t="s">
        <v>23</v>
      </c>
      <c r="P4639" t="s">
        <v>29</v>
      </c>
      <c r="Q4639">
        <v>1</v>
      </c>
      <c r="R4639" t="s">
        <v>33</v>
      </c>
      <c r="S4639">
        <v>71</v>
      </c>
      <c r="T4639">
        <v>5012.1000000000004</v>
      </c>
      <c r="U4639">
        <v>0</v>
      </c>
    </row>
    <row r="4640" spans="1:21" x14ac:dyDescent="0.25">
      <c r="A4640" t="s">
        <v>4672</v>
      </c>
      <c r="B4640">
        <v>0</v>
      </c>
      <c r="C4640">
        <v>0</v>
      </c>
      <c r="D4640">
        <v>0</v>
      </c>
      <c r="E4640">
        <v>0</v>
      </c>
      <c r="F4640">
        <v>2</v>
      </c>
      <c r="G4640">
        <v>1</v>
      </c>
      <c r="H4640" t="s">
        <v>22</v>
      </c>
      <c r="I4640" t="s">
        <v>35</v>
      </c>
      <c r="J4640" t="s">
        <v>23</v>
      </c>
      <c r="K4640" t="s">
        <v>23</v>
      </c>
      <c r="L4640" t="s">
        <v>23</v>
      </c>
      <c r="M4640" t="s">
        <v>23</v>
      </c>
      <c r="N4640" t="s">
        <v>23</v>
      </c>
      <c r="O4640" t="s">
        <v>23</v>
      </c>
      <c r="P4640" t="s">
        <v>26</v>
      </c>
      <c r="Q4640">
        <v>1</v>
      </c>
      <c r="R4640" t="s">
        <v>27</v>
      </c>
      <c r="S4640">
        <v>75.55</v>
      </c>
      <c r="T4640">
        <v>166.3</v>
      </c>
      <c r="U4640">
        <v>1</v>
      </c>
    </row>
    <row r="4641" spans="1:21" x14ac:dyDescent="0.25">
      <c r="A4641" t="s">
        <v>4673</v>
      </c>
      <c r="B4641">
        <v>1</v>
      </c>
      <c r="C4641">
        <v>1</v>
      </c>
      <c r="D4641">
        <v>0</v>
      </c>
      <c r="E4641">
        <v>0</v>
      </c>
      <c r="F4641">
        <v>26</v>
      </c>
      <c r="G4641">
        <v>1</v>
      </c>
      <c r="H4641" t="s">
        <v>22</v>
      </c>
      <c r="I4641" t="s">
        <v>35</v>
      </c>
      <c r="J4641" t="s">
        <v>23</v>
      </c>
      <c r="K4641" t="s">
        <v>23</v>
      </c>
      <c r="L4641" t="s">
        <v>23</v>
      </c>
      <c r="M4641" t="s">
        <v>23</v>
      </c>
      <c r="N4641" t="s">
        <v>22</v>
      </c>
      <c r="O4641" t="s">
        <v>22</v>
      </c>
      <c r="P4641" t="s">
        <v>26</v>
      </c>
      <c r="Q4641">
        <v>1</v>
      </c>
      <c r="R4641" t="s">
        <v>27</v>
      </c>
      <c r="S4641">
        <v>93.6</v>
      </c>
      <c r="T4641">
        <v>2404.1</v>
      </c>
      <c r="U4641">
        <v>0</v>
      </c>
    </row>
    <row r="4642" spans="1:21" x14ac:dyDescent="0.25">
      <c r="A4642" t="s">
        <v>4674</v>
      </c>
      <c r="B4642">
        <v>1</v>
      </c>
      <c r="C4642">
        <v>0</v>
      </c>
      <c r="D4642">
        <v>1</v>
      </c>
      <c r="E4642">
        <v>1</v>
      </c>
      <c r="F4642">
        <v>1</v>
      </c>
      <c r="G4642">
        <v>1</v>
      </c>
      <c r="H4642" t="s">
        <v>23</v>
      </c>
      <c r="I4642" t="s">
        <v>35</v>
      </c>
      <c r="J4642" t="s">
        <v>23</v>
      </c>
      <c r="K4642" t="s">
        <v>23</v>
      </c>
      <c r="L4642" t="s">
        <v>23</v>
      </c>
      <c r="M4642" t="s">
        <v>23</v>
      </c>
      <c r="N4642" t="s">
        <v>23</v>
      </c>
      <c r="O4642" t="s">
        <v>23</v>
      </c>
      <c r="P4642" t="s">
        <v>26</v>
      </c>
      <c r="Q4642">
        <v>1</v>
      </c>
      <c r="R4642" t="s">
        <v>27</v>
      </c>
      <c r="S4642">
        <v>70</v>
      </c>
      <c r="T4642">
        <v>70</v>
      </c>
      <c r="U4642">
        <v>1</v>
      </c>
    </row>
    <row r="4643" spans="1:21" x14ac:dyDescent="0.25">
      <c r="A4643" t="s">
        <v>4675</v>
      </c>
      <c r="B4643">
        <v>0</v>
      </c>
      <c r="C4643">
        <v>0</v>
      </c>
      <c r="D4643">
        <v>0</v>
      </c>
      <c r="E4643">
        <v>0</v>
      </c>
      <c r="F4643">
        <v>1</v>
      </c>
      <c r="G4643">
        <v>0</v>
      </c>
      <c r="H4643" t="s">
        <v>24</v>
      </c>
      <c r="I4643" t="s">
        <v>25</v>
      </c>
      <c r="J4643" t="s">
        <v>23</v>
      </c>
      <c r="K4643" t="s">
        <v>23</v>
      </c>
      <c r="L4643" t="s">
        <v>23</v>
      </c>
      <c r="M4643" t="s">
        <v>23</v>
      </c>
      <c r="N4643" t="s">
        <v>23</v>
      </c>
      <c r="O4643" t="s">
        <v>23</v>
      </c>
      <c r="P4643" t="s">
        <v>26</v>
      </c>
      <c r="Q4643">
        <v>0</v>
      </c>
      <c r="R4643" t="s">
        <v>30</v>
      </c>
      <c r="S4643">
        <v>24.4</v>
      </c>
      <c r="T4643">
        <v>24.4</v>
      </c>
      <c r="U4643">
        <v>0</v>
      </c>
    </row>
    <row r="4644" spans="1:21" x14ac:dyDescent="0.25">
      <c r="A4644" t="s">
        <v>4676</v>
      </c>
      <c r="B4644">
        <v>1</v>
      </c>
      <c r="C4644">
        <v>0</v>
      </c>
      <c r="D4644">
        <v>1</v>
      </c>
      <c r="E4644">
        <v>1</v>
      </c>
      <c r="F4644">
        <v>65</v>
      </c>
      <c r="G4644">
        <v>1</v>
      </c>
      <c r="H4644" t="s">
        <v>23</v>
      </c>
      <c r="I4644" t="s">
        <v>25</v>
      </c>
      <c r="J4644" t="s">
        <v>22</v>
      </c>
      <c r="K4644" t="s">
        <v>23</v>
      </c>
      <c r="L4644" t="s">
        <v>23</v>
      </c>
      <c r="M4644" t="s">
        <v>22</v>
      </c>
      <c r="N4644" t="s">
        <v>22</v>
      </c>
      <c r="O4644" t="s">
        <v>22</v>
      </c>
      <c r="P4644" t="s">
        <v>45</v>
      </c>
      <c r="Q4644">
        <v>1</v>
      </c>
      <c r="R4644" t="s">
        <v>33</v>
      </c>
      <c r="S4644">
        <v>74.8</v>
      </c>
      <c r="T4644">
        <v>4820.1499999999996</v>
      </c>
      <c r="U4644">
        <v>1</v>
      </c>
    </row>
    <row r="4645" spans="1:21" x14ac:dyDescent="0.25">
      <c r="A4645" t="s">
        <v>4677</v>
      </c>
      <c r="B4645">
        <v>1</v>
      </c>
      <c r="C4645">
        <v>0</v>
      </c>
      <c r="D4645">
        <v>0</v>
      </c>
      <c r="E4645">
        <v>0</v>
      </c>
      <c r="F4645">
        <v>3</v>
      </c>
      <c r="G4645">
        <v>1</v>
      </c>
      <c r="H4645" t="s">
        <v>22</v>
      </c>
      <c r="I4645" t="s">
        <v>25</v>
      </c>
      <c r="J4645" t="s">
        <v>23</v>
      </c>
      <c r="K4645" t="s">
        <v>23</v>
      </c>
      <c r="L4645" t="s">
        <v>23</v>
      </c>
      <c r="M4645" t="s">
        <v>22</v>
      </c>
      <c r="N4645" t="s">
        <v>22</v>
      </c>
      <c r="O4645" t="s">
        <v>23</v>
      </c>
      <c r="P4645" t="s">
        <v>26</v>
      </c>
      <c r="Q4645">
        <v>1</v>
      </c>
      <c r="R4645" t="s">
        <v>30</v>
      </c>
      <c r="S4645">
        <v>65.25</v>
      </c>
      <c r="T4645">
        <v>209.9</v>
      </c>
      <c r="U4645">
        <v>0</v>
      </c>
    </row>
    <row r="4646" spans="1:21" x14ac:dyDescent="0.25">
      <c r="A4646" t="s">
        <v>4678</v>
      </c>
      <c r="B4646">
        <v>1</v>
      </c>
      <c r="C4646">
        <v>0</v>
      </c>
      <c r="D4646">
        <v>0</v>
      </c>
      <c r="E4646">
        <v>0</v>
      </c>
      <c r="F4646">
        <v>13</v>
      </c>
      <c r="G4646">
        <v>1</v>
      </c>
      <c r="H4646" t="s">
        <v>23</v>
      </c>
      <c r="I4646" t="s">
        <v>25</v>
      </c>
      <c r="J4646" t="s">
        <v>23</v>
      </c>
      <c r="K4646" t="s">
        <v>23</v>
      </c>
      <c r="L4646" t="s">
        <v>23</v>
      </c>
      <c r="M4646" t="s">
        <v>22</v>
      </c>
      <c r="N4646" t="s">
        <v>23</v>
      </c>
      <c r="O4646" t="s">
        <v>23</v>
      </c>
      <c r="P4646" t="s">
        <v>26</v>
      </c>
      <c r="Q4646">
        <v>1</v>
      </c>
      <c r="R4646" t="s">
        <v>30</v>
      </c>
      <c r="S4646">
        <v>50.55</v>
      </c>
      <c r="T4646">
        <v>610.75</v>
      </c>
      <c r="U4646">
        <v>0</v>
      </c>
    </row>
    <row r="4647" spans="1:21" x14ac:dyDescent="0.25">
      <c r="A4647" t="s">
        <v>4679</v>
      </c>
      <c r="B4647">
        <v>0</v>
      </c>
      <c r="C4647">
        <v>0</v>
      </c>
      <c r="D4647">
        <v>1</v>
      </c>
      <c r="E4647">
        <v>0</v>
      </c>
      <c r="F4647">
        <v>33</v>
      </c>
      <c r="G4647">
        <v>1</v>
      </c>
      <c r="H4647" t="s">
        <v>22</v>
      </c>
      <c r="I4647" t="s">
        <v>35</v>
      </c>
      <c r="J4647" t="s">
        <v>23</v>
      </c>
      <c r="K4647" t="s">
        <v>22</v>
      </c>
      <c r="L4647" t="s">
        <v>22</v>
      </c>
      <c r="M4647" t="s">
        <v>23</v>
      </c>
      <c r="N4647" t="s">
        <v>22</v>
      </c>
      <c r="O4647" t="s">
        <v>22</v>
      </c>
      <c r="P4647" t="s">
        <v>26</v>
      </c>
      <c r="Q4647">
        <v>1</v>
      </c>
      <c r="R4647" t="s">
        <v>27</v>
      </c>
      <c r="S4647">
        <v>104.4</v>
      </c>
      <c r="T4647">
        <v>3409.6</v>
      </c>
      <c r="U4647">
        <v>1</v>
      </c>
    </row>
    <row r="4648" spans="1:21" x14ac:dyDescent="0.25">
      <c r="A4648" t="s">
        <v>4680</v>
      </c>
      <c r="B4648">
        <v>0</v>
      </c>
      <c r="C4648">
        <v>0</v>
      </c>
      <c r="D4648">
        <v>0</v>
      </c>
      <c r="E4648">
        <v>0</v>
      </c>
      <c r="F4648">
        <v>1</v>
      </c>
      <c r="G4648">
        <v>1</v>
      </c>
      <c r="H4648" t="s">
        <v>23</v>
      </c>
      <c r="I4648" t="s">
        <v>35</v>
      </c>
      <c r="J4648" t="s">
        <v>23</v>
      </c>
      <c r="K4648" t="s">
        <v>23</v>
      </c>
      <c r="L4648" t="s">
        <v>23</v>
      </c>
      <c r="M4648" t="s">
        <v>23</v>
      </c>
      <c r="N4648" t="s">
        <v>23</v>
      </c>
      <c r="O4648" t="s">
        <v>23</v>
      </c>
      <c r="P4648" t="s">
        <v>26</v>
      </c>
      <c r="Q4648">
        <v>1</v>
      </c>
      <c r="R4648" t="s">
        <v>30</v>
      </c>
      <c r="S4648">
        <v>70.7</v>
      </c>
      <c r="T4648">
        <v>70.7</v>
      </c>
      <c r="U4648">
        <v>0</v>
      </c>
    </row>
    <row r="4649" spans="1:21" x14ac:dyDescent="0.25">
      <c r="A4649" t="s">
        <v>4681</v>
      </c>
      <c r="B4649">
        <v>1</v>
      </c>
      <c r="C4649">
        <v>0</v>
      </c>
      <c r="D4649">
        <v>1</v>
      </c>
      <c r="E4649">
        <v>1</v>
      </c>
      <c r="F4649">
        <v>4</v>
      </c>
      <c r="G4649">
        <v>1</v>
      </c>
      <c r="H4649" t="s">
        <v>23</v>
      </c>
      <c r="I4649" t="s">
        <v>25</v>
      </c>
      <c r="J4649" t="s">
        <v>23</v>
      </c>
      <c r="K4649" t="s">
        <v>23</v>
      </c>
      <c r="L4649" t="s">
        <v>23</v>
      </c>
      <c r="M4649" t="s">
        <v>23</v>
      </c>
      <c r="N4649" t="s">
        <v>23</v>
      </c>
      <c r="O4649" t="s">
        <v>23</v>
      </c>
      <c r="P4649" t="s">
        <v>26</v>
      </c>
      <c r="Q4649">
        <v>0</v>
      </c>
      <c r="R4649" t="s">
        <v>30</v>
      </c>
      <c r="S4649">
        <v>45.25</v>
      </c>
      <c r="T4649">
        <v>155.35</v>
      </c>
      <c r="U4649">
        <v>0</v>
      </c>
    </row>
    <row r="4650" spans="1:21" x14ac:dyDescent="0.25">
      <c r="A4650" t="s">
        <v>4682</v>
      </c>
      <c r="B4650">
        <v>1</v>
      </c>
      <c r="C4650">
        <v>0</v>
      </c>
      <c r="D4650">
        <v>0</v>
      </c>
      <c r="E4650">
        <v>0</v>
      </c>
      <c r="F4650">
        <v>2</v>
      </c>
      <c r="G4650">
        <v>1</v>
      </c>
      <c r="H4650" t="s">
        <v>23</v>
      </c>
      <c r="I4650" t="s">
        <v>35</v>
      </c>
      <c r="J4650" t="s">
        <v>23</v>
      </c>
      <c r="K4650" t="s">
        <v>23</v>
      </c>
      <c r="L4650" t="s">
        <v>23</v>
      </c>
      <c r="M4650" t="s">
        <v>23</v>
      </c>
      <c r="N4650" t="s">
        <v>23</v>
      </c>
      <c r="O4650" t="s">
        <v>23</v>
      </c>
      <c r="P4650" t="s">
        <v>26</v>
      </c>
      <c r="Q4650">
        <v>1</v>
      </c>
      <c r="R4650" t="s">
        <v>27</v>
      </c>
      <c r="S4650">
        <v>70.3</v>
      </c>
      <c r="T4650">
        <v>144</v>
      </c>
      <c r="U4650">
        <v>0</v>
      </c>
    </row>
    <row r="4651" spans="1:21" x14ac:dyDescent="0.25">
      <c r="A4651" t="s">
        <v>4683</v>
      </c>
      <c r="B4651">
        <v>1</v>
      </c>
      <c r="C4651">
        <v>0</v>
      </c>
      <c r="D4651">
        <v>1</v>
      </c>
      <c r="E4651">
        <v>0</v>
      </c>
      <c r="F4651">
        <v>72</v>
      </c>
      <c r="G4651">
        <v>1</v>
      </c>
      <c r="H4651" t="s">
        <v>22</v>
      </c>
      <c r="I4651" t="s">
        <v>35</v>
      </c>
      <c r="J4651" t="s">
        <v>22</v>
      </c>
      <c r="K4651" t="s">
        <v>22</v>
      </c>
      <c r="L4651" t="s">
        <v>23</v>
      </c>
      <c r="M4651" t="s">
        <v>22</v>
      </c>
      <c r="N4651" t="s">
        <v>22</v>
      </c>
      <c r="O4651" t="s">
        <v>22</v>
      </c>
      <c r="P4651" t="s">
        <v>45</v>
      </c>
      <c r="Q4651">
        <v>1</v>
      </c>
      <c r="R4651" t="s">
        <v>38</v>
      </c>
      <c r="S4651">
        <v>108.95</v>
      </c>
      <c r="T4651">
        <v>7875</v>
      </c>
      <c r="U4651">
        <v>0</v>
      </c>
    </row>
    <row r="4652" spans="1:21" x14ac:dyDescent="0.25">
      <c r="A4652" t="s">
        <v>4684</v>
      </c>
      <c r="B4652">
        <v>0</v>
      </c>
      <c r="C4652">
        <v>0</v>
      </c>
      <c r="D4652">
        <v>1</v>
      </c>
      <c r="E4652">
        <v>1</v>
      </c>
      <c r="F4652">
        <v>37</v>
      </c>
      <c r="G4652">
        <v>1</v>
      </c>
      <c r="H4652" t="s">
        <v>22</v>
      </c>
      <c r="I4652" t="s">
        <v>23</v>
      </c>
      <c r="J4652" t="s">
        <v>44</v>
      </c>
      <c r="K4652" t="s">
        <v>44</v>
      </c>
      <c r="L4652" t="s">
        <v>44</v>
      </c>
      <c r="M4652" t="s">
        <v>44</v>
      </c>
      <c r="N4652" t="s">
        <v>44</v>
      </c>
      <c r="O4652" t="s">
        <v>44</v>
      </c>
      <c r="P4652" t="s">
        <v>26</v>
      </c>
      <c r="Q4652">
        <v>0</v>
      </c>
      <c r="R4652" t="s">
        <v>30</v>
      </c>
      <c r="S4652">
        <v>26.45</v>
      </c>
      <c r="T4652">
        <v>911.6</v>
      </c>
      <c r="U4652">
        <v>0</v>
      </c>
    </row>
    <row r="4653" spans="1:21" x14ac:dyDescent="0.25">
      <c r="A4653" t="s">
        <v>4685</v>
      </c>
      <c r="B4653">
        <v>0</v>
      </c>
      <c r="C4653">
        <v>0</v>
      </c>
      <c r="D4653">
        <v>0</v>
      </c>
      <c r="E4653">
        <v>0</v>
      </c>
      <c r="F4653">
        <v>15</v>
      </c>
      <c r="G4653">
        <v>1</v>
      </c>
      <c r="H4653" t="s">
        <v>23</v>
      </c>
      <c r="I4653" t="s">
        <v>35</v>
      </c>
      <c r="J4653" t="s">
        <v>22</v>
      </c>
      <c r="K4653" t="s">
        <v>23</v>
      </c>
      <c r="L4653" t="s">
        <v>23</v>
      </c>
      <c r="M4653" t="s">
        <v>23</v>
      </c>
      <c r="N4653" t="s">
        <v>22</v>
      </c>
      <c r="O4653" t="s">
        <v>23</v>
      </c>
      <c r="P4653" t="s">
        <v>26</v>
      </c>
      <c r="Q4653">
        <v>0</v>
      </c>
      <c r="R4653" t="s">
        <v>27</v>
      </c>
      <c r="S4653">
        <v>86.2</v>
      </c>
      <c r="T4653">
        <v>1270.2</v>
      </c>
      <c r="U4653">
        <v>1</v>
      </c>
    </row>
    <row r="4654" spans="1:21" x14ac:dyDescent="0.25">
      <c r="A4654" t="s">
        <v>4686</v>
      </c>
      <c r="B4654">
        <v>0</v>
      </c>
      <c r="C4654">
        <v>0</v>
      </c>
      <c r="D4654">
        <v>0</v>
      </c>
      <c r="E4654">
        <v>0</v>
      </c>
      <c r="F4654">
        <v>23</v>
      </c>
      <c r="G4654">
        <v>1</v>
      </c>
      <c r="H4654" t="s">
        <v>23</v>
      </c>
      <c r="I4654" t="s">
        <v>23</v>
      </c>
      <c r="J4654" t="s">
        <v>44</v>
      </c>
      <c r="K4654" t="s">
        <v>44</v>
      </c>
      <c r="L4654" t="s">
        <v>44</v>
      </c>
      <c r="M4654" t="s">
        <v>44</v>
      </c>
      <c r="N4654" t="s">
        <v>44</v>
      </c>
      <c r="O4654" t="s">
        <v>44</v>
      </c>
      <c r="P4654" t="s">
        <v>29</v>
      </c>
      <c r="Q4654">
        <v>1</v>
      </c>
      <c r="R4654" t="s">
        <v>38</v>
      </c>
      <c r="S4654">
        <v>19.649999999999999</v>
      </c>
      <c r="T4654">
        <v>478.1</v>
      </c>
      <c r="U4654">
        <v>0</v>
      </c>
    </row>
    <row r="4655" spans="1:21" x14ac:dyDescent="0.25">
      <c r="A4655" t="s">
        <v>4687</v>
      </c>
      <c r="B4655">
        <v>0</v>
      </c>
      <c r="C4655">
        <v>0</v>
      </c>
      <c r="D4655">
        <v>1</v>
      </c>
      <c r="E4655">
        <v>1</v>
      </c>
      <c r="F4655">
        <v>30</v>
      </c>
      <c r="G4655">
        <v>0</v>
      </c>
      <c r="H4655" t="s">
        <v>24</v>
      </c>
      <c r="I4655" t="s">
        <v>25</v>
      </c>
      <c r="J4655" t="s">
        <v>23</v>
      </c>
      <c r="K4655" t="s">
        <v>23</v>
      </c>
      <c r="L4655" t="s">
        <v>23</v>
      </c>
      <c r="M4655" t="s">
        <v>22</v>
      </c>
      <c r="N4655" t="s">
        <v>22</v>
      </c>
      <c r="O4655" t="s">
        <v>22</v>
      </c>
      <c r="P4655" t="s">
        <v>26</v>
      </c>
      <c r="Q4655">
        <v>0</v>
      </c>
      <c r="R4655" t="s">
        <v>38</v>
      </c>
      <c r="S4655">
        <v>51.2</v>
      </c>
      <c r="T4655">
        <v>1561.5</v>
      </c>
      <c r="U4655">
        <v>1</v>
      </c>
    </row>
    <row r="4656" spans="1:21" x14ac:dyDescent="0.25">
      <c r="A4656" t="s">
        <v>4688</v>
      </c>
      <c r="B4656">
        <v>0</v>
      </c>
      <c r="C4656">
        <v>0</v>
      </c>
      <c r="D4656">
        <v>1</v>
      </c>
      <c r="E4656">
        <v>1</v>
      </c>
      <c r="F4656">
        <v>42</v>
      </c>
      <c r="G4656">
        <v>1</v>
      </c>
      <c r="H4656" t="s">
        <v>23</v>
      </c>
      <c r="I4656" t="s">
        <v>23</v>
      </c>
      <c r="J4656" t="s">
        <v>44</v>
      </c>
      <c r="K4656" t="s">
        <v>44</v>
      </c>
      <c r="L4656" t="s">
        <v>44</v>
      </c>
      <c r="M4656" t="s">
        <v>44</v>
      </c>
      <c r="N4656" t="s">
        <v>44</v>
      </c>
      <c r="O4656" t="s">
        <v>44</v>
      </c>
      <c r="P4656" t="s">
        <v>29</v>
      </c>
      <c r="Q4656">
        <v>1</v>
      </c>
      <c r="R4656" t="s">
        <v>27</v>
      </c>
      <c r="S4656">
        <v>19.05</v>
      </c>
      <c r="T4656">
        <v>761.85</v>
      </c>
      <c r="U4656">
        <v>0</v>
      </c>
    </row>
    <row r="4657" spans="1:21" x14ac:dyDescent="0.25">
      <c r="A4657" t="s">
        <v>4689</v>
      </c>
      <c r="B4657">
        <v>0</v>
      </c>
      <c r="C4657">
        <v>0</v>
      </c>
      <c r="D4657">
        <v>0</v>
      </c>
      <c r="E4657">
        <v>0</v>
      </c>
      <c r="F4657">
        <v>32</v>
      </c>
      <c r="G4657">
        <v>1</v>
      </c>
      <c r="H4657" t="s">
        <v>22</v>
      </c>
      <c r="I4657" t="s">
        <v>25</v>
      </c>
      <c r="J4657" t="s">
        <v>22</v>
      </c>
      <c r="K4657" t="s">
        <v>23</v>
      </c>
      <c r="L4657" t="s">
        <v>23</v>
      </c>
      <c r="M4657" t="s">
        <v>23</v>
      </c>
      <c r="N4657" t="s">
        <v>22</v>
      </c>
      <c r="O4657" t="s">
        <v>22</v>
      </c>
      <c r="P4657" t="s">
        <v>29</v>
      </c>
      <c r="Q4657">
        <v>0</v>
      </c>
      <c r="R4657" t="s">
        <v>30</v>
      </c>
      <c r="S4657">
        <v>74.75</v>
      </c>
      <c r="T4657">
        <v>2282.9499999999998</v>
      </c>
      <c r="U4657">
        <v>0</v>
      </c>
    </row>
    <row r="4658" spans="1:21" x14ac:dyDescent="0.25">
      <c r="A4658" t="s">
        <v>4690</v>
      </c>
      <c r="B4658">
        <v>0</v>
      </c>
      <c r="C4658">
        <v>0</v>
      </c>
      <c r="D4658">
        <v>1</v>
      </c>
      <c r="E4658">
        <v>1</v>
      </c>
      <c r="F4658">
        <v>22</v>
      </c>
      <c r="G4658">
        <v>1</v>
      </c>
      <c r="H4658" t="s">
        <v>22</v>
      </c>
      <c r="I4658" t="s">
        <v>35</v>
      </c>
      <c r="J4658" t="s">
        <v>23</v>
      </c>
      <c r="K4658" t="s">
        <v>23</v>
      </c>
      <c r="L4658" t="s">
        <v>23</v>
      </c>
      <c r="M4658" t="s">
        <v>23</v>
      </c>
      <c r="N4658" t="s">
        <v>23</v>
      </c>
      <c r="O4658" t="s">
        <v>23</v>
      </c>
      <c r="P4658" t="s">
        <v>26</v>
      </c>
      <c r="Q4658">
        <v>1</v>
      </c>
      <c r="R4658" t="s">
        <v>33</v>
      </c>
      <c r="S4658">
        <v>75.8</v>
      </c>
      <c r="T4658">
        <v>1615.1</v>
      </c>
      <c r="U4658">
        <v>0</v>
      </c>
    </row>
    <row r="4659" spans="1:21" x14ac:dyDescent="0.25">
      <c r="A4659" t="s">
        <v>4691</v>
      </c>
      <c r="B4659">
        <v>1</v>
      </c>
      <c r="C4659">
        <v>0</v>
      </c>
      <c r="D4659">
        <v>1</v>
      </c>
      <c r="E4659">
        <v>0</v>
      </c>
      <c r="F4659">
        <v>42</v>
      </c>
      <c r="G4659">
        <v>0</v>
      </c>
      <c r="H4659" t="s">
        <v>24</v>
      </c>
      <c r="I4659" t="s">
        <v>25</v>
      </c>
      <c r="J4659" t="s">
        <v>23</v>
      </c>
      <c r="K4659" t="s">
        <v>23</v>
      </c>
      <c r="L4659" t="s">
        <v>23</v>
      </c>
      <c r="M4659" t="s">
        <v>23</v>
      </c>
      <c r="N4659" t="s">
        <v>23</v>
      </c>
      <c r="O4659" t="s">
        <v>23</v>
      </c>
      <c r="P4659" t="s">
        <v>26</v>
      </c>
      <c r="Q4659">
        <v>1</v>
      </c>
      <c r="R4659" t="s">
        <v>38</v>
      </c>
      <c r="S4659">
        <v>25.1</v>
      </c>
      <c r="T4659">
        <v>1097.1500000000001</v>
      </c>
      <c r="U4659">
        <v>0</v>
      </c>
    </row>
    <row r="4660" spans="1:21" x14ac:dyDescent="0.25">
      <c r="A4660" t="s">
        <v>4692</v>
      </c>
      <c r="B4660">
        <v>0</v>
      </c>
      <c r="C4660">
        <v>0</v>
      </c>
      <c r="D4660">
        <v>0</v>
      </c>
      <c r="E4660">
        <v>0</v>
      </c>
      <c r="F4660">
        <v>8</v>
      </c>
      <c r="G4660">
        <v>1</v>
      </c>
      <c r="H4660" t="s">
        <v>23</v>
      </c>
      <c r="I4660" t="s">
        <v>25</v>
      </c>
      <c r="J4660" t="s">
        <v>23</v>
      </c>
      <c r="K4660" t="s">
        <v>23</v>
      </c>
      <c r="L4660" t="s">
        <v>23</v>
      </c>
      <c r="M4660" t="s">
        <v>23</v>
      </c>
      <c r="N4660" t="s">
        <v>23</v>
      </c>
      <c r="O4660" t="s">
        <v>23</v>
      </c>
      <c r="P4660" t="s">
        <v>26</v>
      </c>
      <c r="Q4660">
        <v>0</v>
      </c>
      <c r="R4660" t="s">
        <v>30</v>
      </c>
      <c r="S4660">
        <v>44.45</v>
      </c>
      <c r="T4660">
        <v>369.3</v>
      </c>
      <c r="U4660">
        <v>0</v>
      </c>
    </row>
    <row r="4661" spans="1:21" x14ac:dyDescent="0.25">
      <c r="A4661" t="s">
        <v>4693</v>
      </c>
      <c r="B4661">
        <v>0</v>
      </c>
      <c r="C4661">
        <v>0</v>
      </c>
      <c r="D4661">
        <v>1</v>
      </c>
      <c r="E4661">
        <v>1</v>
      </c>
      <c r="F4661">
        <v>65</v>
      </c>
      <c r="G4661">
        <v>1</v>
      </c>
      <c r="H4661" t="s">
        <v>22</v>
      </c>
      <c r="I4661" t="s">
        <v>35</v>
      </c>
      <c r="J4661" t="s">
        <v>22</v>
      </c>
      <c r="K4661" t="s">
        <v>23</v>
      </c>
      <c r="L4661" t="s">
        <v>22</v>
      </c>
      <c r="M4661" t="s">
        <v>23</v>
      </c>
      <c r="N4661" t="s">
        <v>22</v>
      </c>
      <c r="O4661" t="s">
        <v>22</v>
      </c>
      <c r="P4661" t="s">
        <v>45</v>
      </c>
      <c r="Q4661">
        <v>1</v>
      </c>
      <c r="R4661" t="s">
        <v>38</v>
      </c>
      <c r="S4661">
        <v>104.3</v>
      </c>
      <c r="T4661">
        <v>6725.3</v>
      </c>
      <c r="U4661">
        <v>0</v>
      </c>
    </row>
    <row r="4662" spans="1:21" x14ac:dyDescent="0.25">
      <c r="A4662" t="s">
        <v>4694</v>
      </c>
      <c r="B4662">
        <v>0</v>
      </c>
      <c r="C4662">
        <v>0</v>
      </c>
      <c r="D4662">
        <v>0</v>
      </c>
      <c r="E4662">
        <v>0</v>
      </c>
      <c r="F4662">
        <v>2</v>
      </c>
      <c r="G4662">
        <v>1</v>
      </c>
      <c r="H4662" t="s">
        <v>23</v>
      </c>
      <c r="I4662" t="s">
        <v>23</v>
      </c>
      <c r="J4662" t="s">
        <v>44</v>
      </c>
      <c r="K4662" t="s">
        <v>44</v>
      </c>
      <c r="L4662" t="s">
        <v>44</v>
      </c>
      <c r="M4662" t="s">
        <v>44</v>
      </c>
      <c r="N4662" t="s">
        <v>44</v>
      </c>
      <c r="O4662" t="s">
        <v>44</v>
      </c>
      <c r="P4662" t="s">
        <v>26</v>
      </c>
      <c r="Q4662">
        <v>0</v>
      </c>
      <c r="R4662" t="s">
        <v>30</v>
      </c>
      <c r="S4662">
        <v>19.5</v>
      </c>
      <c r="T4662">
        <v>31.55</v>
      </c>
      <c r="U4662">
        <v>1</v>
      </c>
    </row>
    <row r="4663" spans="1:21" x14ac:dyDescent="0.25">
      <c r="A4663" t="s">
        <v>4695</v>
      </c>
      <c r="B4663">
        <v>0</v>
      </c>
      <c r="C4663">
        <v>0</v>
      </c>
      <c r="D4663">
        <v>1</v>
      </c>
      <c r="E4663">
        <v>1</v>
      </c>
      <c r="F4663">
        <v>70</v>
      </c>
      <c r="G4663">
        <v>1</v>
      </c>
      <c r="H4663" t="s">
        <v>22</v>
      </c>
      <c r="I4663" t="s">
        <v>25</v>
      </c>
      <c r="J4663" t="s">
        <v>22</v>
      </c>
      <c r="K4663" t="s">
        <v>22</v>
      </c>
      <c r="L4663" t="s">
        <v>22</v>
      </c>
      <c r="M4663" t="s">
        <v>22</v>
      </c>
      <c r="N4663" t="s">
        <v>22</v>
      </c>
      <c r="O4663" t="s">
        <v>22</v>
      </c>
      <c r="P4663" t="s">
        <v>45</v>
      </c>
      <c r="Q4663">
        <v>1</v>
      </c>
      <c r="R4663" t="s">
        <v>33</v>
      </c>
      <c r="S4663">
        <v>89</v>
      </c>
      <c r="T4663">
        <v>6293.2</v>
      </c>
      <c r="U4663">
        <v>0</v>
      </c>
    </row>
    <row r="4664" spans="1:21" x14ac:dyDescent="0.25">
      <c r="A4664" t="s">
        <v>4696</v>
      </c>
      <c r="B4664">
        <v>1</v>
      </c>
      <c r="C4664">
        <v>0</v>
      </c>
      <c r="D4664">
        <v>0</v>
      </c>
      <c r="E4664">
        <v>1</v>
      </c>
      <c r="F4664">
        <v>22</v>
      </c>
      <c r="G4664">
        <v>1</v>
      </c>
      <c r="H4664" t="s">
        <v>23</v>
      </c>
      <c r="I4664" t="s">
        <v>23</v>
      </c>
      <c r="J4664" t="s">
        <v>44</v>
      </c>
      <c r="K4664" t="s">
        <v>44</v>
      </c>
      <c r="L4664" t="s">
        <v>44</v>
      </c>
      <c r="M4664" t="s">
        <v>44</v>
      </c>
      <c r="N4664" t="s">
        <v>44</v>
      </c>
      <c r="O4664" t="s">
        <v>44</v>
      </c>
      <c r="P4664" t="s">
        <v>26</v>
      </c>
      <c r="Q4664">
        <v>0</v>
      </c>
      <c r="R4664" t="s">
        <v>38</v>
      </c>
      <c r="S4664">
        <v>20.149999999999999</v>
      </c>
      <c r="T4664">
        <v>432.5</v>
      </c>
      <c r="U4664">
        <v>0</v>
      </c>
    </row>
    <row r="4665" spans="1:21" x14ac:dyDescent="0.25">
      <c r="A4665" t="s">
        <v>4697</v>
      </c>
      <c r="B4665">
        <v>0</v>
      </c>
      <c r="C4665">
        <v>1</v>
      </c>
      <c r="D4665">
        <v>0</v>
      </c>
      <c r="E4665">
        <v>0</v>
      </c>
      <c r="F4665">
        <v>4</v>
      </c>
      <c r="G4665">
        <v>1</v>
      </c>
      <c r="H4665" t="s">
        <v>22</v>
      </c>
      <c r="I4665" t="s">
        <v>35</v>
      </c>
      <c r="J4665" t="s">
        <v>23</v>
      </c>
      <c r="K4665" t="s">
        <v>23</v>
      </c>
      <c r="L4665" t="s">
        <v>23</v>
      </c>
      <c r="M4665" t="s">
        <v>23</v>
      </c>
      <c r="N4665" t="s">
        <v>23</v>
      </c>
      <c r="O4665" t="s">
        <v>23</v>
      </c>
      <c r="P4665" t="s">
        <v>26</v>
      </c>
      <c r="Q4665">
        <v>1</v>
      </c>
      <c r="R4665" t="s">
        <v>27</v>
      </c>
      <c r="S4665">
        <v>74.900000000000006</v>
      </c>
      <c r="T4665">
        <v>321.75</v>
      </c>
      <c r="U4665">
        <v>1</v>
      </c>
    </row>
    <row r="4666" spans="1:21" x14ac:dyDescent="0.25">
      <c r="A4666" t="s">
        <v>4698</v>
      </c>
      <c r="B4666">
        <v>0</v>
      </c>
      <c r="C4666">
        <v>0</v>
      </c>
      <c r="D4666">
        <v>0</v>
      </c>
      <c r="E4666">
        <v>0</v>
      </c>
      <c r="F4666">
        <v>2</v>
      </c>
      <c r="G4666">
        <v>1</v>
      </c>
      <c r="H4666" t="s">
        <v>22</v>
      </c>
      <c r="I4666" t="s">
        <v>35</v>
      </c>
      <c r="J4666" t="s">
        <v>23</v>
      </c>
      <c r="K4666" t="s">
        <v>23</v>
      </c>
      <c r="L4666" t="s">
        <v>23</v>
      </c>
      <c r="M4666" t="s">
        <v>23</v>
      </c>
      <c r="N4666" t="s">
        <v>23</v>
      </c>
      <c r="O4666" t="s">
        <v>23</v>
      </c>
      <c r="P4666" t="s">
        <v>26</v>
      </c>
      <c r="Q4666">
        <v>0</v>
      </c>
      <c r="R4666" t="s">
        <v>38</v>
      </c>
      <c r="S4666">
        <v>74.900000000000006</v>
      </c>
      <c r="T4666">
        <v>147.15</v>
      </c>
      <c r="U4666">
        <v>1</v>
      </c>
    </row>
    <row r="4667" spans="1:21" x14ac:dyDescent="0.25">
      <c r="A4667" t="s">
        <v>4699</v>
      </c>
      <c r="B4667">
        <v>0</v>
      </c>
      <c r="C4667">
        <v>0</v>
      </c>
      <c r="D4667">
        <v>1</v>
      </c>
      <c r="E4667">
        <v>1</v>
      </c>
      <c r="F4667">
        <v>67</v>
      </c>
      <c r="G4667">
        <v>0</v>
      </c>
      <c r="H4667" t="s">
        <v>24</v>
      </c>
      <c r="I4667" t="s">
        <v>25</v>
      </c>
      <c r="J4667" t="s">
        <v>22</v>
      </c>
      <c r="K4667" t="s">
        <v>22</v>
      </c>
      <c r="L4667" t="s">
        <v>23</v>
      </c>
      <c r="M4667" t="s">
        <v>23</v>
      </c>
      <c r="N4667" t="s">
        <v>23</v>
      </c>
      <c r="O4667" t="s">
        <v>23</v>
      </c>
      <c r="P4667" t="s">
        <v>45</v>
      </c>
      <c r="Q4667">
        <v>0</v>
      </c>
      <c r="R4667" t="s">
        <v>33</v>
      </c>
      <c r="S4667">
        <v>36.15</v>
      </c>
      <c r="T4667">
        <v>2434.4499999999998</v>
      </c>
      <c r="U4667">
        <v>0</v>
      </c>
    </row>
    <row r="4668" spans="1:21" x14ac:dyDescent="0.25">
      <c r="A4668" t="s">
        <v>4700</v>
      </c>
      <c r="B4668">
        <v>0</v>
      </c>
      <c r="C4668">
        <v>0</v>
      </c>
      <c r="D4668">
        <v>0</v>
      </c>
      <c r="E4668">
        <v>0</v>
      </c>
      <c r="F4668">
        <v>25</v>
      </c>
      <c r="G4668">
        <v>1</v>
      </c>
      <c r="H4668" t="s">
        <v>23</v>
      </c>
      <c r="I4668" t="s">
        <v>23</v>
      </c>
      <c r="J4668" t="s">
        <v>44</v>
      </c>
      <c r="K4668" t="s">
        <v>44</v>
      </c>
      <c r="L4668" t="s">
        <v>44</v>
      </c>
      <c r="M4668" t="s">
        <v>44</v>
      </c>
      <c r="N4668" t="s">
        <v>44</v>
      </c>
      <c r="O4668" t="s">
        <v>44</v>
      </c>
      <c r="P4668" t="s">
        <v>26</v>
      </c>
      <c r="Q4668">
        <v>1</v>
      </c>
      <c r="R4668" t="s">
        <v>38</v>
      </c>
      <c r="S4668">
        <v>19.2</v>
      </c>
      <c r="T4668">
        <v>532.1</v>
      </c>
      <c r="U4668">
        <v>0</v>
      </c>
    </row>
    <row r="4669" spans="1:21" x14ac:dyDescent="0.25">
      <c r="A4669" t="s">
        <v>4701</v>
      </c>
      <c r="B4669">
        <v>0</v>
      </c>
      <c r="C4669">
        <v>0</v>
      </c>
      <c r="D4669">
        <v>1</v>
      </c>
      <c r="E4669">
        <v>0</v>
      </c>
      <c r="F4669">
        <v>20</v>
      </c>
      <c r="G4669">
        <v>1</v>
      </c>
      <c r="H4669" t="s">
        <v>23</v>
      </c>
      <c r="I4669" t="s">
        <v>23</v>
      </c>
      <c r="J4669" t="s">
        <v>44</v>
      </c>
      <c r="K4669" t="s">
        <v>44</v>
      </c>
      <c r="L4669" t="s">
        <v>44</v>
      </c>
      <c r="M4669" t="s">
        <v>44</v>
      </c>
      <c r="N4669" t="s">
        <v>44</v>
      </c>
      <c r="O4669" t="s">
        <v>44</v>
      </c>
      <c r="P4669" t="s">
        <v>26</v>
      </c>
      <c r="Q4669">
        <v>0</v>
      </c>
      <c r="R4669" t="s">
        <v>33</v>
      </c>
      <c r="S4669">
        <v>19.25</v>
      </c>
      <c r="T4669">
        <v>375.25</v>
      </c>
      <c r="U4669">
        <v>0</v>
      </c>
    </row>
    <row r="4670" spans="1:21" x14ac:dyDescent="0.25">
      <c r="A4670" t="s">
        <v>4702</v>
      </c>
      <c r="B4670">
        <v>0</v>
      </c>
      <c r="C4670">
        <v>0</v>
      </c>
      <c r="D4670">
        <v>0</v>
      </c>
      <c r="E4670">
        <v>1</v>
      </c>
      <c r="F4670">
        <v>2</v>
      </c>
      <c r="G4670">
        <v>1</v>
      </c>
      <c r="H4670" t="s">
        <v>23</v>
      </c>
      <c r="I4670" t="s">
        <v>25</v>
      </c>
      <c r="J4670" t="s">
        <v>22</v>
      </c>
      <c r="K4670" t="s">
        <v>23</v>
      </c>
      <c r="L4670" t="s">
        <v>23</v>
      </c>
      <c r="M4670" t="s">
        <v>23</v>
      </c>
      <c r="N4670" t="s">
        <v>23</v>
      </c>
      <c r="O4670" t="s">
        <v>22</v>
      </c>
      <c r="P4670" t="s">
        <v>26</v>
      </c>
      <c r="Q4670">
        <v>1</v>
      </c>
      <c r="R4670" t="s">
        <v>38</v>
      </c>
      <c r="S4670">
        <v>61.2</v>
      </c>
      <c r="T4670">
        <v>125.95</v>
      </c>
      <c r="U4670">
        <v>0</v>
      </c>
    </row>
    <row r="4671" spans="1:21" x14ac:dyDescent="0.25">
      <c r="A4671" t="s">
        <v>4703</v>
      </c>
      <c r="B4671">
        <v>1</v>
      </c>
      <c r="C4671">
        <v>0</v>
      </c>
      <c r="D4671">
        <v>0</v>
      </c>
      <c r="E4671">
        <v>0</v>
      </c>
      <c r="F4671">
        <v>51</v>
      </c>
      <c r="G4671">
        <v>1</v>
      </c>
      <c r="H4671" t="s">
        <v>23</v>
      </c>
      <c r="I4671" t="s">
        <v>23</v>
      </c>
      <c r="J4671" t="s">
        <v>44</v>
      </c>
      <c r="K4671" t="s">
        <v>44</v>
      </c>
      <c r="L4671" t="s">
        <v>44</v>
      </c>
      <c r="M4671" t="s">
        <v>44</v>
      </c>
      <c r="N4671" t="s">
        <v>44</v>
      </c>
      <c r="O4671" t="s">
        <v>44</v>
      </c>
      <c r="P4671" t="s">
        <v>45</v>
      </c>
      <c r="Q4671">
        <v>0</v>
      </c>
      <c r="R4671" t="s">
        <v>30</v>
      </c>
      <c r="S4671">
        <v>20.45</v>
      </c>
      <c r="T4671">
        <v>1042.6500000000001</v>
      </c>
      <c r="U4671">
        <v>0</v>
      </c>
    </row>
    <row r="4672" spans="1:21" x14ac:dyDescent="0.25">
      <c r="A4672" t="s">
        <v>4704</v>
      </c>
      <c r="B4672">
        <v>0</v>
      </c>
      <c r="C4672">
        <v>0</v>
      </c>
      <c r="D4672">
        <v>1</v>
      </c>
      <c r="E4672">
        <v>1</v>
      </c>
      <c r="F4672">
        <v>46</v>
      </c>
      <c r="G4672">
        <v>0</v>
      </c>
      <c r="H4672" t="s">
        <v>24</v>
      </c>
      <c r="I4672" t="s">
        <v>25</v>
      </c>
      <c r="J4672" t="s">
        <v>22</v>
      </c>
      <c r="K4672" t="s">
        <v>22</v>
      </c>
      <c r="L4672" t="s">
        <v>23</v>
      </c>
      <c r="M4672" t="s">
        <v>23</v>
      </c>
      <c r="N4672" t="s">
        <v>23</v>
      </c>
      <c r="O4672" t="s">
        <v>23</v>
      </c>
      <c r="P4672" t="s">
        <v>26</v>
      </c>
      <c r="Q4672">
        <v>0</v>
      </c>
      <c r="R4672" t="s">
        <v>33</v>
      </c>
      <c r="S4672">
        <v>35.049999999999997</v>
      </c>
      <c r="T4672">
        <v>1620.25</v>
      </c>
      <c r="U4672">
        <v>0</v>
      </c>
    </row>
    <row r="4673" spans="1:21" x14ac:dyDescent="0.25">
      <c r="A4673" t="s">
        <v>4705</v>
      </c>
      <c r="B4673">
        <v>0</v>
      </c>
      <c r="C4673">
        <v>0</v>
      </c>
      <c r="D4673">
        <v>0</v>
      </c>
      <c r="E4673">
        <v>0</v>
      </c>
      <c r="F4673">
        <v>25</v>
      </c>
      <c r="G4673">
        <v>1</v>
      </c>
      <c r="H4673" t="s">
        <v>22</v>
      </c>
      <c r="I4673" t="s">
        <v>35</v>
      </c>
      <c r="J4673" t="s">
        <v>23</v>
      </c>
      <c r="K4673" t="s">
        <v>22</v>
      </c>
      <c r="L4673" t="s">
        <v>23</v>
      </c>
      <c r="M4673" t="s">
        <v>23</v>
      </c>
      <c r="N4673" t="s">
        <v>22</v>
      </c>
      <c r="O4673" t="s">
        <v>22</v>
      </c>
      <c r="P4673" t="s">
        <v>26</v>
      </c>
      <c r="Q4673">
        <v>1</v>
      </c>
      <c r="R4673" t="s">
        <v>27</v>
      </c>
      <c r="S4673">
        <v>100.25</v>
      </c>
      <c r="T4673">
        <v>2387.75</v>
      </c>
      <c r="U4673">
        <v>1</v>
      </c>
    </row>
    <row r="4674" spans="1:21" x14ac:dyDescent="0.25">
      <c r="A4674" t="s">
        <v>4706</v>
      </c>
      <c r="B4674">
        <v>1</v>
      </c>
      <c r="C4674">
        <v>0</v>
      </c>
      <c r="D4674">
        <v>0</v>
      </c>
      <c r="E4674">
        <v>1</v>
      </c>
      <c r="F4674">
        <v>13</v>
      </c>
      <c r="G4674">
        <v>1</v>
      </c>
      <c r="H4674" t="s">
        <v>23</v>
      </c>
      <c r="I4674" t="s">
        <v>25</v>
      </c>
      <c r="J4674" t="s">
        <v>23</v>
      </c>
      <c r="K4674" t="s">
        <v>23</v>
      </c>
      <c r="L4674" t="s">
        <v>23</v>
      </c>
      <c r="M4674" t="s">
        <v>23</v>
      </c>
      <c r="N4674" t="s">
        <v>23</v>
      </c>
      <c r="O4674" t="s">
        <v>23</v>
      </c>
      <c r="P4674" t="s">
        <v>26</v>
      </c>
      <c r="Q4674">
        <v>0</v>
      </c>
      <c r="R4674" t="s">
        <v>30</v>
      </c>
      <c r="S4674">
        <v>44</v>
      </c>
      <c r="T4674">
        <v>659.35</v>
      </c>
      <c r="U4674">
        <v>0</v>
      </c>
    </row>
    <row r="4675" spans="1:21" x14ac:dyDescent="0.25">
      <c r="A4675" t="s">
        <v>4707</v>
      </c>
      <c r="B4675">
        <v>0</v>
      </c>
      <c r="C4675">
        <v>1</v>
      </c>
      <c r="D4675">
        <v>0</v>
      </c>
      <c r="E4675">
        <v>0</v>
      </c>
      <c r="F4675">
        <v>25</v>
      </c>
      <c r="G4675">
        <v>1</v>
      </c>
      <c r="H4675" t="s">
        <v>22</v>
      </c>
      <c r="I4675" t="s">
        <v>35</v>
      </c>
      <c r="J4675" t="s">
        <v>22</v>
      </c>
      <c r="K4675" t="s">
        <v>22</v>
      </c>
      <c r="L4675" t="s">
        <v>23</v>
      </c>
      <c r="M4675" t="s">
        <v>23</v>
      </c>
      <c r="N4675" t="s">
        <v>22</v>
      </c>
      <c r="O4675" t="s">
        <v>22</v>
      </c>
      <c r="P4675" t="s">
        <v>26</v>
      </c>
      <c r="Q4675">
        <v>1</v>
      </c>
      <c r="R4675" t="s">
        <v>30</v>
      </c>
      <c r="S4675">
        <v>102.8</v>
      </c>
      <c r="T4675">
        <v>2660.2</v>
      </c>
      <c r="U4675">
        <v>1</v>
      </c>
    </row>
    <row r="4676" spans="1:21" x14ac:dyDescent="0.25">
      <c r="A4676" t="s">
        <v>4708</v>
      </c>
      <c r="B4676">
        <v>1</v>
      </c>
      <c r="C4676">
        <v>0</v>
      </c>
      <c r="D4676">
        <v>1</v>
      </c>
      <c r="E4676">
        <v>1</v>
      </c>
      <c r="F4676">
        <v>26</v>
      </c>
      <c r="G4676">
        <v>1</v>
      </c>
      <c r="H4676" t="s">
        <v>23</v>
      </c>
      <c r="I4676" t="s">
        <v>25</v>
      </c>
      <c r="J4676" t="s">
        <v>23</v>
      </c>
      <c r="K4676" t="s">
        <v>23</v>
      </c>
      <c r="L4676" t="s">
        <v>22</v>
      </c>
      <c r="M4676" t="s">
        <v>23</v>
      </c>
      <c r="N4676" t="s">
        <v>23</v>
      </c>
      <c r="O4676" t="s">
        <v>23</v>
      </c>
      <c r="P4676" t="s">
        <v>29</v>
      </c>
      <c r="Q4676">
        <v>0</v>
      </c>
      <c r="R4676" t="s">
        <v>30</v>
      </c>
      <c r="S4676">
        <v>50.35</v>
      </c>
      <c r="T4676">
        <v>1285.8</v>
      </c>
      <c r="U4676">
        <v>0</v>
      </c>
    </row>
    <row r="4677" spans="1:21" x14ac:dyDescent="0.25">
      <c r="A4677" t="s">
        <v>4709</v>
      </c>
      <c r="B4677">
        <v>1</v>
      </c>
      <c r="C4677">
        <v>0</v>
      </c>
      <c r="D4677">
        <v>0</v>
      </c>
      <c r="E4677">
        <v>0</v>
      </c>
      <c r="F4677">
        <v>43</v>
      </c>
      <c r="G4677">
        <v>1</v>
      </c>
      <c r="H4677" t="s">
        <v>22</v>
      </c>
      <c r="I4677" t="s">
        <v>35</v>
      </c>
      <c r="J4677" t="s">
        <v>23</v>
      </c>
      <c r="K4677" t="s">
        <v>23</v>
      </c>
      <c r="L4677" t="s">
        <v>23</v>
      </c>
      <c r="M4677" t="s">
        <v>22</v>
      </c>
      <c r="N4677" t="s">
        <v>22</v>
      </c>
      <c r="O4677" t="s">
        <v>22</v>
      </c>
      <c r="P4677" t="s">
        <v>29</v>
      </c>
      <c r="Q4677">
        <v>1</v>
      </c>
      <c r="R4677" t="s">
        <v>27</v>
      </c>
      <c r="S4677">
        <v>100</v>
      </c>
      <c r="T4677">
        <v>4211.55</v>
      </c>
      <c r="U4677">
        <v>1</v>
      </c>
    </row>
    <row r="4678" spans="1:21" x14ac:dyDescent="0.25">
      <c r="A4678" t="s">
        <v>4710</v>
      </c>
      <c r="B4678">
        <v>1</v>
      </c>
      <c r="C4678">
        <v>0</v>
      </c>
      <c r="D4678">
        <v>0</v>
      </c>
      <c r="E4678">
        <v>1</v>
      </c>
      <c r="F4678">
        <v>19</v>
      </c>
      <c r="G4678">
        <v>1</v>
      </c>
      <c r="H4678" t="s">
        <v>23</v>
      </c>
      <c r="I4678" t="s">
        <v>23</v>
      </c>
      <c r="J4678" t="s">
        <v>44</v>
      </c>
      <c r="K4678" t="s">
        <v>44</v>
      </c>
      <c r="L4678" t="s">
        <v>44</v>
      </c>
      <c r="M4678" t="s">
        <v>44</v>
      </c>
      <c r="N4678" t="s">
        <v>44</v>
      </c>
      <c r="O4678" t="s">
        <v>44</v>
      </c>
      <c r="P4678" t="s">
        <v>26</v>
      </c>
      <c r="Q4678">
        <v>1</v>
      </c>
      <c r="R4678" t="s">
        <v>27</v>
      </c>
      <c r="S4678">
        <v>20</v>
      </c>
      <c r="T4678">
        <v>377.55</v>
      </c>
      <c r="U4678">
        <v>0</v>
      </c>
    </row>
    <row r="4679" spans="1:21" x14ac:dyDescent="0.25">
      <c r="A4679" t="s">
        <v>4711</v>
      </c>
      <c r="B4679">
        <v>1</v>
      </c>
      <c r="C4679">
        <v>0</v>
      </c>
      <c r="D4679">
        <v>1</v>
      </c>
      <c r="E4679">
        <v>0</v>
      </c>
      <c r="F4679">
        <v>10</v>
      </c>
      <c r="G4679">
        <v>1</v>
      </c>
      <c r="H4679" t="s">
        <v>23</v>
      </c>
      <c r="I4679" t="s">
        <v>35</v>
      </c>
      <c r="J4679" t="s">
        <v>23</v>
      </c>
      <c r="K4679" t="s">
        <v>22</v>
      </c>
      <c r="L4679" t="s">
        <v>23</v>
      </c>
      <c r="M4679" t="s">
        <v>22</v>
      </c>
      <c r="N4679" t="s">
        <v>22</v>
      </c>
      <c r="O4679" t="s">
        <v>22</v>
      </c>
      <c r="P4679" t="s">
        <v>26</v>
      </c>
      <c r="Q4679">
        <v>1</v>
      </c>
      <c r="R4679" t="s">
        <v>27</v>
      </c>
      <c r="S4679">
        <v>99.85</v>
      </c>
      <c r="T4679">
        <v>990.9</v>
      </c>
      <c r="U4679">
        <v>1</v>
      </c>
    </row>
    <row r="4680" spans="1:21" x14ac:dyDescent="0.25">
      <c r="A4680" t="s">
        <v>4712</v>
      </c>
      <c r="B4680">
        <v>0</v>
      </c>
      <c r="C4680">
        <v>0</v>
      </c>
      <c r="D4680">
        <v>0</v>
      </c>
      <c r="E4680">
        <v>1</v>
      </c>
      <c r="F4680">
        <v>2</v>
      </c>
      <c r="G4680">
        <v>1</v>
      </c>
      <c r="H4680" t="s">
        <v>22</v>
      </c>
      <c r="I4680" t="s">
        <v>35</v>
      </c>
      <c r="J4680" t="s">
        <v>23</v>
      </c>
      <c r="K4680" t="s">
        <v>23</v>
      </c>
      <c r="L4680" t="s">
        <v>23</v>
      </c>
      <c r="M4680" t="s">
        <v>23</v>
      </c>
      <c r="N4680" t="s">
        <v>22</v>
      </c>
      <c r="O4680" t="s">
        <v>22</v>
      </c>
      <c r="P4680" t="s">
        <v>26</v>
      </c>
      <c r="Q4680">
        <v>1</v>
      </c>
      <c r="R4680" t="s">
        <v>33</v>
      </c>
      <c r="S4680">
        <v>94.2</v>
      </c>
      <c r="T4680">
        <v>193.8</v>
      </c>
      <c r="U4680">
        <v>1</v>
      </c>
    </row>
    <row r="4681" spans="1:21" x14ac:dyDescent="0.25">
      <c r="A4681" t="s">
        <v>4713</v>
      </c>
      <c r="B4681">
        <v>0</v>
      </c>
      <c r="C4681">
        <v>0</v>
      </c>
      <c r="D4681">
        <v>1</v>
      </c>
      <c r="E4681">
        <v>0</v>
      </c>
      <c r="F4681">
        <v>72</v>
      </c>
      <c r="G4681">
        <v>1</v>
      </c>
      <c r="H4681" t="s">
        <v>22</v>
      </c>
      <c r="I4681" t="s">
        <v>25</v>
      </c>
      <c r="J4681" t="s">
        <v>22</v>
      </c>
      <c r="K4681" t="s">
        <v>22</v>
      </c>
      <c r="L4681" t="s">
        <v>23</v>
      </c>
      <c r="M4681" t="s">
        <v>22</v>
      </c>
      <c r="N4681" t="s">
        <v>22</v>
      </c>
      <c r="O4681" t="s">
        <v>22</v>
      </c>
      <c r="P4681" t="s">
        <v>45</v>
      </c>
      <c r="Q4681">
        <v>1</v>
      </c>
      <c r="R4681" t="s">
        <v>33</v>
      </c>
      <c r="S4681">
        <v>86.4</v>
      </c>
      <c r="T4681">
        <v>6058.95</v>
      </c>
      <c r="U4681">
        <v>0</v>
      </c>
    </row>
    <row r="4682" spans="1:21" x14ac:dyDescent="0.25">
      <c r="A4682" t="s">
        <v>4714</v>
      </c>
      <c r="B4682">
        <v>1</v>
      </c>
      <c r="C4682">
        <v>1</v>
      </c>
      <c r="D4682">
        <v>0</v>
      </c>
      <c r="E4682">
        <v>0</v>
      </c>
      <c r="F4682">
        <v>18</v>
      </c>
      <c r="G4682">
        <v>1</v>
      </c>
      <c r="H4682" t="s">
        <v>22</v>
      </c>
      <c r="I4682" t="s">
        <v>25</v>
      </c>
      <c r="J4682" t="s">
        <v>22</v>
      </c>
      <c r="K4682" t="s">
        <v>22</v>
      </c>
      <c r="L4682" t="s">
        <v>23</v>
      </c>
      <c r="M4682" t="s">
        <v>23</v>
      </c>
      <c r="N4682" t="s">
        <v>23</v>
      </c>
      <c r="O4682" t="s">
        <v>23</v>
      </c>
      <c r="P4682" t="s">
        <v>26</v>
      </c>
      <c r="Q4682">
        <v>1</v>
      </c>
      <c r="R4682" t="s">
        <v>38</v>
      </c>
      <c r="S4682">
        <v>58.4</v>
      </c>
      <c r="T4682">
        <v>964.9</v>
      </c>
      <c r="U4682">
        <v>0</v>
      </c>
    </row>
    <row r="4683" spans="1:21" x14ac:dyDescent="0.25">
      <c r="A4683" t="s">
        <v>4715</v>
      </c>
      <c r="B4683">
        <v>1</v>
      </c>
      <c r="C4683">
        <v>1</v>
      </c>
      <c r="D4683">
        <v>0</v>
      </c>
      <c r="E4683">
        <v>0</v>
      </c>
      <c r="F4683">
        <v>9</v>
      </c>
      <c r="G4683">
        <v>1</v>
      </c>
      <c r="H4683" t="s">
        <v>22</v>
      </c>
      <c r="I4683" t="s">
        <v>35</v>
      </c>
      <c r="J4683" t="s">
        <v>23</v>
      </c>
      <c r="K4683" t="s">
        <v>23</v>
      </c>
      <c r="L4683" t="s">
        <v>23</v>
      </c>
      <c r="M4683" t="s">
        <v>23</v>
      </c>
      <c r="N4683" t="s">
        <v>23</v>
      </c>
      <c r="O4683" t="s">
        <v>22</v>
      </c>
      <c r="P4683" t="s">
        <v>26</v>
      </c>
      <c r="Q4683">
        <v>1</v>
      </c>
      <c r="R4683" t="s">
        <v>27</v>
      </c>
      <c r="S4683">
        <v>83.85</v>
      </c>
      <c r="T4683">
        <v>790.15</v>
      </c>
      <c r="U4683">
        <v>1</v>
      </c>
    </row>
    <row r="4684" spans="1:21" x14ac:dyDescent="0.25">
      <c r="A4684" t="s">
        <v>4716</v>
      </c>
      <c r="B4684">
        <v>0</v>
      </c>
      <c r="C4684">
        <v>1</v>
      </c>
      <c r="D4684">
        <v>0</v>
      </c>
      <c r="E4684">
        <v>0</v>
      </c>
      <c r="F4684">
        <v>27</v>
      </c>
      <c r="G4684">
        <v>1</v>
      </c>
      <c r="H4684" t="s">
        <v>22</v>
      </c>
      <c r="I4684" t="s">
        <v>35</v>
      </c>
      <c r="J4684" t="s">
        <v>23</v>
      </c>
      <c r="K4684" t="s">
        <v>23</v>
      </c>
      <c r="L4684" t="s">
        <v>22</v>
      </c>
      <c r="M4684" t="s">
        <v>23</v>
      </c>
      <c r="N4684" t="s">
        <v>23</v>
      </c>
      <c r="O4684" t="s">
        <v>22</v>
      </c>
      <c r="P4684" t="s">
        <v>26</v>
      </c>
      <c r="Q4684">
        <v>0</v>
      </c>
      <c r="R4684" t="s">
        <v>38</v>
      </c>
      <c r="S4684">
        <v>88.3</v>
      </c>
      <c r="T4684">
        <v>2467.75</v>
      </c>
      <c r="U4684">
        <v>1</v>
      </c>
    </row>
    <row r="4685" spans="1:21" x14ac:dyDescent="0.25">
      <c r="A4685" t="s">
        <v>4717</v>
      </c>
      <c r="B4685">
        <v>1</v>
      </c>
      <c r="C4685">
        <v>0</v>
      </c>
      <c r="D4685">
        <v>0</v>
      </c>
      <c r="E4685">
        <v>0</v>
      </c>
      <c r="F4685">
        <v>24</v>
      </c>
      <c r="G4685">
        <v>1</v>
      </c>
      <c r="H4685" t="s">
        <v>22</v>
      </c>
      <c r="I4685" t="s">
        <v>35</v>
      </c>
      <c r="J4685" t="s">
        <v>23</v>
      </c>
      <c r="K4685" t="s">
        <v>23</v>
      </c>
      <c r="L4685" t="s">
        <v>23</v>
      </c>
      <c r="M4685" t="s">
        <v>23</v>
      </c>
      <c r="N4685" t="s">
        <v>22</v>
      </c>
      <c r="O4685" t="s">
        <v>22</v>
      </c>
      <c r="P4685" t="s">
        <v>26</v>
      </c>
      <c r="Q4685">
        <v>1</v>
      </c>
      <c r="R4685" t="s">
        <v>27</v>
      </c>
      <c r="S4685">
        <v>94.1</v>
      </c>
      <c r="T4685">
        <v>2322.85</v>
      </c>
      <c r="U4685">
        <v>0</v>
      </c>
    </row>
    <row r="4686" spans="1:21" x14ac:dyDescent="0.25">
      <c r="A4686" t="s">
        <v>4718</v>
      </c>
      <c r="B4686">
        <v>1</v>
      </c>
      <c r="C4686">
        <v>0</v>
      </c>
      <c r="D4686">
        <v>0</v>
      </c>
      <c r="E4686">
        <v>0</v>
      </c>
      <c r="F4686">
        <v>69</v>
      </c>
      <c r="G4686">
        <v>1</v>
      </c>
      <c r="H4686" t="s">
        <v>23</v>
      </c>
      <c r="I4686" t="s">
        <v>35</v>
      </c>
      <c r="J4686" t="s">
        <v>23</v>
      </c>
      <c r="K4686" t="s">
        <v>22</v>
      </c>
      <c r="L4686" t="s">
        <v>22</v>
      </c>
      <c r="M4686" t="s">
        <v>22</v>
      </c>
      <c r="N4686" t="s">
        <v>22</v>
      </c>
      <c r="O4686" t="s">
        <v>22</v>
      </c>
      <c r="P4686" t="s">
        <v>29</v>
      </c>
      <c r="Q4686">
        <v>1</v>
      </c>
      <c r="R4686" t="s">
        <v>33</v>
      </c>
      <c r="S4686">
        <v>104.05</v>
      </c>
      <c r="T4686">
        <v>7262</v>
      </c>
      <c r="U4686">
        <v>1</v>
      </c>
    </row>
    <row r="4687" spans="1:21" x14ac:dyDescent="0.25">
      <c r="A4687" t="s">
        <v>4719</v>
      </c>
      <c r="B4687">
        <v>0</v>
      </c>
      <c r="C4687">
        <v>0</v>
      </c>
      <c r="D4687">
        <v>1</v>
      </c>
      <c r="E4687">
        <v>0</v>
      </c>
      <c r="F4687">
        <v>46</v>
      </c>
      <c r="G4687">
        <v>1</v>
      </c>
      <c r="H4687" t="s">
        <v>22</v>
      </c>
      <c r="I4687" t="s">
        <v>35</v>
      </c>
      <c r="J4687" t="s">
        <v>23</v>
      </c>
      <c r="K4687" t="s">
        <v>22</v>
      </c>
      <c r="L4687" t="s">
        <v>22</v>
      </c>
      <c r="M4687" t="s">
        <v>22</v>
      </c>
      <c r="N4687" t="s">
        <v>22</v>
      </c>
      <c r="O4687" t="s">
        <v>22</v>
      </c>
      <c r="P4687" t="s">
        <v>45</v>
      </c>
      <c r="Q4687">
        <v>1</v>
      </c>
      <c r="R4687" t="s">
        <v>38</v>
      </c>
      <c r="S4687">
        <v>108.9</v>
      </c>
      <c r="T4687">
        <v>4854.3</v>
      </c>
      <c r="U4687">
        <v>0</v>
      </c>
    </row>
    <row r="4688" spans="1:21" x14ac:dyDescent="0.25">
      <c r="A4688" t="s">
        <v>4720</v>
      </c>
      <c r="B4688">
        <v>0</v>
      </c>
      <c r="C4688">
        <v>1</v>
      </c>
      <c r="D4688">
        <v>0</v>
      </c>
      <c r="E4688">
        <v>0</v>
      </c>
      <c r="F4688">
        <v>72</v>
      </c>
      <c r="G4688">
        <v>1</v>
      </c>
      <c r="H4688" t="s">
        <v>22</v>
      </c>
      <c r="I4688" t="s">
        <v>35</v>
      </c>
      <c r="J4688" t="s">
        <v>22</v>
      </c>
      <c r="K4688" t="s">
        <v>22</v>
      </c>
      <c r="L4688" t="s">
        <v>22</v>
      </c>
      <c r="M4688" t="s">
        <v>22</v>
      </c>
      <c r="N4688" t="s">
        <v>23</v>
      </c>
      <c r="O4688" t="s">
        <v>22</v>
      </c>
      <c r="P4688" t="s">
        <v>45</v>
      </c>
      <c r="Q4688">
        <v>1</v>
      </c>
      <c r="R4688" t="s">
        <v>33</v>
      </c>
      <c r="S4688">
        <v>107.4</v>
      </c>
      <c r="T4688">
        <v>7748.75</v>
      </c>
      <c r="U4688">
        <v>0</v>
      </c>
    </row>
    <row r="4689" spans="1:21" x14ac:dyDescent="0.25">
      <c r="A4689" t="s">
        <v>4721</v>
      </c>
      <c r="B4689">
        <v>1</v>
      </c>
      <c r="C4689">
        <v>0</v>
      </c>
      <c r="D4689">
        <v>1</v>
      </c>
      <c r="E4689">
        <v>0</v>
      </c>
      <c r="F4689">
        <v>22</v>
      </c>
      <c r="G4689">
        <v>1</v>
      </c>
      <c r="H4689" t="s">
        <v>23</v>
      </c>
      <c r="I4689" t="s">
        <v>35</v>
      </c>
      <c r="J4689" t="s">
        <v>23</v>
      </c>
      <c r="K4689" t="s">
        <v>23</v>
      </c>
      <c r="L4689" t="s">
        <v>22</v>
      </c>
      <c r="M4689" t="s">
        <v>23</v>
      </c>
      <c r="N4689" t="s">
        <v>22</v>
      </c>
      <c r="O4689" t="s">
        <v>22</v>
      </c>
      <c r="P4689" t="s">
        <v>26</v>
      </c>
      <c r="Q4689">
        <v>1</v>
      </c>
      <c r="R4689" t="s">
        <v>38</v>
      </c>
      <c r="S4689">
        <v>94.7</v>
      </c>
      <c r="T4689">
        <v>1914.9</v>
      </c>
      <c r="U4689">
        <v>1</v>
      </c>
    </row>
    <row r="4690" spans="1:21" x14ac:dyDescent="0.25">
      <c r="A4690" t="s">
        <v>4722</v>
      </c>
      <c r="B4690">
        <v>0</v>
      </c>
      <c r="C4690">
        <v>1</v>
      </c>
      <c r="D4690">
        <v>1</v>
      </c>
      <c r="E4690">
        <v>0</v>
      </c>
      <c r="F4690">
        <v>70</v>
      </c>
      <c r="G4690">
        <v>1</v>
      </c>
      <c r="H4690" t="s">
        <v>22</v>
      </c>
      <c r="I4690" t="s">
        <v>35</v>
      </c>
      <c r="J4690" t="s">
        <v>22</v>
      </c>
      <c r="K4690" t="s">
        <v>23</v>
      </c>
      <c r="L4690" t="s">
        <v>23</v>
      </c>
      <c r="M4690" t="s">
        <v>23</v>
      </c>
      <c r="N4690" t="s">
        <v>23</v>
      </c>
      <c r="O4690" t="s">
        <v>22</v>
      </c>
      <c r="P4690" t="s">
        <v>26</v>
      </c>
      <c r="Q4690">
        <v>1</v>
      </c>
      <c r="R4690" t="s">
        <v>27</v>
      </c>
      <c r="S4690">
        <v>90.85</v>
      </c>
      <c r="T4690">
        <v>6470.1</v>
      </c>
      <c r="U4690">
        <v>0</v>
      </c>
    </row>
    <row r="4691" spans="1:21" x14ac:dyDescent="0.25">
      <c r="A4691" t="s">
        <v>4723</v>
      </c>
      <c r="B4691">
        <v>0</v>
      </c>
      <c r="C4691">
        <v>0</v>
      </c>
      <c r="D4691">
        <v>0</v>
      </c>
      <c r="E4691">
        <v>0</v>
      </c>
      <c r="F4691">
        <v>2</v>
      </c>
      <c r="G4691">
        <v>1</v>
      </c>
      <c r="H4691" t="s">
        <v>23</v>
      </c>
      <c r="I4691" t="s">
        <v>23</v>
      </c>
      <c r="J4691" t="s">
        <v>44</v>
      </c>
      <c r="K4691" t="s">
        <v>44</v>
      </c>
      <c r="L4691" t="s">
        <v>44</v>
      </c>
      <c r="M4691" t="s">
        <v>44</v>
      </c>
      <c r="N4691" t="s">
        <v>44</v>
      </c>
      <c r="O4691" t="s">
        <v>44</v>
      </c>
      <c r="P4691" t="s">
        <v>26</v>
      </c>
      <c r="Q4691">
        <v>0</v>
      </c>
      <c r="R4691" t="s">
        <v>27</v>
      </c>
      <c r="S4691">
        <v>19.899999999999999</v>
      </c>
      <c r="T4691">
        <v>57.4</v>
      </c>
      <c r="U4691">
        <v>0</v>
      </c>
    </row>
    <row r="4692" spans="1:21" x14ac:dyDescent="0.25">
      <c r="A4692" t="s">
        <v>4724</v>
      </c>
      <c r="B4692">
        <v>1</v>
      </c>
      <c r="C4692">
        <v>0</v>
      </c>
      <c r="D4692">
        <v>1</v>
      </c>
      <c r="E4692">
        <v>0</v>
      </c>
      <c r="F4692">
        <v>31</v>
      </c>
      <c r="G4692">
        <v>1</v>
      </c>
      <c r="H4692" t="s">
        <v>23</v>
      </c>
      <c r="I4692" t="s">
        <v>25</v>
      </c>
      <c r="J4692" t="s">
        <v>23</v>
      </c>
      <c r="K4692" t="s">
        <v>23</v>
      </c>
      <c r="L4692" t="s">
        <v>22</v>
      </c>
      <c r="M4692" t="s">
        <v>22</v>
      </c>
      <c r="N4692" t="s">
        <v>23</v>
      </c>
      <c r="O4692" t="s">
        <v>22</v>
      </c>
      <c r="P4692" t="s">
        <v>26</v>
      </c>
      <c r="Q4692">
        <v>1</v>
      </c>
      <c r="R4692" t="s">
        <v>38</v>
      </c>
      <c r="S4692">
        <v>66.400000000000006</v>
      </c>
      <c r="T4692">
        <v>2019.8</v>
      </c>
      <c r="U4692">
        <v>0</v>
      </c>
    </row>
    <row r="4693" spans="1:21" x14ac:dyDescent="0.25">
      <c r="A4693" t="s">
        <v>4725</v>
      </c>
      <c r="B4693">
        <v>0</v>
      </c>
      <c r="C4693">
        <v>1</v>
      </c>
      <c r="D4693">
        <v>1</v>
      </c>
      <c r="E4693">
        <v>0</v>
      </c>
      <c r="F4693">
        <v>56</v>
      </c>
      <c r="G4693">
        <v>1</v>
      </c>
      <c r="H4693" t="s">
        <v>22</v>
      </c>
      <c r="I4693" t="s">
        <v>35</v>
      </c>
      <c r="J4693" t="s">
        <v>23</v>
      </c>
      <c r="K4693" t="s">
        <v>23</v>
      </c>
      <c r="L4693" t="s">
        <v>22</v>
      </c>
      <c r="M4693" t="s">
        <v>23</v>
      </c>
      <c r="N4693" t="s">
        <v>22</v>
      </c>
      <c r="O4693" t="s">
        <v>22</v>
      </c>
      <c r="P4693" t="s">
        <v>26</v>
      </c>
      <c r="Q4693">
        <v>1</v>
      </c>
      <c r="R4693" t="s">
        <v>33</v>
      </c>
      <c r="S4693">
        <v>100.65</v>
      </c>
      <c r="T4693">
        <v>5688.05</v>
      </c>
      <c r="U4693">
        <v>1</v>
      </c>
    </row>
    <row r="4694" spans="1:21" x14ac:dyDescent="0.25">
      <c r="A4694" t="s">
        <v>4726</v>
      </c>
      <c r="B4694">
        <v>0</v>
      </c>
      <c r="C4694">
        <v>0</v>
      </c>
      <c r="D4694">
        <v>1</v>
      </c>
      <c r="E4694">
        <v>1</v>
      </c>
      <c r="F4694">
        <v>16</v>
      </c>
      <c r="G4694">
        <v>1</v>
      </c>
      <c r="H4694" t="s">
        <v>23</v>
      </c>
      <c r="I4694" t="s">
        <v>35</v>
      </c>
      <c r="J4694" t="s">
        <v>22</v>
      </c>
      <c r="K4694" t="s">
        <v>23</v>
      </c>
      <c r="L4694" t="s">
        <v>22</v>
      </c>
      <c r="M4694" t="s">
        <v>23</v>
      </c>
      <c r="N4694" t="s">
        <v>22</v>
      </c>
      <c r="O4694" t="s">
        <v>22</v>
      </c>
      <c r="P4694" t="s">
        <v>26</v>
      </c>
      <c r="Q4694">
        <v>0</v>
      </c>
      <c r="R4694" t="s">
        <v>33</v>
      </c>
      <c r="S4694">
        <v>100.7</v>
      </c>
      <c r="T4694">
        <v>1522.7</v>
      </c>
      <c r="U4694">
        <v>0</v>
      </c>
    </row>
    <row r="4695" spans="1:21" x14ac:dyDescent="0.25">
      <c r="A4695" t="s">
        <v>4727</v>
      </c>
      <c r="B4695">
        <v>1</v>
      </c>
      <c r="C4695">
        <v>0</v>
      </c>
      <c r="D4695">
        <v>0</v>
      </c>
      <c r="E4695">
        <v>1</v>
      </c>
      <c r="F4695">
        <v>52</v>
      </c>
      <c r="G4695">
        <v>1</v>
      </c>
      <c r="H4695" t="s">
        <v>22</v>
      </c>
      <c r="I4695" t="s">
        <v>23</v>
      </c>
      <c r="J4695" t="s">
        <v>44</v>
      </c>
      <c r="K4695" t="s">
        <v>44</v>
      </c>
      <c r="L4695" t="s">
        <v>44</v>
      </c>
      <c r="M4695" t="s">
        <v>44</v>
      </c>
      <c r="N4695" t="s">
        <v>44</v>
      </c>
      <c r="O4695" t="s">
        <v>44</v>
      </c>
      <c r="P4695" t="s">
        <v>45</v>
      </c>
      <c r="Q4695">
        <v>0</v>
      </c>
      <c r="R4695" t="s">
        <v>38</v>
      </c>
      <c r="S4695">
        <v>25.6</v>
      </c>
      <c r="T4695">
        <v>1334.5</v>
      </c>
      <c r="U4695">
        <v>0</v>
      </c>
    </row>
    <row r="4696" spans="1:21" x14ac:dyDescent="0.25">
      <c r="A4696" t="s">
        <v>4728</v>
      </c>
      <c r="B4696">
        <v>1</v>
      </c>
      <c r="C4696">
        <v>0</v>
      </c>
      <c r="D4696">
        <v>1</v>
      </c>
      <c r="E4696">
        <v>1</v>
      </c>
      <c r="F4696">
        <v>13</v>
      </c>
      <c r="G4696">
        <v>1</v>
      </c>
      <c r="H4696" t="s">
        <v>23</v>
      </c>
      <c r="I4696" t="s">
        <v>23</v>
      </c>
      <c r="J4696" t="s">
        <v>44</v>
      </c>
      <c r="K4696" t="s">
        <v>44</v>
      </c>
      <c r="L4696" t="s">
        <v>44</v>
      </c>
      <c r="M4696" t="s">
        <v>44</v>
      </c>
      <c r="N4696" t="s">
        <v>44</v>
      </c>
      <c r="O4696" t="s">
        <v>44</v>
      </c>
      <c r="P4696" t="s">
        <v>26</v>
      </c>
      <c r="Q4696">
        <v>1</v>
      </c>
      <c r="R4696" t="s">
        <v>30</v>
      </c>
      <c r="S4696">
        <v>19.850000000000001</v>
      </c>
      <c r="T4696">
        <v>252</v>
      </c>
      <c r="U4696">
        <v>0</v>
      </c>
    </row>
    <row r="4697" spans="1:21" x14ac:dyDescent="0.25">
      <c r="A4697" t="s">
        <v>4729</v>
      </c>
      <c r="B4697">
        <v>0</v>
      </c>
      <c r="C4697">
        <v>0</v>
      </c>
      <c r="D4697">
        <v>0</v>
      </c>
      <c r="E4697">
        <v>0</v>
      </c>
      <c r="F4697">
        <v>35</v>
      </c>
      <c r="G4697">
        <v>1</v>
      </c>
      <c r="H4697" t="s">
        <v>23</v>
      </c>
      <c r="I4697" t="s">
        <v>23</v>
      </c>
      <c r="J4697" t="s">
        <v>44</v>
      </c>
      <c r="K4697" t="s">
        <v>44</v>
      </c>
      <c r="L4697" t="s">
        <v>44</v>
      </c>
      <c r="M4697" t="s">
        <v>44</v>
      </c>
      <c r="N4697" t="s">
        <v>44</v>
      </c>
      <c r="O4697" t="s">
        <v>44</v>
      </c>
      <c r="P4697" t="s">
        <v>29</v>
      </c>
      <c r="Q4697">
        <v>0</v>
      </c>
      <c r="R4697" t="s">
        <v>30</v>
      </c>
      <c r="S4697">
        <v>20.75</v>
      </c>
      <c r="T4697">
        <v>700.45</v>
      </c>
      <c r="U4697">
        <v>0</v>
      </c>
    </row>
    <row r="4698" spans="1:21" x14ac:dyDescent="0.25">
      <c r="A4698" t="s">
        <v>4730</v>
      </c>
      <c r="B4698">
        <v>0</v>
      </c>
      <c r="C4698">
        <v>0</v>
      </c>
      <c r="D4698">
        <v>0</v>
      </c>
      <c r="E4698">
        <v>0</v>
      </c>
      <c r="F4698">
        <v>59</v>
      </c>
      <c r="G4698">
        <v>1</v>
      </c>
      <c r="H4698" t="s">
        <v>23</v>
      </c>
      <c r="I4698" t="s">
        <v>35</v>
      </c>
      <c r="J4698" t="s">
        <v>23</v>
      </c>
      <c r="K4698" t="s">
        <v>23</v>
      </c>
      <c r="L4698" t="s">
        <v>22</v>
      </c>
      <c r="M4698" t="s">
        <v>23</v>
      </c>
      <c r="N4698" t="s">
        <v>22</v>
      </c>
      <c r="O4698" t="s">
        <v>22</v>
      </c>
      <c r="P4698" t="s">
        <v>45</v>
      </c>
      <c r="Q4698">
        <v>0</v>
      </c>
      <c r="R4698" t="s">
        <v>27</v>
      </c>
      <c r="S4698">
        <v>95.8</v>
      </c>
      <c r="T4698">
        <v>5655.45</v>
      </c>
      <c r="U4698">
        <v>0</v>
      </c>
    </row>
    <row r="4699" spans="1:21" x14ac:dyDescent="0.25">
      <c r="A4699" t="s">
        <v>4731</v>
      </c>
      <c r="B4699">
        <v>1</v>
      </c>
      <c r="C4699">
        <v>0</v>
      </c>
      <c r="D4699">
        <v>1</v>
      </c>
      <c r="E4699">
        <v>0</v>
      </c>
      <c r="F4699">
        <v>72</v>
      </c>
      <c r="G4699">
        <v>1</v>
      </c>
      <c r="H4699" t="s">
        <v>23</v>
      </c>
      <c r="I4699" t="s">
        <v>35</v>
      </c>
      <c r="J4699" t="s">
        <v>23</v>
      </c>
      <c r="K4699" t="s">
        <v>23</v>
      </c>
      <c r="L4699" t="s">
        <v>22</v>
      </c>
      <c r="M4699" t="s">
        <v>23</v>
      </c>
      <c r="N4699" t="s">
        <v>22</v>
      </c>
      <c r="O4699" t="s">
        <v>22</v>
      </c>
      <c r="P4699" t="s">
        <v>26</v>
      </c>
      <c r="Q4699">
        <v>1</v>
      </c>
      <c r="R4699" t="s">
        <v>27</v>
      </c>
      <c r="S4699">
        <v>94.65</v>
      </c>
      <c r="T4699">
        <v>6747.35</v>
      </c>
      <c r="U4699">
        <v>0</v>
      </c>
    </row>
    <row r="4700" spans="1:21" x14ac:dyDescent="0.25">
      <c r="A4700" t="s">
        <v>4732</v>
      </c>
      <c r="B4700">
        <v>0</v>
      </c>
      <c r="C4700">
        <v>1</v>
      </c>
      <c r="D4700">
        <v>1</v>
      </c>
      <c r="E4700">
        <v>0</v>
      </c>
      <c r="F4700">
        <v>66</v>
      </c>
      <c r="G4700">
        <v>1</v>
      </c>
      <c r="H4700" t="s">
        <v>22</v>
      </c>
      <c r="I4700" t="s">
        <v>25</v>
      </c>
      <c r="J4700" t="s">
        <v>23</v>
      </c>
      <c r="K4700" t="s">
        <v>22</v>
      </c>
      <c r="L4700" t="s">
        <v>22</v>
      </c>
      <c r="M4700" t="s">
        <v>23</v>
      </c>
      <c r="N4700" t="s">
        <v>22</v>
      </c>
      <c r="O4700" t="s">
        <v>22</v>
      </c>
      <c r="P4700" t="s">
        <v>45</v>
      </c>
      <c r="Q4700">
        <v>1</v>
      </c>
      <c r="R4700" t="s">
        <v>33</v>
      </c>
      <c r="S4700">
        <v>80.55</v>
      </c>
      <c r="T4700">
        <v>5265.1</v>
      </c>
      <c r="U4700">
        <v>1</v>
      </c>
    </row>
    <row r="4701" spans="1:21" x14ac:dyDescent="0.25">
      <c r="A4701" t="s">
        <v>4733</v>
      </c>
      <c r="B4701">
        <v>0</v>
      </c>
      <c r="C4701">
        <v>0</v>
      </c>
      <c r="D4701">
        <v>1</v>
      </c>
      <c r="E4701">
        <v>0</v>
      </c>
      <c r="F4701">
        <v>49</v>
      </c>
      <c r="G4701">
        <v>1</v>
      </c>
      <c r="H4701" t="s">
        <v>22</v>
      </c>
      <c r="I4701" t="s">
        <v>35</v>
      </c>
      <c r="J4701" t="s">
        <v>22</v>
      </c>
      <c r="K4701" t="s">
        <v>22</v>
      </c>
      <c r="L4701" t="s">
        <v>22</v>
      </c>
      <c r="M4701" t="s">
        <v>22</v>
      </c>
      <c r="N4701" t="s">
        <v>23</v>
      </c>
      <c r="O4701" t="s">
        <v>22</v>
      </c>
      <c r="P4701" t="s">
        <v>45</v>
      </c>
      <c r="Q4701">
        <v>0</v>
      </c>
      <c r="R4701" t="s">
        <v>38</v>
      </c>
      <c r="S4701">
        <v>106.65</v>
      </c>
      <c r="T4701">
        <v>5174.3500000000004</v>
      </c>
      <c r="U4701">
        <v>0</v>
      </c>
    </row>
    <row r="4702" spans="1:21" x14ac:dyDescent="0.25">
      <c r="A4702" t="s">
        <v>4734</v>
      </c>
      <c r="B4702">
        <v>0</v>
      </c>
      <c r="C4702">
        <v>0</v>
      </c>
      <c r="D4702">
        <v>0</v>
      </c>
      <c r="E4702">
        <v>0</v>
      </c>
      <c r="F4702">
        <v>2</v>
      </c>
      <c r="G4702">
        <v>1</v>
      </c>
      <c r="H4702" t="s">
        <v>23</v>
      </c>
      <c r="I4702" t="s">
        <v>25</v>
      </c>
      <c r="J4702" t="s">
        <v>23</v>
      </c>
      <c r="K4702" t="s">
        <v>23</v>
      </c>
      <c r="L4702" t="s">
        <v>23</v>
      </c>
      <c r="M4702" t="s">
        <v>23</v>
      </c>
      <c r="N4702" t="s">
        <v>23</v>
      </c>
      <c r="O4702" t="s">
        <v>23</v>
      </c>
      <c r="P4702" t="s">
        <v>26</v>
      </c>
      <c r="Q4702">
        <v>1</v>
      </c>
      <c r="R4702" t="s">
        <v>30</v>
      </c>
      <c r="S4702">
        <v>45.85</v>
      </c>
      <c r="T4702">
        <v>105.6</v>
      </c>
      <c r="U4702">
        <v>0</v>
      </c>
    </row>
    <row r="4703" spans="1:21" x14ac:dyDescent="0.25">
      <c r="A4703" t="s">
        <v>4735</v>
      </c>
      <c r="B4703">
        <v>1</v>
      </c>
      <c r="C4703">
        <v>1</v>
      </c>
      <c r="D4703">
        <v>0</v>
      </c>
      <c r="E4703">
        <v>0</v>
      </c>
      <c r="F4703">
        <v>21</v>
      </c>
      <c r="G4703">
        <v>1</v>
      </c>
      <c r="H4703" t="s">
        <v>22</v>
      </c>
      <c r="I4703" t="s">
        <v>35</v>
      </c>
      <c r="J4703" t="s">
        <v>23</v>
      </c>
      <c r="K4703" t="s">
        <v>22</v>
      </c>
      <c r="L4703" t="s">
        <v>22</v>
      </c>
      <c r="M4703" t="s">
        <v>23</v>
      </c>
      <c r="N4703" t="s">
        <v>22</v>
      </c>
      <c r="O4703" t="s">
        <v>22</v>
      </c>
      <c r="P4703" t="s">
        <v>26</v>
      </c>
      <c r="Q4703">
        <v>1</v>
      </c>
      <c r="R4703" t="s">
        <v>27</v>
      </c>
      <c r="S4703">
        <v>104.35</v>
      </c>
      <c r="T4703">
        <v>2271.85</v>
      </c>
      <c r="U4703">
        <v>0</v>
      </c>
    </row>
    <row r="4704" spans="1:21" x14ac:dyDescent="0.25">
      <c r="A4704" t="s">
        <v>4736</v>
      </c>
      <c r="B4704">
        <v>1</v>
      </c>
      <c r="C4704">
        <v>1</v>
      </c>
      <c r="D4704">
        <v>0</v>
      </c>
      <c r="E4704">
        <v>0</v>
      </c>
      <c r="F4704">
        <v>54</v>
      </c>
      <c r="G4704">
        <v>0</v>
      </c>
      <c r="H4704" t="s">
        <v>24</v>
      </c>
      <c r="I4704" t="s">
        <v>25</v>
      </c>
      <c r="J4704" t="s">
        <v>23</v>
      </c>
      <c r="K4704" t="s">
        <v>22</v>
      </c>
      <c r="L4704" t="s">
        <v>22</v>
      </c>
      <c r="M4704" t="s">
        <v>23</v>
      </c>
      <c r="N4704" t="s">
        <v>22</v>
      </c>
      <c r="O4704" t="s">
        <v>22</v>
      </c>
      <c r="P4704" t="s">
        <v>29</v>
      </c>
      <c r="Q4704">
        <v>1</v>
      </c>
      <c r="R4704" t="s">
        <v>27</v>
      </c>
      <c r="S4704">
        <v>55.45</v>
      </c>
      <c r="T4704">
        <v>2966.95</v>
      </c>
      <c r="U4704">
        <v>0</v>
      </c>
    </row>
    <row r="4705" spans="1:21" x14ac:dyDescent="0.25">
      <c r="A4705" t="s">
        <v>4737</v>
      </c>
      <c r="B4705">
        <v>1</v>
      </c>
      <c r="C4705">
        <v>1</v>
      </c>
      <c r="D4705">
        <v>1</v>
      </c>
      <c r="E4705">
        <v>0</v>
      </c>
      <c r="F4705">
        <v>24</v>
      </c>
      <c r="G4705">
        <v>1</v>
      </c>
      <c r="H4705" t="s">
        <v>22</v>
      </c>
      <c r="I4705" t="s">
        <v>35</v>
      </c>
      <c r="J4705" t="s">
        <v>22</v>
      </c>
      <c r="K4705" t="s">
        <v>23</v>
      </c>
      <c r="L4705" t="s">
        <v>23</v>
      </c>
      <c r="M4705" t="s">
        <v>23</v>
      </c>
      <c r="N4705" t="s">
        <v>23</v>
      </c>
      <c r="O4705" t="s">
        <v>23</v>
      </c>
      <c r="P4705" t="s">
        <v>26</v>
      </c>
      <c r="Q4705">
        <v>1</v>
      </c>
      <c r="R4705" t="s">
        <v>27</v>
      </c>
      <c r="S4705">
        <v>78.849999999999994</v>
      </c>
      <c r="T4705">
        <v>1772.25</v>
      </c>
      <c r="U4705">
        <v>1</v>
      </c>
    </row>
    <row r="4706" spans="1:21" x14ac:dyDescent="0.25">
      <c r="A4706" t="s">
        <v>4738</v>
      </c>
      <c r="B4706">
        <v>1</v>
      </c>
      <c r="C4706">
        <v>0</v>
      </c>
      <c r="D4706">
        <v>0</v>
      </c>
      <c r="E4706">
        <v>0</v>
      </c>
      <c r="F4706">
        <v>1</v>
      </c>
      <c r="G4706">
        <v>1</v>
      </c>
      <c r="H4706" t="s">
        <v>22</v>
      </c>
      <c r="I4706" t="s">
        <v>25</v>
      </c>
      <c r="J4706" t="s">
        <v>22</v>
      </c>
      <c r="K4706" t="s">
        <v>22</v>
      </c>
      <c r="L4706" t="s">
        <v>23</v>
      </c>
      <c r="M4706" t="s">
        <v>23</v>
      </c>
      <c r="N4706" t="s">
        <v>23</v>
      </c>
      <c r="O4706" t="s">
        <v>23</v>
      </c>
      <c r="P4706" t="s">
        <v>26</v>
      </c>
      <c r="Q4706">
        <v>0</v>
      </c>
      <c r="R4706" t="s">
        <v>27</v>
      </c>
      <c r="S4706">
        <v>61.15</v>
      </c>
      <c r="T4706">
        <v>61.15</v>
      </c>
      <c r="U4706">
        <v>0</v>
      </c>
    </row>
    <row r="4707" spans="1:21" x14ac:dyDescent="0.25">
      <c r="A4707" t="s">
        <v>4739</v>
      </c>
      <c r="B4707">
        <v>1</v>
      </c>
      <c r="C4707">
        <v>0</v>
      </c>
      <c r="D4707">
        <v>0</v>
      </c>
      <c r="E4707">
        <v>0</v>
      </c>
      <c r="F4707">
        <v>6</v>
      </c>
      <c r="G4707">
        <v>1</v>
      </c>
      <c r="H4707" t="s">
        <v>23</v>
      </c>
      <c r="I4707" t="s">
        <v>35</v>
      </c>
      <c r="J4707" t="s">
        <v>22</v>
      </c>
      <c r="K4707" t="s">
        <v>22</v>
      </c>
      <c r="L4707" t="s">
        <v>23</v>
      </c>
      <c r="M4707" t="s">
        <v>23</v>
      </c>
      <c r="N4707" t="s">
        <v>23</v>
      </c>
      <c r="O4707" t="s">
        <v>23</v>
      </c>
      <c r="P4707" t="s">
        <v>26</v>
      </c>
      <c r="Q4707">
        <v>1</v>
      </c>
      <c r="R4707" t="s">
        <v>27</v>
      </c>
      <c r="S4707">
        <v>78.95</v>
      </c>
      <c r="T4707">
        <v>494.95</v>
      </c>
      <c r="U4707">
        <v>0</v>
      </c>
    </row>
    <row r="4708" spans="1:21" x14ac:dyDescent="0.25">
      <c r="A4708" t="s">
        <v>4740</v>
      </c>
      <c r="B4708">
        <v>0</v>
      </c>
      <c r="C4708">
        <v>0</v>
      </c>
      <c r="D4708">
        <v>0</v>
      </c>
      <c r="E4708">
        <v>0</v>
      </c>
      <c r="F4708">
        <v>1</v>
      </c>
      <c r="G4708">
        <v>1</v>
      </c>
      <c r="H4708" t="s">
        <v>23</v>
      </c>
      <c r="I4708" t="s">
        <v>25</v>
      </c>
      <c r="J4708" t="s">
        <v>23</v>
      </c>
      <c r="K4708" t="s">
        <v>23</v>
      </c>
      <c r="L4708" t="s">
        <v>23</v>
      </c>
      <c r="M4708" t="s">
        <v>23</v>
      </c>
      <c r="N4708" t="s">
        <v>23</v>
      </c>
      <c r="O4708" t="s">
        <v>23</v>
      </c>
      <c r="P4708" t="s">
        <v>26</v>
      </c>
      <c r="Q4708">
        <v>1</v>
      </c>
      <c r="R4708" t="s">
        <v>30</v>
      </c>
      <c r="S4708">
        <v>44.45</v>
      </c>
      <c r="T4708">
        <v>44.45</v>
      </c>
      <c r="U4708">
        <v>1</v>
      </c>
    </row>
    <row r="4709" spans="1:21" x14ac:dyDescent="0.25">
      <c r="A4709" t="s">
        <v>4741</v>
      </c>
      <c r="B4709">
        <v>1</v>
      </c>
      <c r="C4709">
        <v>0</v>
      </c>
      <c r="D4709">
        <v>0</v>
      </c>
      <c r="E4709">
        <v>1</v>
      </c>
      <c r="F4709">
        <v>49</v>
      </c>
      <c r="G4709">
        <v>1</v>
      </c>
      <c r="H4709" t="s">
        <v>22</v>
      </c>
      <c r="I4709" t="s">
        <v>35</v>
      </c>
      <c r="J4709" t="s">
        <v>22</v>
      </c>
      <c r="K4709" t="s">
        <v>22</v>
      </c>
      <c r="L4709" t="s">
        <v>22</v>
      </c>
      <c r="M4709" t="s">
        <v>23</v>
      </c>
      <c r="N4709" t="s">
        <v>22</v>
      </c>
      <c r="O4709" t="s">
        <v>22</v>
      </c>
      <c r="P4709" t="s">
        <v>29</v>
      </c>
      <c r="Q4709">
        <v>1</v>
      </c>
      <c r="R4709" t="s">
        <v>38</v>
      </c>
      <c r="S4709">
        <v>109.2</v>
      </c>
      <c r="T4709">
        <v>5290.45</v>
      </c>
      <c r="U4709">
        <v>0</v>
      </c>
    </row>
    <row r="4710" spans="1:21" x14ac:dyDescent="0.25">
      <c r="A4710" t="s">
        <v>4742</v>
      </c>
      <c r="B4710">
        <v>0</v>
      </c>
      <c r="C4710">
        <v>0</v>
      </c>
      <c r="D4710">
        <v>1</v>
      </c>
      <c r="E4710">
        <v>1</v>
      </c>
      <c r="F4710">
        <v>56</v>
      </c>
      <c r="G4710">
        <v>1</v>
      </c>
      <c r="H4710" t="s">
        <v>23</v>
      </c>
      <c r="I4710" t="s">
        <v>25</v>
      </c>
      <c r="J4710" t="s">
        <v>22</v>
      </c>
      <c r="K4710" t="s">
        <v>22</v>
      </c>
      <c r="L4710" t="s">
        <v>22</v>
      </c>
      <c r="M4710" t="s">
        <v>23</v>
      </c>
      <c r="N4710" t="s">
        <v>23</v>
      </c>
      <c r="O4710" t="s">
        <v>23</v>
      </c>
      <c r="P4710" t="s">
        <v>45</v>
      </c>
      <c r="Q4710">
        <v>1</v>
      </c>
      <c r="R4710" t="s">
        <v>38</v>
      </c>
      <c r="S4710">
        <v>61.3</v>
      </c>
      <c r="T4710">
        <v>3346.8</v>
      </c>
      <c r="U4710">
        <v>0</v>
      </c>
    </row>
    <row r="4711" spans="1:21" x14ac:dyDescent="0.25">
      <c r="A4711" t="s">
        <v>4743</v>
      </c>
      <c r="B4711">
        <v>0</v>
      </c>
      <c r="C4711">
        <v>1</v>
      </c>
      <c r="D4711">
        <v>0</v>
      </c>
      <c r="E4711">
        <v>0</v>
      </c>
      <c r="F4711">
        <v>56</v>
      </c>
      <c r="G4711">
        <v>1</v>
      </c>
      <c r="H4711" t="s">
        <v>22</v>
      </c>
      <c r="I4711" t="s">
        <v>35</v>
      </c>
      <c r="J4711" t="s">
        <v>22</v>
      </c>
      <c r="K4711" t="s">
        <v>22</v>
      </c>
      <c r="L4711" t="s">
        <v>23</v>
      </c>
      <c r="M4711" t="s">
        <v>23</v>
      </c>
      <c r="N4711" t="s">
        <v>23</v>
      </c>
      <c r="O4711" t="s">
        <v>22</v>
      </c>
      <c r="P4711" t="s">
        <v>26</v>
      </c>
      <c r="Q4711">
        <v>1</v>
      </c>
      <c r="R4711" t="s">
        <v>27</v>
      </c>
      <c r="S4711">
        <v>96.85</v>
      </c>
      <c r="T4711">
        <v>5219.6499999999996</v>
      </c>
      <c r="U4711">
        <v>0</v>
      </c>
    </row>
    <row r="4712" spans="1:21" x14ac:dyDescent="0.25">
      <c r="A4712" t="s">
        <v>4744</v>
      </c>
      <c r="B4712">
        <v>0</v>
      </c>
      <c r="C4712">
        <v>0</v>
      </c>
      <c r="D4712">
        <v>1</v>
      </c>
      <c r="E4712">
        <v>1</v>
      </c>
      <c r="F4712">
        <v>6</v>
      </c>
      <c r="G4712">
        <v>0</v>
      </c>
      <c r="H4712" t="s">
        <v>24</v>
      </c>
      <c r="I4712" t="s">
        <v>25</v>
      </c>
      <c r="J4712" t="s">
        <v>23</v>
      </c>
      <c r="K4712" t="s">
        <v>22</v>
      </c>
      <c r="L4712" t="s">
        <v>22</v>
      </c>
      <c r="M4712" t="s">
        <v>22</v>
      </c>
      <c r="N4712" t="s">
        <v>23</v>
      </c>
      <c r="O4712" t="s">
        <v>23</v>
      </c>
      <c r="P4712" t="s">
        <v>45</v>
      </c>
      <c r="Q4712">
        <v>0</v>
      </c>
      <c r="R4712" t="s">
        <v>30</v>
      </c>
      <c r="S4712">
        <v>40.549999999999997</v>
      </c>
      <c r="T4712">
        <v>217.5</v>
      </c>
      <c r="U4712">
        <v>0</v>
      </c>
    </row>
    <row r="4713" spans="1:21" x14ac:dyDescent="0.25">
      <c r="A4713" t="s">
        <v>4745</v>
      </c>
      <c r="B4713">
        <v>1</v>
      </c>
      <c r="C4713">
        <v>0</v>
      </c>
      <c r="D4713">
        <v>0</v>
      </c>
      <c r="E4713">
        <v>0</v>
      </c>
      <c r="F4713">
        <v>32</v>
      </c>
      <c r="G4713">
        <v>1</v>
      </c>
      <c r="H4713" t="s">
        <v>23</v>
      </c>
      <c r="I4713" t="s">
        <v>23</v>
      </c>
      <c r="J4713" t="s">
        <v>44</v>
      </c>
      <c r="K4713" t="s">
        <v>44</v>
      </c>
      <c r="L4713" t="s">
        <v>44</v>
      </c>
      <c r="M4713" t="s">
        <v>44</v>
      </c>
      <c r="N4713" t="s">
        <v>44</v>
      </c>
      <c r="O4713" t="s">
        <v>44</v>
      </c>
      <c r="P4713" t="s">
        <v>29</v>
      </c>
      <c r="Q4713">
        <v>0</v>
      </c>
      <c r="R4713" t="s">
        <v>30</v>
      </c>
      <c r="S4713">
        <v>19.8</v>
      </c>
      <c r="T4713">
        <v>607.70000000000005</v>
      </c>
      <c r="U4713">
        <v>0</v>
      </c>
    </row>
    <row r="4714" spans="1:21" x14ac:dyDescent="0.25">
      <c r="A4714" t="s">
        <v>4746</v>
      </c>
      <c r="B4714">
        <v>1</v>
      </c>
      <c r="C4714">
        <v>0</v>
      </c>
      <c r="D4714">
        <v>1</v>
      </c>
      <c r="E4714">
        <v>1</v>
      </c>
      <c r="F4714">
        <v>50</v>
      </c>
      <c r="G4714">
        <v>1</v>
      </c>
      <c r="H4714" t="s">
        <v>22</v>
      </c>
      <c r="I4714" t="s">
        <v>35</v>
      </c>
      <c r="J4714" t="s">
        <v>22</v>
      </c>
      <c r="K4714" t="s">
        <v>22</v>
      </c>
      <c r="L4714" t="s">
        <v>22</v>
      </c>
      <c r="M4714" t="s">
        <v>23</v>
      </c>
      <c r="N4714" t="s">
        <v>22</v>
      </c>
      <c r="O4714" t="s">
        <v>22</v>
      </c>
      <c r="P4714" t="s">
        <v>29</v>
      </c>
      <c r="Q4714">
        <v>1</v>
      </c>
      <c r="R4714" t="s">
        <v>27</v>
      </c>
      <c r="S4714">
        <v>108.25</v>
      </c>
      <c r="T4714">
        <v>5431.4</v>
      </c>
      <c r="U4714">
        <v>0</v>
      </c>
    </row>
    <row r="4715" spans="1:21" x14ac:dyDescent="0.25">
      <c r="A4715" t="s">
        <v>4747</v>
      </c>
      <c r="B4715">
        <v>1</v>
      </c>
      <c r="C4715">
        <v>0</v>
      </c>
      <c r="D4715">
        <v>1</v>
      </c>
      <c r="E4715">
        <v>1</v>
      </c>
      <c r="F4715">
        <v>58</v>
      </c>
      <c r="G4715">
        <v>1</v>
      </c>
      <c r="H4715" t="s">
        <v>22</v>
      </c>
      <c r="I4715" t="s">
        <v>35</v>
      </c>
      <c r="J4715" t="s">
        <v>23</v>
      </c>
      <c r="K4715" t="s">
        <v>23</v>
      </c>
      <c r="L4715" t="s">
        <v>22</v>
      </c>
      <c r="M4715" t="s">
        <v>22</v>
      </c>
      <c r="N4715" t="s">
        <v>22</v>
      </c>
      <c r="O4715" t="s">
        <v>22</v>
      </c>
      <c r="P4715" t="s">
        <v>29</v>
      </c>
      <c r="Q4715">
        <v>1</v>
      </c>
      <c r="R4715" t="s">
        <v>33</v>
      </c>
      <c r="S4715">
        <v>105.05</v>
      </c>
      <c r="T4715">
        <v>6004.85</v>
      </c>
      <c r="U4715">
        <v>0</v>
      </c>
    </row>
    <row r="4716" spans="1:21" x14ac:dyDescent="0.25">
      <c r="A4716" t="s">
        <v>4748</v>
      </c>
      <c r="B4716">
        <v>0</v>
      </c>
      <c r="C4716">
        <v>0</v>
      </c>
      <c r="D4716">
        <v>1</v>
      </c>
      <c r="E4716">
        <v>1</v>
      </c>
      <c r="F4716">
        <v>65</v>
      </c>
      <c r="G4716">
        <v>1</v>
      </c>
      <c r="H4716" t="s">
        <v>22</v>
      </c>
      <c r="I4716" t="s">
        <v>25</v>
      </c>
      <c r="J4716" t="s">
        <v>22</v>
      </c>
      <c r="K4716" t="s">
        <v>22</v>
      </c>
      <c r="L4716" t="s">
        <v>22</v>
      </c>
      <c r="M4716" t="s">
        <v>22</v>
      </c>
      <c r="N4716" t="s">
        <v>22</v>
      </c>
      <c r="O4716" t="s">
        <v>22</v>
      </c>
      <c r="P4716" t="s">
        <v>45</v>
      </c>
      <c r="Q4716">
        <v>1</v>
      </c>
      <c r="R4716" t="s">
        <v>30</v>
      </c>
      <c r="S4716">
        <v>90.45</v>
      </c>
      <c r="T4716">
        <v>5957.9</v>
      </c>
      <c r="U4716">
        <v>0</v>
      </c>
    </row>
    <row r="4717" spans="1:21" x14ac:dyDescent="0.25">
      <c r="A4717" t="s">
        <v>4749</v>
      </c>
      <c r="B4717">
        <v>0</v>
      </c>
      <c r="C4717">
        <v>0</v>
      </c>
      <c r="D4717">
        <v>0</v>
      </c>
      <c r="E4717">
        <v>0</v>
      </c>
      <c r="F4717">
        <v>64</v>
      </c>
      <c r="G4717">
        <v>1</v>
      </c>
      <c r="H4717" t="s">
        <v>22</v>
      </c>
      <c r="I4717" t="s">
        <v>25</v>
      </c>
      <c r="J4717" t="s">
        <v>22</v>
      </c>
      <c r="K4717" t="s">
        <v>22</v>
      </c>
      <c r="L4717" t="s">
        <v>22</v>
      </c>
      <c r="M4717" t="s">
        <v>22</v>
      </c>
      <c r="N4717" t="s">
        <v>22</v>
      </c>
      <c r="O4717" t="s">
        <v>22</v>
      </c>
      <c r="P4717" t="s">
        <v>45</v>
      </c>
      <c r="Q4717">
        <v>1</v>
      </c>
      <c r="R4717" t="s">
        <v>38</v>
      </c>
      <c r="S4717">
        <v>86.4</v>
      </c>
      <c r="T4717">
        <v>5442.05</v>
      </c>
      <c r="U4717">
        <v>0</v>
      </c>
    </row>
    <row r="4718" spans="1:21" x14ac:dyDescent="0.25">
      <c r="A4718" t="s">
        <v>4750</v>
      </c>
      <c r="B4718">
        <v>0</v>
      </c>
      <c r="C4718">
        <v>0</v>
      </c>
      <c r="D4718">
        <v>1</v>
      </c>
      <c r="E4718">
        <v>0</v>
      </c>
      <c r="F4718">
        <v>66</v>
      </c>
      <c r="G4718">
        <v>1</v>
      </c>
      <c r="H4718" t="s">
        <v>22</v>
      </c>
      <c r="I4718" t="s">
        <v>25</v>
      </c>
      <c r="J4718" t="s">
        <v>22</v>
      </c>
      <c r="K4718" t="s">
        <v>22</v>
      </c>
      <c r="L4718" t="s">
        <v>22</v>
      </c>
      <c r="M4718" t="s">
        <v>23</v>
      </c>
      <c r="N4718" t="s">
        <v>23</v>
      </c>
      <c r="O4718" t="s">
        <v>23</v>
      </c>
      <c r="P4718" t="s">
        <v>45</v>
      </c>
      <c r="Q4718">
        <v>0</v>
      </c>
      <c r="R4718" t="s">
        <v>33</v>
      </c>
      <c r="S4718">
        <v>66.900000000000006</v>
      </c>
      <c r="T4718">
        <v>4370.25</v>
      </c>
      <c r="U4718">
        <v>0</v>
      </c>
    </row>
    <row r="4719" spans="1:21" x14ac:dyDescent="0.25">
      <c r="A4719" t="s">
        <v>4751</v>
      </c>
      <c r="B4719">
        <v>1</v>
      </c>
      <c r="C4719">
        <v>0</v>
      </c>
      <c r="D4719">
        <v>1</v>
      </c>
      <c r="E4719">
        <v>0</v>
      </c>
      <c r="F4719">
        <v>38</v>
      </c>
      <c r="G4719">
        <v>1</v>
      </c>
      <c r="H4719" t="s">
        <v>22</v>
      </c>
      <c r="I4719" t="s">
        <v>35</v>
      </c>
      <c r="J4719" t="s">
        <v>22</v>
      </c>
      <c r="K4719" t="s">
        <v>23</v>
      </c>
      <c r="L4719" t="s">
        <v>22</v>
      </c>
      <c r="M4719" t="s">
        <v>22</v>
      </c>
      <c r="N4719" t="s">
        <v>22</v>
      </c>
      <c r="O4719" t="s">
        <v>22</v>
      </c>
      <c r="P4719" t="s">
        <v>29</v>
      </c>
      <c r="Q4719">
        <v>1</v>
      </c>
      <c r="R4719" t="s">
        <v>27</v>
      </c>
      <c r="S4719">
        <v>110.7</v>
      </c>
      <c r="T4719">
        <v>4428.6000000000004</v>
      </c>
      <c r="U4719">
        <v>0</v>
      </c>
    </row>
    <row r="4720" spans="1:21" x14ac:dyDescent="0.25">
      <c r="A4720" t="s">
        <v>4752</v>
      </c>
      <c r="B4720">
        <v>0</v>
      </c>
      <c r="C4720">
        <v>0</v>
      </c>
      <c r="D4720">
        <v>1</v>
      </c>
      <c r="E4720">
        <v>0</v>
      </c>
      <c r="F4720">
        <v>20</v>
      </c>
      <c r="G4720">
        <v>1</v>
      </c>
      <c r="H4720" t="s">
        <v>23</v>
      </c>
      <c r="I4720" t="s">
        <v>23</v>
      </c>
      <c r="J4720" t="s">
        <v>44</v>
      </c>
      <c r="K4720" t="s">
        <v>44</v>
      </c>
      <c r="L4720" t="s">
        <v>44</v>
      </c>
      <c r="M4720" t="s">
        <v>44</v>
      </c>
      <c r="N4720" t="s">
        <v>44</v>
      </c>
      <c r="O4720" t="s">
        <v>44</v>
      </c>
      <c r="P4720" t="s">
        <v>29</v>
      </c>
      <c r="Q4720">
        <v>1</v>
      </c>
      <c r="R4720" t="s">
        <v>30</v>
      </c>
      <c r="S4720">
        <v>20</v>
      </c>
      <c r="T4720">
        <v>416.45</v>
      </c>
      <c r="U4720">
        <v>0</v>
      </c>
    </row>
    <row r="4721" spans="1:21" x14ac:dyDescent="0.25">
      <c r="A4721" t="s">
        <v>4753</v>
      </c>
      <c r="B4721">
        <v>1</v>
      </c>
      <c r="C4721">
        <v>0</v>
      </c>
      <c r="D4721">
        <v>0</v>
      </c>
      <c r="E4721">
        <v>0</v>
      </c>
      <c r="F4721">
        <v>36</v>
      </c>
      <c r="G4721">
        <v>1</v>
      </c>
      <c r="H4721" t="s">
        <v>22</v>
      </c>
      <c r="I4721" t="s">
        <v>35</v>
      </c>
      <c r="J4721" t="s">
        <v>23</v>
      </c>
      <c r="K4721" t="s">
        <v>23</v>
      </c>
      <c r="L4721" t="s">
        <v>23</v>
      </c>
      <c r="M4721" t="s">
        <v>23</v>
      </c>
      <c r="N4721" t="s">
        <v>23</v>
      </c>
      <c r="O4721" t="s">
        <v>22</v>
      </c>
      <c r="P4721" t="s">
        <v>26</v>
      </c>
      <c r="Q4721">
        <v>1</v>
      </c>
      <c r="R4721" t="s">
        <v>27</v>
      </c>
      <c r="S4721">
        <v>84.9</v>
      </c>
      <c r="T4721">
        <v>3067.2</v>
      </c>
      <c r="U4721">
        <v>1</v>
      </c>
    </row>
    <row r="4722" spans="1:21" x14ac:dyDescent="0.25">
      <c r="A4722" t="s">
        <v>4754</v>
      </c>
      <c r="B4722">
        <v>1</v>
      </c>
      <c r="C4722">
        <v>1</v>
      </c>
      <c r="D4722">
        <v>0</v>
      </c>
      <c r="E4722">
        <v>0</v>
      </c>
      <c r="F4722">
        <v>64</v>
      </c>
      <c r="G4722">
        <v>1</v>
      </c>
      <c r="H4722" t="s">
        <v>22</v>
      </c>
      <c r="I4722" t="s">
        <v>35</v>
      </c>
      <c r="J4722" t="s">
        <v>23</v>
      </c>
      <c r="K4722" t="s">
        <v>23</v>
      </c>
      <c r="L4722" t="s">
        <v>22</v>
      </c>
      <c r="M4722" t="s">
        <v>22</v>
      </c>
      <c r="N4722" t="s">
        <v>22</v>
      </c>
      <c r="O4722" t="s">
        <v>22</v>
      </c>
      <c r="P4722" t="s">
        <v>29</v>
      </c>
      <c r="Q4722">
        <v>0</v>
      </c>
      <c r="R4722" t="s">
        <v>27</v>
      </c>
      <c r="S4722">
        <v>102.1</v>
      </c>
      <c r="T4722">
        <v>6688.1</v>
      </c>
      <c r="U4722">
        <v>0</v>
      </c>
    </row>
    <row r="4723" spans="1:21" x14ac:dyDescent="0.25">
      <c r="A4723" t="s">
        <v>4755</v>
      </c>
      <c r="B4723">
        <v>1</v>
      </c>
      <c r="C4723">
        <v>0</v>
      </c>
      <c r="D4723">
        <v>0</v>
      </c>
      <c r="E4723">
        <v>0</v>
      </c>
      <c r="F4723">
        <v>1</v>
      </c>
      <c r="G4723">
        <v>1</v>
      </c>
      <c r="H4723" t="s">
        <v>23</v>
      </c>
      <c r="I4723" t="s">
        <v>23</v>
      </c>
      <c r="J4723" t="s">
        <v>44</v>
      </c>
      <c r="K4723" t="s">
        <v>44</v>
      </c>
      <c r="L4723" t="s">
        <v>44</v>
      </c>
      <c r="M4723" t="s">
        <v>44</v>
      </c>
      <c r="N4723" t="s">
        <v>44</v>
      </c>
      <c r="O4723" t="s">
        <v>44</v>
      </c>
      <c r="P4723" t="s">
        <v>26</v>
      </c>
      <c r="Q4723">
        <v>0</v>
      </c>
      <c r="R4723" t="s">
        <v>30</v>
      </c>
      <c r="S4723">
        <v>20.25</v>
      </c>
      <c r="T4723">
        <v>20.25</v>
      </c>
      <c r="U4723">
        <v>1</v>
      </c>
    </row>
    <row r="4724" spans="1:21" x14ac:dyDescent="0.25">
      <c r="A4724" t="s">
        <v>4756</v>
      </c>
      <c r="B4724">
        <v>0</v>
      </c>
      <c r="C4724">
        <v>0</v>
      </c>
      <c r="D4724">
        <v>0</v>
      </c>
      <c r="E4724">
        <v>0</v>
      </c>
      <c r="F4724">
        <v>60</v>
      </c>
      <c r="G4724">
        <v>1</v>
      </c>
      <c r="H4724" t="s">
        <v>23</v>
      </c>
      <c r="I4724" t="s">
        <v>25</v>
      </c>
      <c r="J4724" t="s">
        <v>23</v>
      </c>
      <c r="K4724" t="s">
        <v>22</v>
      </c>
      <c r="L4724" t="s">
        <v>22</v>
      </c>
      <c r="M4724" t="s">
        <v>22</v>
      </c>
      <c r="N4724" t="s">
        <v>22</v>
      </c>
      <c r="O4724" t="s">
        <v>23</v>
      </c>
      <c r="P4724" t="s">
        <v>29</v>
      </c>
      <c r="Q4724">
        <v>1</v>
      </c>
      <c r="R4724" t="s">
        <v>38</v>
      </c>
      <c r="S4724">
        <v>70.150000000000006</v>
      </c>
      <c r="T4724">
        <v>4224.7</v>
      </c>
      <c r="U4724">
        <v>0</v>
      </c>
    </row>
    <row r="4725" spans="1:21" x14ac:dyDescent="0.25">
      <c r="A4725" t="s">
        <v>4757</v>
      </c>
      <c r="B4725">
        <v>1</v>
      </c>
      <c r="C4725">
        <v>0</v>
      </c>
      <c r="D4725">
        <v>0</v>
      </c>
      <c r="E4725">
        <v>0</v>
      </c>
      <c r="F4725">
        <v>1</v>
      </c>
      <c r="G4725">
        <v>1</v>
      </c>
      <c r="H4725" t="s">
        <v>23</v>
      </c>
      <c r="I4725" t="s">
        <v>35</v>
      </c>
      <c r="J4725" t="s">
        <v>23</v>
      </c>
      <c r="K4725" t="s">
        <v>22</v>
      </c>
      <c r="L4725" t="s">
        <v>23</v>
      </c>
      <c r="M4725" t="s">
        <v>23</v>
      </c>
      <c r="N4725" t="s">
        <v>23</v>
      </c>
      <c r="O4725" t="s">
        <v>23</v>
      </c>
      <c r="P4725" t="s">
        <v>26</v>
      </c>
      <c r="Q4725">
        <v>1</v>
      </c>
      <c r="R4725" t="s">
        <v>27</v>
      </c>
      <c r="S4725">
        <v>74.349999999999994</v>
      </c>
      <c r="T4725">
        <v>74.349999999999994</v>
      </c>
      <c r="U4725">
        <v>1</v>
      </c>
    </row>
    <row r="4726" spans="1:21" x14ac:dyDescent="0.25">
      <c r="A4726" t="s">
        <v>4758</v>
      </c>
      <c r="B4726">
        <v>0</v>
      </c>
      <c r="C4726">
        <v>0</v>
      </c>
      <c r="D4726">
        <v>1</v>
      </c>
      <c r="E4726">
        <v>1</v>
      </c>
      <c r="F4726">
        <v>50</v>
      </c>
      <c r="G4726">
        <v>1</v>
      </c>
      <c r="H4726" t="s">
        <v>22</v>
      </c>
      <c r="I4726" t="s">
        <v>25</v>
      </c>
      <c r="J4726" t="s">
        <v>22</v>
      </c>
      <c r="K4726" t="s">
        <v>22</v>
      </c>
      <c r="L4726" t="s">
        <v>22</v>
      </c>
      <c r="M4726" t="s">
        <v>22</v>
      </c>
      <c r="N4726" t="s">
        <v>23</v>
      </c>
      <c r="O4726" t="s">
        <v>22</v>
      </c>
      <c r="P4726" t="s">
        <v>29</v>
      </c>
      <c r="Q4726">
        <v>1</v>
      </c>
      <c r="R4726" t="s">
        <v>33</v>
      </c>
      <c r="S4726">
        <v>80.05</v>
      </c>
      <c r="T4726">
        <v>4042.2</v>
      </c>
      <c r="U4726">
        <v>0</v>
      </c>
    </row>
    <row r="4727" spans="1:21" x14ac:dyDescent="0.25">
      <c r="A4727" t="s">
        <v>4759</v>
      </c>
      <c r="B4727">
        <v>1</v>
      </c>
      <c r="C4727">
        <v>0</v>
      </c>
      <c r="D4727">
        <v>0</v>
      </c>
      <c r="E4727">
        <v>0</v>
      </c>
      <c r="F4727">
        <v>1</v>
      </c>
      <c r="G4727">
        <v>1</v>
      </c>
      <c r="H4727" t="s">
        <v>22</v>
      </c>
      <c r="I4727" t="s">
        <v>25</v>
      </c>
      <c r="J4727" t="s">
        <v>23</v>
      </c>
      <c r="K4727" t="s">
        <v>23</v>
      </c>
      <c r="L4727" t="s">
        <v>22</v>
      </c>
      <c r="M4727" t="s">
        <v>22</v>
      </c>
      <c r="N4727" t="s">
        <v>23</v>
      </c>
      <c r="O4727" t="s">
        <v>23</v>
      </c>
      <c r="P4727" t="s">
        <v>26</v>
      </c>
      <c r="Q4727">
        <v>0</v>
      </c>
      <c r="R4727" t="s">
        <v>30</v>
      </c>
      <c r="S4727">
        <v>62.05</v>
      </c>
      <c r="T4727">
        <v>62.05</v>
      </c>
      <c r="U4727">
        <v>1</v>
      </c>
    </row>
    <row r="4728" spans="1:21" x14ac:dyDescent="0.25">
      <c r="A4728" t="s">
        <v>4760</v>
      </c>
      <c r="B4728">
        <v>0</v>
      </c>
      <c r="C4728">
        <v>0</v>
      </c>
      <c r="D4728">
        <v>1</v>
      </c>
      <c r="E4728">
        <v>0</v>
      </c>
      <c r="F4728">
        <v>72</v>
      </c>
      <c r="G4728">
        <v>0</v>
      </c>
      <c r="H4728" t="s">
        <v>24</v>
      </c>
      <c r="I4728" t="s">
        <v>25</v>
      </c>
      <c r="J4728" t="s">
        <v>22</v>
      </c>
      <c r="K4728" t="s">
        <v>22</v>
      </c>
      <c r="L4728" t="s">
        <v>22</v>
      </c>
      <c r="M4728" t="s">
        <v>23</v>
      </c>
      <c r="N4728" t="s">
        <v>23</v>
      </c>
      <c r="O4728" t="s">
        <v>22</v>
      </c>
      <c r="P4728" t="s">
        <v>45</v>
      </c>
      <c r="Q4728">
        <v>1</v>
      </c>
      <c r="R4728" t="s">
        <v>27</v>
      </c>
      <c r="S4728">
        <v>49.2</v>
      </c>
      <c r="T4728">
        <v>3580.95</v>
      </c>
      <c r="U4728">
        <v>0</v>
      </c>
    </row>
    <row r="4729" spans="1:21" x14ac:dyDescent="0.25">
      <c r="A4729" t="s">
        <v>4761</v>
      </c>
      <c r="B4729">
        <v>1</v>
      </c>
      <c r="C4729">
        <v>0</v>
      </c>
      <c r="D4729">
        <v>1</v>
      </c>
      <c r="E4729">
        <v>0</v>
      </c>
      <c r="F4729">
        <v>60</v>
      </c>
      <c r="G4729">
        <v>1</v>
      </c>
      <c r="H4729" t="s">
        <v>23</v>
      </c>
      <c r="I4729" t="s">
        <v>23</v>
      </c>
      <c r="J4729" t="s">
        <v>44</v>
      </c>
      <c r="K4729" t="s">
        <v>44</v>
      </c>
      <c r="L4729" t="s">
        <v>44</v>
      </c>
      <c r="M4729" t="s">
        <v>44</v>
      </c>
      <c r="N4729" t="s">
        <v>44</v>
      </c>
      <c r="O4729" t="s">
        <v>44</v>
      </c>
      <c r="P4729" t="s">
        <v>45</v>
      </c>
      <c r="Q4729">
        <v>1</v>
      </c>
      <c r="R4729" t="s">
        <v>33</v>
      </c>
      <c r="S4729">
        <v>20.5</v>
      </c>
      <c r="T4729">
        <v>1198.8</v>
      </c>
      <c r="U4729">
        <v>0</v>
      </c>
    </row>
    <row r="4730" spans="1:21" x14ac:dyDescent="0.25">
      <c r="A4730" t="s">
        <v>4762</v>
      </c>
      <c r="B4730">
        <v>1</v>
      </c>
      <c r="C4730">
        <v>0</v>
      </c>
      <c r="D4730">
        <v>0</v>
      </c>
      <c r="E4730">
        <v>0</v>
      </c>
      <c r="F4730">
        <v>46</v>
      </c>
      <c r="G4730">
        <v>0</v>
      </c>
      <c r="H4730" t="s">
        <v>24</v>
      </c>
      <c r="I4730" t="s">
        <v>25</v>
      </c>
      <c r="J4730" t="s">
        <v>22</v>
      </c>
      <c r="K4730" t="s">
        <v>23</v>
      </c>
      <c r="L4730" t="s">
        <v>22</v>
      </c>
      <c r="M4730" t="s">
        <v>22</v>
      </c>
      <c r="N4730" t="s">
        <v>23</v>
      </c>
      <c r="O4730" t="s">
        <v>23</v>
      </c>
      <c r="P4730" t="s">
        <v>45</v>
      </c>
      <c r="Q4730">
        <v>0</v>
      </c>
      <c r="R4730" t="s">
        <v>30</v>
      </c>
      <c r="S4730">
        <v>38.25</v>
      </c>
      <c r="T4730">
        <v>1755.35</v>
      </c>
      <c r="U4730">
        <v>0</v>
      </c>
    </row>
    <row r="4731" spans="1:21" x14ac:dyDescent="0.25">
      <c r="A4731" t="s">
        <v>4763</v>
      </c>
      <c r="B4731">
        <v>0</v>
      </c>
      <c r="C4731">
        <v>0</v>
      </c>
      <c r="D4731">
        <v>1</v>
      </c>
      <c r="E4731">
        <v>1</v>
      </c>
      <c r="F4731">
        <v>69</v>
      </c>
      <c r="G4731">
        <v>0</v>
      </c>
      <c r="H4731" t="s">
        <v>24</v>
      </c>
      <c r="I4731" t="s">
        <v>25</v>
      </c>
      <c r="J4731" t="s">
        <v>23</v>
      </c>
      <c r="K4731" t="s">
        <v>22</v>
      </c>
      <c r="L4731" t="s">
        <v>22</v>
      </c>
      <c r="M4731" t="s">
        <v>23</v>
      </c>
      <c r="N4731" t="s">
        <v>22</v>
      </c>
      <c r="O4731" t="s">
        <v>22</v>
      </c>
      <c r="P4731" t="s">
        <v>45</v>
      </c>
      <c r="Q4731">
        <v>1</v>
      </c>
      <c r="R4731" t="s">
        <v>38</v>
      </c>
      <c r="S4731">
        <v>54.95</v>
      </c>
      <c r="T4731">
        <v>3772.5</v>
      </c>
      <c r="U4731">
        <v>0</v>
      </c>
    </row>
    <row r="4732" spans="1:21" x14ac:dyDescent="0.25">
      <c r="A4732" t="s">
        <v>4764</v>
      </c>
      <c r="B4732">
        <v>1</v>
      </c>
      <c r="C4732">
        <v>1</v>
      </c>
      <c r="D4732">
        <v>0</v>
      </c>
      <c r="E4732">
        <v>0</v>
      </c>
      <c r="F4732">
        <v>31</v>
      </c>
      <c r="G4732">
        <v>1</v>
      </c>
      <c r="H4732" t="s">
        <v>22</v>
      </c>
      <c r="I4732" t="s">
        <v>35</v>
      </c>
      <c r="J4732" t="s">
        <v>23</v>
      </c>
      <c r="K4732" t="s">
        <v>23</v>
      </c>
      <c r="L4732" t="s">
        <v>22</v>
      </c>
      <c r="M4732" t="s">
        <v>22</v>
      </c>
      <c r="N4732" t="s">
        <v>22</v>
      </c>
      <c r="O4732" t="s">
        <v>23</v>
      </c>
      <c r="P4732" t="s">
        <v>26</v>
      </c>
      <c r="Q4732">
        <v>1</v>
      </c>
      <c r="R4732" t="s">
        <v>33</v>
      </c>
      <c r="S4732">
        <v>96.6</v>
      </c>
      <c r="T4732">
        <v>2877.95</v>
      </c>
      <c r="U4732">
        <v>0</v>
      </c>
    </row>
    <row r="4733" spans="1:21" x14ac:dyDescent="0.25">
      <c r="A4733" t="s">
        <v>4765</v>
      </c>
      <c r="B4733">
        <v>1</v>
      </c>
      <c r="C4733">
        <v>0</v>
      </c>
      <c r="D4733">
        <v>1</v>
      </c>
      <c r="E4733">
        <v>1</v>
      </c>
      <c r="F4733">
        <v>19</v>
      </c>
      <c r="G4733">
        <v>1</v>
      </c>
      <c r="H4733" t="s">
        <v>23</v>
      </c>
      <c r="I4733" t="s">
        <v>23</v>
      </c>
      <c r="J4733" t="s">
        <v>44</v>
      </c>
      <c r="K4733" t="s">
        <v>44</v>
      </c>
      <c r="L4733" t="s">
        <v>44</v>
      </c>
      <c r="M4733" t="s">
        <v>44</v>
      </c>
      <c r="N4733" t="s">
        <v>44</v>
      </c>
      <c r="O4733" t="s">
        <v>44</v>
      </c>
      <c r="P4733" t="s">
        <v>29</v>
      </c>
      <c r="Q4733">
        <v>0</v>
      </c>
      <c r="R4733" t="s">
        <v>30</v>
      </c>
      <c r="S4733">
        <v>19.899999999999999</v>
      </c>
      <c r="T4733">
        <v>357.7</v>
      </c>
      <c r="U4733">
        <v>0</v>
      </c>
    </row>
    <row r="4734" spans="1:21" x14ac:dyDescent="0.25">
      <c r="A4734" t="s">
        <v>4766</v>
      </c>
      <c r="B4734">
        <v>0</v>
      </c>
      <c r="C4734">
        <v>0</v>
      </c>
      <c r="D4734">
        <v>1</v>
      </c>
      <c r="E4734">
        <v>1</v>
      </c>
      <c r="F4734">
        <v>71</v>
      </c>
      <c r="G4734">
        <v>1</v>
      </c>
      <c r="H4734" t="s">
        <v>23</v>
      </c>
      <c r="I4734" t="s">
        <v>23</v>
      </c>
      <c r="J4734" t="s">
        <v>44</v>
      </c>
      <c r="K4734" t="s">
        <v>44</v>
      </c>
      <c r="L4734" t="s">
        <v>44</v>
      </c>
      <c r="M4734" t="s">
        <v>44</v>
      </c>
      <c r="N4734" t="s">
        <v>44</v>
      </c>
      <c r="O4734" t="s">
        <v>44</v>
      </c>
      <c r="P4734" t="s">
        <v>45</v>
      </c>
      <c r="Q4734">
        <v>0</v>
      </c>
      <c r="R4734" t="s">
        <v>38</v>
      </c>
      <c r="S4734">
        <v>19.899999999999999</v>
      </c>
      <c r="T4734">
        <v>1397.3</v>
      </c>
      <c r="U4734">
        <v>0</v>
      </c>
    </row>
    <row r="4735" spans="1:21" x14ac:dyDescent="0.25">
      <c r="A4735" t="s">
        <v>4767</v>
      </c>
      <c r="B4735">
        <v>1</v>
      </c>
      <c r="C4735">
        <v>0</v>
      </c>
      <c r="D4735">
        <v>1</v>
      </c>
      <c r="E4735">
        <v>0</v>
      </c>
      <c r="F4735">
        <v>12</v>
      </c>
      <c r="G4735">
        <v>1</v>
      </c>
      <c r="H4735" t="s">
        <v>23</v>
      </c>
      <c r="I4735" t="s">
        <v>35</v>
      </c>
      <c r="J4735" t="s">
        <v>22</v>
      </c>
      <c r="K4735" t="s">
        <v>22</v>
      </c>
      <c r="L4735" t="s">
        <v>22</v>
      </c>
      <c r="M4735" t="s">
        <v>23</v>
      </c>
      <c r="N4735" t="s">
        <v>23</v>
      </c>
      <c r="O4735" t="s">
        <v>23</v>
      </c>
      <c r="P4735" t="s">
        <v>26</v>
      </c>
      <c r="Q4735">
        <v>1</v>
      </c>
      <c r="R4735" t="s">
        <v>27</v>
      </c>
      <c r="S4735">
        <v>84.6</v>
      </c>
      <c r="T4735">
        <v>959.9</v>
      </c>
      <c r="U4735">
        <v>0</v>
      </c>
    </row>
    <row r="4736" spans="1:21" x14ac:dyDescent="0.25">
      <c r="A4736" t="s">
        <v>4768</v>
      </c>
      <c r="B4736">
        <v>1</v>
      </c>
      <c r="C4736">
        <v>0</v>
      </c>
      <c r="D4736">
        <v>1</v>
      </c>
      <c r="E4736">
        <v>1</v>
      </c>
      <c r="F4736">
        <v>39</v>
      </c>
      <c r="G4736">
        <v>1</v>
      </c>
      <c r="H4736" t="s">
        <v>23</v>
      </c>
      <c r="I4736" t="s">
        <v>25</v>
      </c>
      <c r="J4736" t="s">
        <v>22</v>
      </c>
      <c r="K4736" t="s">
        <v>23</v>
      </c>
      <c r="L4736" t="s">
        <v>22</v>
      </c>
      <c r="M4736" t="s">
        <v>22</v>
      </c>
      <c r="N4736" t="s">
        <v>22</v>
      </c>
      <c r="O4736" t="s">
        <v>22</v>
      </c>
      <c r="P4736" t="s">
        <v>29</v>
      </c>
      <c r="Q4736">
        <v>0</v>
      </c>
      <c r="R4736" t="s">
        <v>38</v>
      </c>
      <c r="S4736">
        <v>80</v>
      </c>
      <c r="T4736">
        <v>3182.95</v>
      </c>
      <c r="U4736">
        <v>1</v>
      </c>
    </row>
    <row r="4737" spans="1:21" x14ac:dyDescent="0.25">
      <c r="A4737" t="s">
        <v>4769</v>
      </c>
      <c r="B4737">
        <v>1</v>
      </c>
      <c r="C4737">
        <v>0</v>
      </c>
      <c r="D4737">
        <v>0</v>
      </c>
      <c r="E4737">
        <v>0</v>
      </c>
      <c r="F4737">
        <v>44</v>
      </c>
      <c r="G4737">
        <v>1</v>
      </c>
      <c r="H4737" t="s">
        <v>22</v>
      </c>
      <c r="I4737" t="s">
        <v>25</v>
      </c>
      <c r="J4737" t="s">
        <v>23</v>
      </c>
      <c r="K4737" t="s">
        <v>22</v>
      </c>
      <c r="L4737" t="s">
        <v>22</v>
      </c>
      <c r="M4737" t="s">
        <v>22</v>
      </c>
      <c r="N4737" t="s">
        <v>22</v>
      </c>
      <c r="O4737" t="s">
        <v>22</v>
      </c>
      <c r="P4737" t="s">
        <v>29</v>
      </c>
      <c r="Q4737">
        <v>1</v>
      </c>
      <c r="R4737" t="s">
        <v>33</v>
      </c>
      <c r="S4737">
        <v>85.25</v>
      </c>
      <c r="T4737">
        <v>3704.15</v>
      </c>
      <c r="U4737">
        <v>0</v>
      </c>
    </row>
    <row r="4738" spans="1:21" x14ac:dyDescent="0.25">
      <c r="A4738" t="s">
        <v>4770</v>
      </c>
      <c r="B4738">
        <v>0</v>
      </c>
      <c r="C4738">
        <v>0</v>
      </c>
      <c r="D4738">
        <v>1</v>
      </c>
      <c r="E4738">
        <v>1</v>
      </c>
      <c r="F4738">
        <v>56</v>
      </c>
      <c r="G4738">
        <v>1</v>
      </c>
      <c r="H4738" t="s">
        <v>22</v>
      </c>
      <c r="I4738" t="s">
        <v>25</v>
      </c>
      <c r="J4738" t="s">
        <v>22</v>
      </c>
      <c r="K4738" t="s">
        <v>22</v>
      </c>
      <c r="L4738" t="s">
        <v>22</v>
      </c>
      <c r="M4738" t="s">
        <v>22</v>
      </c>
      <c r="N4738" t="s">
        <v>22</v>
      </c>
      <c r="O4738" t="s">
        <v>23</v>
      </c>
      <c r="P4738" t="s">
        <v>45</v>
      </c>
      <c r="Q4738">
        <v>0</v>
      </c>
      <c r="R4738" t="s">
        <v>38</v>
      </c>
      <c r="S4738">
        <v>81.25</v>
      </c>
      <c r="T4738">
        <v>4620.3999999999996</v>
      </c>
      <c r="U4738">
        <v>0</v>
      </c>
    </row>
    <row r="4739" spans="1:21" x14ac:dyDescent="0.25">
      <c r="A4739" t="s">
        <v>4771</v>
      </c>
      <c r="B4739">
        <v>0</v>
      </c>
      <c r="C4739">
        <v>0</v>
      </c>
      <c r="D4739">
        <v>1</v>
      </c>
      <c r="E4739">
        <v>0</v>
      </c>
      <c r="F4739">
        <v>72</v>
      </c>
      <c r="G4739">
        <v>1</v>
      </c>
      <c r="H4739" t="s">
        <v>22</v>
      </c>
      <c r="I4739" t="s">
        <v>35</v>
      </c>
      <c r="J4739" t="s">
        <v>22</v>
      </c>
      <c r="K4739" t="s">
        <v>22</v>
      </c>
      <c r="L4739" t="s">
        <v>22</v>
      </c>
      <c r="M4739" t="s">
        <v>22</v>
      </c>
      <c r="N4739" t="s">
        <v>22</v>
      </c>
      <c r="O4739" t="s">
        <v>22</v>
      </c>
      <c r="P4739" t="s">
        <v>45</v>
      </c>
      <c r="Q4739">
        <v>1</v>
      </c>
      <c r="R4739" t="s">
        <v>33</v>
      </c>
      <c r="S4739">
        <v>115.5</v>
      </c>
      <c r="T4739">
        <v>8312.75</v>
      </c>
      <c r="U4739">
        <v>0</v>
      </c>
    </row>
    <row r="4740" spans="1:21" x14ac:dyDescent="0.25">
      <c r="A4740" t="s">
        <v>4772</v>
      </c>
      <c r="B4740">
        <v>1</v>
      </c>
      <c r="C4740">
        <v>0</v>
      </c>
      <c r="D4740">
        <v>0</v>
      </c>
      <c r="E4740">
        <v>0</v>
      </c>
      <c r="F4740">
        <v>5</v>
      </c>
      <c r="G4740">
        <v>1</v>
      </c>
      <c r="H4740" t="s">
        <v>22</v>
      </c>
      <c r="I4740" t="s">
        <v>35</v>
      </c>
      <c r="J4740" t="s">
        <v>23</v>
      </c>
      <c r="K4740" t="s">
        <v>22</v>
      </c>
      <c r="L4740" t="s">
        <v>22</v>
      </c>
      <c r="M4740" t="s">
        <v>23</v>
      </c>
      <c r="N4740" t="s">
        <v>22</v>
      </c>
      <c r="O4740" t="s">
        <v>22</v>
      </c>
      <c r="P4740" t="s">
        <v>26</v>
      </c>
      <c r="Q4740">
        <v>0</v>
      </c>
      <c r="R4740" t="s">
        <v>30</v>
      </c>
      <c r="S4740">
        <v>104.1</v>
      </c>
      <c r="T4740">
        <v>541.9</v>
      </c>
      <c r="U4740">
        <v>1</v>
      </c>
    </row>
    <row r="4741" spans="1:21" x14ac:dyDescent="0.25">
      <c r="A4741" t="s">
        <v>4773</v>
      </c>
      <c r="B4741">
        <v>0</v>
      </c>
      <c r="C4741">
        <v>0</v>
      </c>
      <c r="D4741">
        <v>0</v>
      </c>
      <c r="E4741">
        <v>0</v>
      </c>
      <c r="F4741">
        <v>11</v>
      </c>
      <c r="G4741">
        <v>1</v>
      </c>
      <c r="H4741" t="s">
        <v>22</v>
      </c>
      <c r="I4741" t="s">
        <v>35</v>
      </c>
      <c r="J4741" t="s">
        <v>22</v>
      </c>
      <c r="K4741" t="s">
        <v>23</v>
      </c>
      <c r="L4741" t="s">
        <v>23</v>
      </c>
      <c r="M4741" t="s">
        <v>23</v>
      </c>
      <c r="N4741" t="s">
        <v>23</v>
      </c>
      <c r="O4741" t="s">
        <v>23</v>
      </c>
      <c r="P4741" t="s">
        <v>26</v>
      </c>
      <c r="Q4741">
        <v>1</v>
      </c>
      <c r="R4741" t="s">
        <v>33</v>
      </c>
      <c r="S4741">
        <v>79</v>
      </c>
      <c r="T4741">
        <v>929.3</v>
      </c>
      <c r="U4741">
        <v>0</v>
      </c>
    </row>
    <row r="4742" spans="1:21" x14ac:dyDescent="0.25">
      <c r="A4742" t="s">
        <v>4774</v>
      </c>
      <c r="B4742">
        <v>1</v>
      </c>
      <c r="C4742">
        <v>1</v>
      </c>
      <c r="D4742">
        <v>1</v>
      </c>
      <c r="E4742">
        <v>0</v>
      </c>
      <c r="F4742">
        <v>24</v>
      </c>
      <c r="G4742">
        <v>0</v>
      </c>
      <c r="H4742" t="s">
        <v>24</v>
      </c>
      <c r="I4742" t="s">
        <v>25</v>
      </c>
      <c r="J4742" t="s">
        <v>22</v>
      </c>
      <c r="K4742" t="s">
        <v>23</v>
      </c>
      <c r="L4742" t="s">
        <v>23</v>
      </c>
      <c r="M4742" t="s">
        <v>23</v>
      </c>
      <c r="N4742" t="s">
        <v>23</v>
      </c>
      <c r="O4742" t="s">
        <v>22</v>
      </c>
      <c r="P4742" t="s">
        <v>26</v>
      </c>
      <c r="Q4742">
        <v>0</v>
      </c>
      <c r="R4742" t="s">
        <v>33</v>
      </c>
      <c r="S4742">
        <v>39.1</v>
      </c>
      <c r="T4742">
        <v>971.3</v>
      </c>
      <c r="U4742">
        <v>1</v>
      </c>
    </row>
    <row r="4743" spans="1:21" x14ac:dyDescent="0.25">
      <c r="A4743" t="s">
        <v>4775</v>
      </c>
      <c r="B4743">
        <v>0</v>
      </c>
      <c r="C4743">
        <v>1</v>
      </c>
      <c r="D4743">
        <v>1</v>
      </c>
      <c r="E4743">
        <v>0</v>
      </c>
      <c r="F4743">
        <v>15</v>
      </c>
      <c r="G4743">
        <v>1</v>
      </c>
      <c r="H4743" t="s">
        <v>23</v>
      </c>
      <c r="I4743" t="s">
        <v>35</v>
      </c>
      <c r="J4743" t="s">
        <v>23</v>
      </c>
      <c r="K4743" t="s">
        <v>22</v>
      </c>
      <c r="L4743" t="s">
        <v>23</v>
      </c>
      <c r="M4743" t="s">
        <v>23</v>
      </c>
      <c r="N4743" t="s">
        <v>22</v>
      </c>
      <c r="O4743" t="s">
        <v>22</v>
      </c>
      <c r="P4743" t="s">
        <v>26</v>
      </c>
      <c r="Q4743">
        <v>1</v>
      </c>
      <c r="R4743" t="s">
        <v>27</v>
      </c>
      <c r="S4743">
        <v>94.65</v>
      </c>
      <c r="T4743">
        <v>1285.05</v>
      </c>
      <c r="U4743">
        <v>0</v>
      </c>
    </row>
    <row r="4744" spans="1:21" x14ac:dyDescent="0.25">
      <c r="A4744" t="s">
        <v>4776</v>
      </c>
      <c r="B4744">
        <v>1</v>
      </c>
      <c r="C4744">
        <v>0</v>
      </c>
      <c r="D4744">
        <v>0</v>
      </c>
      <c r="E4744">
        <v>0</v>
      </c>
      <c r="F4744">
        <v>72</v>
      </c>
      <c r="G4744">
        <v>1</v>
      </c>
      <c r="H4744" t="s">
        <v>23</v>
      </c>
      <c r="I4744" t="s">
        <v>23</v>
      </c>
      <c r="J4744" t="s">
        <v>44</v>
      </c>
      <c r="K4744" t="s">
        <v>44</v>
      </c>
      <c r="L4744" t="s">
        <v>44</v>
      </c>
      <c r="M4744" t="s">
        <v>44</v>
      </c>
      <c r="N4744" t="s">
        <v>44</v>
      </c>
      <c r="O4744" t="s">
        <v>44</v>
      </c>
      <c r="P4744" t="s">
        <v>45</v>
      </c>
      <c r="Q4744">
        <v>1</v>
      </c>
      <c r="R4744" t="s">
        <v>30</v>
      </c>
      <c r="S4744">
        <v>20.8</v>
      </c>
      <c r="T4744">
        <v>1521.2</v>
      </c>
      <c r="U4744">
        <v>0</v>
      </c>
    </row>
    <row r="4745" spans="1:21" x14ac:dyDescent="0.25">
      <c r="A4745" t="s">
        <v>4777</v>
      </c>
      <c r="B4745">
        <v>1</v>
      </c>
      <c r="C4745">
        <v>0</v>
      </c>
      <c r="D4745">
        <v>1</v>
      </c>
      <c r="E4745">
        <v>0</v>
      </c>
      <c r="F4745">
        <v>56</v>
      </c>
      <c r="G4745">
        <v>1</v>
      </c>
      <c r="H4745" t="s">
        <v>22</v>
      </c>
      <c r="I4745" t="s">
        <v>25</v>
      </c>
      <c r="J4745" t="s">
        <v>23</v>
      </c>
      <c r="K4745" t="s">
        <v>22</v>
      </c>
      <c r="L4745" t="s">
        <v>22</v>
      </c>
      <c r="M4745" t="s">
        <v>23</v>
      </c>
      <c r="N4745" t="s">
        <v>23</v>
      </c>
      <c r="O4745" t="s">
        <v>23</v>
      </c>
      <c r="P4745" t="s">
        <v>45</v>
      </c>
      <c r="Q4745">
        <v>0</v>
      </c>
      <c r="R4745" t="s">
        <v>38</v>
      </c>
      <c r="S4745">
        <v>59.5</v>
      </c>
      <c r="T4745">
        <v>3389.25</v>
      </c>
      <c r="U4745">
        <v>0</v>
      </c>
    </row>
    <row r="4746" spans="1:21" x14ac:dyDescent="0.25">
      <c r="A4746" t="s">
        <v>4778</v>
      </c>
      <c r="B4746">
        <v>1</v>
      </c>
      <c r="C4746">
        <v>1</v>
      </c>
      <c r="D4746">
        <v>0</v>
      </c>
      <c r="E4746">
        <v>0</v>
      </c>
      <c r="F4746">
        <v>64</v>
      </c>
      <c r="G4746">
        <v>1</v>
      </c>
      <c r="H4746" t="s">
        <v>23</v>
      </c>
      <c r="I4746" t="s">
        <v>23</v>
      </c>
      <c r="J4746" t="s">
        <v>44</v>
      </c>
      <c r="K4746" t="s">
        <v>44</v>
      </c>
      <c r="L4746" t="s">
        <v>44</v>
      </c>
      <c r="M4746" t="s">
        <v>44</v>
      </c>
      <c r="N4746" t="s">
        <v>44</v>
      </c>
      <c r="O4746" t="s">
        <v>44</v>
      </c>
      <c r="P4746" t="s">
        <v>45</v>
      </c>
      <c r="Q4746">
        <v>1</v>
      </c>
      <c r="R4746" t="s">
        <v>33</v>
      </c>
      <c r="S4746">
        <v>20.05</v>
      </c>
      <c r="T4746">
        <v>1198.05</v>
      </c>
      <c r="U4746">
        <v>0</v>
      </c>
    </row>
    <row r="4747" spans="1:21" x14ac:dyDescent="0.25">
      <c r="A4747" t="s">
        <v>4779</v>
      </c>
      <c r="B4747">
        <v>0</v>
      </c>
      <c r="C4747">
        <v>0</v>
      </c>
      <c r="D4747">
        <v>1</v>
      </c>
      <c r="E4747">
        <v>0</v>
      </c>
      <c r="F4747">
        <v>34</v>
      </c>
      <c r="G4747">
        <v>1</v>
      </c>
      <c r="H4747" t="s">
        <v>22</v>
      </c>
      <c r="I4747" t="s">
        <v>35</v>
      </c>
      <c r="J4747" t="s">
        <v>23</v>
      </c>
      <c r="K4747" t="s">
        <v>23</v>
      </c>
      <c r="L4747" t="s">
        <v>22</v>
      </c>
      <c r="M4747" t="s">
        <v>23</v>
      </c>
      <c r="N4747" t="s">
        <v>22</v>
      </c>
      <c r="O4747" t="s">
        <v>22</v>
      </c>
      <c r="P4747" t="s">
        <v>26</v>
      </c>
      <c r="Q4747">
        <v>1</v>
      </c>
      <c r="R4747" t="s">
        <v>27</v>
      </c>
      <c r="S4747">
        <v>100.45</v>
      </c>
      <c r="T4747">
        <v>3414.65</v>
      </c>
      <c r="U4747">
        <v>0</v>
      </c>
    </row>
    <row r="4748" spans="1:21" x14ac:dyDescent="0.25">
      <c r="A4748" t="s">
        <v>4780</v>
      </c>
      <c r="B4748">
        <v>1</v>
      </c>
      <c r="C4748">
        <v>0</v>
      </c>
      <c r="D4748">
        <v>0</v>
      </c>
      <c r="E4748">
        <v>0</v>
      </c>
      <c r="F4748">
        <v>2</v>
      </c>
      <c r="G4748">
        <v>1</v>
      </c>
      <c r="H4748" t="s">
        <v>22</v>
      </c>
      <c r="I4748" t="s">
        <v>35</v>
      </c>
      <c r="J4748" t="s">
        <v>23</v>
      </c>
      <c r="K4748" t="s">
        <v>23</v>
      </c>
      <c r="L4748" t="s">
        <v>23</v>
      </c>
      <c r="M4748" t="s">
        <v>23</v>
      </c>
      <c r="N4748" t="s">
        <v>23</v>
      </c>
      <c r="O4748" t="s">
        <v>23</v>
      </c>
      <c r="P4748" t="s">
        <v>26</v>
      </c>
      <c r="Q4748">
        <v>1</v>
      </c>
      <c r="R4748" t="s">
        <v>27</v>
      </c>
      <c r="S4748">
        <v>76.5</v>
      </c>
      <c r="T4748">
        <v>162.44999999999999</v>
      </c>
      <c r="U4748">
        <v>1</v>
      </c>
    </row>
    <row r="4749" spans="1:21" x14ac:dyDescent="0.25">
      <c r="A4749" t="s">
        <v>4781</v>
      </c>
      <c r="B4749">
        <v>1</v>
      </c>
      <c r="C4749">
        <v>0</v>
      </c>
      <c r="D4749">
        <v>0</v>
      </c>
      <c r="E4749">
        <v>0</v>
      </c>
      <c r="F4749">
        <v>35</v>
      </c>
      <c r="G4749">
        <v>1</v>
      </c>
      <c r="H4749" t="s">
        <v>23</v>
      </c>
      <c r="I4749" t="s">
        <v>23</v>
      </c>
      <c r="J4749" t="s">
        <v>44</v>
      </c>
      <c r="K4749" t="s">
        <v>44</v>
      </c>
      <c r="L4749" t="s">
        <v>44</v>
      </c>
      <c r="M4749" t="s">
        <v>44</v>
      </c>
      <c r="N4749" t="s">
        <v>44</v>
      </c>
      <c r="O4749" t="s">
        <v>44</v>
      </c>
      <c r="P4749" t="s">
        <v>29</v>
      </c>
      <c r="Q4749">
        <v>0</v>
      </c>
      <c r="R4749" t="s">
        <v>33</v>
      </c>
      <c r="S4749">
        <v>20.6</v>
      </c>
      <c r="T4749">
        <v>754</v>
      </c>
      <c r="U4749">
        <v>0</v>
      </c>
    </row>
    <row r="4750" spans="1:21" x14ac:dyDescent="0.25">
      <c r="A4750" t="s">
        <v>4782</v>
      </c>
      <c r="B4750">
        <v>1</v>
      </c>
      <c r="C4750">
        <v>0</v>
      </c>
      <c r="D4750">
        <v>0</v>
      </c>
      <c r="E4750">
        <v>0</v>
      </c>
      <c r="F4750">
        <v>22</v>
      </c>
      <c r="G4750">
        <v>1</v>
      </c>
      <c r="H4750" t="s">
        <v>23</v>
      </c>
      <c r="I4750" t="s">
        <v>23</v>
      </c>
      <c r="J4750" t="s">
        <v>44</v>
      </c>
      <c r="K4750" t="s">
        <v>44</v>
      </c>
      <c r="L4750" t="s">
        <v>44</v>
      </c>
      <c r="M4750" t="s">
        <v>44</v>
      </c>
      <c r="N4750" t="s">
        <v>44</v>
      </c>
      <c r="O4750" t="s">
        <v>44</v>
      </c>
      <c r="P4750" t="s">
        <v>29</v>
      </c>
      <c r="Q4750">
        <v>0</v>
      </c>
      <c r="R4750" t="s">
        <v>38</v>
      </c>
      <c r="S4750">
        <v>20.3</v>
      </c>
      <c r="T4750">
        <v>467.15</v>
      </c>
      <c r="U4750">
        <v>0</v>
      </c>
    </row>
    <row r="4751" spans="1:21" x14ac:dyDescent="0.25">
      <c r="A4751" t="s">
        <v>4783</v>
      </c>
      <c r="B4751">
        <v>1</v>
      </c>
      <c r="C4751">
        <v>0</v>
      </c>
      <c r="D4751">
        <v>0</v>
      </c>
      <c r="E4751">
        <v>0</v>
      </c>
      <c r="F4751">
        <v>5</v>
      </c>
      <c r="G4751">
        <v>1</v>
      </c>
      <c r="H4751" t="s">
        <v>23</v>
      </c>
      <c r="I4751" t="s">
        <v>25</v>
      </c>
      <c r="J4751" t="s">
        <v>23</v>
      </c>
      <c r="K4751" t="s">
        <v>23</v>
      </c>
      <c r="L4751" t="s">
        <v>23</v>
      </c>
      <c r="M4751" t="s">
        <v>22</v>
      </c>
      <c r="N4751" t="s">
        <v>23</v>
      </c>
      <c r="O4751" t="s">
        <v>23</v>
      </c>
      <c r="P4751" t="s">
        <v>26</v>
      </c>
      <c r="Q4751">
        <v>1</v>
      </c>
      <c r="R4751" t="s">
        <v>27</v>
      </c>
      <c r="S4751">
        <v>49.2</v>
      </c>
      <c r="T4751">
        <v>216.9</v>
      </c>
      <c r="U4751">
        <v>1</v>
      </c>
    </row>
    <row r="4752" spans="1:21" x14ac:dyDescent="0.25">
      <c r="A4752" t="s">
        <v>4784</v>
      </c>
      <c r="B4752">
        <v>1</v>
      </c>
      <c r="C4752">
        <v>0</v>
      </c>
      <c r="D4752">
        <v>0</v>
      </c>
      <c r="E4752">
        <v>0</v>
      </c>
      <c r="F4752">
        <v>9</v>
      </c>
      <c r="G4752">
        <v>0</v>
      </c>
      <c r="H4752" t="s">
        <v>24</v>
      </c>
      <c r="I4752" t="s">
        <v>25</v>
      </c>
      <c r="J4752" t="s">
        <v>22</v>
      </c>
      <c r="K4752" t="s">
        <v>22</v>
      </c>
      <c r="L4752" t="s">
        <v>22</v>
      </c>
      <c r="M4752" t="s">
        <v>23</v>
      </c>
      <c r="N4752" t="s">
        <v>23</v>
      </c>
      <c r="O4752" t="s">
        <v>23</v>
      </c>
      <c r="P4752" t="s">
        <v>29</v>
      </c>
      <c r="Q4752">
        <v>0</v>
      </c>
      <c r="R4752" t="s">
        <v>30</v>
      </c>
      <c r="S4752">
        <v>39.549999999999997</v>
      </c>
      <c r="T4752">
        <v>373</v>
      </c>
      <c r="U4752">
        <v>0</v>
      </c>
    </row>
    <row r="4753" spans="1:21" x14ac:dyDescent="0.25">
      <c r="A4753" t="s">
        <v>4785</v>
      </c>
      <c r="B4753">
        <v>1</v>
      </c>
      <c r="C4753">
        <v>0</v>
      </c>
      <c r="D4753">
        <v>0</v>
      </c>
      <c r="E4753">
        <v>0</v>
      </c>
      <c r="F4753">
        <v>11</v>
      </c>
      <c r="G4753">
        <v>1</v>
      </c>
      <c r="H4753" t="s">
        <v>22</v>
      </c>
      <c r="I4753" t="s">
        <v>23</v>
      </c>
      <c r="J4753" t="s">
        <v>44</v>
      </c>
      <c r="K4753" t="s">
        <v>44</v>
      </c>
      <c r="L4753" t="s">
        <v>44</v>
      </c>
      <c r="M4753" t="s">
        <v>44</v>
      </c>
      <c r="N4753" t="s">
        <v>44</v>
      </c>
      <c r="O4753" t="s">
        <v>44</v>
      </c>
      <c r="P4753" t="s">
        <v>26</v>
      </c>
      <c r="Q4753">
        <v>0</v>
      </c>
      <c r="R4753" t="s">
        <v>38</v>
      </c>
      <c r="S4753">
        <v>23.15</v>
      </c>
      <c r="T4753">
        <v>245.2</v>
      </c>
      <c r="U4753">
        <v>1</v>
      </c>
    </row>
    <row r="4754" spans="1:21" x14ac:dyDescent="0.25">
      <c r="A4754" t="s">
        <v>4786</v>
      </c>
      <c r="B4754">
        <v>1</v>
      </c>
      <c r="C4754">
        <v>0</v>
      </c>
      <c r="D4754">
        <v>0</v>
      </c>
      <c r="E4754">
        <v>0</v>
      </c>
      <c r="F4754">
        <v>23</v>
      </c>
      <c r="G4754">
        <v>1</v>
      </c>
      <c r="H4754" t="s">
        <v>23</v>
      </c>
      <c r="I4754" t="s">
        <v>23</v>
      </c>
      <c r="J4754" t="s">
        <v>44</v>
      </c>
      <c r="K4754" t="s">
        <v>44</v>
      </c>
      <c r="L4754" t="s">
        <v>44</v>
      </c>
      <c r="M4754" t="s">
        <v>44</v>
      </c>
      <c r="N4754" t="s">
        <v>44</v>
      </c>
      <c r="O4754" t="s">
        <v>44</v>
      </c>
      <c r="P4754" t="s">
        <v>29</v>
      </c>
      <c r="Q4754">
        <v>0</v>
      </c>
      <c r="R4754" t="s">
        <v>30</v>
      </c>
      <c r="S4754">
        <v>20.45</v>
      </c>
      <c r="T4754">
        <v>481.1</v>
      </c>
      <c r="U4754">
        <v>0</v>
      </c>
    </row>
    <row r="4755" spans="1:21" x14ac:dyDescent="0.25">
      <c r="A4755" t="s">
        <v>4787</v>
      </c>
      <c r="B4755">
        <v>0</v>
      </c>
      <c r="C4755">
        <v>0</v>
      </c>
      <c r="D4755">
        <v>1</v>
      </c>
      <c r="E4755">
        <v>1</v>
      </c>
      <c r="F4755">
        <v>4</v>
      </c>
      <c r="G4755">
        <v>1</v>
      </c>
      <c r="H4755" t="s">
        <v>23</v>
      </c>
      <c r="I4755" t="s">
        <v>35</v>
      </c>
      <c r="J4755" t="s">
        <v>23</v>
      </c>
      <c r="K4755" t="s">
        <v>23</v>
      </c>
      <c r="L4755" t="s">
        <v>23</v>
      </c>
      <c r="M4755" t="s">
        <v>23</v>
      </c>
      <c r="N4755" t="s">
        <v>23</v>
      </c>
      <c r="O4755" t="s">
        <v>22</v>
      </c>
      <c r="P4755" t="s">
        <v>26</v>
      </c>
      <c r="Q4755">
        <v>0</v>
      </c>
      <c r="R4755" t="s">
        <v>27</v>
      </c>
      <c r="S4755">
        <v>80.849999999999994</v>
      </c>
      <c r="T4755">
        <v>302.75</v>
      </c>
      <c r="U4755">
        <v>1</v>
      </c>
    </row>
    <row r="4756" spans="1:21" x14ac:dyDescent="0.25">
      <c r="A4756" t="s">
        <v>4788</v>
      </c>
      <c r="B4756">
        <v>1</v>
      </c>
      <c r="C4756">
        <v>0</v>
      </c>
      <c r="D4756">
        <v>1</v>
      </c>
      <c r="E4756">
        <v>0</v>
      </c>
      <c r="F4756">
        <v>68</v>
      </c>
      <c r="G4756">
        <v>1</v>
      </c>
      <c r="H4756" t="s">
        <v>22</v>
      </c>
      <c r="I4756" t="s">
        <v>23</v>
      </c>
      <c r="J4756" t="s">
        <v>44</v>
      </c>
      <c r="K4756" t="s">
        <v>44</v>
      </c>
      <c r="L4756" t="s">
        <v>44</v>
      </c>
      <c r="M4756" t="s">
        <v>44</v>
      </c>
      <c r="N4756" t="s">
        <v>44</v>
      </c>
      <c r="O4756" t="s">
        <v>44</v>
      </c>
      <c r="P4756" t="s">
        <v>45</v>
      </c>
      <c r="Q4756">
        <v>0</v>
      </c>
      <c r="R4756" t="s">
        <v>33</v>
      </c>
      <c r="S4756">
        <v>25.25</v>
      </c>
      <c r="T4756">
        <v>1728.2</v>
      </c>
      <c r="U4756">
        <v>0</v>
      </c>
    </row>
    <row r="4757" spans="1:21" x14ac:dyDescent="0.25">
      <c r="A4757" t="s">
        <v>4789</v>
      </c>
      <c r="B4757">
        <v>1</v>
      </c>
      <c r="C4757">
        <v>0</v>
      </c>
      <c r="D4757">
        <v>1</v>
      </c>
      <c r="E4757">
        <v>0</v>
      </c>
      <c r="F4757">
        <v>33</v>
      </c>
      <c r="G4757">
        <v>1</v>
      </c>
      <c r="H4757" t="s">
        <v>23</v>
      </c>
      <c r="I4757" t="s">
        <v>35</v>
      </c>
      <c r="J4757" t="s">
        <v>23</v>
      </c>
      <c r="K4757" t="s">
        <v>23</v>
      </c>
      <c r="L4757" t="s">
        <v>23</v>
      </c>
      <c r="M4757" t="s">
        <v>23</v>
      </c>
      <c r="N4757" t="s">
        <v>22</v>
      </c>
      <c r="O4757" t="s">
        <v>22</v>
      </c>
      <c r="P4757" t="s">
        <v>26</v>
      </c>
      <c r="Q4757">
        <v>0</v>
      </c>
      <c r="R4757" t="s">
        <v>27</v>
      </c>
      <c r="S4757">
        <v>91.25</v>
      </c>
      <c r="T4757">
        <v>2964.05</v>
      </c>
      <c r="U4757">
        <v>0</v>
      </c>
    </row>
    <row r="4758" spans="1:21" x14ac:dyDescent="0.25">
      <c r="A4758" t="s">
        <v>4790</v>
      </c>
      <c r="B4758">
        <v>1</v>
      </c>
      <c r="C4758">
        <v>0</v>
      </c>
      <c r="D4758">
        <v>0</v>
      </c>
      <c r="E4758">
        <v>0</v>
      </c>
      <c r="F4758">
        <v>31</v>
      </c>
      <c r="G4758">
        <v>1</v>
      </c>
      <c r="H4758" t="s">
        <v>23</v>
      </c>
      <c r="I4758" t="s">
        <v>25</v>
      </c>
      <c r="J4758" t="s">
        <v>22</v>
      </c>
      <c r="K4758" t="s">
        <v>22</v>
      </c>
      <c r="L4758" t="s">
        <v>22</v>
      </c>
      <c r="M4758" t="s">
        <v>22</v>
      </c>
      <c r="N4758" t="s">
        <v>22</v>
      </c>
      <c r="O4758" t="s">
        <v>23</v>
      </c>
      <c r="P4758" t="s">
        <v>26</v>
      </c>
      <c r="Q4758">
        <v>1</v>
      </c>
      <c r="R4758" t="s">
        <v>33</v>
      </c>
      <c r="S4758">
        <v>72.45</v>
      </c>
      <c r="T4758">
        <v>2156.25</v>
      </c>
      <c r="U4758">
        <v>0</v>
      </c>
    </row>
    <row r="4759" spans="1:21" x14ac:dyDescent="0.25">
      <c r="A4759" t="s">
        <v>4791</v>
      </c>
      <c r="B4759">
        <v>1</v>
      </c>
      <c r="C4759">
        <v>0</v>
      </c>
      <c r="D4759">
        <v>0</v>
      </c>
      <c r="E4759">
        <v>0</v>
      </c>
      <c r="F4759">
        <v>1</v>
      </c>
      <c r="G4759">
        <v>1</v>
      </c>
      <c r="H4759" t="s">
        <v>22</v>
      </c>
      <c r="I4759" t="s">
        <v>25</v>
      </c>
      <c r="J4759" t="s">
        <v>23</v>
      </c>
      <c r="K4759" t="s">
        <v>22</v>
      </c>
      <c r="L4759" t="s">
        <v>23</v>
      </c>
      <c r="M4759" t="s">
        <v>22</v>
      </c>
      <c r="N4759" t="s">
        <v>23</v>
      </c>
      <c r="O4759" t="s">
        <v>23</v>
      </c>
      <c r="P4759" t="s">
        <v>26</v>
      </c>
      <c r="Q4759">
        <v>0</v>
      </c>
      <c r="R4759" t="s">
        <v>30</v>
      </c>
      <c r="S4759">
        <v>60.1</v>
      </c>
      <c r="T4759">
        <v>60.1</v>
      </c>
      <c r="U4759">
        <v>1</v>
      </c>
    </row>
    <row r="4760" spans="1:21" x14ac:dyDescent="0.25">
      <c r="A4760" t="s">
        <v>4792</v>
      </c>
      <c r="B4760">
        <v>0</v>
      </c>
      <c r="C4760">
        <v>0</v>
      </c>
      <c r="D4760">
        <v>0</v>
      </c>
      <c r="E4760">
        <v>0</v>
      </c>
      <c r="F4760">
        <v>56</v>
      </c>
      <c r="G4760">
        <v>1</v>
      </c>
      <c r="H4760" t="s">
        <v>23</v>
      </c>
      <c r="I4760" t="s">
        <v>23</v>
      </c>
      <c r="J4760" t="s">
        <v>44</v>
      </c>
      <c r="K4760" t="s">
        <v>44</v>
      </c>
      <c r="L4760" t="s">
        <v>44</v>
      </c>
      <c r="M4760" t="s">
        <v>44</v>
      </c>
      <c r="N4760" t="s">
        <v>44</v>
      </c>
      <c r="O4760" t="s">
        <v>44</v>
      </c>
      <c r="P4760" t="s">
        <v>45</v>
      </c>
      <c r="Q4760">
        <v>0</v>
      </c>
      <c r="R4760" t="s">
        <v>33</v>
      </c>
      <c r="S4760">
        <v>19.7</v>
      </c>
      <c r="T4760">
        <v>1051.9000000000001</v>
      </c>
      <c r="U4760">
        <v>0</v>
      </c>
    </row>
    <row r="4761" spans="1:21" x14ac:dyDescent="0.25">
      <c r="A4761" t="s">
        <v>4793</v>
      </c>
      <c r="B4761">
        <v>1</v>
      </c>
      <c r="C4761">
        <v>0</v>
      </c>
      <c r="D4761">
        <v>0</v>
      </c>
      <c r="E4761">
        <v>0</v>
      </c>
      <c r="F4761">
        <v>1</v>
      </c>
      <c r="G4761">
        <v>1</v>
      </c>
      <c r="H4761" t="s">
        <v>23</v>
      </c>
      <c r="I4761" t="s">
        <v>35</v>
      </c>
      <c r="J4761" t="s">
        <v>23</v>
      </c>
      <c r="K4761" t="s">
        <v>23</v>
      </c>
      <c r="L4761" t="s">
        <v>23</v>
      </c>
      <c r="M4761" t="s">
        <v>23</v>
      </c>
      <c r="N4761" t="s">
        <v>22</v>
      </c>
      <c r="O4761" t="s">
        <v>23</v>
      </c>
      <c r="P4761" t="s">
        <v>26</v>
      </c>
      <c r="Q4761">
        <v>1</v>
      </c>
      <c r="R4761" t="s">
        <v>27</v>
      </c>
      <c r="S4761">
        <v>78.95</v>
      </c>
      <c r="T4761">
        <v>78.95</v>
      </c>
      <c r="U4761">
        <v>1</v>
      </c>
    </row>
    <row r="4762" spans="1:21" x14ac:dyDescent="0.25">
      <c r="A4762" t="s">
        <v>4794</v>
      </c>
      <c r="B4762">
        <v>1</v>
      </c>
      <c r="C4762">
        <v>0</v>
      </c>
      <c r="D4762">
        <v>1</v>
      </c>
      <c r="E4762">
        <v>1</v>
      </c>
      <c r="F4762">
        <v>66</v>
      </c>
      <c r="G4762">
        <v>1</v>
      </c>
      <c r="H4762" t="s">
        <v>23</v>
      </c>
      <c r="I4762" t="s">
        <v>25</v>
      </c>
      <c r="J4762" t="s">
        <v>22</v>
      </c>
      <c r="K4762" t="s">
        <v>22</v>
      </c>
      <c r="L4762" t="s">
        <v>22</v>
      </c>
      <c r="M4762" t="s">
        <v>22</v>
      </c>
      <c r="N4762" t="s">
        <v>22</v>
      </c>
      <c r="O4762" t="s">
        <v>23</v>
      </c>
      <c r="P4762" t="s">
        <v>29</v>
      </c>
      <c r="Q4762">
        <v>1</v>
      </c>
      <c r="R4762" t="s">
        <v>27</v>
      </c>
      <c r="S4762">
        <v>75.099999999999994</v>
      </c>
      <c r="T4762">
        <v>5013</v>
      </c>
      <c r="U4762">
        <v>0</v>
      </c>
    </row>
    <row r="4763" spans="1:21" x14ac:dyDescent="0.25">
      <c r="A4763" t="s">
        <v>4795</v>
      </c>
      <c r="B4763">
        <v>1</v>
      </c>
      <c r="C4763">
        <v>0</v>
      </c>
      <c r="D4763">
        <v>1</v>
      </c>
      <c r="E4763">
        <v>1</v>
      </c>
      <c r="F4763">
        <v>72</v>
      </c>
      <c r="G4763">
        <v>1</v>
      </c>
      <c r="H4763" t="s">
        <v>22</v>
      </c>
      <c r="I4763" t="s">
        <v>23</v>
      </c>
      <c r="J4763" t="s">
        <v>44</v>
      </c>
      <c r="K4763" t="s">
        <v>44</v>
      </c>
      <c r="L4763" t="s">
        <v>44</v>
      </c>
      <c r="M4763" t="s">
        <v>44</v>
      </c>
      <c r="N4763" t="s">
        <v>44</v>
      </c>
      <c r="O4763" t="s">
        <v>44</v>
      </c>
      <c r="P4763" t="s">
        <v>45</v>
      </c>
      <c r="Q4763">
        <v>0</v>
      </c>
      <c r="R4763" t="s">
        <v>33</v>
      </c>
      <c r="S4763">
        <v>25</v>
      </c>
      <c r="T4763">
        <v>1738.9</v>
      </c>
      <c r="U4763">
        <v>0</v>
      </c>
    </row>
    <row r="4764" spans="1:21" x14ac:dyDescent="0.25">
      <c r="A4764" t="s">
        <v>4796</v>
      </c>
      <c r="B4764">
        <v>1</v>
      </c>
      <c r="C4764">
        <v>1</v>
      </c>
      <c r="D4764">
        <v>0</v>
      </c>
      <c r="E4764">
        <v>0</v>
      </c>
      <c r="F4764">
        <v>34</v>
      </c>
      <c r="G4764">
        <v>1</v>
      </c>
      <c r="H4764" t="s">
        <v>23</v>
      </c>
      <c r="I4764" t="s">
        <v>35</v>
      </c>
      <c r="J4764" t="s">
        <v>23</v>
      </c>
      <c r="K4764" t="s">
        <v>23</v>
      </c>
      <c r="L4764" t="s">
        <v>23</v>
      </c>
      <c r="M4764" t="s">
        <v>23</v>
      </c>
      <c r="N4764" t="s">
        <v>23</v>
      </c>
      <c r="O4764" t="s">
        <v>23</v>
      </c>
      <c r="P4764" t="s">
        <v>26</v>
      </c>
      <c r="Q4764">
        <v>0</v>
      </c>
      <c r="R4764" t="s">
        <v>38</v>
      </c>
      <c r="S4764">
        <v>69.150000000000006</v>
      </c>
      <c r="T4764">
        <v>2275.1</v>
      </c>
      <c r="U4764">
        <v>0</v>
      </c>
    </row>
    <row r="4765" spans="1:21" x14ac:dyDescent="0.25">
      <c r="A4765" t="s">
        <v>4797</v>
      </c>
      <c r="B4765">
        <v>0</v>
      </c>
      <c r="C4765">
        <v>0</v>
      </c>
      <c r="D4765">
        <v>1</v>
      </c>
      <c r="E4765">
        <v>1</v>
      </c>
      <c r="F4765">
        <v>58</v>
      </c>
      <c r="G4765">
        <v>1</v>
      </c>
      <c r="H4765" t="s">
        <v>23</v>
      </c>
      <c r="I4765" t="s">
        <v>35</v>
      </c>
      <c r="J4765" t="s">
        <v>23</v>
      </c>
      <c r="K4765" t="s">
        <v>22</v>
      </c>
      <c r="L4765" t="s">
        <v>22</v>
      </c>
      <c r="M4765" t="s">
        <v>23</v>
      </c>
      <c r="N4765" t="s">
        <v>22</v>
      </c>
      <c r="O4765" t="s">
        <v>23</v>
      </c>
      <c r="P4765" t="s">
        <v>26</v>
      </c>
      <c r="Q4765">
        <v>1</v>
      </c>
      <c r="R4765" t="s">
        <v>27</v>
      </c>
      <c r="S4765">
        <v>91.55</v>
      </c>
      <c r="T4765">
        <v>5511.65</v>
      </c>
      <c r="U4765">
        <v>0</v>
      </c>
    </row>
    <row r="4766" spans="1:21" x14ac:dyDescent="0.25">
      <c r="A4766" t="s">
        <v>4798</v>
      </c>
      <c r="B4766">
        <v>1</v>
      </c>
      <c r="C4766">
        <v>0</v>
      </c>
      <c r="D4766">
        <v>0</v>
      </c>
      <c r="E4766">
        <v>0</v>
      </c>
      <c r="F4766">
        <v>2</v>
      </c>
      <c r="G4766">
        <v>1</v>
      </c>
      <c r="H4766" t="s">
        <v>23</v>
      </c>
      <c r="I4766" t="s">
        <v>25</v>
      </c>
      <c r="J4766" t="s">
        <v>23</v>
      </c>
      <c r="K4766" t="s">
        <v>23</v>
      </c>
      <c r="L4766" t="s">
        <v>23</v>
      </c>
      <c r="M4766" t="s">
        <v>23</v>
      </c>
      <c r="N4766" t="s">
        <v>23</v>
      </c>
      <c r="O4766" t="s">
        <v>23</v>
      </c>
      <c r="P4766" t="s">
        <v>26</v>
      </c>
      <c r="Q4766">
        <v>1</v>
      </c>
      <c r="R4766" t="s">
        <v>27</v>
      </c>
      <c r="S4766">
        <v>45.15</v>
      </c>
      <c r="T4766">
        <v>98.5</v>
      </c>
      <c r="U4766">
        <v>1</v>
      </c>
    </row>
    <row r="4767" spans="1:21" x14ac:dyDescent="0.25">
      <c r="A4767" t="s">
        <v>4799</v>
      </c>
      <c r="B4767">
        <v>1</v>
      </c>
      <c r="C4767">
        <v>0</v>
      </c>
      <c r="D4767">
        <v>0</v>
      </c>
      <c r="E4767">
        <v>0</v>
      </c>
      <c r="F4767">
        <v>37</v>
      </c>
      <c r="G4767">
        <v>0</v>
      </c>
      <c r="H4767" t="s">
        <v>24</v>
      </c>
      <c r="I4767" t="s">
        <v>25</v>
      </c>
      <c r="J4767" t="s">
        <v>23</v>
      </c>
      <c r="K4767" t="s">
        <v>23</v>
      </c>
      <c r="L4767" t="s">
        <v>23</v>
      </c>
      <c r="M4767" t="s">
        <v>23</v>
      </c>
      <c r="N4767" t="s">
        <v>22</v>
      </c>
      <c r="O4767" t="s">
        <v>23</v>
      </c>
      <c r="P4767" t="s">
        <v>45</v>
      </c>
      <c r="Q4767">
        <v>0</v>
      </c>
      <c r="R4767" t="s">
        <v>38</v>
      </c>
      <c r="S4767">
        <v>35.799999999999997</v>
      </c>
      <c r="T4767">
        <v>1316.9</v>
      </c>
      <c r="U4767">
        <v>0</v>
      </c>
    </row>
    <row r="4768" spans="1:21" x14ac:dyDescent="0.25">
      <c r="A4768" t="s">
        <v>4800</v>
      </c>
      <c r="B4768">
        <v>0</v>
      </c>
      <c r="C4768">
        <v>0</v>
      </c>
      <c r="D4768">
        <v>0</v>
      </c>
      <c r="E4768">
        <v>0</v>
      </c>
      <c r="F4768">
        <v>71</v>
      </c>
      <c r="G4768">
        <v>1</v>
      </c>
      <c r="H4768" t="s">
        <v>22</v>
      </c>
      <c r="I4768" t="s">
        <v>35</v>
      </c>
      <c r="J4768" t="s">
        <v>22</v>
      </c>
      <c r="K4768" t="s">
        <v>22</v>
      </c>
      <c r="L4768" t="s">
        <v>22</v>
      </c>
      <c r="M4768" t="s">
        <v>22</v>
      </c>
      <c r="N4768" t="s">
        <v>22</v>
      </c>
      <c r="O4768" t="s">
        <v>22</v>
      </c>
      <c r="P4768" t="s">
        <v>45</v>
      </c>
      <c r="Q4768">
        <v>1</v>
      </c>
      <c r="R4768" t="s">
        <v>38</v>
      </c>
      <c r="S4768">
        <v>113.15</v>
      </c>
      <c r="T4768">
        <v>7993.3</v>
      </c>
      <c r="U4768">
        <v>0</v>
      </c>
    </row>
    <row r="4769" spans="1:21" x14ac:dyDescent="0.25">
      <c r="A4769" t="s">
        <v>4801</v>
      </c>
      <c r="B4769">
        <v>1</v>
      </c>
      <c r="C4769">
        <v>0</v>
      </c>
      <c r="D4769">
        <v>1</v>
      </c>
      <c r="E4769">
        <v>1</v>
      </c>
      <c r="F4769">
        <v>1</v>
      </c>
      <c r="G4769">
        <v>1</v>
      </c>
      <c r="H4769" t="s">
        <v>23</v>
      </c>
      <c r="I4769" t="s">
        <v>23</v>
      </c>
      <c r="J4769" t="s">
        <v>44</v>
      </c>
      <c r="K4769" t="s">
        <v>44</v>
      </c>
      <c r="L4769" t="s">
        <v>44</v>
      </c>
      <c r="M4769" t="s">
        <v>44</v>
      </c>
      <c r="N4769" t="s">
        <v>44</v>
      </c>
      <c r="O4769" t="s">
        <v>44</v>
      </c>
      <c r="P4769" t="s">
        <v>29</v>
      </c>
      <c r="Q4769">
        <v>0</v>
      </c>
      <c r="R4769" t="s">
        <v>38</v>
      </c>
      <c r="S4769">
        <v>19.850000000000001</v>
      </c>
      <c r="T4769">
        <v>19.850000000000001</v>
      </c>
      <c r="U4769">
        <v>0</v>
      </c>
    </row>
    <row r="4770" spans="1:21" x14ac:dyDescent="0.25">
      <c r="A4770" t="s">
        <v>4802</v>
      </c>
      <c r="B4770">
        <v>1</v>
      </c>
      <c r="C4770">
        <v>1</v>
      </c>
      <c r="D4770">
        <v>1</v>
      </c>
      <c r="E4770">
        <v>1</v>
      </c>
      <c r="F4770">
        <v>71</v>
      </c>
      <c r="G4770">
        <v>1</v>
      </c>
      <c r="H4770" t="s">
        <v>23</v>
      </c>
      <c r="I4770" t="s">
        <v>23</v>
      </c>
      <c r="J4770" t="s">
        <v>44</v>
      </c>
      <c r="K4770" t="s">
        <v>44</v>
      </c>
      <c r="L4770" t="s">
        <v>44</v>
      </c>
      <c r="M4770" t="s">
        <v>44</v>
      </c>
      <c r="N4770" t="s">
        <v>44</v>
      </c>
      <c r="O4770" t="s">
        <v>44</v>
      </c>
      <c r="P4770" t="s">
        <v>45</v>
      </c>
      <c r="Q4770">
        <v>0</v>
      </c>
      <c r="R4770" t="s">
        <v>38</v>
      </c>
      <c r="S4770">
        <v>19.8</v>
      </c>
      <c r="T4770">
        <v>1388.45</v>
      </c>
      <c r="U4770">
        <v>0</v>
      </c>
    </row>
    <row r="4771" spans="1:21" x14ac:dyDescent="0.25">
      <c r="A4771" t="s">
        <v>4803</v>
      </c>
      <c r="B4771">
        <v>1</v>
      </c>
      <c r="C4771">
        <v>0</v>
      </c>
      <c r="D4771">
        <v>1</v>
      </c>
      <c r="E4771">
        <v>1</v>
      </c>
      <c r="F4771">
        <v>35</v>
      </c>
      <c r="G4771">
        <v>1</v>
      </c>
      <c r="H4771" t="s">
        <v>23</v>
      </c>
      <c r="I4771" t="s">
        <v>23</v>
      </c>
      <c r="J4771" t="s">
        <v>44</v>
      </c>
      <c r="K4771" t="s">
        <v>44</v>
      </c>
      <c r="L4771" t="s">
        <v>44</v>
      </c>
      <c r="M4771" t="s">
        <v>44</v>
      </c>
      <c r="N4771" t="s">
        <v>44</v>
      </c>
      <c r="O4771" t="s">
        <v>44</v>
      </c>
      <c r="P4771" t="s">
        <v>29</v>
      </c>
      <c r="Q4771">
        <v>0</v>
      </c>
      <c r="R4771" t="s">
        <v>27</v>
      </c>
      <c r="S4771">
        <v>19.899999999999999</v>
      </c>
      <c r="T4771">
        <v>666</v>
      </c>
      <c r="U4771">
        <v>0</v>
      </c>
    </row>
    <row r="4772" spans="1:21" x14ac:dyDescent="0.25">
      <c r="A4772" t="s">
        <v>4804</v>
      </c>
      <c r="B4772">
        <v>0</v>
      </c>
      <c r="C4772">
        <v>0</v>
      </c>
      <c r="D4772">
        <v>1</v>
      </c>
      <c r="E4772">
        <v>1</v>
      </c>
      <c r="F4772">
        <v>6</v>
      </c>
      <c r="G4772">
        <v>1</v>
      </c>
      <c r="H4772" t="s">
        <v>23</v>
      </c>
      <c r="I4772" t="s">
        <v>23</v>
      </c>
      <c r="J4772" t="s">
        <v>44</v>
      </c>
      <c r="K4772" t="s">
        <v>44</v>
      </c>
      <c r="L4772" t="s">
        <v>44</v>
      </c>
      <c r="M4772" t="s">
        <v>44</v>
      </c>
      <c r="N4772" t="s">
        <v>44</v>
      </c>
      <c r="O4772" t="s">
        <v>44</v>
      </c>
      <c r="P4772" t="s">
        <v>29</v>
      </c>
      <c r="Q4772">
        <v>0</v>
      </c>
      <c r="R4772" t="s">
        <v>30</v>
      </c>
      <c r="S4772">
        <v>19.7</v>
      </c>
      <c r="T4772">
        <v>94.45</v>
      </c>
      <c r="U4772">
        <v>0</v>
      </c>
    </row>
    <row r="4773" spans="1:21" x14ac:dyDescent="0.25">
      <c r="A4773" t="s">
        <v>4805</v>
      </c>
      <c r="B4773">
        <v>0</v>
      </c>
      <c r="C4773">
        <v>0</v>
      </c>
      <c r="D4773">
        <v>0</v>
      </c>
      <c r="E4773">
        <v>0</v>
      </c>
      <c r="F4773">
        <v>3</v>
      </c>
      <c r="G4773">
        <v>1</v>
      </c>
      <c r="H4773" t="s">
        <v>23</v>
      </c>
      <c r="I4773" t="s">
        <v>35</v>
      </c>
      <c r="J4773" t="s">
        <v>23</v>
      </c>
      <c r="K4773" t="s">
        <v>23</v>
      </c>
      <c r="L4773" t="s">
        <v>23</v>
      </c>
      <c r="M4773" t="s">
        <v>23</v>
      </c>
      <c r="N4773" t="s">
        <v>22</v>
      </c>
      <c r="O4773" t="s">
        <v>23</v>
      </c>
      <c r="P4773" t="s">
        <v>26</v>
      </c>
      <c r="Q4773">
        <v>1</v>
      </c>
      <c r="R4773" t="s">
        <v>27</v>
      </c>
      <c r="S4773">
        <v>79.400000000000006</v>
      </c>
      <c r="T4773">
        <v>244.65</v>
      </c>
      <c r="U4773">
        <v>1</v>
      </c>
    </row>
    <row r="4774" spans="1:21" x14ac:dyDescent="0.25">
      <c r="A4774" t="s">
        <v>4806</v>
      </c>
      <c r="B4774">
        <v>0</v>
      </c>
      <c r="C4774">
        <v>0</v>
      </c>
      <c r="D4774">
        <v>1</v>
      </c>
      <c r="E4774">
        <v>1</v>
      </c>
      <c r="F4774">
        <v>69</v>
      </c>
      <c r="G4774">
        <v>1</v>
      </c>
      <c r="H4774" t="s">
        <v>23</v>
      </c>
      <c r="I4774" t="s">
        <v>25</v>
      </c>
      <c r="J4774" t="s">
        <v>23</v>
      </c>
      <c r="K4774" t="s">
        <v>22</v>
      </c>
      <c r="L4774" t="s">
        <v>22</v>
      </c>
      <c r="M4774" t="s">
        <v>22</v>
      </c>
      <c r="N4774" t="s">
        <v>23</v>
      </c>
      <c r="O4774" t="s">
        <v>23</v>
      </c>
      <c r="P4774" t="s">
        <v>29</v>
      </c>
      <c r="Q4774">
        <v>0</v>
      </c>
      <c r="R4774" t="s">
        <v>33</v>
      </c>
      <c r="S4774">
        <v>59.1</v>
      </c>
      <c r="T4774">
        <v>4134.7</v>
      </c>
      <c r="U4774">
        <v>0</v>
      </c>
    </row>
    <row r="4775" spans="1:21" x14ac:dyDescent="0.25">
      <c r="A4775" t="s">
        <v>4807</v>
      </c>
      <c r="B4775">
        <v>1</v>
      </c>
      <c r="C4775">
        <v>0</v>
      </c>
      <c r="D4775">
        <v>0</v>
      </c>
      <c r="E4775">
        <v>0</v>
      </c>
      <c r="F4775">
        <v>44</v>
      </c>
      <c r="G4775">
        <v>0</v>
      </c>
      <c r="H4775" t="s">
        <v>24</v>
      </c>
      <c r="I4775" t="s">
        <v>25</v>
      </c>
      <c r="J4775" t="s">
        <v>23</v>
      </c>
      <c r="K4775" t="s">
        <v>22</v>
      </c>
      <c r="L4775" t="s">
        <v>22</v>
      </c>
      <c r="M4775" t="s">
        <v>23</v>
      </c>
      <c r="N4775" t="s">
        <v>22</v>
      </c>
      <c r="O4775" t="s">
        <v>22</v>
      </c>
      <c r="P4775" t="s">
        <v>29</v>
      </c>
      <c r="Q4775">
        <v>1</v>
      </c>
      <c r="R4775" t="s">
        <v>30</v>
      </c>
      <c r="S4775">
        <v>53.95</v>
      </c>
      <c r="T4775">
        <v>2375.4</v>
      </c>
      <c r="U4775">
        <v>1</v>
      </c>
    </row>
    <row r="4776" spans="1:21" x14ac:dyDescent="0.25">
      <c r="A4776" t="s">
        <v>4808</v>
      </c>
      <c r="B4776">
        <v>0</v>
      </c>
      <c r="C4776">
        <v>0</v>
      </c>
      <c r="D4776">
        <v>1</v>
      </c>
      <c r="E4776">
        <v>0</v>
      </c>
      <c r="F4776">
        <v>53</v>
      </c>
      <c r="G4776">
        <v>1</v>
      </c>
      <c r="H4776" t="s">
        <v>22</v>
      </c>
      <c r="I4776" t="s">
        <v>35</v>
      </c>
      <c r="J4776" t="s">
        <v>23</v>
      </c>
      <c r="K4776" t="s">
        <v>23</v>
      </c>
      <c r="L4776" t="s">
        <v>23</v>
      </c>
      <c r="M4776" t="s">
        <v>22</v>
      </c>
      <c r="N4776" t="s">
        <v>23</v>
      </c>
      <c r="O4776" t="s">
        <v>22</v>
      </c>
      <c r="P4776" t="s">
        <v>29</v>
      </c>
      <c r="Q4776">
        <v>1</v>
      </c>
      <c r="R4776" t="s">
        <v>27</v>
      </c>
      <c r="S4776">
        <v>91.15</v>
      </c>
      <c r="T4776">
        <v>4862.5</v>
      </c>
      <c r="U4776">
        <v>0</v>
      </c>
    </row>
    <row r="4777" spans="1:21" x14ac:dyDescent="0.25">
      <c r="A4777" t="s">
        <v>4809</v>
      </c>
      <c r="B4777">
        <v>0</v>
      </c>
      <c r="C4777">
        <v>0</v>
      </c>
      <c r="D4777">
        <v>1</v>
      </c>
      <c r="E4777">
        <v>0</v>
      </c>
      <c r="F4777">
        <v>24</v>
      </c>
      <c r="G4777">
        <v>1</v>
      </c>
      <c r="H4777" t="s">
        <v>23</v>
      </c>
      <c r="I4777" t="s">
        <v>35</v>
      </c>
      <c r="J4777" t="s">
        <v>23</v>
      </c>
      <c r="K4777" t="s">
        <v>22</v>
      </c>
      <c r="L4777" t="s">
        <v>22</v>
      </c>
      <c r="M4777" t="s">
        <v>23</v>
      </c>
      <c r="N4777" t="s">
        <v>22</v>
      </c>
      <c r="O4777" t="s">
        <v>22</v>
      </c>
      <c r="P4777" t="s">
        <v>26</v>
      </c>
      <c r="Q4777">
        <v>1</v>
      </c>
      <c r="R4777" t="s">
        <v>38</v>
      </c>
      <c r="S4777">
        <v>99.3</v>
      </c>
      <c r="T4777">
        <v>2431.35</v>
      </c>
      <c r="U4777">
        <v>1</v>
      </c>
    </row>
    <row r="4778" spans="1:21" x14ac:dyDescent="0.25">
      <c r="A4778" t="s">
        <v>4810</v>
      </c>
      <c r="B4778">
        <v>0</v>
      </c>
      <c r="C4778">
        <v>0</v>
      </c>
      <c r="D4778">
        <v>1</v>
      </c>
      <c r="E4778">
        <v>0</v>
      </c>
      <c r="F4778">
        <v>5</v>
      </c>
      <c r="G4778">
        <v>1</v>
      </c>
      <c r="H4778" t="s">
        <v>23</v>
      </c>
      <c r="I4778" t="s">
        <v>35</v>
      </c>
      <c r="J4778" t="s">
        <v>23</v>
      </c>
      <c r="K4778" t="s">
        <v>23</v>
      </c>
      <c r="L4778" t="s">
        <v>23</v>
      </c>
      <c r="M4778" t="s">
        <v>23</v>
      </c>
      <c r="N4778" t="s">
        <v>23</v>
      </c>
      <c r="O4778" t="s">
        <v>23</v>
      </c>
      <c r="P4778" t="s">
        <v>26</v>
      </c>
      <c r="Q4778">
        <v>1</v>
      </c>
      <c r="R4778" t="s">
        <v>27</v>
      </c>
      <c r="S4778">
        <v>68.95</v>
      </c>
      <c r="T4778">
        <v>351.5</v>
      </c>
      <c r="U4778">
        <v>0</v>
      </c>
    </row>
    <row r="4779" spans="1:21" x14ac:dyDescent="0.25">
      <c r="A4779" t="s">
        <v>4811</v>
      </c>
      <c r="B4779">
        <v>0</v>
      </c>
      <c r="C4779">
        <v>0</v>
      </c>
      <c r="D4779">
        <v>0</v>
      </c>
      <c r="E4779">
        <v>1</v>
      </c>
      <c r="F4779">
        <v>2</v>
      </c>
      <c r="G4779">
        <v>1</v>
      </c>
      <c r="H4779" t="s">
        <v>23</v>
      </c>
      <c r="I4779" t="s">
        <v>25</v>
      </c>
      <c r="J4779" t="s">
        <v>23</v>
      </c>
      <c r="K4779" t="s">
        <v>22</v>
      </c>
      <c r="L4779" t="s">
        <v>23</v>
      </c>
      <c r="M4779" t="s">
        <v>23</v>
      </c>
      <c r="N4779" t="s">
        <v>23</v>
      </c>
      <c r="O4779" t="s">
        <v>23</v>
      </c>
      <c r="P4779" t="s">
        <v>26</v>
      </c>
      <c r="Q4779">
        <v>0</v>
      </c>
      <c r="R4779" t="s">
        <v>30</v>
      </c>
      <c r="S4779">
        <v>51.55</v>
      </c>
      <c r="T4779">
        <v>106.2</v>
      </c>
      <c r="U4779">
        <v>0</v>
      </c>
    </row>
    <row r="4780" spans="1:21" x14ac:dyDescent="0.25">
      <c r="A4780" t="s">
        <v>4812</v>
      </c>
      <c r="B4780">
        <v>1</v>
      </c>
      <c r="C4780">
        <v>0</v>
      </c>
      <c r="D4780">
        <v>0</v>
      </c>
      <c r="E4780">
        <v>1</v>
      </c>
      <c r="F4780">
        <v>62</v>
      </c>
      <c r="G4780">
        <v>1</v>
      </c>
      <c r="H4780" t="s">
        <v>22</v>
      </c>
      <c r="I4780" t="s">
        <v>23</v>
      </c>
      <c r="J4780" t="s">
        <v>44</v>
      </c>
      <c r="K4780" t="s">
        <v>44</v>
      </c>
      <c r="L4780" t="s">
        <v>44</v>
      </c>
      <c r="M4780" t="s">
        <v>44</v>
      </c>
      <c r="N4780" t="s">
        <v>44</v>
      </c>
      <c r="O4780" t="s">
        <v>44</v>
      </c>
      <c r="P4780" t="s">
        <v>45</v>
      </c>
      <c r="Q4780">
        <v>1</v>
      </c>
      <c r="R4780" t="s">
        <v>30</v>
      </c>
      <c r="S4780">
        <v>24.4</v>
      </c>
      <c r="T4780">
        <v>1413</v>
      </c>
      <c r="U4780">
        <v>0</v>
      </c>
    </row>
    <row r="4781" spans="1:21" x14ac:dyDescent="0.25">
      <c r="A4781" t="s">
        <v>4813</v>
      </c>
      <c r="B4781">
        <v>0</v>
      </c>
      <c r="C4781">
        <v>0</v>
      </c>
      <c r="D4781">
        <v>1</v>
      </c>
      <c r="E4781">
        <v>0</v>
      </c>
      <c r="F4781">
        <v>19</v>
      </c>
      <c r="G4781">
        <v>1</v>
      </c>
      <c r="H4781" t="s">
        <v>23</v>
      </c>
      <c r="I4781" t="s">
        <v>35</v>
      </c>
      <c r="J4781" t="s">
        <v>23</v>
      </c>
      <c r="K4781" t="s">
        <v>23</v>
      </c>
      <c r="L4781" t="s">
        <v>22</v>
      </c>
      <c r="M4781" t="s">
        <v>23</v>
      </c>
      <c r="N4781" t="s">
        <v>22</v>
      </c>
      <c r="O4781" t="s">
        <v>22</v>
      </c>
      <c r="P4781" t="s">
        <v>26</v>
      </c>
      <c r="Q4781">
        <v>1</v>
      </c>
      <c r="R4781" t="s">
        <v>27</v>
      </c>
      <c r="S4781">
        <v>96.8</v>
      </c>
      <c r="T4781">
        <v>1743.05</v>
      </c>
      <c r="U4781">
        <v>0</v>
      </c>
    </row>
    <row r="4782" spans="1:21" x14ac:dyDescent="0.25">
      <c r="A4782" t="s">
        <v>4814</v>
      </c>
      <c r="B4782">
        <v>1</v>
      </c>
      <c r="C4782">
        <v>0</v>
      </c>
      <c r="D4782">
        <v>0</v>
      </c>
      <c r="E4782">
        <v>0</v>
      </c>
      <c r="F4782">
        <v>9</v>
      </c>
      <c r="G4782">
        <v>1</v>
      </c>
      <c r="H4782" t="s">
        <v>23</v>
      </c>
      <c r="I4782" t="s">
        <v>35</v>
      </c>
      <c r="J4782" t="s">
        <v>23</v>
      </c>
      <c r="K4782" t="s">
        <v>23</v>
      </c>
      <c r="L4782" t="s">
        <v>23</v>
      </c>
      <c r="M4782" t="s">
        <v>23</v>
      </c>
      <c r="N4782" t="s">
        <v>23</v>
      </c>
      <c r="O4782" t="s">
        <v>23</v>
      </c>
      <c r="P4782" t="s">
        <v>26</v>
      </c>
      <c r="Q4782">
        <v>0</v>
      </c>
      <c r="R4782" t="s">
        <v>30</v>
      </c>
      <c r="S4782">
        <v>70.05</v>
      </c>
      <c r="T4782">
        <v>657.5</v>
      </c>
      <c r="U4782">
        <v>0</v>
      </c>
    </row>
    <row r="4783" spans="1:21" x14ac:dyDescent="0.25">
      <c r="A4783" t="s">
        <v>4815</v>
      </c>
      <c r="B4783">
        <v>1</v>
      </c>
      <c r="C4783">
        <v>0</v>
      </c>
      <c r="D4783">
        <v>0</v>
      </c>
      <c r="E4783">
        <v>0</v>
      </c>
      <c r="F4783">
        <v>53</v>
      </c>
      <c r="G4783">
        <v>1</v>
      </c>
      <c r="H4783" t="s">
        <v>23</v>
      </c>
      <c r="I4783" t="s">
        <v>23</v>
      </c>
      <c r="J4783" t="s">
        <v>44</v>
      </c>
      <c r="K4783" t="s">
        <v>44</v>
      </c>
      <c r="L4783" t="s">
        <v>44</v>
      </c>
      <c r="M4783" t="s">
        <v>44</v>
      </c>
      <c r="N4783" t="s">
        <v>44</v>
      </c>
      <c r="O4783" t="s">
        <v>44</v>
      </c>
      <c r="P4783" t="s">
        <v>45</v>
      </c>
      <c r="Q4783">
        <v>0</v>
      </c>
      <c r="R4783" t="s">
        <v>38</v>
      </c>
      <c r="S4783">
        <v>19.5</v>
      </c>
      <c r="T4783">
        <v>1050.5</v>
      </c>
      <c r="U4783">
        <v>0</v>
      </c>
    </row>
    <row r="4784" spans="1:21" x14ac:dyDescent="0.25">
      <c r="A4784" t="s">
        <v>4816</v>
      </c>
      <c r="B4784">
        <v>1</v>
      </c>
      <c r="C4784">
        <v>0</v>
      </c>
      <c r="D4784">
        <v>0</v>
      </c>
      <c r="E4784">
        <v>0</v>
      </c>
      <c r="F4784">
        <v>5</v>
      </c>
      <c r="G4784">
        <v>1</v>
      </c>
      <c r="H4784" t="s">
        <v>23</v>
      </c>
      <c r="I4784" t="s">
        <v>35</v>
      </c>
      <c r="J4784" t="s">
        <v>23</v>
      </c>
      <c r="K4784" t="s">
        <v>23</v>
      </c>
      <c r="L4784" t="s">
        <v>23</v>
      </c>
      <c r="M4784" t="s">
        <v>23</v>
      </c>
      <c r="N4784" t="s">
        <v>23</v>
      </c>
      <c r="O4784" t="s">
        <v>22</v>
      </c>
      <c r="P4784" t="s">
        <v>26</v>
      </c>
      <c r="Q4784">
        <v>0</v>
      </c>
      <c r="R4784" t="s">
        <v>30</v>
      </c>
      <c r="S4784">
        <v>78.75</v>
      </c>
      <c r="T4784">
        <v>426.35</v>
      </c>
      <c r="U4784">
        <v>0</v>
      </c>
    </row>
    <row r="4785" spans="1:21" x14ac:dyDescent="0.25">
      <c r="A4785" t="s">
        <v>4817</v>
      </c>
      <c r="B4785">
        <v>0</v>
      </c>
      <c r="C4785">
        <v>1</v>
      </c>
      <c r="D4785">
        <v>1</v>
      </c>
      <c r="E4785">
        <v>1</v>
      </c>
      <c r="F4785">
        <v>71</v>
      </c>
      <c r="G4785">
        <v>1</v>
      </c>
      <c r="H4785" t="s">
        <v>22</v>
      </c>
      <c r="I4785" t="s">
        <v>25</v>
      </c>
      <c r="J4785" t="s">
        <v>22</v>
      </c>
      <c r="K4785" t="s">
        <v>22</v>
      </c>
      <c r="L4785" t="s">
        <v>23</v>
      </c>
      <c r="M4785" t="s">
        <v>23</v>
      </c>
      <c r="N4785" t="s">
        <v>22</v>
      </c>
      <c r="O4785" t="s">
        <v>23</v>
      </c>
      <c r="P4785" t="s">
        <v>29</v>
      </c>
      <c r="Q4785">
        <v>0</v>
      </c>
      <c r="R4785" t="s">
        <v>27</v>
      </c>
      <c r="S4785">
        <v>69.2</v>
      </c>
      <c r="T4785">
        <v>4982.5</v>
      </c>
      <c r="U4785">
        <v>0</v>
      </c>
    </row>
    <row r="4786" spans="1:21" x14ac:dyDescent="0.25">
      <c r="A4786" t="s">
        <v>4818</v>
      </c>
      <c r="B4786">
        <v>0</v>
      </c>
      <c r="C4786">
        <v>0</v>
      </c>
      <c r="D4786">
        <v>0</v>
      </c>
      <c r="E4786">
        <v>0</v>
      </c>
      <c r="F4786">
        <v>1</v>
      </c>
      <c r="G4786">
        <v>1</v>
      </c>
      <c r="H4786" t="s">
        <v>23</v>
      </c>
      <c r="I4786" t="s">
        <v>23</v>
      </c>
      <c r="J4786" t="s">
        <v>44</v>
      </c>
      <c r="K4786" t="s">
        <v>44</v>
      </c>
      <c r="L4786" t="s">
        <v>44</v>
      </c>
      <c r="M4786" t="s">
        <v>44</v>
      </c>
      <c r="N4786" t="s">
        <v>44</v>
      </c>
      <c r="O4786" t="s">
        <v>44</v>
      </c>
      <c r="P4786" t="s">
        <v>26</v>
      </c>
      <c r="Q4786">
        <v>1</v>
      </c>
      <c r="R4786" t="s">
        <v>30</v>
      </c>
      <c r="S4786">
        <v>19.55</v>
      </c>
      <c r="T4786">
        <v>19.55</v>
      </c>
      <c r="U4786">
        <v>0</v>
      </c>
    </row>
    <row r="4787" spans="1:21" x14ac:dyDescent="0.25">
      <c r="A4787" t="s">
        <v>4819</v>
      </c>
      <c r="B4787">
        <v>1</v>
      </c>
      <c r="C4787">
        <v>0</v>
      </c>
      <c r="D4787">
        <v>0</v>
      </c>
      <c r="E4787">
        <v>0</v>
      </c>
      <c r="F4787">
        <v>18</v>
      </c>
      <c r="G4787">
        <v>1</v>
      </c>
      <c r="H4787" t="s">
        <v>22</v>
      </c>
      <c r="I4787" t="s">
        <v>35</v>
      </c>
      <c r="J4787" t="s">
        <v>23</v>
      </c>
      <c r="K4787" t="s">
        <v>22</v>
      </c>
      <c r="L4787" t="s">
        <v>23</v>
      </c>
      <c r="M4787" t="s">
        <v>23</v>
      </c>
      <c r="N4787" t="s">
        <v>23</v>
      </c>
      <c r="O4787" t="s">
        <v>23</v>
      </c>
      <c r="P4787" t="s">
        <v>26</v>
      </c>
      <c r="Q4787">
        <v>1</v>
      </c>
      <c r="R4787" t="s">
        <v>27</v>
      </c>
      <c r="S4787">
        <v>80.650000000000006</v>
      </c>
      <c r="T4787">
        <v>1451.9</v>
      </c>
      <c r="U4787">
        <v>1</v>
      </c>
    </row>
    <row r="4788" spans="1:21" x14ac:dyDescent="0.25">
      <c r="A4788" t="s">
        <v>4820</v>
      </c>
      <c r="B4788">
        <v>1</v>
      </c>
      <c r="C4788">
        <v>0</v>
      </c>
      <c r="D4788">
        <v>0</v>
      </c>
      <c r="E4788">
        <v>0</v>
      </c>
      <c r="F4788">
        <v>72</v>
      </c>
      <c r="G4788">
        <v>1</v>
      </c>
      <c r="H4788" t="s">
        <v>22</v>
      </c>
      <c r="I4788" t="s">
        <v>35</v>
      </c>
      <c r="J4788" t="s">
        <v>23</v>
      </c>
      <c r="K4788" t="s">
        <v>22</v>
      </c>
      <c r="L4788" t="s">
        <v>22</v>
      </c>
      <c r="M4788" t="s">
        <v>23</v>
      </c>
      <c r="N4788" t="s">
        <v>22</v>
      </c>
      <c r="O4788" t="s">
        <v>22</v>
      </c>
      <c r="P4788" t="s">
        <v>45</v>
      </c>
      <c r="Q4788">
        <v>1</v>
      </c>
      <c r="R4788" t="s">
        <v>27</v>
      </c>
      <c r="S4788">
        <v>103.65</v>
      </c>
      <c r="T4788">
        <v>7634.8</v>
      </c>
      <c r="U4788">
        <v>0</v>
      </c>
    </row>
    <row r="4789" spans="1:21" x14ac:dyDescent="0.25">
      <c r="A4789" t="s">
        <v>4821</v>
      </c>
      <c r="B4789">
        <v>0</v>
      </c>
      <c r="C4789">
        <v>0</v>
      </c>
      <c r="D4789">
        <v>1</v>
      </c>
      <c r="E4789">
        <v>0</v>
      </c>
      <c r="F4789">
        <v>4</v>
      </c>
      <c r="G4789">
        <v>1</v>
      </c>
      <c r="H4789" t="s">
        <v>23</v>
      </c>
      <c r="I4789" t="s">
        <v>25</v>
      </c>
      <c r="J4789" t="s">
        <v>22</v>
      </c>
      <c r="K4789" t="s">
        <v>22</v>
      </c>
      <c r="L4789" t="s">
        <v>23</v>
      </c>
      <c r="M4789" t="s">
        <v>23</v>
      </c>
      <c r="N4789" t="s">
        <v>23</v>
      </c>
      <c r="O4789" t="s">
        <v>23</v>
      </c>
      <c r="P4789" t="s">
        <v>26</v>
      </c>
      <c r="Q4789">
        <v>0</v>
      </c>
      <c r="R4789" t="s">
        <v>30</v>
      </c>
      <c r="S4789">
        <v>54.7</v>
      </c>
      <c r="T4789">
        <v>235.05</v>
      </c>
      <c r="U4789">
        <v>0</v>
      </c>
    </row>
    <row r="4790" spans="1:21" x14ac:dyDescent="0.25">
      <c r="A4790" t="s">
        <v>4822</v>
      </c>
      <c r="B4790">
        <v>1</v>
      </c>
      <c r="C4790">
        <v>0</v>
      </c>
      <c r="D4790">
        <v>0</v>
      </c>
      <c r="E4790">
        <v>0</v>
      </c>
      <c r="F4790">
        <v>59</v>
      </c>
      <c r="G4790">
        <v>1</v>
      </c>
      <c r="H4790" t="s">
        <v>22</v>
      </c>
      <c r="I4790" t="s">
        <v>25</v>
      </c>
      <c r="J4790" t="s">
        <v>23</v>
      </c>
      <c r="K4790" t="s">
        <v>23</v>
      </c>
      <c r="L4790" t="s">
        <v>22</v>
      </c>
      <c r="M4790" t="s">
        <v>23</v>
      </c>
      <c r="N4790" t="s">
        <v>23</v>
      </c>
      <c r="O4790" t="s">
        <v>23</v>
      </c>
      <c r="P4790" t="s">
        <v>45</v>
      </c>
      <c r="Q4790">
        <v>0</v>
      </c>
      <c r="R4790" t="s">
        <v>38</v>
      </c>
      <c r="S4790">
        <v>54.15</v>
      </c>
      <c r="T4790">
        <v>3116.15</v>
      </c>
      <c r="U4790">
        <v>0</v>
      </c>
    </row>
    <row r="4791" spans="1:21" x14ac:dyDescent="0.25">
      <c r="A4791" t="s">
        <v>4823</v>
      </c>
      <c r="B4791">
        <v>0</v>
      </c>
      <c r="C4791">
        <v>0</v>
      </c>
      <c r="D4791">
        <v>0</v>
      </c>
      <c r="E4791">
        <v>0</v>
      </c>
      <c r="F4791">
        <v>1</v>
      </c>
      <c r="G4791">
        <v>1</v>
      </c>
      <c r="H4791" t="s">
        <v>23</v>
      </c>
      <c r="I4791" t="s">
        <v>35</v>
      </c>
      <c r="J4791" t="s">
        <v>23</v>
      </c>
      <c r="K4791" t="s">
        <v>23</v>
      </c>
      <c r="L4791" t="s">
        <v>23</v>
      </c>
      <c r="M4791" t="s">
        <v>23</v>
      </c>
      <c r="N4791" t="s">
        <v>23</v>
      </c>
      <c r="O4791" t="s">
        <v>23</v>
      </c>
      <c r="P4791" t="s">
        <v>26</v>
      </c>
      <c r="Q4791">
        <v>0</v>
      </c>
      <c r="R4791" t="s">
        <v>30</v>
      </c>
      <c r="S4791">
        <v>71.099999999999994</v>
      </c>
      <c r="T4791">
        <v>71.099999999999994</v>
      </c>
      <c r="U4791">
        <v>1</v>
      </c>
    </row>
    <row r="4792" spans="1:21" x14ac:dyDescent="0.25">
      <c r="A4792" t="s">
        <v>4824</v>
      </c>
      <c r="B4792">
        <v>0</v>
      </c>
      <c r="C4792">
        <v>1</v>
      </c>
      <c r="D4792">
        <v>1</v>
      </c>
      <c r="E4792">
        <v>0</v>
      </c>
      <c r="F4792">
        <v>31</v>
      </c>
      <c r="G4792">
        <v>1</v>
      </c>
      <c r="H4792" t="s">
        <v>22</v>
      </c>
      <c r="I4792" t="s">
        <v>35</v>
      </c>
      <c r="J4792" t="s">
        <v>23</v>
      </c>
      <c r="K4792" t="s">
        <v>23</v>
      </c>
      <c r="L4792" t="s">
        <v>23</v>
      </c>
      <c r="M4792" t="s">
        <v>23</v>
      </c>
      <c r="N4792" t="s">
        <v>23</v>
      </c>
      <c r="O4792" t="s">
        <v>22</v>
      </c>
      <c r="P4792" t="s">
        <v>26</v>
      </c>
      <c r="Q4792">
        <v>1</v>
      </c>
      <c r="R4792" t="s">
        <v>27</v>
      </c>
      <c r="S4792">
        <v>84.85</v>
      </c>
      <c r="T4792">
        <v>2633.4</v>
      </c>
      <c r="U4792">
        <v>0</v>
      </c>
    </row>
    <row r="4793" spans="1:21" x14ac:dyDescent="0.25">
      <c r="A4793" t="s">
        <v>4825</v>
      </c>
      <c r="B4793">
        <v>1</v>
      </c>
      <c r="C4793">
        <v>0</v>
      </c>
      <c r="D4793">
        <v>1</v>
      </c>
      <c r="E4793">
        <v>0</v>
      </c>
      <c r="F4793">
        <v>3</v>
      </c>
      <c r="G4793">
        <v>1</v>
      </c>
      <c r="H4793" t="s">
        <v>23</v>
      </c>
      <c r="I4793" t="s">
        <v>23</v>
      </c>
      <c r="J4793" t="s">
        <v>44</v>
      </c>
      <c r="K4793" t="s">
        <v>44</v>
      </c>
      <c r="L4793" t="s">
        <v>44</v>
      </c>
      <c r="M4793" t="s">
        <v>44</v>
      </c>
      <c r="N4793" t="s">
        <v>44</v>
      </c>
      <c r="O4793" t="s">
        <v>44</v>
      </c>
      <c r="P4793" t="s">
        <v>26</v>
      </c>
      <c r="Q4793">
        <v>0</v>
      </c>
      <c r="R4793" t="s">
        <v>33</v>
      </c>
      <c r="S4793">
        <v>20</v>
      </c>
      <c r="T4793">
        <v>49.65</v>
      </c>
      <c r="U4793">
        <v>0</v>
      </c>
    </row>
    <row r="4794" spans="1:21" x14ac:dyDescent="0.25">
      <c r="A4794" t="s">
        <v>4826</v>
      </c>
      <c r="B4794">
        <v>0</v>
      </c>
      <c r="C4794">
        <v>1</v>
      </c>
      <c r="D4794">
        <v>1</v>
      </c>
      <c r="E4794">
        <v>0</v>
      </c>
      <c r="F4794">
        <v>65</v>
      </c>
      <c r="G4794">
        <v>1</v>
      </c>
      <c r="H4794" t="s">
        <v>22</v>
      </c>
      <c r="I4794" t="s">
        <v>35</v>
      </c>
      <c r="J4794" t="s">
        <v>23</v>
      </c>
      <c r="K4794" t="s">
        <v>22</v>
      </c>
      <c r="L4794" t="s">
        <v>22</v>
      </c>
      <c r="M4794" t="s">
        <v>23</v>
      </c>
      <c r="N4794" t="s">
        <v>22</v>
      </c>
      <c r="O4794" t="s">
        <v>22</v>
      </c>
      <c r="P4794" t="s">
        <v>29</v>
      </c>
      <c r="Q4794">
        <v>1</v>
      </c>
      <c r="R4794" t="s">
        <v>27</v>
      </c>
      <c r="S4794">
        <v>106.25</v>
      </c>
      <c r="T4794">
        <v>6979.8</v>
      </c>
      <c r="U4794">
        <v>1</v>
      </c>
    </row>
    <row r="4795" spans="1:21" x14ac:dyDescent="0.25">
      <c r="A4795" t="s">
        <v>4827</v>
      </c>
      <c r="B4795">
        <v>1</v>
      </c>
      <c r="C4795">
        <v>0</v>
      </c>
      <c r="D4795">
        <v>1</v>
      </c>
      <c r="E4795">
        <v>0</v>
      </c>
      <c r="F4795">
        <v>49</v>
      </c>
      <c r="G4795">
        <v>1</v>
      </c>
      <c r="H4795" t="s">
        <v>23</v>
      </c>
      <c r="I4795" t="s">
        <v>35</v>
      </c>
      <c r="J4795" t="s">
        <v>23</v>
      </c>
      <c r="K4795" t="s">
        <v>23</v>
      </c>
      <c r="L4795" t="s">
        <v>22</v>
      </c>
      <c r="M4795" t="s">
        <v>22</v>
      </c>
      <c r="N4795" t="s">
        <v>22</v>
      </c>
      <c r="O4795" t="s">
        <v>22</v>
      </c>
      <c r="P4795" t="s">
        <v>29</v>
      </c>
      <c r="Q4795">
        <v>1</v>
      </c>
      <c r="R4795" t="s">
        <v>38</v>
      </c>
      <c r="S4795">
        <v>99.25</v>
      </c>
      <c r="T4795">
        <v>4920.8</v>
      </c>
      <c r="U4795">
        <v>0</v>
      </c>
    </row>
    <row r="4796" spans="1:21" x14ac:dyDescent="0.25">
      <c r="A4796" t="s">
        <v>4828</v>
      </c>
      <c r="B4796">
        <v>1</v>
      </c>
      <c r="C4796">
        <v>0</v>
      </c>
      <c r="D4796">
        <v>0</v>
      </c>
      <c r="E4796">
        <v>0</v>
      </c>
      <c r="F4796">
        <v>2</v>
      </c>
      <c r="G4796">
        <v>1</v>
      </c>
      <c r="H4796" t="s">
        <v>23</v>
      </c>
      <c r="I4796" t="s">
        <v>23</v>
      </c>
      <c r="J4796" t="s">
        <v>44</v>
      </c>
      <c r="K4796" t="s">
        <v>44</v>
      </c>
      <c r="L4796" t="s">
        <v>44</v>
      </c>
      <c r="M4796" t="s">
        <v>44</v>
      </c>
      <c r="N4796" t="s">
        <v>44</v>
      </c>
      <c r="O4796" t="s">
        <v>44</v>
      </c>
      <c r="P4796" t="s">
        <v>26</v>
      </c>
      <c r="Q4796">
        <v>0</v>
      </c>
      <c r="R4796" t="s">
        <v>30</v>
      </c>
      <c r="S4796">
        <v>19.350000000000001</v>
      </c>
      <c r="T4796">
        <v>46.35</v>
      </c>
      <c r="U4796">
        <v>0</v>
      </c>
    </row>
    <row r="4797" spans="1:21" x14ac:dyDescent="0.25">
      <c r="A4797" t="s">
        <v>4829</v>
      </c>
      <c r="B4797">
        <v>0</v>
      </c>
      <c r="C4797">
        <v>0</v>
      </c>
      <c r="D4797">
        <v>1</v>
      </c>
      <c r="E4797">
        <v>0</v>
      </c>
      <c r="F4797">
        <v>53</v>
      </c>
      <c r="G4797">
        <v>1</v>
      </c>
      <c r="H4797" t="s">
        <v>23</v>
      </c>
      <c r="I4797" t="s">
        <v>23</v>
      </c>
      <c r="J4797" t="s">
        <v>44</v>
      </c>
      <c r="K4797" t="s">
        <v>44</v>
      </c>
      <c r="L4797" t="s">
        <v>44</v>
      </c>
      <c r="M4797" t="s">
        <v>44</v>
      </c>
      <c r="N4797" t="s">
        <v>44</v>
      </c>
      <c r="O4797" t="s">
        <v>44</v>
      </c>
      <c r="P4797" t="s">
        <v>29</v>
      </c>
      <c r="Q4797">
        <v>0</v>
      </c>
      <c r="R4797" t="s">
        <v>33</v>
      </c>
      <c r="S4797">
        <v>20.8</v>
      </c>
      <c r="T4797">
        <v>1021.8</v>
      </c>
      <c r="U4797">
        <v>1</v>
      </c>
    </row>
    <row r="4798" spans="1:21" x14ac:dyDescent="0.25">
      <c r="A4798" t="s">
        <v>4830</v>
      </c>
      <c r="B4798">
        <v>0</v>
      </c>
      <c r="C4798">
        <v>0</v>
      </c>
      <c r="D4798">
        <v>1</v>
      </c>
      <c r="E4798">
        <v>0</v>
      </c>
      <c r="F4798">
        <v>55</v>
      </c>
      <c r="G4798">
        <v>1</v>
      </c>
      <c r="H4798" t="s">
        <v>23</v>
      </c>
      <c r="I4798" t="s">
        <v>35</v>
      </c>
      <c r="J4798" t="s">
        <v>22</v>
      </c>
      <c r="K4798" t="s">
        <v>23</v>
      </c>
      <c r="L4798" t="s">
        <v>23</v>
      </c>
      <c r="M4798" t="s">
        <v>23</v>
      </c>
      <c r="N4798" t="s">
        <v>22</v>
      </c>
      <c r="O4798" t="s">
        <v>22</v>
      </c>
      <c r="P4798" t="s">
        <v>29</v>
      </c>
      <c r="Q4798">
        <v>1</v>
      </c>
      <c r="R4798" t="s">
        <v>27</v>
      </c>
      <c r="S4798">
        <v>94.75</v>
      </c>
      <c r="T4798">
        <v>5276.1</v>
      </c>
      <c r="U4798">
        <v>0</v>
      </c>
    </row>
    <row r="4799" spans="1:21" x14ac:dyDescent="0.25">
      <c r="A4799" t="s">
        <v>4831</v>
      </c>
      <c r="B4799">
        <v>1</v>
      </c>
      <c r="C4799">
        <v>0</v>
      </c>
      <c r="D4799">
        <v>1</v>
      </c>
      <c r="E4799">
        <v>1</v>
      </c>
      <c r="F4799">
        <v>72</v>
      </c>
      <c r="G4799">
        <v>1</v>
      </c>
      <c r="H4799" t="s">
        <v>22</v>
      </c>
      <c r="I4799" t="s">
        <v>35</v>
      </c>
      <c r="J4799" t="s">
        <v>22</v>
      </c>
      <c r="K4799" t="s">
        <v>22</v>
      </c>
      <c r="L4799" t="s">
        <v>22</v>
      </c>
      <c r="M4799" t="s">
        <v>22</v>
      </c>
      <c r="N4799" t="s">
        <v>22</v>
      </c>
      <c r="O4799" t="s">
        <v>22</v>
      </c>
      <c r="P4799" t="s">
        <v>45</v>
      </c>
      <c r="Q4799">
        <v>1</v>
      </c>
      <c r="R4799" t="s">
        <v>38</v>
      </c>
      <c r="S4799">
        <v>114.05</v>
      </c>
      <c r="T4799">
        <v>8289.2000000000007</v>
      </c>
      <c r="U4799">
        <v>0</v>
      </c>
    </row>
    <row r="4800" spans="1:21" x14ac:dyDescent="0.25">
      <c r="A4800" t="s">
        <v>4832</v>
      </c>
      <c r="B4800">
        <v>0</v>
      </c>
      <c r="C4800">
        <v>1</v>
      </c>
      <c r="D4800">
        <v>0</v>
      </c>
      <c r="E4800">
        <v>0</v>
      </c>
      <c r="F4800">
        <v>36</v>
      </c>
      <c r="G4800">
        <v>1</v>
      </c>
      <c r="H4800" t="s">
        <v>22</v>
      </c>
      <c r="I4800" t="s">
        <v>35</v>
      </c>
      <c r="J4800" t="s">
        <v>23</v>
      </c>
      <c r="K4800" t="s">
        <v>23</v>
      </c>
      <c r="L4800" t="s">
        <v>23</v>
      </c>
      <c r="M4800" t="s">
        <v>23</v>
      </c>
      <c r="N4800" t="s">
        <v>23</v>
      </c>
      <c r="O4800" t="s">
        <v>23</v>
      </c>
      <c r="P4800" t="s">
        <v>26</v>
      </c>
      <c r="Q4800">
        <v>1</v>
      </c>
      <c r="R4800" t="s">
        <v>33</v>
      </c>
      <c r="S4800">
        <v>74.900000000000006</v>
      </c>
      <c r="T4800">
        <v>2659.45</v>
      </c>
      <c r="U4800">
        <v>0</v>
      </c>
    </row>
    <row r="4801" spans="1:21" x14ac:dyDescent="0.25">
      <c r="A4801" t="s">
        <v>4833</v>
      </c>
      <c r="B4801">
        <v>0</v>
      </c>
      <c r="C4801">
        <v>0</v>
      </c>
      <c r="D4801">
        <v>1</v>
      </c>
      <c r="E4801">
        <v>1</v>
      </c>
      <c r="F4801">
        <v>10</v>
      </c>
      <c r="G4801">
        <v>1</v>
      </c>
      <c r="H4801" t="s">
        <v>23</v>
      </c>
      <c r="I4801" t="s">
        <v>23</v>
      </c>
      <c r="J4801" t="s">
        <v>44</v>
      </c>
      <c r="K4801" t="s">
        <v>44</v>
      </c>
      <c r="L4801" t="s">
        <v>44</v>
      </c>
      <c r="M4801" t="s">
        <v>44</v>
      </c>
      <c r="N4801" t="s">
        <v>44</v>
      </c>
      <c r="O4801" t="s">
        <v>44</v>
      </c>
      <c r="P4801" t="s">
        <v>26</v>
      </c>
      <c r="Q4801">
        <v>1</v>
      </c>
      <c r="R4801" t="s">
        <v>33</v>
      </c>
      <c r="S4801">
        <v>19.8</v>
      </c>
      <c r="T4801">
        <v>196.75</v>
      </c>
      <c r="U4801">
        <v>0</v>
      </c>
    </row>
    <row r="4802" spans="1:21" x14ac:dyDescent="0.25">
      <c r="A4802" t="s">
        <v>4834</v>
      </c>
      <c r="B4802">
        <v>1</v>
      </c>
      <c r="C4802">
        <v>1</v>
      </c>
      <c r="D4802">
        <v>0</v>
      </c>
      <c r="E4802">
        <v>0</v>
      </c>
      <c r="F4802">
        <v>1</v>
      </c>
      <c r="G4802">
        <v>1</v>
      </c>
      <c r="H4802" t="s">
        <v>22</v>
      </c>
      <c r="I4802" t="s">
        <v>35</v>
      </c>
      <c r="J4802" t="s">
        <v>23</v>
      </c>
      <c r="K4802" t="s">
        <v>23</v>
      </c>
      <c r="L4802" t="s">
        <v>23</v>
      </c>
      <c r="M4802" t="s">
        <v>23</v>
      </c>
      <c r="N4802" t="s">
        <v>22</v>
      </c>
      <c r="O4802" t="s">
        <v>22</v>
      </c>
      <c r="P4802" t="s">
        <v>26</v>
      </c>
      <c r="Q4802">
        <v>1</v>
      </c>
      <c r="R4802" t="s">
        <v>27</v>
      </c>
      <c r="S4802">
        <v>94</v>
      </c>
      <c r="T4802">
        <v>94</v>
      </c>
      <c r="U4802">
        <v>1</v>
      </c>
    </row>
    <row r="4803" spans="1:21" x14ac:dyDescent="0.25">
      <c r="A4803" t="s">
        <v>4835</v>
      </c>
      <c r="B4803">
        <v>0</v>
      </c>
      <c r="C4803">
        <v>0</v>
      </c>
      <c r="D4803">
        <v>1</v>
      </c>
      <c r="E4803">
        <v>1</v>
      </c>
      <c r="F4803">
        <v>72</v>
      </c>
      <c r="G4803">
        <v>1</v>
      </c>
      <c r="H4803" t="s">
        <v>22</v>
      </c>
      <c r="I4803" t="s">
        <v>25</v>
      </c>
      <c r="J4803" t="s">
        <v>22</v>
      </c>
      <c r="K4803" t="s">
        <v>22</v>
      </c>
      <c r="L4803" t="s">
        <v>22</v>
      </c>
      <c r="M4803" t="s">
        <v>22</v>
      </c>
      <c r="N4803" t="s">
        <v>23</v>
      </c>
      <c r="O4803" t="s">
        <v>22</v>
      </c>
      <c r="P4803" t="s">
        <v>45</v>
      </c>
      <c r="Q4803">
        <v>0</v>
      </c>
      <c r="R4803" t="s">
        <v>33</v>
      </c>
      <c r="S4803">
        <v>80.849999999999994</v>
      </c>
      <c r="T4803">
        <v>5824.75</v>
      </c>
      <c r="U4803">
        <v>0</v>
      </c>
    </row>
    <row r="4804" spans="1:21" x14ac:dyDescent="0.25">
      <c r="A4804" t="s">
        <v>4836</v>
      </c>
      <c r="B4804">
        <v>0</v>
      </c>
      <c r="C4804">
        <v>0</v>
      </c>
      <c r="D4804">
        <v>0</v>
      </c>
      <c r="E4804">
        <v>0</v>
      </c>
      <c r="F4804">
        <v>28</v>
      </c>
      <c r="G4804">
        <v>1</v>
      </c>
      <c r="H4804" t="s">
        <v>23</v>
      </c>
      <c r="I4804" t="s">
        <v>25</v>
      </c>
      <c r="J4804" t="s">
        <v>23</v>
      </c>
      <c r="K4804" t="s">
        <v>22</v>
      </c>
      <c r="L4804" t="s">
        <v>23</v>
      </c>
      <c r="M4804" t="s">
        <v>22</v>
      </c>
      <c r="N4804" t="s">
        <v>23</v>
      </c>
      <c r="O4804" t="s">
        <v>23</v>
      </c>
      <c r="P4804" t="s">
        <v>26</v>
      </c>
      <c r="Q4804">
        <v>0</v>
      </c>
      <c r="R4804" t="s">
        <v>33</v>
      </c>
      <c r="S4804">
        <v>54.65</v>
      </c>
      <c r="T4804">
        <v>1517.5</v>
      </c>
      <c r="U4804">
        <v>0</v>
      </c>
    </row>
    <row r="4805" spans="1:21" x14ac:dyDescent="0.25">
      <c r="A4805" t="s">
        <v>4837</v>
      </c>
      <c r="B4805">
        <v>1</v>
      </c>
      <c r="C4805">
        <v>0</v>
      </c>
      <c r="D4805">
        <v>1</v>
      </c>
      <c r="E4805">
        <v>0</v>
      </c>
      <c r="F4805">
        <v>38</v>
      </c>
      <c r="G4805">
        <v>1</v>
      </c>
      <c r="H4805" t="s">
        <v>22</v>
      </c>
      <c r="I4805" t="s">
        <v>35</v>
      </c>
      <c r="J4805" t="s">
        <v>22</v>
      </c>
      <c r="K4805" t="s">
        <v>23</v>
      </c>
      <c r="L4805" t="s">
        <v>23</v>
      </c>
      <c r="M4805" t="s">
        <v>23</v>
      </c>
      <c r="N4805" t="s">
        <v>22</v>
      </c>
      <c r="O4805" t="s">
        <v>23</v>
      </c>
      <c r="P4805" t="s">
        <v>26</v>
      </c>
      <c r="Q4805">
        <v>0</v>
      </c>
      <c r="R4805" t="s">
        <v>33</v>
      </c>
      <c r="S4805">
        <v>91.7</v>
      </c>
      <c r="T4805">
        <v>3479.05</v>
      </c>
      <c r="U4805">
        <v>0</v>
      </c>
    </row>
    <row r="4806" spans="1:21" x14ac:dyDescent="0.25">
      <c r="A4806" t="s">
        <v>4838</v>
      </c>
      <c r="B4806">
        <v>0</v>
      </c>
      <c r="C4806">
        <v>0</v>
      </c>
      <c r="D4806">
        <v>0</v>
      </c>
      <c r="E4806">
        <v>0</v>
      </c>
      <c r="F4806">
        <v>61</v>
      </c>
      <c r="G4806">
        <v>1</v>
      </c>
      <c r="H4806" t="s">
        <v>22</v>
      </c>
      <c r="I4806" t="s">
        <v>35</v>
      </c>
      <c r="J4806" t="s">
        <v>22</v>
      </c>
      <c r="K4806" t="s">
        <v>22</v>
      </c>
      <c r="L4806" t="s">
        <v>22</v>
      </c>
      <c r="M4806" t="s">
        <v>22</v>
      </c>
      <c r="N4806" t="s">
        <v>22</v>
      </c>
      <c r="O4806" t="s">
        <v>22</v>
      </c>
      <c r="P4806" t="s">
        <v>29</v>
      </c>
      <c r="Q4806">
        <v>1</v>
      </c>
      <c r="R4806" t="s">
        <v>27</v>
      </c>
      <c r="S4806">
        <v>118.6</v>
      </c>
      <c r="T4806">
        <v>7365.7</v>
      </c>
      <c r="U4806">
        <v>0</v>
      </c>
    </row>
    <row r="4807" spans="1:21" x14ac:dyDescent="0.25">
      <c r="A4807" t="s">
        <v>4839</v>
      </c>
      <c r="B4807">
        <v>1</v>
      </c>
      <c r="C4807">
        <v>0</v>
      </c>
      <c r="D4807">
        <v>1</v>
      </c>
      <c r="E4807">
        <v>1</v>
      </c>
      <c r="F4807">
        <v>52</v>
      </c>
      <c r="G4807">
        <v>1</v>
      </c>
      <c r="H4807" t="s">
        <v>22</v>
      </c>
      <c r="I4807" t="s">
        <v>23</v>
      </c>
      <c r="J4807" t="s">
        <v>44</v>
      </c>
      <c r="K4807" t="s">
        <v>44</v>
      </c>
      <c r="L4807" t="s">
        <v>44</v>
      </c>
      <c r="M4807" t="s">
        <v>44</v>
      </c>
      <c r="N4807" t="s">
        <v>44</v>
      </c>
      <c r="O4807" t="s">
        <v>44</v>
      </c>
      <c r="P4807" t="s">
        <v>45</v>
      </c>
      <c r="Q4807">
        <v>0</v>
      </c>
      <c r="R4807" t="s">
        <v>30</v>
      </c>
      <c r="S4807">
        <v>24.55</v>
      </c>
      <c r="T4807">
        <v>1331.05</v>
      </c>
      <c r="U4807">
        <v>0</v>
      </c>
    </row>
    <row r="4808" spans="1:21" x14ac:dyDescent="0.25">
      <c r="A4808" t="s">
        <v>4840</v>
      </c>
      <c r="B4808">
        <v>1</v>
      </c>
      <c r="C4808">
        <v>0</v>
      </c>
      <c r="D4808">
        <v>0</v>
      </c>
      <c r="E4808">
        <v>0</v>
      </c>
      <c r="F4808">
        <v>67</v>
      </c>
      <c r="G4808">
        <v>1</v>
      </c>
      <c r="H4808" t="s">
        <v>23</v>
      </c>
      <c r="I4808" t="s">
        <v>23</v>
      </c>
      <c r="J4808" t="s">
        <v>44</v>
      </c>
      <c r="K4808" t="s">
        <v>44</v>
      </c>
      <c r="L4808" t="s">
        <v>44</v>
      </c>
      <c r="M4808" t="s">
        <v>44</v>
      </c>
      <c r="N4808" t="s">
        <v>44</v>
      </c>
      <c r="O4808" t="s">
        <v>44</v>
      </c>
      <c r="P4808" t="s">
        <v>29</v>
      </c>
      <c r="Q4808">
        <v>1</v>
      </c>
      <c r="R4808" t="s">
        <v>30</v>
      </c>
      <c r="S4808">
        <v>19.45</v>
      </c>
      <c r="T4808">
        <v>1195.95</v>
      </c>
      <c r="U4808">
        <v>0</v>
      </c>
    </row>
    <row r="4809" spans="1:21" x14ac:dyDescent="0.25">
      <c r="A4809" t="s">
        <v>4841</v>
      </c>
      <c r="B4809">
        <v>0</v>
      </c>
      <c r="C4809">
        <v>0</v>
      </c>
      <c r="D4809">
        <v>0</v>
      </c>
      <c r="E4809">
        <v>1</v>
      </c>
      <c r="F4809">
        <v>34</v>
      </c>
      <c r="G4809">
        <v>1</v>
      </c>
      <c r="H4809" t="s">
        <v>22</v>
      </c>
      <c r="I4809" t="s">
        <v>35</v>
      </c>
      <c r="J4809" t="s">
        <v>22</v>
      </c>
      <c r="K4809" t="s">
        <v>22</v>
      </c>
      <c r="L4809" t="s">
        <v>22</v>
      </c>
      <c r="M4809" t="s">
        <v>22</v>
      </c>
      <c r="N4809" t="s">
        <v>22</v>
      </c>
      <c r="O4809" t="s">
        <v>22</v>
      </c>
      <c r="P4809" t="s">
        <v>45</v>
      </c>
      <c r="Q4809">
        <v>1</v>
      </c>
      <c r="R4809" t="s">
        <v>38</v>
      </c>
      <c r="S4809">
        <v>116.15</v>
      </c>
      <c r="T4809">
        <v>3946.9</v>
      </c>
      <c r="U4809">
        <v>0</v>
      </c>
    </row>
    <row r="4810" spans="1:21" x14ac:dyDescent="0.25">
      <c r="A4810" t="s">
        <v>4842</v>
      </c>
      <c r="B4810">
        <v>0</v>
      </c>
      <c r="C4810">
        <v>0</v>
      </c>
      <c r="D4810">
        <v>0</v>
      </c>
      <c r="E4810">
        <v>0</v>
      </c>
      <c r="F4810">
        <v>54</v>
      </c>
      <c r="G4810">
        <v>1</v>
      </c>
      <c r="H4810" t="s">
        <v>23</v>
      </c>
      <c r="I4810" t="s">
        <v>25</v>
      </c>
      <c r="J4810" t="s">
        <v>22</v>
      </c>
      <c r="K4810" t="s">
        <v>23</v>
      </c>
      <c r="L4810" t="s">
        <v>22</v>
      </c>
      <c r="M4810" t="s">
        <v>22</v>
      </c>
      <c r="N4810" t="s">
        <v>22</v>
      </c>
      <c r="O4810" t="s">
        <v>22</v>
      </c>
      <c r="P4810" t="s">
        <v>45</v>
      </c>
      <c r="Q4810">
        <v>0</v>
      </c>
      <c r="R4810" t="s">
        <v>27</v>
      </c>
      <c r="S4810">
        <v>80.599999999999994</v>
      </c>
      <c r="T4810">
        <v>4299.95</v>
      </c>
      <c r="U4810">
        <v>0</v>
      </c>
    </row>
    <row r="4811" spans="1:21" x14ac:dyDescent="0.25">
      <c r="A4811" t="s">
        <v>4843</v>
      </c>
      <c r="B4811">
        <v>0</v>
      </c>
      <c r="C4811">
        <v>0</v>
      </c>
      <c r="D4811">
        <v>1</v>
      </c>
      <c r="E4811">
        <v>0</v>
      </c>
      <c r="F4811">
        <v>1</v>
      </c>
      <c r="G4811">
        <v>1</v>
      </c>
      <c r="H4811" t="s">
        <v>23</v>
      </c>
      <c r="I4811" t="s">
        <v>23</v>
      </c>
      <c r="J4811" t="s">
        <v>44</v>
      </c>
      <c r="K4811" t="s">
        <v>44</v>
      </c>
      <c r="L4811" t="s">
        <v>44</v>
      </c>
      <c r="M4811" t="s">
        <v>44</v>
      </c>
      <c r="N4811" t="s">
        <v>44</v>
      </c>
      <c r="O4811" t="s">
        <v>44</v>
      </c>
      <c r="P4811" t="s">
        <v>26</v>
      </c>
      <c r="Q4811">
        <v>1</v>
      </c>
      <c r="R4811" t="s">
        <v>33</v>
      </c>
      <c r="S4811">
        <v>20.3</v>
      </c>
      <c r="T4811">
        <v>20.3</v>
      </c>
      <c r="U4811">
        <v>0</v>
      </c>
    </row>
    <row r="4812" spans="1:21" x14ac:dyDescent="0.25">
      <c r="A4812" t="s">
        <v>4844</v>
      </c>
      <c r="B4812">
        <v>0</v>
      </c>
      <c r="C4812">
        <v>1</v>
      </c>
      <c r="D4812">
        <v>0</v>
      </c>
      <c r="E4812">
        <v>0</v>
      </c>
      <c r="F4812">
        <v>15</v>
      </c>
      <c r="G4812">
        <v>1</v>
      </c>
      <c r="H4812" t="s">
        <v>22</v>
      </c>
      <c r="I4812" t="s">
        <v>35</v>
      </c>
      <c r="J4812" t="s">
        <v>23</v>
      </c>
      <c r="K4812" t="s">
        <v>22</v>
      </c>
      <c r="L4812" t="s">
        <v>23</v>
      </c>
      <c r="M4812" t="s">
        <v>23</v>
      </c>
      <c r="N4812" t="s">
        <v>23</v>
      </c>
      <c r="O4812" t="s">
        <v>22</v>
      </c>
      <c r="P4812" t="s">
        <v>26</v>
      </c>
      <c r="Q4812">
        <v>0</v>
      </c>
      <c r="R4812" t="s">
        <v>27</v>
      </c>
      <c r="S4812">
        <v>89.85</v>
      </c>
      <c r="T4812">
        <v>1424.95</v>
      </c>
      <c r="U4812">
        <v>1</v>
      </c>
    </row>
    <row r="4813" spans="1:21" x14ac:dyDescent="0.25">
      <c r="A4813" t="s">
        <v>4845</v>
      </c>
      <c r="B4813">
        <v>0</v>
      </c>
      <c r="C4813">
        <v>0</v>
      </c>
      <c r="D4813">
        <v>0</v>
      </c>
      <c r="E4813">
        <v>0</v>
      </c>
      <c r="F4813">
        <v>4</v>
      </c>
      <c r="G4813">
        <v>1</v>
      </c>
      <c r="H4813" t="s">
        <v>23</v>
      </c>
      <c r="I4813" t="s">
        <v>25</v>
      </c>
      <c r="J4813" t="s">
        <v>23</v>
      </c>
      <c r="K4813" t="s">
        <v>23</v>
      </c>
      <c r="L4813" t="s">
        <v>23</v>
      </c>
      <c r="M4813" t="s">
        <v>23</v>
      </c>
      <c r="N4813" t="s">
        <v>23</v>
      </c>
      <c r="O4813" t="s">
        <v>23</v>
      </c>
      <c r="P4813" t="s">
        <v>26</v>
      </c>
      <c r="Q4813">
        <v>1</v>
      </c>
      <c r="R4813" t="s">
        <v>30</v>
      </c>
      <c r="S4813">
        <v>46</v>
      </c>
      <c r="T4813">
        <v>193.6</v>
      </c>
      <c r="U4813">
        <v>1</v>
      </c>
    </row>
    <row r="4814" spans="1:21" x14ac:dyDescent="0.25">
      <c r="A4814" t="s">
        <v>4846</v>
      </c>
      <c r="B4814">
        <v>0</v>
      </c>
      <c r="C4814">
        <v>0</v>
      </c>
      <c r="D4814">
        <v>0</v>
      </c>
      <c r="E4814">
        <v>0</v>
      </c>
      <c r="F4814">
        <v>9</v>
      </c>
      <c r="G4814">
        <v>1</v>
      </c>
      <c r="H4814" t="s">
        <v>23</v>
      </c>
      <c r="I4814" t="s">
        <v>25</v>
      </c>
      <c r="J4814" t="s">
        <v>23</v>
      </c>
      <c r="K4814" t="s">
        <v>22</v>
      </c>
      <c r="L4814" t="s">
        <v>23</v>
      </c>
      <c r="M4814" t="s">
        <v>22</v>
      </c>
      <c r="N4814" t="s">
        <v>22</v>
      </c>
      <c r="O4814" t="s">
        <v>23</v>
      </c>
      <c r="P4814" t="s">
        <v>26</v>
      </c>
      <c r="Q4814">
        <v>0</v>
      </c>
      <c r="R4814" t="s">
        <v>30</v>
      </c>
      <c r="S4814">
        <v>66.25</v>
      </c>
      <c r="T4814">
        <v>620.54999999999995</v>
      </c>
      <c r="U4814">
        <v>1</v>
      </c>
    </row>
    <row r="4815" spans="1:21" x14ac:dyDescent="0.25">
      <c r="A4815" t="s">
        <v>4847</v>
      </c>
      <c r="B4815">
        <v>0</v>
      </c>
      <c r="C4815">
        <v>0</v>
      </c>
      <c r="D4815">
        <v>0</v>
      </c>
      <c r="E4815">
        <v>1</v>
      </c>
      <c r="F4815">
        <v>46</v>
      </c>
      <c r="G4815">
        <v>1</v>
      </c>
      <c r="H4815" t="s">
        <v>23</v>
      </c>
      <c r="I4815" t="s">
        <v>35</v>
      </c>
      <c r="J4815" t="s">
        <v>23</v>
      </c>
      <c r="K4815" t="s">
        <v>22</v>
      </c>
      <c r="L4815" t="s">
        <v>22</v>
      </c>
      <c r="M4815" t="s">
        <v>23</v>
      </c>
      <c r="N4815" t="s">
        <v>22</v>
      </c>
      <c r="O4815" t="s">
        <v>22</v>
      </c>
      <c r="P4815" t="s">
        <v>26</v>
      </c>
      <c r="Q4815">
        <v>1</v>
      </c>
      <c r="R4815" t="s">
        <v>27</v>
      </c>
      <c r="S4815">
        <v>99.8</v>
      </c>
      <c r="T4815">
        <v>4391.25</v>
      </c>
      <c r="U4815">
        <v>0</v>
      </c>
    </row>
    <row r="4816" spans="1:21" x14ac:dyDescent="0.25">
      <c r="A4816" t="s">
        <v>4848</v>
      </c>
      <c r="B4816">
        <v>0</v>
      </c>
      <c r="C4816">
        <v>0</v>
      </c>
      <c r="D4816">
        <v>0</v>
      </c>
      <c r="E4816">
        <v>0</v>
      </c>
      <c r="F4816">
        <v>22</v>
      </c>
      <c r="G4816">
        <v>1</v>
      </c>
      <c r="H4816" t="s">
        <v>22</v>
      </c>
      <c r="I4816" t="s">
        <v>35</v>
      </c>
      <c r="J4816" t="s">
        <v>23</v>
      </c>
      <c r="K4816" t="s">
        <v>23</v>
      </c>
      <c r="L4816" t="s">
        <v>23</v>
      </c>
      <c r="M4816" t="s">
        <v>22</v>
      </c>
      <c r="N4816" t="s">
        <v>22</v>
      </c>
      <c r="O4816" t="s">
        <v>23</v>
      </c>
      <c r="P4816" t="s">
        <v>26</v>
      </c>
      <c r="Q4816">
        <v>1</v>
      </c>
      <c r="R4816" t="s">
        <v>27</v>
      </c>
      <c r="S4816">
        <v>90</v>
      </c>
      <c r="T4816">
        <v>1993.8</v>
      </c>
      <c r="U4816">
        <v>1</v>
      </c>
    </row>
    <row r="4817" spans="1:21" x14ac:dyDescent="0.25">
      <c r="A4817" t="s">
        <v>4849</v>
      </c>
      <c r="B4817">
        <v>1</v>
      </c>
      <c r="C4817">
        <v>0</v>
      </c>
      <c r="D4817">
        <v>0</v>
      </c>
      <c r="E4817">
        <v>0</v>
      </c>
      <c r="F4817">
        <v>38</v>
      </c>
      <c r="G4817">
        <v>1</v>
      </c>
      <c r="H4817" t="s">
        <v>23</v>
      </c>
      <c r="I4817" t="s">
        <v>35</v>
      </c>
      <c r="J4817" t="s">
        <v>23</v>
      </c>
      <c r="K4817" t="s">
        <v>23</v>
      </c>
      <c r="L4817" t="s">
        <v>23</v>
      </c>
      <c r="M4817" t="s">
        <v>23</v>
      </c>
      <c r="N4817" t="s">
        <v>23</v>
      </c>
      <c r="O4817" t="s">
        <v>23</v>
      </c>
      <c r="P4817" t="s">
        <v>29</v>
      </c>
      <c r="Q4817">
        <v>1</v>
      </c>
      <c r="R4817" t="s">
        <v>33</v>
      </c>
      <c r="S4817">
        <v>70.45</v>
      </c>
      <c r="T4817">
        <v>2597.6</v>
      </c>
      <c r="U4817">
        <v>1</v>
      </c>
    </row>
    <row r="4818" spans="1:21" x14ac:dyDescent="0.25">
      <c r="A4818" t="s">
        <v>4850</v>
      </c>
      <c r="B4818">
        <v>0</v>
      </c>
      <c r="C4818">
        <v>0</v>
      </c>
      <c r="D4818">
        <v>1</v>
      </c>
      <c r="E4818">
        <v>1</v>
      </c>
      <c r="F4818">
        <v>55</v>
      </c>
      <c r="G4818">
        <v>1</v>
      </c>
      <c r="H4818" t="s">
        <v>22</v>
      </c>
      <c r="I4818" t="s">
        <v>25</v>
      </c>
      <c r="J4818" t="s">
        <v>22</v>
      </c>
      <c r="K4818" t="s">
        <v>22</v>
      </c>
      <c r="L4818" t="s">
        <v>23</v>
      </c>
      <c r="M4818" t="s">
        <v>22</v>
      </c>
      <c r="N4818" t="s">
        <v>22</v>
      </c>
      <c r="O4818" t="s">
        <v>23</v>
      </c>
      <c r="P4818" t="s">
        <v>29</v>
      </c>
      <c r="Q4818">
        <v>1</v>
      </c>
      <c r="R4818" t="s">
        <v>38</v>
      </c>
      <c r="S4818">
        <v>75</v>
      </c>
      <c r="T4818">
        <v>4213.8999999999996</v>
      </c>
      <c r="U4818">
        <v>0</v>
      </c>
    </row>
    <row r="4819" spans="1:21" x14ac:dyDescent="0.25">
      <c r="A4819" t="s">
        <v>4851</v>
      </c>
      <c r="B4819">
        <v>0</v>
      </c>
      <c r="C4819">
        <v>0</v>
      </c>
      <c r="D4819">
        <v>0</v>
      </c>
      <c r="E4819">
        <v>0</v>
      </c>
      <c r="F4819">
        <v>1</v>
      </c>
      <c r="G4819">
        <v>1</v>
      </c>
      <c r="H4819" t="s">
        <v>23</v>
      </c>
      <c r="I4819" t="s">
        <v>23</v>
      </c>
      <c r="J4819" t="s">
        <v>44</v>
      </c>
      <c r="K4819" t="s">
        <v>44</v>
      </c>
      <c r="L4819" t="s">
        <v>44</v>
      </c>
      <c r="M4819" t="s">
        <v>44</v>
      </c>
      <c r="N4819" t="s">
        <v>44</v>
      </c>
      <c r="O4819" t="s">
        <v>44</v>
      </c>
      <c r="P4819" t="s">
        <v>26</v>
      </c>
      <c r="Q4819">
        <v>0</v>
      </c>
      <c r="R4819" t="s">
        <v>30</v>
      </c>
      <c r="S4819">
        <v>19.899999999999999</v>
      </c>
      <c r="T4819">
        <v>19.899999999999999</v>
      </c>
      <c r="U4819">
        <v>0</v>
      </c>
    </row>
    <row r="4820" spans="1:21" x14ac:dyDescent="0.25">
      <c r="A4820" t="s">
        <v>4852</v>
      </c>
      <c r="B4820">
        <v>1</v>
      </c>
      <c r="C4820">
        <v>1</v>
      </c>
      <c r="D4820">
        <v>1</v>
      </c>
      <c r="E4820">
        <v>0</v>
      </c>
      <c r="F4820">
        <v>64</v>
      </c>
      <c r="G4820">
        <v>1</v>
      </c>
      <c r="H4820" t="s">
        <v>23</v>
      </c>
      <c r="I4820" t="s">
        <v>35</v>
      </c>
      <c r="J4820" t="s">
        <v>22</v>
      </c>
      <c r="K4820" t="s">
        <v>23</v>
      </c>
      <c r="L4820" t="s">
        <v>22</v>
      </c>
      <c r="M4820" t="s">
        <v>23</v>
      </c>
      <c r="N4820" t="s">
        <v>23</v>
      </c>
      <c r="O4820" t="s">
        <v>23</v>
      </c>
      <c r="P4820" t="s">
        <v>29</v>
      </c>
      <c r="Q4820">
        <v>0</v>
      </c>
      <c r="R4820" t="s">
        <v>38</v>
      </c>
      <c r="S4820">
        <v>80.3</v>
      </c>
      <c r="T4820">
        <v>5017.7</v>
      </c>
      <c r="U4820">
        <v>0</v>
      </c>
    </row>
    <row r="4821" spans="1:21" x14ac:dyDescent="0.25">
      <c r="A4821" t="s">
        <v>4853</v>
      </c>
      <c r="B4821">
        <v>1</v>
      </c>
      <c r="C4821">
        <v>0</v>
      </c>
      <c r="D4821">
        <v>0</v>
      </c>
      <c r="E4821">
        <v>1</v>
      </c>
      <c r="F4821">
        <v>53</v>
      </c>
      <c r="G4821">
        <v>1</v>
      </c>
      <c r="H4821" t="s">
        <v>23</v>
      </c>
      <c r="I4821" t="s">
        <v>23</v>
      </c>
      <c r="J4821" t="s">
        <v>44</v>
      </c>
      <c r="K4821" t="s">
        <v>44</v>
      </c>
      <c r="L4821" t="s">
        <v>44</v>
      </c>
      <c r="M4821" t="s">
        <v>44</v>
      </c>
      <c r="N4821" t="s">
        <v>44</v>
      </c>
      <c r="O4821" t="s">
        <v>44</v>
      </c>
      <c r="P4821" t="s">
        <v>45</v>
      </c>
      <c r="Q4821">
        <v>0</v>
      </c>
      <c r="R4821" t="s">
        <v>33</v>
      </c>
      <c r="S4821">
        <v>19.75</v>
      </c>
      <c r="T4821">
        <v>1052.3499999999999</v>
      </c>
      <c r="U4821">
        <v>1</v>
      </c>
    </row>
    <row r="4822" spans="1:21" x14ac:dyDescent="0.25">
      <c r="A4822" t="s">
        <v>4854</v>
      </c>
      <c r="B4822">
        <v>0</v>
      </c>
      <c r="C4822">
        <v>0</v>
      </c>
      <c r="D4822">
        <v>1</v>
      </c>
      <c r="E4822">
        <v>0</v>
      </c>
      <c r="F4822">
        <v>58</v>
      </c>
      <c r="G4822">
        <v>1</v>
      </c>
      <c r="H4822" t="s">
        <v>22</v>
      </c>
      <c r="I4822" t="s">
        <v>25</v>
      </c>
      <c r="J4822" t="s">
        <v>22</v>
      </c>
      <c r="K4822" t="s">
        <v>23</v>
      </c>
      <c r="L4822" t="s">
        <v>22</v>
      </c>
      <c r="M4822" t="s">
        <v>22</v>
      </c>
      <c r="N4822" t="s">
        <v>22</v>
      </c>
      <c r="O4822" t="s">
        <v>22</v>
      </c>
      <c r="P4822" t="s">
        <v>45</v>
      </c>
      <c r="Q4822">
        <v>1</v>
      </c>
      <c r="R4822" t="s">
        <v>27</v>
      </c>
      <c r="S4822">
        <v>84.3</v>
      </c>
      <c r="T4822">
        <v>4916.3999999999996</v>
      </c>
      <c r="U4822">
        <v>0</v>
      </c>
    </row>
    <row r="4823" spans="1:21" x14ac:dyDescent="0.25">
      <c r="A4823" t="s">
        <v>4855</v>
      </c>
      <c r="B4823">
        <v>1</v>
      </c>
      <c r="C4823">
        <v>0</v>
      </c>
      <c r="D4823">
        <v>1</v>
      </c>
      <c r="E4823">
        <v>0</v>
      </c>
      <c r="F4823">
        <v>56</v>
      </c>
      <c r="G4823">
        <v>0</v>
      </c>
      <c r="H4823" t="s">
        <v>24</v>
      </c>
      <c r="I4823" t="s">
        <v>25</v>
      </c>
      <c r="J4823" t="s">
        <v>23</v>
      </c>
      <c r="K4823" t="s">
        <v>23</v>
      </c>
      <c r="L4823" t="s">
        <v>22</v>
      </c>
      <c r="M4823" t="s">
        <v>22</v>
      </c>
      <c r="N4823" t="s">
        <v>22</v>
      </c>
      <c r="O4823" t="s">
        <v>22</v>
      </c>
      <c r="P4823" t="s">
        <v>29</v>
      </c>
      <c r="Q4823">
        <v>1</v>
      </c>
      <c r="R4823" t="s">
        <v>33</v>
      </c>
      <c r="S4823">
        <v>54.05</v>
      </c>
      <c r="T4823">
        <v>2959.8</v>
      </c>
      <c r="U4823">
        <v>0</v>
      </c>
    </row>
    <row r="4824" spans="1:21" x14ac:dyDescent="0.25">
      <c r="A4824" t="s">
        <v>4856</v>
      </c>
      <c r="B4824">
        <v>1</v>
      </c>
      <c r="C4824">
        <v>0</v>
      </c>
      <c r="D4824">
        <v>1</v>
      </c>
      <c r="E4824">
        <v>1</v>
      </c>
      <c r="F4824">
        <v>72</v>
      </c>
      <c r="G4824">
        <v>1</v>
      </c>
      <c r="H4824" t="s">
        <v>23</v>
      </c>
      <c r="I4824" t="s">
        <v>35</v>
      </c>
      <c r="J4824" t="s">
        <v>22</v>
      </c>
      <c r="K4824" t="s">
        <v>23</v>
      </c>
      <c r="L4824" t="s">
        <v>22</v>
      </c>
      <c r="M4824" t="s">
        <v>22</v>
      </c>
      <c r="N4824" t="s">
        <v>22</v>
      </c>
      <c r="O4824" t="s">
        <v>22</v>
      </c>
      <c r="P4824" t="s">
        <v>45</v>
      </c>
      <c r="Q4824">
        <v>1</v>
      </c>
      <c r="R4824" t="s">
        <v>38</v>
      </c>
      <c r="S4824">
        <v>104.9</v>
      </c>
      <c r="T4824">
        <v>7559.55</v>
      </c>
      <c r="U4824">
        <v>0</v>
      </c>
    </row>
    <row r="4825" spans="1:21" x14ac:dyDescent="0.25">
      <c r="A4825" t="s">
        <v>4857</v>
      </c>
      <c r="B4825">
        <v>1</v>
      </c>
      <c r="C4825">
        <v>0</v>
      </c>
      <c r="D4825">
        <v>0</v>
      </c>
      <c r="E4825">
        <v>0</v>
      </c>
      <c r="F4825">
        <v>1</v>
      </c>
      <c r="G4825">
        <v>1</v>
      </c>
      <c r="H4825" t="s">
        <v>23</v>
      </c>
      <c r="I4825" t="s">
        <v>25</v>
      </c>
      <c r="J4825" t="s">
        <v>22</v>
      </c>
      <c r="K4825" t="s">
        <v>23</v>
      </c>
      <c r="L4825" t="s">
        <v>23</v>
      </c>
      <c r="M4825" t="s">
        <v>22</v>
      </c>
      <c r="N4825" t="s">
        <v>23</v>
      </c>
      <c r="O4825" t="s">
        <v>23</v>
      </c>
      <c r="P4825" t="s">
        <v>26</v>
      </c>
      <c r="Q4825">
        <v>1</v>
      </c>
      <c r="R4825" t="s">
        <v>27</v>
      </c>
      <c r="S4825">
        <v>53.95</v>
      </c>
      <c r="T4825">
        <v>53.95</v>
      </c>
      <c r="U4825">
        <v>1</v>
      </c>
    </row>
    <row r="4826" spans="1:21" x14ac:dyDescent="0.25">
      <c r="A4826" t="s">
        <v>4858</v>
      </c>
      <c r="B4826">
        <v>1</v>
      </c>
      <c r="C4826">
        <v>1</v>
      </c>
      <c r="D4826">
        <v>1</v>
      </c>
      <c r="E4826">
        <v>0</v>
      </c>
      <c r="F4826">
        <v>72</v>
      </c>
      <c r="G4826">
        <v>1</v>
      </c>
      <c r="H4826" t="s">
        <v>22</v>
      </c>
      <c r="I4826" t="s">
        <v>35</v>
      </c>
      <c r="J4826" t="s">
        <v>23</v>
      </c>
      <c r="K4826" t="s">
        <v>22</v>
      </c>
      <c r="L4826" t="s">
        <v>23</v>
      </c>
      <c r="M4826" t="s">
        <v>23</v>
      </c>
      <c r="N4826" t="s">
        <v>22</v>
      </c>
      <c r="O4826" t="s">
        <v>22</v>
      </c>
      <c r="P4826" t="s">
        <v>29</v>
      </c>
      <c r="Q4826">
        <v>1</v>
      </c>
      <c r="R4826" t="s">
        <v>38</v>
      </c>
      <c r="S4826">
        <v>97.25</v>
      </c>
      <c r="T4826">
        <v>7133.1</v>
      </c>
      <c r="U4826">
        <v>0</v>
      </c>
    </row>
    <row r="4827" spans="1:21" x14ac:dyDescent="0.25">
      <c r="A4827" t="s">
        <v>4859</v>
      </c>
      <c r="B4827">
        <v>1</v>
      </c>
      <c r="C4827">
        <v>0</v>
      </c>
      <c r="D4827">
        <v>0</v>
      </c>
      <c r="E4827">
        <v>0</v>
      </c>
      <c r="F4827">
        <v>22</v>
      </c>
      <c r="G4827">
        <v>1</v>
      </c>
      <c r="H4827" t="s">
        <v>22</v>
      </c>
      <c r="I4827" t="s">
        <v>35</v>
      </c>
      <c r="J4827" t="s">
        <v>23</v>
      </c>
      <c r="K4827" t="s">
        <v>23</v>
      </c>
      <c r="L4827" t="s">
        <v>23</v>
      </c>
      <c r="M4827" t="s">
        <v>23</v>
      </c>
      <c r="N4827" t="s">
        <v>23</v>
      </c>
      <c r="O4827" t="s">
        <v>22</v>
      </c>
      <c r="P4827" t="s">
        <v>26</v>
      </c>
      <c r="Q4827">
        <v>0</v>
      </c>
      <c r="R4827" t="s">
        <v>27</v>
      </c>
      <c r="S4827">
        <v>83.05</v>
      </c>
      <c r="T4827">
        <v>1799.3</v>
      </c>
      <c r="U4827">
        <v>0</v>
      </c>
    </row>
    <row r="4828" spans="1:21" x14ac:dyDescent="0.25">
      <c r="A4828" t="s">
        <v>4860</v>
      </c>
      <c r="B4828">
        <v>0</v>
      </c>
      <c r="C4828">
        <v>1</v>
      </c>
      <c r="D4828">
        <v>0</v>
      </c>
      <c r="E4828">
        <v>0</v>
      </c>
      <c r="F4828">
        <v>8</v>
      </c>
      <c r="G4828">
        <v>1</v>
      </c>
      <c r="H4828" t="s">
        <v>22</v>
      </c>
      <c r="I4828" t="s">
        <v>35</v>
      </c>
      <c r="J4828" t="s">
        <v>23</v>
      </c>
      <c r="K4828" t="s">
        <v>22</v>
      </c>
      <c r="L4828" t="s">
        <v>22</v>
      </c>
      <c r="M4828" t="s">
        <v>23</v>
      </c>
      <c r="N4828" t="s">
        <v>22</v>
      </c>
      <c r="O4828" t="s">
        <v>22</v>
      </c>
      <c r="P4828" t="s">
        <v>26</v>
      </c>
      <c r="Q4828">
        <v>1</v>
      </c>
      <c r="R4828" t="s">
        <v>27</v>
      </c>
      <c r="S4828">
        <v>105.5</v>
      </c>
      <c r="T4828">
        <v>829.55</v>
      </c>
      <c r="U4828">
        <v>1</v>
      </c>
    </row>
    <row r="4829" spans="1:21" x14ac:dyDescent="0.25">
      <c r="A4829" t="s">
        <v>4861</v>
      </c>
      <c r="B4829">
        <v>0</v>
      </c>
      <c r="C4829">
        <v>0</v>
      </c>
      <c r="D4829">
        <v>0</v>
      </c>
      <c r="E4829">
        <v>1</v>
      </c>
      <c r="F4829">
        <v>16</v>
      </c>
      <c r="G4829">
        <v>1</v>
      </c>
      <c r="H4829" t="s">
        <v>23</v>
      </c>
      <c r="I4829" t="s">
        <v>35</v>
      </c>
      <c r="J4829" t="s">
        <v>23</v>
      </c>
      <c r="K4829" t="s">
        <v>23</v>
      </c>
      <c r="L4829" t="s">
        <v>23</v>
      </c>
      <c r="M4829" t="s">
        <v>23</v>
      </c>
      <c r="N4829" t="s">
        <v>22</v>
      </c>
      <c r="O4829" t="s">
        <v>23</v>
      </c>
      <c r="P4829" t="s">
        <v>26</v>
      </c>
      <c r="Q4829">
        <v>1</v>
      </c>
      <c r="R4829" t="s">
        <v>27</v>
      </c>
      <c r="S4829">
        <v>81</v>
      </c>
      <c r="T4829">
        <v>1312.15</v>
      </c>
      <c r="U4829">
        <v>1</v>
      </c>
    </row>
    <row r="4830" spans="1:21" x14ac:dyDescent="0.25">
      <c r="A4830" t="s">
        <v>4862</v>
      </c>
      <c r="B4830">
        <v>0</v>
      </c>
      <c r="C4830">
        <v>0</v>
      </c>
      <c r="D4830">
        <v>0</v>
      </c>
      <c r="E4830">
        <v>0</v>
      </c>
      <c r="F4830">
        <v>39</v>
      </c>
      <c r="G4830">
        <v>0</v>
      </c>
      <c r="H4830" t="s">
        <v>24</v>
      </c>
      <c r="I4830" t="s">
        <v>25</v>
      </c>
      <c r="J4830" t="s">
        <v>23</v>
      </c>
      <c r="K4830" t="s">
        <v>22</v>
      </c>
      <c r="L4830" t="s">
        <v>22</v>
      </c>
      <c r="M4830" t="s">
        <v>22</v>
      </c>
      <c r="N4830" t="s">
        <v>23</v>
      </c>
      <c r="O4830" t="s">
        <v>23</v>
      </c>
      <c r="P4830" t="s">
        <v>26</v>
      </c>
      <c r="Q4830">
        <v>0</v>
      </c>
      <c r="R4830" t="s">
        <v>33</v>
      </c>
      <c r="S4830">
        <v>41.1</v>
      </c>
      <c r="T4830">
        <v>1597.05</v>
      </c>
      <c r="U4830">
        <v>0</v>
      </c>
    </row>
    <row r="4831" spans="1:21" x14ac:dyDescent="0.25">
      <c r="A4831" t="s">
        <v>4863</v>
      </c>
      <c r="B4831">
        <v>0</v>
      </c>
      <c r="C4831">
        <v>0</v>
      </c>
      <c r="D4831">
        <v>0</v>
      </c>
      <c r="E4831">
        <v>0</v>
      </c>
      <c r="F4831">
        <v>12</v>
      </c>
      <c r="G4831">
        <v>1</v>
      </c>
      <c r="H4831" t="s">
        <v>23</v>
      </c>
      <c r="I4831" t="s">
        <v>25</v>
      </c>
      <c r="J4831" t="s">
        <v>23</v>
      </c>
      <c r="K4831" t="s">
        <v>23</v>
      </c>
      <c r="L4831" t="s">
        <v>23</v>
      </c>
      <c r="M4831" t="s">
        <v>23</v>
      </c>
      <c r="N4831" t="s">
        <v>23</v>
      </c>
      <c r="O4831" t="s">
        <v>23</v>
      </c>
      <c r="P4831" t="s">
        <v>26</v>
      </c>
      <c r="Q4831">
        <v>1</v>
      </c>
      <c r="R4831" t="s">
        <v>33</v>
      </c>
      <c r="S4831">
        <v>45</v>
      </c>
      <c r="T4831">
        <v>524.35</v>
      </c>
      <c r="U4831">
        <v>0</v>
      </c>
    </row>
    <row r="4832" spans="1:21" x14ac:dyDescent="0.25">
      <c r="A4832" t="s">
        <v>4864</v>
      </c>
      <c r="B4832">
        <v>1</v>
      </c>
      <c r="C4832">
        <v>0</v>
      </c>
      <c r="D4832">
        <v>1</v>
      </c>
      <c r="E4832">
        <v>0</v>
      </c>
      <c r="F4832">
        <v>54</v>
      </c>
      <c r="G4832">
        <v>1</v>
      </c>
      <c r="H4832" t="s">
        <v>23</v>
      </c>
      <c r="I4832" t="s">
        <v>25</v>
      </c>
      <c r="J4832" t="s">
        <v>22</v>
      </c>
      <c r="K4832" t="s">
        <v>22</v>
      </c>
      <c r="L4832" t="s">
        <v>23</v>
      </c>
      <c r="M4832" t="s">
        <v>23</v>
      </c>
      <c r="N4832" t="s">
        <v>22</v>
      </c>
      <c r="O4832" t="s">
        <v>22</v>
      </c>
      <c r="P4832" t="s">
        <v>45</v>
      </c>
      <c r="Q4832">
        <v>1</v>
      </c>
      <c r="R4832" t="s">
        <v>33</v>
      </c>
      <c r="S4832">
        <v>74.55</v>
      </c>
      <c r="T4832">
        <v>4191.45</v>
      </c>
      <c r="U4832">
        <v>0</v>
      </c>
    </row>
    <row r="4833" spans="1:21" x14ac:dyDescent="0.25">
      <c r="A4833" t="s">
        <v>4865</v>
      </c>
      <c r="B4833">
        <v>0</v>
      </c>
      <c r="C4833">
        <v>0</v>
      </c>
      <c r="D4833">
        <v>0</v>
      </c>
      <c r="E4833">
        <v>0</v>
      </c>
      <c r="F4833">
        <v>18</v>
      </c>
      <c r="G4833">
        <v>0</v>
      </c>
      <c r="H4833" t="s">
        <v>24</v>
      </c>
      <c r="I4833" t="s">
        <v>25</v>
      </c>
      <c r="J4833" t="s">
        <v>22</v>
      </c>
      <c r="K4833" t="s">
        <v>22</v>
      </c>
      <c r="L4833" t="s">
        <v>23</v>
      </c>
      <c r="M4833" t="s">
        <v>22</v>
      </c>
      <c r="N4833" t="s">
        <v>23</v>
      </c>
      <c r="O4833" t="s">
        <v>23</v>
      </c>
      <c r="P4833" t="s">
        <v>29</v>
      </c>
      <c r="Q4833">
        <v>1</v>
      </c>
      <c r="R4833" t="s">
        <v>30</v>
      </c>
      <c r="S4833">
        <v>40.200000000000003</v>
      </c>
      <c r="T4833">
        <v>711.95</v>
      </c>
      <c r="U4833">
        <v>0</v>
      </c>
    </row>
    <row r="4834" spans="1:21" x14ac:dyDescent="0.25">
      <c r="A4834" t="s">
        <v>4866</v>
      </c>
      <c r="B4834">
        <v>1</v>
      </c>
      <c r="C4834">
        <v>0</v>
      </c>
      <c r="D4834">
        <v>1</v>
      </c>
      <c r="E4834">
        <v>0</v>
      </c>
      <c r="F4834">
        <v>32</v>
      </c>
      <c r="G4834">
        <v>1</v>
      </c>
      <c r="H4834" t="s">
        <v>23</v>
      </c>
      <c r="I4834" t="s">
        <v>25</v>
      </c>
      <c r="J4834" t="s">
        <v>22</v>
      </c>
      <c r="K4834" t="s">
        <v>22</v>
      </c>
      <c r="L4834" t="s">
        <v>23</v>
      </c>
      <c r="M4834" t="s">
        <v>22</v>
      </c>
      <c r="N4834" t="s">
        <v>23</v>
      </c>
      <c r="O4834" t="s">
        <v>22</v>
      </c>
      <c r="P4834" t="s">
        <v>29</v>
      </c>
      <c r="Q4834">
        <v>0</v>
      </c>
      <c r="R4834" t="s">
        <v>30</v>
      </c>
      <c r="S4834">
        <v>70.5</v>
      </c>
      <c r="T4834">
        <v>2201.75</v>
      </c>
      <c r="U4834">
        <v>0</v>
      </c>
    </row>
    <row r="4835" spans="1:21" x14ac:dyDescent="0.25">
      <c r="A4835" t="s">
        <v>4867</v>
      </c>
      <c r="B4835">
        <v>0</v>
      </c>
      <c r="C4835">
        <v>0</v>
      </c>
      <c r="D4835">
        <v>0</v>
      </c>
      <c r="E4835">
        <v>0</v>
      </c>
      <c r="F4835">
        <v>41</v>
      </c>
      <c r="G4835">
        <v>1</v>
      </c>
      <c r="H4835" t="s">
        <v>23</v>
      </c>
      <c r="I4835" t="s">
        <v>23</v>
      </c>
      <c r="J4835" t="s">
        <v>44</v>
      </c>
      <c r="K4835" t="s">
        <v>44</v>
      </c>
      <c r="L4835" t="s">
        <v>44</v>
      </c>
      <c r="M4835" t="s">
        <v>44</v>
      </c>
      <c r="N4835" t="s">
        <v>44</v>
      </c>
      <c r="O4835" t="s">
        <v>44</v>
      </c>
      <c r="P4835" t="s">
        <v>29</v>
      </c>
      <c r="Q4835">
        <v>1</v>
      </c>
      <c r="R4835" t="s">
        <v>30</v>
      </c>
      <c r="S4835">
        <v>19.75</v>
      </c>
      <c r="T4835">
        <v>806.95</v>
      </c>
      <c r="U4835">
        <v>0</v>
      </c>
    </row>
    <row r="4836" spans="1:21" x14ac:dyDescent="0.25">
      <c r="A4836" t="s">
        <v>4868</v>
      </c>
      <c r="B4836">
        <v>1</v>
      </c>
      <c r="C4836">
        <v>0</v>
      </c>
      <c r="D4836">
        <v>1</v>
      </c>
      <c r="E4836">
        <v>1</v>
      </c>
      <c r="F4836">
        <v>67</v>
      </c>
      <c r="G4836">
        <v>1</v>
      </c>
      <c r="H4836" t="s">
        <v>22</v>
      </c>
      <c r="I4836" t="s">
        <v>23</v>
      </c>
      <c r="J4836" t="s">
        <v>44</v>
      </c>
      <c r="K4836" t="s">
        <v>44</v>
      </c>
      <c r="L4836" t="s">
        <v>44</v>
      </c>
      <c r="M4836" t="s">
        <v>44</v>
      </c>
      <c r="N4836" t="s">
        <v>44</v>
      </c>
      <c r="O4836" t="s">
        <v>44</v>
      </c>
      <c r="P4836" t="s">
        <v>45</v>
      </c>
      <c r="Q4836">
        <v>0</v>
      </c>
      <c r="R4836" t="s">
        <v>33</v>
      </c>
      <c r="S4836">
        <v>24.65</v>
      </c>
      <c r="T4836">
        <v>1620.45</v>
      </c>
      <c r="U4836">
        <v>0</v>
      </c>
    </row>
    <row r="4837" spans="1:21" x14ac:dyDescent="0.25">
      <c r="A4837" t="s">
        <v>4869</v>
      </c>
      <c r="B4837">
        <v>1</v>
      </c>
      <c r="C4837">
        <v>0</v>
      </c>
      <c r="D4837">
        <v>1</v>
      </c>
      <c r="E4837">
        <v>0</v>
      </c>
      <c r="F4837">
        <v>65</v>
      </c>
      <c r="G4837">
        <v>1</v>
      </c>
      <c r="H4837" t="s">
        <v>22</v>
      </c>
      <c r="I4837" t="s">
        <v>35</v>
      </c>
      <c r="J4837" t="s">
        <v>22</v>
      </c>
      <c r="K4837" t="s">
        <v>23</v>
      </c>
      <c r="L4837" t="s">
        <v>22</v>
      </c>
      <c r="M4837" t="s">
        <v>23</v>
      </c>
      <c r="N4837" t="s">
        <v>22</v>
      </c>
      <c r="O4837" t="s">
        <v>22</v>
      </c>
      <c r="P4837" t="s">
        <v>26</v>
      </c>
      <c r="Q4837">
        <v>1</v>
      </c>
      <c r="R4837" t="s">
        <v>27</v>
      </c>
      <c r="S4837">
        <v>104.25</v>
      </c>
      <c r="T4837">
        <v>6812.95</v>
      </c>
      <c r="U4837">
        <v>0</v>
      </c>
    </row>
    <row r="4838" spans="1:21" x14ac:dyDescent="0.25">
      <c r="A4838" t="s">
        <v>4870</v>
      </c>
      <c r="B4838">
        <v>0</v>
      </c>
      <c r="C4838">
        <v>0</v>
      </c>
      <c r="D4838">
        <v>0</v>
      </c>
      <c r="E4838">
        <v>0</v>
      </c>
      <c r="F4838">
        <v>25</v>
      </c>
      <c r="G4838">
        <v>1</v>
      </c>
      <c r="H4838" t="s">
        <v>22</v>
      </c>
      <c r="I4838" t="s">
        <v>25</v>
      </c>
      <c r="J4838" t="s">
        <v>22</v>
      </c>
      <c r="K4838" t="s">
        <v>22</v>
      </c>
      <c r="L4838" t="s">
        <v>22</v>
      </c>
      <c r="M4838" t="s">
        <v>22</v>
      </c>
      <c r="N4838" t="s">
        <v>22</v>
      </c>
      <c r="O4838" t="s">
        <v>23</v>
      </c>
      <c r="P4838" t="s">
        <v>26</v>
      </c>
      <c r="Q4838">
        <v>1</v>
      </c>
      <c r="R4838" t="s">
        <v>33</v>
      </c>
      <c r="S4838">
        <v>78.349999999999994</v>
      </c>
      <c r="T4838">
        <v>1837.9</v>
      </c>
      <c r="U4838">
        <v>0</v>
      </c>
    </row>
    <row r="4839" spans="1:21" x14ac:dyDescent="0.25">
      <c r="A4839" t="s">
        <v>4871</v>
      </c>
      <c r="B4839">
        <v>0</v>
      </c>
      <c r="C4839">
        <v>0</v>
      </c>
      <c r="D4839">
        <v>1</v>
      </c>
      <c r="E4839">
        <v>1</v>
      </c>
      <c r="F4839">
        <v>1</v>
      </c>
      <c r="G4839">
        <v>1</v>
      </c>
      <c r="H4839" t="s">
        <v>23</v>
      </c>
      <c r="I4839" t="s">
        <v>35</v>
      </c>
      <c r="J4839" t="s">
        <v>23</v>
      </c>
      <c r="K4839" t="s">
        <v>23</v>
      </c>
      <c r="L4839" t="s">
        <v>23</v>
      </c>
      <c r="M4839" t="s">
        <v>23</v>
      </c>
      <c r="N4839" t="s">
        <v>23</v>
      </c>
      <c r="O4839" t="s">
        <v>23</v>
      </c>
      <c r="P4839" t="s">
        <v>26</v>
      </c>
      <c r="Q4839">
        <v>1</v>
      </c>
      <c r="R4839" t="s">
        <v>27</v>
      </c>
      <c r="S4839">
        <v>69.8</v>
      </c>
      <c r="T4839">
        <v>69.8</v>
      </c>
      <c r="U4839">
        <v>1</v>
      </c>
    </row>
    <row r="4840" spans="1:21" x14ac:dyDescent="0.25">
      <c r="A4840" t="s">
        <v>4872</v>
      </c>
      <c r="B4840">
        <v>0</v>
      </c>
      <c r="C4840">
        <v>0</v>
      </c>
      <c r="D4840">
        <v>1</v>
      </c>
      <c r="E4840">
        <v>0</v>
      </c>
      <c r="F4840">
        <v>67</v>
      </c>
      <c r="G4840">
        <v>1</v>
      </c>
      <c r="H4840" t="s">
        <v>22</v>
      </c>
      <c r="I4840" t="s">
        <v>35</v>
      </c>
      <c r="J4840" t="s">
        <v>23</v>
      </c>
      <c r="K4840" t="s">
        <v>22</v>
      </c>
      <c r="L4840" t="s">
        <v>22</v>
      </c>
      <c r="M4840" t="s">
        <v>22</v>
      </c>
      <c r="N4840" t="s">
        <v>22</v>
      </c>
      <c r="O4840" t="s">
        <v>22</v>
      </c>
      <c r="P4840" t="s">
        <v>29</v>
      </c>
      <c r="Q4840">
        <v>1</v>
      </c>
      <c r="R4840" t="s">
        <v>38</v>
      </c>
      <c r="S4840">
        <v>109.7</v>
      </c>
      <c r="T4840">
        <v>7344.45</v>
      </c>
      <c r="U4840">
        <v>0</v>
      </c>
    </row>
    <row r="4841" spans="1:21" x14ac:dyDescent="0.25">
      <c r="A4841" t="s">
        <v>4873</v>
      </c>
      <c r="B4841">
        <v>1</v>
      </c>
      <c r="C4841">
        <v>1</v>
      </c>
      <c r="D4841">
        <v>0</v>
      </c>
      <c r="E4841">
        <v>0</v>
      </c>
      <c r="F4841">
        <v>7</v>
      </c>
      <c r="G4841">
        <v>1</v>
      </c>
      <c r="H4841" t="s">
        <v>22</v>
      </c>
      <c r="I4841" t="s">
        <v>35</v>
      </c>
      <c r="J4841" t="s">
        <v>23</v>
      </c>
      <c r="K4841" t="s">
        <v>23</v>
      </c>
      <c r="L4841" t="s">
        <v>23</v>
      </c>
      <c r="M4841" t="s">
        <v>23</v>
      </c>
      <c r="N4841" t="s">
        <v>23</v>
      </c>
      <c r="O4841" t="s">
        <v>23</v>
      </c>
      <c r="P4841" t="s">
        <v>26</v>
      </c>
      <c r="Q4841">
        <v>0</v>
      </c>
      <c r="R4841" t="s">
        <v>30</v>
      </c>
      <c r="S4841">
        <v>73.75</v>
      </c>
      <c r="T4841">
        <v>545.15</v>
      </c>
      <c r="U4841">
        <v>1</v>
      </c>
    </row>
    <row r="4842" spans="1:21" x14ac:dyDescent="0.25">
      <c r="A4842" t="s">
        <v>4874</v>
      </c>
      <c r="B4842">
        <v>0</v>
      </c>
      <c r="C4842">
        <v>1</v>
      </c>
      <c r="D4842">
        <v>0</v>
      </c>
      <c r="E4842">
        <v>0</v>
      </c>
      <c r="F4842">
        <v>43</v>
      </c>
      <c r="G4842">
        <v>0</v>
      </c>
      <c r="H4842" t="s">
        <v>24</v>
      </c>
      <c r="I4842" t="s">
        <v>25</v>
      </c>
      <c r="J4842" t="s">
        <v>22</v>
      </c>
      <c r="K4842" t="s">
        <v>22</v>
      </c>
      <c r="L4842" t="s">
        <v>23</v>
      </c>
      <c r="M4842" t="s">
        <v>23</v>
      </c>
      <c r="N4842" t="s">
        <v>23</v>
      </c>
      <c r="O4842" t="s">
        <v>23</v>
      </c>
      <c r="P4842" t="s">
        <v>26</v>
      </c>
      <c r="Q4842">
        <v>1</v>
      </c>
      <c r="R4842" t="s">
        <v>38</v>
      </c>
      <c r="S4842">
        <v>33.450000000000003</v>
      </c>
      <c r="T4842">
        <v>1500.25</v>
      </c>
      <c r="U4842">
        <v>0</v>
      </c>
    </row>
    <row r="4843" spans="1:21" x14ac:dyDescent="0.25">
      <c r="A4843" t="s">
        <v>4875</v>
      </c>
      <c r="B4843">
        <v>0</v>
      </c>
      <c r="C4843">
        <v>0</v>
      </c>
      <c r="D4843">
        <v>0</v>
      </c>
      <c r="E4843">
        <v>0</v>
      </c>
      <c r="F4843">
        <v>24</v>
      </c>
      <c r="G4843">
        <v>1</v>
      </c>
      <c r="H4843" t="s">
        <v>23</v>
      </c>
      <c r="I4843" t="s">
        <v>35</v>
      </c>
      <c r="J4843" t="s">
        <v>22</v>
      </c>
      <c r="K4843" t="s">
        <v>23</v>
      </c>
      <c r="L4843" t="s">
        <v>23</v>
      </c>
      <c r="M4843" t="s">
        <v>23</v>
      </c>
      <c r="N4843" t="s">
        <v>22</v>
      </c>
      <c r="O4843" t="s">
        <v>22</v>
      </c>
      <c r="P4843" t="s">
        <v>26</v>
      </c>
      <c r="Q4843">
        <v>1</v>
      </c>
      <c r="R4843" t="s">
        <v>27</v>
      </c>
      <c r="S4843">
        <v>94.6</v>
      </c>
      <c r="T4843">
        <v>2283.15</v>
      </c>
      <c r="U4843">
        <v>0</v>
      </c>
    </row>
    <row r="4844" spans="1:21" x14ac:dyDescent="0.25">
      <c r="A4844" t="s">
        <v>4876</v>
      </c>
      <c r="B4844">
        <v>1</v>
      </c>
      <c r="C4844">
        <v>1</v>
      </c>
      <c r="D4844">
        <v>0</v>
      </c>
      <c r="E4844">
        <v>0</v>
      </c>
      <c r="F4844">
        <v>9</v>
      </c>
      <c r="G4844">
        <v>1</v>
      </c>
      <c r="H4844" t="s">
        <v>22</v>
      </c>
      <c r="I4844" t="s">
        <v>25</v>
      </c>
      <c r="J4844" t="s">
        <v>22</v>
      </c>
      <c r="K4844" t="s">
        <v>23</v>
      </c>
      <c r="L4844" t="s">
        <v>23</v>
      </c>
      <c r="M4844" t="s">
        <v>23</v>
      </c>
      <c r="N4844" t="s">
        <v>23</v>
      </c>
      <c r="O4844" t="s">
        <v>23</v>
      </c>
      <c r="P4844" t="s">
        <v>26</v>
      </c>
      <c r="Q4844">
        <v>0</v>
      </c>
      <c r="R4844" t="s">
        <v>27</v>
      </c>
      <c r="S4844">
        <v>54.55</v>
      </c>
      <c r="T4844">
        <v>494.05</v>
      </c>
      <c r="U4844">
        <v>1</v>
      </c>
    </row>
    <row r="4845" spans="1:21" x14ac:dyDescent="0.25">
      <c r="A4845" t="s">
        <v>4877</v>
      </c>
      <c r="B4845">
        <v>1</v>
      </c>
      <c r="C4845">
        <v>0</v>
      </c>
      <c r="D4845">
        <v>1</v>
      </c>
      <c r="E4845">
        <v>1</v>
      </c>
      <c r="F4845">
        <v>69</v>
      </c>
      <c r="G4845">
        <v>1</v>
      </c>
      <c r="H4845" t="s">
        <v>23</v>
      </c>
      <c r="I4845" t="s">
        <v>23</v>
      </c>
      <c r="J4845" t="s">
        <v>44</v>
      </c>
      <c r="K4845" t="s">
        <v>44</v>
      </c>
      <c r="L4845" t="s">
        <v>44</v>
      </c>
      <c r="M4845" t="s">
        <v>44</v>
      </c>
      <c r="N4845" t="s">
        <v>44</v>
      </c>
      <c r="O4845" t="s">
        <v>44</v>
      </c>
      <c r="P4845" t="s">
        <v>45</v>
      </c>
      <c r="Q4845">
        <v>0</v>
      </c>
      <c r="R4845" t="s">
        <v>33</v>
      </c>
      <c r="S4845">
        <v>20.2</v>
      </c>
      <c r="T4845">
        <v>1376.5</v>
      </c>
      <c r="U4845">
        <v>0</v>
      </c>
    </row>
    <row r="4846" spans="1:21" x14ac:dyDescent="0.25">
      <c r="A4846" t="s">
        <v>4878</v>
      </c>
      <c r="B4846">
        <v>0</v>
      </c>
      <c r="C4846">
        <v>0</v>
      </c>
      <c r="D4846">
        <v>0</v>
      </c>
      <c r="E4846">
        <v>1</v>
      </c>
      <c r="F4846">
        <v>37</v>
      </c>
      <c r="G4846">
        <v>1</v>
      </c>
      <c r="H4846" t="s">
        <v>23</v>
      </c>
      <c r="I4846" t="s">
        <v>23</v>
      </c>
      <c r="J4846" t="s">
        <v>44</v>
      </c>
      <c r="K4846" t="s">
        <v>44</v>
      </c>
      <c r="L4846" t="s">
        <v>44</v>
      </c>
      <c r="M4846" t="s">
        <v>44</v>
      </c>
      <c r="N4846" t="s">
        <v>44</v>
      </c>
      <c r="O4846" t="s">
        <v>44</v>
      </c>
      <c r="P4846" t="s">
        <v>29</v>
      </c>
      <c r="Q4846">
        <v>0</v>
      </c>
      <c r="R4846" t="s">
        <v>33</v>
      </c>
      <c r="S4846">
        <v>20.3</v>
      </c>
      <c r="T4846">
        <v>755.4</v>
      </c>
      <c r="U4846">
        <v>0</v>
      </c>
    </row>
    <row r="4847" spans="1:21" x14ac:dyDescent="0.25">
      <c r="A4847" t="s">
        <v>4879</v>
      </c>
      <c r="B4847">
        <v>1</v>
      </c>
      <c r="C4847">
        <v>0</v>
      </c>
      <c r="D4847">
        <v>1</v>
      </c>
      <c r="E4847">
        <v>1</v>
      </c>
      <c r="F4847">
        <v>20</v>
      </c>
      <c r="G4847">
        <v>0</v>
      </c>
      <c r="H4847" t="s">
        <v>24</v>
      </c>
      <c r="I4847" t="s">
        <v>25</v>
      </c>
      <c r="J4847" t="s">
        <v>22</v>
      </c>
      <c r="K4847" t="s">
        <v>23</v>
      </c>
      <c r="L4847" t="s">
        <v>22</v>
      </c>
      <c r="M4847" t="s">
        <v>22</v>
      </c>
      <c r="N4847" t="s">
        <v>23</v>
      </c>
      <c r="O4847" t="s">
        <v>23</v>
      </c>
      <c r="P4847" t="s">
        <v>45</v>
      </c>
      <c r="Q4847">
        <v>1</v>
      </c>
      <c r="R4847" t="s">
        <v>38</v>
      </c>
      <c r="S4847">
        <v>39.4</v>
      </c>
      <c r="T4847">
        <v>825.4</v>
      </c>
      <c r="U4847">
        <v>0</v>
      </c>
    </row>
    <row r="4848" spans="1:21" x14ac:dyDescent="0.25">
      <c r="A4848" t="s">
        <v>4880</v>
      </c>
      <c r="B4848">
        <v>1</v>
      </c>
      <c r="C4848">
        <v>0</v>
      </c>
      <c r="D4848">
        <v>0</v>
      </c>
      <c r="E4848">
        <v>0</v>
      </c>
      <c r="F4848">
        <v>7</v>
      </c>
      <c r="G4848">
        <v>1</v>
      </c>
      <c r="H4848" t="s">
        <v>23</v>
      </c>
      <c r="I4848" t="s">
        <v>35</v>
      </c>
      <c r="J4848" t="s">
        <v>23</v>
      </c>
      <c r="K4848" t="s">
        <v>23</v>
      </c>
      <c r="L4848" t="s">
        <v>23</v>
      </c>
      <c r="M4848" t="s">
        <v>23</v>
      </c>
      <c r="N4848" t="s">
        <v>23</v>
      </c>
      <c r="O4848" t="s">
        <v>23</v>
      </c>
      <c r="P4848" t="s">
        <v>26</v>
      </c>
      <c r="Q4848">
        <v>0</v>
      </c>
      <c r="R4848" t="s">
        <v>33</v>
      </c>
      <c r="S4848">
        <v>69.150000000000006</v>
      </c>
      <c r="T4848">
        <v>488.65</v>
      </c>
      <c r="U4848">
        <v>0</v>
      </c>
    </row>
    <row r="4849" spans="1:21" x14ac:dyDescent="0.25">
      <c r="A4849" t="s">
        <v>4881</v>
      </c>
      <c r="B4849">
        <v>0</v>
      </c>
      <c r="C4849">
        <v>1</v>
      </c>
      <c r="D4849">
        <v>0</v>
      </c>
      <c r="E4849">
        <v>0</v>
      </c>
      <c r="F4849">
        <v>37</v>
      </c>
      <c r="G4849">
        <v>1</v>
      </c>
      <c r="H4849" t="s">
        <v>22</v>
      </c>
      <c r="I4849" t="s">
        <v>35</v>
      </c>
      <c r="J4849" t="s">
        <v>23</v>
      </c>
      <c r="K4849" t="s">
        <v>23</v>
      </c>
      <c r="L4849" t="s">
        <v>23</v>
      </c>
      <c r="M4849" t="s">
        <v>23</v>
      </c>
      <c r="N4849" t="s">
        <v>23</v>
      </c>
      <c r="O4849" t="s">
        <v>23</v>
      </c>
      <c r="P4849" t="s">
        <v>26</v>
      </c>
      <c r="Q4849">
        <v>1</v>
      </c>
      <c r="R4849" t="s">
        <v>27</v>
      </c>
      <c r="S4849">
        <v>76.25</v>
      </c>
      <c r="T4849">
        <v>2841.55</v>
      </c>
      <c r="U4849">
        <v>1</v>
      </c>
    </row>
    <row r="4850" spans="1:21" x14ac:dyDescent="0.25">
      <c r="A4850" t="s">
        <v>4882</v>
      </c>
      <c r="B4850">
        <v>0</v>
      </c>
      <c r="C4850">
        <v>0</v>
      </c>
      <c r="D4850">
        <v>0</v>
      </c>
      <c r="E4850">
        <v>0</v>
      </c>
      <c r="F4850">
        <v>5</v>
      </c>
      <c r="G4850">
        <v>1</v>
      </c>
      <c r="H4850" t="s">
        <v>22</v>
      </c>
      <c r="I4850" t="s">
        <v>35</v>
      </c>
      <c r="J4850" t="s">
        <v>23</v>
      </c>
      <c r="K4850" t="s">
        <v>23</v>
      </c>
      <c r="L4850" t="s">
        <v>23</v>
      </c>
      <c r="M4850" t="s">
        <v>23</v>
      </c>
      <c r="N4850" t="s">
        <v>22</v>
      </c>
      <c r="O4850" t="s">
        <v>22</v>
      </c>
      <c r="P4850" t="s">
        <v>26</v>
      </c>
      <c r="Q4850">
        <v>1</v>
      </c>
      <c r="R4850" t="s">
        <v>30</v>
      </c>
      <c r="S4850">
        <v>93.9</v>
      </c>
      <c r="T4850">
        <v>486.85</v>
      </c>
      <c r="U4850">
        <v>1</v>
      </c>
    </row>
    <row r="4851" spans="1:21" x14ac:dyDescent="0.25">
      <c r="A4851" t="s">
        <v>4883</v>
      </c>
      <c r="B4851">
        <v>1</v>
      </c>
      <c r="C4851">
        <v>0</v>
      </c>
      <c r="D4851">
        <v>0</v>
      </c>
      <c r="E4851">
        <v>0</v>
      </c>
      <c r="F4851">
        <v>41</v>
      </c>
      <c r="G4851">
        <v>0</v>
      </c>
      <c r="H4851" t="s">
        <v>24</v>
      </c>
      <c r="I4851" t="s">
        <v>25</v>
      </c>
      <c r="J4851" t="s">
        <v>23</v>
      </c>
      <c r="K4851" t="s">
        <v>23</v>
      </c>
      <c r="L4851" t="s">
        <v>22</v>
      </c>
      <c r="M4851" t="s">
        <v>23</v>
      </c>
      <c r="N4851" t="s">
        <v>22</v>
      </c>
      <c r="O4851" t="s">
        <v>22</v>
      </c>
      <c r="P4851" t="s">
        <v>29</v>
      </c>
      <c r="Q4851">
        <v>1</v>
      </c>
      <c r="R4851" t="s">
        <v>27</v>
      </c>
      <c r="S4851">
        <v>51.35</v>
      </c>
      <c r="T4851">
        <v>2075.1</v>
      </c>
      <c r="U4851">
        <v>0</v>
      </c>
    </row>
    <row r="4852" spans="1:21" x14ac:dyDescent="0.25">
      <c r="A4852" t="s">
        <v>4884</v>
      </c>
      <c r="B4852">
        <v>0</v>
      </c>
      <c r="C4852">
        <v>0</v>
      </c>
      <c r="D4852">
        <v>0</v>
      </c>
      <c r="E4852">
        <v>0</v>
      </c>
      <c r="F4852">
        <v>54</v>
      </c>
      <c r="G4852">
        <v>1</v>
      </c>
      <c r="H4852" t="s">
        <v>23</v>
      </c>
      <c r="I4852" t="s">
        <v>35</v>
      </c>
      <c r="J4852" t="s">
        <v>22</v>
      </c>
      <c r="K4852" t="s">
        <v>22</v>
      </c>
      <c r="L4852" t="s">
        <v>23</v>
      </c>
      <c r="M4852" t="s">
        <v>23</v>
      </c>
      <c r="N4852" t="s">
        <v>22</v>
      </c>
      <c r="O4852" t="s">
        <v>22</v>
      </c>
      <c r="P4852" t="s">
        <v>29</v>
      </c>
      <c r="Q4852">
        <v>1</v>
      </c>
      <c r="R4852" t="s">
        <v>38</v>
      </c>
      <c r="S4852">
        <v>100.05</v>
      </c>
      <c r="T4852">
        <v>5299.65</v>
      </c>
      <c r="U4852">
        <v>0</v>
      </c>
    </row>
    <row r="4853" spans="1:21" x14ac:dyDescent="0.25">
      <c r="A4853" t="s">
        <v>4885</v>
      </c>
      <c r="B4853">
        <v>0</v>
      </c>
      <c r="C4853">
        <v>1</v>
      </c>
      <c r="D4853">
        <v>0</v>
      </c>
      <c r="E4853">
        <v>0</v>
      </c>
      <c r="F4853">
        <v>3</v>
      </c>
      <c r="G4853">
        <v>1</v>
      </c>
      <c r="H4853" t="s">
        <v>23</v>
      </c>
      <c r="I4853" t="s">
        <v>35</v>
      </c>
      <c r="J4853" t="s">
        <v>23</v>
      </c>
      <c r="K4853" t="s">
        <v>23</v>
      </c>
      <c r="L4853" t="s">
        <v>23</v>
      </c>
      <c r="M4853" t="s">
        <v>23</v>
      </c>
      <c r="N4853" t="s">
        <v>23</v>
      </c>
      <c r="O4853" t="s">
        <v>23</v>
      </c>
      <c r="P4853" t="s">
        <v>26</v>
      </c>
      <c r="Q4853">
        <v>1</v>
      </c>
      <c r="R4853" t="s">
        <v>27</v>
      </c>
      <c r="S4853">
        <v>70.400000000000006</v>
      </c>
      <c r="T4853">
        <v>204.7</v>
      </c>
      <c r="U4853">
        <v>1</v>
      </c>
    </row>
    <row r="4854" spans="1:21" x14ac:dyDescent="0.25">
      <c r="A4854" t="s">
        <v>4886</v>
      </c>
      <c r="B4854">
        <v>1</v>
      </c>
      <c r="C4854">
        <v>1</v>
      </c>
      <c r="D4854">
        <v>0</v>
      </c>
      <c r="E4854">
        <v>0</v>
      </c>
      <c r="F4854">
        <v>69</v>
      </c>
      <c r="G4854">
        <v>1</v>
      </c>
      <c r="H4854" t="s">
        <v>23</v>
      </c>
      <c r="I4854" t="s">
        <v>23</v>
      </c>
      <c r="J4854" t="s">
        <v>44</v>
      </c>
      <c r="K4854" t="s">
        <v>44</v>
      </c>
      <c r="L4854" t="s">
        <v>44</v>
      </c>
      <c r="M4854" t="s">
        <v>44</v>
      </c>
      <c r="N4854" t="s">
        <v>44</v>
      </c>
      <c r="O4854" t="s">
        <v>44</v>
      </c>
      <c r="P4854" t="s">
        <v>45</v>
      </c>
      <c r="Q4854">
        <v>0</v>
      </c>
      <c r="R4854" t="s">
        <v>38</v>
      </c>
      <c r="S4854">
        <v>20.3</v>
      </c>
      <c r="T4854">
        <v>1356.3</v>
      </c>
      <c r="U4854">
        <v>0</v>
      </c>
    </row>
    <row r="4855" spans="1:21" x14ac:dyDescent="0.25">
      <c r="A4855" t="s">
        <v>4887</v>
      </c>
      <c r="B4855">
        <v>0</v>
      </c>
      <c r="C4855">
        <v>0</v>
      </c>
      <c r="D4855">
        <v>0</v>
      </c>
      <c r="E4855">
        <v>0</v>
      </c>
      <c r="F4855">
        <v>53</v>
      </c>
      <c r="G4855">
        <v>1</v>
      </c>
      <c r="H4855" t="s">
        <v>23</v>
      </c>
      <c r="I4855" t="s">
        <v>35</v>
      </c>
      <c r="J4855" t="s">
        <v>23</v>
      </c>
      <c r="K4855" t="s">
        <v>22</v>
      </c>
      <c r="L4855" t="s">
        <v>22</v>
      </c>
      <c r="M4855" t="s">
        <v>22</v>
      </c>
      <c r="N4855" t="s">
        <v>23</v>
      </c>
      <c r="O4855" t="s">
        <v>22</v>
      </c>
      <c r="P4855" t="s">
        <v>29</v>
      </c>
      <c r="Q4855">
        <v>1</v>
      </c>
      <c r="R4855" t="s">
        <v>38</v>
      </c>
      <c r="S4855">
        <v>94.45</v>
      </c>
      <c r="T4855">
        <v>5042.75</v>
      </c>
      <c r="U4855">
        <v>0</v>
      </c>
    </row>
    <row r="4856" spans="1:21" x14ac:dyDescent="0.25">
      <c r="A4856" t="s">
        <v>4888</v>
      </c>
      <c r="B4856">
        <v>1</v>
      </c>
      <c r="C4856">
        <v>0</v>
      </c>
      <c r="D4856">
        <v>1</v>
      </c>
      <c r="E4856">
        <v>1</v>
      </c>
      <c r="F4856">
        <v>18</v>
      </c>
      <c r="G4856">
        <v>0</v>
      </c>
      <c r="H4856" t="s">
        <v>24</v>
      </c>
      <c r="I4856" t="s">
        <v>25</v>
      </c>
      <c r="J4856" t="s">
        <v>23</v>
      </c>
      <c r="K4856" t="s">
        <v>22</v>
      </c>
      <c r="L4856" t="s">
        <v>22</v>
      </c>
      <c r="M4856" t="s">
        <v>23</v>
      </c>
      <c r="N4856" t="s">
        <v>22</v>
      </c>
      <c r="O4856" t="s">
        <v>23</v>
      </c>
      <c r="P4856" t="s">
        <v>29</v>
      </c>
      <c r="Q4856">
        <v>0</v>
      </c>
      <c r="R4856" t="s">
        <v>38</v>
      </c>
      <c r="S4856">
        <v>46.4</v>
      </c>
      <c r="T4856">
        <v>812.4</v>
      </c>
      <c r="U4856">
        <v>0</v>
      </c>
    </row>
    <row r="4857" spans="1:21" x14ac:dyDescent="0.25">
      <c r="A4857" t="s">
        <v>4889</v>
      </c>
      <c r="B4857">
        <v>1</v>
      </c>
      <c r="C4857">
        <v>0</v>
      </c>
      <c r="D4857">
        <v>1</v>
      </c>
      <c r="E4857">
        <v>0</v>
      </c>
      <c r="F4857">
        <v>64</v>
      </c>
      <c r="G4857">
        <v>1</v>
      </c>
      <c r="H4857" t="s">
        <v>23</v>
      </c>
      <c r="I4857" t="s">
        <v>35</v>
      </c>
      <c r="J4857" t="s">
        <v>22</v>
      </c>
      <c r="K4857" t="s">
        <v>22</v>
      </c>
      <c r="L4857" t="s">
        <v>23</v>
      </c>
      <c r="M4857" t="s">
        <v>22</v>
      </c>
      <c r="N4857" t="s">
        <v>22</v>
      </c>
      <c r="O4857" t="s">
        <v>22</v>
      </c>
      <c r="P4857" t="s">
        <v>45</v>
      </c>
      <c r="Q4857">
        <v>1</v>
      </c>
      <c r="R4857" t="s">
        <v>38</v>
      </c>
      <c r="S4857">
        <v>104.05</v>
      </c>
      <c r="T4857">
        <v>6605.55</v>
      </c>
      <c r="U4857">
        <v>0</v>
      </c>
    </row>
    <row r="4858" spans="1:21" x14ac:dyDescent="0.25">
      <c r="A4858" t="s">
        <v>4890</v>
      </c>
      <c r="B4858">
        <v>0</v>
      </c>
      <c r="C4858">
        <v>0</v>
      </c>
      <c r="D4858">
        <v>1</v>
      </c>
      <c r="E4858">
        <v>1</v>
      </c>
      <c r="F4858">
        <v>31</v>
      </c>
      <c r="G4858">
        <v>1</v>
      </c>
      <c r="H4858" t="s">
        <v>22</v>
      </c>
      <c r="I4858" t="s">
        <v>35</v>
      </c>
      <c r="J4858" t="s">
        <v>23</v>
      </c>
      <c r="K4858" t="s">
        <v>22</v>
      </c>
      <c r="L4858" t="s">
        <v>23</v>
      </c>
      <c r="M4858" t="s">
        <v>23</v>
      </c>
      <c r="N4858" t="s">
        <v>23</v>
      </c>
      <c r="O4858" t="s">
        <v>22</v>
      </c>
      <c r="P4858" t="s">
        <v>26</v>
      </c>
      <c r="Q4858">
        <v>1</v>
      </c>
      <c r="R4858" t="s">
        <v>27</v>
      </c>
      <c r="S4858">
        <v>91.15</v>
      </c>
      <c r="T4858">
        <v>2995.45</v>
      </c>
      <c r="U4858">
        <v>1</v>
      </c>
    </row>
    <row r="4859" spans="1:21" x14ac:dyDescent="0.25">
      <c r="A4859" t="s">
        <v>4891</v>
      </c>
      <c r="B4859">
        <v>0</v>
      </c>
      <c r="C4859">
        <v>0</v>
      </c>
      <c r="D4859">
        <v>0</v>
      </c>
      <c r="E4859">
        <v>0</v>
      </c>
      <c r="F4859">
        <v>20</v>
      </c>
      <c r="G4859">
        <v>0</v>
      </c>
      <c r="H4859" t="s">
        <v>24</v>
      </c>
      <c r="I4859" t="s">
        <v>25</v>
      </c>
      <c r="J4859" t="s">
        <v>23</v>
      </c>
      <c r="K4859" t="s">
        <v>23</v>
      </c>
      <c r="L4859" t="s">
        <v>23</v>
      </c>
      <c r="M4859" t="s">
        <v>23</v>
      </c>
      <c r="N4859" t="s">
        <v>23</v>
      </c>
      <c r="O4859" t="s">
        <v>23</v>
      </c>
      <c r="P4859" t="s">
        <v>26</v>
      </c>
      <c r="Q4859">
        <v>0</v>
      </c>
      <c r="R4859" t="s">
        <v>38</v>
      </c>
      <c r="S4859">
        <v>24.9</v>
      </c>
      <c r="T4859">
        <v>505.95</v>
      </c>
      <c r="U4859">
        <v>0</v>
      </c>
    </row>
    <row r="4860" spans="1:21" x14ac:dyDescent="0.25">
      <c r="A4860" t="s">
        <v>4892</v>
      </c>
      <c r="B4860">
        <v>1</v>
      </c>
      <c r="C4860">
        <v>0</v>
      </c>
      <c r="D4860">
        <v>1</v>
      </c>
      <c r="E4860">
        <v>1</v>
      </c>
      <c r="F4860">
        <v>57</v>
      </c>
      <c r="G4860">
        <v>1</v>
      </c>
      <c r="H4860" t="s">
        <v>23</v>
      </c>
      <c r="I4860" t="s">
        <v>25</v>
      </c>
      <c r="J4860" t="s">
        <v>22</v>
      </c>
      <c r="K4860" t="s">
        <v>22</v>
      </c>
      <c r="L4860" t="s">
        <v>23</v>
      </c>
      <c r="M4860" t="s">
        <v>22</v>
      </c>
      <c r="N4860" t="s">
        <v>23</v>
      </c>
      <c r="O4860" t="s">
        <v>23</v>
      </c>
      <c r="P4860" t="s">
        <v>29</v>
      </c>
      <c r="Q4860">
        <v>0</v>
      </c>
      <c r="R4860" t="s">
        <v>30</v>
      </c>
      <c r="S4860">
        <v>59.6</v>
      </c>
      <c r="T4860">
        <v>3509.4</v>
      </c>
      <c r="U4860">
        <v>0</v>
      </c>
    </row>
    <row r="4861" spans="1:21" x14ac:dyDescent="0.25">
      <c r="A4861" t="s">
        <v>4893</v>
      </c>
      <c r="B4861">
        <v>1</v>
      </c>
      <c r="C4861">
        <v>1</v>
      </c>
      <c r="D4861">
        <v>1</v>
      </c>
      <c r="E4861">
        <v>0</v>
      </c>
      <c r="F4861">
        <v>63</v>
      </c>
      <c r="G4861">
        <v>1</v>
      </c>
      <c r="H4861" t="s">
        <v>22</v>
      </c>
      <c r="I4861" t="s">
        <v>35</v>
      </c>
      <c r="J4861" t="s">
        <v>22</v>
      </c>
      <c r="K4861" t="s">
        <v>22</v>
      </c>
      <c r="L4861" t="s">
        <v>22</v>
      </c>
      <c r="M4861" t="s">
        <v>23</v>
      </c>
      <c r="N4861" t="s">
        <v>22</v>
      </c>
      <c r="O4861" t="s">
        <v>22</v>
      </c>
      <c r="P4861" t="s">
        <v>45</v>
      </c>
      <c r="Q4861">
        <v>0</v>
      </c>
      <c r="R4861" t="s">
        <v>38</v>
      </c>
      <c r="S4861">
        <v>108.5</v>
      </c>
      <c r="T4861">
        <v>6991.9</v>
      </c>
      <c r="U4861">
        <v>0</v>
      </c>
    </row>
    <row r="4862" spans="1:21" x14ac:dyDescent="0.25">
      <c r="A4862" t="s">
        <v>4894</v>
      </c>
      <c r="B4862">
        <v>1</v>
      </c>
      <c r="C4862">
        <v>0</v>
      </c>
      <c r="D4862">
        <v>1</v>
      </c>
      <c r="E4862">
        <v>1</v>
      </c>
      <c r="F4862">
        <v>13</v>
      </c>
      <c r="G4862">
        <v>0</v>
      </c>
      <c r="H4862" t="s">
        <v>24</v>
      </c>
      <c r="I4862" t="s">
        <v>25</v>
      </c>
      <c r="J4862" t="s">
        <v>22</v>
      </c>
      <c r="K4862" t="s">
        <v>22</v>
      </c>
      <c r="L4862" t="s">
        <v>23</v>
      </c>
      <c r="M4862" t="s">
        <v>22</v>
      </c>
      <c r="N4862" t="s">
        <v>23</v>
      </c>
      <c r="O4862" t="s">
        <v>23</v>
      </c>
      <c r="P4862" t="s">
        <v>45</v>
      </c>
      <c r="Q4862">
        <v>0</v>
      </c>
      <c r="R4862" t="s">
        <v>30</v>
      </c>
      <c r="S4862">
        <v>40.549999999999997</v>
      </c>
      <c r="T4862">
        <v>590.35</v>
      </c>
      <c r="U4862">
        <v>0</v>
      </c>
    </row>
    <row r="4863" spans="1:21" x14ac:dyDescent="0.25">
      <c r="A4863" t="s">
        <v>4895</v>
      </c>
      <c r="B4863">
        <v>0</v>
      </c>
      <c r="C4863">
        <v>1</v>
      </c>
      <c r="D4863">
        <v>1</v>
      </c>
      <c r="E4863">
        <v>0</v>
      </c>
      <c r="F4863">
        <v>48</v>
      </c>
      <c r="G4863">
        <v>1</v>
      </c>
      <c r="H4863" t="s">
        <v>23</v>
      </c>
      <c r="I4863" t="s">
        <v>25</v>
      </c>
      <c r="J4863" t="s">
        <v>23</v>
      </c>
      <c r="K4863" t="s">
        <v>22</v>
      </c>
      <c r="L4863" t="s">
        <v>23</v>
      </c>
      <c r="M4863" t="s">
        <v>23</v>
      </c>
      <c r="N4863" t="s">
        <v>23</v>
      </c>
      <c r="O4863" t="s">
        <v>22</v>
      </c>
      <c r="P4863" t="s">
        <v>29</v>
      </c>
      <c r="Q4863">
        <v>1</v>
      </c>
      <c r="R4863" t="s">
        <v>33</v>
      </c>
      <c r="S4863">
        <v>58.95</v>
      </c>
      <c r="T4863">
        <v>2789.7</v>
      </c>
      <c r="U4863">
        <v>0</v>
      </c>
    </row>
    <row r="4864" spans="1:21" x14ac:dyDescent="0.25">
      <c r="A4864" t="s">
        <v>4896</v>
      </c>
      <c r="B4864">
        <v>0</v>
      </c>
      <c r="C4864">
        <v>0</v>
      </c>
      <c r="D4864">
        <v>0</v>
      </c>
      <c r="E4864">
        <v>0</v>
      </c>
      <c r="F4864">
        <v>2</v>
      </c>
      <c r="G4864">
        <v>1</v>
      </c>
      <c r="H4864" t="s">
        <v>23</v>
      </c>
      <c r="I4864" t="s">
        <v>35</v>
      </c>
      <c r="J4864" t="s">
        <v>23</v>
      </c>
      <c r="K4864" t="s">
        <v>23</v>
      </c>
      <c r="L4864" t="s">
        <v>23</v>
      </c>
      <c r="M4864" t="s">
        <v>23</v>
      </c>
      <c r="N4864" t="s">
        <v>23</v>
      </c>
      <c r="O4864" t="s">
        <v>23</v>
      </c>
      <c r="P4864" t="s">
        <v>26</v>
      </c>
      <c r="Q4864">
        <v>1</v>
      </c>
      <c r="R4864" t="s">
        <v>27</v>
      </c>
      <c r="S4864">
        <v>70.95</v>
      </c>
      <c r="T4864">
        <v>137.94999999999999</v>
      </c>
      <c r="U4864">
        <v>1</v>
      </c>
    </row>
    <row r="4865" spans="1:21" x14ac:dyDescent="0.25">
      <c r="A4865" t="s">
        <v>4897</v>
      </c>
      <c r="B4865">
        <v>1</v>
      </c>
      <c r="C4865">
        <v>0</v>
      </c>
      <c r="D4865">
        <v>1</v>
      </c>
      <c r="E4865">
        <v>1</v>
      </c>
      <c r="F4865">
        <v>57</v>
      </c>
      <c r="G4865">
        <v>1</v>
      </c>
      <c r="H4865" t="s">
        <v>23</v>
      </c>
      <c r="I4865" t="s">
        <v>23</v>
      </c>
      <c r="J4865" t="s">
        <v>44</v>
      </c>
      <c r="K4865" t="s">
        <v>44</v>
      </c>
      <c r="L4865" t="s">
        <v>44</v>
      </c>
      <c r="M4865" t="s">
        <v>44</v>
      </c>
      <c r="N4865" t="s">
        <v>44</v>
      </c>
      <c r="O4865" t="s">
        <v>44</v>
      </c>
      <c r="P4865" t="s">
        <v>45</v>
      </c>
      <c r="Q4865">
        <v>0</v>
      </c>
      <c r="R4865" t="s">
        <v>30</v>
      </c>
      <c r="S4865">
        <v>20.75</v>
      </c>
      <c r="T4865">
        <v>1123.1500000000001</v>
      </c>
      <c r="U4865">
        <v>0</v>
      </c>
    </row>
    <row r="4866" spans="1:21" x14ac:dyDescent="0.25">
      <c r="A4866" t="s">
        <v>4898</v>
      </c>
      <c r="B4866">
        <v>1</v>
      </c>
      <c r="C4866">
        <v>0</v>
      </c>
      <c r="D4866">
        <v>1</v>
      </c>
      <c r="E4866">
        <v>0</v>
      </c>
      <c r="F4866">
        <v>71</v>
      </c>
      <c r="G4866">
        <v>1</v>
      </c>
      <c r="H4866" t="s">
        <v>22</v>
      </c>
      <c r="I4866" t="s">
        <v>35</v>
      </c>
      <c r="J4866" t="s">
        <v>23</v>
      </c>
      <c r="K4866" t="s">
        <v>22</v>
      </c>
      <c r="L4866" t="s">
        <v>22</v>
      </c>
      <c r="M4866" t="s">
        <v>22</v>
      </c>
      <c r="N4866" t="s">
        <v>22</v>
      </c>
      <c r="O4866" t="s">
        <v>22</v>
      </c>
      <c r="P4866" t="s">
        <v>29</v>
      </c>
      <c r="Q4866">
        <v>1</v>
      </c>
      <c r="R4866" t="s">
        <v>33</v>
      </c>
      <c r="S4866">
        <v>113.15</v>
      </c>
      <c r="T4866">
        <v>7953.25</v>
      </c>
      <c r="U4866">
        <v>0</v>
      </c>
    </row>
    <row r="4867" spans="1:21" x14ac:dyDescent="0.25">
      <c r="A4867" t="s">
        <v>4899</v>
      </c>
      <c r="B4867">
        <v>0</v>
      </c>
      <c r="C4867">
        <v>0</v>
      </c>
      <c r="D4867">
        <v>1</v>
      </c>
      <c r="E4867">
        <v>1</v>
      </c>
      <c r="F4867">
        <v>7</v>
      </c>
      <c r="G4867">
        <v>1</v>
      </c>
      <c r="H4867" t="s">
        <v>22</v>
      </c>
      <c r="I4867" t="s">
        <v>25</v>
      </c>
      <c r="J4867" t="s">
        <v>23</v>
      </c>
      <c r="K4867" t="s">
        <v>23</v>
      </c>
      <c r="L4867" t="s">
        <v>23</v>
      </c>
      <c r="M4867" t="s">
        <v>23</v>
      </c>
      <c r="N4867" t="s">
        <v>23</v>
      </c>
      <c r="O4867" t="s">
        <v>23</v>
      </c>
      <c r="P4867" t="s">
        <v>26</v>
      </c>
      <c r="Q4867">
        <v>0</v>
      </c>
      <c r="R4867" t="s">
        <v>27</v>
      </c>
      <c r="S4867">
        <v>48.8</v>
      </c>
      <c r="T4867">
        <v>349.8</v>
      </c>
      <c r="U4867">
        <v>0</v>
      </c>
    </row>
    <row r="4868" spans="1:21" x14ac:dyDescent="0.25">
      <c r="A4868" t="s">
        <v>4900</v>
      </c>
      <c r="B4868">
        <v>0</v>
      </c>
      <c r="C4868">
        <v>0</v>
      </c>
      <c r="D4868">
        <v>0</v>
      </c>
      <c r="E4868">
        <v>0</v>
      </c>
      <c r="F4868">
        <v>16</v>
      </c>
      <c r="G4868">
        <v>1</v>
      </c>
      <c r="H4868" t="s">
        <v>22</v>
      </c>
      <c r="I4868" t="s">
        <v>25</v>
      </c>
      <c r="J4868" t="s">
        <v>23</v>
      </c>
      <c r="K4868" t="s">
        <v>23</v>
      </c>
      <c r="L4868" t="s">
        <v>23</v>
      </c>
      <c r="M4868" t="s">
        <v>23</v>
      </c>
      <c r="N4868" t="s">
        <v>23</v>
      </c>
      <c r="O4868" t="s">
        <v>22</v>
      </c>
      <c r="P4868" t="s">
        <v>26</v>
      </c>
      <c r="Q4868">
        <v>1</v>
      </c>
      <c r="R4868" t="s">
        <v>33</v>
      </c>
      <c r="S4868">
        <v>63.05</v>
      </c>
      <c r="T4868">
        <v>1067.05</v>
      </c>
      <c r="U4868">
        <v>0</v>
      </c>
    </row>
    <row r="4869" spans="1:21" x14ac:dyDescent="0.25">
      <c r="A4869" t="s">
        <v>4901</v>
      </c>
      <c r="B4869">
        <v>1</v>
      </c>
      <c r="C4869">
        <v>0</v>
      </c>
      <c r="D4869">
        <v>1</v>
      </c>
      <c r="E4869">
        <v>0</v>
      </c>
      <c r="F4869">
        <v>34</v>
      </c>
      <c r="G4869">
        <v>1</v>
      </c>
      <c r="H4869" t="s">
        <v>22</v>
      </c>
      <c r="I4869" t="s">
        <v>35</v>
      </c>
      <c r="J4869" t="s">
        <v>23</v>
      </c>
      <c r="K4869" t="s">
        <v>23</v>
      </c>
      <c r="L4869" t="s">
        <v>22</v>
      </c>
      <c r="M4869" t="s">
        <v>23</v>
      </c>
      <c r="N4869" t="s">
        <v>22</v>
      </c>
      <c r="O4869" t="s">
        <v>22</v>
      </c>
      <c r="P4869" t="s">
        <v>26</v>
      </c>
      <c r="Q4869">
        <v>0</v>
      </c>
      <c r="R4869" t="s">
        <v>27</v>
      </c>
      <c r="S4869">
        <v>100.85</v>
      </c>
      <c r="T4869">
        <v>3527.3</v>
      </c>
      <c r="U4869">
        <v>0</v>
      </c>
    </row>
    <row r="4870" spans="1:21" x14ac:dyDescent="0.25">
      <c r="A4870" t="s">
        <v>4902</v>
      </c>
      <c r="B4870">
        <v>0</v>
      </c>
      <c r="C4870">
        <v>0</v>
      </c>
      <c r="D4870">
        <v>1</v>
      </c>
      <c r="E4870">
        <v>0</v>
      </c>
      <c r="F4870">
        <v>37</v>
      </c>
      <c r="G4870">
        <v>1</v>
      </c>
      <c r="H4870" t="s">
        <v>22</v>
      </c>
      <c r="I4870" t="s">
        <v>35</v>
      </c>
      <c r="J4870" t="s">
        <v>23</v>
      </c>
      <c r="K4870" t="s">
        <v>23</v>
      </c>
      <c r="L4870" t="s">
        <v>22</v>
      </c>
      <c r="M4870" t="s">
        <v>23</v>
      </c>
      <c r="N4870" t="s">
        <v>22</v>
      </c>
      <c r="O4870" t="s">
        <v>22</v>
      </c>
      <c r="P4870" t="s">
        <v>26</v>
      </c>
      <c r="Q4870">
        <v>1</v>
      </c>
      <c r="R4870" t="s">
        <v>27</v>
      </c>
      <c r="S4870">
        <v>99.5</v>
      </c>
      <c r="T4870">
        <v>3762</v>
      </c>
      <c r="U4870">
        <v>1</v>
      </c>
    </row>
    <row r="4871" spans="1:21" x14ac:dyDescent="0.25">
      <c r="A4871" t="s">
        <v>4903</v>
      </c>
      <c r="B4871">
        <v>1</v>
      </c>
      <c r="C4871">
        <v>0</v>
      </c>
      <c r="D4871">
        <v>0</v>
      </c>
      <c r="E4871">
        <v>0</v>
      </c>
      <c r="F4871">
        <v>16</v>
      </c>
      <c r="G4871">
        <v>1</v>
      </c>
      <c r="H4871" t="s">
        <v>22</v>
      </c>
      <c r="I4871" t="s">
        <v>35</v>
      </c>
      <c r="J4871" t="s">
        <v>23</v>
      </c>
      <c r="K4871" t="s">
        <v>22</v>
      </c>
      <c r="L4871" t="s">
        <v>23</v>
      </c>
      <c r="M4871" t="s">
        <v>23</v>
      </c>
      <c r="N4871" t="s">
        <v>23</v>
      </c>
      <c r="O4871" t="s">
        <v>23</v>
      </c>
      <c r="P4871" t="s">
        <v>26</v>
      </c>
      <c r="Q4871">
        <v>1</v>
      </c>
      <c r="R4871" t="s">
        <v>30</v>
      </c>
      <c r="S4871">
        <v>80.55</v>
      </c>
      <c r="T4871">
        <v>1248.9000000000001</v>
      </c>
      <c r="U4871">
        <v>0</v>
      </c>
    </row>
    <row r="4872" spans="1:21" x14ac:dyDescent="0.25">
      <c r="A4872" t="s">
        <v>4904</v>
      </c>
      <c r="B4872">
        <v>1</v>
      </c>
      <c r="C4872">
        <v>0</v>
      </c>
      <c r="D4872">
        <v>0</v>
      </c>
      <c r="E4872">
        <v>1</v>
      </c>
      <c r="F4872">
        <v>48</v>
      </c>
      <c r="G4872">
        <v>1</v>
      </c>
      <c r="H4872" t="s">
        <v>22</v>
      </c>
      <c r="I4872" t="s">
        <v>25</v>
      </c>
      <c r="J4872" t="s">
        <v>22</v>
      </c>
      <c r="K4872" t="s">
        <v>22</v>
      </c>
      <c r="L4872" t="s">
        <v>22</v>
      </c>
      <c r="M4872" t="s">
        <v>23</v>
      </c>
      <c r="N4872" t="s">
        <v>23</v>
      </c>
      <c r="O4872" t="s">
        <v>23</v>
      </c>
      <c r="P4872" t="s">
        <v>29</v>
      </c>
      <c r="Q4872">
        <v>1</v>
      </c>
      <c r="R4872" t="s">
        <v>33</v>
      </c>
      <c r="S4872">
        <v>64.400000000000006</v>
      </c>
      <c r="T4872">
        <v>3035.35</v>
      </c>
      <c r="U4872">
        <v>0</v>
      </c>
    </row>
    <row r="4873" spans="1:21" x14ac:dyDescent="0.25">
      <c r="A4873" t="s">
        <v>4905</v>
      </c>
      <c r="B4873">
        <v>1</v>
      </c>
      <c r="C4873">
        <v>0</v>
      </c>
      <c r="D4873">
        <v>1</v>
      </c>
      <c r="E4873">
        <v>1</v>
      </c>
      <c r="F4873">
        <v>58</v>
      </c>
      <c r="G4873">
        <v>1</v>
      </c>
      <c r="H4873" t="s">
        <v>23</v>
      </c>
      <c r="I4873" t="s">
        <v>25</v>
      </c>
      <c r="J4873" t="s">
        <v>23</v>
      </c>
      <c r="K4873" t="s">
        <v>22</v>
      </c>
      <c r="L4873" t="s">
        <v>23</v>
      </c>
      <c r="M4873" t="s">
        <v>22</v>
      </c>
      <c r="N4873" t="s">
        <v>22</v>
      </c>
      <c r="O4873" t="s">
        <v>22</v>
      </c>
      <c r="P4873" t="s">
        <v>29</v>
      </c>
      <c r="Q4873">
        <v>1</v>
      </c>
      <c r="R4873" t="s">
        <v>38</v>
      </c>
      <c r="S4873">
        <v>75.2</v>
      </c>
      <c r="T4873">
        <v>4300.8</v>
      </c>
      <c r="U4873">
        <v>0</v>
      </c>
    </row>
    <row r="4874" spans="1:21" x14ac:dyDescent="0.25">
      <c r="A4874" t="s">
        <v>4906</v>
      </c>
      <c r="B4874">
        <v>0</v>
      </c>
      <c r="C4874">
        <v>0</v>
      </c>
      <c r="D4874">
        <v>1</v>
      </c>
      <c r="E4874">
        <v>0</v>
      </c>
      <c r="F4874">
        <v>72</v>
      </c>
      <c r="G4874">
        <v>1</v>
      </c>
      <c r="H4874" t="s">
        <v>22</v>
      </c>
      <c r="I4874" t="s">
        <v>25</v>
      </c>
      <c r="J4874" t="s">
        <v>22</v>
      </c>
      <c r="K4874" t="s">
        <v>23</v>
      </c>
      <c r="L4874" t="s">
        <v>22</v>
      </c>
      <c r="M4874" t="s">
        <v>22</v>
      </c>
      <c r="N4874" t="s">
        <v>22</v>
      </c>
      <c r="O4874" t="s">
        <v>22</v>
      </c>
      <c r="P4874" t="s">
        <v>45</v>
      </c>
      <c r="Q4874">
        <v>1</v>
      </c>
      <c r="R4874" t="s">
        <v>33</v>
      </c>
      <c r="S4874">
        <v>84.9</v>
      </c>
      <c r="T4874">
        <v>6065.3</v>
      </c>
      <c r="U4874">
        <v>0</v>
      </c>
    </row>
    <row r="4875" spans="1:21" x14ac:dyDescent="0.25">
      <c r="A4875" t="s">
        <v>4907</v>
      </c>
      <c r="B4875">
        <v>0</v>
      </c>
      <c r="C4875">
        <v>0</v>
      </c>
      <c r="D4875">
        <v>0</v>
      </c>
      <c r="E4875">
        <v>0</v>
      </c>
      <c r="F4875">
        <v>7</v>
      </c>
      <c r="G4875">
        <v>1</v>
      </c>
      <c r="H4875" t="s">
        <v>23</v>
      </c>
      <c r="I4875" t="s">
        <v>23</v>
      </c>
      <c r="J4875" t="s">
        <v>44</v>
      </c>
      <c r="K4875" t="s">
        <v>44</v>
      </c>
      <c r="L4875" t="s">
        <v>44</v>
      </c>
      <c r="M4875" t="s">
        <v>44</v>
      </c>
      <c r="N4875" t="s">
        <v>44</v>
      </c>
      <c r="O4875" t="s">
        <v>44</v>
      </c>
      <c r="P4875" t="s">
        <v>26</v>
      </c>
      <c r="Q4875">
        <v>0</v>
      </c>
      <c r="R4875" t="s">
        <v>30</v>
      </c>
      <c r="S4875">
        <v>19.3</v>
      </c>
      <c r="T4875">
        <v>144.94999999999999</v>
      </c>
      <c r="U4875">
        <v>0</v>
      </c>
    </row>
    <row r="4876" spans="1:21" x14ac:dyDescent="0.25">
      <c r="A4876" t="s">
        <v>4908</v>
      </c>
      <c r="B4876">
        <v>0</v>
      </c>
      <c r="C4876">
        <v>0</v>
      </c>
      <c r="D4876">
        <v>0</v>
      </c>
      <c r="E4876">
        <v>0</v>
      </c>
      <c r="F4876">
        <v>38</v>
      </c>
      <c r="G4876">
        <v>1</v>
      </c>
      <c r="H4876" t="s">
        <v>23</v>
      </c>
      <c r="I4876" t="s">
        <v>35</v>
      </c>
      <c r="J4876" t="s">
        <v>22</v>
      </c>
      <c r="K4876" t="s">
        <v>22</v>
      </c>
      <c r="L4876" t="s">
        <v>22</v>
      </c>
      <c r="M4876" t="s">
        <v>23</v>
      </c>
      <c r="N4876" t="s">
        <v>23</v>
      </c>
      <c r="O4876" t="s">
        <v>23</v>
      </c>
      <c r="P4876" t="s">
        <v>26</v>
      </c>
      <c r="Q4876">
        <v>1</v>
      </c>
      <c r="R4876" t="s">
        <v>38</v>
      </c>
      <c r="S4876">
        <v>83.9</v>
      </c>
      <c r="T4876">
        <v>3233.6</v>
      </c>
      <c r="U4876">
        <v>1</v>
      </c>
    </row>
    <row r="4877" spans="1:21" x14ac:dyDescent="0.25">
      <c r="A4877" t="s">
        <v>4909</v>
      </c>
      <c r="B4877">
        <v>0</v>
      </c>
      <c r="C4877">
        <v>1</v>
      </c>
      <c r="D4877">
        <v>1</v>
      </c>
      <c r="E4877">
        <v>0</v>
      </c>
      <c r="F4877">
        <v>48</v>
      </c>
      <c r="G4877">
        <v>1</v>
      </c>
      <c r="H4877" t="s">
        <v>22</v>
      </c>
      <c r="I4877" t="s">
        <v>35</v>
      </c>
      <c r="J4877" t="s">
        <v>22</v>
      </c>
      <c r="K4877" t="s">
        <v>22</v>
      </c>
      <c r="L4877" t="s">
        <v>22</v>
      </c>
      <c r="M4877" t="s">
        <v>22</v>
      </c>
      <c r="N4877" t="s">
        <v>22</v>
      </c>
      <c r="O4877" t="s">
        <v>22</v>
      </c>
      <c r="P4877" t="s">
        <v>26</v>
      </c>
      <c r="Q4877">
        <v>0</v>
      </c>
      <c r="R4877" t="s">
        <v>27</v>
      </c>
      <c r="S4877">
        <v>117.45</v>
      </c>
      <c r="T4877">
        <v>5438.9</v>
      </c>
      <c r="U4877">
        <v>1</v>
      </c>
    </row>
    <row r="4878" spans="1:21" x14ac:dyDescent="0.25">
      <c r="A4878" t="s">
        <v>4910</v>
      </c>
      <c r="B4878">
        <v>1</v>
      </c>
      <c r="C4878">
        <v>0</v>
      </c>
      <c r="D4878">
        <v>0</v>
      </c>
      <c r="E4878">
        <v>0</v>
      </c>
      <c r="F4878">
        <v>10</v>
      </c>
      <c r="G4878">
        <v>1</v>
      </c>
      <c r="H4878" t="s">
        <v>23</v>
      </c>
      <c r="I4878" t="s">
        <v>35</v>
      </c>
      <c r="J4878" t="s">
        <v>22</v>
      </c>
      <c r="K4878" t="s">
        <v>22</v>
      </c>
      <c r="L4878" t="s">
        <v>22</v>
      </c>
      <c r="M4878" t="s">
        <v>23</v>
      </c>
      <c r="N4878" t="s">
        <v>22</v>
      </c>
      <c r="O4878" t="s">
        <v>22</v>
      </c>
      <c r="P4878" t="s">
        <v>26</v>
      </c>
      <c r="Q4878">
        <v>1</v>
      </c>
      <c r="R4878" t="s">
        <v>27</v>
      </c>
      <c r="S4878">
        <v>104.4</v>
      </c>
      <c r="T4878">
        <v>1081.45</v>
      </c>
      <c r="U4878">
        <v>1</v>
      </c>
    </row>
    <row r="4879" spans="1:21" x14ac:dyDescent="0.25">
      <c r="A4879" t="s">
        <v>4911</v>
      </c>
      <c r="B4879">
        <v>0</v>
      </c>
      <c r="C4879">
        <v>0</v>
      </c>
      <c r="D4879">
        <v>0</v>
      </c>
      <c r="E4879">
        <v>0</v>
      </c>
      <c r="F4879">
        <v>30</v>
      </c>
      <c r="G4879">
        <v>1</v>
      </c>
      <c r="H4879" t="s">
        <v>23</v>
      </c>
      <c r="I4879" t="s">
        <v>25</v>
      </c>
      <c r="J4879" t="s">
        <v>22</v>
      </c>
      <c r="K4879" t="s">
        <v>22</v>
      </c>
      <c r="L4879" t="s">
        <v>22</v>
      </c>
      <c r="M4879" t="s">
        <v>22</v>
      </c>
      <c r="N4879" t="s">
        <v>22</v>
      </c>
      <c r="O4879" t="s">
        <v>23</v>
      </c>
      <c r="P4879" t="s">
        <v>29</v>
      </c>
      <c r="Q4879">
        <v>0</v>
      </c>
      <c r="R4879" t="s">
        <v>38</v>
      </c>
      <c r="S4879">
        <v>74.650000000000006</v>
      </c>
      <c r="T4879">
        <v>2308.6</v>
      </c>
      <c r="U4879">
        <v>0</v>
      </c>
    </row>
    <row r="4880" spans="1:21" x14ac:dyDescent="0.25">
      <c r="A4880" t="s">
        <v>4912</v>
      </c>
      <c r="B4880">
        <v>1</v>
      </c>
      <c r="C4880">
        <v>0</v>
      </c>
      <c r="D4880">
        <v>1</v>
      </c>
      <c r="E4880">
        <v>0</v>
      </c>
      <c r="F4880">
        <v>31</v>
      </c>
      <c r="G4880">
        <v>1</v>
      </c>
      <c r="H4880" t="s">
        <v>22</v>
      </c>
      <c r="I4880" t="s">
        <v>25</v>
      </c>
      <c r="J4880" t="s">
        <v>23</v>
      </c>
      <c r="K4880" t="s">
        <v>23</v>
      </c>
      <c r="L4880" t="s">
        <v>23</v>
      </c>
      <c r="M4880" t="s">
        <v>23</v>
      </c>
      <c r="N4880" t="s">
        <v>22</v>
      </c>
      <c r="O4880" t="s">
        <v>23</v>
      </c>
      <c r="P4880" t="s">
        <v>26</v>
      </c>
      <c r="Q4880">
        <v>1</v>
      </c>
      <c r="R4880" t="s">
        <v>38</v>
      </c>
      <c r="S4880">
        <v>59.05</v>
      </c>
      <c r="T4880">
        <v>1882.8</v>
      </c>
      <c r="U4880">
        <v>0</v>
      </c>
    </row>
    <row r="4881" spans="1:21" x14ac:dyDescent="0.25">
      <c r="A4881" t="s">
        <v>4913</v>
      </c>
      <c r="B4881">
        <v>0</v>
      </c>
      <c r="C4881">
        <v>1</v>
      </c>
      <c r="D4881">
        <v>0</v>
      </c>
      <c r="E4881">
        <v>0</v>
      </c>
      <c r="F4881">
        <v>46</v>
      </c>
      <c r="G4881">
        <v>1</v>
      </c>
      <c r="H4881" t="s">
        <v>22</v>
      </c>
      <c r="I4881" t="s">
        <v>25</v>
      </c>
      <c r="J4881" t="s">
        <v>23</v>
      </c>
      <c r="K4881" t="s">
        <v>23</v>
      </c>
      <c r="L4881" t="s">
        <v>22</v>
      </c>
      <c r="M4881" t="s">
        <v>22</v>
      </c>
      <c r="N4881" t="s">
        <v>23</v>
      </c>
      <c r="O4881" t="s">
        <v>22</v>
      </c>
      <c r="P4881" t="s">
        <v>29</v>
      </c>
      <c r="Q4881">
        <v>1</v>
      </c>
      <c r="R4881" t="s">
        <v>38</v>
      </c>
      <c r="S4881">
        <v>69.099999999999994</v>
      </c>
      <c r="T4881">
        <v>3255.35</v>
      </c>
      <c r="U4881">
        <v>0</v>
      </c>
    </row>
    <row r="4882" spans="1:21" x14ac:dyDescent="0.25">
      <c r="A4882" t="s">
        <v>4914</v>
      </c>
      <c r="B4882">
        <v>1</v>
      </c>
      <c r="C4882">
        <v>0</v>
      </c>
      <c r="D4882">
        <v>1</v>
      </c>
      <c r="E4882">
        <v>0</v>
      </c>
      <c r="F4882">
        <v>50</v>
      </c>
      <c r="G4882">
        <v>1</v>
      </c>
      <c r="H4882" t="s">
        <v>23</v>
      </c>
      <c r="I4882" t="s">
        <v>23</v>
      </c>
      <c r="J4882" t="s">
        <v>44</v>
      </c>
      <c r="K4882" t="s">
        <v>44</v>
      </c>
      <c r="L4882" t="s">
        <v>44</v>
      </c>
      <c r="M4882" t="s">
        <v>44</v>
      </c>
      <c r="N4882" t="s">
        <v>44</v>
      </c>
      <c r="O4882" t="s">
        <v>44</v>
      </c>
      <c r="P4882" t="s">
        <v>45</v>
      </c>
      <c r="Q4882">
        <v>0</v>
      </c>
      <c r="R4882" t="s">
        <v>30</v>
      </c>
      <c r="S4882">
        <v>20.55</v>
      </c>
      <c r="T4882">
        <v>1067.6500000000001</v>
      </c>
      <c r="U4882">
        <v>0</v>
      </c>
    </row>
    <row r="4883" spans="1:21" x14ac:dyDescent="0.25">
      <c r="A4883" t="s">
        <v>4915</v>
      </c>
      <c r="B4883">
        <v>1</v>
      </c>
      <c r="C4883">
        <v>0</v>
      </c>
      <c r="D4883">
        <v>1</v>
      </c>
      <c r="E4883">
        <v>0</v>
      </c>
      <c r="F4883">
        <v>28</v>
      </c>
      <c r="G4883">
        <v>1</v>
      </c>
      <c r="H4883" t="s">
        <v>23</v>
      </c>
      <c r="I4883" t="s">
        <v>35</v>
      </c>
      <c r="J4883" t="s">
        <v>23</v>
      </c>
      <c r="K4883" t="s">
        <v>23</v>
      </c>
      <c r="L4883" t="s">
        <v>23</v>
      </c>
      <c r="M4883" t="s">
        <v>22</v>
      </c>
      <c r="N4883" t="s">
        <v>23</v>
      </c>
      <c r="O4883" t="s">
        <v>23</v>
      </c>
      <c r="P4883" t="s">
        <v>26</v>
      </c>
      <c r="Q4883">
        <v>0</v>
      </c>
      <c r="R4883" t="s">
        <v>33</v>
      </c>
      <c r="S4883">
        <v>76.55</v>
      </c>
      <c r="T4883">
        <v>2065.4</v>
      </c>
      <c r="U4883">
        <v>0</v>
      </c>
    </row>
    <row r="4884" spans="1:21" x14ac:dyDescent="0.25">
      <c r="A4884" t="s">
        <v>4916</v>
      </c>
      <c r="B4884">
        <v>0</v>
      </c>
      <c r="C4884">
        <v>0</v>
      </c>
      <c r="D4884">
        <v>0</v>
      </c>
      <c r="E4884">
        <v>0</v>
      </c>
      <c r="F4884">
        <v>66</v>
      </c>
      <c r="G4884">
        <v>0</v>
      </c>
      <c r="H4884" t="s">
        <v>24</v>
      </c>
      <c r="I4884" t="s">
        <v>25</v>
      </c>
      <c r="J4884" t="s">
        <v>22</v>
      </c>
      <c r="K4884" t="s">
        <v>22</v>
      </c>
      <c r="L4884" t="s">
        <v>22</v>
      </c>
      <c r="M4884" t="s">
        <v>22</v>
      </c>
      <c r="N4884" t="s">
        <v>22</v>
      </c>
      <c r="O4884" t="s">
        <v>22</v>
      </c>
      <c r="P4884" t="s">
        <v>45</v>
      </c>
      <c r="Q4884">
        <v>1</v>
      </c>
      <c r="R4884" t="s">
        <v>33</v>
      </c>
      <c r="S4884">
        <v>62.5</v>
      </c>
      <c r="T4884">
        <v>4136.3999999999996</v>
      </c>
      <c r="U4884">
        <v>0</v>
      </c>
    </row>
    <row r="4885" spans="1:21" x14ac:dyDescent="0.25">
      <c r="A4885" t="s">
        <v>4917</v>
      </c>
      <c r="B4885">
        <v>1</v>
      </c>
      <c r="C4885">
        <v>1</v>
      </c>
      <c r="D4885">
        <v>0</v>
      </c>
      <c r="E4885">
        <v>0</v>
      </c>
      <c r="F4885">
        <v>8</v>
      </c>
      <c r="G4885">
        <v>0</v>
      </c>
      <c r="H4885" t="s">
        <v>24</v>
      </c>
      <c r="I4885" t="s">
        <v>25</v>
      </c>
      <c r="J4885" t="s">
        <v>23</v>
      </c>
      <c r="K4885" t="s">
        <v>23</v>
      </c>
      <c r="L4885" t="s">
        <v>22</v>
      </c>
      <c r="M4885" t="s">
        <v>23</v>
      </c>
      <c r="N4885" t="s">
        <v>23</v>
      </c>
      <c r="O4885" t="s">
        <v>23</v>
      </c>
      <c r="P4885" t="s">
        <v>26</v>
      </c>
      <c r="Q4885">
        <v>1</v>
      </c>
      <c r="R4885" t="s">
        <v>27</v>
      </c>
      <c r="S4885">
        <v>29.4</v>
      </c>
      <c r="T4885">
        <v>221.9</v>
      </c>
      <c r="U4885">
        <v>1</v>
      </c>
    </row>
    <row r="4886" spans="1:21" x14ac:dyDescent="0.25">
      <c r="A4886" t="s">
        <v>4918</v>
      </c>
      <c r="B4886">
        <v>0</v>
      </c>
      <c r="C4886">
        <v>0</v>
      </c>
      <c r="D4886">
        <v>1</v>
      </c>
      <c r="E4886">
        <v>1</v>
      </c>
      <c r="F4886">
        <v>41</v>
      </c>
      <c r="G4886">
        <v>1</v>
      </c>
      <c r="H4886" t="s">
        <v>23</v>
      </c>
      <c r="I4886" t="s">
        <v>35</v>
      </c>
      <c r="J4886" t="s">
        <v>23</v>
      </c>
      <c r="K4886" t="s">
        <v>23</v>
      </c>
      <c r="L4886" t="s">
        <v>22</v>
      </c>
      <c r="M4886" t="s">
        <v>23</v>
      </c>
      <c r="N4886" t="s">
        <v>22</v>
      </c>
      <c r="O4886" t="s">
        <v>22</v>
      </c>
      <c r="P4886" t="s">
        <v>26</v>
      </c>
      <c r="Q4886">
        <v>1</v>
      </c>
      <c r="R4886" t="s">
        <v>33</v>
      </c>
      <c r="S4886">
        <v>94.9</v>
      </c>
      <c r="T4886">
        <v>3848</v>
      </c>
      <c r="U4886">
        <v>0</v>
      </c>
    </row>
    <row r="4887" spans="1:21" x14ac:dyDescent="0.25">
      <c r="A4887" t="s">
        <v>4919</v>
      </c>
      <c r="B4887">
        <v>1</v>
      </c>
      <c r="C4887">
        <v>1</v>
      </c>
      <c r="D4887">
        <v>1</v>
      </c>
      <c r="E4887">
        <v>0</v>
      </c>
      <c r="F4887">
        <v>72</v>
      </c>
      <c r="G4887">
        <v>1</v>
      </c>
      <c r="H4887" t="s">
        <v>22</v>
      </c>
      <c r="I4887" t="s">
        <v>35</v>
      </c>
      <c r="J4887" t="s">
        <v>23</v>
      </c>
      <c r="K4887" t="s">
        <v>22</v>
      </c>
      <c r="L4887" t="s">
        <v>22</v>
      </c>
      <c r="M4887" t="s">
        <v>22</v>
      </c>
      <c r="N4887" t="s">
        <v>22</v>
      </c>
      <c r="O4887" t="s">
        <v>22</v>
      </c>
      <c r="P4887" t="s">
        <v>45</v>
      </c>
      <c r="Q4887">
        <v>1</v>
      </c>
      <c r="R4887" t="s">
        <v>33</v>
      </c>
      <c r="S4887">
        <v>111.65</v>
      </c>
      <c r="T4887">
        <v>8022.85</v>
      </c>
      <c r="U4887">
        <v>0</v>
      </c>
    </row>
    <row r="4888" spans="1:21" x14ac:dyDescent="0.25">
      <c r="A4888" t="s">
        <v>4920</v>
      </c>
      <c r="B4888">
        <v>0</v>
      </c>
      <c r="C4888">
        <v>0</v>
      </c>
      <c r="D4888">
        <v>0</v>
      </c>
      <c r="E4888">
        <v>0</v>
      </c>
      <c r="F4888">
        <v>7</v>
      </c>
      <c r="G4888">
        <v>1</v>
      </c>
      <c r="H4888" t="s">
        <v>23</v>
      </c>
      <c r="I4888" t="s">
        <v>23</v>
      </c>
      <c r="J4888" t="s">
        <v>44</v>
      </c>
      <c r="K4888" t="s">
        <v>44</v>
      </c>
      <c r="L4888" t="s">
        <v>44</v>
      </c>
      <c r="M4888" t="s">
        <v>44</v>
      </c>
      <c r="N4888" t="s">
        <v>44</v>
      </c>
      <c r="O4888" t="s">
        <v>44</v>
      </c>
      <c r="P4888" t="s">
        <v>29</v>
      </c>
      <c r="Q4888">
        <v>0</v>
      </c>
      <c r="R4888" t="s">
        <v>30</v>
      </c>
      <c r="S4888">
        <v>19.899999999999999</v>
      </c>
      <c r="T4888">
        <v>173.15</v>
      </c>
      <c r="U4888">
        <v>0</v>
      </c>
    </row>
    <row r="4889" spans="1:21" x14ac:dyDescent="0.25">
      <c r="A4889" t="s">
        <v>4921</v>
      </c>
      <c r="B4889">
        <v>0</v>
      </c>
      <c r="C4889">
        <v>0</v>
      </c>
      <c r="D4889">
        <v>1</v>
      </c>
      <c r="E4889">
        <v>1</v>
      </c>
      <c r="F4889">
        <v>38</v>
      </c>
      <c r="G4889">
        <v>1</v>
      </c>
      <c r="H4889" t="s">
        <v>23</v>
      </c>
      <c r="I4889" t="s">
        <v>23</v>
      </c>
      <c r="J4889" t="s">
        <v>44</v>
      </c>
      <c r="K4889" t="s">
        <v>44</v>
      </c>
      <c r="L4889" t="s">
        <v>44</v>
      </c>
      <c r="M4889" t="s">
        <v>44</v>
      </c>
      <c r="N4889" t="s">
        <v>44</v>
      </c>
      <c r="O4889" t="s">
        <v>44</v>
      </c>
      <c r="P4889" t="s">
        <v>26</v>
      </c>
      <c r="Q4889">
        <v>0</v>
      </c>
      <c r="R4889" t="s">
        <v>30</v>
      </c>
      <c r="S4889">
        <v>20.45</v>
      </c>
      <c r="T4889">
        <v>781.25</v>
      </c>
      <c r="U4889">
        <v>0</v>
      </c>
    </row>
    <row r="4890" spans="1:21" x14ac:dyDescent="0.25">
      <c r="A4890" t="s">
        <v>4922</v>
      </c>
      <c r="B4890">
        <v>1</v>
      </c>
      <c r="C4890">
        <v>0</v>
      </c>
      <c r="D4890">
        <v>0</v>
      </c>
      <c r="E4890">
        <v>0</v>
      </c>
      <c r="F4890">
        <v>44</v>
      </c>
      <c r="G4890">
        <v>1</v>
      </c>
      <c r="H4890" t="s">
        <v>23</v>
      </c>
      <c r="I4890" t="s">
        <v>35</v>
      </c>
      <c r="J4890" t="s">
        <v>22</v>
      </c>
      <c r="K4890" t="s">
        <v>22</v>
      </c>
      <c r="L4890" t="s">
        <v>22</v>
      </c>
      <c r="M4890" t="s">
        <v>23</v>
      </c>
      <c r="N4890" t="s">
        <v>22</v>
      </c>
      <c r="O4890" t="s">
        <v>22</v>
      </c>
      <c r="P4890" t="s">
        <v>29</v>
      </c>
      <c r="Q4890">
        <v>1</v>
      </c>
      <c r="R4890" t="s">
        <v>27</v>
      </c>
      <c r="S4890">
        <v>106.05</v>
      </c>
      <c r="T4890">
        <v>4510.8</v>
      </c>
      <c r="U4890">
        <v>0</v>
      </c>
    </row>
    <row r="4891" spans="1:21" x14ac:dyDescent="0.25">
      <c r="A4891" t="s">
        <v>4923</v>
      </c>
      <c r="B4891">
        <v>1</v>
      </c>
      <c r="C4891">
        <v>0</v>
      </c>
      <c r="D4891">
        <v>1</v>
      </c>
      <c r="E4891">
        <v>1</v>
      </c>
      <c r="F4891">
        <v>47</v>
      </c>
      <c r="G4891">
        <v>1</v>
      </c>
      <c r="H4891" t="s">
        <v>22</v>
      </c>
      <c r="I4891" t="s">
        <v>35</v>
      </c>
      <c r="J4891" t="s">
        <v>22</v>
      </c>
      <c r="K4891" t="s">
        <v>22</v>
      </c>
      <c r="L4891" t="s">
        <v>22</v>
      </c>
      <c r="M4891" t="s">
        <v>22</v>
      </c>
      <c r="N4891" t="s">
        <v>22</v>
      </c>
      <c r="O4891" t="s">
        <v>22</v>
      </c>
      <c r="P4891" t="s">
        <v>29</v>
      </c>
      <c r="Q4891">
        <v>1</v>
      </c>
      <c r="R4891" t="s">
        <v>33</v>
      </c>
      <c r="S4891">
        <v>113.45</v>
      </c>
      <c r="T4891">
        <v>5317.8</v>
      </c>
      <c r="U4891">
        <v>0</v>
      </c>
    </row>
    <row r="4892" spans="1:21" x14ac:dyDescent="0.25">
      <c r="A4892" t="s">
        <v>4924</v>
      </c>
      <c r="B4892">
        <v>1</v>
      </c>
      <c r="C4892">
        <v>0</v>
      </c>
      <c r="D4892">
        <v>1</v>
      </c>
      <c r="E4892">
        <v>1</v>
      </c>
      <c r="F4892">
        <v>53</v>
      </c>
      <c r="G4892">
        <v>1</v>
      </c>
      <c r="H4892" t="s">
        <v>23</v>
      </c>
      <c r="I4892" t="s">
        <v>35</v>
      </c>
      <c r="J4892" t="s">
        <v>23</v>
      </c>
      <c r="K4892" t="s">
        <v>22</v>
      </c>
      <c r="L4892" t="s">
        <v>23</v>
      </c>
      <c r="M4892" t="s">
        <v>22</v>
      </c>
      <c r="N4892" t="s">
        <v>22</v>
      </c>
      <c r="O4892" t="s">
        <v>23</v>
      </c>
      <c r="P4892" t="s">
        <v>26</v>
      </c>
      <c r="Q4892">
        <v>1</v>
      </c>
      <c r="R4892" t="s">
        <v>27</v>
      </c>
      <c r="S4892">
        <v>92.55</v>
      </c>
      <c r="T4892">
        <v>4779.45</v>
      </c>
      <c r="U4892">
        <v>0</v>
      </c>
    </row>
    <row r="4893" spans="1:21" x14ac:dyDescent="0.25">
      <c r="A4893" t="s">
        <v>4925</v>
      </c>
      <c r="B4893">
        <v>1</v>
      </c>
      <c r="C4893">
        <v>0</v>
      </c>
      <c r="D4893">
        <v>1</v>
      </c>
      <c r="E4893">
        <v>0</v>
      </c>
      <c r="F4893">
        <v>4</v>
      </c>
      <c r="G4893">
        <v>1</v>
      </c>
      <c r="H4893" t="s">
        <v>22</v>
      </c>
      <c r="I4893" t="s">
        <v>25</v>
      </c>
      <c r="J4893" t="s">
        <v>23</v>
      </c>
      <c r="K4893" t="s">
        <v>23</v>
      </c>
      <c r="L4893" t="s">
        <v>22</v>
      </c>
      <c r="M4893" t="s">
        <v>23</v>
      </c>
      <c r="N4893" t="s">
        <v>22</v>
      </c>
      <c r="O4893" t="s">
        <v>23</v>
      </c>
      <c r="P4893" t="s">
        <v>26</v>
      </c>
      <c r="Q4893">
        <v>0</v>
      </c>
      <c r="R4893" t="s">
        <v>27</v>
      </c>
      <c r="S4893">
        <v>65.599999999999994</v>
      </c>
      <c r="T4893">
        <v>250.1</v>
      </c>
      <c r="U4893">
        <v>0</v>
      </c>
    </row>
    <row r="4894" spans="1:21" x14ac:dyDescent="0.25">
      <c r="A4894" t="s">
        <v>4926</v>
      </c>
      <c r="B4894">
        <v>1</v>
      </c>
      <c r="C4894">
        <v>1</v>
      </c>
      <c r="D4894">
        <v>0</v>
      </c>
      <c r="E4894">
        <v>0</v>
      </c>
      <c r="F4894">
        <v>20</v>
      </c>
      <c r="G4894">
        <v>1</v>
      </c>
      <c r="H4894" t="s">
        <v>22</v>
      </c>
      <c r="I4894" t="s">
        <v>35</v>
      </c>
      <c r="J4894" t="s">
        <v>23</v>
      </c>
      <c r="K4894" t="s">
        <v>23</v>
      </c>
      <c r="L4894" t="s">
        <v>23</v>
      </c>
      <c r="M4894" t="s">
        <v>23</v>
      </c>
      <c r="N4894" t="s">
        <v>22</v>
      </c>
      <c r="O4894" t="s">
        <v>23</v>
      </c>
      <c r="P4894" t="s">
        <v>26</v>
      </c>
      <c r="Q4894">
        <v>1</v>
      </c>
      <c r="R4894" t="s">
        <v>27</v>
      </c>
      <c r="S4894">
        <v>84.35</v>
      </c>
      <c r="T4894">
        <v>1745.2</v>
      </c>
      <c r="U4894">
        <v>0</v>
      </c>
    </row>
    <row r="4895" spans="1:21" x14ac:dyDescent="0.25">
      <c r="A4895" t="s">
        <v>4927</v>
      </c>
      <c r="B4895">
        <v>1</v>
      </c>
      <c r="C4895">
        <v>0</v>
      </c>
      <c r="D4895">
        <v>0</v>
      </c>
      <c r="E4895">
        <v>0</v>
      </c>
      <c r="F4895">
        <v>2</v>
      </c>
      <c r="G4895">
        <v>1</v>
      </c>
      <c r="H4895" t="s">
        <v>23</v>
      </c>
      <c r="I4895" t="s">
        <v>25</v>
      </c>
      <c r="J4895" t="s">
        <v>23</v>
      </c>
      <c r="K4895" t="s">
        <v>23</v>
      </c>
      <c r="L4895" t="s">
        <v>23</v>
      </c>
      <c r="M4895" t="s">
        <v>23</v>
      </c>
      <c r="N4895" t="s">
        <v>23</v>
      </c>
      <c r="O4895" t="s">
        <v>23</v>
      </c>
      <c r="P4895" t="s">
        <v>26</v>
      </c>
      <c r="Q4895">
        <v>0</v>
      </c>
      <c r="R4895" t="s">
        <v>30</v>
      </c>
      <c r="S4895">
        <v>44.65</v>
      </c>
      <c r="T4895">
        <v>74.900000000000006</v>
      </c>
      <c r="U4895">
        <v>1</v>
      </c>
    </row>
    <row r="4896" spans="1:21" x14ac:dyDescent="0.25">
      <c r="A4896" t="s">
        <v>4928</v>
      </c>
      <c r="B4896">
        <v>1</v>
      </c>
      <c r="C4896">
        <v>1</v>
      </c>
      <c r="D4896">
        <v>1</v>
      </c>
      <c r="E4896">
        <v>0</v>
      </c>
      <c r="F4896">
        <v>57</v>
      </c>
      <c r="G4896">
        <v>1</v>
      </c>
      <c r="H4896" t="s">
        <v>22</v>
      </c>
      <c r="I4896" t="s">
        <v>25</v>
      </c>
      <c r="J4896" t="s">
        <v>23</v>
      </c>
      <c r="K4896" t="s">
        <v>22</v>
      </c>
      <c r="L4896" t="s">
        <v>22</v>
      </c>
      <c r="M4896" t="s">
        <v>23</v>
      </c>
      <c r="N4896" t="s">
        <v>22</v>
      </c>
      <c r="O4896" t="s">
        <v>23</v>
      </c>
      <c r="P4896" t="s">
        <v>29</v>
      </c>
      <c r="Q4896">
        <v>1</v>
      </c>
      <c r="R4896" t="s">
        <v>38</v>
      </c>
      <c r="S4896">
        <v>71.099999999999994</v>
      </c>
      <c r="T4896">
        <v>4140.1000000000004</v>
      </c>
      <c r="U4896">
        <v>0</v>
      </c>
    </row>
    <row r="4897" spans="1:21" x14ac:dyDescent="0.25">
      <c r="A4897" t="s">
        <v>4929</v>
      </c>
      <c r="B4897">
        <v>0</v>
      </c>
      <c r="C4897">
        <v>1</v>
      </c>
      <c r="D4897">
        <v>1</v>
      </c>
      <c r="E4897">
        <v>0</v>
      </c>
      <c r="F4897">
        <v>44</v>
      </c>
      <c r="G4897">
        <v>1</v>
      </c>
      <c r="H4897" t="s">
        <v>23</v>
      </c>
      <c r="I4897" t="s">
        <v>35</v>
      </c>
      <c r="J4897" t="s">
        <v>22</v>
      </c>
      <c r="K4897" t="s">
        <v>22</v>
      </c>
      <c r="L4897" t="s">
        <v>23</v>
      </c>
      <c r="M4897" t="s">
        <v>22</v>
      </c>
      <c r="N4897" t="s">
        <v>23</v>
      </c>
      <c r="O4897" t="s">
        <v>23</v>
      </c>
      <c r="P4897" t="s">
        <v>26</v>
      </c>
      <c r="Q4897">
        <v>1</v>
      </c>
      <c r="R4897" t="s">
        <v>27</v>
      </c>
      <c r="S4897">
        <v>85.15</v>
      </c>
      <c r="T4897">
        <v>3670.5</v>
      </c>
      <c r="U4897">
        <v>0</v>
      </c>
    </row>
    <row r="4898" spans="1:21" x14ac:dyDescent="0.25">
      <c r="A4898" t="s">
        <v>4930</v>
      </c>
      <c r="B4898">
        <v>1</v>
      </c>
      <c r="C4898">
        <v>0</v>
      </c>
      <c r="D4898">
        <v>0</v>
      </c>
      <c r="E4898">
        <v>0</v>
      </c>
      <c r="F4898">
        <v>24</v>
      </c>
      <c r="G4898">
        <v>1</v>
      </c>
      <c r="H4898" t="s">
        <v>23</v>
      </c>
      <c r="I4898" t="s">
        <v>25</v>
      </c>
      <c r="J4898" t="s">
        <v>23</v>
      </c>
      <c r="K4898" t="s">
        <v>23</v>
      </c>
      <c r="L4898" t="s">
        <v>22</v>
      </c>
      <c r="M4898" t="s">
        <v>23</v>
      </c>
      <c r="N4898" t="s">
        <v>23</v>
      </c>
      <c r="O4898" t="s">
        <v>23</v>
      </c>
      <c r="P4898" t="s">
        <v>26</v>
      </c>
      <c r="Q4898">
        <v>1</v>
      </c>
      <c r="R4898" t="s">
        <v>30</v>
      </c>
      <c r="S4898">
        <v>49.7</v>
      </c>
      <c r="T4898">
        <v>1167.8</v>
      </c>
      <c r="U4898">
        <v>0</v>
      </c>
    </row>
    <row r="4899" spans="1:21" x14ac:dyDescent="0.25">
      <c r="A4899" t="s">
        <v>4931</v>
      </c>
      <c r="B4899">
        <v>1</v>
      </c>
      <c r="C4899">
        <v>0</v>
      </c>
      <c r="D4899">
        <v>1</v>
      </c>
      <c r="E4899">
        <v>1</v>
      </c>
      <c r="F4899">
        <v>15</v>
      </c>
      <c r="G4899">
        <v>0</v>
      </c>
      <c r="H4899" t="s">
        <v>24</v>
      </c>
      <c r="I4899" t="s">
        <v>25</v>
      </c>
      <c r="J4899" t="s">
        <v>22</v>
      </c>
      <c r="K4899" t="s">
        <v>23</v>
      </c>
      <c r="L4899" t="s">
        <v>23</v>
      </c>
      <c r="M4899" t="s">
        <v>23</v>
      </c>
      <c r="N4899" t="s">
        <v>23</v>
      </c>
      <c r="O4899" t="s">
        <v>23</v>
      </c>
      <c r="P4899" t="s">
        <v>26</v>
      </c>
      <c r="Q4899">
        <v>1</v>
      </c>
      <c r="R4899" t="s">
        <v>33</v>
      </c>
      <c r="S4899">
        <v>30.2</v>
      </c>
      <c r="T4899">
        <v>469.65</v>
      </c>
      <c r="U4899">
        <v>0</v>
      </c>
    </row>
    <row r="4900" spans="1:21" x14ac:dyDescent="0.25">
      <c r="A4900" t="s">
        <v>4932</v>
      </c>
      <c r="B4900">
        <v>0</v>
      </c>
      <c r="C4900">
        <v>0</v>
      </c>
      <c r="D4900">
        <v>0</v>
      </c>
      <c r="E4900">
        <v>0</v>
      </c>
      <c r="F4900">
        <v>3</v>
      </c>
      <c r="G4900">
        <v>0</v>
      </c>
      <c r="H4900" t="s">
        <v>24</v>
      </c>
      <c r="I4900" t="s">
        <v>25</v>
      </c>
      <c r="J4900" t="s">
        <v>23</v>
      </c>
      <c r="K4900" t="s">
        <v>23</v>
      </c>
      <c r="L4900" t="s">
        <v>23</v>
      </c>
      <c r="M4900" t="s">
        <v>23</v>
      </c>
      <c r="N4900" t="s">
        <v>23</v>
      </c>
      <c r="O4900" t="s">
        <v>23</v>
      </c>
      <c r="P4900" t="s">
        <v>26</v>
      </c>
      <c r="Q4900">
        <v>0</v>
      </c>
      <c r="R4900" t="s">
        <v>27</v>
      </c>
      <c r="S4900">
        <v>25.25</v>
      </c>
      <c r="T4900">
        <v>58.9</v>
      </c>
      <c r="U4900">
        <v>1</v>
      </c>
    </row>
    <row r="4901" spans="1:21" x14ac:dyDescent="0.25">
      <c r="A4901" t="s">
        <v>4933</v>
      </c>
      <c r="B4901">
        <v>0</v>
      </c>
      <c r="C4901">
        <v>0</v>
      </c>
      <c r="D4901">
        <v>0</v>
      </c>
      <c r="E4901">
        <v>1</v>
      </c>
      <c r="F4901">
        <v>4</v>
      </c>
      <c r="G4901">
        <v>1</v>
      </c>
      <c r="H4901" t="s">
        <v>22</v>
      </c>
      <c r="I4901" t="s">
        <v>35</v>
      </c>
      <c r="J4901" t="s">
        <v>23</v>
      </c>
      <c r="K4901" t="s">
        <v>22</v>
      </c>
      <c r="L4901" t="s">
        <v>22</v>
      </c>
      <c r="M4901" t="s">
        <v>23</v>
      </c>
      <c r="N4901" t="s">
        <v>23</v>
      </c>
      <c r="O4901" t="s">
        <v>23</v>
      </c>
      <c r="P4901" t="s">
        <v>26</v>
      </c>
      <c r="Q4901">
        <v>0</v>
      </c>
      <c r="R4901" t="s">
        <v>33</v>
      </c>
      <c r="S4901">
        <v>84.05</v>
      </c>
      <c r="T4901">
        <v>333.55</v>
      </c>
      <c r="U4901">
        <v>1</v>
      </c>
    </row>
    <row r="4902" spans="1:21" x14ac:dyDescent="0.25">
      <c r="A4902" t="s">
        <v>4934</v>
      </c>
      <c r="B4902">
        <v>1</v>
      </c>
      <c r="C4902">
        <v>1</v>
      </c>
      <c r="D4902">
        <v>1</v>
      </c>
      <c r="E4902">
        <v>0</v>
      </c>
      <c r="F4902">
        <v>37</v>
      </c>
      <c r="G4902">
        <v>1</v>
      </c>
      <c r="H4902" t="s">
        <v>22</v>
      </c>
      <c r="I4902" t="s">
        <v>35</v>
      </c>
      <c r="J4902" t="s">
        <v>23</v>
      </c>
      <c r="K4902" t="s">
        <v>23</v>
      </c>
      <c r="L4902" t="s">
        <v>23</v>
      </c>
      <c r="M4902" t="s">
        <v>23</v>
      </c>
      <c r="N4902" t="s">
        <v>22</v>
      </c>
      <c r="O4902" t="s">
        <v>23</v>
      </c>
      <c r="P4902" t="s">
        <v>26</v>
      </c>
      <c r="Q4902">
        <v>1</v>
      </c>
      <c r="R4902" t="s">
        <v>27</v>
      </c>
      <c r="S4902">
        <v>85.7</v>
      </c>
      <c r="T4902">
        <v>3171.15</v>
      </c>
      <c r="U4902">
        <v>1</v>
      </c>
    </row>
    <row r="4903" spans="1:21" x14ac:dyDescent="0.25">
      <c r="A4903" t="s">
        <v>4935</v>
      </c>
      <c r="B4903">
        <v>0</v>
      </c>
      <c r="C4903">
        <v>0</v>
      </c>
      <c r="D4903">
        <v>0</v>
      </c>
      <c r="E4903">
        <v>0</v>
      </c>
      <c r="F4903">
        <v>1</v>
      </c>
      <c r="G4903">
        <v>1</v>
      </c>
      <c r="H4903" t="s">
        <v>23</v>
      </c>
      <c r="I4903" t="s">
        <v>35</v>
      </c>
      <c r="J4903" t="s">
        <v>23</v>
      </c>
      <c r="K4903" t="s">
        <v>22</v>
      </c>
      <c r="L4903" t="s">
        <v>23</v>
      </c>
      <c r="M4903" t="s">
        <v>23</v>
      </c>
      <c r="N4903" t="s">
        <v>23</v>
      </c>
      <c r="O4903" t="s">
        <v>23</v>
      </c>
      <c r="P4903" t="s">
        <v>26</v>
      </c>
      <c r="Q4903">
        <v>1</v>
      </c>
      <c r="R4903" t="s">
        <v>27</v>
      </c>
      <c r="S4903">
        <v>74.7</v>
      </c>
      <c r="T4903">
        <v>74.7</v>
      </c>
      <c r="U4903">
        <v>1</v>
      </c>
    </row>
    <row r="4904" spans="1:21" x14ac:dyDescent="0.25">
      <c r="A4904" t="s">
        <v>4936</v>
      </c>
      <c r="B4904">
        <v>0</v>
      </c>
      <c r="C4904">
        <v>0</v>
      </c>
      <c r="D4904">
        <v>0</v>
      </c>
      <c r="E4904">
        <v>0</v>
      </c>
      <c r="F4904">
        <v>24</v>
      </c>
      <c r="G4904">
        <v>1</v>
      </c>
      <c r="H4904" t="s">
        <v>23</v>
      </c>
      <c r="I4904" t="s">
        <v>25</v>
      </c>
      <c r="J4904" t="s">
        <v>22</v>
      </c>
      <c r="K4904" t="s">
        <v>23</v>
      </c>
      <c r="L4904" t="s">
        <v>23</v>
      </c>
      <c r="M4904" t="s">
        <v>22</v>
      </c>
      <c r="N4904" t="s">
        <v>23</v>
      </c>
      <c r="O4904" t="s">
        <v>23</v>
      </c>
      <c r="P4904" t="s">
        <v>26</v>
      </c>
      <c r="Q4904">
        <v>0</v>
      </c>
      <c r="R4904" t="s">
        <v>38</v>
      </c>
      <c r="S4904">
        <v>56.35</v>
      </c>
      <c r="T4904">
        <v>1381.2</v>
      </c>
      <c r="U4904">
        <v>0</v>
      </c>
    </row>
    <row r="4905" spans="1:21" x14ac:dyDescent="0.25">
      <c r="A4905" t="s">
        <v>4937</v>
      </c>
      <c r="B4905">
        <v>0</v>
      </c>
      <c r="C4905">
        <v>0</v>
      </c>
      <c r="D4905">
        <v>0</v>
      </c>
      <c r="E4905">
        <v>0</v>
      </c>
      <c r="F4905">
        <v>5</v>
      </c>
      <c r="G4905">
        <v>1</v>
      </c>
      <c r="H4905" t="s">
        <v>22</v>
      </c>
      <c r="I4905" t="s">
        <v>35</v>
      </c>
      <c r="J4905" t="s">
        <v>23</v>
      </c>
      <c r="K4905" t="s">
        <v>22</v>
      </c>
      <c r="L4905" t="s">
        <v>23</v>
      </c>
      <c r="M4905" t="s">
        <v>23</v>
      </c>
      <c r="N4905" t="s">
        <v>22</v>
      </c>
      <c r="O4905" t="s">
        <v>23</v>
      </c>
      <c r="P4905" t="s">
        <v>26</v>
      </c>
      <c r="Q4905">
        <v>1</v>
      </c>
      <c r="R4905" t="s">
        <v>27</v>
      </c>
      <c r="S4905">
        <v>90.8</v>
      </c>
      <c r="T4905">
        <v>455.5</v>
      </c>
      <c r="U4905">
        <v>1</v>
      </c>
    </row>
    <row r="4906" spans="1:21" x14ac:dyDescent="0.25">
      <c r="A4906" t="s">
        <v>4938</v>
      </c>
      <c r="B4906">
        <v>0</v>
      </c>
      <c r="C4906">
        <v>0</v>
      </c>
      <c r="D4906">
        <v>0</v>
      </c>
      <c r="E4906">
        <v>0</v>
      </c>
      <c r="F4906">
        <v>33</v>
      </c>
      <c r="G4906">
        <v>1</v>
      </c>
      <c r="H4906" t="s">
        <v>22</v>
      </c>
      <c r="I4906" t="s">
        <v>35</v>
      </c>
      <c r="J4906" t="s">
        <v>23</v>
      </c>
      <c r="K4906" t="s">
        <v>22</v>
      </c>
      <c r="L4906" t="s">
        <v>22</v>
      </c>
      <c r="M4906" t="s">
        <v>23</v>
      </c>
      <c r="N4906" t="s">
        <v>22</v>
      </c>
      <c r="O4906" t="s">
        <v>22</v>
      </c>
      <c r="P4906" t="s">
        <v>26</v>
      </c>
      <c r="Q4906">
        <v>0</v>
      </c>
      <c r="R4906" t="s">
        <v>27</v>
      </c>
      <c r="S4906">
        <v>107.55</v>
      </c>
      <c r="T4906">
        <v>3645.5</v>
      </c>
      <c r="U4906">
        <v>0</v>
      </c>
    </row>
    <row r="4907" spans="1:21" x14ac:dyDescent="0.25">
      <c r="A4907" t="s">
        <v>4939</v>
      </c>
      <c r="B4907">
        <v>0</v>
      </c>
      <c r="C4907">
        <v>0</v>
      </c>
      <c r="D4907">
        <v>1</v>
      </c>
      <c r="E4907">
        <v>1</v>
      </c>
      <c r="F4907">
        <v>58</v>
      </c>
      <c r="G4907">
        <v>1</v>
      </c>
      <c r="H4907" t="s">
        <v>23</v>
      </c>
      <c r="I4907" t="s">
        <v>23</v>
      </c>
      <c r="J4907" t="s">
        <v>44</v>
      </c>
      <c r="K4907" t="s">
        <v>44</v>
      </c>
      <c r="L4907" t="s">
        <v>44</v>
      </c>
      <c r="M4907" t="s">
        <v>44</v>
      </c>
      <c r="N4907" t="s">
        <v>44</v>
      </c>
      <c r="O4907" t="s">
        <v>44</v>
      </c>
      <c r="P4907" t="s">
        <v>45</v>
      </c>
      <c r="Q4907">
        <v>1</v>
      </c>
      <c r="R4907" t="s">
        <v>30</v>
      </c>
      <c r="S4907">
        <v>19.850000000000001</v>
      </c>
      <c r="T4907">
        <v>1158.8499999999999</v>
      </c>
      <c r="U4907">
        <v>0</v>
      </c>
    </row>
    <row r="4908" spans="1:21" x14ac:dyDescent="0.25">
      <c r="A4908" t="s">
        <v>4940</v>
      </c>
      <c r="B4908">
        <v>0</v>
      </c>
      <c r="C4908">
        <v>0</v>
      </c>
      <c r="D4908">
        <v>1</v>
      </c>
      <c r="E4908">
        <v>1</v>
      </c>
      <c r="F4908">
        <v>72</v>
      </c>
      <c r="G4908">
        <v>1</v>
      </c>
      <c r="H4908" t="s">
        <v>22</v>
      </c>
      <c r="I4908" t="s">
        <v>35</v>
      </c>
      <c r="J4908" t="s">
        <v>22</v>
      </c>
      <c r="K4908" t="s">
        <v>22</v>
      </c>
      <c r="L4908" t="s">
        <v>23</v>
      </c>
      <c r="M4908" t="s">
        <v>23</v>
      </c>
      <c r="N4908" t="s">
        <v>22</v>
      </c>
      <c r="O4908" t="s">
        <v>23</v>
      </c>
      <c r="P4908" t="s">
        <v>45</v>
      </c>
      <c r="Q4908">
        <v>1</v>
      </c>
      <c r="R4908" t="s">
        <v>33</v>
      </c>
      <c r="S4908">
        <v>95.9</v>
      </c>
      <c r="T4908">
        <v>6954.15</v>
      </c>
      <c r="U4908">
        <v>0</v>
      </c>
    </row>
    <row r="4909" spans="1:21" x14ac:dyDescent="0.25">
      <c r="A4909" t="s">
        <v>4941</v>
      </c>
      <c r="B4909">
        <v>0</v>
      </c>
      <c r="C4909">
        <v>0</v>
      </c>
      <c r="D4909">
        <v>1</v>
      </c>
      <c r="E4909">
        <v>0</v>
      </c>
      <c r="F4909">
        <v>71</v>
      </c>
      <c r="G4909">
        <v>1</v>
      </c>
      <c r="H4909" t="s">
        <v>22</v>
      </c>
      <c r="I4909" t="s">
        <v>23</v>
      </c>
      <c r="J4909" t="s">
        <v>44</v>
      </c>
      <c r="K4909" t="s">
        <v>44</v>
      </c>
      <c r="L4909" t="s">
        <v>44</v>
      </c>
      <c r="M4909" t="s">
        <v>44</v>
      </c>
      <c r="N4909" t="s">
        <v>44</v>
      </c>
      <c r="O4909" t="s">
        <v>44</v>
      </c>
      <c r="P4909" t="s">
        <v>45</v>
      </c>
      <c r="Q4909">
        <v>0</v>
      </c>
      <c r="R4909" t="s">
        <v>30</v>
      </c>
      <c r="S4909">
        <v>23.85</v>
      </c>
      <c r="T4909">
        <v>1672.1</v>
      </c>
      <c r="U4909">
        <v>0</v>
      </c>
    </row>
    <row r="4910" spans="1:21" x14ac:dyDescent="0.25">
      <c r="A4910" t="s">
        <v>4942</v>
      </c>
      <c r="B4910">
        <v>0</v>
      </c>
      <c r="C4910">
        <v>1</v>
      </c>
      <c r="D4910">
        <v>0</v>
      </c>
      <c r="E4910">
        <v>0</v>
      </c>
      <c r="F4910">
        <v>28</v>
      </c>
      <c r="G4910">
        <v>1</v>
      </c>
      <c r="H4910" t="s">
        <v>22</v>
      </c>
      <c r="I4910" t="s">
        <v>35</v>
      </c>
      <c r="J4910" t="s">
        <v>23</v>
      </c>
      <c r="K4910" t="s">
        <v>22</v>
      </c>
      <c r="L4910" t="s">
        <v>22</v>
      </c>
      <c r="M4910" t="s">
        <v>23</v>
      </c>
      <c r="N4910" t="s">
        <v>22</v>
      </c>
      <c r="O4910" t="s">
        <v>22</v>
      </c>
      <c r="P4910" t="s">
        <v>26</v>
      </c>
      <c r="Q4910">
        <v>1</v>
      </c>
      <c r="R4910" t="s">
        <v>27</v>
      </c>
      <c r="S4910">
        <v>106.15</v>
      </c>
      <c r="T4910">
        <v>3152.5</v>
      </c>
      <c r="U4910">
        <v>1</v>
      </c>
    </row>
    <row r="4911" spans="1:21" x14ac:dyDescent="0.25">
      <c r="A4911" t="s">
        <v>4943</v>
      </c>
      <c r="B4911">
        <v>1</v>
      </c>
      <c r="C4911">
        <v>0</v>
      </c>
      <c r="D4911">
        <v>1</v>
      </c>
      <c r="E4911">
        <v>0</v>
      </c>
      <c r="F4911">
        <v>51</v>
      </c>
      <c r="G4911">
        <v>1</v>
      </c>
      <c r="H4911" t="s">
        <v>23</v>
      </c>
      <c r="I4911" t="s">
        <v>25</v>
      </c>
      <c r="J4911" t="s">
        <v>22</v>
      </c>
      <c r="K4911" t="s">
        <v>22</v>
      </c>
      <c r="L4911" t="s">
        <v>22</v>
      </c>
      <c r="M4911" t="s">
        <v>22</v>
      </c>
      <c r="N4911" t="s">
        <v>22</v>
      </c>
      <c r="O4911" t="s">
        <v>22</v>
      </c>
      <c r="P4911" t="s">
        <v>45</v>
      </c>
      <c r="Q4911">
        <v>1</v>
      </c>
      <c r="R4911" t="s">
        <v>38</v>
      </c>
      <c r="S4911">
        <v>83.85</v>
      </c>
      <c r="T4911">
        <v>4307.1000000000004</v>
      </c>
      <c r="U4911">
        <v>0</v>
      </c>
    </row>
    <row r="4912" spans="1:21" x14ac:dyDescent="0.25">
      <c r="A4912" t="s">
        <v>4944</v>
      </c>
      <c r="B4912">
        <v>0</v>
      </c>
      <c r="C4912">
        <v>0</v>
      </c>
      <c r="D4912">
        <v>0</v>
      </c>
      <c r="E4912">
        <v>0</v>
      </c>
      <c r="F4912">
        <v>30</v>
      </c>
      <c r="G4912">
        <v>1</v>
      </c>
      <c r="H4912" t="s">
        <v>23</v>
      </c>
      <c r="I4912" t="s">
        <v>25</v>
      </c>
      <c r="J4912" t="s">
        <v>22</v>
      </c>
      <c r="K4912" t="s">
        <v>22</v>
      </c>
      <c r="L4912" t="s">
        <v>22</v>
      </c>
      <c r="M4912" t="s">
        <v>22</v>
      </c>
      <c r="N4912" t="s">
        <v>22</v>
      </c>
      <c r="O4912" t="s">
        <v>22</v>
      </c>
      <c r="P4912" t="s">
        <v>29</v>
      </c>
      <c r="Q4912">
        <v>0</v>
      </c>
      <c r="R4912" t="s">
        <v>33</v>
      </c>
      <c r="S4912">
        <v>85.35</v>
      </c>
      <c r="T4912">
        <v>2530.4</v>
      </c>
      <c r="U4912">
        <v>1</v>
      </c>
    </row>
    <row r="4913" spans="1:21" x14ac:dyDescent="0.25">
      <c r="A4913" t="s">
        <v>4945</v>
      </c>
      <c r="B4913">
        <v>1</v>
      </c>
      <c r="C4913">
        <v>1</v>
      </c>
      <c r="D4913">
        <v>1</v>
      </c>
      <c r="E4913">
        <v>0</v>
      </c>
      <c r="F4913">
        <v>72</v>
      </c>
      <c r="G4913">
        <v>1</v>
      </c>
      <c r="H4913" t="s">
        <v>23</v>
      </c>
      <c r="I4913" t="s">
        <v>35</v>
      </c>
      <c r="J4913" t="s">
        <v>22</v>
      </c>
      <c r="K4913" t="s">
        <v>22</v>
      </c>
      <c r="L4913" t="s">
        <v>23</v>
      </c>
      <c r="M4913" t="s">
        <v>22</v>
      </c>
      <c r="N4913" t="s">
        <v>23</v>
      </c>
      <c r="O4913" t="s">
        <v>23</v>
      </c>
      <c r="P4913" t="s">
        <v>45</v>
      </c>
      <c r="Q4913">
        <v>1</v>
      </c>
      <c r="R4913" t="s">
        <v>38</v>
      </c>
      <c r="S4913">
        <v>84.8</v>
      </c>
      <c r="T4913">
        <v>6141.65</v>
      </c>
      <c r="U4913">
        <v>0</v>
      </c>
    </row>
    <row r="4914" spans="1:21" x14ac:dyDescent="0.25">
      <c r="A4914" t="s">
        <v>4946</v>
      </c>
      <c r="B4914">
        <v>1</v>
      </c>
      <c r="C4914">
        <v>1</v>
      </c>
      <c r="D4914">
        <v>0</v>
      </c>
      <c r="E4914">
        <v>0</v>
      </c>
      <c r="F4914">
        <v>36</v>
      </c>
      <c r="G4914">
        <v>1</v>
      </c>
      <c r="H4914" t="s">
        <v>22</v>
      </c>
      <c r="I4914" t="s">
        <v>35</v>
      </c>
      <c r="J4914" t="s">
        <v>22</v>
      </c>
      <c r="K4914" t="s">
        <v>23</v>
      </c>
      <c r="L4914" t="s">
        <v>23</v>
      </c>
      <c r="M4914" t="s">
        <v>23</v>
      </c>
      <c r="N4914" t="s">
        <v>22</v>
      </c>
      <c r="O4914" t="s">
        <v>23</v>
      </c>
      <c r="P4914" t="s">
        <v>26</v>
      </c>
      <c r="Q4914">
        <v>1</v>
      </c>
      <c r="R4914" t="s">
        <v>27</v>
      </c>
      <c r="S4914">
        <v>90.85</v>
      </c>
      <c r="T4914">
        <v>3186.7</v>
      </c>
      <c r="U4914">
        <v>1</v>
      </c>
    </row>
    <row r="4915" spans="1:21" x14ac:dyDescent="0.25">
      <c r="A4915" t="s">
        <v>4947</v>
      </c>
      <c r="B4915">
        <v>1</v>
      </c>
      <c r="C4915">
        <v>0</v>
      </c>
      <c r="D4915">
        <v>0</v>
      </c>
      <c r="E4915">
        <v>1</v>
      </c>
      <c r="F4915">
        <v>14</v>
      </c>
      <c r="G4915">
        <v>1</v>
      </c>
      <c r="H4915" t="s">
        <v>23</v>
      </c>
      <c r="I4915" t="s">
        <v>25</v>
      </c>
      <c r="J4915" t="s">
        <v>22</v>
      </c>
      <c r="K4915" t="s">
        <v>22</v>
      </c>
      <c r="L4915" t="s">
        <v>22</v>
      </c>
      <c r="M4915" t="s">
        <v>22</v>
      </c>
      <c r="N4915" t="s">
        <v>23</v>
      </c>
      <c r="O4915" t="s">
        <v>22</v>
      </c>
      <c r="P4915" t="s">
        <v>45</v>
      </c>
      <c r="Q4915">
        <v>0</v>
      </c>
      <c r="R4915" t="s">
        <v>33</v>
      </c>
      <c r="S4915">
        <v>76.099999999999994</v>
      </c>
      <c r="T4915">
        <v>1054.8</v>
      </c>
      <c r="U4915">
        <v>0</v>
      </c>
    </row>
    <row r="4916" spans="1:21" x14ac:dyDescent="0.25">
      <c r="A4916" t="s">
        <v>4948</v>
      </c>
      <c r="B4916">
        <v>0</v>
      </c>
      <c r="C4916">
        <v>0</v>
      </c>
      <c r="D4916">
        <v>1</v>
      </c>
      <c r="E4916">
        <v>1</v>
      </c>
      <c r="F4916">
        <v>72</v>
      </c>
      <c r="G4916">
        <v>1</v>
      </c>
      <c r="H4916" t="s">
        <v>22</v>
      </c>
      <c r="I4916" t="s">
        <v>25</v>
      </c>
      <c r="J4916" t="s">
        <v>22</v>
      </c>
      <c r="K4916" t="s">
        <v>22</v>
      </c>
      <c r="L4916" t="s">
        <v>23</v>
      </c>
      <c r="M4916" t="s">
        <v>22</v>
      </c>
      <c r="N4916" t="s">
        <v>22</v>
      </c>
      <c r="O4916" t="s">
        <v>23</v>
      </c>
      <c r="P4916" t="s">
        <v>45</v>
      </c>
      <c r="Q4916">
        <v>0</v>
      </c>
      <c r="R4916" t="s">
        <v>30</v>
      </c>
      <c r="S4916">
        <v>74.55</v>
      </c>
      <c r="T4916">
        <v>5430.65</v>
      </c>
      <c r="U4916">
        <v>0</v>
      </c>
    </row>
    <row r="4917" spans="1:21" x14ac:dyDescent="0.25">
      <c r="A4917" t="s">
        <v>4949</v>
      </c>
      <c r="B4917">
        <v>0</v>
      </c>
      <c r="C4917">
        <v>0</v>
      </c>
      <c r="D4917">
        <v>1</v>
      </c>
      <c r="E4917">
        <v>1</v>
      </c>
      <c r="F4917">
        <v>22</v>
      </c>
      <c r="G4917">
        <v>0</v>
      </c>
      <c r="H4917" t="s">
        <v>24</v>
      </c>
      <c r="I4917" t="s">
        <v>25</v>
      </c>
      <c r="J4917" t="s">
        <v>23</v>
      </c>
      <c r="K4917" t="s">
        <v>22</v>
      </c>
      <c r="L4917" t="s">
        <v>23</v>
      </c>
      <c r="M4917" t="s">
        <v>23</v>
      </c>
      <c r="N4917" t="s">
        <v>22</v>
      </c>
      <c r="O4917" t="s">
        <v>23</v>
      </c>
      <c r="P4917" t="s">
        <v>26</v>
      </c>
      <c r="Q4917">
        <v>0</v>
      </c>
      <c r="R4917" t="s">
        <v>27</v>
      </c>
      <c r="S4917">
        <v>39.200000000000003</v>
      </c>
      <c r="T4917">
        <v>849.9</v>
      </c>
      <c r="U4917">
        <v>0</v>
      </c>
    </row>
    <row r="4918" spans="1:21" x14ac:dyDescent="0.25">
      <c r="A4918" t="s">
        <v>4950</v>
      </c>
      <c r="B4918">
        <v>0</v>
      </c>
      <c r="C4918">
        <v>0</v>
      </c>
      <c r="D4918">
        <v>0</v>
      </c>
      <c r="E4918">
        <v>0</v>
      </c>
      <c r="F4918">
        <v>2</v>
      </c>
      <c r="G4918">
        <v>1</v>
      </c>
      <c r="H4918" t="s">
        <v>22</v>
      </c>
      <c r="I4918" t="s">
        <v>35</v>
      </c>
      <c r="J4918" t="s">
        <v>23</v>
      </c>
      <c r="K4918" t="s">
        <v>22</v>
      </c>
      <c r="L4918" t="s">
        <v>23</v>
      </c>
      <c r="M4918" t="s">
        <v>23</v>
      </c>
      <c r="N4918" t="s">
        <v>23</v>
      </c>
      <c r="O4918" t="s">
        <v>23</v>
      </c>
      <c r="P4918" t="s">
        <v>26</v>
      </c>
      <c r="Q4918">
        <v>0</v>
      </c>
      <c r="R4918" t="s">
        <v>27</v>
      </c>
      <c r="S4918">
        <v>79.55</v>
      </c>
      <c r="T4918">
        <v>151.75</v>
      </c>
      <c r="U4918">
        <v>0</v>
      </c>
    </row>
    <row r="4919" spans="1:21" x14ac:dyDescent="0.25">
      <c r="A4919" t="s">
        <v>4951</v>
      </c>
      <c r="B4919">
        <v>0</v>
      </c>
      <c r="C4919">
        <v>0</v>
      </c>
      <c r="D4919">
        <v>0</v>
      </c>
      <c r="E4919">
        <v>0</v>
      </c>
      <c r="F4919">
        <v>15</v>
      </c>
      <c r="G4919">
        <v>1</v>
      </c>
      <c r="H4919" t="s">
        <v>23</v>
      </c>
      <c r="I4919" t="s">
        <v>23</v>
      </c>
      <c r="J4919" t="s">
        <v>44</v>
      </c>
      <c r="K4919" t="s">
        <v>44</v>
      </c>
      <c r="L4919" t="s">
        <v>44</v>
      </c>
      <c r="M4919" t="s">
        <v>44</v>
      </c>
      <c r="N4919" t="s">
        <v>44</v>
      </c>
      <c r="O4919" t="s">
        <v>44</v>
      </c>
      <c r="P4919" t="s">
        <v>26</v>
      </c>
      <c r="Q4919">
        <v>0</v>
      </c>
      <c r="R4919" t="s">
        <v>30</v>
      </c>
      <c r="S4919">
        <v>19.600000000000001</v>
      </c>
      <c r="T4919">
        <v>299.39999999999998</v>
      </c>
      <c r="U4919">
        <v>0</v>
      </c>
    </row>
    <row r="4920" spans="1:21" x14ac:dyDescent="0.25">
      <c r="A4920" t="s">
        <v>4952</v>
      </c>
      <c r="B4920">
        <v>1</v>
      </c>
      <c r="C4920">
        <v>0</v>
      </c>
      <c r="D4920">
        <v>1</v>
      </c>
      <c r="E4920">
        <v>1</v>
      </c>
      <c r="F4920">
        <v>51</v>
      </c>
      <c r="G4920">
        <v>1</v>
      </c>
      <c r="H4920" t="s">
        <v>23</v>
      </c>
      <c r="I4920" t="s">
        <v>23</v>
      </c>
      <c r="J4920" t="s">
        <v>44</v>
      </c>
      <c r="K4920" t="s">
        <v>44</v>
      </c>
      <c r="L4920" t="s">
        <v>44</v>
      </c>
      <c r="M4920" t="s">
        <v>44</v>
      </c>
      <c r="N4920" t="s">
        <v>44</v>
      </c>
      <c r="O4920" t="s">
        <v>44</v>
      </c>
      <c r="P4920" t="s">
        <v>45</v>
      </c>
      <c r="Q4920">
        <v>0</v>
      </c>
      <c r="R4920" t="s">
        <v>38</v>
      </c>
      <c r="S4920">
        <v>19.55</v>
      </c>
      <c r="T4920">
        <v>1086.75</v>
      </c>
      <c r="U4920">
        <v>0</v>
      </c>
    </row>
    <row r="4921" spans="1:21" x14ac:dyDescent="0.25">
      <c r="A4921" t="s">
        <v>4953</v>
      </c>
      <c r="B4921">
        <v>1</v>
      </c>
      <c r="C4921">
        <v>0</v>
      </c>
      <c r="D4921">
        <v>1</v>
      </c>
      <c r="E4921">
        <v>0</v>
      </c>
      <c r="F4921">
        <v>70</v>
      </c>
      <c r="G4921">
        <v>0</v>
      </c>
      <c r="H4921" t="s">
        <v>24</v>
      </c>
      <c r="I4921" t="s">
        <v>25</v>
      </c>
      <c r="J4921" t="s">
        <v>22</v>
      </c>
      <c r="K4921" t="s">
        <v>23</v>
      </c>
      <c r="L4921" t="s">
        <v>22</v>
      </c>
      <c r="M4921" t="s">
        <v>22</v>
      </c>
      <c r="N4921" t="s">
        <v>23</v>
      </c>
      <c r="O4921" t="s">
        <v>23</v>
      </c>
      <c r="P4921" t="s">
        <v>45</v>
      </c>
      <c r="Q4921">
        <v>1</v>
      </c>
      <c r="R4921" t="s">
        <v>38</v>
      </c>
      <c r="S4921">
        <v>39.15</v>
      </c>
      <c r="T4921">
        <v>2692.75</v>
      </c>
      <c r="U4921">
        <v>0</v>
      </c>
    </row>
    <row r="4922" spans="1:21" x14ac:dyDescent="0.25">
      <c r="A4922" t="s">
        <v>4954</v>
      </c>
      <c r="B4922">
        <v>0</v>
      </c>
      <c r="C4922">
        <v>0</v>
      </c>
      <c r="D4922">
        <v>1</v>
      </c>
      <c r="E4922">
        <v>1</v>
      </c>
      <c r="F4922">
        <v>71</v>
      </c>
      <c r="G4922">
        <v>1</v>
      </c>
      <c r="H4922" t="s">
        <v>23</v>
      </c>
      <c r="I4922" t="s">
        <v>23</v>
      </c>
      <c r="J4922" t="s">
        <v>44</v>
      </c>
      <c r="K4922" t="s">
        <v>44</v>
      </c>
      <c r="L4922" t="s">
        <v>44</v>
      </c>
      <c r="M4922" t="s">
        <v>44</v>
      </c>
      <c r="N4922" t="s">
        <v>44</v>
      </c>
      <c r="O4922" t="s">
        <v>44</v>
      </c>
      <c r="P4922" t="s">
        <v>45</v>
      </c>
      <c r="Q4922">
        <v>0</v>
      </c>
      <c r="R4922" t="s">
        <v>33</v>
      </c>
      <c r="S4922">
        <v>20.100000000000001</v>
      </c>
      <c r="T4922">
        <v>1389.6</v>
      </c>
      <c r="U4922">
        <v>0</v>
      </c>
    </row>
    <row r="4923" spans="1:21" x14ac:dyDescent="0.25">
      <c r="A4923" t="s">
        <v>4955</v>
      </c>
      <c r="B4923">
        <v>0</v>
      </c>
      <c r="C4923">
        <v>0</v>
      </c>
      <c r="D4923">
        <v>1</v>
      </c>
      <c r="E4923">
        <v>1</v>
      </c>
      <c r="F4923">
        <v>39</v>
      </c>
      <c r="G4923">
        <v>1</v>
      </c>
      <c r="H4923" t="s">
        <v>22</v>
      </c>
      <c r="I4923" t="s">
        <v>35</v>
      </c>
      <c r="J4923" t="s">
        <v>23</v>
      </c>
      <c r="K4923" t="s">
        <v>23</v>
      </c>
      <c r="L4923" t="s">
        <v>23</v>
      </c>
      <c r="M4923" t="s">
        <v>22</v>
      </c>
      <c r="N4923" t="s">
        <v>22</v>
      </c>
      <c r="O4923" t="s">
        <v>22</v>
      </c>
      <c r="P4923" t="s">
        <v>26</v>
      </c>
      <c r="Q4923">
        <v>1</v>
      </c>
      <c r="R4923" t="s">
        <v>38</v>
      </c>
      <c r="S4923">
        <v>99.95</v>
      </c>
      <c r="T4923">
        <v>3767.4</v>
      </c>
      <c r="U4923">
        <v>0</v>
      </c>
    </row>
    <row r="4924" spans="1:21" x14ac:dyDescent="0.25">
      <c r="A4924" t="s">
        <v>4956</v>
      </c>
      <c r="B4924">
        <v>0</v>
      </c>
      <c r="C4924">
        <v>0</v>
      </c>
      <c r="D4924">
        <v>1</v>
      </c>
      <c r="E4924">
        <v>1</v>
      </c>
      <c r="F4924">
        <v>61</v>
      </c>
      <c r="G4924">
        <v>1</v>
      </c>
      <c r="H4924" t="s">
        <v>22</v>
      </c>
      <c r="I4924" t="s">
        <v>25</v>
      </c>
      <c r="J4924" t="s">
        <v>22</v>
      </c>
      <c r="K4924" t="s">
        <v>22</v>
      </c>
      <c r="L4924" t="s">
        <v>23</v>
      </c>
      <c r="M4924" t="s">
        <v>23</v>
      </c>
      <c r="N4924" t="s">
        <v>23</v>
      </c>
      <c r="O4924" t="s">
        <v>23</v>
      </c>
      <c r="P4924" t="s">
        <v>26</v>
      </c>
      <c r="Q4924">
        <v>0</v>
      </c>
      <c r="R4924" t="s">
        <v>27</v>
      </c>
      <c r="S4924">
        <v>59.8</v>
      </c>
      <c r="T4924">
        <v>3641.5</v>
      </c>
      <c r="U4924">
        <v>0</v>
      </c>
    </row>
    <row r="4925" spans="1:21" x14ac:dyDescent="0.25">
      <c r="A4925" t="s">
        <v>4957</v>
      </c>
      <c r="B4925">
        <v>0</v>
      </c>
      <c r="C4925">
        <v>0</v>
      </c>
      <c r="D4925">
        <v>0</v>
      </c>
      <c r="E4925">
        <v>0</v>
      </c>
      <c r="F4925">
        <v>52</v>
      </c>
      <c r="G4925">
        <v>1</v>
      </c>
      <c r="H4925" t="s">
        <v>23</v>
      </c>
      <c r="I4925" t="s">
        <v>25</v>
      </c>
      <c r="J4925" t="s">
        <v>22</v>
      </c>
      <c r="K4925" t="s">
        <v>23</v>
      </c>
      <c r="L4925" t="s">
        <v>23</v>
      </c>
      <c r="M4925" t="s">
        <v>23</v>
      </c>
      <c r="N4925" t="s">
        <v>23</v>
      </c>
      <c r="O4925" t="s">
        <v>23</v>
      </c>
      <c r="P4925" t="s">
        <v>26</v>
      </c>
      <c r="Q4925">
        <v>1</v>
      </c>
      <c r="R4925" t="s">
        <v>33</v>
      </c>
      <c r="S4925">
        <v>49.75</v>
      </c>
      <c r="T4925">
        <v>2535.5500000000002</v>
      </c>
      <c r="U4925">
        <v>0</v>
      </c>
    </row>
    <row r="4926" spans="1:21" x14ac:dyDescent="0.25">
      <c r="A4926" t="s">
        <v>4958</v>
      </c>
      <c r="B4926">
        <v>0</v>
      </c>
      <c r="C4926">
        <v>0</v>
      </c>
      <c r="D4926">
        <v>0</v>
      </c>
      <c r="E4926">
        <v>0</v>
      </c>
      <c r="F4926">
        <v>1</v>
      </c>
      <c r="G4926">
        <v>0</v>
      </c>
      <c r="H4926" t="s">
        <v>24</v>
      </c>
      <c r="I4926" t="s">
        <v>25</v>
      </c>
      <c r="J4926" t="s">
        <v>23</v>
      </c>
      <c r="K4926" t="s">
        <v>23</v>
      </c>
      <c r="L4926" t="s">
        <v>23</v>
      </c>
      <c r="M4926" t="s">
        <v>23</v>
      </c>
      <c r="N4926" t="s">
        <v>22</v>
      </c>
      <c r="O4926" t="s">
        <v>23</v>
      </c>
      <c r="P4926" t="s">
        <v>26</v>
      </c>
      <c r="Q4926">
        <v>1</v>
      </c>
      <c r="R4926" t="s">
        <v>27</v>
      </c>
      <c r="S4926">
        <v>35.75</v>
      </c>
      <c r="T4926">
        <v>35.75</v>
      </c>
      <c r="U4926">
        <v>1</v>
      </c>
    </row>
    <row r="4927" spans="1:21" x14ac:dyDescent="0.25">
      <c r="A4927" t="s">
        <v>4959</v>
      </c>
      <c r="B4927">
        <v>1</v>
      </c>
      <c r="C4927">
        <v>0</v>
      </c>
      <c r="D4927">
        <v>1</v>
      </c>
      <c r="E4927">
        <v>0</v>
      </c>
      <c r="F4927">
        <v>64</v>
      </c>
      <c r="G4927">
        <v>1</v>
      </c>
      <c r="H4927" t="s">
        <v>22</v>
      </c>
      <c r="I4927" t="s">
        <v>35</v>
      </c>
      <c r="J4927" t="s">
        <v>22</v>
      </c>
      <c r="K4927" t="s">
        <v>23</v>
      </c>
      <c r="L4927" t="s">
        <v>22</v>
      </c>
      <c r="M4927" t="s">
        <v>22</v>
      </c>
      <c r="N4927" t="s">
        <v>22</v>
      </c>
      <c r="O4927" t="s">
        <v>22</v>
      </c>
      <c r="P4927" t="s">
        <v>29</v>
      </c>
      <c r="Q4927">
        <v>1</v>
      </c>
      <c r="R4927" t="s">
        <v>30</v>
      </c>
      <c r="S4927">
        <v>108.5</v>
      </c>
      <c r="T4927">
        <v>6880.85</v>
      </c>
      <c r="U4927">
        <v>0</v>
      </c>
    </row>
    <row r="4928" spans="1:21" x14ac:dyDescent="0.25">
      <c r="A4928" t="s">
        <v>4960</v>
      </c>
      <c r="B4928">
        <v>1</v>
      </c>
      <c r="C4928">
        <v>0</v>
      </c>
      <c r="D4928">
        <v>1</v>
      </c>
      <c r="E4928">
        <v>0</v>
      </c>
      <c r="F4928">
        <v>62</v>
      </c>
      <c r="G4928">
        <v>1</v>
      </c>
      <c r="H4928" t="s">
        <v>23</v>
      </c>
      <c r="I4928" t="s">
        <v>25</v>
      </c>
      <c r="J4928" t="s">
        <v>23</v>
      </c>
      <c r="K4928" t="s">
        <v>22</v>
      </c>
      <c r="L4928" t="s">
        <v>22</v>
      </c>
      <c r="M4928" t="s">
        <v>22</v>
      </c>
      <c r="N4928" t="s">
        <v>23</v>
      </c>
      <c r="O4928" t="s">
        <v>23</v>
      </c>
      <c r="P4928" t="s">
        <v>45</v>
      </c>
      <c r="Q4928">
        <v>1</v>
      </c>
      <c r="R4928" t="s">
        <v>38</v>
      </c>
      <c r="S4928">
        <v>60.15</v>
      </c>
      <c r="T4928">
        <v>3753.2</v>
      </c>
      <c r="U4928">
        <v>0</v>
      </c>
    </row>
    <row r="4929" spans="1:21" x14ac:dyDescent="0.25">
      <c r="A4929" t="s">
        <v>4961</v>
      </c>
      <c r="B4929">
        <v>1</v>
      </c>
      <c r="C4929">
        <v>0</v>
      </c>
      <c r="D4929">
        <v>1</v>
      </c>
      <c r="E4929">
        <v>0</v>
      </c>
      <c r="F4929">
        <v>30</v>
      </c>
      <c r="G4929">
        <v>1</v>
      </c>
      <c r="H4929" t="s">
        <v>23</v>
      </c>
      <c r="I4929" t="s">
        <v>23</v>
      </c>
      <c r="J4929" t="s">
        <v>44</v>
      </c>
      <c r="K4929" t="s">
        <v>44</v>
      </c>
      <c r="L4929" t="s">
        <v>44</v>
      </c>
      <c r="M4929" t="s">
        <v>44</v>
      </c>
      <c r="N4929" t="s">
        <v>44</v>
      </c>
      <c r="O4929" t="s">
        <v>44</v>
      </c>
      <c r="P4929" t="s">
        <v>45</v>
      </c>
      <c r="Q4929">
        <v>0</v>
      </c>
      <c r="R4929" t="s">
        <v>30</v>
      </c>
      <c r="S4929">
        <v>19.05</v>
      </c>
      <c r="T4929">
        <v>637.54999999999995</v>
      </c>
      <c r="U4929">
        <v>0</v>
      </c>
    </row>
    <row r="4930" spans="1:21" x14ac:dyDescent="0.25">
      <c r="A4930" t="s">
        <v>4962</v>
      </c>
      <c r="B4930">
        <v>0</v>
      </c>
      <c r="C4930">
        <v>1</v>
      </c>
      <c r="D4930">
        <v>1</v>
      </c>
      <c r="E4930">
        <v>1</v>
      </c>
      <c r="F4930">
        <v>4</v>
      </c>
      <c r="G4930">
        <v>1</v>
      </c>
      <c r="H4930" t="s">
        <v>23</v>
      </c>
      <c r="I4930" t="s">
        <v>25</v>
      </c>
      <c r="J4930" t="s">
        <v>23</v>
      </c>
      <c r="K4930" t="s">
        <v>23</v>
      </c>
      <c r="L4930" t="s">
        <v>23</v>
      </c>
      <c r="M4930" t="s">
        <v>23</v>
      </c>
      <c r="N4930" t="s">
        <v>23</v>
      </c>
      <c r="O4930" t="s">
        <v>23</v>
      </c>
      <c r="P4930" t="s">
        <v>26</v>
      </c>
      <c r="Q4930">
        <v>0</v>
      </c>
      <c r="R4930" t="s">
        <v>27</v>
      </c>
      <c r="S4930">
        <v>46</v>
      </c>
      <c r="T4930">
        <v>181.6</v>
      </c>
      <c r="U4930">
        <v>1</v>
      </c>
    </row>
    <row r="4931" spans="1:21" x14ac:dyDescent="0.25">
      <c r="A4931" t="s">
        <v>4963</v>
      </c>
      <c r="B4931">
        <v>1</v>
      </c>
      <c r="C4931">
        <v>1</v>
      </c>
      <c r="D4931">
        <v>1</v>
      </c>
      <c r="E4931">
        <v>0</v>
      </c>
      <c r="F4931">
        <v>63</v>
      </c>
      <c r="G4931">
        <v>1</v>
      </c>
      <c r="H4931" t="s">
        <v>23</v>
      </c>
      <c r="I4931" t="s">
        <v>25</v>
      </c>
      <c r="J4931" t="s">
        <v>22</v>
      </c>
      <c r="K4931" t="s">
        <v>22</v>
      </c>
      <c r="L4931" t="s">
        <v>22</v>
      </c>
      <c r="M4931" t="s">
        <v>22</v>
      </c>
      <c r="N4931" t="s">
        <v>22</v>
      </c>
      <c r="O4931" t="s">
        <v>22</v>
      </c>
      <c r="P4931" t="s">
        <v>29</v>
      </c>
      <c r="Q4931">
        <v>1</v>
      </c>
      <c r="R4931" t="s">
        <v>33</v>
      </c>
      <c r="S4931">
        <v>84</v>
      </c>
      <c r="T4931">
        <v>5329.55</v>
      </c>
      <c r="U4931">
        <v>0</v>
      </c>
    </row>
    <row r="4932" spans="1:21" x14ac:dyDescent="0.25">
      <c r="A4932" t="s">
        <v>4964</v>
      </c>
      <c r="B4932">
        <v>0</v>
      </c>
      <c r="C4932">
        <v>0</v>
      </c>
      <c r="D4932">
        <v>0</v>
      </c>
      <c r="E4932">
        <v>0</v>
      </c>
      <c r="F4932">
        <v>1</v>
      </c>
      <c r="G4932">
        <v>1</v>
      </c>
      <c r="H4932" t="s">
        <v>23</v>
      </c>
      <c r="I4932" t="s">
        <v>25</v>
      </c>
      <c r="J4932" t="s">
        <v>23</v>
      </c>
      <c r="K4932" t="s">
        <v>23</v>
      </c>
      <c r="L4932" t="s">
        <v>23</v>
      </c>
      <c r="M4932" t="s">
        <v>23</v>
      </c>
      <c r="N4932" t="s">
        <v>23</v>
      </c>
      <c r="O4932" t="s">
        <v>23</v>
      </c>
      <c r="P4932" t="s">
        <v>26</v>
      </c>
      <c r="Q4932">
        <v>1</v>
      </c>
      <c r="R4932" t="s">
        <v>38</v>
      </c>
      <c r="S4932">
        <v>44.55</v>
      </c>
      <c r="T4932">
        <v>44.55</v>
      </c>
      <c r="U4932">
        <v>0</v>
      </c>
    </row>
    <row r="4933" spans="1:21" x14ac:dyDescent="0.25">
      <c r="A4933" t="s">
        <v>4965</v>
      </c>
      <c r="B4933">
        <v>1</v>
      </c>
      <c r="C4933">
        <v>0</v>
      </c>
      <c r="D4933">
        <v>1</v>
      </c>
      <c r="E4933">
        <v>0</v>
      </c>
      <c r="F4933">
        <v>15</v>
      </c>
      <c r="G4933">
        <v>1</v>
      </c>
      <c r="H4933" t="s">
        <v>22</v>
      </c>
      <c r="I4933" t="s">
        <v>35</v>
      </c>
      <c r="J4933" t="s">
        <v>23</v>
      </c>
      <c r="K4933" t="s">
        <v>23</v>
      </c>
      <c r="L4933" t="s">
        <v>22</v>
      </c>
      <c r="M4933" t="s">
        <v>22</v>
      </c>
      <c r="N4933" t="s">
        <v>22</v>
      </c>
      <c r="O4933" t="s">
        <v>22</v>
      </c>
      <c r="P4933" t="s">
        <v>26</v>
      </c>
      <c r="Q4933">
        <v>1</v>
      </c>
      <c r="R4933" t="s">
        <v>27</v>
      </c>
      <c r="S4933">
        <v>103.45</v>
      </c>
      <c r="T4933">
        <v>1539.8</v>
      </c>
      <c r="U4933">
        <v>0</v>
      </c>
    </row>
    <row r="4934" spans="1:21" x14ac:dyDescent="0.25">
      <c r="A4934" t="s">
        <v>4966</v>
      </c>
      <c r="B4934">
        <v>1</v>
      </c>
      <c r="C4934">
        <v>0</v>
      </c>
      <c r="D4934">
        <v>1</v>
      </c>
      <c r="E4934">
        <v>1</v>
      </c>
      <c r="F4934">
        <v>27</v>
      </c>
      <c r="G4934">
        <v>1</v>
      </c>
      <c r="H4934" t="s">
        <v>23</v>
      </c>
      <c r="I4934" t="s">
        <v>35</v>
      </c>
      <c r="J4934" t="s">
        <v>22</v>
      </c>
      <c r="K4934" t="s">
        <v>22</v>
      </c>
      <c r="L4934" t="s">
        <v>23</v>
      </c>
      <c r="M4934" t="s">
        <v>23</v>
      </c>
      <c r="N4934" t="s">
        <v>23</v>
      </c>
      <c r="O4934" t="s">
        <v>23</v>
      </c>
      <c r="P4934" t="s">
        <v>29</v>
      </c>
      <c r="Q4934">
        <v>1</v>
      </c>
      <c r="R4934" t="s">
        <v>38</v>
      </c>
      <c r="S4934">
        <v>80.650000000000006</v>
      </c>
      <c r="T4934">
        <v>2209.75</v>
      </c>
      <c r="U4934">
        <v>0</v>
      </c>
    </row>
    <row r="4935" spans="1:21" x14ac:dyDescent="0.25">
      <c r="A4935" t="s">
        <v>4967</v>
      </c>
      <c r="B4935">
        <v>0</v>
      </c>
      <c r="C4935">
        <v>0</v>
      </c>
      <c r="D4935">
        <v>0</v>
      </c>
      <c r="E4935">
        <v>1</v>
      </c>
      <c r="F4935">
        <v>4</v>
      </c>
      <c r="G4935">
        <v>0</v>
      </c>
      <c r="H4935" t="s">
        <v>24</v>
      </c>
      <c r="I4935" t="s">
        <v>25</v>
      </c>
      <c r="J4935" t="s">
        <v>22</v>
      </c>
      <c r="K4935" t="s">
        <v>22</v>
      </c>
      <c r="L4935" t="s">
        <v>22</v>
      </c>
      <c r="M4935" t="s">
        <v>23</v>
      </c>
      <c r="N4935" t="s">
        <v>22</v>
      </c>
      <c r="O4935" t="s">
        <v>22</v>
      </c>
      <c r="P4935" t="s">
        <v>26</v>
      </c>
      <c r="Q4935">
        <v>1</v>
      </c>
      <c r="R4935" t="s">
        <v>30</v>
      </c>
      <c r="S4935">
        <v>57.2</v>
      </c>
      <c r="T4935">
        <v>223.75</v>
      </c>
      <c r="U4935">
        <v>0</v>
      </c>
    </row>
    <row r="4936" spans="1:21" x14ac:dyDescent="0.25">
      <c r="A4936" t="s">
        <v>4968</v>
      </c>
      <c r="B4936">
        <v>0</v>
      </c>
      <c r="C4936">
        <v>0</v>
      </c>
      <c r="D4936">
        <v>1</v>
      </c>
      <c r="E4936">
        <v>0</v>
      </c>
      <c r="F4936">
        <v>72</v>
      </c>
      <c r="G4936">
        <v>1</v>
      </c>
      <c r="H4936" t="s">
        <v>22</v>
      </c>
      <c r="I4936" t="s">
        <v>35</v>
      </c>
      <c r="J4936" t="s">
        <v>22</v>
      </c>
      <c r="K4936" t="s">
        <v>22</v>
      </c>
      <c r="L4936" t="s">
        <v>22</v>
      </c>
      <c r="M4936" t="s">
        <v>23</v>
      </c>
      <c r="N4936" t="s">
        <v>22</v>
      </c>
      <c r="O4936" t="s">
        <v>22</v>
      </c>
      <c r="P4936" t="s">
        <v>45</v>
      </c>
      <c r="Q4936">
        <v>1</v>
      </c>
      <c r="R4936" t="s">
        <v>27</v>
      </c>
      <c r="S4936">
        <v>110.75</v>
      </c>
      <c r="T4936">
        <v>7751.7</v>
      </c>
      <c r="U4936">
        <v>0</v>
      </c>
    </row>
    <row r="4937" spans="1:21" x14ac:dyDescent="0.25">
      <c r="A4937" t="s">
        <v>4969</v>
      </c>
      <c r="B4937">
        <v>1</v>
      </c>
      <c r="C4937">
        <v>1</v>
      </c>
      <c r="D4937">
        <v>1</v>
      </c>
      <c r="E4937">
        <v>0</v>
      </c>
      <c r="F4937">
        <v>45</v>
      </c>
      <c r="G4937">
        <v>1</v>
      </c>
      <c r="H4937" t="s">
        <v>22</v>
      </c>
      <c r="I4937" t="s">
        <v>23</v>
      </c>
      <c r="J4937" t="s">
        <v>44</v>
      </c>
      <c r="K4937" t="s">
        <v>44</v>
      </c>
      <c r="L4937" t="s">
        <v>44</v>
      </c>
      <c r="M4937" t="s">
        <v>44</v>
      </c>
      <c r="N4937" t="s">
        <v>44</v>
      </c>
      <c r="O4937" t="s">
        <v>44</v>
      </c>
      <c r="P4937" t="s">
        <v>29</v>
      </c>
      <c r="Q4937">
        <v>0</v>
      </c>
      <c r="R4937" t="s">
        <v>38</v>
      </c>
      <c r="S4937">
        <v>24.7</v>
      </c>
      <c r="T4937">
        <v>1174.3499999999999</v>
      </c>
      <c r="U4937">
        <v>0</v>
      </c>
    </row>
    <row r="4938" spans="1:21" x14ac:dyDescent="0.25">
      <c r="A4938" t="s">
        <v>4970</v>
      </c>
      <c r="B4938">
        <v>0</v>
      </c>
      <c r="C4938">
        <v>1</v>
      </c>
      <c r="D4938">
        <v>0</v>
      </c>
      <c r="E4938">
        <v>0</v>
      </c>
      <c r="F4938">
        <v>45</v>
      </c>
      <c r="G4938">
        <v>1</v>
      </c>
      <c r="H4938" t="s">
        <v>22</v>
      </c>
      <c r="I4938" t="s">
        <v>35</v>
      </c>
      <c r="J4938" t="s">
        <v>22</v>
      </c>
      <c r="K4938" t="s">
        <v>22</v>
      </c>
      <c r="L4938" t="s">
        <v>23</v>
      </c>
      <c r="M4938" t="s">
        <v>22</v>
      </c>
      <c r="N4938" t="s">
        <v>22</v>
      </c>
      <c r="O4938" t="s">
        <v>23</v>
      </c>
      <c r="P4938" t="s">
        <v>26</v>
      </c>
      <c r="Q4938">
        <v>1</v>
      </c>
      <c r="R4938" t="s">
        <v>27</v>
      </c>
      <c r="S4938">
        <v>97.05</v>
      </c>
      <c r="T4938">
        <v>4385.05</v>
      </c>
      <c r="U4938">
        <v>0</v>
      </c>
    </row>
    <row r="4939" spans="1:21" x14ac:dyDescent="0.25">
      <c r="A4939" t="s">
        <v>4971</v>
      </c>
      <c r="B4939">
        <v>0</v>
      </c>
      <c r="C4939">
        <v>0</v>
      </c>
      <c r="D4939">
        <v>0</v>
      </c>
      <c r="E4939">
        <v>0</v>
      </c>
      <c r="F4939">
        <v>36</v>
      </c>
      <c r="G4939">
        <v>1</v>
      </c>
      <c r="H4939" t="s">
        <v>23</v>
      </c>
      <c r="I4939" t="s">
        <v>25</v>
      </c>
      <c r="J4939" t="s">
        <v>22</v>
      </c>
      <c r="K4939" t="s">
        <v>22</v>
      </c>
      <c r="L4939" t="s">
        <v>22</v>
      </c>
      <c r="M4939" t="s">
        <v>22</v>
      </c>
      <c r="N4939" t="s">
        <v>22</v>
      </c>
      <c r="O4939" t="s">
        <v>23</v>
      </c>
      <c r="P4939" t="s">
        <v>29</v>
      </c>
      <c r="Q4939">
        <v>1</v>
      </c>
      <c r="R4939" t="s">
        <v>30</v>
      </c>
      <c r="S4939">
        <v>76.349999999999994</v>
      </c>
      <c r="T4939">
        <v>2606.35</v>
      </c>
      <c r="U4939">
        <v>0</v>
      </c>
    </row>
    <row r="4940" spans="1:21" x14ac:dyDescent="0.25">
      <c r="A4940" t="s">
        <v>4972</v>
      </c>
      <c r="B4940">
        <v>1</v>
      </c>
      <c r="C4940">
        <v>0</v>
      </c>
      <c r="D4940">
        <v>1</v>
      </c>
      <c r="E4940">
        <v>1</v>
      </c>
      <c r="F4940">
        <v>17</v>
      </c>
      <c r="G4940">
        <v>1</v>
      </c>
      <c r="H4940" t="s">
        <v>23</v>
      </c>
      <c r="I4940" t="s">
        <v>35</v>
      </c>
      <c r="J4940" t="s">
        <v>22</v>
      </c>
      <c r="K4940" t="s">
        <v>23</v>
      </c>
      <c r="L4940" t="s">
        <v>22</v>
      </c>
      <c r="M4940" t="s">
        <v>23</v>
      </c>
      <c r="N4940" t="s">
        <v>22</v>
      </c>
      <c r="O4940" t="s">
        <v>23</v>
      </c>
      <c r="P4940" t="s">
        <v>26</v>
      </c>
      <c r="Q4940">
        <v>1</v>
      </c>
      <c r="R4940" t="s">
        <v>27</v>
      </c>
      <c r="S4940">
        <v>89.4</v>
      </c>
      <c r="T4940">
        <v>1539.45</v>
      </c>
      <c r="U4940">
        <v>1</v>
      </c>
    </row>
    <row r="4941" spans="1:21" x14ac:dyDescent="0.25">
      <c r="A4941" t="s">
        <v>4973</v>
      </c>
      <c r="B4941">
        <v>1</v>
      </c>
      <c r="C4941">
        <v>0</v>
      </c>
      <c r="D4941">
        <v>0</v>
      </c>
      <c r="E4941">
        <v>0</v>
      </c>
      <c r="F4941">
        <v>1</v>
      </c>
      <c r="G4941">
        <v>1</v>
      </c>
      <c r="H4941" t="s">
        <v>23</v>
      </c>
      <c r="I4941" t="s">
        <v>23</v>
      </c>
      <c r="J4941" t="s">
        <v>44</v>
      </c>
      <c r="K4941" t="s">
        <v>44</v>
      </c>
      <c r="L4941" t="s">
        <v>44</v>
      </c>
      <c r="M4941" t="s">
        <v>44</v>
      </c>
      <c r="N4941" t="s">
        <v>44</v>
      </c>
      <c r="O4941" t="s">
        <v>44</v>
      </c>
      <c r="P4941" t="s">
        <v>26</v>
      </c>
      <c r="Q4941">
        <v>0</v>
      </c>
      <c r="R4941" t="s">
        <v>30</v>
      </c>
      <c r="S4941">
        <v>18.899999999999999</v>
      </c>
      <c r="T4941">
        <v>18.899999999999999</v>
      </c>
      <c r="U4941">
        <v>0</v>
      </c>
    </row>
    <row r="4942" spans="1:21" x14ac:dyDescent="0.25">
      <c r="A4942" t="s">
        <v>4974</v>
      </c>
      <c r="B4942">
        <v>1</v>
      </c>
      <c r="C4942">
        <v>1</v>
      </c>
      <c r="D4942">
        <v>0</v>
      </c>
      <c r="E4942">
        <v>0</v>
      </c>
      <c r="F4942">
        <v>16</v>
      </c>
      <c r="G4942">
        <v>1</v>
      </c>
      <c r="H4942" t="s">
        <v>22</v>
      </c>
      <c r="I4942" t="s">
        <v>35</v>
      </c>
      <c r="J4942" t="s">
        <v>23</v>
      </c>
      <c r="K4942" t="s">
        <v>23</v>
      </c>
      <c r="L4942" t="s">
        <v>23</v>
      </c>
      <c r="M4942" t="s">
        <v>23</v>
      </c>
      <c r="N4942" t="s">
        <v>23</v>
      </c>
      <c r="O4942" t="s">
        <v>23</v>
      </c>
      <c r="P4942" t="s">
        <v>26</v>
      </c>
      <c r="Q4942">
        <v>1</v>
      </c>
      <c r="R4942" t="s">
        <v>33</v>
      </c>
      <c r="S4942">
        <v>74.45</v>
      </c>
      <c r="T4942">
        <v>1261.3499999999999</v>
      </c>
      <c r="U4942">
        <v>0</v>
      </c>
    </row>
    <row r="4943" spans="1:21" x14ac:dyDescent="0.25">
      <c r="A4943" t="s">
        <v>4975</v>
      </c>
      <c r="B4943">
        <v>1</v>
      </c>
      <c r="C4943">
        <v>0</v>
      </c>
      <c r="D4943">
        <v>0</v>
      </c>
      <c r="E4943">
        <v>0</v>
      </c>
      <c r="F4943">
        <v>3</v>
      </c>
      <c r="G4943">
        <v>1</v>
      </c>
      <c r="H4943" t="s">
        <v>23</v>
      </c>
      <c r="I4943" t="s">
        <v>23</v>
      </c>
      <c r="J4943" t="s">
        <v>44</v>
      </c>
      <c r="K4943" t="s">
        <v>44</v>
      </c>
      <c r="L4943" t="s">
        <v>44</v>
      </c>
      <c r="M4943" t="s">
        <v>44</v>
      </c>
      <c r="N4943" t="s">
        <v>44</v>
      </c>
      <c r="O4943" t="s">
        <v>44</v>
      </c>
      <c r="P4943" t="s">
        <v>26</v>
      </c>
      <c r="Q4943">
        <v>1</v>
      </c>
      <c r="R4943" t="s">
        <v>30</v>
      </c>
      <c r="S4943">
        <v>19.8</v>
      </c>
      <c r="T4943">
        <v>58.15</v>
      </c>
      <c r="U4943">
        <v>1</v>
      </c>
    </row>
    <row r="4944" spans="1:21" x14ac:dyDescent="0.25">
      <c r="A4944" t="s">
        <v>4976</v>
      </c>
      <c r="B4944">
        <v>1</v>
      </c>
      <c r="C4944">
        <v>0</v>
      </c>
      <c r="D4944">
        <v>1</v>
      </c>
      <c r="E4944">
        <v>1</v>
      </c>
      <c r="F4944">
        <v>4</v>
      </c>
      <c r="G4944">
        <v>1</v>
      </c>
      <c r="H4944" t="s">
        <v>22</v>
      </c>
      <c r="I4944" t="s">
        <v>25</v>
      </c>
      <c r="J4944" t="s">
        <v>23</v>
      </c>
      <c r="K4944" t="s">
        <v>23</v>
      </c>
      <c r="L4944" t="s">
        <v>23</v>
      </c>
      <c r="M4944" t="s">
        <v>23</v>
      </c>
      <c r="N4944" t="s">
        <v>23</v>
      </c>
      <c r="O4944" t="s">
        <v>23</v>
      </c>
      <c r="P4944" t="s">
        <v>26</v>
      </c>
      <c r="Q4944">
        <v>1</v>
      </c>
      <c r="R4944" t="s">
        <v>27</v>
      </c>
      <c r="S4944">
        <v>50.9</v>
      </c>
      <c r="T4944">
        <v>225.6</v>
      </c>
      <c r="U4944">
        <v>1</v>
      </c>
    </row>
    <row r="4945" spans="1:21" x14ac:dyDescent="0.25">
      <c r="A4945" t="s">
        <v>4977</v>
      </c>
      <c r="B4945">
        <v>0</v>
      </c>
      <c r="C4945">
        <v>0</v>
      </c>
      <c r="D4945">
        <v>1</v>
      </c>
      <c r="E4945">
        <v>0</v>
      </c>
      <c r="F4945">
        <v>71</v>
      </c>
      <c r="G4945">
        <v>1</v>
      </c>
      <c r="H4945" t="s">
        <v>23</v>
      </c>
      <c r="I4945" t="s">
        <v>25</v>
      </c>
      <c r="J4945" t="s">
        <v>22</v>
      </c>
      <c r="K4945" t="s">
        <v>22</v>
      </c>
      <c r="L4945" t="s">
        <v>22</v>
      </c>
      <c r="M4945" t="s">
        <v>22</v>
      </c>
      <c r="N4945" t="s">
        <v>22</v>
      </c>
      <c r="O4945" t="s">
        <v>22</v>
      </c>
      <c r="P4945" t="s">
        <v>45</v>
      </c>
      <c r="Q4945">
        <v>1</v>
      </c>
      <c r="R4945" t="s">
        <v>38</v>
      </c>
      <c r="S4945">
        <v>84.4</v>
      </c>
      <c r="T4945">
        <v>5969.3</v>
      </c>
      <c r="U4945">
        <v>0</v>
      </c>
    </row>
    <row r="4946" spans="1:21" x14ac:dyDescent="0.25">
      <c r="A4946" t="s">
        <v>4978</v>
      </c>
      <c r="B4946">
        <v>1</v>
      </c>
      <c r="C4946">
        <v>0</v>
      </c>
      <c r="D4946">
        <v>1</v>
      </c>
      <c r="E4946">
        <v>1</v>
      </c>
      <c r="F4946">
        <v>10</v>
      </c>
      <c r="G4946">
        <v>1</v>
      </c>
      <c r="H4946" t="s">
        <v>22</v>
      </c>
      <c r="I4946" t="s">
        <v>23</v>
      </c>
      <c r="J4946" t="s">
        <v>44</v>
      </c>
      <c r="K4946" t="s">
        <v>44</v>
      </c>
      <c r="L4946" t="s">
        <v>44</v>
      </c>
      <c r="M4946" t="s">
        <v>44</v>
      </c>
      <c r="N4946" t="s">
        <v>44</v>
      </c>
      <c r="O4946" t="s">
        <v>44</v>
      </c>
      <c r="P4946" t="s">
        <v>26</v>
      </c>
      <c r="Q4946">
        <v>1</v>
      </c>
      <c r="R4946" t="s">
        <v>30</v>
      </c>
      <c r="S4946">
        <v>24.4</v>
      </c>
      <c r="T4946">
        <v>253.9</v>
      </c>
      <c r="U4946">
        <v>0</v>
      </c>
    </row>
    <row r="4947" spans="1:21" x14ac:dyDescent="0.25">
      <c r="A4947" t="s">
        <v>4979</v>
      </c>
      <c r="B4947">
        <v>1</v>
      </c>
      <c r="C4947">
        <v>0</v>
      </c>
      <c r="D4947">
        <v>1</v>
      </c>
      <c r="E4947">
        <v>1</v>
      </c>
      <c r="F4947">
        <v>20</v>
      </c>
      <c r="G4947">
        <v>1</v>
      </c>
      <c r="H4947" t="s">
        <v>23</v>
      </c>
      <c r="I4947" t="s">
        <v>23</v>
      </c>
      <c r="J4947" t="s">
        <v>44</v>
      </c>
      <c r="K4947" t="s">
        <v>44</v>
      </c>
      <c r="L4947" t="s">
        <v>44</v>
      </c>
      <c r="M4947" t="s">
        <v>44</v>
      </c>
      <c r="N4947" t="s">
        <v>44</v>
      </c>
      <c r="O4947" t="s">
        <v>44</v>
      </c>
      <c r="P4947" t="s">
        <v>45</v>
      </c>
      <c r="Q4947">
        <v>0</v>
      </c>
      <c r="R4947" t="s">
        <v>30</v>
      </c>
      <c r="S4947">
        <v>20.05</v>
      </c>
      <c r="T4947">
        <v>400</v>
      </c>
      <c r="U4947">
        <v>0</v>
      </c>
    </row>
    <row r="4948" spans="1:21" x14ac:dyDescent="0.25">
      <c r="A4948" t="s">
        <v>4980</v>
      </c>
      <c r="B4948">
        <v>1</v>
      </c>
      <c r="C4948">
        <v>0</v>
      </c>
      <c r="D4948">
        <v>0</v>
      </c>
      <c r="E4948">
        <v>0</v>
      </c>
      <c r="F4948">
        <v>4</v>
      </c>
      <c r="G4948">
        <v>1</v>
      </c>
      <c r="H4948" t="s">
        <v>23</v>
      </c>
      <c r="I4948" t="s">
        <v>35</v>
      </c>
      <c r="J4948" t="s">
        <v>23</v>
      </c>
      <c r="K4948" t="s">
        <v>23</v>
      </c>
      <c r="L4948" t="s">
        <v>23</v>
      </c>
      <c r="M4948" t="s">
        <v>23</v>
      </c>
      <c r="N4948" t="s">
        <v>22</v>
      </c>
      <c r="O4948" t="s">
        <v>23</v>
      </c>
      <c r="P4948" t="s">
        <v>26</v>
      </c>
      <c r="Q4948">
        <v>1</v>
      </c>
      <c r="R4948" t="s">
        <v>27</v>
      </c>
      <c r="S4948">
        <v>81</v>
      </c>
      <c r="T4948">
        <v>340.85</v>
      </c>
      <c r="U4948">
        <v>1</v>
      </c>
    </row>
    <row r="4949" spans="1:21" x14ac:dyDescent="0.25">
      <c r="A4949" t="s">
        <v>4981</v>
      </c>
      <c r="B4949">
        <v>1</v>
      </c>
      <c r="C4949">
        <v>0</v>
      </c>
      <c r="D4949">
        <v>0</v>
      </c>
      <c r="E4949">
        <v>0</v>
      </c>
      <c r="F4949">
        <v>26</v>
      </c>
      <c r="G4949">
        <v>1</v>
      </c>
      <c r="H4949" t="s">
        <v>22</v>
      </c>
      <c r="I4949" t="s">
        <v>35</v>
      </c>
      <c r="J4949" t="s">
        <v>23</v>
      </c>
      <c r="K4949" t="s">
        <v>23</v>
      </c>
      <c r="L4949" t="s">
        <v>22</v>
      </c>
      <c r="M4949" t="s">
        <v>23</v>
      </c>
      <c r="N4949" t="s">
        <v>22</v>
      </c>
      <c r="O4949" t="s">
        <v>22</v>
      </c>
      <c r="P4949" t="s">
        <v>26</v>
      </c>
      <c r="Q4949">
        <v>1</v>
      </c>
      <c r="R4949" t="s">
        <v>27</v>
      </c>
      <c r="S4949">
        <v>98.35</v>
      </c>
      <c r="T4949">
        <v>2515.3000000000002</v>
      </c>
      <c r="U4949">
        <v>1</v>
      </c>
    </row>
    <row r="4950" spans="1:21" x14ac:dyDescent="0.25">
      <c r="A4950" t="s">
        <v>4982</v>
      </c>
      <c r="B4950">
        <v>0</v>
      </c>
      <c r="C4950">
        <v>0</v>
      </c>
      <c r="D4950">
        <v>0</v>
      </c>
      <c r="E4950">
        <v>0</v>
      </c>
      <c r="F4950">
        <v>4</v>
      </c>
      <c r="G4950">
        <v>1</v>
      </c>
      <c r="H4950" t="s">
        <v>23</v>
      </c>
      <c r="I4950" t="s">
        <v>25</v>
      </c>
      <c r="J4950" t="s">
        <v>23</v>
      </c>
      <c r="K4950" t="s">
        <v>23</v>
      </c>
      <c r="L4950" t="s">
        <v>23</v>
      </c>
      <c r="M4950" t="s">
        <v>23</v>
      </c>
      <c r="N4950" t="s">
        <v>22</v>
      </c>
      <c r="O4950" t="s">
        <v>23</v>
      </c>
      <c r="P4950" t="s">
        <v>26</v>
      </c>
      <c r="Q4950">
        <v>0</v>
      </c>
      <c r="R4950" t="s">
        <v>38</v>
      </c>
      <c r="S4950">
        <v>55.5</v>
      </c>
      <c r="T4950">
        <v>227.35</v>
      </c>
      <c r="U4950">
        <v>0</v>
      </c>
    </row>
    <row r="4951" spans="1:21" x14ac:dyDescent="0.25">
      <c r="A4951" t="s">
        <v>4983</v>
      </c>
      <c r="B4951">
        <v>1</v>
      </c>
      <c r="C4951">
        <v>0</v>
      </c>
      <c r="D4951">
        <v>0</v>
      </c>
      <c r="E4951">
        <v>0</v>
      </c>
      <c r="F4951">
        <v>5</v>
      </c>
      <c r="G4951">
        <v>0</v>
      </c>
      <c r="H4951" t="s">
        <v>24</v>
      </c>
      <c r="I4951" t="s">
        <v>25</v>
      </c>
      <c r="J4951" t="s">
        <v>23</v>
      </c>
      <c r="K4951" t="s">
        <v>22</v>
      </c>
      <c r="L4951" t="s">
        <v>23</v>
      </c>
      <c r="M4951" t="s">
        <v>23</v>
      </c>
      <c r="N4951" t="s">
        <v>22</v>
      </c>
      <c r="O4951" t="s">
        <v>22</v>
      </c>
      <c r="P4951" t="s">
        <v>26</v>
      </c>
      <c r="Q4951">
        <v>1</v>
      </c>
      <c r="R4951" t="s">
        <v>30</v>
      </c>
      <c r="S4951">
        <v>51</v>
      </c>
      <c r="T4951">
        <v>305.95</v>
      </c>
      <c r="U4951">
        <v>1</v>
      </c>
    </row>
    <row r="4952" spans="1:21" x14ac:dyDescent="0.25">
      <c r="A4952" t="s">
        <v>4984</v>
      </c>
      <c r="B4952">
        <v>0</v>
      </c>
      <c r="C4952">
        <v>0</v>
      </c>
      <c r="D4952">
        <v>1</v>
      </c>
      <c r="E4952">
        <v>0</v>
      </c>
      <c r="F4952">
        <v>4</v>
      </c>
      <c r="G4952">
        <v>1</v>
      </c>
      <c r="H4952" t="s">
        <v>22</v>
      </c>
      <c r="I4952" t="s">
        <v>35</v>
      </c>
      <c r="J4952" t="s">
        <v>23</v>
      </c>
      <c r="K4952" t="s">
        <v>22</v>
      </c>
      <c r="L4952" t="s">
        <v>23</v>
      </c>
      <c r="M4952" t="s">
        <v>23</v>
      </c>
      <c r="N4952" t="s">
        <v>22</v>
      </c>
      <c r="O4952" t="s">
        <v>23</v>
      </c>
      <c r="P4952" t="s">
        <v>26</v>
      </c>
      <c r="Q4952">
        <v>1</v>
      </c>
      <c r="R4952" t="s">
        <v>27</v>
      </c>
      <c r="S4952">
        <v>91.65</v>
      </c>
      <c r="T4952">
        <v>365.4</v>
      </c>
      <c r="U4952">
        <v>1</v>
      </c>
    </row>
    <row r="4953" spans="1:21" x14ac:dyDescent="0.25">
      <c r="A4953" t="s">
        <v>4985</v>
      </c>
      <c r="B4953">
        <v>1</v>
      </c>
      <c r="C4953">
        <v>1</v>
      </c>
      <c r="D4953">
        <v>1</v>
      </c>
      <c r="E4953">
        <v>0</v>
      </c>
      <c r="F4953">
        <v>29</v>
      </c>
      <c r="G4953">
        <v>1</v>
      </c>
      <c r="H4953" t="s">
        <v>22</v>
      </c>
      <c r="I4953" t="s">
        <v>35</v>
      </c>
      <c r="J4953" t="s">
        <v>23</v>
      </c>
      <c r="K4953" t="s">
        <v>23</v>
      </c>
      <c r="L4953" t="s">
        <v>23</v>
      </c>
      <c r="M4953" t="s">
        <v>23</v>
      </c>
      <c r="N4953" t="s">
        <v>23</v>
      </c>
      <c r="O4953" t="s">
        <v>22</v>
      </c>
      <c r="P4953" t="s">
        <v>26</v>
      </c>
      <c r="Q4953">
        <v>1</v>
      </c>
      <c r="R4953" t="s">
        <v>27</v>
      </c>
      <c r="S4953">
        <v>84.3</v>
      </c>
      <c r="T4953">
        <v>2357.75</v>
      </c>
      <c r="U4953">
        <v>0</v>
      </c>
    </row>
    <row r="4954" spans="1:21" x14ac:dyDescent="0.25">
      <c r="A4954" t="s">
        <v>4986</v>
      </c>
      <c r="B4954">
        <v>1</v>
      </c>
      <c r="C4954">
        <v>0</v>
      </c>
      <c r="D4954">
        <v>0</v>
      </c>
      <c r="E4954">
        <v>0</v>
      </c>
      <c r="F4954">
        <v>2</v>
      </c>
      <c r="G4954">
        <v>1</v>
      </c>
      <c r="H4954" t="s">
        <v>23</v>
      </c>
      <c r="I4954" t="s">
        <v>35</v>
      </c>
      <c r="J4954" t="s">
        <v>22</v>
      </c>
      <c r="K4954" t="s">
        <v>22</v>
      </c>
      <c r="L4954" t="s">
        <v>23</v>
      </c>
      <c r="M4954" t="s">
        <v>23</v>
      </c>
      <c r="N4954" t="s">
        <v>22</v>
      </c>
      <c r="O4954" t="s">
        <v>22</v>
      </c>
      <c r="P4954" t="s">
        <v>26</v>
      </c>
      <c r="Q4954">
        <v>0</v>
      </c>
      <c r="R4954" t="s">
        <v>27</v>
      </c>
      <c r="S4954">
        <v>100.2</v>
      </c>
      <c r="T4954">
        <v>198.5</v>
      </c>
      <c r="U4954">
        <v>0</v>
      </c>
    </row>
    <row r="4955" spans="1:21" x14ac:dyDescent="0.25">
      <c r="A4955" t="s">
        <v>4987</v>
      </c>
      <c r="B4955">
        <v>0</v>
      </c>
      <c r="C4955">
        <v>0</v>
      </c>
      <c r="D4955">
        <v>0</v>
      </c>
      <c r="E4955">
        <v>0</v>
      </c>
      <c r="F4955">
        <v>29</v>
      </c>
      <c r="G4955">
        <v>1</v>
      </c>
      <c r="H4955" t="s">
        <v>23</v>
      </c>
      <c r="I4955" t="s">
        <v>23</v>
      </c>
      <c r="J4955" t="s">
        <v>44</v>
      </c>
      <c r="K4955" t="s">
        <v>44</v>
      </c>
      <c r="L4955" t="s">
        <v>44</v>
      </c>
      <c r="M4955" t="s">
        <v>44</v>
      </c>
      <c r="N4955" t="s">
        <v>44</v>
      </c>
      <c r="O4955" t="s">
        <v>44</v>
      </c>
      <c r="P4955" t="s">
        <v>45</v>
      </c>
      <c r="Q4955">
        <v>0</v>
      </c>
      <c r="R4955" t="s">
        <v>30</v>
      </c>
      <c r="S4955">
        <v>19.399999999999999</v>
      </c>
      <c r="T4955">
        <v>554.25</v>
      </c>
      <c r="U4955">
        <v>0</v>
      </c>
    </row>
    <row r="4956" spans="1:21" x14ac:dyDescent="0.25">
      <c r="A4956" t="s">
        <v>4988</v>
      </c>
      <c r="B4956">
        <v>1</v>
      </c>
      <c r="C4956">
        <v>0</v>
      </c>
      <c r="D4956">
        <v>0</v>
      </c>
      <c r="E4956">
        <v>1</v>
      </c>
      <c r="F4956">
        <v>1</v>
      </c>
      <c r="G4956">
        <v>1</v>
      </c>
      <c r="H4956" t="s">
        <v>23</v>
      </c>
      <c r="I4956" t="s">
        <v>35</v>
      </c>
      <c r="J4956" t="s">
        <v>23</v>
      </c>
      <c r="K4956" t="s">
        <v>23</v>
      </c>
      <c r="L4956" t="s">
        <v>23</v>
      </c>
      <c r="M4956" t="s">
        <v>23</v>
      </c>
      <c r="N4956" t="s">
        <v>22</v>
      </c>
      <c r="O4956" t="s">
        <v>22</v>
      </c>
      <c r="P4956" t="s">
        <v>26</v>
      </c>
      <c r="Q4956">
        <v>1</v>
      </c>
      <c r="R4956" t="s">
        <v>27</v>
      </c>
      <c r="S4956">
        <v>90.85</v>
      </c>
      <c r="T4956">
        <v>90.85</v>
      </c>
      <c r="U4956">
        <v>1</v>
      </c>
    </row>
    <row r="4957" spans="1:21" x14ac:dyDescent="0.25">
      <c r="A4957" t="s">
        <v>4989</v>
      </c>
      <c r="B4957">
        <v>1</v>
      </c>
      <c r="C4957">
        <v>0</v>
      </c>
      <c r="D4957">
        <v>0</v>
      </c>
      <c r="E4957">
        <v>0</v>
      </c>
      <c r="F4957">
        <v>1</v>
      </c>
      <c r="G4957">
        <v>1</v>
      </c>
      <c r="H4957" t="s">
        <v>23</v>
      </c>
      <c r="I4957" t="s">
        <v>35</v>
      </c>
      <c r="J4957" t="s">
        <v>23</v>
      </c>
      <c r="K4957" t="s">
        <v>23</v>
      </c>
      <c r="L4957" t="s">
        <v>23</v>
      </c>
      <c r="M4957" t="s">
        <v>23</v>
      </c>
      <c r="N4957" t="s">
        <v>23</v>
      </c>
      <c r="O4957" t="s">
        <v>23</v>
      </c>
      <c r="P4957" t="s">
        <v>26</v>
      </c>
      <c r="Q4957">
        <v>0</v>
      </c>
      <c r="R4957" t="s">
        <v>30</v>
      </c>
      <c r="S4957">
        <v>69.400000000000006</v>
      </c>
      <c r="T4957">
        <v>69.400000000000006</v>
      </c>
      <c r="U4957">
        <v>1</v>
      </c>
    </row>
    <row r="4958" spans="1:21" x14ac:dyDescent="0.25">
      <c r="A4958" t="s">
        <v>4990</v>
      </c>
      <c r="B4958">
        <v>0</v>
      </c>
      <c r="C4958">
        <v>1</v>
      </c>
      <c r="D4958">
        <v>0</v>
      </c>
      <c r="E4958">
        <v>0</v>
      </c>
      <c r="F4958">
        <v>8</v>
      </c>
      <c r="G4958">
        <v>1</v>
      </c>
      <c r="H4958" t="s">
        <v>23</v>
      </c>
      <c r="I4958" t="s">
        <v>35</v>
      </c>
      <c r="J4958" t="s">
        <v>23</v>
      </c>
      <c r="K4958" t="s">
        <v>23</v>
      </c>
      <c r="L4958" t="s">
        <v>22</v>
      </c>
      <c r="M4958" t="s">
        <v>23</v>
      </c>
      <c r="N4958" t="s">
        <v>22</v>
      </c>
      <c r="O4958" t="s">
        <v>22</v>
      </c>
      <c r="P4958" t="s">
        <v>26</v>
      </c>
      <c r="Q4958">
        <v>1</v>
      </c>
      <c r="R4958" t="s">
        <v>38</v>
      </c>
      <c r="S4958">
        <v>94.45</v>
      </c>
      <c r="T4958">
        <v>742.95</v>
      </c>
      <c r="U4958">
        <v>1</v>
      </c>
    </row>
    <row r="4959" spans="1:21" x14ac:dyDescent="0.25">
      <c r="A4959" t="s">
        <v>4991</v>
      </c>
      <c r="B4959">
        <v>1</v>
      </c>
      <c r="C4959">
        <v>0</v>
      </c>
      <c r="D4959">
        <v>0</v>
      </c>
      <c r="E4959">
        <v>0</v>
      </c>
      <c r="F4959">
        <v>13</v>
      </c>
      <c r="G4959">
        <v>1</v>
      </c>
      <c r="H4959" t="s">
        <v>23</v>
      </c>
      <c r="I4959" t="s">
        <v>23</v>
      </c>
      <c r="J4959" t="s">
        <v>44</v>
      </c>
      <c r="K4959" t="s">
        <v>44</v>
      </c>
      <c r="L4959" t="s">
        <v>44</v>
      </c>
      <c r="M4959" t="s">
        <v>44</v>
      </c>
      <c r="N4959" t="s">
        <v>44</v>
      </c>
      <c r="O4959" t="s">
        <v>44</v>
      </c>
      <c r="P4959" t="s">
        <v>26</v>
      </c>
      <c r="Q4959">
        <v>1</v>
      </c>
      <c r="R4959" t="s">
        <v>27</v>
      </c>
      <c r="S4959">
        <v>20.399999999999999</v>
      </c>
      <c r="T4959">
        <v>251.65</v>
      </c>
      <c r="U4959">
        <v>0</v>
      </c>
    </row>
    <row r="4960" spans="1:21" x14ac:dyDescent="0.25">
      <c r="A4960" t="s">
        <v>4992</v>
      </c>
      <c r="B4960">
        <v>0</v>
      </c>
      <c r="C4960">
        <v>0</v>
      </c>
      <c r="D4960">
        <v>1</v>
      </c>
      <c r="E4960">
        <v>0</v>
      </c>
      <c r="F4960">
        <v>59</v>
      </c>
      <c r="G4960">
        <v>1</v>
      </c>
      <c r="H4960" t="s">
        <v>22</v>
      </c>
      <c r="I4960" t="s">
        <v>35</v>
      </c>
      <c r="J4960" t="s">
        <v>22</v>
      </c>
      <c r="K4960" t="s">
        <v>22</v>
      </c>
      <c r="L4960" t="s">
        <v>23</v>
      </c>
      <c r="M4960" t="s">
        <v>23</v>
      </c>
      <c r="N4960" t="s">
        <v>22</v>
      </c>
      <c r="O4960" t="s">
        <v>23</v>
      </c>
      <c r="P4960" t="s">
        <v>26</v>
      </c>
      <c r="Q4960">
        <v>1</v>
      </c>
      <c r="R4960" t="s">
        <v>27</v>
      </c>
      <c r="S4960">
        <v>94.75</v>
      </c>
      <c r="T4960">
        <v>5597.65</v>
      </c>
      <c r="U4960">
        <v>0</v>
      </c>
    </row>
    <row r="4961" spans="1:21" x14ac:dyDescent="0.25">
      <c r="A4961" t="s">
        <v>4993</v>
      </c>
      <c r="B4961">
        <v>0</v>
      </c>
      <c r="C4961">
        <v>0</v>
      </c>
      <c r="D4961">
        <v>1</v>
      </c>
      <c r="E4961">
        <v>1</v>
      </c>
      <c r="F4961">
        <v>1</v>
      </c>
      <c r="G4961">
        <v>1</v>
      </c>
      <c r="H4961" t="s">
        <v>23</v>
      </c>
      <c r="I4961" t="s">
        <v>23</v>
      </c>
      <c r="J4961" t="s">
        <v>44</v>
      </c>
      <c r="K4961" t="s">
        <v>44</v>
      </c>
      <c r="L4961" t="s">
        <v>44</v>
      </c>
      <c r="M4961" t="s">
        <v>44</v>
      </c>
      <c r="N4961" t="s">
        <v>44</v>
      </c>
      <c r="O4961" t="s">
        <v>44</v>
      </c>
      <c r="P4961" t="s">
        <v>26</v>
      </c>
      <c r="Q4961">
        <v>1</v>
      </c>
      <c r="R4961" t="s">
        <v>38</v>
      </c>
      <c r="S4961">
        <v>20.149999999999999</v>
      </c>
      <c r="T4961">
        <v>20.149999999999999</v>
      </c>
      <c r="U4961">
        <v>1</v>
      </c>
    </row>
    <row r="4962" spans="1:21" x14ac:dyDescent="0.25">
      <c r="A4962" t="s">
        <v>4994</v>
      </c>
      <c r="B4962">
        <v>1</v>
      </c>
      <c r="C4962">
        <v>1</v>
      </c>
      <c r="D4962">
        <v>0</v>
      </c>
      <c r="E4962">
        <v>0</v>
      </c>
      <c r="F4962">
        <v>50</v>
      </c>
      <c r="G4962">
        <v>1</v>
      </c>
      <c r="H4962" t="s">
        <v>22</v>
      </c>
      <c r="I4962" t="s">
        <v>35</v>
      </c>
      <c r="J4962" t="s">
        <v>23</v>
      </c>
      <c r="K4962" t="s">
        <v>23</v>
      </c>
      <c r="L4962" t="s">
        <v>23</v>
      </c>
      <c r="M4962" t="s">
        <v>23</v>
      </c>
      <c r="N4962" t="s">
        <v>22</v>
      </c>
      <c r="O4962" t="s">
        <v>22</v>
      </c>
      <c r="P4962" t="s">
        <v>26</v>
      </c>
      <c r="Q4962">
        <v>1</v>
      </c>
      <c r="R4962" t="s">
        <v>27</v>
      </c>
      <c r="S4962">
        <v>95.7</v>
      </c>
      <c r="T4962">
        <v>4816.7</v>
      </c>
      <c r="U4962">
        <v>1</v>
      </c>
    </row>
    <row r="4963" spans="1:21" x14ac:dyDescent="0.25">
      <c r="A4963" t="s">
        <v>4995</v>
      </c>
      <c r="B4963">
        <v>1</v>
      </c>
      <c r="C4963">
        <v>0</v>
      </c>
      <c r="D4963">
        <v>1</v>
      </c>
      <c r="E4963">
        <v>0</v>
      </c>
      <c r="F4963">
        <v>18</v>
      </c>
      <c r="G4963">
        <v>1</v>
      </c>
      <c r="H4963" t="s">
        <v>23</v>
      </c>
      <c r="I4963" t="s">
        <v>25</v>
      </c>
      <c r="J4963" t="s">
        <v>23</v>
      </c>
      <c r="K4963" t="s">
        <v>23</v>
      </c>
      <c r="L4963" t="s">
        <v>23</v>
      </c>
      <c r="M4963" t="s">
        <v>23</v>
      </c>
      <c r="N4963" t="s">
        <v>23</v>
      </c>
      <c r="O4963" t="s">
        <v>23</v>
      </c>
      <c r="P4963" t="s">
        <v>26</v>
      </c>
      <c r="Q4963">
        <v>1</v>
      </c>
      <c r="R4963" t="s">
        <v>33</v>
      </c>
      <c r="S4963">
        <v>44.35</v>
      </c>
      <c r="T4963">
        <v>768.05</v>
      </c>
      <c r="U4963">
        <v>0</v>
      </c>
    </row>
    <row r="4964" spans="1:21" x14ac:dyDescent="0.25">
      <c r="A4964" t="s">
        <v>4996</v>
      </c>
      <c r="B4964">
        <v>0</v>
      </c>
      <c r="C4964">
        <v>0</v>
      </c>
      <c r="D4964">
        <v>1</v>
      </c>
      <c r="E4964">
        <v>1</v>
      </c>
      <c r="F4964">
        <v>17</v>
      </c>
      <c r="G4964">
        <v>1</v>
      </c>
      <c r="H4964" t="s">
        <v>23</v>
      </c>
      <c r="I4964" t="s">
        <v>25</v>
      </c>
      <c r="J4964" t="s">
        <v>22</v>
      </c>
      <c r="K4964" t="s">
        <v>22</v>
      </c>
      <c r="L4964" t="s">
        <v>23</v>
      </c>
      <c r="M4964" t="s">
        <v>23</v>
      </c>
      <c r="N4964" t="s">
        <v>22</v>
      </c>
      <c r="O4964" t="s">
        <v>22</v>
      </c>
      <c r="P4964" t="s">
        <v>26</v>
      </c>
      <c r="Q4964">
        <v>0</v>
      </c>
      <c r="R4964" t="s">
        <v>30</v>
      </c>
      <c r="S4964">
        <v>74.55</v>
      </c>
      <c r="T4964">
        <v>1215.8</v>
      </c>
      <c r="U4964">
        <v>0</v>
      </c>
    </row>
    <row r="4965" spans="1:21" x14ac:dyDescent="0.25">
      <c r="A4965" t="s">
        <v>4997</v>
      </c>
      <c r="B4965">
        <v>1</v>
      </c>
      <c r="C4965">
        <v>0</v>
      </c>
      <c r="D4965">
        <v>1</v>
      </c>
      <c r="E4965">
        <v>0</v>
      </c>
      <c r="F4965">
        <v>47</v>
      </c>
      <c r="G4965">
        <v>1</v>
      </c>
      <c r="H4965" t="s">
        <v>23</v>
      </c>
      <c r="I4965" t="s">
        <v>25</v>
      </c>
      <c r="J4965" t="s">
        <v>23</v>
      </c>
      <c r="K4965" t="s">
        <v>22</v>
      </c>
      <c r="L4965" t="s">
        <v>22</v>
      </c>
      <c r="M4965" t="s">
        <v>23</v>
      </c>
      <c r="N4965" t="s">
        <v>22</v>
      </c>
      <c r="O4965" t="s">
        <v>22</v>
      </c>
      <c r="P4965" t="s">
        <v>45</v>
      </c>
      <c r="Q4965">
        <v>0</v>
      </c>
      <c r="R4965" t="s">
        <v>27</v>
      </c>
      <c r="S4965">
        <v>73.599999999999994</v>
      </c>
      <c r="T4965">
        <v>3522.65</v>
      </c>
      <c r="U4965">
        <v>0</v>
      </c>
    </row>
    <row r="4966" spans="1:21" x14ac:dyDescent="0.25">
      <c r="A4966" t="s">
        <v>4998</v>
      </c>
      <c r="B4966">
        <v>0</v>
      </c>
      <c r="C4966">
        <v>0</v>
      </c>
      <c r="D4966">
        <v>0</v>
      </c>
      <c r="E4966">
        <v>0</v>
      </c>
      <c r="F4966">
        <v>26</v>
      </c>
      <c r="G4966">
        <v>1</v>
      </c>
      <c r="H4966" t="s">
        <v>22</v>
      </c>
      <c r="I4966" t="s">
        <v>35</v>
      </c>
      <c r="J4966" t="s">
        <v>23</v>
      </c>
      <c r="K4966" t="s">
        <v>23</v>
      </c>
      <c r="L4966" t="s">
        <v>23</v>
      </c>
      <c r="M4966" t="s">
        <v>23</v>
      </c>
      <c r="N4966" t="s">
        <v>23</v>
      </c>
      <c r="O4966" t="s">
        <v>23</v>
      </c>
      <c r="P4966" t="s">
        <v>26</v>
      </c>
      <c r="Q4966">
        <v>1</v>
      </c>
      <c r="R4966" t="s">
        <v>33</v>
      </c>
      <c r="S4966">
        <v>74.95</v>
      </c>
      <c r="T4966">
        <v>1834.95</v>
      </c>
      <c r="U4966">
        <v>1</v>
      </c>
    </row>
    <row r="4967" spans="1:21" x14ac:dyDescent="0.25">
      <c r="A4967" t="s">
        <v>4999</v>
      </c>
      <c r="B4967">
        <v>0</v>
      </c>
      <c r="C4967">
        <v>0</v>
      </c>
      <c r="D4967">
        <v>0</v>
      </c>
      <c r="E4967">
        <v>0</v>
      </c>
      <c r="F4967">
        <v>6</v>
      </c>
      <c r="G4967">
        <v>0</v>
      </c>
      <c r="H4967" t="s">
        <v>24</v>
      </c>
      <c r="I4967" t="s">
        <v>25</v>
      </c>
      <c r="J4967" t="s">
        <v>23</v>
      </c>
      <c r="K4967" t="s">
        <v>23</v>
      </c>
      <c r="L4967" t="s">
        <v>22</v>
      </c>
      <c r="M4967" t="s">
        <v>23</v>
      </c>
      <c r="N4967" t="s">
        <v>22</v>
      </c>
      <c r="O4967" t="s">
        <v>22</v>
      </c>
      <c r="P4967" t="s">
        <v>26</v>
      </c>
      <c r="Q4967">
        <v>1</v>
      </c>
      <c r="R4967" t="s">
        <v>27</v>
      </c>
      <c r="S4967">
        <v>47.95</v>
      </c>
      <c r="T4967">
        <v>305.10000000000002</v>
      </c>
      <c r="U4967">
        <v>1</v>
      </c>
    </row>
    <row r="4968" spans="1:21" x14ac:dyDescent="0.25">
      <c r="A4968" t="s">
        <v>5000</v>
      </c>
      <c r="B4968">
        <v>1</v>
      </c>
      <c r="C4968">
        <v>0</v>
      </c>
      <c r="D4968">
        <v>1</v>
      </c>
      <c r="E4968">
        <v>1</v>
      </c>
      <c r="F4968">
        <v>19</v>
      </c>
      <c r="G4968">
        <v>1</v>
      </c>
      <c r="H4968" t="s">
        <v>22</v>
      </c>
      <c r="I4968" t="s">
        <v>25</v>
      </c>
      <c r="J4968" t="s">
        <v>23</v>
      </c>
      <c r="K4968" t="s">
        <v>23</v>
      </c>
      <c r="L4968" t="s">
        <v>23</v>
      </c>
      <c r="M4968" t="s">
        <v>23</v>
      </c>
      <c r="N4968" t="s">
        <v>23</v>
      </c>
      <c r="O4968" t="s">
        <v>23</v>
      </c>
      <c r="P4968" t="s">
        <v>26</v>
      </c>
      <c r="Q4968">
        <v>0</v>
      </c>
      <c r="R4968" t="s">
        <v>38</v>
      </c>
      <c r="S4968">
        <v>50.1</v>
      </c>
      <c r="T4968">
        <v>910.45</v>
      </c>
      <c r="U4968">
        <v>0</v>
      </c>
    </row>
    <row r="4969" spans="1:21" x14ac:dyDescent="0.25">
      <c r="A4969" t="s">
        <v>5001</v>
      </c>
      <c r="B4969">
        <v>0</v>
      </c>
      <c r="C4969">
        <v>0</v>
      </c>
      <c r="D4969">
        <v>0</v>
      </c>
      <c r="E4969">
        <v>0</v>
      </c>
      <c r="F4969">
        <v>3</v>
      </c>
      <c r="G4969">
        <v>1</v>
      </c>
      <c r="H4969" t="s">
        <v>22</v>
      </c>
      <c r="I4969" t="s">
        <v>25</v>
      </c>
      <c r="J4969" t="s">
        <v>23</v>
      </c>
      <c r="K4969" t="s">
        <v>23</v>
      </c>
      <c r="L4969" t="s">
        <v>23</v>
      </c>
      <c r="M4969" t="s">
        <v>22</v>
      </c>
      <c r="N4969" t="s">
        <v>22</v>
      </c>
      <c r="O4969" t="s">
        <v>23</v>
      </c>
      <c r="P4969" t="s">
        <v>26</v>
      </c>
      <c r="Q4969">
        <v>1</v>
      </c>
      <c r="R4969" t="s">
        <v>27</v>
      </c>
      <c r="S4969">
        <v>63.6</v>
      </c>
      <c r="T4969">
        <v>155.65</v>
      </c>
      <c r="U4969">
        <v>1</v>
      </c>
    </row>
    <row r="4970" spans="1:21" x14ac:dyDescent="0.25">
      <c r="A4970" t="s">
        <v>5002</v>
      </c>
      <c r="B4970">
        <v>0</v>
      </c>
      <c r="C4970">
        <v>1</v>
      </c>
      <c r="D4970">
        <v>1</v>
      </c>
      <c r="E4970">
        <v>1</v>
      </c>
      <c r="F4970">
        <v>68</v>
      </c>
      <c r="G4970">
        <v>0</v>
      </c>
      <c r="H4970" t="s">
        <v>24</v>
      </c>
      <c r="I4970" t="s">
        <v>25</v>
      </c>
      <c r="J4970" t="s">
        <v>23</v>
      </c>
      <c r="K4970" t="s">
        <v>22</v>
      </c>
      <c r="L4970" t="s">
        <v>22</v>
      </c>
      <c r="M4970" t="s">
        <v>23</v>
      </c>
      <c r="N4970" t="s">
        <v>22</v>
      </c>
      <c r="O4970" t="s">
        <v>22</v>
      </c>
      <c r="P4970" t="s">
        <v>45</v>
      </c>
      <c r="Q4970">
        <v>1</v>
      </c>
      <c r="R4970" t="s">
        <v>27</v>
      </c>
      <c r="S4970">
        <v>53</v>
      </c>
      <c r="T4970">
        <v>3656.25</v>
      </c>
      <c r="U4970">
        <v>0</v>
      </c>
    </row>
    <row r="4971" spans="1:21" x14ac:dyDescent="0.25">
      <c r="A4971" t="s">
        <v>5003</v>
      </c>
      <c r="B4971">
        <v>0</v>
      </c>
      <c r="C4971">
        <v>0</v>
      </c>
      <c r="D4971">
        <v>1</v>
      </c>
      <c r="E4971">
        <v>0</v>
      </c>
      <c r="F4971">
        <v>2</v>
      </c>
      <c r="G4971">
        <v>1</v>
      </c>
      <c r="H4971" t="s">
        <v>23</v>
      </c>
      <c r="I4971" t="s">
        <v>23</v>
      </c>
      <c r="J4971" t="s">
        <v>44</v>
      </c>
      <c r="K4971" t="s">
        <v>44</v>
      </c>
      <c r="L4971" t="s">
        <v>44</v>
      </c>
      <c r="M4971" t="s">
        <v>44</v>
      </c>
      <c r="N4971" t="s">
        <v>44</v>
      </c>
      <c r="O4971" t="s">
        <v>44</v>
      </c>
      <c r="P4971" t="s">
        <v>26</v>
      </c>
      <c r="Q4971">
        <v>0</v>
      </c>
      <c r="R4971" t="s">
        <v>33</v>
      </c>
      <c r="S4971">
        <v>19.850000000000001</v>
      </c>
      <c r="T4971">
        <v>52</v>
      </c>
      <c r="U4971">
        <v>0</v>
      </c>
    </row>
    <row r="4972" spans="1:21" x14ac:dyDescent="0.25">
      <c r="A4972" t="s">
        <v>5004</v>
      </c>
      <c r="B4972">
        <v>1</v>
      </c>
      <c r="C4972">
        <v>0</v>
      </c>
      <c r="D4972">
        <v>0</v>
      </c>
      <c r="E4972">
        <v>0</v>
      </c>
      <c r="F4972">
        <v>7</v>
      </c>
      <c r="G4972">
        <v>0</v>
      </c>
      <c r="H4972" t="s">
        <v>24</v>
      </c>
      <c r="I4972" t="s">
        <v>25</v>
      </c>
      <c r="J4972" t="s">
        <v>23</v>
      </c>
      <c r="K4972" t="s">
        <v>23</v>
      </c>
      <c r="L4972" t="s">
        <v>23</v>
      </c>
      <c r="M4972" t="s">
        <v>23</v>
      </c>
      <c r="N4972" t="s">
        <v>23</v>
      </c>
      <c r="O4972" t="s">
        <v>23</v>
      </c>
      <c r="P4972" t="s">
        <v>29</v>
      </c>
      <c r="Q4972">
        <v>1</v>
      </c>
      <c r="R4972" t="s">
        <v>38</v>
      </c>
      <c r="S4972">
        <v>24.35</v>
      </c>
      <c r="T4972">
        <v>150.85</v>
      </c>
      <c r="U4972">
        <v>0</v>
      </c>
    </row>
    <row r="4973" spans="1:21" x14ac:dyDescent="0.25">
      <c r="A4973" t="s">
        <v>5005</v>
      </c>
      <c r="B4973">
        <v>0</v>
      </c>
      <c r="C4973">
        <v>0</v>
      </c>
      <c r="D4973">
        <v>0</v>
      </c>
      <c r="E4973">
        <v>0</v>
      </c>
      <c r="F4973">
        <v>18</v>
      </c>
      <c r="G4973">
        <v>1</v>
      </c>
      <c r="H4973" t="s">
        <v>23</v>
      </c>
      <c r="I4973" t="s">
        <v>23</v>
      </c>
      <c r="J4973" t="s">
        <v>44</v>
      </c>
      <c r="K4973" t="s">
        <v>44</v>
      </c>
      <c r="L4973" t="s">
        <v>44</v>
      </c>
      <c r="M4973" t="s">
        <v>44</v>
      </c>
      <c r="N4973" t="s">
        <v>44</v>
      </c>
      <c r="O4973" t="s">
        <v>44</v>
      </c>
      <c r="P4973" t="s">
        <v>26</v>
      </c>
      <c r="Q4973">
        <v>1</v>
      </c>
      <c r="R4973" t="s">
        <v>30</v>
      </c>
      <c r="S4973">
        <v>19.55</v>
      </c>
      <c r="T4973">
        <v>389.25</v>
      </c>
      <c r="U4973">
        <v>0</v>
      </c>
    </row>
    <row r="4974" spans="1:21" x14ac:dyDescent="0.25">
      <c r="A4974" t="s">
        <v>5006</v>
      </c>
      <c r="B4974">
        <v>0</v>
      </c>
      <c r="C4974">
        <v>0</v>
      </c>
      <c r="D4974">
        <v>1</v>
      </c>
      <c r="E4974">
        <v>0</v>
      </c>
      <c r="F4974">
        <v>71</v>
      </c>
      <c r="G4974">
        <v>1</v>
      </c>
      <c r="H4974" t="s">
        <v>22</v>
      </c>
      <c r="I4974" t="s">
        <v>23</v>
      </c>
      <c r="J4974" t="s">
        <v>44</v>
      </c>
      <c r="K4974" t="s">
        <v>44</v>
      </c>
      <c r="L4974" t="s">
        <v>44</v>
      </c>
      <c r="M4974" t="s">
        <v>44</v>
      </c>
      <c r="N4974" t="s">
        <v>44</v>
      </c>
      <c r="O4974" t="s">
        <v>44</v>
      </c>
      <c r="P4974" t="s">
        <v>45</v>
      </c>
      <c r="Q4974">
        <v>0</v>
      </c>
      <c r="R4974" t="s">
        <v>38</v>
      </c>
      <c r="S4974">
        <v>25.05</v>
      </c>
      <c r="T4974">
        <v>1873.7</v>
      </c>
      <c r="U4974">
        <v>0</v>
      </c>
    </row>
    <row r="4975" spans="1:21" x14ac:dyDescent="0.25">
      <c r="A4975" t="s">
        <v>5007</v>
      </c>
      <c r="B4975">
        <v>1</v>
      </c>
      <c r="C4975">
        <v>1</v>
      </c>
      <c r="D4975">
        <v>1</v>
      </c>
      <c r="E4975">
        <v>0</v>
      </c>
      <c r="F4975">
        <v>13</v>
      </c>
      <c r="G4975">
        <v>1</v>
      </c>
      <c r="H4975" t="s">
        <v>22</v>
      </c>
      <c r="I4975" t="s">
        <v>35</v>
      </c>
      <c r="J4975" t="s">
        <v>22</v>
      </c>
      <c r="K4975" t="s">
        <v>22</v>
      </c>
      <c r="L4975" t="s">
        <v>23</v>
      </c>
      <c r="M4975" t="s">
        <v>23</v>
      </c>
      <c r="N4975" t="s">
        <v>23</v>
      </c>
      <c r="O4975" t="s">
        <v>22</v>
      </c>
      <c r="P4975" t="s">
        <v>26</v>
      </c>
      <c r="Q4975">
        <v>0</v>
      </c>
      <c r="R4975" t="s">
        <v>38</v>
      </c>
      <c r="S4975">
        <v>93.8</v>
      </c>
      <c r="T4975">
        <v>1261</v>
      </c>
      <c r="U4975">
        <v>0</v>
      </c>
    </row>
    <row r="4976" spans="1:21" x14ac:dyDescent="0.25">
      <c r="A4976" t="s">
        <v>5008</v>
      </c>
      <c r="B4976">
        <v>1</v>
      </c>
      <c r="C4976">
        <v>0</v>
      </c>
      <c r="D4976">
        <v>0</v>
      </c>
      <c r="E4976">
        <v>0</v>
      </c>
      <c r="F4976">
        <v>3</v>
      </c>
      <c r="G4976">
        <v>0</v>
      </c>
      <c r="H4976" t="s">
        <v>24</v>
      </c>
      <c r="I4976" t="s">
        <v>25</v>
      </c>
      <c r="J4976" t="s">
        <v>23</v>
      </c>
      <c r="K4976" t="s">
        <v>22</v>
      </c>
      <c r="L4976" t="s">
        <v>23</v>
      </c>
      <c r="M4976" t="s">
        <v>22</v>
      </c>
      <c r="N4976" t="s">
        <v>23</v>
      </c>
      <c r="O4976" t="s">
        <v>23</v>
      </c>
      <c r="P4976" t="s">
        <v>26</v>
      </c>
      <c r="Q4976">
        <v>1</v>
      </c>
      <c r="R4976" t="s">
        <v>30</v>
      </c>
      <c r="S4976">
        <v>36.85</v>
      </c>
      <c r="T4976">
        <v>108.7</v>
      </c>
      <c r="U4976">
        <v>1</v>
      </c>
    </row>
    <row r="4977" spans="1:21" x14ac:dyDescent="0.25">
      <c r="A4977" t="s">
        <v>5009</v>
      </c>
      <c r="B4977">
        <v>1</v>
      </c>
      <c r="C4977">
        <v>0</v>
      </c>
      <c r="D4977">
        <v>1</v>
      </c>
      <c r="E4977">
        <v>0</v>
      </c>
      <c r="F4977">
        <v>72</v>
      </c>
      <c r="G4977">
        <v>1</v>
      </c>
      <c r="H4977" t="s">
        <v>22</v>
      </c>
      <c r="I4977" t="s">
        <v>35</v>
      </c>
      <c r="J4977" t="s">
        <v>23</v>
      </c>
      <c r="K4977" t="s">
        <v>22</v>
      </c>
      <c r="L4977" t="s">
        <v>22</v>
      </c>
      <c r="M4977" t="s">
        <v>23</v>
      </c>
      <c r="N4977" t="s">
        <v>22</v>
      </c>
      <c r="O4977" t="s">
        <v>22</v>
      </c>
      <c r="P4977" t="s">
        <v>45</v>
      </c>
      <c r="Q4977">
        <v>1</v>
      </c>
      <c r="R4977" t="s">
        <v>33</v>
      </c>
      <c r="S4977">
        <v>103.75</v>
      </c>
      <c r="T4977">
        <v>7346.2</v>
      </c>
      <c r="U4977">
        <v>0</v>
      </c>
    </row>
    <row r="4978" spans="1:21" x14ac:dyDescent="0.25">
      <c r="A4978" t="s">
        <v>5010</v>
      </c>
      <c r="B4978">
        <v>1</v>
      </c>
      <c r="C4978">
        <v>0</v>
      </c>
      <c r="D4978">
        <v>1</v>
      </c>
      <c r="E4978">
        <v>1</v>
      </c>
      <c r="F4978">
        <v>66</v>
      </c>
      <c r="G4978">
        <v>0</v>
      </c>
      <c r="H4978" t="s">
        <v>24</v>
      </c>
      <c r="I4978" t="s">
        <v>25</v>
      </c>
      <c r="J4978" t="s">
        <v>23</v>
      </c>
      <c r="K4978" t="s">
        <v>22</v>
      </c>
      <c r="L4978" t="s">
        <v>22</v>
      </c>
      <c r="M4978" t="s">
        <v>23</v>
      </c>
      <c r="N4978" t="s">
        <v>22</v>
      </c>
      <c r="O4978" t="s">
        <v>22</v>
      </c>
      <c r="P4978" t="s">
        <v>45</v>
      </c>
      <c r="Q4978">
        <v>1</v>
      </c>
      <c r="R4978" t="s">
        <v>38</v>
      </c>
      <c r="S4978">
        <v>56.75</v>
      </c>
      <c r="T4978">
        <v>3708.4</v>
      </c>
      <c r="U4978">
        <v>0</v>
      </c>
    </row>
    <row r="4979" spans="1:21" x14ac:dyDescent="0.25">
      <c r="A4979" t="s">
        <v>5011</v>
      </c>
      <c r="B4979">
        <v>1</v>
      </c>
      <c r="C4979">
        <v>0</v>
      </c>
      <c r="D4979">
        <v>1</v>
      </c>
      <c r="E4979">
        <v>1</v>
      </c>
      <c r="F4979">
        <v>24</v>
      </c>
      <c r="G4979">
        <v>1</v>
      </c>
      <c r="H4979" t="s">
        <v>23</v>
      </c>
      <c r="I4979" t="s">
        <v>23</v>
      </c>
      <c r="J4979" t="s">
        <v>44</v>
      </c>
      <c r="K4979" t="s">
        <v>44</v>
      </c>
      <c r="L4979" t="s">
        <v>44</v>
      </c>
      <c r="M4979" t="s">
        <v>44</v>
      </c>
      <c r="N4979" t="s">
        <v>44</v>
      </c>
      <c r="O4979" t="s">
        <v>44</v>
      </c>
      <c r="P4979" t="s">
        <v>29</v>
      </c>
      <c r="Q4979">
        <v>1</v>
      </c>
      <c r="R4979" t="s">
        <v>38</v>
      </c>
      <c r="S4979">
        <v>20.8</v>
      </c>
      <c r="T4979">
        <v>469.65</v>
      </c>
      <c r="U4979">
        <v>0</v>
      </c>
    </row>
    <row r="4980" spans="1:21" x14ac:dyDescent="0.25">
      <c r="A4980" t="s">
        <v>5012</v>
      </c>
      <c r="B4980">
        <v>0</v>
      </c>
      <c r="C4980">
        <v>0</v>
      </c>
      <c r="D4980">
        <v>0</v>
      </c>
      <c r="E4980">
        <v>0</v>
      </c>
      <c r="F4980">
        <v>1</v>
      </c>
      <c r="G4980">
        <v>1</v>
      </c>
      <c r="H4980" t="s">
        <v>23</v>
      </c>
      <c r="I4980" t="s">
        <v>25</v>
      </c>
      <c r="J4980" t="s">
        <v>23</v>
      </c>
      <c r="K4980" t="s">
        <v>23</v>
      </c>
      <c r="L4980" t="s">
        <v>23</v>
      </c>
      <c r="M4980" t="s">
        <v>23</v>
      </c>
      <c r="N4980" t="s">
        <v>23</v>
      </c>
      <c r="O4980" t="s">
        <v>23</v>
      </c>
      <c r="P4980" t="s">
        <v>26</v>
      </c>
      <c r="Q4980">
        <v>1</v>
      </c>
      <c r="R4980" t="s">
        <v>27</v>
      </c>
      <c r="S4980">
        <v>44.1</v>
      </c>
      <c r="T4980">
        <v>44.1</v>
      </c>
      <c r="U4980">
        <v>1</v>
      </c>
    </row>
    <row r="4981" spans="1:21" x14ac:dyDescent="0.25">
      <c r="A4981" t="s">
        <v>5013</v>
      </c>
      <c r="B4981">
        <v>0</v>
      </c>
      <c r="C4981">
        <v>0</v>
      </c>
      <c r="D4981">
        <v>1</v>
      </c>
      <c r="E4981">
        <v>1</v>
      </c>
      <c r="F4981">
        <v>56</v>
      </c>
      <c r="G4981">
        <v>1</v>
      </c>
      <c r="H4981" t="s">
        <v>22</v>
      </c>
      <c r="I4981" t="s">
        <v>23</v>
      </c>
      <c r="J4981" t="s">
        <v>44</v>
      </c>
      <c r="K4981" t="s">
        <v>44</v>
      </c>
      <c r="L4981" t="s">
        <v>44</v>
      </c>
      <c r="M4981" t="s">
        <v>44</v>
      </c>
      <c r="N4981" t="s">
        <v>44</v>
      </c>
      <c r="O4981" t="s">
        <v>44</v>
      </c>
      <c r="P4981" t="s">
        <v>45</v>
      </c>
      <c r="Q4981">
        <v>1</v>
      </c>
      <c r="R4981" t="s">
        <v>30</v>
      </c>
      <c r="S4981">
        <v>24.45</v>
      </c>
      <c r="T4981">
        <v>1385.85</v>
      </c>
      <c r="U4981">
        <v>0</v>
      </c>
    </row>
    <row r="4982" spans="1:21" x14ac:dyDescent="0.25">
      <c r="A4982" t="s">
        <v>5014</v>
      </c>
      <c r="B4982">
        <v>0</v>
      </c>
      <c r="C4982">
        <v>1</v>
      </c>
      <c r="D4982">
        <v>1</v>
      </c>
      <c r="E4982">
        <v>0</v>
      </c>
      <c r="F4982">
        <v>22</v>
      </c>
      <c r="G4982">
        <v>1</v>
      </c>
      <c r="H4982" t="s">
        <v>22</v>
      </c>
      <c r="I4982" t="s">
        <v>23</v>
      </c>
      <c r="J4982" t="s">
        <v>44</v>
      </c>
      <c r="K4982" t="s">
        <v>44</v>
      </c>
      <c r="L4982" t="s">
        <v>44</v>
      </c>
      <c r="M4982" t="s">
        <v>44</v>
      </c>
      <c r="N4982" t="s">
        <v>44</v>
      </c>
      <c r="O4982" t="s">
        <v>44</v>
      </c>
      <c r="P4982" t="s">
        <v>29</v>
      </c>
      <c r="Q4982">
        <v>0</v>
      </c>
      <c r="R4982" t="s">
        <v>33</v>
      </c>
      <c r="S4982">
        <v>25.6</v>
      </c>
      <c r="T4982">
        <v>548.79999999999995</v>
      </c>
      <c r="U4982">
        <v>0</v>
      </c>
    </row>
    <row r="4983" spans="1:21" x14ac:dyDescent="0.25">
      <c r="A4983" t="s">
        <v>5015</v>
      </c>
      <c r="B4983">
        <v>1</v>
      </c>
      <c r="C4983">
        <v>0</v>
      </c>
      <c r="D4983">
        <v>0</v>
      </c>
      <c r="E4983">
        <v>0</v>
      </c>
      <c r="F4983">
        <v>14</v>
      </c>
      <c r="G4983">
        <v>0</v>
      </c>
      <c r="H4983" t="s">
        <v>24</v>
      </c>
      <c r="I4983" t="s">
        <v>25</v>
      </c>
      <c r="J4983" t="s">
        <v>23</v>
      </c>
      <c r="K4983" t="s">
        <v>23</v>
      </c>
      <c r="L4983" t="s">
        <v>22</v>
      </c>
      <c r="M4983" t="s">
        <v>23</v>
      </c>
      <c r="N4983" t="s">
        <v>22</v>
      </c>
      <c r="O4983" t="s">
        <v>22</v>
      </c>
      <c r="P4983" t="s">
        <v>26</v>
      </c>
      <c r="Q4983">
        <v>1</v>
      </c>
      <c r="R4983" t="s">
        <v>27</v>
      </c>
      <c r="S4983">
        <v>50.75</v>
      </c>
      <c r="T4983">
        <v>712.75</v>
      </c>
      <c r="U4983">
        <v>1</v>
      </c>
    </row>
    <row r="4984" spans="1:21" x14ac:dyDescent="0.25">
      <c r="A4984" t="s">
        <v>5016</v>
      </c>
      <c r="B4984">
        <v>0</v>
      </c>
      <c r="C4984">
        <v>1</v>
      </c>
      <c r="D4984">
        <v>1</v>
      </c>
      <c r="E4984">
        <v>0</v>
      </c>
      <c r="F4984">
        <v>61</v>
      </c>
      <c r="G4984">
        <v>1</v>
      </c>
      <c r="H4984" t="s">
        <v>22</v>
      </c>
      <c r="I4984" t="s">
        <v>35</v>
      </c>
      <c r="J4984" t="s">
        <v>23</v>
      </c>
      <c r="K4984" t="s">
        <v>22</v>
      </c>
      <c r="L4984" t="s">
        <v>22</v>
      </c>
      <c r="M4984" t="s">
        <v>23</v>
      </c>
      <c r="N4984" t="s">
        <v>22</v>
      </c>
      <c r="O4984" t="s">
        <v>22</v>
      </c>
      <c r="P4984" t="s">
        <v>29</v>
      </c>
      <c r="Q4984">
        <v>1</v>
      </c>
      <c r="R4984" t="s">
        <v>38</v>
      </c>
      <c r="S4984">
        <v>104.4</v>
      </c>
      <c r="T4984">
        <v>6405</v>
      </c>
      <c r="U4984">
        <v>1</v>
      </c>
    </row>
    <row r="4985" spans="1:21" x14ac:dyDescent="0.25">
      <c r="A4985" t="s">
        <v>5017</v>
      </c>
      <c r="B4985">
        <v>0</v>
      </c>
      <c r="C4985">
        <v>1</v>
      </c>
      <c r="D4985">
        <v>1</v>
      </c>
      <c r="E4985">
        <v>0</v>
      </c>
      <c r="F4985">
        <v>40</v>
      </c>
      <c r="G4985">
        <v>0</v>
      </c>
      <c r="H4985" t="s">
        <v>24</v>
      </c>
      <c r="I4985" t="s">
        <v>25</v>
      </c>
      <c r="J4985" t="s">
        <v>23</v>
      </c>
      <c r="K4985" t="s">
        <v>22</v>
      </c>
      <c r="L4985" t="s">
        <v>23</v>
      </c>
      <c r="M4985" t="s">
        <v>23</v>
      </c>
      <c r="N4985" t="s">
        <v>22</v>
      </c>
      <c r="O4985" t="s">
        <v>23</v>
      </c>
      <c r="P4985" t="s">
        <v>26</v>
      </c>
      <c r="Q4985">
        <v>1</v>
      </c>
      <c r="R4985" t="s">
        <v>27</v>
      </c>
      <c r="S4985">
        <v>39.299999999999997</v>
      </c>
      <c r="T4985">
        <v>1637.4</v>
      </c>
      <c r="U4985">
        <v>1</v>
      </c>
    </row>
    <row r="4986" spans="1:21" x14ac:dyDescent="0.25">
      <c r="A4986" t="s">
        <v>5018</v>
      </c>
      <c r="B4986">
        <v>0</v>
      </c>
      <c r="C4986">
        <v>0</v>
      </c>
      <c r="D4986">
        <v>0</v>
      </c>
      <c r="E4986">
        <v>0</v>
      </c>
      <c r="F4986">
        <v>42</v>
      </c>
      <c r="G4986">
        <v>1</v>
      </c>
      <c r="H4986" t="s">
        <v>23</v>
      </c>
      <c r="I4986" t="s">
        <v>25</v>
      </c>
      <c r="J4986" t="s">
        <v>22</v>
      </c>
      <c r="K4986" t="s">
        <v>22</v>
      </c>
      <c r="L4986" t="s">
        <v>22</v>
      </c>
      <c r="M4986" t="s">
        <v>23</v>
      </c>
      <c r="N4986" t="s">
        <v>23</v>
      </c>
      <c r="O4986" t="s">
        <v>23</v>
      </c>
      <c r="P4986" t="s">
        <v>26</v>
      </c>
      <c r="Q4986">
        <v>0</v>
      </c>
      <c r="R4986" t="s">
        <v>33</v>
      </c>
      <c r="S4986">
        <v>59.65</v>
      </c>
      <c r="T4986">
        <v>2536.5500000000002</v>
      </c>
      <c r="U4986">
        <v>0</v>
      </c>
    </row>
    <row r="4987" spans="1:21" x14ac:dyDescent="0.25">
      <c r="A4987" t="s">
        <v>5019</v>
      </c>
      <c r="B4987">
        <v>0</v>
      </c>
      <c r="C4987">
        <v>0</v>
      </c>
      <c r="D4987">
        <v>1</v>
      </c>
      <c r="E4987">
        <v>1</v>
      </c>
      <c r="F4987">
        <v>72</v>
      </c>
      <c r="G4987">
        <v>1</v>
      </c>
      <c r="H4987" t="s">
        <v>22</v>
      </c>
      <c r="I4987" t="s">
        <v>25</v>
      </c>
      <c r="J4987" t="s">
        <v>22</v>
      </c>
      <c r="K4987" t="s">
        <v>23</v>
      </c>
      <c r="L4987" t="s">
        <v>22</v>
      </c>
      <c r="M4987" t="s">
        <v>22</v>
      </c>
      <c r="N4987" t="s">
        <v>22</v>
      </c>
      <c r="O4987" t="s">
        <v>22</v>
      </c>
      <c r="P4987" t="s">
        <v>45</v>
      </c>
      <c r="Q4987">
        <v>1</v>
      </c>
      <c r="R4987" t="s">
        <v>33</v>
      </c>
      <c r="S4987">
        <v>83.3</v>
      </c>
      <c r="T4987">
        <v>6042.7</v>
      </c>
      <c r="U4987">
        <v>0</v>
      </c>
    </row>
    <row r="4988" spans="1:21" x14ac:dyDescent="0.25">
      <c r="A4988" t="s">
        <v>5020</v>
      </c>
      <c r="B4988">
        <v>0</v>
      </c>
      <c r="C4988">
        <v>0</v>
      </c>
      <c r="D4988">
        <v>0</v>
      </c>
      <c r="E4988">
        <v>0</v>
      </c>
      <c r="F4988">
        <v>12</v>
      </c>
      <c r="G4988">
        <v>1</v>
      </c>
      <c r="H4988" t="s">
        <v>22</v>
      </c>
      <c r="I4988" t="s">
        <v>35</v>
      </c>
      <c r="J4988" t="s">
        <v>23</v>
      </c>
      <c r="K4988" t="s">
        <v>23</v>
      </c>
      <c r="L4988" t="s">
        <v>23</v>
      </c>
      <c r="M4988" t="s">
        <v>22</v>
      </c>
      <c r="N4988" t="s">
        <v>23</v>
      </c>
      <c r="O4988" t="s">
        <v>23</v>
      </c>
      <c r="P4988" t="s">
        <v>26</v>
      </c>
      <c r="Q4988">
        <v>1</v>
      </c>
      <c r="R4988" t="s">
        <v>38</v>
      </c>
      <c r="S4988">
        <v>79.55</v>
      </c>
      <c r="T4988">
        <v>958.25</v>
      </c>
      <c r="U4988">
        <v>0</v>
      </c>
    </row>
    <row r="4989" spans="1:21" x14ac:dyDescent="0.25">
      <c r="A4989" t="s">
        <v>5021</v>
      </c>
      <c r="B4989">
        <v>1</v>
      </c>
      <c r="C4989">
        <v>0</v>
      </c>
      <c r="D4989">
        <v>1</v>
      </c>
      <c r="E4989">
        <v>0</v>
      </c>
      <c r="F4989">
        <v>71</v>
      </c>
      <c r="G4989">
        <v>1</v>
      </c>
      <c r="H4989" t="s">
        <v>22</v>
      </c>
      <c r="I4989" t="s">
        <v>23</v>
      </c>
      <c r="J4989" t="s">
        <v>44</v>
      </c>
      <c r="K4989" t="s">
        <v>44</v>
      </c>
      <c r="L4989" t="s">
        <v>44</v>
      </c>
      <c r="M4989" t="s">
        <v>44</v>
      </c>
      <c r="N4989" t="s">
        <v>44</v>
      </c>
      <c r="O4989" t="s">
        <v>44</v>
      </c>
      <c r="P4989" t="s">
        <v>45</v>
      </c>
      <c r="Q4989">
        <v>0</v>
      </c>
      <c r="R4989" t="s">
        <v>33</v>
      </c>
      <c r="S4989">
        <v>24.45</v>
      </c>
      <c r="T4989">
        <v>1730.65</v>
      </c>
      <c r="U4989">
        <v>0</v>
      </c>
    </row>
    <row r="4990" spans="1:21" x14ac:dyDescent="0.25">
      <c r="A4990" t="s">
        <v>5022</v>
      </c>
      <c r="B4990">
        <v>0</v>
      </c>
      <c r="C4990">
        <v>0</v>
      </c>
      <c r="D4990">
        <v>1</v>
      </c>
      <c r="E4990">
        <v>0</v>
      </c>
      <c r="F4990">
        <v>26</v>
      </c>
      <c r="G4990">
        <v>1</v>
      </c>
      <c r="H4990" t="s">
        <v>23</v>
      </c>
      <c r="I4990" t="s">
        <v>23</v>
      </c>
      <c r="J4990" t="s">
        <v>44</v>
      </c>
      <c r="K4990" t="s">
        <v>44</v>
      </c>
      <c r="L4990" t="s">
        <v>44</v>
      </c>
      <c r="M4990" t="s">
        <v>44</v>
      </c>
      <c r="N4990" t="s">
        <v>44</v>
      </c>
      <c r="O4990" t="s">
        <v>44</v>
      </c>
      <c r="P4990" t="s">
        <v>29</v>
      </c>
      <c r="Q4990">
        <v>0</v>
      </c>
      <c r="R4990" t="s">
        <v>30</v>
      </c>
      <c r="S4990">
        <v>19.2</v>
      </c>
      <c r="T4990">
        <v>459.6</v>
      </c>
      <c r="U4990">
        <v>0</v>
      </c>
    </row>
    <row r="4991" spans="1:21" x14ac:dyDescent="0.25">
      <c r="A4991" t="s">
        <v>5023</v>
      </c>
      <c r="B4991">
        <v>0</v>
      </c>
      <c r="C4991">
        <v>0</v>
      </c>
      <c r="D4991">
        <v>0</v>
      </c>
      <c r="E4991">
        <v>1</v>
      </c>
      <c r="F4991">
        <v>7</v>
      </c>
      <c r="G4991">
        <v>0</v>
      </c>
      <c r="H4991" t="s">
        <v>24</v>
      </c>
      <c r="I4991" t="s">
        <v>25</v>
      </c>
      <c r="J4991" t="s">
        <v>22</v>
      </c>
      <c r="K4991" t="s">
        <v>23</v>
      </c>
      <c r="L4991" t="s">
        <v>23</v>
      </c>
      <c r="M4991" t="s">
        <v>23</v>
      </c>
      <c r="N4991" t="s">
        <v>23</v>
      </c>
      <c r="O4991" t="s">
        <v>23</v>
      </c>
      <c r="P4991" t="s">
        <v>26</v>
      </c>
      <c r="Q4991">
        <v>0</v>
      </c>
      <c r="R4991" t="s">
        <v>30</v>
      </c>
      <c r="S4991">
        <v>29.8</v>
      </c>
      <c r="T4991">
        <v>201.95</v>
      </c>
      <c r="U4991">
        <v>0</v>
      </c>
    </row>
    <row r="4992" spans="1:21" x14ac:dyDescent="0.25">
      <c r="A4992" t="s">
        <v>5024</v>
      </c>
      <c r="B4992">
        <v>0</v>
      </c>
      <c r="C4992">
        <v>0</v>
      </c>
      <c r="D4992">
        <v>1</v>
      </c>
      <c r="E4992">
        <v>1</v>
      </c>
      <c r="F4992">
        <v>6</v>
      </c>
      <c r="G4992">
        <v>1</v>
      </c>
      <c r="H4992" t="s">
        <v>23</v>
      </c>
      <c r="I4992" t="s">
        <v>25</v>
      </c>
      <c r="J4992" t="s">
        <v>23</v>
      </c>
      <c r="K4992" t="s">
        <v>23</v>
      </c>
      <c r="L4992" t="s">
        <v>23</v>
      </c>
      <c r="M4992" t="s">
        <v>23</v>
      </c>
      <c r="N4992" t="s">
        <v>23</v>
      </c>
      <c r="O4992" t="s">
        <v>23</v>
      </c>
      <c r="P4992" t="s">
        <v>26</v>
      </c>
      <c r="Q4992">
        <v>0</v>
      </c>
      <c r="R4992" t="s">
        <v>30</v>
      </c>
      <c r="S4992">
        <v>45.5</v>
      </c>
      <c r="T4992">
        <v>285.2</v>
      </c>
      <c r="U4992">
        <v>0</v>
      </c>
    </row>
    <row r="4993" spans="1:21" x14ac:dyDescent="0.25">
      <c r="A4993" t="s">
        <v>5025</v>
      </c>
      <c r="B4993">
        <v>0</v>
      </c>
      <c r="C4993">
        <v>0</v>
      </c>
      <c r="D4993">
        <v>0</v>
      </c>
      <c r="E4993">
        <v>0</v>
      </c>
      <c r="F4993">
        <v>58</v>
      </c>
      <c r="G4993">
        <v>1</v>
      </c>
      <c r="H4993" t="s">
        <v>23</v>
      </c>
      <c r="I4993" t="s">
        <v>35</v>
      </c>
      <c r="J4993" t="s">
        <v>22</v>
      </c>
      <c r="K4993" t="s">
        <v>22</v>
      </c>
      <c r="L4993" t="s">
        <v>22</v>
      </c>
      <c r="M4993" t="s">
        <v>23</v>
      </c>
      <c r="N4993" t="s">
        <v>22</v>
      </c>
      <c r="O4993" t="s">
        <v>22</v>
      </c>
      <c r="P4993" t="s">
        <v>29</v>
      </c>
      <c r="Q4993">
        <v>1</v>
      </c>
      <c r="R4993" t="s">
        <v>27</v>
      </c>
      <c r="S4993">
        <v>106.45</v>
      </c>
      <c r="T4993">
        <v>6145.85</v>
      </c>
      <c r="U4993">
        <v>1</v>
      </c>
    </row>
    <row r="4994" spans="1:21" x14ac:dyDescent="0.25">
      <c r="A4994" t="s">
        <v>5026</v>
      </c>
      <c r="B4994">
        <v>1</v>
      </c>
      <c r="C4994">
        <v>0</v>
      </c>
      <c r="D4994">
        <v>1</v>
      </c>
      <c r="E4994">
        <v>0</v>
      </c>
      <c r="F4994">
        <v>51</v>
      </c>
      <c r="G4994">
        <v>0</v>
      </c>
      <c r="H4994" t="s">
        <v>24</v>
      </c>
      <c r="I4994" t="s">
        <v>25</v>
      </c>
      <c r="J4994" t="s">
        <v>23</v>
      </c>
      <c r="K4994" t="s">
        <v>22</v>
      </c>
      <c r="L4994" t="s">
        <v>23</v>
      </c>
      <c r="M4994" t="s">
        <v>23</v>
      </c>
      <c r="N4994" t="s">
        <v>23</v>
      </c>
      <c r="O4994" t="s">
        <v>23</v>
      </c>
      <c r="P4994" t="s">
        <v>26</v>
      </c>
      <c r="Q4994">
        <v>1</v>
      </c>
      <c r="R4994" t="s">
        <v>38</v>
      </c>
      <c r="S4994">
        <v>30.05</v>
      </c>
      <c r="T4994">
        <v>1529.45</v>
      </c>
      <c r="U4994">
        <v>0</v>
      </c>
    </row>
    <row r="4995" spans="1:21" x14ac:dyDescent="0.25">
      <c r="A4995" t="s">
        <v>5027</v>
      </c>
      <c r="B4995">
        <v>1</v>
      </c>
      <c r="C4995">
        <v>0</v>
      </c>
      <c r="D4995">
        <v>1</v>
      </c>
      <c r="E4995">
        <v>1</v>
      </c>
      <c r="F4995">
        <v>72</v>
      </c>
      <c r="G4995">
        <v>0</v>
      </c>
      <c r="H4995" t="s">
        <v>24</v>
      </c>
      <c r="I4995" t="s">
        <v>25</v>
      </c>
      <c r="J4995" t="s">
        <v>22</v>
      </c>
      <c r="K4995" t="s">
        <v>22</v>
      </c>
      <c r="L4995" t="s">
        <v>22</v>
      </c>
      <c r="M4995" t="s">
        <v>22</v>
      </c>
      <c r="N4995" t="s">
        <v>22</v>
      </c>
      <c r="O4995" t="s">
        <v>22</v>
      </c>
      <c r="P4995" t="s">
        <v>45</v>
      </c>
      <c r="Q4995">
        <v>1</v>
      </c>
      <c r="R4995" t="s">
        <v>33</v>
      </c>
      <c r="S4995">
        <v>65.650000000000006</v>
      </c>
      <c r="T4995">
        <v>4664.5</v>
      </c>
      <c r="U4995">
        <v>0</v>
      </c>
    </row>
    <row r="4996" spans="1:21" x14ac:dyDescent="0.25">
      <c r="A4996" t="s">
        <v>5028</v>
      </c>
      <c r="B4996">
        <v>0</v>
      </c>
      <c r="C4996">
        <v>0</v>
      </c>
      <c r="D4996">
        <v>0</v>
      </c>
      <c r="E4996">
        <v>0</v>
      </c>
      <c r="F4996">
        <v>18</v>
      </c>
      <c r="G4996">
        <v>1</v>
      </c>
      <c r="H4996" t="s">
        <v>23</v>
      </c>
      <c r="I4996" t="s">
        <v>35</v>
      </c>
      <c r="J4996" t="s">
        <v>22</v>
      </c>
      <c r="K4996" t="s">
        <v>23</v>
      </c>
      <c r="L4996" t="s">
        <v>23</v>
      </c>
      <c r="M4996" t="s">
        <v>23</v>
      </c>
      <c r="N4996" t="s">
        <v>22</v>
      </c>
      <c r="O4996" t="s">
        <v>22</v>
      </c>
      <c r="P4996" t="s">
        <v>26</v>
      </c>
      <c r="Q4996">
        <v>1</v>
      </c>
      <c r="R4996" t="s">
        <v>27</v>
      </c>
      <c r="S4996">
        <v>96.05</v>
      </c>
      <c r="T4996">
        <v>1740.7</v>
      </c>
      <c r="U4996">
        <v>1</v>
      </c>
    </row>
    <row r="4997" spans="1:21" x14ac:dyDescent="0.25">
      <c r="A4997" t="s">
        <v>5029</v>
      </c>
      <c r="B4997">
        <v>0</v>
      </c>
      <c r="C4997">
        <v>0</v>
      </c>
      <c r="D4997">
        <v>0</v>
      </c>
      <c r="E4997">
        <v>0</v>
      </c>
      <c r="F4997">
        <v>7</v>
      </c>
      <c r="G4997">
        <v>1</v>
      </c>
      <c r="H4997" t="s">
        <v>22</v>
      </c>
      <c r="I4997" t="s">
        <v>35</v>
      </c>
      <c r="J4997" t="s">
        <v>23</v>
      </c>
      <c r="K4997" t="s">
        <v>23</v>
      </c>
      <c r="L4997" t="s">
        <v>23</v>
      </c>
      <c r="M4997" t="s">
        <v>23</v>
      </c>
      <c r="N4997" t="s">
        <v>23</v>
      </c>
      <c r="O4997" t="s">
        <v>23</v>
      </c>
      <c r="P4997" t="s">
        <v>26</v>
      </c>
      <c r="Q4997">
        <v>1</v>
      </c>
      <c r="R4997" t="s">
        <v>33</v>
      </c>
      <c r="S4997">
        <v>75.099999999999994</v>
      </c>
      <c r="T4997">
        <v>552.95000000000005</v>
      </c>
      <c r="U4997">
        <v>1</v>
      </c>
    </row>
    <row r="4998" spans="1:21" x14ac:dyDescent="0.25">
      <c r="A4998" t="s">
        <v>5030</v>
      </c>
      <c r="B4998">
        <v>0</v>
      </c>
      <c r="C4998">
        <v>0</v>
      </c>
      <c r="D4998">
        <v>0</v>
      </c>
      <c r="E4998">
        <v>0</v>
      </c>
      <c r="F4998">
        <v>47</v>
      </c>
      <c r="G4998">
        <v>1</v>
      </c>
      <c r="H4998" t="s">
        <v>22</v>
      </c>
      <c r="I4998" t="s">
        <v>25</v>
      </c>
      <c r="J4998" t="s">
        <v>22</v>
      </c>
      <c r="K4998" t="s">
        <v>22</v>
      </c>
      <c r="L4998" t="s">
        <v>23</v>
      </c>
      <c r="M4998" t="s">
        <v>22</v>
      </c>
      <c r="N4998" t="s">
        <v>23</v>
      </c>
      <c r="O4998" t="s">
        <v>22</v>
      </c>
      <c r="P4998" t="s">
        <v>45</v>
      </c>
      <c r="Q4998">
        <v>0</v>
      </c>
      <c r="R4998" t="s">
        <v>30</v>
      </c>
      <c r="S4998">
        <v>74.05</v>
      </c>
      <c r="T4998">
        <v>3496.3</v>
      </c>
      <c r="U4998">
        <v>0</v>
      </c>
    </row>
    <row r="4999" spans="1:21" x14ac:dyDescent="0.25">
      <c r="A4999" t="s">
        <v>5031</v>
      </c>
      <c r="B4999">
        <v>1</v>
      </c>
      <c r="C4999">
        <v>1</v>
      </c>
      <c r="D4999">
        <v>0</v>
      </c>
      <c r="E4999">
        <v>0</v>
      </c>
      <c r="F4999">
        <v>2</v>
      </c>
      <c r="G4999">
        <v>1</v>
      </c>
      <c r="H4999" t="s">
        <v>23</v>
      </c>
      <c r="I4999" t="s">
        <v>25</v>
      </c>
      <c r="J4999" t="s">
        <v>23</v>
      </c>
      <c r="K4999" t="s">
        <v>23</v>
      </c>
      <c r="L4999" t="s">
        <v>23</v>
      </c>
      <c r="M4999" t="s">
        <v>23</v>
      </c>
      <c r="N4999" t="s">
        <v>23</v>
      </c>
      <c r="O4999" t="s">
        <v>23</v>
      </c>
      <c r="P4999" t="s">
        <v>26</v>
      </c>
      <c r="Q4999">
        <v>1</v>
      </c>
      <c r="R4999" t="s">
        <v>27</v>
      </c>
      <c r="S4999">
        <v>44.7</v>
      </c>
      <c r="T4999">
        <v>93.7</v>
      </c>
      <c r="U4999">
        <v>1</v>
      </c>
    </row>
    <row r="5000" spans="1:21" x14ac:dyDescent="0.25">
      <c r="A5000" t="s">
        <v>5032</v>
      </c>
      <c r="B5000">
        <v>1</v>
      </c>
      <c r="C5000">
        <v>1</v>
      </c>
      <c r="D5000">
        <v>0</v>
      </c>
      <c r="E5000">
        <v>0</v>
      </c>
      <c r="F5000">
        <v>62</v>
      </c>
      <c r="G5000">
        <v>1</v>
      </c>
      <c r="H5000" t="s">
        <v>22</v>
      </c>
      <c r="I5000" t="s">
        <v>35</v>
      </c>
      <c r="J5000" t="s">
        <v>23</v>
      </c>
      <c r="K5000" t="s">
        <v>22</v>
      </c>
      <c r="L5000" t="s">
        <v>22</v>
      </c>
      <c r="M5000" t="s">
        <v>22</v>
      </c>
      <c r="N5000" t="s">
        <v>22</v>
      </c>
      <c r="O5000" t="s">
        <v>22</v>
      </c>
      <c r="P5000" t="s">
        <v>29</v>
      </c>
      <c r="Q5000">
        <v>1</v>
      </c>
      <c r="R5000" t="s">
        <v>33</v>
      </c>
      <c r="S5000">
        <v>110.75</v>
      </c>
      <c r="T5000">
        <v>7053.35</v>
      </c>
      <c r="U5000">
        <v>0</v>
      </c>
    </row>
    <row r="5001" spans="1:21" x14ac:dyDescent="0.25">
      <c r="A5001" t="s">
        <v>5033</v>
      </c>
      <c r="B5001">
        <v>0</v>
      </c>
      <c r="C5001">
        <v>0</v>
      </c>
      <c r="D5001">
        <v>1</v>
      </c>
      <c r="E5001">
        <v>1</v>
      </c>
      <c r="F5001">
        <v>16</v>
      </c>
      <c r="G5001">
        <v>1</v>
      </c>
      <c r="H5001" t="s">
        <v>23</v>
      </c>
      <c r="I5001" t="s">
        <v>23</v>
      </c>
      <c r="J5001" t="s">
        <v>44</v>
      </c>
      <c r="K5001" t="s">
        <v>44</v>
      </c>
      <c r="L5001" t="s">
        <v>44</v>
      </c>
      <c r="M5001" t="s">
        <v>44</v>
      </c>
      <c r="N5001" t="s">
        <v>44</v>
      </c>
      <c r="O5001" t="s">
        <v>44</v>
      </c>
      <c r="P5001" t="s">
        <v>45</v>
      </c>
      <c r="Q5001">
        <v>0</v>
      </c>
      <c r="R5001" t="s">
        <v>30</v>
      </c>
      <c r="S5001">
        <v>19.7</v>
      </c>
      <c r="T5001">
        <v>301.55</v>
      </c>
      <c r="U5001">
        <v>0</v>
      </c>
    </row>
    <row r="5002" spans="1:21" x14ac:dyDescent="0.25">
      <c r="A5002" t="s">
        <v>5034</v>
      </c>
      <c r="B5002">
        <v>1</v>
      </c>
      <c r="C5002">
        <v>0</v>
      </c>
      <c r="D5002">
        <v>0</v>
      </c>
      <c r="E5002">
        <v>0</v>
      </c>
      <c r="F5002">
        <v>6</v>
      </c>
      <c r="G5002">
        <v>1</v>
      </c>
      <c r="H5002" t="s">
        <v>23</v>
      </c>
      <c r="I5002" t="s">
        <v>25</v>
      </c>
      <c r="J5002" t="s">
        <v>23</v>
      </c>
      <c r="K5002" t="s">
        <v>23</v>
      </c>
      <c r="L5002" t="s">
        <v>23</v>
      </c>
      <c r="M5002" t="s">
        <v>22</v>
      </c>
      <c r="N5002" t="s">
        <v>23</v>
      </c>
      <c r="O5002" t="s">
        <v>23</v>
      </c>
      <c r="P5002" t="s">
        <v>26</v>
      </c>
      <c r="Q5002">
        <v>1</v>
      </c>
      <c r="R5002" t="s">
        <v>38</v>
      </c>
      <c r="S5002">
        <v>49.5</v>
      </c>
      <c r="T5002">
        <v>312.7</v>
      </c>
      <c r="U5002">
        <v>0</v>
      </c>
    </row>
    <row r="5003" spans="1:21" x14ac:dyDescent="0.25">
      <c r="A5003" t="s">
        <v>5035</v>
      </c>
      <c r="B5003">
        <v>1</v>
      </c>
      <c r="C5003">
        <v>0</v>
      </c>
      <c r="D5003">
        <v>0</v>
      </c>
      <c r="E5003">
        <v>0</v>
      </c>
      <c r="F5003">
        <v>19</v>
      </c>
      <c r="G5003">
        <v>1</v>
      </c>
      <c r="H5003" t="s">
        <v>23</v>
      </c>
      <c r="I5003" t="s">
        <v>25</v>
      </c>
      <c r="J5003" t="s">
        <v>23</v>
      </c>
      <c r="K5003" t="s">
        <v>23</v>
      </c>
      <c r="L5003" t="s">
        <v>22</v>
      </c>
      <c r="M5003" t="s">
        <v>22</v>
      </c>
      <c r="N5003" t="s">
        <v>23</v>
      </c>
      <c r="O5003" t="s">
        <v>23</v>
      </c>
      <c r="P5003" t="s">
        <v>26</v>
      </c>
      <c r="Q5003">
        <v>1</v>
      </c>
      <c r="R5003" t="s">
        <v>38</v>
      </c>
      <c r="S5003">
        <v>55</v>
      </c>
      <c r="T5003">
        <v>1046.5</v>
      </c>
      <c r="U5003">
        <v>1</v>
      </c>
    </row>
    <row r="5004" spans="1:21" x14ac:dyDescent="0.25">
      <c r="A5004" t="s">
        <v>5036</v>
      </c>
      <c r="B5004">
        <v>0</v>
      </c>
      <c r="C5004">
        <v>0</v>
      </c>
      <c r="D5004">
        <v>1</v>
      </c>
      <c r="E5004">
        <v>1</v>
      </c>
      <c r="F5004">
        <v>69</v>
      </c>
      <c r="G5004">
        <v>0</v>
      </c>
      <c r="H5004" t="s">
        <v>24</v>
      </c>
      <c r="I5004" t="s">
        <v>25</v>
      </c>
      <c r="J5004" t="s">
        <v>22</v>
      </c>
      <c r="K5004" t="s">
        <v>23</v>
      </c>
      <c r="L5004" t="s">
        <v>22</v>
      </c>
      <c r="M5004" t="s">
        <v>23</v>
      </c>
      <c r="N5004" t="s">
        <v>23</v>
      </c>
      <c r="O5004" t="s">
        <v>22</v>
      </c>
      <c r="P5004" t="s">
        <v>45</v>
      </c>
      <c r="Q5004">
        <v>1</v>
      </c>
      <c r="R5004" t="s">
        <v>38</v>
      </c>
      <c r="S5004">
        <v>43.95</v>
      </c>
      <c r="T5004">
        <v>2960.1</v>
      </c>
      <c r="U5004">
        <v>0</v>
      </c>
    </row>
    <row r="5005" spans="1:21" x14ac:dyDescent="0.25">
      <c r="A5005" t="s">
        <v>5037</v>
      </c>
      <c r="B5005">
        <v>1</v>
      </c>
      <c r="C5005">
        <v>0</v>
      </c>
      <c r="D5005">
        <v>1</v>
      </c>
      <c r="E5005">
        <v>1</v>
      </c>
      <c r="F5005">
        <v>11</v>
      </c>
      <c r="G5005">
        <v>1</v>
      </c>
      <c r="H5005" t="s">
        <v>22</v>
      </c>
      <c r="I5005" t="s">
        <v>35</v>
      </c>
      <c r="J5005" t="s">
        <v>23</v>
      </c>
      <c r="K5005" t="s">
        <v>23</v>
      </c>
      <c r="L5005" t="s">
        <v>23</v>
      </c>
      <c r="M5005" t="s">
        <v>23</v>
      </c>
      <c r="N5005" t="s">
        <v>23</v>
      </c>
      <c r="O5005" t="s">
        <v>23</v>
      </c>
      <c r="P5005" t="s">
        <v>26</v>
      </c>
      <c r="Q5005">
        <v>1</v>
      </c>
      <c r="R5005" t="s">
        <v>27</v>
      </c>
      <c r="S5005">
        <v>74.349999999999994</v>
      </c>
      <c r="T5005">
        <v>834.2</v>
      </c>
      <c r="U5005">
        <v>1</v>
      </c>
    </row>
    <row r="5006" spans="1:21" x14ac:dyDescent="0.25">
      <c r="A5006" t="s">
        <v>5038</v>
      </c>
      <c r="B5006">
        <v>0</v>
      </c>
      <c r="C5006">
        <v>0</v>
      </c>
      <c r="D5006">
        <v>1</v>
      </c>
      <c r="E5006">
        <v>0</v>
      </c>
      <c r="F5006">
        <v>64</v>
      </c>
      <c r="G5006">
        <v>1</v>
      </c>
      <c r="H5006" t="s">
        <v>22</v>
      </c>
      <c r="I5006" t="s">
        <v>35</v>
      </c>
      <c r="J5006" t="s">
        <v>23</v>
      </c>
      <c r="K5006" t="s">
        <v>22</v>
      </c>
      <c r="L5006" t="s">
        <v>22</v>
      </c>
      <c r="M5006" t="s">
        <v>22</v>
      </c>
      <c r="N5006" t="s">
        <v>22</v>
      </c>
      <c r="O5006" t="s">
        <v>22</v>
      </c>
      <c r="P5006" t="s">
        <v>26</v>
      </c>
      <c r="Q5006">
        <v>1</v>
      </c>
      <c r="R5006" t="s">
        <v>27</v>
      </c>
      <c r="S5006">
        <v>111.15</v>
      </c>
      <c r="T5006">
        <v>6953.4</v>
      </c>
      <c r="U5006">
        <v>0</v>
      </c>
    </row>
    <row r="5007" spans="1:21" x14ac:dyDescent="0.25">
      <c r="A5007" t="s">
        <v>5039</v>
      </c>
      <c r="B5007">
        <v>0</v>
      </c>
      <c r="C5007">
        <v>0</v>
      </c>
      <c r="D5007">
        <v>1</v>
      </c>
      <c r="E5007">
        <v>0</v>
      </c>
      <c r="F5007">
        <v>39</v>
      </c>
      <c r="G5007">
        <v>1</v>
      </c>
      <c r="H5007" t="s">
        <v>23</v>
      </c>
      <c r="I5007" t="s">
        <v>35</v>
      </c>
      <c r="J5007" t="s">
        <v>22</v>
      </c>
      <c r="K5007" t="s">
        <v>23</v>
      </c>
      <c r="L5007" t="s">
        <v>22</v>
      </c>
      <c r="M5007" t="s">
        <v>22</v>
      </c>
      <c r="N5007" t="s">
        <v>22</v>
      </c>
      <c r="O5007" t="s">
        <v>22</v>
      </c>
      <c r="P5007" t="s">
        <v>29</v>
      </c>
      <c r="Q5007">
        <v>1</v>
      </c>
      <c r="R5007" t="s">
        <v>38</v>
      </c>
      <c r="S5007">
        <v>104.7</v>
      </c>
      <c r="T5007">
        <v>4134.8500000000004</v>
      </c>
      <c r="U5007">
        <v>1</v>
      </c>
    </row>
    <row r="5008" spans="1:21" x14ac:dyDescent="0.25">
      <c r="A5008" t="s">
        <v>5040</v>
      </c>
      <c r="B5008">
        <v>0</v>
      </c>
      <c r="C5008">
        <v>0</v>
      </c>
      <c r="D5008">
        <v>0</v>
      </c>
      <c r="E5008">
        <v>0</v>
      </c>
      <c r="F5008">
        <v>15</v>
      </c>
      <c r="G5008">
        <v>1</v>
      </c>
      <c r="H5008" t="s">
        <v>22</v>
      </c>
      <c r="I5008" t="s">
        <v>25</v>
      </c>
      <c r="J5008" t="s">
        <v>22</v>
      </c>
      <c r="K5008" t="s">
        <v>23</v>
      </c>
      <c r="L5008" t="s">
        <v>23</v>
      </c>
      <c r="M5008" t="s">
        <v>23</v>
      </c>
      <c r="N5008" t="s">
        <v>23</v>
      </c>
      <c r="O5008" t="s">
        <v>23</v>
      </c>
      <c r="P5008" t="s">
        <v>26</v>
      </c>
      <c r="Q5008">
        <v>1</v>
      </c>
      <c r="R5008" t="s">
        <v>30</v>
      </c>
      <c r="S5008">
        <v>55.7</v>
      </c>
      <c r="T5008">
        <v>899.8</v>
      </c>
      <c r="U5008">
        <v>1</v>
      </c>
    </row>
    <row r="5009" spans="1:21" x14ac:dyDescent="0.25">
      <c r="A5009" t="s">
        <v>5041</v>
      </c>
      <c r="B5009">
        <v>1</v>
      </c>
      <c r="C5009">
        <v>0</v>
      </c>
      <c r="D5009">
        <v>0</v>
      </c>
      <c r="E5009">
        <v>0</v>
      </c>
      <c r="F5009">
        <v>25</v>
      </c>
      <c r="G5009">
        <v>1</v>
      </c>
      <c r="H5009" t="s">
        <v>23</v>
      </c>
      <c r="I5009" t="s">
        <v>23</v>
      </c>
      <c r="J5009" t="s">
        <v>44</v>
      </c>
      <c r="K5009" t="s">
        <v>44</v>
      </c>
      <c r="L5009" t="s">
        <v>44</v>
      </c>
      <c r="M5009" t="s">
        <v>44</v>
      </c>
      <c r="N5009" t="s">
        <v>44</v>
      </c>
      <c r="O5009" t="s">
        <v>44</v>
      </c>
      <c r="P5009" t="s">
        <v>26</v>
      </c>
      <c r="Q5009">
        <v>0</v>
      </c>
      <c r="R5009" t="s">
        <v>30</v>
      </c>
      <c r="S5009">
        <v>20.6</v>
      </c>
      <c r="T5009">
        <v>541.5</v>
      </c>
      <c r="U5009">
        <v>0</v>
      </c>
    </row>
    <row r="5010" spans="1:21" x14ac:dyDescent="0.25">
      <c r="A5010" t="s">
        <v>5042</v>
      </c>
      <c r="B5010">
        <v>0</v>
      </c>
      <c r="C5010">
        <v>0</v>
      </c>
      <c r="D5010">
        <v>0</v>
      </c>
      <c r="E5010">
        <v>0</v>
      </c>
      <c r="F5010">
        <v>6</v>
      </c>
      <c r="G5010">
        <v>1</v>
      </c>
      <c r="H5010" t="s">
        <v>23</v>
      </c>
      <c r="I5010" t="s">
        <v>23</v>
      </c>
      <c r="J5010" t="s">
        <v>44</v>
      </c>
      <c r="K5010" t="s">
        <v>44</v>
      </c>
      <c r="L5010" t="s">
        <v>44</v>
      </c>
      <c r="M5010" t="s">
        <v>44</v>
      </c>
      <c r="N5010" t="s">
        <v>44</v>
      </c>
      <c r="O5010" t="s">
        <v>44</v>
      </c>
      <c r="P5010" t="s">
        <v>45</v>
      </c>
      <c r="Q5010">
        <v>0</v>
      </c>
      <c r="R5010" t="s">
        <v>38</v>
      </c>
      <c r="S5010">
        <v>19.649999999999999</v>
      </c>
      <c r="T5010">
        <v>116.85</v>
      </c>
      <c r="U5010">
        <v>0</v>
      </c>
    </row>
    <row r="5011" spans="1:21" x14ac:dyDescent="0.25">
      <c r="A5011" t="s">
        <v>5043</v>
      </c>
      <c r="B5011">
        <v>1</v>
      </c>
      <c r="C5011">
        <v>0</v>
      </c>
      <c r="D5011">
        <v>1</v>
      </c>
      <c r="E5011">
        <v>0</v>
      </c>
      <c r="F5011">
        <v>66</v>
      </c>
      <c r="G5011">
        <v>1</v>
      </c>
      <c r="H5011" t="s">
        <v>22</v>
      </c>
      <c r="I5011" t="s">
        <v>35</v>
      </c>
      <c r="J5011" t="s">
        <v>22</v>
      </c>
      <c r="K5011" t="s">
        <v>22</v>
      </c>
      <c r="L5011" t="s">
        <v>22</v>
      </c>
      <c r="M5011" t="s">
        <v>22</v>
      </c>
      <c r="N5011" t="s">
        <v>22</v>
      </c>
      <c r="O5011" t="s">
        <v>22</v>
      </c>
      <c r="P5011" t="s">
        <v>29</v>
      </c>
      <c r="Q5011">
        <v>0</v>
      </c>
      <c r="R5011" t="s">
        <v>33</v>
      </c>
      <c r="S5011">
        <v>115.8</v>
      </c>
      <c r="T5011">
        <v>7942.15</v>
      </c>
      <c r="U5011">
        <v>0</v>
      </c>
    </row>
    <row r="5012" spans="1:21" x14ac:dyDescent="0.25">
      <c r="A5012" t="s">
        <v>5044</v>
      </c>
      <c r="B5012">
        <v>0</v>
      </c>
      <c r="C5012">
        <v>0</v>
      </c>
      <c r="D5012">
        <v>0</v>
      </c>
      <c r="E5012">
        <v>0</v>
      </c>
      <c r="F5012">
        <v>61</v>
      </c>
      <c r="G5012">
        <v>1</v>
      </c>
      <c r="H5012" t="s">
        <v>22</v>
      </c>
      <c r="I5012" t="s">
        <v>25</v>
      </c>
      <c r="J5012" t="s">
        <v>23</v>
      </c>
      <c r="K5012" t="s">
        <v>22</v>
      </c>
      <c r="L5012" t="s">
        <v>22</v>
      </c>
      <c r="M5012" t="s">
        <v>22</v>
      </c>
      <c r="N5012" t="s">
        <v>22</v>
      </c>
      <c r="O5012" t="s">
        <v>22</v>
      </c>
      <c r="P5012" t="s">
        <v>45</v>
      </c>
      <c r="Q5012">
        <v>0</v>
      </c>
      <c r="R5012" t="s">
        <v>38</v>
      </c>
      <c r="S5012">
        <v>88.65</v>
      </c>
      <c r="T5012">
        <v>5321.25</v>
      </c>
      <c r="U5012">
        <v>0</v>
      </c>
    </row>
    <row r="5013" spans="1:21" x14ac:dyDescent="0.25">
      <c r="A5013" t="s">
        <v>5045</v>
      </c>
      <c r="B5013">
        <v>0</v>
      </c>
      <c r="C5013">
        <v>1</v>
      </c>
      <c r="D5013">
        <v>1</v>
      </c>
      <c r="E5013">
        <v>0</v>
      </c>
      <c r="F5013">
        <v>43</v>
      </c>
      <c r="G5013">
        <v>1</v>
      </c>
      <c r="H5013" t="s">
        <v>22</v>
      </c>
      <c r="I5013" t="s">
        <v>35</v>
      </c>
      <c r="J5013" t="s">
        <v>22</v>
      </c>
      <c r="K5013" t="s">
        <v>22</v>
      </c>
      <c r="L5013" t="s">
        <v>23</v>
      </c>
      <c r="M5013" t="s">
        <v>23</v>
      </c>
      <c r="N5013" t="s">
        <v>22</v>
      </c>
      <c r="O5013" t="s">
        <v>23</v>
      </c>
      <c r="P5013" t="s">
        <v>26</v>
      </c>
      <c r="Q5013">
        <v>1</v>
      </c>
      <c r="R5013" t="s">
        <v>27</v>
      </c>
      <c r="S5013">
        <v>94.5</v>
      </c>
      <c r="T5013">
        <v>4156.8</v>
      </c>
      <c r="U5013">
        <v>0</v>
      </c>
    </row>
    <row r="5014" spans="1:21" x14ac:dyDescent="0.25">
      <c r="A5014" t="s">
        <v>5046</v>
      </c>
      <c r="B5014">
        <v>0</v>
      </c>
      <c r="C5014">
        <v>0</v>
      </c>
      <c r="D5014">
        <v>0</v>
      </c>
      <c r="E5014">
        <v>0</v>
      </c>
      <c r="F5014">
        <v>12</v>
      </c>
      <c r="G5014">
        <v>1</v>
      </c>
      <c r="H5014" t="s">
        <v>23</v>
      </c>
      <c r="I5014" t="s">
        <v>23</v>
      </c>
      <c r="J5014" t="s">
        <v>44</v>
      </c>
      <c r="K5014" t="s">
        <v>44</v>
      </c>
      <c r="L5014" t="s">
        <v>44</v>
      </c>
      <c r="M5014" t="s">
        <v>44</v>
      </c>
      <c r="N5014" t="s">
        <v>44</v>
      </c>
      <c r="O5014" t="s">
        <v>44</v>
      </c>
      <c r="P5014" t="s">
        <v>26</v>
      </c>
      <c r="Q5014">
        <v>0</v>
      </c>
      <c r="R5014" t="s">
        <v>30</v>
      </c>
      <c r="S5014">
        <v>20.100000000000001</v>
      </c>
      <c r="T5014">
        <v>223.6</v>
      </c>
      <c r="U5014">
        <v>0</v>
      </c>
    </row>
    <row r="5015" spans="1:21" x14ac:dyDescent="0.25">
      <c r="A5015" t="s">
        <v>5047</v>
      </c>
      <c r="B5015">
        <v>1</v>
      </c>
      <c r="C5015">
        <v>1</v>
      </c>
      <c r="D5015">
        <v>0</v>
      </c>
      <c r="E5015">
        <v>0</v>
      </c>
      <c r="F5015">
        <v>23</v>
      </c>
      <c r="G5015">
        <v>0</v>
      </c>
      <c r="H5015" t="s">
        <v>24</v>
      </c>
      <c r="I5015" t="s">
        <v>25</v>
      </c>
      <c r="J5015" t="s">
        <v>23</v>
      </c>
      <c r="K5015" t="s">
        <v>23</v>
      </c>
      <c r="L5015" t="s">
        <v>23</v>
      </c>
      <c r="M5015" t="s">
        <v>23</v>
      </c>
      <c r="N5015" t="s">
        <v>23</v>
      </c>
      <c r="O5015" t="s">
        <v>22</v>
      </c>
      <c r="P5015" t="s">
        <v>26</v>
      </c>
      <c r="Q5015">
        <v>1</v>
      </c>
      <c r="R5015" t="s">
        <v>33</v>
      </c>
      <c r="S5015">
        <v>34.65</v>
      </c>
      <c r="T5015">
        <v>768.45</v>
      </c>
      <c r="U5015">
        <v>0</v>
      </c>
    </row>
    <row r="5016" spans="1:21" x14ac:dyDescent="0.25">
      <c r="A5016" t="s">
        <v>5048</v>
      </c>
      <c r="B5016">
        <v>1</v>
      </c>
      <c r="C5016">
        <v>1</v>
      </c>
      <c r="D5016">
        <v>1</v>
      </c>
      <c r="E5016">
        <v>0</v>
      </c>
      <c r="F5016">
        <v>71</v>
      </c>
      <c r="G5016">
        <v>0</v>
      </c>
      <c r="H5016" t="s">
        <v>24</v>
      </c>
      <c r="I5016" t="s">
        <v>25</v>
      </c>
      <c r="J5016" t="s">
        <v>23</v>
      </c>
      <c r="K5016" t="s">
        <v>22</v>
      </c>
      <c r="L5016" t="s">
        <v>22</v>
      </c>
      <c r="M5016" t="s">
        <v>23</v>
      </c>
      <c r="N5016" t="s">
        <v>22</v>
      </c>
      <c r="O5016" t="s">
        <v>22</v>
      </c>
      <c r="P5016" t="s">
        <v>26</v>
      </c>
      <c r="Q5016">
        <v>1</v>
      </c>
      <c r="R5016" t="s">
        <v>33</v>
      </c>
      <c r="S5016">
        <v>52.3</v>
      </c>
      <c r="T5016">
        <v>3765.05</v>
      </c>
      <c r="U5016">
        <v>0</v>
      </c>
    </row>
    <row r="5017" spans="1:21" x14ac:dyDescent="0.25">
      <c r="A5017" t="s">
        <v>5049</v>
      </c>
      <c r="B5017">
        <v>0</v>
      </c>
      <c r="C5017">
        <v>0</v>
      </c>
      <c r="D5017">
        <v>0</v>
      </c>
      <c r="E5017">
        <v>0</v>
      </c>
      <c r="F5017">
        <v>34</v>
      </c>
      <c r="G5017">
        <v>1</v>
      </c>
      <c r="H5017" t="s">
        <v>22</v>
      </c>
      <c r="I5017" t="s">
        <v>25</v>
      </c>
      <c r="J5017" t="s">
        <v>23</v>
      </c>
      <c r="K5017" t="s">
        <v>23</v>
      </c>
      <c r="L5017" t="s">
        <v>23</v>
      </c>
      <c r="M5017" t="s">
        <v>22</v>
      </c>
      <c r="N5017" t="s">
        <v>22</v>
      </c>
      <c r="O5017" t="s">
        <v>23</v>
      </c>
      <c r="P5017" t="s">
        <v>26</v>
      </c>
      <c r="Q5017">
        <v>0</v>
      </c>
      <c r="R5017" t="s">
        <v>30</v>
      </c>
      <c r="S5017">
        <v>65</v>
      </c>
      <c r="T5017">
        <v>2157.5</v>
      </c>
      <c r="U5017">
        <v>0</v>
      </c>
    </row>
    <row r="5018" spans="1:21" x14ac:dyDescent="0.25">
      <c r="A5018" t="s">
        <v>5050</v>
      </c>
      <c r="B5018">
        <v>0</v>
      </c>
      <c r="C5018">
        <v>0</v>
      </c>
      <c r="D5018">
        <v>0</v>
      </c>
      <c r="E5018">
        <v>0</v>
      </c>
      <c r="F5018">
        <v>5</v>
      </c>
      <c r="G5018">
        <v>1</v>
      </c>
      <c r="H5018" t="s">
        <v>23</v>
      </c>
      <c r="I5018" t="s">
        <v>23</v>
      </c>
      <c r="J5018" t="s">
        <v>44</v>
      </c>
      <c r="K5018" t="s">
        <v>44</v>
      </c>
      <c r="L5018" t="s">
        <v>44</v>
      </c>
      <c r="M5018" t="s">
        <v>44</v>
      </c>
      <c r="N5018" t="s">
        <v>44</v>
      </c>
      <c r="O5018" t="s">
        <v>44</v>
      </c>
      <c r="P5018" t="s">
        <v>26</v>
      </c>
      <c r="Q5018">
        <v>0</v>
      </c>
      <c r="R5018" t="s">
        <v>38</v>
      </c>
      <c r="S5018">
        <v>19.850000000000001</v>
      </c>
      <c r="T5018">
        <v>108.05</v>
      </c>
      <c r="U5018">
        <v>1</v>
      </c>
    </row>
    <row r="5019" spans="1:21" x14ac:dyDescent="0.25">
      <c r="A5019" t="s">
        <v>5051</v>
      </c>
      <c r="B5019">
        <v>0</v>
      </c>
      <c r="C5019">
        <v>0</v>
      </c>
      <c r="D5019">
        <v>1</v>
      </c>
      <c r="E5019">
        <v>0</v>
      </c>
      <c r="F5019">
        <v>41</v>
      </c>
      <c r="G5019">
        <v>0</v>
      </c>
      <c r="H5019" t="s">
        <v>24</v>
      </c>
      <c r="I5019" t="s">
        <v>25</v>
      </c>
      <c r="J5019" t="s">
        <v>23</v>
      </c>
      <c r="K5019" t="s">
        <v>22</v>
      </c>
      <c r="L5019" t="s">
        <v>23</v>
      </c>
      <c r="M5019" t="s">
        <v>22</v>
      </c>
      <c r="N5019" t="s">
        <v>23</v>
      </c>
      <c r="O5019" t="s">
        <v>23</v>
      </c>
      <c r="P5019" t="s">
        <v>29</v>
      </c>
      <c r="Q5019">
        <v>0</v>
      </c>
      <c r="R5019" t="s">
        <v>30</v>
      </c>
      <c r="S5019">
        <v>35.450000000000003</v>
      </c>
      <c r="T5019">
        <v>1391.65</v>
      </c>
      <c r="U5019">
        <v>0</v>
      </c>
    </row>
    <row r="5020" spans="1:21" x14ac:dyDescent="0.25">
      <c r="A5020" t="s">
        <v>5052</v>
      </c>
      <c r="B5020">
        <v>0</v>
      </c>
      <c r="C5020">
        <v>0</v>
      </c>
      <c r="D5020">
        <v>1</v>
      </c>
      <c r="E5020">
        <v>1</v>
      </c>
      <c r="F5020">
        <v>72</v>
      </c>
      <c r="G5020">
        <v>1</v>
      </c>
      <c r="H5020" t="s">
        <v>23</v>
      </c>
      <c r="I5020" t="s">
        <v>23</v>
      </c>
      <c r="J5020" t="s">
        <v>44</v>
      </c>
      <c r="K5020" t="s">
        <v>44</v>
      </c>
      <c r="L5020" t="s">
        <v>44</v>
      </c>
      <c r="M5020" t="s">
        <v>44</v>
      </c>
      <c r="N5020" t="s">
        <v>44</v>
      </c>
      <c r="O5020" t="s">
        <v>44</v>
      </c>
      <c r="P5020" t="s">
        <v>45</v>
      </c>
      <c r="Q5020">
        <v>0</v>
      </c>
      <c r="R5020" t="s">
        <v>38</v>
      </c>
      <c r="S5020">
        <v>19.7</v>
      </c>
      <c r="T5020">
        <v>1379.8</v>
      </c>
      <c r="U5020">
        <v>0</v>
      </c>
    </row>
    <row r="5021" spans="1:21" x14ac:dyDescent="0.25">
      <c r="A5021" t="s">
        <v>5053</v>
      </c>
      <c r="B5021">
        <v>1</v>
      </c>
      <c r="C5021">
        <v>1</v>
      </c>
      <c r="D5021">
        <v>0</v>
      </c>
      <c r="E5021">
        <v>0</v>
      </c>
      <c r="F5021">
        <v>14</v>
      </c>
      <c r="G5021">
        <v>1</v>
      </c>
      <c r="H5021" t="s">
        <v>22</v>
      </c>
      <c r="I5021" t="s">
        <v>35</v>
      </c>
      <c r="J5021" t="s">
        <v>23</v>
      </c>
      <c r="K5021" t="s">
        <v>23</v>
      </c>
      <c r="L5021" t="s">
        <v>23</v>
      </c>
      <c r="M5021" t="s">
        <v>23</v>
      </c>
      <c r="N5021" t="s">
        <v>22</v>
      </c>
      <c r="O5021" t="s">
        <v>22</v>
      </c>
      <c r="P5021" t="s">
        <v>26</v>
      </c>
      <c r="Q5021">
        <v>1</v>
      </c>
      <c r="R5021" t="s">
        <v>27</v>
      </c>
      <c r="S5021">
        <v>95.6</v>
      </c>
      <c r="T5021">
        <v>1273.3</v>
      </c>
      <c r="U5021">
        <v>0</v>
      </c>
    </row>
    <row r="5022" spans="1:21" x14ac:dyDescent="0.25">
      <c r="A5022" t="s">
        <v>5054</v>
      </c>
      <c r="B5022">
        <v>0</v>
      </c>
      <c r="C5022">
        <v>0</v>
      </c>
      <c r="D5022">
        <v>0</v>
      </c>
      <c r="E5022">
        <v>0</v>
      </c>
      <c r="F5022">
        <v>41</v>
      </c>
      <c r="G5022">
        <v>1</v>
      </c>
      <c r="H5022" t="s">
        <v>23</v>
      </c>
      <c r="I5022" t="s">
        <v>23</v>
      </c>
      <c r="J5022" t="s">
        <v>44</v>
      </c>
      <c r="K5022" t="s">
        <v>44</v>
      </c>
      <c r="L5022" t="s">
        <v>44</v>
      </c>
      <c r="M5022" t="s">
        <v>44</v>
      </c>
      <c r="N5022" t="s">
        <v>44</v>
      </c>
      <c r="O5022" t="s">
        <v>44</v>
      </c>
      <c r="P5022" t="s">
        <v>45</v>
      </c>
      <c r="Q5022">
        <v>1</v>
      </c>
      <c r="R5022" t="s">
        <v>30</v>
      </c>
      <c r="S5022">
        <v>19.850000000000001</v>
      </c>
      <c r="T5022">
        <v>810.45</v>
      </c>
      <c r="U5022">
        <v>0</v>
      </c>
    </row>
    <row r="5023" spans="1:21" x14ac:dyDescent="0.25">
      <c r="A5023" t="s">
        <v>5055</v>
      </c>
      <c r="B5023">
        <v>0</v>
      </c>
      <c r="C5023">
        <v>0</v>
      </c>
      <c r="D5023">
        <v>1</v>
      </c>
      <c r="E5023">
        <v>1</v>
      </c>
      <c r="F5023">
        <v>23</v>
      </c>
      <c r="G5023">
        <v>1</v>
      </c>
      <c r="H5023" t="s">
        <v>22</v>
      </c>
      <c r="I5023" t="s">
        <v>35</v>
      </c>
      <c r="J5023" t="s">
        <v>22</v>
      </c>
      <c r="K5023" t="s">
        <v>23</v>
      </c>
      <c r="L5023" t="s">
        <v>23</v>
      </c>
      <c r="M5023" t="s">
        <v>23</v>
      </c>
      <c r="N5023" t="s">
        <v>23</v>
      </c>
      <c r="O5023" t="s">
        <v>23</v>
      </c>
      <c r="P5023" t="s">
        <v>29</v>
      </c>
      <c r="Q5023">
        <v>0</v>
      </c>
      <c r="R5023" t="s">
        <v>38</v>
      </c>
      <c r="S5023">
        <v>81.849999999999994</v>
      </c>
      <c r="T5023">
        <v>1810.85</v>
      </c>
      <c r="U5023">
        <v>0</v>
      </c>
    </row>
    <row r="5024" spans="1:21" x14ac:dyDescent="0.25">
      <c r="A5024" t="s">
        <v>5056</v>
      </c>
      <c r="B5024">
        <v>1</v>
      </c>
      <c r="C5024">
        <v>0</v>
      </c>
      <c r="D5024">
        <v>1</v>
      </c>
      <c r="E5024">
        <v>1</v>
      </c>
      <c r="F5024">
        <v>71</v>
      </c>
      <c r="G5024">
        <v>1</v>
      </c>
      <c r="H5024" t="s">
        <v>23</v>
      </c>
      <c r="I5024" t="s">
        <v>35</v>
      </c>
      <c r="J5024" t="s">
        <v>22</v>
      </c>
      <c r="K5024" t="s">
        <v>22</v>
      </c>
      <c r="L5024" t="s">
        <v>22</v>
      </c>
      <c r="M5024" t="s">
        <v>22</v>
      </c>
      <c r="N5024" t="s">
        <v>22</v>
      </c>
      <c r="O5024" t="s">
        <v>22</v>
      </c>
      <c r="P5024" t="s">
        <v>45</v>
      </c>
      <c r="Q5024">
        <v>0</v>
      </c>
      <c r="R5024" t="s">
        <v>38</v>
      </c>
      <c r="S5024">
        <v>109.3</v>
      </c>
      <c r="T5024">
        <v>7782.85</v>
      </c>
      <c r="U5024">
        <v>0</v>
      </c>
    </row>
    <row r="5025" spans="1:21" x14ac:dyDescent="0.25">
      <c r="A5025" t="s">
        <v>5057</v>
      </c>
      <c r="B5025">
        <v>0</v>
      </c>
      <c r="C5025">
        <v>0</v>
      </c>
      <c r="D5025">
        <v>0</v>
      </c>
      <c r="E5025">
        <v>0</v>
      </c>
      <c r="F5025">
        <v>1</v>
      </c>
      <c r="G5025">
        <v>1</v>
      </c>
      <c r="H5025" t="s">
        <v>23</v>
      </c>
      <c r="I5025" t="s">
        <v>35</v>
      </c>
      <c r="J5025" t="s">
        <v>23</v>
      </c>
      <c r="K5025" t="s">
        <v>23</v>
      </c>
      <c r="L5025" t="s">
        <v>23</v>
      </c>
      <c r="M5025" t="s">
        <v>23</v>
      </c>
      <c r="N5025" t="s">
        <v>23</v>
      </c>
      <c r="O5025" t="s">
        <v>23</v>
      </c>
      <c r="P5025" t="s">
        <v>26</v>
      </c>
      <c r="Q5025">
        <v>1</v>
      </c>
      <c r="R5025" t="s">
        <v>27</v>
      </c>
      <c r="S5025">
        <v>70.3</v>
      </c>
      <c r="T5025">
        <v>70.3</v>
      </c>
      <c r="U5025">
        <v>1</v>
      </c>
    </row>
    <row r="5026" spans="1:21" x14ac:dyDescent="0.25">
      <c r="A5026" t="s">
        <v>5058</v>
      </c>
      <c r="B5026">
        <v>1</v>
      </c>
      <c r="C5026">
        <v>0</v>
      </c>
      <c r="D5026">
        <v>1</v>
      </c>
      <c r="E5026">
        <v>0</v>
      </c>
      <c r="F5026">
        <v>72</v>
      </c>
      <c r="G5026">
        <v>1</v>
      </c>
      <c r="H5026" t="s">
        <v>22</v>
      </c>
      <c r="I5026" t="s">
        <v>23</v>
      </c>
      <c r="J5026" t="s">
        <v>44</v>
      </c>
      <c r="K5026" t="s">
        <v>44</v>
      </c>
      <c r="L5026" t="s">
        <v>44</v>
      </c>
      <c r="M5026" t="s">
        <v>44</v>
      </c>
      <c r="N5026" t="s">
        <v>44</v>
      </c>
      <c r="O5026" t="s">
        <v>44</v>
      </c>
      <c r="P5026" t="s">
        <v>45</v>
      </c>
      <c r="Q5026">
        <v>0</v>
      </c>
      <c r="R5026" t="s">
        <v>30</v>
      </c>
      <c r="S5026">
        <v>25.4</v>
      </c>
      <c r="T5026">
        <v>1797.1</v>
      </c>
      <c r="U5026">
        <v>0</v>
      </c>
    </row>
    <row r="5027" spans="1:21" x14ac:dyDescent="0.25">
      <c r="A5027" t="s">
        <v>5059</v>
      </c>
      <c r="B5027">
        <v>1</v>
      </c>
      <c r="C5027">
        <v>0</v>
      </c>
      <c r="D5027">
        <v>1</v>
      </c>
      <c r="E5027">
        <v>1</v>
      </c>
      <c r="F5027">
        <v>6</v>
      </c>
      <c r="G5027">
        <v>1</v>
      </c>
      <c r="H5027" t="s">
        <v>23</v>
      </c>
      <c r="I5027" t="s">
        <v>35</v>
      </c>
      <c r="J5027" t="s">
        <v>23</v>
      </c>
      <c r="K5027" t="s">
        <v>23</v>
      </c>
      <c r="L5027" t="s">
        <v>23</v>
      </c>
      <c r="M5027" t="s">
        <v>23</v>
      </c>
      <c r="N5027" t="s">
        <v>23</v>
      </c>
      <c r="O5027" t="s">
        <v>23</v>
      </c>
      <c r="P5027" t="s">
        <v>26</v>
      </c>
      <c r="Q5027">
        <v>1</v>
      </c>
      <c r="R5027" t="s">
        <v>27</v>
      </c>
      <c r="S5027">
        <v>69.8</v>
      </c>
      <c r="T5027">
        <v>377.85</v>
      </c>
      <c r="U5027">
        <v>0</v>
      </c>
    </row>
    <row r="5028" spans="1:21" x14ac:dyDescent="0.25">
      <c r="A5028" t="s">
        <v>5060</v>
      </c>
      <c r="B5028">
        <v>1</v>
      </c>
      <c r="C5028">
        <v>0</v>
      </c>
      <c r="D5028">
        <v>1</v>
      </c>
      <c r="E5028">
        <v>1</v>
      </c>
      <c r="F5028">
        <v>23</v>
      </c>
      <c r="G5028">
        <v>1</v>
      </c>
      <c r="H5028" t="s">
        <v>23</v>
      </c>
      <c r="I5028" t="s">
        <v>23</v>
      </c>
      <c r="J5028" t="s">
        <v>44</v>
      </c>
      <c r="K5028" t="s">
        <v>44</v>
      </c>
      <c r="L5028" t="s">
        <v>44</v>
      </c>
      <c r="M5028" t="s">
        <v>44</v>
      </c>
      <c r="N5028" t="s">
        <v>44</v>
      </c>
      <c r="O5028" t="s">
        <v>44</v>
      </c>
      <c r="P5028" t="s">
        <v>29</v>
      </c>
      <c r="Q5028">
        <v>1</v>
      </c>
      <c r="R5028" t="s">
        <v>38</v>
      </c>
      <c r="S5028">
        <v>20</v>
      </c>
      <c r="T5028">
        <v>445.3</v>
      </c>
      <c r="U5028">
        <v>0</v>
      </c>
    </row>
    <row r="5029" spans="1:21" x14ac:dyDescent="0.25">
      <c r="A5029" t="s">
        <v>5061</v>
      </c>
      <c r="B5029">
        <v>1</v>
      </c>
      <c r="C5029">
        <v>1</v>
      </c>
      <c r="D5029">
        <v>1</v>
      </c>
      <c r="E5029">
        <v>0</v>
      </c>
      <c r="F5029">
        <v>10</v>
      </c>
      <c r="G5029">
        <v>1</v>
      </c>
      <c r="H5029" t="s">
        <v>22</v>
      </c>
      <c r="I5029" t="s">
        <v>35</v>
      </c>
      <c r="J5029" t="s">
        <v>23</v>
      </c>
      <c r="K5029" t="s">
        <v>23</v>
      </c>
      <c r="L5029" t="s">
        <v>23</v>
      </c>
      <c r="M5029" t="s">
        <v>23</v>
      </c>
      <c r="N5029" t="s">
        <v>23</v>
      </c>
      <c r="O5029" t="s">
        <v>22</v>
      </c>
      <c r="P5029" t="s">
        <v>26</v>
      </c>
      <c r="Q5029">
        <v>0</v>
      </c>
      <c r="R5029" t="s">
        <v>27</v>
      </c>
      <c r="S5029">
        <v>85.55</v>
      </c>
      <c r="T5029">
        <v>851.75</v>
      </c>
      <c r="U5029">
        <v>1</v>
      </c>
    </row>
    <row r="5030" spans="1:21" x14ac:dyDescent="0.25">
      <c r="A5030" t="s">
        <v>5062</v>
      </c>
      <c r="B5030">
        <v>0</v>
      </c>
      <c r="C5030">
        <v>0</v>
      </c>
      <c r="D5030">
        <v>0</v>
      </c>
      <c r="E5030">
        <v>0</v>
      </c>
      <c r="F5030">
        <v>72</v>
      </c>
      <c r="G5030">
        <v>1</v>
      </c>
      <c r="H5030" t="s">
        <v>23</v>
      </c>
      <c r="I5030" t="s">
        <v>35</v>
      </c>
      <c r="J5030" t="s">
        <v>22</v>
      </c>
      <c r="K5030" t="s">
        <v>22</v>
      </c>
      <c r="L5030" t="s">
        <v>22</v>
      </c>
      <c r="M5030" t="s">
        <v>22</v>
      </c>
      <c r="N5030" t="s">
        <v>22</v>
      </c>
      <c r="O5030" t="s">
        <v>22</v>
      </c>
      <c r="P5030" t="s">
        <v>45</v>
      </c>
      <c r="Q5030">
        <v>1</v>
      </c>
      <c r="R5030" t="s">
        <v>27</v>
      </c>
      <c r="S5030">
        <v>109.9</v>
      </c>
      <c r="T5030">
        <v>7624.2</v>
      </c>
      <c r="U5030">
        <v>0</v>
      </c>
    </row>
    <row r="5031" spans="1:21" x14ac:dyDescent="0.25">
      <c r="A5031" t="s">
        <v>5063</v>
      </c>
      <c r="B5031">
        <v>0</v>
      </c>
      <c r="C5031">
        <v>0</v>
      </c>
      <c r="D5031">
        <v>1</v>
      </c>
      <c r="E5031">
        <v>0</v>
      </c>
      <c r="F5031">
        <v>7</v>
      </c>
      <c r="G5031">
        <v>1</v>
      </c>
      <c r="H5031" t="s">
        <v>23</v>
      </c>
      <c r="I5031" t="s">
        <v>25</v>
      </c>
      <c r="J5031" t="s">
        <v>22</v>
      </c>
      <c r="K5031" t="s">
        <v>23</v>
      </c>
      <c r="L5031" t="s">
        <v>23</v>
      </c>
      <c r="M5031" t="s">
        <v>23</v>
      </c>
      <c r="N5031" t="s">
        <v>23</v>
      </c>
      <c r="O5031" t="s">
        <v>23</v>
      </c>
      <c r="P5031" t="s">
        <v>26</v>
      </c>
      <c r="Q5031">
        <v>1</v>
      </c>
      <c r="R5031" t="s">
        <v>33</v>
      </c>
      <c r="S5031">
        <v>50.3</v>
      </c>
      <c r="T5031">
        <v>355.1</v>
      </c>
      <c r="U5031">
        <v>0</v>
      </c>
    </row>
    <row r="5032" spans="1:21" x14ac:dyDescent="0.25">
      <c r="A5032" t="s">
        <v>5064</v>
      </c>
      <c r="B5032">
        <v>1</v>
      </c>
      <c r="C5032">
        <v>0</v>
      </c>
      <c r="D5032">
        <v>0</v>
      </c>
      <c r="E5032">
        <v>1</v>
      </c>
      <c r="F5032">
        <v>6</v>
      </c>
      <c r="G5032">
        <v>1</v>
      </c>
      <c r="H5032" t="s">
        <v>23</v>
      </c>
      <c r="I5032" t="s">
        <v>35</v>
      </c>
      <c r="J5032" t="s">
        <v>23</v>
      </c>
      <c r="K5032" t="s">
        <v>23</v>
      </c>
      <c r="L5032" t="s">
        <v>22</v>
      </c>
      <c r="M5032" t="s">
        <v>23</v>
      </c>
      <c r="N5032" t="s">
        <v>22</v>
      </c>
      <c r="O5032" t="s">
        <v>22</v>
      </c>
      <c r="P5032" t="s">
        <v>26</v>
      </c>
      <c r="Q5032">
        <v>0</v>
      </c>
      <c r="R5032" t="s">
        <v>30</v>
      </c>
      <c r="S5032">
        <v>94.5</v>
      </c>
      <c r="T5032">
        <v>575.45000000000005</v>
      </c>
      <c r="U5032">
        <v>1</v>
      </c>
    </row>
    <row r="5033" spans="1:21" x14ac:dyDescent="0.25">
      <c r="A5033" t="s">
        <v>5065</v>
      </c>
      <c r="B5033">
        <v>1</v>
      </c>
      <c r="C5033">
        <v>0</v>
      </c>
      <c r="D5033">
        <v>1</v>
      </c>
      <c r="E5033">
        <v>1</v>
      </c>
      <c r="F5033">
        <v>9</v>
      </c>
      <c r="G5033">
        <v>1</v>
      </c>
      <c r="H5033" t="s">
        <v>23</v>
      </c>
      <c r="I5033" t="s">
        <v>35</v>
      </c>
      <c r="J5033" t="s">
        <v>23</v>
      </c>
      <c r="K5033" t="s">
        <v>22</v>
      </c>
      <c r="L5033" t="s">
        <v>23</v>
      </c>
      <c r="M5033" t="s">
        <v>22</v>
      </c>
      <c r="N5033" t="s">
        <v>22</v>
      </c>
      <c r="O5033" t="s">
        <v>22</v>
      </c>
      <c r="P5033" t="s">
        <v>26</v>
      </c>
      <c r="Q5033">
        <v>1</v>
      </c>
      <c r="R5033" t="s">
        <v>27</v>
      </c>
      <c r="S5033">
        <v>101.5</v>
      </c>
      <c r="T5033">
        <v>906.85</v>
      </c>
      <c r="U5033">
        <v>0</v>
      </c>
    </row>
    <row r="5034" spans="1:21" x14ac:dyDescent="0.25">
      <c r="A5034" t="s">
        <v>5066</v>
      </c>
      <c r="B5034">
        <v>0</v>
      </c>
      <c r="C5034">
        <v>0</v>
      </c>
      <c r="D5034">
        <v>0</v>
      </c>
      <c r="E5034">
        <v>0</v>
      </c>
      <c r="F5034">
        <v>12</v>
      </c>
      <c r="G5034">
        <v>1</v>
      </c>
      <c r="H5034" t="s">
        <v>22</v>
      </c>
      <c r="I5034" t="s">
        <v>35</v>
      </c>
      <c r="J5034" t="s">
        <v>23</v>
      </c>
      <c r="K5034" t="s">
        <v>22</v>
      </c>
      <c r="L5034" t="s">
        <v>23</v>
      </c>
      <c r="M5034" t="s">
        <v>23</v>
      </c>
      <c r="N5034" t="s">
        <v>23</v>
      </c>
      <c r="O5034" t="s">
        <v>22</v>
      </c>
      <c r="P5034" t="s">
        <v>26</v>
      </c>
      <c r="Q5034">
        <v>1</v>
      </c>
      <c r="R5034" t="s">
        <v>27</v>
      </c>
      <c r="S5034">
        <v>89.15</v>
      </c>
      <c r="T5034">
        <v>1057.55</v>
      </c>
      <c r="U5034">
        <v>0</v>
      </c>
    </row>
    <row r="5035" spans="1:21" x14ac:dyDescent="0.25">
      <c r="A5035" t="s">
        <v>5067</v>
      </c>
      <c r="B5035">
        <v>0</v>
      </c>
      <c r="C5035">
        <v>0</v>
      </c>
      <c r="D5035">
        <v>0</v>
      </c>
      <c r="E5035">
        <v>0</v>
      </c>
      <c r="F5035">
        <v>1</v>
      </c>
      <c r="G5035">
        <v>1</v>
      </c>
      <c r="H5035" t="s">
        <v>23</v>
      </c>
      <c r="I5035" t="s">
        <v>23</v>
      </c>
      <c r="J5035" t="s">
        <v>44</v>
      </c>
      <c r="K5035" t="s">
        <v>44</v>
      </c>
      <c r="L5035" t="s">
        <v>44</v>
      </c>
      <c r="M5035" t="s">
        <v>44</v>
      </c>
      <c r="N5035" t="s">
        <v>44</v>
      </c>
      <c r="O5035" t="s">
        <v>44</v>
      </c>
      <c r="P5035" t="s">
        <v>26</v>
      </c>
      <c r="Q5035">
        <v>1</v>
      </c>
      <c r="R5035" t="s">
        <v>30</v>
      </c>
      <c r="S5035">
        <v>19.399999999999999</v>
      </c>
      <c r="T5035">
        <v>19.399999999999999</v>
      </c>
      <c r="U5035">
        <v>0</v>
      </c>
    </row>
    <row r="5036" spans="1:21" x14ac:dyDescent="0.25">
      <c r="A5036" t="s">
        <v>5068</v>
      </c>
      <c r="B5036">
        <v>0</v>
      </c>
      <c r="C5036">
        <v>1</v>
      </c>
      <c r="D5036">
        <v>1</v>
      </c>
      <c r="E5036">
        <v>1</v>
      </c>
      <c r="F5036">
        <v>48</v>
      </c>
      <c r="G5036">
        <v>0</v>
      </c>
      <c r="H5036" t="s">
        <v>24</v>
      </c>
      <c r="I5036" t="s">
        <v>25</v>
      </c>
      <c r="J5036" t="s">
        <v>23</v>
      </c>
      <c r="K5036" t="s">
        <v>22</v>
      </c>
      <c r="L5036" t="s">
        <v>23</v>
      </c>
      <c r="M5036" t="s">
        <v>23</v>
      </c>
      <c r="N5036" t="s">
        <v>23</v>
      </c>
      <c r="O5036" t="s">
        <v>23</v>
      </c>
      <c r="P5036" t="s">
        <v>29</v>
      </c>
      <c r="Q5036">
        <v>0</v>
      </c>
      <c r="R5036" t="s">
        <v>33</v>
      </c>
      <c r="S5036">
        <v>29.9</v>
      </c>
      <c r="T5036">
        <v>1388.75</v>
      </c>
      <c r="U5036">
        <v>0</v>
      </c>
    </row>
    <row r="5037" spans="1:21" x14ac:dyDescent="0.25">
      <c r="A5037" t="s">
        <v>5069</v>
      </c>
      <c r="B5037">
        <v>1</v>
      </c>
      <c r="C5037">
        <v>0</v>
      </c>
      <c r="D5037">
        <v>0</v>
      </c>
      <c r="E5037">
        <v>0</v>
      </c>
      <c r="F5037">
        <v>20</v>
      </c>
      <c r="G5037">
        <v>1</v>
      </c>
      <c r="H5037" t="s">
        <v>23</v>
      </c>
      <c r="I5037" t="s">
        <v>35</v>
      </c>
      <c r="J5037" t="s">
        <v>23</v>
      </c>
      <c r="K5037" t="s">
        <v>23</v>
      </c>
      <c r="L5037" t="s">
        <v>23</v>
      </c>
      <c r="M5037" t="s">
        <v>23</v>
      </c>
      <c r="N5037" t="s">
        <v>22</v>
      </c>
      <c r="O5037" t="s">
        <v>23</v>
      </c>
      <c r="P5037" t="s">
        <v>26</v>
      </c>
      <c r="Q5037">
        <v>0</v>
      </c>
      <c r="R5037" t="s">
        <v>27</v>
      </c>
      <c r="S5037">
        <v>78.8</v>
      </c>
      <c r="T5037">
        <v>1641.3</v>
      </c>
      <c r="U5037">
        <v>0</v>
      </c>
    </row>
    <row r="5038" spans="1:21" x14ac:dyDescent="0.25">
      <c r="A5038" t="s">
        <v>5070</v>
      </c>
      <c r="B5038">
        <v>0</v>
      </c>
      <c r="C5038">
        <v>1</v>
      </c>
      <c r="D5038">
        <v>1</v>
      </c>
      <c r="E5038">
        <v>0</v>
      </c>
      <c r="F5038">
        <v>16</v>
      </c>
      <c r="G5038">
        <v>1</v>
      </c>
      <c r="H5038" t="s">
        <v>22</v>
      </c>
      <c r="I5038" t="s">
        <v>35</v>
      </c>
      <c r="J5038" t="s">
        <v>23</v>
      </c>
      <c r="K5038" t="s">
        <v>23</v>
      </c>
      <c r="L5038" t="s">
        <v>23</v>
      </c>
      <c r="M5038" t="s">
        <v>23</v>
      </c>
      <c r="N5038" t="s">
        <v>23</v>
      </c>
      <c r="O5038" t="s">
        <v>22</v>
      </c>
      <c r="P5038" t="s">
        <v>26</v>
      </c>
      <c r="Q5038">
        <v>1</v>
      </c>
      <c r="R5038" t="s">
        <v>38</v>
      </c>
      <c r="S5038">
        <v>85.35</v>
      </c>
      <c r="T5038">
        <v>1375.15</v>
      </c>
      <c r="U5038">
        <v>1</v>
      </c>
    </row>
    <row r="5039" spans="1:21" x14ac:dyDescent="0.25">
      <c r="A5039" t="s">
        <v>5071</v>
      </c>
      <c r="B5039">
        <v>0</v>
      </c>
      <c r="C5039">
        <v>0</v>
      </c>
      <c r="D5039">
        <v>0</v>
      </c>
      <c r="E5039">
        <v>0</v>
      </c>
      <c r="F5039">
        <v>2</v>
      </c>
      <c r="G5039">
        <v>1</v>
      </c>
      <c r="H5039" t="s">
        <v>23</v>
      </c>
      <c r="I5039" t="s">
        <v>35</v>
      </c>
      <c r="J5039" t="s">
        <v>23</v>
      </c>
      <c r="K5039" t="s">
        <v>23</v>
      </c>
      <c r="L5039" t="s">
        <v>23</v>
      </c>
      <c r="M5039" t="s">
        <v>23</v>
      </c>
      <c r="N5039" t="s">
        <v>22</v>
      </c>
      <c r="O5039" t="s">
        <v>23</v>
      </c>
      <c r="P5039" t="s">
        <v>26</v>
      </c>
      <c r="Q5039">
        <v>1</v>
      </c>
      <c r="R5039" t="s">
        <v>30</v>
      </c>
      <c r="S5039">
        <v>79.650000000000006</v>
      </c>
      <c r="T5039">
        <v>152.69999999999999</v>
      </c>
      <c r="U5039">
        <v>1</v>
      </c>
    </row>
    <row r="5040" spans="1:21" x14ac:dyDescent="0.25">
      <c r="A5040" t="s">
        <v>5072</v>
      </c>
      <c r="B5040">
        <v>0</v>
      </c>
      <c r="C5040">
        <v>0</v>
      </c>
      <c r="D5040">
        <v>0</v>
      </c>
      <c r="E5040">
        <v>0</v>
      </c>
      <c r="F5040">
        <v>10</v>
      </c>
      <c r="G5040">
        <v>1</v>
      </c>
      <c r="H5040" t="s">
        <v>23</v>
      </c>
      <c r="I5040" t="s">
        <v>23</v>
      </c>
      <c r="J5040" t="s">
        <v>44</v>
      </c>
      <c r="K5040" t="s">
        <v>44</v>
      </c>
      <c r="L5040" t="s">
        <v>44</v>
      </c>
      <c r="M5040" t="s">
        <v>44</v>
      </c>
      <c r="N5040" t="s">
        <v>44</v>
      </c>
      <c r="O5040" t="s">
        <v>44</v>
      </c>
      <c r="P5040" t="s">
        <v>29</v>
      </c>
      <c r="Q5040">
        <v>1</v>
      </c>
      <c r="R5040" t="s">
        <v>30</v>
      </c>
      <c r="S5040">
        <v>19.3</v>
      </c>
      <c r="T5040">
        <v>185.2</v>
      </c>
      <c r="U5040">
        <v>0</v>
      </c>
    </row>
    <row r="5041" spans="1:21" x14ac:dyDescent="0.25">
      <c r="A5041" t="s">
        <v>5073</v>
      </c>
      <c r="B5041">
        <v>0</v>
      </c>
      <c r="C5041">
        <v>1</v>
      </c>
      <c r="D5041">
        <v>0</v>
      </c>
      <c r="E5041">
        <v>0</v>
      </c>
      <c r="F5041">
        <v>2</v>
      </c>
      <c r="G5041">
        <v>1</v>
      </c>
      <c r="H5041" t="s">
        <v>23</v>
      </c>
      <c r="I5041" t="s">
        <v>35</v>
      </c>
      <c r="J5041" t="s">
        <v>23</v>
      </c>
      <c r="K5041" t="s">
        <v>23</v>
      </c>
      <c r="L5041" t="s">
        <v>23</v>
      </c>
      <c r="M5041" t="s">
        <v>23</v>
      </c>
      <c r="N5041" t="s">
        <v>23</v>
      </c>
      <c r="O5041" t="s">
        <v>22</v>
      </c>
      <c r="P5041" t="s">
        <v>26</v>
      </c>
      <c r="Q5041">
        <v>1</v>
      </c>
      <c r="R5041" t="s">
        <v>27</v>
      </c>
      <c r="S5041">
        <v>79.599999999999994</v>
      </c>
      <c r="T5041">
        <v>195.05</v>
      </c>
      <c r="U5041">
        <v>1</v>
      </c>
    </row>
    <row r="5042" spans="1:21" x14ac:dyDescent="0.25">
      <c r="A5042" t="s">
        <v>5074</v>
      </c>
      <c r="B5042">
        <v>1</v>
      </c>
      <c r="C5042">
        <v>0</v>
      </c>
      <c r="D5042">
        <v>1</v>
      </c>
      <c r="E5042">
        <v>1</v>
      </c>
      <c r="F5042">
        <v>20</v>
      </c>
      <c r="G5042">
        <v>1</v>
      </c>
      <c r="H5042" t="s">
        <v>22</v>
      </c>
      <c r="I5042" t="s">
        <v>35</v>
      </c>
      <c r="J5042" t="s">
        <v>23</v>
      </c>
      <c r="K5042" t="s">
        <v>22</v>
      </c>
      <c r="L5042" t="s">
        <v>23</v>
      </c>
      <c r="M5042" t="s">
        <v>22</v>
      </c>
      <c r="N5042" t="s">
        <v>22</v>
      </c>
      <c r="O5042" t="s">
        <v>23</v>
      </c>
      <c r="P5042" t="s">
        <v>26</v>
      </c>
      <c r="Q5042">
        <v>0</v>
      </c>
      <c r="R5042" t="s">
        <v>30</v>
      </c>
      <c r="S5042">
        <v>96.8</v>
      </c>
      <c r="T5042">
        <v>1826.7</v>
      </c>
      <c r="U5042">
        <v>0</v>
      </c>
    </row>
    <row r="5043" spans="1:21" x14ac:dyDescent="0.25">
      <c r="A5043" t="s">
        <v>5075</v>
      </c>
      <c r="B5043">
        <v>1</v>
      </c>
      <c r="C5043">
        <v>0</v>
      </c>
      <c r="D5043">
        <v>1</v>
      </c>
      <c r="E5043">
        <v>0</v>
      </c>
      <c r="F5043">
        <v>20</v>
      </c>
      <c r="G5043">
        <v>1</v>
      </c>
      <c r="H5043" t="s">
        <v>23</v>
      </c>
      <c r="I5043" t="s">
        <v>23</v>
      </c>
      <c r="J5043" t="s">
        <v>44</v>
      </c>
      <c r="K5043" t="s">
        <v>44</v>
      </c>
      <c r="L5043" t="s">
        <v>44</v>
      </c>
      <c r="M5043" t="s">
        <v>44</v>
      </c>
      <c r="N5043" t="s">
        <v>44</v>
      </c>
      <c r="O5043" t="s">
        <v>44</v>
      </c>
      <c r="P5043" t="s">
        <v>29</v>
      </c>
      <c r="Q5043">
        <v>0</v>
      </c>
      <c r="R5043" t="s">
        <v>30</v>
      </c>
      <c r="S5043">
        <v>20.65</v>
      </c>
      <c r="T5043">
        <v>417.5</v>
      </c>
      <c r="U5043">
        <v>0</v>
      </c>
    </row>
    <row r="5044" spans="1:21" x14ac:dyDescent="0.25">
      <c r="A5044" t="s">
        <v>5076</v>
      </c>
      <c r="B5044">
        <v>1</v>
      </c>
      <c r="C5044">
        <v>0</v>
      </c>
      <c r="D5044">
        <v>1</v>
      </c>
      <c r="E5044">
        <v>1</v>
      </c>
      <c r="F5044">
        <v>19</v>
      </c>
      <c r="G5044">
        <v>1</v>
      </c>
      <c r="H5044" t="s">
        <v>23</v>
      </c>
      <c r="I5044" t="s">
        <v>23</v>
      </c>
      <c r="J5044" t="s">
        <v>44</v>
      </c>
      <c r="K5044" t="s">
        <v>44</v>
      </c>
      <c r="L5044" t="s">
        <v>44</v>
      </c>
      <c r="M5044" t="s">
        <v>44</v>
      </c>
      <c r="N5044" t="s">
        <v>44</v>
      </c>
      <c r="O5044" t="s">
        <v>44</v>
      </c>
      <c r="P5044" t="s">
        <v>29</v>
      </c>
      <c r="Q5044">
        <v>0</v>
      </c>
      <c r="R5044" t="s">
        <v>30</v>
      </c>
      <c r="S5044">
        <v>19.8</v>
      </c>
      <c r="T5044">
        <v>344.5</v>
      </c>
      <c r="U5044">
        <v>0</v>
      </c>
    </row>
    <row r="5045" spans="1:21" x14ac:dyDescent="0.25">
      <c r="A5045" t="s">
        <v>5077</v>
      </c>
      <c r="B5045">
        <v>1</v>
      </c>
      <c r="C5045">
        <v>1</v>
      </c>
      <c r="D5045">
        <v>0</v>
      </c>
      <c r="E5045">
        <v>0</v>
      </c>
      <c r="F5045">
        <v>19</v>
      </c>
      <c r="G5045">
        <v>1</v>
      </c>
      <c r="H5045" t="s">
        <v>22</v>
      </c>
      <c r="I5045" t="s">
        <v>35</v>
      </c>
      <c r="J5045" t="s">
        <v>22</v>
      </c>
      <c r="K5045" t="s">
        <v>23</v>
      </c>
      <c r="L5045" t="s">
        <v>23</v>
      </c>
      <c r="M5045" t="s">
        <v>23</v>
      </c>
      <c r="N5045" t="s">
        <v>22</v>
      </c>
      <c r="O5045" t="s">
        <v>23</v>
      </c>
      <c r="P5045" t="s">
        <v>26</v>
      </c>
      <c r="Q5045">
        <v>1</v>
      </c>
      <c r="R5045" t="s">
        <v>27</v>
      </c>
      <c r="S5045">
        <v>90.6</v>
      </c>
      <c r="T5045">
        <v>1660</v>
      </c>
      <c r="U5045">
        <v>1</v>
      </c>
    </row>
    <row r="5046" spans="1:21" x14ac:dyDescent="0.25">
      <c r="A5046" t="s">
        <v>5078</v>
      </c>
      <c r="B5046">
        <v>1</v>
      </c>
      <c r="C5046">
        <v>0</v>
      </c>
      <c r="D5046">
        <v>1</v>
      </c>
      <c r="E5046">
        <v>0</v>
      </c>
      <c r="F5046">
        <v>22</v>
      </c>
      <c r="G5046">
        <v>1</v>
      </c>
      <c r="H5046" t="s">
        <v>23</v>
      </c>
      <c r="I5046" t="s">
        <v>35</v>
      </c>
      <c r="J5046" t="s">
        <v>22</v>
      </c>
      <c r="K5046" t="s">
        <v>22</v>
      </c>
      <c r="L5046" t="s">
        <v>23</v>
      </c>
      <c r="M5046" t="s">
        <v>22</v>
      </c>
      <c r="N5046" t="s">
        <v>22</v>
      </c>
      <c r="O5046" t="s">
        <v>22</v>
      </c>
      <c r="P5046" t="s">
        <v>26</v>
      </c>
      <c r="Q5046">
        <v>1</v>
      </c>
      <c r="R5046" t="s">
        <v>27</v>
      </c>
      <c r="S5046">
        <v>104.6</v>
      </c>
      <c r="T5046">
        <v>2180.5500000000002</v>
      </c>
      <c r="U5046">
        <v>0</v>
      </c>
    </row>
    <row r="5047" spans="1:21" x14ac:dyDescent="0.25">
      <c r="A5047" t="s">
        <v>5079</v>
      </c>
      <c r="B5047">
        <v>0</v>
      </c>
      <c r="C5047">
        <v>0</v>
      </c>
      <c r="D5047">
        <v>0</v>
      </c>
      <c r="E5047">
        <v>0</v>
      </c>
      <c r="F5047">
        <v>35</v>
      </c>
      <c r="G5047">
        <v>1</v>
      </c>
      <c r="H5047" t="s">
        <v>22</v>
      </c>
      <c r="I5047" t="s">
        <v>35</v>
      </c>
      <c r="J5047" t="s">
        <v>23</v>
      </c>
      <c r="K5047" t="s">
        <v>23</v>
      </c>
      <c r="L5047" t="s">
        <v>23</v>
      </c>
      <c r="M5047" t="s">
        <v>22</v>
      </c>
      <c r="N5047" t="s">
        <v>23</v>
      </c>
      <c r="O5047" t="s">
        <v>23</v>
      </c>
      <c r="P5047" t="s">
        <v>26</v>
      </c>
      <c r="Q5047">
        <v>0</v>
      </c>
      <c r="R5047" t="s">
        <v>38</v>
      </c>
      <c r="S5047">
        <v>80.05</v>
      </c>
      <c r="T5047">
        <v>2835.9</v>
      </c>
      <c r="U5047">
        <v>0</v>
      </c>
    </row>
    <row r="5048" spans="1:21" x14ac:dyDescent="0.25">
      <c r="A5048" t="s">
        <v>5080</v>
      </c>
      <c r="B5048">
        <v>0</v>
      </c>
      <c r="C5048">
        <v>0</v>
      </c>
      <c r="D5048">
        <v>0</v>
      </c>
      <c r="E5048">
        <v>0</v>
      </c>
      <c r="F5048">
        <v>1</v>
      </c>
      <c r="G5048">
        <v>1</v>
      </c>
      <c r="H5048" t="s">
        <v>23</v>
      </c>
      <c r="I5048" t="s">
        <v>25</v>
      </c>
      <c r="J5048" t="s">
        <v>23</v>
      </c>
      <c r="K5048" t="s">
        <v>23</v>
      </c>
      <c r="L5048" t="s">
        <v>23</v>
      </c>
      <c r="M5048" t="s">
        <v>23</v>
      </c>
      <c r="N5048" t="s">
        <v>23</v>
      </c>
      <c r="O5048" t="s">
        <v>23</v>
      </c>
      <c r="P5048" t="s">
        <v>26</v>
      </c>
      <c r="Q5048">
        <v>0</v>
      </c>
      <c r="R5048" t="s">
        <v>30</v>
      </c>
      <c r="S5048">
        <v>45.15</v>
      </c>
      <c r="T5048">
        <v>45.15</v>
      </c>
      <c r="U5048">
        <v>0</v>
      </c>
    </row>
    <row r="5049" spans="1:21" x14ac:dyDescent="0.25">
      <c r="A5049" t="s">
        <v>5081</v>
      </c>
      <c r="B5049">
        <v>1</v>
      </c>
      <c r="C5049">
        <v>0</v>
      </c>
      <c r="D5049">
        <v>0</v>
      </c>
      <c r="E5049">
        <v>0</v>
      </c>
      <c r="F5049">
        <v>39</v>
      </c>
      <c r="G5049">
        <v>1</v>
      </c>
      <c r="H5049" t="s">
        <v>22</v>
      </c>
      <c r="I5049" t="s">
        <v>35</v>
      </c>
      <c r="J5049" t="s">
        <v>23</v>
      </c>
      <c r="K5049" t="s">
        <v>23</v>
      </c>
      <c r="L5049" t="s">
        <v>23</v>
      </c>
      <c r="M5049" t="s">
        <v>23</v>
      </c>
      <c r="N5049" t="s">
        <v>23</v>
      </c>
      <c r="O5049" t="s">
        <v>23</v>
      </c>
      <c r="P5049" t="s">
        <v>26</v>
      </c>
      <c r="Q5049">
        <v>1</v>
      </c>
      <c r="R5049" t="s">
        <v>38</v>
      </c>
      <c r="S5049">
        <v>73.150000000000006</v>
      </c>
      <c r="T5049">
        <v>2730.85</v>
      </c>
      <c r="U5049">
        <v>0</v>
      </c>
    </row>
    <row r="5050" spans="1:21" x14ac:dyDescent="0.25">
      <c r="A5050" t="s">
        <v>5082</v>
      </c>
      <c r="B5050">
        <v>0</v>
      </c>
      <c r="C5050">
        <v>1</v>
      </c>
      <c r="D5050">
        <v>1</v>
      </c>
      <c r="E5050">
        <v>0</v>
      </c>
      <c r="F5050">
        <v>54</v>
      </c>
      <c r="G5050">
        <v>1</v>
      </c>
      <c r="H5050" t="s">
        <v>23</v>
      </c>
      <c r="I5050" t="s">
        <v>35</v>
      </c>
      <c r="J5050" t="s">
        <v>23</v>
      </c>
      <c r="K5050" t="s">
        <v>23</v>
      </c>
      <c r="L5050" t="s">
        <v>22</v>
      </c>
      <c r="M5050" t="s">
        <v>22</v>
      </c>
      <c r="N5050" t="s">
        <v>22</v>
      </c>
      <c r="O5050" t="s">
        <v>22</v>
      </c>
      <c r="P5050" t="s">
        <v>29</v>
      </c>
      <c r="Q5050">
        <v>1</v>
      </c>
      <c r="R5050" t="s">
        <v>27</v>
      </c>
      <c r="S5050">
        <v>99.1</v>
      </c>
      <c r="T5050">
        <v>5437.1</v>
      </c>
      <c r="U5050">
        <v>0</v>
      </c>
    </row>
    <row r="5051" spans="1:21" x14ac:dyDescent="0.25">
      <c r="A5051" t="s">
        <v>5083</v>
      </c>
      <c r="B5051">
        <v>0</v>
      </c>
      <c r="C5051">
        <v>0</v>
      </c>
      <c r="D5051">
        <v>0</v>
      </c>
      <c r="E5051">
        <v>0</v>
      </c>
      <c r="F5051">
        <v>1</v>
      </c>
      <c r="G5051">
        <v>1</v>
      </c>
      <c r="H5051" t="s">
        <v>23</v>
      </c>
      <c r="I5051" t="s">
        <v>23</v>
      </c>
      <c r="J5051" t="s">
        <v>44</v>
      </c>
      <c r="K5051" t="s">
        <v>44</v>
      </c>
      <c r="L5051" t="s">
        <v>44</v>
      </c>
      <c r="M5051" t="s">
        <v>44</v>
      </c>
      <c r="N5051" t="s">
        <v>44</v>
      </c>
      <c r="O5051" t="s">
        <v>44</v>
      </c>
      <c r="P5051" t="s">
        <v>26</v>
      </c>
      <c r="Q5051">
        <v>1</v>
      </c>
      <c r="R5051" t="s">
        <v>33</v>
      </c>
      <c r="S5051">
        <v>20.2</v>
      </c>
      <c r="T5051">
        <v>20.2</v>
      </c>
      <c r="U5051">
        <v>1</v>
      </c>
    </row>
    <row r="5052" spans="1:21" x14ac:dyDescent="0.25">
      <c r="A5052" t="s">
        <v>5084</v>
      </c>
      <c r="B5052">
        <v>1</v>
      </c>
      <c r="C5052">
        <v>0</v>
      </c>
      <c r="D5052">
        <v>1</v>
      </c>
      <c r="E5052">
        <v>0</v>
      </c>
      <c r="F5052">
        <v>66</v>
      </c>
      <c r="G5052">
        <v>1</v>
      </c>
      <c r="H5052" t="s">
        <v>22</v>
      </c>
      <c r="I5052" t="s">
        <v>35</v>
      </c>
      <c r="J5052" t="s">
        <v>22</v>
      </c>
      <c r="K5052" t="s">
        <v>23</v>
      </c>
      <c r="L5052" t="s">
        <v>22</v>
      </c>
      <c r="M5052" t="s">
        <v>23</v>
      </c>
      <c r="N5052" t="s">
        <v>22</v>
      </c>
      <c r="O5052" t="s">
        <v>22</v>
      </c>
      <c r="P5052" t="s">
        <v>45</v>
      </c>
      <c r="Q5052">
        <v>1</v>
      </c>
      <c r="R5052" t="s">
        <v>38</v>
      </c>
      <c r="S5052">
        <v>106.05</v>
      </c>
      <c r="T5052">
        <v>6981.35</v>
      </c>
      <c r="U5052">
        <v>1</v>
      </c>
    </row>
    <row r="5053" spans="1:21" x14ac:dyDescent="0.25">
      <c r="A5053" t="s">
        <v>5085</v>
      </c>
      <c r="B5053">
        <v>1</v>
      </c>
      <c r="C5053">
        <v>0</v>
      </c>
      <c r="D5053">
        <v>0</v>
      </c>
      <c r="E5053">
        <v>0</v>
      </c>
      <c r="F5053">
        <v>56</v>
      </c>
      <c r="G5053">
        <v>1</v>
      </c>
      <c r="H5053" t="s">
        <v>22</v>
      </c>
      <c r="I5053" t="s">
        <v>35</v>
      </c>
      <c r="J5053" t="s">
        <v>22</v>
      </c>
      <c r="K5053" t="s">
        <v>23</v>
      </c>
      <c r="L5053" t="s">
        <v>23</v>
      </c>
      <c r="M5053" t="s">
        <v>22</v>
      </c>
      <c r="N5053" t="s">
        <v>22</v>
      </c>
      <c r="O5053" t="s">
        <v>22</v>
      </c>
      <c r="P5053" t="s">
        <v>26</v>
      </c>
      <c r="Q5053">
        <v>1</v>
      </c>
      <c r="R5053" t="s">
        <v>30</v>
      </c>
      <c r="S5053">
        <v>105.35</v>
      </c>
      <c r="T5053">
        <v>5794.45</v>
      </c>
      <c r="U5053">
        <v>0</v>
      </c>
    </row>
    <row r="5054" spans="1:21" x14ac:dyDescent="0.25">
      <c r="A5054" t="s">
        <v>5086</v>
      </c>
      <c r="B5054">
        <v>1</v>
      </c>
      <c r="C5054">
        <v>0</v>
      </c>
      <c r="D5054">
        <v>0</v>
      </c>
      <c r="E5054">
        <v>1</v>
      </c>
      <c r="F5054">
        <v>18</v>
      </c>
      <c r="G5054">
        <v>1</v>
      </c>
      <c r="H5054" t="s">
        <v>23</v>
      </c>
      <c r="I5054" t="s">
        <v>25</v>
      </c>
      <c r="J5054" t="s">
        <v>23</v>
      </c>
      <c r="K5054" t="s">
        <v>23</v>
      </c>
      <c r="L5054" t="s">
        <v>23</v>
      </c>
      <c r="M5054" t="s">
        <v>23</v>
      </c>
      <c r="N5054" t="s">
        <v>23</v>
      </c>
      <c r="O5054" t="s">
        <v>23</v>
      </c>
      <c r="P5054" t="s">
        <v>26</v>
      </c>
      <c r="Q5054">
        <v>1</v>
      </c>
      <c r="R5054" t="s">
        <v>38</v>
      </c>
      <c r="S5054">
        <v>45.65</v>
      </c>
      <c r="T5054">
        <v>747.2</v>
      </c>
      <c r="U5054">
        <v>0</v>
      </c>
    </row>
    <row r="5055" spans="1:21" x14ac:dyDescent="0.25">
      <c r="A5055" t="s">
        <v>5087</v>
      </c>
      <c r="B5055">
        <v>0</v>
      </c>
      <c r="C5055">
        <v>0</v>
      </c>
      <c r="D5055">
        <v>1</v>
      </c>
      <c r="E5055">
        <v>1</v>
      </c>
      <c r="F5055">
        <v>16</v>
      </c>
      <c r="G5055">
        <v>1</v>
      </c>
      <c r="H5055" t="s">
        <v>22</v>
      </c>
      <c r="I5055" t="s">
        <v>35</v>
      </c>
      <c r="J5055" t="s">
        <v>23</v>
      </c>
      <c r="K5055" t="s">
        <v>22</v>
      </c>
      <c r="L5055" t="s">
        <v>23</v>
      </c>
      <c r="M5055" t="s">
        <v>23</v>
      </c>
      <c r="N5055" t="s">
        <v>23</v>
      </c>
      <c r="O5055" t="s">
        <v>23</v>
      </c>
      <c r="P5055" t="s">
        <v>26</v>
      </c>
      <c r="Q5055">
        <v>1</v>
      </c>
      <c r="R5055" t="s">
        <v>38</v>
      </c>
      <c r="S5055">
        <v>79.95</v>
      </c>
      <c r="T5055">
        <v>1267.95</v>
      </c>
      <c r="U5055">
        <v>0</v>
      </c>
    </row>
    <row r="5056" spans="1:21" x14ac:dyDescent="0.25">
      <c r="A5056" t="s">
        <v>5088</v>
      </c>
      <c r="B5056">
        <v>0</v>
      </c>
      <c r="C5056">
        <v>0</v>
      </c>
      <c r="D5056">
        <v>0</v>
      </c>
      <c r="E5056">
        <v>0</v>
      </c>
      <c r="F5056">
        <v>68</v>
      </c>
      <c r="G5056">
        <v>1</v>
      </c>
      <c r="H5056" t="s">
        <v>23</v>
      </c>
      <c r="I5056" t="s">
        <v>25</v>
      </c>
      <c r="J5056" t="s">
        <v>22</v>
      </c>
      <c r="K5056" t="s">
        <v>23</v>
      </c>
      <c r="L5056" t="s">
        <v>22</v>
      </c>
      <c r="M5056" t="s">
        <v>23</v>
      </c>
      <c r="N5056" t="s">
        <v>23</v>
      </c>
      <c r="O5056" t="s">
        <v>23</v>
      </c>
      <c r="P5056" t="s">
        <v>29</v>
      </c>
      <c r="Q5056">
        <v>1</v>
      </c>
      <c r="R5056" t="s">
        <v>38</v>
      </c>
      <c r="S5056">
        <v>54.45</v>
      </c>
      <c r="T5056">
        <v>3674.95</v>
      </c>
      <c r="U5056">
        <v>0</v>
      </c>
    </row>
    <row r="5057" spans="1:21" x14ac:dyDescent="0.25">
      <c r="A5057" t="s">
        <v>5089</v>
      </c>
      <c r="B5057">
        <v>0</v>
      </c>
      <c r="C5057">
        <v>1</v>
      </c>
      <c r="D5057">
        <v>1</v>
      </c>
      <c r="E5057">
        <v>0</v>
      </c>
      <c r="F5057">
        <v>53</v>
      </c>
      <c r="G5057">
        <v>1</v>
      </c>
      <c r="H5057" t="s">
        <v>22</v>
      </c>
      <c r="I5057" t="s">
        <v>23</v>
      </c>
      <c r="J5057" t="s">
        <v>44</v>
      </c>
      <c r="K5057" t="s">
        <v>44</v>
      </c>
      <c r="L5057" t="s">
        <v>44</v>
      </c>
      <c r="M5057" t="s">
        <v>44</v>
      </c>
      <c r="N5057" t="s">
        <v>44</v>
      </c>
      <c r="O5057" t="s">
        <v>44</v>
      </c>
      <c r="P5057" t="s">
        <v>45</v>
      </c>
      <c r="Q5057">
        <v>0</v>
      </c>
      <c r="R5057" t="s">
        <v>38</v>
      </c>
      <c r="S5057">
        <v>25.1</v>
      </c>
      <c r="T5057">
        <v>1275.5999999999999</v>
      </c>
      <c r="U5057">
        <v>0</v>
      </c>
    </row>
    <row r="5058" spans="1:21" x14ac:dyDescent="0.25">
      <c r="A5058" t="s">
        <v>5090</v>
      </c>
      <c r="B5058">
        <v>0</v>
      </c>
      <c r="C5058">
        <v>0</v>
      </c>
      <c r="D5058">
        <v>1</v>
      </c>
      <c r="E5058">
        <v>1</v>
      </c>
      <c r="F5058">
        <v>72</v>
      </c>
      <c r="G5058">
        <v>1</v>
      </c>
      <c r="H5058" t="s">
        <v>22</v>
      </c>
      <c r="I5058" t="s">
        <v>25</v>
      </c>
      <c r="J5058" t="s">
        <v>22</v>
      </c>
      <c r="K5058" t="s">
        <v>23</v>
      </c>
      <c r="L5058" t="s">
        <v>22</v>
      </c>
      <c r="M5058" t="s">
        <v>22</v>
      </c>
      <c r="N5058" t="s">
        <v>22</v>
      </c>
      <c r="O5058" t="s">
        <v>22</v>
      </c>
      <c r="P5058" t="s">
        <v>45</v>
      </c>
      <c r="Q5058">
        <v>0</v>
      </c>
      <c r="R5058" t="s">
        <v>38</v>
      </c>
      <c r="S5058">
        <v>84.7</v>
      </c>
      <c r="T5058">
        <v>5893.9</v>
      </c>
      <c r="U5058">
        <v>0</v>
      </c>
    </row>
    <row r="5059" spans="1:21" x14ac:dyDescent="0.25">
      <c r="A5059" t="s">
        <v>5091</v>
      </c>
      <c r="B5059">
        <v>1</v>
      </c>
      <c r="C5059">
        <v>0</v>
      </c>
      <c r="D5059">
        <v>0</v>
      </c>
      <c r="E5059">
        <v>0</v>
      </c>
      <c r="F5059">
        <v>9</v>
      </c>
      <c r="G5059">
        <v>1</v>
      </c>
      <c r="H5059" t="s">
        <v>22</v>
      </c>
      <c r="I5059" t="s">
        <v>35</v>
      </c>
      <c r="J5059" t="s">
        <v>23</v>
      </c>
      <c r="K5059" t="s">
        <v>23</v>
      </c>
      <c r="L5059" t="s">
        <v>23</v>
      </c>
      <c r="M5059" t="s">
        <v>23</v>
      </c>
      <c r="N5059" t="s">
        <v>23</v>
      </c>
      <c r="O5059" t="s">
        <v>23</v>
      </c>
      <c r="P5059" t="s">
        <v>26</v>
      </c>
      <c r="Q5059">
        <v>1</v>
      </c>
      <c r="R5059" t="s">
        <v>27</v>
      </c>
      <c r="S5059">
        <v>75.849999999999994</v>
      </c>
      <c r="T5059">
        <v>724.65</v>
      </c>
      <c r="U5059">
        <v>0</v>
      </c>
    </row>
    <row r="5060" spans="1:21" x14ac:dyDescent="0.25">
      <c r="A5060" t="s">
        <v>5092</v>
      </c>
      <c r="B5060">
        <v>0</v>
      </c>
      <c r="C5060">
        <v>0</v>
      </c>
      <c r="D5060">
        <v>0</v>
      </c>
      <c r="E5060">
        <v>0</v>
      </c>
      <c r="F5060">
        <v>30</v>
      </c>
      <c r="G5060">
        <v>1</v>
      </c>
      <c r="H5060" t="s">
        <v>23</v>
      </c>
      <c r="I5060" t="s">
        <v>25</v>
      </c>
      <c r="J5060" t="s">
        <v>22</v>
      </c>
      <c r="K5060" t="s">
        <v>23</v>
      </c>
      <c r="L5060" t="s">
        <v>23</v>
      </c>
      <c r="M5060" t="s">
        <v>23</v>
      </c>
      <c r="N5060" t="s">
        <v>23</v>
      </c>
      <c r="O5060" t="s">
        <v>23</v>
      </c>
      <c r="P5060" t="s">
        <v>26</v>
      </c>
      <c r="Q5060">
        <v>1</v>
      </c>
      <c r="R5060" t="s">
        <v>30</v>
      </c>
      <c r="S5060">
        <v>48.8</v>
      </c>
      <c r="T5060">
        <v>1536.75</v>
      </c>
      <c r="U5060">
        <v>0</v>
      </c>
    </row>
    <row r="5061" spans="1:21" x14ac:dyDescent="0.25">
      <c r="A5061" t="s">
        <v>5093</v>
      </c>
      <c r="B5061">
        <v>0</v>
      </c>
      <c r="C5061">
        <v>0</v>
      </c>
      <c r="D5061">
        <v>0</v>
      </c>
      <c r="E5061">
        <v>0</v>
      </c>
      <c r="F5061">
        <v>36</v>
      </c>
      <c r="G5061">
        <v>1</v>
      </c>
      <c r="H5061" t="s">
        <v>22</v>
      </c>
      <c r="I5061" t="s">
        <v>35</v>
      </c>
      <c r="J5061" t="s">
        <v>23</v>
      </c>
      <c r="K5061" t="s">
        <v>22</v>
      </c>
      <c r="L5061" t="s">
        <v>23</v>
      </c>
      <c r="M5061" t="s">
        <v>23</v>
      </c>
      <c r="N5061" t="s">
        <v>22</v>
      </c>
      <c r="O5061" t="s">
        <v>22</v>
      </c>
      <c r="P5061" t="s">
        <v>26</v>
      </c>
      <c r="Q5061">
        <v>1</v>
      </c>
      <c r="R5061" t="s">
        <v>27</v>
      </c>
      <c r="S5061">
        <v>99.15</v>
      </c>
      <c r="T5061">
        <v>3615.6</v>
      </c>
      <c r="U5061">
        <v>1</v>
      </c>
    </row>
    <row r="5062" spans="1:21" x14ac:dyDescent="0.25">
      <c r="A5062" t="s">
        <v>5094</v>
      </c>
      <c r="B5062">
        <v>0</v>
      </c>
      <c r="C5062">
        <v>0</v>
      </c>
      <c r="D5062">
        <v>0</v>
      </c>
      <c r="E5062">
        <v>0</v>
      </c>
      <c r="F5062">
        <v>18</v>
      </c>
      <c r="G5062">
        <v>0</v>
      </c>
      <c r="H5062" t="s">
        <v>24</v>
      </c>
      <c r="I5062" t="s">
        <v>25</v>
      </c>
      <c r="J5062" t="s">
        <v>23</v>
      </c>
      <c r="K5062" t="s">
        <v>23</v>
      </c>
      <c r="L5062" t="s">
        <v>22</v>
      </c>
      <c r="M5062" t="s">
        <v>22</v>
      </c>
      <c r="N5062" t="s">
        <v>23</v>
      </c>
      <c r="O5062" t="s">
        <v>23</v>
      </c>
      <c r="P5062" t="s">
        <v>26</v>
      </c>
      <c r="Q5062">
        <v>1</v>
      </c>
      <c r="R5062" t="s">
        <v>27</v>
      </c>
      <c r="S5062">
        <v>35.200000000000003</v>
      </c>
      <c r="T5062">
        <v>607.29999999999995</v>
      </c>
      <c r="U5062">
        <v>0</v>
      </c>
    </row>
    <row r="5063" spans="1:21" x14ac:dyDescent="0.25">
      <c r="A5063" t="s">
        <v>5095</v>
      </c>
      <c r="B5063">
        <v>0</v>
      </c>
      <c r="C5063">
        <v>1</v>
      </c>
      <c r="D5063">
        <v>1</v>
      </c>
      <c r="E5063">
        <v>1</v>
      </c>
      <c r="F5063">
        <v>55</v>
      </c>
      <c r="G5063">
        <v>1</v>
      </c>
      <c r="H5063" t="s">
        <v>22</v>
      </c>
      <c r="I5063" t="s">
        <v>25</v>
      </c>
      <c r="J5063" t="s">
        <v>22</v>
      </c>
      <c r="K5063" t="s">
        <v>23</v>
      </c>
      <c r="L5063" t="s">
        <v>22</v>
      </c>
      <c r="M5063" t="s">
        <v>22</v>
      </c>
      <c r="N5063" t="s">
        <v>22</v>
      </c>
      <c r="O5063" t="s">
        <v>23</v>
      </c>
      <c r="P5063" t="s">
        <v>29</v>
      </c>
      <c r="Q5063">
        <v>0</v>
      </c>
      <c r="R5063" t="s">
        <v>27</v>
      </c>
      <c r="S5063">
        <v>76.25</v>
      </c>
      <c r="T5063">
        <v>4154.55</v>
      </c>
      <c r="U5063">
        <v>0</v>
      </c>
    </row>
    <row r="5064" spans="1:21" x14ac:dyDescent="0.25">
      <c r="A5064" t="s">
        <v>5096</v>
      </c>
      <c r="B5064">
        <v>0</v>
      </c>
      <c r="C5064">
        <v>0</v>
      </c>
      <c r="D5064">
        <v>1</v>
      </c>
      <c r="E5064">
        <v>0</v>
      </c>
      <c r="F5064">
        <v>39</v>
      </c>
      <c r="G5064">
        <v>0</v>
      </c>
      <c r="H5064" t="s">
        <v>24</v>
      </c>
      <c r="I5064" t="s">
        <v>25</v>
      </c>
      <c r="J5064" t="s">
        <v>22</v>
      </c>
      <c r="K5064" t="s">
        <v>23</v>
      </c>
      <c r="L5064" t="s">
        <v>22</v>
      </c>
      <c r="M5064" t="s">
        <v>23</v>
      </c>
      <c r="N5064" t="s">
        <v>22</v>
      </c>
      <c r="O5064" t="s">
        <v>22</v>
      </c>
      <c r="P5064" t="s">
        <v>26</v>
      </c>
      <c r="Q5064">
        <v>0</v>
      </c>
      <c r="R5064" t="s">
        <v>27</v>
      </c>
      <c r="S5064">
        <v>55.9</v>
      </c>
      <c r="T5064">
        <v>2184.35</v>
      </c>
      <c r="U5064">
        <v>1</v>
      </c>
    </row>
    <row r="5065" spans="1:21" x14ac:dyDescent="0.25">
      <c r="A5065" t="s">
        <v>5097</v>
      </c>
      <c r="B5065">
        <v>1</v>
      </c>
      <c r="C5065">
        <v>0</v>
      </c>
      <c r="D5065">
        <v>0</v>
      </c>
      <c r="E5065">
        <v>0</v>
      </c>
      <c r="F5065">
        <v>21</v>
      </c>
      <c r="G5065">
        <v>1</v>
      </c>
      <c r="H5065" t="s">
        <v>22</v>
      </c>
      <c r="I5065" t="s">
        <v>35</v>
      </c>
      <c r="J5065" t="s">
        <v>23</v>
      </c>
      <c r="K5065" t="s">
        <v>22</v>
      </c>
      <c r="L5065" t="s">
        <v>23</v>
      </c>
      <c r="M5065" t="s">
        <v>23</v>
      </c>
      <c r="N5065" t="s">
        <v>23</v>
      </c>
      <c r="O5065" t="s">
        <v>23</v>
      </c>
      <c r="P5065" t="s">
        <v>26</v>
      </c>
      <c r="Q5065">
        <v>1</v>
      </c>
      <c r="R5065" t="s">
        <v>27</v>
      </c>
      <c r="S5065">
        <v>82.35</v>
      </c>
      <c r="T5065">
        <v>1852.85</v>
      </c>
      <c r="U5065">
        <v>1</v>
      </c>
    </row>
    <row r="5066" spans="1:21" x14ac:dyDescent="0.25">
      <c r="A5066" t="s">
        <v>5098</v>
      </c>
      <c r="B5066">
        <v>1</v>
      </c>
      <c r="C5066">
        <v>0</v>
      </c>
      <c r="D5066">
        <v>0</v>
      </c>
      <c r="E5066">
        <v>0</v>
      </c>
      <c r="F5066">
        <v>2</v>
      </c>
      <c r="G5066">
        <v>0</v>
      </c>
      <c r="H5066" t="s">
        <v>24</v>
      </c>
      <c r="I5066" t="s">
        <v>25</v>
      </c>
      <c r="J5066" t="s">
        <v>23</v>
      </c>
      <c r="K5066" t="s">
        <v>22</v>
      </c>
      <c r="L5066" t="s">
        <v>22</v>
      </c>
      <c r="M5066" t="s">
        <v>22</v>
      </c>
      <c r="N5066" t="s">
        <v>23</v>
      </c>
      <c r="O5066" t="s">
        <v>23</v>
      </c>
      <c r="P5066" t="s">
        <v>26</v>
      </c>
      <c r="Q5066">
        <v>1</v>
      </c>
      <c r="R5066" t="s">
        <v>38</v>
      </c>
      <c r="S5066">
        <v>40.4</v>
      </c>
      <c r="T5066">
        <v>77.150000000000006</v>
      </c>
      <c r="U5066">
        <v>1</v>
      </c>
    </row>
    <row r="5067" spans="1:21" x14ac:dyDescent="0.25">
      <c r="A5067" t="s">
        <v>5099</v>
      </c>
      <c r="B5067">
        <v>1</v>
      </c>
      <c r="C5067">
        <v>1</v>
      </c>
      <c r="D5067">
        <v>0</v>
      </c>
      <c r="E5067">
        <v>0</v>
      </c>
      <c r="F5067">
        <v>33</v>
      </c>
      <c r="G5067">
        <v>1</v>
      </c>
      <c r="H5067" t="s">
        <v>22</v>
      </c>
      <c r="I5067" t="s">
        <v>23</v>
      </c>
      <c r="J5067" t="s">
        <v>44</v>
      </c>
      <c r="K5067" t="s">
        <v>44</v>
      </c>
      <c r="L5067" t="s">
        <v>44</v>
      </c>
      <c r="M5067" t="s">
        <v>44</v>
      </c>
      <c r="N5067" t="s">
        <v>44</v>
      </c>
      <c r="O5067" t="s">
        <v>44</v>
      </c>
      <c r="P5067" t="s">
        <v>29</v>
      </c>
      <c r="Q5067">
        <v>1</v>
      </c>
      <c r="R5067" t="s">
        <v>33</v>
      </c>
      <c r="S5067">
        <v>24.9</v>
      </c>
      <c r="T5067">
        <v>847.8</v>
      </c>
      <c r="U5067">
        <v>0</v>
      </c>
    </row>
    <row r="5068" spans="1:21" x14ac:dyDescent="0.25">
      <c r="A5068" t="s">
        <v>5100</v>
      </c>
      <c r="B5068">
        <v>1</v>
      </c>
      <c r="C5068">
        <v>0</v>
      </c>
      <c r="D5068">
        <v>1</v>
      </c>
      <c r="E5068">
        <v>0</v>
      </c>
      <c r="F5068">
        <v>44</v>
      </c>
      <c r="G5068">
        <v>0</v>
      </c>
      <c r="H5068" t="s">
        <v>24</v>
      </c>
      <c r="I5068" t="s">
        <v>25</v>
      </c>
      <c r="J5068" t="s">
        <v>23</v>
      </c>
      <c r="K5068" t="s">
        <v>22</v>
      </c>
      <c r="L5068" t="s">
        <v>22</v>
      </c>
      <c r="M5068" t="s">
        <v>23</v>
      </c>
      <c r="N5068" t="s">
        <v>22</v>
      </c>
      <c r="O5068" t="s">
        <v>22</v>
      </c>
      <c r="P5068" t="s">
        <v>45</v>
      </c>
      <c r="Q5068">
        <v>0</v>
      </c>
      <c r="R5068" t="s">
        <v>33</v>
      </c>
      <c r="S5068">
        <v>54.3</v>
      </c>
      <c r="T5068">
        <v>2390.4499999999998</v>
      </c>
      <c r="U5068">
        <v>0</v>
      </c>
    </row>
    <row r="5069" spans="1:21" x14ac:dyDescent="0.25">
      <c r="A5069" t="s">
        <v>5101</v>
      </c>
      <c r="B5069">
        <v>0</v>
      </c>
      <c r="C5069">
        <v>0</v>
      </c>
      <c r="D5069">
        <v>1</v>
      </c>
      <c r="E5069">
        <v>1</v>
      </c>
      <c r="F5069">
        <v>30</v>
      </c>
      <c r="G5069">
        <v>1</v>
      </c>
      <c r="H5069" t="s">
        <v>23</v>
      </c>
      <c r="I5069" t="s">
        <v>25</v>
      </c>
      <c r="J5069" t="s">
        <v>22</v>
      </c>
      <c r="K5069" t="s">
        <v>23</v>
      </c>
      <c r="L5069" t="s">
        <v>23</v>
      </c>
      <c r="M5069" t="s">
        <v>22</v>
      </c>
      <c r="N5069" t="s">
        <v>23</v>
      </c>
      <c r="O5069" t="s">
        <v>22</v>
      </c>
      <c r="P5069" t="s">
        <v>26</v>
      </c>
      <c r="Q5069">
        <v>0</v>
      </c>
      <c r="R5069" t="s">
        <v>33</v>
      </c>
      <c r="S5069">
        <v>66.3</v>
      </c>
      <c r="T5069">
        <v>1923.5</v>
      </c>
      <c r="U5069">
        <v>0</v>
      </c>
    </row>
    <row r="5070" spans="1:21" x14ac:dyDescent="0.25">
      <c r="A5070" t="s">
        <v>5102</v>
      </c>
      <c r="B5070">
        <v>0</v>
      </c>
      <c r="C5070">
        <v>0</v>
      </c>
      <c r="D5070">
        <v>1</v>
      </c>
      <c r="E5070">
        <v>0</v>
      </c>
      <c r="F5070">
        <v>71</v>
      </c>
      <c r="G5070">
        <v>1</v>
      </c>
      <c r="H5070" t="s">
        <v>23</v>
      </c>
      <c r="I5070" t="s">
        <v>23</v>
      </c>
      <c r="J5070" t="s">
        <v>44</v>
      </c>
      <c r="K5070" t="s">
        <v>44</v>
      </c>
      <c r="L5070" t="s">
        <v>44</v>
      </c>
      <c r="M5070" t="s">
        <v>44</v>
      </c>
      <c r="N5070" t="s">
        <v>44</v>
      </c>
      <c r="O5070" t="s">
        <v>44</v>
      </c>
      <c r="P5070" t="s">
        <v>45</v>
      </c>
      <c r="Q5070">
        <v>1</v>
      </c>
      <c r="R5070" t="s">
        <v>33</v>
      </c>
      <c r="S5070">
        <v>20.9</v>
      </c>
      <c r="T5070">
        <v>1493.2</v>
      </c>
      <c r="U5070">
        <v>0</v>
      </c>
    </row>
    <row r="5071" spans="1:21" x14ac:dyDescent="0.25">
      <c r="A5071" t="s">
        <v>5103</v>
      </c>
      <c r="B5071">
        <v>0</v>
      </c>
      <c r="C5071">
        <v>0</v>
      </c>
      <c r="D5071">
        <v>0</v>
      </c>
      <c r="E5071">
        <v>0</v>
      </c>
      <c r="F5071">
        <v>4</v>
      </c>
      <c r="G5071">
        <v>1</v>
      </c>
      <c r="H5071" t="s">
        <v>22</v>
      </c>
      <c r="I5071" t="s">
        <v>35</v>
      </c>
      <c r="J5071" t="s">
        <v>23</v>
      </c>
      <c r="K5071" t="s">
        <v>23</v>
      </c>
      <c r="L5071" t="s">
        <v>23</v>
      </c>
      <c r="M5071" t="s">
        <v>23</v>
      </c>
      <c r="N5071" t="s">
        <v>23</v>
      </c>
      <c r="O5071" t="s">
        <v>23</v>
      </c>
      <c r="P5071" t="s">
        <v>26</v>
      </c>
      <c r="Q5071">
        <v>0</v>
      </c>
      <c r="R5071" t="s">
        <v>27</v>
      </c>
      <c r="S5071">
        <v>75.349999999999994</v>
      </c>
      <c r="T5071">
        <v>338.1</v>
      </c>
      <c r="U5071">
        <v>1</v>
      </c>
    </row>
    <row r="5072" spans="1:21" x14ac:dyDescent="0.25">
      <c r="A5072" t="s">
        <v>5104</v>
      </c>
      <c r="B5072">
        <v>1</v>
      </c>
      <c r="C5072">
        <v>0</v>
      </c>
      <c r="D5072">
        <v>0</v>
      </c>
      <c r="E5072">
        <v>1</v>
      </c>
      <c r="F5072">
        <v>35</v>
      </c>
      <c r="G5072">
        <v>1</v>
      </c>
      <c r="H5072" t="s">
        <v>23</v>
      </c>
      <c r="I5072" t="s">
        <v>35</v>
      </c>
      <c r="J5072" t="s">
        <v>23</v>
      </c>
      <c r="K5072" t="s">
        <v>23</v>
      </c>
      <c r="L5072" t="s">
        <v>22</v>
      </c>
      <c r="M5072" t="s">
        <v>23</v>
      </c>
      <c r="N5072" t="s">
        <v>22</v>
      </c>
      <c r="O5072" t="s">
        <v>23</v>
      </c>
      <c r="P5072" t="s">
        <v>29</v>
      </c>
      <c r="Q5072">
        <v>1</v>
      </c>
      <c r="R5072" t="s">
        <v>27</v>
      </c>
      <c r="S5072">
        <v>85.15</v>
      </c>
      <c r="T5072">
        <v>3030.6</v>
      </c>
      <c r="U5072">
        <v>1</v>
      </c>
    </row>
    <row r="5073" spans="1:21" x14ac:dyDescent="0.25">
      <c r="A5073" t="s">
        <v>5105</v>
      </c>
      <c r="B5073">
        <v>1</v>
      </c>
      <c r="C5073">
        <v>0</v>
      </c>
      <c r="D5073">
        <v>1</v>
      </c>
      <c r="E5073">
        <v>0</v>
      </c>
      <c r="F5073">
        <v>1</v>
      </c>
      <c r="G5073">
        <v>1</v>
      </c>
      <c r="H5073" t="s">
        <v>23</v>
      </c>
      <c r="I5073" t="s">
        <v>35</v>
      </c>
      <c r="J5073" t="s">
        <v>23</v>
      </c>
      <c r="K5073" t="s">
        <v>23</v>
      </c>
      <c r="L5073" t="s">
        <v>22</v>
      </c>
      <c r="M5073" t="s">
        <v>23</v>
      </c>
      <c r="N5073" t="s">
        <v>23</v>
      </c>
      <c r="O5073" t="s">
        <v>23</v>
      </c>
      <c r="P5073" t="s">
        <v>26</v>
      </c>
      <c r="Q5073">
        <v>0</v>
      </c>
      <c r="R5073" t="s">
        <v>38</v>
      </c>
      <c r="S5073">
        <v>75.349999999999994</v>
      </c>
      <c r="T5073">
        <v>75.349999999999994</v>
      </c>
      <c r="U5073">
        <v>0</v>
      </c>
    </row>
    <row r="5074" spans="1:21" x14ac:dyDescent="0.25">
      <c r="A5074" t="s">
        <v>5106</v>
      </c>
      <c r="B5074">
        <v>1</v>
      </c>
      <c r="C5074">
        <v>1</v>
      </c>
      <c r="D5074">
        <v>1</v>
      </c>
      <c r="E5074">
        <v>0</v>
      </c>
      <c r="F5074">
        <v>23</v>
      </c>
      <c r="G5074">
        <v>1</v>
      </c>
      <c r="H5074" t="s">
        <v>22</v>
      </c>
      <c r="I5074" t="s">
        <v>35</v>
      </c>
      <c r="J5074" t="s">
        <v>23</v>
      </c>
      <c r="K5074" t="s">
        <v>22</v>
      </c>
      <c r="L5074" t="s">
        <v>22</v>
      </c>
      <c r="M5074" t="s">
        <v>23</v>
      </c>
      <c r="N5074" t="s">
        <v>22</v>
      </c>
      <c r="O5074" t="s">
        <v>22</v>
      </c>
      <c r="P5074" t="s">
        <v>26</v>
      </c>
      <c r="Q5074">
        <v>1</v>
      </c>
      <c r="R5074" t="s">
        <v>27</v>
      </c>
      <c r="S5074">
        <v>104.45</v>
      </c>
      <c r="T5074">
        <v>2184.85</v>
      </c>
      <c r="U5074">
        <v>0</v>
      </c>
    </row>
    <row r="5075" spans="1:21" x14ac:dyDescent="0.25">
      <c r="A5075" t="s">
        <v>5107</v>
      </c>
      <c r="B5075">
        <v>0</v>
      </c>
      <c r="C5075">
        <v>0</v>
      </c>
      <c r="D5075">
        <v>0</v>
      </c>
      <c r="E5075">
        <v>1</v>
      </c>
      <c r="F5075">
        <v>22</v>
      </c>
      <c r="G5075">
        <v>0</v>
      </c>
      <c r="H5075" t="s">
        <v>24</v>
      </c>
      <c r="I5075" t="s">
        <v>25</v>
      </c>
      <c r="J5075" t="s">
        <v>23</v>
      </c>
      <c r="K5075" t="s">
        <v>23</v>
      </c>
      <c r="L5075" t="s">
        <v>22</v>
      </c>
      <c r="M5075" t="s">
        <v>23</v>
      </c>
      <c r="N5075" t="s">
        <v>22</v>
      </c>
      <c r="O5075" t="s">
        <v>22</v>
      </c>
      <c r="P5075" t="s">
        <v>29</v>
      </c>
      <c r="Q5075">
        <v>1</v>
      </c>
      <c r="R5075" t="s">
        <v>38</v>
      </c>
      <c r="S5075">
        <v>49.45</v>
      </c>
      <c r="T5075">
        <v>1031.4000000000001</v>
      </c>
      <c r="U5075">
        <v>0</v>
      </c>
    </row>
    <row r="5076" spans="1:21" x14ac:dyDescent="0.25">
      <c r="A5076" t="s">
        <v>5108</v>
      </c>
      <c r="B5076">
        <v>0</v>
      </c>
      <c r="C5076">
        <v>0</v>
      </c>
      <c r="D5076">
        <v>0</v>
      </c>
      <c r="E5076">
        <v>1</v>
      </c>
      <c r="F5076">
        <v>49</v>
      </c>
      <c r="G5076">
        <v>1</v>
      </c>
      <c r="H5076" t="s">
        <v>23</v>
      </c>
      <c r="I5076" t="s">
        <v>23</v>
      </c>
      <c r="J5076" t="s">
        <v>44</v>
      </c>
      <c r="K5076" t="s">
        <v>44</v>
      </c>
      <c r="L5076" t="s">
        <v>44</v>
      </c>
      <c r="M5076" t="s">
        <v>44</v>
      </c>
      <c r="N5076" t="s">
        <v>44</v>
      </c>
      <c r="O5076" t="s">
        <v>44</v>
      </c>
      <c r="P5076" t="s">
        <v>29</v>
      </c>
      <c r="Q5076">
        <v>0</v>
      </c>
      <c r="R5076" t="s">
        <v>38</v>
      </c>
      <c r="S5076">
        <v>19.45</v>
      </c>
      <c r="T5076">
        <v>921.3</v>
      </c>
      <c r="U5076">
        <v>0</v>
      </c>
    </row>
    <row r="5077" spans="1:21" x14ac:dyDescent="0.25">
      <c r="A5077" t="s">
        <v>5109</v>
      </c>
      <c r="B5077">
        <v>0</v>
      </c>
      <c r="C5077">
        <v>0</v>
      </c>
      <c r="D5077">
        <v>1</v>
      </c>
      <c r="E5077">
        <v>1</v>
      </c>
      <c r="F5077">
        <v>42</v>
      </c>
      <c r="G5077">
        <v>1</v>
      </c>
      <c r="H5077" t="s">
        <v>23</v>
      </c>
      <c r="I5077" t="s">
        <v>35</v>
      </c>
      <c r="J5077" t="s">
        <v>23</v>
      </c>
      <c r="K5077" t="s">
        <v>23</v>
      </c>
      <c r="L5077" t="s">
        <v>22</v>
      </c>
      <c r="M5077" t="s">
        <v>23</v>
      </c>
      <c r="N5077" t="s">
        <v>22</v>
      </c>
      <c r="O5077" t="s">
        <v>22</v>
      </c>
      <c r="P5077" t="s">
        <v>26</v>
      </c>
      <c r="Q5077">
        <v>1</v>
      </c>
      <c r="R5077" t="s">
        <v>27</v>
      </c>
      <c r="S5077">
        <v>92.15</v>
      </c>
      <c r="T5077">
        <v>3875.4</v>
      </c>
      <c r="U5077">
        <v>0</v>
      </c>
    </row>
    <row r="5078" spans="1:21" x14ac:dyDescent="0.25">
      <c r="A5078" t="s">
        <v>5110</v>
      </c>
      <c r="B5078">
        <v>0</v>
      </c>
      <c r="C5078">
        <v>0</v>
      </c>
      <c r="D5078">
        <v>1</v>
      </c>
      <c r="E5078">
        <v>1</v>
      </c>
      <c r="F5078">
        <v>33</v>
      </c>
      <c r="G5078">
        <v>1</v>
      </c>
      <c r="H5078" t="s">
        <v>23</v>
      </c>
      <c r="I5078" t="s">
        <v>35</v>
      </c>
      <c r="J5078" t="s">
        <v>23</v>
      </c>
      <c r="K5078" t="s">
        <v>23</v>
      </c>
      <c r="L5078" t="s">
        <v>22</v>
      </c>
      <c r="M5078" t="s">
        <v>23</v>
      </c>
      <c r="N5078" t="s">
        <v>22</v>
      </c>
      <c r="O5078" t="s">
        <v>22</v>
      </c>
      <c r="P5078" t="s">
        <v>29</v>
      </c>
      <c r="Q5078">
        <v>1</v>
      </c>
      <c r="R5078" t="s">
        <v>27</v>
      </c>
      <c r="S5078">
        <v>93.8</v>
      </c>
      <c r="T5078">
        <v>3124.5</v>
      </c>
      <c r="U5078">
        <v>1</v>
      </c>
    </row>
    <row r="5079" spans="1:21" x14ac:dyDescent="0.25">
      <c r="A5079" t="s">
        <v>5111</v>
      </c>
      <c r="B5079">
        <v>0</v>
      </c>
      <c r="C5079">
        <v>0</v>
      </c>
      <c r="D5079">
        <v>1</v>
      </c>
      <c r="E5079">
        <v>1</v>
      </c>
      <c r="F5079">
        <v>7</v>
      </c>
      <c r="G5079">
        <v>1</v>
      </c>
      <c r="H5079" t="s">
        <v>23</v>
      </c>
      <c r="I5079" t="s">
        <v>23</v>
      </c>
      <c r="J5079" t="s">
        <v>44</v>
      </c>
      <c r="K5079" t="s">
        <v>44</v>
      </c>
      <c r="L5079" t="s">
        <v>44</v>
      </c>
      <c r="M5079" t="s">
        <v>44</v>
      </c>
      <c r="N5079" t="s">
        <v>44</v>
      </c>
      <c r="O5079" t="s">
        <v>44</v>
      </c>
      <c r="P5079" t="s">
        <v>45</v>
      </c>
      <c r="Q5079">
        <v>0</v>
      </c>
      <c r="R5079" t="s">
        <v>30</v>
      </c>
      <c r="S5079">
        <v>19.850000000000001</v>
      </c>
      <c r="T5079">
        <v>144.15</v>
      </c>
      <c r="U5079">
        <v>0</v>
      </c>
    </row>
    <row r="5080" spans="1:21" x14ac:dyDescent="0.25">
      <c r="A5080" t="s">
        <v>5112</v>
      </c>
      <c r="B5080">
        <v>0</v>
      </c>
      <c r="C5080">
        <v>0</v>
      </c>
      <c r="D5080">
        <v>1</v>
      </c>
      <c r="E5080">
        <v>1</v>
      </c>
      <c r="F5080">
        <v>67</v>
      </c>
      <c r="G5080">
        <v>1</v>
      </c>
      <c r="H5080" t="s">
        <v>22</v>
      </c>
      <c r="I5080" t="s">
        <v>35</v>
      </c>
      <c r="J5080" t="s">
        <v>22</v>
      </c>
      <c r="K5080" t="s">
        <v>23</v>
      </c>
      <c r="L5080" t="s">
        <v>22</v>
      </c>
      <c r="M5080" t="s">
        <v>22</v>
      </c>
      <c r="N5080" t="s">
        <v>23</v>
      </c>
      <c r="O5080" t="s">
        <v>22</v>
      </c>
      <c r="P5080" t="s">
        <v>29</v>
      </c>
      <c r="Q5080">
        <v>1</v>
      </c>
      <c r="R5080" t="s">
        <v>33</v>
      </c>
      <c r="S5080">
        <v>100.25</v>
      </c>
      <c r="T5080">
        <v>6689</v>
      </c>
      <c r="U5080">
        <v>0</v>
      </c>
    </row>
    <row r="5081" spans="1:21" x14ac:dyDescent="0.25">
      <c r="A5081" t="s">
        <v>5113</v>
      </c>
      <c r="B5081">
        <v>1</v>
      </c>
      <c r="C5081">
        <v>0</v>
      </c>
      <c r="D5081">
        <v>0</v>
      </c>
      <c r="E5081">
        <v>0</v>
      </c>
      <c r="F5081">
        <v>15</v>
      </c>
      <c r="G5081">
        <v>1</v>
      </c>
      <c r="H5081" t="s">
        <v>22</v>
      </c>
      <c r="I5081" t="s">
        <v>35</v>
      </c>
      <c r="J5081" t="s">
        <v>23</v>
      </c>
      <c r="K5081" t="s">
        <v>22</v>
      </c>
      <c r="L5081" t="s">
        <v>23</v>
      </c>
      <c r="M5081" t="s">
        <v>22</v>
      </c>
      <c r="N5081" t="s">
        <v>23</v>
      </c>
      <c r="O5081" t="s">
        <v>22</v>
      </c>
      <c r="P5081" t="s">
        <v>26</v>
      </c>
      <c r="Q5081">
        <v>0</v>
      </c>
      <c r="R5081" t="s">
        <v>27</v>
      </c>
      <c r="S5081">
        <v>95.7</v>
      </c>
      <c r="T5081">
        <v>1451.1</v>
      </c>
      <c r="U5081">
        <v>0</v>
      </c>
    </row>
    <row r="5082" spans="1:21" x14ac:dyDescent="0.25">
      <c r="A5082" t="s">
        <v>5114</v>
      </c>
      <c r="B5082">
        <v>1</v>
      </c>
      <c r="C5082">
        <v>0</v>
      </c>
      <c r="D5082">
        <v>1</v>
      </c>
      <c r="E5082">
        <v>0</v>
      </c>
      <c r="F5082">
        <v>67</v>
      </c>
      <c r="G5082">
        <v>1</v>
      </c>
      <c r="H5082" t="s">
        <v>22</v>
      </c>
      <c r="I5082" t="s">
        <v>35</v>
      </c>
      <c r="J5082" t="s">
        <v>23</v>
      </c>
      <c r="K5082" t="s">
        <v>22</v>
      </c>
      <c r="L5082" t="s">
        <v>22</v>
      </c>
      <c r="M5082" t="s">
        <v>23</v>
      </c>
      <c r="N5082" t="s">
        <v>23</v>
      </c>
      <c r="O5082" t="s">
        <v>22</v>
      </c>
      <c r="P5082" t="s">
        <v>45</v>
      </c>
      <c r="Q5082">
        <v>1</v>
      </c>
      <c r="R5082" t="s">
        <v>27</v>
      </c>
      <c r="S5082">
        <v>93.15</v>
      </c>
      <c r="T5082">
        <v>6368.2</v>
      </c>
      <c r="U5082">
        <v>0</v>
      </c>
    </row>
    <row r="5083" spans="1:21" x14ac:dyDescent="0.25">
      <c r="A5083" t="s">
        <v>5115</v>
      </c>
      <c r="B5083">
        <v>1</v>
      </c>
      <c r="C5083">
        <v>0</v>
      </c>
      <c r="D5083">
        <v>1</v>
      </c>
      <c r="E5083">
        <v>1</v>
      </c>
      <c r="F5083">
        <v>53</v>
      </c>
      <c r="G5083">
        <v>1</v>
      </c>
      <c r="H5083" t="s">
        <v>23</v>
      </c>
      <c r="I5083" t="s">
        <v>25</v>
      </c>
      <c r="J5083" t="s">
        <v>22</v>
      </c>
      <c r="K5083" t="s">
        <v>22</v>
      </c>
      <c r="L5083" t="s">
        <v>23</v>
      </c>
      <c r="M5083" t="s">
        <v>22</v>
      </c>
      <c r="N5083" t="s">
        <v>22</v>
      </c>
      <c r="O5083" t="s">
        <v>23</v>
      </c>
      <c r="P5083" t="s">
        <v>45</v>
      </c>
      <c r="Q5083">
        <v>1</v>
      </c>
      <c r="R5083" t="s">
        <v>30</v>
      </c>
      <c r="S5083">
        <v>69.7</v>
      </c>
      <c r="T5083">
        <v>3729.6</v>
      </c>
      <c r="U5083">
        <v>0</v>
      </c>
    </row>
    <row r="5084" spans="1:21" x14ac:dyDescent="0.25">
      <c r="A5084" t="s">
        <v>5116</v>
      </c>
      <c r="B5084">
        <v>1</v>
      </c>
      <c r="C5084">
        <v>0</v>
      </c>
      <c r="D5084">
        <v>1</v>
      </c>
      <c r="E5084">
        <v>1</v>
      </c>
      <c r="F5084">
        <v>21</v>
      </c>
      <c r="G5084">
        <v>1</v>
      </c>
      <c r="H5084" t="s">
        <v>23</v>
      </c>
      <c r="I5084" t="s">
        <v>23</v>
      </c>
      <c r="J5084" t="s">
        <v>44</v>
      </c>
      <c r="K5084" t="s">
        <v>44</v>
      </c>
      <c r="L5084" t="s">
        <v>44</v>
      </c>
      <c r="M5084" t="s">
        <v>44</v>
      </c>
      <c r="N5084" t="s">
        <v>44</v>
      </c>
      <c r="O5084" t="s">
        <v>44</v>
      </c>
      <c r="P5084" t="s">
        <v>29</v>
      </c>
      <c r="Q5084">
        <v>0</v>
      </c>
      <c r="R5084" t="s">
        <v>30</v>
      </c>
      <c r="S5084">
        <v>19.8</v>
      </c>
      <c r="T5084">
        <v>350.1</v>
      </c>
      <c r="U5084">
        <v>0</v>
      </c>
    </row>
    <row r="5085" spans="1:21" x14ac:dyDescent="0.25">
      <c r="A5085" t="s">
        <v>5117</v>
      </c>
      <c r="B5085">
        <v>0</v>
      </c>
      <c r="C5085">
        <v>0</v>
      </c>
      <c r="D5085">
        <v>1</v>
      </c>
      <c r="E5085">
        <v>1</v>
      </c>
      <c r="F5085">
        <v>40</v>
      </c>
      <c r="G5085">
        <v>1</v>
      </c>
      <c r="H5085" t="s">
        <v>23</v>
      </c>
      <c r="I5085" t="s">
        <v>25</v>
      </c>
      <c r="J5085" t="s">
        <v>22</v>
      </c>
      <c r="K5085" t="s">
        <v>22</v>
      </c>
      <c r="L5085" t="s">
        <v>23</v>
      </c>
      <c r="M5085" t="s">
        <v>22</v>
      </c>
      <c r="N5085" t="s">
        <v>23</v>
      </c>
      <c r="O5085" t="s">
        <v>22</v>
      </c>
      <c r="P5085" t="s">
        <v>26</v>
      </c>
      <c r="Q5085">
        <v>1</v>
      </c>
      <c r="R5085" t="s">
        <v>30</v>
      </c>
      <c r="S5085">
        <v>71.349999999999994</v>
      </c>
      <c r="T5085">
        <v>2847.2</v>
      </c>
      <c r="U5085">
        <v>0</v>
      </c>
    </row>
    <row r="5086" spans="1:21" x14ac:dyDescent="0.25">
      <c r="A5086" t="s">
        <v>5118</v>
      </c>
      <c r="B5086">
        <v>0</v>
      </c>
      <c r="C5086">
        <v>0</v>
      </c>
      <c r="D5086">
        <v>1</v>
      </c>
      <c r="E5086">
        <v>1</v>
      </c>
      <c r="F5086">
        <v>22</v>
      </c>
      <c r="G5086">
        <v>1</v>
      </c>
      <c r="H5086" t="s">
        <v>23</v>
      </c>
      <c r="I5086" t="s">
        <v>23</v>
      </c>
      <c r="J5086" t="s">
        <v>44</v>
      </c>
      <c r="K5086" t="s">
        <v>44</v>
      </c>
      <c r="L5086" t="s">
        <v>44</v>
      </c>
      <c r="M5086" t="s">
        <v>44</v>
      </c>
      <c r="N5086" t="s">
        <v>44</v>
      </c>
      <c r="O5086" t="s">
        <v>44</v>
      </c>
      <c r="P5086" t="s">
        <v>29</v>
      </c>
      <c r="Q5086">
        <v>0</v>
      </c>
      <c r="R5086" t="s">
        <v>33</v>
      </c>
      <c r="S5086">
        <v>20.75</v>
      </c>
      <c r="T5086">
        <v>452.35</v>
      </c>
      <c r="U5086">
        <v>0</v>
      </c>
    </row>
    <row r="5087" spans="1:21" x14ac:dyDescent="0.25">
      <c r="A5087" t="s">
        <v>5119</v>
      </c>
      <c r="B5087">
        <v>1</v>
      </c>
      <c r="C5087">
        <v>0</v>
      </c>
      <c r="D5087">
        <v>0</v>
      </c>
      <c r="E5087">
        <v>0</v>
      </c>
      <c r="F5087">
        <v>39</v>
      </c>
      <c r="G5087">
        <v>0</v>
      </c>
      <c r="H5087" t="s">
        <v>24</v>
      </c>
      <c r="I5087" t="s">
        <v>25</v>
      </c>
      <c r="J5087" t="s">
        <v>23</v>
      </c>
      <c r="K5087" t="s">
        <v>23</v>
      </c>
      <c r="L5087" t="s">
        <v>23</v>
      </c>
      <c r="M5087" t="s">
        <v>22</v>
      </c>
      <c r="N5087" t="s">
        <v>23</v>
      </c>
      <c r="O5087" t="s">
        <v>22</v>
      </c>
      <c r="P5087" t="s">
        <v>26</v>
      </c>
      <c r="Q5087">
        <v>1</v>
      </c>
      <c r="R5087" t="s">
        <v>27</v>
      </c>
      <c r="S5087">
        <v>40.6</v>
      </c>
      <c r="T5087">
        <v>1494.5</v>
      </c>
      <c r="U5087">
        <v>0</v>
      </c>
    </row>
    <row r="5088" spans="1:21" x14ac:dyDescent="0.25">
      <c r="A5088" t="s">
        <v>5120</v>
      </c>
      <c r="B5088">
        <v>1</v>
      </c>
      <c r="C5088">
        <v>0</v>
      </c>
      <c r="D5088">
        <v>0</v>
      </c>
      <c r="E5088">
        <v>0</v>
      </c>
      <c r="F5088">
        <v>45</v>
      </c>
      <c r="G5088">
        <v>1</v>
      </c>
      <c r="H5088" t="s">
        <v>23</v>
      </c>
      <c r="I5088" t="s">
        <v>23</v>
      </c>
      <c r="J5088" t="s">
        <v>44</v>
      </c>
      <c r="K5088" t="s">
        <v>44</v>
      </c>
      <c r="L5088" t="s">
        <v>44</v>
      </c>
      <c r="M5088" t="s">
        <v>44</v>
      </c>
      <c r="N5088" t="s">
        <v>44</v>
      </c>
      <c r="O5088" t="s">
        <v>44</v>
      </c>
      <c r="P5088" t="s">
        <v>29</v>
      </c>
      <c r="Q5088">
        <v>1</v>
      </c>
      <c r="R5088" t="s">
        <v>27</v>
      </c>
      <c r="S5088">
        <v>20.399999999999999</v>
      </c>
      <c r="T5088">
        <v>930.45</v>
      </c>
      <c r="U5088">
        <v>1</v>
      </c>
    </row>
    <row r="5089" spans="1:21" x14ac:dyDescent="0.25">
      <c r="A5089" t="s">
        <v>5121</v>
      </c>
      <c r="B5089">
        <v>0</v>
      </c>
      <c r="C5089">
        <v>0</v>
      </c>
      <c r="D5089">
        <v>1</v>
      </c>
      <c r="E5089">
        <v>0</v>
      </c>
      <c r="F5089">
        <v>2</v>
      </c>
      <c r="G5089">
        <v>1</v>
      </c>
      <c r="H5089" t="s">
        <v>23</v>
      </c>
      <c r="I5089" t="s">
        <v>23</v>
      </c>
      <c r="J5089" t="s">
        <v>44</v>
      </c>
      <c r="K5089" t="s">
        <v>44</v>
      </c>
      <c r="L5089" t="s">
        <v>44</v>
      </c>
      <c r="M5089" t="s">
        <v>44</v>
      </c>
      <c r="N5089" t="s">
        <v>44</v>
      </c>
      <c r="O5089" t="s">
        <v>44</v>
      </c>
      <c r="P5089" t="s">
        <v>26</v>
      </c>
      <c r="Q5089">
        <v>0</v>
      </c>
      <c r="R5089" t="s">
        <v>30</v>
      </c>
      <c r="S5089">
        <v>20.350000000000001</v>
      </c>
      <c r="T5089">
        <v>41.85</v>
      </c>
      <c r="U5089">
        <v>0</v>
      </c>
    </row>
    <row r="5090" spans="1:21" x14ac:dyDescent="0.25">
      <c r="A5090" t="s">
        <v>5122</v>
      </c>
      <c r="B5090">
        <v>0</v>
      </c>
      <c r="C5090">
        <v>0</v>
      </c>
      <c r="D5090">
        <v>1</v>
      </c>
      <c r="E5090">
        <v>1</v>
      </c>
      <c r="F5090">
        <v>57</v>
      </c>
      <c r="G5090">
        <v>1</v>
      </c>
      <c r="H5090" t="s">
        <v>23</v>
      </c>
      <c r="I5090" t="s">
        <v>23</v>
      </c>
      <c r="J5090" t="s">
        <v>44</v>
      </c>
      <c r="K5090" t="s">
        <v>44</v>
      </c>
      <c r="L5090" t="s">
        <v>44</v>
      </c>
      <c r="M5090" t="s">
        <v>44</v>
      </c>
      <c r="N5090" t="s">
        <v>44</v>
      </c>
      <c r="O5090" t="s">
        <v>44</v>
      </c>
      <c r="P5090" t="s">
        <v>45</v>
      </c>
      <c r="Q5090">
        <v>0</v>
      </c>
      <c r="R5090" t="s">
        <v>33</v>
      </c>
      <c r="S5090">
        <v>19.75</v>
      </c>
      <c r="T5090">
        <v>1272.05</v>
      </c>
      <c r="U5090">
        <v>0</v>
      </c>
    </row>
    <row r="5091" spans="1:21" x14ac:dyDescent="0.25">
      <c r="A5091" t="s">
        <v>5123</v>
      </c>
      <c r="B5091">
        <v>1</v>
      </c>
      <c r="C5091">
        <v>0</v>
      </c>
      <c r="D5091">
        <v>1</v>
      </c>
      <c r="E5091">
        <v>1</v>
      </c>
      <c r="F5091">
        <v>8</v>
      </c>
      <c r="G5091">
        <v>1</v>
      </c>
      <c r="H5091" t="s">
        <v>23</v>
      </c>
      <c r="I5091" t="s">
        <v>25</v>
      </c>
      <c r="J5091" t="s">
        <v>23</v>
      </c>
      <c r="K5091" t="s">
        <v>23</v>
      </c>
      <c r="L5091" t="s">
        <v>23</v>
      </c>
      <c r="M5091" t="s">
        <v>23</v>
      </c>
      <c r="N5091" t="s">
        <v>22</v>
      </c>
      <c r="O5091" t="s">
        <v>23</v>
      </c>
      <c r="P5091" t="s">
        <v>26</v>
      </c>
      <c r="Q5091">
        <v>1</v>
      </c>
      <c r="R5091" t="s">
        <v>27</v>
      </c>
      <c r="S5091">
        <v>54.4</v>
      </c>
      <c r="T5091">
        <v>475.1</v>
      </c>
      <c r="U5091">
        <v>0</v>
      </c>
    </row>
    <row r="5092" spans="1:21" x14ac:dyDescent="0.25">
      <c r="A5092" t="s">
        <v>5124</v>
      </c>
      <c r="B5092">
        <v>1</v>
      </c>
      <c r="C5092">
        <v>1</v>
      </c>
      <c r="D5092">
        <v>1</v>
      </c>
      <c r="E5092">
        <v>0</v>
      </c>
      <c r="F5092">
        <v>7</v>
      </c>
      <c r="G5092">
        <v>1</v>
      </c>
      <c r="H5092" t="s">
        <v>22</v>
      </c>
      <c r="I5092" t="s">
        <v>35</v>
      </c>
      <c r="J5092" t="s">
        <v>22</v>
      </c>
      <c r="K5092" t="s">
        <v>22</v>
      </c>
      <c r="L5092" t="s">
        <v>23</v>
      </c>
      <c r="M5092" t="s">
        <v>23</v>
      </c>
      <c r="N5092" t="s">
        <v>23</v>
      </c>
      <c r="O5092" t="s">
        <v>22</v>
      </c>
      <c r="P5092" t="s">
        <v>26</v>
      </c>
      <c r="Q5092">
        <v>1</v>
      </c>
      <c r="R5092" t="s">
        <v>38</v>
      </c>
      <c r="S5092">
        <v>94.7</v>
      </c>
      <c r="T5092">
        <v>673.1</v>
      </c>
      <c r="U5092">
        <v>1</v>
      </c>
    </row>
    <row r="5093" spans="1:21" x14ac:dyDescent="0.25">
      <c r="A5093" t="s">
        <v>5125</v>
      </c>
      <c r="B5093">
        <v>1</v>
      </c>
      <c r="C5093">
        <v>0</v>
      </c>
      <c r="D5093">
        <v>0</v>
      </c>
      <c r="E5093">
        <v>0</v>
      </c>
      <c r="F5093">
        <v>6</v>
      </c>
      <c r="G5093">
        <v>0</v>
      </c>
      <c r="H5093" t="s">
        <v>24</v>
      </c>
      <c r="I5093" t="s">
        <v>25</v>
      </c>
      <c r="J5093" t="s">
        <v>23</v>
      </c>
      <c r="K5093" t="s">
        <v>22</v>
      </c>
      <c r="L5093" t="s">
        <v>23</v>
      </c>
      <c r="M5093" t="s">
        <v>23</v>
      </c>
      <c r="N5093" t="s">
        <v>23</v>
      </c>
      <c r="O5093" t="s">
        <v>23</v>
      </c>
      <c r="P5093" t="s">
        <v>26</v>
      </c>
      <c r="Q5093">
        <v>1</v>
      </c>
      <c r="R5093" t="s">
        <v>38</v>
      </c>
      <c r="S5093">
        <v>30.5</v>
      </c>
      <c r="T5093">
        <v>208.7</v>
      </c>
      <c r="U5093">
        <v>1</v>
      </c>
    </row>
    <row r="5094" spans="1:21" x14ac:dyDescent="0.25">
      <c r="A5094" t="s">
        <v>5126</v>
      </c>
      <c r="B5094">
        <v>0</v>
      </c>
      <c r="C5094">
        <v>0</v>
      </c>
      <c r="D5094">
        <v>1</v>
      </c>
      <c r="E5094">
        <v>1</v>
      </c>
      <c r="F5094">
        <v>7</v>
      </c>
      <c r="G5094">
        <v>1</v>
      </c>
      <c r="H5094" t="s">
        <v>23</v>
      </c>
      <c r="I5094" t="s">
        <v>23</v>
      </c>
      <c r="J5094" t="s">
        <v>44</v>
      </c>
      <c r="K5094" t="s">
        <v>44</v>
      </c>
      <c r="L5094" t="s">
        <v>44</v>
      </c>
      <c r="M5094" t="s">
        <v>44</v>
      </c>
      <c r="N5094" t="s">
        <v>44</v>
      </c>
      <c r="O5094" t="s">
        <v>44</v>
      </c>
      <c r="P5094" t="s">
        <v>26</v>
      </c>
      <c r="Q5094">
        <v>0</v>
      </c>
      <c r="R5094" t="s">
        <v>30</v>
      </c>
      <c r="S5094">
        <v>20.45</v>
      </c>
      <c r="T5094">
        <v>150.75</v>
      </c>
      <c r="U5094">
        <v>0</v>
      </c>
    </row>
    <row r="5095" spans="1:21" x14ac:dyDescent="0.25">
      <c r="A5095" t="s">
        <v>5127</v>
      </c>
      <c r="B5095">
        <v>1</v>
      </c>
      <c r="C5095">
        <v>0</v>
      </c>
      <c r="D5095">
        <v>0</v>
      </c>
      <c r="E5095">
        <v>0</v>
      </c>
      <c r="F5095">
        <v>49</v>
      </c>
      <c r="G5095">
        <v>1</v>
      </c>
      <c r="H5095" t="s">
        <v>22</v>
      </c>
      <c r="I5095" t="s">
        <v>25</v>
      </c>
      <c r="J5095" t="s">
        <v>23</v>
      </c>
      <c r="K5095" t="s">
        <v>23</v>
      </c>
      <c r="L5095" t="s">
        <v>23</v>
      </c>
      <c r="M5095" t="s">
        <v>22</v>
      </c>
      <c r="N5095" t="s">
        <v>22</v>
      </c>
      <c r="O5095" t="s">
        <v>23</v>
      </c>
      <c r="P5095" t="s">
        <v>45</v>
      </c>
      <c r="Q5095">
        <v>1</v>
      </c>
      <c r="R5095" t="s">
        <v>33</v>
      </c>
      <c r="S5095">
        <v>66.150000000000006</v>
      </c>
      <c r="T5095">
        <v>3199</v>
      </c>
      <c r="U5095">
        <v>0</v>
      </c>
    </row>
    <row r="5096" spans="1:21" x14ac:dyDescent="0.25">
      <c r="A5096" t="s">
        <v>5128</v>
      </c>
      <c r="B5096">
        <v>0</v>
      </c>
      <c r="C5096">
        <v>0</v>
      </c>
      <c r="D5096">
        <v>0</v>
      </c>
      <c r="E5096">
        <v>0</v>
      </c>
      <c r="F5096">
        <v>65</v>
      </c>
      <c r="G5096">
        <v>1</v>
      </c>
      <c r="H5096" t="s">
        <v>22</v>
      </c>
      <c r="I5096" t="s">
        <v>35</v>
      </c>
      <c r="J5096" t="s">
        <v>22</v>
      </c>
      <c r="K5096" t="s">
        <v>22</v>
      </c>
      <c r="L5096" t="s">
        <v>23</v>
      </c>
      <c r="M5096" t="s">
        <v>22</v>
      </c>
      <c r="N5096" t="s">
        <v>23</v>
      </c>
      <c r="O5096" t="s">
        <v>23</v>
      </c>
      <c r="P5096" t="s">
        <v>29</v>
      </c>
      <c r="Q5096">
        <v>1</v>
      </c>
      <c r="R5096" t="s">
        <v>27</v>
      </c>
      <c r="S5096">
        <v>89.85</v>
      </c>
      <c r="T5096">
        <v>5844.65</v>
      </c>
      <c r="U5096">
        <v>0</v>
      </c>
    </row>
    <row r="5097" spans="1:21" x14ac:dyDescent="0.25">
      <c r="A5097" t="s">
        <v>5129</v>
      </c>
      <c r="B5097">
        <v>0</v>
      </c>
      <c r="C5097">
        <v>0</v>
      </c>
      <c r="D5097">
        <v>0</v>
      </c>
      <c r="E5097">
        <v>0</v>
      </c>
      <c r="F5097">
        <v>55</v>
      </c>
      <c r="G5097">
        <v>1</v>
      </c>
      <c r="H5097" t="s">
        <v>23</v>
      </c>
      <c r="I5097" t="s">
        <v>25</v>
      </c>
      <c r="J5097" t="s">
        <v>23</v>
      </c>
      <c r="K5097" t="s">
        <v>23</v>
      </c>
      <c r="L5097" t="s">
        <v>23</v>
      </c>
      <c r="M5097" t="s">
        <v>23</v>
      </c>
      <c r="N5097" t="s">
        <v>23</v>
      </c>
      <c r="O5097" t="s">
        <v>23</v>
      </c>
      <c r="P5097" t="s">
        <v>29</v>
      </c>
      <c r="Q5097">
        <v>0</v>
      </c>
      <c r="R5097" t="s">
        <v>33</v>
      </c>
      <c r="S5097">
        <v>45.05</v>
      </c>
      <c r="T5097">
        <v>2462.6</v>
      </c>
      <c r="U5097">
        <v>0</v>
      </c>
    </row>
    <row r="5098" spans="1:21" x14ac:dyDescent="0.25">
      <c r="A5098" t="s">
        <v>5130</v>
      </c>
      <c r="B5098">
        <v>1</v>
      </c>
      <c r="C5098">
        <v>0</v>
      </c>
      <c r="D5098">
        <v>1</v>
      </c>
      <c r="E5098">
        <v>1</v>
      </c>
      <c r="F5098">
        <v>71</v>
      </c>
      <c r="G5098">
        <v>1</v>
      </c>
      <c r="H5098" t="s">
        <v>22</v>
      </c>
      <c r="I5098" t="s">
        <v>25</v>
      </c>
      <c r="J5098" t="s">
        <v>22</v>
      </c>
      <c r="K5098" t="s">
        <v>22</v>
      </c>
      <c r="L5098" t="s">
        <v>22</v>
      </c>
      <c r="M5098" t="s">
        <v>22</v>
      </c>
      <c r="N5098" t="s">
        <v>22</v>
      </c>
      <c r="O5098" t="s">
        <v>22</v>
      </c>
      <c r="P5098" t="s">
        <v>45</v>
      </c>
      <c r="Q5098">
        <v>0</v>
      </c>
      <c r="R5098" t="s">
        <v>33</v>
      </c>
      <c r="S5098">
        <v>86.85</v>
      </c>
      <c r="T5098">
        <v>6263.8</v>
      </c>
      <c r="U5098">
        <v>0</v>
      </c>
    </row>
    <row r="5099" spans="1:21" x14ac:dyDescent="0.25">
      <c r="A5099" t="s">
        <v>5131</v>
      </c>
      <c r="B5099">
        <v>1</v>
      </c>
      <c r="C5099">
        <v>0</v>
      </c>
      <c r="D5099">
        <v>0</v>
      </c>
      <c r="E5099">
        <v>0</v>
      </c>
      <c r="F5099">
        <v>35</v>
      </c>
      <c r="G5099">
        <v>1</v>
      </c>
      <c r="H5099" t="s">
        <v>22</v>
      </c>
      <c r="I5099" t="s">
        <v>35</v>
      </c>
      <c r="J5099" t="s">
        <v>22</v>
      </c>
      <c r="K5099" t="s">
        <v>22</v>
      </c>
      <c r="L5099" t="s">
        <v>22</v>
      </c>
      <c r="M5099" t="s">
        <v>22</v>
      </c>
      <c r="N5099" t="s">
        <v>23</v>
      </c>
      <c r="O5099" t="s">
        <v>23</v>
      </c>
      <c r="P5099" t="s">
        <v>26</v>
      </c>
      <c r="Q5099">
        <v>1</v>
      </c>
      <c r="R5099" t="s">
        <v>30</v>
      </c>
      <c r="S5099">
        <v>96.75</v>
      </c>
      <c r="T5099">
        <v>3403.4</v>
      </c>
      <c r="U5099">
        <v>0</v>
      </c>
    </row>
    <row r="5100" spans="1:21" x14ac:dyDescent="0.25">
      <c r="A5100" t="s">
        <v>5132</v>
      </c>
      <c r="B5100">
        <v>1</v>
      </c>
      <c r="C5100">
        <v>1</v>
      </c>
      <c r="D5100">
        <v>0</v>
      </c>
      <c r="E5100">
        <v>0</v>
      </c>
      <c r="F5100">
        <v>3</v>
      </c>
      <c r="G5100">
        <v>1</v>
      </c>
      <c r="H5100" t="s">
        <v>22</v>
      </c>
      <c r="I5100" t="s">
        <v>35</v>
      </c>
      <c r="J5100" t="s">
        <v>23</v>
      </c>
      <c r="K5100" t="s">
        <v>23</v>
      </c>
      <c r="L5100" t="s">
        <v>23</v>
      </c>
      <c r="M5100" t="s">
        <v>23</v>
      </c>
      <c r="N5100" t="s">
        <v>23</v>
      </c>
      <c r="O5100" t="s">
        <v>23</v>
      </c>
      <c r="P5100" t="s">
        <v>26</v>
      </c>
      <c r="Q5100">
        <v>1</v>
      </c>
      <c r="R5100" t="s">
        <v>27</v>
      </c>
      <c r="S5100">
        <v>77</v>
      </c>
      <c r="T5100">
        <v>237.75</v>
      </c>
      <c r="U5100">
        <v>1</v>
      </c>
    </row>
    <row r="5101" spans="1:21" x14ac:dyDescent="0.25">
      <c r="A5101" t="s">
        <v>5133</v>
      </c>
      <c r="B5101">
        <v>0</v>
      </c>
      <c r="C5101">
        <v>0</v>
      </c>
      <c r="D5101">
        <v>0</v>
      </c>
      <c r="E5101">
        <v>1</v>
      </c>
      <c r="F5101">
        <v>11</v>
      </c>
      <c r="G5101">
        <v>1</v>
      </c>
      <c r="H5101" t="s">
        <v>23</v>
      </c>
      <c r="I5101" t="s">
        <v>23</v>
      </c>
      <c r="J5101" t="s">
        <v>44</v>
      </c>
      <c r="K5101" t="s">
        <v>44</v>
      </c>
      <c r="L5101" t="s">
        <v>44</v>
      </c>
      <c r="M5101" t="s">
        <v>44</v>
      </c>
      <c r="N5101" t="s">
        <v>44</v>
      </c>
      <c r="O5101" t="s">
        <v>44</v>
      </c>
      <c r="P5101" t="s">
        <v>26</v>
      </c>
      <c r="Q5101">
        <v>0</v>
      </c>
      <c r="R5101" t="s">
        <v>38</v>
      </c>
      <c r="S5101">
        <v>20.100000000000001</v>
      </c>
      <c r="T5101">
        <v>221.35</v>
      </c>
      <c r="U5101">
        <v>1</v>
      </c>
    </row>
    <row r="5102" spans="1:21" x14ac:dyDescent="0.25">
      <c r="A5102" t="s">
        <v>5134</v>
      </c>
      <c r="B5102">
        <v>0</v>
      </c>
      <c r="C5102">
        <v>0</v>
      </c>
      <c r="D5102">
        <v>0</v>
      </c>
      <c r="E5102">
        <v>0</v>
      </c>
      <c r="F5102">
        <v>1</v>
      </c>
      <c r="G5102">
        <v>1</v>
      </c>
      <c r="H5102" t="s">
        <v>23</v>
      </c>
      <c r="I5102" t="s">
        <v>35</v>
      </c>
      <c r="J5102" t="s">
        <v>23</v>
      </c>
      <c r="K5102" t="s">
        <v>23</v>
      </c>
      <c r="L5102" t="s">
        <v>22</v>
      </c>
      <c r="M5102" t="s">
        <v>23</v>
      </c>
      <c r="N5102" t="s">
        <v>23</v>
      </c>
      <c r="O5102" t="s">
        <v>23</v>
      </c>
      <c r="P5102" t="s">
        <v>26</v>
      </c>
      <c r="Q5102">
        <v>0</v>
      </c>
      <c r="R5102" t="s">
        <v>27</v>
      </c>
      <c r="S5102">
        <v>75.3</v>
      </c>
      <c r="T5102">
        <v>75.3</v>
      </c>
      <c r="U5102">
        <v>1</v>
      </c>
    </row>
    <row r="5103" spans="1:21" x14ac:dyDescent="0.25">
      <c r="A5103" t="s">
        <v>5135</v>
      </c>
      <c r="B5103">
        <v>1</v>
      </c>
      <c r="C5103">
        <v>0</v>
      </c>
      <c r="D5103">
        <v>0</v>
      </c>
      <c r="E5103">
        <v>0</v>
      </c>
      <c r="F5103">
        <v>17</v>
      </c>
      <c r="G5103">
        <v>1</v>
      </c>
      <c r="H5103" t="s">
        <v>22</v>
      </c>
      <c r="I5103" t="s">
        <v>35</v>
      </c>
      <c r="J5103" t="s">
        <v>22</v>
      </c>
      <c r="K5103" t="s">
        <v>22</v>
      </c>
      <c r="L5103" t="s">
        <v>22</v>
      </c>
      <c r="M5103" t="s">
        <v>22</v>
      </c>
      <c r="N5103" t="s">
        <v>22</v>
      </c>
      <c r="O5103" t="s">
        <v>23</v>
      </c>
      <c r="P5103" t="s">
        <v>26</v>
      </c>
      <c r="Q5103">
        <v>1</v>
      </c>
      <c r="R5103" t="s">
        <v>33</v>
      </c>
      <c r="S5103">
        <v>106.65</v>
      </c>
      <c r="T5103">
        <v>1672.1</v>
      </c>
      <c r="U5103">
        <v>0</v>
      </c>
    </row>
    <row r="5104" spans="1:21" x14ac:dyDescent="0.25">
      <c r="A5104" t="s">
        <v>5136</v>
      </c>
      <c r="B5104">
        <v>0</v>
      </c>
      <c r="C5104">
        <v>0</v>
      </c>
      <c r="D5104">
        <v>1</v>
      </c>
      <c r="E5104">
        <v>0</v>
      </c>
      <c r="F5104">
        <v>72</v>
      </c>
      <c r="G5104">
        <v>1</v>
      </c>
      <c r="H5104" t="s">
        <v>22</v>
      </c>
      <c r="I5104" t="s">
        <v>35</v>
      </c>
      <c r="J5104" t="s">
        <v>22</v>
      </c>
      <c r="K5104" t="s">
        <v>23</v>
      </c>
      <c r="L5104" t="s">
        <v>22</v>
      </c>
      <c r="M5104" t="s">
        <v>22</v>
      </c>
      <c r="N5104" t="s">
        <v>22</v>
      </c>
      <c r="O5104" t="s">
        <v>22</v>
      </c>
      <c r="P5104" t="s">
        <v>45</v>
      </c>
      <c r="Q5104">
        <v>1</v>
      </c>
      <c r="R5104" t="s">
        <v>38</v>
      </c>
      <c r="S5104">
        <v>110.15</v>
      </c>
      <c r="T5104">
        <v>7881.2</v>
      </c>
      <c r="U5104">
        <v>0</v>
      </c>
    </row>
    <row r="5105" spans="1:21" x14ac:dyDescent="0.25">
      <c r="A5105" t="s">
        <v>5137</v>
      </c>
      <c r="B5105">
        <v>0</v>
      </c>
      <c r="C5105">
        <v>0</v>
      </c>
      <c r="D5105">
        <v>1</v>
      </c>
      <c r="E5105">
        <v>1</v>
      </c>
      <c r="F5105">
        <v>28</v>
      </c>
      <c r="G5105">
        <v>1</v>
      </c>
      <c r="H5105" t="s">
        <v>23</v>
      </c>
      <c r="I5105" t="s">
        <v>35</v>
      </c>
      <c r="J5105" t="s">
        <v>22</v>
      </c>
      <c r="K5105" t="s">
        <v>23</v>
      </c>
      <c r="L5105" t="s">
        <v>23</v>
      </c>
      <c r="M5105" t="s">
        <v>23</v>
      </c>
      <c r="N5105" t="s">
        <v>23</v>
      </c>
      <c r="O5105" t="s">
        <v>22</v>
      </c>
      <c r="P5105" t="s">
        <v>29</v>
      </c>
      <c r="Q5105">
        <v>1</v>
      </c>
      <c r="R5105" t="s">
        <v>33</v>
      </c>
      <c r="S5105">
        <v>82.85</v>
      </c>
      <c r="T5105">
        <v>2320.8000000000002</v>
      </c>
      <c r="U5105">
        <v>0</v>
      </c>
    </row>
    <row r="5106" spans="1:21" x14ac:dyDescent="0.25">
      <c r="A5106" t="s">
        <v>5138</v>
      </c>
      <c r="B5106">
        <v>0</v>
      </c>
      <c r="C5106">
        <v>0</v>
      </c>
      <c r="D5106">
        <v>1</v>
      </c>
      <c r="E5106">
        <v>0</v>
      </c>
      <c r="F5106">
        <v>18</v>
      </c>
      <c r="G5106">
        <v>1</v>
      </c>
      <c r="H5106" t="s">
        <v>23</v>
      </c>
      <c r="I5106" t="s">
        <v>23</v>
      </c>
      <c r="J5106" t="s">
        <v>44</v>
      </c>
      <c r="K5106" t="s">
        <v>44</v>
      </c>
      <c r="L5106" t="s">
        <v>44</v>
      </c>
      <c r="M5106" t="s">
        <v>44</v>
      </c>
      <c r="N5106" t="s">
        <v>44</v>
      </c>
      <c r="O5106" t="s">
        <v>44</v>
      </c>
      <c r="P5106" t="s">
        <v>45</v>
      </c>
      <c r="Q5106">
        <v>0</v>
      </c>
      <c r="R5106" t="s">
        <v>30</v>
      </c>
      <c r="S5106">
        <v>20.100000000000001</v>
      </c>
      <c r="T5106">
        <v>370.5</v>
      </c>
      <c r="U5106">
        <v>0</v>
      </c>
    </row>
    <row r="5107" spans="1:21" x14ac:dyDescent="0.25">
      <c r="A5107" t="s">
        <v>5139</v>
      </c>
      <c r="B5107">
        <v>0</v>
      </c>
      <c r="C5107">
        <v>1</v>
      </c>
      <c r="D5107">
        <v>1</v>
      </c>
      <c r="E5107">
        <v>0</v>
      </c>
      <c r="F5107">
        <v>40</v>
      </c>
      <c r="G5107">
        <v>1</v>
      </c>
      <c r="H5107" t="s">
        <v>23</v>
      </c>
      <c r="I5107" t="s">
        <v>35</v>
      </c>
      <c r="J5107" t="s">
        <v>23</v>
      </c>
      <c r="K5107" t="s">
        <v>22</v>
      </c>
      <c r="L5107" t="s">
        <v>23</v>
      </c>
      <c r="M5107" t="s">
        <v>22</v>
      </c>
      <c r="N5107" t="s">
        <v>22</v>
      </c>
      <c r="O5107" t="s">
        <v>22</v>
      </c>
      <c r="P5107" t="s">
        <v>29</v>
      </c>
      <c r="Q5107">
        <v>1</v>
      </c>
      <c r="R5107" t="s">
        <v>38</v>
      </c>
      <c r="S5107">
        <v>99.2</v>
      </c>
      <c r="T5107">
        <v>4062.2</v>
      </c>
      <c r="U5107">
        <v>1</v>
      </c>
    </row>
    <row r="5108" spans="1:21" x14ac:dyDescent="0.25">
      <c r="A5108" t="s">
        <v>5140</v>
      </c>
      <c r="B5108">
        <v>0</v>
      </c>
      <c r="C5108">
        <v>0</v>
      </c>
      <c r="D5108">
        <v>0</v>
      </c>
      <c r="E5108">
        <v>0</v>
      </c>
      <c r="F5108">
        <v>52</v>
      </c>
      <c r="G5108">
        <v>1</v>
      </c>
      <c r="H5108" t="s">
        <v>23</v>
      </c>
      <c r="I5108" t="s">
        <v>25</v>
      </c>
      <c r="J5108" t="s">
        <v>23</v>
      </c>
      <c r="K5108" t="s">
        <v>23</v>
      </c>
      <c r="L5108" t="s">
        <v>22</v>
      </c>
      <c r="M5108" t="s">
        <v>23</v>
      </c>
      <c r="N5108" t="s">
        <v>23</v>
      </c>
      <c r="O5108" t="s">
        <v>22</v>
      </c>
      <c r="P5108" t="s">
        <v>26</v>
      </c>
      <c r="Q5108">
        <v>1</v>
      </c>
      <c r="R5108" t="s">
        <v>27</v>
      </c>
      <c r="S5108">
        <v>59.45</v>
      </c>
      <c r="T5108">
        <v>3043.7</v>
      </c>
      <c r="U5108">
        <v>0</v>
      </c>
    </row>
    <row r="5109" spans="1:21" x14ac:dyDescent="0.25">
      <c r="A5109" t="s">
        <v>5141</v>
      </c>
      <c r="B5109">
        <v>0</v>
      </c>
      <c r="C5109">
        <v>0</v>
      </c>
      <c r="D5109">
        <v>1</v>
      </c>
      <c r="E5109">
        <v>0</v>
      </c>
      <c r="F5109">
        <v>47</v>
      </c>
      <c r="G5109">
        <v>1</v>
      </c>
      <c r="H5109" t="s">
        <v>23</v>
      </c>
      <c r="I5109" t="s">
        <v>25</v>
      </c>
      <c r="J5109" t="s">
        <v>23</v>
      </c>
      <c r="K5109" t="s">
        <v>22</v>
      </c>
      <c r="L5109" t="s">
        <v>23</v>
      </c>
      <c r="M5109" t="s">
        <v>23</v>
      </c>
      <c r="N5109" t="s">
        <v>22</v>
      </c>
      <c r="O5109" t="s">
        <v>23</v>
      </c>
      <c r="P5109" t="s">
        <v>26</v>
      </c>
      <c r="Q5109">
        <v>1</v>
      </c>
      <c r="R5109" t="s">
        <v>33</v>
      </c>
      <c r="S5109">
        <v>58.6</v>
      </c>
      <c r="T5109">
        <v>2723.4</v>
      </c>
      <c r="U5109">
        <v>0</v>
      </c>
    </row>
    <row r="5110" spans="1:21" x14ac:dyDescent="0.25">
      <c r="A5110" t="s">
        <v>5142</v>
      </c>
      <c r="B5110">
        <v>0</v>
      </c>
      <c r="C5110">
        <v>0</v>
      </c>
      <c r="D5110">
        <v>0</v>
      </c>
      <c r="E5110">
        <v>0</v>
      </c>
      <c r="F5110">
        <v>23</v>
      </c>
      <c r="G5110">
        <v>1</v>
      </c>
      <c r="H5110" t="s">
        <v>23</v>
      </c>
      <c r="I5110" t="s">
        <v>25</v>
      </c>
      <c r="J5110" t="s">
        <v>23</v>
      </c>
      <c r="K5110" t="s">
        <v>23</v>
      </c>
      <c r="L5110" t="s">
        <v>22</v>
      </c>
      <c r="M5110" t="s">
        <v>23</v>
      </c>
      <c r="N5110" t="s">
        <v>23</v>
      </c>
      <c r="O5110" t="s">
        <v>23</v>
      </c>
      <c r="P5110" t="s">
        <v>26</v>
      </c>
      <c r="Q5110">
        <v>0</v>
      </c>
      <c r="R5110" t="s">
        <v>38</v>
      </c>
      <c r="S5110">
        <v>49.7</v>
      </c>
      <c r="T5110">
        <v>1081.25</v>
      </c>
      <c r="U5110">
        <v>0</v>
      </c>
    </row>
    <row r="5111" spans="1:21" x14ac:dyDescent="0.25">
      <c r="A5111" t="s">
        <v>5143</v>
      </c>
      <c r="B5111">
        <v>1</v>
      </c>
      <c r="C5111">
        <v>0</v>
      </c>
      <c r="D5111">
        <v>1</v>
      </c>
      <c r="E5111">
        <v>1</v>
      </c>
      <c r="F5111">
        <v>66</v>
      </c>
      <c r="G5111">
        <v>1</v>
      </c>
      <c r="H5111" t="s">
        <v>23</v>
      </c>
      <c r="I5111" t="s">
        <v>25</v>
      </c>
      <c r="J5111" t="s">
        <v>22</v>
      </c>
      <c r="K5111" t="s">
        <v>22</v>
      </c>
      <c r="L5111" t="s">
        <v>22</v>
      </c>
      <c r="M5111" t="s">
        <v>22</v>
      </c>
      <c r="N5111" t="s">
        <v>23</v>
      </c>
      <c r="O5111" t="s">
        <v>23</v>
      </c>
      <c r="P5111" t="s">
        <v>45</v>
      </c>
      <c r="Q5111">
        <v>0</v>
      </c>
      <c r="R5111" t="s">
        <v>30</v>
      </c>
      <c r="S5111">
        <v>65.849999999999994</v>
      </c>
      <c r="T5111">
        <v>4097.05</v>
      </c>
      <c r="U5111">
        <v>0</v>
      </c>
    </row>
    <row r="5112" spans="1:21" x14ac:dyDescent="0.25">
      <c r="A5112" t="s">
        <v>5144</v>
      </c>
      <c r="B5112">
        <v>0</v>
      </c>
      <c r="C5112">
        <v>0</v>
      </c>
      <c r="D5112">
        <v>0</v>
      </c>
      <c r="E5112">
        <v>0</v>
      </c>
      <c r="F5112">
        <v>8</v>
      </c>
      <c r="G5112">
        <v>1</v>
      </c>
      <c r="H5112" t="s">
        <v>22</v>
      </c>
      <c r="I5112" t="s">
        <v>35</v>
      </c>
      <c r="J5112" t="s">
        <v>23</v>
      </c>
      <c r="K5112" t="s">
        <v>23</v>
      </c>
      <c r="L5112" t="s">
        <v>23</v>
      </c>
      <c r="M5112" t="s">
        <v>23</v>
      </c>
      <c r="N5112" t="s">
        <v>23</v>
      </c>
      <c r="O5112" t="s">
        <v>23</v>
      </c>
      <c r="P5112" t="s">
        <v>26</v>
      </c>
      <c r="Q5112">
        <v>1</v>
      </c>
      <c r="R5112" t="s">
        <v>27</v>
      </c>
      <c r="S5112">
        <v>73.5</v>
      </c>
      <c r="T5112">
        <v>632.20000000000005</v>
      </c>
      <c r="U5112">
        <v>0</v>
      </c>
    </row>
    <row r="5113" spans="1:21" x14ac:dyDescent="0.25">
      <c r="A5113" t="s">
        <v>5145</v>
      </c>
      <c r="B5113">
        <v>1</v>
      </c>
      <c r="C5113">
        <v>1</v>
      </c>
      <c r="D5113">
        <v>0</v>
      </c>
      <c r="E5113">
        <v>0</v>
      </c>
      <c r="F5113">
        <v>47</v>
      </c>
      <c r="G5113">
        <v>1</v>
      </c>
      <c r="H5113" t="s">
        <v>23</v>
      </c>
      <c r="I5113" t="s">
        <v>35</v>
      </c>
      <c r="J5113" t="s">
        <v>22</v>
      </c>
      <c r="K5113" t="s">
        <v>23</v>
      </c>
      <c r="L5113" t="s">
        <v>23</v>
      </c>
      <c r="M5113" t="s">
        <v>23</v>
      </c>
      <c r="N5113" t="s">
        <v>23</v>
      </c>
      <c r="O5113" t="s">
        <v>22</v>
      </c>
      <c r="P5113" t="s">
        <v>26</v>
      </c>
      <c r="Q5113">
        <v>0</v>
      </c>
      <c r="R5113" t="s">
        <v>30</v>
      </c>
      <c r="S5113">
        <v>85.5</v>
      </c>
      <c r="T5113">
        <v>4042.3</v>
      </c>
      <c r="U5113">
        <v>1</v>
      </c>
    </row>
    <row r="5114" spans="1:21" x14ac:dyDescent="0.25">
      <c r="A5114" t="s">
        <v>5146</v>
      </c>
      <c r="B5114">
        <v>0</v>
      </c>
      <c r="C5114">
        <v>0</v>
      </c>
      <c r="D5114">
        <v>0</v>
      </c>
      <c r="E5114">
        <v>0</v>
      </c>
      <c r="F5114">
        <v>7</v>
      </c>
      <c r="G5114">
        <v>1</v>
      </c>
      <c r="H5114" t="s">
        <v>23</v>
      </c>
      <c r="I5114" t="s">
        <v>23</v>
      </c>
      <c r="J5114" t="s">
        <v>44</v>
      </c>
      <c r="K5114" t="s">
        <v>44</v>
      </c>
      <c r="L5114" t="s">
        <v>44</v>
      </c>
      <c r="M5114" t="s">
        <v>44</v>
      </c>
      <c r="N5114" t="s">
        <v>44</v>
      </c>
      <c r="O5114" t="s">
        <v>44</v>
      </c>
      <c r="P5114" t="s">
        <v>26</v>
      </c>
      <c r="Q5114">
        <v>0</v>
      </c>
      <c r="R5114" t="s">
        <v>30</v>
      </c>
      <c r="S5114">
        <v>20.05</v>
      </c>
      <c r="T5114">
        <v>164.85</v>
      </c>
      <c r="U5114">
        <v>1</v>
      </c>
    </row>
    <row r="5115" spans="1:21" x14ac:dyDescent="0.25">
      <c r="A5115" t="s">
        <v>5147</v>
      </c>
      <c r="B5115">
        <v>0</v>
      </c>
      <c r="C5115">
        <v>0</v>
      </c>
      <c r="D5115">
        <v>1</v>
      </c>
      <c r="E5115">
        <v>1</v>
      </c>
      <c r="F5115">
        <v>71</v>
      </c>
      <c r="G5115">
        <v>1</v>
      </c>
      <c r="H5115" t="s">
        <v>22</v>
      </c>
      <c r="I5115" t="s">
        <v>35</v>
      </c>
      <c r="J5115" t="s">
        <v>22</v>
      </c>
      <c r="K5115" t="s">
        <v>22</v>
      </c>
      <c r="L5115" t="s">
        <v>22</v>
      </c>
      <c r="M5115" t="s">
        <v>22</v>
      </c>
      <c r="N5115" t="s">
        <v>22</v>
      </c>
      <c r="O5115" t="s">
        <v>22</v>
      </c>
      <c r="P5115" t="s">
        <v>45</v>
      </c>
      <c r="Q5115">
        <v>0</v>
      </c>
      <c r="R5115" t="s">
        <v>38</v>
      </c>
      <c r="S5115">
        <v>113.65</v>
      </c>
      <c r="T5115">
        <v>8166.8</v>
      </c>
      <c r="U5115">
        <v>0</v>
      </c>
    </row>
    <row r="5116" spans="1:21" x14ac:dyDescent="0.25">
      <c r="A5116" t="s">
        <v>5148</v>
      </c>
      <c r="B5116">
        <v>0</v>
      </c>
      <c r="C5116">
        <v>1</v>
      </c>
      <c r="D5116">
        <v>0</v>
      </c>
      <c r="E5116">
        <v>0</v>
      </c>
      <c r="F5116">
        <v>50</v>
      </c>
      <c r="G5116">
        <v>1</v>
      </c>
      <c r="H5116" t="s">
        <v>22</v>
      </c>
      <c r="I5116" t="s">
        <v>35</v>
      </c>
      <c r="J5116" t="s">
        <v>22</v>
      </c>
      <c r="K5116" t="s">
        <v>22</v>
      </c>
      <c r="L5116" t="s">
        <v>23</v>
      </c>
      <c r="M5116" t="s">
        <v>23</v>
      </c>
      <c r="N5116" t="s">
        <v>23</v>
      </c>
      <c r="O5116" t="s">
        <v>23</v>
      </c>
      <c r="P5116" t="s">
        <v>26</v>
      </c>
      <c r="Q5116">
        <v>1</v>
      </c>
      <c r="R5116" t="s">
        <v>27</v>
      </c>
      <c r="S5116">
        <v>83.4</v>
      </c>
      <c r="T5116">
        <v>4113.7</v>
      </c>
      <c r="U5116">
        <v>0</v>
      </c>
    </row>
    <row r="5117" spans="1:21" x14ac:dyDescent="0.25">
      <c r="A5117" t="s">
        <v>5149</v>
      </c>
      <c r="B5117">
        <v>1</v>
      </c>
      <c r="C5117">
        <v>0</v>
      </c>
      <c r="D5117">
        <v>1</v>
      </c>
      <c r="E5117">
        <v>0</v>
      </c>
      <c r="F5117">
        <v>46</v>
      </c>
      <c r="G5117">
        <v>1</v>
      </c>
      <c r="H5117" t="s">
        <v>23</v>
      </c>
      <c r="I5117" t="s">
        <v>25</v>
      </c>
      <c r="J5117" t="s">
        <v>22</v>
      </c>
      <c r="K5117" t="s">
        <v>22</v>
      </c>
      <c r="L5117" t="s">
        <v>22</v>
      </c>
      <c r="M5117" t="s">
        <v>22</v>
      </c>
      <c r="N5117" t="s">
        <v>23</v>
      </c>
      <c r="O5117" t="s">
        <v>23</v>
      </c>
      <c r="P5117" t="s">
        <v>45</v>
      </c>
      <c r="Q5117">
        <v>0</v>
      </c>
      <c r="R5117" t="s">
        <v>30</v>
      </c>
      <c r="S5117">
        <v>65.650000000000006</v>
      </c>
      <c r="T5117">
        <v>3047.15</v>
      </c>
      <c r="U5117">
        <v>0</v>
      </c>
    </row>
    <row r="5118" spans="1:21" x14ac:dyDescent="0.25">
      <c r="A5118" t="s">
        <v>5150</v>
      </c>
      <c r="B5118">
        <v>1</v>
      </c>
      <c r="C5118">
        <v>0</v>
      </c>
      <c r="D5118">
        <v>0</v>
      </c>
      <c r="E5118">
        <v>0</v>
      </c>
      <c r="F5118">
        <v>1</v>
      </c>
      <c r="G5118">
        <v>1</v>
      </c>
      <c r="H5118" t="s">
        <v>23</v>
      </c>
      <c r="I5118" t="s">
        <v>35</v>
      </c>
      <c r="J5118" t="s">
        <v>23</v>
      </c>
      <c r="K5118" t="s">
        <v>23</v>
      </c>
      <c r="L5118" t="s">
        <v>23</v>
      </c>
      <c r="M5118" t="s">
        <v>23</v>
      </c>
      <c r="N5118" t="s">
        <v>23</v>
      </c>
      <c r="O5118" t="s">
        <v>23</v>
      </c>
      <c r="P5118" t="s">
        <v>26</v>
      </c>
      <c r="Q5118">
        <v>0</v>
      </c>
      <c r="R5118" t="s">
        <v>27</v>
      </c>
      <c r="S5118">
        <v>70.400000000000006</v>
      </c>
      <c r="T5118">
        <v>70.400000000000006</v>
      </c>
      <c r="U5118">
        <v>1</v>
      </c>
    </row>
    <row r="5119" spans="1:21" x14ac:dyDescent="0.25">
      <c r="A5119" t="s">
        <v>5151</v>
      </c>
      <c r="B5119">
        <v>0</v>
      </c>
      <c r="C5119">
        <v>0</v>
      </c>
      <c r="D5119">
        <v>0</v>
      </c>
      <c r="E5119">
        <v>0</v>
      </c>
      <c r="F5119">
        <v>66</v>
      </c>
      <c r="G5119">
        <v>0</v>
      </c>
      <c r="H5119" t="s">
        <v>24</v>
      </c>
      <c r="I5119" t="s">
        <v>25</v>
      </c>
      <c r="J5119" t="s">
        <v>22</v>
      </c>
      <c r="K5119" t="s">
        <v>23</v>
      </c>
      <c r="L5119" t="s">
        <v>22</v>
      </c>
      <c r="M5119" t="s">
        <v>22</v>
      </c>
      <c r="N5119" t="s">
        <v>22</v>
      </c>
      <c r="O5119" t="s">
        <v>22</v>
      </c>
      <c r="P5119" t="s">
        <v>45</v>
      </c>
      <c r="Q5119">
        <v>1</v>
      </c>
      <c r="R5119" t="s">
        <v>33</v>
      </c>
      <c r="S5119">
        <v>61.35</v>
      </c>
      <c r="T5119">
        <v>4193.3999999999996</v>
      </c>
      <c r="U5119">
        <v>0</v>
      </c>
    </row>
    <row r="5120" spans="1:21" x14ac:dyDescent="0.25">
      <c r="A5120" t="s">
        <v>5152</v>
      </c>
      <c r="B5120">
        <v>0</v>
      </c>
      <c r="C5120">
        <v>0</v>
      </c>
      <c r="D5120">
        <v>1</v>
      </c>
      <c r="E5120">
        <v>0</v>
      </c>
      <c r="F5120">
        <v>42</v>
      </c>
      <c r="G5120">
        <v>1</v>
      </c>
      <c r="H5120" t="s">
        <v>22</v>
      </c>
      <c r="I5120" t="s">
        <v>35</v>
      </c>
      <c r="J5120" t="s">
        <v>23</v>
      </c>
      <c r="K5120" t="s">
        <v>23</v>
      </c>
      <c r="L5120" t="s">
        <v>22</v>
      </c>
      <c r="M5120" t="s">
        <v>22</v>
      </c>
      <c r="N5120" t="s">
        <v>23</v>
      </c>
      <c r="O5120" t="s">
        <v>23</v>
      </c>
      <c r="P5120" t="s">
        <v>26</v>
      </c>
      <c r="Q5120">
        <v>1</v>
      </c>
      <c r="R5120" t="s">
        <v>38</v>
      </c>
      <c r="S5120">
        <v>85.9</v>
      </c>
      <c r="T5120">
        <v>3729.75</v>
      </c>
      <c r="U5120">
        <v>0</v>
      </c>
    </row>
    <row r="5121" spans="1:21" x14ac:dyDescent="0.25">
      <c r="A5121" t="s">
        <v>5153</v>
      </c>
      <c r="B5121">
        <v>0</v>
      </c>
      <c r="C5121">
        <v>0</v>
      </c>
      <c r="D5121">
        <v>0</v>
      </c>
      <c r="E5121">
        <v>0</v>
      </c>
      <c r="F5121">
        <v>5</v>
      </c>
      <c r="G5121">
        <v>1</v>
      </c>
      <c r="H5121" t="s">
        <v>23</v>
      </c>
      <c r="I5121" t="s">
        <v>35</v>
      </c>
      <c r="J5121" t="s">
        <v>23</v>
      </c>
      <c r="K5121" t="s">
        <v>23</v>
      </c>
      <c r="L5121" t="s">
        <v>23</v>
      </c>
      <c r="M5121" t="s">
        <v>22</v>
      </c>
      <c r="N5121" t="s">
        <v>23</v>
      </c>
      <c r="O5121" t="s">
        <v>23</v>
      </c>
      <c r="P5121" t="s">
        <v>26</v>
      </c>
      <c r="Q5121">
        <v>1</v>
      </c>
      <c r="R5121" t="s">
        <v>30</v>
      </c>
      <c r="S5121">
        <v>75.650000000000006</v>
      </c>
      <c r="T5121">
        <v>399.45</v>
      </c>
      <c r="U5121">
        <v>0</v>
      </c>
    </row>
    <row r="5122" spans="1:21" x14ac:dyDescent="0.25">
      <c r="A5122" t="s">
        <v>5154</v>
      </c>
      <c r="B5122">
        <v>1</v>
      </c>
      <c r="C5122">
        <v>0</v>
      </c>
      <c r="D5122">
        <v>1</v>
      </c>
      <c r="E5122">
        <v>1</v>
      </c>
      <c r="F5122">
        <v>7</v>
      </c>
      <c r="G5122">
        <v>1</v>
      </c>
      <c r="H5122" t="s">
        <v>23</v>
      </c>
      <c r="I5122" t="s">
        <v>25</v>
      </c>
      <c r="J5122" t="s">
        <v>22</v>
      </c>
      <c r="K5122" t="s">
        <v>23</v>
      </c>
      <c r="L5122" t="s">
        <v>23</v>
      </c>
      <c r="M5122" t="s">
        <v>23</v>
      </c>
      <c r="N5122" t="s">
        <v>23</v>
      </c>
      <c r="O5122" t="s">
        <v>23</v>
      </c>
      <c r="P5122" t="s">
        <v>29</v>
      </c>
      <c r="Q5122">
        <v>1</v>
      </c>
      <c r="R5122" t="s">
        <v>27</v>
      </c>
      <c r="S5122">
        <v>49.75</v>
      </c>
      <c r="T5122">
        <v>331.3</v>
      </c>
      <c r="U5122">
        <v>1</v>
      </c>
    </row>
    <row r="5123" spans="1:21" x14ac:dyDescent="0.25">
      <c r="A5123" t="s">
        <v>5155</v>
      </c>
      <c r="B5123">
        <v>1</v>
      </c>
      <c r="C5123">
        <v>0</v>
      </c>
      <c r="D5123">
        <v>0</v>
      </c>
      <c r="E5123">
        <v>0</v>
      </c>
      <c r="F5123">
        <v>29</v>
      </c>
      <c r="G5123">
        <v>1</v>
      </c>
      <c r="H5123" t="s">
        <v>22</v>
      </c>
      <c r="I5123" t="s">
        <v>25</v>
      </c>
      <c r="J5123" t="s">
        <v>23</v>
      </c>
      <c r="K5123" t="s">
        <v>22</v>
      </c>
      <c r="L5123" t="s">
        <v>22</v>
      </c>
      <c r="M5123" t="s">
        <v>23</v>
      </c>
      <c r="N5123" t="s">
        <v>23</v>
      </c>
      <c r="O5123" t="s">
        <v>22</v>
      </c>
      <c r="P5123" t="s">
        <v>29</v>
      </c>
      <c r="Q5123">
        <v>0</v>
      </c>
      <c r="R5123" t="s">
        <v>38</v>
      </c>
      <c r="S5123">
        <v>70.900000000000006</v>
      </c>
      <c r="T5123">
        <v>1964.6</v>
      </c>
      <c r="U5123">
        <v>0</v>
      </c>
    </row>
    <row r="5124" spans="1:21" x14ac:dyDescent="0.25">
      <c r="A5124" t="s">
        <v>5156</v>
      </c>
      <c r="B5124">
        <v>0</v>
      </c>
      <c r="C5124">
        <v>0</v>
      </c>
      <c r="D5124">
        <v>1</v>
      </c>
      <c r="E5124">
        <v>1</v>
      </c>
      <c r="F5124">
        <v>27</v>
      </c>
      <c r="G5124">
        <v>1</v>
      </c>
      <c r="H5124" t="s">
        <v>23</v>
      </c>
      <c r="I5124" t="s">
        <v>25</v>
      </c>
      <c r="J5124" t="s">
        <v>23</v>
      </c>
      <c r="K5124" t="s">
        <v>22</v>
      </c>
      <c r="L5124" t="s">
        <v>23</v>
      </c>
      <c r="M5124" t="s">
        <v>23</v>
      </c>
      <c r="N5124" t="s">
        <v>23</v>
      </c>
      <c r="O5124" t="s">
        <v>23</v>
      </c>
      <c r="P5124" t="s">
        <v>26</v>
      </c>
      <c r="Q5124">
        <v>0</v>
      </c>
      <c r="R5124" t="s">
        <v>30</v>
      </c>
      <c r="S5124">
        <v>49.85</v>
      </c>
      <c r="T5124">
        <v>1336.15</v>
      </c>
      <c r="U5124">
        <v>0</v>
      </c>
    </row>
    <row r="5125" spans="1:21" x14ac:dyDescent="0.25">
      <c r="A5125" t="s">
        <v>5157</v>
      </c>
      <c r="B5125">
        <v>0</v>
      </c>
      <c r="C5125">
        <v>1</v>
      </c>
      <c r="D5125">
        <v>0</v>
      </c>
      <c r="E5125">
        <v>0</v>
      </c>
      <c r="F5125">
        <v>15</v>
      </c>
      <c r="G5125">
        <v>1</v>
      </c>
      <c r="H5125" t="s">
        <v>23</v>
      </c>
      <c r="I5125" t="s">
        <v>35</v>
      </c>
      <c r="J5125" t="s">
        <v>23</v>
      </c>
      <c r="K5125" t="s">
        <v>22</v>
      </c>
      <c r="L5125" t="s">
        <v>23</v>
      </c>
      <c r="M5125" t="s">
        <v>23</v>
      </c>
      <c r="N5125" t="s">
        <v>23</v>
      </c>
      <c r="O5125" t="s">
        <v>23</v>
      </c>
      <c r="P5125" t="s">
        <v>26</v>
      </c>
      <c r="Q5125">
        <v>1</v>
      </c>
      <c r="R5125" t="s">
        <v>38</v>
      </c>
      <c r="S5125">
        <v>75.3</v>
      </c>
      <c r="T5125">
        <v>1147.45</v>
      </c>
      <c r="U5125">
        <v>1</v>
      </c>
    </row>
    <row r="5126" spans="1:21" x14ac:dyDescent="0.25">
      <c r="A5126" t="s">
        <v>5158</v>
      </c>
      <c r="B5126">
        <v>0</v>
      </c>
      <c r="C5126">
        <v>0</v>
      </c>
      <c r="D5126">
        <v>1</v>
      </c>
      <c r="E5126">
        <v>1</v>
      </c>
      <c r="F5126">
        <v>25</v>
      </c>
      <c r="G5126">
        <v>1</v>
      </c>
      <c r="H5126" t="s">
        <v>23</v>
      </c>
      <c r="I5126" t="s">
        <v>23</v>
      </c>
      <c r="J5126" t="s">
        <v>44</v>
      </c>
      <c r="K5126" t="s">
        <v>44</v>
      </c>
      <c r="L5126" t="s">
        <v>44</v>
      </c>
      <c r="M5126" t="s">
        <v>44</v>
      </c>
      <c r="N5126" t="s">
        <v>44</v>
      </c>
      <c r="O5126" t="s">
        <v>44</v>
      </c>
      <c r="P5126" t="s">
        <v>45</v>
      </c>
      <c r="Q5126">
        <v>0</v>
      </c>
      <c r="R5126" t="s">
        <v>30</v>
      </c>
      <c r="S5126">
        <v>20.100000000000001</v>
      </c>
      <c r="T5126">
        <v>486.05</v>
      </c>
      <c r="U5126">
        <v>0</v>
      </c>
    </row>
    <row r="5127" spans="1:21" x14ac:dyDescent="0.25">
      <c r="A5127" t="s">
        <v>5159</v>
      </c>
      <c r="B5127">
        <v>0</v>
      </c>
      <c r="C5127">
        <v>0</v>
      </c>
      <c r="D5127">
        <v>1</v>
      </c>
      <c r="E5127">
        <v>0</v>
      </c>
      <c r="F5127">
        <v>11</v>
      </c>
      <c r="G5127">
        <v>1</v>
      </c>
      <c r="H5127" t="s">
        <v>22</v>
      </c>
      <c r="I5127" t="s">
        <v>35</v>
      </c>
      <c r="J5127" t="s">
        <v>23</v>
      </c>
      <c r="K5127" t="s">
        <v>23</v>
      </c>
      <c r="L5127" t="s">
        <v>23</v>
      </c>
      <c r="M5127" t="s">
        <v>23</v>
      </c>
      <c r="N5127" t="s">
        <v>22</v>
      </c>
      <c r="O5127" t="s">
        <v>22</v>
      </c>
      <c r="P5127" t="s">
        <v>26</v>
      </c>
      <c r="Q5127">
        <v>1</v>
      </c>
      <c r="R5127" t="s">
        <v>27</v>
      </c>
      <c r="S5127">
        <v>94</v>
      </c>
      <c r="T5127">
        <v>1078.9000000000001</v>
      </c>
      <c r="U5127">
        <v>1</v>
      </c>
    </row>
    <row r="5128" spans="1:21" x14ac:dyDescent="0.25">
      <c r="A5128" t="s">
        <v>5160</v>
      </c>
      <c r="B5128">
        <v>1</v>
      </c>
      <c r="C5128">
        <v>0</v>
      </c>
      <c r="D5128">
        <v>1</v>
      </c>
      <c r="E5128">
        <v>0</v>
      </c>
      <c r="F5128">
        <v>57</v>
      </c>
      <c r="G5128">
        <v>1</v>
      </c>
      <c r="H5128" t="s">
        <v>22</v>
      </c>
      <c r="I5128" t="s">
        <v>35</v>
      </c>
      <c r="J5128" t="s">
        <v>22</v>
      </c>
      <c r="K5128" t="s">
        <v>22</v>
      </c>
      <c r="L5128" t="s">
        <v>22</v>
      </c>
      <c r="M5128" t="s">
        <v>22</v>
      </c>
      <c r="N5128" t="s">
        <v>22</v>
      </c>
      <c r="O5128" t="s">
        <v>23</v>
      </c>
      <c r="P5128" t="s">
        <v>26</v>
      </c>
      <c r="Q5128">
        <v>1</v>
      </c>
      <c r="R5128" t="s">
        <v>27</v>
      </c>
      <c r="S5128">
        <v>103.05</v>
      </c>
      <c r="T5128">
        <v>5925.75</v>
      </c>
      <c r="U5128">
        <v>0</v>
      </c>
    </row>
    <row r="5129" spans="1:21" x14ac:dyDescent="0.25">
      <c r="A5129" t="s">
        <v>5161</v>
      </c>
      <c r="B5129">
        <v>1</v>
      </c>
      <c r="C5129">
        <v>0</v>
      </c>
      <c r="D5129">
        <v>0</v>
      </c>
      <c r="E5129">
        <v>0</v>
      </c>
      <c r="F5129">
        <v>67</v>
      </c>
      <c r="G5129">
        <v>1</v>
      </c>
      <c r="H5129" t="s">
        <v>22</v>
      </c>
      <c r="I5129" t="s">
        <v>35</v>
      </c>
      <c r="J5129" t="s">
        <v>22</v>
      </c>
      <c r="K5129" t="s">
        <v>22</v>
      </c>
      <c r="L5129" t="s">
        <v>22</v>
      </c>
      <c r="M5129" t="s">
        <v>22</v>
      </c>
      <c r="N5129" t="s">
        <v>22</v>
      </c>
      <c r="O5129" t="s">
        <v>22</v>
      </c>
      <c r="P5129" t="s">
        <v>29</v>
      </c>
      <c r="Q5129">
        <v>1</v>
      </c>
      <c r="R5129" t="s">
        <v>33</v>
      </c>
      <c r="S5129">
        <v>118.35</v>
      </c>
      <c r="T5129">
        <v>7804.15</v>
      </c>
      <c r="U5129">
        <v>1</v>
      </c>
    </row>
    <row r="5130" spans="1:21" x14ac:dyDescent="0.25">
      <c r="A5130" t="s">
        <v>5162</v>
      </c>
      <c r="B5130">
        <v>0</v>
      </c>
      <c r="C5130">
        <v>1</v>
      </c>
      <c r="D5130">
        <v>1</v>
      </c>
      <c r="E5130">
        <v>0</v>
      </c>
      <c r="F5130">
        <v>47</v>
      </c>
      <c r="G5130">
        <v>1</v>
      </c>
      <c r="H5130" t="s">
        <v>22</v>
      </c>
      <c r="I5130" t="s">
        <v>35</v>
      </c>
      <c r="J5130" t="s">
        <v>23</v>
      </c>
      <c r="K5130" t="s">
        <v>23</v>
      </c>
      <c r="L5130" t="s">
        <v>22</v>
      </c>
      <c r="M5130" t="s">
        <v>23</v>
      </c>
      <c r="N5130" t="s">
        <v>22</v>
      </c>
      <c r="O5130" t="s">
        <v>22</v>
      </c>
      <c r="P5130" t="s">
        <v>26</v>
      </c>
      <c r="Q5130">
        <v>0</v>
      </c>
      <c r="R5130" t="s">
        <v>27</v>
      </c>
      <c r="S5130">
        <v>99.7</v>
      </c>
      <c r="T5130">
        <v>4747.2</v>
      </c>
      <c r="U5130">
        <v>0</v>
      </c>
    </row>
    <row r="5131" spans="1:21" x14ac:dyDescent="0.25">
      <c r="A5131" t="s">
        <v>5163</v>
      </c>
      <c r="B5131">
        <v>0</v>
      </c>
      <c r="C5131">
        <v>0</v>
      </c>
      <c r="D5131">
        <v>0</v>
      </c>
      <c r="E5131">
        <v>0</v>
      </c>
      <c r="F5131">
        <v>13</v>
      </c>
      <c r="G5131">
        <v>1</v>
      </c>
      <c r="H5131" t="s">
        <v>23</v>
      </c>
      <c r="I5131" t="s">
        <v>35</v>
      </c>
      <c r="J5131" t="s">
        <v>23</v>
      </c>
      <c r="K5131" t="s">
        <v>23</v>
      </c>
      <c r="L5131" t="s">
        <v>23</v>
      </c>
      <c r="M5131" t="s">
        <v>23</v>
      </c>
      <c r="N5131" t="s">
        <v>22</v>
      </c>
      <c r="O5131" t="s">
        <v>23</v>
      </c>
      <c r="P5131" t="s">
        <v>26</v>
      </c>
      <c r="Q5131">
        <v>1</v>
      </c>
      <c r="R5131" t="s">
        <v>30</v>
      </c>
      <c r="S5131">
        <v>81.900000000000006</v>
      </c>
      <c r="T5131">
        <v>1028.9000000000001</v>
      </c>
      <c r="U5131">
        <v>0</v>
      </c>
    </row>
    <row r="5132" spans="1:21" x14ac:dyDescent="0.25">
      <c r="A5132" t="s">
        <v>5164</v>
      </c>
      <c r="B5132">
        <v>1</v>
      </c>
      <c r="C5132">
        <v>0</v>
      </c>
      <c r="D5132">
        <v>0</v>
      </c>
      <c r="E5132">
        <v>0</v>
      </c>
      <c r="F5132">
        <v>8</v>
      </c>
      <c r="G5132">
        <v>0</v>
      </c>
      <c r="H5132" t="s">
        <v>24</v>
      </c>
      <c r="I5132" t="s">
        <v>25</v>
      </c>
      <c r="J5132" t="s">
        <v>22</v>
      </c>
      <c r="K5132" t="s">
        <v>23</v>
      </c>
      <c r="L5132" t="s">
        <v>23</v>
      </c>
      <c r="M5132" t="s">
        <v>23</v>
      </c>
      <c r="N5132" t="s">
        <v>23</v>
      </c>
      <c r="O5132" t="s">
        <v>23</v>
      </c>
      <c r="P5132" t="s">
        <v>26</v>
      </c>
      <c r="Q5132">
        <v>1</v>
      </c>
      <c r="R5132" t="s">
        <v>27</v>
      </c>
      <c r="S5132">
        <v>30.45</v>
      </c>
      <c r="T5132">
        <v>226.45</v>
      </c>
      <c r="U5132">
        <v>1</v>
      </c>
    </row>
    <row r="5133" spans="1:21" x14ac:dyDescent="0.25">
      <c r="A5133" t="s">
        <v>5165</v>
      </c>
      <c r="B5133">
        <v>0</v>
      </c>
      <c r="C5133">
        <v>0</v>
      </c>
      <c r="D5133">
        <v>1</v>
      </c>
      <c r="E5133">
        <v>0</v>
      </c>
      <c r="F5133">
        <v>44</v>
      </c>
      <c r="G5133">
        <v>1</v>
      </c>
      <c r="H5133" t="s">
        <v>22</v>
      </c>
      <c r="I5133" t="s">
        <v>35</v>
      </c>
      <c r="J5133" t="s">
        <v>23</v>
      </c>
      <c r="K5133" t="s">
        <v>23</v>
      </c>
      <c r="L5133" t="s">
        <v>23</v>
      </c>
      <c r="M5133" t="s">
        <v>23</v>
      </c>
      <c r="N5133" t="s">
        <v>22</v>
      </c>
      <c r="O5133" t="s">
        <v>22</v>
      </c>
      <c r="P5133" t="s">
        <v>26</v>
      </c>
      <c r="Q5133">
        <v>1</v>
      </c>
      <c r="R5133" t="s">
        <v>27</v>
      </c>
      <c r="S5133">
        <v>96.1</v>
      </c>
      <c r="T5133">
        <v>4364.1000000000004</v>
      </c>
      <c r="U5133">
        <v>1</v>
      </c>
    </row>
    <row r="5134" spans="1:21" x14ac:dyDescent="0.25">
      <c r="A5134" t="s">
        <v>5166</v>
      </c>
      <c r="B5134">
        <v>1</v>
      </c>
      <c r="C5134">
        <v>0</v>
      </c>
      <c r="D5134">
        <v>1</v>
      </c>
      <c r="E5134">
        <v>1</v>
      </c>
      <c r="F5134">
        <v>71</v>
      </c>
      <c r="G5134">
        <v>1</v>
      </c>
      <c r="H5134" t="s">
        <v>22</v>
      </c>
      <c r="I5134" t="s">
        <v>25</v>
      </c>
      <c r="J5134" t="s">
        <v>22</v>
      </c>
      <c r="K5134" t="s">
        <v>23</v>
      </c>
      <c r="L5134" t="s">
        <v>23</v>
      </c>
      <c r="M5134" t="s">
        <v>23</v>
      </c>
      <c r="N5134" t="s">
        <v>22</v>
      </c>
      <c r="O5134" t="s">
        <v>23</v>
      </c>
      <c r="P5134" t="s">
        <v>29</v>
      </c>
      <c r="Q5134">
        <v>1</v>
      </c>
      <c r="R5134" t="s">
        <v>27</v>
      </c>
      <c r="S5134">
        <v>66.2</v>
      </c>
      <c r="T5134">
        <v>4692.55</v>
      </c>
      <c r="U5134">
        <v>0</v>
      </c>
    </row>
    <row r="5135" spans="1:21" x14ac:dyDescent="0.25">
      <c r="A5135" t="s">
        <v>5167</v>
      </c>
      <c r="B5135">
        <v>1</v>
      </c>
      <c r="C5135">
        <v>1</v>
      </c>
      <c r="D5135">
        <v>1</v>
      </c>
      <c r="E5135">
        <v>0</v>
      </c>
      <c r="F5135">
        <v>24</v>
      </c>
      <c r="G5135">
        <v>1</v>
      </c>
      <c r="H5135" t="s">
        <v>22</v>
      </c>
      <c r="I5135" t="s">
        <v>35</v>
      </c>
      <c r="J5135" t="s">
        <v>23</v>
      </c>
      <c r="K5135" t="s">
        <v>22</v>
      </c>
      <c r="L5135" t="s">
        <v>22</v>
      </c>
      <c r="M5135" t="s">
        <v>23</v>
      </c>
      <c r="N5135" t="s">
        <v>22</v>
      </c>
      <c r="O5135" t="s">
        <v>22</v>
      </c>
      <c r="P5135" t="s">
        <v>26</v>
      </c>
      <c r="Q5135">
        <v>1</v>
      </c>
      <c r="R5135" t="s">
        <v>27</v>
      </c>
      <c r="S5135">
        <v>104.25</v>
      </c>
      <c r="T5135">
        <v>2433.9</v>
      </c>
      <c r="U5135">
        <v>1</v>
      </c>
    </row>
    <row r="5136" spans="1:21" x14ac:dyDescent="0.25">
      <c r="A5136" t="s">
        <v>5168</v>
      </c>
      <c r="B5136">
        <v>1</v>
      </c>
      <c r="C5136">
        <v>1</v>
      </c>
      <c r="D5136">
        <v>0</v>
      </c>
      <c r="E5136">
        <v>0</v>
      </c>
      <c r="F5136">
        <v>15</v>
      </c>
      <c r="G5136">
        <v>1</v>
      </c>
      <c r="H5136" t="s">
        <v>22</v>
      </c>
      <c r="I5136" t="s">
        <v>35</v>
      </c>
      <c r="J5136" t="s">
        <v>23</v>
      </c>
      <c r="K5136" t="s">
        <v>22</v>
      </c>
      <c r="L5136" t="s">
        <v>23</v>
      </c>
      <c r="M5136" t="s">
        <v>23</v>
      </c>
      <c r="N5136" t="s">
        <v>23</v>
      </c>
      <c r="O5136" t="s">
        <v>23</v>
      </c>
      <c r="P5136" t="s">
        <v>26</v>
      </c>
      <c r="Q5136">
        <v>1</v>
      </c>
      <c r="R5136" t="s">
        <v>27</v>
      </c>
      <c r="S5136">
        <v>80.2</v>
      </c>
      <c r="T5136">
        <v>1217.25</v>
      </c>
      <c r="U5136">
        <v>1</v>
      </c>
    </row>
    <row r="5137" spans="1:21" x14ac:dyDescent="0.25">
      <c r="A5137" t="s">
        <v>5169</v>
      </c>
      <c r="B5137">
        <v>0</v>
      </c>
      <c r="C5137">
        <v>0</v>
      </c>
      <c r="D5137">
        <v>0</v>
      </c>
      <c r="E5137">
        <v>0</v>
      </c>
      <c r="F5137">
        <v>1</v>
      </c>
      <c r="G5137">
        <v>1</v>
      </c>
      <c r="H5137" t="s">
        <v>23</v>
      </c>
      <c r="I5137" t="s">
        <v>23</v>
      </c>
      <c r="J5137" t="s">
        <v>44</v>
      </c>
      <c r="K5137" t="s">
        <v>44</v>
      </c>
      <c r="L5137" t="s">
        <v>44</v>
      </c>
      <c r="M5137" t="s">
        <v>44</v>
      </c>
      <c r="N5137" t="s">
        <v>44</v>
      </c>
      <c r="O5137" t="s">
        <v>44</v>
      </c>
      <c r="P5137" t="s">
        <v>26</v>
      </c>
      <c r="Q5137">
        <v>0</v>
      </c>
      <c r="R5137" t="s">
        <v>27</v>
      </c>
      <c r="S5137">
        <v>19.75</v>
      </c>
      <c r="T5137">
        <v>19.75</v>
      </c>
      <c r="U5137">
        <v>0</v>
      </c>
    </row>
    <row r="5138" spans="1:21" x14ac:dyDescent="0.25">
      <c r="A5138" t="s">
        <v>5170</v>
      </c>
      <c r="B5138">
        <v>1</v>
      </c>
      <c r="C5138">
        <v>1</v>
      </c>
      <c r="D5138">
        <v>0</v>
      </c>
      <c r="E5138">
        <v>0</v>
      </c>
      <c r="F5138">
        <v>2</v>
      </c>
      <c r="G5138">
        <v>1</v>
      </c>
      <c r="H5138" t="s">
        <v>22</v>
      </c>
      <c r="I5138" t="s">
        <v>35</v>
      </c>
      <c r="J5138" t="s">
        <v>23</v>
      </c>
      <c r="K5138" t="s">
        <v>23</v>
      </c>
      <c r="L5138" t="s">
        <v>23</v>
      </c>
      <c r="M5138" t="s">
        <v>23</v>
      </c>
      <c r="N5138" t="s">
        <v>23</v>
      </c>
      <c r="O5138" t="s">
        <v>23</v>
      </c>
      <c r="P5138" t="s">
        <v>26</v>
      </c>
      <c r="Q5138">
        <v>1</v>
      </c>
      <c r="R5138" t="s">
        <v>30</v>
      </c>
      <c r="S5138">
        <v>72.599999999999994</v>
      </c>
      <c r="T5138">
        <v>154.30000000000001</v>
      </c>
      <c r="U5138">
        <v>0</v>
      </c>
    </row>
    <row r="5139" spans="1:21" x14ac:dyDescent="0.25">
      <c r="A5139" t="s">
        <v>5171</v>
      </c>
      <c r="B5139">
        <v>1</v>
      </c>
      <c r="C5139">
        <v>1</v>
      </c>
      <c r="D5139">
        <v>0</v>
      </c>
      <c r="E5139">
        <v>0</v>
      </c>
      <c r="F5139">
        <v>55</v>
      </c>
      <c r="G5139">
        <v>1</v>
      </c>
      <c r="H5139" t="s">
        <v>22</v>
      </c>
      <c r="I5139" t="s">
        <v>35</v>
      </c>
      <c r="J5139" t="s">
        <v>22</v>
      </c>
      <c r="K5139" t="s">
        <v>22</v>
      </c>
      <c r="L5139" t="s">
        <v>22</v>
      </c>
      <c r="M5139" t="s">
        <v>22</v>
      </c>
      <c r="N5139" t="s">
        <v>22</v>
      </c>
      <c r="O5139" t="s">
        <v>22</v>
      </c>
      <c r="P5139" t="s">
        <v>26</v>
      </c>
      <c r="Q5139">
        <v>1</v>
      </c>
      <c r="R5139" t="s">
        <v>27</v>
      </c>
      <c r="S5139">
        <v>116.5</v>
      </c>
      <c r="T5139">
        <v>6382.55</v>
      </c>
      <c r="U5139">
        <v>0</v>
      </c>
    </row>
    <row r="5140" spans="1:21" x14ac:dyDescent="0.25">
      <c r="A5140" t="s">
        <v>5172</v>
      </c>
      <c r="B5140">
        <v>1</v>
      </c>
      <c r="C5140">
        <v>1</v>
      </c>
      <c r="D5140">
        <v>0</v>
      </c>
      <c r="E5140">
        <v>0</v>
      </c>
      <c r="F5140">
        <v>71</v>
      </c>
      <c r="G5140">
        <v>1</v>
      </c>
      <c r="H5140" t="s">
        <v>22</v>
      </c>
      <c r="I5140" t="s">
        <v>35</v>
      </c>
      <c r="J5140" t="s">
        <v>23</v>
      </c>
      <c r="K5140" t="s">
        <v>22</v>
      </c>
      <c r="L5140" t="s">
        <v>23</v>
      </c>
      <c r="M5140" t="s">
        <v>22</v>
      </c>
      <c r="N5140" t="s">
        <v>22</v>
      </c>
      <c r="O5140" t="s">
        <v>22</v>
      </c>
      <c r="P5140" t="s">
        <v>45</v>
      </c>
      <c r="Q5140">
        <v>1</v>
      </c>
      <c r="R5140" t="s">
        <v>27</v>
      </c>
      <c r="S5140">
        <v>106.8</v>
      </c>
      <c r="T5140">
        <v>7623.2</v>
      </c>
      <c r="U5140">
        <v>0</v>
      </c>
    </row>
    <row r="5141" spans="1:21" x14ac:dyDescent="0.25">
      <c r="A5141" t="s">
        <v>5173</v>
      </c>
      <c r="B5141">
        <v>1</v>
      </c>
      <c r="C5141">
        <v>0</v>
      </c>
      <c r="D5141">
        <v>1</v>
      </c>
      <c r="E5141">
        <v>1</v>
      </c>
      <c r="F5141">
        <v>50</v>
      </c>
      <c r="G5141">
        <v>1</v>
      </c>
      <c r="H5141" t="s">
        <v>22</v>
      </c>
      <c r="I5141" t="s">
        <v>23</v>
      </c>
      <c r="J5141" t="s">
        <v>44</v>
      </c>
      <c r="K5141" t="s">
        <v>44</v>
      </c>
      <c r="L5141" t="s">
        <v>44</v>
      </c>
      <c r="M5141" t="s">
        <v>44</v>
      </c>
      <c r="N5141" t="s">
        <v>44</v>
      </c>
      <c r="O5141" t="s">
        <v>44</v>
      </c>
      <c r="P5141" t="s">
        <v>45</v>
      </c>
      <c r="Q5141">
        <v>0</v>
      </c>
      <c r="R5141" t="s">
        <v>30</v>
      </c>
      <c r="S5141">
        <v>24.95</v>
      </c>
      <c r="T5141">
        <v>1261.45</v>
      </c>
      <c r="U5141">
        <v>0</v>
      </c>
    </row>
    <row r="5142" spans="1:21" x14ac:dyDescent="0.25">
      <c r="A5142" t="s">
        <v>5174</v>
      </c>
      <c r="B5142">
        <v>1</v>
      </c>
      <c r="C5142">
        <v>0</v>
      </c>
      <c r="D5142">
        <v>0</v>
      </c>
      <c r="E5142">
        <v>0</v>
      </c>
      <c r="F5142">
        <v>1</v>
      </c>
      <c r="G5142">
        <v>1</v>
      </c>
      <c r="H5142" t="s">
        <v>23</v>
      </c>
      <c r="I5142" t="s">
        <v>35</v>
      </c>
      <c r="J5142" t="s">
        <v>23</v>
      </c>
      <c r="K5142" t="s">
        <v>23</v>
      </c>
      <c r="L5142" t="s">
        <v>23</v>
      </c>
      <c r="M5142" t="s">
        <v>23</v>
      </c>
      <c r="N5142" t="s">
        <v>22</v>
      </c>
      <c r="O5142" t="s">
        <v>22</v>
      </c>
      <c r="P5142" t="s">
        <v>26</v>
      </c>
      <c r="Q5142">
        <v>1</v>
      </c>
      <c r="R5142" t="s">
        <v>27</v>
      </c>
      <c r="S5142">
        <v>89.25</v>
      </c>
      <c r="T5142">
        <v>89.25</v>
      </c>
      <c r="U5142">
        <v>0</v>
      </c>
    </row>
    <row r="5143" spans="1:21" x14ac:dyDescent="0.25">
      <c r="A5143" t="s">
        <v>5175</v>
      </c>
      <c r="B5143">
        <v>1</v>
      </c>
      <c r="C5143">
        <v>0</v>
      </c>
      <c r="D5143">
        <v>0</v>
      </c>
      <c r="E5143">
        <v>0</v>
      </c>
      <c r="F5143">
        <v>5</v>
      </c>
      <c r="G5143">
        <v>1</v>
      </c>
      <c r="H5143" t="s">
        <v>23</v>
      </c>
      <c r="I5143" t="s">
        <v>23</v>
      </c>
      <c r="J5143" t="s">
        <v>44</v>
      </c>
      <c r="K5143" t="s">
        <v>44</v>
      </c>
      <c r="L5143" t="s">
        <v>44</v>
      </c>
      <c r="M5143" t="s">
        <v>44</v>
      </c>
      <c r="N5143" t="s">
        <v>44</v>
      </c>
      <c r="O5143" t="s">
        <v>44</v>
      </c>
      <c r="P5143" t="s">
        <v>26</v>
      </c>
      <c r="Q5143">
        <v>1</v>
      </c>
      <c r="R5143" t="s">
        <v>30</v>
      </c>
      <c r="S5143">
        <v>19.25</v>
      </c>
      <c r="T5143">
        <v>86.05</v>
      </c>
      <c r="U5143">
        <v>0</v>
      </c>
    </row>
    <row r="5144" spans="1:21" x14ac:dyDescent="0.25">
      <c r="A5144" t="s">
        <v>5176</v>
      </c>
      <c r="B5144">
        <v>0</v>
      </c>
      <c r="C5144">
        <v>0</v>
      </c>
      <c r="D5144">
        <v>0</v>
      </c>
      <c r="E5144">
        <v>0</v>
      </c>
      <c r="F5144">
        <v>66</v>
      </c>
      <c r="G5144">
        <v>1</v>
      </c>
      <c r="H5144" t="s">
        <v>22</v>
      </c>
      <c r="I5144" t="s">
        <v>35</v>
      </c>
      <c r="J5144" t="s">
        <v>22</v>
      </c>
      <c r="K5144" t="s">
        <v>22</v>
      </c>
      <c r="L5144" t="s">
        <v>22</v>
      </c>
      <c r="M5144" t="s">
        <v>22</v>
      </c>
      <c r="N5144" t="s">
        <v>22</v>
      </c>
      <c r="O5144" t="s">
        <v>23</v>
      </c>
      <c r="P5144" t="s">
        <v>29</v>
      </c>
      <c r="Q5144">
        <v>1</v>
      </c>
      <c r="R5144" t="s">
        <v>33</v>
      </c>
      <c r="S5144">
        <v>104.55</v>
      </c>
      <c r="T5144">
        <v>6779.05</v>
      </c>
      <c r="U5144">
        <v>0</v>
      </c>
    </row>
    <row r="5145" spans="1:21" x14ac:dyDescent="0.25">
      <c r="A5145" t="s">
        <v>5177</v>
      </c>
      <c r="B5145">
        <v>0</v>
      </c>
      <c r="C5145">
        <v>0</v>
      </c>
      <c r="D5145">
        <v>1</v>
      </c>
      <c r="E5145">
        <v>1</v>
      </c>
      <c r="F5145">
        <v>49</v>
      </c>
      <c r="G5145">
        <v>1</v>
      </c>
      <c r="H5145" t="s">
        <v>23</v>
      </c>
      <c r="I5145" t="s">
        <v>25</v>
      </c>
      <c r="J5145" t="s">
        <v>22</v>
      </c>
      <c r="K5145" t="s">
        <v>22</v>
      </c>
      <c r="L5145" t="s">
        <v>22</v>
      </c>
      <c r="M5145" t="s">
        <v>22</v>
      </c>
      <c r="N5145" t="s">
        <v>22</v>
      </c>
      <c r="O5145" t="s">
        <v>22</v>
      </c>
      <c r="P5145" t="s">
        <v>29</v>
      </c>
      <c r="Q5145">
        <v>1</v>
      </c>
      <c r="R5145" t="s">
        <v>30</v>
      </c>
      <c r="S5145">
        <v>87.2</v>
      </c>
      <c r="T5145">
        <v>4345</v>
      </c>
      <c r="U5145">
        <v>0</v>
      </c>
    </row>
    <row r="5146" spans="1:21" x14ac:dyDescent="0.25">
      <c r="A5146" t="s">
        <v>5178</v>
      </c>
      <c r="B5146">
        <v>0</v>
      </c>
      <c r="C5146">
        <v>1</v>
      </c>
      <c r="D5146">
        <v>1</v>
      </c>
      <c r="E5146">
        <v>0</v>
      </c>
      <c r="F5146">
        <v>3</v>
      </c>
      <c r="G5146">
        <v>0</v>
      </c>
      <c r="H5146" t="s">
        <v>24</v>
      </c>
      <c r="I5146" t="s">
        <v>25</v>
      </c>
      <c r="J5146" t="s">
        <v>23</v>
      </c>
      <c r="K5146" t="s">
        <v>22</v>
      </c>
      <c r="L5146" t="s">
        <v>23</v>
      </c>
      <c r="M5146" t="s">
        <v>23</v>
      </c>
      <c r="N5146" t="s">
        <v>23</v>
      </c>
      <c r="O5146" t="s">
        <v>23</v>
      </c>
      <c r="P5146" t="s">
        <v>26</v>
      </c>
      <c r="Q5146">
        <v>1</v>
      </c>
      <c r="R5146" t="s">
        <v>27</v>
      </c>
      <c r="S5146">
        <v>30.75</v>
      </c>
      <c r="T5146">
        <v>82.85</v>
      </c>
      <c r="U5146">
        <v>0</v>
      </c>
    </row>
    <row r="5147" spans="1:21" x14ac:dyDescent="0.25">
      <c r="A5147" t="s">
        <v>5179</v>
      </c>
      <c r="B5147">
        <v>1</v>
      </c>
      <c r="C5147">
        <v>0</v>
      </c>
      <c r="D5147">
        <v>1</v>
      </c>
      <c r="E5147">
        <v>1</v>
      </c>
      <c r="F5147">
        <v>66</v>
      </c>
      <c r="G5147">
        <v>1</v>
      </c>
      <c r="H5147" t="s">
        <v>22</v>
      </c>
      <c r="I5147" t="s">
        <v>23</v>
      </c>
      <c r="J5147" t="s">
        <v>44</v>
      </c>
      <c r="K5147" t="s">
        <v>44</v>
      </c>
      <c r="L5147" t="s">
        <v>44</v>
      </c>
      <c r="M5147" t="s">
        <v>44</v>
      </c>
      <c r="N5147" t="s">
        <v>44</v>
      </c>
      <c r="O5147" t="s">
        <v>44</v>
      </c>
      <c r="P5147" t="s">
        <v>29</v>
      </c>
      <c r="Q5147">
        <v>1</v>
      </c>
      <c r="R5147" t="s">
        <v>38</v>
      </c>
      <c r="S5147">
        <v>25.7</v>
      </c>
      <c r="T5147">
        <v>1714.55</v>
      </c>
      <c r="U5147">
        <v>0</v>
      </c>
    </row>
    <row r="5148" spans="1:21" x14ac:dyDescent="0.25">
      <c r="A5148" t="s">
        <v>5180</v>
      </c>
      <c r="B5148">
        <v>1</v>
      </c>
      <c r="C5148">
        <v>0</v>
      </c>
      <c r="D5148">
        <v>0</v>
      </c>
      <c r="E5148">
        <v>1</v>
      </c>
      <c r="F5148">
        <v>11</v>
      </c>
      <c r="G5148">
        <v>1</v>
      </c>
      <c r="H5148" t="s">
        <v>22</v>
      </c>
      <c r="I5148" t="s">
        <v>35</v>
      </c>
      <c r="J5148" t="s">
        <v>23</v>
      </c>
      <c r="K5148" t="s">
        <v>23</v>
      </c>
      <c r="L5148" t="s">
        <v>23</v>
      </c>
      <c r="M5148" t="s">
        <v>23</v>
      </c>
      <c r="N5148" t="s">
        <v>23</v>
      </c>
      <c r="O5148" t="s">
        <v>22</v>
      </c>
      <c r="P5148" t="s">
        <v>26</v>
      </c>
      <c r="Q5148">
        <v>0</v>
      </c>
      <c r="R5148" t="s">
        <v>27</v>
      </c>
      <c r="S5148">
        <v>86.2</v>
      </c>
      <c r="T5148">
        <v>893.2</v>
      </c>
      <c r="U5148">
        <v>0</v>
      </c>
    </row>
    <row r="5149" spans="1:21" x14ac:dyDescent="0.25">
      <c r="A5149" t="s">
        <v>5181</v>
      </c>
      <c r="B5149">
        <v>1</v>
      </c>
      <c r="C5149">
        <v>0</v>
      </c>
      <c r="D5149">
        <v>0</v>
      </c>
      <c r="E5149">
        <v>0</v>
      </c>
      <c r="F5149">
        <v>28</v>
      </c>
      <c r="G5149">
        <v>0</v>
      </c>
      <c r="H5149" t="s">
        <v>24</v>
      </c>
      <c r="I5149" t="s">
        <v>25</v>
      </c>
      <c r="J5149" t="s">
        <v>23</v>
      </c>
      <c r="K5149" t="s">
        <v>23</v>
      </c>
      <c r="L5149" t="s">
        <v>23</v>
      </c>
      <c r="M5149" t="s">
        <v>22</v>
      </c>
      <c r="N5149" t="s">
        <v>23</v>
      </c>
      <c r="O5149" t="s">
        <v>23</v>
      </c>
      <c r="P5149" t="s">
        <v>26</v>
      </c>
      <c r="Q5149">
        <v>1</v>
      </c>
      <c r="R5149" t="s">
        <v>38</v>
      </c>
      <c r="S5149">
        <v>30.1</v>
      </c>
      <c r="T5149">
        <v>810.85</v>
      </c>
      <c r="U5149">
        <v>0</v>
      </c>
    </row>
    <row r="5150" spans="1:21" x14ac:dyDescent="0.25">
      <c r="A5150" t="s">
        <v>5182</v>
      </c>
      <c r="B5150">
        <v>1</v>
      </c>
      <c r="C5150">
        <v>0</v>
      </c>
      <c r="D5150">
        <v>1</v>
      </c>
      <c r="E5150">
        <v>0</v>
      </c>
      <c r="F5150">
        <v>65</v>
      </c>
      <c r="G5150">
        <v>1</v>
      </c>
      <c r="H5150" t="s">
        <v>22</v>
      </c>
      <c r="I5150" t="s">
        <v>35</v>
      </c>
      <c r="J5150" t="s">
        <v>22</v>
      </c>
      <c r="K5150" t="s">
        <v>22</v>
      </c>
      <c r="L5150" t="s">
        <v>22</v>
      </c>
      <c r="M5150" t="s">
        <v>23</v>
      </c>
      <c r="N5150" t="s">
        <v>22</v>
      </c>
      <c r="O5150" t="s">
        <v>23</v>
      </c>
      <c r="P5150" t="s">
        <v>45</v>
      </c>
      <c r="Q5150">
        <v>1</v>
      </c>
      <c r="R5150" t="s">
        <v>27</v>
      </c>
      <c r="S5150">
        <v>99.35</v>
      </c>
      <c r="T5150">
        <v>6347.55</v>
      </c>
      <c r="U5150">
        <v>0</v>
      </c>
    </row>
    <row r="5151" spans="1:21" x14ac:dyDescent="0.25">
      <c r="A5151" t="s">
        <v>5183</v>
      </c>
      <c r="B5151">
        <v>0</v>
      </c>
      <c r="C5151">
        <v>0</v>
      </c>
      <c r="D5151">
        <v>0</v>
      </c>
      <c r="E5151">
        <v>0</v>
      </c>
      <c r="F5151">
        <v>62</v>
      </c>
      <c r="G5151">
        <v>1</v>
      </c>
      <c r="H5151" t="s">
        <v>23</v>
      </c>
      <c r="I5151" t="s">
        <v>23</v>
      </c>
      <c r="J5151" t="s">
        <v>44</v>
      </c>
      <c r="K5151" t="s">
        <v>44</v>
      </c>
      <c r="L5151" t="s">
        <v>44</v>
      </c>
      <c r="M5151" t="s">
        <v>44</v>
      </c>
      <c r="N5151" t="s">
        <v>44</v>
      </c>
      <c r="O5151" t="s">
        <v>44</v>
      </c>
      <c r="P5151" t="s">
        <v>45</v>
      </c>
      <c r="Q5151">
        <v>1</v>
      </c>
      <c r="R5151" t="s">
        <v>38</v>
      </c>
      <c r="S5151">
        <v>19.2</v>
      </c>
      <c r="T5151">
        <v>1123.6500000000001</v>
      </c>
      <c r="U5151">
        <v>0</v>
      </c>
    </row>
    <row r="5152" spans="1:21" x14ac:dyDescent="0.25">
      <c r="A5152" t="s">
        <v>5184</v>
      </c>
      <c r="B5152">
        <v>0</v>
      </c>
      <c r="C5152">
        <v>0</v>
      </c>
      <c r="D5152">
        <v>1</v>
      </c>
      <c r="E5152">
        <v>0</v>
      </c>
      <c r="F5152">
        <v>2</v>
      </c>
      <c r="G5152">
        <v>1</v>
      </c>
      <c r="H5152" t="s">
        <v>23</v>
      </c>
      <c r="I5152" t="s">
        <v>23</v>
      </c>
      <c r="J5152" t="s">
        <v>44</v>
      </c>
      <c r="K5152" t="s">
        <v>44</v>
      </c>
      <c r="L5152" t="s">
        <v>44</v>
      </c>
      <c r="M5152" t="s">
        <v>44</v>
      </c>
      <c r="N5152" t="s">
        <v>44</v>
      </c>
      <c r="O5152" t="s">
        <v>44</v>
      </c>
      <c r="P5152" t="s">
        <v>26</v>
      </c>
      <c r="Q5152">
        <v>0</v>
      </c>
      <c r="R5152" t="s">
        <v>33</v>
      </c>
      <c r="S5152">
        <v>20.100000000000001</v>
      </c>
      <c r="T5152">
        <v>43.15</v>
      </c>
      <c r="U5152">
        <v>0</v>
      </c>
    </row>
    <row r="5153" spans="1:21" x14ac:dyDescent="0.25">
      <c r="A5153" t="s">
        <v>5185</v>
      </c>
      <c r="B5153">
        <v>0</v>
      </c>
      <c r="C5153">
        <v>0</v>
      </c>
      <c r="D5153">
        <v>0</v>
      </c>
      <c r="E5153">
        <v>0</v>
      </c>
      <c r="F5153">
        <v>2</v>
      </c>
      <c r="G5153">
        <v>1</v>
      </c>
      <c r="H5153" t="s">
        <v>23</v>
      </c>
      <c r="I5153" t="s">
        <v>23</v>
      </c>
      <c r="J5153" t="s">
        <v>44</v>
      </c>
      <c r="K5153" t="s">
        <v>44</v>
      </c>
      <c r="L5153" t="s">
        <v>44</v>
      </c>
      <c r="M5153" t="s">
        <v>44</v>
      </c>
      <c r="N5153" t="s">
        <v>44</v>
      </c>
      <c r="O5153" t="s">
        <v>44</v>
      </c>
      <c r="P5153" t="s">
        <v>26</v>
      </c>
      <c r="Q5153">
        <v>0</v>
      </c>
      <c r="R5153" t="s">
        <v>38</v>
      </c>
      <c r="S5153">
        <v>20.350000000000001</v>
      </c>
      <c r="T5153">
        <v>35.1</v>
      </c>
      <c r="U5153">
        <v>0</v>
      </c>
    </row>
    <row r="5154" spans="1:21" x14ac:dyDescent="0.25">
      <c r="A5154" t="s">
        <v>5186</v>
      </c>
      <c r="B5154">
        <v>0</v>
      </c>
      <c r="C5154">
        <v>0</v>
      </c>
      <c r="D5154">
        <v>1</v>
      </c>
      <c r="E5154">
        <v>1</v>
      </c>
      <c r="F5154">
        <v>55</v>
      </c>
      <c r="G5154">
        <v>1</v>
      </c>
      <c r="H5154" t="s">
        <v>22</v>
      </c>
      <c r="I5154" t="s">
        <v>23</v>
      </c>
      <c r="J5154" t="s">
        <v>44</v>
      </c>
      <c r="K5154" t="s">
        <v>44</v>
      </c>
      <c r="L5154" t="s">
        <v>44</v>
      </c>
      <c r="M5154" t="s">
        <v>44</v>
      </c>
      <c r="N5154" t="s">
        <v>44</v>
      </c>
      <c r="O5154" t="s">
        <v>44</v>
      </c>
      <c r="P5154" t="s">
        <v>45</v>
      </c>
      <c r="Q5154">
        <v>1</v>
      </c>
      <c r="R5154" t="s">
        <v>38</v>
      </c>
      <c r="S5154">
        <v>25.65</v>
      </c>
      <c r="T5154">
        <v>1388</v>
      </c>
      <c r="U5154">
        <v>0</v>
      </c>
    </row>
    <row r="5155" spans="1:21" x14ac:dyDescent="0.25">
      <c r="A5155" t="s">
        <v>5187</v>
      </c>
      <c r="B5155">
        <v>1</v>
      </c>
      <c r="C5155">
        <v>1</v>
      </c>
      <c r="D5155">
        <v>1</v>
      </c>
      <c r="E5155">
        <v>0</v>
      </c>
      <c r="F5155">
        <v>41</v>
      </c>
      <c r="G5155">
        <v>1</v>
      </c>
      <c r="H5155" t="s">
        <v>23</v>
      </c>
      <c r="I5155" t="s">
        <v>35</v>
      </c>
      <c r="J5155" t="s">
        <v>23</v>
      </c>
      <c r="K5155" t="s">
        <v>22</v>
      </c>
      <c r="L5155" t="s">
        <v>23</v>
      </c>
      <c r="M5155" t="s">
        <v>23</v>
      </c>
      <c r="N5155" t="s">
        <v>22</v>
      </c>
      <c r="O5155" t="s">
        <v>22</v>
      </c>
      <c r="P5155" t="s">
        <v>26</v>
      </c>
      <c r="Q5155">
        <v>1</v>
      </c>
      <c r="R5155" t="s">
        <v>27</v>
      </c>
      <c r="S5155">
        <v>94.55</v>
      </c>
      <c r="T5155">
        <v>3851.45</v>
      </c>
      <c r="U5155">
        <v>0</v>
      </c>
    </row>
    <row r="5156" spans="1:21" x14ac:dyDescent="0.25">
      <c r="A5156" t="s">
        <v>5188</v>
      </c>
      <c r="B5156">
        <v>0</v>
      </c>
      <c r="C5156">
        <v>0</v>
      </c>
      <c r="D5156">
        <v>1</v>
      </c>
      <c r="E5156">
        <v>1</v>
      </c>
      <c r="F5156">
        <v>17</v>
      </c>
      <c r="G5156">
        <v>1</v>
      </c>
      <c r="H5156" t="s">
        <v>22</v>
      </c>
      <c r="I5156" t="s">
        <v>35</v>
      </c>
      <c r="J5156" t="s">
        <v>22</v>
      </c>
      <c r="K5156" t="s">
        <v>23</v>
      </c>
      <c r="L5156" t="s">
        <v>22</v>
      </c>
      <c r="M5156" t="s">
        <v>23</v>
      </c>
      <c r="N5156" t="s">
        <v>22</v>
      </c>
      <c r="O5156" t="s">
        <v>22</v>
      </c>
      <c r="P5156" t="s">
        <v>26</v>
      </c>
      <c r="Q5156">
        <v>1</v>
      </c>
      <c r="R5156" t="s">
        <v>27</v>
      </c>
      <c r="S5156">
        <v>104.2</v>
      </c>
      <c r="T5156">
        <v>1743.5</v>
      </c>
      <c r="U5156">
        <v>1</v>
      </c>
    </row>
    <row r="5157" spans="1:21" x14ac:dyDescent="0.25">
      <c r="A5157" t="s">
        <v>5189</v>
      </c>
      <c r="B5157">
        <v>0</v>
      </c>
      <c r="C5157">
        <v>0</v>
      </c>
      <c r="D5157">
        <v>0</v>
      </c>
      <c r="E5157">
        <v>0</v>
      </c>
      <c r="F5157">
        <v>30</v>
      </c>
      <c r="G5157">
        <v>1</v>
      </c>
      <c r="H5157" t="s">
        <v>23</v>
      </c>
      <c r="I5157" t="s">
        <v>35</v>
      </c>
      <c r="J5157" t="s">
        <v>23</v>
      </c>
      <c r="K5157" t="s">
        <v>23</v>
      </c>
      <c r="L5157" t="s">
        <v>23</v>
      </c>
      <c r="M5157" t="s">
        <v>22</v>
      </c>
      <c r="N5157" t="s">
        <v>22</v>
      </c>
      <c r="O5157" t="s">
        <v>22</v>
      </c>
      <c r="P5157" t="s">
        <v>29</v>
      </c>
      <c r="Q5157">
        <v>1</v>
      </c>
      <c r="R5157" t="s">
        <v>33</v>
      </c>
      <c r="S5157">
        <v>94.4</v>
      </c>
      <c r="T5157">
        <v>2638.1</v>
      </c>
      <c r="U5157">
        <v>0</v>
      </c>
    </row>
    <row r="5158" spans="1:21" x14ac:dyDescent="0.25">
      <c r="A5158" t="s">
        <v>5190</v>
      </c>
      <c r="B5158">
        <v>1</v>
      </c>
      <c r="C5158">
        <v>0</v>
      </c>
      <c r="D5158">
        <v>0</v>
      </c>
      <c r="E5158">
        <v>0</v>
      </c>
      <c r="F5158">
        <v>17</v>
      </c>
      <c r="G5158">
        <v>1</v>
      </c>
      <c r="H5158" t="s">
        <v>23</v>
      </c>
      <c r="I5158" t="s">
        <v>25</v>
      </c>
      <c r="J5158" t="s">
        <v>22</v>
      </c>
      <c r="K5158" t="s">
        <v>22</v>
      </c>
      <c r="L5158" t="s">
        <v>23</v>
      </c>
      <c r="M5158" t="s">
        <v>23</v>
      </c>
      <c r="N5158" t="s">
        <v>23</v>
      </c>
      <c r="O5158" t="s">
        <v>23</v>
      </c>
      <c r="P5158" t="s">
        <v>29</v>
      </c>
      <c r="Q5158">
        <v>0</v>
      </c>
      <c r="R5158" t="s">
        <v>30</v>
      </c>
      <c r="S5158">
        <v>56.1</v>
      </c>
      <c r="T5158">
        <v>946.95</v>
      </c>
      <c r="U5158">
        <v>0</v>
      </c>
    </row>
    <row r="5159" spans="1:21" x14ac:dyDescent="0.25">
      <c r="A5159" t="s">
        <v>5191</v>
      </c>
      <c r="B5159">
        <v>0</v>
      </c>
      <c r="C5159">
        <v>0</v>
      </c>
      <c r="D5159">
        <v>1</v>
      </c>
      <c r="E5159">
        <v>1</v>
      </c>
      <c r="F5159">
        <v>16</v>
      </c>
      <c r="G5159">
        <v>1</v>
      </c>
      <c r="H5159" t="s">
        <v>23</v>
      </c>
      <c r="I5159" t="s">
        <v>25</v>
      </c>
      <c r="J5159" t="s">
        <v>22</v>
      </c>
      <c r="K5159" t="s">
        <v>22</v>
      </c>
      <c r="L5159" t="s">
        <v>23</v>
      </c>
      <c r="M5159" t="s">
        <v>22</v>
      </c>
      <c r="N5159" t="s">
        <v>23</v>
      </c>
      <c r="O5159" t="s">
        <v>22</v>
      </c>
      <c r="P5159" t="s">
        <v>45</v>
      </c>
      <c r="Q5159">
        <v>0</v>
      </c>
      <c r="R5159" t="s">
        <v>33</v>
      </c>
      <c r="S5159">
        <v>68.25</v>
      </c>
      <c r="T5159">
        <v>1114.8499999999999</v>
      </c>
      <c r="U5159">
        <v>0</v>
      </c>
    </row>
    <row r="5160" spans="1:21" x14ac:dyDescent="0.25">
      <c r="A5160" t="s">
        <v>5192</v>
      </c>
      <c r="B5160">
        <v>1</v>
      </c>
      <c r="C5160">
        <v>0</v>
      </c>
      <c r="D5160">
        <v>0</v>
      </c>
      <c r="E5160">
        <v>0</v>
      </c>
      <c r="F5160">
        <v>72</v>
      </c>
      <c r="G5160">
        <v>1</v>
      </c>
      <c r="H5160" t="s">
        <v>22</v>
      </c>
      <c r="I5160" t="s">
        <v>23</v>
      </c>
      <c r="J5160" t="s">
        <v>44</v>
      </c>
      <c r="K5160" t="s">
        <v>44</v>
      </c>
      <c r="L5160" t="s">
        <v>44</v>
      </c>
      <c r="M5160" t="s">
        <v>44</v>
      </c>
      <c r="N5160" t="s">
        <v>44</v>
      </c>
      <c r="O5160" t="s">
        <v>44</v>
      </c>
      <c r="P5160" t="s">
        <v>45</v>
      </c>
      <c r="Q5160">
        <v>0</v>
      </c>
      <c r="R5160" t="s">
        <v>33</v>
      </c>
      <c r="S5160">
        <v>24.75</v>
      </c>
      <c r="T5160">
        <v>1777.6</v>
      </c>
      <c r="U5160">
        <v>0</v>
      </c>
    </row>
    <row r="5161" spans="1:21" x14ac:dyDescent="0.25">
      <c r="A5161" t="s">
        <v>5193</v>
      </c>
      <c r="B5161">
        <v>1</v>
      </c>
      <c r="C5161">
        <v>0</v>
      </c>
      <c r="D5161">
        <v>0</v>
      </c>
      <c r="E5161">
        <v>0</v>
      </c>
      <c r="F5161">
        <v>9</v>
      </c>
      <c r="G5161">
        <v>1</v>
      </c>
      <c r="H5161" t="s">
        <v>22</v>
      </c>
      <c r="I5161" t="s">
        <v>35</v>
      </c>
      <c r="J5161" t="s">
        <v>23</v>
      </c>
      <c r="K5161" t="s">
        <v>23</v>
      </c>
      <c r="L5161" t="s">
        <v>23</v>
      </c>
      <c r="M5161" t="s">
        <v>23</v>
      </c>
      <c r="N5161" t="s">
        <v>23</v>
      </c>
      <c r="O5161" t="s">
        <v>23</v>
      </c>
      <c r="P5161" t="s">
        <v>26</v>
      </c>
      <c r="Q5161">
        <v>1</v>
      </c>
      <c r="R5161" t="s">
        <v>27</v>
      </c>
      <c r="S5161">
        <v>76.25</v>
      </c>
      <c r="T5161">
        <v>684.85</v>
      </c>
      <c r="U5161">
        <v>0</v>
      </c>
    </row>
    <row r="5162" spans="1:21" x14ac:dyDescent="0.25">
      <c r="A5162" t="s">
        <v>5194</v>
      </c>
      <c r="B5162">
        <v>0</v>
      </c>
      <c r="C5162">
        <v>0</v>
      </c>
      <c r="D5162">
        <v>0</v>
      </c>
      <c r="E5162">
        <v>0</v>
      </c>
      <c r="F5162">
        <v>1</v>
      </c>
      <c r="G5162">
        <v>1</v>
      </c>
      <c r="H5162" t="s">
        <v>23</v>
      </c>
      <c r="I5162" t="s">
        <v>35</v>
      </c>
      <c r="J5162" t="s">
        <v>23</v>
      </c>
      <c r="K5162" t="s">
        <v>22</v>
      </c>
      <c r="L5162" t="s">
        <v>23</v>
      </c>
      <c r="M5162" t="s">
        <v>23</v>
      </c>
      <c r="N5162" t="s">
        <v>23</v>
      </c>
      <c r="O5162" t="s">
        <v>23</v>
      </c>
      <c r="P5162" t="s">
        <v>26</v>
      </c>
      <c r="Q5162">
        <v>0</v>
      </c>
      <c r="R5162" t="s">
        <v>27</v>
      </c>
      <c r="S5162">
        <v>74.349999999999994</v>
      </c>
      <c r="T5162">
        <v>74.349999999999994</v>
      </c>
      <c r="U5162">
        <v>0</v>
      </c>
    </row>
    <row r="5163" spans="1:21" x14ac:dyDescent="0.25">
      <c r="A5163" t="s">
        <v>5195</v>
      </c>
      <c r="B5163">
        <v>1</v>
      </c>
      <c r="C5163">
        <v>0</v>
      </c>
      <c r="D5163">
        <v>0</v>
      </c>
      <c r="E5163">
        <v>1</v>
      </c>
      <c r="F5163">
        <v>23</v>
      </c>
      <c r="G5163">
        <v>1</v>
      </c>
      <c r="H5163" t="s">
        <v>23</v>
      </c>
      <c r="I5163" t="s">
        <v>25</v>
      </c>
      <c r="J5163" t="s">
        <v>23</v>
      </c>
      <c r="K5163" t="s">
        <v>22</v>
      </c>
      <c r="L5163" t="s">
        <v>23</v>
      </c>
      <c r="M5163" t="s">
        <v>22</v>
      </c>
      <c r="N5163" t="s">
        <v>23</v>
      </c>
      <c r="O5163" t="s">
        <v>23</v>
      </c>
      <c r="P5163" t="s">
        <v>26</v>
      </c>
      <c r="Q5163">
        <v>0</v>
      </c>
      <c r="R5163" t="s">
        <v>27</v>
      </c>
      <c r="S5163">
        <v>54.15</v>
      </c>
      <c r="T5163">
        <v>1312.45</v>
      </c>
      <c r="U5163">
        <v>0</v>
      </c>
    </row>
    <row r="5164" spans="1:21" x14ac:dyDescent="0.25">
      <c r="A5164" t="s">
        <v>5196</v>
      </c>
      <c r="B5164">
        <v>1</v>
      </c>
      <c r="C5164">
        <v>0</v>
      </c>
      <c r="D5164">
        <v>0</v>
      </c>
      <c r="E5164">
        <v>1</v>
      </c>
      <c r="F5164">
        <v>8</v>
      </c>
      <c r="G5164">
        <v>1</v>
      </c>
      <c r="H5164" t="s">
        <v>23</v>
      </c>
      <c r="I5164" t="s">
        <v>23</v>
      </c>
      <c r="J5164" t="s">
        <v>44</v>
      </c>
      <c r="K5164" t="s">
        <v>44</v>
      </c>
      <c r="L5164" t="s">
        <v>44</v>
      </c>
      <c r="M5164" t="s">
        <v>44</v>
      </c>
      <c r="N5164" t="s">
        <v>44</v>
      </c>
      <c r="O5164" t="s">
        <v>44</v>
      </c>
      <c r="P5164" t="s">
        <v>26</v>
      </c>
      <c r="Q5164">
        <v>0</v>
      </c>
      <c r="R5164" t="s">
        <v>33</v>
      </c>
      <c r="S5164">
        <v>19.45</v>
      </c>
      <c r="T5164">
        <v>159.19999999999999</v>
      </c>
      <c r="U5164">
        <v>0</v>
      </c>
    </row>
    <row r="5165" spans="1:21" x14ac:dyDescent="0.25">
      <c r="A5165" t="s">
        <v>5197</v>
      </c>
      <c r="B5165">
        <v>1</v>
      </c>
      <c r="C5165">
        <v>0</v>
      </c>
      <c r="D5165">
        <v>1</v>
      </c>
      <c r="E5165">
        <v>1</v>
      </c>
      <c r="F5165">
        <v>19</v>
      </c>
      <c r="G5165">
        <v>0</v>
      </c>
      <c r="H5165" t="s">
        <v>24</v>
      </c>
      <c r="I5165" t="s">
        <v>25</v>
      </c>
      <c r="J5165" t="s">
        <v>22</v>
      </c>
      <c r="K5165" t="s">
        <v>22</v>
      </c>
      <c r="L5165" t="s">
        <v>23</v>
      </c>
      <c r="M5165" t="s">
        <v>23</v>
      </c>
      <c r="N5165" t="s">
        <v>23</v>
      </c>
      <c r="O5165" t="s">
        <v>23</v>
      </c>
      <c r="P5165" t="s">
        <v>26</v>
      </c>
      <c r="Q5165">
        <v>1</v>
      </c>
      <c r="R5165" t="s">
        <v>30</v>
      </c>
      <c r="S5165">
        <v>34.950000000000003</v>
      </c>
      <c r="T5165">
        <v>610.20000000000005</v>
      </c>
      <c r="U5165">
        <v>0</v>
      </c>
    </row>
    <row r="5166" spans="1:21" x14ac:dyDescent="0.25">
      <c r="A5166" t="s">
        <v>5198</v>
      </c>
      <c r="B5166">
        <v>0</v>
      </c>
      <c r="C5166">
        <v>0</v>
      </c>
      <c r="D5166">
        <v>0</v>
      </c>
      <c r="E5166">
        <v>0</v>
      </c>
      <c r="F5166">
        <v>7</v>
      </c>
      <c r="G5166">
        <v>1</v>
      </c>
      <c r="H5166" t="s">
        <v>22</v>
      </c>
      <c r="I5166" t="s">
        <v>25</v>
      </c>
      <c r="J5166" t="s">
        <v>22</v>
      </c>
      <c r="K5166" t="s">
        <v>23</v>
      </c>
      <c r="L5166" t="s">
        <v>23</v>
      </c>
      <c r="M5166" t="s">
        <v>23</v>
      </c>
      <c r="N5166" t="s">
        <v>23</v>
      </c>
      <c r="O5166" t="s">
        <v>23</v>
      </c>
      <c r="P5166" t="s">
        <v>26</v>
      </c>
      <c r="Q5166">
        <v>1</v>
      </c>
      <c r="R5166" t="s">
        <v>27</v>
      </c>
      <c r="S5166">
        <v>53.65</v>
      </c>
      <c r="T5166">
        <v>404.35</v>
      </c>
      <c r="U5166">
        <v>0</v>
      </c>
    </row>
    <row r="5167" spans="1:21" x14ac:dyDescent="0.25">
      <c r="A5167" t="s">
        <v>5199</v>
      </c>
      <c r="B5167">
        <v>1</v>
      </c>
      <c r="C5167">
        <v>1</v>
      </c>
      <c r="D5167">
        <v>0</v>
      </c>
      <c r="E5167">
        <v>0</v>
      </c>
      <c r="F5167">
        <v>1</v>
      </c>
      <c r="G5167">
        <v>1</v>
      </c>
      <c r="H5167" t="s">
        <v>23</v>
      </c>
      <c r="I5167" t="s">
        <v>35</v>
      </c>
      <c r="J5167" t="s">
        <v>23</v>
      </c>
      <c r="K5167" t="s">
        <v>23</v>
      </c>
      <c r="L5167" t="s">
        <v>23</v>
      </c>
      <c r="M5167" t="s">
        <v>23</v>
      </c>
      <c r="N5167" t="s">
        <v>23</v>
      </c>
      <c r="O5167" t="s">
        <v>23</v>
      </c>
      <c r="P5167" t="s">
        <v>26</v>
      </c>
      <c r="Q5167">
        <v>1</v>
      </c>
      <c r="R5167" t="s">
        <v>27</v>
      </c>
      <c r="S5167">
        <v>69.650000000000006</v>
      </c>
      <c r="T5167">
        <v>69.650000000000006</v>
      </c>
      <c r="U5167">
        <v>1</v>
      </c>
    </row>
    <row r="5168" spans="1:21" x14ac:dyDescent="0.25">
      <c r="A5168" t="s">
        <v>5200</v>
      </c>
      <c r="B5168">
        <v>1</v>
      </c>
      <c r="C5168">
        <v>0</v>
      </c>
      <c r="D5168">
        <v>0</v>
      </c>
      <c r="E5168">
        <v>0</v>
      </c>
      <c r="F5168">
        <v>61</v>
      </c>
      <c r="G5168">
        <v>1</v>
      </c>
      <c r="H5168" t="s">
        <v>22</v>
      </c>
      <c r="I5168" t="s">
        <v>35</v>
      </c>
      <c r="J5168" t="s">
        <v>22</v>
      </c>
      <c r="K5168" t="s">
        <v>23</v>
      </c>
      <c r="L5168" t="s">
        <v>22</v>
      </c>
      <c r="M5168" t="s">
        <v>23</v>
      </c>
      <c r="N5168" t="s">
        <v>22</v>
      </c>
      <c r="O5168" t="s">
        <v>22</v>
      </c>
      <c r="P5168" t="s">
        <v>29</v>
      </c>
      <c r="Q5168">
        <v>0</v>
      </c>
      <c r="R5168" t="s">
        <v>27</v>
      </c>
      <c r="S5168">
        <v>104</v>
      </c>
      <c r="T5168">
        <v>6363.45</v>
      </c>
      <c r="U5168">
        <v>0</v>
      </c>
    </row>
    <row r="5169" spans="1:21" x14ac:dyDescent="0.25">
      <c r="A5169" t="s">
        <v>5201</v>
      </c>
      <c r="B5169">
        <v>0</v>
      </c>
      <c r="C5169">
        <v>0</v>
      </c>
      <c r="D5169">
        <v>1</v>
      </c>
      <c r="E5169">
        <v>0</v>
      </c>
      <c r="F5169">
        <v>57</v>
      </c>
      <c r="G5169">
        <v>1</v>
      </c>
      <c r="H5169" t="s">
        <v>23</v>
      </c>
      <c r="I5169" t="s">
        <v>25</v>
      </c>
      <c r="J5169" t="s">
        <v>22</v>
      </c>
      <c r="K5169" t="s">
        <v>22</v>
      </c>
      <c r="L5169" t="s">
        <v>23</v>
      </c>
      <c r="M5169" t="s">
        <v>22</v>
      </c>
      <c r="N5169" t="s">
        <v>22</v>
      </c>
      <c r="O5169" t="s">
        <v>23</v>
      </c>
      <c r="P5169" t="s">
        <v>45</v>
      </c>
      <c r="Q5169">
        <v>1</v>
      </c>
      <c r="R5169" t="s">
        <v>38</v>
      </c>
      <c r="S5169">
        <v>70.349999999999994</v>
      </c>
      <c r="T5169">
        <v>4124.6499999999996</v>
      </c>
      <c r="U5169">
        <v>0</v>
      </c>
    </row>
    <row r="5170" spans="1:21" x14ac:dyDescent="0.25">
      <c r="A5170" t="s">
        <v>5202</v>
      </c>
      <c r="B5170">
        <v>1</v>
      </c>
      <c r="C5170">
        <v>0</v>
      </c>
      <c r="D5170">
        <v>0</v>
      </c>
      <c r="E5170">
        <v>0</v>
      </c>
      <c r="F5170">
        <v>9</v>
      </c>
      <c r="G5170">
        <v>1</v>
      </c>
      <c r="H5170" t="s">
        <v>23</v>
      </c>
      <c r="I5170" t="s">
        <v>35</v>
      </c>
      <c r="J5170" t="s">
        <v>23</v>
      </c>
      <c r="K5170" t="s">
        <v>23</v>
      </c>
      <c r="L5170" t="s">
        <v>23</v>
      </c>
      <c r="M5170" t="s">
        <v>23</v>
      </c>
      <c r="N5170" t="s">
        <v>23</v>
      </c>
      <c r="O5170" t="s">
        <v>22</v>
      </c>
      <c r="P5170" t="s">
        <v>26</v>
      </c>
      <c r="Q5170">
        <v>1</v>
      </c>
      <c r="R5170" t="s">
        <v>27</v>
      </c>
      <c r="S5170">
        <v>80.8</v>
      </c>
      <c r="T5170">
        <v>713.1</v>
      </c>
      <c r="U5170">
        <v>1</v>
      </c>
    </row>
    <row r="5171" spans="1:21" x14ac:dyDescent="0.25">
      <c r="A5171" t="s">
        <v>5203</v>
      </c>
      <c r="B5171">
        <v>1</v>
      </c>
      <c r="C5171">
        <v>0</v>
      </c>
      <c r="D5171">
        <v>0</v>
      </c>
      <c r="E5171">
        <v>1</v>
      </c>
      <c r="F5171">
        <v>15</v>
      </c>
      <c r="G5171">
        <v>1</v>
      </c>
      <c r="H5171" t="s">
        <v>23</v>
      </c>
      <c r="I5171" t="s">
        <v>25</v>
      </c>
      <c r="J5171" t="s">
        <v>22</v>
      </c>
      <c r="K5171" t="s">
        <v>23</v>
      </c>
      <c r="L5171" t="s">
        <v>22</v>
      </c>
      <c r="M5171" t="s">
        <v>23</v>
      </c>
      <c r="N5171" t="s">
        <v>23</v>
      </c>
      <c r="O5171" t="s">
        <v>22</v>
      </c>
      <c r="P5171" t="s">
        <v>29</v>
      </c>
      <c r="Q5171">
        <v>0</v>
      </c>
      <c r="R5171" t="s">
        <v>30</v>
      </c>
      <c r="S5171">
        <v>64.849999999999994</v>
      </c>
      <c r="T5171">
        <v>950.75</v>
      </c>
      <c r="U5171">
        <v>0</v>
      </c>
    </row>
    <row r="5172" spans="1:21" x14ac:dyDescent="0.25">
      <c r="A5172" t="s">
        <v>5204</v>
      </c>
      <c r="B5172">
        <v>0</v>
      </c>
      <c r="C5172">
        <v>0</v>
      </c>
      <c r="D5172">
        <v>0</v>
      </c>
      <c r="E5172">
        <v>0</v>
      </c>
      <c r="F5172">
        <v>1</v>
      </c>
      <c r="G5172">
        <v>1</v>
      </c>
      <c r="H5172" t="s">
        <v>23</v>
      </c>
      <c r="I5172" t="s">
        <v>23</v>
      </c>
      <c r="J5172" t="s">
        <v>44</v>
      </c>
      <c r="K5172" t="s">
        <v>44</v>
      </c>
      <c r="L5172" t="s">
        <v>44</v>
      </c>
      <c r="M5172" t="s">
        <v>44</v>
      </c>
      <c r="N5172" t="s">
        <v>44</v>
      </c>
      <c r="O5172" t="s">
        <v>44</v>
      </c>
      <c r="P5172" t="s">
        <v>26</v>
      </c>
      <c r="Q5172">
        <v>0</v>
      </c>
      <c r="R5172" t="s">
        <v>30</v>
      </c>
      <c r="S5172">
        <v>19.649999999999999</v>
      </c>
      <c r="T5172">
        <v>19.649999999999999</v>
      </c>
      <c r="U5172">
        <v>0</v>
      </c>
    </row>
    <row r="5173" spans="1:21" x14ac:dyDescent="0.25">
      <c r="A5173" t="s">
        <v>5205</v>
      </c>
      <c r="B5173">
        <v>0</v>
      </c>
      <c r="C5173">
        <v>0</v>
      </c>
      <c r="D5173">
        <v>1</v>
      </c>
      <c r="E5173">
        <v>0</v>
      </c>
      <c r="F5173">
        <v>12</v>
      </c>
      <c r="G5173">
        <v>1</v>
      </c>
      <c r="H5173" t="s">
        <v>23</v>
      </c>
      <c r="I5173" t="s">
        <v>25</v>
      </c>
      <c r="J5173" t="s">
        <v>23</v>
      </c>
      <c r="K5173" t="s">
        <v>23</v>
      </c>
      <c r="L5173" t="s">
        <v>23</v>
      </c>
      <c r="M5173" t="s">
        <v>23</v>
      </c>
      <c r="N5173" t="s">
        <v>23</v>
      </c>
      <c r="O5173" t="s">
        <v>23</v>
      </c>
      <c r="P5173" t="s">
        <v>26</v>
      </c>
      <c r="Q5173">
        <v>0</v>
      </c>
      <c r="R5173" t="s">
        <v>33</v>
      </c>
      <c r="S5173">
        <v>45.9</v>
      </c>
      <c r="T5173">
        <v>505.95</v>
      </c>
      <c r="U5173">
        <v>0</v>
      </c>
    </row>
    <row r="5174" spans="1:21" x14ac:dyDescent="0.25">
      <c r="A5174" t="s">
        <v>5206</v>
      </c>
      <c r="B5174">
        <v>1</v>
      </c>
      <c r="C5174">
        <v>0</v>
      </c>
      <c r="D5174">
        <v>0</v>
      </c>
      <c r="E5174">
        <v>0</v>
      </c>
      <c r="F5174">
        <v>54</v>
      </c>
      <c r="G5174">
        <v>1</v>
      </c>
      <c r="H5174" t="s">
        <v>23</v>
      </c>
      <c r="I5174" t="s">
        <v>23</v>
      </c>
      <c r="J5174" t="s">
        <v>44</v>
      </c>
      <c r="K5174" t="s">
        <v>44</v>
      </c>
      <c r="L5174" t="s">
        <v>44</v>
      </c>
      <c r="M5174" t="s">
        <v>44</v>
      </c>
      <c r="N5174" t="s">
        <v>44</v>
      </c>
      <c r="O5174" t="s">
        <v>44</v>
      </c>
      <c r="P5174" t="s">
        <v>45</v>
      </c>
      <c r="Q5174">
        <v>0</v>
      </c>
      <c r="R5174" t="s">
        <v>30</v>
      </c>
      <c r="S5174">
        <v>20</v>
      </c>
      <c r="T5174">
        <v>1149.6500000000001</v>
      </c>
      <c r="U5174">
        <v>0</v>
      </c>
    </row>
    <row r="5175" spans="1:21" x14ac:dyDescent="0.25">
      <c r="A5175" t="s">
        <v>5207</v>
      </c>
      <c r="B5175">
        <v>1</v>
      </c>
      <c r="C5175">
        <v>0</v>
      </c>
      <c r="D5175">
        <v>1</v>
      </c>
      <c r="E5175">
        <v>1</v>
      </c>
      <c r="F5175">
        <v>4</v>
      </c>
      <c r="G5175">
        <v>1</v>
      </c>
      <c r="H5175" t="s">
        <v>23</v>
      </c>
      <c r="I5175" t="s">
        <v>25</v>
      </c>
      <c r="J5175" t="s">
        <v>23</v>
      </c>
      <c r="K5175" t="s">
        <v>23</v>
      </c>
      <c r="L5175" t="s">
        <v>23</v>
      </c>
      <c r="M5175" t="s">
        <v>23</v>
      </c>
      <c r="N5175" t="s">
        <v>23</v>
      </c>
      <c r="O5175" t="s">
        <v>23</v>
      </c>
      <c r="P5175" t="s">
        <v>26</v>
      </c>
      <c r="Q5175">
        <v>0</v>
      </c>
      <c r="R5175" t="s">
        <v>27</v>
      </c>
      <c r="S5175">
        <v>44.8</v>
      </c>
      <c r="T5175">
        <v>169.65</v>
      </c>
      <c r="U5175">
        <v>0</v>
      </c>
    </row>
    <row r="5176" spans="1:21" x14ac:dyDescent="0.25">
      <c r="A5176" t="s">
        <v>5208</v>
      </c>
      <c r="B5176">
        <v>0</v>
      </c>
      <c r="C5176">
        <v>0</v>
      </c>
      <c r="D5176">
        <v>0</v>
      </c>
      <c r="E5176">
        <v>0</v>
      </c>
      <c r="F5176">
        <v>7</v>
      </c>
      <c r="G5176">
        <v>1</v>
      </c>
      <c r="H5176" t="s">
        <v>23</v>
      </c>
      <c r="I5176" t="s">
        <v>35</v>
      </c>
      <c r="J5176" t="s">
        <v>23</v>
      </c>
      <c r="K5176" t="s">
        <v>23</v>
      </c>
      <c r="L5176" t="s">
        <v>23</v>
      </c>
      <c r="M5176" t="s">
        <v>23</v>
      </c>
      <c r="N5176" t="s">
        <v>22</v>
      </c>
      <c r="O5176" t="s">
        <v>23</v>
      </c>
      <c r="P5176" t="s">
        <v>26</v>
      </c>
      <c r="Q5176">
        <v>1</v>
      </c>
      <c r="R5176" t="s">
        <v>30</v>
      </c>
      <c r="S5176">
        <v>80.3</v>
      </c>
      <c r="T5176">
        <v>526.70000000000005</v>
      </c>
      <c r="U5176">
        <v>1</v>
      </c>
    </row>
    <row r="5177" spans="1:21" x14ac:dyDescent="0.25">
      <c r="A5177" t="s">
        <v>5209</v>
      </c>
      <c r="B5177">
        <v>0</v>
      </c>
      <c r="C5177">
        <v>0</v>
      </c>
      <c r="D5177">
        <v>1</v>
      </c>
      <c r="E5177">
        <v>0</v>
      </c>
      <c r="F5177">
        <v>20</v>
      </c>
      <c r="G5177">
        <v>1</v>
      </c>
      <c r="H5177" t="s">
        <v>23</v>
      </c>
      <c r="I5177" t="s">
        <v>23</v>
      </c>
      <c r="J5177" t="s">
        <v>44</v>
      </c>
      <c r="K5177" t="s">
        <v>44</v>
      </c>
      <c r="L5177" t="s">
        <v>44</v>
      </c>
      <c r="M5177" t="s">
        <v>44</v>
      </c>
      <c r="N5177" t="s">
        <v>44</v>
      </c>
      <c r="O5177" t="s">
        <v>44</v>
      </c>
      <c r="P5177" t="s">
        <v>29</v>
      </c>
      <c r="Q5177">
        <v>0</v>
      </c>
      <c r="R5177" t="s">
        <v>30</v>
      </c>
      <c r="S5177">
        <v>20.350000000000001</v>
      </c>
      <c r="T5177">
        <v>393.15</v>
      </c>
      <c r="U5177">
        <v>0</v>
      </c>
    </row>
    <row r="5178" spans="1:21" x14ac:dyDescent="0.25">
      <c r="A5178" t="s">
        <v>5210</v>
      </c>
      <c r="B5178">
        <v>0</v>
      </c>
      <c r="C5178">
        <v>0</v>
      </c>
      <c r="D5178">
        <v>0</v>
      </c>
      <c r="E5178">
        <v>1</v>
      </c>
      <c r="F5178">
        <v>26</v>
      </c>
      <c r="G5178">
        <v>0</v>
      </c>
      <c r="H5178" t="s">
        <v>24</v>
      </c>
      <c r="I5178" t="s">
        <v>25</v>
      </c>
      <c r="J5178" t="s">
        <v>22</v>
      </c>
      <c r="K5178" t="s">
        <v>23</v>
      </c>
      <c r="L5178" t="s">
        <v>23</v>
      </c>
      <c r="M5178" t="s">
        <v>22</v>
      </c>
      <c r="N5178" t="s">
        <v>23</v>
      </c>
      <c r="O5178" t="s">
        <v>22</v>
      </c>
      <c r="P5178" t="s">
        <v>26</v>
      </c>
      <c r="Q5178">
        <v>0</v>
      </c>
      <c r="R5178" t="s">
        <v>30</v>
      </c>
      <c r="S5178">
        <v>45.8</v>
      </c>
      <c r="T5178">
        <v>1147</v>
      </c>
      <c r="U5178">
        <v>0</v>
      </c>
    </row>
    <row r="5179" spans="1:21" x14ac:dyDescent="0.25">
      <c r="A5179" t="s">
        <v>5211</v>
      </c>
      <c r="B5179">
        <v>1</v>
      </c>
      <c r="C5179">
        <v>1</v>
      </c>
      <c r="D5179">
        <v>1</v>
      </c>
      <c r="E5179">
        <v>0</v>
      </c>
      <c r="F5179">
        <v>36</v>
      </c>
      <c r="G5179">
        <v>1</v>
      </c>
      <c r="H5179" t="s">
        <v>22</v>
      </c>
      <c r="I5179" t="s">
        <v>35</v>
      </c>
      <c r="J5179" t="s">
        <v>23</v>
      </c>
      <c r="K5179" t="s">
        <v>23</v>
      </c>
      <c r="L5179" t="s">
        <v>23</v>
      </c>
      <c r="M5179" t="s">
        <v>23</v>
      </c>
      <c r="N5179" t="s">
        <v>23</v>
      </c>
      <c r="O5179" t="s">
        <v>22</v>
      </c>
      <c r="P5179" t="s">
        <v>26</v>
      </c>
      <c r="Q5179">
        <v>1</v>
      </c>
      <c r="R5179" t="s">
        <v>27</v>
      </c>
      <c r="S5179">
        <v>84.1</v>
      </c>
      <c r="T5179">
        <v>3021.6</v>
      </c>
      <c r="U5179">
        <v>1</v>
      </c>
    </row>
    <row r="5180" spans="1:21" x14ac:dyDescent="0.25">
      <c r="A5180" t="s">
        <v>5212</v>
      </c>
      <c r="B5180">
        <v>0</v>
      </c>
      <c r="C5180">
        <v>0</v>
      </c>
      <c r="D5180">
        <v>1</v>
      </c>
      <c r="E5180">
        <v>0</v>
      </c>
      <c r="F5180">
        <v>53</v>
      </c>
      <c r="G5180">
        <v>1</v>
      </c>
      <c r="H5180" t="s">
        <v>22</v>
      </c>
      <c r="I5180" t="s">
        <v>35</v>
      </c>
      <c r="J5180" t="s">
        <v>23</v>
      </c>
      <c r="K5180" t="s">
        <v>22</v>
      </c>
      <c r="L5180" t="s">
        <v>22</v>
      </c>
      <c r="M5180" t="s">
        <v>22</v>
      </c>
      <c r="N5180" t="s">
        <v>22</v>
      </c>
      <c r="O5180" t="s">
        <v>22</v>
      </c>
      <c r="P5180" t="s">
        <v>29</v>
      </c>
      <c r="Q5180">
        <v>1</v>
      </c>
      <c r="R5180" t="s">
        <v>33</v>
      </c>
      <c r="S5180">
        <v>108.95</v>
      </c>
      <c r="T5180">
        <v>5718.2</v>
      </c>
      <c r="U5180">
        <v>0</v>
      </c>
    </row>
    <row r="5181" spans="1:21" x14ac:dyDescent="0.25">
      <c r="A5181" t="s">
        <v>5213</v>
      </c>
      <c r="B5181">
        <v>1</v>
      </c>
      <c r="C5181">
        <v>0</v>
      </c>
      <c r="D5181">
        <v>0</v>
      </c>
      <c r="E5181">
        <v>0</v>
      </c>
      <c r="F5181">
        <v>3</v>
      </c>
      <c r="G5181">
        <v>1</v>
      </c>
      <c r="H5181" t="s">
        <v>23</v>
      </c>
      <c r="I5181" t="s">
        <v>25</v>
      </c>
      <c r="J5181" t="s">
        <v>23</v>
      </c>
      <c r="K5181" t="s">
        <v>23</v>
      </c>
      <c r="L5181" t="s">
        <v>23</v>
      </c>
      <c r="M5181" t="s">
        <v>22</v>
      </c>
      <c r="N5181" t="s">
        <v>22</v>
      </c>
      <c r="O5181" t="s">
        <v>22</v>
      </c>
      <c r="P5181" t="s">
        <v>26</v>
      </c>
      <c r="Q5181">
        <v>1</v>
      </c>
      <c r="R5181" t="s">
        <v>27</v>
      </c>
      <c r="S5181">
        <v>69.349999999999994</v>
      </c>
      <c r="T5181">
        <v>191.35</v>
      </c>
      <c r="U5181">
        <v>1</v>
      </c>
    </row>
    <row r="5182" spans="1:21" x14ac:dyDescent="0.25">
      <c r="A5182" t="s">
        <v>5214</v>
      </c>
      <c r="B5182">
        <v>0</v>
      </c>
      <c r="C5182">
        <v>0</v>
      </c>
      <c r="D5182">
        <v>0</v>
      </c>
      <c r="E5182">
        <v>0</v>
      </c>
      <c r="F5182">
        <v>68</v>
      </c>
      <c r="G5182">
        <v>0</v>
      </c>
      <c r="H5182" t="s">
        <v>24</v>
      </c>
      <c r="I5182" t="s">
        <v>25</v>
      </c>
      <c r="J5182" t="s">
        <v>22</v>
      </c>
      <c r="K5182" t="s">
        <v>22</v>
      </c>
      <c r="L5182" t="s">
        <v>22</v>
      </c>
      <c r="M5182" t="s">
        <v>22</v>
      </c>
      <c r="N5182" t="s">
        <v>22</v>
      </c>
      <c r="O5182" t="s">
        <v>22</v>
      </c>
      <c r="P5182" t="s">
        <v>45</v>
      </c>
      <c r="Q5182">
        <v>0</v>
      </c>
      <c r="R5182" t="s">
        <v>38</v>
      </c>
      <c r="S5182">
        <v>64.349999999999994</v>
      </c>
      <c r="T5182">
        <v>4539.6000000000004</v>
      </c>
      <c r="U5182">
        <v>0</v>
      </c>
    </row>
    <row r="5183" spans="1:21" x14ac:dyDescent="0.25">
      <c r="A5183" t="s">
        <v>5215</v>
      </c>
      <c r="B5183">
        <v>1</v>
      </c>
      <c r="C5183">
        <v>0</v>
      </c>
      <c r="D5183">
        <v>1</v>
      </c>
      <c r="E5183">
        <v>1</v>
      </c>
      <c r="F5183">
        <v>72</v>
      </c>
      <c r="G5183">
        <v>1</v>
      </c>
      <c r="H5183" t="s">
        <v>22</v>
      </c>
      <c r="I5183" t="s">
        <v>25</v>
      </c>
      <c r="J5183" t="s">
        <v>22</v>
      </c>
      <c r="K5183" t="s">
        <v>22</v>
      </c>
      <c r="L5183" t="s">
        <v>22</v>
      </c>
      <c r="M5183" t="s">
        <v>22</v>
      </c>
      <c r="N5183" t="s">
        <v>22</v>
      </c>
      <c r="O5183" t="s">
        <v>22</v>
      </c>
      <c r="P5183" t="s">
        <v>45</v>
      </c>
      <c r="Q5183">
        <v>1</v>
      </c>
      <c r="R5183" t="s">
        <v>38</v>
      </c>
      <c r="S5183">
        <v>90.8</v>
      </c>
      <c r="T5183">
        <v>6397.6</v>
      </c>
      <c r="U5183">
        <v>0</v>
      </c>
    </row>
    <row r="5184" spans="1:21" x14ac:dyDescent="0.25">
      <c r="A5184" t="s">
        <v>5216</v>
      </c>
      <c r="B5184">
        <v>1</v>
      </c>
      <c r="C5184">
        <v>0</v>
      </c>
      <c r="D5184">
        <v>0</v>
      </c>
      <c r="E5184">
        <v>0</v>
      </c>
      <c r="F5184">
        <v>12</v>
      </c>
      <c r="G5184">
        <v>1</v>
      </c>
      <c r="H5184" t="s">
        <v>22</v>
      </c>
      <c r="I5184" t="s">
        <v>23</v>
      </c>
      <c r="J5184" t="s">
        <v>44</v>
      </c>
      <c r="K5184" t="s">
        <v>44</v>
      </c>
      <c r="L5184" t="s">
        <v>44</v>
      </c>
      <c r="M5184" t="s">
        <v>44</v>
      </c>
      <c r="N5184" t="s">
        <v>44</v>
      </c>
      <c r="O5184" t="s">
        <v>44</v>
      </c>
      <c r="P5184" t="s">
        <v>29</v>
      </c>
      <c r="Q5184">
        <v>0</v>
      </c>
      <c r="R5184" t="s">
        <v>38</v>
      </c>
      <c r="S5184">
        <v>24.95</v>
      </c>
      <c r="T5184">
        <v>280.39999999999998</v>
      </c>
      <c r="U5184">
        <v>0</v>
      </c>
    </row>
    <row r="5185" spans="1:21" x14ac:dyDescent="0.25">
      <c r="A5185" t="s">
        <v>5217</v>
      </c>
      <c r="B5185">
        <v>0</v>
      </c>
      <c r="C5185">
        <v>1</v>
      </c>
      <c r="D5185">
        <v>1</v>
      </c>
      <c r="E5185">
        <v>1</v>
      </c>
      <c r="F5185">
        <v>34</v>
      </c>
      <c r="G5185">
        <v>1</v>
      </c>
      <c r="H5185" t="s">
        <v>22</v>
      </c>
      <c r="I5185" t="s">
        <v>35</v>
      </c>
      <c r="J5185" t="s">
        <v>23</v>
      </c>
      <c r="K5185" t="s">
        <v>22</v>
      </c>
      <c r="L5185" t="s">
        <v>23</v>
      </c>
      <c r="M5185" t="s">
        <v>23</v>
      </c>
      <c r="N5185" t="s">
        <v>23</v>
      </c>
      <c r="O5185" t="s">
        <v>23</v>
      </c>
      <c r="P5185" t="s">
        <v>26</v>
      </c>
      <c r="Q5185">
        <v>1</v>
      </c>
      <c r="R5185" t="s">
        <v>30</v>
      </c>
      <c r="S5185">
        <v>79.599999999999994</v>
      </c>
      <c r="T5185">
        <v>2718.3</v>
      </c>
      <c r="U5185">
        <v>1</v>
      </c>
    </row>
    <row r="5186" spans="1:21" x14ac:dyDescent="0.25">
      <c r="A5186" t="s">
        <v>5218</v>
      </c>
      <c r="B5186">
        <v>0</v>
      </c>
      <c r="C5186">
        <v>0</v>
      </c>
      <c r="D5186">
        <v>1</v>
      </c>
      <c r="E5186">
        <v>0</v>
      </c>
      <c r="F5186">
        <v>68</v>
      </c>
      <c r="G5186">
        <v>1</v>
      </c>
      <c r="H5186" t="s">
        <v>22</v>
      </c>
      <c r="I5186" t="s">
        <v>35</v>
      </c>
      <c r="J5186" t="s">
        <v>22</v>
      </c>
      <c r="K5186" t="s">
        <v>22</v>
      </c>
      <c r="L5186" t="s">
        <v>23</v>
      </c>
      <c r="M5186" t="s">
        <v>23</v>
      </c>
      <c r="N5186" t="s">
        <v>23</v>
      </c>
      <c r="O5186" t="s">
        <v>23</v>
      </c>
      <c r="P5186" t="s">
        <v>45</v>
      </c>
      <c r="Q5186">
        <v>1</v>
      </c>
      <c r="R5186" t="s">
        <v>33</v>
      </c>
      <c r="S5186">
        <v>84.7</v>
      </c>
      <c r="T5186">
        <v>5711.05</v>
      </c>
      <c r="U5186">
        <v>0</v>
      </c>
    </row>
    <row r="5187" spans="1:21" x14ac:dyDescent="0.25">
      <c r="A5187" t="s">
        <v>5219</v>
      </c>
      <c r="B5187">
        <v>0</v>
      </c>
      <c r="C5187">
        <v>0</v>
      </c>
      <c r="D5187">
        <v>0</v>
      </c>
      <c r="E5187">
        <v>1</v>
      </c>
      <c r="F5187">
        <v>50</v>
      </c>
      <c r="G5187">
        <v>1</v>
      </c>
      <c r="H5187" t="s">
        <v>23</v>
      </c>
      <c r="I5187" t="s">
        <v>25</v>
      </c>
      <c r="J5187" t="s">
        <v>22</v>
      </c>
      <c r="K5187" t="s">
        <v>23</v>
      </c>
      <c r="L5187" t="s">
        <v>22</v>
      </c>
      <c r="M5187" t="s">
        <v>22</v>
      </c>
      <c r="N5187" t="s">
        <v>22</v>
      </c>
      <c r="O5187" t="s">
        <v>23</v>
      </c>
      <c r="P5187" t="s">
        <v>29</v>
      </c>
      <c r="Q5187">
        <v>1</v>
      </c>
      <c r="R5187" t="s">
        <v>38</v>
      </c>
      <c r="S5187">
        <v>70.8</v>
      </c>
      <c r="T5187">
        <v>3478.15</v>
      </c>
      <c r="U5187">
        <v>0</v>
      </c>
    </row>
    <row r="5188" spans="1:21" x14ac:dyDescent="0.25">
      <c r="A5188" t="s">
        <v>5220</v>
      </c>
      <c r="B5188">
        <v>0</v>
      </c>
      <c r="C5188">
        <v>1</v>
      </c>
      <c r="D5188">
        <v>0</v>
      </c>
      <c r="E5188">
        <v>0</v>
      </c>
      <c r="F5188">
        <v>1</v>
      </c>
      <c r="G5188">
        <v>0</v>
      </c>
      <c r="H5188" t="s">
        <v>24</v>
      </c>
      <c r="I5188" t="s">
        <v>25</v>
      </c>
      <c r="J5188" t="s">
        <v>23</v>
      </c>
      <c r="K5188" t="s">
        <v>23</v>
      </c>
      <c r="L5188" t="s">
        <v>23</v>
      </c>
      <c r="M5188" t="s">
        <v>23</v>
      </c>
      <c r="N5188" t="s">
        <v>22</v>
      </c>
      <c r="O5188" t="s">
        <v>23</v>
      </c>
      <c r="P5188" t="s">
        <v>26</v>
      </c>
      <c r="Q5188">
        <v>1</v>
      </c>
      <c r="R5188" t="s">
        <v>27</v>
      </c>
      <c r="S5188">
        <v>36.450000000000003</v>
      </c>
      <c r="T5188">
        <v>36.450000000000003</v>
      </c>
      <c r="U5188">
        <v>1</v>
      </c>
    </row>
    <row r="5189" spans="1:21" x14ac:dyDescent="0.25">
      <c r="A5189" t="s">
        <v>5221</v>
      </c>
      <c r="B5189">
        <v>0</v>
      </c>
      <c r="C5189">
        <v>1</v>
      </c>
      <c r="D5189">
        <v>0</v>
      </c>
      <c r="E5189">
        <v>0</v>
      </c>
      <c r="F5189">
        <v>41</v>
      </c>
      <c r="G5189">
        <v>1</v>
      </c>
      <c r="H5189" t="s">
        <v>22</v>
      </c>
      <c r="I5189" t="s">
        <v>35</v>
      </c>
      <c r="J5189" t="s">
        <v>23</v>
      </c>
      <c r="K5189" t="s">
        <v>22</v>
      </c>
      <c r="L5189" t="s">
        <v>22</v>
      </c>
      <c r="M5189" t="s">
        <v>23</v>
      </c>
      <c r="N5189" t="s">
        <v>22</v>
      </c>
      <c r="O5189" t="s">
        <v>22</v>
      </c>
      <c r="P5189" t="s">
        <v>26</v>
      </c>
      <c r="Q5189">
        <v>1</v>
      </c>
      <c r="R5189" t="s">
        <v>27</v>
      </c>
      <c r="S5189">
        <v>104.4</v>
      </c>
      <c r="T5189">
        <v>4133.95</v>
      </c>
      <c r="U5189">
        <v>0</v>
      </c>
    </row>
    <row r="5190" spans="1:21" x14ac:dyDescent="0.25">
      <c r="A5190" t="s">
        <v>5222</v>
      </c>
      <c r="B5190">
        <v>1</v>
      </c>
      <c r="C5190">
        <v>1</v>
      </c>
      <c r="D5190">
        <v>1</v>
      </c>
      <c r="E5190">
        <v>0</v>
      </c>
      <c r="F5190">
        <v>30</v>
      </c>
      <c r="G5190">
        <v>1</v>
      </c>
      <c r="H5190" t="s">
        <v>22</v>
      </c>
      <c r="I5190" t="s">
        <v>35</v>
      </c>
      <c r="J5190" t="s">
        <v>23</v>
      </c>
      <c r="K5190" t="s">
        <v>23</v>
      </c>
      <c r="L5190" t="s">
        <v>23</v>
      </c>
      <c r="M5190" t="s">
        <v>22</v>
      </c>
      <c r="N5190" t="s">
        <v>22</v>
      </c>
      <c r="O5190" t="s">
        <v>22</v>
      </c>
      <c r="P5190" t="s">
        <v>26</v>
      </c>
      <c r="Q5190">
        <v>1</v>
      </c>
      <c r="R5190" t="s">
        <v>27</v>
      </c>
      <c r="S5190">
        <v>101.5</v>
      </c>
      <c r="T5190">
        <v>2917.65</v>
      </c>
      <c r="U5190">
        <v>0</v>
      </c>
    </row>
    <row r="5191" spans="1:21" x14ac:dyDescent="0.25">
      <c r="A5191" t="s">
        <v>5223</v>
      </c>
      <c r="B5191">
        <v>1</v>
      </c>
      <c r="C5191">
        <v>0</v>
      </c>
      <c r="D5191">
        <v>0</v>
      </c>
      <c r="E5191">
        <v>0</v>
      </c>
      <c r="F5191">
        <v>1</v>
      </c>
      <c r="G5191">
        <v>1</v>
      </c>
      <c r="H5191" t="s">
        <v>22</v>
      </c>
      <c r="I5191" t="s">
        <v>25</v>
      </c>
      <c r="J5191" t="s">
        <v>23</v>
      </c>
      <c r="K5191" t="s">
        <v>22</v>
      </c>
      <c r="L5191" t="s">
        <v>23</v>
      </c>
      <c r="M5191" t="s">
        <v>23</v>
      </c>
      <c r="N5191" t="s">
        <v>23</v>
      </c>
      <c r="O5191" t="s">
        <v>23</v>
      </c>
      <c r="P5191" t="s">
        <v>26</v>
      </c>
      <c r="Q5191">
        <v>0</v>
      </c>
      <c r="R5191" t="s">
        <v>27</v>
      </c>
      <c r="S5191">
        <v>54.3</v>
      </c>
      <c r="T5191">
        <v>54.3</v>
      </c>
      <c r="U5191">
        <v>0</v>
      </c>
    </row>
    <row r="5192" spans="1:21" x14ac:dyDescent="0.25">
      <c r="A5192" t="s">
        <v>5224</v>
      </c>
      <c r="B5192">
        <v>1</v>
      </c>
      <c r="C5192">
        <v>1</v>
      </c>
      <c r="D5192">
        <v>1</v>
      </c>
      <c r="E5192">
        <v>1</v>
      </c>
      <c r="F5192">
        <v>29</v>
      </c>
      <c r="G5192">
        <v>1</v>
      </c>
      <c r="H5192" t="s">
        <v>22</v>
      </c>
      <c r="I5192" t="s">
        <v>35</v>
      </c>
      <c r="J5192" t="s">
        <v>23</v>
      </c>
      <c r="K5192" t="s">
        <v>23</v>
      </c>
      <c r="L5192" t="s">
        <v>22</v>
      </c>
      <c r="M5192" t="s">
        <v>23</v>
      </c>
      <c r="N5192" t="s">
        <v>22</v>
      </c>
      <c r="O5192" t="s">
        <v>22</v>
      </c>
      <c r="P5192" t="s">
        <v>26</v>
      </c>
      <c r="Q5192">
        <v>1</v>
      </c>
      <c r="R5192" t="s">
        <v>27</v>
      </c>
      <c r="S5192">
        <v>103.95</v>
      </c>
      <c r="T5192">
        <v>2964.8</v>
      </c>
      <c r="U5192">
        <v>0</v>
      </c>
    </row>
    <row r="5193" spans="1:21" x14ac:dyDescent="0.25">
      <c r="A5193" t="s">
        <v>5225</v>
      </c>
      <c r="B5193">
        <v>0</v>
      </c>
      <c r="C5193">
        <v>0</v>
      </c>
      <c r="D5193">
        <v>1</v>
      </c>
      <c r="E5193">
        <v>1</v>
      </c>
      <c r="F5193">
        <v>23</v>
      </c>
      <c r="G5193">
        <v>1</v>
      </c>
      <c r="H5193" t="s">
        <v>22</v>
      </c>
      <c r="I5193" t="s">
        <v>25</v>
      </c>
      <c r="J5193" t="s">
        <v>22</v>
      </c>
      <c r="K5193" t="s">
        <v>22</v>
      </c>
      <c r="L5193" t="s">
        <v>22</v>
      </c>
      <c r="M5193" t="s">
        <v>22</v>
      </c>
      <c r="N5193" t="s">
        <v>22</v>
      </c>
      <c r="O5193" t="s">
        <v>22</v>
      </c>
      <c r="P5193" t="s">
        <v>45</v>
      </c>
      <c r="Q5193">
        <v>1</v>
      </c>
      <c r="R5193" t="s">
        <v>38</v>
      </c>
      <c r="S5193">
        <v>91.1</v>
      </c>
      <c r="T5193">
        <v>2198.3000000000002</v>
      </c>
      <c r="U5193">
        <v>0</v>
      </c>
    </row>
    <row r="5194" spans="1:21" x14ac:dyDescent="0.25">
      <c r="A5194" t="s">
        <v>5226</v>
      </c>
      <c r="B5194">
        <v>1</v>
      </c>
      <c r="C5194">
        <v>0</v>
      </c>
      <c r="D5194">
        <v>0</v>
      </c>
      <c r="E5194">
        <v>1</v>
      </c>
      <c r="F5194">
        <v>60</v>
      </c>
      <c r="G5194">
        <v>1</v>
      </c>
      <c r="H5194" t="s">
        <v>23</v>
      </c>
      <c r="I5194" t="s">
        <v>23</v>
      </c>
      <c r="J5194" t="s">
        <v>44</v>
      </c>
      <c r="K5194" t="s">
        <v>44</v>
      </c>
      <c r="L5194" t="s">
        <v>44</v>
      </c>
      <c r="M5194" t="s">
        <v>44</v>
      </c>
      <c r="N5194" t="s">
        <v>44</v>
      </c>
      <c r="O5194" t="s">
        <v>44</v>
      </c>
      <c r="P5194" t="s">
        <v>45</v>
      </c>
      <c r="Q5194">
        <v>0</v>
      </c>
      <c r="R5194" t="s">
        <v>30</v>
      </c>
      <c r="S5194">
        <v>19.95</v>
      </c>
      <c r="T5194">
        <v>1189.9000000000001</v>
      </c>
      <c r="U5194">
        <v>0</v>
      </c>
    </row>
    <row r="5195" spans="1:21" x14ac:dyDescent="0.25">
      <c r="A5195" t="s">
        <v>5227</v>
      </c>
      <c r="B5195">
        <v>0</v>
      </c>
      <c r="C5195">
        <v>0</v>
      </c>
      <c r="D5195">
        <v>1</v>
      </c>
      <c r="E5195">
        <v>0</v>
      </c>
      <c r="F5195">
        <v>72</v>
      </c>
      <c r="G5195">
        <v>1</v>
      </c>
      <c r="H5195" t="s">
        <v>22</v>
      </c>
      <c r="I5195" t="s">
        <v>23</v>
      </c>
      <c r="J5195" t="s">
        <v>44</v>
      </c>
      <c r="K5195" t="s">
        <v>44</v>
      </c>
      <c r="L5195" t="s">
        <v>44</v>
      </c>
      <c r="M5195" t="s">
        <v>44</v>
      </c>
      <c r="N5195" t="s">
        <v>44</v>
      </c>
      <c r="O5195" t="s">
        <v>44</v>
      </c>
      <c r="P5195" t="s">
        <v>45</v>
      </c>
      <c r="Q5195">
        <v>0</v>
      </c>
      <c r="R5195" t="s">
        <v>38</v>
      </c>
      <c r="S5195">
        <v>26.45</v>
      </c>
      <c r="T5195">
        <v>1914.5</v>
      </c>
      <c r="U5195">
        <v>0</v>
      </c>
    </row>
    <row r="5196" spans="1:21" x14ac:dyDescent="0.25">
      <c r="A5196" t="s">
        <v>5228</v>
      </c>
      <c r="B5196">
        <v>1</v>
      </c>
      <c r="C5196">
        <v>0</v>
      </c>
      <c r="D5196">
        <v>0</v>
      </c>
      <c r="E5196">
        <v>1</v>
      </c>
      <c r="F5196">
        <v>22</v>
      </c>
      <c r="G5196">
        <v>1</v>
      </c>
      <c r="H5196" t="s">
        <v>23</v>
      </c>
      <c r="I5196" t="s">
        <v>35</v>
      </c>
      <c r="J5196" t="s">
        <v>23</v>
      </c>
      <c r="K5196" t="s">
        <v>22</v>
      </c>
      <c r="L5196" t="s">
        <v>22</v>
      </c>
      <c r="M5196" t="s">
        <v>23</v>
      </c>
      <c r="N5196" t="s">
        <v>22</v>
      </c>
      <c r="O5196" t="s">
        <v>23</v>
      </c>
      <c r="P5196" t="s">
        <v>26</v>
      </c>
      <c r="Q5196">
        <v>1</v>
      </c>
      <c r="R5196" t="s">
        <v>27</v>
      </c>
      <c r="S5196">
        <v>89.4</v>
      </c>
      <c r="T5196">
        <v>2001.5</v>
      </c>
      <c r="U5196">
        <v>1</v>
      </c>
    </row>
    <row r="5197" spans="1:21" x14ac:dyDescent="0.25">
      <c r="A5197" t="s">
        <v>5229</v>
      </c>
      <c r="B5197">
        <v>1</v>
      </c>
      <c r="C5197">
        <v>0</v>
      </c>
      <c r="D5197">
        <v>0</v>
      </c>
      <c r="E5197">
        <v>0</v>
      </c>
      <c r="F5197">
        <v>72</v>
      </c>
      <c r="G5197">
        <v>1</v>
      </c>
      <c r="H5197" t="s">
        <v>23</v>
      </c>
      <c r="I5197" t="s">
        <v>25</v>
      </c>
      <c r="J5197" t="s">
        <v>22</v>
      </c>
      <c r="K5197" t="s">
        <v>22</v>
      </c>
      <c r="L5197" t="s">
        <v>22</v>
      </c>
      <c r="M5197" t="s">
        <v>22</v>
      </c>
      <c r="N5197" t="s">
        <v>22</v>
      </c>
      <c r="O5197" t="s">
        <v>23</v>
      </c>
      <c r="P5197" t="s">
        <v>45</v>
      </c>
      <c r="Q5197">
        <v>1</v>
      </c>
      <c r="R5197" t="s">
        <v>33</v>
      </c>
      <c r="S5197">
        <v>75.099999999999994</v>
      </c>
      <c r="T5197">
        <v>5336.35</v>
      </c>
      <c r="U5197">
        <v>0</v>
      </c>
    </row>
    <row r="5198" spans="1:21" x14ac:dyDescent="0.25">
      <c r="A5198" t="s">
        <v>5230</v>
      </c>
      <c r="B5198">
        <v>0</v>
      </c>
      <c r="C5198">
        <v>1</v>
      </c>
      <c r="D5198">
        <v>0</v>
      </c>
      <c r="E5198">
        <v>0</v>
      </c>
      <c r="F5198">
        <v>66</v>
      </c>
      <c r="G5198">
        <v>1</v>
      </c>
      <c r="H5198" t="s">
        <v>22</v>
      </c>
      <c r="I5198" t="s">
        <v>35</v>
      </c>
      <c r="J5198" t="s">
        <v>23</v>
      </c>
      <c r="K5198" t="s">
        <v>22</v>
      </c>
      <c r="L5198" t="s">
        <v>22</v>
      </c>
      <c r="M5198" t="s">
        <v>23</v>
      </c>
      <c r="N5198" t="s">
        <v>22</v>
      </c>
      <c r="O5198" t="s">
        <v>22</v>
      </c>
      <c r="P5198" t="s">
        <v>29</v>
      </c>
      <c r="Q5198">
        <v>0</v>
      </c>
      <c r="R5198" t="s">
        <v>33</v>
      </c>
      <c r="S5198">
        <v>108.1</v>
      </c>
      <c r="T5198">
        <v>7238.6</v>
      </c>
      <c r="U5198">
        <v>0</v>
      </c>
    </row>
    <row r="5199" spans="1:21" x14ac:dyDescent="0.25">
      <c r="A5199" t="s">
        <v>5231</v>
      </c>
      <c r="B5199">
        <v>0</v>
      </c>
      <c r="C5199">
        <v>0</v>
      </c>
      <c r="D5199">
        <v>1</v>
      </c>
      <c r="E5199">
        <v>0</v>
      </c>
      <c r="F5199">
        <v>72</v>
      </c>
      <c r="G5199">
        <v>1</v>
      </c>
      <c r="H5199" t="s">
        <v>22</v>
      </c>
      <c r="I5199" t="s">
        <v>35</v>
      </c>
      <c r="J5199" t="s">
        <v>23</v>
      </c>
      <c r="K5199" t="s">
        <v>22</v>
      </c>
      <c r="L5199" t="s">
        <v>22</v>
      </c>
      <c r="M5199" t="s">
        <v>22</v>
      </c>
      <c r="N5199" t="s">
        <v>22</v>
      </c>
      <c r="O5199" t="s">
        <v>22</v>
      </c>
      <c r="P5199" t="s">
        <v>45</v>
      </c>
      <c r="Q5199">
        <v>1</v>
      </c>
      <c r="R5199" t="s">
        <v>27</v>
      </c>
      <c r="S5199">
        <v>110.15</v>
      </c>
      <c r="T5199">
        <v>7998.8</v>
      </c>
      <c r="U5199">
        <v>0</v>
      </c>
    </row>
    <row r="5200" spans="1:21" x14ac:dyDescent="0.25">
      <c r="A5200" t="s">
        <v>5232</v>
      </c>
      <c r="B5200">
        <v>0</v>
      </c>
      <c r="C5200">
        <v>1</v>
      </c>
      <c r="D5200">
        <v>1</v>
      </c>
      <c r="E5200">
        <v>0</v>
      </c>
      <c r="F5200">
        <v>47</v>
      </c>
      <c r="G5200">
        <v>1</v>
      </c>
      <c r="H5200" t="s">
        <v>22</v>
      </c>
      <c r="I5200" t="s">
        <v>35</v>
      </c>
      <c r="J5200" t="s">
        <v>22</v>
      </c>
      <c r="K5200" t="s">
        <v>23</v>
      </c>
      <c r="L5200" t="s">
        <v>23</v>
      </c>
      <c r="M5200" t="s">
        <v>23</v>
      </c>
      <c r="N5200" t="s">
        <v>23</v>
      </c>
      <c r="O5200" t="s">
        <v>23</v>
      </c>
      <c r="P5200" t="s">
        <v>26</v>
      </c>
      <c r="Q5200">
        <v>0</v>
      </c>
      <c r="R5200" t="s">
        <v>27</v>
      </c>
      <c r="S5200">
        <v>80.349999999999994</v>
      </c>
      <c r="T5200">
        <v>3825.85</v>
      </c>
      <c r="U5200">
        <v>1</v>
      </c>
    </row>
    <row r="5201" spans="1:21" x14ac:dyDescent="0.25">
      <c r="A5201" t="s">
        <v>5233</v>
      </c>
      <c r="B5201">
        <v>0</v>
      </c>
      <c r="C5201">
        <v>0</v>
      </c>
      <c r="D5201">
        <v>0</v>
      </c>
      <c r="E5201">
        <v>0</v>
      </c>
      <c r="F5201">
        <v>51</v>
      </c>
      <c r="G5201">
        <v>1</v>
      </c>
      <c r="H5201" t="s">
        <v>22</v>
      </c>
      <c r="I5201" t="s">
        <v>35</v>
      </c>
      <c r="J5201" t="s">
        <v>23</v>
      </c>
      <c r="K5201" t="s">
        <v>22</v>
      </c>
      <c r="L5201" t="s">
        <v>22</v>
      </c>
      <c r="M5201" t="s">
        <v>22</v>
      </c>
      <c r="N5201" t="s">
        <v>22</v>
      </c>
      <c r="O5201" t="s">
        <v>22</v>
      </c>
      <c r="P5201" t="s">
        <v>29</v>
      </c>
      <c r="Q5201">
        <v>1</v>
      </c>
      <c r="R5201" t="s">
        <v>27</v>
      </c>
      <c r="S5201">
        <v>111.5</v>
      </c>
      <c r="T5201">
        <v>5703.25</v>
      </c>
      <c r="U5201">
        <v>0</v>
      </c>
    </row>
    <row r="5202" spans="1:21" x14ac:dyDescent="0.25">
      <c r="A5202" t="s">
        <v>5234</v>
      </c>
      <c r="B5202">
        <v>0</v>
      </c>
      <c r="C5202">
        <v>0</v>
      </c>
      <c r="D5202">
        <v>1</v>
      </c>
      <c r="E5202">
        <v>1</v>
      </c>
      <c r="F5202">
        <v>70</v>
      </c>
      <c r="G5202">
        <v>1</v>
      </c>
      <c r="H5202" t="s">
        <v>22</v>
      </c>
      <c r="I5202" t="s">
        <v>35</v>
      </c>
      <c r="J5202" t="s">
        <v>23</v>
      </c>
      <c r="K5202" t="s">
        <v>22</v>
      </c>
      <c r="L5202" t="s">
        <v>22</v>
      </c>
      <c r="M5202" t="s">
        <v>23</v>
      </c>
      <c r="N5202" t="s">
        <v>22</v>
      </c>
      <c r="O5202" t="s">
        <v>22</v>
      </c>
      <c r="P5202" t="s">
        <v>29</v>
      </c>
      <c r="Q5202">
        <v>1</v>
      </c>
      <c r="R5202" t="s">
        <v>27</v>
      </c>
      <c r="S5202">
        <v>106.5</v>
      </c>
      <c r="T5202">
        <v>7397</v>
      </c>
      <c r="U5202">
        <v>0</v>
      </c>
    </row>
    <row r="5203" spans="1:21" x14ac:dyDescent="0.25">
      <c r="A5203" t="s">
        <v>5235</v>
      </c>
      <c r="B5203">
        <v>1</v>
      </c>
      <c r="C5203">
        <v>0</v>
      </c>
      <c r="D5203">
        <v>0</v>
      </c>
      <c r="E5203">
        <v>0</v>
      </c>
      <c r="F5203">
        <v>9</v>
      </c>
      <c r="G5203">
        <v>1</v>
      </c>
      <c r="H5203" t="s">
        <v>23</v>
      </c>
      <c r="I5203" t="s">
        <v>23</v>
      </c>
      <c r="J5203" t="s">
        <v>44</v>
      </c>
      <c r="K5203" t="s">
        <v>44</v>
      </c>
      <c r="L5203" t="s">
        <v>44</v>
      </c>
      <c r="M5203" t="s">
        <v>44</v>
      </c>
      <c r="N5203" t="s">
        <v>44</v>
      </c>
      <c r="O5203" t="s">
        <v>44</v>
      </c>
      <c r="P5203" t="s">
        <v>29</v>
      </c>
      <c r="Q5203">
        <v>1</v>
      </c>
      <c r="R5203" t="s">
        <v>27</v>
      </c>
      <c r="S5203">
        <v>19.899999999999999</v>
      </c>
      <c r="T5203">
        <v>164.6</v>
      </c>
      <c r="U5203">
        <v>0</v>
      </c>
    </row>
    <row r="5204" spans="1:21" x14ac:dyDescent="0.25">
      <c r="A5204" t="s">
        <v>5236</v>
      </c>
      <c r="B5204">
        <v>1</v>
      </c>
      <c r="C5204">
        <v>0</v>
      </c>
      <c r="D5204">
        <v>1</v>
      </c>
      <c r="E5204">
        <v>1</v>
      </c>
      <c r="F5204">
        <v>59</v>
      </c>
      <c r="G5204">
        <v>1</v>
      </c>
      <c r="H5204" t="s">
        <v>22</v>
      </c>
      <c r="I5204" t="s">
        <v>35</v>
      </c>
      <c r="J5204" t="s">
        <v>22</v>
      </c>
      <c r="K5204" t="s">
        <v>22</v>
      </c>
      <c r="L5204" t="s">
        <v>23</v>
      </c>
      <c r="M5204" t="s">
        <v>22</v>
      </c>
      <c r="N5204" t="s">
        <v>22</v>
      </c>
      <c r="O5204" t="s">
        <v>22</v>
      </c>
      <c r="P5204" t="s">
        <v>45</v>
      </c>
      <c r="Q5204">
        <v>1</v>
      </c>
      <c r="R5204" t="s">
        <v>30</v>
      </c>
      <c r="S5204">
        <v>111.1</v>
      </c>
      <c r="T5204">
        <v>6555.2</v>
      </c>
      <c r="U5204">
        <v>0</v>
      </c>
    </row>
    <row r="5205" spans="1:21" x14ac:dyDescent="0.25">
      <c r="A5205" t="s">
        <v>5237</v>
      </c>
      <c r="B5205">
        <v>1</v>
      </c>
      <c r="C5205">
        <v>0</v>
      </c>
      <c r="D5205">
        <v>0</v>
      </c>
      <c r="E5205">
        <v>1</v>
      </c>
      <c r="F5205">
        <v>3</v>
      </c>
      <c r="G5205">
        <v>1</v>
      </c>
      <c r="H5205" t="s">
        <v>23</v>
      </c>
      <c r="I5205" t="s">
        <v>25</v>
      </c>
      <c r="J5205" t="s">
        <v>23</v>
      </c>
      <c r="K5205" t="s">
        <v>23</v>
      </c>
      <c r="L5205" t="s">
        <v>23</v>
      </c>
      <c r="M5205" t="s">
        <v>22</v>
      </c>
      <c r="N5205" t="s">
        <v>22</v>
      </c>
      <c r="O5205" t="s">
        <v>22</v>
      </c>
      <c r="P5205" t="s">
        <v>26</v>
      </c>
      <c r="Q5205">
        <v>0</v>
      </c>
      <c r="R5205" t="s">
        <v>30</v>
      </c>
      <c r="S5205">
        <v>70.7</v>
      </c>
      <c r="T5205">
        <v>225.65</v>
      </c>
      <c r="U5205">
        <v>0</v>
      </c>
    </row>
    <row r="5206" spans="1:21" x14ac:dyDescent="0.25">
      <c r="A5206" t="s">
        <v>5238</v>
      </c>
      <c r="B5206">
        <v>1</v>
      </c>
      <c r="C5206">
        <v>1</v>
      </c>
      <c r="D5206">
        <v>1</v>
      </c>
      <c r="E5206">
        <v>0</v>
      </c>
      <c r="F5206">
        <v>38</v>
      </c>
      <c r="G5206">
        <v>0</v>
      </c>
      <c r="H5206" t="s">
        <v>24</v>
      </c>
      <c r="I5206" t="s">
        <v>25</v>
      </c>
      <c r="J5206" t="s">
        <v>23</v>
      </c>
      <c r="K5206" t="s">
        <v>23</v>
      </c>
      <c r="L5206" t="s">
        <v>23</v>
      </c>
      <c r="M5206" t="s">
        <v>23</v>
      </c>
      <c r="N5206" t="s">
        <v>23</v>
      </c>
      <c r="O5206" t="s">
        <v>23</v>
      </c>
      <c r="P5206" t="s">
        <v>26</v>
      </c>
      <c r="Q5206">
        <v>1</v>
      </c>
      <c r="R5206" t="s">
        <v>27</v>
      </c>
      <c r="S5206">
        <v>24.85</v>
      </c>
      <c r="T5206">
        <v>955.75</v>
      </c>
      <c r="U5206">
        <v>0</v>
      </c>
    </row>
    <row r="5207" spans="1:21" x14ac:dyDescent="0.25">
      <c r="A5207" t="s">
        <v>5239</v>
      </c>
      <c r="B5207">
        <v>0</v>
      </c>
      <c r="C5207">
        <v>0</v>
      </c>
      <c r="D5207">
        <v>0</v>
      </c>
      <c r="E5207">
        <v>0</v>
      </c>
      <c r="F5207">
        <v>37</v>
      </c>
      <c r="G5207">
        <v>1</v>
      </c>
      <c r="H5207" t="s">
        <v>22</v>
      </c>
      <c r="I5207" t="s">
        <v>35</v>
      </c>
      <c r="J5207" t="s">
        <v>22</v>
      </c>
      <c r="K5207" t="s">
        <v>22</v>
      </c>
      <c r="L5207" t="s">
        <v>22</v>
      </c>
      <c r="M5207" t="s">
        <v>23</v>
      </c>
      <c r="N5207" t="s">
        <v>23</v>
      </c>
      <c r="O5207" t="s">
        <v>23</v>
      </c>
      <c r="P5207" t="s">
        <v>26</v>
      </c>
      <c r="Q5207">
        <v>0</v>
      </c>
      <c r="R5207" t="s">
        <v>33</v>
      </c>
      <c r="S5207">
        <v>91.2</v>
      </c>
      <c r="T5207">
        <v>3382.3</v>
      </c>
      <c r="U5207">
        <v>0</v>
      </c>
    </row>
    <row r="5208" spans="1:21" x14ac:dyDescent="0.25">
      <c r="A5208" t="s">
        <v>5240</v>
      </c>
      <c r="B5208">
        <v>1</v>
      </c>
      <c r="C5208">
        <v>0</v>
      </c>
      <c r="D5208">
        <v>0</v>
      </c>
      <c r="E5208">
        <v>0</v>
      </c>
      <c r="F5208">
        <v>37</v>
      </c>
      <c r="G5208">
        <v>1</v>
      </c>
      <c r="H5208" t="s">
        <v>23</v>
      </c>
      <c r="I5208" t="s">
        <v>25</v>
      </c>
      <c r="J5208" t="s">
        <v>22</v>
      </c>
      <c r="K5208" t="s">
        <v>22</v>
      </c>
      <c r="L5208" t="s">
        <v>22</v>
      </c>
      <c r="M5208" t="s">
        <v>22</v>
      </c>
      <c r="N5208" t="s">
        <v>23</v>
      </c>
      <c r="O5208" t="s">
        <v>23</v>
      </c>
      <c r="P5208" t="s">
        <v>45</v>
      </c>
      <c r="Q5208">
        <v>0</v>
      </c>
      <c r="R5208" t="s">
        <v>33</v>
      </c>
      <c r="S5208">
        <v>65.599999999999994</v>
      </c>
      <c r="T5208">
        <v>2313.8000000000002</v>
      </c>
      <c r="U5208">
        <v>0</v>
      </c>
    </row>
    <row r="5209" spans="1:21" x14ac:dyDescent="0.25">
      <c r="A5209" t="s">
        <v>5241</v>
      </c>
      <c r="B5209">
        <v>0</v>
      </c>
      <c r="C5209">
        <v>1</v>
      </c>
      <c r="D5209">
        <v>1</v>
      </c>
      <c r="E5209">
        <v>0</v>
      </c>
      <c r="F5209">
        <v>24</v>
      </c>
      <c r="G5209">
        <v>0</v>
      </c>
      <c r="H5209" t="s">
        <v>24</v>
      </c>
      <c r="I5209" t="s">
        <v>25</v>
      </c>
      <c r="J5209" t="s">
        <v>23</v>
      </c>
      <c r="K5209" t="s">
        <v>23</v>
      </c>
      <c r="L5209" t="s">
        <v>22</v>
      </c>
      <c r="M5209" t="s">
        <v>23</v>
      </c>
      <c r="N5209" t="s">
        <v>23</v>
      </c>
      <c r="O5209" t="s">
        <v>22</v>
      </c>
      <c r="P5209" t="s">
        <v>26</v>
      </c>
      <c r="Q5209">
        <v>1</v>
      </c>
      <c r="R5209" t="s">
        <v>38</v>
      </c>
      <c r="S5209">
        <v>40.65</v>
      </c>
      <c r="T5209">
        <v>933.3</v>
      </c>
      <c r="U5209">
        <v>1</v>
      </c>
    </row>
    <row r="5210" spans="1:21" x14ac:dyDescent="0.25">
      <c r="A5210" t="s">
        <v>5242</v>
      </c>
      <c r="B5210">
        <v>0</v>
      </c>
      <c r="C5210">
        <v>0</v>
      </c>
      <c r="D5210">
        <v>1</v>
      </c>
      <c r="E5210">
        <v>1</v>
      </c>
      <c r="F5210">
        <v>14</v>
      </c>
      <c r="G5210">
        <v>1</v>
      </c>
      <c r="H5210" t="s">
        <v>23</v>
      </c>
      <c r="I5210" t="s">
        <v>25</v>
      </c>
      <c r="J5210" t="s">
        <v>22</v>
      </c>
      <c r="K5210" t="s">
        <v>22</v>
      </c>
      <c r="L5210" t="s">
        <v>23</v>
      </c>
      <c r="M5210" t="s">
        <v>22</v>
      </c>
      <c r="N5210" t="s">
        <v>23</v>
      </c>
      <c r="O5210" t="s">
        <v>23</v>
      </c>
      <c r="P5210" t="s">
        <v>26</v>
      </c>
      <c r="Q5210">
        <v>0</v>
      </c>
      <c r="R5210" t="s">
        <v>33</v>
      </c>
      <c r="S5210">
        <v>59.45</v>
      </c>
      <c r="T5210">
        <v>780.85</v>
      </c>
      <c r="U5210">
        <v>0</v>
      </c>
    </row>
    <row r="5211" spans="1:21" x14ac:dyDescent="0.25">
      <c r="A5211" t="s">
        <v>5243</v>
      </c>
      <c r="B5211">
        <v>1</v>
      </c>
      <c r="C5211">
        <v>0</v>
      </c>
      <c r="D5211">
        <v>1</v>
      </c>
      <c r="E5211">
        <v>0</v>
      </c>
      <c r="F5211">
        <v>72</v>
      </c>
      <c r="G5211">
        <v>1</v>
      </c>
      <c r="H5211" t="s">
        <v>22</v>
      </c>
      <c r="I5211" t="s">
        <v>35</v>
      </c>
      <c r="J5211" t="s">
        <v>22</v>
      </c>
      <c r="K5211" t="s">
        <v>22</v>
      </c>
      <c r="L5211" t="s">
        <v>23</v>
      </c>
      <c r="M5211" t="s">
        <v>22</v>
      </c>
      <c r="N5211" t="s">
        <v>22</v>
      </c>
      <c r="O5211" t="s">
        <v>22</v>
      </c>
      <c r="P5211" t="s">
        <v>45</v>
      </c>
      <c r="Q5211">
        <v>1</v>
      </c>
      <c r="R5211" t="s">
        <v>38</v>
      </c>
      <c r="S5211">
        <v>109.95</v>
      </c>
      <c r="T5211">
        <v>7852.4</v>
      </c>
      <c r="U5211">
        <v>0</v>
      </c>
    </row>
    <row r="5212" spans="1:21" x14ac:dyDescent="0.25">
      <c r="A5212" t="s">
        <v>5244</v>
      </c>
      <c r="B5212">
        <v>1</v>
      </c>
      <c r="C5212">
        <v>0</v>
      </c>
      <c r="D5212">
        <v>1</v>
      </c>
      <c r="E5212">
        <v>0</v>
      </c>
      <c r="F5212">
        <v>53</v>
      </c>
      <c r="G5212">
        <v>0</v>
      </c>
      <c r="H5212" t="s">
        <v>24</v>
      </c>
      <c r="I5212" t="s">
        <v>25</v>
      </c>
      <c r="J5212" t="s">
        <v>23</v>
      </c>
      <c r="K5212" t="s">
        <v>22</v>
      </c>
      <c r="L5212" t="s">
        <v>22</v>
      </c>
      <c r="M5212" t="s">
        <v>22</v>
      </c>
      <c r="N5212" t="s">
        <v>22</v>
      </c>
      <c r="O5212" t="s">
        <v>22</v>
      </c>
      <c r="P5212" t="s">
        <v>29</v>
      </c>
      <c r="Q5212">
        <v>1</v>
      </c>
      <c r="R5212" t="s">
        <v>27</v>
      </c>
      <c r="S5212">
        <v>60.45</v>
      </c>
      <c r="T5212">
        <v>3184.25</v>
      </c>
      <c r="U5212">
        <v>1</v>
      </c>
    </row>
    <row r="5213" spans="1:21" x14ac:dyDescent="0.25">
      <c r="A5213" t="s">
        <v>5245</v>
      </c>
      <c r="B5213">
        <v>0</v>
      </c>
      <c r="C5213">
        <v>0</v>
      </c>
      <c r="D5213">
        <v>1</v>
      </c>
      <c r="E5213">
        <v>0</v>
      </c>
      <c r="F5213">
        <v>8</v>
      </c>
      <c r="G5213">
        <v>1</v>
      </c>
      <c r="H5213" t="s">
        <v>22</v>
      </c>
      <c r="I5213" t="s">
        <v>35</v>
      </c>
      <c r="J5213" t="s">
        <v>23</v>
      </c>
      <c r="K5213" t="s">
        <v>23</v>
      </c>
      <c r="L5213" t="s">
        <v>23</v>
      </c>
      <c r="M5213" t="s">
        <v>23</v>
      </c>
      <c r="N5213" t="s">
        <v>23</v>
      </c>
      <c r="O5213" t="s">
        <v>22</v>
      </c>
      <c r="P5213" t="s">
        <v>26</v>
      </c>
      <c r="Q5213">
        <v>1</v>
      </c>
      <c r="R5213" t="s">
        <v>27</v>
      </c>
      <c r="S5213">
        <v>84.9</v>
      </c>
      <c r="T5213">
        <v>764.95</v>
      </c>
      <c r="U5213">
        <v>1</v>
      </c>
    </row>
    <row r="5214" spans="1:21" x14ac:dyDescent="0.25">
      <c r="A5214" t="s">
        <v>5246</v>
      </c>
      <c r="B5214">
        <v>1</v>
      </c>
      <c r="C5214">
        <v>0</v>
      </c>
      <c r="D5214">
        <v>1</v>
      </c>
      <c r="E5214">
        <v>1</v>
      </c>
      <c r="F5214">
        <v>72</v>
      </c>
      <c r="G5214">
        <v>0</v>
      </c>
      <c r="H5214" t="s">
        <v>24</v>
      </c>
      <c r="I5214" t="s">
        <v>25</v>
      </c>
      <c r="J5214" t="s">
        <v>22</v>
      </c>
      <c r="K5214" t="s">
        <v>22</v>
      </c>
      <c r="L5214" t="s">
        <v>22</v>
      </c>
      <c r="M5214" t="s">
        <v>23</v>
      </c>
      <c r="N5214" t="s">
        <v>23</v>
      </c>
      <c r="O5214" t="s">
        <v>23</v>
      </c>
      <c r="P5214" t="s">
        <v>45</v>
      </c>
      <c r="Q5214">
        <v>0</v>
      </c>
      <c r="R5214" t="s">
        <v>38</v>
      </c>
      <c r="S5214">
        <v>38.5</v>
      </c>
      <c r="T5214">
        <v>2763</v>
      </c>
      <c r="U5214">
        <v>0</v>
      </c>
    </row>
    <row r="5215" spans="1:21" x14ac:dyDescent="0.25">
      <c r="A5215" t="s">
        <v>5247</v>
      </c>
      <c r="B5215">
        <v>0</v>
      </c>
      <c r="C5215">
        <v>1</v>
      </c>
      <c r="D5215">
        <v>1</v>
      </c>
      <c r="E5215">
        <v>0</v>
      </c>
      <c r="F5215">
        <v>17</v>
      </c>
      <c r="G5215">
        <v>1</v>
      </c>
      <c r="H5215" t="s">
        <v>22</v>
      </c>
      <c r="I5215" t="s">
        <v>35</v>
      </c>
      <c r="J5215" t="s">
        <v>23</v>
      </c>
      <c r="K5215" t="s">
        <v>23</v>
      </c>
      <c r="L5215" t="s">
        <v>23</v>
      </c>
      <c r="M5215" t="s">
        <v>23</v>
      </c>
      <c r="N5215" t="s">
        <v>22</v>
      </c>
      <c r="O5215" t="s">
        <v>22</v>
      </c>
      <c r="P5215" t="s">
        <v>26</v>
      </c>
      <c r="Q5215">
        <v>1</v>
      </c>
      <c r="R5215" t="s">
        <v>27</v>
      </c>
      <c r="S5215">
        <v>92.55</v>
      </c>
      <c r="T5215">
        <v>1614.7</v>
      </c>
      <c r="U5215">
        <v>0</v>
      </c>
    </row>
    <row r="5216" spans="1:21" x14ac:dyDescent="0.25">
      <c r="A5216" t="s">
        <v>5248</v>
      </c>
      <c r="B5216">
        <v>0</v>
      </c>
      <c r="C5216">
        <v>0</v>
      </c>
      <c r="D5216">
        <v>1</v>
      </c>
      <c r="E5216">
        <v>1</v>
      </c>
      <c r="F5216">
        <v>2</v>
      </c>
      <c r="G5216">
        <v>1</v>
      </c>
      <c r="H5216" t="s">
        <v>23</v>
      </c>
      <c r="I5216" t="s">
        <v>35</v>
      </c>
      <c r="J5216" t="s">
        <v>23</v>
      </c>
      <c r="K5216" t="s">
        <v>22</v>
      </c>
      <c r="L5216" t="s">
        <v>23</v>
      </c>
      <c r="M5216" t="s">
        <v>23</v>
      </c>
      <c r="N5216" t="s">
        <v>23</v>
      </c>
      <c r="O5216" t="s">
        <v>23</v>
      </c>
      <c r="P5216" t="s">
        <v>26</v>
      </c>
      <c r="Q5216">
        <v>1</v>
      </c>
      <c r="R5216" t="s">
        <v>33</v>
      </c>
      <c r="S5216">
        <v>73.55</v>
      </c>
      <c r="T5216">
        <v>145.4</v>
      </c>
      <c r="U5216">
        <v>1</v>
      </c>
    </row>
    <row r="5217" spans="1:21" x14ac:dyDescent="0.25">
      <c r="A5217" t="s">
        <v>5249</v>
      </c>
      <c r="B5217">
        <v>0</v>
      </c>
      <c r="C5217">
        <v>0</v>
      </c>
      <c r="D5217">
        <v>1</v>
      </c>
      <c r="E5217">
        <v>0</v>
      </c>
      <c r="F5217">
        <v>8</v>
      </c>
      <c r="G5217">
        <v>1</v>
      </c>
      <c r="H5217" t="s">
        <v>23</v>
      </c>
      <c r="I5217" t="s">
        <v>23</v>
      </c>
      <c r="J5217" t="s">
        <v>44</v>
      </c>
      <c r="K5217" t="s">
        <v>44</v>
      </c>
      <c r="L5217" t="s">
        <v>44</v>
      </c>
      <c r="M5217" t="s">
        <v>44</v>
      </c>
      <c r="N5217" t="s">
        <v>44</v>
      </c>
      <c r="O5217" t="s">
        <v>44</v>
      </c>
      <c r="P5217" t="s">
        <v>26</v>
      </c>
      <c r="Q5217">
        <v>0</v>
      </c>
      <c r="R5217" t="s">
        <v>33</v>
      </c>
      <c r="S5217">
        <v>20.149999999999999</v>
      </c>
      <c r="T5217">
        <v>156.25</v>
      </c>
      <c r="U5217">
        <v>1</v>
      </c>
    </row>
    <row r="5218" spans="1:21" x14ac:dyDescent="0.25">
      <c r="A5218" t="s">
        <v>5250</v>
      </c>
      <c r="B5218">
        <v>0</v>
      </c>
      <c r="C5218">
        <v>0</v>
      </c>
      <c r="D5218">
        <v>1</v>
      </c>
      <c r="E5218">
        <v>0</v>
      </c>
      <c r="F5218">
        <v>48</v>
      </c>
      <c r="G5218">
        <v>0</v>
      </c>
      <c r="H5218" t="s">
        <v>24</v>
      </c>
      <c r="I5218" t="s">
        <v>25</v>
      </c>
      <c r="J5218" t="s">
        <v>23</v>
      </c>
      <c r="K5218" t="s">
        <v>22</v>
      </c>
      <c r="L5218" t="s">
        <v>22</v>
      </c>
      <c r="M5218" t="s">
        <v>23</v>
      </c>
      <c r="N5218" t="s">
        <v>23</v>
      </c>
      <c r="O5218" t="s">
        <v>23</v>
      </c>
      <c r="P5218" t="s">
        <v>29</v>
      </c>
      <c r="Q5218">
        <v>0</v>
      </c>
      <c r="R5218" t="s">
        <v>30</v>
      </c>
      <c r="S5218">
        <v>34.700000000000003</v>
      </c>
      <c r="T5218">
        <v>1604.5</v>
      </c>
      <c r="U5218">
        <v>1</v>
      </c>
    </row>
    <row r="5219" spans="1:21" x14ac:dyDescent="0.25">
      <c r="A5219" t="s">
        <v>5251</v>
      </c>
      <c r="B5219">
        <v>0</v>
      </c>
      <c r="C5219">
        <v>0</v>
      </c>
      <c r="D5219">
        <v>0</v>
      </c>
      <c r="E5219">
        <v>0</v>
      </c>
      <c r="F5219">
        <v>10</v>
      </c>
      <c r="G5219">
        <v>1</v>
      </c>
      <c r="H5219" t="s">
        <v>22</v>
      </c>
      <c r="I5219" t="s">
        <v>23</v>
      </c>
      <c r="J5219" t="s">
        <v>44</v>
      </c>
      <c r="K5219" t="s">
        <v>44</v>
      </c>
      <c r="L5219" t="s">
        <v>44</v>
      </c>
      <c r="M5219" t="s">
        <v>44</v>
      </c>
      <c r="N5219" t="s">
        <v>44</v>
      </c>
      <c r="O5219" t="s">
        <v>44</v>
      </c>
      <c r="P5219" t="s">
        <v>26</v>
      </c>
      <c r="Q5219">
        <v>1</v>
      </c>
      <c r="R5219" t="s">
        <v>30</v>
      </c>
      <c r="S5219">
        <v>24.5</v>
      </c>
      <c r="T5219">
        <v>270.14999999999998</v>
      </c>
      <c r="U5219">
        <v>0</v>
      </c>
    </row>
    <row r="5220" spans="1:21" x14ac:dyDescent="0.25">
      <c r="A5220" t="s">
        <v>5252</v>
      </c>
      <c r="B5220">
        <v>1</v>
      </c>
      <c r="C5220">
        <v>0</v>
      </c>
      <c r="D5220">
        <v>1</v>
      </c>
      <c r="E5220">
        <v>1</v>
      </c>
      <c r="F5220">
        <v>0</v>
      </c>
      <c r="G5220">
        <v>1</v>
      </c>
      <c r="H5220" t="s">
        <v>23</v>
      </c>
      <c r="I5220" t="s">
        <v>23</v>
      </c>
      <c r="J5220" t="s">
        <v>44</v>
      </c>
      <c r="K5220" t="s">
        <v>44</v>
      </c>
      <c r="L5220" t="s">
        <v>44</v>
      </c>
      <c r="M5220" t="s">
        <v>44</v>
      </c>
      <c r="N5220" t="s">
        <v>44</v>
      </c>
      <c r="O5220" t="s">
        <v>44</v>
      </c>
      <c r="P5220" t="s">
        <v>29</v>
      </c>
      <c r="Q5220">
        <v>1</v>
      </c>
      <c r="R5220" t="s">
        <v>30</v>
      </c>
      <c r="S5220">
        <v>19.7</v>
      </c>
      <c r="U5220">
        <v>0</v>
      </c>
    </row>
    <row r="5221" spans="1:21" x14ac:dyDescent="0.25">
      <c r="A5221" t="s">
        <v>5253</v>
      </c>
      <c r="B5221">
        <v>1</v>
      </c>
      <c r="C5221">
        <v>0</v>
      </c>
      <c r="D5221">
        <v>0</v>
      </c>
      <c r="E5221">
        <v>0</v>
      </c>
      <c r="F5221">
        <v>1</v>
      </c>
      <c r="G5221">
        <v>1</v>
      </c>
      <c r="H5221" t="s">
        <v>23</v>
      </c>
      <c r="I5221" t="s">
        <v>23</v>
      </c>
      <c r="J5221" t="s">
        <v>44</v>
      </c>
      <c r="K5221" t="s">
        <v>44</v>
      </c>
      <c r="L5221" t="s">
        <v>44</v>
      </c>
      <c r="M5221" t="s">
        <v>44</v>
      </c>
      <c r="N5221" t="s">
        <v>44</v>
      </c>
      <c r="O5221" t="s">
        <v>44</v>
      </c>
      <c r="P5221" t="s">
        <v>26</v>
      </c>
      <c r="Q5221">
        <v>0</v>
      </c>
      <c r="R5221" t="s">
        <v>30</v>
      </c>
      <c r="S5221">
        <v>20.6</v>
      </c>
      <c r="T5221">
        <v>20.6</v>
      </c>
      <c r="U5221">
        <v>0</v>
      </c>
    </row>
    <row r="5222" spans="1:21" x14ac:dyDescent="0.25">
      <c r="A5222" t="s">
        <v>5254</v>
      </c>
      <c r="B5222">
        <v>0</v>
      </c>
      <c r="C5222">
        <v>0</v>
      </c>
      <c r="D5222">
        <v>0</v>
      </c>
      <c r="E5222">
        <v>0</v>
      </c>
      <c r="F5222">
        <v>29</v>
      </c>
      <c r="G5222">
        <v>1</v>
      </c>
      <c r="H5222" t="s">
        <v>23</v>
      </c>
      <c r="I5222" t="s">
        <v>25</v>
      </c>
      <c r="J5222" t="s">
        <v>22</v>
      </c>
      <c r="K5222" t="s">
        <v>23</v>
      </c>
      <c r="L5222" t="s">
        <v>22</v>
      </c>
      <c r="M5222" t="s">
        <v>22</v>
      </c>
      <c r="N5222" t="s">
        <v>23</v>
      </c>
      <c r="O5222" t="s">
        <v>23</v>
      </c>
      <c r="P5222" t="s">
        <v>29</v>
      </c>
      <c r="Q5222">
        <v>0</v>
      </c>
      <c r="R5222" t="s">
        <v>38</v>
      </c>
      <c r="S5222">
        <v>58</v>
      </c>
      <c r="T5222">
        <v>1734.5</v>
      </c>
      <c r="U5222">
        <v>0</v>
      </c>
    </row>
    <row r="5223" spans="1:21" x14ac:dyDescent="0.25">
      <c r="A5223" t="s">
        <v>5255</v>
      </c>
      <c r="B5223">
        <v>0</v>
      </c>
      <c r="C5223">
        <v>1</v>
      </c>
      <c r="D5223">
        <v>1</v>
      </c>
      <c r="E5223">
        <v>1</v>
      </c>
      <c r="F5223">
        <v>65</v>
      </c>
      <c r="G5223">
        <v>1</v>
      </c>
      <c r="H5223" t="s">
        <v>22</v>
      </c>
      <c r="I5223" t="s">
        <v>35</v>
      </c>
      <c r="J5223" t="s">
        <v>23</v>
      </c>
      <c r="K5223" t="s">
        <v>22</v>
      </c>
      <c r="L5223" t="s">
        <v>22</v>
      </c>
      <c r="M5223" t="s">
        <v>23</v>
      </c>
      <c r="N5223" t="s">
        <v>22</v>
      </c>
      <c r="O5223" t="s">
        <v>22</v>
      </c>
      <c r="P5223" t="s">
        <v>29</v>
      </c>
      <c r="Q5223">
        <v>1</v>
      </c>
      <c r="R5223" t="s">
        <v>27</v>
      </c>
      <c r="S5223">
        <v>107.45</v>
      </c>
      <c r="T5223">
        <v>7047.5</v>
      </c>
      <c r="U5223">
        <v>0</v>
      </c>
    </row>
    <row r="5224" spans="1:21" x14ac:dyDescent="0.25">
      <c r="A5224" t="s">
        <v>5256</v>
      </c>
      <c r="B5224">
        <v>0</v>
      </c>
      <c r="C5224">
        <v>0</v>
      </c>
      <c r="D5224">
        <v>0</v>
      </c>
      <c r="E5224">
        <v>0</v>
      </c>
      <c r="F5224">
        <v>8</v>
      </c>
      <c r="G5224">
        <v>1</v>
      </c>
      <c r="H5224" t="s">
        <v>22</v>
      </c>
      <c r="I5224" t="s">
        <v>25</v>
      </c>
      <c r="J5224" t="s">
        <v>22</v>
      </c>
      <c r="K5224" t="s">
        <v>22</v>
      </c>
      <c r="L5224" t="s">
        <v>22</v>
      </c>
      <c r="M5224" t="s">
        <v>23</v>
      </c>
      <c r="N5224" t="s">
        <v>23</v>
      </c>
      <c r="O5224" t="s">
        <v>23</v>
      </c>
      <c r="P5224" t="s">
        <v>26</v>
      </c>
      <c r="Q5224">
        <v>1</v>
      </c>
      <c r="R5224" t="s">
        <v>33</v>
      </c>
      <c r="S5224">
        <v>65.5</v>
      </c>
      <c r="T5224">
        <v>573.15</v>
      </c>
      <c r="U5224">
        <v>0</v>
      </c>
    </row>
    <row r="5225" spans="1:21" x14ac:dyDescent="0.25">
      <c r="A5225" t="s">
        <v>5257</v>
      </c>
      <c r="B5225">
        <v>1</v>
      </c>
      <c r="C5225">
        <v>0</v>
      </c>
      <c r="D5225">
        <v>1</v>
      </c>
      <c r="E5225">
        <v>0</v>
      </c>
      <c r="F5225">
        <v>61</v>
      </c>
      <c r="G5225">
        <v>1</v>
      </c>
      <c r="H5225" t="s">
        <v>22</v>
      </c>
      <c r="I5225" t="s">
        <v>23</v>
      </c>
      <c r="J5225" t="s">
        <v>44</v>
      </c>
      <c r="K5225" t="s">
        <v>44</v>
      </c>
      <c r="L5225" t="s">
        <v>44</v>
      </c>
      <c r="M5225" t="s">
        <v>44</v>
      </c>
      <c r="N5225" t="s">
        <v>44</v>
      </c>
      <c r="O5225" t="s">
        <v>44</v>
      </c>
      <c r="P5225" t="s">
        <v>45</v>
      </c>
      <c r="Q5225">
        <v>0</v>
      </c>
      <c r="R5225" t="s">
        <v>33</v>
      </c>
      <c r="S5225">
        <v>25.45</v>
      </c>
      <c r="T5225">
        <v>1538.6</v>
      </c>
      <c r="U5225">
        <v>0</v>
      </c>
    </row>
    <row r="5226" spans="1:21" x14ac:dyDescent="0.25">
      <c r="A5226" t="s">
        <v>5258</v>
      </c>
      <c r="B5226">
        <v>0</v>
      </c>
      <c r="C5226">
        <v>1</v>
      </c>
      <c r="D5226">
        <v>0</v>
      </c>
      <c r="E5226">
        <v>0</v>
      </c>
      <c r="F5226">
        <v>45</v>
      </c>
      <c r="G5226">
        <v>1</v>
      </c>
      <c r="H5226" t="s">
        <v>22</v>
      </c>
      <c r="I5226" t="s">
        <v>35</v>
      </c>
      <c r="J5226" t="s">
        <v>23</v>
      </c>
      <c r="K5226" t="s">
        <v>23</v>
      </c>
      <c r="L5226" t="s">
        <v>22</v>
      </c>
      <c r="M5226" t="s">
        <v>23</v>
      </c>
      <c r="N5226" t="s">
        <v>22</v>
      </c>
      <c r="O5226" t="s">
        <v>22</v>
      </c>
      <c r="P5226" t="s">
        <v>29</v>
      </c>
      <c r="Q5226">
        <v>1</v>
      </c>
      <c r="R5226" t="s">
        <v>33</v>
      </c>
      <c r="S5226">
        <v>100.15</v>
      </c>
      <c r="T5226">
        <v>4459.8</v>
      </c>
      <c r="U5226">
        <v>0</v>
      </c>
    </row>
    <row r="5227" spans="1:21" x14ac:dyDescent="0.25">
      <c r="A5227" t="s">
        <v>5259</v>
      </c>
      <c r="B5227">
        <v>1</v>
      </c>
      <c r="C5227">
        <v>0</v>
      </c>
      <c r="D5227">
        <v>1</v>
      </c>
      <c r="E5227">
        <v>1</v>
      </c>
      <c r="F5227">
        <v>72</v>
      </c>
      <c r="G5227">
        <v>1</v>
      </c>
      <c r="H5227" t="s">
        <v>22</v>
      </c>
      <c r="I5227" t="s">
        <v>35</v>
      </c>
      <c r="J5227" t="s">
        <v>23</v>
      </c>
      <c r="K5227" t="s">
        <v>22</v>
      </c>
      <c r="L5227" t="s">
        <v>22</v>
      </c>
      <c r="M5227" t="s">
        <v>23</v>
      </c>
      <c r="N5227" t="s">
        <v>22</v>
      </c>
      <c r="O5227" t="s">
        <v>22</v>
      </c>
      <c r="P5227" t="s">
        <v>29</v>
      </c>
      <c r="Q5227">
        <v>1</v>
      </c>
      <c r="R5227" t="s">
        <v>38</v>
      </c>
      <c r="S5227">
        <v>104.45</v>
      </c>
      <c r="T5227">
        <v>7459</v>
      </c>
      <c r="U5227">
        <v>0</v>
      </c>
    </row>
    <row r="5228" spans="1:21" x14ac:dyDescent="0.25">
      <c r="A5228" t="s">
        <v>5260</v>
      </c>
      <c r="B5228">
        <v>1</v>
      </c>
      <c r="C5228">
        <v>0</v>
      </c>
      <c r="D5228">
        <v>1</v>
      </c>
      <c r="E5228">
        <v>1</v>
      </c>
      <c r="F5228">
        <v>12</v>
      </c>
      <c r="G5228">
        <v>1</v>
      </c>
      <c r="H5228" t="s">
        <v>23</v>
      </c>
      <c r="I5228" t="s">
        <v>23</v>
      </c>
      <c r="J5228" t="s">
        <v>44</v>
      </c>
      <c r="K5228" t="s">
        <v>44</v>
      </c>
      <c r="L5228" t="s">
        <v>44</v>
      </c>
      <c r="M5228" t="s">
        <v>44</v>
      </c>
      <c r="N5228" t="s">
        <v>44</v>
      </c>
      <c r="O5228" t="s">
        <v>44</v>
      </c>
      <c r="P5228" t="s">
        <v>26</v>
      </c>
      <c r="Q5228">
        <v>1</v>
      </c>
      <c r="R5228" t="s">
        <v>27</v>
      </c>
      <c r="S5228">
        <v>21.15</v>
      </c>
      <c r="T5228">
        <v>306.05</v>
      </c>
      <c r="U5228">
        <v>0</v>
      </c>
    </row>
    <row r="5229" spans="1:21" x14ac:dyDescent="0.25">
      <c r="A5229" t="s">
        <v>5261</v>
      </c>
      <c r="B5229">
        <v>1</v>
      </c>
      <c r="C5229">
        <v>0</v>
      </c>
      <c r="D5229">
        <v>0</v>
      </c>
      <c r="E5229">
        <v>0</v>
      </c>
      <c r="F5229">
        <v>7</v>
      </c>
      <c r="G5229">
        <v>1</v>
      </c>
      <c r="H5229" t="s">
        <v>22</v>
      </c>
      <c r="I5229" t="s">
        <v>35</v>
      </c>
      <c r="J5229" t="s">
        <v>23</v>
      </c>
      <c r="K5229" t="s">
        <v>23</v>
      </c>
      <c r="L5229" t="s">
        <v>23</v>
      </c>
      <c r="M5229" t="s">
        <v>23</v>
      </c>
      <c r="N5229" t="s">
        <v>22</v>
      </c>
      <c r="O5229" t="s">
        <v>22</v>
      </c>
      <c r="P5229" t="s">
        <v>26</v>
      </c>
      <c r="Q5229">
        <v>0</v>
      </c>
      <c r="R5229" t="s">
        <v>27</v>
      </c>
      <c r="S5229">
        <v>96.2</v>
      </c>
      <c r="T5229">
        <v>639.70000000000005</v>
      </c>
      <c r="U5229">
        <v>0</v>
      </c>
    </row>
    <row r="5230" spans="1:21" x14ac:dyDescent="0.25">
      <c r="A5230" t="s">
        <v>5262</v>
      </c>
      <c r="B5230">
        <v>1</v>
      </c>
      <c r="C5230">
        <v>0</v>
      </c>
      <c r="D5230">
        <v>0</v>
      </c>
      <c r="E5230">
        <v>0</v>
      </c>
      <c r="F5230">
        <v>9</v>
      </c>
      <c r="G5230">
        <v>1</v>
      </c>
      <c r="H5230" t="s">
        <v>23</v>
      </c>
      <c r="I5230" t="s">
        <v>25</v>
      </c>
      <c r="J5230" t="s">
        <v>23</v>
      </c>
      <c r="K5230" t="s">
        <v>23</v>
      </c>
      <c r="L5230" t="s">
        <v>23</v>
      </c>
      <c r="M5230" t="s">
        <v>23</v>
      </c>
      <c r="N5230" t="s">
        <v>23</v>
      </c>
      <c r="O5230" t="s">
        <v>23</v>
      </c>
      <c r="P5230" t="s">
        <v>26</v>
      </c>
      <c r="Q5230">
        <v>1</v>
      </c>
      <c r="R5230" t="s">
        <v>30</v>
      </c>
      <c r="S5230">
        <v>44.4</v>
      </c>
      <c r="T5230">
        <v>348.15</v>
      </c>
      <c r="U5230">
        <v>0</v>
      </c>
    </row>
    <row r="5231" spans="1:21" x14ac:dyDescent="0.25">
      <c r="A5231" t="s">
        <v>5263</v>
      </c>
      <c r="B5231">
        <v>0</v>
      </c>
      <c r="C5231">
        <v>1</v>
      </c>
      <c r="D5231">
        <v>1</v>
      </c>
      <c r="E5231">
        <v>0</v>
      </c>
      <c r="F5231">
        <v>43</v>
      </c>
      <c r="G5231">
        <v>1</v>
      </c>
      <c r="H5231" t="s">
        <v>22</v>
      </c>
      <c r="I5231" t="s">
        <v>35</v>
      </c>
      <c r="J5231" t="s">
        <v>23</v>
      </c>
      <c r="K5231" t="s">
        <v>23</v>
      </c>
      <c r="L5231" t="s">
        <v>22</v>
      </c>
      <c r="M5231" t="s">
        <v>22</v>
      </c>
      <c r="N5231" t="s">
        <v>22</v>
      </c>
      <c r="O5231" t="s">
        <v>22</v>
      </c>
      <c r="P5231" t="s">
        <v>29</v>
      </c>
      <c r="Q5231">
        <v>1</v>
      </c>
      <c r="R5231" t="s">
        <v>27</v>
      </c>
      <c r="S5231">
        <v>107.55</v>
      </c>
      <c r="T5231">
        <v>4533.8999999999996</v>
      </c>
      <c r="U5231">
        <v>1</v>
      </c>
    </row>
    <row r="5232" spans="1:21" x14ac:dyDescent="0.25">
      <c r="A5232" t="s">
        <v>5264</v>
      </c>
      <c r="B5232">
        <v>1</v>
      </c>
      <c r="C5232">
        <v>0</v>
      </c>
      <c r="D5232">
        <v>1</v>
      </c>
      <c r="E5232">
        <v>1</v>
      </c>
      <c r="F5232">
        <v>58</v>
      </c>
      <c r="G5232">
        <v>1</v>
      </c>
      <c r="H5232" t="s">
        <v>22</v>
      </c>
      <c r="I5232" t="s">
        <v>35</v>
      </c>
      <c r="J5232" t="s">
        <v>23</v>
      </c>
      <c r="K5232" t="s">
        <v>23</v>
      </c>
      <c r="L5232" t="s">
        <v>22</v>
      </c>
      <c r="M5232" t="s">
        <v>22</v>
      </c>
      <c r="N5232" t="s">
        <v>23</v>
      </c>
      <c r="O5232" t="s">
        <v>22</v>
      </c>
      <c r="P5232" t="s">
        <v>45</v>
      </c>
      <c r="Q5232">
        <v>0</v>
      </c>
      <c r="R5232" t="s">
        <v>33</v>
      </c>
      <c r="S5232">
        <v>94.35</v>
      </c>
      <c r="T5232">
        <v>5563.65</v>
      </c>
      <c r="U5232">
        <v>0</v>
      </c>
    </row>
    <row r="5233" spans="1:21" x14ac:dyDescent="0.25">
      <c r="A5233" t="s">
        <v>5265</v>
      </c>
      <c r="B5233">
        <v>1</v>
      </c>
      <c r="C5233">
        <v>1</v>
      </c>
      <c r="D5233">
        <v>1</v>
      </c>
      <c r="E5233">
        <v>0</v>
      </c>
      <c r="F5233">
        <v>16</v>
      </c>
      <c r="G5233">
        <v>1</v>
      </c>
      <c r="H5233" t="s">
        <v>22</v>
      </c>
      <c r="I5233" t="s">
        <v>35</v>
      </c>
      <c r="J5233" t="s">
        <v>23</v>
      </c>
      <c r="K5233" t="s">
        <v>23</v>
      </c>
      <c r="L5233" t="s">
        <v>22</v>
      </c>
      <c r="M5233" t="s">
        <v>23</v>
      </c>
      <c r="N5233" t="s">
        <v>22</v>
      </c>
      <c r="O5233" t="s">
        <v>22</v>
      </c>
      <c r="P5233" t="s">
        <v>26</v>
      </c>
      <c r="Q5233">
        <v>1</v>
      </c>
      <c r="R5233" t="s">
        <v>27</v>
      </c>
      <c r="S5233">
        <v>98.75</v>
      </c>
      <c r="T5233">
        <v>1587.55</v>
      </c>
      <c r="U5233">
        <v>1</v>
      </c>
    </row>
    <row r="5234" spans="1:21" x14ac:dyDescent="0.25">
      <c r="A5234" t="s">
        <v>5266</v>
      </c>
      <c r="B5234">
        <v>1</v>
      </c>
      <c r="C5234">
        <v>0</v>
      </c>
      <c r="D5234">
        <v>1</v>
      </c>
      <c r="E5234">
        <v>1</v>
      </c>
      <c r="F5234">
        <v>2</v>
      </c>
      <c r="G5234">
        <v>1</v>
      </c>
      <c r="H5234" t="s">
        <v>23</v>
      </c>
      <c r="I5234" t="s">
        <v>23</v>
      </c>
      <c r="J5234" t="s">
        <v>44</v>
      </c>
      <c r="K5234" t="s">
        <v>44</v>
      </c>
      <c r="L5234" t="s">
        <v>44</v>
      </c>
      <c r="M5234" t="s">
        <v>44</v>
      </c>
      <c r="N5234" t="s">
        <v>44</v>
      </c>
      <c r="O5234" t="s">
        <v>44</v>
      </c>
      <c r="P5234" t="s">
        <v>26</v>
      </c>
      <c r="Q5234">
        <v>0</v>
      </c>
      <c r="R5234" t="s">
        <v>30</v>
      </c>
      <c r="S5234">
        <v>20.3</v>
      </c>
      <c r="T5234">
        <v>40.25</v>
      </c>
      <c r="U5234">
        <v>0</v>
      </c>
    </row>
    <row r="5235" spans="1:21" x14ac:dyDescent="0.25">
      <c r="A5235" t="s">
        <v>5267</v>
      </c>
      <c r="B5235">
        <v>0</v>
      </c>
      <c r="C5235">
        <v>0</v>
      </c>
      <c r="D5235">
        <v>1</v>
      </c>
      <c r="E5235">
        <v>0</v>
      </c>
      <c r="F5235">
        <v>8</v>
      </c>
      <c r="G5235">
        <v>1</v>
      </c>
      <c r="H5235" t="s">
        <v>23</v>
      </c>
      <c r="I5235" t="s">
        <v>35</v>
      </c>
      <c r="J5235" t="s">
        <v>23</v>
      </c>
      <c r="K5235" t="s">
        <v>22</v>
      </c>
      <c r="L5235" t="s">
        <v>22</v>
      </c>
      <c r="M5235" t="s">
        <v>23</v>
      </c>
      <c r="N5235" t="s">
        <v>22</v>
      </c>
      <c r="O5235" t="s">
        <v>22</v>
      </c>
      <c r="P5235" t="s">
        <v>26</v>
      </c>
      <c r="Q5235">
        <v>0</v>
      </c>
      <c r="R5235" t="s">
        <v>27</v>
      </c>
      <c r="S5235">
        <v>101.15</v>
      </c>
      <c r="T5235">
        <v>842.9</v>
      </c>
      <c r="U5235">
        <v>1</v>
      </c>
    </row>
    <row r="5236" spans="1:21" x14ac:dyDescent="0.25">
      <c r="A5236" t="s">
        <v>5268</v>
      </c>
      <c r="B5236">
        <v>0</v>
      </c>
      <c r="C5236">
        <v>0</v>
      </c>
      <c r="D5236">
        <v>1</v>
      </c>
      <c r="E5236">
        <v>0</v>
      </c>
      <c r="F5236">
        <v>40</v>
      </c>
      <c r="G5236">
        <v>1</v>
      </c>
      <c r="H5236" t="s">
        <v>22</v>
      </c>
      <c r="I5236" t="s">
        <v>35</v>
      </c>
      <c r="J5236" t="s">
        <v>22</v>
      </c>
      <c r="K5236" t="s">
        <v>23</v>
      </c>
      <c r="L5236" t="s">
        <v>22</v>
      </c>
      <c r="M5236" t="s">
        <v>23</v>
      </c>
      <c r="N5236" t="s">
        <v>22</v>
      </c>
      <c r="O5236" t="s">
        <v>22</v>
      </c>
      <c r="P5236" t="s">
        <v>29</v>
      </c>
      <c r="Q5236">
        <v>0</v>
      </c>
      <c r="R5236" t="s">
        <v>33</v>
      </c>
      <c r="S5236">
        <v>105.75</v>
      </c>
      <c r="T5236">
        <v>4228.55</v>
      </c>
      <c r="U5236">
        <v>0</v>
      </c>
    </row>
    <row r="5237" spans="1:21" x14ac:dyDescent="0.25">
      <c r="A5237" t="s">
        <v>5269</v>
      </c>
      <c r="B5237">
        <v>1</v>
      </c>
      <c r="C5237">
        <v>0</v>
      </c>
      <c r="D5237">
        <v>0</v>
      </c>
      <c r="E5237">
        <v>0</v>
      </c>
      <c r="F5237">
        <v>9</v>
      </c>
      <c r="G5237">
        <v>1</v>
      </c>
      <c r="H5237" t="s">
        <v>22</v>
      </c>
      <c r="I5237" t="s">
        <v>35</v>
      </c>
      <c r="J5237" t="s">
        <v>22</v>
      </c>
      <c r="K5237" t="s">
        <v>23</v>
      </c>
      <c r="L5237" t="s">
        <v>23</v>
      </c>
      <c r="M5237" t="s">
        <v>23</v>
      </c>
      <c r="N5237" t="s">
        <v>23</v>
      </c>
      <c r="O5237" t="s">
        <v>23</v>
      </c>
      <c r="P5237" t="s">
        <v>26</v>
      </c>
      <c r="Q5237">
        <v>1</v>
      </c>
      <c r="R5237" t="s">
        <v>27</v>
      </c>
      <c r="S5237">
        <v>81.150000000000006</v>
      </c>
      <c r="T5237">
        <v>784.45</v>
      </c>
      <c r="U5237">
        <v>0</v>
      </c>
    </row>
    <row r="5238" spans="1:21" x14ac:dyDescent="0.25">
      <c r="A5238" t="s">
        <v>5270</v>
      </c>
      <c r="B5238">
        <v>1</v>
      </c>
      <c r="C5238">
        <v>0</v>
      </c>
      <c r="D5238">
        <v>0</v>
      </c>
      <c r="E5238">
        <v>0</v>
      </c>
      <c r="F5238">
        <v>41</v>
      </c>
      <c r="G5238">
        <v>1</v>
      </c>
      <c r="H5238" t="s">
        <v>23</v>
      </c>
      <c r="I5238" t="s">
        <v>35</v>
      </c>
      <c r="J5238" t="s">
        <v>23</v>
      </c>
      <c r="K5238" t="s">
        <v>22</v>
      </c>
      <c r="L5238" t="s">
        <v>23</v>
      </c>
      <c r="M5238" t="s">
        <v>22</v>
      </c>
      <c r="N5238" t="s">
        <v>22</v>
      </c>
      <c r="O5238" t="s">
        <v>23</v>
      </c>
      <c r="P5238" t="s">
        <v>29</v>
      </c>
      <c r="Q5238">
        <v>1</v>
      </c>
      <c r="R5238" t="s">
        <v>27</v>
      </c>
      <c r="S5238">
        <v>89.55</v>
      </c>
      <c r="T5238">
        <v>3729.75</v>
      </c>
      <c r="U5238">
        <v>0</v>
      </c>
    </row>
    <row r="5239" spans="1:21" x14ac:dyDescent="0.25">
      <c r="A5239" t="s">
        <v>5271</v>
      </c>
      <c r="B5239">
        <v>0</v>
      </c>
      <c r="C5239">
        <v>0</v>
      </c>
      <c r="D5239">
        <v>0</v>
      </c>
      <c r="E5239">
        <v>0</v>
      </c>
      <c r="F5239">
        <v>26</v>
      </c>
      <c r="G5239">
        <v>1</v>
      </c>
      <c r="H5239" t="s">
        <v>23</v>
      </c>
      <c r="I5239" t="s">
        <v>25</v>
      </c>
      <c r="J5239" t="s">
        <v>23</v>
      </c>
      <c r="K5239" t="s">
        <v>22</v>
      </c>
      <c r="L5239" t="s">
        <v>22</v>
      </c>
      <c r="M5239" t="s">
        <v>23</v>
      </c>
      <c r="N5239" t="s">
        <v>23</v>
      </c>
      <c r="O5239" t="s">
        <v>23</v>
      </c>
      <c r="P5239" t="s">
        <v>26</v>
      </c>
      <c r="Q5239">
        <v>1</v>
      </c>
      <c r="R5239" t="s">
        <v>38</v>
      </c>
      <c r="S5239">
        <v>54.75</v>
      </c>
      <c r="T5239">
        <v>1406.9</v>
      </c>
      <c r="U5239">
        <v>0</v>
      </c>
    </row>
    <row r="5240" spans="1:21" x14ac:dyDescent="0.25">
      <c r="A5240" t="s">
        <v>5272</v>
      </c>
      <c r="B5240">
        <v>0</v>
      </c>
      <c r="C5240">
        <v>0</v>
      </c>
      <c r="D5240">
        <v>1</v>
      </c>
      <c r="E5240">
        <v>0</v>
      </c>
      <c r="F5240">
        <v>33</v>
      </c>
      <c r="G5240">
        <v>1</v>
      </c>
      <c r="H5240" t="s">
        <v>23</v>
      </c>
      <c r="I5240" t="s">
        <v>25</v>
      </c>
      <c r="J5240" t="s">
        <v>23</v>
      </c>
      <c r="K5240" t="s">
        <v>22</v>
      </c>
      <c r="L5240" t="s">
        <v>23</v>
      </c>
      <c r="M5240" t="s">
        <v>22</v>
      </c>
      <c r="N5240" t="s">
        <v>23</v>
      </c>
      <c r="O5240" t="s">
        <v>23</v>
      </c>
      <c r="P5240" t="s">
        <v>29</v>
      </c>
      <c r="Q5240">
        <v>1</v>
      </c>
      <c r="R5240" t="s">
        <v>38</v>
      </c>
      <c r="S5240">
        <v>53.75</v>
      </c>
      <c r="T5240">
        <v>1857.3</v>
      </c>
      <c r="U5240">
        <v>0</v>
      </c>
    </row>
    <row r="5241" spans="1:21" x14ac:dyDescent="0.25">
      <c r="A5241" t="s">
        <v>5273</v>
      </c>
      <c r="B5241">
        <v>1</v>
      </c>
      <c r="C5241">
        <v>0</v>
      </c>
      <c r="D5241">
        <v>1</v>
      </c>
      <c r="E5241">
        <v>1</v>
      </c>
      <c r="F5241">
        <v>68</v>
      </c>
      <c r="G5241">
        <v>1</v>
      </c>
      <c r="H5241" t="s">
        <v>23</v>
      </c>
      <c r="I5241" t="s">
        <v>35</v>
      </c>
      <c r="J5241" t="s">
        <v>23</v>
      </c>
      <c r="K5241" t="s">
        <v>22</v>
      </c>
      <c r="L5241" t="s">
        <v>22</v>
      </c>
      <c r="M5241" t="s">
        <v>22</v>
      </c>
      <c r="N5241" t="s">
        <v>22</v>
      </c>
      <c r="O5241" t="s">
        <v>22</v>
      </c>
      <c r="P5241" t="s">
        <v>29</v>
      </c>
      <c r="Q5241">
        <v>0</v>
      </c>
      <c r="R5241" t="s">
        <v>38</v>
      </c>
      <c r="S5241">
        <v>105.75</v>
      </c>
      <c r="T5241">
        <v>7322.5</v>
      </c>
      <c r="U5241">
        <v>0</v>
      </c>
    </row>
    <row r="5242" spans="1:21" x14ac:dyDescent="0.25">
      <c r="A5242" t="s">
        <v>5274</v>
      </c>
      <c r="B5242">
        <v>0</v>
      </c>
      <c r="C5242">
        <v>1</v>
      </c>
      <c r="D5242">
        <v>1</v>
      </c>
      <c r="E5242">
        <v>0</v>
      </c>
      <c r="F5242">
        <v>65</v>
      </c>
      <c r="G5242">
        <v>1</v>
      </c>
      <c r="H5242" t="s">
        <v>23</v>
      </c>
      <c r="I5242" t="s">
        <v>35</v>
      </c>
      <c r="J5242" t="s">
        <v>23</v>
      </c>
      <c r="K5242" t="s">
        <v>22</v>
      </c>
      <c r="L5242" t="s">
        <v>22</v>
      </c>
      <c r="M5242" t="s">
        <v>22</v>
      </c>
      <c r="N5242" t="s">
        <v>22</v>
      </c>
      <c r="O5242" t="s">
        <v>22</v>
      </c>
      <c r="P5242" t="s">
        <v>45</v>
      </c>
      <c r="Q5242">
        <v>1</v>
      </c>
      <c r="R5242" t="s">
        <v>38</v>
      </c>
      <c r="S5242">
        <v>105.85</v>
      </c>
      <c r="T5242">
        <v>6725.5</v>
      </c>
      <c r="U5242">
        <v>0</v>
      </c>
    </row>
    <row r="5243" spans="1:21" x14ac:dyDescent="0.25">
      <c r="A5243" t="s">
        <v>5275</v>
      </c>
      <c r="B5243">
        <v>1</v>
      </c>
      <c r="C5243">
        <v>0</v>
      </c>
      <c r="D5243">
        <v>0</v>
      </c>
      <c r="E5243">
        <v>0</v>
      </c>
      <c r="F5243">
        <v>55</v>
      </c>
      <c r="G5243">
        <v>1</v>
      </c>
      <c r="H5243" t="s">
        <v>23</v>
      </c>
      <c r="I5243" t="s">
        <v>25</v>
      </c>
      <c r="J5243" t="s">
        <v>23</v>
      </c>
      <c r="K5243" t="s">
        <v>22</v>
      </c>
      <c r="L5243" t="s">
        <v>23</v>
      </c>
      <c r="M5243" t="s">
        <v>22</v>
      </c>
      <c r="N5243" t="s">
        <v>23</v>
      </c>
      <c r="O5243" t="s">
        <v>22</v>
      </c>
      <c r="P5243" t="s">
        <v>29</v>
      </c>
      <c r="Q5243">
        <v>1</v>
      </c>
      <c r="R5243" t="s">
        <v>27</v>
      </c>
      <c r="S5243">
        <v>64.2</v>
      </c>
      <c r="T5243">
        <v>3627.3</v>
      </c>
      <c r="U5243">
        <v>0</v>
      </c>
    </row>
    <row r="5244" spans="1:21" x14ac:dyDescent="0.25">
      <c r="A5244" t="s">
        <v>5276</v>
      </c>
      <c r="B5244">
        <v>1</v>
      </c>
      <c r="C5244">
        <v>0</v>
      </c>
      <c r="D5244">
        <v>0</v>
      </c>
      <c r="E5244">
        <v>0</v>
      </c>
      <c r="F5244">
        <v>20</v>
      </c>
      <c r="G5244">
        <v>1</v>
      </c>
      <c r="H5244" t="s">
        <v>22</v>
      </c>
      <c r="I5244" t="s">
        <v>35</v>
      </c>
      <c r="J5244" t="s">
        <v>23</v>
      </c>
      <c r="K5244" t="s">
        <v>23</v>
      </c>
      <c r="L5244" t="s">
        <v>22</v>
      </c>
      <c r="M5244" t="s">
        <v>23</v>
      </c>
      <c r="N5244" t="s">
        <v>22</v>
      </c>
      <c r="O5244" t="s">
        <v>23</v>
      </c>
      <c r="P5244" t="s">
        <v>26</v>
      </c>
      <c r="Q5244">
        <v>1</v>
      </c>
      <c r="R5244" t="s">
        <v>27</v>
      </c>
      <c r="S5244">
        <v>88.7</v>
      </c>
      <c r="T5244">
        <v>1761.45</v>
      </c>
      <c r="U5244">
        <v>1</v>
      </c>
    </row>
    <row r="5245" spans="1:21" x14ac:dyDescent="0.25">
      <c r="A5245" t="s">
        <v>5277</v>
      </c>
      <c r="B5245">
        <v>1</v>
      </c>
      <c r="C5245">
        <v>0</v>
      </c>
      <c r="D5245">
        <v>0</v>
      </c>
      <c r="E5245">
        <v>0</v>
      </c>
      <c r="F5245">
        <v>19</v>
      </c>
      <c r="G5245">
        <v>1</v>
      </c>
      <c r="H5245" t="s">
        <v>23</v>
      </c>
      <c r="I5245" t="s">
        <v>35</v>
      </c>
      <c r="J5245" t="s">
        <v>23</v>
      </c>
      <c r="K5245" t="s">
        <v>23</v>
      </c>
      <c r="L5245" t="s">
        <v>23</v>
      </c>
      <c r="M5245" t="s">
        <v>22</v>
      </c>
      <c r="N5245" t="s">
        <v>23</v>
      </c>
      <c r="O5245" t="s">
        <v>22</v>
      </c>
      <c r="P5245" t="s">
        <v>29</v>
      </c>
      <c r="Q5245">
        <v>1</v>
      </c>
      <c r="R5245" t="s">
        <v>38</v>
      </c>
      <c r="S5245">
        <v>87.7</v>
      </c>
      <c r="T5245">
        <v>1725.95</v>
      </c>
      <c r="U5245">
        <v>0</v>
      </c>
    </row>
    <row r="5246" spans="1:21" x14ac:dyDescent="0.25">
      <c r="A5246" t="s">
        <v>5278</v>
      </c>
      <c r="B5246">
        <v>0</v>
      </c>
      <c r="C5246">
        <v>0</v>
      </c>
      <c r="D5246">
        <v>0</v>
      </c>
      <c r="E5246">
        <v>0</v>
      </c>
      <c r="F5246">
        <v>45</v>
      </c>
      <c r="G5246">
        <v>1</v>
      </c>
      <c r="H5246" t="s">
        <v>22</v>
      </c>
      <c r="I5246" t="s">
        <v>35</v>
      </c>
      <c r="J5246" t="s">
        <v>23</v>
      </c>
      <c r="K5246" t="s">
        <v>23</v>
      </c>
      <c r="L5246" t="s">
        <v>22</v>
      </c>
      <c r="M5246" t="s">
        <v>23</v>
      </c>
      <c r="N5246" t="s">
        <v>23</v>
      </c>
      <c r="O5246" t="s">
        <v>22</v>
      </c>
      <c r="P5246" t="s">
        <v>26</v>
      </c>
      <c r="Q5246">
        <v>1</v>
      </c>
      <c r="R5246" t="s">
        <v>38</v>
      </c>
      <c r="S5246">
        <v>89.3</v>
      </c>
      <c r="T5246">
        <v>4192.1499999999996</v>
      </c>
      <c r="U5246">
        <v>0</v>
      </c>
    </row>
    <row r="5247" spans="1:21" x14ac:dyDescent="0.25">
      <c r="A5247" t="s">
        <v>5279</v>
      </c>
      <c r="B5247">
        <v>0</v>
      </c>
      <c r="C5247">
        <v>0</v>
      </c>
      <c r="D5247">
        <v>1</v>
      </c>
      <c r="E5247">
        <v>1</v>
      </c>
      <c r="F5247">
        <v>70</v>
      </c>
      <c r="G5247">
        <v>1</v>
      </c>
      <c r="H5247" t="s">
        <v>23</v>
      </c>
      <c r="I5247" t="s">
        <v>23</v>
      </c>
      <c r="J5247" t="s">
        <v>44</v>
      </c>
      <c r="K5247" t="s">
        <v>44</v>
      </c>
      <c r="L5247" t="s">
        <v>44</v>
      </c>
      <c r="M5247" t="s">
        <v>44</v>
      </c>
      <c r="N5247" t="s">
        <v>44</v>
      </c>
      <c r="O5247" t="s">
        <v>44</v>
      </c>
      <c r="P5247" t="s">
        <v>45</v>
      </c>
      <c r="Q5247">
        <v>1</v>
      </c>
      <c r="R5247" t="s">
        <v>38</v>
      </c>
      <c r="S5247">
        <v>20.149999999999999</v>
      </c>
      <c r="T5247">
        <v>1411.2</v>
      </c>
      <c r="U5247">
        <v>0</v>
      </c>
    </row>
    <row r="5248" spans="1:21" x14ac:dyDescent="0.25">
      <c r="A5248" t="s">
        <v>5280</v>
      </c>
      <c r="B5248">
        <v>0</v>
      </c>
      <c r="C5248">
        <v>0</v>
      </c>
      <c r="D5248">
        <v>0</v>
      </c>
      <c r="E5248">
        <v>0</v>
      </c>
      <c r="F5248">
        <v>2</v>
      </c>
      <c r="G5248">
        <v>1</v>
      </c>
      <c r="H5248" t="s">
        <v>23</v>
      </c>
      <c r="I5248" t="s">
        <v>35</v>
      </c>
      <c r="J5248" t="s">
        <v>23</v>
      </c>
      <c r="K5248" t="s">
        <v>23</v>
      </c>
      <c r="L5248" t="s">
        <v>23</v>
      </c>
      <c r="M5248" t="s">
        <v>23</v>
      </c>
      <c r="N5248" t="s">
        <v>22</v>
      </c>
      <c r="O5248" t="s">
        <v>23</v>
      </c>
      <c r="P5248" t="s">
        <v>26</v>
      </c>
      <c r="Q5248">
        <v>1</v>
      </c>
      <c r="R5248" t="s">
        <v>27</v>
      </c>
      <c r="S5248">
        <v>79.75</v>
      </c>
      <c r="T5248">
        <v>164.5</v>
      </c>
      <c r="U5248">
        <v>1</v>
      </c>
    </row>
    <row r="5249" spans="1:21" x14ac:dyDescent="0.25">
      <c r="A5249" t="s">
        <v>5281</v>
      </c>
      <c r="B5249">
        <v>0</v>
      </c>
      <c r="C5249">
        <v>0</v>
      </c>
      <c r="D5249">
        <v>0</v>
      </c>
      <c r="E5249">
        <v>0</v>
      </c>
      <c r="F5249">
        <v>27</v>
      </c>
      <c r="G5249">
        <v>1</v>
      </c>
      <c r="H5249" t="s">
        <v>22</v>
      </c>
      <c r="I5249" t="s">
        <v>35</v>
      </c>
      <c r="J5249" t="s">
        <v>23</v>
      </c>
      <c r="K5249" t="s">
        <v>23</v>
      </c>
      <c r="L5249" t="s">
        <v>23</v>
      </c>
      <c r="M5249" t="s">
        <v>23</v>
      </c>
      <c r="N5249" t="s">
        <v>22</v>
      </c>
      <c r="O5249" t="s">
        <v>22</v>
      </c>
      <c r="P5249" t="s">
        <v>26</v>
      </c>
      <c r="Q5249">
        <v>1</v>
      </c>
      <c r="R5249" t="s">
        <v>30</v>
      </c>
      <c r="S5249">
        <v>94.55</v>
      </c>
      <c r="T5249">
        <v>2724.6</v>
      </c>
      <c r="U5249">
        <v>1</v>
      </c>
    </row>
    <row r="5250" spans="1:21" x14ac:dyDescent="0.25">
      <c r="A5250" t="s">
        <v>5282</v>
      </c>
      <c r="B5250">
        <v>0</v>
      </c>
      <c r="C5250">
        <v>0</v>
      </c>
      <c r="D5250">
        <v>1</v>
      </c>
      <c r="E5250">
        <v>0</v>
      </c>
      <c r="F5250">
        <v>12</v>
      </c>
      <c r="G5250">
        <v>1</v>
      </c>
      <c r="H5250" t="s">
        <v>23</v>
      </c>
      <c r="I5250" t="s">
        <v>23</v>
      </c>
      <c r="J5250" t="s">
        <v>44</v>
      </c>
      <c r="K5250" t="s">
        <v>44</v>
      </c>
      <c r="L5250" t="s">
        <v>44</v>
      </c>
      <c r="M5250" t="s">
        <v>44</v>
      </c>
      <c r="N5250" t="s">
        <v>44</v>
      </c>
      <c r="O5250" t="s">
        <v>44</v>
      </c>
      <c r="P5250" t="s">
        <v>45</v>
      </c>
      <c r="Q5250">
        <v>1</v>
      </c>
      <c r="R5250" t="s">
        <v>27</v>
      </c>
      <c r="S5250">
        <v>20.05</v>
      </c>
      <c r="T5250">
        <v>264.55</v>
      </c>
      <c r="U5250">
        <v>0</v>
      </c>
    </row>
    <row r="5251" spans="1:21" x14ac:dyDescent="0.25">
      <c r="A5251" t="s">
        <v>5283</v>
      </c>
      <c r="B5251">
        <v>1</v>
      </c>
      <c r="C5251">
        <v>0</v>
      </c>
      <c r="D5251">
        <v>0</v>
      </c>
      <c r="E5251">
        <v>1</v>
      </c>
      <c r="F5251">
        <v>72</v>
      </c>
      <c r="G5251">
        <v>0</v>
      </c>
      <c r="H5251" t="s">
        <v>24</v>
      </c>
      <c r="I5251" t="s">
        <v>25</v>
      </c>
      <c r="J5251" t="s">
        <v>22</v>
      </c>
      <c r="K5251" t="s">
        <v>22</v>
      </c>
      <c r="L5251" t="s">
        <v>22</v>
      </c>
      <c r="M5251" t="s">
        <v>22</v>
      </c>
      <c r="N5251" t="s">
        <v>22</v>
      </c>
      <c r="O5251" t="s">
        <v>22</v>
      </c>
      <c r="P5251" t="s">
        <v>45</v>
      </c>
      <c r="Q5251">
        <v>0</v>
      </c>
      <c r="R5251" t="s">
        <v>38</v>
      </c>
      <c r="S5251">
        <v>67.2</v>
      </c>
      <c r="T5251">
        <v>4671.7</v>
      </c>
      <c r="U5251">
        <v>0</v>
      </c>
    </row>
    <row r="5252" spans="1:21" x14ac:dyDescent="0.25">
      <c r="A5252" t="s">
        <v>5284</v>
      </c>
      <c r="B5252">
        <v>1</v>
      </c>
      <c r="C5252">
        <v>0</v>
      </c>
      <c r="D5252">
        <v>0</v>
      </c>
      <c r="E5252">
        <v>0</v>
      </c>
      <c r="F5252">
        <v>12</v>
      </c>
      <c r="G5252">
        <v>1</v>
      </c>
      <c r="H5252" t="s">
        <v>22</v>
      </c>
      <c r="I5252" t="s">
        <v>35</v>
      </c>
      <c r="J5252" t="s">
        <v>23</v>
      </c>
      <c r="K5252" t="s">
        <v>23</v>
      </c>
      <c r="L5252" t="s">
        <v>23</v>
      </c>
      <c r="M5252" t="s">
        <v>23</v>
      </c>
      <c r="N5252" t="s">
        <v>22</v>
      </c>
      <c r="O5252" t="s">
        <v>22</v>
      </c>
      <c r="P5252" t="s">
        <v>26</v>
      </c>
      <c r="Q5252">
        <v>0</v>
      </c>
      <c r="R5252" t="s">
        <v>27</v>
      </c>
      <c r="S5252">
        <v>94.55</v>
      </c>
      <c r="T5252">
        <v>1173.55</v>
      </c>
      <c r="U5252">
        <v>0</v>
      </c>
    </row>
    <row r="5253" spans="1:21" x14ac:dyDescent="0.25">
      <c r="A5253" t="s">
        <v>5285</v>
      </c>
      <c r="B5253">
        <v>0</v>
      </c>
      <c r="C5253">
        <v>1</v>
      </c>
      <c r="D5253">
        <v>0</v>
      </c>
      <c r="E5253">
        <v>0</v>
      </c>
      <c r="F5253">
        <v>5</v>
      </c>
      <c r="G5253">
        <v>1</v>
      </c>
      <c r="H5253" t="s">
        <v>23</v>
      </c>
      <c r="I5253" t="s">
        <v>35</v>
      </c>
      <c r="J5253" t="s">
        <v>23</v>
      </c>
      <c r="K5253" t="s">
        <v>23</v>
      </c>
      <c r="L5253" t="s">
        <v>23</v>
      </c>
      <c r="M5253" t="s">
        <v>23</v>
      </c>
      <c r="N5253" t="s">
        <v>23</v>
      </c>
      <c r="O5253" t="s">
        <v>23</v>
      </c>
      <c r="P5253" t="s">
        <v>26</v>
      </c>
      <c r="Q5253">
        <v>1</v>
      </c>
      <c r="R5253" t="s">
        <v>30</v>
      </c>
      <c r="S5253">
        <v>69.05</v>
      </c>
      <c r="T5253">
        <v>318.5</v>
      </c>
      <c r="U5253">
        <v>1</v>
      </c>
    </row>
    <row r="5254" spans="1:21" x14ac:dyDescent="0.25">
      <c r="A5254" t="s">
        <v>5286</v>
      </c>
      <c r="B5254">
        <v>1</v>
      </c>
      <c r="C5254">
        <v>1</v>
      </c>
      <c r="D5254">
        <v>1</v>
      </c>
      <c r="E5254">
        <v>0</v>
      </c>
      <c r="F5254">
        <v>71</v>
      </c>
      <c r="G5254">
        <v>1</v>
      </c>
      <c r="H5254" t="s">
        <v>22</v>
      </c>
      <c r="I5254" t="s">
        <v>35</v>
      </c>
      <c r="J5254" t="s">
        <v>22</v>
      </c>
      <c r="K5254" t="s">
        <v>22</v>
      </c>
      <c r="L5254" t="s">
        <v>22</v>
      </c>
      <c r="M5254" t="s">
        <v>23</v>
      </c>
      <c r="N5254" t="s">
        <v>22</v>
      </c>
      <c r="O5254" t="s">
        <v>22</v>
      </c>
      <c r="P5254" t="s">
        <v>26</v>
      </c>
      <c r="Q5254">
        <v>1</v>
      </c>
      <c r="R5254" t="s">
        <v>27</v>
      </c>
      <c r="S5254">
        <v>107.5</v>
      </c>
      <c r="T5254">
        <v>7713.55</v>
      </c>
      <c r="U5254">
        <v>0</v>
      </c>
    </row>
    <row r="5255" spans="1:21" x14ac:dyDescent="0.25">
      <c r="A5255" t="s">
        <v>5287</v>
      </c>
      <c r="B5255">
        <v>1</v>
      </c>
      <c r="C5255">
        <v>1</v>
      </c>
      <c r="D5255">
        <v>0</v>
      </c>
      <c r="E5255">
        <v>0</v>
      </c>
      <c r="F5255">
        <v>35</v>
      </c>
      <c r="G5255">
        <v>1</v>
      </c>
      <c r="H5255" t="s">
        <v>23</v>
      </c>
      <c r="I5255" t="s">
        <v>25</v>
      </c>
      <c r="J5255" t="s">
        <v>23</v>
      </c>
      <c r="K5255" t="s">
        <v>23</v>
      </c>
      <c r="L5255" t="s">
        <v>22</v>
      </c>
      <c r="M5255" t="s">
        <v>22</v>
      </c>
      <c r="N5255" t="s">
        <v>22</v>
      </c>
      <c r="O5255" t="s">
        <v>22</v>
      </c>
      <c r="P5255" t="s">
        <v>29</v>
      </c>
      <c r="Q5255">
        <v>1</v>
      </c>
      <c r="R5255" t="s">
        <v>27</v>
      </c>
      <c r="S5255">
        <v>73</v>
      </c>
      <c r="T5255">
        <v>2471.25</v>
      </c>
      <c r="U5255">
        <v>0</v>
      </c>
    </row>
    <row r="5256" spans="1:21" x14ac:dyDescent="0.25">
      <c r="A5256" t="s">
        <v>5288</v>
      </c>
      <c r="B5256">
        <v>1</v>
      </c>
      <c r="C5256">
        <v>0</v>
      </c>
      <c r="D5256">
        <v>1</v>
      </c>
      <c r="E5256">
        <v>1</v>
      </c>
      <c r="F5256">
        <v>70</v>
      </c>
      <c r="G5256">
        <v>1</v>
      </c>
      <c r="H5256" t="s">
        <v>22</v>
      </c>
      <c r="I5256" t="s">
        <v>35</v>
      </c>
      <c r="J5256" t="s">
        <v>22</v>
      </c>
      <c r="K5256" t="s">
        <v>22</v>
      </c>
      <c r="L5256" t="s">
        <v>22</v>
      </c>
      <c r="M5256" t="s">
        <v>22</v>
      </c>
      <c r="N5256" t="s">
        <v>22</v>
      </c>
      <c r="O5256" t="s">
        <v>22</v>
      </c>
      <c r="P5256" t="s">
        <v>45</v>
      </c>
      <c r="Q5256">
        <v>0</v>
      </c>
      <c r="R5256" t="s">
        <v>38</v>
      </c>
      <c r="S5256">
        <v>114.75</v>
      </c>
      <c r="T5256">
        <v>7842.3</v>
      </c>
      <c r="U5256">
        <v>0</v>
      </c>
    </row>
    <row r="5257" spans="1:21" x14ac:dyDescent="0.25">
      <c r="A5257" t="s">
        <v>5289</v>
      </c>
      <c r="B5257">
        <v>0</v>
      </c>
      <c r="C5257">
        <v>0</v>
      </c>
      <c r="D5257">
        <v>0</v>
      </c>
      <c r="E5257">
        <v>0</v>
      </c>
      <c r="F5257">
        <v>31</v>
      </c>
      <c r="G5257">
        <v>1</v>
      </c>
      <c r="H5257" t="s">
        <v>22</v>
      </c>
      <c r="I5257" t="s">
        <v>35</v>
      </c>
      <c r="J5257" t="s">
        <v>23</v>
      </c>
      <c r="K5257" t="s">
        <v>23</v>
      </c>
      <c r="L5257" t="s">
        <v>23</v>
      </c>
      <c r="M5257" t="s">
        <v>23</v>
      </c>
      <c r="N5257" t="s">
        <v>23</v>
      </c>
      <c r="O5257" t="s">
        <v>23</v>
      </c>
      <c r="P5257" t="s">
        <v>26</v>
      </c>
      <c r="Q5257">
        <v>1</v>
      </c>
      <c r="R5257" t="s">
        <v>27</v>
      </c>
      <c r="S5257">
        <v>76.05</v>
      </c>
      <c r="T5257">
        <v>2227.8000000000002</v>
      </c>
      <c r="U5257">
        <v>0</v>
      </c>
    </row>
    <row r="5258" spans="1:21" x14ac:dyDescent="0.25">
      <c r="A5258" t="s">
        <v>5290</v>
      </c>
      <c r="B5258">
        <v>1</v>
      </c>
      <c r="C5258">
        <v>0</v>
      </c>
      <c r="D5258">
        <v>1</v>
      </c>
      <c r="E5258">
        <v>1</v>
      </c>
      <c r="F5258">
        <v>52</v>
      </c>
      <c r="G5258">
        <v>1</v>
      </c>
      <c r="H5258" t="s">
        <v>22</v>
      </c>
      <c r="I5258" t="s">
        <v>35</v>
      </c>
      <c r="J5258" t="s">
        <v>23</v>
      </c>
      <c r="K5258" t="s">
        <v>23</v>
      </c>
      <c r="L5258" t="s">
        <v>22</v>
      </c>
      <c r="M5258" t="s">
        <v>22</v>
      </c>
      <c r="N5258" t="s">
        <v>23</v>
      </c>
      <c r="O5258" t="s">
        <v>22</v>
      </c>
      <c r="P5258" t="s">
        <v>45</v>
      </c>
      <c r="Q5258">
        <v>1</v>
      </c>
      <c r="R5258" t="s">
        <v>33</v>
      </c>
      <c r="S5258">
        <v>96.25</v>
      </c>
      <c r="T5258">
        <v>4990.25</v>
      </c>
      <c r="U5258">
        <v>1</v>
      </c>
    </row>
    <row r="5259" spans="1:21" x14ac:dyDescent="0.25">
      <c r="A5259" t="s">
        <v>5291</v>
      </c>
      <c r="B5259">
        <v>1</v>
      </c>
      <c r="C5259">
        <v>1</v>
      </c>
      <c r="D5259">
        <v>0</v>
      </c>
      <c r="E5259">
        <v>0</v>
      </c>
      <c r="F5259">
        <v>37</v>
      </c>
      <c r="G5259">
        <v>1</v>
      </c>
      <c r="H5259" t="s">
        <v>22</v>
      </c>
      <c r="I5259" t="s">
        <v>35</v>
      </c>
      <c r="J5259" t="s">
        <v>23</v>
      </c>
      <c r="K5259" t="s">
        <v>23</v>
      </c>
      <c r="L5259" t="s">
        <v>22</v>
      </c>
      <c r="M5259" t="s">
        <v>23</v>
      </c>
      <c r="N5259" t="s">
        <v>22</v>
      </c>
      <c r="O5259" t="s">
        <v>22</v>
      </c>
      <c r="P5259" t="s">
        <v>26</v>
      </c>
      <c r="Q5259">
        <v>1</v>
      </c>
      <c r="R5259" t="s">
        <v>27</v>
      </c>
      <c r="S5259">
        <v>101.1</v>
      </c>
      <c r="T5259">
        <v>3744.05</v>
      </c>
      <c r="U5259">
        <v>1</v>
      </c>
    </row>
    <row r="5260" spans="1:21" x14ac:dyDescent="0.25">
      <c r="A5260" t="s">
        <v>5292</v>
      </c>
      <c r="B5260">
        <v>1</v>
      </c>
      <c r="C5260">
        <v>0</v>
      </c>
      <c r="D5260">
        <v>0</v>
      </c>
      <c r="E5260">
        <v>0</v>
      </c>
      <c r="F5260">
        <v>69</v>
      </c>
      <c r="G5260">
        <v>1</v>
      </c>
      <c r="H5260" t="s">
        <v>22</v>
      </c>
      <c r="I5260" t="s">
        <v>35</v>
      </c>
      <c r="J5260" t="s">
        <v>23</v>
      </c>
      <c r="K5260" t="s">
        <v>22</v>
      </c>
      <c r="L5260" t="s">
        <v>23</v>
      </c>
      <c r="M5260" t="s">
        <v>22</v>
      </c>
      <c r="N5260" t="s">
        <v>22</v>
      </c>
      <c r="O5260" t="s">
        <v>22</v>
      </c>
      <c r="P5260" t="s">
        <v>29</v>
      </c>
      <c r="Q5260">
        <v>1</v>
      </c>
      <c r="R5260" t="s">
        <v>33</v>
      </c>
      <c r="S5260">
        <v>104.7</v>
      </c>
      <c r="T5260">
        <v>7220.35</v>
      </c>
      <c r="U5260">
        <v>1</v>
      </c>
    </row>
    <row r="5261" spans="1:21" x14ac:dyDescent="0.25">
      <c r="A5261" t="s">
        <v>5293</v>
      </c>
      <c r="B5261">
        <v>1</v>
      </c>
      <c r="C5261">
        <v>1</v>
      </c>
      <c r="D5261">
        <v>1</v>
      </c>
      <c r="E5261">
        <v>0</v>
      </c>
      <c r="F5261">
        <v>30</v>
      </c>
      <c r="G5261">
        <v>1</v>
      </c>
      <c r="H5261" t="s">
        <v>22</v>
      </c>
      <c r="I5261" t="s">
        <v>35</v>
      </c>
      <c r="J5261" t="s">
        <v>23</v>
      </c>
      <c r="K5261" t="s">
        <v>23</v>
      </c>
      <c r="L5261" t="s">
        <v>23</v>
      </c>
      <c r="M5261" t="s">
        <v>23</v>
      </c>
      <c r="N5261" t="s">
        <v>23</v>
      </c>
      <c r="O5261" t="s">
        <v>23</v>
      </c>
      <c r="P5261" t="s">
        <v>26</v>
      </c>
      <c r="Q5261">
        <v>0</v>
      </c>
      <c r="R5261" t="s">
        <v>30</v>
      </c>
      <c r="S5261">
        <v>77.900000000000006</v>
      </c>
      <c r="T5261">
        <v>2351.4499999999998</v>
      </c>
      <c r="U5261">
        <v>0</v>
      </c>
    </row>
    <row r="5262" spans="1:21" x14ac:dyDescent="0.25">
      <c r="A5262" t="s">
        <v>5294</v>
      </c>
      <c r="B5262">
        <v>0</v>
      </c>
      <c r="C5262">
        <v>0</v>
      </c>
      <c r="D5262">
        <v>0</v>
      </c>
      <c r="E5262">
        <v>0</v>
      </c>
      <c r="F5262">
        <v>33</v>
      </c>
      <c r="G5262">
        <v>1</v>
      </c>
      <c r="H5262" t="s">
        <v>22</v>
      </c>
      <c r="I5262" t="s">
        <v>35</v>
      </c>
      <c r="J5262" t="s">
        <v>22</v>
      </c>
      <c r="K5262" t="s">
        <v>23</v>
      </c>
      <c r="L5262" t="s">
        <v>23</v>
      </c>
      <c r="M5262" t="s">
        <v>23</v>
      </c>
      <c r="N5262" t="s">
        <v>23</v>
      </c>
      <c r="O5262" t="s">
        <v>22</v>
      </c>
      <c r="P5262" t="s">
        <v>26</v>
      </c>
      <c r="Q5262">
        <v>1</v>
      </c>
      <c r="R5262" t="s">
        <v>27</v>
      </c>
      <c r="S5262">
        <v>90.65</v>
      </c>
      <c r="T5262">
        <v>2989.6</v>
      </c>
      <c r="U5262">
        <v>0</v>
      </c>
    </row>
    <row r="5263" spans="1:21" x14ac:dyDescent="0.25">
      <c r="A5263" t="s">
        <v>5295</v>
      </c>
      <c r="B5263">
        <v>1</v>
      </c>
      <c r="C5263">
        <v>1</v>
      </c>
      <c r="D5263">
        <v>1</v>
      </c>
      <c r="E5263">
        <v>0</v>
      </c>
      <c r="F5263">
        <v>54</v>
      </c>
      <c r="G5263">
        <v>1</v>
      </c>
      <c r="H5263" t="s">
        <v>22</v>
      </c>
      <c r="I5263" t="s">
        <v>35</v>
      </c>
      <c r="J5263" t="s">
        <v>23</v>
      </c>
      <c r="K5263" t="s">
        <v>22</v>
      </c>
      <c r="L5263" t="s">
        <v>22</v>
      </c>
      <c r="M5263" t="s">
        <v>22</v>
      </c>
      <c r="N5263" t="s">
        <v>22</v>
      </c>
      <c r="O5263" t="s">
        <v>22</v>
      </c>
      <c r="P5263" t="s">
        <v>45</v>
      </c>
      <c r="Q5263">
        <v>1</v>
      </c>
      <c r="R5263" t="s">
        <v>27</v>
      </c>
      <c r="S5263">
        <v>110.45</v>
      </c>
      <c r="T5263">
        <v>6077.75</v>
      </c>
      <c r="U5263">
        <v>0</v>
      </c>
    </row>
    <row r="5264" spans="1:21" x14ac:dyDescent="0.25">
      <c r="A5264" t="s">
        <v>5296</v>
      </c>
      <c r="B5264">
        <v>0</v>
      </c>
      <c r="C5264">
        <v>0</v>
      </c>
      <c r="D5264">
        <v>0</v>
      </c>
      <c r="E5264">
        <v>0</v>
      </c>
      <c r="F5264">
        <v>59</v>
      </c>
      <c r="G5264">
        <v>1</v>
      </c>
      <c r="H5264" t="s">
        <v>22</v>
      </c>
      <c r="I5264" t="s">
        <v>25</v>
      </c>
      <c r="J5264" t="s">
        <v>22</v>
      </c>
      <c r="K5264" t="s">
        <v>23</v>
      </c>
      <c r="L5264" t="s">
        <v>23</v>
      </c>
      <c r="M5264" t="s">
        <v>22</v>
      </c>
      <c r="N5264" t="s">
        <v>23</v>
      </c>
      <c r="O5264" t="s">
        <v>22</v>
      </c>
      <c r="P5264" t="s">
        <v>29</v>
      </c>
      <c r="Q5264">
        <v>0</v>
      </c>
      <c r="R5264" t="s">
        <v>33</v>
      </c>
      <c r="S5264">
        <v>68.7</v>
      </c>
      <c r="T5264">
        <v>4070.95</v>
      </c>
      <c r="U5264">
        <v>0</v>
      </c>
    </row>
    <row r="5265" spans="1:21" x14ac:dyDescent="0.25">
      <c r="A5265" t="s">
        <v>5297</v>
      </c>
      <c r="B5265">
        <v>1</v>
      </c>
      <c r="C5265">
        <v>1</v>
      </c>
      <c r="D5265">
        <v>0</v>
      </c>
      <c r="E5265">
        <v>0</v>
      </c>
      <c r="F5265">
        <v>55</v>
      </c>
      <c r="G5265">
        <v>0</v>
      </c>
      <c r="H5265" t="s">
        <v>24</v>
      </c>
      <c r="I5265" t="s">
        <v>25</v>
      </c>
      <c r="J5265" t="s">
        <v>22</v>
      </c>
      <c r="K5265" t="s">
        <v>22</v>
      </c>
      <c r="L5265" t="s">
        <v>23</v>
      </c>
      <c r="M5265" t="s">
        <v>23</v>
      </c>
      <c r="N5265" t="s">
        <v>22</v>
      </c>
      <c r="O5265" t="s">
        <v>23</v>
      </c>
      <c r="P5265" t="s">
        <v>26</v>
      </c>
      <c r="Q5265">
        <v>1</v>
      </c>
      <c r="R5265" t="s">
        <v>27</v>
      </c>
      <c r="S5265">
        <v>44.85</v>
      </c>
      <c r="T5265">
        <v>2479.0500000000002</v>
      </c>
      <c r="U5265">
        <v>0</v>
      </c>
    </row>
    <row r="5266" spans="1:21" x14ac:dyDescent="0.25">
      <c r="A5266" t="s">
        <v>5298</v>
      </c>
      <c r="B5266">
        <v>1</v>
      </c>
      <c r="C5266">
        <v>1</v>
      </c>
      <c r="D5266">
        <v>1</v>
      </c>
      <c r="E5266">
        <v>0</v>
      </c>
      <c r="F5266">
        <v>69</v>
      </c>
      <c r="G5266">
        <v>0</v>
      </c>
      <c r="H5266" t="s">
        <v>24</v>
      </c>
      <c r="I5266" t="s">
        <v>25</v>
      </c>
      <c r="J5266" t="s">
        <v>23</v>
      </c>
      <c r="K5266" t="s">
        <v>23</v>
      </c>
      <c r="L5266" t="s">
        <v>22</v>
      </c>
      <c r="M5266" t="s">
        <v>23</v>
      </c>
      <c r="N5266" t="s">
        <v>23</v>
      </c>
      <c r="O5266" t="s">
        <v>23</v>
      </c>
      <c r="P5266" t="s">
        <v>29</v>
      </c>
      <c r="Q5266">
        <v>1</v>
      </c>
      <c r="R5266" t="s">
        <v>38</v>
      </c>
      <c r="S5266">
        <v>29.8</v>
      </c>
      <c r="T5266">
        <v>2134.3000000000002</v>
      </c>
      <c r="U5266">
        <v>0</v>
      </c>
    </row>
    <row r="5267" spans="1:21" x14ac:dyDescent="0.25">
      <c r="A5267" t="s">
        <v>5299</v>
      </c>
      <c r="B5267">
        <v>0</v>
      </c>
      <c r="C5267">
        <v>0</v>
      </c>
      <c r="D5267">
        <v>0</v>
      </c>
      <c r="E5267">
        <v>0</v>
      </c>
      <c r="F5267">
        <v>66</v>
      </c>
      <c r="G5267">
        <v>1</v>
      </c>
      <c r="H5267" t="s">
        <v>22</v>
      </c>
      <c r="I5267" t="s">
        <v>35</v>
      </c>
      <c r="J5267" t="s">
        <v>23</v>
      </c>
      <c r="K5267" t="s">
        <v>22</v>
      </c>
      <c r="L5267" t="s">
        <v>23</v>
      </c>
      <c r="M5267" t="s">
        <v>23</v>
      </c>
      <c r="N5267" t="s">
        <v>22</v>
      </c>
      <c r="O5267" t="s">
        <v>23</v>
      </c>
      <c r="P5267" t="s">
        <v>29</v>
      </c>
      <c r="Q5267">
        <v>1</v>
      </c>
      <c r="R5267" t="s">
        <v>33</v>
      </c>
      <c r="S5267">
        <v>88.9</v>
      </c>
      <c r="T5267">
        <v>6000.1</v>
      </c>
      <c r="U5267">
        <v>0</v>
      </c>
    </row>
    <row r="5268" spans="1:21" x14ac:dyDescent="0.25">
      <c r="A5268" t="s">
        <v>5300</v>
      </c>
      <c r="B5268">
        <v>1</v>
      </c>
      <c r="C5268">
        <v>0</v>
      </c>
      <c r="D5268">
        <v>1</v>
      </c>
      <c r="E5268">
        <v>1</v>
      </c>
      <c r="F5268">
        <v>37</v>
      </c>
      <c r="G5268">
        <v>1</v>
      </c>
      <c r="H5268" t="s">
        <v>23</v>
      </c>
      <c r="I5268" t="s">
        <v>25</v>
      </c>
      <c r="J5268" t="s">
        <v>22</v>
      </c>
      <c r="K5268" t="s">
        <v>23</v>
      </c>
      <c r="L5268" t="s">
        <v>22</v>
      </c>
      <c r="M5268" t="s">
        <v>22</v>
      </c>
      <c r="N5268" t="s">
        <v>23</v>
      </c>
      <c r="O5268" t="s">
        <v>23</v>
      </c>
      <c r="P5268" t="s">
        <v>29</v>
      </c>
      <c r="Q5268">
        <v>1</v>
      </c>
      <c r="R5268" t="s">
        <v>30</v>
      </c>
      <c r="S5268">
        <v>58.75</v>
      </c>
      <c r="T5268">
        <v>2203.1</v>
      </c>
      <c r="U5268">
        <v>0</v>
      </c>
    </row>
    <row r="5269" spans="1:21" x14ac:dyDescent="0.25">
      <c r="A5269" t="s">
        <v>5301</v>
      </c>
      <c r="B5269">
        <v>1</v>
      </c>
      <c r="C5269">
        <v>1</v>
      </c>
      <c r="D5269">
        <v>1</v>
      </c>
      <c r="E5269">
        <v>0</v>
      </c>
      <c r="F5269">
        <v>9</v>
      </c>
      <c r="G5269">
        <v>1</v>
      </c>
      <c r="H5269" t="s">
        <v>23</v>
      </c>
      <c r="I5269" t="s">
        <v>23</v>
      </c>
      <c r="J5269" t="s">
        <v>44</v>
      </c>
      <c r="K5269" t="s">
        <v>44</v>
      </c>
      <c r="L5269" t="s">
        <v>44</v>
      </c>
      <c r="M5269" t="s">
        <v>44</v>
      </c>
      <c r="N5269" t="s">
        <v>44</v>
      </c>
      <c r="O5269" t="s">
        <v>44</v>
      </c>
      <c r="P5269" t="s">
        <v>29</v>
      </c>
      <c r="Q5269">
        <v>0</v>
      </c>
      <c r="R5269" t="s">
        <v>38</v>
      </c>
      <c r="S5269">
        <v>19.850000000000001</v>
      </c>
      <c r="T5269">
        <v>183.15</v>
      </c>
      <c r="U5269">
        <v>0</v>
      </c>
    </row>
    <row r="5270" spans="1:21" x14ac:dyDescent="0.25">
      <c r="A5270" t="s">
        <v>5302</v>
      </c>
      <c r="B5270">
        <v>1</v>
      </c>
      <c r="C5270">
        <v>0</v>
      </c>
      <c r="D5270">
        <v>1</v>
      </c>
      <c r="E5270">
        <v>1</v>
      </c>
      <c r="F5270">
        <v>69</v>
      </c>
      <c r="G5270">
        <v>1</v>
      </c>
      <c r="H5270" t="s">
        <v>22</v>
      </c>
      <c r="I5270" t="s">
        <v>25</v>
      </c>
      <c r="J5270" t="s">
        <v>22</v>
      </c>
      <c r="K5270" t="s">
        <v>23</v>
      </c>
      <c r="L5270" t="s">
        <v>22</v>
      </c>
      <c r="M5270" t="s">
        <v>22</v>
      </c>
      <c r="N5270" t="s">
        <v>22</v>
      </c>
      <c r="O5270" t="s">
        <v>22</v>
      </c>
      <c r="P5270" t="s">
        <v>45</v>
      </c>
      <c r="Q5270">
        <v>0</v>
      </c>
      <c r="R5270" t="s">
        <v>33</v>
      </c>
      <c r="S5270">
        <v>86.9</v>
      </c>
      <c r="T5270">
        <v>6194.1</v>
      </c>
      <c r="U5270">
        <v>0</v>
      </c>
    </row>
    <row r="5271" spans="1:21" x14ac:dyDescent="0.25">
      <c r="A5271" t="s">
        <v>5303</v>
      </c>
      <c r="B5271">
        <v>1</v>
      </c>
      <c r="C5271">
        <v>0</v>
      </c>
      <c r="D5271">
        <v>0</v>
      </c>
      <c r="E5271">
        <v>0</v>
      </c>
      <c r="F5271">
        <v>10</v>
      </c>
      <c r="G5271">
        <v>1</v>
      </c>
      <c r="H5271" t="s">
        <v>23</v>
      </c>
      <c r="I5271" t="s">
        <v>25</v>
      </c>
      <c r="J5271" t="s">
        <v>23</v>
      </c>
      <c r="K5271" t="s">
        <v>22</v>
      </c>
      <c r="L5271" t="s">
        <v>23</v>
      </c>
      <c r="M5271" t="s">
        <v>23</v>
      </c>
      <c r="N5271" t="s">
        <v>22</v>
      </c>
      <c r="O5271" t="s">
        <v>23</v>
      </c>
      <c r="P5271" t="s">
        <v>26</v>
      </c>
      <c r="Q5271">
        <v>1</v>
      </c>
      <c r="R5271" t="s">
        <v>30</v>
      </c>
      <c r="S5271">
        <v>59.65</v>
      </c>
      <c r="T5271">
        <v>638.95000000000005</v>
      </c>
      <c r="U5271">
        <v>0</v>
      </c>
    </row>
    <row r="5272" spans="1:21" x14ac:dyDescent="0.25">
      <c r="A5272" t="s">
        <v>5304</v>
      </c>
      <c r="B5272">
        <v>1</v>
      </c>
      <c r="C5272">
        <v>0</v>
      </c>
      <c r="D5272">
        <v>0</v>
      </c>
      <c r="E5272">
        <v>1</v>
      </c>
      <c r="F5272">
        <v>40</v>
      </c>
      <c r="G5272">
        <v>1</v>
      </c>
      <c r="H5272" t="s">
        <v>23</v>
      </c>
      <c r="I5272" t="s">
        <v>25</v>
      </c>
      <c r="J5272" t="s">
        <v>22</v>
      </c>
      <c r="K5272" t="s">
        <v>22</v>
      </c>
      <c r="L5272" t="s">
        <v>23</v>
      </c>
      <c r="M5272" t="s">
        <v>23</v>
      </c>
      <c r="N5272" t="s">
        <v>23</v>
      </c>
      <c r="O5272" t="s">
        <v>23</v>
      </c>
      <c r="P5272" t="s">
        <v>26</v>
      </c>
      <c r="Q5272">
        <v>1</v>
      </c>
      <c r="R5272" t="s">
        <v>30</v>
      </c>
      <c r="S5272">
        <v>55.25</v>
      </c>
      <c r="T5272">
        <v>2139.1999999999998</v>
      </c>
      <c r="U5272">
        <v>1</v>
      </c>
    </row>
    <row r="5273" spans="1:21" x14ac:dyDescent="0.25">
      <c r="A5273" t="s">
        <v>5305</v>
      </c>
      <c r="B5273">
        <v>1</v>
      </c>
      <c r="C5273">
        <v>0</v>
      </c>
      <c r="D5273">
        <v>0</v>
      </c>
      <c r="E5273">
        <v>1</v>
      </c>
      <c r="F5273">
        <v>13</v>
      </c>
      <c r="G5273">
        <v>1</v>
      </c>
      <c r="H5273" t="s">
        <v>23</v>
      </c>
      <c r="I5273" t="s">
        <v>25</v>
      </c>
      <c r="J5273" t="s">
        <v>23</v>
      </c>
      <c r="K5273" t="s">
        <v>23</v>
      </c>
      <c r="L5273" t="s">
        <v>23</v>
      </c>
      <c r="M5273" t="s">
        <v>23</v>
      </c>
      <c r="N5273" t="s">
        <v>22</v>
      </c>
      <c r="O5273" t="s">
        <v>22</v>
      </c>
      <c r="P5273" t="s">
        <v>26</v>
      </c>
      <c r="Q5273">
        <v>0</v>
      </c>
      <c r="R5273" t="s">
        <v>38</v>
      </c>
      <c r="S5273">
        <v>66.400000000000006</v>
      </c>
      <c r="T5273">
        <v>831.75</v>
      </c>
      <c r="U5273">
        <v>0</v>
      </c>
    </row>
    <row r="5274" spans="1:21" x14ac:dyDescent="0.25">
      <c r="A5274" t="s">
        <v>5306</v>
      </c>
      <c r="B5274">
        <v>0</v>
      </c>
      <c r="C5274">
        <v>0</v>
      </c>
      <c r="D5274">
        <v>0</v>
      </c>
      <c r="E5274">
        <v>0</v>
      </c>
      <c r="F5274">
        <v>6</v>
      </c>
      <c r="G5274">
        <v>1</v>
      </c>
      <c r="H5274" t="s">
        <v>22</v>
      </c>
      <c r="I5274" t="s">
        <v>35</v>
      </c>
      <c r="J5274" t="s">
        <v>23</v>
      </c>
      <c r="K5274" t="s">
        <v>22</v>
      </c>
      <c r="L5274" t="s">
        <v>23</v>
      </c>
      <c r="M5274" t="s">
        <v>23</v>
      </c>
      <c r="N5274" t="s">
        <v>22</v>
      </c>
      <c r="O5274" t="s">
        <v>23</v>
      </c>
      <c r="P5274" t="s">
        <v>26</v>
      </c>
      <c r="Q5274">
        <v>1</v>
      </c>
      <c r="R5274" t="s">
        <v>27</v>
      </c>
      <c r="S5274">
        <v>90.1</v>
      </c>
      <c r="T5274">
        <v>521.29999999999995</v>
      </c>
      <c r="U5274">
        <v>1</v>
      </c>
    </row>
    <row r="5275" spans="1:21" x14ac:dyDescent="0.25">
      <c r="A5275" t="s">
        <v>5307</v>
      </c>
      <c r="B5275">
        <v>0</v>
      </c>
      <c r="C5275">
        <v>0</v>
      </c>
      <c r="D5275">
        <v>1</v>
      </c>
      <c r="E5275">
        <v>1</v>
      </c>
      <c r="F5275">
        <v>69</v>
      </c>
      <c r="G5275">
        <v>1</v>
      </c>
      <c r="H5275" t="s">
        <v>23</v>
      </c>
      <c r="I5275" t="s">
        <v>23</v>
      </c>
      <c r="J5275" t="s">
        <v>44</v>
      </c>
      <c r="K5275" t="s">
        <v>44</v>
      </c>
      <c r="L5275" t="s">
        <v>44</v>
      </c>
      <c r="M5275" t="s">
        <v>44</v>
      </c>
      <c r="N5275" t="s">
        <v>44</v>
      </c>
      <c r="O5275" t="s">
        <v>44</v>
      </c>
      <c r="P5275" t="s">
        <v>45</v>
      </c>
      <c r="Q5275">
        <v>0</v>
      </c>
      <c r="R5275" t="s">
        <v>33</v>
      </c>
      <c r="S5275">
        <v>20.149999999999999</v>
      </c>
      <c r="T5275">
        <v>1337.5</v>
      </c>
      <c r="U5275">
        <v>0</v>
      </c>
    </row>
    <row r="5276" spans="1:21" x14ac:dyDescent="0.25">
      <c r="A5276" t="s">
        <v>5308</v>
      </c>
      <c r="B5276">
        <v>0</v>
      </c>
      <c r="C5276">
        <v>1</v>
      </c>
      <c r="D5276">
        <v>1</v>
      </c>
      <c r="E5276">
        <v>0</v>
      </c>
      <c r="F5276">
        <v>66</v>
      </c>
      <c r="G5276">
        <v>1</v>
      </c>
      <c r="H5276" t="s">
        <v>22</v>
      </c>
      <c r="I5276" t="s">
        <v>35</v>
      </c>
      <c r="J5276" t="s">
        <v>23</v>
      </c>
      <c r="K5276" t="s">
        <v>22</v>
      </c>
      <c r="L5276" t="s">
        <v>22</v>
      </c>
      <c r="M5276" t="s">
        <v>22</v>
      </c>
      <c r="N5276" t="s">
        <v>22</v>
      </c>
      <c r="O5276" t="s">
        <v>22</v>
      </c>
      <c r="P5276" t="s">
        <v>29</v>
      </c>
      <c r="Q5276">
        <v>1</v>
      </c>
      <c r="R5276" t="s">
        <v>38</v>
      </c>
      <c r="S5276">
        <v>108.1</v>
      </c>
      <c r="T5276">
        <v>7181.95</v>
      </c>
      <c r="U5276">
        <v>0</v>
      </c>
    </row>
    <row r="5277" spans="1:21" x14ac:dyDescent="0.25">
      <c r="A5277" t="s">
        <v>5309</v>
      </c>
      <c r="B5277">
        <v>1</v>
      </c>
      <c r="C5277">
        <v>0</v>
      </c>
      <c r="D5277">
        <v>0</v>
      </c>
      <c r="E5277">
        <v>0</v>
      </c>
      <c r="F5277">
        <v>11</v>
      </c>
      <c r="G5277">
        <v>1</v>
      </c>
      <c r="H5277" t="s">
        <v>22</v>
      </c>
      <c r="I5277" t="s">
        <v>25</v>
      </c>
      <c r="J5277" t="s">
        <v>23</v>
      </c>
      <c r="K5277" t="s">
        <v>23</v>
      </c>
      <c r="L5277" t="s">
        <v>22</v>
      </c>
      <c r="M5277" t="s">
        <v>23</v>
      </c>
      <c r="N5277" t="s">
        <v>23</v>
      </c>
      <c r="O5277" t="s">
        <v>23</v>
      </c>
      <c r="P5277" t="s">
        <v>26</v>
      </c>
      <c r="Q5277">
        <v>0</v>
      </c>
      <c r="R5277" t="s">
        <v>27</v>
      </c>
      <c r="S5277">
        <v>53.75</v>
      </c>
      <c r="T5277">
        <v>608</v>
      </c>
      <c r="U5277">
        <v>1</v>
      </c>
    </row>
    <row r="5278" spans="1:21" x14ac:dyDescent="0.25">
      <c r="A5278" t="s">
        <v>5310</v>
      </c>
      <c r="B5278">
        <v>1</v>
      </c>
      <c r="C5278">
        <v>0</v>
      </c>
      <c r="D5278">
        <v>1</v>
      </c>
      <c r="E5278">
        <v>1</v>
      </c>
      <c r="F5278">
        <v>46</v>
      </c>
      <c r="G5278">
        <v>1</v>
      </c>
      <c r="H5278" t="s">
        <v>23</v>
      </c>
      <c r="I5278" t="s">
        <v>25</v>
      </c>
      <c r="J5278" t="s">
        <v>22</v>
      </c>
      <c r="K5278" t="s">
        <v>23</v>
      </c>
      <c r="L5278" t="s">
        <v>22</v>
      </c>
      <c r="M5278" t="s">
        <v>22</v>
      </c>
      <c r="N5278" t="s">
        <v>23</v>
      </c>
      <c r="O5278" t="s">
        <v>23</v>
      </c>
      <c r="P5278" t="s">
        <v>29</v>
      </c>
      <c r="Q5278">
        <v>0</v>
      </c>
      <c r="R5278" t="s">
        <v>30</v>
      </c>
      <c r="S5278">
        <v>56.9</v>
      </c>
      <c r="T5278">
        <v>2560.1</v>
      </c>
      <c r="U5278">
        <v>0</v>
      </c>
    </row>
    <row r="5279" spans="1:21" x14ac:dyDescent="0.25">
      <c r="A5279" t="s">
        <v>5311</v>
      </c>
      <c r="B5279">
        <v>0</v>
      </c>
      <c r="C5279">
        <v>0</v>
      </c>
      <c r="D5279">
        <v>0</v>
      </c>
      <c r="E5279">
        <v>0</v>
      </c>
      <c r="F5279">
        <v>6</v>
      </c>
      <c r="G5279">
        <v>1</v>
      </c>
      <c r="H5279" t="s">
        <v>23</v>
      </c>
      <c r="I5279" t="s">
        <v>35</v>
      </c>
      <c r="J5279" t="s">
        <v>23</v>
      </c>
      <c r="K5279" t="s">
        <v>23</v>
      </c>
      <c r="L5279" t="s">
        <v>23</v>
      </c>
      <c r="M5279" t="s">
        <v>23</v>
      </c>
      <c r="N5279" t="s">
        <v>22</v>
      </c>
      <c r="O5279" t="s">
        <v>22</v>
      </c>
      <c r="P5279" t="s">
        <v>26</v>
      </c>
      <c r="Q5279">
        <v>0</v>
      </c>
      <c r="R5279" t="s">
        <v>27</v>
      </c>
      <c r="S5279">
        <v>89.3</v>
      </c>
      <c r="T5279">
        <v>577.6</v>
      </c>
      <c r="U5279">
        <v>1</v>
      </c>
    </row>
    <row r="5280" spans="1:21" x14ac:dyDescent="0.25">
      <c r="A5280" t="s">
        <v>5312</v>
      </c>
      <c r="B5280">
        <v>0</v>
      </c>
      <c r="C5280">
        <v>0</v>
      </c>
      <c r="D5280">
        <v>1</v>
      </c>
      <c r="E5280">
        <v>1</v>
      </c>
      <c r="F5280">
        <v>56</v>
      </c>
      <c r="G5280">
        <v>1</v>
      </c>
      <c r="H5280" t="s">
        <v>22</v>
      </c>
      <c r="I5280" t="s">
        <v>35</v>
      </c>
      <c r="J5280" t="s">
        <v>22</v>
      </c>
      <c r="K5280" t="s">
        <v>23</v>
      </c>
      <c r="L5280" t="s">
        <v>22</v>
      </c>
      <c r="M5280" t="s">
        <v>22</v>
      </c>
      <c r="N5280" t="s">
        <v>22</v>
      </c>
      <c r="O5280" t="s">
        <v>22</v>
      </c>
      <c r="P5280" t="s">
        <v>26</v>
      </c>
      <c r="Q5280">
        <v>1</v>
      </c>
      <c r="R5280" t="s">
        <v>30</v>
      </c>
      <c r="S5280">
        <v>109.6</v>
      </c>
      <c r="T5280">
        <v>5953</v>
      </c>
      <c r="U5280">
        <v>0</v>
      </c>
    </row>
    <row r="5281" spans="1:21" x14ac:dyDescent="0.25">
      <c r="A5281" t="s">
        <v>5313</v>
      </c>
      <c r="B5281">
        <v>1</v>
      </c>
      <c r="C5281">
        <v>0</v>
      </c>
      <c r="D5281">
        <v>1</v>
      </c>
      <c r="E5281">
        <v>1</v>
      </c>
      <c r="F5281">
        <v>70</v>
      </c>
      <c r="G5281">
        <v>1</v>
      </c>
      <c r="H5281" t="s">
        <v>22</v>
      </c>
      <c r="I5281" t="s">
        <v>23</v>
      </c>
      <c r="J5281" t="s">
        <v>44</v>
      </c>
      <c r="K5281" t="s">
        <v>44</v>
      </c>
      <c r="L5281" t="s">
        <v>44</v>
      </c>
      <c r="M5281" t="s">
        <v>44</v>
      </c>
      <c r="N5281" t="s">
        <v>44</v>
      </c>
      <c r="O5281" t="s">
        <v>44</v>
      </c>
      <c r="P5281" t="s">
        <v>45</v>
      </c>
      <c r="Q5281">
        <v>0</v>
      </c>
      <c r="R5281" t="s">
        <v>38</v>
      </c>
      <c r="S5281">
        <v>25.15</v>
      </c>
      <c r="T5281">
        <v>1790.15</v>
      </c>
      <c r="U5281">
        <v>0</v>
      </c>
    </row>
    <row r="5282" spans="1:21" x14ac:dyDescent="0.25">
      <c r="A5282" t="s">
        <v>5314</v>
      </c>
      <c r="B5282">
        <v>0</v>
      </c>
      <c r="C5282">
        <v>0</v>
      </c>
      <c r="D5282">
        <v>1</v>
      </c>
      <c r="E5282">
        <v>1</v>
      </c>
      <c r="F5282">
        <v>33</v>
      </c>
      <c r="G5282">
        <v>1</v>
      </c>
      <c r="H5282" t="s">
        <v>22</v>
      </c>
      <c r="I5282" t="s">
        <v>25</v>
      </c>
      <c r="J5282" t="s">
        <v>23</v>
      </c>
      <c r="K5282" t="s">
        <v>23</v>
      </c>
      <c r="L5282" t="s">
        <v>22</v>
      </c>
      <c r="M5282" t="s">
        <v>22</v>
      </c>
      <c r="N5282" t="s">
        <v>22</v>
      </c>
      <c r="O5282" t="s">
        <v>22</v>
      </c>
      <c r="P5282" t="s">
        <v>29</v>
      </c>
      <c r="Q5282">
        <v>1</v>
      </c>
      <c r="R5282" t="s">
        <v>27</v>
      </c>
      <c r="S5282">
        <v>79.150000000000006</v>
      </c>
      <c r="T5282">
        <v>2531.4</v>
      </c>
      <c r="U5282">
        <v>0</v>
      </c>
    </row>
    <row r="5283" spans="1:21" x14ac:dyDescent="0.25">
      <c r="A5283" t="s">
        <v>5315</v>
      </c>
      <c r="B5283">
        <v>0</v>
      </c>
      <c r="C5283">
        <v>0</v>
      </c>
      <c r="D5283">
        <v>1</v>
      </c>
      <c r="E5283">
        <v>1</v>
      </c>
      <c r="F5283">
        <v>72</v>
      </c>
      <c r="G5283">
        <v>1</v>
      </c>
      <c r="H5283" t="s">
        <v>22</v>
      </c>
      <c r="I5283" t="s">
        <v>25</v>
      </c>
      <c r="J5283" t="s">
        <v>22</v>
      </c>
      <c r="K5283" t="s">
        <v>22</v>
      </c>
      <c r="L5283" t="s">
        <v>23</v>
      </c>
      <c r="M5283" t="s">
        <v>22</v>
      </c>
      <c r="N5283" t="s">
        <v>23</v>
      </c>
      <c r="O5283" t="s">
        <v>23</v>
      </c>
      <c r="P5283" t="s">
        <v>45</v>
      </c>
      <c r="Q5283">
        <v>0</v>
      </c>
      <c r="R5283" t="s">
        <v>38</v>
      </c>
      <c r="S5283">
        <v>66.75</v>
      </c>
      <c r="T5283">
        <v>4760.3</v>
      </c>
      <c r="U5283">
        <v>0</v>
      </c>
    </row>
    <row r="5284" spans="1:21" x14ac:dyDescent="0.25">
      <c r="A5284" t="s">
        <v>5316</v>
      </c>
      <c r="B5284">
        <v>0</v>
      </c>
      <c r="C5284">
        <v>0</v>
      </c>
      <c r="D5284">
        <v>1</v>
      </c>
      <c r="E5284">
        <v>0</v>
      </c>
      <c r="F5284">
        <v>3</v>
      </c>
      <c r="G5284">
        <v>1</v>
      </c>
      <c r="H5284" t="s">
        <v>22</v>
      </c>
      <c r="I5284" t="s">
        <v>35</v>
      </c>
      <c r="J5284" t="s">
        <v>23</v>
      </c>
      <c r="K5284" t="s">
        <v>23</v>
      </c>
      <c r="L5284" t="s">
        <v>23</v>
      </c>
      <c r="M5284" t="s">
        <v>23</v>
      </c>
      <c r="N5284" t="s">
        <v>22</v>
      </c>
      <c r="O5284" t="s">
        <v>22</v>
      </c>
      <c r="P5284" t="s">
        <v>26</v>
      </c>
      <c r="Q5284">
        <v>1</v>
      </c>
      <c r="R5284" t="s">
        <v>27</v>
      </c>
      <c r="S5284">
        <v>95.2</v>
      </c>
      <c r="T5284">
        <v>292.85000000000002</v>
      </c>
      <c r="U5284">
        <v>1</v>
      </c>
    </row>
    <row r="5285" spans="1:21" x14ac:dyDescent="0.25">
      <c r="A5285" t="s">
        <v>5317</v>
      </c>
      <c r="B5285">
        <v>0</v>
      </c>
      <c r="C5285">
        <v>0</v>
      </c>
      <c r="D5285">
        <v>0</v>
      </c>
      <c r="E5285">
        <v>1</v>
      </c>
      <c r="F5285">
        <v>19</v>
      </c>
      <c r="G5285">
        <v>1</v>
      </c>
      <c r="H5285" t="s">
        <v>23</v>
      </c>
      <c r="I5285" t="s">
        <v>25</v>
      </c>
      <c r="J5285" t="s">
        <v>23</v>
      </c>
      <c r="K5285" t="s">
        <v>23</v>
      </c>
      <c r="L5285" t="s">
        <v>23</v>
      </c>
      <c r="M5285" t="s">
        <v>22</v>
      </c>
      <c r="N5285" t="s">
        <v>23</v>
      </c>
      <c r="O5285" t="s">
        <v>23</v>
      </c>
      <c r="P5285" t="s">
        <v>26</v>
      </c>
      <c r="Q5285">
        <v>0</v>
      </c>
      <c r="R5285" t="s">
        <v>30</v>
      </c>
      <c r="S5285">
        <v>48.8</v>
      </c>
      <c r="T5285">
        <v>953.65</v>
      </c>
      <c r="U5285">
        <v>0</v>
      </c>
    </row>
    <row r="5286" spans="1:21" x14ac:dyDescent="0.25">
      <c r="A5286" t="s">
        <v>5318</v>
      </c>
      <c r="B5286">
        <v>0</v>
      </c>
      <c r="C5286">
        <v>1</v>
      </c>
      <c r="D5286">
        <v>0</v>
      </c>
      <c r="E5286">
        <v>0</v>
      </c>
      <c r="F5286">
        <v>5</v>
      </c>
      <c r="G5286">
        <v>0</v>
      </c>
      <c r="H5286" t="s">
        <v>24</v>
      </c>
      <c r="I5286" t="s">
        <v>25</v>
      </c>
      <c r="J5286" t="s">
        <v>23</v>
      </c>
      <c r="K5286" t="s">
        <v>23</v>
      </c>
      <c r="L5286" t="s">
        <v>23</v>
      </c>
      <c r="M5286" t="s">
        <v>23</v>
      </c>
      <c r="N5286" t="s">
        <v>22</v>
      </c>
      <c r="O5286" t="s">
        <v>22</v>
      </c>
      <c r="P5286" t="s">
        <v>26</v>
      </c>
      <c r="Q5286">
        <v>0</v>
      </c>
      <c r="R5286" t="s">
        <v>27</v>
      </c>
      <c r="S5286">
        <v>45.7</v>
      </c>
      <c r="T5286">
        <v>198</v>
      </c>
      <c r="U5286">
        <v>1</v>
      </c>
    </row>
    <row r="5287" spans="1:21" x14ac:dyDescent="0.25">
      <c r="A5287" t="s">
        <v>5319</v>
      </c>
      <c r="B5287">
        <v>0</v>
      </c>
      <c r="C5287">
        <v>0</v>
      </c>
      <c r="D5287">
        <v>1</v>
      </c>
      <c r="E5287">
        <v>0</v>
      </c>
      <c r="F5287">
        <v>71</v>
      </c>
      <c r="G5287">
        <v>1</v>
      </c>
      <c r="H5287" t="s">
        <v>23</v>
      </c>
      <c r="I5287" t="s">
        <v>25</v>
      </c>
      <c r="J5287" t="s">
        <v>23</v>
      </c>
      <c r="K5287" t="s">
        <v>22</v>
      </c>
      <c r="L5287" t="s">
        <v>22</v>
      </c>
      <c r="M5287" t="s">
        <v>22</v>
      </c>
      <c r="N5287" t="s">
        <v>22</v>
      </c>
      <c r="O5287" t="s">
        <v>22</v>
      </c>
      <c r="P5287" t="s">
        <v>45</v>
      </c>
      <c r="Q5287">
        <v>1</v>
      </c>
      <c r="R5287" t="s">
        <v>38</v>
      </c>
      <c r="S5287">
        <v>80.7</v>
      </c>
      <c r="T5287">
        <v>5705.05</v>
      </c>
      <c r="U5287">
        <v>0</v>
      </c>
    </row>
    <row r="5288" spans="1:21" x14ac:dyDescent="0.25">
      <c r="A5288" t="s">
        <v>5320</v>
      </c>
      <c r="B5288">
        <v>1</v>
      </c>
      <c r="C5288">
        <v>0</v>
      </c>
      <c r="D5288">
        <v>1</v>
      </c>
      <c r="E5288">
        <v>0</v>
      </c>
      <c r="F5288">
        <v>8</v>
      </c>
      <c r="G5288">
        <v>1</v>
      </c>
      <c r="H5288" t="s">
        <v>23</v>
      </c>
      <c r="I5288" t="s">
        <v>35</v>
      </c>
      <c r="J5288" t="s">
        <v>22</v>
      </c>
      <c r="K5288" t="s">
        <v>23</v>
      </c>
      <c r="L5288" t="s">
        <v>23</v>
      </c>
      <c r="M5288" t="s">
        <v>23</v>
      </c>
      <c r="N5288" t="s">
        <v>23</v>
      </c>
      <c r="O5288" t="s">
        <v>23</v>
      </c>
      <c r="P5288" t="s">
        <v>26</v>
      </c>
      <c r="Q5288">
        <v>1</v>
      </c>
      <c r="R5288" t="s">
        <v>27</v>
      </c>
      <c r="S5288">
        <v>74.5</v>
      </c>
      <c r="T5288">
        <v>609.9</v>
      </c>
      <c r="U5288">
        <v>1</v>
      </c>
    </row>
    <row r="5289" spans="1:21" x14ac:dyDescent="0.25">
      <c r="A5289" t="s">
        <v>5321</v>
      </c>
      <c r="B5289">
        <v>1</v>
      </c>
      <c r="C5289">
        <v>0</v>
      </c>
      <c r="D5289">
        <v>0</v>
      </c>
      <c r="E5289">
        <v>0</v>
      </c>
      <c r="F5289">
        <v>1</v>
      </c>
      <c r="G5289">
        <v>1</v>
      </c>
      <c r="H5289" t="s">
        <v>23</v>
      </c>
      <c r="I5289" t="s">
        <v>23</v>
      </c>
      <c r="J5289" t="s">
        <v>44</v>
      </c>
      <c r="K5289" t="s">
        <v>44</v>
      </c>
      <c r="L5289" t="s">
        <v>44</v>
      </c>
      <c r="M5289" t="s">
        <v>44</v>
      </c>
      <c r="N5289" t="s">
        <v>44</v>
      </c>
      <c r="O5289" t="s">
        <v>44</v>
      </c>
      <c r="P5289" t="s">
        <v>26</v>
      </c>
      <c r="Q5289">
        <v>0</v>
      </c>
      <c r="R5289" t="s">
        <v>38</v>
      </c>
      <c r="S5289">
        <v>20.55</v>
      </c>
      <c r="T5289">
        <v>20.55</v>
      </c>
      <c r="U5289">
        <v>0</v>
      </c>
    </row>
    <row r="5290" spans="1:21" x14ac:dyDescent="0.25">
      <c r="A5290" t="s">
        <v>5322</v>
      </c>
      <c r="B5290">
        <v>0</v>
      </c>
      <c r="C5290">
        <v>0</v>
      </c>
      <c r="D5290">
        <v>0</v>
      </c>
      <c r="E5290">
        <v>0</v>
      </c>
      <c r="F5290">
        <v>1</v>
      </c>
      <c r="G5290">
        <v>1</v>
      </c>
      <c r="H5290" t="s">
        <v>23</v>
      </c>
      <c r="I5290" t="s">
        <v>35</v>
      </c>
      <c r="J5290" t="s">
        <v>23</v>
      </c>
      <c r="K5290" t="s">
        <v>23</v>
      </c>
      <c r="L5290" t="s">
        <v>23</v>
      </c>
      <c r="M5290" t="s">
        <v>23</v>
      </c>
      <c r="N5290" t="s">
        <v>22</v>
      </c>
      <c r="O5290" t="s">
        <v>23</v>
      </c>
      <c r="P5290" t="s">
        <v>26</v>
      </c>
      <c r="Q5290">
        <v>1</v>
      </c>
      <c r="R5290" t="s">
        <v>27</v>
      </c>
      <c r="S5290">
        <v>79.650000000000006</v>
      </c>
      <c r="T5290">
        <v>79.650000000000006</v>
      </c>
      <c r="U5290">
        <v>1</v>
      </c>
    </row>
    <row r="5291" spans="1:21" x14ac:dyDescent="0.25">
      <c r="A5291" t="s">
        <v>5323</v>
      </c>
      <c r="B5291">
        <v>0</v>
      </c>
      <c r="C5291">
        <v>0</v>
      </c>
      <c r="D5291">
        <v>0</v>
      </c>
      <c r="E5291">
        <v>0</v>
      </c>
      <c r="F5291">
        <v>61</v>
      </c>
      <c r="G5291">
        <v>1</v>
      </c>
      <c r="H5291" t="s">
        <v>22</v>
      </c>
      <c r="I5291" t="s">
        <v>35</v>
      </c>
      <c r="J5291" t="s">
        <v>22</v>
      </c>
      <c r="K5291" t="s">
        <v>22</v>
      </c>
      <c r="L5291" t="s">
        <v>22</v>
      </c>
      <c r="M5291" t="s">
        <v>22</v>
      </c>
      <c r="N5291" t="s">
        <v>22</v>
      </c>
      <c r="O5291" t="s">
        <v>22</v>
      </c>
      <c r="P5291" t="s">
        <v>29</v>
      </c>
      <c r="Q5291">
        <v>1</v>
      </c>
      <c r="R5291" t="s">
        <v>30</v>
      </c>
      <c r="S5291">
        <v>115.1</v>
      </c>
      <c r="T5291">
        <v>6993.65</v>
      </c>
      <c r="U5291">
        <v>0</v>
      </c>
    </row>
    <row r="5292" spans="1:21" x14ac:dyDescent="0.25">
      <c r="A5292" t="s">
        <v>5324</v>
      </c>
      <c r="B5292">
        <v>0</v>
      </c>
      <c r="C5292">
        <v>0</v>
      </c>
      <c r="D5292">
        <v>1</v>
      </c>
      <c r="E5292">
        <v>1</v>
      </c>
      <c r="F5292">
        <v>71</v>
      </c>
      <c r="G5292">
        <v>0</v>
      </c>
      <c r="H5292" t="s">
        <v>24</v>
      </c>
      <c r="I5292" t="s">
        <v>25</v>
      </c>
      <c r="J5292" t="s">
        <v>22</v>
      </c>
      <c r="K5292" t="s">
        <v>22</v>
      </c>
      <c r="L5292" t="s">
        <v>23</v>
      </c>
      <c r="M5292" t="s">
        <v>22</v>
      </c>
      <c r="N5292" t="s">
        <v>22</v>
      </c>
      <c r="O5292" t="s">
        <v>22</v>
      </c>
      <c r="P5292" t="s">
        <v>45</v>
      </c>
      <c r="Q5292">
        <v>0</v>
      </c>
      <c r="R5292" t="s">
        <v>33</v>
      </c>
      <c r="S5292">
        <v>59.7</v>
      </c>
      <c r="T5292">
        <v>4122.6499999999996</v>
      </c>
      <c r="U5292">
        <v>0</v>
      </c>
    </row>
    <row r="5293" spans="1:21" x14ac:dyDescent="0.25">
      <c r="A5293" t="s">
        <v>5325</v>
      </c>
      <c r="B5293">
        <v>0</v>
      </c>
      <c r="C5293">
        <v>0</v>
      </c>
      <c r="D5293">
        <v>1</v>
      </c>
      <c r="E5293">
        <v>0</v>
      </c>
      <c r="F5293">
        <v>68</v>
      </c>
      <c r="G5293">
        <v>1</v>
      </c>
      <c r="H5293" t="s">
        <v>22</v>
      </c>
      <c r="I5293" t="s">
        <v>35</v>
      </c>
      <c r="J5293" t="s">
        <v>23</v>
      </c>
      <c r="K5293" t="s">
        <v>22</v>
      </c>
      <c r="L5293" t="s">
        <v>22</v>
      </c>
      <c r="M5293" t="s">
        <v>23</v>
      </c>
      <c r="N5293" t="s">
        <v>23</v>
      </c>
      <c r="O5293" t="s">
        <v>23</v>
      </c>
      <c r="P5293" t="s">
        <v>29</v>
      </c>
      <c r="Q5293">
        <v>0</v>
      </c>
      <c r="R5293" t="s">
        <v>38</v>
      </c>
      <c r="S5293">
        <v>86.45</v>
      </c>
      <c r="T5293">
        <v>5762.95</v>
      </c>
      <c r="U5293">
        <v>0</v>
      </c>
    </row>
    <row r="5294" spans="1:21" x14ac:dyDescent="0.25">
      <c r="A5294" t="s">
        <v>5326</v>
      </c>
      <c r="B5294">
        <v>1</v>
      </c>
      <c r="C5294">
        <v>0</v>
      </c>
      <c r="D5294">
        <v>0</v>
      </c>
      <c r="E5294">
        <v>0</v>
      </c>
      <c r="F5294">
        <v>46</v>
      </c>
      <c r="G5294">
        <v>0</v>
      </c>
      <c r="H5294" t="s">
        <v>24</v>
      </c>
      <c r="I5294" t="s">
        <v>25</v>
      </c>
      <c r="J5294" t="s">
        <v>23</v>
      </c>
      <c r="K5294" t="s">
        <v>23</v>
      </c>
      <c r="L5294" t="s">
        <v>22</v>
      </c>
      <c r="M5294" t="s">
        <v>22</v>
      </c>
      <c r="N5294" t="s">
        <v>23</v>
      </c>
      <c r="O5294" t="s">
        <v>23</v>
      </c>
      <c r="P5294" t="s">
        <v>29</v>
      </c>
      <c r="Q5294">
        <v>0</v>
      </c>
      <c r="R5294" t="s">
        <v>38</v>
      </c>
      <c r="S5294">
        <v>33.700000000000003</v>
      </c>
      <c r="T5294">
        <v>1537.85</v>
      </c>
      <c r="U5294">
        <v>0</v>
      </c>
    </row>
    <row r="5295" spans="1:21" x14ac:dyDescent="0.25">
      <c r="A5295" t="s">
        <v>5327</v>
      </c>
      <c r="B5295">
        <v>1</v>
      </c>
      <c r="C5295">
        <v>0</v>
      </c>
      <c r="D5295">
        <v>0</v>
      </c>
      <c r="E5295">
        <v>0</v>
      </c>
      <c r="F5295">
        <v>33</v>
      </c>
      <c r="G5295">
        <v>1</v>
      </c>
      <c r="H5295" t="s">
        <v>22</v>
      </c>
      <c r="I5295" t="s">
        <v>35</v>
      </c>
      <c r="J5295" t="s">
        <v>22</v>
      </c>
      <c r="K5295" t="s">
        <v>23</v>
      </c>
      <c r="L5295" t="s">
        <v>23</v>
      </c>
      <c r="M5295" t="s">
        <v>23</v>
      </c>
      <c r="N5295" t="s">
        <v>23</v>
      </c>
      <c r="O5295" t="s">
        <v>23</v>
      </c>
      <c r="P5295" t="s">
        <v>29</v>
      </c>
      <c r="Q5295">
        <v>0</v>
      </c>
      <c r="R5295" t="s">
        <v>33</v>
      </c>
      <c r="S5295">
        <v>80.099999999999994</v>
      </c>
      <c r="T5295">
        <v>2603.3000000000002</v>
      </c>
      <c r="U5295">
        <v>0</v>
      </c>
    </row>
    <row r="5296" spans="1:21" x14ac:dyDescent="0.25">
      <c r="A5296" t="s">
        <v>5328</v>
      </c>
      <c r="B5296">
        <v>0</v>
      </c>
      <c r="C5296">
        <v>0</v>
      </c>
      <c r="D5296">
        <v>1</v>
      </c>
      <c r="E5296">
        <v>1</v>
      </c>
      <c r="F5296">
        <v>53</v>
      </c>
      <c r="G5296">
        <v>1</v>
      </c>
      <c r="H5296" t="s">
        <v>22</v>
      </c>
      <c r="I5296" t="s">
        <v>35</v>
      </c>
      <c r="J5296" t="s">
        <v>22</v>
      </c>
      <c r="K5296" t="s">
        <v>22</v>
      </c>
      <c r="L5296" t="s">
        <v>22</v>
      </c>
      <c r="M5296" t="s">
        <v>22</v>
      </c>
      <c r="N5296" t="s">
        <v>23</v>
      </c>
      <c r="O5296" t="s">
        <v>22</v>
      </c>
      <c r="P5296" t="s">
        <v>45</v>
      </c>
      <c r="Q5296">
        <v>1</v>
      </c>
      <c r="R5296" t="s">
        <v>33</v>
      </c>
      <c r="S5296">
        <v>104.05</v>
      </c>
      <c r="T5296">
        <v>5566.4</v>
      </c>
      <c r="U5296">
        <v>0</v>
      </c>
    </row>
    <row r="5297" spans="1:21" x14ac:dyDescent="0.25">
      <c r="A5297" t="s">
        <v>5329</v>
      </c>
      <c r="B5297">
        <v>0</v>
      </c>
      <c r="C5297">
        <v>1</v>
      </c>
      <c r="D5297">
        <v>1</v>
      </c>
      <c r="E5297">
        <v>0</v>
      </c>
      <c r="F5297">
        <v>50</v>
      </c>
      <c r="G5297">
        <v>1</v>
      </c>
      <c r="H5297" t="s">
        <v>22</v>
      </c>
      <c r="I5297" t="s">
        <v>35</v>
      </c>
      <c r="J5297" t="s">
        <v>22</v>
      </c>
      <c r="K5297" t="s">
        <v>22</v>
      </c>
      <c r="L5297" t="s">
        <v>22</v>
      </c>
      <c r="M5297" t="s">
        <v>23</v>
      </c>
      <c r="N5297" t="s">
        <v>22</v>
      </c>
      <c r="O5297" t="s">
        <v>22</v>
      </c>
      <c r="P5297" t="s">
        <v>26</v>
      </c>
      <c r="Q5297">
        <v>0</v>
      </c>
      <c r="R5297" t="s">
        <v>33</v>
      </c>
      <c r="S5297">
        <v>108.75</v>
      </c>
      <c r="T5297">
        <v>5431.9</v>
      </c>
      <c r="U5297">
        <v>0</v>
      </c>
    </row>
    <row r="5298" spans="1:21" x14ac:dyDescent="0.25">
      <c r="A5298" t="s">
        <v>5330</v>
      </c>
      <c r="B5298">
        <v>0</v>
      </c>
      <c r="C5298">
        <v>0</v>
      </c>
      <c r="D5298">
        <v>0</v>
      </c>
      <c r="E5298">
        <v>0</v>
      </c>
      <c r="F5298">
        <v>57</v>
      </c>
      <c r="G5298">
        <v>0</v>
      </c>
      <c r="H5298" t="s">
        <v>24</v>
      </c>
      <c r="I5298" t="s">
        <v>25</v>
      </c>
      <c r="J5298" t="s">
        <v>22</v>
      </c>
      <c r="K5298" t="s">
        <v>23</v>
      </c>
      <c r="L5298" t="s">
        <v>22</v>
      </c>
      <c r="M5298" t="s">
        <v>22</v>
      </c>
      <c r="N5298" t="s">
        <v>23</v>
      </c>
      <c r="O5298" t="s">
        <v>23</v>
      </c>
      <c r="P5298" t="s">
        <v>29</v>
      </c>
      <c r="Q5298">
        <v>1</v>
      </c>
      <c r="R5298" t="s">
        <v>38</v>
      </c>
      <c r="S5298">
        <v>41.1</v>
      </c>
      <c r="T5298">
        <v>2258.25</v>
      </c>
      <c r="U5298">
        <v>0</v>
      </c>
    </row>
    <row r="5299" spans="1:21" x14ac:dyDescent="0.25">
      <c r="A5299" t="s">
        <v>5331</v>
      </c>
      <c r="B5299">
        <v>0</v>
      </c>
      <c r="C5299">
        <v>0</v>
      </c>
      <c r="D5299">
        <v>1</v>
      </c>
      <c r="E5299">
        <v>1</v>
      </c>
      <c r="F5299">
        <v>54</v>
      </c>
      <c r="G5299">
        <v>1</v>
      </c>
      <c r="H5299" t="s">
        <v>23</v>
      </c>
      <c r="I5299" t="s">
        <v>23</v>
      </c>
      <c r="J5299" t="s">
        <v>44</v>
      </c>
      <c r="K5299" t="s">
        <v>44</v>
      </c>
      <c r="L5299" t="s">
        <v>44</v>
      </c>
      <c r="M5299" t="s">
        <v>44</v>
      </c>
      <c r="N5299" t="s">
        <v>44</v>
      </c>
      <c r="O5299" t="s">
        <v>44</v>
      </c>
      <c r="P5299" t="s">
        <v>45</v>
      </c>
      <c r="Q5299">
        <v>1</v>
      </c>
      <c r="R5299" t="s">
        <v>33</v>
      </c>
      <c r="S5299">
        <v>20.350000000000001</v>
      </c>
      <c r="T5299">
        <v>1092.3499999999999</v>
      </c>
      <c r="U5299">
        <v>0</v>
      </c>
    </row>
    <row r="5300" spans="1:21" x14ac:dyDescent="0.25">
      <c r="A5300" t="s">
        <v>5332</v>
      </c>
      <c r="B5300">
        <v>0</v>
      </c>
      <c r="C5300">
        <v>1</v>
      </c>
      <c r="D5300">
        <v>1</v>
      </c>
      <c r="E5300">
        <v>0</v>
      </c>
      <c r="F5300">
        <v>60</v>
      </c>
      <c r="G5300">
        <v>1</v>
      </c>
      <c r="H5300" t="s">
        <v>22</v>
      </c>
      <c r="I5300" t="s">
        <v>35</v>
      </c>
      <c r="J5300" t="s">
        <v>23</v>
      </c>
      <c r="K5300" t="s">
        <v>22</v>
      </c>
      <c r="L5300" t="s">
        <v>22</v>
      </c>
      <c r="M5300" t="s">
        <v>23</v>
      </c>
      <c r="N5300" t="s">
        <v>22</v>
      </c>
      <c r="O5300" t="s">
        <v>22</v>
      </c>
      <c r="P5300" t="s">
        <v>26</v>
      </c>
      <c r="Q5300">
        <v>1</v>
      </c>
      <c r="R5300" t="s">
        <v>27</v>
      </c>
      <c r="S5300">
        <v>105.9</v>
      </c>
      <c r="T5300">
        <v>6401.25</v>
      </c>
      <c r="U5300">
        <v>0</v>
      </c>
    </row>
    <row r="5301" spans="1:21" x14ac:dyDescent="0.25">
      <c r="A5301" t="s">
        <v>5333</v>
      </c>
      <c r="B5301">
        <v>0</v>
      </c>
      <c r="C5301">
        <v>1</v>
      </c>
      <c r="D5301">
        <v>1</v>
      </c>
      <c r="E5301">
        <v>0</v>
      </c>
      <c r="F5301">
        <v>28</v>
      </c>
      <c r="G5301">
        <v>1</v>
      </c>
      <c r="H5301" t="s">
        <v>22</v>
      </c>
      <c r="I5301" t="s">
        <v>35</v>
      </c>
      <c r="J5301" t="s">
        <v>23</v>
      </c>
      <c r="K5301" t="s">
        <v>23</v>
      </c>
      <c r="L5301" t="s">
        <v>23</v>
      </c>
      <c r="M5301" t="s">
        <v>22</v>
      </c>
      <c r="N5301" t="s">
        <v>22</v>
      </c>
      <c r="O5301" t="s">
        <v>22</v>
      </c>
      <c r="P5301" t="s">
        <v>26</v>
      </c>
      <c r="Q5301">
        <v>1</v>
      </c>
      <c r="R5301" t="s">
        <v>38</v>
      </c>
      <c r="S5301">
        <v>101.3</v>
      </c>
      <c r="T5301">
        <v>2812.2</v>
      </c>
      <c r="U5301">
        <v>1</v>
      </c>
    </row>
    <row r="5302" spans="1:21" x14ac:dyDescent="0.25">
      <c r="A5302" t="s">
        <v>5334</v>
      </c>
      <c r="B5302">
        <v>0</v>
      </c>
      <c r="C5302">
        <v>0</v>
      </c>
      <c r="D5302">
        <v>1</v>
      </c>
      <c r="E5302">
        <v>1</v>
      </c>
      <c r="F5302">
        <v>1</v>
      </c>
      <c r="G5302">
        <v>1</v>
      </c>
      <c r="H5302" t="s">
        <v>23</v>
      </c>
      <c r="I5302" t="s">
        <v>35</v>
      </c>
      <c r="J5302" t="s">
        <v>23</v>
      </c>
      <c r="K5302" t="s">
        <v>23</v>
      </c>
      <c r="L5302" t="s">
        <v>23</v>
      </c>
      <c r="M5302" t="s">
        <v>23</v>
      </c>
      <c r="N5302" t="s">
        <v>22</v>
      </c>
      <c r="O5302" t="s">
        <v>23</v>
      </c>
      <c r="P5302" t="s">
        <v>26</v>
      </c>
      <c r="Q5302">
        <v>1</v>
      </c>
      <c r="R5302" t="s">
        <v>30</v>
      </c>
      <c r="S5302">
        <v>80.05</v>
      </c>
      <c r="T5302">
        <v>80.05</v>
      </c>
      <c r="U5302">
        <v>1</v>
      </c>
    </row>
    <row r="5303" spans="1:21" x14ac:dyDescent="0.25">
      <c r="A5303" t="s">
        <v>5335</v>
      </c>
      <c r="B5303">
        <v>1</v>
      </c>
      <c r="C5303">
        <v>0</v>
      </c>
      <c r="D5303">
        <v>1</v>
      </c>
      <c r="E5303">
        <v>1</v>
      </c>
      <c r="F5303">
        <v>29</v>
      </c>
      <c r="G5303">
        <v>1</v>
      </c>
      <c r="H5303" t="s">
        <v>22</v>
      </c>
      <c r="I5303" t="s">
        <v>35</v>
      </c>
      <c r="J5303" t="s">
        <v>23</v>
      </c>
      <c r="K5303" t="s">
        <v>23</v>
      </c>
      <c r="L5303" t="s">
        <v>22</v>
      </c>
      <c r="M5303" t="s">
        <v>23</v>
      </c>
      <c r="N5303" t="s">
        <v>23</v>
      </c>
      <c r="O5303" t="s">
        <v>22</v>
      </c>
      <c r="P5303" t="s">
        <v>26</v>
      </c>
      <c r="Q5303">
        <v>1</v>
      </c>
      <c r="R5303" t="s">
        <v>27</v>
      </c>
      <c r="S5303">
        <v>89.2</v>
      </c>
      <c r="T5303">
        <v>2698.35</v>
      </c>
      <c r="U5303">
        <v>1</v>
      </c>
    </row>
    <row r="5304" spans="1:21" x14ac:dyDescent="0.25">
      <c r="A5304" t="s">
        <v>5336</v>
      </c>
      <c r="B5304">
        <v>0</v>
      </c>
      <c r="C5304">
        <v>0</v>
      </c>
      <c r="D5304">
        <v>1</v>
      </c>
      <c r="E5304">
        <v>1</v>
      </c>
      <c r="F5304">
        <v>10</v>
      </c>
      <c r="G5304">
        <v>1</v>
      </c>
      <c r="H5304" t="s">
        <v>23</v>
      </c>
      <c r="I5304" t="s">
        <v>25</v>
      </c>
      <c r="J5304" t="s">
        <v>23</v>
      </c>
      <c r="K5304" t="s">
        <v>22</v>
      </c>
      <c r="L5304" t="s">
        <v>23</v>
      </c>
      <c r="M5304" t="s">
        <v>22</v>
      </c>
      <c r="N5304" t="s">
        <v>23</v>
      </c>
      <c r="O5304" t="s">
        <v>22</v>
      </c>
      <c r="P5304" t="s">
        <v>26</v>
      </c>
      <c r="Q5304">
        <v>1</v>
      </c>
      <c r="R5304" t="s">
        <v>27</v>
      </c>
      <c r="S5304">
        <v>65.5</v>
      </c>
      <c r="T5304">
        <v>616.9</v>
      </c>
      <c r="U5304">
        <v>0</v>
      </c>
    </row>
    <row r="5305" spans="1:21" x14ac:dyDescent="0.25">
      <c r="A5305" t="s">
        <v>5337</v>
      </c>
      <c r="B5305">
        <v>1</v>
      </c>
      <c r="C5305">
        <v>0</v>
      </c>
      <c r="D5305">
        <v>0</v>
      </c>
      <c r="E5305">
        <v>1</v>
      </c>
      <c r="F5305">
        <v>43</v>
      </c>
      <c r="G5305">
        <v>0</v>
      </c>
      <c r="H5305" t="s">
        <v>24</v>
      </c>
      <c r="I5305" t="s">
        <v>25</v>
      </c>
      <c r="J5305" t="s">
        <v>22</v>
      </c>
      <c r="K5305" t="s">
        <v>22</v>
      </c>
      <c r="L5305" t="s">
        <v>22</v>
      </c>
      <c r="M5305" t="s">
        <v>23</v>
      </c>
      <c r="N5305" t="s">
        <v>23</v>
      </c>
      <c r="O5305" t="s">
        <v>23</v>
      </c>
      <c r="P5305" t="s">
        <v>26</v>
      </c>
      <c r="Q5305">
        <v>1</v>
      </c>
      <c r="R5305" t="s">
        <v>27</v>
      </c>
      <c r="S5305">
        <v>40.450000000000003</v>
      </c>
      <c r="T5305">
        <v>1912.85</v>
      </c>
      <c r="U5305">
        <v>0</v>
      </c>
    </row>
    <row r="5306" spans="1:21" x14ac:dyDescent="0.25">
      <c r="A5306" t="s">
        <v>5338</v>
      </c>
      <c r="B5306">
        <v>1</v>
      </c>
      <c r="C5306">
        <v>1</v>
      </c>
      <c r="D5306">
        <v>1</v>
      </c>
      <c r="E5306">
        <v>0</v>
      </c>
      <c r="F5306">
        <v>13</v>
      </c>
      <c r="G5306">
        <v>1</v>
      </c>
      <c r="H5306" t="s">
        <v>23</v>
      </c>
      <c r="I5306" t="s">
        <v>35</v>
      </c>
      <c r="J5306" t="s">
        <v>23</v>
      </c>
      <c r="K5306" t="s">
        <v>23</v>
      </c>
      <c r="L5306" t="s">
        <v>23</v>
      </c>
      <c r="M5306" t="s">
        <v>23</v>
      </c>
      <c r="N5306" t="s">
        <v>23</v>
      </c>
      <c r="O5306" t="s">
        <v>23</v>
      </c>
      <c r="P5306" t="s">
        <v>26</v>
      </c>
      <c r="Q5306">
        <v>0</v>
      </c>
      <c r="R5306" t="s">
        <v>33</v>
      </c>
      <c r="S5306">
        <v>70.45</v>
      </c>
      <c r="T5306">
        <v>849.1</v>
      </c>
      <c r="U5306">
        <v>0</v>
      </c>
    </row>
    <row r="5307" spans="1:21" x14ac:dyDescent="0.25">
      <c r="A5307" t="s">
        <v>5339</v>
      </c>
      <c r="B5307">
        <v>0</v>
      </c>
      <c r="C5307">
        <v>0</v>
      </c>
      <c r="D5307">
        <v>1</v>
      </c>
      <c r="E5307">
        <v>0</v>
      </c>
      <c r="F5307">
        <v>43</v>
      </c>
      <c r="G5307">
        <v>1</v>
      </c>
      <c r="H5307" t="s">
        <v>23</v>
      </c>
      <c r="I5307" t="s">
        <v>25</v>
      </c>
      <c r="J5307" t="s">
        <v>22</v>
      </c>
      <c r="K5307" t="s">
        <v>23</v>
      </c>
      <c r="L5307" t="s">
        <v>22</v>
      </c>
      <c r="M5307" t="s">
        <v>22</v>
      </c>
      <c r="N5307" t="s">
        <v>22</v>
      </c>
      <c r="O5307" t="s">
        <v>22</v>
      </c>
      <c r="P5307" t="s">
        <v>45</v>
      </c>
      <c r="Q5307">
        <v>1</v>
      </c>
      <c r="R5307" t="s">
        <v>27</v>
      </c>
      <c r="S5307">
        <v>78.8</v>
      </c>
      <c r="T5307">
        <v>3460.3</v>
      </c>
      <c r="U5307">
        <v>0</v>
      </c>
    </row>
    <row r="5308" spans="1:21" x14ac:dyDescent="0.25">
      <c r="A5308" t="s">
        <v>5340</v>
      </c>
      <c r="B5308">
        <v>1</v>
      </c>
      <c r="C5308">
        <v>0</v>
      </c>
      <c r="D5308">
        <v>1</v>
      </c>
      <c r="E5308">
        <v>1</v>
      </c>
      <c r="F5308">
        <v>19</v>
      </c>
      <c r="G5308">
        <v>1</v>
      </c>
      <c r="H5308" t="s">
        <v>22</v>
      </c>
      <c r="I5308" t="s">
        <v>35</v>
      </c>
      <c r="J5308" t="s">
        <v>23</v>
      </c>
      <c r="K5308" t="s">
        <v>23</v>
      </c>
      <c r="L5308" t="s">
        <v>23</v>
      </c>
      <c r="M5308" t="s">
        <v>23</v>
      </c>
      <c r="N5308" t="s">
        <v>23</v>
      </c>
      <c r="O5308" t="s">
        <v>22</v>
      </c>
      <c r="P5308" t="s">
        <v>26</v>
      </c>
      <c r="Q5308">
        <v>1</v>
      </c>
      <c r="R5308" t="s">
        <v>27</v>
      </c>
      <c r="S5308">
        <v>83.65</v>
      </c>
      <c r="T5308">
        <v>1465.75</v>
      </c>
      <c r="U5308">
        <v>1</v>
      </c>
    </row>
    <row r="5309" spans="1:21" x14ac:dyDescent="0.25">
      <c r="A5309" t="s">
        <v>5341</v>
      </c>
      <c r="B5309">
        <v>1</v>
      </c>
      <c r="C5309">
        <v>0</v>
      </c>
      <c r="D5309">
        <v>1</v>
      </c>
      <c r="E5309">
        <v>1</v>
      </c>
      <c r="F5309">
        <v>1</v>
      </c>
      <c r="G5309">
        <v>1</v>
      </c>
      <c r="H5309" t="s">
        <v>23</v>
      </c>
      <c r="I5309" t="s">
        <v>35</v>
      </c>
      <c r="J5309" t="s">
        <v>23</v>
      </c>
      <c r="K5309" t="s">
        <v>23</v>
      </c>
      <c r="L5309" t="s">
        <v>23</v>
      </c>
      <c r="M5309" t="s">
        <v>23</v>
      </c>
      <c r="N5309" t="s">
        <v>22</v>
      </c>
      <c r="O5309" t="s">
        <v>22</v>
      </c>
      <c r="P5309" t="s">
        <v>26</v>
      </c>
      <c r="Q5309">
        <v>1</v>
      </c>
      <c r="R5309" t="s">
        <v>27</v>
      </c>
      <c r="S5309">
        <v>90.1</v>
      </c>
      <c r="T5309">
        <v>90.1</v>
      </c>
      <c r="U5309">
        <v>0</v>
      </c>
    </row>
    <row r="5310" spans="1:21" x14ac:dyDescent="0.25">
      <c r="A5310" t="s">
        <v>5342</v>
      </c>
      <c r="B5310">
        <v>0</v>
      </c>
      <c r="C5310">
        <v>0</v>
      </c>
      <c r="D5310">
        <v>0</v>
      </c>
      <c r="E5310">
        <v>0</v>
      </c>
      <c r="F5310">
        <v>69</v>
      </c>
      <c r="G5310">
        <v>1</v>
      </c>
      <c r="H5310" t="s">
        <v>23</v>
      </c>
      <c r="I5310" t="s">
        <v>25</v>
      </c>
      <c r="J5310" t="s">
        <v>22</v>
      </c>
      <c r="K5310" t="s">
        <v>23</v>
      </c>
      <c r="L5310" t="s">
        <v>22</v>
      </c>
      <c r="M5310" t="s">
        <v>22</v>
      </c>
      <c r="N5310" t="s">
        <v>22</v>
      </c>
      <c r="O5310" t="s">
        <v>22</v>
      </c>
      <c r="P5310" t="s">
        <v>45</v>
      </c>
      <c r="Q5310">
        <v>1</v>
      </c>
      <c r="R5310" t="s">
        <v>38</v>
      </c>
      <c r="S5310">
        <v>82.45</v>
      </c>
      <c r="T5310">
        <v>5555.3</v>
      </c>
      <c r="U5310">
        <v>0</v>
      </c>
    </row>
    <row r="5311" spans="1:21" x14ac:dyDescent="0.25">
      <c r="A5311" t="s">
        <v>5343</v>
      </c>
      <c r="B5311">
        <v>0</v>
      </c>
      <c r="C5311">
        <v>0</v>
      </c>
      <c r="D5311">
        <v>1</v>
      </c>
      <c r="E5311">
        <v>0</v>
      </c>
      <c r="F5311">
        <v>61</v>
      </c>
      <c r="G5311">
        <v>1</v>
      </c>
      <c r="H5311" t="s">
        <v>23</v>
      </c>
      <c r="I5311" t="s">
        <v>23</v>
      </c>
      <c r="J5311" t="s">
        <v>44</v>
      </c>
      <c r="K5311" t="s">
        <v>44</v>
      </c>
      <c r="L5311" t="s">
        <v>44</v>
      </c>
      <c r="M5311" t="s">
        <v>44</v>
      </c>
      <c r="N5311" t="s">
        <v>44</v>
      </c>
      <c r="O5311" t="s">
        <v>44</v>
      </c>
      <c r="P5311" t="s">
        <v>45</v>
      </c>
      <c r="Q5311">
        <v>0</v>
      </c>
      <c r="R5311" t="s">
        <v>38</v>
      </c>
      <c r="S5311">
        <v>20.25</v>
      </c>
      <c r="T5311">
        <v>1278.8</v>
      </c>
      <c r="U5311">
        <v>0</v>
      </c>
    </row>
    <row r="5312" spans="1:21" x14ac:dyDescent="0.25">
      <c r="A5312" t="s">
        <v>5344</v>
      </c>
      <c r="B5312">
        <v>1</v>
      </c>
      <c r="C5312">
        <v>0</v>
      </c>
      <c r="D5312">
        <v>1</v>
      </c>
      <c r="E5312">
        <v>0</v>
      </c>
      <c r="F5312">
        <v>43</v>
      </c>
      <c r="G5312">
        <v>1</v>
      </c>
      <c r="H5312" t="s">
        <v>22</v>
      </c>
      <c r="I5312" t="s">
        <v>25</v>
      </c>
      <c r="J5312" t="s">
        <v>22</v>
      </c>
      <c r="K5312" t="s">
        <v>22</v>
      </c>
      <c r="L5312" t="s">
        <v>23</v>
      </c>
      <c r="M5312" t="s">
        <v>22</v>
      </c>
      <c r="N5312" t="s">
        <v>23</v>
      </c>
      <c r="O5312" t="s">
        <v>23</v>
      </c>
      <c r="P5312" t="s">
        <v>26</v>
      </c>
      <c r="Q5312">
        <v>0</v>
      </c>
      <c r="R5312" t="s">
        <v>33</v>
      </c>
      <c r="S5312">
        <v>66.25</v>
      </c>
      <c r="T5312">
        <v>2907.35</v>
      </c>
      <c r="U5312">
        <v>0</v>
      </c>
    </row>
    <row r="5313" spans="1:21" x14ac:dyDescent="0.25">
      <c r="A5313" t="s">
        <v>5345</v>
      </c>
      <c r="B5313">
        <v>0</v>
      </c>
      <c r="C5313">
        <v>0</v>
      </c>
      <c r="D5313">
        <v>1</v>
      </c>
      <c r="E5313">
        <v>0</v>
      </c>
      <c r="F5313">
        <v>6</v>
      </c>
      <c r="G5313">
        <v>1</v>
      </c>
      <c r="H5313" t="s">
        <v>23</v>
      </c>
      <c r="I5313" t="s">
        <v>23</v>
      </c>
      <c r="J5313" t="s">
        <v>44</v>
      </c>
      <c r="K5313" t="s">
        <v>44</v>
      </c>
      <c r="L5313" t="s">
        <v>44</v>
      </c>
      <c r="M5313" t="s">
        <v>44</v>
      </c>
      <c r="N5313" t="s">
        <v>44</v>
      </c>
      <c r="O5313" t="s">
        <v>44</v>
      </c>
      <c r="P5313" t="s">
        <v>26</v>
      </c>
      <c r="Q5313">
        <v>0</v>
      </c>
      <c r="R5313" t="s">
        <v>33</v>
      </c>
      <c r="S5313">
        <v>19.5</v>
      </c>
      <c r="T5313">
        <v>146.30000000000001</v>
      </c>
      <c r="U5313">
        <v>1</v>
      </c>
    </row>
    <row r="5314" spans="1:21" x14ac:dyDescent="0.25">
      <c r="A5314" t="s">
        <v>5346</v>
      </c>
      <c r="B5314">
        <v>1</v>
      </c>
      <c r="C5314">
        <v>0</v>
      </c>
      <c r="D5314">
        <v>0</v>
      </c>
      <c r="E5314">
        <v>0</v>
      </c>
      <c r="F5314">
        <v>1</v>
      </c>
      <c r="G5314">
        <v>1</v>
      </c>
      <c r="H5314" t="s">
        <v>23</v>
      </c>
      <c r="I5314" t="s">
        <v>25</v>
      </c>
      <c r="J5314" t="s">
        <v>23</v>
      </c>
      <c r="K5314" t="s">
        <v>23</v>
      </c>
      <c r="L5314" t="s">
        <v>23</v>
      </c>
      <c r="M5314" t="s">
        <v>22</v>
      </c>
      <c r="N5314" t="s">
        <v>23</v>
      </c>
      <c r="O5314" t="s">
        <v>23</v>
      </c>
      <c r="P5314" t="s">
        <v>26</v>
      </c>
      <c r="Q5314">
        <v>0</v>
      </c>
      <c r="R5314" t="s">
        <v>30</v>
      </c>
      <c r="S5314">
        <v>51.25</v>
      </c>
      <c r="T5314">
        <v>51.25</v>
      </c>
      <c r="U5314">
        <v>1</v>
      </c>
    </row>
    <row r="5315" spans="1:21" x14ac:dyDescent="0.25">
      <c r="A5315" t="s">
        <v>5347</v>
      </c>
      <c r="B5315">
        <v>1</v>
      </c>
      <c r="C5315">
        <v>0</v>
      </c>
      <c r="D5315">
        <v>1</v>
      </c>
      <c r="E5315">
        <v>0</v>
      </c>
      <c r="F5315">
        <v>56</v>
      </c>
      <c r="G5315">
        <v>1</v>
      </c>
      <c r="H5315" t="s">
        <v>23</v>
      </c>
      <c r="I5315" t="s">
        <v>35</v>
      </c>
      <c r="J5315" t="s">
        <v>23</v>
      </c>
      <c r="K5315" t="s">
        <v>23</v>
      </c>
      <c r="L5315" t="s">
        <v>23</v>
      </c>
      <c r="M5315" t="s">
        <v>23</v>
      </c>
      <c r="N5315" t="s">
        <v>22</v>
      </c>
      <c r="O5315" t="s">
        <v>22</v>
      </c>
      <c r="P5315" t="s">
        <v>26</v>
      </c>
      <c r="Q5315">
        <v>0</v>
      </c>
      <c r="R5315" t="s">
        <v>30</v>
      </c>
      <c r="S5315">
        <v>89.7</v>
      </c>
      <c r="T5315">
        <v>4952.95</v>
      </c>
      <c r="U5315">
        <v>0</v>
      </c>
    </row>
    <row r="5316" spans="1:21" x14ac:dyDescent="0.25">
      <c r="A5316" t="s">
        <v>5348</v>
      </c>
      <c r="B5316">
        <v>0</v>
      </c>
      <c r="C5316">
        <v>0</v>
      </c>
      <c r="D5316">
        <v>1</v>
      </c>
      <c r="E5316">
        <v>0</v>
      </c>
      <c r="F5316">
        <v>70</v>
      </c>
      <c r="G5316">
        <v>0</v>
      </c>
      <c r="H5316" t="s">
        <v>24</v>
      </c>
      <c r="I5316" t="s">
        <v>25</v>
      </c>
      <c r="J5316" t="s">
        <v>22</v>
      </c>
      <c r="K5316" t="s">
        <v>22</v>
      </c>
      <c r="L5316" t="s">
        <v>22</v>
      </c>
      <c r="M5316" t="s">
        <v>22</v>
      </c>
      <c r="N5316" t="s">
        <v>22</v>
      </c>
      <c r="O5316" t="s">
        <v>22</v>
      </c>
      <c r="P5316" t="s">
        <v>45</v>
      </c>
      <c r="Q5316">
        <v>0</v>
      </c>
      <c r="R5316" t="s">
        <v>33</v>
      </c>
      <c r="S5316">
        <v>64.55</v>
      </c>
      <c r="T5316">
        <v>4504.8999999999996</v>
      </c>
      <c r="U5316">
        <v>0</v>
      </c>
    </row>
    <row r="5317" spans="1:21" x14ac:dyDescent="0.25">
      <c r="A5317" t="s">
        <v>5349</v>
      </c>
      <c r="B5317">
        <v>1</v>
      </c>
      <c r="C5317">
        <v>0</v>
      </c>
      <c r="D5317">
        <v>0</v>
      </c>
      <c r="E5317">
        <v>0</v>
      </c>
      <c r="F5317">
        <v>1</v>
      </c>
      <c r="G5317">
        <v>1</v>
      </c>
      <c r="H5317" t="s">
        <v>23</v>
      </c>
      <c r="I5317" t="s">
        <v>25</v>
      </c>
      <c r="J5317" t="s">
        <v>23</v>
      </c>
      <c r="K5317" t="s">
        <v>23</v>
      </c>
      <c r="L5317" t="s">
        <v>23</v>
      </c>
      <c r="M5317" t="s">
        <v>23</v>
      </c>
      <c r="N5317" t="s">
        <v>23</v>
      </c>
      <c r="O5317" t="s">
        <v>23</v>
      </c>
      <c r="P5317" t="s">
        <v>26</v>
      </c>
      <c r="Q5317">
        <v>1</v>
      </c>
      <c r="R5317" t="s">
        <v>27</v>
      </c>
      <c r="S5317">
        <v>45.6</v>
      </c>
      <c r="T5317">
        <v>45.6</v>
      </c>
      <c r="U5317">
        <v>1</v>
      </c>
    </row>
    <row r="5318" spans="1:21" x14ac:dyDescent="0.25">
      <c r="A5318" t="s">
        <v>5350</v>
      </c>
      <c r="B5318">
        <v>1</v>
      </c>
      <c r="C5318">
        <v>0</v>
      </c>
      <c r="D5318">
        <v>1</v>
      </c>
      <c r="E5318">
        <v>1</v>
      </c>
      <c r="F5318">
        <v>49</v>
      </c>
      <c r="G5318">
        <v>1</v>
      </c>
      <c r="H5318" t="s">
        <v>22</v>
      </c>
      <c r="I5318" t="s">
        <v>35</v>
      </c>
      <c r="J5318" t="s">
        <v>23</v>
      </c>
      <c r="K5318" t="s">
        <v>22</v>
      </c>
      <c r="L5318" t="s">
        <v>22</v>
      </c>
      <c r="M5318" t="s">
        <v>23</v>
      </c>
      <c r="N5318" t="s">
        <v>22</v>
      </c>
      <c r="O5318" t="s">
        <v>23</v>
      </c>
      <c r="P5318" t="s">
        <v>29</v>
      </c>
      <c r="Q5318">
        <v>1</v>
      </c>
      <c r="R5318" t="s">
        <v>27</v>
      </c>
      <c r="S5318">
        <v>93.65</v>
      </c>
      <c r="T5318">
        <v>4520.1499999999996</v>
      </c>
      <c r="U5318">
        <v>0</v>
      </c>
    </row>
    <row r="5319" spans="1:21" x14ac:dyDescent="0.25">
      <c r="A5319" t="s">
        <v>5351</v>
      </c>
      <c r="B5319">
        <v>0</v>
      </c>
      <c r="C5319">
        <v>0</v>
      </c>
      <c r="D5319">
        <v>0</v>
      </c>
      <c r="E5319">
        <v>0</v>
      </c>
      <c r="F5319">
        <v>6</v>
      </c>
      <c r="G5319">
        <v>1</v>
      </c>
      <c r="H5319" t="s">
        <v>23</v>
      </c>
      <c r="I5319" t="s">
        <v>25</v>
      </c>
      <c r="J5319" t="s">
        <v>23</v>
      </c>
      <c r="K5319" t="s">
        <v>23</v>
      </c>
      <c r="L5319" t="s">
        <v>23</v>
      </c>
      <c r="M5319" t="s">
        <v>22</v>
      </c>
      <c r="N5319" t="s">
        <v>23</v>
      </c>
      <c r="O5319" t="s">
        <v>23</v>
      </c>
      <c r="P5319" t="s">
        <v>26</v>
      </c>
      <c r="Q5319">
        <v>1</v>
      </c>
      <c r="R5319" t="s">
        <v>33</v>
      </c>
      <c r="S5319">
        <v>49.65</v>
      </c>
      <c r="T5319">
        <v>267.35000000000002</v>
      </c>
      <c r="U5319">
        <v>1</v>
      </c>
    </row>
    <row r="5320" spans="1:21" x14ac:dyDescent="0.25">
      <c r="A5320" t="s">
        <v>5352</v>
      </c>
      <c r="B5320">
        <v>0</v>
      </c>
      <c r="C5320">
        <v>0</v>
      </c>
      <c r="D5320">
        <v>1</v>
      </c>
      <c r="E5320">
        <v>1</v>
      </c>
      <c r="F5320">
        <v>32</v>
      </c>
      <c r="G5320">
        <v>1</v>
      </c>
      <c r="H5320" t="s">
        <v>23</v>
      </c>
      <c r="I5320" t="s">
        <v>25</v>
      </c>
      <c r="J5320" t="s">
        <v>22</v>
      </c>
      <c r="K5320" t="s">
        <v>22</v>
      </c>
      <c r="L5320" t="s">
        <v>22</v>
      </c>
      <c r="M5320" t="s">
        <v>22</v>
      </c>
      <c r="N5320" t="s">
        <v>23</v>
      </c>
      <c r="O5320" t="s">
        <v>22</v>
      </c>
      <c r="P5320" t="s">
        <v>45</v>
      </c>
      <c r="Q5320">
        <v>0</v>
      </c>
      <c r="R5320" t="s">
        <v>30</v>
      </c>
      <c r="S5320">
        <v>73.599999999999994</v>
      </c>
      <c r="T5320">
        <v>2316.85</v>
      </c>
      <c r="U5320">
        <v>0</v>
      </c>
    </row>
    <row r="5321" spans="1:21" x14ac:dyDescent="0.25">
      <c r="A5321" t="s">
        <v>5353</v>
      </c>
      <c r="B5321">
        <v>0</v>
      </c>
      <c r="C5321">
        <v>1</v>
      </c>
      <c r="D5321">
        <v>1</v>
      </c>
      <c r="E5321">
        <v>0</v>
      </c>
      <c r="F5321">
        <v>72</v>
      </c>
      <c r="G5321">
        <v>1</v>
      </c>
      <c r="H5321" t="s">
        <v>22</v>
      </c>
      <c r="I5321" t="s">
        <v>35</v>
      </c>
      <c r="J5321" t="s">
        <v>22</v>
      </c>
      <c r="K5321" t="s">
        <v>23</v>
      </c>
      <c r="L5321" t="s">
        <v>22</v>
      </c>
      <c r="M5321" t="s">
        <v>22</v>
      </c>
      <c r="N5321" t="s">
        <v>22</v>
      </c>
      <c r="O5321" t="s">
        <v>22</v>
      </c>
      <c r="P5321" t="s">
        <v>45</v>
      </c>
      <c r="Q5321">
        <v>1</v>
      </c>
      <c r="R5321" t="s">
        <v>30</v>
      </c>
      <c r="S5321">
        <v>109.75</v>
      </c>
      <c r="T5321">
        <v>8075.35</v>
      </c>
      <c r="U5321">
        <v>0</v>
      </c>
    </row>
    <row r="5322" spans="1:21" x14ac:dyDescent="0.25">
      <c r="A5322" t="s">
        <v>5354</v>
      </c>
      <c r="B5322">
        <v>1</v>
      </c>
      <c r="C5322">
        <v>0</v>
      </c>
      <c r="D5322">
        <v>0</v>
      </c>
      <c r="E5322">
        <v>1</v>
      </c>
      <c r="F5322">
        <v>37</v>
      </c>
      <c r="G5322">
        <v>1</v>
      </c>
      <c r="H5322" t="s">
        <v>23</v>
      </c>
      <c r="I5322" t="s">
        <v>25</v>
      </c>
      <c r="J5322" t="s">
        <v>22</v>
      </c>
      <c r="K5322" t="s">
        <v>22</v>
      </c>
      <c r="L5322" t="s">
        <v>23</v>
      </c>
      <c r="M5322" t="s">
        <v>22</v>
      </c>
      <c r="N5322" t="s">
        <v>23</v>
      </c>
      <c r="O5322" t="s">
        <v>23</v>
      </c>
      <c r="P5322" t="s">
        <v>45</v>
      </c>
      <c r="Q5322">
        <v>0</v>
      </c>
      <c r="R5322" t="s">
        <v>38</v>
      </c>
      <c r="S5322">
        <v>61.45</v>
      </c>
      <c r="T5322">
        <v>2302.35</v>
      </c>
      <c r="U5322">
        <v>0</v>
      </c>
    </row>
    <row r="5323" spans="1:21" x14ac:dyDescent="0.25">
      <c r="A5323" t="s">
        <v>5355</v>
      </c>
      <c r="B5323">
        <v>0</v>
      </c>
      <c r="C5323">
        <v>0</v>
      </c>
      <c r="D5323">
        <v>1</v>
      </c>
      <c r="E5323">
        <v>0</v>
      </c>
      <c r="F5323">
        <v>69</v>
      </c>
      <c r="G5323">
        <v>1</v>
      </c>
      <c r="H5323" t="s">
        <v>23</v>
      </c>
      <c r="I5323" t="s">
        <v>35</v>
      </c>
      <c r="J5323" t="s">
        <v>22</v>
      </c>
      <c r="K5323" t="s">
        <v>22</v>
      </c>
      <c r="L5323" t="s">
        <v>23</v>
      </c>
      <c r="M5323" t="s">
        <v>22</v>
      </c>
      <c r="N5323" t="s">
        <v>22</v>
      </c>
      <c r="O5323" t="s">
        <v>22</v>
      </c>
      <c r="P5323" t="s">
        <v>29</v>
      </c>
      <c r="Q5323">
        <v>1</v>
      </c>
      <c r="R5323" t="s">
        <v>38</v>
      </c>
      <c r="S5323">
        <v>106.4</v>
      </c>
      <c r="T5323">
        <v>7251.9</v>
      </c>
      <c r="U5323">
        <v>0</v>
      </c>
    </row>
    <row r="5324" spans="1:21" x14ac:dyDescent="0.25">
      <c r="A5324" t="s">
        <v>5356</v>
      </c>
      <c r="B5324">
        <v>0</v>
      </c>
      <c r="C5324">
        <v>0</v>
      </c>
      <c r="D5324">
        <v>1</v>
      </c>
      <c r="E5324">
        <v>0</v>
      </c>
      <c r="F5324">
        <v>26</v>
      </c>
      <c r="G5324">
        <v>1</v>
      </c>
      <c r="H5324" t="s">
        <v>23</v>
      </c>
      <c r="I5324" t="s">
        <v>25</v>
      </c>
      <c r="J5324" t="s">
        <v>23</v>
      </c>
      <c r="K5324" t="s">
        <v>22</v>
      </c>
      <c r="L5324" t="s">
        <v>22</v>
      </c>
      <c r="M5324" t="s">
        <v>22</v>
      </c>
      <c r="N5324" t="s">
        <v>22</v>
      </c>
      <c r="O5324" t="s">
        <v>22</v>
      </c>
      <c r="P5324" t="s">
        <v>26</v>
      </c>
      <c r="Q5324">
        <v>0</v>
      </c>
      <c r="R5324" t="s">
        <v>33</v>
      </c>
      <c r="S5324">
        <v>81.900000000000006</v>
      </c>
      <c r="T5324">
        <v>2078.5500000000002</v>
      </c>
      <c r="U5324">
        <v>0</v>
      </c>
    </row>
    <row r="5325" spans="1:21" x14ac:dyDescent="0.25">
      <c r="A5325" t="s">
        <v>5357</v>
      </c>
      <c r="B5325">
        <v>0</v>
      </c>
      <c r="C5325">
        <v>0</v>
      </c>
      <c r="D5325">
        <v>1</v>
      </c>
      <c r="E5325">
        <v>1</v>
      </c>
      <c r="F5325">
        <v>58</v>
      </c>
      <c r="G5325">
        <v>1</v>
      </c>
      <c r="H5325" t="s">
        <v>22</v>
      </c>
      <c r="I5325" t="s">
        <v>35</v>
      </c>
      <c r="J5325" t="s">
        <v>23</v>
      </c>
      <c r="K5325" t="s">
        <v>22</v>
      </c>
      <c r="L5325" t="s">
        <v>22</v>
      </c>
      <c r="M5325" t="s">
        <v>23</v>
      </c>
      <c r="N5325" t="s">
        <v>22</v>
      </c>
      <c r="O5325" t="s">
        <v>22</v>
      </c>
      <c r="P5325" t="s">
        <v>29</v>
      </c>
      <c r="Q5325">
        <v>1</v>
      </c>
      <c r="R5325" t="s">
        <v>38</v>
      </c>
      <c r="S5325">
        <v>105.2</v>
      </c>
      <c r="T5325">
        <v>6225.4</v>
      </c>
      <c r="U5325">
        <v>0</v>
      </c>
    </row>
    <row r="5326" spans="1:21" x14ac:dyDescent="0.25">
      <c r="A5326" t="s">
        <v>5358</v>
      </c>
      <c r="B5326">
        <v>1</v>
      </c>
      <c r="C5326">
        <v>0</v>
      </c>
      <c r="D5326">
        <v>0</v>
      </c>
      <c r="E5326">
        <v>0</v>
      </c>
      <c r="F5326">
        <v>24</v>
      </c>
      <c r="G5326">
        <v>1</v>
      </c>
      <c r="H5326" t="s">
        <v>22</v>
      </c>
      <c r="I5326" t="s">
        <v>25</v>
      </c>
      <c r="J5326" t="s">
        <v>23</v>
      </c>
      <c r="K5326" t="s">
        <v>23</v>
      </c>
      <c r="L5326" t="s">
        <v>23</v>
      </c>
      <c r="M5326" t="s">
        <v>22</v>
      </c>
      <c r="N5326" t="s">
        <v>23</v>
      </c>
      <c r="O5326" t="s">
        <v>23</v>
      </c>
      <c r="P5326" t="s">
        <v>29</v>
      </c>
      <c r="Q5326">
        <v>0</v>
      </c>
      <c r="R5326" t="s">
        <v>33</v>
      </c>
      <c r="S5326">
        <v>54.6</v>
      </c>
      <c r="T5326">
        <v>1242.25</v>
      </c>
      <c r="U5326">
        <v>0</v>
      </c>
    </row>
    <row r="5327" spans="1:21" x14ac:dyDescent="0.25">
      <c r="A5327" t="s">
        <v>5359</v>
      </c>
      <c r="B5327">
        <v>1</v>
      </c>
      <c r="C5327">
        <v>0</v>
      </c>
      <c r="D5327">
        <v>1</v>
      </c>
      <c r="E5327">
        <v>1</v>
      </c>
      <c r="F5327">
        <v>5</v>
      </c>
      <c r="G5327">
        <v>1</v>
      </c>
      <c r="H5327" t="s">
        <v>23</v>
      </c>
      <c r="I5327" t="s">
        <v>23</v>
      </c>
      <c r="J5327" t="s">
        <v>44</v>
      </c>
      <c r="K5327" t="s">
        <v>44</v>
      </c>
      <c r="L5327" t="s">
        <v>44</v>
      </c>
      <c r="M5327" t="s">
        <v>44</v>
      </c>
      <c r="N5327" t="s">
        <v>44</v>
      </c>
      <c r="O5327" t="s">
        <v>44</v>
      </c>
      <c r="P5327" t="s">
        <v>29</v>
      </c>
      <c r="Q5327">
        <v>0</v>
      </c>
      <c r="R5327" t="s">
        <v>27</v>
      </c>
      <c r="S5327">
        <v>20.55</v>
      </c>
      <c r="T5327">
        <v>99.45</v>
      </c>
      <c r="U5327">
        <v>0</v>
      </c>
    </row>
    <row r="5328" spans="1:21" x14ac:dyDescent="0.25">
      <c r="A5328" t="s">
        <v>5360</v>
      </c>
      <c r="B5328">
        <v>1</v>
      </c>
      <c r="C5328">
        <v>0</v>
      </c>
      <c r="D5328">
        <v>1</v>
      </c>
      <c r="E5328">
        <v>1</v>
      </c>
      <c r="F5328">
        <v>15</v>
      </c>
      <c r="G5328">
        <v>1</v>
      </c>
      <c r="H5328" t="s">
        <v>23</v>
      </c>
      <c r="I5328" t="s">
        <v>23</v>
      </c>
      <c r="J5328" t="s">
        <v>44</v>
      </c>
      <c r="K5328" t="s">
        <v>44</v>
      </c>
      <c r="L5328" t="s">
        <v>44</v>
      </c>
      <c r="M5328" t="s">
        <v>44</v>
      </c>
      <c r="N5328" t="s">
        <v>44</v>
      </c>
      <c r="O5328" t="s">
        <v>44</v>
      </c>
      <c r="P5328" t="s">
        <v>26</v>
      </c>
      <c r="Q5328">
        <v>1</v>
      </c>
      <c r="R5328" t="s">
        <v>27</v>
      </c>
      <c r="S5328">
        <v>20</v>
      </c>
      <c r="T5328">
        <v>288.05</v>
      </c>
      <c r="U5328">
        <v>1</v>
      </c>
    </row>
    <row r="5329" spans="1:21" x14ac:dyDescent="0.25">
      <c r="A5329" t="s">
        <v>5361</v>
      </c>
      <c r="B5329">
        <v>0</v>
      </c>
      <c r="C5329">
        <v>0</v>
      </c>
      <c r="D5329">
        <v>1</v>
      </c>
      <c r="E5329">
        <v>1</v>
      </c>
      <c r="F5329">
        <v>30</v>
      </c>
      <c r="G5329">
        <v>1</v>
      </c>
      <c r="H5329" t="s">
        <v>23</v>
      </c>
      <c r="I5329" t="s">
        <v>23</v>
      </c>
      <c r="J5329" t="s">
        <v>44</v>
      </c>
      <c r="K5329" t="s">
        <v>44</v>
      </c>
      <c r="L5329" t="s">
        <v>44</v>
      </c>
      <c r="M5329" t="s">
        <v>44</v>
      </c>
      <c r="N5329" t="s">
        <v>44</v>
      </c>
      <c r="O5329" t="s">
        <v>44</v>
      </c>
      <c r="P5329" t="s">
        <v>45</v>
      </c>
      <c r="Q5329">
        <v>0</v>
      </c>
      <c r="R5329" t="s">
        <v>30</v>
      </c>
      <c r="S5329">
        <v>19.7</v>
      </c>
      <c r="T5329">
        <v>599.25</v>
      </c>
      <c r="U5329">
        <v>0</v>
      </c>
    </row>
    <row r="5330" spans="1:21" x14ac:dyDescent="0.25">
      <c r="A5330" t="s">
        <v>5362</v>
      </c>
      <c r="B5330">
        <v>0</v>
      </c>
      <c r="C5330">
        <v>0</v>
      </c>
      <c r="D5330">
        <v>1</v>
      </c>
      <c r="E5330">
        <v>0</v>
      </c>
      <c r="F5330">
        <v>55</v>
      </c>
      <c r="G5330">
        <v>1</v>
      </c>
      <c r="H5330" t="s">
        <v>22</v>
      </c>
      <c r="I5330" t="s">
        <v>25</v>
      </c>
      <c r="J5330" t="s">
        <v>22</v>
      </c>
      <c r="K5330" t="s">
        <v>22</v>
      </c>
      <c r="L5330" t="s">
        <v>23</v>
      </c>
      <c r="M5330" t="s">
        <v>22</v>
      </c>
      <c r="N5330" t="s">
        <v>23</v>
      </c>
      <c r="O5330" t="s">
        <v>23</v>
      </c>
      <c r="P5330" t="s">
        <v>29</v>
      </c>
      <c r="Q5330">
        <v>1</v>
      </c>
      <c r="R5330" t="s">
        <v>38</v>
      </c>
      <c r="S5330">
        <v>66.05</v>
      </c>
      <c r="T5330">
        <v>3462.1</v>
      </c>
      <c r="U5330">
        <v>0</v>
      </c>
    </row>
    <row r="5331" spans="1:21" x14ac:dyDescent="0.25">
      <c r="A5331" t="s">
        <v>5363</v>
      </c>
      <c r="B5331">
        <v>0</v>
      </c>
      <c r="C5331">
        <v>0</v>
      </c>
      <c r="D5331">
        <v>1</v>
      </c>
      <c r="E5331">
        <v>0</v>
      </c>
      <c r="F5331">
        <v>25</v>
      </c>
      <c r="G5331">
        <v>0</v>
      </c>
      <c r="H5331" t="s">
        <v>24</v>
      </c>
      <c r="I5331" t="s">
        <v>25</v>
      </c>
      <c r="J5331" t="s">
        <v>23</v>
      </c>
      <c r="K5331" t="s">
        <v>23</v>
      </c>
      <c r="L5331" t="s">
        <v>23</v>
      </c>
      <c r="M5331" t="s">
        <v>23</v>
      </c>
      <c r="N5331" t="s">
        <v>22</v>
      </c>
      <c r="O5331" t="s">
        <v>23</v>
      </c>
      <c r="P5331" t="s">
        <v>26</v>
      </c>
      <c r="Q5331">
        <v>1</v>
      </c>
      <c r="R5331" t="s">
        <v>33</v>
      </c>
      <c r="S5331">
        <v>34</v>
      </c>
      <c r="T5331">
        <v>853</v>
      </c>
      <c r="U5331">
        <v>1</v>
      </c>
    </row>
    <row r="5332" spans="1:21" x14ac:dyDescent="0.25">
      <c r="A5332" t="s">
        <v>5364</v>
      </c>
      <c r="B5332">
        <v>1</v>
      </c>
      <c r="C5332">
        <v>1</v>
      </c>
      <c r="D5332">
        <v>1</v>
      </c>
      <c r="E5332">
        <v>0</v>
      </c>
      <c r="F5332">
        <v>10</v>
      </c>
      <c r="G5332">
        <v>1</v>
      </c>
      <c r="H5332" t="s">
        <v>23</v>
      </c>
      <c r="I5332" t="s">
        <v>35</v>
      </c>
      <c r="J5332" t="s">
        <v>23</v>
      </c>
      <c r="K5332" t="s">
        <v>22</v>
      </c>
      <c r="L5332" t="s">
        <v>22</v>
      </c>
      <c r="M5332" t="s">
        <v>22</v>
      </c>
      <c r="N5332" t="s">
        <v>22</v>
      </c>
      <c r="O5332" t="s">
        <v>23</v>
      </c>
      <c r="P5332" t="s">
        <v>26</v>
      </c>
      <c r="Q5332">
        <v>1</v>
      </c>
      <c r="R5332" t="s">
        <v>30</v>
      </c>
      <c r="S5332">
        <v>92.5</v>
      </c>
      <c r="T5332">
        <v>934.1</v>
      </c>
      <c r="U5332">
        <v>1</v>
      </c>
    </row>
    <row r="5333" spans="1:21" x14ac:dyDescent="0.25">
      <c r="A5333" t="s">
        <v>5365</v>
      </c>
      <c r="B5333">
        <v>1</v>
      </c>
      <c r="C5333">
        <v>0</v>
      </c>
      <c r="D5333">
        <v>1</v>
      </c>
      <c r="E5333">
        <v>1</v>
      </c>
      <c r="F5333">
        <v>44</v>
      </c>
      <c r="G5333">
        <v>0</v>
      </c>
      <c r="H5333" t="s">
        <v>24</v>
      </c>
      <c r="I5333" t="s">
        <v>25</v>
      </c>
      <c r="J5333" t="s">
        <v>22</v>
      </c>
      <c r="K5333" t="s">
        <v>22</v>
      </c>
      <c r="L5333" t="s">
        <v>22</v>
      </c>
      <c r="M5333" t="s">
        <v>22</v>
      </c>
      <c r="N5333" t="s">
        <v>23</v>
      </c>
      <c r="O5333" t="s">
        <v>22</v>
      </c>
      <c r="P5333" t="s">
        <v>45</v>
      </c>
      <c r="Q5333">
        <v>1</v>
      </c>
      <c r="R5333" t="s">
        <v>38</v>
      </c>
      <c r="S5333">
        <v>54.05</v>
      </c>
      <c r="T5333">
        <v>2375.1999999999998</v>
      </c>
      <c r="U5333">
        <v>0</v>
      </c>
    </row>
    <row r="5334" spans="1:21" x14ac:dyDescent="0.25">
      <c r="A5334" t="s">
        <v>5366</v>
      </c>
      <c r="B5334">
        <v>0</v>
      </c>
      <c r="C5334">
        <v>0</v>
      </c>
      <c r="D5334">
        <v>0</v>
      </c>
      <c r="E5334">
        <v>0</v>
      </c>
      <c r="F5334">
        <v>47</v>
      </c>
      <c r="G5334">
        <v>1</v>
      </c>
      <c r="H5334" t="s">
        <v>23</v>
      </c>
      <c r="I5334" t="s">
        <v>25</v>
      </c>
      <c r="J5334" t="s">
        <v>22</v>
      </c>
      <c r="K5334" t="s">
        <v>22</v>
      </c>
      <c r="L5334" t="s">
        <v>23</v>
      </c>
      <c r="M5334" t="s">
        <v>22</v>
      </c>
      <c r="N5334" t="s">
        <v>23</v>
      </c>
      <c r="O5334" t="s">
        <v>23</v>
      </c>
      <c r="P5334" t="s">
        <v>29</v>
      </c>
      <c r="Q5334">
        <v>1</v>
      </c>
      <c r="R5334" t="s">
        <v>30</v>
      </c>
      <c r="S5334">
        <v>58.9</v>
      </c>
      <c r="T5334">
        <v>2813.05</v>
      </c>
      <c r="U5334">
        <v>0</v>
      </c>
    </row>
    <row r="5335" spans="1:21" x14ac:dyDescent="0.25">
      <c r="A5335" t="s">
        <v>5367</v>
      </c>
      <c r="B5335">
        <v>0</v>
      </c>
      <c r="C5335">
        <v>0</v>
      </c>
      <c r="D5335">
        <v>1</v>
      </c>
      <c r="E5335">
        <v>1</v>
      </c>
      <c r="F5335">
        <v>13</v>
      </c>
      <c r="G5335">
        <v>1</v>
      </c>
      <c r="H5335" t="s">
        <v>23</v>
      </c>
      <c r="I5335" t="s">
        <v>35</v>
      </c>
      <c r="J5335" t="s">
        <v>23</v>
      </c>
      <c r="K5335" t="s">
        <v>23</v>
      </c>
      <c r="L5335" t="s">
        <v>23</v>
      </c>
      <c r="M5335" t="s">
        <v>23</v>
      </c>
      <c r="N5335" t="s">
        <v>22</v>
      </c>
      <c r="O5335" t="s">
        <v>22</v>
      </c>
      <c r="P5335" t="s">
        <v>26</v>
      </c>
      <c r="Q5335">
        <v>0</v>
      </c>
      <c r="R5335" t="s">
        <v>27</v>
      </c>
      <c r="S5335">
        <v>88.35</v>
      </c>
      <c r="T5335">
        <v>1222.8</v>
      </c>
      <c r="U5335">
        <v>1</v>
      </c>
    </row>
    <row r="5336" spans="1:21" x14ac:dyDescent="0.25">
      <c r="A5336" t="s">
        <v>5368</v>
      </c>
      <c r="B5336">
        <v>0</v>
      </c>
      <c r="C5336">
        <v>0</v>
      </c>
      <c r="D5336">
        <v>1</v>
      </c>
      <c r="E5336">
        <v>1</v>
      </c>
      <c r="F5336">
        <v>49</v>
      </c>
      <c r="G5336">
        <v>1</v>
      </c>
      <c r="H5336" t="s">
        <v>22</v>
      </c>
      <c r="I5336" t="s">
        <v>35</v>
      </c>
      <c r="J5336" t="s">
        <v>23</v>
      </c>
      <c r="K5336" t="s">
        <v>22</v>
      </c>
      <c r="L5336" t="s">
        <v>22</v>
      </c>
      <c r="M5336" t="s">
        <v>22</v>
      </c>
      <c r="N5336" t="s">
        <v>22</v>
      </c>
      <c r="O5336" t="s">
        <v>22</v>
      </c>
      <c r="P5336" t="s">
        <v>45</v>
      </c>
      <c r="Q5336">
        <v>1</v>
      </c>
      <c r="R5336" t="s">
        <v>33</v>
      </c>
      <c r="S5336">
        <v>107.95</v>
      </c>
      <c r="T5336">
        <v>5293.2</v>
      </c>
      <c r="U5336">
        <v>1</v>
      </c>
    </row>
    <row r="5337" spans="1:21" x14ac:dyDescent="0.25">
      <c r="A5337" t="s">
        <v>5369</v>
      </c>
      <c r="B5337">
        <v>0</v>
      </c>
      <c r="C5337">
        <v>0</v>
      </c>
      <c r="D5337">
        <v>1</v>
      </c>
      <c r="E5337">
        <v>0</v>
      </c>
      <c r="F5337">
        <v>64</v>
      </c>
      <c r="G5337">
        <v>1</v>
      </c>
      <c r="H5337" t="s">
        <v>23</v>
      </c>
      <c r="I5337" t="s">
        <v>35</v>
      </c>
      <c r="J5337" t="s">
        <v>22</v>
      </c>
      <c r="K5337" t="s">
        <v>23</v>
      </c>
      <c r="L5337" t="s">
        <v>23</v>
      </c>
      <c r="M5337" t="s">
        <v>22</v>
      </c>
      <c r="N5337" t="s">
        <v>22</v>
      </c>
      <c r="O5337" t="s">
        <v>22</v>
      </c>
      <c r="P5337" t="s">
        <v>29</v>
      </c>
      <c r="Q5337">
        <v>1</v>
      </c>
      <c r="R5337" t="s">
        <v>30</v>
      </c>
      <c r="S5337">
        <v>96.9</v>
      </c>
      <c r="T5337">
        <v>6314.35</v>
      </c>
      <c r="U5337">
        <v>0</v>
      </c>
    </row>
    <row r="5338" spans="1:21" x14ac:dyDescent="0.25">
      <c r="A5338" t="s">
        <v>5370</v>
      </c>
      <c r="B5338">
        <v>1</v>
      </c>
      <c r="C5338">
        <v>0</v>
      </c>
      <c r="D5338">
        <v>0</v>
      </c>
      <c r="E5338">
        <v>0</v>
      </c>
      <c r="F5338">
        <v>1</v>
      </c>
      <c r="G5338">
        <v>1</v>
      </c>
      <c r="H5338" t="s">
        <v>23</v>
      </c>
      <c r="I5338" t="s">
        <v>23</v>
      </c>
      <c r="J5338" t="s">
        <v>44</v>
      </c>
      <c r="K5338" t="s">
        <v>44</v>
      </c>
      <c r="L5338" t="s">
        <v>44</v>
      </c>
      <c r="M5338" t="s">
        <v>44</v>
      </c>
      <c r="N5338" t="s">
        <v>44</v>
      </c>
      <c r="O5338" t="s">
        <v>44</v>
      </c>
      <c r="P5338" t="s">
        <v>26</v>
      </c>
      <c r="Q5338">
        <v>0</v>
      </c>
      <c r="R5338" t="s">
        <v>30</v>
      </c>
      <c r="S5338">
        <v>19.100000000000001</v>
      </c>
      <c r="T5338">
        <v>19.100000000000001</v>
      </c>
      <c r="U5338">
        <v>0</v>
      </c>
    </row>
    <row r="5339" spans="1:21" x14ac:dyDescent="0.25">
      <c r="A5339" t="s">
        <v>5371</v>
      </c>
      <c r="B5339">
        <v>1</v>
      </c>
      <c r="C5339">
        <v>0</v>
      </c>
      <c r="D5339">
        <v>0</v>
      </c>
      <c r="E5339">
        <v>0</v>
      </c>
      <c r="F5339">
        <v>20</v>
      </c>
      <c r="G5339">
        <v>1</v>
      </c>
      <c r="H5339" t="s">
        <v>23</v>
      </c>
      <c r="I5339" t="s">
        <v>25</v>
      </c>
      <c r="J5339" t="s">
        <v>23</v>
      </c>
      <c r="K5339" t="s">
        <v>23</v>
      </c>
      <c r="L5339" t="s">
        <v>23</v>
      </c>
      <c r="M5339" t="s">
        <v>22</v>
      </c>
      <c r="N5339" t="s">
        <v>23</v>
      </c>
      <c r="O5339" t="s">
        <v>23</v>
      </c>
      <c r="P5339" t="s">
        <v>26</v>
      </c>
      <c r="Q5339">
        <v>0</v>
      </c>
      <c r="R5339" t="s">
        <v>30</v>
      </c>
      <c r="S5339">
        <v>50</v>
      </c>
      <c r="T5339">
        <v>1003.05</v>
      </c>
      <c r="U5339">
        <v>0</v>
      </c>
    </row>
    <row r="5340" spans="1:21" x14ac:dyDescent="0.25">
      <c r="A5340" t="s">
        <v>5372</v>
      </c>
      <c r="B5340">
        <v>0</v>
      </c>
      <c r="C5340">
        <v>0</v>
      </c>
      <c r="D5340">
        <v>1</v>
      </c>
      <c r="E5340">
        <v>0</v>
      </c>
      <c r="F5340">
        <v>37</v>
      </c>
      <c r="G5340">
        <v>0</v>
      </c>
      <c r="H5340" t="s">
        <v>24</v>
      </c>
      <c r="I5340" t="s">
        <v>25</v>
      </c>
      <c r="J5340" t="s">
        <v>22</v>
      </c>
      <c r="K5340" t="s">
        <v>23</v>
      </c>
      <c r="L5340" t="s">
        <v>23</v>
      </c>
      <c r="M5340" t="s">
        <v>22</v>
      </c>
      <c r="N5340" t="s">
        <v>22</v>
      </c>
      <c r="O5340" t="s">
        <v>23</v>
      </c>
      <c r="P5340" t="s">
        <v>45</v>
      </c>
      <c r="Q5340">
        <v>0</v>
      </c>
      <c r="R5340" t="s">
        <v>27</v>
      </c>
      <c r="S5340">
        <v>45.4</v>
      </c>
      <c r="T5340">
        <v>1593.1</v>
      </c>
      <c r="U5340">
        <v>0</v>
      </c>
    </row>
    <row r="5341" spans="1:21" x14ac:dyDescent="0.25">
      <c r="A5341" t="s">
        <v>5373</v>
      </c>
      <c r="B5341">
        <v>1</v>
      </c>
      <c r="C5341">
        <v>0</v>
      </c>
      <c r="D5341">
        <v>1</v>
      </c>
      <c r="E5341">
        <v>1</v>
      </c>
      <c r="F5341">
        <v>30</v>
      </c>
      <c r="G5341">
        <v>1</v>
      </c>
      <c r="H5341" t="s">
        <v>22</v>
      </c>
      <c r="I5341" t="s">
        <v>35</v>
      </c>
      <c r="J5341" t="s">
        <v>23</v>
      </c>
      <c r="K5341" t="s">
        <v>23</v>
      </c>
      <c r="L5341" t="s">
        <v>23</v>
      </c>
      <c r="M5341" t="s">
        <v>23</v>
      </c>
      <c r="N5341" t="s">
        <v>22</v>
      </c>
      <c r="O5341" t="s">
        <v>23</v>
      </c>
      <c r="P5341" t="s">
        <v>26</v>
      </c>
      <c r="Q5341">
        <v>0</v>
      </c>
      <c r="R5341" t="s">
        <v>27</v>
      </c>
      <c r="S5341">
        <v>85.45</v>
      </c>
      <c r="T5341">
        <v>2509.9499999999998</v>
      </c>
      <c r="U5341">
        <v>0</v>
      </c>
    </row>
    <row r="5342" spans="1:21" x14ac:dyDescent="0.25">
      <c r="A5342" t="s">
        <v>5374</v>
      </c>
      <c r="B5342">
        <v>0</v>
      </c>
      <c r="C5342">
        <v>0</v>
      </c>
      <c r="D5342">
        <v>0</v>
      </c>
      <c r="E5342">
        <v>0</v>
      </c>
      <c r="F5342">
        <v>38</v>
      </c>
      <c r="G5342">
        <v>1</v>
      </c>
      <c r="H5342" t="s">
        <v>22</v>
      </c>
      <c r="I5342" t="s">
        <v>25</v>
      </c>
      <c r="J5342" t="s">
        <v>22</v>
      </c>
      <c r="K5342" t="s">
        <v>22</v>
      </c>
      <c r="L5342" t="s">
        <v>22</v>
      </c>
      <c r="M5342" t="s">
        <v>23</v>
      </c>
      <c r="N5342" t="s">
        <v>22</v>
      </c>
      <c r="O5342" t="s">
        <v>22</v>
      </c>
      <c r="P5342" t="s">
        <v>29</v>
      </c>
      <c r="Q5342">
        <v>0</v>
      </c>
      <c r="R5342" t="s">
        <v>33</v>
      </c>
      <c r="S5342">
        <v>84.1</v>
      </c>
      <c r="T5342">
        <v>3187.65</v>
      </c>
      <c r="U5342">
        <v>0</v>
      </c>
    </row>
    <row r="5343" spans="1:21" x14ac:dyDescent="0.25">
      <c r="A5343" t="s">
        <v>5375</v>
      </c>
      <c r="B5343">
        <v>0</v>
      </c>
      <c r="C5343">
        <v>1</v>
      </c>
      <c r="D5343">
        <v>0</v>
      </c>
      <c r="E5343">
        <v>0</v>
      </c>
      <c r="F5343">
        <v>1</v>
      </c>
      <c r="G5343">
        <v>1</v>
      </c>
      <c r="H5343" t="s">
        <v>22</v>
      </c>
      <c r="I5343" t="s">
        <v>35</v>
      </c>
      <c r="J5343" t="s">
        <v>23</v>
      </c>
      <c r="K5343" t="s">
        <v>23</v>
      </c>
      <c r="L5343" t="s">
        <v>23</v>
      </c>
      <c r="M5343" t="s">
        <v>23</v>
      </c>
      <c r="N5343" t="s">
        <v>23</v>
      </c>
      <c r="O5343" t="s">
        <v>23</v>
      </c>
      <c r="P5343" t="s">
        <v>26</v>
      </c>
      <c r="Q5343">
        <v>1</v>
      </c>
      <c r="R5343" t="s">
        <v>30</v>
      </c>
      <c r="S5343">
        <v>74.45</v>
      </c>
      <c r="T5343">
        <v>74.45</v>
      </c>
      <c r="U5343">
        <v>1</v>
      </c>
    </row>
    <row r="5344" spans="1:21" x14ac:dyDescent="0.25">
      <c r="A5344" t="s">
        <v>5376</v>
      </c>
      <c r="B5344">
        <v>0</v>
      </c>
      <c r="C5344">
        <v>0</v>
      </c>
      <c r="D5344">
        <v>0</v>
      </c>
      <c r="E5344">
        <v>0</v>
      </c>
      <c r="F5344">
        <v>37</v>
      </c>
      <c r="G5344">
        <v>1</v>
      </c>
      <c r="H5344" t="s">
        <v>23</v>
      </c>
      <c r="I5344" t="s">
        <v>25</v>
      </c>
      <c r="J5344" t="s">
        <v>23</v>
      </c>
      <c r="K5344" t="s">
        <v>23</v>
      </c>
      <c r="L5344" t="s">
        <v>23</v>
      </c>
      <c r="M5344" t="s">
        <v>23</v>
      </c>
      <c r="N5344" t="s">
        <v>22</v>
      </c>
      <c r="O5344" t="s">
        <v>22</v>
      </c>
      <c r="P5344" t="s">
        <v>26</v>
      </c>
      <c r="Q5344">
        <v>1</v>
      </c>
      <c r="R5344" t="s">
        <v>27</v>
      </c>
      <c r="S5344">
        <v>64.75</v>
      </c>
      <c r="T5344">
        <v>2345.1999999999998</v>
      </c>
      <c r="U5344">
        <v>1</v>
      </c>
    </row>
    <row r="5345" spans="1:21" x14ac:dyDescent="0.25">
      <c r="A5345" t="s">
        <v>5377</v>
      </c>
      <c r="B5345">
        <v>0</v>
      </c>
      <c r="C5345">
        <v>0</v>
      </c>
      <c r="D5345">
        <v>1</v>
      </c>
      <c r="E5345">
        <v>0</v>
      </c>
      <c r="F5345">
        <v>52</v>
      </c>
      <c r="G5345">
        <v>0</v>
      </c>
      <c r="H5345" t="s">
        <v>24</v>
      </c>
      <c r="I5345" t="s">
        <v>25</v>
      </c>
      <c r="J5345" t="s">
        <v>22</v>
      </c>
      <c r="K5345" t="s">
        <v>22</v>
      </c>
      <c r="L5345" t="s">
        <v>22</v>
      </c>
      <c r="M5345" t="s">
        <v>22</v>
      </c>
      <c r="N5345" t="s">
        <v>22</v>
      </c>
      <c r="O5345" t="s">
        <v>22</v>
      </c>
      <c r="P5345" t="s">
        <v>45</v>
      </c>
      <c r="Q5345">
        <v>0</v>
      </c>
      <c r="R5345" t="s">
        <v>38</v>
      </c>
      <c r="S5345">
        <v>66.25</v>
      </c>
      <c r="T5345">
        <v>3330.1</v>
      </c>
      <c r="U5345">
        <v>0</v>
      </c>
    </row>
    <row r="5346" spans="1:21" x14ac:dyDescent="0.25">
      <c r="A5346" t="s">
        <v>5378</v>
      </c>
      <c r="B5346">
        <v>1</v>
      </c>
      <c r="C5346">
        <v>0</v>
      </c>
      <c r="D5346">
        <v>0</v>
      </c>
      <c r="E5346">
        <v>1</v>
      </c>
      <c r="F5346">
        <v>71</v>
      </c>
      <c r="G5346">
        <v>1</v>
      </c>
      <c r="H5346" t="s">
        <v>23</v>
      </c>
      <c r="I5346" t="s">
        <v>25</v>
      </c>
      <c r="J5346" t="s">
        <v>22</v>
      </c>
      <c r="K5346" t="s">
        <v>22</v>
      </c>
      <c r="L5346" t="s">
        <v>22</v>
      </c>
      <c r="M5346" t="s">
        <v>22</v>
      </c>
      <c r="N5346" t="s">
        <v>22</v>
      </c>
      <c r="O5346" t="s">
        <v>23</v>
      </c>
      <c r="P5346" t="s">
        <v>45</v>
      </c>
      <c r="Q5346">
        <v>1</v>
      </c>
      <c r="R5346" t="s">
        <v>38</v>
      </c>
      <c r="S5346">
        <v>76.900000000000006</v>
      </c>
      <c r="T5346">
        <v>5522.7</v>
      </c>
      <c r="U5346">
        <v>0</v>
      </c>
    </row>
    <row r="5347" spans="1:21" x14ac:dyDescent="0.25">
      <c r="A5347" t="s">
        <v>5379</v>
      </c>
      <c r="B5347">
        <v>1</v>
      </c>
      <c r="C5347">
        <v>0</v>
      </c>
      <c r="D5347">
        <v>0</v>
      </c>
      <c r="E5347">
        <v>0</v>
      </c>
      <c r="F5347">
        <v>26</v>
      </c>
      <c r="G5347">
        <v>1</v>
      </c>
      <c r="H5347" t="s">
        <v>23</v>
      </c>
      <c r="I5347" t="s">
        <v>35</v>
      </c>
      <c r="J5347" t="s">
        <v>23</v>
      </c>
      <c r="K5347" t="s">
        <v>22</v>
      </c>
      <c r="L5347" t="s">
        <v>22</v>
      </c>
      <c r="M5347" t="s">
        <v>23</v>
      </c>
      <c r="N5347" t="s">
        <v>22</v>
      </c>
      <c r="O5347" t="s">
        <v>23</v>
      </c>
      <c r="P5347" t="s">
        <v>26</v>
      </c>
      <c r="Q5347">
        <v>0</v>
      </c>
      <c r="R5347" t="s">
        <v>27</v>
      </c>
      <c r="S5347">
        <v>89.8</v>
      </c>
      <c r="T5347">
        <v>2335.3000000000002</v>
      </c>
      <c r="U5347">
        <v>1</v>
      </c>
    </row>
    <row r="5348" spans="1:21" x14ac:dyDescent="0.25">
      <c r="A5348" t="s">
        <v>5380</v>
      </c>
      <c r="B5348">
        <v>1</v>
      </c>
      <c r="C5348">
        <v>0</v>
      </c>
      <c r="D5348">
        <v>0</v>
      </c>
      <c r="E5348">
        <v>0</v>
      </c>
      <c r="F5348">
        <v>66</v>
      </c>
      <c r="G5348">
        <v>1</v>
      </c>
      <c r="H5348" t="s">
        <v>22</v>
      </c>
      <c r="I5348" t="s">
        <v>25</v>
      </c>
      <c r="J5348" t="s">
        <v>22</v>
      </c>
      <c r="K5348" t="s">
        <v>22</v>
      </c>
      <c r="L5348" t="s">
        <v>22</v>
      </c>
      <c r="M5348" t="s">
        <v>23</v>
      </c>
      <c r="N5348" t="s">
        <v>23</v>
      </c>
      <c r="O5348" t="s">
        <v>22</v>
      </c>
      <c r="P5348" t="s">
        <v>45</v>
      </c>
      <c r="Q5348">
        <v>1</v>
      </c>
      <c r="R5348" t="s">
        <v>38</v>
      </c>
      <c r="S5348">
        <v>74.599999999999994</v>
      </c>
      <c r="T5348">
        <v>4798.3999999999996</v>
      </c>
      <c r="U5348">
        <v>0</v>
      </c>
    </row>
    <row r="5349" spans="1:21" x14ac:dyDescent="0.25">
      <c r="A5349" t="s">
        <v>5381</v>
      </c>
      <c r="B5349">
        <v>1</v>
      </c>
      <c r="C5349">
        <v>0</v>
      </c>
      <c r="D5349">
        <v>1</v>
      </c>
      <c r="E5349">
        <v>0</v>
      </c>
      <c r="F5349">
        <v>72</v>
      </c>
      <c r="G5349">
        <v>1</v>
      </c>
      <c r="H5349" t="s">
        <v>22</v>
      </c>
      <c r="I5349" t="s">
        <v>35</v>
      </c>
      <c r="J5349" t="s">
        <v>22</v>
      </c>
      <c r="K5349" t="s">
        <v>22</v>
      </c>
      <c r="L5349" t="s">
        <v>22</v>
      </c>
      <c r="M5349" t="s">
        <v>22</v>
      </c>
      <c r="N5349" t="s">
        <v>22</v>
      </c>
      <c r="O5349" t="s">
        <v>22</v>
      </c>
      <c r="P5349" t="s">
        <v>45</v>
      </c>
      <c r="Q5349">
        <v>1</v>
      </c>
      <c r="R5349" t="s">
        <v>38</v>
      </c>
      <c r="S5349">
        <v>116.95</v>
      </c>
      <c r="T5349">
        <v>8594.4</v>
      </c>
      <c r="U5349">
        <v>0</v>
      </c>
    </row>
    <row r="5350" spans="1:21" x14ac:dyDescent="0.25">
      <c r="A5350" t="s">
        <v>5382</v>
      </c>
      <c r="B5350">
        <v>1</v>
      </c>
      <c r="C5350">
        <v>0</v>
      </c>
      <c r="D5350">
        <v>0</v>
      </c>
      <c r="E5350">
        <v>1</v>
      </c>
      <c r="F5350">
        <v>25</v>
      </c>
      <c r="G5350">
        <v>0</v>
      </c>
      <c r="H5350" t="s">
        <v>24</v>
      </c>
      <c r="I5350" t="s">
        <v>25</v>
      </c>
      <c r="J5350" t="s">
        <v>22</v>
      </c>
      <c r="K5350" t="s">
        <v>23</v>
      </c>
      <c r="L5350" t="s">
        <v>23</v>
      </c>
      <c r="M5350" t="s">
        <v>23</v>
      </c>
      <c r="N5350" t="s">
        <v>22</v>
      </c>
      <c r="O5350" t="s">
        <v>23</v>
      </c>
      <c r="P5350" t="s">
        <v>29</v>
      </c>
      <c r="Q5350">
        <v>1</v>
      </c>
      <c r="R5350" t="s">
        <v>38</v>
      </c>
      <c r="S5350">
        <v>40.65</v>
      </c>
      <c r="T5350">
        <v>970.55</v>
      </c>
      <c r="U5350">
        <v>0</v>
      </c>
    </row>
    <row r="5351" spans="1:21" x14ac:dyDescent="0.25">
      <c r="A5351" t="s">
        <v>5383</v>
      </c>
      <c r="B5351">
        <v>1</v>
      </c>
      <c r="C5351">
        <v>0</v>
      </c>
      <c r="D5351">
        <v>1</v>
      </c>
      <c r="E5351">
        <v>1</v>
      </c>
      <c r="F5351">
        <v>69</v>
      </c>
      <c r="G5351">
        <v>1</v>
      </c>
      <c r="H5351" t="s">
        <v>22</v>
      </c>
      <c r="I5351" t="s">
        <v>35</v>
      </c>
      <c r="J5351" t="s">
        <v>22</v>
      </c>
      <c r="K5351" t="s">
        <v>22</v>
      </c>
      <c r="L5351" t="s">
        <v>22</v>
      </c>
      <c r="M5351" t="s">
        <v>22</v>
      </c>
      <c r="N5351" t="s">
        <v>22</v>
      </c>
      <c r="O5351" t="s">
        <v>22</v>
      </c>
      <c r="P5351" t="s">
        <v>45</v>
      </c>
      <c r="Q5351">
        <v>1</v>
      </c>
      <c r="R5351" t="s">
        <v>33</v>
      </c>
      <c r="S5351">
        <v>114.35</v>
      </c>
      <c r="T5351">
        <v>7665.8</v>
      </c>
      <c r="U5351">
        <v>0</v>
      </c>
    </row>
    <row r="5352" spans="1:21" x14ac:dyDescent="0.25">
      <c r="A5352" t="s">
        <v>5384</v>
      </c>
      <c r="B5352">
        <v>1</v>
      </c>
      <c r="C5352">
        <v>0</v>
      </c>
      <c r="D5352">
        <v>1</v>
      </c>
      <c r="E5352">
        <v>1</v>
      </c>
      <c r="F5352">
        <v>53</v>
      </c>
      <c r="G5352">
        <v>1</v>
      </c>
      <c r="H5352" t="s">
        <v>22</v>
      </c>
      <c r="I5352" t="s">
        <v>25</v>
      </c>
      <c r="J5352" t="s">
        <v>22</v>
      </c>
      <c r="K5352" t="s">
        <v>22</v>
      </c>
      <c r="L5352" t="s">
        <v>23</v>
      </c>
      <c r="M5352" t="s">
        <v>23</v>
      </c>
      <c r="N5352" t="s">
        <v>23</v>
      </c>
      <c r="O5352" t="s">
        <v>22</v>
      </c>
      <c r="P5352" t="s">
        <v>45</v>
      </c>
      <c r="Q5352">
        <v>0</v>
      </c>
      <c r="R5352" t="s">
        <v>33</v>
      </c>
      <c r="S5352">
        <v>69.7</v>
      </c>
      <c r="T5352">
        <v>3686.05</v>
      </c>
      <c r="U5352">
        <v>0</v>
      </c>
    </row>
    <row r="5353" spans="1:21" x14ac:dyDescent="0.25">
      <c r="A5353" t="s">
        <v>5385</v>
      </c>
      <c r="B5353">
        <v>0</v>
      </c>
      <c r="C5353">
        <v>0</v>
      </c>
      <c r="D5353">
        <v>0</v>
      </c>
      <c r="E5353">
        <v>0</v>
      </c>
      <c r="F5353">
        <v>12</v>
      </c>
      <c r="G5353">
        <v>1</v>
      </c>
      <c r="H5353" t="s">
        <v>23</v>
      </c>
      <c r="I5353" t="s">
        <v>35</v>
      </c>
      <c r="J5353" t="s">
        <v>23</v>
      </c>
      <c r="K5353" t="s">
        <v>23</v>
      </c>
      <c r="L5353" t="s">
        <v>22</v>
      </c>
      <c r="M5353" t="s">
        <v>23</v>
      </c>
      <c r="N5353" t="s">
        <v>22</v>
      </c>
      <c r="O5353" t="s">
        <v>22</v>
      </c>
      <c r="P5353" t="s">
        <v>29</v>
      </c>
      <c r="Q5353">
        <v>0</v>
      </c>
      <c r="R5353" t="s">
        <v>30</v>
      </c>
      <c r="S5353">
        <v>95.5</v>
      </c>
      <c r="T5353">
        <v>1115.1500000000001</v>
      </c>
      <c r="U5353">
        <v>1</v>
      </c>
    </row>
    <row r="5354" spans="1:21" x14ac:dyDescent="0.25">
      <c r="A5354" t="s">
        <v>5386</v>
      </c>
      <c r="B5354">
        <v>1</v>
      </c>
      <c r="C5354">
        <v>0</v>
      </c>
      <c r="D5354">
        <v>0</v>
      </c>
      <c r="E5354">
        <v>0</v>
      </c>
      <c r="F5354">
        <v>26</v>
      </c>
      <c r="G5354">
        <v>1</v>
      </c>
      <c r="H5354" t="s">
        <v>23</v>
      </c>
      <c r="I5354" t="s">
        <v>35</v>
      </c>
      <c r="J5354" t="s">
        <v>23</v>
      </c>
      <c r="K5354" t="s">
        <v>23</v>
      </c>
      <c r="L5354" t="s">
        <v>22</v>
      </c>
      <c r="M5354" t="s">
        <v>22</v>
      </c>
      <c r="N5354" t="s">
        <v>22</v>
      </c>
      <c r="O5354" t="s">
        <v>22</v>
      </c>
      <c r="P5354" t="s">
        <v>26</v>
      </c>
      <c r="Q5354">
        <v>1</v>
      </c>
      <c r="R5354" t="s">
        <v>27</v>
      </c>
      <c r="S5354">
        <v>98.65</v>
      </c>
      <c r="T5354">
        <v>2537</v>
      </c>
      <c r="U5354">
        <v>0</v>
      </c>
    </row>
    <row r="5355" spans="1:21" x14ac:dyDescent="0.25">
      <c r="A5355" t="s">
        <v>5387</v>
      </c>
      <c r="B5355">
        <v>1</v>
      </c>
      <c r="C5355">
        <v>0</v>
      </c>
      <c r="D5355">
        <v>0</v>
      </c>
      <c r="E5355">
        <v>0</v>
      </c>
      <c r="F5355">
        <v>21</v>
      </c>
      <c r="G5355">
        <v>1</v>
      </c>
      <c r="H5355" t="s">
        <v>23</v>
      </c>
      <c r="I5355" t="s">
        <v>25</v>
      </c>
      <c r="J5355" t="s">
        <v>23</v>
      </c>
      <c r="K5355" t="s">
        <v>23</v>
      </c>
      <c r="L5355" t="s">
        <v>22</v>
      </c>
      <c r="M5355" t="s">
        <v>23</v>
      </c>
      <c r="N5355" t="s">
        <v>23</v>
      </c>
      <c r="O5355" t="s">
        <v>22</v>
      </c>
      <c r="P5355" t="s">
        <v>26</v>
      </c>
      <c r="Q5355">
        <v>0</v>
      </c>
      <c r="R5355" t="s">
        <v>30</v>
      </c>
      <c r="S5355">
        <v>61.65</v>
      </c>
      <c r="T5355">
        <v>1393.6</v>
      </c>
      <c r="U5355">
        <v>0</v>
      </c>
    </row>
    <row r="5356" spans="1:21" x14ac:dyDescent="0.25">
      <c r="A5356" t="s">
        <v>5388</v>
      </c>
      <c r="B5356">
        <v>0</v>
      </c>
      <c r="C5356">
        <v>0</v>
      </c>
      <c r="D5356">
        <v>0</v>
      </c>
      <c r="E5356">
        <v>1</v>
      </c>
      <c r="F5356">
        <v>1</v>
      </c>
      <c r="G5356">
        <v>1</v>
      </c>
      <c r="H5356" t="s">
        <v>23</v>
      </c>
      <c r="I5356" t="s">
        <v>35</v>
      </c>
      <c r="J5356" t="s">
        <v>23</v>
      </c>
      <c r="K5356" t="s">
        <v>23</v>
      </c>
      <c r="L5356" t="s">
        <v>23</v>
      </c>
      <c r="M5356" t="s">
        <v>23</v>
      </c>
      <c r="N5356" t="s">
        <v>22</v>
      </c>
      <c r="O5356" t="s">
        <v>22</v>
      </c>
      <c r="P5356" t="s">
        <v>26</v>
      </c>
      <c r="Q5356">
        <v>1</v>
      </c>
      <c r="R5356" t="s">
        <v>27</v>
      </c>
      <c r="S5356">
        <v>89.35</v>
      </c>
      <c r="T5356">
        <v>89.35</v>
      </c>
      <c r="U5356">
        <v>0</v>
      </c>
    </row>
    <row r="5357" spans="1:21" x14ac:dyDescent="0.25">
      <c r="A5357" t="s">
        <v>5389</v>
      </c>
      <c r="B5357">
        <v>1</v>
      </c>
      <c r="C5357">
        <v>0</v>
      </c>
      <c r="D5357">
        <v>0</v>
      </c>
      <c r="E5357">
        <v>0</v>
      </c>
      <c r="F5357">
        <v>48</v>
      </c>
      <c r="G5357">
        <v>1</v>
      </c>
      <c r="H5357" t="s">
        <v>22</v>
      </c>
      <c r="I5357" t="s">
        <v>35</v>
      </c>
      <c r="J5357" t="s">
        <v>22</v>
      </c>
      <c r="K5357" t="s">
        <v>23</v>
      </c>
      <c r="L5357" t="s">
        <v>23</v>
      </c>
      <c r="M5357" t="s">
        <v>22</v>
      </c>
      <c r="N5357" t="s">
        <v>23</v>
      </c>
      <c r="O5357" t="s">
        <v>22</v>
      </c>
      <c r="P5357" t="s">
        <v>26</v>
      </c>
      <c r="Q5357">
        <v>1</v>
      </c>
      <c r="R5357" t="s">
        <v>27</v>
      </c>
      <c r="S5357">
        <v>95.4</v>
      </c>
      <c r="T5357">
        <v>4445.3</v>
      </c>
      <c r="U5357">
        <v>0</v>
      </c>
    </row>
    <row r="5358" spans="1:21" x14ac:dyDescent="0.25">
      <c r="A5358" t="s">
        <v>5390</v>
      </c>
      <c r="B5358">
        <v>0</v>
      </c>
      <c r="C5358">
        <v>0</v>
      </c>
      <c r="D5358">
        <v>1</v>
      </c>
      <c r="E5358">
        <v>0</v>
      </c>
      <c r="F5358">
        <v>26</v>
      </c>
      <c r="G5358">
        <v>0</v>
      </c>
      <c r="H5358" t="s">
        <v>24</v>
      </c>
      <c r="I5358" t="s">
        <v>25</v>
      </c>
      <c r="J5358" t="s">
        <v>22</v>
      </c>
      <c r="K5358" t="s">
        <v>23</v>
      </c>
      <c r="L5358" t="s">
        <v>22</v>
      </c>
      <c r="M5358" t="s">
        <v>23</v>
      </c>
      <c r="N5358" t="s">
        <v>23</v>
      </c>
      <c r="O5358" t="s">
        <v>23</v>
      </c>
      <c r="P5358" t="s">
        <v>29</v>
      </c>
      <c r="Q5358">
        <v>0</v>
      </c>
      <c r="R5358" t="s">
        <v>38</v>
      </c>
      <c r="S5358">
        <v>35.4</v>
      </c>
      <c r="T5358">
        <v>978.6</v>
      </c>
      <c r="U5358">
        <v>0</v>
      </c>
    </row>
    <row r="5359" spans="1:21" x14ac:dyDescent="0.25">
      <c r="A5359" t="s">
        <v>5391</v>
      </c>
      <c r="B5359">
        <v>1</v>
      </c>
      <c r="C5359">
        <v>0</v>
      </c>
      <c r="D5359">
        <v>1</v>
      </c>
      <c r="E5359">
        <v>0</v>
      </c>
      <c r="F5359">
        <v>60</v>
      </c>
      <c r="G5359">
        <v>1</v>
      </c>
      <c r="H5359" t="s">
        <v>23</v>
      </c>
      <c r="I5359" t="s">
        <v>23</v>
      </c>
      <c r="J5359" t="s">
        <v>44</v>
      </c>
      <c r="K5359" t="s">
        <v>44</v>
      </c>
      <c r="L5359" t="s">
        <v>44</v>
      </c>
      <c r="M5359" t="s">
        <v>44</v>
      </c>
      <c r="N5359" t="s">
        <v>44</v>
      </c>
      <c r="O5359" t="s">
        <v>44</v>
      </c>
      <c r="P5359" t="s">
        <v>45</v>
      </c>
      <c r="Q5359">
        <v>0</v>
      </c>
      <c r="R5359" t="s">
        <v>30</v>
      </c>
      <c r="S5359">
        <v>19.95</v>
      </c>
      <c r="T5359">
        <v>1258.1500000000001</v>
      </c>
      <c r="U5359">
        <v>0</v>
      </c>
    </row>
    <row r="5360" spans="1:21" x14ac:dyDescent="0.25">
      <c r="A5360" t="s">
        <v>5392</v>
      </c>
      <c r="B5360">
        <v>1</v>
      </c>
      <c r="C5360">
        <v>0</v>
      </c>
      <c r="D5360">
        <v>0</v>
      </c>
      <c r="E5360">
        <v>0</v>
      </c>
      <c r="F5360">
        <v>18</v>
      </c>
      <c r="G5360">
        <v>1</v>
      </c>
      <c r="H5360" t="s">
        <v>23</v>
      </c>
      <c r="I5360" t="s">
        <v>23</v>
      </c>
      <c r="J5360" t="s">
        <v>44</v>
      </c>
      <c r="K5360" t="s">
        <v>44</v>
      </c>
      <c r="L5360" t="s">
        <v>44</v>
      </c>
      <c r="M5360" t="s">
        <v>44</v>
      </c>
      <c r="N5360" t="s">
        <v>44</v>
      </c>
      <c r="O5360" t="s">
        <v>44</v>
      </c>
      <c r="P5360" t="s">
        <v>26</v>
      </c>
      <c r="Q5360">
        <v>0</v>
      </c>
      <c r="R5360" t="s">
        <v>30</v>
      </c>
      <c r="S5360">
        <v>19.25</v>
      </c>
      <c r="T5360">
        <v>331.35</v>
      </c>
      <c r="U5360">
        <v>0</v>
      </c>
    </row>
    <row r="5361" spans="1:21" x14ac:dyDescent="0.25">
      <c r="A5361" t="s">
        <v>5393</v>
      </c>
      <c r="B5361">
        <v>0</v>
      </c>
      <c r="C5361">
        <v>1</v>
      </c>
      <c r="D5361">
        <v>0</v>
      </c>
      <c r="E5361">
        <v>0</v>
      </c>
      <c r="F5361">
        <v>10</v>
      </c>
      <c r="G5361">
        <v>0</v>
      </c>
      <c r="H5361" t="s">
        <v>24</v>
      </c>
      <c r="I5361" t="s">
        <v>25</v>
      </c>
      <c r="J5361" t="s">
        <v>23</v>
      </c>
      <c r="K5361" t="s">
        <v>23</v>
      </c>
      <c r="L5361" t="s">
        <v>23</v>
      </c>
      <c r="M5361" t="s">
        <v>22</v>
      </c>
      <c r="N5361" t="s">
        <v>23</v>
      </c>
      <c r="O5361" t="s">
        <v>23</v>
      </c>
      <c r="P5361" t="s">
        <v>26</v>
      </c>
      <c r="Q5361">
        <v>1</v>
      </c>
      <c r="R5361" t="s">
        <v>27</v>
      </c>
      <c r="S5361">
        <v>29.65</v>
      </c>
      <c r="T5361">
        <v>291.39999999999998</v>
      </c>
      <c r="U5361">
        <v>1</v>
      </c>
    </row>
    <row r="5362" spans="1:21" x14ac:dyDescent="0.25">
      <c r="A5362" t="s">
        <v>5394</v>
      </c>
      <c r="B5362">
        <v>1</v>
      </c>
      <c r="C5362">
        <v>0</v>
      </c>
      <c r="D5362">
        <v>1</v>
      </c>
      <c r="E5362">
        <v>1</v>
      </c>
      <c r="F5362">
        <v>5</v>
      </c>
      <c r="G5362">
        <v>1</v>
      </c>
      <c r="H5362" t="s">
        <v>22</v>
      </c>
      <c r="I5362" t="s">
        <v>35</v>
      </c>
      <c r="J5362" t="s">
        <v>22</v>
      </c>
      <c r="K5362" t="s">
        <v>23</v>
      </c>
      <c r="L5362" t="s">
        <v>22</v>
      </c>
      <c r="M5362" t="s">
        <v>23</v>
      </c>
      <c r="N5362" t="s">
        <v>23</v>
      </c>
      <c r="O5362" t="s">
        <v>23</v>
      </c>
      <c r="P5362" t="s">
        <v>26</v>
      </c>
      <c r="Q5362">
        <v>1</v>
      </c>
      <c r="R5362" t="s">
        <v>27</v>
      </c>
      <c r="S5362">
        <v>84.5</v>
      </c>
      <c r="T5362">
        <v>453.75</v>
      </c>
      <c r="U5362">
        <v>1</v>
      </c>
    </row>
    <row r="5363" spans="1:21" x14ac:dyDescent="0.25">
      <c r="A5363" t="s">
        <v>5395</v>
      </c>
      <c r="B5363">
        <v>0</v>
      </c>
      <c r="C5363">
        <v>0</v>
      </c>
      <c r="D5363">
        <v>0</v>
      </c>
      <c r="E5363">
        <v>1</v>
      </c>
      <c r="F5363">
        <v>4</v>
      </c>
      <c r="G5363">
        <v>1</v>
      </c>
      <c r="H5363" t="s">
        <v>23</v>
      </c>
      <c r="I5363" t="s">
        <v>23</v>
      </c>
      <c r="J5363" t="s">
        <v>44</v>
      </c>
      <c r="K5363" t="s">
        <v>44</v>
      </c>
      <c r="L5363" t="s">
        <v>44</v>
      </c>
      <c r="M5363" t="s">
        <v>44</v>
      </c>
      <c r="N5363" t="s">
        <v>44</v>
      </c>
      <c r="O5363" t="s">
        <v>44</v>
      </c>
      <c r="P5363" t="s">
        <v>29</v>
      </c>
      <c r="Q5363">
        <v>1</v>
      </c>
      <c r="R5363" t="s">
        <v>30</v>
      </c>
      <c r="S5363">
        <v>20.399999999999999</v>
      </c>
      <c r="T5363">
        <v>84.75</v>
      </c>
      <c r="U5363">
        <v>0</v>
      </c>
    </row>
    <row r="5364" spans="1:21" x14ac:dyDescent="0.25">
      <c r="A5364" t="s">
        <v>5396</v>
      </c>
      <c r="B5364">
        <v>1</v>
      </c>
      <c r="C5364">
        <v>0</v>
      </c>
      <c r="D5364">
        <v>1</v>
      </c>
      <c r="E5364">
        <v>1</v>
      </c>
      <c r="F5364">
        <v>65</v>
      </c>
      <c r="G5364">
        <v>1</v>
      </c>
      <c r="H5364" t="s">
        <v>22</v>
      </c>
      <c r="I5364" t="s">
        <v>23</v>
      </c>
      <c r="J5364" t="s">
        <v>44</v>
      </c>
      <c r="K5364" t="s">
        <v>44</v>
      </c>
      <c r="L5364" t="s">
        <v>44</v>
      </c>
      <c r="M5364" t="s">
        <v>44</v>
      </c>
      <c r="N5364" t="s">
        <v>44</v>
      </c>
      <c r="O5364" t="s">
        <v>44</v>
      </c>
      <c r="P5364" t="s">
        <v>45</v>
      </c>
      <c r="Q5364">
        <v>0</v>
      </c>
      <c r="R5364" t="s">
        <v>38</v>
      </c>
      <c r="S5364">
        <v>24.75</v>
      </c>
      <c r="T5364">
        <v>1715.1</v>
      </c>
      <c r="U5364">
        <v>0</v>
      </c>
    </row>
    <row r="5365" spans="1:21" x14ac:dyDescent="0.25">
      <c r="A5365" t="s">
        <v>5397</v>
      </c>
      <c r="B5365">
        <v>1</v>
      </c>
      <c r="C5365">
        <v>0</v>
      </c>
      <c r="D5365">
        <v>1</v>
      </c>
      <c r="E5365">
        <v>1</v>
      </c>
      <c r="F5365">
        <v>70</v>
      </c>
      <c r="G5365">
        <v>1</v>
      </c>
      <c r="H5365" t="s">
        <v>22</v>
      </c>
      <c r="I5365" t="s">
        <v>23</v>
      </c>
      <c r="J5365" t="s">
        <v>44</v>
      </c>
      <c r="K5365" t="s">
        <v>44</v>
      </c>
      <c r="L5365" t="s">
        <v>44</v>
      </c>
      <c r="M5365" t="s">
        <v>44</v>
      </c>
      <c r="N5365" t="s">
        <v>44</v>
      </c>
      <c r="O5365" t="s">
        <v>44</v>
      </c>
      <c r="P5365" t="s">
        <v>45</v>
      </c>
      <c r="Q5365">
        <v>0</v>
      </c>
      <c r="R5365" t="s">
        <v>30</v>
      </c>
      <c r="S5365">
        <v>25.35</v>
      </c>
      <c r="T5365">
        <v>1715.15</v>
      </c>
      <c r="U5365">
        <v>0</v>
      </c>
    </row>
    <row r="5366" spans="1:21" x14ac:dyDescent="0.25">
      <c r="A5366" t="s">
        <v>5398</v>
      </c>
      <c r="B5366">
        <v>1</v>
      </c>
      <c r="C5366">
        <v>0</v>
      </c>
      <c r="D5366">
        <v>0</v>
      </c>
      <c r="E5366">
        <v>0</v>
      </c>
      <c r="F5366">
        <v>18</v>
      </c>
      <c r="G5366">
        <v>1</v>
      </c>
      <c r="H5366" t="s">
        <v>22</v>
      </c>
      <c r="I5366" t="s">
        <v>35</v>
      </c>
      <c r="J5366" t="s">
        <v>23</v>
      </c>
      <c r="K5366" t="s">
        <v>23</v>
      </c>
      <c r="L5366" t="s">
        <v>22</v>
      </c>
      <c r="M5366" t="s">
        <v>23</v>
      </c>
      <c r="N5366" t="s">
        <v>23</v>
      </c>
      <c r="O5366" t="s">
        <v>22</v>
      </c>
      <c r="P5366" t="s">
        <v>26</v>
      </c>
      <c r="Q5366">
        <v>1</v>
      </c>
      <c r="R5366" t="s">
        <v>38</v>
      </c>
      <c r="S5366">
        <v>90.7</v>
      </c>
      <c r="T5366">
        <v>1597.25</v>
      </c>
      <c r="U5366">
        <v>1</v>
      </c>
    </row>
    <row r="5367" spans="1:21" x14ac:dyDescent="0.25">
      <c r="A5367" t="s">
        <v>5399</v>
      </c>
      <c r="B5367">
        <v>1</v>
      </c>
      <c r="C5367">
        <v>0</v>
      </c>
      <c r="D5367">
        <v>0</v>
      </c>
      <c r="E5367">
        <v>1</v>
      </c>
      <c r="F5367">
        <v>62</v>
      </c>
      <c r="G5367">
        <v>1</v>
      </c>
      <c r="H5367" t="s">
        <v>23</v>
      </c>
      <c r="I5367" t="s">
        <v>23</v>
      </c>
      <c r="J5367" t="s">
        <v>44</v>
      </c>
      <c r="K5367" t="s">
        <v>44</v>
      </c>
      <c r="L5367" t="s">
        <v>44</v>
      </c>
      <c r="M5367" t="s">
        <v>44</v>
      </c>
      <c r="N5367" t="s">
        <v>44</v>
      </c>
      <c r="O5367" t="s">
        <v>44</v>
      </c>
      <c r="P5367" t="s">
        <v>45</v>
      </c>
      <c r="Q5367">
        <v>0</v>
      </c>
      <c r="R5367" t="s">
        <v>33</v>
      </c>
      <c r="S5367">
        <v>20</v>
      </c>
      <c r="T5367">
        <v>1250.0999999999999</v>
      </c>
      <c r="U5367">
        <v>0</v>
      </c>
    </row>
    <row r="5368" spans="1:21" x14ac:dyDescent="0.25">
      <c r="A5368" t="s">
        <v>5400</v>
      </c>
      <c r="B5368">
        <v>0</v>
      </c>
      <c r="C5368">
        <v>0</v>
      </c>
      <c r="D5368">
        <v>1</v>
      </c>
      <c r="E5368">
        <v>1</v>
      </c>
      <c r="F5368">
        <v>66</v>
      </c>
      <c r="G5368">
        <v>1</v>
      </c>
      <c r="H5368" t="s">
        <v>23</v>
      </c>
      <c r="I5368" t="s">
        <v>25</v>
      </c>
      <c r="J5368" t="s">
        <v>22</v>
      </c>
      <c r="K5368" t="s">
        <v>23</v>
      </c>
      <c r="L5368" t="s">
        <v>23</v>
      </c>
      <c r="M5368" t="s">
        <v>23</v>
      </c>
      <c r="N5368" t="s">
        <v>22</v>
      </c>
      <c r="O5368" t="s">
        <v>23</v>
      </c>
      <c r="P5368" t="s">
        <v>45</v>
      </c>
      <c r="Q5368">
        <v>1</v>
      </c>
      <c r="R5368" t="s">
        <v>27</v>
      </c>
      <c r="S5368">
        <v>59.75</v>
      </c>
      <c r="T5368">
        <v>3996.8</v>
      </c>
      <c r="U5368">
        <v>0</v>
      </c>
    </row>
    <row r="5369" spans="1:21" x14ac:dyDescent="0.25">
      <c r="A5369" t="s">
        <v>5401</v>
      </c>
      <c r="B5369">
        <v>0</v>
      </c>
      <c r="C5369">
        <v>0</v>
      </c>
      <c r="D5369">
        <v>1</v>
      </c>
      <c r="E5369">
        <v>1</v>
      </c>
      <c r="F5369">
        <v>65</v>
      </c>
      <c r="G5369">
        <v>1</v>
      </c>
      <c r="H5369" t="s">
        <v>22</v>
      </c>
      <c r="I5369" t="s">
        <v>25</v>
      </c>
      <c r="J5369" t="s">
        <v>22</v>
      </c>
      <c r="K5369" t="s">
        <v>22</v>
      </c>
      <c r="L5369" t="s">
        <v>23</v>
      </c>
      <c r="M5369" t="s">
        <v>22</v>
      </c>
      <c r="N5369" t="s">
        <v>22</v>
      </c>
      <c r="O5369" t="s">
        <v>22</v>
      </c>
      <c r="P5369" t="s">
        <v>45</v>
      </c>
      <c r="Q5369">
        <v>1</v>
      </c>
      <c r="R5369" t="s">
        <v>33</v>
      </c>
      <c r="S5369">
        <v>82.5</v>
      </c>
      <c r="T5369">
        <v>5215.1000000000004</v>
      </c>
      <c r="U5369">
        <v>0</v>
      </c>
    </row>
    <row r="5370" spans="1:21" x14ac:dyDescent="0.25">
      <c r="A5370" t="s">
        <v>5402</v>
      </c>
      <c r="B5370">
        <v>0</v>
      </c>
      <c r="C5370">
        <v>1</v>
      </c>
      <c r="D5370">
        <v>0</v>
      </c>
      <c r="E5370">
        <v>0</v>
      </c>
      <c r="F5370">
        <v>3</v>
      </c>
      <c r="G5370">
        <v>1</v>
      </c>
      <c r="H5370" t="s">
        <v>23</v>
      </c>
      <c r="I5370" t="s">
        <v>35</v>
      </c>
      <c r="J5370" t="s">
        <v>23</v>
      </c>
      <c r="K5370" t="s">
        <v>23</v>
      </c>
      <c r="L5370" t="s">
        <v>23</v>
      </c>
      <c r="M5370" t="s">
        <v>23</v>
      </c>
      <c r="N5370" t="s">
        <v>23</v>
      </c>
      <c r="O5370" t="s">
        <v>23</v>
      </c>
      <c r="P5370" t="s">
        <v>26</v>
      </c>
      <c r="Q5370">
        <v>1</v>
      </c>
      <c r="R5370" t="s">
        <v>27</v>
      </c>
      <c r="S5370">
        <v>70.3</v>
      </c>
      <c r="T5370">
        <v>235.5</v>
      </c>
      <c r="U5370">
        <v>1</v>
      </c>
    </row>
    <row r="5371" spans="1:21" x14ac:dyDescent="0.25">
      <c r="A5371" t="s">
        <v>5403</v>
      </c>
      <c r="B5371">
        <v>0</v>
      </c>
      <c r="C5371">
        <v>0</v>
      </c>
      <c r="D5371">
        <v>0</v>
      </c>
      <c r="E5371">
        <v>0</v>
      </c>
      <c r="F5371">
        <v>34</v>
      </c>
      <c r="G5371">
        <v>1</v>
      </c>
      <c r="H5371" t="s">
        <v>23</v>
      </c>
      <c r="I5371" t="s">
        <v>23</v>
      </c>
      <c r="J5371" t="s">
        <v>44</v>
      </c>
      <c r="K5371" t="s">
        <v>44</v>
      </c>
      <c r="L5371" t="s">
        <v>44</v>
      </c>
      <c r="M5371" t="s">
        <v>44</v>
      </c>
      <c r="N5371" t="s">
        <v>44</v>
      </c>
      <c r="O5371" t="s">
        <v>44</v>
      </c>
      <c r="P5371" t="s">
        <v>26</v>
      </c>
      <c r="Q5371">
        <v>0</v>
      </c>
      <c r="R5371" t="s">
        <v>30</v>
      </c>
      <c r="S5371">
        <v>20.350000000000001</v>
      </c>
      <c r="T5371">
        <v>673.2</v>
      </c>
      <c r="U5371">
        <v>0</v>
      </c>
    </row>
    <row r="5372" spans="1:21" x14ac:dyDescent="0.25">
      <c r="A5372" t="s">
        <v>5404</v>
      </c>
      <c r="B5372">
        <v>1</v>
      </c>
      <c r="C5372">
        <v>0</v>
      </c>
      <c r="D5372">
        <v>1</v>
      </c>
      <c r="E5372">
        <v>1</v>
      </c>
      <c r="F5372">
        <v>16</v>
      </c>
      <c r="G5372">
        <v>1</v>
      </c>
      <c r="H5372" t="s">
        <v>22</v>
      </c>
      <c r="I5372" t="s">
        <v>35</v>
      </c>
      <c r="J5372" t="s">
        <v>23</v>
      </c>
      <c r="K5372" t="s">
        <v>23</v>
      </c>
      <c r="L5372" t="s">
        <v>22</v>
      </c>
      <c r="M5372" t="s">
        <v>23</v>
      </c>
      <c r="N5372" t="s">
        <v>22</v>
      </c>
      <c r="O5372" t="s">
        <v>23</v>
      </c>
      <c r="P5372" t="s">
        <v>26</v>
      </c>
      <c r="Q5372">
        <v>1</v>
      </c>
      <c r="R5372" t="s">
        <v>33</v>
      </c>
      <c r="S5372">
        <v>90.8</v>
      </c>
      <c r="T5372">
        <v>1442.2</v>
      </c>
      <c r="U5372">
        <v>0</v>
      </c>
    </row>
    <row r="5373" spans="1:21" x14ac:dyDescent="0.25">
      <c r="A5373" t="s">
        <v>5405</v>
      </c>
      <c r="B5373">
        <v>0</v>
      </c>
      <c r="C5373">
        <v>0</v>
      </c>
      <c r="D5373">
        <v>0</v>
      </c>
      <c r="E5373">
        <v>0</v>
      </c>
      <c r="F5373">
        <v>54</v>
      </c>
      <c r="G5373">
        <v>1</v>
      </c>
      <c r="H5373" t="s">
        <v>22</v>
      </c>
      <c r="I5373" t="s">
        <v>35</v>
      </c>
      <c r="J5373" t="s">
        <v>22</v>
      </c>
      <c r="K5373" t="s">
        <v>23</v>
      </c>
      <c r="L5373" t="s">
        <v>22</v>
      </c>
      <c r="M5373" t="s">
        <v>23</v>
      </c>
      <c r="N5373" t="s">
        <v>22</v>
      </c>
      <c r="O5373" t="s">
        <v>22</v>
      </c>
      <c r="P5373" t="s">
        <v>29</v>
      </c>
      <c r="Q5373">
        <v>1</v>
      </c>
      <c r="R5373" t="s">
        <v>33</v>
      </c>
      <c r="S5373">
        <v>103.95</v>
      </c>
      <c r="T5373">
        <v>5639.05</v>
      </c>
      <c r="U5373">
        <v>1</v>
      </c>
    </row>
    <row r="5374" spans="1:21" x14ac:dyDescent="0.25">
      <c r="A5374" t="s">
        <v>5406</v>
      </c>
      <c r="B5374">
        <v>0</v>
      </c>
      <c r="C5374">
        <v>1</v>
      </c>
      <c r="D5374">
        <v>0</v>
      </c>
      <c r="E5374">
        <v>0</v>
      </c>
      <c r="F5374">
        <v>50</v>
      </c>
      <c r="G5374">
        <v>1</v>
      </c>
      <c r="H5374" t="s">
        <v>22</v>
      </c>
      <c r="I5374" t="s">
        <v>35</v>
      </c>
      <c r="J5374" t="s">
        <v>23</v>
      </c>
      <c r="K5374" t="s">
        <v>23</v>
      </c>
      <c r="L5374" t="s">
        <v>22</v>
      </c>
      <c r="M5374" t="s">
        <v>22</v>
      </c>
      <c r="N5374" t="s">
        <v>22</v>
      </c>
      <c r="O5374" t="s">
        <v>22</v>
      </c>
      <c r="P5374" t="s">
        <v>26</v>
      </c>
      <c r="Q5374">
        <v>1</v>
      </c>
      <c r="R5374" t="s">
        <v>27</v>
      </c>
      <c r="S5374">
        <v>104.95</v>
      </c>
      <c r="T5374">
        <v>5222.3500000000004</v>
      </c>
      <c r="U5374">
        <v>0</v>
      </c>
    </row>
    <row r="5375" spans="1:21" x14ac:dyDescent="0.25">
      <c r="A5375" t="s">
        <v>5407</v>
      </c>
      <c r="B5375">
        <v>1</v>
      </c>
      <c r="C5375">
        <v>0</v>
      </c>
      <c r="D5375">
        <v>1</v>
      </c>
      <c r="E5375">
        <v>0</v>
      </c>
      <c r="F5375">
        <v>71</v>
      </c>
      <c r="G5375">
        <v>1</v>
      </c>
      <c r="H5375" t="s">
        <v>23</v>
      </c>
      <c r="I5375" t="s">
        <v>35</v>
      </c>
      <c r="J5375" t="s">
        <v>23</v>
      </c>
      <c r="K5375" t="s">
        <v>22</v>
      </c>
      <c r="L5375" t="s">
        <v>22</v>
      </c>
      <c r="M5375" t="s">
        <v>22</v>
      </c>
      <c r="N5375" t="s">
        <v>22</v>
      </c>
      <c r="O5375" t="s">
        <v>22</v>
      </c>
      <c r="P5375" t="s">
        <v>45</v>
      </c>
      <c r="Q5375">
        <v>1</v>
      </c>
      <c r="R5375" t="s">
        <v>27</v>
      </c>
      <c r="S5375">
        <v>105.25</v>
      </c>
      <c r="T5375">
        <v>7291.75</v>
      </c>
      <c r="U5375">
        <v>0</v>
      </c>
    </row>
    <row r="5376" spans="1:21" x14ac:dyDescent="0.25">
      <c r="A5376" t="s">
        <v>5408</v>
      </c>
      <c r="B5376">
        <v>0</v>
      </c>
      <c r="C5376">
        <v>0</v>
      </c>
      <c r="D5376">
        <v>0</v>
      </c>
      <c r="E5376">
        <v>0</v>
      </c>
      <c r="F5376">
        <v>10</v>
      </c>
      <c r="G5376">
        <v>1</v>
      </c>
      <c r="H5376" t="s">
        <v>22</v>
      </c>
      <c r="I5376" t="s">
        <v>35</v>
      </c>
      <c r="J5376" t="s">
        <v>23</v>
      </c>
      <c r="K5376" t="s">
        <v>23</v>
      </c>
      <c r="L5376" t="s">
        <v>23</v>
      </c>
      <c r="M5376" t="s">
        <v>23</v>
      </c>
      <c r="N5376" t="s">
        <v>23</v>
      </c>
      <c r="O5376" t="s">
        <v>23</v>
      </c>
      <c r="P5376" t="s">
        <v>26</v>
      </c>
      <c r="Q5376">
        <v>1</v>
      </c>
      <c r="R5376" t="s">
        <v>27</v>
      </c>
      <c r="S5376">
        <v>74.75</v>
      </c>
      <c r="T5376">
        <v>799.65</v>
      </c>
      <c r="U5376">
        <v>1</v>
      </c>
    </row>
    <row r="5377" spans="1:21" x14ac:dyDescent="0.25">
      <c r="A5377" t="s">
        <v>5409</v>
      </c>
      <c r="B5377">
        <v>0</v>
      </c>
      <c r="C5377">
        <v>0</v>
      </c>
      <c r="D5377">
        <v>0</v>
      </c>
      <c r="E5377">
        <v>0</v>
      </c>
      <c r="F5377">
        <v>1</v>
      </c>
      <c r="G5377">
        <v>1</v>
      </c>
      <c r="H5377" t="s">
        <v>23</v>
      </c>
      <c r="I5377" t="s">
        <v>25</v>
      </c>
      <c r="J5377" t="s">
        <v>23</v>
      </c>
      <c r="K5377" t="s">
        <v>23</v>
      </c>
      <c r="L5377" t="s">
        <v>23</v>
      </c>
      <c r="M5377" t="s">
        <v>22</v>
      </c>
      <c r="N5377" t="s">
        <v>23</v>
      </c>
      <c r="O5377" t="s">
        <v>23</v>
      </c>
      <c r="P5377" t="s">
        <v>26</v>
      </c>
      <c r="Q5377">
        <v>1</v>
      </c>
      <c r="R5377" t="s">
        <v>27</v>
      </c>
      <c r="S5377">
        <v>50.8</v>
      </c>
      <c r="T5377">
        <v>50.8</v>
      </c>
      <c r="U5377">
        <v>1</v>
      </c>
    </row>
    <row r="5378" spans="1:21" x14ac:dyDescent="0.25">
      <c r="A5378" t="s">
        <v>5410</v>
      </c>
      <c r="B5378">
        <v>1</v>
      </c>
      <c r="C5378">
        <v>0</v>
      </c>
      <c r="D5378">
        <v>0</v>
      </c>
      <c r="E5378">
        <v>0</v>
      </c>
      <c r="F5378">
        <v>18</v>
      </c>
      <c r="G5378">
        <v>1</v>
      </c>
      <c r="H5378" t="s">
        <v>22</v>
      </c>
      <c r="I5378" t="s">
        <v>23</v>
      </c>
      <c r="J5378" t="s">
        <v>44</v>
      </c>
      <c r="K5378" t="s">
        <v>44</v>
      </c>
      <c r="L5378" t="s">
        <v>44</v>
      </c>
      <c r="M5378" t="s">
        <v>44</v>
      </c>
      <c r="N5378" t="s">
        <v>44</v>
      </c>
      <c r="O5378" t="s">
        <v>44</v>
      </c>
      <c r="P5378" t="s">
        <v>29</v>
      </c>
      <c r="Q5378">
        <v>0</v>
      </c>
      <c r="R5378" t="s">
        <v>30</v>
      </c>
      <c r="S5378">
        <v>23.75</v>
      </c>
      <c r="T5378">
        <v>424.5</v>
      </c>
      <c r="U5378">
        <v>0</v>
      </c>
    </row>
    <row r="5379" spans="1:21" x14ac:dyDescent="0.25">
      <c r="A5379" t="s">
        <v>5411</v>
      </c>
      <c r="B5379">
        <v>1</v>
      </c>
      <c r="C5379">
        <v>0</v>
      </c>
      <c r="D5379">
        <v>0</v>
      </c>
      <c r="E5379">
        <v>0</v>
      </c>
      <c r="F5379">
        <v>4</v>
      </c>
      <c r="G5379">
        <v>1</v>
      </c>
      <c r="H5379" t="s">
        <v>23</v>
      </c>
      <c r="I5379" t="s">
        <v>25</v>
      </c>
      <c r="J5379" t="s">
        <v>23</v>
      </c>
      <c r="K5379" t="s">
        <v>23</v>
      </c>
      <c r="L5379" t="s">
        <v>23</v>
      </c>
      <c r="M5379" t="s">
        <v>22</v>
      </c>
      <c r="N5379" t="s">
        <v>22</v>
      </c>
      <c r="O5379" t="s">
        <v>23</v>
      </c>
      <c r="P5379" t="s">
        <v>26</v>
      </c>
      <c r="Q5379">
        <v>1</v>
      </c>
      <c r="R5379" t="s">
        <v>27</v>
      </c>
      <c r="S5379">
        <v>61.3</v>
      </c>
      <c r="T5379">
        <v>249.4</v>
      </c>
      <c r="U5379">
        <v>0</v>
      </c>
    </row>
    <row r="5380" spans="1:21" x14ac:dyDescent="0.25">
      <c r="A5380" t="s">
        <v>5412</v>
      </c>
      <c r="B5380">
        <v>0</v>
      </c>
      <c r="C5380">
        <v>0</v>
      </c>
      <c r="D5380">
        <v>1</v>
      </c>
      <c r="E5380">
        <v>1</v>
      </c>
      <c r="F5380">
        <v>58</v>
      </c>
      <c r="G5380">
        <v>1</v>
      </c>
      <c r="H5380" t="s">
        <v>22</v>
      </c>
      <c r="I5380" t="s">
        <v>25</v>
      </c>
      <c r="J5380" t="s">
        <v>22</v>
      </c>
      <c r="K5380" t="s">
        <v>23</v>
      </c>
      <c r="L5380" t="s">
        <v>22</v>
      </c>
      <c r="M5380" t="s">
        <v>22</v>
      </c>
      <c r="N5380" t="s">
        <v>22</v>
      </c>
      <c r="O5380" t="s">
        <v>23</v>
      </c>
      <c r="P5380" t="s">
        <v>45</v>
      </c>
      <c r="Q5380">
        <v>0</v>
      </c>
      <c r="R5380" t="s">
        <v>30</v>
      </c>
      <c r="S5380">
        <v>75.8</v>
      </c>
      <c r="T5380">
        <v>4415.75</v>
      </c>
      <c r="U5380">
        <v>0</v>
      </c>
    </row>
    <row r="5381" spans="1:21" x14ac:dyDescent="0.25">
      <c r="A5381" t="s">
        <v>5413</v>
      </c>
      <c r="B5381">
        <v>0</v>
      </c>
      <c r="C5381">
        <v>0</v>
      </c>
      <c r="D5381">
        <v>1</v>
      </c>
      <c r="E5381">
        <v>0</v>
      </c>
      <c r="F5381">
        <v>56</v>
      </c>
      <c r="G5381">
        <v>1</v>
      </c>
      <c r="H5381" t="s">
        <v>22</v>
      </c>
      <c r="I5381" t="s">
        <v>35</v>
      </c>
      <c r="J5381" t="s">
        <v>22</v>
      </c>
      <c r="K5381" t="s">
        <v>23</v>
      </c>
      <c r="L5381" t="s">
        <v>23</v>
      </c>
      <c r="M5381" t="s">
        <v>23</v>
      </c>
      <c r="N5381" t="s">
        <v>22</v>
      </c>
      <c r="O5381" t="s">
        <v>22</v>
      </c>
      <c r="P5381" t="s">
        <v>29</v>
      </c>
      <c r="Q5381">
        <v>1</v>
      </c>
      <c r="R5381" t="s">
        <v>27</v>
      </c>
      <c r="S5381">
        <v>98</v>
      </c>
      <c r="T5381">
        <v>5270.6</v>
      </c>
      <c r="U5381">
        <v>0</v>
      </c>
    </row>
    <row r="5382" spans="1:21" x14ac:dyDescent="0.25">
      <c r="A5382" t="s">
        <v>5414</v>
      </c>
      <c r="B5382">
        <v>1</v>
      </c>
      <c r="C5382">
        <v>0</v>
      </c>
      <c r="D5382">
        <v>0</v>
      </c>
      <c r="E5382">
        <v>0</v>
      </c>
      <c r="F5382">
        <v>2</v>
      </c>
      <c r="G5382">
        <v>1</v>
      </c>
      <c r="H5382" t="s">
        <v>23</v>
      </c>
      <c r="I5382" t="s">
        <v>35</v>
      </c>
      <c r="J5382" t="s">
        <v>23</v>
      </c>
      <c r="K5382" t="s">
        <v>23</v>
      </c>
      <c r="L5382" t="s">
        <v>23</v>
      </c>
      <c r="M5382" t="s">
        <v>23</v>
      </c>
      <c r="N5382" t="s">
        <v>22</v>
      </c>
      <c r="O5382" t="s">
        <v>23</v>
      </c>
      <c r="P5382" t="s">
        <v>26</v>
      </c>
      <c r="Q5382">
        <v>1</v>
      </c>
      <c r="R5382" t="s">
        <v>27</v>
      </c>
      <c r="S5382">
        <v>80.25</v>
      </c>
      <c r="T5382">
        <v>144.55000000000001</v>
      </c>
      <c r="U5382">
        <v>1</v>
      </c>
    </row>
    <row r="5383" spans="1:21" x14ac:dyDescent="0.25">
      <c r="A5383" t="s">
        <v>5415</v>
      </c>
      <c r="B5383">
        <v>1</v>
      </c>
      <c r="C5383">
        <v>0</v>
      </c>
      <c r="D5383">
        <v>1</v>
      </c>
      <c r="E5383">
        <v>0</v>
      </c>
      <c r="F5383">
        <v>32</v>
      </c>
      <c r="G5383">
        <v>1</v>
      </c>
      <c r="H5383" t="s">
        <v>22</v>
      </c>
      <c r="I5383" t="s">
        <v>35</v>
      </c>
      <c r="J5383" t="s">
        <v>23</v>
      </c>
      <c r="K5383" t="s">
        <v>23</v>
      </c>
      <c r="L5383" t="s">
        <v>22</v>
      </c>
      <c r="M5383" t="s">
        <v>23</v>
      </c>
      <c r="N5383" t="s">
        <v>23</v>
      </c>
      <c r="O5383" t="s">
        <v>23</v>
      </c>
      <c r="P5383" t="s">
        <v>26</v>
      </c>
      <c r="Q5383">
        <v>1</v>
      </c>
      <c r="R5383" t="s">
        <v>27</v>
      </c>
      <c r="S5383">
        <v>78.900000000000006</v>
      </c>
      <c r="T5383">
        <v>2447.9499999999998</v>
      </c>
      <c r="U5383">
        <v>1</v>
      </c>
    </row>
    <row r="5384" spans="1:21" x14ac:dyDescent="0.25">
      <c r="A5384" t="s">
        <v>5416</v>
      </c>
      <c r="B5384">
        <v>1</v>
      </c>
      <c r="C5384">
        <v>0</v>
      </c>
      <c r="D5384">
        <v>1</v>
      </c>
      <c r="E5384">
        <v>1</v>
      </c>
      <c r="F5384">
        <v>56</v>
      </c>
      <c r="G5384">
        <v>0</v>
      </c>
      <c r="H5384" t="s">
        <v>24</v>
      </c>
      <c r="I5384" t="s">
        <v>25</v>
      </c>
      <c r="J5384" t="s">
        <v>22</v>
      </c>
      <c r="K5384" t="s">
        <v>22</v>
      </c>
      <c r="L5384" t="s">
        <v>23</v>
      </c>
      <c r="M5384" t="s">
        <v>22</v>
      </c>
      <c r="N5384" t="s">
        <v>22</v>
      </c>
      <c r="O5384" t="s">
        <v>23</v>
      </c>
      <c r="P5384" t="s">
        <v>29</v>
      </c>
      <c r="Q5384">
        <v>1</v>
      </c>
      <c r="R5384" t="s">
        <v>30</v>
      </c>
      <c r="S5384">
        <v>52</v>
      </c>
      <c r="T5384">
        <v>2884.9</v>
      </c>
      <c r="U5384">
        <v>0</v>
      </c>
    </row>
    <row r="5385" spans="1:21" x14ac:dyDescent="0.25">
      <c r="A5385" t="s">
        <v>5417</v>
      </c>
      <c r="B5385">
        <v>1</v>
      </c>
      <c r="C5385">
        <v>0</v>
      </c>
      <c r="D5385">
        <v>0</v>
      </c>
      <c r="E5385">
        <v>0</v>
      </c>
      <c r="F5385">
        <v>36</v>
      </c>
      <c r="G5385">
        <v>1</v>
      </c>
      <c r="H5385" t="s">
        <v>22</v>
      </c>
      <c r="I5385" t="s">
        <v>35</v>
      </c>
      <c r="J5385" t="s">
        <v>23</v>
      </c>
      <c r="K5385" t="s">
        <v>23</v>
      </c>
      <c r="L5385" t="s">
        <v>23</v>
      </c>
      <c r="M5385" t="s">
        <v>23</v>
      </c>
      <c r="N5385" t="s">
        <v>23</v>
      </c>
      <c r="O5385" t="s">
        <v>22</v>
      </c>
      <c r="P5385" t="s">
        <v>26</v>
      </c>
      <c r="Q5385">
        <v>1</v>
      </c>
      <c r="R5385" t="s">
        <v>27</v>
      </c>
      <c r="S5385">
        <v>84.75</v>
      </c>
      <c r="T5385">
        <v>3050.15</v>
      </c>
      <c r="U5385">
        <v>1</v>
      </c>
    </row>
    <row r="5386" spans="1:21" x14ac:dyDescent="0.25">
      <c r="A5386" t="s">
        <v>5418</v>
      </c>
      <c r="B5386">
        <v>0</v>
      </c>
      <c r="C5386">
        <v>0</v>
      </c>
      <c r="D5386">
        <v>0</v>
      </c>
      <c r="E5386">
        <v>0</v>
      </c>
      <c r="F5386">
        <v>4</v>
      </c>
      <c r="G5386">
        <v>1</v>
      </c>
      <c r="H5386" t="s">
        <v>22</v>
      </c>
      <c r="I5386" t="s">
        <v>25</v>
      </c>
      <c r="J5386" t="s">
        <v>23</v>
      </c>
      <c r="K5386" t="s">
        <v>23</v>
      </c>
      <c r="L5386" t="s">
        <v>23</v>
      </c>
      <c r="M5386" t="s">
        <v>22</v>
      </c>
      <c r="N5386" t="s">
        <v>22</v>
      </c>
      <c r="O5386" t="s">
        <v>23</v>
      </c>
      <c r="P5386" t="s">
        <v>26</v>
      </c>
      <c r="Q5386">
        <v>1</v>
      </c>
      <c r="R5386" t="s">
        <v>30</v>
      </c>
      <c r="S5386">
        <v>64.400000000000006</v>
      </c>
      <c r="T5386">
        <v>253</v>
      </c>
      <c r="U5386">
        <v>0</v>
      </c>
    </row>
    <row r="5387" spans="1:21" x14ac:dyDescent="0.25">
      <c r="A5387" t="s">
        <v>5419</v>
      </c>
      <c r="B5387">
        <v>1</v>
      </c>
      <c r="C5387">
        <v>0</v>
      </c>
      <c r="D5387">
        <v>0</v>
      </c>
      <c r="E5387">
        <v>0</v>
      </c>
      <c r="F5387">
        <v>53</v>
      </c>
      <c r="G5387">
        <v>1</v>
      </c>
      <c r="H5387" t="s">
        <v>22</v>
      </c>
      <c r="I5387" t="s">
        <v>35</v>
      </c>
      <c r="J5387" t="s">
        <v>23</v>
      </c>
      <c r="K5387" t="s">
        <v>23</v>
      </c>
      <c r="L5387" t="s">
        <v>23</v>
      </c>
      <c r="M5387" t="s">
        <v>23</v>
      </c>
      <c r="N5387" t="s">
        <v>22</v>
      </c>
      <c r="O5387" t="s">
        <v>23</v>
      </c>
      <c r="P5387" t="s">
        <v>26</v>
      </c>
      <c r="Q5387">
        <v>0</v>
      </c>
      <c r="R5387" t="s">
        <v>33</v>
      </c>
      <c r="S5387">
        <v>85.45</v>
      </c>
      <c r="T5387">
        <v>4517.25</v>
      </c>
      <c r="U5387">
        <v>1</v>
      </c>
    </row>
    <row r="5388" spans="1:21" x14ac:dyDescent="0.25">
      <c r="A5388" t="s">
        <v>5420</v>
      </c>
      <c r="B5388">
        <v>1</v>
      </c>
      <c r="C5388">
        <v>0</v>
      </c>
      <c r="D5388">
        <v>0</v>
      </c>
      <c r="E5388">
        <v>0</v>
      </c>
      <c r="F5388">
        <v>10</v>
      </c>
      <c r="G5388">
        <v>1</v>
      </c>
      <c r="H5388" t="s">
        <v>23</v>
      </c>
      <c r="I5388" t="s">
        <v>25</v>
      </c>
      <c r="J5388" t="s">
        <v>23</v>
      </c>
      <c r="K5388" t="s">
        <v>23</v>
      </c>
      <c r="L5388" t="s">
        <v>23</v>
      </c>
      <c r="M5388" t="s">
        <v>23</v>
      </c>
      <c r="N5388" t="s">
        <v>23</v>
      </c>
      <c r="O5388" t="s">
        <v>23</v>
      </c>
      <c r="P5388" t="s">
        <v>26</v>
      </c>
      <c r="Q5388">
        <v>1</v>
      </c>
      <c r="R5388" t="s">
        <v>38</v>
      </c>
      <c r="S5388">
        <v>45.8</v>
      </c>
      <c r="T5388">
        <v>436.2</v>
      </c>
      <c r="U5388">
        <v>0</v>
      </c>
    </row>
    <row r="5389" spans="1:21" x14ac:dyDescent="0.25">
      <c r="A5389" t="s">
        <v>5421</v>
      </c>
      <c r="B5389">
        <v>1</v>
      </c>
      <c r="C5389">
        <v>0</v>
      </c>
      <c r="D5389">
        <v>0</v>
      </c>
      <c r="E5389">
        <v>0</v>
      </c>
      <c r="F5389">
        <v>4</v>
      </c>
      <c r="G5389">
        <v>0</v>
      </c>
      <c r="H5389" t="s">
        <v>24</v>
      </c>
      <c r="I5389" t="s">
        <v>25</v>
      </c>
      <c r="J5389" t="s">
        <v>23</v>
      </c>
      <c r="K5389" t="s">
        <v>23</v>
      </c>
      <c r="L5389" t="s">
        <v>23</v>
      </c>
      <c r="M5389" t="s">
        <v>22</v>
      </c>
      <c r="N5389" t="s">
        <v>23</v>
      </c>
      <c r="O5389" t="s">
        <v>23</v>
      </c>
      <c r="P5389" t="s">
        <v>26</v>
      </c>
      <c r="Q5389">
        <v>0</v>
      </c>
      <c r="R5389" t="s">
        <v>27</v>
      </c>
      <c r="S5389">
        <v>30.5</v>
      </c>
      <c r="T5389">
        <v>118.4</v>
      </c>
      <c r="U5389">
        <v>0</v>
      </c>
    </row>
    <row r="5390" spans="1:21" x14ac:dyDescent="0.25">
      <c r="A5390" t="s">
        <v>5422</v>
      </c>
      <c r="B5390">
        <v>1</v>
      </c>
      <c r="C5390">
        <v>0</v>
      </c>
      <c r="D5390">
        <v>1</v>
      </c>
      <c r="E5390">
        <v>1</v>
      </c>
      <c r="F5390">
        <v>1</v>
      </c>
      <c r="G5390">
        <v>1</v>
      </c>
      <c r="H5390" t="s">
        <v>23</v>
      </c>
      <c r="I5390" t="s">
        <v>23</v>
      </c>
      <c r="J5390" t="s">
        <v>44</v>
      </c>
      <c r="K5390" t="s">
        <v>44</v>
      </c>
      <c r="L5390" t="s">
        <v>44</v>
      </c>
      <c r="M5390" t="s">
        <v>44</v>
      </c>
      <c r="N5390" t="s">
        <v>44</v>
      </c>
      <c r="O5390" t="s">
        <v>44</v>
      </c>
      <c r="P5390" t="s">
        <v>26</v>
      </c>
      <c r="Q5390">
        <v>0</v>
      </c>
      <c r="R5390" t="s">
        <v>30</v>
      </c>
      <c r="S5390">
        <v>19.899999999999999</v>
      </c>
      <c r="T5390">
        <v>19.899999999999999</v>
      </c>
      <c r="U5390">
        <v>1</v>
      </c>
    </row>
    <row r="5391" spans="1:21" x14ac:dyDescent="0.25">
      <c r="A5391" t="s">
        <v>5423</v>
      </c>
      <c r="B5391">
        <v>0</v>
      </c>
      <c r="C5391">
        <v>0</v>
      </c>
      <c r="D5391">
        <v>1</v>
      </c>
      <c r="E5391">
        <v>0</v>
      </c>
      <c r="F5391">
        <v>51</v>
      </c>
      <c r="G5391">
        <v>1</v>
      </c>
      <c r="H5391" t="s">
        <v>23</v>
      </c>
      <c r="I5391" t="s">
        <v>35</v>
      </c>
      <c r="J5391" t="s">
        <v>23</v>
      </c>
      <c r="K5391" t="s">
        <v>23</v>
      </c>
      <c r="L5391" t="s">
        <v>23</v>
      </c>
      <c r="M5391" t="s">
        <v>23</v>
      </c>
      <c r="N5391" t="s">
        <v>23</v>
      </c>
      <c r="O5391" t="s">
        <v>23</v>
      </c>
      <c r="P5391" t="s">
        <v>26</v>
      </c>
      <c r="Q5391">
        <v>0</v>
      </c>
      <c r="R5391" t="s">
        <v>30</v>
      </c>
      <c r="S5391">
        <v>69.150000000000006</v>
      </c>
      <c r="T5391">
        <v>3649.6</v>
      </c>
      <c r="U5391">
        <v>0</v>
      </c>
    </row>
    <row r="5392" spans="1:21" x14ac:dyDescent="0.25">
      <c r="A5392" t="s">
        <v>5424</v>
      </c>
      <c r="B5392">
        <v>1</v>
      </c>
      <c r="C5392">
        <v>1</v>
      </c>
      <c r="D5392">
        <v>0</v>
      </c>
      <c r="E5392">
        <v>0</v>
      </c>
      <c r="F5392">
        <v>12</v>
      </c>
      <c r="G5392">
        <v>1</v>
      </c>
      <c r="H5392" t="s">
        <v>22</v>
      </c>
      <c r="I5392" t="s">
        <v>35</v>
      </c>
      <c r="J5392" t="s">
        <v>23</v>
      </c>
      <c r="K5392" t="s">
        <v>23</v>
      </c>
      <c r="L5392" t="s">
        <v>22</v>
      </c>
      <c r="M5392" t="s">
        <v>23</v>
      </c>
      <c r="N5392" t="s">
        <v>22</v>
      </c>
      <c r="O5392" t="s">
        <v>22</v>
      </c>
      <c r="P5392" t="s">
        <v>26</v>
      </c>
      <c r="Q5392">
        <v>1</v>
      </c>
      <c r="R5392" t="s">
        <v>27</v>
      </c>
      <c r="S5392">
        <v>99.45</v>
      </c>
      <c r="T5392">
        <v>1200.1500000000001</v>
      </c>
      <c r="U5392">
        <v>1</v>
      </c>
    </row>
    <row r="5393" spans="1:21" x14ac:dyDescent="0.25">
      <c r="A5393" t="s">
        <v>5425</v>
      </c>
      <c r="B5393">
        <v>0</v>
      </c>
      <c r="C5393">
        <v>0</v>
      </c>
      <c r="D5393">
        <v>0</v>
      </c>
      <c r="E5393">
        <v>0</v>
      </c>
      <c r="F5393">
        <v>6</v>
      </c>
      <c r="G5393">
        <v>0</v>
      </c>
      <c r="H5393" t="s">
        <v>24</v>
      </c>
      <c r="I5393" t="s">
        <v>25</v>
      </c>
      <c r="J5393" t="s">
        <v>23</v>
      </c>
      <c r="K5393" t="s">
        <v>23</v>
      </c>
      <c r="L5393" t="s">
        <v>23</v>
      </c>
      <c r="M5393" t="s">
        <v>22</v>
      </c>
      <c r="N5393" t="s">
        <v>22</v>
      </c>
      <c r="O5393" t="s">
        <v>22</v>
      </c>
      <c r="P5393" t="s">
        <v>29</v>
      </c>
      <c r="Q5393">
        <v>1</v>
      </c>
      <c r="R5393" t="s">
        <v>30</v>
      </c>
      <c r="S5393">
        <v>49.25</v>
      </c>
      <c r="T5393">
        <v>255.6</v>
      </c>
      <c r="U5393">
        <v>0</v>
      </c>
    </row>
    <row r="5394" spans="1:21" x14ac:dyDescent="0.25">
      <c r="A5394" t="s">
        <v>5426</v>
      </c>
      <c r="B5394">
        <v>1</v>
      </c>
      <c r="C5394">
        <v>0</v>
      </c>
      <c r="D5394">
        <v>1</v>
      </c>
      <c r="E5394">
        <v>1</v>
      </c>
      <c r="F5394">
        <v>63</v>
      </c>
      <c r="G5394">
        <v>0</v>
      </c>
      <c r="H5394" t="s">
        <v>24</v>
      </c>
      <c r="I5394" t="s">
        <v>25</v>
      </c>
      <c r="J5394" t="s">
        <v>23</v>
      </c>
      <c r="K5394" t="s">
        <v>22</v>
      </c>
      <c r="L5394" t="s">
        <v>22</v>
      </c>
      <c r="M5394" t="s">
        <v>22</v>
      </c>
      <c r="N5394" t="s">
        <v>23</v>
      </c>
      <c r="O5394" t="s">
        <v>23</v>
      </c>
      <c r="P5394" t="s">
        <v>45</v>
      </c>
      <c r="Q5394">
        <v>0</v>
      </c>
      <c r="R5394" t="s">
        <v>33</v>
      </c>
      <c r="S5394">
        <v>39.35</v>
      </c>
      <c r="T5394">
        <v>2395.0500000000002</v>
      </c>
      <c r="U5394">
        <v>0</v>
      </c>
    </row>
    <row r="5395" spans="1:21" x14ac:dyDescent="0.25">
      <c r="A5395" t="s">
        <v>5427</v>
      </c>
      <c r="B5395">
        <v>0</v>
      </c>
      <c r="C5395">
        <v>0</v>
      </c>
      <c r="D5395">
        <v>0</v>
      </c>
      <c r="E5395">
        <v>0</v>
      </c>
      <c r="F5395">
        <v>1</v>
      </c>
      <c r="G5395">
        <v>1</v>
      </c>
      <c r="H5395" t="s">
        <v>23</v>
      </c>
      <c r="I5395" t="s">
        <v>35</v>
      </c>
      <c r="J5395" t="s">
        <v>23</v>
      </c>
      <c r="K5395" t="s">
        <v>23</v>
      </c>
      <c r="L5395" t="s">
        <v>23</v>
      </c>
      <c r="M5395" t="s">
        <v>23</v>
      </c>
      <c r="N5395" t="s">
        <v>23</v>
      </c>
      <c r="O5395" t="s">
        <v>23</v>
      </c>
      <c r="P5395" t="s">
        <v>26</v>
      </c>
      <c r="Q5395">
        <v>1</v>
      </c>
      <c r="R5395" t="s">
        <v>27</v>
      </c>
      <c r="S5395">
        <v>70.599999999999994</v>
      </c>
      <c r="T5395">
        <v>70.599999999999994</v>
      </c>
      <c r="U5395">
        <v>1</v>
      </c>
    </row>
    <row r="5396" spans="1:21" x14ac:dyDescent="0.25">
      <c r="A5396" t="s">
        <v>5428</v>
      </c>
      <c r="B5396">
        <v>0</v>
      </c>
      <c r="C5396">
        <v>0</v>
      </c>
      <c r="D5396">
        <v>1</v>
      </c>
      <c r="E5396">
        <v>0</v>
      </c>
      <c r="F5396">
        <v>48</v>
      </c>
      <c r="G5396">
        <v>1</v>
      </c>
      <c r="H5396" t="s">
        <v>22</v>
      </c>
      <c r="I5396" t="s">
        <v>35</v>
      </c>
      <c r="J5396" t="s">
        <v>23</v>
      </c>
      <c r="K5396" t="s">
        <v>22</v>
      </c>
      <c r="L5396" t="s">
        <v>23</v>
      </c>
      <c r="M5396" t="s">
        <v>22</v>
      </c>
      <c r="N5396" t="s">
        <v>22</v>
      </c>
      <c r="O5396" t="s">
        <v>22</v>
      </c>
      <c r="P5396" t="s">
        <v>26</v>
      </c>
      <c r="Q5396">
        <v>1</v>
      </c>
      <c r="R5396" t="s">
        <v>38</v>
      </c>
      <c r="S5396">
        <v>105.1</v>
      </c>
      <c r="T5396">
        <v>5083.55</v>
      </c>
      <c r="U5396">
        <v>0</v>
      </c>
    </row>
    <row r="5397" spans="1:21" x14ac:dyDescent="0.25">
      <c r="A5397" t="s">
        <v>5429</v>
      </c>
      <c r="B5397">
        <v>0</v>
      </c>
      <c r="C5397">
        <v>0</v>
      </c>
      <c r="D5397">
        <v>0</v>
      </c>
      <c r="E5397">
        <v>0</v>
      </c>
      <c r="F5397">
        <v>5</v>
      </c>
      <c r="G5397">
        <v>1</v>
      </c>
      <c r="H5397" t="s">
        <v>23</v>
      </c>
      <c r="I5397" t="s">
        <v>35</v>
      </c>
      <c r="J5397" t="s">
        <v>23</v>
      </c>
      <c r="K5397" t="s">
        <v>23</v>
      </c>
      <c r="L5397" t="s">
        <v>23</v>
      </c>
      <c r="M5397" t="s">
        <v>23</v>
      </c>
      <c r="N5397" t="s">
        <v>22</v>
      </c>
      <c r="O5397" t="s">
        <v>23</v>
      </c>
      <c r="P5397" t="s">
        <v>26</v>
      </c>
      <c r="Q5397">
        <v>1</v>
      </c>
      <c r="R5397" t="s">
        <v>38</v>
      </c>
      <c r="S5397">
        <v>81</v>
      </c>
      <c r="T5397">
        <v>389.6</v>
      </c>
      <c r="U5397">
        <v>1</v>
      </c>
    </row>
    <row r="5398" spans="1:21" x14ac:dyDescent="0.25">
      <c r="A5398" t="s">
        <v>5430</v>
      </c>
      <c r="B5398">
        <v>0</v>
      </c>
      <c r="C5398">
        <v>0</v>
      </c>
      <c r="D5398">
        <v>0</v>
      </c>
      <c r="E5398">
        <v>1</v>
      </c>
      <c r="F5398">
        <v>35</v>
      </c>
      <c r="G5398">
        <v>1</v>
      </c>
      <c r="H5398" t="s">
        <v>23</v>
      </c>
      <c r="I5398" t="s">
        <v>23</v>
      </c>
      <c r="J5398" t="s">
        <v>44</v>
      </c>
      <c r="K5398" t="s">
        <v>44</v>
      </c>
      <c r="L5398" t="s">
        <v>44</v>
      </c>
      <c r="M5398" t="s">
        <v>44</v>
      </c>
      <c r="N5398" t="s">
        <v>44</v>
      </c>
      <c r="O5398" t="s">
        <v>44</v>
      </c>
      <c r="P5398" t="s">
        <v>29</v>
      </c>
      <c r="Q5398">
        <v>1</v>
      </c>
      <c r="R5398" t="s">
        <v>38</v>
      </c>
      <c r="S5398">
        <v>20.100000000000001</v>
      </c>
      <c r="T5398">
        <v>644.5</v>
      </c>
      <c r="U5398">
        <v>0</v>
      </c>
    </row>
    <row r="5399" spans="1:21" x14ac:dyDescent="0.25">
      <c r="A5399" t="s">
        <v>5431</v>
      </c>
      <c r="B5399">
        <v>1</v>
      </c>
      <c r="C5399">
        <v>0</v>
      </c>
      <c r="D5399">
        <v>0</v>
      </c>
      <c r="E5399">
        <v>0</v>
      </c>
      <c r="F5399">
        <v>6</v>
      </c>
      <c r="G5399">
        <v>1</v>
      </c>
      <c r="H5399" t="s">
        <v>23</v>
      </c>
      <c r="I5399" t="s">
        <v>35</v>
      </c>
      <c r="J5399" t="s">
        <v>23</v>
      </c>
      <c r="K5399" t="s">
        <v>22</v>
      </c>
      <c r="L5399" t="s">
        <v>23</v>
      </c>
      <c r="M5399" t="s">
        <v>23</v>
      </c>
      <c r="N5399" t="s">
        <v>22</v>
      </c>
      <c r="O5399" t="s">
        <v>23</v>
      </c>
      <c r="P5399" t="s">
        <v>26</v>
      </c>
      <c r="Q5399">
        <v>1</v>
      </c>
      <c r="R5399" t="s">
        <v>27</v>
      </c>
      <c r="S5399">
        <v>84.85</v>
      </c>
      <c r="T5399">
        <v>523.5</v>
      </c>
      <c r="U5399">
        <v>1</v>
      </c>
    </row>
    <row r="5400" spans="1:21" x14ac:dyDescent="0.25">
      <c r="A5400" t="s">
        <v>5432</v>
      </c>
      <c r="B5400">
        <v>1</v>
      </c>
      <c r="C5400">
        <v>0</v>
      </c>
      <c r="D5400">
        <v>0</v>
      </c>
      <c r="E5400">
        <v>0</v>
      </c>
      <c r="F5400">
        <v>2</v>
      </c>
      <c r="G5400">
        <v>1</v>
      </c>
      <c r="H5400" t="s">
        <v>23</v>
      </c>
      <c r="I5400" t="s">
        <v>23</v>
      </c>
      <c r="J5400" t="s">
        <v>44</v>
      </c>
      <c r="K5400" t="s">
        <v>44</v>
      </c>
      <c r="L5400" t="s">
        <v>44</v>
      </c>
      <c r="M5400" t="s">
        <v>44</v>
      </c>
      <c r="N5400" t="s">
        <v>44</v>
      </c>
      <c r="O5400" t="s">
        <v>44</v>
      </c>
      <c r="P5400" t="s">
        <v>26</v>
      </c>
      <c r="Q5400">
        <v>0</v>
      </c>
      <c r="R5400" t="s">
        <v>30</v>
      </c>
      <c r="S5400">
        <v>19.75</v>
      </c>
      <c r="T5400">
        <v>39.299999999999997</v>
      </c>
      <c r="U5400">
        <v>0</v>
      </c>
    </row>
    <row r="5401" spans="1:21" x14ac:dyDescent="0.25">
      <c r="A5401" t="s">
        <v>5433</v>
      </c>
      <c r="B5401">
        <v>0</v>
      </c>
      <c r="C5401">
        <v>0</v>
      </c>
      <c r="D5401">
        <v>0</v>
      </c>
      <c r="E5401">
        <v>0</v>
      </c>
      <c r="F5401">
        <v>50</v>
      </c>
      <c r="G5401">
        <v>1</v>
      </c>
      <c r="H5401" t="s">
        <v>23</v>
      </c>
      <c r="I5401" t="s">
        <v>23</v>
      </c>
      <c r="J5401" t="s">
        <v>44</v>
      </c>
      <c r="K5401" t="s">
        <v>44</v>
      </c>
      <c r="L5401" t="s">
        <v>44</v>
      </c>
      <c r="M5401" t="s">
        <v>44</v>
      </c>
      <c r="N5401" t="s">
        <v>44</v>
      </c>
      <c r="O5401" t="s">
        <v>44</v>
      </c>
      <c r="P5401" t="s">
        <v>29</v>
      </c>
      <c r="Q5401">
        <v>0</v>
      </c>
      <c r="R5401" t="s">
        <v>33</v>
      </c>
      <c r="S5401">
        <v>19.75</v>
      </c>
      <c r="T5401">
        <v>989.05</v>
      </c>
      <c r="U5401">
        <v>0</v>
      </c>
    </row>
    <row r="5402" spans="1:21" x14ac:dyDescent="0.25">
      <c r="A5402" t="s">
        <v>5434</v>
      </c>
      <c r="B5402">
        <v>0</v>
      </c>
      <c r="C5402">
        <v>0</v>
      </c>
      <c r="D5402">
        <v>0</v>
      </c>
      <c r="E5402">
        <v>0</v>
      </c>
      <c r="F5402">
        <v>33</v>
      </c>
      <c r="G5402">
        <v>1</v>
      </c>
      <c r="H5402" t="s">
        <v>23</v>
      </c>
      <c r="I5402" t="s">
        <v>35</v>
      </c>
      <c r="J5402" t="s">
        <v>23</v>
      </c>
      <c r="K5402" t="s">
        <v>23</v>
      </c>
      <c r="L5402" t="s">
        <v>23</v>
      </c>
      <c r="M5402" t="s">
        <v>23</v>
      </c>
      <c r="N5402" t="s">
        <v>23</v>
      </c>
      <c r="O5402" t="s">
        <v>23</v>
      </c>
      <c r="P5402" t="s">
        <v>26</v>
      </c>
      <c r="Q5402">
        <v>1</v>
      </c>
      <c r="R5402" t="s">
        <v>33</v>
      </c>
      <c r="S5402">
        <v>70.400000000000006</v>
      </c>
      <c r="T5402">
        <v>2406.1</v>
      </c>
      <c r="U5402">
        <v>0</v>
      </c>
    </row>
    <row r="5403" spans="1:21" x14ac:dyDescent="0.25">
      <c r="A5403" t="s">
        <v>5435</v>
      </c>
      <c r="B5403">
        <v>1</v>
      </c>
      <c r="C5403">
        <v>0</v>
      </c>
      <c r="D5403">
        <v>0</v>
      </c>
      <c r="E5403">
        <v>0</v>
      </c>
      <c r="F5403">
        <v>31</v>
      </c>
      <c r="G5403">
        <v>1</v>
      </c>
      <c r="H5403" t="s">
        <v>23</v>
      </c>
      <c r="I5403" t="s">
        <v>23</v>
      </c>
      <c r="J5403" t="s">
        <v>44</v>
      </c>
      <c r="K5403" t="s">
        <v>44</v>
      </c>
      <c r="L5403" t="s">
        <v>44</v>
      </c>
      <c r="M5403" t="s">
        <v>44</v>
      </c>
      <c r="N5403" t="s">
        <v>44</v>
      </c>
      <c r="O5403" t="s">
        <v>44</v>
      </c>
      <c r="P5403" t="s">
        <v>45</v>
      </c>
      <c r="Q5403">
        <v>0</v>
      </c>
      <c r="R5403" t="s">
        <v>30</v>
      </c>
      <c r="S5403">
        <v>20.45</v>
      </c>
      <c r="T5403">
        <v>638.54999999999995</v>
      </c>
      <c r="U5403">
        <v>0</v>
      </c>
    </row>
    <row r="5404" spans="1:21" x14ac:dyDescent="0.25">
      <c r="A5404" t="s">
        <v>5436</v>
      </c>
      <c r="B5404">
        <v>0</v>
      </c>
      <c r="C5404">
        <v>0</v>
      </c>
      <c r="D5404">
        <v>1</v>
      </c>
      <c r="E5404">
        <v>1</v>
      </c>
      <c r="F5404">
        <v>9</v>
      </c>
      <c r="G5404">
        <v>1</v>
      </c>
      <c r="H5404" t="s">
        <v>23</v>
      </c>
      <c r="I5404" t="s">
        <v>23</v>
      </c>
      <c r="J5404" t="s">
        <v>44</v>
      </c>
      <c r="K5404" t="s">
        <v>44</v>
      </c>
      <c r="L5404" t="s">
        <v>44</v>
      </c>
      <c r="M5404" t="s">
        <v>44</v>
      </c>
      <c r="N5404" t="s">
        <v>44</v>
      </c>
      <c r="O5404" t="s">
        <v>44</v>
      </c>
      <c r="P5404" t="s">
        <v>45</v>
      </c>
      <c r="Q5404">
        <v>0</v>
      </c>
      <c r="R5404" t="s">
        <v>30</v>
      </c>
      <c r="S5404">
        <v>20.350000000000001</v>
      </c>
      <c r="T5404">
        <v>191.1</v>
      </c>
      <c r="U5404">
        <v>0</v>
      </c>
    </row>
    <row r="5405" spans="1:21" x14ac:dyDescent="0.25">
      <c r="A5405" t="s">
        <v>5437</v>
      </c>
      <c r="B5405">
        <v>0</v>
      </c>
      <c r="C5405">
        <v>0</v>
      </c>
      <c r="D5405">
        <v>1</v>
      </c>
      <c r="E5405">
        <v>1</v>
      </c>
      <c r="F5405">
        <v>54</v>
      </c>
      <c r="G5405">
        <v>1</v>
      </c>
      <c r="H5405" t="s">
        <v>22</v>
      </c>
      <c r="I5405" t="s">
        <v>25</v>
      </c>
      <c r="J5405" t="s">
        <v>23</v>
      </c>
      <c r="K5405" t="s">
        <v>22</v>
      </c>
      <c r="L5405" t="s">
        <v>22</v>
      </c>
      <c r="M5405" t="s">
        <v>22</v>
      </c>
      <c r="N5405" t="s">
        <v>22</v>
      </c>
      <c r="O5405" t="s">
        <v>22</v>
      </c>
      <c r="P5405" t="s">
        <v>26</v>
      </c>
      <c r="Q5405">
        <v>1</v>
      </c>
      <c r="R5405" t="s">
        <v>27</v>
      </c>
      <c r="S5405">
        <v>86.2</v>
      </c>
      <c r="T5405">
        <v>4524.05</v>
      </c>
      <c r="U5405">
        <v>0</v>
      </c>
    </row>
    <row r="5406" spans="1:21" x14ac:dyDescent="0.25">
      <c r="A5406" t="s">
        <v>5438</v>
      </c>
      <c r="B5406">
        <v>0</v>
      </c>
      <c r="C5406">
        <v>0</v>
      </c>
      <c r="D5406">
        <v>0</v>
      </c>
      <c r="E5406">
        <v>0</v>
      </c>
      <c r="F5406">
        <v>46</v>
      </c>
      <c r="G5406">
        <v>1</v>
      </c>
      <c r="H5406" t="s">
        <v>23</v>
      </c>
      <c r="I5406" t="s">
        <v>35</v>
      </c>
      <c r="J5406" t="s">
        <v>22</v>
      </c>
      <c r="K5406" t="s">
        <v>22</v>
      </c>
      <c r="L5406" t="s">
        <v>22</v>
      </c>
      <c r="M5406" t="s">
        <v>23</v>
      </c>
      <c r="N5406" t="s">
        <v>22</v>
      </c>
      <c r="O5406" t="s">
        <v>23</v>
      </c>
      <c r="P5406" t="s">
        <v>29</v>
      </c>
      <c r="Q5406">
        <v>1</v>
      </c>
      <c r="R5406" t="s">
        <v>38</v>
      </c>
      <c r="S5406">
        <v>95.65</v>
      </c>
      <c r="T5406">
        <v>4664.2</v>
      </c>
      <c r="U5406">
        <v>0</v>
      </c>
    </row>
    <row r="5407" spans="1:21" x14ac:dyDescent="0.25">
      <c r="A5407" t="s">
        <v>5439</v>
      </c>
      <c r="B5407">
        <v>1</v>
      </c>
      <c r="C5407">
        <v>0</v>
      </c>
      <c r="D5407">
        <v>0</v>
      </c>
      <c r="E5407">
        <v>1</v>
      </c>
      <c r="F5407">
        <v>34</v>
      </c>
      <c r="G5407">
        <v>1</v>
      </c>
      <c r="H5407" t="s">
        <v>22</v>
      </c>
      <c r="I5407" t="s">
        <v>35</v>
      </c>
      <c r="J5407" t="s">
        <v>22</v>
      </c>
      <c r="K5407" t="s">
        <v>22</v>
      </c>
      <c r="L5407" t="s">
        <v>23</v>
      </c>
      <c r="M5407" t="s">
        <v>23</v>
      </c>
      <c r="N5407" t="s">
        <v>22</v>
      </c>
      <c r="O5407" t="s">
        <v>22</v>
      </c>
      <c r="P5407" t="s">
        <v>29</v>
      </c>
      <c r="Q5407">
        <v>1</v>
      </c>
      <c r="R5407" t="s">
        <v>27</v>
      </c>
      <c r="S5407">
        <v>103.8</v>
      </c>
      <c r="T5407">
        <v>3470.8</v>
      </c>
      <c r="U5407">
        <v>0</v>
      </c>
    </row>
    <row r="5408" spans="1:21" x14ac:dyDescent="0.25">
      <c r="A5408" t="s">
        <v>5440</v>
      </c>
      <c r="B5408">
        <v>1</v>
      </c>
      <c r="C5408">
        <v>0</v>
      </c>
      <c r="D5408">
        <v>1</v>
      </c>
      <c r="E5408">
        <v>1</v>
      </c>
      <c r="F5408">
        <v>71</v>
      </c>
      <c r="G5408">
        <v>1</v>
      </c>
      <c r="H5408" t="s">
        <v>22</v>
      </c>
      <c r="I5408" t="s">
        <v>35</v>
      </c>
      <c r="J5408" t="s">
        <v>22</v>
      </c>
      <c r="K5408" t="s">
        <v>23</v>
      </c>
      <c r="L5408" t="s">
        <v>23</v>
      </c>
      <c r="M5408" t="s">
        <v>23</v>
      </c>
      <c r="N5408" t="s">
        <v>22</v>
      </c>
      <c r="O5408" t="s">
        <v>22</v>
      </c>
      <c r="P5408" t="s">
        <v>45</v>
      </c>
      <c r="Q5408">
        <v>1</v>
      </c>
      <c r="R5408" t="s">
        <v>27</v>
      </c>
      <c r="S5408">
        <v>97.2</v>
      </c>
      <c r="T5408">
        <v>6910.3</v>
      </c>
      <c r="U5408">
        <v>0</v>
      </c>
    </row>
    <row r="5409" spans="1:21" x14ac:dyDescent="0.25">
      <c r="A5409" t="s">
        <v>5441</v>
      </c>
      <c r="B5409">
        <v>0</v>
      </c>
      <c r="C5409">
        <v>0</v>
      </c>
      <c r="D5409">
        <v>1</v>
      </c>
      <c r="E5409">
        <v>1</v>
      </c>
      <c r="F5409">
        <v>63</v>
      </c>
      <c r="G5409">
        <v>1</v>
      </c>
      <c r="H5409" t="s">
        <v>23</v>
      </c>
      <c r="I5409" t="s">
        <v>25</v>
      </c>
      <c r="J5409" t="s">
        <v>22</v>
      </c>
      <c r="K5409" t="s">
        <v>22</v>
      </c>
      <c r="L5409" t="s">
        <v>22</v>
      </c>
      <c r="M5409" t="s">
        <v>22</v>
      </c>
      <c r="N5409" t="s">
        <v>23</v>
      </c>
      <c r="O5409" t="s">
        <v>23</v>
      </c>
      <c r="P5409" t="s">
        <v>45</v>
      </c>
      <c r="Q5409">
        <v>0</v>
      </c>
      <c r="R5409" t="s">
        <v>30</v>
      </c>
      <c r="S5409">
        <v>63.55</v>
      </c>
      <c r="T5409">
        <v>4014.2</v>
      </c>
      <c r="U5409">
        <v>0</v>
      </c>
    </row>
    <row r="5410" spans="1:21" x14ac:dyDescent="0.25">
      <c r="A5410" t="s">
        <v>5442</v>
      </c>
      <c r="B5410">
        <v>0</v>
      </c>
      <c r="C5410">
        <v>0</v>
      </c>
      <c r="D5410">
        <v>0</v>
      </c>
      <c r="E5410">
        <v>0</v>
      </c>
      <c r="F5410">
        <v>51</v>
      </c>
      <c r="G5410">
        <v>1</v>
      </c>
      <c r="H5410" t="s">
        <v>22</v>
      </c>
      <c r="I5410" t="s">
        <v>23</v>
      </c>
      <c r="J5410" t="s">
        <v>44</v>
      </c>
      <c r="K5410" t="s">
        <v>44</v>
      </c>
      <c r="L5410" t="s">
        <v>44</v>
      </c>
      <c r="M5410" t="s">
        <v>44</v>
      </c>
      <c r="N5410" t="s">
        <v>44</v>
      </c>
      <c r="O5410" t="s">
        <v>44</v>
      </c>
      <c r="P5410" t="s">
        <v>45</v>
      </c>
      <c r="Q5410">
        <v>0</v>
      </c>
      <c r="R5410" t="s">
        <v>33</v>
      </c>
      <c r="S5410">
        <v>24.95</v>
      </c>
      <c r="T5410">
        <v>1288</v>
      </c>
      <c r="U5410">
        <v>0</v>
      </c>
    </row>
    <row r="5411" spans="1:21" x14ac:dyDescent="0.25">
      <c r="A5411" t="s">
        <v>5443</v>
      </c>
      <c r="B5411">
        <v>0</v>
      </c>
      <c r="C5411">
        <v>1</v>
      </c>
      <c r="D5411">
        <v>0</v>
      </c>
      <c r="E5411">
        <v>0</v>
      </c>
      <c r="F5411">
        <v>26</v>
      </c>
      <c r="G5411">
        <v>1</v>
      </c>
      <c r="H5411" t="s">
        <v>22</v>
      </c>
      <c r="I5411" t="s">
        <v>35</v>
      </c>
      <c r="J5411" t="s">
        <v>23</v>
      </c>
      <c r="K5411" t="s">
        <v>22</v>
      </c>
      <c r="L5411" t="s">
        <v>23</v>
      </c>
      <c r="M5411" t="s">
        <v>23</v>
      </c>
      <c r="N5411" t="s">
        <v>22</v>
      </c>
      <c r="O5411" t="s">
        <v>23</v>
      </c>
      <c r="P5411" t="s">
        <v>26</v>
      </c>
      <c r="Q5411">
        <v>1</v>
      </c>
      <c r="R5411" t="s">
        <v>27</v>
      </c>
      <c r="S5411">
        <v>89.15</v>
      </c>
      <c r="T5411">
        <v>2277.65</v>
      </c>
      <c r="U5411">
        <v>1</v>
      </c>
    </row>
    <row r="5412" spans="1:21" x14ac:dyDescent="0.25">
      <c r="A5412" t="s">
        <v>5444</v>
      </c>
      <c r="B5412">
        <v>0</v>
      </c>
      <c r="C5412">
        <v>0</v>
      </c>
      <c r="D5412">
        <v>1</v>
      </c>
      <c r="E5412">
        <v>0</v>
      </c>
      <c r="F5412">
        <v>64</v>
      </c>
      <c r="G5412">
        <v>1</v>
      </c>
      <c r="H5412" t="s">
        <v>23</v>
      </c>
      <c r="I5412" t="s">
        <v>35</v>
      </c>
      <c r="J5412" t="s">
        <v>22</v>
      </c>
      <c r="K5412" t="s">
        <v>23</v>
      </c>
      <c r="L5412" t="s">
        <v>22</v>
      </c>
      <c r="M5412" t="s">
        <v>23</v>
      </c>
      <c r="N5412" t="s">
        <v>22</v>
      </c>
      <c r="O5412" t="s">
        <v>22</v>
      </c>
      <c r="P5412" t="s">
        <v>45</v>
      </c>
      <c r="Q5412">
        <v>1</v>
      </c>
      <c r="R5412" t="s">
        <v>33</v>
      </c>
      <c r="S5412">
        <v>99</v>
      </c>
      <c r="T5412">
        <v>6375.8</v>
      </c>
      <c r="U5412">
        <v>0</v>
      </c>
    </row>
    <row r="5413" spans="1:21" x14ac:dyDescent="0.25">
      <c r="A5413" t="s">
        <v>5445</v>
      </c>
      <c r="B5413">
        <v>0</v>
      </c>
      <c r="C5413">
        <v>1</v>
      </c>
      <c r="D5413">
        <v>1</v>
      </c>
      <c r="E5413">
        <v>0</v>
      </c>
      <c r="F5413">
        <v>1</v>
      </c>
      <c r="G5413">
        <v>0</v>
      </c>
      <c r="H5413" t="s">
        <v>24</v>
      </c>
      <c r="I5413" t="s">
        <v>25</v>
      </c>
      <c r="J5413" t="s">
        <v>23</v>
      </c>
      <c r="K5413" t="s">
        <v>23</v>
      </c>
      <c r="L5413" t="s">
        <v>23</v>
      </c>
      <c r="M5413" t="s">
        <v>23</v>
      </c>
      <c r="N5413" t="s">
        <v>23</v>
      </c>
      <c r="O5413" t="s">
        <v>23</v>
      </c>
      <c r="P5413" t="s">
        <v>26</v>
      </c>
      <c r="Q5413">
        <v>1</v>
      </c>
      <c r="R5413" t="s">
        <v>27</v>
      </c>
      <c r="S5413">
        <v>24.8</v>
      </c>
      <c r="T5413">
        <v>24.8</v>
      </c>
      <c r="U5413">
        <v>1</v>
      </c>
    </row>
    <row r="5414" spans="1:21" x14ac:dyDescent="0.25">
      <c r="A5414" t="s">
        <v>5446</v>
      </c>
      <c r="B5414">
        <v>1</v>
      </c>
      <c r="C5414">
        <v>1</v>
      </c>
      <c r="D5414">
        <v>1</v>
      </c>
      <c r="E5414">
        <v>0</v>
      </c>
      <c r="F5414">
        <v>61</v>
      </c>
      <c r="G5414">
        <v>1</v>
      </c>
      <c r="H5414" t="s">
        <v>22</v>
      </c>
      <c r="I5414" t="s">
        <v>35</v>
      </c>
      <c r="J5414" t="s">
        <v>23</v>
      </c>
      <c r="K5414" t="s">
        <v>22</v>
      </c>
      <c r="L5414" t="s">
        <v>23</v>
      </c>
      <c r="M5414" t="s">
        <v>22</v>
      </c>
      <c r="N5414" t="s">
        <v>23</v>
      </c>
      <c r="O5414" t="s">
        <v>23</v>
      </c>
      <c r="P5414" t="s">
        <v>29</v>
      </c>
      <c r="Q5414">
        <v>1</v>
      </c>
      <c r="R5414" t="s">
        <v>33</v>
      </c>
      <c r="S5414">
        <v>85.55</v>
      </c>
      <c r="T5414">
        <v>5251.75</v>
      </c>
      <c r="U5414">
        <v>0</v>
      </c>
    </row>
    <row r="5415" spans="1:21" x14ac:dyDescent="0.25">
      <c r="A5415" t="s">
        <v>5447</v>
      </c>
      <c r="B5415">
        <v>0</v>
      </c>
      <c r="C5415">
        <v>0</v>
      </c>
      <c r="D5415">
        <v>0</v>
      </c>
      <c r="E5415">
        <v>0</v>
      </c>
      <c r="F5415">
        <v>15</v>
      </c>
      <c r="G5415">
        <v>1</v>
      </c>
      <c r="H5415" t="s">
        <v>23</v>
      </c>
      <c r="I5415" t="s">
        <v>35</v>
      </c>
      <c r="J5415" t="s">
        <v>23</v>
      </c>
      <c r="K5415" t="s">
        <v>23</v>
      </c>
      <c r="L5415" t="s">
        <v>22</v>
      </c>
      <c r="M5415" t="s">
        <v>23</v>
      </c>
      <c r="N5415" t="s">
        <v>22</v>
      </c>
      <c r="O5415" t="s">
        <v>22</v>
      </c>
      <c r="P5415" t="s">
        <v>26</v>
      </c>
      <c r="Q5415">
        <v>1</v>
      </c>
      <c r="R5415" t="s">
        <v>38</v>
      </c>
      <c r="S5415">
        <v>94</v>
      </c>
      <c r="T5415">
        <v>1505.45</v>
      </c>
      <c r="U5415">
        <v>0</v>
      </c>
    </row>
    <row r="5416" spans="1:21" x14ac:dyDescent="0.25">
      <c r="A5416" t="s">
        <v>5448</v>
      </c>
      <c r="B5416">
        <v>1</v>
      </c>
      <c r="C5416">
        <v>0</v>
      </c>
      <c r="D5416">
        <v>0</v>
      </c>
      <c r="E5416">
        <v>0</v>
      </c>
      <c r="F5416">
        <v>64</v>
      </c>
      <c r="G5416">
        <v>1</v>
      </c>
      <c r="H5416" t="s">
        <v>22</v>
      </c>
      <c r="I5416" t="s">
        <v>35</v>
      </c>
      <c r="J5416" t="s">
        <v>23</v>
      </c>
      <c r="K5416" t="s">
        <v>22</v>
      </c>
      <c r="L5416" t="s">
        <v>23</v>
      </c>
      <c r="M5416" t="s">
        <v>22</v>
      </c>
      <c r="N5416" t="s">
        <v>22</v>
      </c>
      <c r="O5416" t="s">
        <v>22</v>
      </c>
      <c r="P5416" t="s">
        <v>29</v>
      </c>
      <c r="Q5416">
        <v>1</v>
      </c>
      <c r="R5416" t="s">
        <v>38</v>
      </c>
      <c r="S5416">
        <v>105.65</v>
      </c>
      <c r="T5416">
        <v>6903.1</v>
      </c>
      <c r="U5416">
        <v>1</v>
      </c>
    </row>
    <row r="5417" spans="1:21" x14ac:dyDescent="0.25">
      <c r="A5417" t="s">
        <v>5449</v>
      </c>
      <c r="B5417">
        <v>0</v>
      </c>
      <c r="C5417">
        <v>0</v>
      </c>
      <c r="D5417">
        <v>0</v>
      </c>
      <c r="E5417">
        <v>0</v>
      </c>
      <c r="F5417">
        <v>18</v>
      </c>
      <c r="G5417">
        <v>1</v>
      </c>
      <c r="H5417" t="s">
        <v>22</v>
      </c>
      <c r="I5417" t="s">
        <v>25</v>
      </c>
      <c r="J5417" t="s">
        <v>23</v>
      </c>
      <c r="K5417" t="s">
        <v>23</v>
      </c>
      <c r="L5417" t="s">
        <v>23</v>
      </c>
      <c r="M5417" t="s">
        <v>23</v>
      </c>
      <c r="N5417" t="s">
        <v>23</v>
      </c>
      <c r="O5417" t="s">
        <v>23</v>
      </c>
      <c r="P5417" t="s">
        <v>26</v>
      </c>
      <c r="Q5417">
        <v>1</v>
      </c>
      <c r="R5417" t="s">
        <v>27</v>
      </c>
      <c r="S5417">
        <v>50.3</v>
      </c>
      <c r="T5417">
        <v>913.3</v>
      </c>
      <c r="U5417">
        <v>0</v>
      </c>
    </row>
    <row r="5418" spans="1:21" x14ac:dyDescent="0.25">
      <c r="A5418" t="s">
        <v>5450</v>
      </c>
      <c r="B5418">
        <v>0</v>
      </c>
      <c r="C5418">
        <v>0</v>
      </c>
      <c r="D5418">
        <v>1</v>
      </c>
      <c r="E5418">
        <v>1</v>
      </c>
      <c r="F5418">
        <v>57</v>
      </c>
      <c r="G5418">
        <v>1</v>
      </c>
      <c r="H5418" t="s">
        <v>23</v>
      </c>
      <c r="I5418" t="s">
        <v>35</v>
      </c>
      <c r="J5418" t="s">
        <v>23</v>
      </c>
      <c r="K5418" t="s">
        <v>22</v>
      </c>
      <c r="L5418" t="s">
        <v>23</v>
      </c>
      <c r="M5418" t="s">
        <v>23</v>
      </c>
      <c r="N5418" t="s">
        <v>22</v>
      </c>
      <c r="O5418" t="s">
        <v>22</v>
      </c>
      <c r="P5418" t="s">
        <v>29</v>
      </c>
      <c r="Q5418">
        <v>1</v>
      </c>
      <c r="R5418" t="s">
        <v>27</v>
      </c>
      <c r="S5418">
        <v>95</v>
      </c>
      <c r="T5418">
        <v>5535.8</v>
      </c>
      <c r="U5418">
        <v>0</v>
      </c>
    </row>
    <row r="5419" spans="1:21" x14ac:dyDescent="0.25">
      <c r="A5419" t="s">
        <v>5451</v>
      </c>
      <c r="B5419">
        <v>1</v>
      </c>
      <c r="C5419">
        <v>0</v>
      </c>
      <c r="D5419">
        <v>1</v>
      </c>
      <c r="E5419">
        <v>1</v>
      </c>
      <c r="F5419">
        <v>14</v>
      </c>
      <c r="G5419">
        <v>1</v>
      </c>
      <c r="H5419" t="s">
        <v>23</v>
      </c>
      <c r="I5419" t="s">
        <v>25</v>
      </c>
      <c r="J5419" t="s">
        <v>22</v>
      </c>
      <c r="K5419" t="s">
        <v>22</v>
      </c>
      <c r="L5419" t="s">
        <v>23</v>
      </c>
      <c r="M5419" t="s">
        <v>23</v>
      </c>
      <c r="N5419" t="s">
        <v>23</v>
      </c>
      <c r="O5419" t="s">
        <v>22</v>
      </c>
      <c r="P5419" t="s">
        <v>45</v>
      </c>
      <c r="Q5419">
        <v>1</v>
      </c>
      <c r="R5419" t="s">
        <v>33</v>
      </c>
      <c r="S5419">
        <v>61.4</v>
      </c>
      <c r="T5419">
        <v>815.55</v>
      </c>
      <c r="U5419">
        <v>0</v>
      </c>
    </row>
    <row r="5420" spans="1:21" x14ac:dyDescent="0.25">
      <c r="A5420" t="s">
        <v>5452</v>
      </c>
      <c r="B5420">
        <v>1</v>
      </c>
      <c r="C5420">
        <v>1</v>
      </c>
      <c r="D5420">
        <v>0</v>
      </c>
      <c r="E5420">
        <v>0</v>
      </c>
      <c r="F5420">
        <v>18</v>
      </c>
      <c r="G5420">
        <v>1</v>
      </c>
      <c r="H5420" t="s">
        <v>22</v>
      </c>
      <c r="I5420" t="s">
        <v>35</v>
      </c>
      <c r="J5420" t="s">
        <v>23</v>
      </c>
      <c r="K5420" t="s">
        <v>22</v>
      </c>
      <c r="L5420" t="s">
        <v>23</v>
      </c>
      <c r="M5420" t="s">
        <v>23</v>
      </c>
      <c r="N5420" t="s">
        <v>23</v>
      </c>
      <c r="O5420" t="s">
        <v>23</v>
      </c>
      <c r="P5420" t="s">
        <v>26</v>
      </c>
      <c r="Q5420">
        <v>1</v>
      </c>
      <c r="R5420" t="s">
        <v>38</v>
      </c>
      <c r="S5420">
        <v>80.55</v>
      </c>
      <c r="T5420">
        <v>1411.65</v>
      </c>
      <c r="U5420">
        <v>0</v>
      </c>
    </row>
    <row r="5421" spans="1:21" x14ac:dyDescent="0.25">
      <c r="A5421" t="s">
        <v>5453</v>
      </c>
      <c r="B5421">
        <v>0</v>
      </c>
      <c r="C5421">
        <v>1</v>
      </c>
      <c r="D5421">
        <v>1</v>
      </c>
      <c r="E5421">
        <v>0</v>
      </c>
      <c r="F5421">
        <v>72</v>
      </c>
      <c r="G5421">
        <v>1</v>
      </c>
      <c r="H5421" t="s">
        <v>22</v>
      </c>
      <c r="I5421" t="s">
        <v>35</v>
      </c>
      <c r="J5421" t="s">
        <v>22</v>
      </c>
      <c r="K5421" t="s">
        <v>23</v>
      </c>
      <c r="L5421" t="s">
        <v>23</v>
      </c>
      <c r="M5421" t="s">
        <v>23</v>
      </c>
      <c r="N5421" t="s">
        <v>23</v>
      </c>
      <c r="O5421" t="s">
        <v>23</v>
      </c>
      <c r="P5421" t="s">
        <v>45</v>
      </c>
      <c r="Q5421">
        <v>0</v>
      </c>
      <c r="R5421" t="s">
        <v>33</v>
      </c>
      <c r="S5421">
        <v>78.5</v>
      </c>
      <c r="T5421">
        <v>5602.25</v>
      </c>
      <c r="U5421">
        <v>0</v>
      </c>
    </row>
    <row r="5422" spans="1:21" x14ac:dyDescent="0.25">
      <c r="A5422" t="s">
        <v>5454</v>
      </c>
      <c r="B5422">
        <v>1</v>
      </c>
      <c r="C5422">
        <v>0</v>
      </c>
      <c r="D5422">
        <v>1</v>
      </c>
      <c r="E5422">
        <v>0</v>
      </c>
      <c r="F5422">
        <v>70</v>
      </c>
      <c r="G5422">
        <v>1</v>
      </c>
      <c r="H5422" t="s">
        <v>22</v>
      </c>
      <c r="I5422" t="s">
        <v>35</v>
      </c>
      <c r="J5422" t="s">
        <v>22</v>
      </c>
      <c r="K5422" t="s">
        <v>22</v>
      </c>
      <c r="L5422" t="s">
        <v>22</v>
      </c>
      <c r="M5422" t="s">
        <v>22</v>
      </c>
      <c r="N5422" t="s">
        <v>22</v>
      </c>
      <c r="O5422" t="s">
        <v>22</v>
      </c>
      <c r="P5422" t="s">
        <v>45</v>
      </c>
      <c r="Q5422">
        <v>0</v>
      </c>
      <c r="R5422" t="s">
        <v>38</v>
      </c>
      <c r="S5422">
        <v>114.3</v>
      </c>
      <c r="T5422">
        <v>8244.2999999999993</v>
      </c>
      <c r="U5422">
        <v>0</v>
      </c>
    </row>
    <row r="5423" spans="1:21" x14ac:dyDescent="0.25">
      <c r="A5423" t="s">
        <v>5455</v>
      </c>
      <c r="B5423">
        <v>0</v>
      </c>
      <c r="C5423">
        <v>0</v>
      </c>
      <c r="D5423">
        <v>0</v>
      </c>
      <c r="E5423">
        <v>0</v>
      </c>
      <c r="F5423">
        <v>38</v>
      </c>
      <c r="G5423">
        <v>1</v>
      </c>
      <c r="H5423" t="s">
        <v>23</v>
      </c>
      <c r="I5423" t="s">
        <v>23</v>
      </c>
      <c r="J5423" t="s">
        <v>44</v>
      </c>
      <c r="K5423" t="s">
        <v>44</v>
      </c>
      <c r="L5423" t="s">
        <v>44</v>
      </c>
      <c r="M5423" t="s">
        <v>44</v>
      </c>
      <c r="N5423" t="s">
        <v>44</v>
      </c>
      <c r="O5423" t="s">
        <v>44</v>
      </c>
      <c r="P5423" t="s">
        <v>45</v>
      </c>
      <c r="Q5423">
        <v>0</v>
      </c>
      <c r="R5423" t="s">
        <v>30</v>
      </c>
      <c r="S5423">
        <v>20.05</v>
      </c>
      <c r="T5423">
        <v>741.5</v>
      </c>
      <c r="U5423">
        <v>0</v>
      </c>
    </row>
    <row r="5424" spans="1:21" x14ac:dyDescent="0.25">
      <c r="A5424" t="s">
        <v>5456</v>
      </c>
      <c r="B5424">
        <v>1</v>
      </c>
      <c r="C5424">
        <v>0</v>
      </c>
      <c r="D5424">
        <v>1</v>
      </c>
      <c r="E5424">
        <v>1</v>
      </c>
      <c r="F5424">
        <v>68</v>
      </c>
      <c r="G5424">
        <v>1</v>
      </c>
      <c r="H5424" t="s">
        <v>23</v>
      </c>
      <c r="I5424" t="s">
        <v>25</v>
      </c>
      <c r="J5424" t="s">
        <v>22</v>
      </c>
      <c r="K5424" t="s">
        <v>22</v>
      </c>
      <c r="L5424" t="s">
        <v>22</v>
      </c>
      <c r="M5424" t="s">
        <v>22</v>
      </c>
      <c r="N5424" t="s">
        <v>23</v>
      </c>
      <c r="O5424" t="s">
        <v>23</v>
      </c>
      <c r="P5424" t="s">
        <v>45</v>
      </c>
      <c r="Q5424">
        <v>0</v>
      </c>
      <c r="R5424" t="s">
        <v>38</v>
      </c>
      <c r="S5424">
        <v>62.65</v>
      </c>
      <c r="T5424">
        <v>4375.8</v>
      </c>
      <c r="U5424">
        <v>0</v>
      </c>
    </row>
    <row r="5425" spans="1:21" x14ac:dyDescent="0.25">
      <c r="A5425" t="s">
        <v>5457</v>
      </c>
      <c r="B5425">
        <v>1</v>
      </c>
      <c r="C5425">
        <v>0</v>
      </c>
      <c r="D5425">
        <v>0</v>
      </c>
      <c r="E5425">
        <v>0</v>
      </c>
      <c r="F5425">
        <v>13</v>
      </c>
      <c r="G5425">
        <v>1</v>
      </c>
      <c r="H5425" t="s">
        <v>23</v>
      </c>
      <c r="I5425" t="s">
        <v>35</v>
      </c>
      <c r="J5425" t="s">
        <v>23</v>
      </c>
      <c r="K5425" t="s">
        <v>23</v>
      </c>
      <c r="L5425" t="s">
        <v>23</v>
      </c>
      <c r="M5425" t="s">
        <v>23</v>
      </c>
      <c r="N5425" t="s">
        <v>23</v>
      </c>
      <c r="O5425" t="s">
        <v>22</v>
      </c>
      <c r="P5425" t="s">
        <v>26</v>
      </c>
      <c r="Q5425">
        <v>1</v>
      </c>
      <c r="R5425" t="s">
        <v>27</v>
      </c>
      <c r="S5425">
        <v>80.849999999999994</v>
      </c>
      <c r="T5425">
        <v>1008.7</v>
      </c>
      <c r="U5425">
        <v>1</v>
      </c>
    </row>
    <row r="5426" spans="1:21" x14ac:dyDescent="0.25">
      <c r="A5426" t="s">
        <v>5458</v>
      </c>
      <c r="B5426">
        <v>1</v>
      </c>
      <c r="C5426">
        <v>1</v>
      </c>
      <c r="D5426">
        <v>1</v>
      </c>
      <c r="E5426">
        <v>0</v>
      </c>
      <c r="F5426">
        <v>65</v>
      </c>
      <c r="G5426">
        <v>1</v>
      </c>
      <c r="H5426" t="s">
        <v>22</v>
      </c>
      <c r="I5426" t="s">
        <v>35</v>
      </c>
      <c r="J5426" t="s">
        <v>22</v>
      </c>
      <c r="K5426" t="s">
        <v>22</v>
      </c>
      <c r="L5426" t="s">
        <v>23</v>
      </c>
      <c r="M5426" t="s">
        <v>23</v>
      </c>
      <c r="N5426" t="s">
        <v>22</v>
      </c>
      <c r="O5426" t="s">
        <v>23</v>
      </c>
      <c r="P5426" t="s">
        <v>45</v>
      </c>
      <c r="Q5426">
        <v>1</v>
      </c>
      <c r="R5426" t="s">
        <v>38</v>
      </c>
      <c r="S5426">
        <v>92.7</v>
      </c>
      <c r="T5426">
        <v>5968.4</v>
      </c>
      <c r="U5426">
        <v>0</v>
      </c>
    </row>
    <row r="5427" spans="1:21" x14ac:dyDescent="0.25">
      <c r="A5427" t="s">
        <v>5459</v>
      </c>
      <c r="B5427">
        <v>0</v>
      </c>
      <c r="C5427">
        <v>0</v>
      </c>
      <c r="D5427">
        <v>0</v>
      </c>
      <c r="E5427">
        <v>0</v>
      </c>
      <c r="F5427">
        <v>30</v>
      </c>
      <c r="G5427">
        <v>1</v>
      </c>
      <c r="H5427" t="s">
        <v>22</v>
      </c>
      <c r="I5427" t="s">
        <v>35</v>
      </c>
      <c r="J5427" t="s">
        <v>23</v>
      </c>
      <c r="K5427" t="s">
        <v>23</v>
      </c>
      <c r="L5427" t="s">
        <v>22</v>
      </c>
      <c r="M5427" t="s">
        <v>23</v>
      </c>
      <c r="N5427" t="s">
        <v>22</v>
      </c>
      <c r="O5427" t="s">
        <v>22</v>
      </c>
      <c r="P5427" t="s">
        <v>26</v>
      </c>
      <c r="Q5427">
        <v>0</v>
      </c>
      <c r="R5427" t="s">
        <v>27</v>
      </c>
      <c r="S5427">
        <v>100.45</v>
      </c>
      <c r="T5427">
        <v>3096.9</v>
      </c>
      <c r="U5427">
        <v>0</v>
      </c>
    </row>
    <row r="5428" spans="1:21" x14ac:dyDescent="0.25">
      <c r="A5428" t="s">
        <v>5460</v>
      </c>
      <c r="B5428">
        <v>1</v>
      </c>
      <c r="C5428">
        <v>0</v>
      </c>
      <c r="D5428">
        <v>1</v>
      </c>
      <c r="E5428">
        <v>0</v>
      </c>
      <c r="F5428">
        <v>51</v>
      </c>
      <c r="G5428">
        <v>1</v>
      </c>
      <c r="H5428" t="s">
        <v>22</v>
      </c>
      <c r="I5428" t="s">
        <v>25</v>
      </c>
      <c r="J5428" t="s">
        <v>23</v>
      </c>
      <c r="K5428" t="s">
        <v>23</v>
      </c>
      <c r="L5428" t="s">
        <v>23</v>
      </c>
      <c r="M5428" t="s">
        <v>22</v>
      </c>
      <c r="N5428" t="s">
        <v>22</v>
      </c>
      <c r="O5428" t="s">
        <v>22</v>
      </c>
      <c r="P5428" t="s">
        <v>45</v>
      </c>
      <c r="Q5428">
        <v>1</v>
      </c>
      <c r="R5428" t="s">
        <v>33</v>
      </c>
      <c r="S5428">
        <v>75.2</v>
      </c>
      <c r="T5428">
        <v>3901.25</v>
      </c>
      <c r="U5428">
        <v>0</v>
      </c>
    </row>
    <row r="5429" spans="1:21" x14ac:dyDescent="0.25">
      <c r="A5429" t="s">
        <v>5461</v>
      </c>
      <c r="B5429">
        <v>0</v>
      </c>
      <c r="C5429">
        <v>0</v>
      </c>
      <c r="D5429">
        <v>0</v>
      </c>
      <c r="E5429">
        <v>0</v>
      </c>
      <c r="F5429">
        <v>31</v>
      </c>
      <c r="G5429">
        <v>1</v>
      </c>
      <c r="H5429" t="s">
        <v>22</v>
      </c>
      <c r="I5429" t="s">
        <v>35</v>
      </c>
      <c r="J5429" t="s">
        <v>22</v>
      </c>
      <c r="K5429" t="s">
        <v>23</v>
      </c>
      <c r="L5429" t="s">
        <v>22</v>
      </c>
      <c r="M5429" t="s">
        <v>23</v>
      </c>
      <c r="N5429" t="s">
        <v>23</v>
      </c>
      <c r="O5429" t="s">
        <v>23</v>
      </c>
      <c r="P5429" t="s">
        <v>26</v>
      </c>
      <c r="Q5429">
        <v>1</v>
      </c>
      <c r="R5429" t="s">
        <v>38</v>
      </c>
      <c r="S5429">
        <v>84.75</v>
      </c>
      <c r="T5429">
        <v>2613.4</v>
      </c>
      <c r="U5429">
        <v>0</v>
      </c>
    </row>
    <row r="5430" spans="1:21" x14ac:dyDescent="0.25">
      <c r="A5430" t="s">
        <v>5462</v>
      </c>
      <c r="B5430">
        <v>0</v>
      </c>
      <c r="C5430">
        <v>0</v>
      </c>
      <c r="D5430">
        <v>1</v>
      </c>
      <c r="E5430">
        <v>0</v>
      </c>
      <c r="F5430">
        <v>9</v>
      </c>
      <c r="G5430">
        <v>1</v>
      </c>
      <c r="H5430" t="s">
        <v>23</v>
      </c>
      <c r="I5430" t="s">
        <v>35</v>
      </c>
      <c r="J5430" t="s">
        <v>23</v>
      </c>
      <c r="K5430" t="s">
        <v>23</v>
      </c>
      <c r="L5430" t="s">
        <v>23</v>
      </c>
      <c r="M5430" t="s">
        <v>23</v>
      </c>
      <c r="N5430" t="s">
        <v>22</v>
      </c>
      <c r="O5430" t="s">
        <v>22</v>
      </c>
      <c r="P5430" t="s">
        <v>26</v>
      </c>
      <c r="Q5430">
        <v>0</v>
      </c>
      <c r="R5430" t="s">
        <v>27</v>
      </c>
      <c r="S5430">
        <v>89.45</v>
      </c>
      <c r="T5430">
        <v>853.1</v>
      </c>
      <c r="U5430">
        <v>1</v>
      </c>
    </row>
    <row r="5431" spans="1:21" x14ac:dyDescent="0.25">
      <c r="A5431" t="s">
        <v>5463</v>
      </c>
      <c r="B5431">
        <v>0</v>
      </c>
      <c r="C5431">
        <v>0</v>
      </c>
      <c r="D5431">
        <v>1</v>
      </c>
      <c r="E5431">
        <v>1</v>
      </c>
      <c r="F5431">
        <v>72</v>
      </c>
      <c r="G5431">
        <v>1</v>
      </c>
      <c r="H5431" t="s">
        <v>22</v>
      </c>
      <c r="I5431" t="s">
        <v>25</v>
      </c>
      <c r="J5431" t="s">
        <v>22</v>
      </c>
      <c r="K5431" t="s">
        <v>22</v>
      </c>
      <c r="L5431" t="s">
        <v>22</v>
      </c>
      <c r="M5431" t="s">
        <v>22</v>
      </c>
      <c r="N5431" t="s">
        <v>23</v>
      </c>
      <c r="O5431" t="s">
        <v>22</v>
      </c>
      <c r="P5431" t="s">
        <v>45</v>
      </c>
      <c r="Q5431">
        <v>1</v>
      </c>
      <c r="R5431" t="s">
        <v>33</v>
      </c>
      <c r="S5431">
        <v>79.5</v>
      </c>
      <c r="T5431">
        <v>5661.7</v>
      </c>
      <c r="U5431">
        <v>0</v>
      </c>
    </row>
    <row r="5432" spans="1:21" x14ac:dyDescent="0.25">
      <c r="A5432" t="s">
        <v>5464</v>
      </c>
      <c r="B5432">
        <v>1</v>
      </c>
      <c r="C5432">
        <v>0</v>
      </c>
      <c r="D5432">
        <v>0</v>
      </c>
      <c r="E5432">
        <v>0</v>
      </c>
      <c r="F5432">
        <v>10</v>
      </c>
      <c r="G5432">
        <v>1</v>
      </c>
      <c r="H5432" t="s">
        <v>22</v>
      </c>
      <c r="I5432" t="s">
        <v>25</v>
      </c>
      <c r="J5432" t="s">
        <v>23</v>
      </c>
      <c r="K5432" t="s">
        <v>23</v>
      </c>
      <c r="L5432" t="s">
        <v>23</v>
      </c>
      <c r="M5432" t="s">
        <v>23</v>
      </c>
      <c r="N5432" t="s">
        <v>22</v>
      </c>
      <c r="O5432" t="s">
        <v>22</v>
      </c>
      <c r="P5432" t="s">
        <v>26</v>
      </c>
      <c r="Q5432">
        <v>1</v>
      </c>
      <c r="R5432" t="s">
        <v>38</v>
      </c>
      <c r="S5432">
        <v>72.150000000000006</v>
      </c>
      <c r="T5432">
        <v>794.25</v>
      </c>
      <c r="U5432">
        <v>1</v>
      </c>
    </row>
    <row r="5433" spans="1:21" x14ac:dyDescent="0.25">
      <c r="A5433" t="s">
        <v>5465</v>
      </c>
      <c r="B5433">
        <v>0</v>
      </c>
      <c r="C5433">
        <v>0</v>
      </c>
      <c r="D5433">
        <v>0</v>
      </c>
      <c r="E5433">
        <v>0</v>
      </c>
      <c r="F5433">
        <v>37</v>
      </c>
      <c r="G5433">
        <v>1</v>
      </c>
      <c r="H5433" t="s">
        <v>23</v>
      </c>
      <c r="I5433" t="s">
        <v>23</v>
      </c>
      <c r="J5433" t="s">
        <v>44</v>
      </c>
      <c r="K5433" t="s">
        <v>44</v>
      </c>
      <c r="L5433" t="s">
        <v>44</v>
      </c>
      <c r="M5433" t="s">
        <v>44</v>
      </c>
      <c r="N5433" t="s">
        <v>44</v>
      </c>
      <c r="O5433" t="s">
        <v>44</v>
      </c>
      <c r="P5433" t="s">
        <v>29</v>
      </c>
      <c r="Q5433">
        <v>1</v>
      </c>
      <c r="R5433" t="s">
        <v>27</v>
      </c>
      <c r="S5433">
        <v>19.8</v>
      </c>
      <c r="T5433">
        <v>695.05</v>
      </c>
      <c r="U5433">
        <v>0</v>
      </c>
    </row>
    <row r="5434" spans="1:21" x14ac:dyDescent="0.25">
      <c r="A5434" t="s">
        <v>5466</v>
      </c>
      <c r="B5434">
        <v>0</v>
      </c>
      <c r="C5434">
        <v>0</v>
      </c>
      <c r="D5434">
        <v>0</v>
      </c>
      <c r="E5434">
        <v>0</v>
      </c>
      <c r="F5434">
        <v>2</v>
      </c>
      <c r="G5434">
        <v>1</v>
      </c>
      <c r="H5434" t="s">
        <v>23</v>
      </c>
      <c r="I5434" t="s">
        <v>25</v>
      </c>
      <c r="J5434" t="s">
        <v>23</v>
      </c>
      <c r="K5434" t="s">
        <v>23</v>
      </c>
      <c r="L5434" t="s">
        <v>22</v>
      </c>
      <c r="M5434" t="s">
        <v>22</v>
      </c>
      <c r="N5434" t="s">
        <v>22</v>
      </c>
      <c r="O5434" t="s">
        <v>22</v>
      </c>
      <c r="P5434" t="s">
        <v>26</v>
      </c>
      <c r="Q5434">
        <v>0</v>
      </c>
      <c r="R5434" t="s">
        <v>27</v>
      </c>
      <c r="S5434">
        <v>76.400000000000006</v>
      </c>
      <c r="T5434">
        <v>160.80000000000001</v>
      </c>
      <c r="U5434">
        <v>1</v>
      </c>
    </row>
    <row r="5435" spans="1:21" x14ac:dyDescent="0.25">
      <c r="A5435" t="s">
        <v>5467</v>
      </c>
      <c r="B5435">
        <v>1</v>
      </c>
      <c r="C5435">
        <v>0</v>
      </c>
      <c r="D5435">
        <v>0</v>
      </c>
      <c r="E5435">
        <v>0</v>
      </c>
      <c r="F5435">
        <v>55</v>
      </c>
      <c r="G5435">
        <v>1</v>
      </c>
      <c r="H5435" t="s">
        <v>23</v>
      </c>
      <c r="I5435" t="s">
        <v>35</v>
      </c>
      <c r="J5435" t="s">
        <v>22</v>
      </c>
      <c r="K5435" t="s">
        <v>22</v>
      </c>
      <c r="L5435" t="s">
        <v>23</v>
      </c>
      <c r="M5435" t="s">
        <v>23</v>
      </c>
      <c r="N5435" t="s">
        <v>22</v>
      </c>
      <c r="O5435" t="s">
        <v>22</v>
      </c>
      <c r="P5435" t="s">
        <v>29</v>
      </c>
      <c r="Q5435">
        <v>1</v>
      </c>
      <c r="R5435" t="s">
        <v>30</v>
      </c>
      <c r="S5435">
        <v>100.9</v>
      </c>
      <c r="T5435">
        <v>5552.05</v>
      </c>
      <c r="U5435">
        <v>0</v>
      </c>
    </row>
    <row r="5436" spans="1:21" x14ac:dyDescent="0.25">
      <c r="A5436" t="s">
        <v>5468</v>
      </c>
      <c r="B5436">
        <v>1</v>
      </c>
      <c r="C5436">
        <v>0</v>
      </c>
      <c r="D5436">
        <v>0</v>
      </c>
      <c r="E5436">
        <v>1</v>
      </c>
      <c r="F5436">
        <v>33</v>
      </c>
      <c r="G5436">
        <v>1</v>
      </c>
      <c r="H5436" t="s">
        <v>22</v>
      </c>
      <c r="I5436" t="s">
        <v>35</v>
      </c>
      <c r="J5436" t="s">
        <v>22</v>
      </c>
      <c r="K5436" t="s">
        <v>23</v>
      </c>
      <c r="L5436" t="s">
        <v>22</v>
      </c>
      <c r="M5436" t="s">
        <v>23</v>
      </c>
      <c r="N5436" t="s">
        <v>23</v>
      </c>
      <c r="O5436" t="s">
        <v>22</v>
      </c>
      <c r="P5436" t="s">
        <v>26</v>
      </c>
      <c r="Q5436">
        <v>1</v>
      </c>
      <c r="R5436" t="s">
        <v>33</v>
      </c>
      <c r="S5436">
        <v>95.3</v>
      </c>
      <c r="T5436">
        <v>3275.15</v>
      </c>
      <c r="U5436">
        <v>0</v>
      </c>
    </row>
    <row r="5437" spans="1:21" x14ac:dyDescent="0.25">
      <c r="A5437" t="s">
        <v>5469</v>
      </c>
      <c r="B5437">
        <v>0</v>
      </c>
      <c r="C5437">
        <v>0</v>
      </c>
      <c r="D5437">
        <v>1</v>
      </c>
      <c r="E5437">
        <v>1</v>
      </c>
      <c r="F5437">
        <v>46</v>
      </c>
      <c r="G5437">
        <v>1</v>
      </c>
      <c r="H5437" t="s">
        <v>23</v>
      </c>
      <c r="I5437" t="s">
        <v>35</v>
      </c>
      <c r="J5437" t="s">
        <v>23</v>
      </c>
      <c r="K5437" t="s">
        <v>23</v>
      </c>
      <c r="L5437" t="s">
        <v>22</v>
      </c>
      <c r="M5437" t="s">
        <v>22</v>
      </c>
      <c r="N5437" t="s">
        <v>23</v>
      </c>
      <c r="O5437" t="s">
        <v>22</v>
      </c>
      <c r="P5437" t="s">
        <v>29</v>
      </c>
      <c r="Q5437">
        <v>0</v>
      </c>
      <c r="R5437" t="s">
        <v>33</v>
      </c>
      <c r="S5437">
        <v>90.95</v>
      </c>
      <c r="T5437">
        <v>4236.6000000000004</v>
      </c>
      <c r="U5437">
        <v>0</v>
      </c>
    </row>
    <row r="5438" spans="1:21" x14ac:dyDescent="0.25">
      <c r="A5438" t="s">
        <v>5470</v>
      </c>
      <c r="B5438">
        <v>0</v>
      </c>
      <c r="C5438">
        <v>0</v>
      </c>
      <c r="D5438">
        <v>0</v>
      </c>
      <c r="E5438">
        <v>1</v>
      </c>
      <c r="F5438">
        <v>1</v>
      </c>
      <c r="G5438">
        <v>1</v>
      </c>
      <c r="H5438" t="s">
        <v>23</v>
      </c>
      <c r="I5438" t="s">
        <v>25</v>
      </c>
      <c r="J5438" t="s">
        <v>22</v>
      </c>
      <c r="K5438" t="s">
        <v>23</v>
      </c>
      <c r="L5438" t="s">
        <v>23</v>
      </c>
      <c r="M5438" t="s">
        <v>22</v>
      </c>
      <c r="N5438" t="s">
        <v>23</v>
      </c>
      <c r="O5438" t="s">
        <v>23</v>
      </c>
      <c r="P5438" t="s">
        <v>26</v>
      </c>
      <c r="Q5438">
        <v>0</v>
      </c>
      <c r="R5438" t="s">
        <v>27</v>
      </c>
      <c r="S5438">
        <v>54.5</v>
      </c>
      <c r="T5438">
        <v>54.5</v>
      </c>
      <c r="U5438">
        <v>0</v>
      </c>
    </row>
    <row r="5439" spans="1:21" x14ac:dyDescent="0.25">
      <c r="A5439" t="s">
        <v>5471</v>
      </c>
      <c r="B5439">
        <v>0</v>
      </c>
      <c r="C5439">
        <v>1</v>
      </c>
      <c r="D5439">
        <v>0</v>
      </c>
      <c r="E5439">
        <v>0</v>
      </c>
      <c r="F5439">
        <v>20</v>
      </c>
      <c r="G5439">
        <v>1</v>
      </c>
      <c r="H5439" t="s">
        <v>22</v>
      </c>
      <c r="I5439" t="s">
        <v>25</v>
      </c>
      <c r="J5439" t="s">
        <v>23</v>
      </c>
      <c r="K5439" t="s">
        <v>23</v>
      </c>
      <c r="L5439" t="s">
        <v>23</v>
      </c>
      <c r="M5439" t="s">
        <v>23</v>
      </c>
      <c r="N5439" t="s">
        <v>23</v>
      </c>
      <c r="O5439" t="s">
        <v>22</v>
      </c>
      <c r="P5439" t="s">
        <v>26</v>
      </c>
      <c r="Q5439">
        <v>1</v>
      </c>
      <c r="R5439" t="s">
        <v>30</v>
      </c>
      <c r="S5439">
        <v>61.6</v>
      </c>
      <c r="T5439">
        <v>1174.3499999999999</v>
      </c>
      <c r="U5439">
        <v>1</v>
      </c>
    </row>
    <row r="5440" spans="1:21" x14ac:dyDescent="0.25">
      <c r="A5440" t="s">
        <v>5472</v>
      </c>
      <c r="B5440">
        <v>1</v>
      </c>
      <c r="C5440">
        <v>0</v>
      </c>
      <c r="D5440">
        <v>1</v>
      </c>
      <c r="E5440">
        <v>0</v>
      </c>
      <c r="F5440">
        <v>9</v>
      </c>
      <c r="G5440">
        <v>1</v>
      </c>
      <c r="H5440" t="s">
        <v>23</v>
      </c>
      <c r="I5440" t="s">
        <v>35</v>
      </c>
      <c r="J5440" t="s">
        <v>23</v>
      </c>
      <c r="K5440" t="s">
        <v>22</v>
      </c>
      <c r="L5440" t="s">
        <v>22</v>
      </c>
      <c r="M5440" t="s">
        <v>23</v>
      </c>
      <c r="N5440" t="s">
        <v>23</v>
      </c>
      <c r="O5440" t="s">
        <v>23</v>
      </c>
      <c r="P5440" t="s">
        <v>26</v>
      </c>
      <c r="Q5440">
        <v>1</v>
      </c>
      <c r="R5440" t="s">
        <v>27</v>
      </c>
      <c r="S5440">
        <v>79.900000000000006</v>
      </c>
      <c r="T5440">
        <v>741.7</v>
      </c>
      <c r="U5440">
        <v>1</v>
      </c>
    </row>
    <row r="5441" spans="1:21" x14ac:dyDescent="0.25">
      <c r="A5441" t="s">
        <v>5473</v>
      </c>
      <c r="B5441">
        <v>1</v>
      </c>
      <c r="C5441">
        <v>1</v>
      </c>
      <c r="D5441">
        <v>0</v>
      </c>
      <c r="E5441">
        <v>0</v>
      </c>
      <c r="F5441">
        <v>32</v>
      </c>
      <c r="G5441">
        <v>1</v>
      </c>
      <c r="H5441" t="s">
        <v>22</v>
      </c>
      <c r="I5441" t="s">
        <v>35</v>
      </c>
      <c r="J5441" t="s">
        <v>23</v>
      </c>
      <c r="K5441" t="s">
        <v>23</v>
      </c>
      <c r="L5441" t="s">
        <v>23</v>
      </c>
      <c r="M5441" t="s">
        <v>23</v>
      </c>
      <c r="N5441" t="s">
        <v>22</v>
      </c>
      <c r="O5441" t="s">
        <v>22</v>
      </c>
      <c r="P5441" t="s">
        <v>26</v>
      </c>
      <c r="Q5441">
        <v>1</v>
      </c>
      <c r="R5441" t="s">
        <v>38</v>
      </c>
      <c r="S5441">
        <v>96.15</v>
      </c>
      <c r="T5441">
        <v>3019.25</v>
      </c>
      <c r="U5441">
        <v>1</v>
      </c>
    </row>
    <row r="5442" spans="1:21" x14ac:dyDescent="0.25">
      <c r="A5442" t="s">
        <v>5474</v>
      </c>
      <c r="B5442">
        <v>0</v>
      </c>
      <c r="C5442">
        <v>0</v>
      </c>
      <c r="D5442">
        <v>1</v>
      </c>
      <c r="E5442">
        <v>1</v>
      </c>
      <c r="F5442">
        <v>19</v>
      </c>
      <c r="G5442">
        <v>1</v>
      </c>
      <c r="H5442" t="s">
        <v>23</v>
      </c>
      <c r="I5442" t="s">
        <v>25</v>
      </c>
      <c r="J5442" t="s">
        <v>23</v>
      </c>
      <c r="K5442" t="s">
        <v>23</v>
      </c>
      <c r="L5442" t="s">
        <v>22</v>
      </c>
      <c r="M5442" t="s">
        <v>23</v>
      </c>
      <c r="N5442" t="s">
        <v>23</v>
      </c>
      <c r="O5442" t="s">
        <v>23</v>
      </c>
      <c r="P5442" t="s">
        <v>26</v>
      </c>
      <c r="Q5442">
        <v>1</v>
      </c>
      <c r="R5442" t="s">
        <v>33</v>
      </c>
      <c r="S5442">
        <v>49.6</v>
      </c>
      <c r="T5442">
        <v>962.9</v>
      </c>
      <c r="U5442">
        <v>0</v>
      </c>
    </row>
    <row r="5443" spans="1:21" x14ac:dyDescent="0.25">
      <c r="A5443" t="s">
        <v>5475</v>
      </c>
      <c r="B5443">
        <v>0</v>
      </c>
      <c r="C5443">
        <v>0</v>
      </c>
      <c r="D5443">
        <v>1</v>
      </c>
      <c r="E5443">
        <v>0</v>
      </c>
      <c r="F5443">
        <v>70</v>
      </c>
      <c r="G5443">
        <v>1</v>
      </c>
      <c r="H5443" t="s">
        <v>22</v>
      </c>
      <c r="I5443" t="s">
        <v>25</v>
      </c>
      <c r="J5443" t="s">
        <v>22</v>
      </c>
      <c r="K5443" t="s">
        <v>23</v>
      </c>
      <c r="L5443" t="s">
        <v>22</v>
      </c>
      <c r="M5443" t="s">
        <v>22</v>
      </c>
      <c r="N5443" t="s">
        <v>23</v>
      </c>
      <c r="O5443" t="s">
        <v>23</v>
      </c>
      <c r="P5443" t="s">
        <v>45</v>
      </c>
      <c r="Q5443">
        <v>0</v>
      </c>
      <c r="R5443" t="s">
        <v>38</v>
      </c>
      <c r="S5443">
        <v>65.3</v>
      </c>
      <c r="T5443">
        <v>4759.75</v>
      </c>
      <c r="U5443">
        <v>1</v>
      </c>
    </row>
    <row r="5444" spans="1:21" x14ac:dyDescent="0.25">
      <c r="A5444" t="s">
        <v>5476</v>
      </c>
      <c r="B5444">
        <v>0</v>
      </c>
      <c r="C5444">
        <v>0</v>
      </c>
      <c r="D5444">
        <v>0</v>
      </c>
      <c r="E5444">
        <v>1</v>
      </c>
      <c r="F5444">
        <v>61</v>
      </c>
      <c r="G5444">
        <v>1</v>
      </c>
      <c r="H5444" t="s">
        <v>22</v>
      </c>
      <c r="I5444" t="s">
        <v>23</v>
      </c>
      <c r="J5444" t="s">
        <v>44</v>
      </c>
      <c r="K5444" t="s">
        <v>44</v>
      </c>
      <c r="L5444" t="s">
        <v>44</v>
      </c>
      <c r="M5444" t="s">
        <v>44</v>
      </c>
      <c r="N5444" t="s">
        <v>44</v>
      </c>
      <c r="O5444" t="s">
        <v>44</v>
      </c>
      <c r="P5444" t="s">
        <v>45</v>
      </c>
      <c r="Q5444">
        <v>1</v>
      </c>
      <c r="R5444" t="s">
        <v>38</v>
      </c>
      <c r="S5444">
        <v>25</v>
      </c>
      <c r="T5444">
        <v>1498.35</v>
      </c>
      <c r="U5444">
        <v>0</v>
      </c>
    </row>
    <row r="5445" spans="1:21" x14ac:dyDescent="0.25">
      <c r="A5445" t="s">
        <v>5477</v>
      </c>
      <c r="B5445">
        <v>1</v>
      </c>
      <c r="C5445">
        <v>0</v>
      </c>
      <c r="D5445">
        <v>0</v>
      </c>
      <c r="E5445">
        <v>0</v>
      </c>
      <c r="F5445">
        <v>26</v>
      </c>
      <c r="G5445">
        <v>1</v>
      </c>
      <c r="H5445" t="s">
        <v>23</v>
      </c>
      <c r="I5445" t="s">
        <v>25</v>
      </c>
      <c r="J5445" t="s">
        <v>23</v>
      </c>
      <c r="K5445" t="s">
        <v>23</v>
      </c>
      <c r="L5445" t="s">
        <v>23</v>
      </c>
      <c r="M5445" t="s">
        <v>23</v>
      </c>
      <c r="N5445" t="s">
        <v>23</v>
      </c>
      <c r="O5445" t="s">
        <v>23</v>
      </c>
      <c r="P5445" t="s">
        <v>26</v>
      </c>
      <c r="Q5445">
        <v>0</v>
      </c>
      <c r="R5445" t="s">
        <v>27</v>
      </c>
      <c r="S5445">
        <v>45.45</v>
      </c>
      <c r="T5445">
        <v>1233.1500000000001</v>
      </c>
      <c r="U5445">
        <v>0</v>
      </c>
    </row>
    <row r="5446" spans="1:21" x14ac:dyDescent="0.25">
      <c r="A5446" t="s">
        <v>5478</v>
      </c>
      <c r="B5446">
        <v>1</v>
      </c>
      <c r="C5446">
        <v>0</v>
      </c>
      <c r="D5446">
        <v>1</v>
      </c>
      <c r="E5446">
        <v>0</v>
      </c>
      <c r="F5446">
        <v>45</v>
      </c>
      <c r="G5446">
        <v>1</v>
      </c>
      <c r="H5446" t="s">
        <v>22</v>
      </c>
      <c r="I5446" t="s">
        <v>35</v>
      </c>
      <c r="J5446" t="s">
        <v>23</v>
      </c>
      <c r="K5446" t="s">
        <v>22</v>
      </c>
      <c r="L5446" t="s">
        <v>22</v>
      </c>
      <c r="M5446" t="s">
        <v>23</v>
      </c>
      <c r="N5446" t="s">
        <v>22</v>
      </c>
      <c r="O5446" t="s">
        <v>22</v>
      </c>
      <c r="P5446" t="s">
        <v>26</v>
      </c>
      <c r="Q5446">
        <v>1</v>
      </c>
      <c r="R5446" t="s">
        <v>33</v>
      </c>
      <c r="S5446">
        <v>107.75</v>
      </c>
      <c r="T5446">
        <v>4882.8</v>
      </c>
      <c r="U5446">
        <v>0</v>
      </c>
    </row>
    <row r="5447" spans="1:21" x14ac:dyDescent="0.25">
      <c r="A5447" t="s">
        <v>5479</v>
      </c>
      <c r="B5447">
        <v>1</v>
      </c>
      <c r="C5447">
        <v>0</v>
      </c>
      <c r="D5447">
        <v>1</v>
      </c>
      <c r="E5447">
        <v>1</v>
      </c>
      <c r="F5447">
        <v>62</v>
      </c>
      <c r="G5447">
        <v>1</v>
      </c>
      <c r="H5447" t="s">
        <v>22</v>
      </c>
      <c r="I5447" t="s">
        <v>35</v>
      </c>
      <c r="J5447" t="s">
        <v>23</v>
      </c>
      <c r="K5447" t="s">
        <v>23</v>
      </c>
      <c r="L5447" t="s">
        <v>22</v>
      </c>
      <c r="M5447" t="s">
        <v>23</v>
      </c>
      <c r="N5447" t="s">
        <v>22</v>
      </c>
      <c r="O5447" t="s">
        <v>23</v>
      </c>
      <c r="P5447" t="s">
        <v>45</v>
      </c>
      <c r="Q5447">
        <v>1</v>
      </c>
      <c r="R5447" t="s">
        <v>38</v>
      </c>
      <c r="S5447">
        <v>89.1</v>
      </c>
      <c r="T5447">
        <v>5411.65</v>
      </c>
      <c r="U5447">
        <v>0</v>
      </c>
    </row>
    <row r="5448" spans="1:21" x14ac:dyDescent="0.25">
      <c r="A5448" t="s">
        <v>5480</v>
      </c>
      <c r="B5448">
        <v>1</v>
      </c>
      <c r="C5448">
        <v>0</v>
      </c>
      <c r="D5448">
        <v>0</v>
      </c>
      <c r="E5448">
        <v>0</v>
      </c>
      <c r="F5448">
        <v>1</v>
      </c>
      <c r="G5448">
        <v>1</v>
      </c>
      <c r="H5448" t="s">
        <v>23</v>
      </c>
      <c r="I5448" t="s">
        <v>23</v>
      </c>
      <c r="J5448" t="s">
        <v>44</v>
      </c>
      <c r="K5448" t="s">
        <v>44</v>
      </c>
      <c r="L5448" t="s">
        <v>44</v>
      </c>
      <c r="M5448" t="s">
        <v>44</v>
      </c>
      <c r="N5448" t="s">
        <v>44</v>
      </c>
      <c r="O5448" t="s">
        <v>44</v>
      </c>
      <c r="P5448" t="s">
        <v>26</v>
      </c>
      <c r="Q5448">
        <v>0</v>
      </c>
      <c r="R5448" t="s">
        <v>30</v>
      </c>
      <c r="S5448">
        <v>19.649999999999999</v>
      </c>
      <c r="T5448">
        <v>19.649999999999999</v>
      </c>
      <c r="U5448">
        <v>1</v>
      </c>
    </row>
    <row r="5449" spans="1:21" x14ac:dyDescent="0.25">
      <c r="A5449" t="s">
        <v>5481</v>
      </c>
      <c r="B5449">
        <v>0</v>
      </c>
      <c r="C5449">
        <v>0</v>
      </c>
      <c r="D5449">
        <v>0</v>
      </c>
      <c r="E5449">
        <v>0</v>
      </c>
      <c r="F5449">
        <v>3</v>
      </c>
      <c r="G5449">
        <v>1</v>
      </c>
      <c r="H5449" t="s">
        <v>23</v>
      </c>
      <c r="I5449" t="s">
        <v>25</v>
      </c>
      <c r="J5449" t="s">
        <v>23</v>
      </c>
      <c r="K5449" t="s">
        <v>23</v>
      </c>
      <c r="L5449" t="s">
        <v>23</v>
      </c>
      <c r="M5449" t="s">
        <v>23</v>
      </c>
      <c r="N5449" t="s">
        <v>23</v>
      </c>
      <c r="O5449" t="s">
        <v>23</v>
      </c>
      <c r="P5449" t="s">
        <v>26</v>
      </c>
      <c r="Q5449">
        <v>0</v>
      </c>
      <c r="R5449" t="s">
        <v>30</v>
      </c>
      <c r="S5449">
        <v>44.75</v>
      </c>
      <c r="T5449">
        <v>148.05000000000001</v>
      </c>
      <c r="U5449">
        <v>0</v>
      </c>
    </row>
    <row r="5450" spans="1:21" x14ac:dyDescent="0.25">
      <c r="A5450" t="s">
        <v>5482</v>
      </c>
      <c r="B5450">
        <v>0</v>
      </c>
      <c r="C5450">
        <v>0</v>
      </c>
      <c r="D5450">
        <v>1</v>
      </c>
      <c r="E5450">
        <v>1</v>
      </c>
      <c r="F5450">
        <v>41</v>
      </c>
      <c r="G5450">
        <v>1</v>
      </c>
      <c r="H5450" t="s">
        <v>22</v>
      </c>
      <c r="I5450" t="s">
        <v>35</v>
      </c>
      <c r="J5450" t="s">
        <v>22</v>
      </c>
      <c r="K5450" t="s">
        <v>22</v>
      </c>
      <c r="L5450" t="s">
        <v>22</v>
      </c>
      <c r="M5450" t="s">
        <v>23</v>
      </c>
      <c r="N5450" t="s">
        <v>23</v>
      </c>
      <c r="O5450" t="s">
        <v>22</v>
      </c>
      <c r="P5450" t="s">
        <v>29</v>
      </c>
      <c r="Q5450">
        <v>1</v>
      </c>
      <c r="R5450" t="s">
        <v>33</v>
      </c>
      <c r="S5450">
        <v>101.6</v>
      </c>
      <c r="T5450">
        <v>3930.55</v>
      </c>
      <c r="U5450">
        <v>0</v>
      </c>
    </row>
    <row r="5451" spans="1:21" x14ac:dyDescent="0.25">
      <c r="A5451" t="s">
        <v>5483</v>
      </c>
      <c r="B5451">
        <v>1</v>
      </c>
      <c r="C5451">
        <v>0</v>
      </c>
      <c r="D5451">
        <v>1</v>
      </c>
      <c r="E5451">
        <v>1</v>
      </c>
      <c r="F5451">
        <v>67</v>
      </c>
      <c r="G5451">
        <v>1</v>
      </c>
      <c r="H5451" t="s">
        <v>23</v>
      </c>
      <c r="I5451" t="s">
        <v>35</v>
      </c>
      <c r="J5451" t="s">
        <v>23</v>
      </c>
      <c r="K5451" t="s">
        <v>22</v>
      </c>
      <c r="L5451" t="s">
        <v>22</v>
      </c>
      <c r="M5451" t="s">
        <v>22</v>
      </c>
      <c r="N5451" t="s">
        <v>22</v>
      </c>
      <c r="O5451" t="s">
        <v>22</v>
      </c>
      <c r="P5451" t="s">
        <v>45</v>
      </c>
      <c r="Q5451">
        <v>0</v>
      </c>
      <c r="R5451" t="s">
        <v>33</v>
      </c>
      <c r="S5451">
        <v>103.15</v>
      </c>
      <c r="T5451">
        <v>6895.5</v>
      </c>
      <c r="U5451">
        <v>0</v>
      </c>
    </row>
    <row r="5452" spans="1:21" x14ac:dyDescent="0.25">
      <c r="A5452" t="s">
        <v>5484</v>
      </c>
      <c r="B5452">
        <v>1</v>
      </c>
      <c r="C5452">
        <v>0</v>
      </c>
      <c r="D5452">
        <v>0</v>
      </c>
      <c r="E5452">
        <v>0</v>
      </c>
      <c r="F5452">
        <v>1</v>
      </c>
      <c r="G5452">
        <v>1</v>
      </c>
      <c r="H5452" t="s">
        <v>22</v>
      </c>
      <c r="I5452" t="s">
        <v>35</v>
      </c>
      <c r="J5452" t="s">
        <v>23</v>
      </c>
      <c r="K5452" t="s">
        <v>23</v>
      </c>
      <c r="L5452" t="s">
        <v>23</v>
      </c>
      <c r="M5452" t="s">
        <v>23</v>
      </c>
      <c r="N5452" t="s">
        <v>22</v>
      </c>
      <c r="O5452" t="s">
        <v>23</v>
      </c>
      <c r="P5452" t="s">
        <v>26</v>
      </c>
      <c r="Q5452">
        <v>1</v>
      </c>
      <c r="R5452" t="s">
        <v>30</v>
      </c>
      <c r="S5452">
        <v>84.65</v>
      </c>
      <c r="T5452">
        <v>84.65</v>
      </c>
      <c r="U5452">
        <v>1</v>
      </c>
    </row>
    <row r="5453" spans="1:21" x14ac:dyDescent="0.25">
      <c r="A5453" t="s">
        <v>5485</v>
      </c>
      <c r="B5453">
        <v>0</v>
      </c>
      <c r="C5453">
        <v>0</v>
      </c>
      <c r="D5453">
        <v>1</v>
      </c>
      <c r="E5453">
        <v>0</v>
      </c>
      <c r="F5453">
        <v>71</v>
      </c>
      <c r="G5453">
        <v>1</v>
      </c>
      <c r="H5453" t="s">
        <v>22</v>
      </c>
      <c r="I5453" t="s">
        <v>35</v>
      </c>
      <c r="J5453" t="s">
        <v>22</v>
      </c>
      <c r="K5453" t="s">
        <v>22</v>
      </c>
      <c r="L5453" t="s">
        <v>23</v>
      </c>
      <c r="M5453" t="s">
        <v>23</v>
      </c>
      <c r="N5453" t="s">
        <v>22</v>
      </c>
      <c r="O5453" t="s">
        <v>23</v>
      </c>
      <c r="P5453" t="s">
        <v>29</v>
      </c>
      <c r="Q5453">
        <v>0</v>
      </c>
      <c r="R5453" t="s">
        <v>30</v>
      </c>
      <c r="S5453">
        <v>95.65</v>
      </c>
      <c r="T5453">
        <v>6856.95</v>
      </c>
      <c r="U5453">
        <v>0</v>
      </c>
    </row>
    <row r="5454" spans="1:21" x14ac:dyDescent="0.25">
      <c r="A5454" t="s">
        <v>5486</v>
      </c>
      <c r="B5454">
        <v>0</v>
      </c>
      <c r="C5454">
        <v>0</v>
      </c>
      <c r="D5454">
        <v>1</v>
      </c>
      <c r="E5454">
        <v>1</v>
      </c>
      <c r="F5454">
        <v>37</v>
      </c>
      <c r="G5454">
        <v>1</v>
      </c>
      <c r="H5454" t="s">
        <v>23</v>
      </c>
      <c r="I5454" t="s">
        <v>25</v>
      </c>
      <c r="J5454" t="s">
        <v>22</v>
      </c>
      <c r="K5454" t="s">
        <v>22</v>
      </c>
      <c r="L5454" t="s">
        <v>23</v>
      </c>
      <c r="M5454" t="s">
        <v>23</v>
      </c>
      <c r="N5454" t="s">
        <v>22</v>
      </c>
      <c r="O5454" t="s">
        <v>22</v>
      </c>
      <c r="P5454" t="s">
        <v>29</v>
      </c>
      <c r="Q5454">
        <v>0</v>
      </c>
      <c r="R5454" t="s">
        <v>33</v>
      </c>
      <c r="S5454">
        <v>75.099999999999994</v>
      </c>
      <c r="T5454">
        <v>2658.8</v>
      </c>
      <c r="U5454">
        <v>0</v>
      </c>
    </row>
    <row r="5455" spans="1:21" x14ac:dyDescent="0.25">
      <c r="A5455" t="s">
        <v>5487</v>
      </c>
      <c r="B5455">
        <v>1</v>
      </c>
      <c r="C5455">
        <v>0</v>
      </c>
      <c r="D5455">
        <v>1</v>
      </c>
      <c r="E5455">
        <v>0</v>
      </c>
      <c r="F5455">
        <v>60</v>
      </c>
      <c r="G5455">
        <v>1</v>
      </c>
      <c r="H5455" t="s">
        <v>23</v>
      </c>
      <c r="I5455" t="s">
        <v>25</v>
      </c>
      <c r="J5455" t="s">
        <v>22</v>
      </c>
      <c r="K5455" t="s">
        <v>22</v>
      </c>
      <c r="L5455" t="s">
        <v>23</v>
      </c>
      <c r="M5455" t="s">
        <v>22</v>
      </c>
      <c r="N5455" t="s">
        <v>23</v>
      </c>
      <c r="O5455" t="s">
        <v>23</v>
      </c>
      <c r="P5455" t="s">
        <v>45</v>
      </c>
      <c r="Q5455">
        <v>1</v>
      </c>
      <c r="R5455" t="s">
        <v>30</v>
      </c>
      <c r="S5455">
        <v>61.35</v>
      </c>
      <c r="T5455">
        <v>3766.2</v>
      </c>
      <c r="U5455">
        <v>0</v>
      </c>
    </row>
    <row r="5456" spans="1:21" x14ac:dyDescent="0.25">
      <c r="A5456" t="s">
        <v>5488</v>
      </c>
      <c r="B5456">
        <v>0</v>
      </c>
      <c r="C5456">
        <v>1</v>
      </c>
      <c r="D5456">
        <v>1</v>
      </c>
      <c r="E5456">
        <v>0</v>
      </c>
      <c r="F5456">
        <v>1</v>
      </c>
      <c r="G5456">
        <v>1</v>
      </c>
      <c r="H5456" t="s">
        <v>23</v>
      </c>
      <c r="I5456" t="s">
        <v>35</v>
      </c>
      <c r="J5456" t="s">
        <v>23</v>
      </c>
      <c r="K5456" t="s">
        <v>23</v>
      </c>
      <c r="L5456" t="s">
        <v>23</v>
      </c>
      <c r="M5456" t="s">
        <v>23</v>
      </c>
      <c r="N5456" t="s">
        <v>23</v>
      </c>
      <c r="O5456" t="s">
        <v>23</v>
      </c>
      <c r="P5456" t="s">
        <v>26</v>
      </c>
      <c r="Q5456">
        <v>1</v>
      </c>
      <c r="R5456" t="s">
        <v>27</v>
      </c>
      <c r="S5456">
        <v>69.55</v>
      </c>
      <c r="T5456">
        <v>69.55</v>
      </c>
      <c r="U5456">
        <v>1</v>
      </c>
    </row>
    <row r="5457" spans="1:21" x14ac:dyDescent="0.25">
      <c r="A5457" t="s">
        <v>5489</v>
      </c>
      <c r="B5457">
        <v>0</v>
      </c>
      <c r="C5457">
        <v>0</v>
      </c>
      <c r="D5457">
        <v>0</v>
      </c>
      <c r="E5457">
        <v>0</v>
      </c>
      <c r="F5457">
        <v>6</v>
      </c>
      <c r="G5457">
        <v>1</v>
      </c>
      <c r="H5457" t="s">
        <v>23</v>
      </c>
      <c r="I5457" t="s">
        <v>23</v>
      </c>
      <c r="J5457" t="s">
        <v>44</v>
      </c>
      <c r="K5457" t="s">
        <v>44</v>
      </c>
      <c r="L5457" t="s">
        <v>44</v>
      </c>
      <c r="M5457" t="s">
        <v>44</v>
      </c>
      <c r="N5457" t="s">
        <v>44</v>
      </c>
      <c r="O5457" t="s">
        <v>44</v>
      </c>
      <c r="P5457" t="s">
        <v>26</v>
      </c>
      <c r="Q5457">
        <v>0</v>
      </c>
      <c r="R5457" t="s">
        <v>38</v>
      </c>
      <c r="S5457">
        <v>19.7</v>
      </c>
      <c r="T5457">
        <v>129.55000000000001</v>
      </c>
      <c r="U5457">
        <v>0</v>
      </c>
    </row>
    <row r="5458" spans="1:21" x14ac:dyDescent="0.25">
      <c r="A5458" t="s">
        <v>5490</v>
      </c>
      <c r="B5458">
        <v>0</v>
      </c>
      <c r="C5458">
        <v>0</v>
      </c>
      <c r="D5458">
        <v>0</v>
      </c>
      <c r="E5458">
        <v>0</v>
      </c>
      <c r="F5458">
        <v>13</v>
      </c>
      <c r="G5458">
        <v>0</v>
      </c>
      <c r="H5458" t="s">
        <v>24</v>
      </c>
      <c r="I5458" t="s">
        <v>25</v>
      </c>
      <c r="J5458" t="s">
        <v>23</v>
      </c>
      <c r="K5458" t="s">
        <v>22</v>
      </c>
      <c r="L5458" t="s">
        <v>23</v>
      </c>
      <c r="M5458" t="s">
        <v>23</v>
      </c>
      <c r="N5458" t="s">
        <v>23</v>
      </c>
      <c r="O5458" t="s">
        <v>23</v>
      </c>
      <c r="P5458" t="s">
        <v>26</v>
      </c>
      <c r="Q5458">
        <v>1</v>
      </c>
      <c r="R5458" t="s">
        <v>27</v>
      </c>
      <c r="S5458">
        <v>31.05</v>
      </c>
      <c r="T5458">
        <v>347.25</v>
      </c>
      <c r="U5458">
        <v>1</v>
      </c>
    </row>
    <row r="5459" spans="1:21" x14ac:dyDescent="0.25">
      <c r="A5459" t="s">
        <v>5491</v>
      </c>
      <c r="B5459">
        <v>0</v>
      </c>
      <c r="C5459">
        <v>0</v>
      </c>
      <c r="D5459">
        <v>1</v>
      </c>
      <c r="E5459">
        <v>1</v>
      </c>
      <c r="F5459">
        <v>11</v>
      </c>
      <c r="G5459">
        <v>1</v>
      </c>
      <c r="H5459" t="s">
        <v>23</v>
      </c>
      <c r="I5459" t="s">
        <v>25</v>
      </c>
      <c r="J5459" t="s">
        <v>22</v>
      </c>
      <c r="K5459" t="s">
        <v>23</v>
      </c>
      <c r="L5459" t="s">
        <v>23</v>
      </c>
      <c r="M5459" t="s">
        <v>23</v>
      </c>
      <c r="N5459" t="s">
        <v>23</v>
      </c>
      <c r="O5459" t="s">
        <v>23</v>
      </c>
      <c r="P5459" t="s">
        <v>26</v>
      </c>
      <c r="Q5459">
        <v>0</v>
      </c>
      <c r="R5459" t="s">
        <v>33</v>
      </c>
      <c r="S5459">
        <v>51</v>
      </c>
      <c r="T5459">
        <v>581.70000000000005</v>
      </c>
      <c r="U5459">
        <v>0</v>
      </c>
    </row>
    <row r="5460" spans="1:21" x14ac:dyDescent="0.25">
      <c r="A5460" t="s">
        <v>5492</v>
      </c>
      <c r="B5460">
        <v>1</v>
      </c>
      <c r="C5460">
        <v>0</v>
      </c>
      <c r="D5460">
        <v>0</v>
      </c>
      <c r="E5460">
        <v>0</v>
      </c>
      <c r="F5460">
        <v>7</v>
      </c>
      <c r="G5460">
        <v>1</v>
      </c>
      <c r="H5460" t="s">
        <v>23</v>
      </c>
      <c r="I5460" t="s">
        <v>25</v>
      </c>
      <c r="J5460" t="s">
        <v>22</v>
      </c>
      <c r="K5460" t="s">
        <v>23</v>
      </c>
      <c r="L5460" t="s">
        <v>23</v>
      </c>
      <c r="M5460" t="s">
        <v>23</v>
      </c>
      <c r="N5460" t="s">
        <v>23</v>
      </c>
      <c r="O5460" t="s">
        <v>23</v>
      </c>
      <c r="P5460" t="s">
        <v>26</v>
      </c>
      <c r="Q5460">
        <v>1</v>
      </c>
      <c r="R5460" t="s">
        <v>30</v>
      </c>
      <c r="S5460">
        <v>51</v>
      </c>
      <c r="T5460">
        <v>354.05</v>
      </c>
      <c r="U5460">
        <v>1</v>
      </c>
    </row>
    <row r="5461" spans="1:21" x14ac:dyDescent="0.25">
      <c r="A5461" t="s">
        <v>5493</v>
      </c>
      <c r="B5461">
        <v>0</v>
      </c>
      <c r="C5461">
        <v>0</v>
      </c>
      <c r="D5461">
        <v>1</v>
      </c>
      <c r="E5461">
        <v>1</v>
      </c>
      <c r="F5461">
        <v>10</v>
      </c>
      <c r="G5461">
        <v>1</v>
      </c>
      <c r="H5461" t="s">
        <v>23</v>
      </c>
      <c r="I5461" t="s">
        <v>35</v>
      </c>
      <c r="J5461" t="s">
        <v>23</v>
      </c>
      <c r="K5461" t="s">
        <v>23</v>
      </c>
      <c r="L5461" t="s">
        <v>23</v>
      </c>
      <c r="M5461" t="s">
        <v>23</v>
      </c>
      <c r="N5461" t="s">
        <v>22</v>
      </c>
      <c r="O5461" t="s">
        <v>22</v>
      </c>
      <c r="P5461" t="s">
        <v>26</v>
      </c>
      <c r="Q5461">
        <v>1</v>
      </c>
      <c r="R5461" t="s">
        <v>27</v>
      </c>
      <c r="S5461">
        <v>88.85</v>
      </c>
      <c r="T5461">
        <v>929.45</v>
      </c>
      <c r="U5461">
        <v>0</v>
      </c>
    </row>
    <row r="5462" spans="1:21" x14ac:dyDescent="0.25">
      <c r="A5462" t="s">
        <v>5494</v>
      </c>
      <c r="B5462">
        <v>1</v>
      </c>
      <c r="C5462">
        <v>0</v>
      </c>
      <c r="D5462">
        <v>1</v>
      </c>
      <c r="E5462">
        <v>0</v>
      </c>
      <c r="F5462">
        <v>34</v>
      </c>
      <c r="G5462">
        <v>1</v>
      </c>
      <c r="H5462" t="s">
        <v>23</v>
      </c>
      <c r="I5462" t="s">
        <v>23</v>
      </c>
      <c r="J5462" t="s">
        <v>44</v>
      </c>
      <c r="K5462" t="s">
        <v>44</v>
      </c>
      <c r="L5462" t="s">
        <v>44</v>
      </c>
      <c r="M5462" t="s">
        <v>44</v>
      </c>
      <c r="N5462" t="s">
        <v>44</v>
      </c>
      <c r="O5462" t="s">
        <v>44</v>
      </c>
      <c r="P5462" t="s">
        <v>45</v>
      </c>
      <c r="Q5462">
        <v>0</v>
      </c>
      <c r="R5462" t="s">
        <v>38</v>
      </c>
      <c r="S5462">
        <v>20.05</v>
      </c>
      <c r="T5462">
        <v>679</v>
      </c>
      <c r="U5462">
        <v>0</v>
      </c>
    </row>
    <row r="5463" spans="1:21" x14ac:dyDescent="0.25">
      <c r="A5463" t="s">
        <v>5495</v>
      </c>
      <c r="B5463">
        <v>0</v>
      </c>
      <c r="C5463">
        <v>0</v>
      </c>
      <c r="D5463">
        <v>0</v>
      </c>
      <c r="E5463">
        <v>0</v>
      </c>
      <c r="F5463">
        <v>62</v>
      </c>
      <c r="G5463">
        <v>1</v>
      </c>
      <c r="H5463" t="s">
        <v>23</v>
      </c>
      <c r="I5463" t="s">
        <v>25</v>
      </c>
      <c r="J5463" t="s">
        <v>22</v>
      </c>
      <c r="K5463" t="s">
        <v>23</v>
      </c>
      <c r="L5463" t="s">
        <v>23</v>
      </c>
      <c r="M5463" t="s">
        <v>22</v>
      </c>
      <c r="N5463" t="s">
        <v>23</v>
      </c>
      <c r="O5463" t="s">
        <v>22</v>
      </c>
      <c r="P5463" t="s">
        <v>45</v>
      </c>
      <c r="Q5463">
        <v>1</v>
      </c>
      <c r="R5463" t="s">
        <v>30</v>
      </c>
      <c r="S5463">
        <v>65.099999999999994</v>
      </c>
      <c r="T5463">
        <v>3846.75</v>
      </c>
      <c r="U5463">
        <v>0</v>
      </c>
    </row>
    <row r="5464" spans="1:21" x14ac:dyDescent="0.25">
      <c r="A5464" t="s">
        <v>5496</v>
      </c>
      <c r="B5464">
        <v>1</v>
      </c>
      <c r="C5464">
        <v>0</v>
      </c>
      <c r="D5464">
        <v>1</v>
      </c>
      <c r="E5464">
        <v>0</v>
      </c>
      <c r="F5464">
        <v>64</v>
      </c>
      <c r="G5464">
        <v>1</v>
      </c>
      <c r="H5464" t="s">
        <v>22</v>
      </c>
      <c r="I5464" t="s">
        <v>25</v>
      </c>
      <c r="J5464" t="s">
        <v>23</v>
      </c>
      <c r="K5464" t="s">
        <v>22</v>
      </c>
      <c r="L5464" t="s">
        <v>23</v>
      </c>
      <c r="M5464" t="s">
        <v>22</v>
      </c>
      <c r="N5464" t="s">
        <v>23</v>
      </c>
      <c r="O5464" t="s">
        <v>22</v>
      </c>
      <c r="P5464" t="s">
        <v>29</v>
      </c>
      <c r="Q5464">
        <v>1</v>
      </c>
      <c r="R5464" t="s">
        <v>30</v>
      </c>
      <c r="S5464">
        <v>70.150000000000006</v>
      </c>
      <c r="T5464">
        <v>4480.7</v>
      </c>
      <c r="U5464">
        <v>0</v>
      </c>
    </row>
    <row r="5465" spans="1:21" x14ac:dyDescent="0.25">
      <c r="A5465" t="s">
        <v>5497</v>
      </c>
      <c r="B5465">
        <v>0</v>
      </c>
      <c r="C5465">
        <v>0</v>
      </c>
      <c r="D5465">
        <v>1</v>
      </c>
      <c r="E5465">
        <v>1</v>
      </c>
      <c r="F5465">
        <v>1</v>
      </c>
      <c r="G5465">
        <v>1</v>
      </c>
      <c r="H5465" t="s">
        <v>23</v>
      </c>
      <c r="I5465" t="s">
        <v>25</v>
      </c>
      <c r="J5465" t="s">
        <v>23</v>
      </c>
      <c r="K5465" t="s">
        <v>23</v>
      </c>
      <c r="L5465" t="s">
        <v>23</v>
      </c>
      <c r="M5465" t="s">
        <v>23</v>
      </c>
      <c r="N5465" t="s">
        <v>23</v>
      </c>
      <c r="O5465" t="s">
        <v>23</v>
      </c>
      <c r="P5465" t="s">
        <v>26</v>
      </c>
      <c r="Q5465">
        <v>1</v>
      </c>
      <c r="R5465" t="s">
        <v>33</v>
      </c>
      <c r="S5465">
        <v>44.35</v>
      </c>
      <c r="T5465">
        <v>44.35</v>
      </c>
      <c r="U5465">
        <v>1</v>
      </c>
    </row>
    <row r="5466" spans="1:21" x14ac:dyDescent="0.25">
      <c r="A5466" t="s">
        <v>5498</v>
      </c>
      <c r="B5466">
        <v>1</v>
      </c>
      <c r="C5466">
        <v>0</v>
      </c>
      <c r="D5466">
        <v>0</v>
      </c>
      <c r="E5466">
        <v>0</v>
      </c>
      <c r="F5466">
        <v>25</v>
      </c>
      <c r="G5466">
        <v>1</v>
      </c>
      <c r="H5466" t="s">
        <v>23</v>
      </c>
      <c r="I5466" t="s">
        <v>23</v>
      </c>
      <c r="J5466" t="s">
        <v>44</v>
      </c>
      <c r="K5466" t="s">
        <v>44</v>
      </c>
      <c r="L5466" t="s">
        <v>44</v>
      </c>
      <c r="M5466" t="s">
        <v>44</v>
      </c>
      <c r="N5466" t="s">
        <v>44</v>
      </c>
      <c r="O5466" t="s">
        <v>44</v>
      </c>
      <c r="P5466" t="s">
        <v>45</v>
      </c>
      <c r="Q5466">
        <v>1</v>
      </c>
      <c r="R5466" t="s">
        <v>30</v>
      </c>
      <c r="S5466">
        <v>20.75</v>
      </c>
      <c r="T5466">
        <v>499.4</v>
      </c>
      <c r="U5466">
        <v>0</v>
      </c>
    </row>
    <row r="5467" spans="1:21" x14ac:dyDescent="0.25">
      <c r="A5467" t="s">
        <v>5499</v>
      </c>
      <c r="B5467">
        <v>0</v>
      </c>
      <c r="C5467">
        <v>0</v>
      </c>
      <c r="D5467">
        <v>0</v>
      </c>
      <c r="E5467">
        <v>0</v>
      </c>
      <c r="F5467">
        <v>26</v>
      </c>
      <c r="G5467">
        <v>1</v>
      </c>
      <c r="H5467" t="s">
        <v>23</v>
      </c>
      <c r="I5467" t="s">
        <v>25</v>
      </c>
      <c r="J5467" t="s">
        <v>23</v>
      </c>
      <c r="K5467" t="s">
        <v>22</v>
      </c>
      <c r="L5467" t="s">
        <v>22</v>
      </c>
      <c r="M5467" t="s">
        <v>23</v>
      </c>
      <c r="N5467" t="s">
        <v>23</v>
      </c>
      <c r="O5467" t="s">
        <v>23</v>
      </c>
      <c r="P5467" t="s">
        <v>29</v>
      </c>
      <c r="Q5467">
        <v>1</v>
      </c>
      <c r="R5467" t="s">
        <v>30</v>
      </c>
      <c r="S5467">
        <v>56.05</v>
      </c>
      <c r="T5467">
        <v>1553.2</v>
      </c>
      <c r="U5467">
        <v>0</v>
      </c>
    </row>
    <row r="5468" spans="1:21" x14ac:dyDescent="0.25">
      <c r="A5468" t="s">
        <v>5500</v>
      </c>
      <c r="B5468">
        <v>1</v>
      </c>
      <c r="C5468">
        <v>0</v>
      </c>
      <c r="D5468">
        <v>0</v>
      </c>
      <c r="E5468">
        <v>1</v>
      </c>
      <c r="F5468">
        <v>10</v>
      </c>
      <c r="G5468">
        <v>1</v>
      </c>
      <c r="H5468" t="s">
        <v>23</v>
      </c>
      <c r="I5468" t="s">
        <v>23</v>
      </c>
      <c r="J5468" t="s">
        <v>44</v>
      </c>
      <c r="K5468" t="s">
        <v>44</v>
      </c>
      <c r="L5468" t="s">
        <v>44</v>
      </c>
      <c r="M5468" t="s">
        <v>44</v>
      </c>
      <c r="N5468" t="s">
        <v>44</v>
      </c>
      <c r="O5468" t="s">
        <v>44</v>
      </c>
      <c r="P5468" t="s">
        <v>29</v>
      </c>
      <c r="Q5468">
        <v>1</v>
      </c>
      <c r="R5468" t="s">
        <v>33</v>
      </c>
      <c r="S5468">
        <v>19.95</v>
      </c>
      <c r="T5468">
        <v>219.5</v>
      </c>
      <c r="U5468">
        <v>0</v>
      </c>
    </row>
    <row r="5469" spans="1:21" x14ac:dyDescent="0.25">
      <c r="A5469" t="s">
        <v>5501</v>
      </c>
      <c r="B5469">
        <v>0</v>
      </c>
      <c r="C5469">
        <v>0</v>
      </c>
      <c r="D5469">
        <v>0</v>
      </c>
      <c r="E5469">
        <v>0</v>
      </c>
      <c r="F5469">
        <v>53</v>
      </c>
      <c r="G5469">
        <v>1</v>
      </c>
      <c r="H5469" t="s">
        <v>22</v>
      </c>
      <c r="I5469" t="s">
        <v>35</v>
      </c>
      <c r="J5469" t="s">
        <v>22</v>
      </c>
      <c r="K5469" t="s">
        <v>22</v>
      </c>
      <c r="L5469" t="s">
        <v>22</v>
      </c>
      <c r="M5469" t="s">
        <v>23</v>
      </c>
      <c r="N5469" t="s">
        <v>22</v>
      </c>
      <c r="O5469" t="s">
        <v>23</v>
      </c>
      <c r="P5469" t="s">
        <v>29</v>
      </c>
      <c r="Q5469">
        <v>0</v>
      </c>
      <c r="R5469" t="s">
        <v>30</v>
      </c>
      <c r="S5469">
        <v>98.6</v>
      </c>
      <c r="T5469">
        <v>5311.85</v>
      </c>
      <c r="U5469">
        <v>0</v>
      </c>
    </row>
    <row r="5470" spans="1:21" x14ac:dyDescent="0.25">
      <c r="A5470" t="s">
        <v>5502</v>
      </c>
      <c r="B5470">
        <v>0</v>
      </c>
      <c r="C5470">
        <v>0</v>
      </c>
      <c r="D5470">
        <v>0</v>
      </c>
      <c r="E5470">
        <v>0</v>
      </c>
      <c r="F5470">
        <v>7</v>
      </c>
      <c r="G5470">
        <v>1</v>
      </c>
      <c r="H5470" t="s">
        <v>23</v>
      </c>
      <c r="I5470" t="s">
        <v>35</v>
      </c>
      <c r="J5470" t="s">
        <v>23</v>
      </c>
      <c r="K5470" t="s">
        <v>23</v>
      </c>
      <c r="L5470" t="s">
        <v>23</v>
      </c>
      <c r="M5470" t="s">
        <v>23</v>
      </c>
      <c r="N5470" t="s">
        <v>22</v>
      </c>
      <c r="O5470" t="s">
        <v>23</v>
      </c>
      <c r="P5470" t="s">
        <v>26</v>
      </c>
      <c r="Q5470">
        <v>1</v>
      </c>
      <c r="R5470" t="s">
        <v>27</v>
      </c>
      <c r="S5470">
        <v>79.7</v>
      </c>
      <c r="T5470">
        <v>586.04999999999995</v>
      </c>
      <c r="U5470">
        <v>1</v>
      </c>
    </row>
    <row r="5471" spans="1:21" x14ac:dyDescent="0.25">
      <c r="A5471" t="s">
        <v>5503</v>
      </c>
      <c r="B5471">
        <v>1</v>
      </c>
      <c r="C5471">
        <v>0</v>
      </c>
      <c r="D5471">
        <v>0</v>
      </c>
      <c r="E5471">
        <v>0</v>
      </c>
      <c r="F5471">
        <v>33</v>
      </c>
      <c r="G5471">
        <v>1</v>
      </c>
      <c r="H5471" t="s">
        <v>23</v>
      </c>
      <c r="I5471" t="s">
        <v>35</v>
      </c>
      <c r="J5471" t="s">
        <v>23</v>
      </c>
      <c r="K5471" t="s">
        <v>22</v>
      </c>
      <c r="L5471" t="s">
        <v>22</v>
      </c>
      <c r="M5471" t="s">
        <v>23</v>
      </c>
      <c r="N5471" t="s">
        <v>23</v>
      </c>
      <c r="O5471" t="s">
        <v>23</v>
      </c>
      <c r="P5471" t="s">
        <v>26</v>
      </c>
      <c r="Q5471">
        <v>1</v>
      </c>
      <c r="R5471" t="s">
        <v>38</v>
      </c>
      <c r="S5471">
        <v>79</v>
      </c>
      <c r="T5471">
        <v>2576.8000000000002</v>
      </c>
      <c r="U5471">
        <v>0</v>
      </c>
    </row>
    <row r="5472" spans="1:21" x14ac:dyDescent="0.25">
      <c r="A5472" t="s">
        <v>5504</v>
      </c>
      <c r="B5472">
        <v>0</v>
      </c>
      <c r="C5472">
        <v>1</v>
      </c>
      <c r="D5472">
        <v>1</v>
      </c>
      <c r="E5472">
        <v>0</v>
      </c>
      <c r="F5472">
        <v>71</v>
      </c>
      <c r="G5472">
        <v>1</v>
      </c>
      <c r="H5472" t="s">
        <v>23</v>
      </c>
      <c r="I5472" t="s">
        <v>35</v>
      </c>
      <c r="J5472" t="s">
        <v>23</v>
      </c>
      <c r="K5472" t="s">
        <v>22</v>
      </c>
      <c r="L5472" t="s">
        <v>22</v>
      </c>
      <c r="M5472" t="s">
        <v>23</v>
      </c>
      <c r="N5472" t="s">
        <v>23</v>
      </c>
      <c r="O5472" t="s">
        <v>22</v>
      </c>
      <c r="P5472" t="s">
        <v>45</v>
      </c>
      <c r="Q5472">
        <v>0</v>
      </c>
      <c r="R5472" t="s">
        <v>38</v>
      </c>
      <c r="S5472">
        <v>89.45</v>
      </c>
      <c r="T5472">
        <v>6435.25</v>
      </c>
      <c r="U5472">
        <v>0</v>
      </c>
    </row>
    <row r="5473" spans="1:21" x14ac:dyDescent="0.25">
      <c r="A5473" t="s">
        <v>5505</v>
      </c>
      <c r="B5473">
        <v>0</v>
      </c>
      <c r="C5473">
        <v>0</v>
      </c>
      <c r="D5473">
        <v>0</v>
      </c>
      <c r="E5473">
        <v>0</v>
      </c>
      <c r="F5473">
        <v>29</v>
      </c>
      <c r="G5473">
        <v>1</v>
      </c>
      <c r="H5473" t="s">
        <v>22</v>
      </c>
      <c r="I5473" t="s">
        <v>35</v>
      </c>
      <c r="J5473" t="s">
        <v>23</v>
      </c>
      <c r="K5473" t="s">
        <v>23</v>
      </c>
      <c r="L5473" t="s">
        <v>23</v>
      </c>
      <c r="M5473" t="s">
        <v>23</v>
      </c>
      <c r="N5473" t="s">
        <v>23</v>
      </c>
      <c r="O5473" t="s">
        <v>23</v>
      </c>
      <c r="P5473" t="s">
        <v>26</v>
      </c>
      <c r="Q5473">
        <v>1</v>
      </c>
      <c r="R5473" t="s">
        <v>27</v>
      </c>
      <c r="S5473">
        <v>74.2</v>
      </c>
      <c r="T5473">
        <v>1993.25</v>
      </c>
      <c r="U5473">
        <v>0</v>
      </c>
    </row>
    <row r="5474" spans="1:21" x14ac:dyDescent="0.25">
      <c r="A5474" t="s">
        <v>5506</v>
      </c>
      <c r="B5474">
        <v>1</v>
      </c>
      <c r="C5474">
        <v>0</v>
      </c>
      <c r="D5474">
        <v>1</v>
      </c>
      <c r="E5474">
        <v>1</v>
      </c>
      <c r="F5474">
        <v>24</v>
      </c>
      <c r="G5474">
        <v>1</v>
      </c>
      <c r="H5474" t="s">
        <v>22</v>
      </c>
      <c r="I5474" t="s">
        <v>25</v>
      </c>
      <c r="J5474" t="s">
        <v>22</v>
      </c>
      <c r="K5474" t="s">
        <v>23</v>
      </c>
      <c r="L5474" t="s">
        <v>23</v>
      </c>
      <c r="M5474" t="s">
        <v>22</v>
      </c>
      <c r="N5474" t="s">
        <v>22</v>
      </c>
      <c r="O5474" t="s">
        <v>22</v>
      </c>
      <c r="P5474" t="s">
        <v>26</v>
      </c>
      <c r="Q5474">
        <v>0</v>
      </c>
      <c r="R5474" t="s">
        <v>33</v>
      </c>
      <c r="S5474">
        <v>81</v>
      </c>
      <c r="T5474">
        <v>1923.85</v>
      </c>
      <c r="U5474">
        <v>0</v>
      </c>
    </row>
    <row r="5475" spans="1:21" x14ac:dyDescent="0.25">
      <c r="A5475" t="s">
        <v>5507</v>
      </c>
      <c r="B5475">
        <v>1</v>
      </c>
      <c r="C5475">
        <v>0</v>
      </c>
      <c r="D5475">
        <v>1</v>
      </c>
      <c r="E5475">
        <v>1</v>
      </c>
      <c r="F5475">
        <v>20</v>
      </c>
      <c r="G5475">
        <v>1</v>
      </c>
      <c r="H5475" t="s">
        <v>23</v>
      </c>
      <c r="I5475" t="s">
        <v>25</v>
      </c>
      <c r="J5475" t="s">
        <v>23</v>
      </c>
      <c r="K5475" t="s">
        <v>23</v>
      </c>
      <c r="L5475" t="s">
        <v>22</v>
      </c>
      <c r="M5475" t="s">
        <v>23</v>
      </c>
      <c r="N5475" t="s">
        <v>23</v>
      </c>
      <c r="O5475" t="s">
        <v>23</v>
      </c>
      <c r="P5475" t="s">
        <v>26</v>
      </c>
      <c r="Q5475">
        <v>1</v>
      </c>
      <c r="R5475" t="s">
        <v>27</v>
      </c>
      <c r="S5475">
        <v>49.6</v>
      </c>
      <c r="T5475">
        <v>939.8</v>
      </c>
      <c r="U5475">
        <v>0</v>
      </c>
    </row>
    <row r="5476" spans="1:21" x14ac:dyDescent="0.25">
      <c r="A5476" t="s">
        <v>5508</v>
      </c>
      <c r="B5476">
        <v>0</v>
      </c>
      <c r="C5476">
        <v>0</v>
      </c>
      <c r="D5476">
        <v>0</v>
      </c>
      <c r="E5476">
        <v>0</v>
      </c>
      <c r="F5476">
        <v>1</v>
      </c>
      <c r="G5476">
        <v>1</v>
      </c>
      <c r="H5476" t="s">
        <v>22</v>
      </c>
      <c r="I5476" t="s">
        <v>35</v>
      </c>
      <c r="J5476" t="s">
        <v>23</v>
      </c>
      <c r="K5476" t="s">
        <v>23</v>
      </c>
      <c r="L5476" t="s">
        <v>23</v>
      </c>
      <c r="M5476" t="s">
        <v>23</v>
      </c>
      <c r="N5476" t="s">
        <v>22</v>
      </c>
      <c r="O5476" t="s">
        <v>23</v>
      </c>
      <c r="P5476" t="s">
        <v>26</v>
      </c>
      <c r="Q5476">
        <v>1</v>
      </c>
      <c r="R5476" t="s">
        <v>27</v>
      </c>
      <c r="S5476">
        <v>84.6</v>
      </c>
      <c r="T5476">
        <v>84.6</v>
      </c>
      <c r="U5476">
        <v>0</v>
      </c>
    </row>
    <row r="5477" spans="1:21" x14ac:dyDescent="0.25">
      <c r="A5477" t="s">
        <v>5509</v>
      </c>
      <c r="B5477">
        <v>1</v>
      </c>
      <c r="C5477">
        <v>0</v>
      </c>
      <c r="D5477">
        <v>0</v>
      </c>
      <c r="E5477">
        <v>1</v>
      </c>
      <c r="F5477">
        <v>54</v>
      </c>
      <c r="G5477">
        <v>1</v>
      </c>
      <c r="H5477" t="s">
        <v>22</v>
      </c>
      <c r="I5477" t="s">
        <v>25</v>
      </c>
      <c r="J5477" t="s">
        <v>23</v>
      </c>
      <c r="K5477" t="s">
        <v>22</v>
      </c>
      <c r="L5477" t="s">
        <v>23</v>
      </c>
      <c r="M5477" t="s">
        <v>23</v>
      </c>
      <c r="N5477" t="s">
        <v>23</v>
      </c>
      <c r="O5477" t="s">
        <v>23</v>
      </c>
      <c r="P5477" t="s">
        <v>26</v>
      </c>
      <c r="Q5477">
        <v>1</v>
      </c>
      <c r="R5477" t="s">
        <v>38</v>
      </c>
      <c r="S5477">
        <v>55</v>
      </c>
      <c r="T5477">
        <v>3092.65</v>
      </c>
      <c r="U5477">
        <v>1</v>
      </c>
    </row>
    <row r="5478" spans="1:21" x14ac:dyDescent="0.25">
      <c r="A5478" t="s">
        <v>5510</v>
      </c>
      <c r="B5478">
        <v>0</v>
      </c>
      <c r="C5478">
        <v>1</v>
      </c>
      <c r="D5478">
        <v>0</v>
      </c>
      <c r="E5478">
        <v>0</v>
      </c>
      <c r="F5478">
        <v>5</v>
      </c>
      <c r="G5478">
        <v>1</v>
      </c>
      <c r="H5478" t="s">
        <v>23</v>
      </c>
      <c r="I5478" t="s">
        <v>35</v>
      </c>
      <c r="J5478" t="s">
        <v>23</v>
      </c>
      <c r="K5478" t="s">
        <v>23</v>
      </c>
      <c r="L5478" t="s">
        <v>22</v>
      </c>
      <c r="M5478" t="s">
        <v>23</v>
      </c>
      <c r="N5478" t="s">
        <v>22</v>
      </c>
      <c r="O5478" t="s">
        <v>23</v>
      </c>
      <c r="P5478" t="s">
        <v>26</v>
      </c>
      <c r="Q5478">
        <v>1</v>
      </c>
      <c r="R5478" t="s">
        <v>30</v>
      </c>
      <c r="S5478">
        <v>84.85</v>
      </c>
      <c r="T5478">
        <v>415.55</v>
      </c>
      <c r="U5478">
        <v>1</v>
      </c>
    </row>
    <row r="5479" spans="1:21" x14ac:dyDescent="0.25">
      <c r="A5479" t="s">
        <v>5511</v>
      </c>
      <c r="B5479">
        <v>0</v>
      </c>
      <c r="C5479">
        <v>0</v>
      </c>
      <c r="D5479">
        <v>1</v>
      </c>
      <c r="E5479">
        <v>1</v>
      </c>
      <c r="F5479">
        <v>72</v>
      </c>
      <c r="G5479">
        <v>1</v>
      </c>
      <c r="H5479" t="s">
        <v>22</v>
      </c>
      <c r="I5479" t="s">
        <v>25</v>
      </c>
      <c r="J5479" t="s">
        <v>22</v>
      </c>
      <c r="K5479" t="s">
        <v>23</v>
      </c>
      <c r="L5479" t="s">
        <v>22</v>
      </c>
      <c r="M5479" t="s">
        <v>22</v>
      </c>
      <c r="N5479" t="s">
        <v>22</v>
      </c>
      <c r="O5479" t="s">
        <v>22</v>
      </c>
      <c r="P5479" t="s">
        <v>45</v>
      </c>
      <c r="Q5479">
        <v>1</v>
      </c>
      <c r="R5479" t="s">
        <v>33</v>
      </c>
      <c r="S5479">
        <v>84.2</v>
      </c>
      <c r="T5479">
        <v>5986.55</v>
      </c>
      <c r="U5479">
        <v>0</v>
      </c>
    </row>
    <row r="5480" spans="1:21" x14ac:dyDescent="0.25">
      <c r="A5480" t="s">
        <v>5512</v>
      </c>
      <c r="B5480">
        <v>1</v>
      </c>
      <c r="C5480">
        <v>0</v>
      </c>
      <c r="D5480">
        <v>1</v>
      </c>
      <c r="E5480">
        <v>0</v>
      </c>
      <c r="F5480">
        <v>52</v>
      </c>
      <c r="G5480">
        <v>1</v>
      </c>
      <c r="H5480" t="s">
        <v>23</v>
      </c>
      <c r="I5480" t="s">
        <v>35</v>
      </c>
      <c r="J5480" t="s">
        <v>22</v>
      </c>
      <c r="K5480" t="s">
        <v>22</v>
      </c>
      <c r="L5480" t="s">
        <v>22</v>
      </c>
      <c r="M5480" t="s">
        <v>22</v>
      </c>
      <c r="N5480" t="s">
        <v>22</v>
      </c>
      <c r="O5480" t="s">
        <v>22</v>
      </c>
      <c r="P5480" t="s">
        <v>45</v>
      </c>
      <c r="Q5480">
        <v>1</v>
      </c>
      <c r="R5480" t="s">
        <v>27</v>
      </c>
      <c r="S5480">
        <v>106.3</v>
      </c>
      <c r="T5480">
        <v>5487</v>
      </c>
      <c r="U5480">
        <v>0</v>
      </c>
    </row>
    <row r="5481" spans="1:21" x14ac:dyDescent="0.25">
      <c r="A5481" t="s">
        <v>5513</v>
      </c>
      <c r="B5481">
        <v>0</v>
      </c>
      <c r="C5481">
        <v>0</v>
      </c>
      <c r="D5481">
        <v>0</v>
      </c>
      <c r="E5481">
        <v>0</v>
      </c>
      <c r="F5481">
        <v>9</v>
      </c>
      <c r="G5481">
        <v>1</v>
      </c>
      <c r="H5481" t="s">
        <v>23</v>
      </c>
      <c r="I5481" t="s">
        <v>35</v>
      </c>
      <c r="J5481" t="s">
        <v>23</v>
      </c>
      <c r="K5481" t="s">
        <v>23</v>
      </c>
      <c r="L5481" t="s">
        <v>23</v>
      </c>
      <c r="M5481" t="s">
        <v>23</v>
      </c>
      <c r="N5481" t="s">
        <v>23</v>
      </c>
      <c r="O5481" t="s">
        <v>23</v>
      </c>
      <c r="P5481" t="s">
        <v>26</v>
      </c>
      <c r="Q5481">
        <v>0</v>
      </c>
      <c r="R5481" t="s">
        <v>27</v>
      </c>
      <c r="S5481">
        <v>69.05</v>
      </c>
      <c r="T5481">
        <v>651.5</v>
      </c>
      <c r="U5481">
        <v>0</v>
      </c>
    </row>
    <row r="5482" spans="1:21" x14ac:dyDescent="0.25">
      <c r="A5482" t="s">
        <v>5514</v>
      </c>
      <c r="B5482">
        <v>0</v>
      </c>
      <c r="C5482">
        <v>0</v>
      </c>
      <c r="D5482">
        <v>0</v>
      </c>
      <c r="E5482">
        <v>0</v>
      </c>
      <c r="F5482">
        <v>1</v>
      </c>
      <c r="G5482">
        <v>1</v>
      </c>
      <c r="H5482" t="s">
        <v>23</v>
      </c>
      <c r="I5482" t="s">
        <v>25</v>
      </c>
      <c r="J5482" t="s">
        <v>23</v>
      </c>
      <c r="K5482" t="s">
        <v>23</v>
      </c>
      <c r="L5482" t="s">
        <v>23</v>
      </c>
      <c r="M5482" t="s">
        <v>23</v>
      </c>
      <c r="N5482" t="s">
        <v>23</v>
      </c>
      <c r="O5482" t="s">
        <v>23</v>
      </c>
      <c r="P5482" t="s">
        <v>26</v>
      </c>
      <c r="Q5482">
        <v>1</v>
      </c>
      <c r="R5482" t="s">
        <v>30</v>
      </c>
      <c r="S5482">
        <v>45.4</v>
      </c>
      <c r="T5482">
        <v>45.4</v>
      </c>
      <c r="U5482">
        <v>0</v>
      </c>
    </row>
    <row r="5483" spans="1:21" x14ac:dyDescent="0.25">
      <c r="A5483" t="s">
        <v>5515</v>
      </c>
      <c r="B5483">
        <v>1</v>
      </c>
      <c r="C5483">
        <v>1</v>
      </c>
      <c r="D5483">
        <v>0</v>
      </c>
      <c r="E5483">
        <v>0</v>
      </c>
      <c r="F5483">
        <v>1</v>
      </c>
      <c r="G5483">
        <v>1</v>
      </c>
      <c r="H5483" t="s">
        <v>22</v>
      </c>
      <c r="I5483" t="s">
        <v>35</v>
      </c>
      <c r="J5483" t="s">
        <v>23</v>
      </c>
      <c r="K5483" t="s">
        <v>23</v>
      </c>
      <c r="L5483" t="s">
        <v>23</v>
      </c>
      <c r="M5483" t="s">
        <v>23</v>
      </c>
      <c r="N5483" t="s">
        <v>23</v>
      </c>
      <c r="O5483" t="s">
        <v>23</v>
      </c>
      <c r="P5483" t="s">
        <v>26</v>
      </c>
      <c r="Q5483">
        <v>1</v>
      </c>
      <c r="R5483" t="s">
        <v>27</v>
      </c>
      <c r="S5483">
        <v>73.650000000000006</v>
      </c>
      <c r="T5483">
        <v>73.650000000000006</v>
      </c>
      <c r="U5483">
        <v>1</v>
      </c>
    </row>
    <row r="5484" spans="1:21" x14ac:dyDescent="0.25">
      <c r="A5484" t="s">
        <v>5516</v>
      </c>
      <c r="B5484">
        <v>1</v>
      </c>
      <c r="C5484">
        <v>0</v>
      </c>
      <c r="D5484">
        <v>1</v>
      </c>
      <c r="E5484">
        <v>1</v>
      </c>
      <c r="F5484">
        <v>33</v>
      </c>
      <c r="G5484">
        <v>1</v>
      </c>
      <c r="H5484" t="s">
        <v>23</v>
      </c>
      <c r="I5484" t="s">
        <v>25</v>
      </c>
      <c r="J5484" t="s">
        <v>23</v>
      </c>
      <c r="K5484" t="s">
        <v>23</v>
      </c>
      <c r="L5484" t="s">
        <v>22</v>
      </c>
      <c r="M5484" t="s">
        <v>22</v>
      </c>
      <c r="N5484" t="s">
        <v>22</v>
      </c>
      <c r="O5484" t="s">
        <v>22</v>
      </c>
      <c r="P5484" t="s">
        <v>29</v>
      </c>
      <c r="Q5484">
        <v>1</v>
      </c>
      <c r="R5484" t="s">
        <v>30</v>
      </c>
      <c r="S5484">
        <v>73.900000000000006</v>
      </c>
      <c r="T5484">
        <v>2405.0500000000002</v>
      </c>
      <c r="U5484">
        <v>1</v>
      </c>
    </row>
    <row r="5485" spans="1:21" x14ac:dyDescent="0.25">
      <c r="A5485" t="s">
        <v>5517</v>
      </c>
      <c r="B5485">
        <v>0</v>
      </c>
      <c r="C5485">
        <v>0</v>
      </c>
      <c r="D5485">
        <v>1</v>
      </c>
      <c r="E5485">
        <v>0</v>
      </c>
      <c r="F5485">
        <v>55</v>
      </c>
      <c r="G5485">
        <v>1</v>
      </c>
      <c r="H5485" t="s">
        <v>22</v>
      </c>
      <c r="I5485" t="s">
        <v>35</v>
      </c>
      <c r="J5485" t="s">
        <v>23</v>
      </c>
      <c r="K5485" t="s">
        <v>23</v>
      </c>
      <c r="L5485" t="s">
        <v>22</v>
      </c>
      <c r="M5485" t="s">
        <v>23</v>
      </c>
      <c r="N5485" t="s">
        <v>23</v>
      </c>
      <c r="O5485" t="s">
        <v>23</v>
      </c>
      <c r="P5485" t="s">
        <v>26</v>
      </c>
      <c r="Q5485">
        <v>1</v>
      </c>
      <c r="R5485" t="s">
        <v>27</v>
      </c>
      <c r="S5485">
        <v>77.75</v>
      </c>
      <c r="T5485">
        <v>4458.1499999999996</v>
      </c>
      <c r="U5485">
        <v>1</v>
      </c>
    </row>
    <row r="5486" spans="1:21" x14ac:dyDescent="0.25">
      <c r="A5486" t="s">
        <v>5518</v>
      </c>
      <c r="B5486">
        <v>1</v>
      </c>
      <c r="C5486">
        <v>0</v>
      </c>
      <c r="D5486">
        <v>1</v>
      </c>
      <c r="E5486">
        <v>1</v>
      </c>
      <c r="F5486">
        <v>69</v>
      </c>
      <c r="G5486">
        <v>1</v>
      </c>
      <c r="H5486" t="s">
        <v>22</v>
      </c>
      <c r="I5486" t="s">
        <v>35</v>
      </c>
      <c r="J5486" t="s">
        <v>23</v>
      </c>
      <c r="K5486" t="s">
        <v>23</v>
      </c>
      <c r="L5486" t="s">
        <v>23</v>
      </c>
      <c r="M5486" t="s">
        <v>22</v>
      </c>
      <c r="N5486" t="s">
        <v>22</v>
      </c>
      <c r="O5486" t="s">
        <v>22</v>
      </c>
      <c r="P5486" t="s">
        <v>45</v>
      </c>
      <c r="Q5486">
        <v>1</v>
      </c>
      <c r="R5486" t="s">
        <v>27</v>
      </c>
      <c r="S5486">
        <v>99.35</v>
      </c>
      <c r="T5486">
        <v>6856.45</v>
      </c>
      <c r="U5486">
        <v>0</v>
      </c>
    </row>
    <row r="5487" spans="1:21" x14ac:dyDescent="0.25">
      <c r="A5487" t="s">
        <v>5519</v>
      </c>
      <c r="B5487">
        <v>1</v>
      </c>
      <c r="C5487">
        <v>0</v>
      </c>
      <c r="D5487">
        <v>0</v>
      </c>
      <c r="E5487">
        <v>0</v>
      </c>
      <c r="F5487">
        <v>1</v>
      </c>
      <c r="G5487">
        <v>1</v>
      </c>
      <c r="H5487" t="s">
        <v>23</v>
      </c>
      <c r="I5487" t="s">
        <v>25</v>
      </c>
      <c r="J5487" t="s">
        <v>22</v>
      </c>
      <c r="K5487" t="s">
        <v>23</v>
      </c>
      <c r="L5487" t="s">
        <v>23</v>
      </c>
      <c r="M5487" t="s">
        <v>23</v>
      </c>
      <c r="N5487" t="s">
        <v>23</v>
      </c>
      <c r="O5487" t="s">
        <v>23</v>
      </c>
      <c r="P5487" t="s">
        <v>26</v>
      </c>
      <c r="Q5487">
        <v>1</v>
      </c>
      <c r="R5487" t="s">
        <v>30</v>
      </c>
      <c r="S5487">
        <v>50.75</v>
      </c>
      <c r="T5487">
        <v>50.75</v>
      </c>
      <c r="U5487">
        <v>0</v>
      </c>
    </row>
    <row r="5488" spans="1:21" x14ac:dyDescent="0.25">
      <c r="A5488" t="s">
        <v>5520</v>
      </c>
      <c r="B5488">
        <v>1</v>
      </c>
      <c r="C5488">
        <v>0</v>
      </c>
      <c r="D5488">
        <v>0</v>
      </c>
      <c r="E5488">
        <v>0</v>
      </c>
      <c r="F5488">
        <v>54</v>
      </c>
      <c r="G5488">
        <v>1</v>
      </c>
      <c r="H5488" t="s">
        <v>22</v>
      </c>
      <c r="I5488" t="s">
        <v>25</v>
      </c>
      <c r="J5488" t="s">
        <v>22</v>
      </c>
      <c r="K5488" t="s">
        <v>23</v>
      </c>
      <c r="L5488" t="s">
        <v>22</v>
      </c>
      <c r="M5488" t="s">
        <v>22</v>
      </c>
      <c r="N5488" t="s">
        <v>22</v>
      </c>
      <c r="O5488" t="s">
        <v>22</v>
      </c>
      <c r="P5488" t="s">
        <v>45</v>
      </c>
      <c r="Q5488">
        <v>0</v>
      </c>
      <c r="R5488" t="s">
        <v>33</v>
      </c>
      <c r="S5488">
        <v>87.1</v>
      </c>
      <c r="T5488">
        <v>4735.2</v>
      </c>
      <c r="U5488">
        <v>0</v>
      </c>
    </row>
    <row r="5489" spans="1:21" x14ac:dyDescent="0.25">
      <c r="A5489" t="s">
        <v>5521</v>
      </c>
      <c r="B5489">
        <v>1</v>
      </c>
      <c r="C5489">
        <v>0</v>
      </c>
      <c r="D5489">
        <v>0</v>
      </c>
      <c r="E5489">
        <v>1</v>
      </c>
      <c r="F5489">
        <v>33</v>
      </c>
      <c r="G5489">
        <v>1</v>
      </c>
      <c r="H5489" t="s">
        <v>23</v>
      </c>
      <c r="I5489" t="s">
        <v>23</v>
      </c>
      <c r="J5489" t="s">
        <v>44</v>
      </c>
      <c r="K5489" t="s">
        <v>44</v>
      </c>
      <c r="L5489" t="s">
        <v>44</v>
      </c>
      <c r="M5489" t="s">
        <v>44</v>
      </c>
      <c r="N5489" t="s">
        <v>44</v>
      </c>
      <c r="O5489" t="s">
        <v>44</v>
      </c>
      <c r="P5489" t="s">
        <v>29</v>
      </c>
      <c r="Q5489">
        <v>1</v>
      </c>
      <c r="R5489" t="s">
        <v>30</v>
      </c>
      <c r="S5489">
        <v>20.149999999999999</v>
      </c>
      <c r="T5489">
        <v>682.15</v>
      </c>
      <c r="U5489">
        <v>0</v>
      </c>
    </row>
    <row r="5490" spans="1:21" x14ac:dyDescent="0.25">
      <c r="A5490" t="s">
        <v>5522</v>
      </c>
      <c r="B5490">
        <v>1</v>
      </c>
      <c r="C5490">
        <v>1</v>
      </c>
      <c r="D5490">
        <v>1</v>
      </c>
      <c r="E5490">
        <v>0</v>
      </c>
      <c r="F5490">
        <v>45</v>
      </c>
      <c r="G5490">
        <v>1</v>
      </c>
      <c r="H5490" t="s">
        <v>22</v>
      </c>
      <c r="I5490" t="s">
        <v>35</v>
      </c>
      <c r="J5490" t="s">
        <v>23</v>
      </c>
      <c r="K5490" t="s">
        <v>22</v>
      </c>
      <c r="L5490" t="s">
        <v>22</v>
      </c>
      <c r="M5490" t="s">
        <v>22</v>
      </c>
      <c r="N5490" t="s">
        <v>22</v>
      </c>
      <c r="O5490" t="s">
        <v>23</v>
      </c>
      <c r="P5490" t="s">
        <v>29</v>
      </c>
      <c r="Q5490">
        <v>1</v>
      </c>
      <c r="R5490" t="s">
        <v>33</v>
      </c>
      <c r="S5490">
        <v>98.7</v>
      </c>
      <c r="T5490">
        <v>4525.8</v>
      </c>
      <c r="U5490">
        <v>0</v>
      </c>
    </row>
    <row r="5491" spans="1:21" x14ac:dyDescent="0.25">
      <c r="A5491" t="s">
        <v>5523</v>
      </c>
      <c r="B5491">
        <v>0</v>
      </c>
      <c r="C5491">
        <v>0</v>
      </c>
      <c r="D5491">
        <v>0</v>
      </c>
      <c r="E5491">
        <v>1</v>
      </c>
      <c r="F5491">
        <v>11</v>
      </c>
      <c r="G5491">
        <v>0</v>
      </c>
      <c r="H5491" t="s">
        <v>24</v>
      </c>
      <c r="I5491" t="s">
        <v>25</v>
      </c>
      <c r="J5491" t="s">
        <v>23</v>
      </c>
      <c r="K5491" t="s">
        <v>23</v>
      </c>
      <c r="L5491" t="s">
        <v>23</v>
      </c>
      <c r="M5491" t="s">
        <v>23</v>
      </c>
      <c r="N5491" t="s">
        <v>23</v>
      </c>
      <c r="O5491" t="s">
        <v>23</v>
      </c>
      <c r="P5491" t="s">
        <v>26</v>
      </c>
      <c r="Q5491">
        <v>0</v>
      </c>
      <c r="R5491" t="s">
        <v>27</v>
      </c>
      <c r="S5491">
        <v>25.2</v>
      </c>
      <c r="T5491">
        <v>321.05</v>
      </c>
      <c r="U5491">
        <v>0</v>
      </c>
    </row>
    <row r="5492" spans="1:21" x14ac:dyDescent="0.25">
      <c r="A5492" t="s">
        <v>5524</v>
      </c>
      <c r="B5492">
        <v>1</v>
      </c>
      <c r="C5492">
        <v>0</v>
      </c>
      <c r="D5492">
        <v>0</v>
      </c>
      <c r="E5492">
        <v>0</v>
      </c>
      <c r="F5492">
        <v>6</v>
      </c>
      <c r="G5492">
        <v>1</v>
      </c>
      <c r="H5492" t="s">
        <v>23</v>
      </c>
      <c r="I5492" t="s">
        <v>25</v>
      </c>
      <c r="J5492" t="s">
        <v>22</v>
      </c>
      <c r="K5492" t="s">
        <v>22</v>
      </c>
      <c r="L5492" t="s">
        <v>23</v>
      </c>
      <c r="M5492" t="s">
        <v>23</v>
      </c>
      <c r="N5492" t="s">
        <v>23</v>
      </c>
      <c r="O5492" t="s">
        <v>23</v>
      </c>
      <c r="P5492" t="s">
        <v>26</v>
      </c>
      <c r="Q5492">
        <v>1</v>
      </c>
      <c r="R5492" t="s">
        <v>33</v>
      </c>
      <c r="S5492">
        <v>55.7</v>
      </c>
      <c r="T5492">
        <v>335.65</v>
      </c>
      <c r="U5492">
        <v>0</v>
      </c>
    </row>
    <row r="5493" spans="1:21" x14ac:dyDescent="0.25">
      <c r="A5493" t="s">
        <v>5525</v>
      </c>
      <c r="B5493">
        <v>1</v>
      </c>
      <c r="C5493">
        <v>0</v>
      </c>
      <c r="D5493">
        <v>0</v>
      </c>
      <c r="E5493">
        <v>0</v>
      </c>
      <c r="F5493">
        <v>21</v>
      </c>
      <c r="G5493">
        <v>1</v>
      </c>
      <c r="H5493" t="s">
        <v>23</v>
      </c>
      <c r="I5493" t="s">
        <v>25</v>
      </c>
      <c r="J5493" t="s">
        <v>22</v>
      </c>
      <c r="K5493" t="s">
        <v>23</v>
      </c>
      <c r="L5493" t="s">
        <v>22</v>
      </c>
      <c r="M5493" t="s">
        <v>23</v>
      </c>
      <c r="N5493" t="s">
        <v>22</v>
      </c>
      <c r="O5493" t="s">
        <v>23</v>
      </c>
      <c r="P5493" t="s">
        <v>26</v>
      </c>
      <c r="Q5493">
        <v>0</v>
      </c>
      <c r="R5493" t="s">
        <v>33</v>
      </c>
      <c r="S5493">
        <v>65.349999999999994</v>
      </c>
      <c r="T5493">
        <v>1424.4</v>
      </c>
      <c r="U5493">
        <v>0</v>
      </c>
    </row>
    <row r="5494" spans="1:21" x14ac:dyDescent="0.25">
      <c r="A5494" t="s">
        <v>5526</v>
      </c>
      <c r="B5494">
        <v>0</v>
      </c>
      <c r="C5494">
        <v>0</v>
      </c>
      <c r="D5494">
        <v>1</v>
      </c>
      <c r="E5494">
        <v>1</v>
      </c>
      <c r="F5494">
        <v>65</v>
      </c>
      <c r="G5494">
        <v>1</v>
      </c>
      <c r="H5494" t="s">
        <v>22</v>
      </c>
      <c r="I5494" t="s">
        <v>23</v>
      </c>
      <c r="J5494" t="s">
        <v>44</v>
      </c>
      <c r="K5494" t="s">
        <v>44</v>
      </c>
      <c r="L5494" t="s">
        <v>44</v>
      </c>
      <c r="M5494" t="s">
        <v>44</v>
      </c>
      <c r="N5494" t="s">
        <v>44</v>
      </c>
      <c r="O5494" t="s">
        <v>44</v>
      </c>
      <c r="P5494" t="s">
        <v>45</v>
      </c>
      <c r="Q5494">
        <v>1</v>
      </c>
      <c r="R5494" t="s">
        <v>33</v>
      </c>
      <c r="S5494">
        <v>25.3</v>
      </c>
      <c r="T5494">
        <v>1748.55</v>
      </c>
      <c r="U5494">
        <v>0</v>
      </c>
    </row>
    <row r="5495" spans="1:21" x14ac:dyDescent="0.25">
      <c r="A5495" t="s">
        <v>5527</v>
      </c>
      <c r="B5495">
        <v>0</v>
      </c>
      <c r="C5495">
        <v>1</v>
      </c>
      <c r="D5495">
        <v>1</v>
      </c>
      <c r="E5495">
        <v>0</v>
      </c>
      <c r="F5495">
        <v>6</v>
      </c>
      <c r="G5495">
        <v>1</v>
      </c>
      <c r="H5495" t="s">
        <v>22</v>
      </c>
      <c r="I5495" t="s">
        <v>35</v>
      </c>
      <c r="J5495" t="s">
        <v>23</v>
      </c>
      <c r="K5495" t="s">
        <v>23</v>
      </c>
      <c r="L5495" t="s">
        <v>23</v>
      </c>
      <c r="M5495" t="s">
        <v>23</v>
      </c>
      <c r="N5495" t="s">
        <v>23</v>
      </c>
      <c r="O5495" t="s">
        <v>22</v>
      </c>
      <c r="P5495" t="s">
        <v>26</v>
      </c>
      <c r="Q5495">
        <v>1</v>
      </c>
      <c r="R5495" t="s">
        <v>27</v>
      </c>
      <c r="S5495">
        <v>84.35</v>
      </c>
      <c r="T5495">
        <v>474.9</v>
      </c>
      <c r="U5495">
        <v>1</v>
      </c>
    </row>
    <row r="5496" spans="1:21" x14ac:dyDescent="0.25">
      <c r="A5496" t="s">
        <v>5528</v>
      </c>
      <c r="B5496">
        <v>0</v>
      </c>
      <c r="C5496">
        <v>0</v>
      </c>
      <c r="D5496">
        <v>0</v>
      </c>
      <c r="E5496">
        <v>0</v>
      </c>
      <c r="F5496">
        <v>8</v>
      </c>
      <c r="G5496">
        <v>1</v>
      </c>
      <c r="H5496" t="s">
        <v>23</v>
      </c>
      <c r="I5496" t="s">
        <v>35</v>
      </c>
      <c r="J5496" t="s">
        <v>22</v>
      </c>
      <c r="K5496" t="s">
        <v>23</v>
      </c>
      <c r="L5496" t="s">
        <v>23</v>
      </c>
      <c r="M5496" t="s">
        <v>23</v>
      </c>
      <c r="N5496" t="s">
        <v>22</v>
      </c>
      <c r="O5496" t="s">
        <v>23</v>
      </c>
      <c r="P5496" t="s">
        <v>26</v>
      </c>
      <c r="Q5496">
        <v>0</v>
      </c>
      <c r="R5496" t="s">
        <v>27</v>
      </c>
      <c r="S5496">
        <v>84.95</v>
      </c>
      <c r="T5496">
        <v>668.4</v>
      </c>
      <c r="U5496">
        <v>1</v>
      </c>
    </row>
    <row r="5497" spans="1:21" x14ac:dyDescent="0.25">
      <c r="A5497" t="s">
        <v>5529</v>
      </c>
      <c r="B5497">
        <v>1</v>
      </c>
      <c r="C5497">
        <v>0</v>
      </c>
      <c r="D5497">
        <v>0</v>
      </c>
      <c r="E5497">
        <v>0</v>
      </c>
      <c r="F5497">
        <v>11</v>
      </c>
      <c r="G5497">
        <v>1</v>
      </c>
      <c r="H5497" t="s">
        <v>23</v>
      </c>
      <c r="I5497" t="s">
        <v>35</v>
      </c>
      <c r="J5497" t="s">
        <v>23</v>
      </c>
      <c r="K5497" t="s">
        <v>23</v>
      </c>
      <c r="L5497" t="s">
        <v>23</v>
      </c>
      <c r="M5497" t="s">
        <v>22</v>
      </c>
      <c r="N5497" t="s">
        <v>23</v>
      </c>
      <c r="O5497" t="s">
        <v>23</v>
      </c>
      <c r="P5497" t="s">
        <v>26</v>
      </c>
      <c r="Q5497">
        <v>1</v>
      </c>
      <c r="R5497" t="s">
        <v>27</v>
      </c>
      <c r="S5497">
        <v>73.849999999999994</v>
      </c>
      <c r="T5497">
        <v>926.25</v>
      </c>
      <c r="U5497">
        <v>1</v>
      </c>
    </row>
    <row r="5498" spans="1:21" x14ac:dyDescent="0.25">
      <c r="A5498" t="s">
        <v>5530</v>
      </c>
      <c r="B5498">
        <v>1</v>
      </c>
      <c r="C5498">
        <v>0</v>
      </c>
      <c r="D5498">
        <v>1</v>
      </c>
      <c r="E5498">
        <v>1</v>
      </c>
      <c r="F5498">
        <v>43</v>
      </c>
      <c r="G5498">
        <v>1</v>
      </c>
      <c r="H5498" t="s">
        <v>22</v>
      </c>
      <c r="I5498" t="s">
        <v>23</v>
      </c>
      <c r="J5498" t="s">
        <v>44</v>
      </c>
      <c r="K5498" t="s">
        <v>44</v>
      </c>
      <c r="L5498" t="s">
        <v>44</v>
      </c>
      <c r="M5498" t="s">
        <v>44</v>
      </c>
      <c r="N5498" t="s">
        <v>44</v>
      </c>
      <c r="O5498" t="s">
        <v>44</v>
      </c>
      <c r="P5498" t="s">
        <v>45</v>
      </c>
      <c r="Q5498">
        <v>0</v>
      </c>
      <c r="R5498" t="s">
        <v>30</v>
      </c>
      <c r="S5498">
        <v>24.25</v>
      </c>
      <c r="T5498">
        <v>1077.95</v>
      </c>
      <c r="U5498">
        <v>0</v>
      </c>
    </row>
    <row r="5499" spans="1:21" x14ac:dyDescent="0.25">
      <c r="A5499" t="s">
        <v>5531</v>
      </c>
      <c r="B5499">
        <v>1</v>
      </c>
      <c r="C5499">
        <v>0</v>
      </c>
      <c r="D5499">
        <v>1</v>
      </c>
      <c r="E5499">
        <v>1</v>
      </c>
      <c r="F5499">
        <v>49</v>
      </c>
      <c r="G5499">
        <v>0</v>
      </c>
      <c r="H5499" t="s">
        <v>24</v>
      </c>
      <c r="I5499" t="s">
        <v>25</v>
      </c>
      <c r="J5499" t="s">
        <v>23</v>
      </c>
      <c r="K5499" t="s">
        <v>22</v>
      </c>
      <c r="L5499" t="s">
        <v>23</v>
      </c>
      <c r="M5499" t="s">
        <v>23</v>
      </c>
      <c r="N5499" t="s">
        <v>22</v>
      </c>
      <c r="O5499" t="s">
        <v>22</v>
      </c>
      <c r="P5499" t="s">
        <v>29</v>
      </c>
      <c r="Q5499">
        <v>1</v>
      </c>
      <c r="R5499" t="s">
        <v>33</v>
      </c>
      <c r="S5499">
        <v>51.8</v>
      </c>
      <c r="T5499">
        <v>2541.25</v>
      </c>
      <c r="U5499">
        <v>1</v>
      </c>
    </row>
    <row r="5500" spans="1:21" x14ac:dyDescent="0.25">
      <c r="A5500" t="s">
        <v>5532</v>
      </c>
      <c r="B5500">
        <v>0</v>
      </c>
      <c r="C5500">
        <v>1</v>
      </c>
      <c r="D5500">
        <v>1</v>
      </c>
      <c r="E5500">
        <v>0</v>
      </c>
      <c r="F5500">
        <v>1</v>
      </c>
      <c r="G5500">
        <v>1</v>
      </c>
      <c r="H5500" t="s">
        <v>23</v>
      </c>
      <c r="I5500" t="s">
        <v>25</v>
      </c>
      <c r="J5500" t="s">
        <v>23</v>
      </c>
      <c r="K5500" t="s">
        <v>23</v>
      </c>
      <c r="L5500" t="s">
        <v>23</v>
      </c>
      <c r="M5500" t="s">
        <v>23</v>
      </c>
      <c r="N5500" t="s">
        <v>23</v>
      </c>
      <c r="O5500" t="s">
        <v>23</v>
      </c>
      <c r="P5500" t="s">
        <v>26</v>
      </c>
      <c r="Q5500">
        <v>0</v>
      </c>
      <c r="R5500" t="s">
        <v>27</v>
      </c>
      <c r="S5500">
        <v>46</v>
      </c>
      <c r="T5500">
        <v>46</v>
      </c>
      <c r="U5500">
        <v>1</v>
      </c>
    </row>
    <row r="5501" spans="1:21" x14ac:dyDescent="0.25">
      <c r="A5501" t="s">
        <v>5533</v>
      </c>
      <c r="B5501">
        <v>1</v>
      </c>
      <c r="C5501">
        <v>1</v>
      </c>
      <c r="D5501">
        <v>0</v>
      </c>
      <c r="E5501">
        <v>0</v>
      </c>
      <c r="F5501">
        <v>15</v>
      </c>
      <c r="G5501">
        <v>1</v>
      </c>
      <c r="H5501" t="s">
        <v>23</v>
      </c>
      <c r="I5501" t="s">
        <v>35</v>
      </c>
      <c r="J5501" t="s">
        <v>23</v>
      </c>
      <c r="K5501" t="s">
        <v>23</v>
      </c>
      <c r="L5501" t="s">
        <v>23</v>
      </c>
      <c r="M5501" t="s">
        <v>23</v>
      </c>
      <c r="N5501" t="s">
        <v>23</v>
      </c>
      <c r="O5501" t="s">
        <v>22</v>
      </c>
      <c r="P5501" t="s">
        <v>26</v>
      </c>
      <c r="Q5501">
        <v>1</v>
      </c>
      <c r="R5501" t="s">
        <v>27</v>
      </c>
      <c r="S5501">
        <v>79.400000000000006</v>
      </c>
      <c r="T5501">
        <v>1156.0999999999999</v>
      </c>
      <c r="U5501">
        <v>1</v>
      </c>
    </row>
    <row r="5502" spans="1:21" x14ac:dyDescent="0.25">
      <c r="A5502" t="s">
        <v>5534</v>
      </c>
      <c r="B5502">
        <v>1</v>
      </c>
      <c r="C5502">
        <v>0</v>
      </c>
      <c r="D5502">
        <v>1</v>
      </c>
      <c r="E5502">
        <v>1</v>
      </c>
      <c r="F5502">
        <v>60</v>
      </c>
      <c r="G5502">
        <v>1</v>
      </c>
      <c r="H5502" t="s">
        <v>23</v>
      </c>
      <c r="I5502" t="s">
        <v>25</v>
      </c>
      <c r="J5502" t="s">
        <v>22</v>
      </c>
      <c r="K5502" t="s">
        <v>22</v>
      </c>
      <c r="L5502" t="s">
        <v>22</v>
      </c>
      <c r="M5502" t="s">
        <v>23</v>
      </c>
      <c r="N5502" t="s">
        <v>23</v>
      </c>
      <c r="O5502" t="s">
        <v>23</v>
      </c>
      <c r="P5502" t="s">
        <v>45</v>
      </c>
      <c r="Q5502">
        <v>0</v>
      </c>
      <c r="R5502" t="s">
        <v>33</v>
      </c>
      <c r="S5502">
        <v>60.5</v>
      </c>
      <c r="T5502">
        <v>3694.45</v>
      </c>
      <c r="U5502">
        <v>0</v>
      </c>
    </row>
    <row r="5503" spans="1:21" x14ac:dyDescent="0.25">
      <c r="A5503" t="s">
        <v>5535</v>
      </c>
      <c r="B5503">
        <v>1</v>
      </c>
      <c r="C5503">
        <v>0</v>
      </c>
      <c r="D5503">
        <v>0</v>
      </c>
      <c r="E5503">
        <v>0</v>
      </c>
      <c r="F5503">
        <v>17</v>
      </c>
      <c r="G5503">
        <v>0</v>
      </c>
      <c r="H5503" t="s">
        <v>24</v>
      </c>
      <c r="I5503" t="s">
        <v>25</v>
      </c>
      <c r="J5503" t="s">
        <v>23</v>
      </c>
      <c r="K5503" t="s">
        <v>23</v>
      </c>
      <c r="L5503" t="s">
        <v>23</v>
      </c>
      <c r="M5503" t="s">
        <v>23</v>
      </c>
      <c r="N5503" t="s">
        <v>23</v>
      </c>
      <c r="O5503" t="s">
        <v>23</v>
      </c>
      <c r="P5503" t="s">
        <v>26</v>
      </c>
      <c r="Q5503">
        <v>0</v>
      </c>
      <c r="R5503" t="s">
        <v>38</v>
      </c>
      <c r="S5503">
        <v>25.1</v>
      </c>
      <c r="T5503">
        <v>382.8</v>
      </c>
      <c r="U5503">
        <v>0</v>
      </c>
    </row>
    <row r="5504" spans="1:21" x14ac:dyDescent="0.25">
      <c r="A5504" t="s">
        <v>5536</v>
      </c>
      <c r="B5504">
        <v>1</v>
      </c>
      <c r="C5504">
        <v>1</v>
      </c>
      <c r="D5504">
        <v>1</v>
      </c>
      <c r="E5504">
        <v>0</v>
      </c>
      <c r="F5504">
        <v>16</v>
      </c>
      <c r="G5504">
        <v>1</v>
      </c>
      <c r="H5504" t="s">
        <v>23</v>
      </c>
      <c r="I5504" t="s">
        <v>35</v>
      </c>
      <c r="J5504" t="s">
        <v>23</v>
      </c>
      <c r="K5504" t="s">
        <v>23</v>
      </c>
      <c r="L5504" t="s">
        <v>23</v>
      </c>
      <c r="M5504" t="s">
        <v>23</v>
      </c>
      <c r="N5504" t="s">
        <v>23</v>
      </c>
      <c r="O5504" t="s">
        <v>23</v>
      </c>
      <c r="P5504" t="s">
        <v>26</v>
      </c>
      <c r="Q5504">
        <v>1</v>
      </c>
      <c r="R5504" t="s">
        <v>33</v>
      </c>
      <c r="S5504">
        <v>71.8</v>
      </c>
      <c r="T5504">
        <v>1167.8</v>
      </c>
      <c r="U5504">
        <v>1</v>
      </c>
    </row>
    <row r="5505" spans="1:21" x14ac:dyDescent="0.25">
      <c r="A5505" t="s">
        <v>5537</v>
      </c>
      <c r="B5505">
        <v>1</v>
      </c>
      <c r="C5505">
        <v>0</v>
      </c>
      <c r="D5505">
        <v>1</v>
      </c>
      <c r="E5505">
        <v>1</v>
      </c>
      <c r="F5505">
        <v>35</v>
      </c>
      <c r="G5505">
        <v>1</v>
      </c>
      <c r="H5505" t="s">
        <v>23</v>
      </c>
      <c r="I5505" t="s">
        <v>23</v>
      </c>
      <c r="J5505" t="s">
        <v>44</v>
      </c>
      <c r="K5505" t="s">
        <v>44</v>
      </c>
      <c r="L5505" t="s">
        <v>44</v>
      </c>
      <c r="M5505" t="s">
        <v>44</v>
      </c>
      <c r="N5505" t="s">
        <v>44</v>
      </c>
      <c r="O5505" t="s">
        <v>44</v>
      </c>
      <c r="P5505" t="s">
        <v>29</v>
      </c>
      <c r="Q5505">
        <v>0</v>
      </c>
      <c r="R5505" t="s">
        <v>33</v>
      </c>
      <c r="S5505">
        <v>20.05</v>
      </c>
      <c r="T5505">
        <v>746.75</v>
      </c>
      <c r="U5505">
        <v>0</v>
      </c>
    </row>
    <row r="5506" spans="1:21" x14ac:dyDescent="0.25">
      <c r="A5506" t="s">
        <v>5538</v>
      </c>
      <c r="B5506">
        <v>1</v>
      </c>
      <c r="C5506">
        <v>1</v>
      </c>
      <c r="D5506">
        <v>1</v>
      </c>
      <c r="E5506">
        <v>0</v>
      </c>
      <c r="F5506">
        <v>44</v>
      </c>
      <c r="G5506">
        <v>1</v>
      </c>
      <c r="H5506" t="s">
        <v>22</v>
      </c>
      <c r="I5506" t="s">
        <v>35</v>
      </c>
      <c r="J5506" t="s">
        <v>23</v>
      </c>
      <c r="K5506" t="s">
        <v>22</v>
      </c>
      <c r="L5506" t="s">
        <v>23</v>
      </c>
      <c r="M5506" t="s">
        <v>23</v>
      </c>
      <c r="N5506" t="s">
        <v>23</v>
      </c>
      <c r="O5506" t="s">
        <v>22</v>
      </c>
      <c r="P5506" t="s">
        <v>29</v>
      </c>
      <c r="Q5506">
        <v>0</v>
      </c>
      <c r="R5506" t="s">
        <v>30</v>
      </c>
      <c r="S5506">
        <v>88.4</v>
      </c>
      <c r="T5506">
        <v>3912.9</v>
      </c>
      <c r="U5506">
        <v>1</v>
      </c>
    </row>
    <row r="5507" spans="1:21" x14ac:dyDescent="0.25">
      <c r="A5507" t="s">
        <v>5539</v>
      </c>
      <c r="B5507">
        <v>0</v>
      </c>
      <c r="C5507">
        <v>0</v>
      </c>
      <c r="D5507">
        <v>1</v>
      </c>
      <c r="E5507">
        <v>1</v>
      </c>
      <c r="F5507">
        <v>12</v>
      </c>
      <c r="G5507">
        <v>0</v>
      </c>
      <c r="H5507" t="s">
        <v>24</v>
      </c>
      <c r="I5507" t="s">
        <v>25</v>
      </c>
      <c r="J5507" t="s">
        <v>23</v>
      </c>
      <c r="K5507" t="s">
        <v>23</v>
      </c>
      <c r="L5507" t="s">
        <v>23</v>
      </c>
      <c r="M5507" t="s">
        <v>22</v>
      </c>
      <c r="N5507" t="s">
        <v>23</v>
      </c>
      <c r="O5507" t="s">
        <v>23</v>
      </c>
      <c r="P5507" t="s">
        <v>29</v>
      </c>
      <c r="Q5507">
        <v>0</v>
      </c>
      <c r="R5507" t="s">
        <v>38</v>
      </c>
      <c r="S5507">
        <v>30.25</v>
      </c>
      <c r="T5507">
        <v>368.85</v>
      </c>
      <c r="U5507">
        <v>0</v>
      </c>
    </row>
    <row r="5508" spans="1:21" x14ac:dyDescent="0.25">
      <c r="A5508" t="s">
        <v>5540</v>
      </c>
      <c r="B5508">
        <v>1</v>
      </c>
      <c r="C5508">
        <v>0</v>
      </c>
      <c r="D5508">
        <v>0</v>
      </c>
      <c r="E5508">
        <v>0</v>
      </c>
      <c r="F5508">
        <v>1</v>
      </c>
      <c r="G5508">
        <v>1</v>
      </c>
      <c r="H5508" t="s">
        <v>23</v>
      </c>
      <c r="I5508" t="s">
        <v>23</v>
      </c>
      <c r="J5508" t="s">
        <v>44</v>
      </c>
      <c r="K5508" t="s">
        <v>44</v>
      </c>
      <c r="L5508" t="s">
        <v>44</v>
      </c>
      <c r="M5508" t="s">
        <v>44</v>
      </c>
      <c r="N5508" t="s">
        <v>44</v>
      </c>
      <c r="O5508" t="s">
        <v>44</v>
      </c>
      <c r="P5508" t="s">
        <v>26</v>
      </c>
      <c r="Q5508">
        <v>0</v>
      </c>
      <c r="R5508" t="s">
        <v>30</v>
      </c>
      <c r="S5508">
        <v>20.2</v>
      </c>
      <c r="T5508">
        <v>20.2</v>
      </c>
      <c r="U5508">
        <v>0</v>
      </c>
    </row>
    <row r="5509" spans="1:21" x14ac:dyDescent="0.25">
      <c r="A5509" t="s">
        <v>5541</v>
      </c>
      <c r="B5509">
        <v>0</v>
      </c>
      <c r="C5509">
        <v>0</v>
      </c>
      <c r="D5509">
        <v>0</v>
      </c>
      <c r="E5509">
        <v>0</v>
      </c>
      <c r="F5509">
        <v>28</v>
      </c>
      <c r="G5509">
        <v>1</v>
      </c>
      <c r="H5509" t="s">
        <v>23</v>
      </c>
      <c r="I5509" t="s">
        <v>25</v>
      </c>
      <c r="J5509" t="s">
        <v>22</v>
      </c>
      <c r="K5509" t="s">
        <v>22</v>
      </c>
      <c r="L5509" t="s">
        <v>23</v>
      </c>
      <c r="M5509" t="s">
        <v>22</v>
      </c>
      <c r="N5509" t="s">
        <v>23</v>
      </c>
      <c r="O5509" t="s">
        <v>23</v>
      </c>
      <c r="P5509" t="s">
        <v>29</v>
      </c>
      <c r="Q5509">
        <v>1</v>
      </c>
      <c r="R5509" t="s">
        <v>27</v>
      </c>
      <c r="S5509">
        <v>59.9</v>
      </c>
      <c r="T5509">
        <v>1654.7</v>
      </c>
      <c r="U5509">
        <v>0</v>
      </c>
    </row>
    <row r="5510" spans="1:21" x14ac:dyDescent="0.25">
      <c r="A5510" t="s">
        <v>5542</v>
      </c>
      <c r="B5510">
        <v>1</v>
      </c>
      <c r="C5510">
        <v>0</v>
      </c>
      <c r="D5510">
        <v>1</v>
      </c>
      <c r="E5510">
        <v>0</v>
      </c>
      <c r="F5510">
        <v>70</v>
      </c>
      <c r="G5510">
        <v>1</v>
      </c>
      <c r="H5510" t="s">
        <v>22</v>
      </c>
      <c r="I5510" t="s">
        <v>23</v>
      </c>
      <c r="J5510" t="s">
        <v>44</v>
      </c>
      <c r="K5510" t="s">
        <v>44</v>
      </c>
      <c r="L5510" t="s">
        <v>44</v>
      </c>
      <c r="M5510" t="s">
        <v>44</v>
      </c>
      <c r="N5510" t="s">
        <v>44</v>
      </c>
      <c r="O5510" t="s">
        <v>44</v>
      </c>
      <c r="P5510" t="s">
        <v>45</v>
      </c>
      <c r="Q5510">
        <v>0</v>
      </c>
      <c r="R5510" t="s">
        <v>33</v>
      </c>
      <c r="S5510">
        <v>25.15</v>
      </c>
      <c r="T5510">
        <v>1940.85</v>
      </c>
      <c r="U5510">
        <v>0</v>
      </c>
    </row>
    <row r="5511" spans="1:21" x14ac:dyDescent="0.25">
      <c r="A5511" t="s">
        <v>5543</v>
      </c>
      <c r="B5511">
        <v>0</v>
      </c>
      <c r="C5511">
        <v>0</v>
      </c>
      <c r="D5511">
        <v>0</v>
      </c>
      <c r="E5511">
        <v>1</v>
      </c>
      <c r="F5511">
        <v>5</v>
      </c>
      <c r="G5511">
        <v>1</v>
      </c>
      <c r="H5511" t="s">
        <v>23</v>
      </c>
      <c r="I5511" t="s">
        <v>25</v>
      </c>
      <c r="J5511" t="s">
        <v>23</v>
      </c>
      <c r="K5511" t="s">
        <v>23</v>
      </c>
      <c r="L5511" t="s">
        <v>23</v>
      </c>
      <c r="M5511" t="s">
        <v>23</v>
      </c>
      <c r="N5511" t="s">
        <v>23</v>
      </c>
      <c r="O5511" t="s">
        <v>23</v>
      </c>
      <c r="P5511" t="s">
        <v>26</v>
      </c>
      <c r="Q5511">
        <v>0</v>
      </c>
      <c r="R5511" t="s">
        <v>30</v>
      </c>
      <c r="S5511">
        <v>46</v>
      </c>
      <c r="T5511">
        <v>221.7</v>
      </c>
      <c r="U5511">
        <v>1</v>
      </c>
    </row>
    <row r="5512" spans="1:21" x14ac:dyDescent="0.25">
      <c r="A5512" t="s">
        <v>5544</v>
      </c>
      <c r="B5512">
        <v>1</v>
      </c>
      <c r="C5512">
        <v>0</v>
      </c>
      <c r="D5512">
        <v>0</v>
      </c>
      <c r="E5512">
        <v>0</v>
      </c>
      <c r="F5512">
        <v>18</v>
      </c>
      <c r="G5512">
        <v>1</v>
      </c>
      <c r="H5512" t="s">
        <v>23</v>
      </c>
      <c r="I5512" t="s">
        <v>35</v>
      </c>
      <c r="J5512" t="s">
        <v>23</v>
      </c>
      <c r="K5512" t="s">
        <v>22</v>
      </c>
      <c r="L5512" t="s">
        <v>22</v>
      </c>
      <c r="M5512" t="s">
        <v>23</v>
      </c>
      <c r="N5512" t="s">
        <v>22</v>
      </c>
      <c r="O5512" t="s">
        <v>22</v>
      </c>
      <c r="P5512" t="s">
        <v>26</v>
      </c>
      <c r="Q5512">
        <v>0</v>
      </c>
      <c r="R5512" t="s">
        <v>38</v>
      </c>
      <c r="S5512">
        <v>101.3</v>
      </c>
      <c r="T5512">
        <v>1794.65</v>
      </c>
      <c r="U5512">
        <v>0</v>
      </c>
    </row>
    <row r="5513" spans="1:21" x14ac:dyDescent="0.25">
      <c r="A5513" t="s">
        <v>5545</v>
      </c>
      <c r="B5513">
        <v>1</v>
      </c>
      <c r="C5513">
        <v>0</v>
      </c>
      <c r="D5513">
        <v>1</v>
      </c>
      <c r="E5513">
        <v>0</v>
      </c>
      <c r="F5513">
        <v>70</v>
      </c>
      <c r="G5513">
        <v>1</v>
      </c>
      <c r="H5513" t="s">
        <v>22</v>
      </c>
      <c r="I5513" t="s">
        <v>25</v>
      </c>
      <c r="J5513" t="s">
        <v>22</v>
      </c>
      <c r="K5513" t="s">
        <v>23</v>
      </c>
      <c r="L5513" t="s">
        <v>23</v>
      </c>
      <c r="M5513" t="s">
        <v>22</v>
      </c>
      <c r="N5513" t="s">
        <v>22</v>
      </c>
      <c r="O5513" t="s">
        <v>22</v>
      </c>
      <c r="P5513" t="s">
        <v>45</v>
      </c>
      <c r="Q5513">
        <v>1</v>
      </c>
      <c r="R5513" t="s">
        <v>38</v>
      </c>
      <c r="S5513">
        <v>76.95</v>
      </c>
      <c r="T5513">
        <v>5289.8</v>
      </c>
      <c r="U5513">
        <v>0</v>
      </c>
    </row>
    <row r="5514" spans="1:21" x14ac:dyDescent="0.25">
      <c r="A5514" t="s">
        <v>5546</v>
      </c>
      <c r="B5514">
        <v>0</v>
      </c>
      <c r="C5514">
        <v>0</v>
      </c>
      <c r="D5514">
        <v>1</v>
      </c>
      <c r="E5514">
        <v>1</v>
      </c>
      <c r="F5514">
        <v>9</v>
      </c>
      <c r="G5514">
        <v>1</v>
      </c>
      <c r="H5514" t="s">
        <v>22</v>
      </c>
      <c r="I5514" t="s">
        <v>25</v>
      </c>
      <c r="J5514" t="s">
        <v>23</v>
      </c>
      <c r="K5514" t="s">
        <v>22</v>
      </c>
      <c r="L5514" t="s">
        <v>23</v>
      </c>
      <c r="M5514" t="s">
        <v>23</v>
      </c>
      <c r="N5514" t="s">
        <v>23</v>
      </c>
      <c r="O5514" t="s">
        <v>23</v>
      </c>
      <c r="P5514" t="s">
        <v>26</v>
      </c>
      <c r="Q5514">
        <v>1</v>
      </c>
      <c r="R5514" t="s">
        <v>30</v>
      </c>
      <c r="S5514">
        <v>55.3</v>
      </c>
      <c r="T5514">
        <v>501.2</v>
      </c>
      <c r="U5514">
        <v>0</v>
      </c>
    </row>
    <row r="5515" spans="1:21" x14ac:dyDescent="0.25">
      <c r="A5515" t="s">
        <v>5547</v>
      </c>
      <c r="B5515">
        <v>0</v>
      </c>
      <c r="C5515">
        <v>1</v>
      </c>
      <c r="D5515">
        <v>0</v>
      </c>
      <c r="E5515">
        <v>0</v>
      </c>
      <c r="F5515">
        <v>67</v>
      </c>
      <c r="G5515">
        <v>1</v>
      </c>
      <c r="H5515" t="s">
        <v>23</v>
      </c>
      <c r="I5515" t="s">
        <v>35</v>
      </c>
      <c r="J5515" t="s">
        <v>22</v>
      </c>
      <c r="K5515" t="s">
        <v>22</v>
      </c>
      <c r="L5515" t="s">
        <v>23</v>
      </c>
      <c r="M5515" t="s">
        <v>22</v>
      </c>
      <c r="N5515" t="s">
        <v>22</v>
      </c>
      <c r="O5515" t="s">
        <v>23</v>
      </c>
      <c r="P5515" t="s">
        <v>45</v>
      </c>
      <c r="Q5515">
        <v>1</v>
      </c>
      <c r="R5515" t="s">
        <v>33</v>
      </c>
      <c r="S5515">
        <v>92.45</v>
      </c>
      <c r="T5515">
        <v>6140.85</v>
      </c>
      <c r="U5515">
        <v>0</v>
      </c>
    </row>
    <row r="5516" spans="1:21" x14ac:dyDescent="0.25">
      <c r="A5516" t="s">
        <v>5548</v>
      </c>
      <c r="B5516">
        <v>0</v>
      </c>
      <c r="C5516">
        <v>0</v>
      </c>
      <c r="D5516">
        <v>0</v>
      </c>
      <c r="E5516">
        <v>0</v>
      </c>
      <c r="F5516">
        <v>1</v>
      </c>
      <c r="G5516">
        <v>1</v>
      </c>
      <c r="H5516" t="s">
        <v>23</v>
      </c>
      <c r="I5516" t="s">
        <v>25</v>
      </c>
      <c r="J5516" t="s">
        <v>22</v>
      </c>
      <c r="K5516" t="s">
        <v>23</v>
      </c>
      <c r="L5516" t="s">
        <v>23</v>
      </c>
      <c r="M5516" t="s">
        <v>23</v>
      </c>
      <c r="N5516" t="s">
        <v>23</v>
      </c>
      <c r="O5516" t="s">
        <v>23</v>
      </c>
      <c r="P5516" t="s">
        <v>26</v>
      </c>
      <c r="Q5516">
        <v>1</v>
      </c>
      <c r="R5516" t="s">
        <v>33</v>
      </c>
      <c r="S5516">
        <v>48.45</v>
      </c>
      <c r="T5516">
        <v>48.45</v>
      </c>
      <c r="U5516">
        <v>0</v>
      </c>
    </row>
    <row r="5517" spans="1:21" x14ac:dyDescent="0.25">
      <c r="A5517" t="s">
        <v>5549</v>
      </c>
      <c r="B5517">
        <v>0</v>
      </c>
      <c r="C5517">
        <v>0</v>
      </c>
      <c r="D5517">
        <v>1</v>
      </c>
      <c r="E5517">
        <v>1</v>
      </c>
      <c r="F5517">
        <v>18</v>
      </c>
      <c r="G5517">
        <v>1</v>
      </c>
      <c r="H5517" t="s">
        <v>23</v>
      </c>
      <c r="I5517" t="s">
        <v>23</v>
      </c>
      <c r="J5517" t="s">
        <v>44</v>
      </c>
      <c r="K5517" t="s">
        <v>44</v>
      </c>
      <c r="L5517" t="s">
        <v>44</v>
      </c>
      <c r="M5517" t="s">
        <v>44</v>
      </c>
      <c r="N5517" t="s">
        <v>44</v>
      </c>
      <c r="O5517" t="s">
        <v>44</v>
      </c>
      <c r="P5517" t="s">
        <v>45</v>
      </c>
      <c r="Q5517">
        <v>0</v>
      </c>
      <c r="R5517" t="s">
        <v>30</v>
      </c>
      <c r="S5517">
        <v>19.350000000000001</v>
      </c>
      <c r="T5517">
        <v>309.25</v>
      </c>
      <c r="U5517">
        <v>0</v>
      </c>
    </row>
    <row r="5518" spans="1:21" x14ac:dyDescent="0.25">
      <c r="A5518" t="s">
        <v>5550</v>
      </c>
      <c r="B5518">
        <v>1</v>
      </c>
      <c r="C5518">
        <v>0</v>
      </c>
      <c r="D5518">
        <v>0</v>
      </c>
      <c r="E5518">
        <v>0</v>
      </c>
      <c r="F5518">
        <v>4</v>
      </c>
      <c r="G5518">
        <v>1</v>
      </c>
      <c r="H5518" t="s">
        <v>22</v>
      </c>
      <c r="I5518" t="s">
        <v>25</v>
      </c>
      <c r="J5518" t="s">
        <v>23</v>
      </c>
      <c r="K5518" t="s">
        <v>23</v>
      </c>
      <c r="L5518" t="s">
        <v>23</v>
      </c>
      <c r="M5518" t="s">
        <v>23</v>
      </c>
      <c r="N5518" t="s">
        <v>23</v>
      </c>
      <c r="O5518" t="s">
        <v>23</v>
      </c>
      <c r="P5518" t="s">
        <v>26</v>
      </c>
      <c r="Q5518">
        <v>0</v>
      </c>
      <c r="R5518" t="s">
        <v>38</v>
      </c>
      <c r="S5518">
        <v>51.75</v>
      </c>
      <c r="T5518">
        <v>201.1</v>
      </c>
      <c r="U5518">
        <v>1</v>
      </c>
    </row>
    <row r="5519" spans="1:21" x14ac:dyDescent="0.25">
      <c r="A5519" t="s">
        <v>5551</v>
      </c>
      <c r="B5519">
        <v>1</v>
      </c>
      <c r="C5519">
        <v>1</v>
      </c>
      <c r="D5519">
        <v>1</v>
      </c>
      <c r="E5519">
        <v>1</v>
      </c>
      <c r="F5519">
        <v>71</v>
      </c>
      <c r="G5519">
        <v>1</v>
      </c>
      <c r="H5519" t="s">
        <v>23</v>
      </c>
      <c r="I5519" t="s">
        <v>35</v>
      </c>
      <c r="J5519" t="s">
        <v>22</v>
      </c>
      <c r="K5519" t="s">
        <v>22</v>
      </c>
      <c r="L5519" t="s">
        <v>22</v>
      </c>
      <c r="M5519" t="s">
        <v>23</v>
      </c>
      <c r="N5519" t="s">
        <v>23</v>
      </c>
      <c r="O5519" t="s">
        <v>23</v>
      </c>
      <c r="P5519" t="s">
        <v>29</v>
      </c>
      <c r="Q5519">
        <v>1</v>
      </c>
      <c r="R5519" t="s">
        <v>33</v>
      </c>
      <c r="S5519">
        <v>86.7</v>
      </c>
      <c r="T5519">
        <v>6179.35</v>
      </c>
      <c r="U5519">
        <v>0</v>
      </c>
    </row>
    <row r="5520" spans="1:21" x14ac:dyDescent="0.25">
      <c r="A5520" t="s">
        <v>5552</v>
      </c>
      <c r="B5520">
        <v>1</v>
      </c>
      <c r="C5520">
        <v>0</v>
      </c>
      <c r="D5520">
        <v>1</v>
      </c>
      <c r="E5520">
        <v>1</v>
      </c>
      <c r="F5520">
        <v>30</v>
      </c>
      <c r="G5520">
        <v>1</v>
      </c>
      <c r="H5520" t="s">
        <v>22</v>
      </c>
      <c r="I5520" t="s">
        <v>35</v>
      </c>
      <c r="J5520" t="s">
        <v>22</v>
      </c>
      <c r="K5520" t="s">
        <v>22</v>
      </c>
      <c r="L5520" t="s">
        <v>23</v>
      </c>
      <c r="M5520" t="s">
        <v>23</v>
      </c>
      <c r="N5520" t="s">
        <v>22</v>
      </c>
      <c r="O5520" t="s">
        <v>23</v>
      </c>
      <c r="P5520" t="s">
        <v>26</v>
      </c>
      <c r="Q5520">
        <v>1</v>
      </c>
      <c r="R5520" t="s">
        <v>27</v>
      </c>
      <c r="S5520">
        <v>94.4</v>
      </c>
      <c r="T5520">
        <v>2838.7</v>
      </c>
      <c r="U5520">
        <v>1</v>
      </c>
    </row>
    <row r="5521" spans="1:21" x14ac:dyDescent="0.25">
      <c r="A5521" t="s">
        <v>5553</v>
      </c>
      <c r="B5521">
        <v>1</v>
      </c>
      <c r="C5521">
        <v>0</v>
      </c>
      <c r="D5521">
        <v>1</v>
      </c>
      <c r="E5521">
        <v>0</v>
      </c>
      <c r="F5521">
        <v>1</v>
      </c>
      <c r="G5521">
        <v>1</v>
      </c>
      <c r="H5521" t="s">
        <v>23</v>
      </c>
      <c r="I5521" t="s">
        <v>25</v>
      </c>
      <c r="J5521" t="s">
        <v>22</v>
      </c>
      <c r="K5521" t="s">
        <v>23</v>
      </c>
      <c r="L5521" t="s">
        <v>22</v>
      </c>
      <c r="M5521" t="s">
        <v>23</v>
      </c>
      <c r="N5521" t="s">
        <v>23</v>
      </c>
      <c r="O5521" t="s">
        <v>23</v>
      </c>
      <c r="P5521" t="s">
        <v>26</v>
      </c>
      <c r="Q5521">
        <v>0</v>
      </c>
      <c r="R5521" t="s">
        <v>30</v>
      </c>
      <c r="S5521">
        <v>55.7</v>
      </c>
      <c r="T5521">
        <v>55.7</v>
      </c>
      <c r="U5521">
        <v>0</v>
      </c>
    </row>
    <row r="5522" spans="1:21" x14ac:dyDescent="0.25">
      <c r="A5522" t="s">
        <v>5554</v>
      </c>
      <c r="B5522">
        <v>0</v>
      </c>
      <c r="C5522">
        <v>0</v>
      </c>
      <c r="D5522">
        <v>0</v>
      </c>
      <c r="E5522">
        <v>0</v>
      </c>
      <c r="F5522">
        <v>55</v>
      </c>
      <c r="G5522">
        <v>1</v>
      </c>
      <c r="H5522" t="s">
        <v>22</v>
      </c>
      <c r="I5522" t="s">
        <v>35</v>
      </c>
      <c r="J5522" t="s">
        <v>22</v>
      </c>
      <c r="K5522" t="s">
        <v>23</v>
      </c>
      <c r="L5522" t="s">
        <v>22</v>
      </c>
      <c r="M5522" t="s">
        <v>23</v>
      </c>
      <c r="N5522" t="s">
        <v>23</v>
      </c>
      <c r="O5522" t="s">
        <v>23</v>
      </c>
      <c r="P5522" t="s">
        <v>29</v>
      </c>
      <c r="Q5522">
        <v>1</v>
      </c>
      <c r="R5522" t="s">
        <v>38</v>
      </c>
      <c r="S5522">
        <v>84.25</v>
      </c>
      <c r="T5522">
        <v>4589.8500000000004</v>
      </c>
      <c r="U5522">
        <v>0</v>
      </c>
    </row>
    <row r="5523" spans="1:21" x14ac:dyDescent="0.25">
      <c r="A5523" t="s">
        <v>5555</v>
      </c>
      <c r="B5523">
        <v>1</v>
      </c>
      <c r="C5523">
        <v>0</v>
      </c>
      <c r="D5523">
        <v>0</v>
      </c>
      <c r="E5523">
        <v>0</v>
      </c>
      <c r="F5523">
        <v>59</v>
      </c>
      <c r="G5523">
        <v>1</v>
      </c>
      <c r="H5523" t="s">
        <v>23</v>
      </c>
      <c r="I5523" t="s">
        <v>25</v>
      </c>
      <c r="J5523" t="s">
        <v>23</v>
      </c>
      <c r="K5523" t="s">
        <v>23</v>
      </c>
      <c r="L5523" t="s">
        <v>22</v>
      </c>
      <c r="M5523" t="s">
        <v>22</v>
      </c>
      <c r="N5523" t="s">
        <v>22</v>
      </c>
      <c r="O5523" t="s">
        <v>23</v>
      </c>
      <c r="P5523" t="s">
        <v>26</v>
      </c>
      <c r="Q5523">
        <v>1</v>
      </c>
      <c r="R5523" t="s">
        <v>27</v>
      </c>
      <c r="S5523">
        <v>64.650000000000006</v>
      </c>
      <c r="T5523">
        <v>3735.45</v>
      </c>
      <c r="U5523">
        <v>0</v>
      </c>
    </row>
    <row r="5524" spans="1:21" x14ac:dyDescent="0.25">
      <c r="A5524" t="s">
        <v>5556</v>
      </c>
      <c r="B5524">
        <v>0</v>
      </c>
      <c r="C5524">
        <v>0</v>
      </c>
      <c r="D5524">
        <v>0</v>
      </c>
      <c r="E5524">
        <v>0</v>
      </c>
      <c r="F5524">
        <v>1</v>
      </c>
      <c r="G5524">
        <v>1</v>
      </c>
      <c r="H5524" t="s">
        <v>23</v>
      </c>
      <c r="I5524" t="s">
        <v>35</v>
      </c>
      <c r="J5524" t="s">
        <v>23</v>
      </c>
      <c r="K5524" t="s">
        <v>23</v>
      </c>
      <c r="L5524" t="s">
        <v>23</v>
      </c>
      <c r="M5524" t="s">
        <v>23</v>
      </c>
      <c r="N5524" t="s">
        <v>23</v>
      </c>
      <c r="O5524" t="s">
        <v>23</v>
      </c>
      <c r="P5524" t="s">
        <v>26</v>
      </c>
      <c r="Q5524">
        <v>1</v>
      </c>
      <c r="R5524" t="s">
        <v>30</v>
      </c>
      <c r="S5524">
        <v>70.150000000000006</v>
      </c>
      <c r="T5524">
        <v>70.150000000000006</v>
      </c>
      <c r="U5524">
        <v>1</v>
      </c>
    </row>
    <row r="5525" spans="1:21" x14ac:dyDescent="0.25">
      <c r="A5525" t="s">
        <v>5557</v>
      </c>
      <c r="B5525">
        <v>0</v>
      </c>
      <c r="C5525">
        <v>0</v>
      </c>
      <c r="D5525">
        <v>1</v>
      </c>
      <c r="E5525">
        <v>0</v>
      </c>
      <c r="F5525">
        <v>7</v>
      </c>
      <c r="G5525">
        <v>1</v>
      </c>
      <c r="H5525" t="s">
        <v>23</v>
      </c>
      <c r="I5525" t="s">
        <v>35</v>
      </c>
      <c r="J5525" t="s">
        <v>23</v>
      </c>
      <c r="K5525" t="s">
        <v>23</v>
      </c>
      <c r="L5525" t="s">
        <v>23</v>
      </c>
      <c r="M5525" t="s">
        <v>23</v>
      </c>
      <c r="N5525" t="s">
        <v>23</v>
      </c>
      <c r="O5525" t="s">
        <v>23</v>
      </c>
      <c r="P5525" t="s">
        <v>26</v>
      </c>
      <c r="Q5525">
        <v>1</v>
      </c>
      <c r="R5525" t="s">
        <v>33</v>
      </c>
      <c r="S5525">
        <v>69.2</v>
      </c>
      <c r="T5525">
        <v>477.55</v>
      </c>
      <c r="U5525">
        <v>0</v>
      </c>
    </row>
    <row r="5526" spans="1:21" x14ac:dyDescent="0.25">
      <c r="A5526" t="s">
        <v>5558</v>
      </c>
      <c r="B5526">
        <v>1</v>
      </c>
      <c r="C5526">
        <v>0</v>
      </c>
      <c r="D5526">
        <v>1</v>
      </c>
      <c r="E5526">
        <v>1</v>
      </c>
      <c r="F5526">
        <v>45</v>
      </c>
      <c r="G5526">
        <v>1</v>
      </c>
      <c r="H5526" t="s">
        <v>23</v>
      </c>
      <c r="I5526" t="s">
        <v>25</v>
      </c>
      <c r="J5526" t="s">
        <v>22</v>
      </c>
      <c r="K5526" t="s">
        <v>23</v>
      </c>
      <c r="L5526" t="s">
        <v>23</v>
      </c>
      <c r="M5526" t="s">
        <v>22</v>
      </c>
      <c r="N5526" t="s">
        <v>23</v>
      </c>
      <c r="O5526" t="s">
        <v>23</v>
      </c>
      <c r="P5526" t="s">
        <v>45</v>
      </c>
      <c r="Q5526">
        <v>0</v>
      </c>
      <c r="R5526" t="s">
        <v>33</v>
      </c>
      <c r="S5526">
        <v>54.65</v>
      </c>
      <c r="T5526">
        <v>2553.6999999999998</v>
      </c>
      <c r="U5526">
        <v>0</v>
      </c>
    </row>
    <row r="5527" spans="1:21" x14ac:dyDescent="0.25">
      <c r="A5527" t="s">
        <v>5559</v>
      </c>
      <c r="B5527">
        <v>0</v>
      </c>
      <c r="C5527">
        <v>0</v>
      </c>
      <c r="D5527">
        <v>1</v>
      </c>
      <c r="E5527">
        <v>1</v>
      </c>
      <c r="F5527">
        <v>54</v>
      </c>
      <c r="G5527">
        <v>1</v>
      </c>
      <c r="H5527" t="s">
        <v>22</v>
      </c>
      <c r="I5527" t="s">
        <v>23</v>
      </c>
      <c r="J5527" t="s">
        <v>44</v>
      </c>
      <c r="K5527" t="s">
        <v>44</v>
      </c>
      <c r="L5527" t="s">
        <v>44</v>
      </c>
      <c r="M5527" t="s">
        <v>44</v>
      </c>
      <c r="N5527" t="s">
        <v>44</v>
      </c>
      <c r="O5527" t="s">
        <v>44</v>
      </c>
      <c r="P5527" t="s">
        <v>29</v>
      </c>
      <c r="Q5527">
        <v>1</v>
      </c>
      <c r="R5527" t="s">
        <v>33</v>
      </c>
      <c r="S5527">
        <v>24.75</v>
      </c>
      <c r="T5527">
        <v>1342.15</v>
      </c>
      <c r="U5527">
        <v>0</v>
      </c>
    </row>
    <row r="5528" spans="1:21" x14ac:dyDescent="0.25">
      <c r="A5528" t="s">
        <v>5560</v>
      </c>
      <c r="B5528">
        <v>1</v>
      </c>
      <c r="C5528">
        <v>0</v>
      </c>
      <c r="D5528">
        <v>1</v>
      </c>
      <c r="E5528">
        <v>1</v>
      </c>
      <c r="F5528">
        <v>51</v>
      </c>
      <c r="G5528">
        <v>1</v>
      </c>
      <c r="H5528" t="s">
        <v>22</v>
      </c>
      <c r="I5528" t="s">
        <v>23</v>
      </c>
      <c r="J5528" t="s">
        <v>44</v>
      </c>
      <c r="K5528" t="s">
        <v>44</v>
      </c>
      <c r="L5528" t="s">
        <v>44</v>
      </c>
      <c r="M5528" t="s">
        <v>44</v>
      </c>
      <c r="N5528" t="s">
        <v>44</v>
      </c>
      <c r="O5528" t="s">
        <v>44</v>
      </c>
      <c r="P5528" t="s">
        <v>29</v>
      </c>
      <c r="Q5528">
        <v>1</v>
      </c>
      <c r="R5528" t="s">
        <v>30</v>
      </c>
      <c r="S5528">
        <v>23.95</v>
      </c>
      <c r="T5528">
        <v>1216.3499999999999</v>
      </c>
      <c r="U5528">
        <v>0</v>
      </c>
    </row>
    <row r="5529" spans="1:21" x14ac:dyDescent="0.25">
      <c r="A5529" t="s">
        <v>5561</v>
      </c>
      <c r="B5529">
        <v>0</v>
      </c>
      <c r="C5529">
        <v>1</v>
      </c>
      <c r="D5529">
        <v>1</v>
      </c>
      <c r="E5529">
        <v>0</v>
      </c>
      <c r="F5529">
        <v>72</v>
      </c>
      <c r="G5529">
        <v>1</v>
      </c>
      <c r="H5529" t="s">
        <v>22</v>
      </c>
      <c r="I5529" t="s">
        <v>35</v>
      </c>
      <c r="J5529" t="s">
        <v>23</v>
      </c>
      <c r="K5529" t="s">
        <v>22</v>
      </c>
      <c r="L5529" t="s">
        <v>22</v>
      </c>
      <c r="M5529" t="s">
        <v>23</v>
      </c>
      <c r="N5529" t="s">
        <v>22</v>
      </c>
      <c r="O5529" t="s">
        <v>22</v>
      </c>
      <c r="P5529" t="s">
        <v>29</v>
      </c>
      <c r="Q5529">
        <v>0</v>
      </c>
      <c r="R5529" t="s">
        <v>38</v>
      </c>
      <c r="S5529">
        <v>105</v>
      </c>
      <c r="T5529">
        <v>7578.05</v>
      </c>
      <c r="U5529">
        <v>0</v>
      </c>
    </row>
    <row r="5530" spans="1:21" x14ac:dyDescent="0.25">
      <c r="A5530" t="s">
        <v>5562</v>
      </c>
      <c r="B5530">
        <v>1</v>
      </c>
      <c r="C5530">
        <v>0</v>
      </c>
      <c r="D5530">
        <v>1</v>
      </c>
      <c r="E5530">
        <v>0</v>
      </c>
      <c r="F5530">
        <v>44</v>
      </c>
      <c r="G5530">
        <v>1</v>
      </c>
      <c r="H5530" t="s">
        <v>23</v>
      </c>
      <c r="I5530" t="s">
        <v>25</v>
      </c>
      <c r="J5530" t="s">
        <v>22</v>
      </c>
      <c r="K5530" t="s">
        <v>22</v>
      </c>
      <c r="L5530" t="s">
        <v>23</v>
      </c>
      <c r="M5530" t="s">
        <v>22</v>
      </c>
      <c r="N5530" t="s">
        <v>23</v>
      </c>
      <c r="O5530" t="s">
        <v>23</v>
      </c>
      <c r="P5530" t="s">
        <v>29</v>
      </c>
      <c r="Q5530">
        <v>1</v>
      </c>
      <c r="R5530" t="s">
        <v>33</v>
      </c>
      <c r="S5530">
        <v>59.85</v>
      </c>
      <c r="T5530">
        <v>2603.9499999999998</v>
      </c>
      <c r="U5530">
        <v>0</v>
      </c>
    </row>
    <row r="5531" spans="1:21" x14ac:dyDescent="0.25">
      <c r="A5531" t="s">
        <v>5563</v>
      </c>
      <c r="B5531">
        <v>1</v>
      </c>
      <c r="C5531">
        <v>0</v>
      </c>
      <c r="D5531">
        <v>0</v>
      </c>
      <c r="E5531">
        <v>0</v>
      </c>
      <c r="F5531">
        <v>2</v>
      </c>
      <c r="G5531">
        <v>1</v>
      </c>
      <c r="H5531" t="s">
        <v>23</v>
      </c>
      <c r="I5531" t="s">
        <v>23</v>
      </c>
      <c r="J5531" t="s">
        <v>44</v>
      </c>
      <c r="K5531" t="s">
        <v>44</v>
      </c>
      <c r="L5531" t="s">
        <v>44</v>
      </c>
      <c r="M5531" t="s">
        <v>44</v>
      </c>
      <c r="N5531" t="s">
        <v>44</v>
      </c>
      <c r="O5531" t="s">
        <v>44</v>
      </c>
      <c r="P5531" t="s">
        <v>26</v>
      </c>
      <c r="Q5531">
        <v>0</v>
      </c>
      <c r="R5531" t="s">
        <v>30</v>
      </c>
      <c r="S5531">
        <v>20.05</v>
      </c>
      <c r="T5531">
        <v>42.7</v>
      </c>
      <c r="U5531">
        <v>0</v>
      </c>
    </row>
    <row r="5532" spans="1:21" x14ac:dyDescent="0.25">
      <c r="A5532" t="s">
        <v>5564</v>
      </c>
      <c r="B5532">
        <v>0</v>
      </c>
      <c r="C5532">
        <v>0</v>
      </c>
      <c r="D5532">
        <v>0</v>
      </c>
      <c r="E5532">
        <v>0</v>
      </c>
      <c r="F5532">
        <v>66</v>
      </c>
      <c r="G5532">
        <v>1</v>
      </c>
      <c r="H5532" t="s">
        <v>22</v>
      </c>
      <c r="I5532" t="s">
        <v>35</v>
      </c>
      <c r="J5532" t="s">
        <v>23</v>
      </c>
      <c r="K5532" t="s">
        <v>23</v>
      </c>
      <c r="L5532" t="s">
        <v>22</v>
      </c>
      <c r="M5532" t="s">
        <v>23</v>
      </c>
      <c r="N5532" t="s">
        <v>22</v>
      </c>
      <c r="O5532" t="s">
        <v>23</v>
      </c>
      <c r="P5532" t="s">
        <v>29</v>
      </c>
      <c r="Q5532">
        <v>1</v>
      </c>
      <c r="R5532" t="s">
        <v>33</v>
      </c>
      <c r="S5532">
        <v>92.15</v>
      </c>
      <c r="T5532">
        <v>6056.9</v>
      </c>
      <c r="U5532">
        <v>0</v>
      </c>
    </row>
    <row r="5533" spans="1:21" x14ac:dyDescent="0.25">
      <c r="A5533" t="s">
        <v>5565</v>
      </c>
      <c r="B5533">
        <v>1</v>
      </c>
      <c r="C5533">
        <v>0</v>
      </c>
      <c r="D5533">
        <v>1</v>
      </c>
      <c r="E5533">
        <v>1</v>
      </c>
      <c r="F5533">
        <v>68</v>
      </c>
      <c r="G5533">
        <v>0</v>
      </c>
      <c r="H5533" t="s">
        <v>24</v>
      </c>
      <c r="I5533" t="s">
        <v>25</v>
      </c>
      <c r="J5533" t="s">
        <v>22</v>
      </c>
      <c r="K5533" t="s">
        <v>22</v>
      </c>
      <c r="L5533" t="s">
        <v>23</v>
      </c>
      <c r="M5533" t="s">
        <v>23</v>
      </c>
      <c r="N5533" t="s">
        <v>22</v>
      </c>
      <c r="O5533" t="s">
        <v>23</v>
      </c>
      <c r="P5533" t="s">
        <v>29</v>
      </c>
      <c r="Q5533">
        <v>0</v>
      </c>
      <c r="R5533" t="s">
        <v>30</v>
      </c>
      <c r="S5533">
        <v>44.8</v>
      </c>
      <c r="T5533">
        <v>2983.65</v>
      </c>
      <c r="U5533">
        <v>0</v>
      </c>
    </row>
    <row r="5534" spans="1:21" x14ac:dyDescent="0.25">
      <c r="A5534" t="s">
        <v>5566</v>
      </c>
      <c r="B5534">
        <v>0</v>
      </c>
      <c r="C5534">
        <v>0</v>
      </c>
      <c r="D5534">
        <v>0</v>
      </c>
      <c r="E5534">
        <v>0</v>
      </c>
      <c r="F5534">
        <v>31</v>
      </c>
      <c r="G5534">
        <v>1</v>
      </c>
      <c r="H5534" t="s">
        <v>23</v>
      </c>
      <c r="I5534" t="s">
        <v>23</v>
      </c>
      <c r="J5534" t="s">
        <v>44</v>
      </c>
      <c r="K5534" t="s">
        <v>44</v>
      </c>
      <c r="L5534" t="s">
        <v>44</v>
      </c>
      <c r="M5534" t="s">
        <v>44</v>
      </c>
      <c r="N5534" t="s">
        <v>44</v>
      </c>
      <c r="O5534" t="s">
        <v>44</v>
      </c>
      <c r="P5534" t="s">
        <v>45</v>
      </c>
      <c r="Q5534">
        <v>0</v>
      </c>
      <c r="R5534" t="s">
        <v>38</v>
      </c>
      <c r="S5534">
        <v>20.9</v>
      </c>
      <c r="T5534">
        <v>689.35</v>
      </c>
      <c r="U5534">
        <v>0</v>
      </c>
    </row>
    <row r="5535" spans="1:21" x14ac:dyDescent="0.25">
      <c r="A5535" t="s">
        <v>5567</v>
      </c>
      <c r="B5535">
        <v>0</v>
      </c>
      <c r="C5535">
        <v>1</v>
      </c>
      <c r="D5535">
        <v>0</v>
      </c>
      <c r="E5535">
        <v>0</v>
      </c>
      <c r="F5535">
        <v>21</v>
      </c>
      <c r="G5535">
        <v>1</v>
      </c>
      <c r="H5535" t="s">
        <v>22</v>
      </c>
      <c r="I5535" t="s">
        <v>35</v>
      </c>
      <c r="J5535" t="s">
        <v>23</v>
      </c>
      <c r="K5535" t="s">
        <v>23</v>
      </c>
      <c r="L5535" t="s">
        <v>23</v>
      </c>
      <c r="M5535" t="s">
        <v>23</v>
      </c>
      <c r="N5535" t="s">
        <v>22</v>
      </c>
      <c r="O5535" t="s">
        <v>22</v>
      </c>
      <c r="P5535" t="s">
        <v>26</v>
      </c>
      <c r="Q5535">
        <v>1</v>
      </c>
      <c r="R5535" t="s">
        <v>33</v>
      </c>
      <c r="S5535">
        <v>95.4</v>
      </c>
      <c r="T5535">
        <v>2025.1</v>
      </c>
      <c r="U5535">
        <v>0</v>
      </c>
    </row>
    <row r="5536" spans="1:21" x14ac:dyDescent="0.25">
      <c r="A5536" t="s">
        <v>5568</v>
      </c>
      <c r="B5536">
        <v>1</v>
      </c>
      <c r="C5536">
        <v>0</v>
      </c>
      <c r="D5536">
        <v>0</v>
      </c>
      <c r="E5536">
        <v>1</v>
      </c>
      <c r="F5536">
        <v>21</v>
      </c>
      <c r="G5536">
        <v>1</v>
      </c>
      <c r="H5536" t="s">
        <v>22</v>
      </c>
      <c r="I5536" t="s">
        <v>35</v>
      </c>
      <c r="J5536" t="s">
        <v>22</v>
      </c>
      <c r="K5536" t="s">
        <v>23</v>
      </c>
      <c r="L5536" t="s">
        <v>23</v>
      </c>
      <c r="M5536" t="s">
        <v>23</v>
      </c>
      <c r="N5536" t="s">
        <v>23</v>
      </c>
      <c r="O5536" t="s">
        <v>23</v>
      </c>
      <c r="P5536" t="s">
        <v>26</v>
      </c>
      <c r="Q5536">
        <v>0</v>
      </c>
      <c r="R5536" t="s">
        <v>27</v>
      </c>
      <c r="S5536">
        <v>80.349999999999994</v>
      </c>
      <c r="T5536">
        <v>1747.2</v>
      </c>
      <c r="U5536">
        <v>0</v>
      </c>
    </row>
    <row r="5537" spans="1:21" x14ac:dyDescent="0.25">
      <c r="A5537" t="s">
        <v>5569</v>
      </c>
      <c r="B5537">
        <v>0</v>
      </c>
      <c r="C5537">
        <v>0</v>
      </c>
      <c r="D5537">
        <v>1</v>
      </c>
      <c r="E5537">
        <v>1</v>
      </c>
      <c r="F5537">
        <v>55</v>
      </c>
      <c r="G5537">
        <v>1</v>
      </c>
      <c r="H5537" t="s">
        <v>22</v>
      </c>
      <c r="I5537" t="s">
        <v>25</v>
      </c>
      <c r="J5537" t="s">
        <v>22</v>
      </c>
      <c r="K5537" t="s">
        <v>23</v>
      </c>
      <c r="L5537" t="s">
        <v>22</v>
      </c>
      <c r="M5537" t="s">
        <v>22</v>
      </c>
      <c r="N5537" t="s">
        <v>22</v>
      </c>
      <c r="O5537" t="s">
        <v>22</v>
      </c>
      <c r="P5537" t="s">
        <v>45</v>
      </c>
      <c r="Q5537">
        <v>1</v>
      </c>
      <c r="R5537" t="s">
        <v>33</v>
      </c>
      <c r="S5537">
        <v>85.1</v>
      </c>
      <c r="T5537">
        <v>4657.95</v>
      </c>
      <c r="U5537">
        <v>0</v>
      </c>
    </row>
    <row r="5538" spans="1:21" x14ac:dyDescent="0.25">
      <c r="A5538" t="s">
        <v>5570</v>
      </c>
      <c r="B5538">
        <v>1</v>
      </c>
      <c r="C5538">
        <v>0</v>
      </c>
      <c r="D5538">
        <v>0</v>
      </c>
      <c r="E5538">
        <v>0</v>
      </c>
      <c r="F5538">
        <v>9</v>
      </c>
      <c r="G5538">
        <v>0</v>
      </c>
      <c r="H5538" t="s">
        <v>24</v>
      </c>
      <c r="I5538" t="s">
        <v>25</v>
      </c>
      <c r="J5538" t="s">
        <v>23</v>
      </c>
      <c r="K5538" t="s">
        <v>23</v>
      </c>
      <c r="L5538" t="s">
        <v>23</v>
      </c>
      <c r="M5538" t="s">
        <v>23</v>
      </c>
      <c r="N5538" t="s">
        <v>22</v>
      </c>
      <c r="O5538" t="s">
        <v>23</v>
      </c>
      <c r="P5538" t="s">
        <v>26</v>
      </c>
      <c r="Q5538">
        <v>1</v>
      </c>
      <c r="R5538" t="s">
        <v>38</v>
      </c>
      <c r="S5538">
        <v>34.700000000000003</v>
      </c>
      <c r="T5538">
        <v>296.10000000000002</v>
      </c>
      <c r="U5538">
        <v>1</v>
      </c>
    </row>
    <row r="5539" spans="1:21" x14ac:dyDescent="0.25">
      <c r="A5539" t="s">
        <v>5571</v>
      </c>
      <c r="B5539">
        <v>1</v>
      </c>
      <c r="C5539">
        <v>1</v>
      </c>
      <c r="D5539">
        <v>1</v>
      </c>
      <c r="E5539">
        <v>0</v>
      </c>
      <c r="F5539">
        <v>71</v>
      </c>
      <c r="G5539">
        <v>1</v>
      </c>
      <c r="H5539" t="s">
        <v>22</v>
      </c>
      <c r="I5539" t="s">
        <v>35</v>
      </c>
      <c r="J5539" t="s">
        <v>22</v>
      </c>
      <c r="K5539" t="s">
        <v>22</v>
      </c>
      <c r="L5539" t="s">
        <v>22</v>
      </c>
      <c r="M5539" t="s">
        <v>22</v>
      </c>
      <c r="N5539" t="s">
        <v>22</v>
      </c>
      <c r="O5539" t="s">
        <v>22</v>
      </c>
      <c r="P5539" t="s">
        <v>45</v>
      </c>
      <c r="Q5539">
        <v>1</v>
      </c>
      <c r="R5539" t="s">
        <v>33</v>
      </c>
      <c r="S5539">
        <v>115.05</v>
      </c>
      <c r="T5539">
        <v>8016.6</v>
      </c>
      <c r="U5539">
        <v>0</v>
      </c>
    </row>
    <row r="5540" spans="1:21" x14ac:dyDescent="0.25">
      <c r="A5540" t="s">
        <v>5572</v>
      </c>
      <c r="B5540">
        <v>0</v>
      </c>
      <c r="C5540">
        <v>0</v>
      </c>
      <c r="D5540">
        <v>0</v>
      </c>
      <c r="E5540">
        <v>0</v>
      </c>
      <c r="F5540">
        <v>1</v>
      </c>
      <c r="G5540">
        <v>1</v>
      </c>
      <c r="H5540" t="s">
        <v>23</v>
      </c>
      <c r="I5540" t="s">
        <v>35</v>
      </c>
      <c r="J5540" t="s">
        <v>23</v>
      </c>
      <c r="K5540" t="s">
        <v>23</v>
      </c>
      <c r="L5540" t="s">
        <v>23</v>
      </c>
      <c r="M5540" t="s">
        <v>23</v>
      </c>
      <c r="N5540" t="s">
        <v>23</v>
      </c>
      <c r="O5540" t="s">
        <v>22</v>
      </c>
      <c r="P5540" t="s">
        <v>26</v>
      </c>
      <c r="Q5540">
        <v>1</v>
      </c>
      <c r="R5540" t="s">
        <v>27</v>
      </c>
      <c r="S5540">
        <v>81.099999999999994</v>
      </c>
      <c r="T5540">
        <v>81.099999999999994</v>
      </c>
      <c r="U5540">
        <v>1</v>
      </c>
    </row>
    <row r="5541" spans="1:21" x14ac:dyDescent="0.25">
      <c r="A5541" t="s">
        <v>5573</v>
      </c>
      <c r="B5541">
        <v>1</v>
      </c>
      <c r="C5541">
        <v>0</v>
      </c>
      <c r="D5541">
        <v>1</v>
      </c>
      <c r="E5541">
        <v>1</v>
      </c>
      <c r="F5541">
        <v>22</v>
      </c>
      <c r="G5541">
        <v>1</v>
      </c>
      <c r="H5541" t="s">
        <v>23</v>
      </c>
      <c r="I5541" t="s">
        <v>23</v>
      </c>
      <c r="J5541" t="s">
        <v>44</v>
      </c>
      <c r="K5541" t="s">
        <v>44</v>
      </c>
      <c r="L5541" t="s">
        <v>44</v>
      </c>
      <c r="M5541" t="s">
        <v>44</v>
      </c>
      <c r="N5541" t="s">
        <v>44</v>
      </c>
      <c r="O5541" t="s">
        <v>44</v>
      </c>
      <c r="P5541" t="s">
        <v>29</v>
      </c>
      <c r="Q5541">
        <v>0</v>
      </c>
      <c r="R5541" t="s">
        <v>30</v>
      </c>
      <c r="S5541">
        <v>19.95</v>
      </c>
      <c r="T5541">
        <v>433.5</v>
      </c>
      <c r="U5541">
        <v>0</v>
      </c>
    </row>
    <row r="5542" spans="1:21" x14ac:dyDescent="0.25">
      <c r="A5542" t="s">
        <v>5574</v>
      </c>
      <c r="B5542">
        <v>0</v>
      </c>
      <c r="C5542">
        <v>0</v>
      </c>
      <c r="D5542">
        <v>1</v>
      </c>
      <c r="E5542">
        <v>1</v>
      </c>
      <c r="F5542">
        <v>1</v>
      </c>
      <c r="G5542">
        <v>1</v>
      </c>
      <c r="H5542" t="s">
        <v>23</v>
      </c>
      <c r="I5542" t="s">
        <v>23</v>
      </c>
      <c r="J5542" t="s">
        <v>44</v>
      </c>
      <c r="K5542" t="s">
        <v>44</v>
      </c>
      <c r="L5542" t="s">
        <v>44</v>
      </c>
      <c r="M5542" t="s">
        <v>44</v>
      </c>
      <c r="N5542" t="s">
        <v>44</v>
      </c>
      <c r="O5542" t="s">
        <v>44</v>
      </c>
      <c r="P5542" t="s">
        <v>26</v>
      </c>
      <c r="Q5542">
        <v>0</v>
      </c>
      <c r="R5542" t="s">
        <v>30</v>
      </c>
      <c r="S5542">
        <v>20.55</v>
      </c>
      <c r="T5542">
        <v>20.55</v>
      </c>
      <c r="U5542">
        <v>1</v>
      </c>
    </row>
    <row r="5543" spans="1:21" x14ac:dyDescent="0.25">
      <c r="A5543" t="s">
        <v>5575</v>
      </c>
      <c r="B5543">
        <v>0</v>
      </c>
      <c r="C5543">
        <v>0</v>
      </c>
      <c r="D5543">
        <v>0</v>
      </c>
      <c r="E5543">
        <v>0</v>
      </c>
      <c r="F5543">
        <v>61</v>
      </c>
      <c r="G5543">
        <v>1</v>
      </c>
      <c r="H5543" t="s">
        <v>22</v>
      </c>
      <c r="I5543" t="s">
        <v>35</v>
      </c>
      <c r="J5543" t="s">
        <v>23</v>
      </c>
      <c r="K5543" t="s">
        <v>23</v>
      </c>
      <c r="L5543" t="s">
        <v>22</v>
      </c>
      <c r="M5543" t="s">
        <v>22</v>
      </c>
      <c r="N5543" t="s">
        <v>22</v>
      </c>
      <c r="O5543" t="s">
        <v>22</v>
      </c>
      <c r="P5543" t="s">
        <v>45</v>
      </c>
      <c r="Q5543">
        <v>1</v>
      </c>
      <c r="R5543" t="s">
        <v>27</v>
      </c>
      <c r="S5543">
        <v>106.6</v>
      </c>
      <c r="T5543">
        <v>6428.4</v>
      </c>
      <c r="U5543">
        <v>1</v>
      </c>
    </row>
    <row r="5544" spans="1:21" x14ac:dyDescent="0.25">
      <c r="A5544" t="s">
        <v>5576</v>
      </c>
      <c r="B5544">
        <v>0</v>
      </c>
      <c r="C5544">
        <v>0</v>
      </c>
      <c r="D5544">
        <v>1</v>
      </c>
      <c r="E5544">
        <v>0</v>
      </c>
      <c r="F5544">
        <v>67</v>
      </c>
      <c r="G5544">
        <v>1</v>
      </c>
      <c r="H5544" t="s">
        <v>22</v>
      </c>
      <c r="I5544" t="s">
        <v>25</v>
      </c>
      <c r="J5544" t="s">
        <v>23</v>
      </c>
      <c r="K5544" t="s">
        <v>22</v>
      </c>
      <c r="L5544" t="s">
        <v>22</v>
      </c>
      <c r="M5544" t="s">
        <v>22</v>
      </c>
      <c r="N5544" t="s">
        <v>22</v>
      </c>
      <c r="O5544" t="s">
        <v>22</v>
      </c>
      <c r="P5544" t="s">
        <v>45</v>
      </c>
      <c r="Q5544">
        <v>0</v>
      </c>
      <c r="R5544" t="s">
        <v>33</v>
      </c>
      <c r="S5544">
        <v>86.15</v>
      </c>
      <c r="T5544">
        <v>5883.85</v>
      </c>
      <c r="U5544">
        <v>0</v>
      </c>
    </row>
    <row r="5545" spans="1:21" x14ac:dyDescent="0.25">
      <c r="A5545" t="s">
        <v>5577</v>
      </c>
      <c r="B5545">
        <v>0</v>
      </c>
      <c r="C5545">
        <v>1</v>
      </c>
      <c r="D5545">
        <v>0</v>
      </c>
      <c r="E5545">
        <v>0</v>
      </c>
      <c r="F5545">
        <v>14</v>
      </c>
      <c r="G5545">
        <v>1</v>
      </c>
      <c r="H5545" t="s">
        <v>23</v>
      </c>
      <c r="I5545" t="s">
        <v>35</v>
      </c>
      <c r="J5545" t="s">
        <v>22</v>
      </c>
      <c r="K5545" t="s">
        <v>22</v>
      </c>
      <c r="L5545" t="s">
        <v>23</v>
      </c>
      <c r="M5545" t="s">
        <v>23</v>
      </c>
      <c r="N5545" t="s">
        <v>23</v>
      </c>
      <c r="O5545" t="s">
        <v>23</v>
      </c>
      <c r="P5545" t="s">
        <v>26</v>
      </c>
      <c r="Q5545">
        <v>0</v>
      </c>
      <c r="R5545" t="s">
        <v>27</v>
      </c>
      <c r="S5545">
        <v>78.849999999999994</v>
      </c>
      <c r="T5545">
        <v>1043.8</v>
      </c>
      <c r="U5545">
        <v>0</v>
      </c>
    </row>
    <row r="5546" spans="1:21" x14ac:dyDescent="0.25">
      <c r="A5546" t="s">
        <v>5578</v>
      </c>
      <c r="B5546">
        <v>1</v>
      </c>
      <c r="C5546">
        <v>0</v>
      </c>
      <c r="D5546">
        <v>1</v>
      </c>
      <c r="E5546">
        <v>0</v>
      </c>
      <c r="F5546">
        <v>59</v>
      </c>
      <c r="G5546">
        <v>1</v>
      </c>
      <c r="H5546" t="s">
        <v>22</v>
      </c>
      <c r="I5546" t="s">
        <v>35</v>
      </c>
      <c r="J5546" t="s">
        <v>22</v>
      </c>
      <c r="K5546" t="s">
        <v>22</v>
      </c>
      <c r="L5546" t="s">
        <v>22</v>
      </c>
      <c r="M5546" t="s">
        <v>22</v>
      </c>
      <c r="N5546" t="s">
        <v>22</v>
      </c>
      <c r="O5546" t="s">
        <v>23</v>
      </c>
      <c r="P5546" t="s">
        <v>26</v>
      </c>
      <c r="Q5546">
        <v>1</v>
      </c>
      <c r="R5546" t="s">
        <v>27</v>
      </c>
      <c r="S5546">
        <v>106.75</v>
      </c>
      <c r="T5546">
        <v>6252.9</v>
      </c>
      <c r="U5546">
        <v>1</v>
      </c>
    </row>
    <row r="5547" spans="1:21" x14ac:dyDescent="0.25">
      <c r="A5547" t="s">
        <v>5579</v>
      </c>
      <c r="B5547">
        <v>1</v>
      </c>
      <c r="C5547">
        <v>1</v>
      </c>
      <c r="D5547">
        <v>1</v>
      </c>
      <c r="E5547">
        <v>0</v>
      </c>
      <c r="F5547">
        <v>21</v>
      </c>
      <c r="G5547">
        <v>1</v>
      </c>
      <c r="H5547" t="s">
        <v>23</v>
      </c>
      <c r="I5547" t="s">
        <v>35</v>
      </c>
      <c r="J5547" t="s">
        <v>23</v>
      </c>
      <c r="K5547" t="s">
        <v>23</v>
      </c>
      <c r="L5547" t="s">
        <v>22</v>
      </c>
      <c r="M5547" t="s">
        <v>23</v>
      </c>
      <c r="N5547" t="s">
        <v>22</v>
      </c>
      <c r="O5547" t="s">
        <v>23</v>
      </c>
      <c r="P5547" t="s">
        <v>26</v>
      </c>
      <c r="Q5547">
        <v>0</v>
      </c>
      <c r="R5547" t="s">
        <v>33</v>
      </c>
      <c r="S5547">
        <v>86.55</v>
      </c>
      <c r="T5547">
        <v>1857.25</v>
      </c>
      <c r="U5547">
        <v>0</v>
      </c>
    </row>
    <row r="5548" spans="1:21" x14ac:dyDescent="0.25">
      <c r="A5548" t="s">
        <v>5580</v>
      </c>
      <c r="B5548">
        <v>1</v>
      </c>
      <c r="C5548">
        <v>0</v>
      </c>
      <c r="D5548">
        <v>0</v>
      </c>
      <c r="E5548">
        <v>0</v>
      </c>
      <c r="F5548">
        <v>4</v>
      </c>
      <c r="G5548">
        <v>0</v>
      </c>
      <c r="H5548" t="s">
        <v>24</v>
      </c>
      <c r="I5548" t="s">
        <v>25</v>
      </c>
      <c r="J5548" t="s">
        <v>22</v>
      </c>
      <c r="K5548" t="s">
        <v>22</v>
      </c>
      <c r="L5548" t="s">
        <v>23</v>
      </c>
      <c r="M5548" t="s">
        <v>22</v>
      </c>
      <c r="N5548" t="s">
        <v>23</v>
      </c>
      <c r="O5548" t="s">
        <v>23</v>
      </c>
      <c r="P5548" t="s">
        <v>26</v>
      </c>
      <c r="Q5548">
        <v>0</v>
      </c>
      <c r="R5548" t="s">
        <v>30</v>
      </c>
      <c r="S5548">
        <v>42.4</v>
      </c>
      <c r="T5548">
        <v>146.4</v>
      </c>
      <c r="U5548">
        <v>0</v>
      </c>
    </row>
    <row r="5549" spans="1:21" x14ac:dyDescent="0.25">
      <c r="A5549" t="s">
        <v>5581</v>
      </c>
      <c r="B5549">
        <v>0</v>
      </c>
      <c r="C5549">
        <v>0</v>
      </c>
      <c r="D5549">
        <v>0</v>
      </c>
      <c r="E5549">
        <v>0</v>
      </c>
      <c r="F5549">
        <v>3</v>
      </c>
      <c r="G5549">
        <v>1</v>
      </c>
      <c r="H5549" t="s">
        <v>23</v>
      </c>
      <c r="I5549" t="s">
        <v>35</v>
      </c>
      <c r="J5549" t="s">
        <v>23</v>
      </c>
      <c r="K5549" t="s">
        <v>23</v>
      </c>
      <c r="L5549" t="s">
        <v>23</v>
      </c>
      <c r="M5549" t="s">
        <v>23</v>
      </c>
      <c r="N5549" t="s">
        <v>22</v>
      </c>
      <c r="O5549" t="s">
        <v>22</v>
      </c>
      <c r="P5549" t="s">
        <v>26</v>
      </c>
      <c r="Q5549">
        <v>1</v>
      </c>
      <c r="R5549" t="s">
        <v>27</v>
      </c>
      <c r="S5549">
        <v>89.45</v>
      </c>
      <c r="T5549">
        <v>240.45</v>
      </c>
      <c r="U5549">
        <v>1</v>
      </c>
    </row>
    <row r="5550" spans="1:21" x14ac:dyDescent="0.25">
      <c r="A5550" t="s">
        <v>5582</v>
      </c>
      <c r="B5550">
        <v>1</v>
      </c>
      <c r="C5550">
        <v>0</v>
      </c>
      <c r="D5550">
        <v>1</v>
      </c>
      <c r="E5550">
        <v>0</v>
      </c>
      <c r="F5550">
        <v>70</v>
      </c>
      <c r="G5550">
        <v>1</v>
      </c>
      <c r="H5550" t="s">
        <v>22</v>
      </c>
      <c r="I5550" t="s">
        <v>23</v>
      </c>
      <c r="J5550" t="s">
        <v>44</v>
      </c>
      <c r="K5550" t="s">
        <v>44</v>
      </c>
      <c r="L5550" t="s">
        <v>44</v>
      </c>
      <c r="M5550" t="s">
        <v>44</v>
      </c>
      <c r="N5550" t="s">
        <v>44</v>
      </c>
      <c r="O5550" t="s">
        <v>44</v>
      </c>
      <c r="P5550" t="s">
        <v>45</v>
      </c>
      <c r="Q5550">
        <v>0</v>
      </c>
      <c r="R5550" t="s">
        <v>33</v>
      </c>
      <c r="S5550">
        <v>24.25</v>
      </c>
      <c r="T5550">
        <v>1724.15</v>
      </c>
      <c r="U5550">
        <v>0</v>
      </c>
    </row>
    <row r="5551" spans="1:21" x14ac:dyDescent="0.25">
      <c r="A5551" t="s">
        <v>5583</v>
      </c>
      <c r="B5551">
        <v>0</v>
      </c>
      <c r="C5551">
        <v>0</v>
      </c>
      <c r="D5551">
        <v>0</v>
      </c>
      <c r="E5551">
        <v>0</v>
      </c>
      <c r="F5551">
        <v>3</v>
      </c>
      <c r="G5551">
        <v>1</v>
      </c>
      <c r="H5551" t="s">
        <v>23</v>
      </c>
      <c r="I5551" t="s">
        <v>35</v>
      </c>
      <c r="J5551" t="s">
        <v>23</v>
      </c>
      <c r="K5551" t="s">
        <v>22</v>
      </c>
      <c r="L5551" t="s">
        <v>23</v>
      </c>
      <c r="M5551" t="s">
        <v>22</v>
      </c>
      <c r="N5551" t="s">
        <v>22</v>
      </c>
      <c r="O5551" t="s">
        <v>22</v>
      </c>
      <c r="P5551" t="s">
        <v>26</v>
      </c>
      <c r="Q5551">
        <v>1</v>
      </c>
      <c r="R5551" t="s">
        <v>27</v>
      </c>
      <c r="S5551">
        <v>97.9</v>
      </c>
      <c r="T5551">
        <v>315.3</v>
      </c>
      <c r="U5551">
        <v>1</v>
      </c>
    </row>
    <row r="5552" spans="1:21" x14ac:dyDescent="0.25">
      <c r="A5552" t="s">
        <v>5584</v>
      </c>
      <c r="B5552">
        <v>1</v>
      </c>
      <c r="C5552">
        <v>1</v>
      </c>
      <c r="D5552">
        <v>0</v>
      </c>
      <c r="E5552">
        <v>0</v>
      </c>
      <c r="F5552">
        <v>21</v>
      </c>
      <c r="G5552">
        <v>1</v>
      </c>
      <c r="H5552" t="s">
        <v>23</v>
      </c>
      <c r="I5552" t="s">
        <v>23</v>
      </c>
      <c r="J5552" t="s">
        <v>44</v>
      </c>
      <c r="K5552" t="s">
        <v>44</v>
      </c>
      <c r="L5552" t="s">
        <v>44</v>
      </c>
      <c r="M5552" t="s">
        <v>44</v>
      </c>
      <c r="N5552" t="s">
        <v>44</v>
      </c>
      <c r="O5552" t="s">
        <v>44</v>
      </c>
      <c r="P5552" t="s">
        <v>29</v>
      </c>
      <c r="Q5552">
        <v>0</v>
      </c>
      <c r="R5552" t="s">
        <v>33</v>
      </c>
      <c r="S5552">
        <v>20.5</v>
      </c>
      <c r="T5552">
        <v>429.55</v>
      </c>
      <c r="U5552">
        <v>0</v>
      </c>
    </row>
    <row r="5553" spans="1:21" x14ac:dyDescent="0.25">
      <c r="A5553" t="s">
        <v>5585</v>
      </c>
      <c r="B5553">
        <v>1</v>
      </c>
      <c r="C5553">
        <v>0</v>
      </c>
      <c r="D5553">
        <v>0</v>
      </c>
      <c r="E5553">
        <v>0</v>
      </c>
      <c r="F5553">
        <v>20</v>
      </c>
      <c r="G5553">
        <v>1</v>
      </c>
      <c r="H5553" t="s">
        <v>23</v>
      </c>
      <c r="I5553" t="s">
        <v>23</v>
      </c>
      <c r="J5553" t="s">
        <v>44</v>
      </c>
      <c r="K5553" t="s">
        <v>44</v>
      </c>
      <c r="L5553" t="s">
        <v>44</v>
      </c>
      <c r="M5553" t="s">
        <v>44</v>
      </c>
      <c r="N5553" t="s">
        <v>44</v>
      </c>
      <c r="O5553" t="s">
        <v>44</v>
      </c>
      <c r="P5553" t="s">
        <v>26</v>
      </c>
      <c r="Q5553">
        <v>1</v>
      </c>
      <c r="R5553" t="s">
        <v>38</v>
      </c>
      <c r="S5553">
        <v>19.600000000000001</v>
      </c>
      <c r="T5553">
        <v>356.15</v>
      </c>
      <c r="U5553">
        <v>0</v>
      </c>
    </row>
    <row r="5554" spans="1:21" x14ac:dyDescent="0.25">
      <c r="A5554" t="s">
        <v>5586</v>
      </c>
      <c r="B5554">
        <v>1</v>
      </c>
      <c r="C5554">
        <v>0</v>
      </c>
      <c r="D5554">
        <v>1</v>
      </c>
      <c r="E5554">
        <v>1</v>
      </c>
      <c r="F5554">
        <v>22</v>
      </c>
      <c r="G5554">
        <v>1</v>
      </c>
      <c r="H5554" t="s">
        <v>23</v>
      </c>
      <c r="I5554" t="s">
        <v>23</v>
      </c>
      <c r="J5554" t="s">
        <v>44</v>
      </c>
      <c r="K5554" t="s">
        <v>44</v>
      </c>
      <c r="L5554" t="s">
        <v>44</v>
      </c>
      <c r="M5554" t="s">
        <v>44</v>
      </c>
      <c r="N5554" t="s">
        <v>44</v>
      </c>
      <c r="O5554" t="s">
        <v>44</v>
      </c>
      <c r="P5554" t="s">
        <v>29</v>
      </c>
      <c r="Q5554">
        <v>0</v>
      </c>
      <c r="R5554" t="s">
        <v>33</v>
      </c>
      <c r="S5554">
        <v>20.25</v>
      </c>
      <c r="T5554">
        <v>488.25</v>
      </c>
      <c r="U5554">
        <v>0</v>
      </c>
    </row>
    <row r="5555" spans="1:21" x14ac:dyDescent="0.25">
      <c r="A5555" t="s">
        <v>5587</v>
      </c>
      <c r="B5555">
        <v>1</v>
      </c>
      <c r="C5555">
        <v>0</v>
      </c>
      <c r="D5555">
        <v>0</v>
      </c>
      <c r="E5555">
        <v>0</v>
      </c>
      <c r="F5555">
        <v>1</v>
      </c>
      <c r="G5555">
        <v>1</v>
      </c>
      <c r="H5555" t="s">
        <v>23</v>
      </c>
      <c r="I5555" t="s">
        <v>25</v>
      </c>
      <c r="J5555" t="s">
        <v>23</v>
      </c>
      <c r="K5555" t="s">
        <v>23</v>
      </c>
      <c r="L5555" t="s">
        <v>23</v>
      </c>
      <c r="M5555" t="s">
        <v>23</v>
      </c>
      <c r="N5555" t="s">
        <v>23</v>
      </c>
      <c r="O5555" t="s">
        <v>22</v>
      </c>
      <c r="P5555" t="s">
        <v>26</v>
      </c>
      <c r="Q5555">
        <v>1</v>
      </c>
      <c r="R5555" t="s">
        <v>30</v>
      </c>
      <c r="S5555">
        <v>55.7</v>
      </c>
      <c r="T5555">
        <v>55.7</v>
      </c>
      <c r="U5555">
        <v>1</v>
      </c>
    </row>
    <row r="5556" spans="1:21" x14ac:dyDescent="0.25">
      <c r="A5556" t="s">
        <v>5588</v>
      </c>
      <c r="B5556">
        <v>0</v>
      </c>
      <c r="C5556">
        <v>0</v>
      </c>
      <c r="D5556">
        <v>0</v>
      </c>
      <c r="E5556">
        <v>0</v>
      </c>
      <c r="F5556">
        <v>63</v>
      </c>
      <c r="G5556">
        <v>1</v>
      </c>
      <c r="H5556" t="s">
        <v>23</v>
      </c>
      <c r="I5556" t="s">
        <v>23</v>
      </c>
      <c r="J5556" t="s">
        <v>44</v>
      </c>
      <c r="K5556" t="s">
        <v>44</v>
      </c>
      <c r="L5556" t="s">
        <v>44</v>
      </c>
      <c r="M5556" t="s">
        <v>44</v>
      </c>
      <c r="N5556" t="s">
        <v>44</v>
      </c>
      <c r="O5556" t="s">
        <v>44</v>
      </c>
      <c r="P5556" t="s">
        <v>45</v>
      </c>
      <c r="Q5556">
        <v>1</v>
      </c>
      <c r="R5556" t="s">
        <v>30</v>
      </c>
      <c r="S5556">
        <v>20.6</v>
      </c>
      <c r="T5556">
        <v>1298.7</v>
      </c>
      <c r="U5556">
        <v>0</v>
      </c>
    </row>
    <row r="5557" spans="1:21" x14ac:dyDescent="0.25">
      <c r="A5557" t="s">
        <v>5589</v>
      </c>
      <c r="B5557">
        <v>0</v>
      </c>
      <c r="C5557">
        <v>0</v>
      </c>
      <c r="D5557">
        <v>1</v>
      </c>
      <c r="E5557">
        <v>1</v>
      </c>
      <c r="F5557">
        <v>70</v>
      </c>
      <c r="G5557">
        <v>1</v>
      </c>
      <c r="H5557" t="s">
        <v>23</v>
      </c>
      <c r="I5557" t="s">
        <v>23</v>
      </c>
      <c r="J5557" t="s">
        <v>44</v>
      </c>
      <c r="K5557" t="s">
        <v>44</v>
      </c>
      <c r="L5557" t="s">
        <v>44</v>
      </c>
      <c r="M5557" t="s">
        <v>44</v>
      </c>
      <c r="N5557" t="s">
        <v>44</v>
      </c>
      <c r="O5557" t="s">
        <v>44</v>
      </c>
      <c r="P5557" t="s">
        <v>45</v>
      </c>
      <c r="Q5557">
        <v>0</v>
      </c>
      <c r="R5557" t="s">
        <v>33</v>
      </c>
      <c r="S5557">
        <v>19.8</v>
      </c>
      <c r="T5557">
        <v>1378.75</v>
      </c>
      <c r="U5557">
        <v>0</v>
      </c>
    </row>
    <row r="5558" spans="1:21" x14ac:dyDescent="0.25">
      <c r="A5558" t="s">
        <v>5590</v>
      </c>
      <c r="B5558">
        <v>1</v>
      </c>
      <c r="C5558">
        <v>0</v>
      </c>
      <c r="D5558">
        <v>0</v>
      </c>
      <c r="E5558">
        <v>0</v>
      </c>
      <c r="F5558">
        <v>13</v>
      </c>
      <c r="G5558">
        <v>1</v>
      </c>
      <c r="H5558" t="s">
        <v>23</v>
      </c>
      <c r="I5558" t="s">
        <v>35</v>
      </c>
      <c r="J5558" t="s">
        <v>23</v>
      </c>
      <c r="K5558" t="s">
        <v>22</v>
      </c>
      <c r="L5558" t="s">
        <v>22</v>
      </c>
      <c r="M5558" t="s">
        <v>23</v>
      </c>
      <c r="N5558" t="s">
        <v>23</v>
      </c>
      <c r="O5558" t="s">
        <v>23</v>
      </c>
      <c r="P5558" t="s">
        <v>26</v>
      </c>
      <c r="Q5558">
        <v>1</v>
      </c>
      <c r="R5558" t="s">
        <v>27</v>
      </c>
      <c r="S5558">
        <v>79.8</v>
      </c>
      <c r="T5558">
        <v>973.45</v>
      </c>
      <c r="U5558">
        <v>1</v>
      </c>
    </row>
    <row r="5559" spans="1:21" x14ac:dyDescent="0.25">
      <c r="A5559" t="s">
        <v>5591</v>
      </c>
      <c r="B5559">
        <v>0</v>
      </c>
      <c r="C5559">
        <v>0</v>
      </c>
      <c r="D5559">
        <v>0</v>
      </c>
      <c r="E5559">
        <v>0</v>
      </c>
      <c r="F5559">
        <v>5</v>
      </c>
      <c r="G5559">
        <v>1</v>
      </c>
      <c r="H5559" t="s">
        <v>23</v>
      </c>
      <c r="I5559" t="s">
        <v>35</v>
      </c>
      <c r="J5559" t="s">
        <v>23</v>
      </c>
      <c r="K5559" t="s">
        <v>23</v>
      </c>
      <c r="L5559" t="s">
        <v>23</v>
      </c>
      <c r="M5559" t="s">
        <v>23</v>
      </c>
      <c r="N5559" t="s">
        <v>22</v>
      </c>
      <c r="O5559" t="s">
        <v>23</v>
      </c>
      <c r="P5559" t="s">
        <v>26</v>
      </c>
      <c r="Q5559">
        <v>0</v>
      </c>
      <c r="R5559" t="s">
        <v>27</v>
      </c>
      <c r="S5559">
        <v>80.2</v>
      </c>
      <c r="T5559">
        <v>384.25</v>
      </c>
      <c r="U5559">
        <v>0</v>
      </c>
    </row>
    <row r="5560" spans="1:21" x14ac:dyDescent="0.25">
      <c r="A5560" t="s">
        <v>5592</v>
      </c>
      <c r="B5560">
        <v>0</v>
      </c>
      <c r="C5560">
        <v>0</v>
      </c>
      <c r="D5560">
        <v>1</v>
      </c>
      <c r="E5560">
        <v>1</v>
      </c>
      <c r="F5560">
        <v>72</v>
      </c>
      <c r="G5560">
        <v>1</v>
      </c>
      <c r="H5560" t="s">
        <v>22</v>
      </c>
      <c r="I5560" t="s">
        <v>35</v>
      </c>
      <c r="J5560" t="s">
        <v>22</v>
      </c>
      <c r="K5560" t="s">
        <v>22</v>
      </c>
      <c r="L5560" t="s">
        <v>22</v>
      </c>
      <c r="M5560" t="s">
        <v>22</v>
      </c>
      <c r="N5560" t="s">
        <v>22</v>
      </c>
      <c r="O5560" t="s">
        <v>22</v>
      </c>
      <c r="P5560" t="s">
        <v>45</v>
      </c>
      <c r="Q5560">
        <v>1</v>
      </c>
      <c r="R5560" t="s">
        <v>38</v>
      </c>
      <c r="S5560">
        <v>116.4</v>
      </c>
      <c r="T5560">
        <v>8543.25</v>
      </c>
      <c r="U5560">
        <v>0</v>
      </c>
    </row>
    <row r="5561" spans="1:21" x14ac:dyDescent="0.25">
      <c r="A5561" t="s">
        <v>5593</v>
      </c>
      <c r="B5561">
        <v>0</v>
      </c>
      <c r="C5561">
        <v>0</v>
      </c>
      <c r="D5561">
        <v>0</v>
      </c>
      <c r="E5561">
        <v>0</v>
      </c>
      <c r="F5561">
        <v>13</v>
      </c>
      <c r="G5561">
        <v>0</v>
      </c>
      <c r="H5561" t="s">
        <v>24</v>
      </c>
      <c r="I5561" t="s">
        <v>25</v>
      </c>
      <c r="J5561" t="s">
        <v>23</v>
      </c>
      <c r="K5561" t="s">
        <v>22</v>
      </c>
      <c r="L5561" t="s">
        <v>23</v>
      </c>
      <c r="M5561" t="s">
        <v>23</v>
      </c>
      <c r="N5561" t="s">
        <v>23</v>
      </c>
      <c r="O5561" t="s">
        <v>23</v>
      </c>
      <c r="P5561" t="s">
        <v>26</v>
      </c>
      <c r="Q5561">
        <v>1</v>
      </c>
      <c r="R5561" t="s">
        <v>27</v>
      </c>
      <c r="S5561">
        <v>31.65</v>
      </c>
      <c r="T5561">
        <v>389.95</v>
      </c>
      <c r="U5561">
        <v>0</v>
      </c>
    </row>
    <row r="5562" spans="1:21" x14ac:dyDescent="0.25">
      <c r="A5562" t="s">
        <v>5594</v>
      </c>
      <c r="B5562">
        <v>1</v>
      </c>
      <c r="C5562">
        <v>0</v>
      </c>
      <c r="D5562">
        <v>1</v>
      </c>
      <c r="E5562">
        <v>0</v>
      </c>
      <c r="F5562">
        <v>61</v>
      </c>
      <c r="G5562">
        <v>1</v>
      </c>
      <c r="H5562" t="s">
        <v>23</v>
      </c>
      <c r="I5562" t="s">
        <v>35</v>
      </c>
      <c r="J5562" t="s">
        <v>23</v>
      </c>
      <c r="K5562" t="s">
        <v>22</v>
      </c>
      <c r="L5562" t="s">
        <v>22</v>
      </c>
      <c r="M5562" t="s">
        <v>22</v>
      </c>
      <c r="N5562" t="s">
        <v>23</v>
      </c>
      <c r="O5562" t="s">
        <v>22</v>
      </c>
      <c r="P5562" t="s">
        <v>26</v>
      </c>
      <c r="Q5562">
        <v>0</v>
      </c>
      <c r="R5562" t="s">
        <v>38</v>
      </c>
      <c r="S5562">
        <v>94.15</v>
      </c>
      <c r="T5562">
        <v>5731.85</v>
      </c>
      <c r="U5562">
        <v>0</v>
      </c>
    </row>
    <row r="5563" spans="1:21" x14ac:dyDescent="0.25">
      <c r="A5563" t="s">
        <v>5595</v>
      </c>
      <c r="B5563">
        <v>1</v>
      </c>
      <c r="C5563">
        <v>0</v>
      </c>
      <c r="D5563">
        <v>0</v>
      </c>
      <c r="E5563">
        <v>0</v>
      </c>
      <c r="F5563">
        <v>1</v>
      </c>
      <c r="G5563">
        <v>1</v>
      </c>
      <c r="H5563" t="s">
        <v>23</v>
      </c>
      <c r="I5563" t="s">
        <v>23</v>
      </c>
      <c r="J5563" t="s">
        <v>44</v>
      </c>
      <c r="K5563" t="s">
        <v>44</v>
      </c>
      <c r="L5563" t="s">
        <v>44</v>
      </c>
      <c r="M5563" t="s">
        <v>44</v>
      </c>
      <c r="N5563" t="s">
        <v>44</v>
      </c>
      <c r="O5563" t="s">
        <v>44</v>
      </c>
      <c r="P5563" t="s">
        <v>26</v>
      </c>
      <c r="Q5563">
        <v>0</v>
      </c>
      <c r="R5563" t="s">
        <v>27</v>
      </c>
      <c r="S5563">
        <v>20.65</v>
      </c>
      <c r="T5563">
        <v>20.65</v>
      </c>
      <c r="U5563">
        <v>0</v>
      </c>
    </row>
    <row r="5564" spans="1:21" x14ac:dyDescent="0.25">
      <c r="A5564" t="s">
        <v>5596</v>
      </c>
      <c r="B5564">
        <v>0</v>
      </c>
      <c r="C5564">
        <v>1</v>
      </c>
      <c r="D5564">
        <v>1</v>
      </c>
      <c r="E5564">
        <v>0</v>
      </c>
      <c r="F5564">
        <v>56</v>
      </c>
      <c r="G5564">
        <v>1</v>
      </c>
      <c r="H5564" t="s">
        <v>22</v>
      </c>
      <c r="I5564" t="s">
        <v>35</v>
      </c>
      <c r="J5564" t="s">
        <v>23</v>
      </c>
      <c r="K5564" t="s">
        <v>23</v>
      </c>
      <c r="L5564" t="s">
        <v>23</v>
      </c>
      <c r="M5564" t="s">
        <v>22</v>
      </c>
      <c r="N5564" t="s">
        <v>23</v>
      </c>
      <c r="O5564" t="s">
        <v>23</v>
      </c>
      <c r="P5564" t="s">
        <v>26</v>
      </c>
      <c r="Q5564">
        <v>1</v>
      </c>
      <c r="R5564" t="s">
        <v>33</v>
      </c>
      <c r="S5564">
        <v>76.849999999999994</v>
      </c>
      <c r="T5564">
        <v>4275.75</v>
      </c>
      <c r="U5564">
        <v>0</v>
      </c>
    </row>
    <row r="5565" spans="1:21" x14ac:dyDescent="0.25">
      <c r="A5565" t="s">
        <v>5597</v>
      </c>
      <c r="B5565">
        <v>0</v>
      </c>
      <c r="C5565">
        <v>0</v>
      </c>
      <c r="D5565">
        <v>0</v>
      </c>
      <c r="E5565">
        <v>0</v>
      </c>
      <c r="F5565">
        <v>4</v>
      </c>
      <c r="G5565">
        <v>1</v>
      </c>
      <c r="H5565" t="s">
        <v>23</v>
      </c>
      <c r="I5565" t="s">
        <v>23</v>
      </c>
      <c r="J5565" t="s">
        <v>44</v>
      </c>
      <c r="K5565" t="s">
        <v>44</v>
      </c>
      <c r="L5565" t="s">
        <v>44</v>
      </c>
      <c r="M5565" t="s">
        <v>44</v>
      </c>
      <c r="N5565" t="s">
        <v>44</v>
      </c>
      <c r="O5565" t="s">
        <v>44</v>
      </c>
      <c r="P5565" t="s">
        <v>26</v>
      </c>
      <c r="Q5565">
        <v>0</v>
      </c>
      <c r="R5565" t="s">
        <v>30</v>
      </c>
      <c r="S5565">
        <v>20.149999999999999</v>
      </c>
      <c r="T5565">
        <v>84.5</v>
      </c>
      <c r="U5565">
        <v>0</v>
      </c>
    </row>
    <row r="5566" spans="1:21" x14ac:dyDescent="0.25">
      <c r="A5566" t="s">
        <v>5598</v>
      </c>
      <c r="B5566">
        <v>1</v>
      </c>
      <c r="C5566">
        <v>0</v>
      </c>
      <c r="D5566">
        <v>0</v>
      </c>
      <c r="E5566">
        <v>0</v>
      </c>
      <c r="F5566">
        <v>35</v>
      </c>
      <c r="G5566">
        <v>1</v>
      </c>
      <c r="H5566" t="s">
        <v>22</v>
      </c>
      <c r="I5566" t="s">
        <v>25</v>
      </c>
      <c r="J5566" t="s">
        <v>22</v>
      </c>
      <c r="K5566" t="s">
        <v>23</v>
      </c>
      <c r="L5566" t="s">
        <v>23</v>
      </c>
      <c r="M5566" t="s">
        <v>23</v>
      </c>
      <c r="N5566" t="s">
        <v>23</v>
      </c>
      <c r="O5566" t="s">
        <v>23</v>
      </c>
      <c r="P5566" t="s">
        <v>45</v>
      </c>
      <c r="Q5566">
        <v>0</v>
      </c>
      <c r="R5566" t="s">
        <v>30</v>
      </c>
      <c r="S5566">
        <v>55.25</v>
      </c>
      <c r="T5566">
        <v>1924.1</v>
      </c>
      <c r="U5566">
        <v>0</v>
      </c>
    </row>
    <row r="5567" spans="1:21" x14ac:dyDescent="0.25">
      <c r="A5567" t="s">
        <v>5599</v>
      </c>
      <c r="B5567">
        <v>0</v>
      </c>
      <c r="C5567">
        <v>0</v>
      </c>
      <c r="D5567">
        <v>1</v>
      </c>
      <c r="E5567">
        <v>0</v>
      </c>
      <c r="F5567">
        <v>18</v>
      </c>
      <c r="G5567">
        <v>0</v>
      </c>
      <c r="H5567" t="s">
        <v>24</v>
      </c>
      <c r="I5567" t="s">
        <v>25</v>
      </c>
      <c r="J5567" t="s">
        <v>23</v>
      </c>
      <c r="K5567" t="s">
        <v>23</v>
      </c>
      <c r="L5567" t="s">
        <v>22</v>
      </c>
      <c r="M5567" t="s">
        <v>23</v>
      </c>
      <c r="N5567" t="s">
        <v>22</v>
      </c>
      <c r="O5567" t="s">
        <v>23</v>
      </c>
      <c r="P5567" t="s">
        <v>26</v>
      </c>
      <c r="Q5567">
        <v>1</v>
      </c>
      <c r="R5567" t="s">
        <v>27</v>
      </c>
      <c r="S5567">
        <v>39.049999999999997</v>
      </c>
      <c r="T5567">
        <v>669.85</v>
      </c>
      <c r="U5567">
        <v>1</v>
      </c>
    </row>
    <row r="5568" spans="1:21" x14ac:dyDescent="0.25">
      <c r="A5568" t="s">
        <v>5600</v>
      </c>
      <c r="B5568">
        <v>1</v>
      </c>
      <c r="C5568">
        <v>0</v>
      </c>
      <c r="D5568">
        <v>1</v>
      </c>
      <c r="E5568">
        <v>0</v>
      </c>
      <c r="F5568">
        <v>72</v>
      </c>
      <c r="G5568">
        <v>1</v>
      </c>
      <c r="H5568" t="s">
        <v>22</v>
      </c>
      <c r="I5568" t="s">
        <v>25</v>
      </c>
      <c r="J5568" t="s">
        <v>23</v>
      </c>
      <c r="K5568" t="s">
        <v>22</v>
      </c>
      <c r="L5568" t="s">
        <v>22</v>
      </c>
      <c r="M5568" t="s">
        <v>23</v>
      </c>
      <c r="N5568" t="s">
        <v>22</v>
      </c>
      <c r="O5568" t="s">
        <v>22</v>
      </c>
      <c r="P5568" t="s">
        <v>45</v>
      </c>
      <c r="Q5568">
        <v>0</v>
      </c>
      <c r="R5568" t="s">
        <v>33</v>
      </c>
      <c r="S5568">
        <v>82.15</v>
      </c>
      <c r="T5568">
        <v>5784.3</v>
      </c>
      <c r="U5568">
        <v>0</v>
      </c>
    </row>
    <row r="5569" spans="1:21" x14ac:dyDescent="0.25">
      <c r="A5569" t="s">
        <v>5601</v>
      </c>
      <c r="B5569">
        <v>0</v>
      </c>
      <c r="C5569">
        <v>1</v>
      </c>
      <c r="D5569">
        <v>0</v>
      </c>
      <c r="E5569">
        <v>0</v>
      </c>
      <c r="F5569">
        <v>49</v>
      </c>
      <c r="G5569">
        <v>1</v>
      </c>
      <c r="H5569" t="s">
        <v>22</v>
      </c>
      <c r="I5569" t="s">
        <v>35</v>
      </c>
      <c r="J5569" t="s">
        <v>22</v>
      </c>
      <c r="K5569" t="s">
        <v>22</v>
      </c>
      <c r="L5569" t="s">
        <v>22</v>
      </c>
      <c r="M5569" t="s">
        <v>22</v>
      </c>
      <c r="N5569" t="s">
        <v>23</v>
      </c>
      <c r="O5569" t="s">
        <v>22</v>
      </c>
      <c r="P5569" t="s">
        <v>29</v>
      </c>
      <c r="Q5569">
        <v>0</v>
      </c>
      <c r="R5569" t="s">
        <v>33</v>
      </c>
      <c r="S5569">
        <v>103</v>
      </c>
      <c r="T5569">
        <v>5166.2</v>
      </c>
      <c r="U5569">
        <v>0</v>
      </c>
    </row>
    <row r="5570" spans="1:21" x14ac:dyDescent="0.25">
      <c r="A5570" t="s">
        <v>5602</v>
      </c>
      <c r="B5570">
        <v>0</v>
      </c>
      <c r="C5570">
        <v>0</v>
      </c>
      <c r="D5570">
        <v>1</v>
      </c>
      <c r="E5570">
        <v>0</v>
      </c>
      <c r="F5570">
        <v>44</v>
      </c>
      <c r="G5570">
        <v>1</v>
      </c>
      <c r="H5570" t="s">
        <v>22</v>
      </c>
      <c r="I5570" t="s">
        <v>35</v>
      </c>
      <c r="J5570" t="s">
        <v>22</v>
      </c>
      <c r="K5570" t="s">
        <v>22</v>
      </c>
      <c r="L5570" t="s">
        <v>22</v>
      </c>
      <c r="M5570" t="s">
        <v>22</v>
      </c>
      <c r="N5570" t="s">
        <v>23</v>
      </c>
      <c r="O5570" t="s">
        <v>23</v>
      </c>
      <c r="P5570" t="s">
        <v>26</v>
      </c>
      <c r="Q5570">
        <v>1</v>
      </c>
      <c r="R5570" t="s">
        <v>38</v>
      </c>
      <c r="S5570">
        <v>95.1</v>
      </c>
      <c r="T5570">
        <v>4060.55</v>
      </c>
      <c r="U5570">
        <v>0</v>
      </c>
    </row>
    <row r="5571" spans="1:21" x14ac:dyDescent="0.25">
      <c r="A5571" t="s">
        <v>5603</v>
      </c>
      <c r="B5571">
        <v>0</v>
      </c>
      <c r="C5571">
        <v>1</v>
      </c>
      <c r="D5571">
        <v>1</v>
      </c>
      <c r="E5571">
        <v>0</v>
      </c>
      <c r="F5571">
        <v>3</v>
      </c>
      <c r="G5571">
        <v>1</v>
      </c>
      <c r="H5571" t="s">
        <v>23</v>
      </c>
      <c r="I5571" t="s">
        <v>35</v>
      </c>
      <c r="J5571" t="s">
        <v>23</v>
      </c>
      <c r="K5571" t="s">
        <v>23</v>
      </c>
      <c r="L5571" t="s">
        <v>23</v>
      </c>
      <c r="M5571" t="s">
        <v>22</v>
      </c>
      <c r="N5571" t="s">
        <v>22</v>
      </c>
      <c r="O5571" t="s">
        <v>23</v>
      </c>
      <c r="P5571" t="s">
        <v>26</v>
      </c>
      <c r="Q5571">
        <v>1</v>
      </c>
      <c r="R5571" t="s">
        <v>30</v>
      </c>
      <c r="S5571">
        <v>83.9</v>
      </c>
      <c r="T5571">
        <v>267.39999999999998</v>
      </c>
      <c r="U5571">
        <v>1</v>
      </c>
    </row>
    <row r="5572" spans="1:21" x14ac:dyDescent="0.25">
      <c r="A5572" t="s">
        <v>5604</v>
      </c>
      <c r="B5572">
        <v>0</v>
      </c>
      <c r="C5572">
        <v>0</v>
      </c>
      <c r="D5572">
        <v>1</v>
      </c>
      <c r="E5572">
        <v>1</v>
      </c>
      <c r="F5572">
        <v>37</v>
      </c>
      <c r="G5572">
        <v>1</v>
      </c>
      <c r="H5572" t="s">
        <v>22</v>
      </c>
      <c r="I5572" t="s">
        <v>35</v>
      </c>
      <c r="J5572" t="s">
        <v>23</v>
      </c>
      <c r="K5572" t="s">
        <v>22</v>
      </c>
      <c r="L5572" t="s">
        <v>22</v>
      </c>
      <c r="M5572" t="s">
        <v>23</v>
      </c>
      <c r="N5572" t="s">
        <v>23</v>
      </c>
      <c r="O5572" t="s">
        <v>22</v>
      </c>
      <c r="P5572" t="s">
        <v>26</v>
      </c>
      <c r="Q5572">
        <v>1</v>
      </c>
      <c r="R5572" t="s">
        <v>27</v>
      </c>
      <c r="S5572">
        <v>95.15</v>
      </c>
      <c r="T5572">
        <v>3532.85</v>
      </c>
      <c r="U5572">
        <v>0</v>
      </c>
    </row>
    <row r="5573" spans="1:21" x14ac:dyDescent="0.25">
      <c r="A5573" t="s">
        <v>5605</v>
      </c>
      <c r="B5573">
        <v>1</v>
      </c>
      <c r="C5573">
        <v>0</v>
      </c>
      <c r="D5573">
        <v>1</v>
      </c>
      <c r="E5573">
        <v>0</v>
      </c>
      <c r="F5573">
        <v>61</v>
      </c>
      <c r="G5573">
        <v>1</v>
      </c>
      <c r="H5573" t="s">
        <v>22</v>
      </c>
      <c r="I5573" t="s">
        <v>25</v>
      </c>
      <c r="J5573" t="s">
        <v>23</v>
      </c>
      <c r="K5573" t="s">
        <v>22</v>
      </c>
      <c r="L5573" t="s">
        <v>22</v>
      </c>
      <c r="M5573" t="s">
        <v>23</v>
      </c>
      <c r="N5573" t="s">
        <v>22</v>
      </c>
      <c r="O5573" t="s">
        <v>22</v>
      </c>
      <c r="P5573" t="s">
        <v>29</v>
      </c>
      <c r="Q5573">
        <v>1</v>
      </c>
      <c r="R5573" t="s">
        <v>27</v>
      </c>
      <c r="S5573">
        <v>79.8</v>
      </c>
      <c r="T5573">
        <v>4914.8</v>
      </c>
      <c r="U5573">
        <v>0</v>
      </c>
    </row>
    <row r="5574" spans="1:21" x14ac:dyDescent="0.25">
      <c r="A5574" t="s">
        <v>5606</v>
      </c>
      <c r="B5574">
        <v>1</v>
      </c>
      <c r="C5574">
        <v>0</v>
      </c>
      <c r="D5574">
        <v>1</v>
      </c>
      <c r="E5574">
        <v>0</v>
      </c>
      <c r="F5574">
        <v>70</v>
      </c>
      <c r="G5574">
        <v>1</v>
      </c>
      <c r="H5574" t="s">
        <v>22</v>
      </c>
      <c r="I5574" t="s">
        <v>25</v>
      </c>
      <c r="J5574" t="s">
        <v>22</v>
      </c>
      <c r="K5574" t="s">
        <v>23</v>
      </c>
      <c r="L5574" t="s">
        <v>22</v>
      </c>
      <c r="M5574" t="s">
        <v>22</v>
      </c>
      <c r="N5574" t="s">
        <v>23</v>
      </c>
      <c r="O5574" t="s">
        <v>22</v>
      </c>
      <c r="P5574" t="s">
        <v>45</v>
      </c>
      <c r="Q5574">
        <v>1</v>
      </c>
      <c r="R5574" t="s">
        <v>38</v>
      </c>
      <c r="S5574">
        <v>74.8</v>
      </c>
      <c r="T5574">
        <v>5315.8</v>
      </c>
      <c r="U5574">
        <v>0</v>
      </c>
    </row>
    <row r="5575" spans="1:21" x14ac:dyDescent="0.25">
      <c r="A5575" t="s">
        <v>5607</v>
      </c>
      <c r="B5575">
        <v>0</v>
      </c>
      <c r="C5575">
        <v>1</v>
      </c>
      <c r="D5575">
        <v>0</v>
      </c>
      <c r="E5575">
        <v>0</v>
      </c>
      <c r="F5575">
        <v>1</v>
      </c>
      <c r="G5575">
        <v>1</v>
      </c>
      <c r="H5575" t="s">
        <v>23</v>
      </c>
      <c r="I5575" t="s">
        <v>35</v>
      </c>
      <c r="J5575" t="s">
        <v>23</v>
      </c>
      <c r="K5575" t="s">
        <v>23</v>
      </c>
      <c r="L5575" t="s">
        <v>23</v>
      </c>
      <c r="M5575" t="s">
        <v>23</v>
      </c>
      <c r="N5575" t="s">
        <v>23</v>
      </c>
      <c r="O5575" t="s">
        <v>23</v>
      </c>
      <c r="P5575" t="s">
        <v>26</v>
      </c>
      <c r="Q5575">
        <v>1</v>
      </c>
      <c r="R5575" t="s">
        <v>27</v>
      </c>
      <c r="S5575">
        <v>69.849999999999994</v>
      </c>
      <c r="T5575">
        <v>69.849999999999994</v>
      </c>
      <c r="U5575">
        <v>1</v>
      </c>
    </row>
    <row r="5576" spans="1:21" x14ac:dyDescent="0.25">
      <c r="A5576" t="s">
        <v>5608</v>
      </c>
      <c r="B5576">
        <v>0</v>
      </c>
      <c r="C5576">
        <v>0</v>
      </c>
      <c r="D5576">
        <v>0</v>
      </c>
      <c r="E5576">
        <v>0</v>
      </c>
      <c r="F5576">
        <v>41</v>
      </c>
      <c r="G5576">
        <v>1</v>
      </c>
      <c r="H5576" t="s">
        <v>23</v>
      </c>
      <c r="I5576" t="s">
        <v>23</v>
      </c>
      <c r="J5576" t="s">
        <v>44</v>
      </c>
      <c r="K5576" t="s">
        <v>44</v>
      </c>
      <c r="L5576" t="s">
        <v>44</v>
      </c>
      <c r="M5576" t="s">
        <v>44</v>
      </c>
      <c r="N5576" t="s">
        <v>44</v>
      </c>
      <c r="O5576" t="s">
        <v>44</v>
      </c>
      <c r="P5576" t="s">
        <v>26</v>
      </c>
      <c r="Q5576">
        <v>0</v>
      </c>
      <c r="R5576" t="s">
        <v>27</v>
      </c>
      <c r="S5576">
        <v>20.45</v>
      </c>
      <c r="T5576">
        <v>775.6</v>
      </c>
      <c r="U5576">
        <v>0</v>
      </c>
    </row>
    <row r="5577" spans="1:21" x14ac:dyDescent="0.25">
      <c r="A5577" t="s">
        <v>5609</v>
      </c>
      <c r="B5577">
        <v>1</v>
      </c>
      <c r="C5577">
        <v>0</v>
      </c>
      <c r="D5577">
        <v>1</v>
      </c>
      <c r="E5577">
        <v>1</v>
      </c>
      <c r="F5577">
        <v>70</v>
      </c>
      <c r="G5577">
        <v>1</v>
      </c>
      <c r="H5577" t="s">
        <v>22</v>
      </c>
      <c r="I5577" t="s">
        <v>25</v>
      </c>
      <c r="J5577" t="s">
        <v>22</v>
      </c>
      <c r="K5577" t="s">
        <v>22</v>
      </c>
      <c r="L5577" t="s">
        <v>22</v>
      </c>
      <c r="M5577" t="s">
        <v>22</v>
      </c>
      <c r="N5577" t="s">
        <v>23</v>
      </c>
      <c r="O5577" t="s">
        <v>22</v>
      </c>
      <c r="P5577" t="s">
        <v>29</v>
      </c>
      <c r="Q5577">
        <v>0</v>
      </c>
      <c r="R5577" t="s">
        <v>33</v>
      </c>
      <c r="S5577">
        <v>78.349999999999994</v>
      </c>
      <c r="T5577">
        <v>5445.95</v>
      </c>
      <c r="U5577">
        <v>0</v>
      </c>
    </row>
    <row r="5578" spans="1:21" x14ac:dyDescent="0.25">
      <c r="A5578" t="s">
        <v>5610</v>
      </c>
      <c r="B5578">
        <v>0</v>
      </c>
      <c r="C5578">
        <v>0</v>
      </c>
      <c r="D5578">
        <v>0</v>
      </c>
      <c r="E5578">
        <v>0</v>
      </c>
      <c r="F5578">
        <v>1</v>
      </c>
      <c r="G5578">
        <v>1</v>
      </c>
      <c r="H5578" t="s">
        <v>23</v>
      </c>
      <c r="I5578" t="s">
        <v>25</v>
      </c>
      <c r="J5578" t="s">
        <v>23</v>
      </c>
      <c r="K5578" t="s">
        <v>23</v>
      </c>
      <c r="L5578" t="s">
        <v>23</v>
      </c>
      <c r="M5578" t="s">
        <v>23</v>
      </c>
      <c r="N5578" t="s">
        <v>22</v>
      </c>
      <c r="O5578" t="s">
        <v>23</v>
      </c>
      <c r="P5578" t="s">
        <v>26</v>
      </c>
      <c r="Q5578">
        <v>1</v>
      </c>
      <c r="R5578" t="s">
        <v>30</v>
      </c>
      <c r="S5578">
        <v>53.55</v>
      </c>
      <c r="T5578">
        <v>53.55</v>
      </c>
      <c r="U5578">
        <v>1</v>
      </c>
    </row>
    <row r="5579" spans="1:21" x14ac:dyDescent="0.25">
      <c r="A5579" t="s">
        <v>5611</v>
      </c>
      <c r="B5579">
        <v>1</v>
      </c>
      <c r="C5579">
        <v>0</v>
      </c>
      <c r="D5579">
        <v>0</v>
      </c>
      <c r="E5579">
        <v>0</v>
      </c>
      <c r="F5579">
        <v>51</v>
      </c>
      <c r="G5579">
        <v>1</v>
      </c>
      <c r="H5579" t="s">
        <v>23</v>
      </c>
      <c r="I5579" t="s">
        <v>23</v>
      </c>
      <c r="J5579" t="s">
        <v>44</v>
      </c>
      <c r="K5579" t="s">
        <v>44</v>
      </c>
      <c r="L5579" t="s">
        <v>44</v>
      </c>
      <c r="M5579" t="s">
        <v>44</v>
      </c>
      <c r="N5579" t="s">
        <v>44</v>
      </c>
      <c r="O5579" t="s">
        <v>44</v>
      </c>
      <c r="P5579" t="s">
        <v>29</v>
      </c>
      <c r="Q5579">
        <v>0</v>
      </c>
      <c r="R5579" t="s">
        <v>27</v>
      </c>
      <c r="S5579">
        <v>19.100000000000001</v>
      </c>
      <c r="T5579">
        <v>1007.8</v>
      </c>
      <c r="U5579">
        <v>0</v>
      </c>
    </row>
    <row r="5580" spans="1:21" x14ac:dyDescent="0.25">
      <c r="A5580" t="s">
        <v>5612</v>
      </c>
      <c r="B5580">
        <v>0</v>
      </c>
      <c r="C5580">
        <v>0</v>
      </c>
      <c r="D5580">
        <v>1</v>
      </c>
      <c r="E5580">
        <v>1</v>
      </c>
      <c r="F5580">
        <v>42</v>
      </c>
      <c r="G5580">
        <v>1</v>
      </c>
      <c r="H5580" t="s">
        <v>23</v>
      </c>
      <c r="I5580" t="s">
        <v>23</v>
      </c>
      <c r="J5580" t="s">
        <v>44</v>
      </c>
      <c r="K5580" t="s">
        <v>44</v>
      </c>
      <c r="L5580" t="s">
        <v>44</v>
      </c>
      <c r="M5580" t="s">
        <v>44</v>
      </c>
      <c r="N5580" t="s">
        <v>44</v>
      </c>
      <c r="O5580" t="s">
        <v>44</v>
      </c>
      <c r="P5580" t="s">
        <v>45</v>
      </c>
      <c r="Q5580">
        <v>0</v>
      </c>
      <c r="R5580" t="s">
        <v>30</v>
      </c>
      <c r="S5580">
        <v>20</v>
      </c>
      <c r="T5580">
        <v>833.55</v>
      </c>
      <c r="U5580">
        <v>0</v>
      </c>
    </row>
    <row r="5581" spans="1:21" x14ac:dyDescent="0.25">
      <c r="A5581" t="s">
        <v>5613</v>
      </c>
      <c r="B5581">
        <v>0</v>
      </c>
      <c r="C5581">
        <v>0</v>
      </c>
      <c r="D5581">
        <v>1</v>
      </c>
      <c r="E5581">
        <v>1</v>
      </c>
      <c r="F5581">
        <v>70</v>
      </c>
      <c r="G5581">
        <v>1</v>
      </c>
      <c r="H5581" t="s">
        <v>22</v>
      </c>
      <c r="I5581" t="s">
        <v>35</v>
      </c>
      <c r="J5581" t="s">
        <v>22</v>
      </c>
      <c r="K5581" t="s">
        <v>22</v>
      </c>
      <c r="L5581" t="s">
        <v>22</v>
      </c>
      <c r="M5581" t="s">
        <v>22</v>
      </c>
      <c r="N5581" t="s">
        <v>23</v>
      </c>
      <c r="O5581" t="s">
        <v>23</v>
      </c>
      <c r="P5581" t="s">
        <v>45</v>
      </c>
      <c r="Q5581">
        <v>0</v>
      </c>
      <c r="R5581" t="s">
        <v>33</v>
      </c>
      <c r="S5581">
        <v>93.9</v>
      </c>
      <c r="T5581">
        <v>6579.05</v>
      </c>
      <c r="U5581">
        <v>1</v>
      </c>
    </row>
    <row r="5582" spans="1:21" x14ac:dyDescent="0.25">
      <c r="A5582" t="s">
        <v>5614</v>
      </c>
      <c r="B5582">
        <v>1</v>
      </c>
      <c r="C5582">
        <v>0</v>
      </c>
      <c r="D5582">
        <v>0</v>
      </c>
      <c r="E5582">
        <v>0</v>
      </c>
      <c r="F5582">
        <v>48</v>
      </c>
      <c r="G5582">
        <v>1</v>
      </c>
      <c r="H5582" t="s">
        <v>23</v>
      </c>
      <c r="I5582" t="s">
        <v>23</v>
      </c>
      <c r="J5582" t="s">
        <v>44</v>
      </c>
      <c r="K5582" t="s">
        <v>44</v>
      </c>
      <c r="L5582" t="s">
        <v>44</v>
      </c>
      <c r="M5582" t="s">
        <v>44</v>
      </c>
      <c r="N5582" t="s">
        <v>44</v>
      </c>
      <c r="O5582" t="s">
        <v>44</v>
      </c>
      <c r="P5582" t="s">
        <v>29</v>
      </c>
      <c r="Q5582">
        <v>0</v>
      </c>
      <c r="R5582" t="s">
        <v>33</v>
      </c>
      <c r="S5582">
        <v>19.95</v>
      </c>
      <c r="T5582">
        <v>1004.5</v>
      </c>
      <c r="U5582">
        <v>0</v>
      </c>
    </row>
    <row r="5583" spans="1:21" x14ac:dyDescent="0.25">
      <c r="A5583" t="s">
        <v>5615</v>
      </c>
      <c r="B5583">
        <v>1</v>
      </c>
      <c r="C5583">
        <v>0</v>
      </c>
      <c r="D5583">
        <v>1</v>
      </c>
      <c r="E5583">
        <v>1</v>
      </c>
      <c r="F5583">
        <v>68</v>
      </c>
      <c r="G5583">
        <v>1</v>
      </c>
      <c r="H5583" t="s">
        <v>22</v>
      </c>
      <c r="I5583" t="s">
        <v>35</v>
      </c>
      <c r="J5583" t="s">
        <v>22</v>
      </c>
      <c r="K5583" t="s">
        <v>22</v>
      </c>
      <c r="L5583" t="s">
        <v>22</v>
      </c>
      <c r="M5583" t="s">
        <v>22</v>
      </c>
      <c r="N5583" t="s">
        <v>22</v>
      </c>
      <c r="O5583" t="s">
        <v>22</v>
      </c>
      <c r="P5583" t="s">
        <v>45</v>
      </c>
      <c r="Q5583">
        <v>1</v>
      </c>
      <c r="R5583" t="s">
        <v>27</v>
      </c>
      <c r="S5583">
        <v>113.15</v>
      </c>
      <c r="T5583">
        <v>7856</v>
      </c>
      <c r="U5583">
        <v>1</v>
      </c>
    </row>
    <row r="5584" spans="1:21" x14ac:dyDescent="0.25">
      <c r="A5584" t="s">
        <v>5616</v>
      </c>
      <c r="B5584">
        <v>0</v>
      </c>
      <c r="C5584">
        <v>0</v>
      </c>
      <c r="D5584">
        <v>0</v>
      </c>
      <c r="E5584">
        <v>0</v>
      </c>
      <c r="F5584">
        <v>48</v>
      </c>
      <c r="G5584">
        <v>1</v>
      </c>
      <c r="H5584" t="s">
        <v>22</v>
      </c>
      <c r="I5584" t="s">
        <v>23</v>
      </c>
      <c r="J5584" t="s">
        <v>44</v>
      </c>
      <c r="K5584" t="s">
        <v>44</v>
      </c>
      <c r="L5584" t="s">
        <v>44</v>
      </c>
      <c r="M5584" t="s">
        <v>44</v>
      </c>
      <c r="N5584" t="s">
        <v>44</v>
      </c>
      <c r="O5584" t="s">
        <v>44</v>
      </c>
      <c r="P5584" t="s">
        <v>45</v>
      </c>
      <c r="Q5584">
        <v>0</v>
      </c>
      <c r="R5584" t="s">
        <v>38</v>
      </c>
      <c r="S5584">
        <v>24</v>
      </c>
      <c r="T5584">
        <v>1183.05</v>
      </c>
      <c r="U5584">
        <v>0</v>
      </c>
    </row>
    <row r="5585" spans="1:21" x14ac:dyDescent="0.25">
      <c r="A5585" t="s">
        <v>5617</v>
      </c>
      <c r="B5585">
        <v>0</v>
      </c>
      <c r="C5585">
        <v>1</v>
      </c>
      <c r="D5585">
        <v>1</v>
      </c>
      <c r="E5585">
        <v>0</v>
      </c>
      <c r="F5585">
        <v>26</v>
      </c>
      <c r="G5585">
        <v>1</v>
      </c>
      <c r="H5585" t="s">
        <v>23</v>
      </c>
      <c r="I5585" t="s">
        <v>35</v>
      </c>
      <c r="J5585" t="s">
        <v>23</v>
      </c>
      <c r="K5585" t="s">
        <v>22</v>
      </c>
      <c r="L5585" t="s">
        <v>23</v>
      </c>
      <c r="M5585" t="s">
        <v>23</v>
      </c>
      <c r="N5585" t="s">
        <v>23</v>
      </c>
      <c r="O5585" t="s">
        <v>22</v>
      </c>
      <c r="P5585" t="s">
        <v>26</v>
      </c>
      <c r="Q5585">
        <v>0</v>
      </c>
      <c r="R5585" t="s">
        <v>27</v>
      </c>
      <c r="S5585">
        <v>84.95</v>
      </c>
      <c r="T5585">
        <v>2169.75</v>
      </c>
      <c r="U5585">
        <v>1</v>
      </c>
    </row>
    <row r="5586" spans="1:21" x14ac:dyDescent="0.25">
      <c r="A5586" t="s">
        <v>5618</v>
      </c>
      <c r="B5586">
        <v>1</v>
      </c>
      <c r="C5586">
        <v>0</v>
      </c>
      <c r="D5586">
        <v>1</v>
      </c>
      <c r="E5586">
        <v>0</v>
      </c>
      <c r="F5586">
        <v>11</v>
      </c>
      <c r="G5586">
        <v>1</v>
      </c>
      <c r="H5586" t="s">
        <v>22</v>
      </c>
      <c r="I5586" t="s">
        <v>35</v>
      </c>
      <c r="J5586" t="s">
        <v>23</v>
      </c>
      <c r="K5586" t="s">
        <v>22</v>
      </c>
      <c r="L5586" t="s">
        <v>23</v>
      </c>
      <c r="M5586" t="s">
        <v>23</v>
      </c>
      <c r="N5586" t="s">
        <v>23</v>
      </c>
      <c r="O5586" t="s">
        <v>23</v>
      </c>
      <c r="P5586" t="s">
        <v>26</v>
      </c>
      <c r="Q5586">
        <v>1</v>
      </c>
      <c r="R5586" t="s">
        <v>33</v>
      </c>
      <c r="S5586">
        <v>80.5</v>
      </c>
      <c r="T5586">
        <v>896.9</v>
      </c>
      <c r="U5586">
        <v>1</v>
      </c>
    </row>
    <row r="5587" spans="1:21" x14ac:dyDescent="0.25">
      <c r="A5587" t="s">
        <v>5619</v>
      </c>
      <c r="B5587">
        <v>1</v>
      </c>
      <c r="C5587">
        <v>0</v>
      </c>
      <c r="D5587">
        <v>0</v>
      </c>
      <c r="E5587">
        <v>0</v>
      </c>
      <c r="F5587">
        <v>1</v>
      </c>
      <c r="G5587">
        <v>1</v>
      </c>
      <c r="H5587" t="s">
        <v>23</v>
      </c>
      <c r="I5587" t="s">
        <v>23</v>
      </c>
      <c r="J5587" t="s">
        <v>44</v>
      </c>
      <c r="K5587" t="s">
        <v>44</v>
      </c>
      <c r="L5587" t="s">
        <v>44</v>
      </c>
      <c r="M5587" t="s">
        <v>44</v>
      </c>
      <c r="N5587" t="s">
        <v>44</v>
      </c>
      <c r="O5587" t="s">
        <v>44</v>
      </c>
      <c r="P5587" t="s">
        <v>26</v>
      </c>
      <c r="Q5587">
        <v>1</v>
      </c>
      <c r="R5587" t="s">
        <v>30</v>
      </c>
      <c r="S5587">
        <v>19.3</v>
      </c>
      <c r="T5587">
        <v>19.3</v>
      </c>
      <c r="U5587">
        <v>1</v>
      </c>
    </row>
    <row r="5588" spans="1:21" x14ac:dyDescent="0.25">
      <c r="A5588" t="s">
        <v>5620</v>
      </c>
      <c r="B5588">
        <v>0</v>
      </c>
      <c r="C5588">
        <v>0</v>
      </c>
      <c r="D5588">
        <v>0</v>
      </c>
      <c r="E5588">
        <v>0</v>
      </c>
      <c r="F5588">
        <v>27</v>
      </c>
      <c r="G5588">
        <v>1</v>
      </c>
      <c r="H5588" t="s">
        <v>23</v>
      </c>
      <c r="I5588" t="s">
        <v>23</v>
      </c>
      <c r="J5588" t="s">
        <v>44</v>
      </c>
      <c r="K5588" t="s">
        <v>44</v>
      </c>
      <c r="L5588" t="s">
        <v>44</v>
      </c>
      <c r="M5588" t="s">
        <v>44</v>
      </c>
      <c r="N5588" t="s">
        <v>44</v>
      </c>
      <c r="O5588" t="s">
        <v>44</v>
      </c>
      <c r="P5588" t="s">
        <v>29</v>
      </c>
      <c r="Q5588">
        <v>0</v>
      </c>
      <c r="R5588" t="s">
        <v>30</v>
      </c>
      <c r="S5588">
        <v>19.149999999999999</v>
      </c>
      <c r="T5588">
        <v>501.35</v>
      </c>
      <c r="U5588">
        <v>0</v>
      </c>
    </row>
    <row r="5589" spans="1:21" x14ac:dyDescent="0.25">
      <c r="A5589" t="s">
        <v>5621</v>
      </c>
      <c r="B5589">
        <v>0</v>
      </c>
      <c r="C5589">
        <v>1</v>
      </c>
      <c r="D5589">
        <v>0</v>
      </c>
      <c r="E5589">
        <v>0</v>
      </c>
      <c r="F5589">
        <v>46</v>
      </c>
      <c r="G5589">
        <v>1</v>
      </c>
      <c r="H5589" t="s">
        <v>23</v>
      </c>
      <c r="I5589" t="s">
        <v>35</v>
      </c>
      <c r="J5589" t="s">
        <v>23</v>
      </c>
      <c r="K5589" t="s">
        <v>22</v>
      </c>
      <c r="L5589" t="s">
        <v>22</v>
      </c>
      <c r="M5589" t="s">
        <v>23</v>
      </c>
      <c r="N5589" t="s">
        <v>22</v>
      </c>
      <c r="O5589" t="s">
        <v>23</v>
      </c>
      <c r="P5589" t="s">
        <v>29</v>
      </c>
      <c r="Q5589">
        <v>1</v>
      </c>
      <c r="R5589" t="s">
        <v>33</v>
      </c>
      <c r="S5589">
        <v>91.3</v>
      </c>
      <c r="T5589">
        <v>4126.3500000000004</v>
      </c>
      <c r="U5589">
        <v>0</v>
      </c>
    </row>
    <row r="5590" spans="1:21" x14ac:dyDescent="0.25">
      <c r="A5590" t="s">
        <v>5622</v>
      </c>
      <c r="B5590">
        <v>1</v>
      </c>
      <c r="C5590">
        <v>0</v>
      </c>
      <c r="D5590">
        <v>0</v>
      </c>
      <c r="E5590">
        <v>0</v>
      </c>
      <c r="F5590">
        <v>1</v>
      </c>
      <c r="G5590">
        <v>1</v>
      </c>
      <c r="H5590" t="s">
        <v>23</v>
      </c>
      <c r="I5590" t="s">
        <v>25</v>
      </c>
      <c r="J5590" t="s">
        <v>23</v>
      </c>
      <c r="K5590" t="s">
        <v>23</v>
      </c>
      <c r="L5590" t="s">
        <v>22</v>
      </c>
      <c r="M5590" t="s">
        <v>23</v>
      </c>
      <c r="N5590" t="s">
        <v>23</v>
      </c>
      <c r="O5590" t="s">
        <v>23</v>
      </c>
      <c r="P5590" t="s">
        <v>26</v>
      </c>
      <c r="Q5590">
        <v>1</v>
      </c>
      <c r="R5590" t="s">
        <v>30</v>
      </c>
      <c r="S5590">
        <v>49.65</v>
      </c>
      <c r="T5590">
        <v>49.65</v>
      </c>
      <c r="U5590">
        <v>1</v>
      </c>
    </row>
    <row r="5591" spans="1:21" x14ac:dyDescent="0.25">
      <c r="A5591" t="s">
        <v>5623</v>
      </c>
      <c r="B5591">
        <v>0</v>
      </c>
      <c r="C5591">
        <v>0</v>
      </c>
      <c r="D5591">
        <v>0</v>
      </c>
      <c r="E5591">
        <v>0</v>
      </c>
      <c r="F5591">
        <v>46</v>
      </c>
      <c r="G5591">
        <v>1</v>
      </c>
      <c r="H5591" t="s">
        <v>23</v>
      </c>
      <c r="I5591" t="s">
        <v>25</v>
      </c>
      <c r="J5591" t="s">
        <v>23</v>
      </c>
      <c r="K5591" t="s">
        <v>23</v>
      </c>
      <c r="L5591" t="s">
        <v>22</v>
      </c>
      <c r="M5591" t="s">
        <v>22</v>
      </c>
      <c r="N5591" t="s">
        <v>23</v>
      </c>
      <c r="O5591" t="s">
        <v>23</v>
      </c>
      <c r="P5591" t="s">
        <v>45</v>
      </c>
      <c r="Q5591">
        <v>0</v>
      </c>
      <c r="R5591" t="s">
        <v>38</v>
      </c>
      <c r="S5591">
        <v>54.35</v>
      </c>
      <c r="T5591">
        <v>2460.15</v>
      </c>
      <c r="U5591">
        <v>1</v>
      </c>
    </row>
    <row r="5592" spans="1:21" x14ac:dyDescent="0.25">
      <c r="A5592" t="s">
        <v>5624</v>
      </c>
      <c r="B5592">
        <v>1</v>
      </c>
      <c r="C5592">
        <v>0</v>
      </c>
      <c r="D5592">
        <v>1</v>
      </c>
      <c r="E5592">
        <v>1</v>
      </c>
      <c r="F5592">
        <v>25</v>
      </c>
      <c r="G5592">
        <v>1</v>
      </c>
      <c r="H5592" t="s">
        <v>23</v>
      </c>
      <c r="I5592" t="s">
        <v>23</v>
      </c>
      <c r="J5592" t="s">
        <v>44</v>
      </c>
      <c r="K5592" t="s">
        <v>44</v>
      </c>
      <c r="L5592" t="s">
        <v>44</v>
      </c>
      <c r="M5592" t="s">
        <v>44</v>
      </c>
      <c r="N5592" t="s">
        <v>44</v>
      </c>
      <c r="O5592" t="s">
        <v>44</v>
      </c>
      <c r="P5592" t="s">
        <v>26</v>
      </c>
      <c r="Q5592">
        <v>1</v>
      </c>
      <c r="R5592" t="s">
        <v>30</v>
      </c>
      <c r="S5592">
        <v>19.149999999999999</v>
      </c>
      <c r="T5592">
        <v>477.6</v>
      </c>
      <c r="U5592">
        <v>0</v>
      </c>
    </row>
    <row r="5593" spans="1:21" x14ac:dyDescent="0.25">
      <c r="A5593" t="s">
        <v>5625</v>
      </c>
      <c r="B5593">
        <v>1</v>
      </c>
      <c r="C5593">
        <v>0</v>
      </c>
      <c r="D5593">
        <v>0</v>
      </c>
      <c r="E5593">
        <v>0</v>
      </c>
      <c r="F5593">
        <v>4</v>
      </c>
      <c r="G5593">
        <v>1</v>
      </c>
      <c r="H5593" t="s">
        <v>23</v>
      </c>
      <c r="I5593" t="s">
        <v>35</v>
      </c>
      <c r="J5593" t="s">
        <v>23</v>
      </c>
      <c r="K5593" t="s">
        <v>23</v>
      </c>
      <c r="L5593" t="s">
        <v>23</v>
      </c>
      <c r="M5593" t="s">
        <v>23</v>
      </c>
      <c r="N5593" t="s">
        <v>22</v>
      </c>
      <c r="O5593" t="s">
        <v>22</v>
      </c>
      <c r="P5593" t="s">
        <v>26</v>
      </c>
      <c r="Q5593">
        <v>1</v>
      </c>
      <c r="R5593" t="s">
        <v>27</v>
      </c>
      <c r="S5593">
        <v>88.45</v>
      </c>
      <c r="T5593">
        <v>370.65</v>
      </c>
      <c r="U5593">
        <v>1</v>
      </c>
    </row>
    <row r="5594" spans="1:21" x14ac:dyDescent="0.25">
      <c r="A5594" t="s">
        <v>5626</v>
      </c>
      <c r="B5594">
        <v>1</v>
      </c>
      <c r="C5594">
        <v>0</v>
      </c>
      <c r="D5594">
        <v>0</v>
      </c>
      <c r="E5594">
        <v>0</v>
      </c>
      <c r="F5594">
        <v>13</v>
      </c>
      <c r="G5594">
        <v>1</v>
      </c>
      <c r="H5594" t="s">
        <v>23</v>
      </c>
      <c r="I5594" t="s">
        <v>23</v>
      </c>
      <c r="J5594" t="s">
        <v>44</v>
      </c>
      <c r="K5594" t="s">
        <v>44</v>
      </c>
      <c r="L5594" t="s">
        <v>44</v>
      </c>
      <c r="M5594" t="s">
        <v>44</v>
      </c>
      <c r="N5594" t="s">
        <v>44</v>
      </c>
      <c r="O5594" t="s">
        <v>44</v>
      </c>
      <c r="P5594" t="s">
        <v>45</v>
      </c>
      <c r="Q5594">
        <v>0</v>
      </c>
      <c r="R5594" t="s">
        <v>30</v>
      </c>
      <c r="S5594">
        <v>19.75</v>
      </c>
      <c r="T5594">
        <v>265.75</v>
      </c>
      <c r="U5594">
        <v>0</v>
      </c>
    </row>
    <row r="5595" spans="1:21" x14ac:dyDescent="0.25">
      <c r="A5595" t="s">
        <v>5627</v>
      </c>
      <c r="B5595">
        <v>1</v>
      </c>
      <c r="C5595">
        <v>0</v>
      </c>
      <c r="D5595">
        <v>1</v>
      </c>
      <c r="E5595">
        <v>0</v>
      </c>
      <c r="F5595">
        <v>31</v>
      </c>
      <c r="G5595">
        <v>1</v>
      </c>
      <c r="H5595" t="s">
        <v>23</v>
      </c>
      <c r="I5595" t="s">
        <v>25</v>
      </c>
      <c r="J5595" t="s">
        <v>22</v>
      </c>
      <c r="K5595" t="s">
        <v>22</v>
      </c>
      <c r="L5595" t="s">
        <v>22</v>
      </c>
      <c r="M5595" t="s">
        <v>22</v>
      </c>
      <c r="N5595" t="s">
        <v>23</v>
      </c>
      <c r="O5595" t="s">
        <v>22</v>
      </c>
      <c r="P5595" t="s">
        <v>29</v>
      </c>
      <c r="Q5595">
        <v>1</v>
      </c>
      <c r="R5595" t="s">
        <v>38</v>
      </c>
      <c r="S5595">
        <v>75.5</v>
      </c>
      <c r="T5595">
        <v>2424.4499999999998</v>
      </c>
      <c r="U5595">
        <v>0</v>
      </c>
    </row>
    <row r="5596" spans="1:21" x14ac:dyDescent="0.25">
      <c r="A5596" t="s">
        <v>5628</v>
      </c>
      <c r="B5596">
        <v>0</v>
      </c>
      <c r="C5596">
        <v>0</v>
      </c>
      <c r="D5596">
        <v>1</v>
      </c>
      <c r="E5596">
        <v>1</v>
      </c>
      <c r="F5596">
        <v>23</v>
      </c>
      <c r="G5596">
        <v>1</v>
      </c>
      <c r="H5596" t="s">
        <v>22</v>
      </c>
      <c r="I5596" t="s">
        <v>35</v>
      </c>
      <c r="J5596" t="s">
        <v>23</v>
      </c>
      <c r="K5596" t="s">
        <v>23</v>
      </c>
      <c r="L5596" t="s">
        <v>23</v>
      </c>
      <c r="M5596" t="s">
        <v>23</v>
      </c>
      <c r="N5596" t="s">
        <v>22</v>
      </c>
      <c r="O5596" t="s">
        <v>23</v>
      </c>
      <c r="P5596" t="s">
        <v>26</v>
      </c>
      <c r="Q5596">
        <v>1</v>
      </c>
      <c r="R5596" t="s">
        <v>27</v>
      </c>
      <c r="S5596">
        <v>83.75</v>
      </c>
      <c r="T5596">
        <v>1849.95</v>
      </c>
      <c r="U5596">
        <v>0</v>
      </c>
    </row>
    <row r="5597" spans="1:21" x14ac:dyDescent="0.25">
      <c r="A5597" t="s">
        <v>5629</v>
      </c>
      <c r="B5597">
        <v>0</v>
      </c>
      <c r="C5597">
        <v>0</v>
      </c>
      <c r="D5597">
        <v>0</v>
      </c>
      <c r="E5597">
        <v>0</v>
      </c>
      <c r="F5597">
        <v>2</v>
      </c>
      <c r="G5597">
        <v>1</v>
      </c>
      <c r="H5597" t="s">
        <v>23</v>
      </c>
      <c r="I5597" t="s">
        <v>23</v>
      </c>
      <c r="J5597" t="s">
        <v>44</v>
      </c>
      <c r="K5597" t="s">
        <v>44</v>
      </c>
      <c r="L5597" t="s">
        <v>44</v>
      </c>
      <c r="M5597" t="s">
        <v>44</v>
      </c>
      <c r="N5597" t="s">
        <v>44</v>
      </c>
      <c r="O5597" t="s">
        <v>44</v>
      </c>
      <c r="P5597" t="s">
        <v>26</v>
      </c>
      <c r="Q5597">
        <v>0</v>
      </c>
      <c r="R5597" t="s">
        <v>30</v>
      </c>
      <c r="S5597">
        <v>19.399999999999999</v>
      </c>
      <c r="T5597">
        <v>61.05</v>
      </c>
      <c r="U5597">
        <v>0</v>
      </c>
    </row>
    <row r="5598" spans="1:21" x14ac:dyDescent="0.25">
      <c r="A5598" t="s">
        <v>5630</v>
      </c>
      <c r="B5598">
        <v>0</v>
      </c>
      <c r="C5598">
        <v>0</v>
      </c>
      <c r="D5598">
        <v>0</v>
      </c>
      <c r="E5598">
        <v>0</v>
      </c>
      <c r="F5598">
        <v>65</v>
      </c>
      <c r="G5598">
        <v>1</v>
      </c>
      <c r="H5598" t="s">
        <v>22</v>
      </c>
      <c r="I5598" t="s">
        <v>23</v>
      </c>
      <c r="J5598" t="s">
        <v>44</v>
      </c>
      <c r="K5598" t="s">
        <v>44</v>
      </c>
      <c r="L5598" t="s">
        <v>44</v>
      </c>
      <c r="M5598" t="s">
        <v>44</v>
      </c>
      <c r="N5598" t="s">
        <v>44</v>
      </c>
      <c r="O5598" t="s">
        <v>44</v>
      </c>
      <c r="P5598" t="s">
        <v>45</v>
      </c>
      <c r="Q5598">
        <v>0</v>
      </c>
      <c r="R5598" t="s">
        <v>33</v>
      </c>
      <c r="S5598">
        <v>26.5</v>
      </c>
      <c r="T5598">
        <v>1698.55</v>
      </c>
      <c r="U5598">
        <v>0</v>
      </c>
    </row>
    <row r="5599" spans="1:21" x14ac:dyDescent="0.25">
      <c r="A5599" t="s">
        <v>5631</v>
      </c>
      <c r="B5599">
        <v>1</v>
      </c>
      <c r="C5599">
        <v>1</v>
      </c>
      <c r="D5599">
        <v>0</v>
      </c>
      <c r="E5599">
        <v>0</v>
      </c>
      <c r="F5599">
        <v>22</v>
      </c>
      <c r="G5599">
        <v>1</v>
      </c>
      <c r="H5599" t="s">
        <v>22</v>
      </c>
      <c r="I5599" t="s">
        <v>35</v>
      </c>
      <c r="J5599" t="s">
        <v>23</v>
      </c>
      <c r="K5599" t="s">
        <v>23</v>
      </c>
      <c r="L5599" t="s">
        <v>23</v>
      </c>
      <c r="M5599" t="s">
        <v>22</v>
      </c>
      <c r="N5599" t="s">
        <v>22</v>
      </c>
      <c r="O5599" t="s">
        <v>23</v>
      </c>
      <c r="P5599" t="s">
        <v>26</v>
      </c>
      <c r="Q5599">
        <v>1</v>
      </c>
      <c r="R5599" t="s">
        <v>33</v>
      </c>
      <c r="S5599">
        <v>90.5</v>
      </c>
      <c r="T5599">
        <v>1910.6</v>
      </c>
      <c r="U5599">
        <v>1</v>
      </c>
    </row>
    <row r="5600" spans="1:21" x14ac:dyDescent="0.25">
      <c r="A5600" t="s">
        <v>5632</v>
      </c>
      <c r="B5600">
        <v>0</v>
      </c>
      <c r="C5600">
        <v>0</v>
      </c>
      <c r="D5600">
        <v>1</v>
      </c>
      <c r="E5600">
        <v>1</v>
      </c>
      <c r="F5600">
        <v>55</v>
      </c>
      <c r="G5600">
        <v>1</v>
      </c>
      <c r="H5600" t="s">
        <v>23</v>
      </c>
      <c r="I5600" t="s">
        <v>23</v>
      </c>
      <c r="J5600" t="s">
        <v>44</v>
      </c>
      <c r="K5600" t="s">
        <v>44</v>
      </c>
      <c r="L5600" t="s">
        <v>44</v>
      </c>
      <c r="M5600" t="s">
        <v>44</v>
      </c>
      <c r="N5600" t="s">
        <v>44</v>
      </c>
      <c r="O5600" t="s">
        <v>44</v>
      </c>
      <c r="P5600" t="s">
        <v>29</v>
      </c>
      <c r="Q5600">
        <v>0</v>
      </c>
      <c r="R5600" t="s">
        <v>38</v>
      </c>
      <c r="S5600">
        <v>19.149999999999999</v>
      </c>
      <c r="T5600">
        <v>998.1</v>
      </c>
      <c r="U5600">
        <v>0</v>
      </c>
    </row>
    <row r="5601" spans="1:21" x14ac:dyDescent="0.25">
      <c r="A5601" t="s">
        <v>5633</v>
      </c>
      <c r="B5601">
        <v>1</v>
      </c>
      <c r="C5601">
        <v>0</v>
      </c>
      <c r="D5601">
        <v>1</v>
      </c>
      <c r="E5601">
        <v>0</v>
      </c>
      <c r="F5601">
        <v>9</v>
      </c>
      <c r="G5601">
        <v>1</v>
      </c>
      <c r="H5601" t="s">
        <v>23</v>
      </c>
      <c r="I5601" t="s">
        <v>35</v>
      </c>
      <c r="J5601" t="s">
        <v>23</v>
      </c>
      <c r="K5601" t="s">
        <v>22</v>
      </c>
      <c r="L5601" t="s">
        <v>22</v>
      </c>
      <c r="M5601" t="s">
        <v>22</v>
      </c>
      <c r="N5601" t="s">
        <v>22</v>
      </c>
      <c r="O5601" t="s">
        <v>23</v>
      </c>
      <c r="P5601" t="s">
        <v>26</v>
      </c>
      <c r="Q5601">
        <v>1</v>
      </c>
      <c r="R5601" t="s">
        <v>30</v>
      </c>
      <c r="S5601">
        <v>94.85</v>
      </c>
      <c r="T5601">
        <v>890.6</v>
      </c>
      <c r="U5601">
        <v>1</v>
      </c>
    </row>
    <row r="5602" spans="1:21" x14ac:dyDescent="0.25">
      <c r="A5602" t="s">
        <v>5634</v>
      </c>
      <c r="B5602">
        <v>1</v>
      </c>
      <c r="C5602">
        <v>0</v>
      </c>
      <c r="D5602">
        <v>1</v>
      </c>
      <c r="E5602">
        <v>1</v>
      </c>
      <c r="F5602">
        <v>7</v>
      </c>
      <c r="G5602">
        <v>1</v>
      </c>
      <c r="H5602" t="s">
        <v>23</v>
      </c>
      <c r="I5602" t="s">
        <v>35</v>
      </c>
      <c r="J5602" t="s">
        <v>23</v>
      </c>
      <c r="K5602" t="s">
        <v>23</v>
      </c>
      <c r="L5602" t="s">
        <v>23</v>
      </c>
      <c r="M5602" t="s">
        <v>23</v>
      </c>
      <c r="N5602" t="s">
        <v>23</v>
      </c>
      <c r="O5602" t="s">
        <v>23</v>
      </c>
      <c r="P5602" t="s">
        <v>26</v>
      </c>
      <c r="Q5602">
        <v>1</v>
      </c>
      <c r="R5602" t="s">
        <v>33</v>
      </c>
      <c r="S5602">
        <v>69.95</v>
      </c>
      <c r="T5602">
        <v>529.5</v>
      </c>
      <c r="U5602">
        <v>1</v>
      </c>
    </row>
    <row r="5603" spans="1:21" x14ac:dyDescent="0.25">
      <c r="A5603" t="s">
        <v>5635</v>
      </c>
      <c r="B5603">
        <v>0</v>
      </c>
      <c r="C5603">
        <v>0</v>
      </c>
      <c r="D5603">
        <v>1</v>
      </c>
      <c r="E5603">
        <v>1</v>
      </c>
      <c r="F5603">
        <v>35</v>
      </c>
      <c r="G5603">
        <v>0</v>
      </c>
      <c r="H5603" t="s">
        <v>24</v>
      </c>
      <c r="I5603" t="s">
        <v>25</v>
      </c>
      <c r="J5603" t="s">
        <v>23</v>
      </c>
      <c r="K5603" t="s">
        <v>23</v>
      </c>
      <c r="L5603" t="s">
        <v>23</v>
      </c>
      <c r="M5603" t="s">
        <v>22</v>
      </c>
      <c r="N5603" t="s">
        <v>22</v>
      </c>
      <c r="O5603" t="s">
        <v>23</v>
      </c>
      <c r="P5603" t="s">
        <v>29</v>
      </c>
      <c r="Q5603">
        <v>0</v>
      </c>
      <c r="R5603" t="s">
        <v>30</v>
      </c>
      <c r="S5603">
        <v>40.9</v>
      </c>
      <c r="T5603">
        <v>1383.6</v>
      </c>
      <c r="U5603">
        <v>0</v>
      </c>
    </row>
    <row r="5604" spans="1:21" x14ac:dyDescent="0.25">
      <c r="A5604" t="s">
        <v>5636</v>
      </c>
      <c r="B5604">
        <v>1</v>
      </c>
      <c r="C5604">
        <v>0</v>
      </c>
      <c r="D5604">
        <v>0</v>
      </c>
      <c r="E5604">
        <v>0</v>
      </c>
      <c r="F5604">
        <v>6</v>
      </c>
      <c r="G5604">
        <v>1</v>
      </c>
      <c r="H5604" t="s">
        <v>23</v>
      </c>
      <c r="I5604" t="s">
        <v>25</v>
      </c>
      <c r="J5604" t="s">
        <v>22</v>
      </c>
      <c r="K5604" t="s">
        <v>23</v>
      </c>
      <c r="L5604" t="s">
        <v>22</v>
      </c>
      <c r="M5604" t="s">
        <v>22</v>
      </c>
      <c r="N5604" t="s">
        <v>22</v>
      </c>
      <c r="O5604" t="s">
        <v>22</v>
      </c>
      <c r="P5604" t="s">
        <v>45</v>
      </c>
      <c r="Q5604">
        <v>1</v>
      </c>
      <c r="R5604" t="s">
        <v>30</v>
      </c>
      <c r="S5604">
        <v>80.25</v>
      </c>
      <c r="T5604">
        <v>493.4</v>
      </c>
      <c r="U5604">
        <v>0</v>
      </c>
    </row>
    <row r="5605" spans="1:21" x14ac:dyDescent="0.25">
      <c r="A5605" t="s">
        <v>5637</v>
      </c>
      <c r="B5605">
        <v>0</v>
      </c>
      <c r="C5605">
        <v>0</v>
      </c>
      <c r="D5605">
        <v>0</v>
      </c>
      <c r="E5605">
        <v>0</v>
      </c>
      <c r="F5605">
        <v>1</v>
      </c>
      <c r="G5605">
        <v>1</v>
      </c>
      <c r="H5605" t="s">
        <v>23</v>
      </c>
      <c r="I5605" t="s">
        <v>25</v>
      </c>
      <c r="J5605" t="s">
        <v>22</v>
      </c>
      <c r="K5605" t="s">
        <v>23</v>
      </c>
      <c r="L5605" t="s">
        <v>23</v>
      </c>
      <c r="M5605" t="s">
        <v>23</v>
      </c>
      <c r="N5605" t="s">
        <v>23</v>
      </c>
      <c r="O5605" t="s">
        <v>23</v>
      </c>
      <c r="P5605" t="s">
        <v>26</v>
      </c>
      <c r="Q5605">
        <v>1</v>
      </c>
      <c r="R5605" t="s">
        <v>38</v>
      </c>
      <c r="S5605">
        <v>48.6</v>
      </c>
      <c r="T5605">
        <v>48.6</v>
      </c>
      <c r="U5605">
        <v>1</v>
      </c>
    </row>
    <row r="5606" spans="1:21" x14ac:dyDescent="0.25">
      <c r="A5606" t="s">
        <v>5638</v>
      </c>
      <c r="B5606">
        <v>1</v>
      </c>
      <c r="C5606">
        <v>0</v>
      </c>
      <c r="D5606">
        <v>0</v>
      </c>
      <c r="E5606">
        <v>0</v>
      </c>
      <c r="F5606">
        <v>17</v>
      </c>
      <c r="G5606">
        <v>1</v>
      </c>
      <c r="H5606" t="s">
        <v>23</v>
      </c>
      <c r="I5606" t="s">
        <v>35</v>
      </c>
      <c r="J5606" t="s">
        <v>23</v>
      </c>
      <c r="K5606" t="s">
        <v>23</v>
      </c>
      <c r="L5606" t="s">
        <v>23</v>
      </c>
      <c r="M5606" t="s">
        <v>23</v>
      </c>
      <c r="N5606" t="s">
        <v>23</v>
      </c>
      <c r="O5606" t="s">
        <v>23</v>
      </c>
      <c r="P5606" t="s">
        <v>26</v>
      </c>
      <c r="Q5606">
        <v>1</v>
      </c>
      <c r="R5606" t="s">
        <v>27</v>
      </c>
      <c r="S5606">
        <v>70.8</v>
      </c>
      <c r="T5606">
        <v>1207</v>
      </c>
      <c r="U5606">
        <v>0</v>
      </c>
    </row>
    <row r="5607" spans="1:21" x14ac:dyDescent="0.25">
      <c r="A5607" t="s">
        <v>5639</v>
      </c>
      <c r="B5607">
        <v>1</v>
      </c>
      <c r="C5607">
        <v>0</v>
      </c>
      <c r="D5607">
        <v>1</v>
      </c>
      <c r="E5607">
        <v>1</v>
      </c>
      <c r="F5607">
        <v>10</v>
      </c>
      <c r="G5607">
        <v>1</v>
      </c>
      <c r="H5607" t="s">
        <v>23</v>
      </c>
      <c r="I5607" t="s">
        <v>25</v>
      </c>
      <c r="J5607" t="s">
        <v>23</v>
      </c>
      <c r="K5607" t="s">
        <v>23</v>
      </c>
      <c r="L5607" t="s">
        <v>22</v>
      </c>
      <c r="M5607" t="s">
        <v>23</v>
      </c>
      <c r="N5607" t="s">
        <v>22</v>
      </c>
      <c r="O5607" t="s">
        <v>23</v>
      </c>
      <c r="P5607" t="s">
        <v>26</v>
      </c>
      <c r="Q5607">
        <v>0</v>
      </c>
      <c r="R5607" t="s">
        <v>30</v>
      </c>
      <c r="S5607">
        <v>60.2</v>
      </c>
      <c r="T5607">
        <v>563.5</v>
      </c>
      <c r="U5607">
        <v>0</v>
      </c>
    </row>
    <row r="5608" spans="1:21" x14ac:dyDescent="0.25">
      <c r="A5608" t="s">
        <v>5640</v>
      </c>
      <c r="B5608">
        <v>1</v>
      </c>
      <c r="C5608">
        <v>0</v>
      </c>
      <c r="D5608">
        <v>0</v>
      </c>
      <c r="E5608">
        <v>1</v>
      </c>
      <c r="F5608">
        <v>15</v>
      </c>
      <c r="G5608">
        <v>1</v>
      </c>
      <c r="H5608" t="s">
        <v>23</v>
      </c>
      <c r="I5608" t="s">
        <v>25</v>
      </c>
      <c r="J5608" t="s">
        <v>23</v>
      </c>
      <c r="K5608" t="s">
        <v>23</v>
      </c>
      <c r="L5608" t="s">
        <v>22</v>
      </c>
      <c r="M5608" t="s">
        <v>22</v>
      </c>
      <c r="N5608" t="s">
        <v>23</v>
      </c>
      <c r="O5608" t="s">
        <v>23</v>
      </c>
      <c r="P5608" t="s">
        <v>29</v>
      </c>
      <c r="Q5608">
        <v>0</v>
      </c>
      <c r="R5608" t="s">
        <v>38</v>
      </c>
      <c r="S5608">
        <v>55.2</v>
      </c>
      <c r="T5608">
        <v>864.55</v>
      </c>
      <c r="U5608">
        <v>0</v>
      </c>
    </row>
    <row r="5609" spans="1:21" x14ac:dyDescent="0.25">
      <c r="A5609" t="s">
        <v>5641</v>
      </c>
      <c r="B5609">
        <v>0</v>
      </c>
      <c r="C5609">
        <v>1</v>
      </c>
      <c r="D5609">
        <v>0</v>
      </c>
      <c r="E5609">
        <v>0</v>
      </c>
      <c r="F5609">
        <v>40</v>
      </c>
      <c r="G5609">
        <v>0</v>
      </c>
      <c r="H5609" t="s">
        <v>24</v>
      </c>
      <c r="I5609" t="s">
        <v>25</v>
      </c>
      <c r="J5609" t="s">
        <v>22</v>
      </c>
      <c r="K5609" t="s">
        <v>22</v>
      </c>
      <c r="L5609" t="s">
        <v>23</v>
      </c>
      <c r="M5609" t="s">
        <v>23</v>
      </c>
      <c r="N5609" t="s">
        <v>22</v>
      </c>
      <c r="O5609" t="s">
        <v>22</v>
      </c>
      <c r="P5609" t="s">
        <v>26</v>
      </c>
      <c r="Q5609">
        <v>1</v>
      </c>
      <c r="R5609" t="s">
        <v>27</v>
      </c>
      <c r="S5609">
        <v>55.8</v>
      </c>
      <c r="T5609">
        <v>2109.35</v>
      </c>
      <c r="U5609">
        <v>1</v>
      </c>
    </row>
    <row r="5610" spans="1:21" x14ac:dyDescent="0.25">
      <c r="A5610" t="s">
        <v>5642</v>
      </c>
      <c r="B5610">
        <v>0</v>
      </c>
      <c r="C5610">
        <v>0</v>
      </c>
      <c r="D5610">
        <v>1</v>
      </c>
      <c r="E5610">
        <v>1</v>
      </c>
      <c r="F5610">
        <v>13</v>
      </c>
      <c r="G5610">
        <v>1</v>
      </c>
      <c r="H5610" t="s">
        <v>23</v>
      </c>
      <c r="I5610" t="s">
        <v>25</v>
      </c>
      <c r="J5610" t="s">
        <v>22</v>
      </c>
      <c r="K5610" t="s">
        <v>23</v>
      </c>
      <c r="L5610" t="s">
        <v>23</v>
      </c>
      <c r="M5610" t="s">
        <v>22</v>
      </c>
      <c r="N5610" t="s">
        <v>23</v>
      </c>
      <c r="O5610" t="s">
        <v>23</v>
      </c>
      <c r="P5610" t="s">
        <v>29</v>
      </c>
      <c r="Q5610">
        <v>0</v>
      </c>
      <c r="R5610" t="s">
        <v>33</v>
      </c>
      <c r="S5610">
        <v>54.15</v>
      </c>
      <c r="T5610">
        <v>701.05</v>
      </c>
      <c r="U5610">
        <v>0</v>
      </c>
    </row>
    <row r="5611" spans="1:21" x14ac:dyDescent="0.25">
      <c r="A5611" t="s">
        <v>5643</v>
      </c>
      <c r="B5611">
        <v>1</v>
      </c>
      <c r="C5611">
        <v>0</v>
      </c>
      <c r="D5611">
        <v>1</v>
      </c>
      <c r="E5611">
        <v>0</v>
      </c>
      <c r="F5611">
        <v>29</v>
      </c>
      <c r="G5611">
        <v>1</v>
      </c>
      <c r="H5611" t="s">
        <v>22</v>
      </c>
      <c r="I5611" t="s">
        <v>35</v>
      </c>
      <c r="J5611" t="s">
        <v>23</v>
      </c>
      <c r="K5611" t="s">
        <v>22</v>
      </c>
      <c r="L5611" t="s">
        <v>23</v>
      </c>
      <c r="M5611" t="s">
        <v>23</v>
      </c>
      <c r="N5611" t="s">
        <v>23</v>
      </c>
      <c r="O5611" t="s">
        <v>23</v>
      </c>
      <c r="P5611" t="s">
        <v>26</v>
      </c>
      <c r="Q5611">
        <v>1</v>
      </c>
      <c r="R5611" t="s">
        <v>33</v>
      </c>
      <c r="S5611">
        <v>80.150000000000006</v>
      </c>
      <c r="T5611">
        <v>2265.25</v>
      </c>
      <c r="U5611">
        <v>1</v>
      </c>
    </row>
    <row r="5612" spans="1:21" x14ac:dyDescent="0.25">
      <c r="A5612" t="s">
        <v>5644</v>
      </c>
      <c r="B5612">
        <v>0</v>
      </c>
      <c r="C5612">
        <v>0</v>
      </c>
      <c r="D5612">
        <v>0</v>
      </c>
      <c r="E5612">
        <v>0</v>
      </c>
      <c r="F5612">
        <v>3</v>
      </c>
      <c r="G5612">
        <v>1</v>
      </c>
      <c r="H5612" t="s">
        <v>22</v>
      </c>
      <c r="I5612" t="s">
        <v>35</v>
      </c>
      <c r="J5612" t="s">
        <v>23</v>
      </c>
      <c r="K5612" t="s">
        <v>23</v>
      </c>
      <c r="L5612" t="s">
        <v>23</v>
      </c>
      <c r="M5612" t="s">
        <v>23</v>
      </c>
      <c r="N5612" t="s">
        <v>23</v>
      </c>
      <c r="O5612" t="s">
        <v>23</v>
      </c>
      <c r="P5612" t="s">
        <v>26</v>
      </c>
      <c r="Q5612">
        <v>1</v>
      </c>
      <c r="R5612" t="s">
        <v>27</v>
      </c>
      <c r="S5612">
        <v>75.5</v>
      </c>
      <c r="T5612">
        <v>220.6</v>
      </c>
      <c r="U5612">
        <v>1</v>
      </c>
    </row>
    <row r="5613" spans="1:21" x14ac:dyDescent="0.25">
      <c r="A5613" t="s">
        <v>5645</v>
      </c>
      <c r="B5613">
        <v>0</v>
      </c>
      <c r="C5613">
        <v>1</v>
      </c>
      <c r="D5613">
        <v>1</v>
      </c>
      <c r="E5613">
        <v>0</v>
      </c>
      <c r="F5613">
        <v>58</v>
      </c>
      <c r="G5613">
        <v>1</v>
      </c>
      <c r="H5613" t="s">
        <v>22</v>
      </c>
      <c r="I5613" t="s">
        <v>35</v>
      </c>
      <c r="J5613" t="s">
        <v>23</v>
      </c>
      <c r="K5613" t="s">
        <v>23</v>
      </c>
      <c r="L5613" t="s">
        <v>23</v>
      </c>
      <c r="M5613" t="s">
        <v>22</v>
      </c>
      <c r="N5613" t="s">
        <v>22</v>
      </c>
      <c r="O5613" t="s">
        <v>22</v>
      </c>
      <c r="P5613" t="s">
        <v>26</v>
      </c>
      <c r="Q5613">
        <v>1</v>
      </c>
      <c r="R5613" t="s">
        <v>33</v>
      </c>
      <c r="S5613">
        <v>100.4</v>
      </c>
      <c r="T5613">
        <v>5749.8</v>
      </c>
      <c r="U5613">
        <v>0</v>
      </c>
    </row>
    <row r="5614" spans="1:21" x14ac:dyDescent="0.25">
      <c r="A5614" t="s">
        <v>5646</v>
      </c>
      <c r="B5614">
        <v>0</v>
      </c>
      <c r="C5614">
        <v>0</v>
      </c>
      <c r="D5614">
        <v>0</v>
      </c>
      <c r="E5614">
        <v>0</v>
      </c>
      <c r="F5614">
        <v>45</v>
      </c>
      <c r="G5614">
        <v>1</v>
      </c>
      <c r="H5614" t="s">
        <v>23</v>
      </c>
      <c r="I5614" t="s">
        <v>25</v>
      </c>
      <c r="J5614" t="s">
        <v>22</v>
      </c>
      <c r="K5614" t="s">
        <v>22</v>
      </c>
      <c r="L5614" t="s">
        <v>23</v>
      </c>
      <c r="M5614" t="s">
        <v>22</v>
      </c>
      <c r="N5614" t="s">
        <v>23</v>
      </c>
      <c r="O5614" t="s">
        <v>23</v>
      </c>
      <c r="P5614" t="s">
        <v>29</v>
      </c>
      <c r="Q5614">
        <v>1</v>
      </c>
      <c r="R5614" t="s">
        <v>38</v>
      </c>
      <c r="S5614">
        <v>62.55</v>
      </c>
      <c r="T5614">
        <v>2796.45</v>
      </c>
      <c r="U5614">
        <v>0</v>
      </c>
    </row>
    <row r="5615" spans="1:21" x14ac:dyDescent="0.25">
      <c r="A5615" t="s">
        <v>5647</v>
      </c>
      <c r="B5615">
        <v>0</v>
      </c>
      <c r="C5615">
        <v>0</v>
      </c>
      <c r="D5615">
        <v>1</v>
      </c>
      <c r="E5615">
        <v>1</v>
      </c>
      <c r="F5615">
        <v>72</v>
      </c>
      <c r="G5615">
        <v>1</v>
      </c>
      <c r="H5615" t="s">
        <v>22</v>
      </c>
      <c r="I5615" t="s">
        <v>25</v>
      </c>
      <c r="J5615" t="s">
        <v>22</v>
      </c>
      <c r="K5615" t="s">
        <v>22</v>
      </c>
      <c r="L5615" t="s">
        <v>22</v>
      </c>
      <c r="M5615" t="s">
        <v>22</v>
      </c>
      <c r="N5615" t="s">
        <v>23</v>
      </c>
      <c r="O5615" t="s">
        <v>23</v>
      </c>
      <c r="P5615" t="s">
        <v>45</v>
      </c>
      <c r="Q5615">
        <v>1</v>
      </c>
      <c r="R5615" t="s">
        <v>33</v>
      </c>
      <c r="S5615">
        <v>70.45</v>
      </c>
      <c r="T5615">
        <v>5165.7</v>
      </c>
      <c r="U5615">
        <v>0</v>
      </c>
    </row>
    <row r="5616" spans="1:21" x14ac:dyDescent="0.25">
      <c r="A5616" t="s">
        <v>5648</v>
      </c>
      <c r="B5616">
        <v>1</v>
      </c>
      <c r="C5616">
        <v>0</v>
      </c>
      <c r="D5616">
        <v>1</v>
      </c>
      <c r="E5616">
        <v>1</v>
      </c>
      <c r="F5616">
        <v>68</v>
      </c>
      <c r="G5616">
        <v>1</v>
      </c>
      <c r="H5616" t="s">
        <v>22</v>
      </c>
      <c r="I5616" t="s">
        <v>35</v>
      </c>
      <c r="J5616" t="s">
        <v>22</v>
      </c>
      <c r="K5616" t="s">
        <v>22</v>
      </c>
      <c r="L5616" t="s">
        <v>23</v>
      </c>
      <c r="M5616" t="s">
        <v>23</v>
      </c>
      <c r="N5616" t="s">
        <v>23</v>
      </c>
      <c r="O5616" t="s">
        <v>23</v>
      </c>
      <c r="P5616" t="s">
        <v>29</v>
      </c>
      <c r="Q5616">
        <v>1</v>
      </c>
      <c r="R5616" t="s">
        <v>33</v>
      </c>
      <c r="S5616">
        <v>85.5</v>
      </c>
      <c r="T5616">
        <v>5696.6</v>
      </c>
      <c r="U5616">
        <v>0</v>
      </c>
    </row>
    <row r="5617" spans="1:21" x14ac:dyDescent="0.25">
      <c r="A5617" t="s">
        <v>5649</v>
      </c>
      <c r="B5617">
        <v>1</v>
      </c>
      <c r="C5617">
        <v>0</v>
      </c>
      <c r="D5617">
        <v>0</v>
      </c>
      <c r="E5617">
        <v>0</v>
      </c>
      <c r="F5617">
        <v>1</v>
      </c>
      <c r="G5617">
        <v>1</v>
      </c>
      <c r="H5617" t="s">
        <v>23</v>
      </c>
      <c r="I5617" t="s">
        <v>23</v>
      </c>
      <c r="J5617" t="s">
        <v>44</v>
      </c>
      <c r="K5617" t="s">
        <v>44</v>
      </c>
      <c r="L5617" t="s">
        <v>44</v>
      </c>
      <c r="M5617" t="s">
        <v>44</v>
      </c>
      <c r="N5617" t="s">
        <v>44</v>
      </c>
      <c r="O5617" t="s">
        <v>44</v>
      </c>
      <c r="P5617" t="s">
        <v>26</v>
      </c>
      <c r="Q5617">
        <v>1</v>
      </c>
      <c r="R5617" t="s">
        <v>33</v>
      </c>
      <c r="S5617">
        <v>20.2</v>
      </c>
      <c r="T5617">
        <v>20.2</v>
      </c>
      <c r="U5617">
        <v>1</v>
      </c>
    </row>
    <row r="5618" spans="1:21" x14ac:dyDescent="0.25">
      <c r="A5618" t="s">
        <v>5650</v>
      </c>
      <c r="B5618">
        <v>0</v>
      </c>
      <c r="C5618">
        <v>0</v>
      </c>
      <c r="D5618">
        <v>1</v>
      </c>
      <c r="E5618">
        <v>1</v>
      </c>
      <c r="F5618">
        <v>38</v>
      </c>
      <c r="G5618">
        <v>1</v>
      </c>
      <c r="H5618" t="s">
        <v>23</v>
      </c>
      <c r="I5618" t="s">
        <v>25</v>
      </c>
      <c r="J5618" t="s">
        <v>22</v>
      </c>
      <c r="K5618" t="s">
        <v>22</v>
      </c>
      <c r="L5618" t="s">
        <v>23</v>
      </c>
      <c r="M5618" t="s">
        <v>23</v>
      </c>
      <c r="N5618" t="s">
        <v>23</v>
      </c>
      <c r="O5618" t="s">
        <v>23</v>
      </c>
      <c r="P5618" t="s">
        <v>26</v>
      </c>
      <c r="Q5618">
        <v>0</v>
      </c>
      <c r="R5618" t="s">
        <v>27</v>
      </c>
      <c r="S5618">
        <v>54.5</v>
      </c>
      <c r="T5618">
        <v>2076.0500000000002</v>
      </c>
      <c r="U5618">
        <v>0</v>
      </c>
    </row>
    <row r="5619" spans="1:21" x14ac:dyDescent="0.25">
      <c r="A5619" t="s">
        <v>5651</v>
      </c>
      <c r="B5619">
        <v>1</v>
      </c>
      <c r="C5619">
        <v>0</v>
      </c>
      <c r="D5619">
        <v>0</v>
      </c>
      <c r="E5619">
        <v>0</v>
      </c>
      <c r="F5619">
        <v>2</v>
      </c>
      <c r="G5619">
        <v>1</v>
      </c>
      <c r="H5619" t="s">
        <v>23</v>
      </c>
      <c r="I5619" t="s">
        <v>23</v>
      </c>
      <c r="J5619" t="s">
        <v>44</v>
      </c>
      <c r="K5619" t="s">
        <v>44</v>
      </c>
      <c r="L5619" t="s">
        <v>44</v>
      </c>
      <c r="M5619" t="s">
        <v>44</v>
      </c>
      <c r="N5619" t="s">
        <v>44</v>
      </c>
      <c r="O5619" t="s">
        <v>44</v>
      </c>
      <c r="P5619" t="s">
        <v>26</v>
      </c>
      <c r="Q5619">
        <v>0</v>
      </c>
      <c r="R5619" t="s">
        <v>30</v>
      </c>
      <c r="S5619">
        <v>20.75</v>
      </c>
      <c r="T5619">
        <v>44.2</v>
      </c>
      <c r="U5619">
        <v>0</v>
      </c>
    </row>
    <row r="5620" spans="1:21" x14ac:dyDescent="0.25">
      <c r="A5620" t="s">
        <v>5652</v>
      </c>
      <c r="B5620">
        <v>1</v>
      </c>
      <c r="C5620">
        <v>0</v>
      </c>
      <c r="D5620">
        <v>0</v>
      </c>
      <c r="E5620">
        <v>0</v>
      </c>
      <c r="F5620">
        <v>11</v>
      </c>
      <c r="G5620">
        <v>1</v>
      </c>
      <c r="H5620" t="s">
        <v>23</v>
      </c>
      <c r="I5620" t="s">
        <v>23</v>
      </c>
      <c r="J5620" t="s">
        <v>44</v>
      </c>
      <c r="K5620" t="s">
        <v>44</v>
      </c>
      <c r="L5620" t="s">
        <v>44</v>
      </c>
      <c r="M5620" t="s">
        <v>44</v>
      </c>
      <c r="N5620" t="s">
        <v>44</v>
      </c>
      <c r="O5620" t="s">
        <v>44</v>
      </c>
      <c r="P5620" t="s">
        <v>26</v>
      </c>
      <c r="Q5620">
        <v>0</v>
      </c>
      <c r="R5620" t="s">
        <v>30</v>
      </c>
      <c r="S5620">
        <v>20.350000000000001</v>
      </c>
      <c r="T5620">
        <v>215.25</v>
      </c>
      <c r="U5620">
        <v>0</v>
      </c>
    </row>
    <row r="5621" spans="1:21" x14ac:dyDescent="0.25">
      <c r="A5621" t="s">
        <v>5653</v>
      </c>
      <c r="B5621">
        <v>0</v>
      </c>
      <c r="C5621">
        <v>1</v>
      </c>
      <c r="D5621">
        <v>1</v>
      </c>
      <c r="E5621">
        <v>0</v>
      </c>
      <c r="F5621">
        <v>20</v>
      </c>
      <c r="G5621">
        <v>1</v>
      </c>
      <c r="H5621" t="s">
        <v>23</v>
      </c>
      <c r="I5621" t="s">
        <v>35</v>
      </c>
      <c r="J5621" t="s">
        <v>23</v>
      </c>
      <c r="K5621" t="s">
        <v>23</v>
      </c>
      <c r="L5621" t="s">
        <v>23</v>
      </c>
      <c r="M5621" t="s">
        <v>23</v>
      </c>
      <c r="N5621" t="s">
        <v>22</v>
      </c>
      <c r="O5621" t="s">
        <v>22</v>
      </c>
      <c r="P5621" t="s">
        <v>29</v>
      </c>
      <c r="Q5621">
        <v>1</v>
      </c>
      <c r="R5621" t="s">
        <v>33</v>
      </c>
      <c r="S5621">
        <v>91</v>
      </c>
      <c r="T5621">
        <v>1859.5</v>
      </c>
      <c r="U5621">
        <v>0</v>
      </c>
    </row>
    <row r="5622" spans="1:21" x14ac:dyDescent="0.25">
      <c r="A5622" t="s">
        <v>5654</v>
      </c>
      <c r="B5622">
        <v>1</v>
      </c>
      <c r="C5622">
        <v>0</v>
      </c>
      <c r="D5622">
        <v>1</v>
      </c>
      <c r="E5622">
        <v>0</v>
      </c>
      <c r="F5622">
        <v>72</v>
      </c>
      <c r="G5622">
        <v>1</v>
      </c>
      <c r="H5622" t="s">
        <v>22</v>
      </c>
      <c r="I5622" t="s">
        <v>35</v>
      </c>
      <c r="J5622" t="s">
        <v>23</v>
      </c>
      <c r="K5622" t="s">
        <v>22</v>
      </c>
      <c r="L5622" t="s">
        <v>22</v>
      </c>
      <c r="M5622" t="s">
        <v>23</v>
      </c>
      <c r="N5622" t="s">
        <v>22</v>
      </c>
      <c r="O5622" t="s">
        <v>22</v>
      </c>
      <c r="P5622" t="s">
        <v>45</v>
      </c>
      <c r="Q5622">
        <v>1</v>
      </c>
      <c r="R5622" t="s">
        <v>33</v>
      </c>
      <c r="S5622">
        <v>104.8</v>
      </c>
      <c r="T5622">
        <v>7470.1</v>
      </c>
      <c r="U5622">
        <v>0</v>
      </c>
    </row>
    <row r="5623" spans="1:21" x14ac:dyDescent="0.25">
      <c r="A5623" t="s">
        <v>5655</v>
      </c>
      <c r="B5623">
        <v>0</v>
      </c>
      <c r="C5623">
        <v>0</v>
      </c>
      <c r="D5623">
        <v>1</v>
      </c>
      <c r="E5623">
        <v>0</v>
      </c>
      <c r="F5623">
        <v>3</v>
      </c>
      <c r="G5623">
        <v>1</v>
      </c>
      <c r="H5623" t="s">
        <v>22</v>
      </c>
      <c r="I5623" t="s">
        <v>35</v>
      </c>
      <c r="J5623" t="s">
        <v>23</v>
      </c>
      <c r="K5623" t="s">
        <v>23</v>
      </c>
      <c r="L5623" t="s">
        <v>23</v>
      </c>
      <c r="M5623" t="s">
        <v>23</v>
      </c>
      <c r="N5623" t="s">
        <v>23</v>
      </c>
      <c r="O5623" t="s">
        <v>23</v>
      </c>
      <c r="P5623" t="s">
        <v>26</v>
      </c>
      <c r="Q5623">
        <v>1</v>
      </c>
      <c r="R5623" t="s">
        <v>38</v>
      </c>
      <c r="S5623">
        <v>74.75</v>
      </c>
      <c r="T5623">
        <v>229.5</v>
      </c>
      <c r="U5623">
        <v>1</v>
      </c>
    </row>
    <row r="5624" spans="1:21" x14ac:dyDescent="0.25">
      <c r="A5624" t="s">
        <v>5656</v>
      </c>
      <c r="B5624">
        <v>1</v>
      </c>
      <c r="C5624">
        <v>0</v>
      </c>
      <c r="D5624">
        <v>0</v>
      </c>
      <c r="E5624">
        <v>0</v>
      </c>
      <c r="F5624">
        <v>23</v>
      </c>
      <c r="G5624">
        <v>1</v>
      </c>
      <c r="H5624" t="s">
        <v>22</v>
      </c>
      <c r="I5624" t="s">
        <v>35</v>
      </c>
      <c r="J5624" t="s">
        <v>23</v>
      </c>
      <c r="K5624" t="s">
        <v>23</v>
      </c>
      <c r="L5624" t="s">
        <v>22</v>
      </c>
      <c r="M5624" t="s">
        <v>22</v>
      </c>
      <c r="N5624" t="s">
        <v>22</v>
      </c>
      <c r="O5624" t="s">
        <v>22</v>
      </c>
      <c r="P5624" t="s">
        <v>26</v>
      </c>
      <c r="Q5624">
        <v>1</v>
      </c>
      <c r="R5624" t="s">
        <v>30</v>
      </c>
      <c r="S5624">
        <v>104.05</v>
      </c>
      <c r="T5624">
        <v>2470.1</v>
      </c>
      <c r="U5624">
        <v>1</v>
      </c>
    </row>
    <row r="5625" spans="1:21" x14ac:dyDescent="0.25">
      <c r="A5625" t="s">
        <v>5657</v>
      </c>
      <c r="B5625">
        <v>1</v>
      </c>
      <c r="C5625">
        <v>0</v>
      </c>
      <c r="D5625">
        <v>0</v>
      </c>
      <c r="E5625">
        <v>0</v>
      </c>
      <c r="F5625">
        <v>40</v>
      </c>
      <c r="G5625">
        <v>1</v>
      </c>
      <c r="H5625" t="s">
        <v>23</v>
      </c>
      <c r="I5625" t="s">
        <v>25</v>
      </c>
      <c r="J5625" t="s">
        <v>23</v>
      </c>
      <c r="K5625" t="s">
        <v>23</v>
      </c>
      <c r="L5625" t="s">
        <v>23</v>
      </c>
      <c r="M5625" t="s">
        <v>22</v>
      </c>
      <c r="N5625" t="s">
        <v>23</v>
      </c>
      <c r="O5625" t="s">
        <v>23</v>
      </c>
      <c r="P5625" t="s">
        <v>26</v>
      </c>
      <c r="Q5625">
        <v>1</v>
      </c>
      <c r="R5625" t="s">
        <v>27</v>
      </c>
      <c r="S5625">
        <v>51.1</v>
      </c>
      <c r="T5625">
        <v>2092.9</v>
      </c>
      <c r="U5625">
        <v>0</v>
      </c>
    </row>
    <row r="5626" spans="1:21" x14ac:dyDescent="0.25">
      <c r="A5626" t="s">
        <v>5658</v>
      </c>
      <c r="B5626">
        <v>1</v>
      </c>
      <c r="C5626">
        <v>1</v>
      </c>
      <c r="D5626">
        <v>1</v>
      </c>
      <c r="E5626">
        <v>0</v>
      </c>
      <c r="F5626">
        <v>62</v>
      </c>
      <c r="G5626">
        <v>1</v>
      </c>
      <c r="H5626" t="s">
        <v>22</v>
      </c>
      <c r="I5626" t="s">
        <v>35</v>
      </c>
      <c r="J5626" t="s">
        <v>23</v>
      </c>
      <c r="K5626" t="s">
        <v>22</v>
      </c>
      <c r="L5626" t="s">
        <v>23</v>
      </c>
      <c r="M5626" t="s">
        <v>23</v>
      </c>
      <c r="N5626" t="s">
        <v>23</v>
      </c>
      <c r="O5626" t="s">
        <v>22</v>
      </c>
      <c r="P5626" t="s">
        <v>26</v>
      </c>
      <c r="Q5626">
        <v>1</v>
      </c>
      <c r="R5626" t="s">
        <v>33</v>
      </c>
      <c r="S5626">
        <v>89.8</v>
      </c>
      <c r="T5626">
        <v>5629.55</v>
      </c>
      <c r="U5626">
        <v>0</v>
      </c>
    </row>
    <row r="5627" spans="1:21" x14ac:dyDescent="0.25">
      <c r="A5627" t="s">
        <v>5659</v>
      </c>
      <c r="B5627">
        <v>0</v>
      </c>
      <c r="C5627">
        <v>0</v>
      </c>
      <c r="D5627">
        <v>0</v>
      </c>
      <c r="E5627">
        <v>1</v>
      </c>
      <c r="F5627">
        <v>22</v>
      </c>
      <c r="G5627">
        <v>1</v>
      </c>
      <c r="H5627" t="s">
        <v>23</v>
      </c>
      <c r="I5627" t="s">
        <v>23</v>
      </c>
      <c r="J5627" t="s">
        <v>44</v>
      </c>
      <c r="K5627" t="s">
        <v>44</v>
      </c>
      <c r="L5627" t="s">
        <v>44</v>
      </c>
      <c r="M5627" t="s">
        <v>44</v>
      </c>
      <c r="N5627" t="s">
        <v>44</v>
      </c>
      <c r="O5627" t="s">
        <v>44</v>
      </c>
      <c r="P5627" t="s">
        <v>26</v>
      </c>
      <c r="Q5627">
        <v>1</v>
      </c>
      <c r="R5627" t="s">
        <v>27</v>
      </c>
      <c r="S5627">
        <v>20.55</v>
      </c>
      <c r="T5627">
        <v>469.85</v>
      </c>
      <c r="U5627">
        <v>0</v>
      </c>
    </row>
    <row r="5628" spans="1:21" x14ac:dyDescent="0.25">
      <c r="A5628" t="s">
        <v>5660</v>
      </c>
      <c r="B5628">
        <v>0</v>
      </c>
      <c r="C5628">
        <v>0</v>
      </c>
      <c r="D5628">
        <v>0</v>
      </c>
      <c r="E5628">
        <v>0</v>
      </c>
      <c r="F5628">
        <v>11</v>
      </c>
      <c r="G5628">
        <v>1</v>
      </c>
      <c r="H5628" t="s">
        <v>23</v>
      </c>
      <c r="I5628" t="s">
        <v>25</v>
      </c>
      <c r="J5628" t="s">
        <v>22</v>
      </c>
      <c r="K5628" t="s">
        <v>23</v>
      </c>
      <c r="L5628" t="s">
        <v>22</v>
      </c>
      <c r="M5628" t="s">
        <v>23</v>
      </c>
      <c r="N5628" t="s">
        <v>23</v>
      </c>
      <c r="O5628" t="s">
        <v>22</v>
      </c>
      <c r="P5628" t="s">
        <v>26</v>
      </c>
      <c r="Q5628">
        <v>0</v>
      </c>
      <c r="R5628" t="s">
        <v>33</v>
      </c>
      <c r="S5628">
        <v>64.05</v>
      </c>
      <c r="T5628">
        <v>733.95</v>
      </c>
      <c r="U5628">
        <v>0</v>
      </c>
    </row>
    <row r="5629" spans="1:21" x14ac:dyDescent="0.25">
      <c r="A5629" t="s">
        <v>5661</v>
      </c>
      <c r="B5629">
        <v>1</v>
      </c>
      <c r="C5629">
        <v>1</v>
      </c>
      <c r="D5629">
        <v>1</v>
      </c>
      <c r="E5629">
        <v>0</v>
      </c>
      <c r="F5629">
        <v>7</v>
      </c>
      <c r="G5629">
        <v>1</v>
      </c>
      <c r="H5629" t="s">
        <v>22</v>
      </c>
      <c r="I5629" t="s">
        <v>35</v>
      </c>
      <c r="J5629" t="s">
        <v>23</v>
      </c>
      <c r="K5629" t="s">
        <v>23</v>
      </c>
      <c r="L5629" t="s">
        <v>23</v>
      </c>
      <c r="M5629" t="s">
        <v>23</v>
      </c>
      <c r="N5629" t="s">
        <v>23</v>
      </c>
      <c r="O5629" t="s">
        <v>23</v>
      </c>
      <c r="P5629" t="s">
        <v>26</v>
      </c>
      <c r="Q5629">
        <v>1</v>
      </c>
      <c r="R5629" t="s">
        <v>27</v>
      </c>
      <c r="S5629">
        <v>74.849999999999994</v>
      </c>
      <c r="T5629">
        <v>485.25</v>
      </c>
      <c r="U5629">
        <v>0</v>
      </c>
    </row>
    <row r="5630" spans="1:21" x14ac:dyDescent="0.25">
      <c r="A5630" t="s">
        <v>5662</v>
      </c>
      <c r="B5630">
        <v>0</v>
      </c>
      <c r="C5630">
        <v>0</v>
      </c>
      <c r="D5630">
        <v>0</v>
      </c>
      <c r="E5630">
        <v>0</v>
      </c>
      <c r="F5630">
        <v>13</v>
      </c>
      <c r="G5630">
        <v>1</v>
      </c>
      <c r="H5630" t="s">
        <v>22</v>
      </c>
      <c r="I5630" t="s">
        <v>35</v>
      </c>
      <c r="J5630" t="s">
        <v>22</v>
      </c>
      <c r="K5630" t="s">
        <v>22</v>
      </c>
      <c r="L5630" t="s">
        <v>23</v>
      </c>
      <c r="M5630" t="s">
        <v>23</v>
      </c>
      <c r="N5630" t="s">
        <v>22</v>
      </c>
      <c r="O5630" t="s">
        <v>23</v>
      </c>
      <c r="P5630" t="s">
        <v>26</v>
      </c>
      <c r="Q5630">
        <v>1</v>
      </c>
      <c r="R5630" t="s">
        <v>27</v>
      </c>
      <c r="S5630">
        <v>96.65</v>
      </c>
      <c r="T5630">
        <v>1244.5</v>
      </c>
      <c r="U5630">
        <v>1</v>
      </c>
    </row>
    <row r="5631" spans="1:21" x14ac:dyDescent="0.25">
      <c r="A5631" t="s">
        <v>5663</v>
      </c>
      <c r="B5631">
        <v>1</v>
      </c>
      <c r="C5631">
        <v>1</v>
      </c>
      <c r="D5631">
        <v>0</v>
      </c>
      <c r="E5631">
        <v>0</v>
      </c>
      <c r="F5631">
        <v>1</v>
      </c>
      <c r="G5631">
        <v>1</v>
      </c>
      <c r="H5631" t="s">
        <v>23</v>
      </c>
      <c r="I5631" t="s">
        <v>23</v>
      </c>
      <c r="J5631" t="s">
        <v>44</v>
      </c>
      <c r="K5631" t="s">
        <v>44</v>
      </c>
      <c r="L5631" t="s">
        <v>44</v>
      </c>
      <c r="M5631" t="s">
        <v>44</v>
      </c>
      <c r="N5631" t="s">
        <v>44</v>
      </c>
      <c r="O5631" t="s">
        <v>44</v>
      </c>
      <c r="P5631" t="s">
        <v>26</v>
      </c>
      <c r="Q5631">
        <v>0</v>
      </c>
      <c r="R5631" t="s">
        <v>30</v>
      </c>
      <c r="S5631">
        <v>20.05</v>
      </c>
      <c r="T5631">
        <v>20.05</v>
      </c>
      <c r="U5631">
        <v>1</v>
      </c>
    </row>
    <row r="5632" spans="1:21" x14ac:dyDescent="0.25">
      <c r="A5632" t="s">
        <v>5664</v>
      </c>
      <c r="B5632">
        <v>0</v>
      </c>
      <c r="C5632">
        <v>0</v>
      </c>
      <c r="D5632">
        <v>0</v>
      </c>
      <c r="E5632">
        <v>0</v>
      </c>
      <c r="F5632">
        <v>39</v>
      </c>
      <c r="G5632">
        <v>1</v>
      </c>
      <c r="H5632" t="s">
        <v>22</v>
      </c>
      <c r="I5632" t="s">
        <v>35</v>
      </c>
      <c r="J5632" t="s">
        <v>23</v>
      </c>
      <c r="K5632" t="s">
        <v>22</v>
      </c>
      <c r="L5632" t="s">
        <v>22</v>
      </c>
      <c r="M5632" t="s">
        <v>23</v>
      </c>
      <c r="N5632" t="s">
        <v>22</v>
      </c>
      <c r="O5632" t="s">
        <v>22</v>
      </c>
      <c r="P5632" t="s">
        <v>26</v>
      </c>
      <c r="Q5632">
        <v>1</v>
      </c>
      <c r="R5632" t="s">
        <v>27</v>
      </c>
      <c r="S5632">
        <v>103.45</v>
      </c>
      <c r="T5632">
        <v>3994.45</v>
      </c>
      <c r="U5632">
        <v>1</v>
      </c>
    </row>
    <row r="5633" spans="1:21" x14ac:dyDescent="0.25">
      <c r="A5633" t="s">
        <v>5665</v>
      </c>
      <c r="B5633">
        <v>1</v>
      </c>
      <c r="C5633">
        <v>0</v>
      </c>
      <c r="D5633">
        <v>1</v>
      </c>
      <c r="E5633">
        <v>0</v>
      </c>
      <c r="F5633">
        <v>3</v>
      </c>
      <c r="G5633">
        <v>0</v>
      </c>
      <c r="H5633" t="s">
        <v>24</v>
      </c>
      <c r="I5633" t="s">
        <v>25</v>
      </c>
      <c r="J5633" t="s">
        <v>23</v>
      </c>
      <c r="K5633" t="s">
        <v>23</v>
      </c>
      <c r="L5633" t="s">
        <v>23</v>
      </c>
      <c r="M5633" t="s">
        <v>23</v>
      </c>
      <c r="N5633" t="s">
        <v>23</v>
      </c>
      <c r="O5633" t="s">
        <v>23</v>
      </c>
      <c r="P5633" t="s">
        <v>26</v>
      </c>
      <c r="Q5633">
        <v>0</v>
      </c>
      <c r="R5633" t="s">
        <v>30</v>
      </c>
      <c r="S5633">
        <v>25</v>
      </c>
      <c r="T5633">
        <v>78.25</v>
      </c>
      <c r="U5633">
        <v>0</v>
      </c>
    </row>
    <row r="5634" spans="1:21" x14ac:dyDescent="0.25">
      <c r="A5634" t="s">
        <v>5666</v>
      </c>
      <c r="B5634">
        <v>1</v>
      </c>
      <c r="C5634">
        <v>0</v>
      </c>
      <c r="D5634">
        <v>0</v>
      </c>
      <c r="E5634">
        <v>0</v>
      </c>
      <c r="F5634">
        <v>58</v>
      </c>
      <c r="G5634">
        <v>1</v>
      </c>
      <c r="H5634" t="s">
        <v>23</v>
      </c>
      <c r="I5634" t="s">
        <v>23</v>
      </c>
      <c r="J5634" t="s">
        <v>44</v>
      </c>
      <c r="K5634" t="s">
        <v>44</v>
      </c>
      <c r="L5634" t="s">
        <v>44</v>
      </c>
      <c r="M5634" t="s">
        <v>44</v>
      </c>
      <c r="N5634" t="s">
        <v>44</v>
      </c>
      <c r="O5634" t="s">
        <v>44</v>
      </c>
      <c r="P5634" t="s">
        <v>45</v>
      </c>
      <c r="Q5634">
        <v>0</v>
      </c>
      <c r="R5634" t="s">
        <v>38</v>
      </c>
      <c r="S5634">
        <v>20.3</v>
      </c>
      <c r="T5634">
        <v>1131.5</v>
      </c>
      <c r="U5634">
        <v>0</v>
      </c>
    </row>
    <row r="5635" spans="1:21" x14ac:dyDescent="0.25">
      <c r="A5635" t="s">
        <v>5667</v>
      </c>
      <c r="B5635">
        <v>1</v>
      </c>
      <c r="C5635">
        <v>0</v>
      </c>
      <c r="D5635">
        <v>0</v>
      </c>
      <c r="E5635">
        <v>1</v>
      </c>
      <c r="F5635">
        <v>6</v>
      </c>
      <c r="G5635">
        <v>1</v>
      </c>
      <c r="H5635" t="s">
        <v>22</v>
      </c>
      <c r="I5635" t="s">
        <v>23</v>
      </c>
      <c r="J5635" t="s">
        <v>44</v>
      </c>
      <c r="K5635" t="s">
        <v>44</v>
      </c>
      <c r="L5635" t="s">
        <v>44</v>
      </c>
      <c r="M5635" t="s">
        <v>44</v>
      </c>
      <c r="N5635" t="s">
        <v>44</v>
      </c>
      <c r="O5635" t="s">
        <v>44</v>
      </c>
      <c r="P5635" t="s">
        <v>26</v>
      </c>
      <c r="Q5635">
        <v>0</v>
      </c>
      <c r="R5635" t="s">
        <v>30</v>
      </c>
      <c r="S5635">
        <v>26.35</v>
      </c>
      <c r="T5635">
        <v>184.05</v>
      </c>
      <c r="U5635">
        <v>0</v>
      </c>
    </row>
    <row r="5636" spans="1:21" x14ac:dyDescent="0.25">
      <c r="A5636" t="s">
        <v>5668</v>
      </c>
      <c r="B5636">
        <v>0</v>
      </c>
      <c r="C5636">
        <v>0</v>
      </c>
      <c r="D5636">
        <v>1</v>
      </c>
      <c r="E5636">
        <v>1</v>
      </c>
      <c r="F5636">
        <v>1</v>
      </c>
      <c r="G5636">
        <v>1</v>
      </c>
      <c r="H5636" t="s">
        <v>23</v>
      </c>
      <c r="I5636" t="s">
        <v>23</v>
      </c>
      <c r="J5636" t="s">
        <v>44</v>
      </c>
      <c r="K5636" t="s">
        <v>44</v>
      </c>
      <c r="L5636" t="s">
        <v>44</v>
      </c>
      <c r="M5636" t="s">
        <v>44</v>
      </c>
      <c r="N5636" t="s">
        <v>44</v>
      </c>
      <c r="O5636" t="s">
        <v>44</v>
      </c>
      <c r="P5636" t="s">
        <v>26</v>
      </c>
      <c r="Q5636">
        <v>1</v>
      </c>
      <c r="R5636" t="s">
        <v>27</v>
      </c>
      <c r="S5636">
        <v>19.899999999999999</v>
      </c>
      <c r="T5636">
        <v>19.899999999999999</v>
      </c>
      <c r="U5636">
        <v>1</v>
      </c>
    </row>
    <row r="5637" spans="1:21" x14ac:dyDescent="0.25">
      <c r="A5637" t="s">
        <v>5669</v>
      </c>
      <c r="B5637">
        <v>0</v>
      </c>
      <c r="C5637">
        <v>0</v>
      </c>
      <c r="D5637">
        <v>1</v>
      </c>
      <c r="E5637">
        <v>0</v>
      </c>
      <c r="F5637">
        <v>22</v>
      </c>
      <c r="G5637">
        <v>1</v>
      </c>
      <c r="H5637" t="s">
        <v>23</v>
      </c>
      <c r="I5637" t="s">
        <v>25</v>
      </c>
      <c r="J5637" t="s">
        <v>23</v>
      </c>
      <c r="K5637" t="s">
        <v>22</v>
      </c>
      <c r="L5637" t="s">
        <v>22</v>
      </c>
      <c r="M5637" t="s">
        <v>23</v>
      </c>
      <c r="N5637" t="s">
        <v>23</v>
      </c>
      <c r="O5637" t="s">
        <v>23</v>
      </c>
      <c r="P5637" t="s">
        <v>26</v>
      </c>
      <c r="Q5637">
        <v>1</v>
      </c>
      <c r="R5637" t="s">
        <v>30</v>
      </c>
      <c r="S5637">
        <v>54.7</v>
      </c>
      <c r="T5637">
        <v>1178.75</v>
      </c>
      <c r="U5637">
        <v>0</v>
      </c>
    </row>
    <row r="5638" spans="1:21" x14ac:dyDescent="0.25">
      <c r="A5638" t="s">
        <v>5670</v>
      </c>
      <c r="B5638">
        <v>1</v>
      </c>
      <c r="C5638">
        <v>0</v>
      </c>
      <c r="D5638">
        <v>1</v>
      </c>
      <c r="E5638">
        <v>0</v>
      </c>
      <c r="F5638">
        <v>14</v>
      </c>
      <c r="G5638">
        <v>0</v>
      </c>
      <c r="H5638" t="s">
        <v>24</v>
      </c>
      <c r="I5638" t="s">
        <v>25</v>
      </c>
      <c r="J5638" t="s">
        <v>23</v>
      </c>
      <c r="K5638" t="s">
        <v>23</v>
      </c>
      <c r="L5638" t="s">
        <v>23</v>
      </c>
      <c r="M5638" t="s">
        <v>23</v>
      </c>
      <c r="N5638" t="s">
        <v>22</v>
      </c>
      <c r="O5638" t="s">
        <v>22</v>
      </c>
      <c r="P5638" t="s">
        <v>26</v>
      </c>
      <c r="Q5638">
        <v>0</v>
      </c>
      <c r="R5638" t="s">
        <v>27</v>
      </c>
      <c r="S5638">
        <v>46.35</v>
      </c>
      <c r="T5638">
        <v>667.7</v>
      </c>
      <c r="U5638">
        <v>1</v>
      </c>
    </row>
    <row r="5639" spans="1:21" x14ac:dyDescent="0.25">
      <c r="A5639" t="s">
        <v>5671</v>
      </c>
      <c r="B5639">
        <v>1</v>
      </c>
      <c r="C5639">
        <v>0</v>
      </c>
      <c r="D5639">
        <v>1</v>
      </c>
      <c r="E5639">
        <v>1</v>
      </c>
      <c r="F5639">
        <v>64</v>
      </c>
      <c r="G5639">
        <v>1</v>
      </c>
      <c r="H5639" t="s">
        <v>22</v>
      </c>
      <c r="I5639" t="s">
        <v>35</v>
      </c>
      <c r="J5639" t="s">
        <v>23</v>
      </c>
      <c r="K5639" t="s">
        <v>23</v>
      </c>
      <c r="L5639" t="s">
        <v>22</v>
      </c>
      <c r="M5639" t="s">
        <v>23</v>
      </c>
      <c r="N5639" t="s">
        <v>23</v>
      </c>
      <c r="O5639" t="s">
        <v>22</v>
      </c>
      <c r="P5639" t="s">
        <v>29</v>
      </c>
      <c r="Q5639">
        <v>0</v>
      </c>
      <c r="R5639" t="s">
        <v>38</v>
      </c>
      <c r="S5639">
        <v>90.25</v>
      </c>
      <c r="T5639">
        <v>5629.15</v>
      </c>
      <c r="U5639">
        <v>0</v>
      </c>
    </row>
    <row r="5640" spans="1:21" x14ac:dyDescent="0.25">
      <c r="A5640" t="s">
        <v>5672</v>
      </c>
      <c r="B5640">
        <v>1</v>
      </c>
      <c r="C5640">
        <v>0</v>
      </c>
      <c r="D5640">
        <v>0</v>
      </c>
      <c r="E5640">
        <v>0</v>
      </c>
      <c r="F5640">
        <v>1</v>
      </c>
      <c r="G5640">
        <v>1</v>
      </c>
      <c r="H5640" t="s">
        <v>23</v>
      </c>
      <c r="I5640" t="s">
        <v>23</v>
      </c>
      <c r="J5640" t="s">
        <v>44</v>
      </c>
      <c r="K5640" t="s">
        <v>44</v>
      </c>
      <c r="L5640" t="s">
        <v>44</v>
      </c>
      <c r="M5640" t="s">
        <v>44</v>
      </c>
      <c r="N5640" t="s">
        <v>44</v>
      </c>
      <c r="O5640" t="s">
        <v>44</v>
      </c>
      <c r="P5640" t="s">
        <v>26</v>
      </c>
      <c r="Q5640">
        <v>0</v>
      </c>
      <c r="R5640" t="s">
        <v>27</v>
      </c>
      <c r="S5640">
        <v>19.95</v>
      </c>
      <c r="T5640">
        <v>19.95</v>
      </c>
      <c r="U5640">
        <v>1</v>
      </c>
    </row>
    <row r="5641" spans="1:21" x14ac:dyDescent="0.25">
      <c r="A5641" t="s">
        <v>5673</v>
      </c>
      <c r="B5641">
        <v>1</v>
      </c>
      <c r="C5641">
        <v>0</v>
      </c>
      <c r="D5641">
        <v>0</v>
      </c>
      <c r="E5641">
        <v>0</v>
      </c>
      <c r="F5641">
        <v>6</v>
      </c>
      <c r="G5641">
        <v>1</v>
      </c>
      <c r="H5641" t="s">
        <v>23</v>
      </c>
      <c r="I5641" t="s">
        <v>23</v>
      </c>
      <c r="J5641" t="s">
        <v>44</v>
      </c>
      <c r="K5641" t="s">
        <v>44</v>
      </c>
      <c r="L5641" t="s">
        <v>44</v>
      </c>
      <c r="M5641" t="s">
        <v>44</v>
      </c>
      <c r="N5641" t="s">
        <v>44</v>
      </c>
      <c r="O5641" t="s">
        <v>44</v>
      </c>
      <c r="P5641" t="s">
        <v>26</v>
      </c>
      <c r="Q5641">
        <v>0</v>
      </c>
      <c r="R5641" t="s">
        <v>30</v>
      </c>
      <c r="S5641">
        <v>20.65</v>
      </c>
      <c r="T5641">
        <v>109.3</v>
      </c>
      <c r="U5641">
        <v>0</v>
      </c>
    </row>
    <row r="5642" spans="1:21" x14ac:dyDescent="0.25">
      <c r="A5642" t="s">
        <v>5674</v>
      </c>
      <c r="B5642">
        <v>1</v>
      </c>
      <c r="C5642">
        <v>0</v>
      </c>
      <c r="D5642">
        <v>0</v>
      </c>
      <c r="E5642">
        <v>0</v>
      </c>
      <c r="F5642">
        <v>1</v>
      </c>
      <c r="G5642">
        <v>1</v>
      </c>
      <c r="H5642" t="s">
        <v>23</v>
      </c>
      <c r="I5642" t="s">
        <v>35</v>
      </c>
      <c r="J5642" t="s">
        <v>23</v>
      </c>
      <c r="K5642" t="s">
        <v>23</v>
      </c>
      <c r="L5642" t="s">
        <v>23</v>
      </c>
      <c r="M5642" t="s">
        <v>23</v>
      </c>
      <c r="N5642" t="s">
        <v>23</v>
      </c>
      <c r="O5642" t="s">
        <v>22</v>
      </c>
      <c r="P5642" t="s">
        <v>26</v>
      </c>
      <c r="Q5642">
        <v>0</v>
      </c>
      <c r="R5642" t="s">
        <v>27</v>
      </c>
      <c r="S5642">
        <v>79.599999999999994</v>
      </c>
      <c r="T5642">
        <v>79.599999999999994</v>
      </c>
      <c r="U5642">
        <v>1</v>
      </c>
    </row>
    <row r="5643" spans="1:21" x14ac:dyDescent="0.25">
      <c r="A5643" t="s">
        <v>5675</v>
      </c>
      <c r="B5643">
        <v>1</v>
      </c>
      <c r="C5643">
        <v>0</v>
      </c>
      <c r="D5643">
        <v>0</v>
      </c>
      <c r="E5643">
        <v>1</v>
      </c>
      <c r="F5643">
        <v>39</v>
      </c>
      <c r="G5643">
        <v>1</v>
      </c>
      <c r="H5643" t="s">
        <v>22</v>
      </c>
      <c r="I5643" t="s">
        <v>23</v>
      </c>
      <c r="J5643" t="s">
        <v>44</v>
      </c>
      <c r="K5643" t="s">
        <v>44</v>
      </c>
      <c r="L5643" t="s">
        <v>44</v>
      </c>
      <c r="M5643" t="s">
        <v>44</v>
      </c>
      <c r="N5643" t="s">
        <v>44</v>
      </c>
      <c r="O5643" t="s">
        <v>44</v>
      </c>
      <c r="P5643" t="s">
        <v>29</v>
      </c>
      <c r="Q5643">
        <v>0</v>
      </c>
      <c r="R5643" t="s">
        <v>33</v>
      </c>
      <c r="S5643">
        <v>25.45</v>
      </c>
      <c r="T5643">
        <v>958.45</v>
      </c>
      <c r="U5643">
        <v>0</v>
      </c>
    </row>
    <row r="5644" spans="1:21" x14ac:dyDescent="0.25">
      <c r="A5644" t="s">
        <v>5676</v>
      </c>
      <c r="B5644">
        <v>0</v>
      </c>
      <c r="C5644">
        <v>0</v>
      </c>
      <c r="D5644">
        <v>0</v>
      </c>
      <c r="E5644">
        <v>0</v>
      </c>
      <c r="F5644">
        <v>20</v>
      </c>
      <c r="G5644">
        <v>1</v>
      </c>
      <c r="H5644" t="s">
        <v>23</v>
      </c>
      <c r="I5644" t="s">
        <v>23</v>
      </c>
      <c r="J5644" t="s">
        <v>44</v>
      </c>
      <c r="K5644" t="s">
        <v>44</v>
      </c>
      <c r="L5644" t="s">
        <v>44</v>
      </c>
      <c r="M5644" t="s">
        <v>44</v>
      </c>
      <c r="N5644" t="s">
        <v>44</v>
      </c>
      <c r="O5644" t="s">
        <v>44</v>
      </c>
      <c r="P5644" t="s">
        <v>29</v>
      </c>
      <c r="Q5644">
        <v>0</v>
      </c>
      <c r="R5644" t="s">
        <v>30</v>
      </c>
      <c r="S5644">
        <v>19.5</v>
      </c>
      <c r="T5644">
        <v>403.15</v>
      </c>
      <c r="U5644">
        <v>0</v>
      </c>
    </row>
    <row r="5645" spans="1:21" x14ac:dyDescent="0.25">
      <c r="A5645" t="s">
        <v>5677</v>
      </c>
      <c r="B5645">
        <v>1</v>
      </c>
      <c r="C5645">
        <v>0</v>
      </c>
      <c r="D5645">
        <v>0</v>
      </c>
      <c r="E5645">
        <v>0</v>
      </c>
      <c r="F5645">
        <v>1</v>
      </c>
      <c r="G5645">
        <v>1</v>
      </c>
      <c r="H5645" t="s">
        <v>23</v>
      </c>
      <c r="I5645" t="s">
        <v>35</v>
      </c>
      <c r="J5645" t="s">
        <v>23</v>
      </c>
      <c r="K5645" t="s">
        <v>23</v>
      </c>
      <c r="L5645" t="s">
        <v>23</v>
      </c>
      <c r="M5645" t="s">
        <v>22</v>
      </c>
      <c r="N5645" t="s">
        <v>23</v>
      </c>
      <c r="O5645" t="s">
        <v>23</v>
      </c>
      <c r="P5645" t="s">
        <v>26</v>
      </c>
      <c r="Q5645">
        <v>1</v>
      </c>
      <c r="R5645" t="s">
        <v>27</v>
      </c>
      <c r="S5645">
        <v>75.900000000000006</v>
      </c>
      <c r="T5645">
        <v>75.900000000000006</v>
      </c>
      <c r="U5645">
        <v>1</v>
      </c>
    </row>
    <row r="5646" spans="1:21" x14ac:dyDescent="0.25">
      <c r="A5646" t="s">
        <v>5678</v>
      </c>
      <c r="B5646">
        <v>1</v>
      </c>
      <c r="C5646">
        <v>0</v>
      </c>
      <c r="D5646">
        <v>1</v>
      </c>
      <c r="E5646">
        <v>0</v>
      </c>
      <c r="F5646">
        <v>1</v>
      </c>
      <c r="G5646">
        <v>1</v>
      </c>
      <c r="H5646" t="s">
        <v>23</v>
      </c>
      <c r="I5646" t="s">
        <v>35</v>
      </c>
      <c r="J5646" t="s">
        <v>23</v>
      </c>
      <c r="K5646" t="s">
        <v>23</v>
      </c>
      <c r="L5646" t="s">
        <v>22</v>
      </c>
      <c r="M5646" t="s">
        <v>23</v>
      </c>
      <c r="N5646" t="s">
        <v>23</v>
      </c>
      <c r="O5646" t="s">
        <v>23</v>
      </c>
      <c r="P5646" t="s">
        <v>26</v>
      </c>
      <c r="Q5646">
        <v>0</v>
      </c>
      <c r="R5646" t="s">
        <v>27</v>
      </c>
      <c r="S5646">
        <v>76.2</v>
      </c>
      <c r="T5646">
        <v>76.2</v>
      </c>
      <c r="U5646">
        <v>1</v>
      </c>
    </row>
    <row r="5647" spans="1:21" x14ac:dyDescent="0.25">
      <c r="A5647" t="s">
        <v>5679</v>
      </c>
      <c r="B5647">
        <v>1</v>
      </c>
      <c r="C5647">
        <v>0</v>
      </c>
      <c r="D5647">
        <v>1</v>
      </c>
      <c r="E5647">
        <v>0</v>
      </c>
      <c r="F5647">
        <v>64</v>
      </c>
      <c r="G5647">
        <v>1</v>
      </c>
      <c r="H5647" t="s">
        <v>22</v>
      </c>
      <c r="I5647" t="s">
        <v>25</v>
      </c>
      <c r="J5647" t="s">
        <v>22</v>
      </c>
      <c r="K5647" t="s">
        <v>23</v>
      </c>
      <c r="L5647" t="s">
        <v>23</v>
      </c>
      <c r="M5647" t="s">
        <v>23</v>
      </c>
      <c r="N5647" t="s">
        <v>22</v>
      </c>
      <c r="O5647" t="s">
        <v>23</v>
      </c>
      <c r="P5647" t="s">
        <v>29</v>
      </c>
      <c r="Q5647">
        <v>1</v>
      </c>
      <c r="R5647" t="s">
        <v>38</v>
      </c>
      <c r="S5647">
        <v>66.150000000000006</v>
      </c>
      <c r="T5647">
        <v>4392.5</v>
      </c>
      <c r="U5647">
        <v>0</v>
      </c>
    </row>
    <row r="5648" spans="1:21" x14ac:dyDescent="0.25">
      <c r="A5648" t="s">
        <v>5680</v>
      </c>
      <c r="B5648">
        <v>1</v>
      </c>
      <c r="C5648">
        <v>0</v>
      </c>
      <c r="D5648">
        <v>0</v>
      </c>
      <c r="E5648">
        <v>1</v>
      </c>
      <c r="F5648">
        <v>1</v>
      </c>
      <c r="G5648">
        <v>1</v>
      </c>
      <c r="H5648" t="s">
        <v>23</v>
      </c>
      <c r="I5648" t="s">
        <v>23</v>
      </c>
      <c r="J5648" t="s">
        <v>44</v>
      </c>
      <c r="K5648" t="s">
        <v>44</v>
      </c>
      <c r="L5648" t="s">
        <v>44</v>
      </c>
      <c r="M5648" t="s">
        <v>44</v>
      </c>
      <c r="N5648" t="s">
        <v>44</v>
      </c>
      <c r="O5648" t="s">
        <v>44</v>
      </c>
      <c r="P5648" t="s">
        <v>26</v>
      </c>
      <c r="Q5648">
        <v>0</v>
      </c>
      <c r="R5648" t="s">
        <v>30</v>
      </c>
      <c r="S5648">
        <v>19.25</v>
      </c>
      <c r="T5648">
        <v>19.25</v>
      </c>
      <c r="U5648">
        <v>1</v>
      </c>
    </row>
    <row r="5649" spans="1:21" x14ac:dyDescent="0.25">
      <c r="A5649" t="s">
        <v>5681</v>
      </c>
      <c r="B5649">
        <v>0</v>
      </c>
      <c r="C5649">
        <v>0</v>
      </c>
      <c r="D5649">
        <v>1</v>
      </c>
      <c r="E5649">
        <v>0</v>
      </c>
      <c r="F5649">
        <v>46</v>
      </c>
      <c r="G5649">
        <v>1</v>
      </c>
      <c r="H5649" t="s">
        <v>23</v>
      </c>
      <c r="I5649" t="s">
        <v>25</v>
      </c>
      <c r="J5649" t="s">
        <v>23</v>
      </c>
      <c r="K5649" t="s">
        <v>22</v>
      </c>
      <c r="L5649" t="s">
        <v>23</v>
      </c>
      <c r="M5649" t="s">
        <v>23</v>
      </c>
      <c r="N5649" t="s">
        <v>22</v>
      </c>
      <c r="O5649" t="s">
        <v>22</v>
      </c>
      <c r="P5649" t="s">
        <v>26</v>
      </c>
      <c r="Q5649">
        <v>1</v>
      </c>
      <c r="R5649" t="s">
        <v>38</v>
      </c>
      <c r="S5649">
        <v>69.099999999999994</v>
      </c>
      <c r="T5649">
        <v>3168</v>
      </c>
      <c r="U5649">
        <v>0</v>
      </c>
    </row>
    <row r="5650" spans="1:21" x14ac:dyDescent="0.25">
      <c r="A5650" t="s">
        <v>5682</v>
      </c>
      <c r="B5650">
        <v>0</v>
      </c>
      <c r="C5650">
        <v>1</v>
      </c>
      <c r="D5650">
        <v>1</v>
      </c>
      <c r="E5650">
        <v>1</v>
      </c>
      <c r="F5650">
        <v>28</v>
      </c>
      <c r="G5650">
        <v>0</v>
      </c>
      <c r="H5650" t="s">
        <v>24</v>
      </c>
      <c r="I5650" t="s">
        <v>25</v>
      </c>
      <c r="J5650" t="s">
        <v>23</v>
      </c>
      <c r="K5650" t="s">
        <v>22</v>
      </c>
      <c r="L5650" t="s">
        <v>23</v>
      </c>
      <c r="M5650" t="s">
        <v>23</v>
      </c>
      <c r="N5650" t="s">
        <v>23</v>
      </c>
      <c r="O5650" t="s">
        <v>22</v>
      </c>
      <c r="P5650" t="s">
        <v>29</v>
      </c>
      <c r="Q5650">
        <v>1</v>
      </c>
      <c r="R5650" t="s">
        <v>27</v>
      </c>
      <c r="S5650">
        <v>39.1</v>
      </c>
      <c r="T5650">
        <v>1096.5999999999999</v>
      </c>
      <c r="U5650">
        <v>0</v>
      </c>
    </row>
    <row r="5651" spans="1:21" x14ac:dyDescent="0.25">
      <c r="A5651" t="s">
        <v>5683</v>
      </c>
      <c r="B5651">
        <v>0</v>
      </c>
      <c r="C5651">
        <v>0</v>
      </c>
      <c r="D5651">
        <v>1</v>
      </c>
      <c r="E5651">
        <v>0</v>
      </c>
      <c r="F5651">
        <v>33</v>
      </c>
      <c r="G5651">
        <v>1</v>
      </c>
      <c r="H5651" t="s">
        <v>23</v>
      </c>
      <c r="I5651" t="s">
        <v>23</v>
      </c>
      <c r="J5651" t="s">
        <v>44</v>
      </c>
      <c r="K5651" t="s">
        <v>44</v>
      </c>
      <c r="L5651" t="s">
        <v>44</v>
      </c>
      <c r="M5651" t="s">
        <v>44</v>
      </c>
      <c r="N5651" t="s">
        <v>44</v>
      </c>
      <c r="O5651" t="s">
        <v>44</v>
      </c>
      <c r="P5651" t="s">
        <v>26</v>
      </c>
      <c r="Q5651">
        <v>0</v>
      </c>
      <c r="R5651" t="s">
        <v>30</v>
      </c>
      <c r="S5651">
        <v>20.05</v>
      </c>
      <c r="T5651">
        <v>669.45</v>
      </c>
      <c r="U5651">
        <v>0</v>
      </c>
    </row>
    <row r="5652" spans="1:21" x14ac:dyDescent="0.25">
      <c r="A5652" t="s">
        <v>5684</v>
      </c>
      <c r="B5652">
        <v>1</v>
      </c>
      <c r="C5652">
        <v>0</v>
      </c>
      <c r="D5652">
        <v>1</v>
      </c>
      <c r="E5652">
        <v>1</v>
      </c>
      <c r="F5652">
        <v>39</v>
      </c>
      <c r="G5652">
        <v>1</v>
      </c>
      <c r="H5652" t="s">
        <v>23</v>
      </c>
      <c r="I5652" t="s">
        <v>25</v>
      </c>
      <c r="J5652" t="s">
        <v>22</v>
      </c>
      <c r="K5652" t="s">
        <v>22</v>
      </c>
      <c r="L5652" t="s">
        <v>22</v>
      </c>
      <c r="M5652" t="s">
        <v>23</v>
      </c>
      <c r="N5652" t="s">
        <v>23</v>
      </c>
      <c r="O5652" t="s">
        <v>23</v>
      </c>
      <c r="P5652" t="s">
        <v>29</v>
      </c>
      <c r="Q5652">
        <v>0</v>
      </c>
      <c r="R5652" t="s">
        <v>27</v>
      </c>
      <c r="S5652">
        <v>59.8</v>
      </c>
      <c r="T5652">
        <v>2343.85</v>
      </c>
      <c r="U5652">
        <v>0</v>
      </c>
    </row>
    <row r="5653" spans="1:21" x14ac:dyDescent="0.25">
      <c r="A5653" t="s">
        <v>5685</v>
      </c>
      <c r="B5653">
        <v>0</v>
      </c>
      <c r="C5653">
        <v>0</v>
      </c>
      <c r="D5653">
        <v>1</v>
      </c>
      <c r="E5653">
        <v>0</v>
      </c>
      <c r="F5653">
        <v>42</v>
      </c>
      <c r="G5653">
        <v>1</v>
      </c>
      <c r="H5653" t="s">
        <v>22</v>
      </c>
      <c r="I5653" t="s">
        <v>35</v>
      </c>
      <c r="J5653" t="s">
        <v>23</v>
      </c>
      <c r="K5653" t="s">
        <v>23</v>
      </c>
      <c r="L5653" t="s">
        <v>22</v>
      </c>
      <c r="M5653" t="s">
        <v>22</v>
      </c>
      <c r="N5653" t="s">
        <v>23</v>
      </c>
      <c r="O5653" t="s">
        <v>23</v>
      </c>
      <c r="P5653" t="s">
        <v>26</v>
      </c>
      <c r="Q5653">
        <v>1</v>
      </c>
      <c r="R5653" t="s">
        <v>27</v>
      </c>
      <c r="S5653">
        <v>84.3</v>
      </c>
      <c r="T5653">
        <v>3588.4</v>
      </c>
      <c r="U5653">
        <v>1</v>
      </c>
    </row>
    <row r="5654" spans="1:21" x14ac:dyDescent="0.25">
      <c r="A5654" t="s">
        <v>5686</v>
      </c>
      <c r="B5654">
        <v>0</v>
      </c>
      <c r="C5654">
        <v>0</v>
      </c>
      <c r="D5654">
        <v>0</v>
      </c>
      <c r="E5654">
        <v>0</v>
      </c>
      <c r="F5654">
        <v>1</v>
      </c>
      <c r="G5654">
        <v>1</v>
      </c>
      <c r="H5654" t="s">
        <v>23</v>
      </c>
      <c r="I5654" t="s">
        <v>25</v>
      </c>
      <c r="J5654" t="s">
        <v>23</v>
      </c>
      <c r="K5654" t="s">
        <v>22</v>
      </c>
      <c r="L5654" t="s">
        <v>23</v>
      </c>
      <c r="M5654" t="s">
        <v>23</v>
      </c>
      <c r="N5654" t="s">
        <v>23</v>
      </c>
      <c r="O5654" t="s">
        <v>23</v>
      </c>
      <c r="P5654" t="s">
        <v>26</v>
      </c>
      <c r="Q5654">
        <v>1</v>
      </c>
      <c r="R5654" t="s">
        <v>27</v>
      </c>
      <c r="S5654">
        <v>48.6</v>
      </c>
      <c r="T5654">
        <v>48.6</v>
      </c>
      <c r="U5654">
        <v>0</v>
      </c>
    </row>
    <row r="5655" spans="1:21" x14ac:dyDescent="0.25">
      <c r="A5655" t="s">
        <v>5687</v>
      </c>
      <c r="B5655">
        <v>0</v>
      </c>
      <c r="C5655">
        <v>0</v>
      </c>
      <c r="D5655">
        <v>0</v>
      </c>
      <c r="E5655">
        <v>0</v>
      </c>
      <c r="F5655">
        <v>7</v>
      </c>
      <c r="G5655">
        <v>1</v>
      </c>
      <c r="H5655" t="s">
        <v>23</v>
      </c>
      <c r="I5655" t="s">
        <v>35</v>
      </c>
      <c r="J5655" t="s">
        <v>23</v>
      </c>
      <c r="K5655" t="s">
        <v>23</v>
      </c>
      <c r="L5655" t="s">
        <v>23</v>
      </c>
      <c r="M5655" t="s">
        <v>23</v>
      </c>
      <c r="N5655" t="s">
        <v>22</v>
      </c>
      <c r="O5655" t="s">
        <v>23</v>
      </c>
      <c r="P5655" t="s">
        <v>26</v>
      </c>
      <c r="Q5655">
        <v>1</v>
      </c>
      <c r="R5655" t="s">
        <v>27</v>
      </c>
      <c r="S5655">
        <v>79</v>
      </c>
      <c r="T5655">
        <v>522.95000000000005</v>
      </c>
      <c r="U5655">
        <v>1</v>
      </c>
    </row>
    <row r="5656" spans="1:21" x14ac:dyDescent="0.25">
      <c r="A5656" t="s">
        <v>5688</v>
      </c>
      <c r="B5656">
        <v>1</v>
      </c>
      <c r="C5656">
        <v>1</v>
      </c>
      <c r="D5656">
        <v>1</v>
      </c>
      <c r="E5656">
        <v>0</v>
      </c>
      <c r="F5656">
        <v>70</v>
      </c>
      <c r="G5656">
        <v>1</v>
      </c>
      <c r="H5656" t="s">
        <v>23</v>
      </c>
      <c r="I5656" t="s">
        <v>35</v>
      </c>
      <c r="J5656" t="s">
        <v>22</v>
      </c>
      <c r="K5656" t="s">
        <v>22</v>
      </c>
      <c r="L5656" t="s">
        <v>22</v>
      </c>
      <c r="M5656" t="s">
        <v>23</v>
      </c>
      <c r="N5656" t="s">
        <v>22</v>
      </c>
      <c r="O5656" t="s">
        <v>22</v>
      </c>
      <c r="P5656" t="s">
        <v>45</v>
      </c>
      <c r="Q5656">
        <v>0</v>
      </c>
      <c r="R5656" t="s">
        <v>38</v>
      </c>
      <c r="S5656">
        <v>105.35</v>
      </c>
      <c r="T5656">
        <v>7511.9</v>
      </c>
      <c r="U5656">
        <v>0</v>
      </c>
    </row>
    <row r="5657" spans="1:21" x14ac:dyDescent="0.25">
      <c r="A5657" t="s">
        <v>5689</v>
      </c>
      <c r="B5657">
        <v>1</v>
      </c>
      <c r="C5657">
        <v>0</v>
      </c>
      <c r="D5657">
        <v>0</v>
      </c>
      <c r="E5657">
        <v>0</v>
      </c>
      <c r="F5657">
        <v>65</v>
      </c>
      <c r="G5657">
        <v>1</v>
      </c>
      <c r="H5657" t="s">
        <v>22</v>
      </c>
      <c r="I5657" t="s">
        <v>23</v>
      </c>
      <c r="J5657" t="s">
        <v>44</v>
      </c>
      <c r="K5657" t="s">
        <v>44</v>
      </c>
      <c r="L5657" t="s">
        <v>44</v>
      </c>
      <c r="M5657" t="s">
        <v>44</v>
      </c>
      <c r="N5657" t="s">
        <v>44</v>
      </c>
      <c r="O5657" t="s">
        <v>44</v>
      </c>
      <c r="P5657" t="s">
        <v>45</v>
      </c>
      <c r="Q5657">
        <v>1</v>
      </c>
      <c r="R5657" t="s">
        <v>33</v>
      </c>
      <c r="S5657">
        <v>25.1</v>
      </c>
      <c r="T5657">
        <v>1725</v>
      </c>
      <c r="U5657">
        <v>0</v>
      </c>
    </row>
    <row r="5658" spans="1:21" x14ac:dyDescent="0.25">
      <c r="A5658" t="s">
        <v>5690</v>
      </c>
      <c r="B5658">
        <v>1</v>
      </c>
      <c r="C5658">
        <v>0</v>
      </c>
      <c r="D5658">
        <v>0</v>
      </c>
      <c r="E5658">
        <v>0</v>
      </c>
      <c r="F5658">
        <v>1</v>
      </c>
      <c r="G5658">
        <v>1</v>
      </c>
      <c r="H5658" t="s">
        <v>23</v>
      </c>
      <c r="I5658" t="s">
        <v>25</v>
      </c>
      <c r="J5658" t="s">
        <v>22</v>
      </c>
      <c r="K5658" t="s">
        <v>23</v>
      </c>
      <c r="L5658" t="s">
        <v>23</v>
      </c>
      <c r="M5658" t="s">
        <v>23</v>
      </c>
      <c r="N5658" t="s">
        <v>23</v>
      </c>
      <c r="O5658" t="s">
        <v>23</v>
      </c>
      <c r="P5658" t="s">
        <v>26</v>
      </c>
      <c r="Q5658">
        <v>0</v>
      </c>
      <c r="R5658" t="s">
        <v>27</v>
      </c>
      <c r="S5658">
        <v>49.75</v>
      </c>
      <c r="T5658">
        <v>49.75</v>
      </c>
      <c r="U5658">
        <v>0</v>
      </c>
    </row>
    <row r="5659" spans="1:21" x14ac:dyDescent="0.25">
      <c r="A5659" t="s">
        <v>5691</v>
      </c>
      <c r="B5659">
        <v>1</v>
      </c>
      <c r="C5659">
        <v>0</v>
      </c>
      <c r="D5659">
        <v>1</v>
      </c>
      <c r="E5659">
        <v>0</v>
      </c>
      <c r="F5659">
        <v>18</v>
      </c>
      <c r="G5659">
        <v>1</v>
      </c>
      <c r="H5659" t="s">
        <v>22</v>
      </c>
      <c r="I5659" t="s">
        <v>35</v>
      </c>
      <c r="J5659" t="s">
        <v>23</v>
      </c>
      <c r="K5659" t="s">
        <v>23</v>
      </c>
      <c r="L5659" t="s">
        <v>23</v>
      </c>
      <c r="M5659" t="s">
        <v>23</v>
      </c>
      <c r="N5659" t="s">
        <v>22</v>
      </c>
      <c r="O5659" t="s">
        <v>22</v>
      </c>
      <c r="P5659" t="s">
        <v>26</v>
      </c>
      <c r="Q5659">
        <v>1</v>
      </c>
      <c r="R5659" t="s">
        <v>27</v>
      </c>
      <c r="S5659">
        <v>94.75</v>
      </c>
      <c r="T5659">
        <v>1691.9</v>
      </c>
      <c r="U5659">
        <v>0</v>
      </c>
    </row>
    <row r="5660" spans="1:21" x14ac:dyDescent="0.25">
      <c r="A5660" t="s">
        <v>5692</v>
      </c>
      <c r="B5660">
        <v>1</v>
      </c>
      <c r="C5660">
        <v>0</v>
      </c>
      <c r="D5660">
        <v>1</v>
      </c>
      <c r="E5660">
        <v>0</v>
      </c>
      <c r="F5660">
        <v>24</v>
      </c>
      <c r="G5660">
        <v>1</v>
      </c>
      <c r="H5660" t="s">
        <v>22</v>
      </c>
      <c r="I5660" t="s">
        <v>35</v>
      </c>
      <c r="J5660" t="s">
        <v>23</v>
      </c>
      <c r="K5660" t="s">
        <v>23</v>
      </c>
      <c r="L5660" t="s">
        <v>23</v>
      </c>
      <c r="M5660" t="s">
        <v>23</v>
      </c>
      <c r="N5660" t="s">
        <v>22</v>
      </c>
      <c r="O5660" t="s">
        <v>22</v>
      </c>
      <c r="P5660" t="s">
        <v>26</v>
      </c>
      <c r="Q5660">
        <v>1</v>
      </c>
      <c r="R5660" t="s">
        <v>27</v>
      </c>
      <c r="S5660">
        <v>93</v>
      </c>
      <c r="T5660">
        <v>2248.0500000000002</v>
      </c>
      <c r="U5660">
        <v>0</v>
      </c>
    </row>
    <row r="5661" spans="1:21" x14ac:dyDescent="0.25">
      <c r="A5661" t="s">
        <v>5693</v>
      </c>
      <c r="B5661">
        <v>1</v>
      </c>
      <c r="C5661">
        <v>0</v>
      </c>
      <c r="D5661">
        <v>0</v>
      </c>
      <c r="E5661">
        <v>0</v>
      </c>
      <c r="F5661">
        <v>63</v>
      </c>
      <c r="G5661">
        <v>1</v>
      </c>
      <c r="H5661" t="s">
        <v>22</v>
      </c>
      <c r="I5661" t="s">
        <v>25</v>
      </c>
      <c r="J5661" t="s">
        <v>22</v>
      </c>
      <c r="K5661" t="s">
        <v>23</v>
      </c>
      <c r="L5661" t="s">
        <v>22</v>
      </c>
      <c r="M5661" t="s">
        <v>22</v>
      </c>
      <c r="N5661" t="s">
        <v>23</v>
      </c>
      <c r="O5661" t="s">
        <v>22</v>
      </c>
      <c r="P5661" t="s">
        <v>45</v>
      </c>
      <c r="Q5661">
        <v>1</v>
      </c>
      <c r="R5661" t="s">
        <v>33</v>
      </c>
      <c r="S5661">
        <v>71.900000000000006</v>
      </c>
      <c r="T5661">
        <v>4479.2</v>
      </c>
      <c r="U5661">
        <v>0</v>
      </c>
    </row>
    <row r="5662" spans="1:21" x14ac:dyDescent="0.25">
      <c r="A5662" t="s">
        <v>5694</v>
      </c>
      <c r="B5662">
        <v>0</v>
      </c>
      <c r="C5662">
        <v>0</v>
      </c>
      <c r="D5662">
        <v>0</v>
      </c>
      <c r="E5662">
        <v>1</v>
      </c>
      <c r="F5662">
        <v>44</v>
      </c>
      <c r="G5662">
        <v>1</v>
      </c>
      <c r="H5662" t="s">
        <v>22</v>
      </c>
      <c r="I5662" t="s">
        <v>25</v>
      </c>
      <c r="J5662" t="s">
        <v>23</v>
      </c>
      <c r="K5662" t="s">
        <v>22</v>
      </c>
      <c r="L5662" t="s">
        <v>23</v>
      </c>
      <c r="M5662" t="s">
        <v>23</v>
      </c>
      <c r="N5662" t="s">
        <v>22</v>
      </c>
      <c r="O5662" t="s">
        <v>22</v>
      </c>
      <c r="P5662" t="s">
        <v>29</v>
      </c>
      <c r="Q5662">
        <v>1</v>
      </c>
      <c r="R5662" t="s">
        <v>30</v>
      </c>
      <c r="S5662">
        <v>77.55</v>
      </c>
      <c r="T5662">
        <v>3471.1</v>
      </c>
      <c r="U5662">
        <v>0</v>
      </c>
    </row>
    <row r="5663" spans="1:21" x14ac:dyDescent="0.25">
      <c r="A5663" t="s">
        <v>5695</v>
      </c>
      <c r="B5663">
        <v>1</v>
      </c>
      <c r="C5663">
        <v>0</v>
      </c>
      <c r="D5663">
        <v>0</v>
      </c>
      <c r="E5663">
        <v>0</v>
      </c>
      <c r="F5663">
        <v>4</v>
      </c>
      <c r="G5663">
        <v>1</v>
      </c>
      <c r="H5663" t="s">
        <v>23</v>
      </c>
      <c r="I5663" t="s">
        <v>23</v>
      </c>
      <c r="J5663" t="s">
        <v>44</v>
      </c>
      <c r="K5663" t="s">
        <v>44</v>
      </c>
      <c r="L5663" t="s">
        <v>44</v>
      </c>
      <c r="M5663" t="s">
        <v>44</v>
      </c>
      <c r="N5663" t="s">
        <v>44</v>
      </c>
      <c r="O5663" t="s">
        <v>44</v>
      </c>
      <c r="P5663" t="s">
        <v>26</v>
      </c>
      <c r="Q5663">
        <v>1</v>
      </c>
      <c r="R5663" t="s">
        <v>27</v>
      </c>
      <c r="S5663">
        <v>19.850000000000001</v>
      </c>
      <c r="T5663">
        <v>63</v>
      </c>
      <c r="U5663">
        <v>0</v>
      </c>
    </row>
    <row r="5664" spans="1:21" x14ac:dyDescent="0.25">
      <c r="A5664" t="s">
        <v>5696</v>
      </c>
      <c r="B5664">
        <v>0</v>
      </c>
      <c r="C5664">
        <v>0</v>
      </c>
      <c r="D5664">
        <v>0</v>
      </c>
      <c r="E5664">
        <v>0</v>
      </c>
      <c r="F5664">
        <v>1</v>
      </c>
      <c r="G5664">
        <v>1</v>
      </c>
      <c r="H5664" t="s">
        <v>23</v>
      </c>
      <c r="I5664" t="s">
        <v>35</v>
      </c>
      <c r="J5664" t="s">
        <v>23</v>
      </c>
      <c r="K5664" t="s">
        <v>23</v>
      </c>
      <c r="L5664" t="s">
        <v>23</v>
      </c>
      <c r="M5664" t="s">
        <v>23</v>
      </c>
      <c r="N5664" t="s">
        <v>23</v>
      </c>
      <c r="O5664" t="s">
        <v>23</v>
      </c>
      <c r="P5664" t="s">
        <v>26</v>
      </c>
      <c r="Q5664">
        <v>1</v>
      </c>
      <c r="R5664" t="s">
        <v>27</v>
      </c>
      <c r="S5664">
        <v>70.25</v>
      </c>
      <c r="T5664">
        <v>70.25</v>
      </c>
      <c r="U5664">
        <v>1</v>
      </c>
    </row>
    <row r="5665" spans="1:21" x14ac:dyDescent="0.25">
      <c r="A5665" t="s">
        <v>5697</v>
      </c>
      <c r="B5665">
        <v>0</v>
      </c>
      <c r="C5665">
        <v>0</v>
      </c>
      <c r="D5665">
        <v>1</v>
      </c>
      <c r="E5665">
        <v>1</v>
      </c>
      <c r="F5665">
        <v>37</v>
      </c>
      <c r="G5665">
        <v>1</v>
      </c>
      <c r="H5665" t="s">
        <v>22</v>
      </c>
      <c r="I5665" t="s">
        <v>35</v>
      </c>
      <c r="J5665" t="s">
        <v>23</v>
      </c>
      <c r="K5665" t="s">
        <v>23</v>
      </c>
      <c r="L5665" t="s">
        <v>23</v>
      </c>
      <c r="M5665" t="s">
        <v>23</v>
      </c>
      <c r="N5665" t="s">
        <v>22</v>
      </c>
      <c r="O5665" t="s">
        <v>22</v>
      </c>
      <c r="P5665" t="s">
        <v>26</v>
      </c>
      <c r="Q5665">
        <v>1</v>
      </c>
      <c r="R5665" t="s">
        <v>27</v>
      </c>
      <c r="S5665">
        <v>95.25</v>
      </c>
      <c r="T5665">
        <v>3314.15</v>
      </c>
      <c r="U5665">
        <v>0</v>
      </c>
    </row>
    <row r="5666" spans="1:21" x14ac:dyDescent="0.25">
      <c r="A5666" t="s">
        <v>5698</v>
      </c>
      <c r="B5666">
        <v>0</v>
      </c>
      <c r="C5666">
        <v>1</v>
      </c>
      <c r="D5666">
        <v>0</v>
      </c>
      <c r="E5666">
        <v>0</v>
      </c>
      <c r="F5666">
        <v>10</v>
      </c>
      <c r="G5666">
        <v>1</v>
      </c>
      <c r="H5666" t="s">
        <v>23</v>
      </c>
      <c r="I5666" t="s">
        <v>35</v>
      </c>
      <c r="J5666" t="s">
        <v>23</v>
      </c>
      <c r="K5666" t="s">
        <v>23</v>
      </c>
      <c r="L5666" t="s">
        <v>22</v>
      </c>
      <c r="M5666" t="s">
        <v>23</v>
      </c>
      <c r="N5666" t="s">
        <v>23</v>
      </c>
      <c r="O5666" t="s">
        <v>22</v>
      </c>
      <c r="P5666" t="s">
        <v>26</v>
      </c>
      <c r="Q5666">
        <v>1</v>
      </c>
      <c r="R5666" t="s">
        <v>38</v>
      </c>
      <c r="S5666">
        <v>84.6</v>
      </c>
      <c r="T5666">
        <v>865.55</v>
      </c>
      <c r="U5666">
        <v>1</v>
      </c>
    </row>
    <row r="5667" spans="1:21" x14ac:dyDescent="0.25">
      <c r="A5667" t="s">
        <v>5699</v>
      </c>
      <c r="B5667">
        <v>1</v>
      </c>
      <c r="C5667">
        <v>0</v>
      </c>
      <c r="D5667">
        <v>0</v>
      </c>
      <c r="E5667">
        <v>0</v>
      </c>
      <c r="F5667">
        <v>34</v>
      </c>
      <c r="G5667">
        <v>0</v>
      </c>
      <c r="H5667" t="s">
        <v>24</v>
      </c>
      <c r="I5667" t="s">
        <v>25</v>
      </c>
      <c r="J5667" t="s">
        <v>23</v>
      </c>
      <c r="K5667" t="s">
        <v>23</v>
      </c>
      <c r="L5667" t="s">
        <v>23</v>
      </c>
      <c r="M5667" t="s">
        <v>23</v>
      </c>
      <c r="N5667" t="s">
        <v>23</v>
      </c>
      <c r="O5667" t="s">
        <v>23</v>
      </c>
      <c r="P5667" t="s">
        <v>26</v>
      </c>
      <c r="Q5667">
        <v>1</v>
      </c>
      <c r="R5667" t="s">
        <v>33</v>
      </c>
      <c r="S5667">
        <v>25.05</v>
      </c>
      <c r="T5667">
        <v>852.7</v>
      </c>
      <c r="U5667">
        <v>0</v>
      </c>
    </row>
    <row r="5668" spans="1:21" x14ac:dyDescent="0.25">
      <c r="A5668" t="s">
        <v>5700</v>
      </c>
      <c r="B5668">
        <v>1</v>
      </c>
      <c r="C5668">
        <v>0</v>
      </c>
      <c r="D5668">
        <v>1</v>
      </c>
      <c r="E5668">
        <v>0</v>
      </c>
      <c r="F5668">
        <v>35</v>
      </c>
      <c r="G5668">
        <v>0</v>
      </c>
      <c r="H5668" t="s">
        <v>24</v>
      </c>
      <c r="I5668" t="s">
        <v>25</v>
      </c>
      <c r="J5668" t="s">
        <v>22</v>
      </c>
      <c r="K5668" t="s">
        <v>23</v>
      </c>
      <c r="L5668" t="s">
        <v>22</v>
      </c>
      <c r="M5668" t="s">
        <v>23</v>
      </c>
      <c r="N5668" t="s">
        <v>22</v>
      </c>
      <c r="O5668" t="s">
        <v>22</v>
      </c>
      <c r="P5668" t="s">
        <v>29</v>
      </c>
      <c r="Q5668">
        <v>0</v>
      </c>
      <c r="R5668" t="s">
        <v>38</v>
      </c>
      <c r="S5668">
        <v>53.15</v>
      </c>
      <c r="T5668">
        <v>1930.9</v>
      </c>
      <c r="U5668">
        <v>0</v>
      </c>
    </row>
    <row r="5669" spans="1:21" x14ac:dyDescent="0.25">
      <c r="A5669" t="s">
        <v>5701</v>
      </c>
      <c r="B5669">
        <v>0</v>
      </c>
      <c r="C5669">
        <v>0</v>
      </c>
      <c r="D5669">
        <v>1</v>
      </c>
      <c r="E5669">
        <v>0</v>
      </c>
      <c r="F5669">
        <v>4</v>
      </c>
      <c r="G5669">
        <v>1</v>
      </c>
      <c r="H5669" t="s">
        <v>23</v>
      </c>
      <c r="I5669" t="s">
        <v>23</v>
      </c>
      <c r="J5669" t="s">
        <v>44</v>
      </c>
      <c r="K5669" t="s">
        <v>44</v>
      </c>
      <c r="L5669" t="s">
        <v>44</v>
      </c>
      <c r="M5669" t="s">
        <v>44</v>
      </c>
      <c r="N5669" t="s">
        <v>44</v>
      </c>
      <c r="O5669" t="s">
        <v>44</v>
      </c>
      <c r="P5669" t="s">
        <v>26</v>
      </c>
      <c r="Q5669">
        <v>0</v>
      </c>
      <c r="R5669" t="s">
        <v>27</v>
      </c>
      <c r="S5669">
        <v>20.149999999999999</v>
      </c>
      <c r="T5669">
        <v>91.4</v>
      </c>
      <c r="U5669">
        <v>0</v>
      </c>
    </row>
    <row r="5670" spans="1:21" x14ac:dyDescent="0.25">
      <c r="A5670" t="s">
        <v>5702</v>
      </c>
      <c r="B5670">
        <v>0</v>
      </c>
      <c r="C5670">
        <v>1</v>
      </c>
      <c r="D5670">
        <v>1</v>
      </c>
      <c r="E5670">
        <v>0</v>
      </c>
      <c r="F5670">
        <v>39</v>
      </c>
      <c r="G5670">
        <v>1</v>
      </c>
      <c r="H5670" t="s">
        <v>22</v>
      </c>
      <c r="I5670" t="s">
        <v>35</v>
      </c>
      <c r="J5670" t="s">
        <v>23</v>
      </c>
      <c r="K5670" t="s">
        <v>23</v>
      </c>
      <c r="L5670" t="s">
        <v>23</v>
      </c>
      <c r="M5670" t="s">
        <v>22</v>
      </c>
      <c r="N5670" t="s">
        <v>22</v>
      </c>
      <c r="O5670" t="s">
        <v>22</v>
      </c>
      <c r="P5670" t="s">
        <v>26</v>
      </c>
      <c r="Q5670">
        <v>1</v>
      </c>
      <c r="R5670" t="s">
        <v>27</v>
      </c>
      <c r="S5670">
        <v>101.25</v>
      </c>
      <c r="T5670">
        <v>3949.15</v>
      </c>
      <c r="U5670">
        <v>0</v>
      </c>
    </row>
    <row r="5671" spans="1:21" x14ac:dyDescent="0.25">
      <c r="A5671" t="s">
        <v>5703</v>
      </c>
      <c r="B5671">
        <v>1</v>
      </c>
      <c r="C5671">
        <v>1</v>
      </c>
      <c r="D5671">
        <v>1</v>
      </c>
      <c r="E5671">
        <v>0</v>
      </c>
      <c r="F5671">
        <v>43</v>
      </c>
      <c r="G5671">
        <v>1</v>
      </c>
      <c r="H5671" t="s">
        <v>23</v>
      </c>
      <c r="I5671" t="s">
        <v>35</v>
      </c>
      <c r="J5671" t="s">
        <v>23</v>
      </c>
      <c r="K5671" t="s">
        <v>22</v>
      </c>
      <c r="L5671" t="s">
        <v>22</v>
      </c>
      <c r="M5671" t="s">
        <v>23</v>
      </c>
      <c r="N5671" t="s">
        <v>22</v>
      </c>
      <c r="O5671" t="s">
        <v>22</v>
      </c>
      <c r="P5671" t="s">
        <v>29</v>
      </c>
      <c r="Q5671">
        <v>1</v>
      </c>
      <c r="R5671" t="s">
        <v>33</v>
      </c>
      <c r="S5671">
        <v>100.55</v>
      </c>
      <c r="T5671">
        <v>4304</v>
      </c>
      <c r="U5671">
        <v>0</v>
      </c>
    </row>
    <row r="5672" spans="1:21" x14ac:dyDescent="0.25">
      <c r="A5672" t="s">
        <v>5704</v>
      </c>
      <c r="B5672">
        <v>0</v>
      </c>
      <c r="C5672">
        <v>0</v>
      </c>
      <c r="D5672">
        <v>1</v>
      </c>
      <c r="E5672">
        <v>1</v>
      </c>
      <c r="F5672">
        <v>17</v>
      </c>
      <c r="G5672">
        <v>1</v>
      </c>
      <c r="H5672" t="s">
        <v>22</v>
      </c>
      <c r="I5672" t="s">
        <v>23</v>
      </c>
      <c r="J5672" t="s">
        <v>44</v>
      </c>
      <c r="K5672" t="s">
        <v>44</v>
      </c>
      <c r="L5672" t="s">
        <v>44</v>
      </c>
      <c r="M5672" t="s">
        <v>44</v>
      </c>
      <c r="N5672" t="s">
        <v>44</v>
      </c>
      <c r="O5672" t="s">
        <v>44</v>
      </c>
      <c r="P5672" t="s">
        <v>26</v>
      </c>
      <c r="Q5672">
        <v>0</v>
      </c>
      <c r="R5672" t="s">
        <v>30</v>
      </c>
      <c r="S5672">
        <v>24.1</v>
      </c>
      <c r="T5672">
        <v>409.9</v>
      </c>
      <c r="U5672">
        <v>1</v>
      </c>
    </row>
    <row r="5673" spans="1:21" x14ac:dyDescent="0.25">
      <c r="A5673" t="s">
        <v>5705</v>
      </c>
      <c r="B5673">
        <v>0</v>
      </c>
      <c r="C5673">
        <v>0</v>
      </c>
      <c r="D5673">
        <v>1</v>
      </c>
      <c r="E5673">
        <v>0</v>
      </c>
      <c r="F5673">
        <v>61</v>
      </c>
      <c r="G5673">
        <v>1</v>
      </c>
      <c r="H5673" t="s">
        <v>22</v>
      </c>
      <c r="I5673" t="s">
        <v>23</v>
      </c>
      <c r="J5673" t="s">
        <v>44</v>
      </c>
      <c r="K5673" t="s">
        <v>44</v>
      </c>
      <c r="L5673" t="s">
        <v>44</v>
      </c>
      <c r="M5673" t="s">
        <v>44</v>
      </c>
      <c r="N5673" t="s">
        <v>44</v>
      </c>
      <c r="O5673" t="s">
        <v>44</v>
      </c>
      <c r="P5673" t="s">
        <v>45</v>
      </c>
      <c r="Q5673">
        <v>0</v>
      </c>
      <c r="R5673" t="s">
        <v>33</v>
      </c>
      <c r="S5673">
        <v>25.3</v>
      </c>
      <c r="T5673">
        <v>1554.9</v>
      </c>
      <c r="U5673">
        <v>0</v>
      </c>
    </row>
    <row r="5674" spans="1:21" x14ac:dyDescent="0.25">
      <c r="A5674" t="s">
        <v>5706</v>
      </c>
      <c r="B5674">
        <v>0</v>
      </c>
      <c r="C5674">
        <v>0</v>
      </c>
      <c r="D5674">
        <v>1</v>
      </c>
      <c r="E5674">
        <v>0</v>
      </c>
      <c r="F5674">
        <v>49</v>
      </c>
      <c r="G5674">
        <v>1</v>
      </c>
      <c r="H5674" t="s">
        <v>22</v>
      </c>
      <c r="I5674" t="s">
        <v>25</v>
      </c>
      <c r="J5674" t="s">
        <v>22</v>
      </c>
      <c r="K5674" t="s">
        <v>22</v>
      </c>
      <c r="L5674" t="s">
        <v>22</v>
      </c>
      <c r="M5674" t="s">
        <v>23</v>
      </c>
      <c r="N5674" t="s">
        <v>23</v>
      </c>
      <c r="O5674" t="s">
        <v>22</v>
      </c>
      <c r="P5674" t="s">
        <v>29</v>
      </c>
      <c r="Q5674">
        <v>0</v>
      </c>
      <c r="R5674" t="s">
        <v>27</v>
      </c>
      <c r="S5674">
        <v>71.8</v>
      </c>
      <c r="T5674">
        <v>3472.05</v>
      </c>
      <c r="U5674">
        <v>0</v>
      </c>
    </row>
    <row r="5675" spans="1:21" x14ac:dyDescent="0.25">
      <c r="A5675" t="s">
        <v>5707</v>
      </c>
      <c r="B5675">
        <v>1</v>
      </c>
      <c r="C5675">
        <v>0</v>
      </c>
      <c r="D5675">
        <v>0</v>
      </c>
      <c r="E5675">
        <v>0</v>
      </c>
      <c r="F5675">
        <v>4</v>
      </c>
      <c r="G5675">
        <v>1</v>
      </c>
      <c r="H5675" t="s">
        <v>23</v>
      </c>
      <c r="I5675" t="s">
        <v>23</v>
      </c>
      <c r="J5675" t="s">
        <v>44</v>
      </c>
      <c r="K5675" t="s">
        <v>44</v>
      </c>
      <c r="L5675" t="s">
        <v>44</v>
      </c>
      <c r="M5675" t="s">
        <v>44</v>
      </c>
      <c r="N5675" t="s">
        <v>44</v>
      </c>
      <c r="O5675" t="s">
        <v>44</v>
      </c>
      <c r="P5675" t="s">
        <v>29</v>
      </c>
      <c r="Q5675">
        <v>0</v>
      </c>
      <c r="R5675" t="s">
        <v>30</v>
      </c>
      <c r="S5675">
        <v>19.7</v>
      </c>
      <c r="T5675">
        <v>117.8</v>
      </c>
      <c r="U5675">
        <v>0</v>
      </c>
    </row>
    <row r="5676" spans="1:21" x14ac:dyDescent="0.25">
      <c r="A5676" t="s">
        <v>5708</v>
      </c>
      <c r="B5676">
        <v>0</v>
      </c>
      <c r="C5676">
        <v>0</v>
      </c>
      <c r="D5676">
        <v>1</v>
      </c>
      <c r="E5676">
        <v>1</v>
      </c>
      <c r="F5676">
        <v>64</v>
      </c>
      <c r="G5676">
        <v>0</v>
      </c>
      <c r="H5676" t="s">
        <v>24</v>
      </c>
      <c r="I5676" t="s">
        <v>25</v>
      </c>
      <c r="J5676" t="s">
        <v>23</v>
      </c>
      <c r="K5676" t="s">
        <v>22</v>
      </c>
      <c r="L5676" t="s">
        <v>22</v>
      </c>
      <c r="M5676" t="s">
        <v>22</v>
      </c>
      <c r="N5676" t="s">
        <v>23</v>
      </c>
      <c r="O5676" t="s">
        <v>22</v>
      </c>
      <c r="P5676" t="s">
        <v>45</v>
      </c>
      <c r="Q5676">
        <v>0</v>
      </c>
      <c r="R5676" t="s">
        <v>27</v>
      </c>
      <c r="S5676">
        <v>49.85</v>
      </c>
      <c r="T5676">
        <v>3210.35</v>
      </c>
      <c r="U5676">
        <v>0</v>
      </c>
    </row>
    <row r="5677" spans="1:21" x14ac:dyDescent="0.25">
      <c r="A5677" t="s">
        <v>5709</v>
      </c>
      <c r="B5677">
        <v>1</v>
      </c>
      <c r="C5677">
        <v>0</v>
      </c>
      <c r="D5677">
        <v>0</v>
      </c>
      <c r="E5677">
        <v>0</v>
      </c>
      <c r="F5677">
        <v>3</v>
      </c>
      <c r="G5677">
        <v>1</v>
      </c>
      <c r="H5677" t="s">
        <v>23</v>
      </c>
      <c r="I5677" t="s">
        <v>35</v>
      </c>
      <c r="J5677" t="s">
        <v>23</v>
      </c>
      <c r="K5677" t="s">
        <v>23</v>
      </c>
      <c r="L5677" t="s">
        <v>23</v>
      </c>
      <c r="M5677" t="s">
        <v>23</v>
      </c>
      <c r="N5677" t="s">
        <v>23</v>
      </c>
      <c r="O5677" t="s">
        <v>23</v>
      </c>
      <c r="P5677" t="s">
        <v>26</v>
      </c>
      <c r="Q5677">
        <v>1</v>
      </c>
      <c r="R5677" t="s">
        <v>30</v>
      </c>
      <c r="S5677">
        <v>69.599999999999994</v>
      </c>
      <c r="T5677">
        <v>207.4</v>
      </c>
      <c r="U5677">
        <v>0</v>
      </c>
    </row>
    <row r="5678" spans="1:21" x14ac:dyDescent="0.25">
      <c r="A5678" t="s">
        <v>5710</v>
      </c>
      <c r="B5678">
        <v>1</v>
      </c>
      <c r="C5678">
        <v>0</v>
      </c>
      <c r="D5678">
        <v>1</v>
      </c>
      <c r="E5678">
        <v>1</v>
      </c>
      <c r="F5678">
        <v>1</v>
      </c>
      <c r="G5678">
        <v>1</v>
      </c>
      <c r="H5678" t="s">
        <v>23</v>
      </c>
      <c r="I5678" t="s">
        <v>23</v>
      </c>
      <c r="J5678" t="s">
        <v>44</v>
      </c>
      <c r="K5678" t="s">
        <v>44</v>
      </c>
      <c r="L5678" t="s">
        <v>44</v>
      </c>
      <c r="M5678" t="s">
        <v>44</v>
      </c>
      <c r="N5678" t="s">
        <v>44</v>
      </c>
      <c r="O5678" t="s">
        <v>44</v>
      </c>
      <c r="P5678" t="s">
        <v>26</v>
      </c>
      <c r="Q5678">
        <v>0</v>
      </c>
      <c r="R5678" t="s">
        <v>27</v>
      </c>
      <c r="S5678">
        <v>19.75</v>
      </c>
      <c r="T5678">
        <v>19.75</v>
      </c>
      <c r="U5678">
        <v>0</v>
      </c>
    </row>
    <row r="5679" spans="1:21" x14ac:dyDescent="0.25">
      <c r="A5679" t="s">
        <v>5711</v>
      </c>
      <c r="B5679">
        <v>1</v>
      </c>
      <c r="C5679">
        <v>0</v>
      </c>
      <c r="D5679">
        <v>1</v>
      </c>
      <c r="E5679">
        <v>0</v>
      </c>
      <c r="F5679">
        <v>40</v>
      </c>
      <c r="G5679">
        <v>1</v>
      </c>
      <c r="H5679" t="s">
        <v>23</v>
      </c>
      <c r="I5679" t="s">
        <v>35</v>
      </c>
      <c r="J5679" t="s">
        <v>23</v>
      </c>
      <c r="K5679" t="s">
        <v>22</v>
      </c>
      <c r="L5679" t="s">
        <v>22</v>
      </c>
      <c r="M5679" t="s">
        <v>23</v>
      </c>
      <c r="N5679" t="s">
        <v>23</v>
      </c>
      <c r="O5679" t="s">
        <v>23</v>
      </c>
      <c r="P5679" t="s">
        <v>29</v>
      </c>
      <c r="Q5679">
        <v>0</v>
      </c>
      <c r="R5679" t="s">
        <v>27</v>
      </c>
      <c r="S5679">
        <v>80.8</v>
      </c>
      <c r="T5679">
        <v>3132.75</v>
      </c>
      <c r="U5679">
        <v>0</v>
      </c>
    </row>
    <row r="5680" spans="1:21" x14ac:dyDescent="0.25">
      <c r="A5680" t="s">
        <v>5712</v>
      </c>
      <c r="B5680">
        <v>0</v>
      </c>
      <c r="C5680">
        <v>0</v>
      </c>
      <c r="D5680">
        <v>0</v>
      </c>
      <c r="E5680">
        <v>1</v>
      </c>
      <c r="F5680">
        <v>1</v>
      </c>
      <c r="G5680">
        <v>1</v>
      </c>
      <c r="H5680" t="s">
        <v>23</v>
      </c>
      <c r="I5680" t="s">
        <v>25</v>
      </c>
      <c r="J5680" t="s">
        <v>22</v>
      </c>
      <c r="K5680" t="s">
        <v>22</v>
      </c>
      <c r="L5680" t="s">
        <v>23</v>
      </c>
      <c r="M5680" t="s">
        <v>22</v>
      </c>
      <c r="N5680" t="s">
        <v>23</v>
      </c>
      <c r="O5680" t="s">
        <v>23</v>
      </c>
      <c r="P5680" t="s">
        <v>26</v>
      </c>
      <c r="Q5680">
        <v>1</v>
      </c>
      <c r="R5680" t="s">
        <v>27</v>
      </c>
      <c r="S5680">
        <v>60</v>
      </c>
      <c r="T5680">
        <v>60</v>
      </c>
      <c r="U5680">
        <v>1</v>
      </c>
    </row>
    <row r="5681" spans="1:21" x14ac:dyDescent="0.25">
      <c r="A5681" t="s">
        <v>5713</v>
      </c>
      <c r="B5681">
        <v>1</v>
      </c>
      <c r="C5681">
        <v>0</v>
      </c>
      <c r="D5681">
        <v>0</v>
      </c>
      <c r="E5681">
        <v>0</v>
      </c>
      <c r="F5681">
        <v>8</v>
      </c>
      <c r="G5681">
        <v>1</v>
      </c>
      <c r="H5681" t="s">
        <v>22</v>
      </c>
      <c r="I5681" t="s">
        <v>35</v>
      </c>
      <c r="J5681" t="s">
        <v>23</v>
      </c>
      <c r="K5681" t="s">
        <v>23</v>
      </c>
      <c r="L5681" t="s">
        <v>23</v>
      </c>
      <c r="M5681" t="s">
        <v>23</v>
      </c>
      <c r="N5681" t="s">
        <v>23</v>
      </c>
      <c r="O5681" t="s">
        <v>22</v>
      </c>
      <c r="P5681" t="s">
        <v>26</v>
      </c>
      <c r="Q5681">
        <v>1</v>
      </c>
      <c r="R5681" t="s">
        <v>27</v>
      </c>
      <c r="S5681">
        <v>86.55</v>
      </c>
      <c r="T5681">
        <v>649.65</v>
      </c>
      <c r="U5681">
        <v>1</v>
      </c>
    </row>
    <row r="5682" spans="1:21" x14ac:dyDescent="0.25">
      <c r="A5682" t="s">
        <v>5714</v>
      </c>
      <c r="B5682">
        <v>0</v>
      </c>
      <c r="C5682">
        <v>1</v>
      </c>
      <c r="D5682">
        <v>1</v>
      </c>
      <c r="E5682">
        <v>0</v>
      </c>
      <c r="F5682">
        <v>1</v>
      </c>
      <c r="G5682">
        <v>1</v>
      </c>
      <c r="H5682" t="s">
        <v>23</v>
      </c>
      <c r="I5682" t="s">
        <v>23</v>
      </c>
      <c r="J5682" t="s">
        <v>44</v>
      </c>
      <c r="K5682" t="s">
        <v>44</v>
      </c>
      <c r="L5682" t="s">
        <v>44</v>
      </c>
      <c r="M5682" t="s">
        <v>44</v>
      </c>
      <c r="N5682" t="s">
        <v>44</v>
      </c>
      <c r="O5682" t="s">
        <v>44</v>
      </c>
      <c r="P5682" t="s">
        <v>26</v>
      </c>
      <c r="Q5682">
        <v>1</v>
      </c>
      <c r="R5682" t="s">
        <v>30</v>
      </c>
      <c r="S5682">
        <v>20.85</v>
      </c>
      <c r="T5682">
        <v>20.85</v>
      </c>
      <c r="U5682">
        <v>1</v>
      </c>
    </row>
    <row r="5683" spans="1:21" x14ac:dyDescent="0.25">
      <c r="A5683" t="s">
        <v>5715</v>
      </c>
      <c r="B5683">
        <v>0</v>
      </c>
      <c r="C5683">
        <v>1</v>
      </c>
      <c r="D5683">
        <v>1</v>
      </c>
      <c r="E5683">
        <v>0</v>
      </c>
      <c r="F5683">
        <v>34</v>
      </c>
      <c r="G5683">
        <v>1</v>
      </c>
      <c r="H5683" t="s">
        <v>23</v>
      </c>
      <c r="I5683" t="s">
        <v>25</v>
      </c>
      <c r="J5683" t="s">
        <v>23</v>
      </c>
      <c r="K5683" t="s">
        <v>23</v>
      </c>
      <c r="L5683" t="s">
        <v>22</v>
      </c>
      <c r="M5683" t="s">
        <v>22</v>
      </c>
      <c r="N5683" t="s">
        <v>22</v>
      </c>
      <c r="O5683" t="s">
        <v>23</v>
      </c>
      <c r="P5683" t="s">
        <v>29</v>
      </c>
      <c r="Q5683">
        <v>0</v>
      </c>
      <c r="R5683" t="s">
        <v>33</v>
      </c>
      <c r="S5683">
        <v>64.2</v>
      </c>
      <c r="T5683">
        <v>2106.3000000000002</v>
      </c>
      <c r="U5683">
        <v>0</v>
      </c>
    </row>
    <row r="5684" spans="1:21" x14ac:dyDescent="0.25">
      <c r="A5684" t="s">
        <v>5716</v>
      </c>
      <c r="B5684">
        <v>0</v>
      </c>
      <c r="C5684">
        <v>0</v>
      </c>
      <c r="D5684">
        <v>1</v>
      </c>
      <c r="E5684">
        <v>0</v>
      </c>
      <c r="F5684">
        <v>1</v>
      </c>
      <c r="G5684">
        <v>0</v>
      </c>
      <c r="H5684" t="s">
        <v>24</v>
      </c>
      <c r="I5684" t="s">
        <v>25</v>
      </c>
      <c r="J5684" t="s">
        <v>23</v>
      </c>
      <c r="K5684" t="s">
        <v>23</v>
      </c>
      <c r="L5684" t="s">
        <v>23</v>
      </c>
      <c r="M5684" t="s">
        <v>23</v>
      </c>
      <c r="N5684" t="s">
        <v>23</v>
      </c>
      <c r="O5684" t="s">
        <v>22</v>
      </c>
      <c r="P5684" t="s">
        <v>26</v>
      </c>
      <c r="Q5684">
        <v>0</v>
      </c>
      <c r="R5684" t="s">
        <v>27</v>
      </c>
      <c r="S5684">
        <v>35</v>
      </c>
      <c r="T5684">
        <v>35</v>
      </c>
      <c r="U5684">
        <v>0</v>
      </c>
    </row>
    <row r="5685" spans="1:21" x14ac:dyDescent="0.25">
      <c r="A5685" t="s">
        <v>5717</v>
      </c>
      <c r="B5685">
        <v>0</v>
      </c>
      <c r="C5685">
        <v>0</v>
      </c>
      <c r="D5685">
        <v>0</v>
      </c>
      <c r="E5685">
        <v>0</v>
      </c>
      <c r="F5685">
        <v>39</v>
      </c>
      <c r="G5685">
        <v>0</v>
      </c>
      <c r="H5685" t="s">
        <v>24</v>
      </c>
      <c r="I5685" t="s">
        <v>25</v>
      </c>
      <c r="J5685" t="s">
        <v>23</v>
      </c>
      <c r="K5685" t="s">
        <v>23</v>
      </c>
      <c r="L5685" t="s">
        <v>22</v>
      </c>
      <c r="M5685" t="s">
        <v>23</v>
      </c>
      <c r="N5685" t="s">
        <v>22</v>
      </c>
      <c r="O5685" t="s">
        <v>22</v>
      </c>
      <c r="P5685" t="s">
        <v>26</v>
      </c>
      <c r="Q5685">
        <v>1</v>
      </c>
      <c r="R5685" t="s">
        <v>27</v>
      </c>
      <c r="S5685">
        <v>50.75</v>
      </c>
      <c r="T5685">
        <v>2011.4</v>
      </c>
      <c r="U5685">
        <v>1</v>
      </c>
    </row>
    <row r="5686" spans="1:21" x14ac:dyDescent="0.25">
      <c r="A5686" t="s">
        <v>5718</v>
      </c>
      <c r="B5686">
        <v>0</v>
      </c>
      <c r="C5686">
        <v>1</v>
      </c>
      <c r="D5686">
        <v>1</v>
      </c>
      <c r="E5686">
        <v>0</v>
      </c>
      <c r="F5686">
        <v>58</v>
      </c>
      <c r="G5686">
        <v>1</v>
      </c>
      <c r="H5686" t="s">
        <v>23</v>
      </c>
      <c r="I5686" t="s">
        <v>35</v>
      </c>
      <c r="J5686" t="s">
        <v>22</v>
      </c>
      <c r="K5686" t="s">
        <v>22</v>
      </c>
      <c r="L5686" t="s">
        <v>23</v>
      </c>
      <c r="M5686" t="s">
        <v>22</v>
      </c>
      <c r="N5686" t="s">
        <v>22</v>
      </c>
      <c r="O5686" t="s">
        <v>22</v>
      </c>
      <c r="P5686" t="s">
        <v>29</v>
      </c>
      <c r="Q5686">
        <v>1</v>
      </c>
      <c r="R5686" t="s">
        <v>38</v>
      </c>
      <c r="S5686">
        <v>105.5</v>
      </c>
      <c r="T5686">
        <v>6205.5</v>
      </c>
      <c r="U5686">
        <v>1</v>
      </c>
    </row>
    <row r="5687" spans="1:21" x14ac:dyDescent="0.25">
      <c r="A5687" t="s">
        <v>5719</v>
      </c>
      <c r="B5687">
        <v>1</v>
      </c>
      <c r="C5687">
        <v>0</v>
      </c>
      <c r="D5687">
        <v>1</v>
      </c>
      <c r="E5687">
        <v>1</v>
      </c>
      <c r="F5687">
        <v>45</v>
      </c>
      <c r="G5687">
        <v>1</v>
      </c>
      <c r="H5687" t="s">
        <v>23</v>
      </c>
      <c r="I5687" t="s">
        <v>23</v>
      </c>
      <c r="J5687" t="s">
        <v>44</v>
      </c>
      <c r="K5687" t="s">
        <v>44</v>
      </c>
      <c r="L5687" t="s">
        <v>44</v>
      </c>
      <c r="M5687" t="s">
        <v>44</v>
      </c>
      <c r="N5687" t="s">
        <v>44</v>
      </c>
      <c r="O5687" t="s">
        <v>44</v>
      </c>
      <c r="P5687" t="s">
        <v>45</v>
      </c>
      <c r="Q5687">
        <v>0</v>
      </c>
      <c r="R5687" t="s">
        <v>27</v>
      </c>
      <c r="S5687">
        <v>19.2</v>
      </c>
      <c r="T5687">
        <v>903.7</v>
      </c>
      <c r="U5687">
        <v>0</v>
      </c>
    </row>
    <row r="5688" spans="1:21" x14ac:dyDescent="0.25">
      <c r="A5688" t="s">
        <v>5720</v>
      </c>
      <c r="B5688">
        <v>1</v>
      </c>
      <c r="C5688">
        <v>1</v>
      </c>
      <c r="D5688">
        <v>0</v>
      </c>
      <c r="E5688">
        <v>0</v>
      </c>
      <c r="F5688">
        <v>6</v>
      </c>
      <c r="G5688">
        <v>1</v>
      </c>
      <c r="H5688" t="s">
        <v>23</v>
      </c>
      <c r="I5688" t="s">
        <v>35</v>
      </c>
      <c r="J5688" t="s">
        <v>22</v>
      </c>
      <c r="K5688" t="s">
        <v>23</v>
      </c>
      <c r="L5688" t="s">
        <v>23</v>
      </c>
      <c r="M5688" t="s">
        <v>23</v>
      </c>
      <c r="N5688" t="s">
        <v>22</v>
      </c>
      <c r="O5688" t="s">
        <v>23</v>
      </c>
      <c r="P5688" t="s">
        <v>26</v>
      </c>
      <c r="Q5688">
        <v>1</v>
      </c>
      <c r="R5688" t="s">
        <v>33</v>
      </c>
      <c r="S5688">
        <v>85.15</v>
      </c>
      <c r="T5688">
        <v>503.6</v>
      </c>
      <c r="U5688">
        <v>1</v>
      </c>
    </row>
    <row r="5689" spans="1:21" x14ac:dyDescent="0.25">
      <c r="A5689" t="s">
        <v>5721</v>
      </c>
      <c r="B5689">
        <v>1</v>
      </c>
      <c r="C5689">
        <v>0</v>
      </c>
      <c r="D5689">
        <v>0</v>
      </c>
      <c r="E5689">
        <v>0</v>
      </c>
      <c r="F5689">
        <v>43</v>
      </c>
      <c r="G5689">
        <v>1</v>
      </c>
      <c r="H5689" t="s">
        <v>23</v>
      </c>
      <c r="I5689" t="s">
        <v>35</v>
      </c>
      <c r="J5689" t="s">
        <v>22</v>
      </c>
      <c r="K5689" t="s">
        <v>22</v>
      </c>
      <c r="L5689" t="s">
        <v>22</v>
      </c>
      <c r="M5689" t="s">
        <v>22</v>
      </c>
      <c r="N5689" t="s">
        <v>23</v>
      </c>
      <c r="O5689" t="s">
        <v>23</v>
      </c>
      <c r="P5689" t="s">
        <v>29</v>
      </c>
      <c r="Q5689">
        <v>1</v>
      </c>
      <c r="R5689" t="s">
        <v>38</v>
      </c>
      <c r="S5689">
        <v>90.65</v>
      </c>
      <c r="T5689">
        <v>3882.3</v>
      </c>
      <c r="U5689">
        <v>0</v>
      </c>
    </row>
    <row r="5690" spans="1:21" x14ac:dyDescent="0.25">
      <c r="A5690" t="s">
        <v>5722</v>
      </c>
      <c r="B5690">
        <v>1</v>
      </c>
      <c r="C5690">
        <v>0</v>
      </c>
      <c r="D5690">
        <v>1</v>
      </c>
      <c r="E5690">
        <v>1</v>
      </c>
      <c r="F5690">
        <v>41</v>
      </c>
      <c r="G5690">
        <v>1</v>
      </c>
      <c r="H5690" t="s">
        <v>23</v>
      </c>
      <c r="I5690" t="s">
        <v>23</v>
      </c>
      <c r="J5690" t="s">
        <v>44</v>
      </c>
      <c r="K5690" t="s">
        <v>44</v>
      </c>
      <c r="L5690" t="s">
        <v>44</v>
      </c>
      <c r="M5690" t="s">
        <v>44</v>
      </c>
      <c r="N5690" t="s">
        <v>44</v>
      </c>
      <c r="O5690" t="s">
        <v>44</v>
      </c>
      <c r="P5690" t="s">
        <v>45</v>
      </c>
      <c r="Q5690">
        <v>1</v>
      </c>
      <c r="R5690" t="s">
        <v>30</v>
      </c>
      <c r="S5690">
        <v>20</v>
      </c>
      <c r="T5690">
        <v>879.8</v>
      </c>
      <c r="U5690">
        <v>0</v>
      </c>
    </row>
    <row r="5691" spans="1:21" x14ac:dyDescent="0.25">
      <c r="A5691" t="s">
        <v>5723</v>
      </c>
      <c r="B5691">
        <v>1</v>
      </c>
      <c r="C5691">
        <v>0</v>
      </c>
      <c r="D5691">
        <v>0</v>
      </c>
      <c r="E5691">
        <v>0</v>
      </c>
      <c r="F5691">
        <v>5</v>
      </c>
      <c r="G5691">
        <v>1</v>
      </c>
      <c r="H5691" t="s">
        <v>23</v>
      </c>
      <c r="I5691" t="s">
        <v>35</v>
      </c>
      <c r="J5691" t="s">
        <v>23</v>
      </c>
      <c r="K5691" t="s">
        <v>22</v>
      </c>
      <c r="L5691" t="s">
        <v>23</v>
      </c>
      <c r="M5691" t="s">
        <v>23</v>
      </c>
      <c r="N5691" t="s">
        <v>23</v>
      </c>
      <c r="O5691" t="s">
        <v>23</v>
      </c>
      <c r="P5691" t="s">
        <v>26</v>
      </c>
      <c r="Q5691">
        <v>1</v>
      </c>
      <c r="R5691" t="s">
        <v>27</v>
      </c>
      <c r="S5691">
        <v>74.650000000000006</v>
      </c>
      <c r="T5691">
        <v>383.65</v>
      </c>
      <c r="U5691">
        <v>0</v>
      </c>
    </row>
    <row r="5692" spans="1:21" x14ac:dyDescent="0.25">
      <c r="A5692" t="s">
        <v>5724</v>
      </c>
      <c r="B5692">
        <v>1</v>
      </c>
      <c r="C5692">
        <v>0</v>
      </c>
      <c r="D5692">
        <v>0</v>
      </c>
      <c r="E5692">
        <v>0</v>
      </c>
      <c r="F5692">
        <v>72</v>
      </c>
      <c r="G5692">
        <v>0</v>
      </c>
      <c r="H5692" t="s">
        <v>24</v>
      </c>
      <c r="I5692" t="s">
        <v>25</v>
      </c>
      <c r="J5692" t="s">
        <v>22</v>
      </c>
      <c r="K5692" t="s">
        <v>23</v>
      </c>
      <c r="L5692" t="s">
        <v>22</v>
      </c>
      <c r="M5692" t="s">
        <v>22</v>
      </c>
      <c r="N5692" t="s">
        <v>22</v>
      </c>
      <c r="O5692" t="s">
        <v>22</v>
      </c>
      <c r="P5692" t="s">
        <v>45</v>
      </c>
      <c r="Q5692">
        <v>1</v>
      </c>
      <c r="R5692" t="s">
        <v>38</v>
      </c>
      <c r="S5692">
        <v>61.2</v>
      </c>
      <c r="T5692">
        <v>4390.25</v>
      </c>
      <c r="U5692">
        <v>0</v>
      </c>
    </row>
    <row r="5693" spans="1:21" x14ac:dyDescent="0.25">
      <c r="A5693" t="s">
        <v>5725</v>
      </c>
      <c r="B5693">
        <v>1</v>
      </c>
      <c r="C5693">
        <v>0</v>
      </c>
      <c r="D5693">
        <v>0</v>
      </c>
      <c r="E5693">
        <v>0</v>
      </c>
      <c r="F5693">
        <v>4</v>
      </c>
      <c r="G5693">
        <v>1</v>
      </c>
      <c r="H5693" t="s">
        <v>23</v>
      </c>
      <c r="I5693" t="s">
        <v>23</v>
      </c>
      <c r="J5693" t="s">
        <v>44</v>
      </c>
      <c r="K5693" t="s">
        <v>44</v>
      </c>
      <c r="L5693" t="s">
        <v>44</v>
      </c>
      <c r="M5693" t="s">
        <v>44</v>
      </c>
      <c r="N5693" t="s">
        <v>44</v>
      </c>
      <c r="O5693" t="s">
        <v>44</v>
      </c>
      <c r="P5693" t="s">
        <v>29</v>
      </c>
      <c r="Q5693">
        <v>0</v>
      </c>
      <c r="R5693" t="s">
        <v>30</v>
      </c>
      <c r="S5693">
        <v>19.95</v>
      </c>
      <c r="T5693">
        <v>68.2</v>
      </c>
      <c r="U5693">
        <v>0</v>
      </c>
    </row>
    <row r="5694" spans="1:21" x14ac:dyDescent="0.25">
      <c r="A5694" t="s">
        <v>5726</v>
      </c>
      <c r="B5694">
        <v>1</v>
      </c>
      <c r="C5694">
        <v>0</v>
      </c>
      <c r="D5694">
        <v>1</v>
      </c>
      <c r="E5694">
        <v>1</v>
      </c>
      <c r="F5694">
        <v>9</v>
      </c>
      <c r="G5694">
        <v>1</v>
      </c>
      <c r="H5694" t="s">
        <v>23</v>
      </c>
      <c r="I5694" t="s">
        <v>25</v>
      </c>
      <c r="J5694" t="s">
        <v>23</v>
      </c>
      <c r="K5694" t="s">
        <v>22</v>
      </c>
      <c r="L5694" t="s">
        <v>23</v>
      </c>
      <c r="M5694" t="s">
        <v>22</v>
      </c>
      <c r="N5694" t="s">
        <v>23</v>
      </c>
      <c r="O5694" t="s">
        <v>23</v>
      </c>
      <c r="P5694" t="s">
        <v>26</v>
      </c>
      <c r="Q5694">
        <v>0</v>
      </c>
      <c r="R5694" t="s">
        <v>30</v>
      </c>
      <c r="S5694">
        <v>54.8</v>
      </c>
      <c r="T5694">
        <v>452.8</v>
      </c>
      <c r="U5694">
        <v>0</v>
      </c>
    </row>
    <row r="5695" spans="1:21" x14ac:dyDescent="0.25">
      <c r="A5695" t="s">
        <v>5727</v>
      </c>
      <c r="B5695">
        <v>1</v>
      </c>
      <c r="C5695">
        <v>1</v>
      </c>
      <c r="D5695">
        <v>1</v>
      </c>
      <c r="E5695">
        <v>0</v>
      </c>
      <c r="F5695">
        <v>72</v>
      </c>
      <c r="G5695">
        <v>1</v>
      </c>
      <c r="H5695" t="s">
        <v>22</v>
      </c>
      <c r="I5695" t="s">
        <v>25</v>
      </c>
      <c r="J5695" t="s">
        <v>23</v>
      </c>
      <c r="K5695" t="s">
        <v>23</v>
      </c>
      <c r="L5695" t="s">
        <v>22</v>
      </c>
      <c r="M5695" t="s">
        <v>23</v>
      </c>
      <c r="N5695" t="s">
        <v>22</v>
      </c>
      <c r="O5695" t="s">
        <v>22</v>
      </c>
      <c r="P5695" t="s">
        <v>45</v>
      </c>
      <c r="Q5695">
        <v>1</v>
      </c>
      <c r="R5695" t="s">
        <v>38</v>
      </c>
      <c r="S5695">
        <v>73.45</v>
      </c>
      <c r="T5695">
        <v>5329</v>
      </c>
      <c r="U5695">
        <v>0</v>
      </c>
    </row>
    <row r="5696" spans="1:21" x14ac:dyDescent="0.25">
      <c r="A5696" t="s">
        <v>5728</v>
      </c>
      <c r="B5696">
        <v>0</v>
      </c>
      <c r="C5696">
        <v>0</v>
      </c>
      <c r="D5696">
        <v>1</v>
      </c>
      <c r="E5696">
        <v>0</v>
      </c>
      <c r="F5696">
        <v>33</v>
      </c>
      <c r="G5696">
        <v>1</v>
      </c>
      <c r="H5696" t="s">
        <v>23</v>
      </c>
      <c r="I5696" t="s">
        <v>25</v>
      </c>
      <c r="J5696" t="s">
        <v>23</v>
      </c>
      <c r="K5696" t="s">
        <v>23</v>
      </c>
      <c r="L5696" t="s">
        <v>23</v>
      </c>
      <c r="M5696" t="s">
        <v>22</v>
      </c>
      <c r="N5696" t="s">
        <v>23</v>
      </c>
      <c r="O5696" t="s">
        <v>23</v>
      </c>
      <c r="P5696" t="s">
        <v>29</v>
      </c>
      <c r="Q5696">
        <v>1</v>
      </c>
      <c r="R5696" t="s">
        <v>30</v>
      </c>
      <c r="S5696">
        <v>51.45</v>
      </c>
      <c r="T5696">
        <v>1758.9</v>
      </c>
      <c r="U5696">
        <v>0</v>
      </c>
    </row>
    <row r="5697" spans="1:21" x14ac:dyDescent="0.25">
      <c r="A5697" t="s">
        <v>5729</v>
      </c>
      <c r="B5697">
        <v>0</v>
      </c>
      <c r="C5697">
        <v>0</v>
      </c>
      <c r="D5697">
        <v>1</v>
      </c>
      <c r="E5697">
        <v>0</v>
      </c>
      <c r="F5697">
        <v>72</v>
      </c>
      <c r="G5697">
        <v>1</v>
      </c>
      <c r="H5697" t="s">
        <v>22</v>
      </c>
      <c r="I5697" t="s">
        <v>35</v>
      </c>
      <c r="J5697" t="s">
        <v>22</v>
      </c>
      <c r="K5697" t="s">
        <v>23</v>
      </c>
      <c r="L5697" t="s">
        <v>23</v>
      </c>
      <c r="M5697" t="s">
        <v>23</v>
      </c>
      <c r="N5697" t="s">
        <v>23</v>
      </c>
      <c r="O5697" t="s">
        <v>23</v>
      </c>
      <c r="P5697" t="s">
        <v>45</v>
      </c>
      <c r="Q5697">
        <v>0</v>
      </c>
      <c r="R5697" t="s">
        <v>33</v>
      </c>
      <c r="S5697">
        <v>80.45</v>
      </c>
      <c r="T5697">
        <v>5737.6</v>
      </c>
      <c r="U5697">
        <v>0</v>
      </c>
    </row>
    <row r="5698" spans="1:21" x14ac:dyDescent="0.25">
      <c r="A5698" t="s">
        <v>5730</v>
      </c>
      <c r="B5698">
        <v>1</v>
      </c>
      <c r="C5698">
        <v>0</v>
      </c>
      <c r="D5698">
        <v>1</v>
      </c>
      <c r="E5698">
        <v>0</v>
      </c>
      <c r="F5698">
        <v>22</v>
      </c>
      <c r="G5698">
        <v>1</v>
      </c>
      <c r="H5698" t="s">
        <v>23</v>
      </c>
      <c r="I5698" t="s">
        <v>25</v>
      </c>
      <c r="J5698" t="s">
        <v>22</v>
      </c>
      <c r="K5698" t="s">
        <v>23</v>
      </c>
      <c r="L5698" t="s">
        <v>23</v>
      </c>
      <c r="M5698" t="s">
        <v>22</v>
      </c>
      <c r="N5698" t="s">
        <v>23</v>
      </c>
      <c r="O5698" t="s">
        <v>23</v>
      </c>
      <c r="P5698" t="s">
        <v>26</v>
      </c>
      <c r="Q5698">
        <v>1</v>
      </c>
      <c r="R5698" t="s">
        <v>27</v>
      </c>
      <c r="S5698">
        <v>54.2</v>
      </c>
      <c r="T5698">
        <v>1152.7</v>
      </c>
      <c r="U5698">
        <v>1</v>
      </c>
    </row>
    <row r="5699" spans="1:21" x14ac:dyDescent="0.25">
      <c r="A5699" t="s">
        <v>5731</v>
      </c>
      <c r="B5699">
        <v>0</v>
      </c>
      <c r="C5699">
        <v>0</v>
      </c>
      <c r="D5699">
        <v>1</v>
      </c>
      <c r="E5699">
        <v>0</v>
      </c>
      <c r="F5699">
        <v>70</v>
      </c>
      <c r="G5699">
        <v>1</v>
      </c>
      <c r="H5699" t="s">
        <v>22</v>
      </c>
      <c r="I5699" t="s">
        <v>35</v>
      </c>
      <c r="J5699" t="s">
        <v>23</v>
      </c>
      <c r="K5699" t="s">
        <v>22</v>
      </c>
      <c r="L5699" t="s">
        <v>22</v>
      </c>
      <c r="M5699" t="s">
        <v>22</v>
      </c>
      <c r="N5699" t="s">
        <v>22</v>
      </c>
      <c r="O5699" t="s">
        <v>22</v>
      </c>
      <c r="P5699" t="s">
        <v>29</v>
      </c>
      <c r="Q5699">
        <v>1</v>
      </c>
      <c r="R5699" t="s">
        <v>27</v>
      </c>
      <c r="S5699">
        <v>109.5</v>
      </c>
      <c r="T5699">
        <v>7674.55</v>
      </c>
      <c r="U5699">
        <v>1</v>
      </c>
    </row>
    <row r="5700" spans="1:21" x14ac:dyDescent="0.25">
      <c r="A5700" t="s">
        <v>5732</v>
      </c>
      <c r="B5700">
        <v>1</v>
      </c>
      <c r="C5700">
        <v>0</v>
      </c>
      <c r="D5700">
        <v>1</v>
      </c>
      <c r="E5700">
        <v>1</v>
      </c>
      <c r="F5700">
        <v>21</v>
      </c>
      <c r="G5700">
        <v>1</v>
      </c>
      <c r="H5700" t="s">
        <v>22</v>
      </c>
      <c r="I5700" t="s">
        <v>35</v>
      </c>
      <c r="J5700" t="s">
        <v>23</v>
      </c>
      <c r="K5700" t="s">
        <v>22</v>
      </c>
      <c r="L5700" t="s">
        <v>22</v>
      </c>
      <c r="M5700" t="s">
        <v>23</v>
      </c>
      <c r="N5700" t="s">
        <v>22</v>
      </c>
      <c r="O5700" t="s">
        <v>22</v>
      </c>
      <c r="P5700" t="s">
        <v>26</v>
      </c>
      <c r="Q5700">
        <v>0</v>
      </c>
      <c r="R5700" t="s">
        <v>27</v>
      </c>
      <c r="S5700">
        <v>104.4</v>
      </c>
      <c r="T5700">
        <v>2157.9499999999998</v>
      </c>
      <c r="U5700">
        <v>1</v>
      </c>
    </row>
    <row r="5701" spans="1:21" x14ac:dyDescent="0.25">
      <c r="A5701" t="s">
        <v>5733</v>
      </c>
      <c r="B5701">
        <v>1</v>
      </c>
      <c r="C5701">
        <v>0</v>
      </c>
      <c r="D5701">
        <v>0</v>
      </c>
      <c r="E5701">
        <v>0</v>
      </c>
      <c r="F5701">
        <v>15</v>
      </c>
      <c r="G5701">
        <v>1</v>
      </c>
      <c r="H5701" t="s">
        <v>23</v>
      </c>
      <c r="I5701" t="s">
        <v>35</v>
      </c>
      <c r="J5701" t="s">
        <v>23</v>
      </c>
      <c r="K5701" t="s">
        <v>23</v>
      </c>
      <c r="L5701" t="s">
        <v>22</v>
      </c>
      <c r="M5701" t="s">
        <v>23</v>
      </c>
      <c r="N5701" t="s">
        <v>22</v>
      </c>
      <c r="O5701" t="s">
        <v>23</v>
      </c>
      <c r="P5701" t="s">
        <v>26</v>
      </c>
      <c r="Q5701">
        <v>0</v>
      </c>
      <c r="R5701" t="s">
        <v>27</v>
      </c>
      <c r="S5701">
        <v>85.3</v>
      </c>
      <c r="T5701">
        <v>1219.8499999999999</v>
      </c>
      <c r="U5701">
        <v>0</v>
      </c>
    </row>
    <row r="5702" spans="1:21" x14ac:dyDescent="0.25">
      <c r="A5702" t="s">
        <v>5734</v>
      </c>
      <c r="B5702">
        <v>1</v>
      </c>
      <c r="C5702">
        <v>1</v>
      </c>
      <c r="D5702">
        <v>1</v>
      </c>
      <c r="E5702">
        <v>0</v>
      </c>
      <c r="F5702">
        <v>29</v>
      </c>
      <c r="G5702">
        <v>1</v>
      </c>
      <c r="H5702" t="s">
        <v>22</v>
      </c>
      <c r="I5702" t="s">
        <v>35</v>
      </c>
      <c r="J5702" t="s">
        <v>23</v>
      </c>
      <c r="K5702" t="s">
        <v>23</v>
      </c>
      <c r="L5702" t="s">
        <v>23</v>
      </c>
      <c r="M5702" t="s">
        <v>22</v>
      </c>
      <c r="N5702" t="s">
        <v>23</v>
      </c>
      <c r="O5702" t="s">
        <v>23</v>
      </c>
      <c r="P5702" t="s">
        <v>26</v>
      </c>
      <c r="Q5702">
        <v>1</v>
      </c>
      <c r="R5702" t="s">
        <v>27</v>
      </c>
      <c r="S5702">
        <v>79.3</v>
      </c>
      <c r="T5702">
        <v>2414.5500000000002</v>
      </c>
      <c r="U5702">
        <v>0</v>
      </c>
    </row>
    <row r="5703" spans="1:21" x14ac:dyDescent="0.25">
      <c r="A5703" t="s">
        <v>5735</v>
      </c>
      <c r="B5703">
        <v>0</v>
      </c>
      <c r="C5703">
        <v>0</v>
      </c>
      <c r="D5703">
        <v>1</v>
      </c>
      <c r="E5703">
        <v>1</v>
      </c>
      <c r="F5703">
        <v>15</v>
      </c>
      <c r="G5703">
        <v>1</v>
      </c>
      <c r="H5703" t="s">
        <v>23</v>
      </c>
      <c r="I5703" t="s">
        <v>25</v>
      </c>
      <c r="J5703" t="s">
        <v>23</v>
      </c>
      <c r="K5703" t="s">
        <v>22</v>
      </c>
      <c r="L5703" t="s">
        <v>22</v>
      </c>
      <c r="M5703" t="s">
        <v>22</v>
      </c>
      <c r="N5703" t="s">
        <v>22</v>
      </c>
      <c r="O5703" t="s">
        <v>22</v>
      </c>
      <c r="P5703" t="s">
        <v>26</v>
      </c>
      <c r="Q5703">
        <v>0</v>
      </c>
      <c r="R5703" t="s">
        <v>33</v>
      </c>
      <c r="S5703">
        <v>76.5</v>
      </c>
      <c r="T5703">
        <v>1155.5999999999999</v>
      </c>
      <c r="U5703">
        <v>0</v>
      </c>
    </row>
    <row r="5704" spans="1:21" x14ac:dyDescent="0.25">
      <c r="A5704" t="s">
        <v>5736</v>
      </c>
      <c r="B5704">
        <v>1</v>
      </c>
      <c r="C5704">
        <v>1</v>
      </c>
      <c r="D5704">
        <v>1</v>
      </c>
      <c r="E5704">
        <v>1</v>
      </c>
      <c r="F5704">
        <v>71</v>
      </c>
      <c r="G5704">
        <v>1</v>
      </c>
      <c r="H5704" t="s">
        <v>22</v>
      </c>
      <c r="I5704" t="s">
        <v>35</v>
      </c>
      <c r="J5704" t="s">
        <v>22</v>
      </c>
      <c r="K5704" t="s">
        <v>22</v>
      </c>
      <c r="L5704" t="s">
        <v>23</v>
      </c>
      <c r="M5704" t="s">
        <v>23</v>
      </c>
      <c r="N5704" t="s">
        <v>22</v>
      </c>
      <c r="O5704" t="s">
        <v>22</v>
      </c>
      <c r="P5704" t="s">
        <v>26</v>
      </c>
      <c r="Q5704">
        <v>1</v>
      </c>
      <c r="R5704" t="s">
        <v>38</v>
      </c>
      <c r="S5704">
        <v>105.1</v>
      </c>
      <c r="T5704">
        <v>7548.1</v>
      </c>
      <c r="U5704">
        <v>1</v>
      </c>
    </row>
    <row r="5705" spans="1:21" x14ac:dyDescent="0.25">
      <c r="A5705" t="s">
        <v>5737</v>
      </c>
      <c r="B5705">
        <v>1</v>
      </c>
      <c r="C5705">
        <v>1</v>
      </c>
      <c r="D5705">
        <v>0</v>
      </c>
      <c r="E5705">
        <v>0</v>
      </c>
      <c r="F5705">
        <v>72</v>
      </c>
      <c r="G5705">
        <v>1</v>
      </c>
      <c r="H5705" t="s">
        <v>22</v>
      </c>
      <c r="I5705" t="s">
        <v>23</v>
      </c>
      <c r="J5705" t="s">
        <v>44</v>
      </c>
      <c r="K5705" t="s">
        <v>44</v>
      </c>
      <c r="L5705" t="s">
        <v>44</v>
      </c>
      <c r="M5705" t="s">
        <v>44</v>
      </c>
      <c r="N5705" t="s">
        <v>44</v>
      </c>
      <c r="O5705" t="s">
        <v>44</v>
      </c>
      <c r="P5705" t="s">
        <v>45</v>
      </c>
      <c r="Q5705">
        <v>0</v>
      </c>
      <c r="R5705" t="s">
        <v>33</v>
      </c>
      <c r="S5705">
        <v>25.4</v>
      </c>
      <c r="T5705">
        <v>1809.35</v>
      </c>
      <c r="U5705">
        <v>0</v>
      </c>
    </row>
    <row r="5706" spans="1:21" x14ac:dyDescent="0.25">
      <c r="A5706" t="s">
        <v>5738</v>
      </c>
      <c r="B5706">
        <v>0</v>
      </c>
      <c r="C5706">
        <v>0</v>
      </c>
      <c r="D5706">
        <v>1</v>
      </c>
      <c r="E5706">
        <v>0</v>
      </c>
      <c r="F5706">
        <v>19</v>
      </c>
      <c r="G5706">
        <v>1</v>
      </c>
      <c r="H5706" t="s">
        <v>22</v>
      </c>
      <c r="I5706" t="s">
        <v>35</v>
      </c>
      <c r="J5706" t="s">
        <v>23</v>
      </c>
      <c r="K5706" t="s">
        <v>23</v>
      </c>
      <c r="L5706" t="s">
        <v>23</v>
      </c>
      <c r="M5706" t="s">
        <v>23</v>
      </c>
      <c r="N5706" t="s">
        <v>22</v>
      </c>
      <c r="O5706" t="s">
        <v>23</v>
      </c>
      <c r="P5706" t="s">
        <v>26</v>
      </c>
      <c r="Q5706">
        <v>1</v>
      </c>
      <c r="R5706" t="s">
        <v>27</v>
      </c>
      <c r="S5706">
        <v>86.85</v>
      </c>
      <c r="T5706">
        <v>1564.4</v>
      </c>
      <c r="U5706">
        <v>0</v>
      </c>
    </row>
    <row r="5707" spans="1:21" x14ac:dyDescent="0.25">
      <c r="A5707" t="s">
        <v>5739</v>
      </c>
      <c r="B5707">
        <v>1</v>
      </c>
      <c r="C5707">
        <v>0</v>
      </c>
      <c r="D5707">
        <v>0</v>
      </c>
      <c r="E5707">
        <v>0</v>
      </c>
      <c r="F5707">
        <v>1</v>
      </c>
      <c r="G5707">
        <v>1</v>
      </c>
      <c r="H5707" t="s">
        <v>23</v>
      </c>
      <c r="I5707" t="s">
        <v>23</v>
      </c>
      <c r="J5707" t="s">
        <v>44</v>
      </c>
      <c r="K5707" t="s">
        <v>44</v>
      </c>
      <c r="L5707" t="s">
        <v>44</v>
      </c>
      <c r="M5707" t="s">
        <v>44</v>
      </c>
      <c r="N5707" t="s">
        <v>44</v>
      </c>
      <c r="O5707" t="s">
        <v>44</v>
      </c>
      <c r="P5707" t="s">
        <v>26</v>
      </c>
      <c r="Q5707">
        <v>0</v>
      </c>
      <c r="R5707" t="s">
        <v>30</v>
      </c>
      <c r="S5707">
        <v>19.649999999999999</v>
      </c>
      <c r="T5707">
        <v>19.649999999999999</v>
      </c>
      <c r="U5707">
        <v>0</v>
      </c>
    </row>
    <row r="5708" spans="1:21" x14ac:dyDescent="0.25">
      <c r="A5708" t="s">
        <v>5740</v>
      </c>
      <c r="B5708">
        <v>0</v>
      </c>
      <c r="C5708">
        <v>0</v>
      </c>
      <c r="D5708">
        <v>0</v>
      </c>
      <c r="E5708">
        <v>0</v>
      </c>
      <c r="F5708">
        <v>1</v>
      </c>
      <c r="G5708">
        <v>1</v>
      </c>
      <c r="H5708" t="s">
        <v>23</v>
      </c>
      <c r="I5708" t="s">
        <v>35</v>
      </c>
      <c r="J5708" t="s">
        <v>23</v>
      </c>
      <c r="K5708" t="s">
        <v>22</v>
      </c>
      <c r="L5708" t="s">
        <v>23</v>
      </c>
      <c r="M5708" t="s">
        <v>23</v>
      </c>
      <c r="N5708" t="s">
        <v>23</v>
      </c>
      <c r="O5708" t="s">
        <v>23</v>
      </c>
      <c r="P5708" t="s">
        <v>26</v>
      </c>
      <c r="Q5708">
        <v>1</v>
      </c>
      <c r="R5708" t="s">
        <v>27</v>
      </c>
      <c r="S5708">
        <v>75.7</v>
      </c>
      <c r="T5708">
        <v>75.7</v>
      </c>
      <c r="U5708">
        <v>1</v>
      </c>
    </row>
    <row r="5709" spans="1:21" x14ac:dyDescent="0.25">
      <c r="A5709" t="s">
        <v>5741</v>
      </c>
      <c r="B5709">
        <v>0</v>
      </c>
      <c r="C5709">
        <v>0</v>
      </c>
      <c r="D5709">
        <v>0</v>
      </c>
      <c r="E5709">
        <v>0</v>
      </c>
      <c r="F5709">
        <v>2</v>
      </c>
      <c r="G5709">
        <v>1</v>
      </c>
      <c r="H5709" t="s">
        <v>23</v>
      </c>
      <c r="I5709" t="s">
        <v>25</v>
      </c>
      <c r="J5709" t="s">
        <v>23</v>
      </c>
      <c r="K5709" t="s">
        <v>23</v>
      </c>
      <c r="L5709" t="s">
        <v>23</v>
      </c>
      <c r="M5709" t="s">
        <v>23</v>
      </c>
      <c r="N5709" t="s">
        <v>23</v>
      </c>
      <c r="O5709" t="s">
        <v>23</v>
      </c>
      <c r="P5709" t="s">
        <v>26</v>
      </c>
      <c r="Q5709">
        <v>0</v>
      </c>
      <c r="R5709" t="s">
        <v>27</v>
      </c>
      <c r="S5709">
        <v>45.55</v>
      </c>
      <c r="T5709">
        <v>84.4</v>
      </c>
      <c r="U5709">
        <v>0</v>
      </c>
    </row>
    <row r="5710" spans="1:21" x14ac:dyDescent="0.25">
      <c r="A5710" t="s">
        <v>5742</v>
      </c>
      <c r="B5710">
        <v>0</v>
      </c>
      <c r="C5710">
        <v>1</v>
      </c>
      <c r="D5710">
        <v>1</v>
      </c>
      <c r="E5710">
        <v>1</v>
      </c>
      <c r="F5710">
        <v>11</v>
      </c>
      <c r="G5710">
        <v>1</v>
      </c>
      <c r="H5710" t="s">
        <v>22</v>
      </c>
      <c r="I5710" t="s">
        <v>35</v>
      </c>
      <c r="J5710" t="s">
        <v>23</v>
      </c>
      <c r="K5710" t="s">
        <v>23</v>
      </c>
      <c r="L5710" t="s">
        <v>22</v>
      </c>
      <c r="M5710" t="s">
        <v>23</v>
      </c>
      <c r="N5710" t="s">
        <v>23</v>
      </c>
      <c r="O5710" t="s">
        <v>23</v>
      </c>
      <c r="P5710" t="s">
        <v>26</v>
      </c>
      <c r="Q5710">
        <v>1</v>
      </c>
      <c r="R5710" t="s">
        <v>38</v>
      </c>
      <c r="S5710">
        <v>78.099999999999994</v>
      </c>
      <c r="T5710">
        <v>864.85</v>
      </c>
      <c r="U5710">
        <v>0</v>
      </c>
    </row>
    <row r="5711" spans="1:21" x14ac:dyDescent="0.25">
      <c r="A5711" t="s">
        <v>5743</v>
      </c>
      <c r="B5711">
        <v>0</v>
      </c>
      <c r="C5711">
        <v>0</v>
      </c>
      <c r="D5711">
        <v>0</v>
      </c>
      <c r="E5711">
        <v>0</v>
      </c>
      <c r="F5711">
        <v>12</v>
      </c>
      <c r="G5711">
        <v>1</v>
      </c>
      <c r="H5711" t="s">
        <v>23</v>
      </c>
      <c r="I5711" t="s">
        <v>23</v>
      </c>
      <c r="J5711" t="s">
        <v>44</v>
      </c>
      <c r="K5711" t="s">
        <v>44</v>
      </c>
      <c r="L5711" t="s">
        <v>44</v>
      </c>
      <c r="M5711" t="s">
        <v>44</v>
      </c>
      <c r="N5711" t="s">
        <v>44</v>
      </c>
      <c r="O5711" t="s">
        <v>44</v>
      </c>
      <c r="P5711" t="s">
        <v>29</v>
      </c>
      <c r="Q5711">
        <v>0</v>
      </c>
      <c r="R5711" t="s">
        <v>30</v>
      </c>
      <c r="S5711">
        <v>19.3</v>
      </c>
      <c r="T5711">
        <v>228.75</v>
      </c>
      <c r="U5711">
        <v>0</v>
      </c>
    </row>
    <row r="5712" spans="1:21" x14ac:dyDescent="0.25">
      <c r="A5712" t="s">
        <v>5744</v>
      </c>
      <c r="B5712">
        <v>0</v>
      </c>
      <c r="C5712">
        <v>0</v>
      </c>
      <c r="D5712">
        <v>1</v>
      </c>
      <c r="E5712">
        <v>0</v>
      </c>
      <c r="F5712">
        <v>70</v>
      </c>
      <c r="G5712">
        <v>1</v>
      </c>
      <c r="H5712" t="s">
        <v>22</v>
      </c>
      <c r="I5712" t="s">
        <v>35</v>
      </c>
      <c r="J5712" t="s">
        <v>23</v>
      </c>
      <c r="K5712" t="s">
        <v>22</v>
      </c>
      <c r="L5712" t="s">
        <v>22</v>
      </c>
      <c r="M5712" t="s">
        <v>22</v>
      </c>
      <c r="N5712" t="s">
        <v>22</v>
      </c>
      <c r="O5712" t="s">
        <v>22</v>
      </c>
      <c r="P5712" t="s">
        <v>45</v>
      </c>
      <c r="Q5712">
        <v>1</v>
      </c>
      <c r="R5712" t="s">
        <v>27</v>
      </c>
      <c r="S5712">
        <v>110.5</v>
      </c>
      <c r="T5712">
        <v>7752.05</v>
      </c>
      <c r="U5712">
        <v>0</v>
      </c>
    </row>
    <row r="5713" spans="1:21" x14ac:dyDescent="0.25">
      <c r="A5713" t="s">
        <v>5745</v>
      </c>
      <c r="B5713">
        <v>0</v>
      </c>
      <c r="C5713">
        <v>1</v>
      </c>
      <c r="D5713">
        <v>1</v>
      </c>
      <c r="E5713">
        <v>0</v>
      </c>
      <c r="F5713">
        <v>20</v>
      </c>
      <c r="G5713">
        <v>1</v>
      </c>
      <c r="H5713" t="s">
        <v>22</v>
      </c>
      <c r="I5713" t="s">
        <v>35</v>
      </c>
      <c r="J5713" t="s">
        <v>23</v>
      </c>
      <c r="K5713" t="s">
        <v>23</v>
      </c>
      <c r="L5713" t="s">
        <v>22</v>
      </c>
      <c r="M5713" t="s">
        <v>23</v>
      </c>
      <c r="N5713" t="s">
        <v>22</v>
      </c>
      <c r="O5713" t="s">
        <v>23</v>
      </c>
      <c r="P5713" t="s">
        <v>26</v>
      </c>
      <c r="Q5713">
        <v>0</v>
      </c>
      <c r="R5713" t="s">
        <v>27</v>
      </c>
      <c r="S5713">
        <v>90.8</v>
      </c>
      <c r="T5713">
        <v>1951</v>
      </c>
      <c r="U5713">
        <v>1</v>
      </c>
    </row>
    <row r="5714" spans="1:21" x14ac:dyDescent="0.25">
      <c r="A5714" t="s">
        <v>5746</v>
      </c>
      <c r="B5714">
        <v>0</v>
      </c>
      <c r="C5714">
        <v>0</v>
      </c>
      <c r="D5714">
        <v>0</v>
      </c>
      <c r="E5714">
        <v>0</v>
      </c>
      <c r="F5714">
        <v>23</v>
      </c>
      <c r="G5714">
        <v>1</v>
      </c>
      <c r="H5714" t="s">
        <v>23</v>
      </c>
      <c r="I5714" t="s">
        <v>23</v>
      </c>
      <c r="J5714" t="s">
        <v>44</v>
      </c>
      <c r="K5714" t="s">
        <v>44</v>
      </c>
      <c r="L5714" t="s">
        <v>44</v>
      </c>
      <c r="M5714" t="s">
        <v>44</v>
      </c>
      <c r="N5714" t="s">
        <v>44</v>
      </c>
      <c r="O5714" t="s">
        <v>44</v>
      </c>
      <c r="P5714" t="s">
        <v>26</v>
      </c>
      <c r="Q5714">
        <v>1</v>
      </c>
      <c r="R5714" t="s">
        <v>33</v>
      </c>
      <c r="S5714">
        <v>20.3</v>
      </c>
      <c r="T5714">
        <v>470.6</v>
      </c>
      <c r="U5714">
        <v>0</v>
      </c>
    </row>
    <row r="5715" spans="1:21" x14ac:dyDescent="0.25">
      <c r="A5715" t="s">
        <v>5747</v>
      </c>
      <c r="B5715">
        <v>1</v>
      </c>
      <c r="C5715">
        <v>1</v>
      </c>
      <c r="D5715">
        <v>0</v>
      </c>
      <c r="E5715">
        <v>0</v>
      </c>
      <c r="F5715">
        <v>49</v>
      </c>
      <c r="G5715">
        <v>1</v>
      </c>
      <c r="H5715" t="s">
        <v>22</v>
      </c>
      <c r="I5715" t="s">
        <v>25</v>
      </c>
      <c r="J5715" t="s">
        <v>22</v>
      </c>
      <c r="K5715" t="s">
        <v>22</v>
      </c>
      <c r="L5715" t="s">
        <v>22</v>
      </c>
      <c r="M5715" t="s">
        <v>22</v>
      </c>
      <c r="N5715" t="s">
        <v>23</v>
      </c>
      <c r="O5715" t="s">
        <v>22</v>
      </c>
      <c r="P5715" t="s">
        <v>45</v>
      </c>
      <c r="Q5715">
        <v>0</v>
      </c>
      <c r="R5715" t="s">
        <v>38</v>
      </c>
      <c r="S5715">
        <v>81.349999999999994</v>
      </c>
      <c r="T5715">
        <v>4060.9</v>
      </c>
      <c r="U5715">
        <v>0</v>
      </c>
    </row>
    <row r="5716" spans="1:21" x14ac:dyDescent="0.25">
      <c r="A5716" t="s">
        <v>5748</v>
      </c>
      <c r="B5716">
        <v>0</v>
      </c>
      <c r="C5716">
        <v>0</v>
      </c>
      <c r="D5716">
        <v>1</v>
      </c>
      <c r="E5716">
        <v>1</v>
      </c>
      <c r="F5716">
        <v>4</v>
      </c>
      <c r="G5716">
        <v>1</v>
      </c>
      <c r="H5716" t="s">
        <v>22</v>
      </c>
      <c r="I5716" t="s">
        <v>35</v>
      </c>
      <c r="J5716" t="s">
        <v>23</v>
      </c>
      <c r="K5716" t="s">
        <v>22</v>
      </c>
      <c r="L5716" t="s">
        <v>23</v>
      </c>
      <c r="M5716" t="s">
        <v>23</v>
      </c>
      <c r="N5716" t="s">
        <v>22</v>
      </c>
      <c r="O5716" t="s">
        <v>22</v>
      </c>
      <c r="P5716" t="s">
        <v>26</v>
      </c>
      <c r="Q5716">
        <v>1</v>
      </c>
      <c r="R5716" t="s">
        <v>27</v>
      </c>
      <c r="S5716">
        <v>97.95</v>
      </c>
      <c r="T5716">
        <v>384.5</v>
      </c>
      <c r="U5716">
        <v>1</v>
      </c>
    </row>
    <row r="5717" spans="1:21" x14ac:dyDescent="0.25">
      <c r="A5717" t="s">
        <v>5749</v>
      </c>
      <c r="B5717">
        <v>1</v>
      </c>
      <c r="C5717">
        <v>0</v>
      </c>
      <c r="D5717">
        <v>0</v>
      </c>
      <c r="E5717">
        <v>0</v>
      </c>
      <c r="F5717">
        <v>32</v>
      </c>
      <c r="G5717">
        <v>1</v>
      </c>
      <c r="H5717" t="s">
        <v>22</v>
      </c>
      <c r="I5717" t="s">
        <v>35</v>
      </c>
      <c r="J5717" t="s">
        <v>22</v>
      </c>
      <c r="K5717" t="s">
        <v>22</v>
      </c>
      <c r="L5717" t="s">
        <v>23</v>
      </c>
      <c r="M5717" t="s">
        <v>22</v>
      </c>
      <c r="N5717" t="s">
        <v>22</v>
      </c>
      <c r="O5717" t="s">
        <v>22</v>
      </c>
      <c r="P5717" t="s">
        <v>26</v>
      </c>
      <c r="Q5717">
        <v>1</v>
      </c>
      <c r="R5717" t="s">
        <v>38</v>
      </c>
      <c r="S5717">
        <v>108.15</v>
      </c>
      <c r="T5717">
        <v>3432.9</v>
      </c>
      <c r="U5717">
        <v>1</v>
      </c>
    </row>
    <row r="5718" spans="1:21" x14ac:dyDescent="0.25">
      <c r="A5718" t="s">
        <v>5750</v>
      </c>
      <c r="B5718">
        <v>1</v>
      </c>
      <c r="C5718">
        <v>0</v>
      </c>
      <c r="D5718">
        <v>0</v>
      </c>
      <c r="E5718">
        <v>1</v>
      </c>
      <c r="F5718">
        <v>2</v>
      </c>
      <c r="G5718">
        <v>1</v>
      </c>
      <c r="H5718" t="s">
        <v>23</v>
      </c>
      <c r="I5718" t="s">
        <v>25</v>
      </c>
      <c r="J5718" t="s">
        <v>23</v>
      </c>
      <c r="K5718" t="s">
        <v>23</v>
      </c>
      <c r="L5718" t="s">
        <v>23</v>
      </c>
      <c r="M5718" t="s">
        <v>23</v>
      </c>
      <c r="N5718" t="s">
        <v>23</v>
      </c>
      <c r="O5718" t="s">
        <v>22</v>
      </c>
      <c r="P5718" t="s">
        <v>26</v>
      </c>
      <c r="Q5718">
        <v>1</v>
      </c>
      <c r="R5718" t="s">
        <v>27</v>
      </c>
      <c r="S5718">
        <v>55.3</v>
      </c>
      <c r="T5718">
        <v>108.65</v>
      </c>
      <c r="U5718">
        <v>0</v>
      </c>
    </row>
    <row r="5719" spans="1:21" x14ac:dyDescent="0.25">
      <c r="A5719" t="s">
        <v>5751</v>
      </c>
      <c r="B5719">
        <v>1</v>
      </c>
      <c r="C5719">
        <v>1</v>
      </c>
      <c r="D5719">
        <v>1</v>
      </c>
      <c r="E5719">
        <v>0</v>
      </c>
      <c r="F5719">
        <v>69</v>
      </c>
      <c r="G5719">
        <v>0</v>
      </c>
      <c r="H5719" t="s">
        <v>24</v>
      </c>
      <c r="I5719" t="s">
        <v>25</v>
      </c>
      <c r="J5719" t="s">
        <v>22</v>
      </c>
      <c r="K5719" t="s">
        <v>22</v>
      </c>
      <c r="L5719" t="s">
        <v>23</v>
      </c>
      <c r="M5719" t="s">
        <v>23</v>
      </c>
      <c r="N5719" t="s">
        <v>22</v>
      </c>
      <c r="O5719" t="s">
        <v>22</v>
      </c>
      <c r="P5719" t="s">
        <v>45</v>
      </c>
      <c r="Q5719">
        <v>0</v>
      </c>
      <c r="R5719" t="s">
        <v>38</v>
      </c>
      <c r="S5719">
        <v>56.55</v>
      </c>
      <c r="T5719">
        <v>3952.65</v>
      </c>
      <c r="U5719">
        <v>0</v>
      </c>
    </row>
    <row r="5720" spans="1:21" x14ac:dyDescent="0.25">
      <c r="A5720" t="s">
        <v>5752</v>
      </c>
      <c r="B5720">
        <v>1</v>
      </c>
      <c r="C5720">
        <v>0</v>
      </c>
      <c r="D5720">
        <v>0</v>
      </c>
      <c r="E5720">
        <v>0</v>
      </c>
      <c r="F5720">
        <v>6</v>
      </c>
      <c r="G5720">
        <v>1</v>
      </c>
      <c r="H5720" t="s">
        <v>23</v>
      </c>
      <c r="I5720" t="s">
        <v>35</v>
      </c>
      <c r="J5720" t="s">
        <v>23</v>
      </c>
      <c r="K5720" t="s">
        <v>23</v>
      </c>
      <c r="L5720" t="s">
        <v>23</v>
      </c>
      <c r="M5720" t="s">
        <v>23</v>
      </c>
      <c r="N5720" t="s">
        <v>22</v>
      </c>
      <c r="O5720" t="s">
        <v>23</v>
      </c>
      <c r="P5720" t="s">
        <v>26</v>
      </c>
      <c r="Q5720">
        <v>1</v>
      </c>
      <c r="R5720" t="s">
        <v>38</v>
      </c>
      <c r="S5720">
        <v>80.5</v>
      </c>
      <c r="T5720">
        <v>463.05</v>
      </c>
      <c r="U5720">
        <v>1</v>
      </c>
    </row>
    <row r="5721" spans="1:21" x14ac:dyDescent="0.25">
      <c r="A5721" t="s">
        <v>5753</v>
      </c>
      <c r="B5721">
        <v>0</v>
      </c>
      <c r="C5721">
        <v>0</v>
      </c>
      <c r="D5721">
        <v>1</v>
      </c>
      <c r="E5721">
        <v>1</v>
      </c>
      <c r="F5721">
        <v>24</v>
      </c>
      <c r="G5721">
        <v>1</v>
      </c>
      <c r="H5721" t="s">
        <v>23</v>
      </c>
      <c r="I5721" t="s">
        <v>23</v>
      </c>
      <c r="J5721" t="s">
        <v>44</v>
      </c>
      <c r="K5721" t="s">
        <v>44</v>
      </c>
      <c r="L5721" t="s">
        <v>44</v>
      </c>
      <c r="M5721" t="s">
        <v>44</v>
      </c>
      <c r="N5721" t="s">
        <v>44</v>
      </c>
      <c r="O5721" t="s">
        <v>44</v>
      </c>
      <c r="P5721" t="s">
        <v>45</v>
      </c>
      <c r="Q5721">
        <v>1</v>
      </c>
      <c r="R5721" t="s">
        <v>30</v>
      </c>
      <c r="S5721">
        <v>19.7</v>
      </c>
      <c r="T5721">
        <v>494.05</v>
      </c>
      <c r="U5721">
        <v>0</v>
      </c>
    </row>
    <row r="5722" spans="1:21" x14ac:dyDescent="0.25">
      <c r="A5722" t="s">
        <v>5754</v>
      </c>
      <c r="B5722">
        <v>0</v>
      </c>
      <c r="C5722">
        <v>0</v>
      </c>
      <c r="D5722">
        <v>0</v>
      </c>
      <c r="E5722">
        <v>0</v>
      </c>
      <c r="F5722">
        <v>32</v>
      </c>
      <c r="G5722">
        <v>1</v>
      </c>
      <c r="H5722" t="s">
        <v>22</v>
      </c>
      <c r="I5722" t="s">
        <v>35</v>
      </c>
      <c r="J5722" t="s">
        <v>23</v>
      </c>
      <c r="K5722" t="s">
        <v>22</v>
      </c>
      <c r="L5722" t="s">
        <v>22</v>
      </c>
      <c r="M5722" t="s">
        <v>23</v>
      </c>
      <c r="N5722" t="s">
        <v>22</v>
      </c>
      <c r="O5722" t="s">
        <v>22</v>
      </c>
      <c r="P5722" t="s">
        <v>29</v>
      </c>
      <c r="Q5722">
        <v>1</v>
      </c>
      <c r="R5722" t="s">
        <v>38</v>
      </c>
      <c r="S5722">
        <v>104.05</v>
      </c>
      <c r="T5722">
        <v>3416.85</v>
      </c>
      <c r="U5722">
        <v>0</v>
      </c>
    </row>
    <row r="5723" spans="1:21" x14ac:dyDescent="0.25">
      <c r="A5723" t="s">
        <v>5755</v>
      </c>
      <c r="B5723">
        <v>0</v>
      </c>
      <c r="C5723">
        <v>0</v>
      </c>
      <c r="D5723">
        <v>0</v>
      </c>
      <c r="E5723">
        <v>0</v>
      </c>
      <c r="F5723">
        <v>27</v>
      </c>
      <c r="G5723">
        <v>1</v>
      </c>
      <c r="H5723" t="s">
        <v>23</v>
      </c>
      <c r="I5723" t="s">
        <v>25</v>
      </c>
      <c r="J5723" t="s">
        <v>22</v>
      </c>
      <c r="K5723" t="s">
        <v>22</v>
      </c>
      <c r="L5723" t="s">
        <v>23</v>
      </c>
      <c r="M5723" t="s">
        <v>23</v>
      </c>
      <c r="N5723" t="s">
        <v>23</v>
      </c>
      <c r="O5723" t="s">
        <v>23</v>
      </c>
      <c r="P5723" t="s">
        <v>45</v>
      </c>
      <c r="Q5723">
        <v>0</v>
      </c>
      <c r="R5723" t="s">
        <v>33</v>
      </c>
      <c r="S5723">
        <v>52.85</v>
      </c>
      <c r="T5723">
        <v>1498.65</v>
      </c>
      <c r="U5723">
        <v>0</v>
      </c>
    </row>
    <row r="5724" spans="1:21" x14ac:dyDescent="0.25">
      <c r="A5724" t="s">
        <v>5756</v>
      </c>
      <c r="B5724">
        <v>0</v>
      </c>
      <c r="C5724">
        <v>1</v>
      </c>
      <c r="D5724">
        <v>1</v>
      </c>
      <c r="E5724">
        <v>0</v>
      </c>
      <c r="F5724">
        <v>27</v>
      </c>
      <c r="G5724">
        <v>1</v>
      </c>
      <c r="H5724" t="s">
        <v>22</v>
      </c>
      <c r="I5724" t="s">
        <v>35</v>
      </c>
      <c r="J5724" t="s">
        <v>22</v>
      </c>
      <c r="K5724" t="s">
        <v>23</v>
      </c>
      <c r="L5724" t="s">
        <v>23</v>
      </c>
      <c r="M5724" t="s">
        <v>22</v>
      </c>
      <c r="N5724" t="s">
        <v>22</v>
      </c>
      <c r="O5724" t="s">
        <v>22</v>
      </c>
      <c r="P5724" t="s">
        <v>26</v>
      </c>
      <c r="Q5724">
        <v>1</v>
      </c>
      <c r="R5724" t="s">
        <v>33</v>
      </c>
      <c r="S5724">
        <v>104.3</v>
      </c>
      <c r="T5724">
        <v>2867.75</v>
      </c>
      <c r="U5724">
        <v>1</v>
      </c>
    </row>
    <row r="5725" spans="1:21" x14ac:dyDescent="0.25">
      <c r="A5725" t="s">
        <v>5757</v>
      </c>
      <c r="B5725">
        <v>1</v>
      </c>
      <c r="C5725">
        <v>0</v>
      </c>
      <c r="D5725">
        <v>0</v>
      </c>
      <c r="E5725">
        <v>0</v>
      </c>
      <c r="F5725">
        <v>58</v>
      </c>
      <c r="G5725">
        <v>1</v>
      </c>
      <c r="H5725" t="s">
        <v>22</v>
      </c>
      <c r="I5725" t="s">
        <v>35</v>
      </c>
      <c r="J5725" t="s">
        <v>23</v>
      </c>
      <c r="K5725" t="s">
        <v>23</v>
      </c>
      <c r="L5725" t="s">
        <v>23</v>
      </c>
      <c r="M5725" t="s">
        <v>22</v>
      </c>
      <c r="N5725" t="s">
        <v>23</v>
      </c>
      <c r="O5725" t="s">
        <v>23</v>
      </c>
      <c r="P5725" t="s">
        <v>26</v>
      </c>
      <c r="Q5725">
        <v>0</v>
      </c>
      <c r="R5725" t="s">
        <v>33</v>
      </c>
      <c r="S5725">
        <v>80.650000000000006</v>
      </c>
      <c r="T5725">
        <v>4807.3500000000004</v>
      </c>
      <c r="U5725">
        <v>0</v>
      </c>
    </row>
    <row r="5726" spans="1:21" x14ac:dyDescent="0.25">
      <c r="A5726" t="s">
        <v>5758</v>
      </c>
      <c r="B5726">
        <v>1</v>
      </c>
      <c r="C5726">
        <v>0</v>
      </c>
      <c r="D5726">
        <v>0</v>
      </c>
      <c r="E5726">
        <v>0</v>
      </c>
      <c r="F5726">
        <v>1</v>
      </c>
      <c r="G5726">
        <v>1</v>
      </c>
      <c r="H5726" t="s">
        <v>23</v>
      </c>
      <c r="I5726" t="s">
        <v>35</v>
      </c>
      <c r="J5726" t="s">
        <v>23</v>
      </c>
      <c r="K5726" t="s">
        <v>23</v>
      </c>
      <c r="L5726" t="s">
        <v>23</v>
      </c>
      <c r="M5726" t="s">
        <v>23</v>
      </c>
      <c r="N5726" t="s">
        <v>23</v>
      </c>
      <c r="O5726" t="s">
        <v>23</v>
      </c>
      <c r="P5726" t="s">
        <v>26</v>
      </c>
      <c r="Q5726">
        <v>1</v>
      </c>
      <c r="R5726" t="s">
        <v>30</v>
      </c>
      <c r="S5726">
        <v>71.349999999999994</v>
      </c>
      <c r="T5726">
        <v>71.349999999999994</v>
      </c>
      <c r="U5726">
        <v>1</v>
      </c>
    </row>
    <row r="5727" spans="1:21" x14ac:dyDescent="0.25">
      <c r="A5727" t="s">
        <v>5759</v>
      </c>
      <c r="B5727">
        <v>0</v>
      </c>
      <c r="C5727">
        <v>0</v>
      </c>
      <c r="D5727">
        <v>1</v>
      </c>
      <c r="E5727">
        <v>1</v>
      </c>
      <c r="F5727">
        <v>18</v>
      </c>
      <c r="G5727">
        <v>1</v>
      </c>
      <c r="H5727" t="s">
        <v>22</v>
      </c>
      <c r="I5727" t="s">
        <v>23</v>
      </c>
      <c r="J5727" t="s">
        <v>44</v>
      </c>
      <c r="K5727" t="s">
        <v>44</v>
      </c>
      <c r="L5727" t="s">
        <v>44</v>
      </c>
      <c r="M5727" t="s">
        <v>44</v>
      </c>
      <c r="N5727" t="s">
        <v>44</v>
      </c>
      <c r="O5727" t="s">
        <v>44</v>
      </c>
      <c r="P5727" t="s">
        <v>45</v>
      </c>
      <c r="Q5727">
        <v>1</v>
      </c>
      <c r="R5727" t="s">
        <v>38</v>
      </c>
      <c r="S5727">
        <v>24.65</v>
      </c>
      <c r="T5727">
        <v>471.35</v>
      </c>
      <c r="U5727">
        <v>0</v>
      </c>
    </row>
    <row r="5728" spans="1:21" x14ac:dyDescent="0.25">
      <c r="A5728" t="s">
        <v>5760</v>
      </c>
      <c r="B5728">
        <v>0</v>
      </c>
      <c r="C5728">
        <v>0</v>
      </c>
      <c r="D5728">
        <v>1</v>
      </c>
      <c r="E5728">
        <v>1</v>
      </c>
      <c r="F5728">
        <v>47</v>
      </c>
      <c r="G5728">
        <v>1</v>
      </c>
      <c r="H5728" t="s">
        <v>23</v>
      </c>
      <c r="I5728" t="s">
        <v>23</v>
      </c>
      <c r="J5728" t="s">
        <v>44</v>
      </c>
      <c r="K5728" t="s">
        <v>44</v>
      </c>
      <c r="L5728" t="s">
        <v>44</v>
      </c>
      <c r="M5728" t="s">
        <v>44</v>
      </c>
      <c r="N5728" t="s">
        <v>44</v>
      </c>
      <c r="O5728" t="s">
        <v>44</v>
      </c>
      <c r="P5728" t="s">
        <v>45</v>
      </c>
      <c r="Q5728">
        <v>1</v>
      </c>
      <c r="R5728" t="s">
        <v>33</v>
      </c>
      <c r="S5728">
        <v>21.3</v>
      </c>
      <c r="T5728">
        <v>1041.8</v>
      </c>
      <c r="U5728">
        <v>0</v>
      </c>
    </row>
    <row r="5729" spans="1:21" x14ac:dyDescent="0.25">
      <c r="A5729" t="s">
        <v>5761</v>
      </c>
      <c r="B5729">
        <v>0</v>
      </c>
      <c r="C5729">
        <v>0</v>
      </c>
      <c r="D5729">
        <v>1</v>
      </c>
      <c r="E5729">
        <v>1</v>
      </c>
      <c r="F5729">
        <v>70</v>
      </c>
      <c r="G5729">
        <v>1</v>
      </c>
      <c r="H5729" t="s">
        <v>22</v>
      </c>
      <c r="I5729" t="s">
        <v>35</v>
      </c>
      <c r="J5729" t="s">
        <v>23</v>
      </c>
      <c r="K5729" t="s">
        <v>22</v>
      </c>
      <c r="L5729" t="s">
        <v>22</v>
      </c>
      <c r="M5729" t="s">
        <v>22</v>
      </c>
      <c r="N5729" t="s">
        <v>22</v>
      </c>
      <c r="O5729" t="s">
        <v>22</v>
      </c>
      <c r="P5729" t="s">
        <v>45</v>
      </c>
      <c r="Q5729">
        <v>1</v>
      </c>
      <c r="R5729" t="s">
        <v>27</v>
      </c>
      <c r="S5729">
        <v>110.2</v>
      </c>
      <c r="T5729">
        <v>7689.8</v>
      </c>
      <c r="U5729">
        <v>0</v>
      </c>
    </row>
    <row r="5730" spans="1:21" x14ac:dyDescent="0.25">
      <c r="A5730" t="s">
        <v>5762</v>
      </c>
      <c r="B5730">
        <v>0</v>
      </c>
      <c r="C5730">
        <v>0</v>
      </c>
      <c r="D5730">
        <v>0</v>
      </c>
      <c r="E5730">
        <v>0</v>
      </c>
      <c r="F5730">
        <v>13</v>
      </c>
      <c r="G5730">
        <v>1</v>
      </c>
      <c r="H5730" t="s">
        <v>22</v>
      </c>
      <c r="I5730" t="s">
        <v>35</v>
      </c>
      <c r="J5730" t="s">
        <v>23</v>
      </c>
      <c r="K5730" t="s">
        <v>22</v>
      </c>
      <c r="L5730" t="s">
        <v>22</v>
      </c>
      <c r="M5730" t="s">
        <v>22</v>
      </c>
      <c r="N5730" t="s">
        <v>23</v>
      </c>
      <c r="O5730" t="s">
        <v>23</v>
      </c>
      <c r="P5730" t="s">
        <v>26</v>
      </c>
      <c r="Q5730">
        <v>0</v>
      </c>
      <c r="R5730" t="s">
        <v>27</v>
      </c>
      <c r="S5730">
        <v>89.4</v>
      </c>
      <c r="T5730">
        <v>1132.3499999999999</v>
      </c>
      <c r="U5730">
        <v>1</v>
      </c>
    </row>
    <row r="5731" spans="1:21" x14ac:dyDescent="0.25">
      <c r="A5731" t="s">
        <v>5763</v>
      </c>
      <c r="B5731">
        <v>0</v>
      </c>
      <c r="C5731">
        <v>0</v>
      </c>
      <c r="D5731">
        <v>1</v>
      </c>
      <c r="E5731">
        <v>1</v>
      </c>
      <c r="F5731">
        <v>36</v>
      </c>
      <c r="G5731">
        <v>1</v>
      </c>
      <c r="H5731" t="s">
        <v>23</v>
      </c>
      <c r="I5731" t="s">
        <v>25</v>
      </c>
      <c r="J5731" t="s">
        <v>22</v>
      </c>
      <c r="K5731" t="s">
        <v>23</v>
      </c>
      <c r="L5731" t="s">
        <v>23</v>
      </c>
      <c r="M5731" t="s">
        <v>23</v>
      </c>
      <c r="N5731" t="s">
        <v>23</v>
      </c>
      <c r="O5731" t="s">
        <v>23</v>
      </c>
      <c r="P5731" t="s">
        <v>26</v>
      </c>
      <c r="Q5731">
        <v>0</v>
      </c>
      <c r="R5731" t="s">
        <v>38</v>
      </c>
      <c r="S5731">
        <v>51.05</v>
      </c>
      <c r="T5731">
        <v>1815</v>
      </c>
      <c r="U5731">
        <v>0</v>
      </c>
    </row>
    <row r="5732" spans="1:21" x14ac:dyDescent="0.25">
      <c r="A5732" t="s">
        <v>5764</v>
      </c>
      <c r="B5732">
        <v>1</v>
      </c>
      <c r="C5732">
        <v>0</v>
      </c>
      <c r="D5732">
        <v>0</v>
      </c>
      <c r="E5732">
        <v>0</v>
      </c>
      <c r="F5732">
        <v>67</v>
      </c>
      <c r="G5732">
        <v>1</v>
      </c>
      <c r="H5732" t="s">
        <v>23</v>
      </c>
      <c r="I5732" t="s">
        <v>23</v>
      </c>
      <c r="J5732" t="s">
        <v>44</v>
      </c>
      <c r="K5732" t="s">
        <v>44</v>
      </c>
      <c r="L5732" t="s">
        <v>44</v>
      </c>
      <c r="M5732" t="s">
        <v>44</v>
      </c>
      <c r="N5732" t="s">
        <v>44</v>
      </c>
      <c r="O5732" t="s">
        <v>44</v>
      </c>
      <c r="P5732" t="s">
        <v>45</v>
      </c>
      <c r="Q5732">
        <v>1</v>
      </c>
      <c r="R5732" t="s">
        <v>30</v>
      </c>
      <c r="S5732">
        <v>19.8</v>
      </c>
      <c r="T5732">
        <v>1311.3</v>
      </c>
      <c r="U5732">
        <v>0</v>
      </c>
    </row>
    <row r="5733" spans="1:21" x14ac:dyDescent="0.25">
      <c r="A5733" t="s">
        <v>5765</v>
      </c>
      <c r="B5733">
        <v>0</v>
      </c>
      <c r="C5733">
        <v>0</v>
      </c>
      <c r="D5733">
        <v>0</v>
      </c>
      <c r="E5733">
        <v>0</v>
      </c>
      <c r="F5733">
        <v>10</v>
      </c>
      <c r="G5733">
        <v>1</v>
      </c>
      <c r="H5733" t="s">
        <v>23</v>
      </c>
      <c r="I5733" t="s">
        <v>23</v>
      </c>
      <c r="J5733" t="s">
        <v>44</v>
      </c>
      <c r="K5733" t="s">
        <v>44</v>
      </c>
      <c r="L5733" t="s">
        <v>44</v>
      </c>
      <c r="M5733" t="s">
        <v>44</v>
      </c>
      <c r="N5733" t="s">
        <v>44</v>
      </c>
      <c r="O5733" t="s">
        <v>44</v>
      </c>
      <c r="P5733" t="s">
        <v>26</v>
      </c>
      <c r="Q5733">
        <v>1</v>
      </c>
      <c r="R5733" t="s">
        <v>30</v>
      </c>
      <c r="S5733">
        <v>19.899999999999999</v>
      </c>
      <c r="T5733">
        <v>199.45</v>
      </c>
      <c r="U5733">
        <v>0</v>
      </c>
    </row>
    <row r="5734" spans="1:21" x14ac:dyDescent="0.25">
      <c r="A5734" t="s">
        <v>5766</v>
      </c>
      <c r="B5734">
        <v>1</v>
      </c>
      <c r="C5734">
        <v>1</v>
      </c>
      <c r="D5734">
        <v>0</v>
      </c>
      <c r="E5734">
        <v>0</v>
      </c>
      <c r="F5734">
        <v>19</v>
      </c>
      <c r="G5734">
        <v>1</v>
      </c>
      <c r="H5734" t="s">
        <v>23</v>
      </c>
      <c r="I5734" t="s">
        <v>35</v>
      </c>
      <c r="J5734" t="s">
        <v>22</v>
      </c>
      <c r="K5734" t="s">
        <v>23</v>
      </c>
      <c r="L5734" t="s">
        <v>23</v>
      </c>
      <c r="M5734" t="s">
        <v>23</v>
      </c>
      <c r="N5734" t="s">
        <v>23</v>
      </c>
      <c r="O5734" t="s">
        <v>22</v>
      </c>
      <c r="P5734" t="s">
        <v>26</v>
      </c>
      <c r="Q5734">
        <v>1</v>
      </c>
      <c r="R5734" t="s">
        <v>27</v>
      </c>
      <c r="S5734">
        <v>87.3</v>
      </c>
      <c r="T5734">
        <v>1637.3</v>
      </c>
      <c r="U5734">
        <v>0</v>
      </c>
    </row>
    <row r="5735" spans="1:21" x14ac:dyDescent="0.25">
      <c r="A5735" t="s">
        <v>5767</v>
      </c>
      <c r="B5735">
        <v>0</v>
      </c>
      <c r="C5735">
        <v>0</v>
      </c>
      <c r="D5735">
        <v>1</v>
      </c>
      <c r="E5735">
        <v>1</v>
      </c>
      <c r="F5735">
        <v>71</v>
      </c>
      <c r="G5735">
        <v>1</v>
      </c>
      <c r="H5735" t="s">
        <v>23</v>
      </c>
      <c r="I5735" t="s">
        <v>23</v>
      </c>
      <c r="J5735" t="s">
        <v>44</v>
      </c>
      <c r="K5735" t="s">
        <v>44</v>
      </c>
      <c r="L5735" t="s">
        <v>44</v>
      </c>
      <c r="M5735" t="s">
        <v>44</v>
      </c>
      <c r="N5735" t="s">
        <v>44</v>
      </c>
      <c r="O5735" t="s">
        <v>44</v>
      </c>
      <c r="P5735" t="s">
        <v>45</v>
      </c>
      <c r="Q5735">
        <v>0</v>
      </c>
      <c r="R5735" t="s">
        <v>33</v>
      </c>
      <c r="S5735">
        <v>19.850000000000001</v>
      </c>
      <c r="T5735">
        <v>1326.35</v>
      </c>
      <c r="U5735">
        <v>0</v>
      </c>
    </row>
    <row r="5736" spans="1:21" x14ac:dyDescent="0.25">
      <c r="A5736" t="s">
        <v>5768</v>
      </c>
      <c r="B5736">
        <v>1</v>
      </c>
      <c r="C5736">
        <v>0</v>
      </c>
      <c r="D5736">
        <v>1</v>
      </c>
      <c r="E5736">
        <v>1</v>
      </c>
      <c r="F5736">
        <v>72</v>
      </c>
      <c r="G5736">
        <v>1</v>
      </c>
      <c r="H5736" t="s">
        <v>22</v>
      </c>
      <c r="I5736" t="s">
        <v>25</v>
      </c>
      <c r="J5736" t="s">
        <v>22</v>
      </c>
      <c r="K5736" t="s">
        <v>22</v>
      </c>
      <c r="L5736" t="s">
        <v>22</v>
      </c>
      <c r="M5736" t="s">
        <v>22</v>
      </c>
      <c r="N5736" t="s">
        <v>22</v>
      </c>
      <c r="O5736" t="s">
        <v>22</v>
      </c>
      <c r="P5736" t="s">
        <v>45</v>
      </c>
      <c r="Q5736">
        <v>1</v>
      </c>
      <c r="R5736" t="s">
        <v>30</v>
      </c>
      <c r="S5736">
        <v>89.4</v>
      </c>
      <c r="T5736">
        <v>6376.55</v>
      </c>
      <c r="U5736">
        <v>0</v>
      </c>
    </row>
    <row r="5737" spans="1:21" x14ac:dyDescent="0.25">
      <c r="A5737" t="s">
        <v>5769</v>
      </c>
      <c r="B5737">
        <v>0</v>
      </c>
      <c r="C5737">
        <v>0</v>
      </c>
      <c r="D5737">
        <v>1</v>
      </c>
      <c r="E5737">
        <v>1</v>
      </c>
      <c r="F5737">
        <v>48</v>
      </c>
      <c r="G5737">
        <v>1</v>
      </c>
      <c r="H5737" t="s">
        <v>23</v>
      </c>
      <c r="I5737" t="s">
        <v>23</v>
      </c>
      <c r="J5737" t="s">
        <v>44</v>
      </c>
      <c r="K5737" t="s">
        <v>44</v>
      </c>
      <c r="L5737" t="s">
        <v>44</v>
      </c>
      <c r="M5737" t="s">
        <v>44</v>
      </c>
      <c r="N5737" t="s">
        <v>44</v>
      </c>
      <c r="O5737" t="s">
        <v>44</v>
      </c>
      <c r="P5737" t="s">
        <v>45</v>
      </c>
      <c r="Q5737">
        <v>0</v>
      </c>
      <c r="R5737" t="s">
        <v>30</v>
      </c>
      <c r="S5737">
        <v>20</v>
      </c>
      <c r="T5737">
        <v>935.9</v>
      </c>
      <c r="U5737">
        <v>0</v>
      </c>
    </row>
    <row r="5738" spans="1:21" x14ac:dyDescent="0.25">
      <c r="A5738" t="s">
        <v>5770</v>
      </c>
      <c r="B5738">
        <v>1</v>
      </c>
      <c r="C5738">
        <v>0</v>
      </c>
      <c r="D5738">
        <v>0</v>
      </c>
      <c r="E5738">
        <v>0</v>
      </c>
      <c r="F5738">
        <v>1</v>
      </c>
      <c r="G5738">
        <v>1</v>
      </c>
      <c r="H5738" t="s">
        <v>23</v>
      </c>
      <c r="I5738" t="s">
        <v>23</v>
      </c>
      <c r="J5738" t="s">
        <v>44</v>
      </c>
      <c r="K5738" t="s">
        <v>44</v>
      </c>
      <c r="L5738" t="s">
        <v>44</v>
      </c>
      <c r="M5738" t="s">
        <v>44</v>
      </c>
      <c r="N5738" t="s">
        <v>44</v>
      </c>
      <c r="O5738" t="s">
        <v>44</v>
      </c>
      <c r="P5738" t="s">
        <v>26</v>
      </c>
      <c r="Q5738">
        <v>0</v>
      </c>
      <c r="R5738" t="s">
        <v>30</v>
      </c>
      <c r="S5738">
        <v>20.05</v>
      </c>
      <c r="T5738">
        <v>20.05</v>
      </c>
      <c r="U5738">
        <v>0</v>
      </c>
    </row>
    <row r="5739" spans="1:21" x14ac:dyDescent="0.25">
      <c r="A5739" t="s">
        <v>5771</v>
      </c>
      <c r="B5739">
        <v>1</v>
      </c>
      <c r="C5739">
        <v>0</v>
      </c>
      <c r="D5739">
        <v>1</v>
      </c>
      <c r="E5739">
        <v>1</v>
      </c>
      <c r="F5739">
        <v>18</v>
      </c>
      <c r="G5739">
        <v>1</v>
      </c>
      <c r="H5739" t="s">
        <v>23</v>
      </c>
      <c r="I5739" t="s">
        <v>25</v>
      </c>
      <c r="J5739" t="s">
        <v>22</v>
      </c>
      <c r="K5739" t="s">
        <v>23</v>
      </c>
      <c r="L5739" t="s">
        <v>22</v>
      </c>
      <c r="M5739" t="s">
        <v>22</v>
      </c>
      <c r="N5739" t="s">
        <v>22</v>
      </c>
      <c r="O5739" t="s">
        <v>22</v>
      </c>
      <c r="P5739" t="s">
        <v>26</v>
      </c>
      <c r="Q5739">
        <v>0</v>
      </c>
      <c r="R5739" t="s">
        <v>27</v>
      </c>
      <c r="S5739">
        <v>83.25</v>
      </c>
      <c r="T5739">
        <v>1611.15</v>
      </c>
      <c r="U5739">
        <v>0</v>
      </c>
    </row>
    <row r="5740" spans="1:21" x14ac:dyDescent="0.25">
      <c r="A5740" t="s">
        <v>5772</v>
      </c>
      <c r="B5740">
        <v>1</v>
      </c>
      <c r="C5740">
        <v>0</v>
      </c>
      <c r="D5740">
        <v>0</v>
      </c>
      <c r="E5740">
        <v>0</v>
      </c>
      <c r="F5740">
        <v>1</v>
      </c>
      <c r="G5740">
        <v>1</v>
      </c>
      <c r="H5740" t="s">
        <v>23</v>
      </c>
      <c r="I5740" t="s">
        <v>23</v>
      </c>
      <c r="J5740" t="s">
        <v>44</v>
      </c>
      <c r="K5740" t="s">
        <v>44</v>
      </c>
      <c r="L5740" t="s">
        <v>44</v>
      </c>
      <c r="M5740" t="s">
        <v>44</v>
      </c>
      <c r="N5740" t="s">
        <v>44</v>
      </c>
      <c r="O5740" t="s">
        <v>44</v>
      </c>
      <c r="P5740" t="s">
        <v>26</v>
      </c>
      <c r="Q5740">
        <v>0</v>
      </c>
      <c r="R5740" t="s">
        <v>30</v>
      </c>
      <c r="S5740">
        <v>20.6</v>
      </c>
      <c r="T5740">
        <v>20.6</v>
      </c>
      <c r="U5740">
        <v>1</v>
      </c>
    </row>
    <row r="5741" spans="1:21" x14ac:dyDescent="0.25">
      <c r="A5741" t="s">
        <v>5773</v>
      </c>
      <c r="B5741">
        <v>1</v>
      </c>
      <c r="C5741">
        <v>1</v>
      </c>
      <c r="D5741">
        <v>1</v>
      </c>
      <c r="E5741">
        <v>0</v>
      </c>
      <c r="F5741">
        <v>67</v>
      </c>
      <c r="G5741">
        <v>1</v>
      </c>
      <c r="H5741" t="s">
        <v>22</v>
      </c>
      <c r="I5741" t="s">
        <v>35</v>
      </c>
      <c r="J5741" t="s">
        <v>23</v>
      </c>
      <c r="K5741" t="s">
        <v>22</v>
      </c>
      <c r="L5741" t="s">
        <v>23</v>
      </c>
      <c r="M5741" t="s">
        <v>22</v>
      </c>
      <c r="N5741" t="s">
        <v>22</v>
      </c>
      <c r="O5741" t="s">
        <v>22</v>
      </c>
      <c r="P5741" t="s">
        <v>45</v>
      </c>
      <c r="Q5741">
        <v>0</v>
      </c>
      <c r="R5741" t="s">
        <v>33</v>
      </c>
      <c r="S5741">
        <v>102.9</v>
      </c>
      <c r="T5741">
        <v>6989.7</v>
      </c>
      <c r="U5741">
        <v>0</v>
      </c>
    </row>
    <row r="5742" spans="1:21" x14ac:dyDescent="0.25">
      <c r="A5742" t="s">
        <v>5774</v>
      </c>
      <c r="B5742">
        <v>1</v>
      </c>
      <c r="C5742">
        <v>0</v>
      </c>
      <c r="D5742">
        <v>1</v>
      </c>
      <c r="E5742">
        <v>1</v>
      </c>
      <c r="F5742">
        <v>69</v>
      </c>
      <c r="G5742">
        <v>0</v>
      </c>
      <c r="H5742" t="s">
        <v>24</v>
      </c>
      <c r="I5742" t="s">
        <v>25</v>
      </c>
      <c r="J5742" t="s">
        <v>22</v>
      </c>
      <c r="K5742" t="s">
        <v>23</v>
      </c>
      <c r="L5742" t="s">
        <v>22</v>
      </c>
      <c r="M5742" t="s">
        <v>22</v>
      </c>
      <c r="N5742" t="s">
        <v>23</v>
      </c>
      <c r="O5742" t="s">
        <v>23</v>
      </c>
      <c r="P5742" t="s">
        <v>45</v>
      </c>
      <c r="Q5742">
        <v>0</v>
      </c>
      <c r="R5742" t="s">
        <v>30</v>
      </c>
      <c r="S5742">
        <v>39.1</v>
      </c>
      <c r="T5742">
        <v>2779.5</v>
      </c>
      <c r="U5742">
        <v>0</v>
      </c>
    </row>
    <row r="5743" spans="1:21" x14ac:dyDescent="0.25">
      <c r="A5743" t="s">
        <v>5775</v>
      </c>
      <c r="B5743">
        <v>1</v>
      </c>
      <c r="C5743">
        <v>0</v>
      </c>
      <c r="D5743">
        <v>0</v>
      </c>
      <c r="E5743">
        <v>0</v>
      </c>
      <c r="F5743">
        <v>19</v>
      </c>
      <c r="G5743">
        <v>1</v>
      </c>
      <c r="H5743" t="s">
        <v>22</v>
      </c>
      <c r="I5743" t="s">
        <v>35</v>
      </c>
      <c r="J5743" t="s">
        <v>23</v>
      </c>
      <c r="K5743" t="s">
        <v>22</v>
      </c>
      <c r="L5743" t="s">
        <v>23</v>
      </c>
      <c r="M5743" t="s">
        <v>23</v>
      </c>
      <c r="N5743" t="s">
        <v>22</v>
      </c>
      <c r="O5743" t="s">
        <v>22</v>
      </c>
      <c r="P5743" t="s">
        <v>26</v>
      </c>
      <c r="Q5743">
        <v>1</v>
      </c>
      <c r="R5743" t="s">
        <v>27</v>
      </c>
      <c r="S5743">
        <v>99.95</v>
      </c>
      <c r="T5743">
        <v>1931.75</v>
      </c>
      <c r="U5743">
        <v>1</v>
      </c>
    </row>
    <row r="5744" spans="1:21" x14ac:dyDescent="0.25">
      <c r="A5744" t="s">
        <v>5776</v>
      </c>
      <c r="B5744">
        <v>1</v>
      </c>
      <c r="C5744">
        <v>1</v>
      </c>
      <c r="D5744">
        <v>1</v>
      </c>
      <c r="E5744">
        <v>0</v>
      </c>
      <c r="F5744">
        <v>72</v>
      </c>
      <c r="G5744">
        <v>1</v>
      </c>
      <c r="H5744" t="s">
        <v>22</v>
      </c>
      <c r="I5744" t="s">
        <v>35</v>
      </c>
      <c r="J5744" t="s">
        <v>22</v>
      </c>
      <c r="K5744" t="s">
        <v>22</v>
      </c>
      <c r="L5744" t="s">
        <v>22</v>
      </c>
      <c r="M5744" t="s">
        <v>22</v>
      </c>
      <c r="N5744" t="s">
        <v>22</v>
      </c>
      <c r="O5744" t="s">
        <v>22</v>
      </c>
      <c r="P5744" t="s">
        <v>45</v>
      </c>
      <c r="Q5744">
        <v>1</v>
      </c>
      <c r="R5744" t="s">
        <v>30</v>
      </c>
      <c r="S5744">
        <v>114.5</v>
      </c>
      <c r="T5744">
        <v>8331.9500000000007</v>
      </c>
      <c r="U5744">
        <v>0</v>
      </c>
    </row>
    <row r="5745" spans="1:21" x14ac:dyDescent="0.25">
      <c r="A5745" t="s">
        <v>5777</v>
      </c>
      <c r="B5745">
        <v>0</v>
      </c>
      <c r="C5745">
        <v>1</v>
      </c>
      <c r="D5745">
        <v>0</v>
      </c>
      <c r="E5745">
        <v>0</v>
      </c>
      <c r="F5745">
        <v>38</v>
      </c>
      <c r="G5745">
        <v>1</v>
      </c>
      <c r="H5745" t="s">
        <v>23</v>
      </c>
      <c r="I5745" t="s">
        <v>23</v>
      </c>
      <c r="J5745" t="s">
        <v>44</v>
      </c>
      <c r="K5745" t="s">
        <v>44</v>
      </c>
      <c r="L5745" t="s">
        <v>44</v>
      </c>
      <c r="M5745" t="s">
        <v>44</v>
      </c>
      <c r="N5745" t="s">
        <v>44</v>
      </c>
      <c r="O5745" t="s">
        <v>44</v>
      </c>
      <c r="P5745" t="s">
        <v>45</v>
      </c>
      <c r="Q5745">
        <v>0</v>
      </c>
      <c r="R5745" t="s">
        <v>30</v>
      </c>
      <c r="S5745">
        <v>20.2</v>
      </c>
      <c r="T5745">
        <v>735.9</v>
      </c>
      <c r="U5745">
        <v>0</v>
      </c>
    </row>
    <row r="5746" spans="1:21" x14ac:dyDescent="0.25">
      <c r="A5746" t="s">
        <v>5778</v>
      </c>
      <c r="B5746">
        <v>1</v>
      </c>
      <c r="C5746">
        <v>1</v>
      </c>
      <c r="D5746">
        <v>1</v>
      </c>
      <c r="E5746">
        <v>0</v>
      </c>
      <c r="F5746">
        <v>40</v>
      </c>
      <c r="G5746">
        <v>1</v>
      </c>
      <c r="H5746" t="s">
        <v>23</v>
      </c>
      <c r="I5746" t="s">
        <v>25</v>
      </c>
      <c r="J5746" t="s">
        <v>23</v>
      </c>
      <c r="K5746" t="s">
        <v>23</v>
      </c>
      <c r="L5746" t="s">
        <v>23</v>
      </c>
      <c r="M5746" t="s">
        <v>23</v>
      </c>
      <c r="N5746" t="s">
        <v>23</v>
      </c>
      <c r="O5746" t="s">
        <v>22</v>
      </c>
      <c r="P5746" t="s">
        <v>29</v>
      </c>
      <c r="Q5746">
        <v>0</v>
      </c>
      <c r="R5746" t="s">
        <v>27</v>
      </c>
      <c r="S5746">
        <v>55.8</v>
      </c>
      <c r="T5746">
        <v>2283.3000000000002</v>
      </c>
      <c r="U5746">
        <v>0</v>
      </c>
    </row>
    <row r="5747" spans="1:21" x14ac:dyDescent="0.25">
      <c r="A5747" t="s">
        <v>5779</v>
      </c>
      <c r="B5747">
        <v>0</v>
      </c>
      <c r="C5747">
        <v>0</v>
      </c>
      <c r="D5747">
        <v>1</v>
      </c>
      <c r="E5747">
        <v>1</v>
      </c>
      <c r="F5747">
        <v>61</v>
      </c>
      <c r="G5747">
        <v>1</v>
      </c>
      <c r="H5747" t="s">
        <v>22</v>
      </c>
      <c r="I5747" t="s">
        <v>23</v>
      </c>
      <c r="J5747" t="s">
        <v>44</v>
      </c>
      <c r="K5747" t="s">
        <v>44</v>
      </c>
      <c r="L5747" t="s">
        <v>44</v>
      </c>
      <c r="M5747" t="s">
        <v>44</v>
      </c>
      <c r="N5747" t="s">
        <v>44</v>
      </c>
      <c r="O5747" t="s">
        <v>44</v>
      </c>
      <c r="P5747" t="s">
        <v>45</v>
      </c>
      <c r="Q5747">
        <v>1</v>
      </c>
      <c r="R5747" t="s">
        <v>30</v>
      </c>
      <c r="S5747">
        <v>24.2</v>
      </c>
      <c r="T5747">
        <v>1445.2</v>
      </c>
      <c r="U5747">
        <v>0</v>
      </c>
    </row>
    <row r="5748" spans="1:21" x14ac:dyDescent="0.25">
      <c r="A5748" t="s">
        <v>5780</v>
      </c>
      <c r="B5748">
        <v>0</v>
      </c>
      <c r="C5748">
        <v>0</v>
      </c>
      <c r="D5748">
        <v>0</v>
      </c>
      <c r="E5748">
        <v>0</v>
      </c>
      <c r="F5748">
        <v>10</v>
      </c>
      <c r="G5748">
        <v>1</v>
      </c>
      <c r="H5748" t="s">
        <v>22</v>
      </c>
      <c r="I5748" t="s">
        <v>35</v>
      </c>
      <c r="J5748" t="s">
        <v>23</v>
      </c>
      <c r="K5748" t="s">
        <v>22</v>
      </c>
      <c r="L5748" t="s">
        <v>23</v>
      </c>
      <c r="M5748" t="s">
        <v>23</v>
      </c>
      <c r="N5748" t="s">
        <v>23</v>
      </c>
      <c r="O5748" t="s">
        <v>23</v>
      </c>
      <c r="P5748" t="s">
        <v>26</v>
      </c>
      <c r="Q5748">
        <v>1</v>
      </c>
      <c r="R5748" t="s">
        <v>38</v>
      </c>
      <c r="S5748">
        <v>81</v>
      </c>
      <c r="T5748">
        <v>818.05</v>
      </c>
      <c r="U5748">
        <v>1</v>
      </c>
    </row>
    <row r="5749" spans="1:21" x14ac:dyDescent="0.25">
      <c r="A5749" t="s">
        <v>5781</v>
      </c>
      <c r="B5749">
        <v>1</v>
      </c>
      <c r="C5749">
        <v>0</v>
      </c>
      <c r="D5749">
        <v>1</v>
      </c>
      <c r="E5749">
        <v>0</v>
      </c>
      <c r="F5749">
        <v>32</v>
      </c>
      <c r="G5749">
        <v>1</v>
      </c>
      <c r="H5749" t="s">
        <v>22</v>
      </c>
      <c r="I5749" t="s">
        <v>25</v>
      </c>
      <c r="J5749" t="s">
        <v>22</v>
      </c>
      <c r="K5749" t="s">
        <v>23</v>
      </c>
      <c r="L5749" t="s">
        <v>23</v>
      </c>
      <c r="M5749" t="s">
        <v>22</v>
      </c>
      <c r="N5749" t="s">
        <v>22</v>
      </c>
      <c r="O5749" t="s">
        <v>23</v>
      </c>
      <c r="P5749" t="s">
        <v>29</v>
      </c>
      <c r="Q5749">
        <v>1</v>
      </c>
      <c r="R5749" t="s">
        <v>38</v>
      </c>
      <c r="S5749">
        <v>72.8</v>
      </c>
      <c r="T5749">
        <v>2333.0500000000002</v>
      </c>
      <c r="U5749">
        <v>0</v>
      </c>
    </row>
    <row r="5750" spans="1:21" x14ac:dyDescent="0.25">
      <c r="A5750" t="s">
        <v>5782</v>
      </c>
      <c r="B5750">
        <v>0</v>
      </c>
      <c r="C5750">
        <v>0</v>
      </c>
      <c r="D5750">
        <v>0</v>
      </c>
      <c r="E5750">
        <v>0</v>
      </c>
      <c r="F5750">
        <v>21</v>
      </c>
      <c r="G5750">
        <v>1</v>
      </c>
      <c r="H5750" t="s">
        <v>22</v>
      </c>
      <c r="I5750" t="s">
        <v>35</v>
      </c>
      <c r="J5750" t="s">
        <v>23</v>
      </c>
      <c r="K5750" t="s">
        <v>22</v>
      </c>
      <c r="L5750" t="s">
        <v>23</v>
      </c>
      <c r="M5750" t="s">
        <v>23</v>
      </c>
      <c r="N5750" t="s">
        <v>22</v>
      </c>
      <c r="O5750" t="s">
        <v>22</v>
      </c>
      <c r="P5750" t="s">
        <v>26</v>
      </c>
      <c r="Q5750">
        <v>1</v>
      </c>
      <c r="R5750" t="s">
        <v>38</v>
      </c>
      <c r="S5750">
        <v>99.85</v>
      </c>
      <c r="T5750">
        <v>1992.55</v>
      </c>
      <c r="U5750">
        <v>0</v>
      </c>
    </row>
    <row r="5751" spans="1:21" x14ac:dyDescent="0.25">
      <c r="A5751" t="s">
        <v>5783</v>
      </c>
      <c r="B5751">
        <v>0</v>
      </c>
      <c r="C5751">
        <v>1</v>
      </c>
      <c r="D5751">
        <v>0</v>
      </c>
      <c r="E5751">
        <v>0</v>
      </c>
      <c r="F5751">
        <v>59</v>
      </c>
      <c r="G5751">
        <v>1</v>
      </c>
      <c r="H5751" t="s">
        <v>22</v>
      </c>
      <c r="I5751" t="s">
        <v>35</v>
      </c>
      <c r="J5751" t="s">
        <v>23</v>
      </c>
      <c r="K5751" t="s">
        <v>23</v>
      </c>
      <c r="L5751" t="s">
        <v>22</v>
      </c>
      <c r="M5751" t="s">
        <v>23</v>
      </c>
      <c r="N5751" t="s">
        <v>22</v>
      </c>
      <c r="O5751" t="s">
        <v>22</v>
      </c>
      <c r="P5751" t="s">
        <v>29</v>
      </c>
      <c r="Q5751">
        <v>1</v>
      </c>
      <c r="R5751" t="s">
        <v>27</v>
      </c>
      <c r="S5751">
        <v>99.5</v>
      </c>
      <c r="T5751">
        <v>5890</v>
      </c>
      <c r="U5751">
        <v>0</v>
      </c>
    </row>
    <row r="5752" spans="1:21" x14ac:dyDescent="0.25">
      <c r="A5752" t="s">
        <v>5784</v>
      </c>
      <c r="B5752">
        <v>0</v>
      </c>
      <c r="C5752">
        <v>1</v>
      </c>
      <c r="D5752">
        <v>1</v>
      </c>
      <c r="E5752">
        <v>0</v>
      </c>
      <c r="F5752">
        <v>13</v>
      </c>
      <c r="G5752">
        <v>1</v>
      </c>
      <c r="H5752" t="s">
        <v>23</v>
      </c>
      <c r="I5752" t="s">
        <v>35</v>
      </c>
      <c r="J5752" t="s">
        <v>23</v>
      </c>
      <c r="K5752" t="s">
        <v>23</v>
      </c>
      <c r="L5752" t="s">
        <v>23</v>
      </c>
      <c r="M5752" t="s">
        <v>23</v>
      </c>
      <c r="N5752" t="s">
        <v>23</v>
      </c>
      <c r="O5752" t="s">
        <v>23</v>
      </c>
      <c r="P5752" t="s">
        <v>26</v>
      </c>
      <c r="Q5752">
        <v>1</v>
      </c>
      <c r="R5752" t="s">
        <v>27</v>
      </c>
      <c r="S5752">
        <v>70.150000000000006</v>
      </c>
      <c r="T5752">
        <v>916.75</v>
      </c>
      <c r="U5752">
        <v>1</v>
      </c>
    </row>
    <row r="5753" spans="1:21" x14ac:dyDescent="0.25">
      <c r="A5753" t="s">
        <v>5785</v>
      </c>
      <c r="B5753">
        <v>0</v>
      </c>
      <c r="C5753">
        <v>0</v>
      </c>
      <c r="D5753">
        <v>0</v>
      </c>
      <c r="E5753">
        <v>0</v>
      </c>
      <c r="F5753">
        <v>47</v>
      </c>
      <c r="G5753">
        <v>1</v>
      </c>
      <c r="H5753" t="s">
        <v>23</v>
      </c>
      <c r="I5753" t="s">
        <v>23</v>
      </c>
      <c r="J5753" t="s">
        <v>44</v>
      </c>
      <c r="K5753" t="s">
        <v>44</v>
      </c>
      <c r="L5753" t="s">
        <v>44</v>
      </c>
      <c r="M5753" t="s">
        <v>44</v>
      </c>
      <c r="N5753" t="s">
        <v>44</v>
      </c>
      <c r="O5753" t="s">
        <v>44</v>
      </c>
      <c r="P5753" t="s">
        <v>45</v>
      </c>
      <c r="Q5753">
        <v>0</v>
      </c>
      <c r="R5753" t="s">
        <v>38</v>
      </c>
      <c r="S5753">
        <v>20.25</v>
      </c>
      <c r="T5753">
        <v>1029.8</v>
      </c>
      <c r="U5753">
        <v>0</v>
      </c>
    </row>
    <row r="5754" spans="1:21" x14ac:dyDescent="0.25">
      <c r="A5754" t="s">
        <v>5786</v>
      </c>
      <c r="B5754">
        <v>1</v>
      </c>
      <c r="C5754">
        <v>0</v>
      </c>
      <c r="D5754">
        <v>1</v>
      </c>
      <c r="E5754">
        <v>1</v>
      </c>
      <c r="F5754">
        <v>69</v>
      </c>
      <c r="G5754">
        <v>1</v>
      </c>
      <c r="H5754" t="s">
        <v>22</v>
      </c>
      <c r="I5754" t="s">
        <v>23</v>
      </c>
      <c r="J5754" t="s">
        <v>44</v>
      </c>
      <c r="K5754" t="s">
        <v>44</v>
      </c>
      <c r="L5754" t="s">
        <v>44</v>
      </c>
      <c r="M5754" t="s">
        <v>44</v>
      </c>
      <c r="N5754" t="s">
        <v>44</v>
      </c>
      <c r="O5754" t="s">
        <v>44</v>
      </c>
      <c r="P5754" t="s">
        <v>45</v>
      </c>
      <c r="Q5754">
        <v>1</v>
      </c>
      <c r="R5754" t="s">
        <v>33</v>
      </c>
      <c r="S5754">
        <v>26</v>
      </c>
      <c r="T5754">
        <v>1796.55</v>
      </c>
      <c r="U5754">
        <v>0</v>
      </c>
    </row>
    <row r="5755" spans="1:21" x14ac:dyDescent="0.25">
      <c r="A5755" t="s">
        <v>5787</v>
      </c>
      <c r="B5755">
        <v>1</v>
      </c>
      <c r="C5755">
        <v>0</v>
      </c>
      <c r="D5755">
        <v>0</v>
      </c>
      <c r="E5755">
        <v>0</v>
      </c>
      <c r="F5755">
        <v>2</v>
      </c>
      <c r="G5755">
        <v>1</v>
      </c>
      <c r="H5755" t="s">
        <v>23</v>
      </c>
      <c r="I5755" t="s">
        <v>23</v>
      </c>
      <c r="J5755" t="s">
        <v>44</v>
      </c>
      <c r="K5755" t="s">
        <v>44</v>
      </c>
      <c r="L5755" t="s">
        <v>44</v>
      </c>
      <c r="M5755" t="s">
        <v>44</v>
      </c>
      <c r="N5755" t="s">
        <v>44</v>
      </c>
      <c r="O5755" t="s">
        <v>44</v>
      </c>
      <c r="P5755" t="s">
        <v>26</v>
      </c>
      <c r="Q5755">
        <v>1</v>
      </c>
      <c r="R5755" t="s">
        <v>38</v>
      </c>
      <c r="S5755">
        <v>19.899999999999999</v>
      </c>
      <c r="T5755">
        <v>33.700000000000003</v>
      </c>
      <c r="U5755">
        <v>0</v>
      </c>
    </row>
    <row r="5756" spans="1:21" x14ac:dyDescent="0.25">
      <c r="A5756" t="s">
        <v>5788</v>
      </c>
      <c r="B5756">
        <v>0</v>
      </c>
      <c r="C5756">
        <v>0</v>
      </c>
      <c r="D5756">
        <v>1</v>
      </c>
      <c r="E5756">
        <v>1</v>
      </c>
      <c r="F5756">
        <v>22</v>
      </c>
      <c r="G5756">
        <v>1</v>
      </c>
      <c r="H5756" t="s">
        <v>23</v>
      </c>
      <c r="I5756" t="s">
        <v>23</v>
      </c>
      <c r="J5756" t="s">
        <v>44</v>
      </c>
      <c r="K5756" t="s">
        <v>44</v>
      </c>
      <c r="L5756" t="s">
        <v>44</v>
      </c>
      <c r="M5756" t="s">
        <v>44</v>
      </c>
      <c r="N5756" t="s">
        <v>44</v>
      </c>
      <c r="O5756" t="s">
        <v>44</v>
      </c>
      <c r="P5756" t="s">
        <v>26</v>
      </c>
      <c r="Q5756">
        <v>0</v>
      </c>
      <c r="R5756" t="s">
        <v>33</v>
      </c>
      <c r="S5756">
        <v>19.05</v>
      </c>
      <c r="T5756">
        <v>454.05</v>
      </c>
      <c r="U5756">
        <v>0</v>
      </c>
    </row>
    <row r="5757" spans="1:21" x14ac:dyDescent="0.25">
      <c r="A5757" t="s">
        <v>5789</v>
      </c>
      <c r="B5757">
        <v>1</v>
      </c>
      <c r="C5757">
        <v>1</v>
      </c>
      <c r="D5757">
        <v>1</v>
      </c>
      <c r="E5757">
        <v>0</v>
      </c>
      <c r="F5757">
        <v>15</v>
      </c>
      <c r="G5757">
        <v>1</v>
      </c>
      <c r="H5757" t="s">
        <v>22</v>
      </c>
      <c r="I5757" t="s">
        <v>35</v>
      </c>
      <c r="J5757" t="s">
        <v>22</v>
      </c>
      <c r="K5757" t="s">
        <v>23</v>
      </c>
      <c r="L5757" t="s">
        <v>22</v>
      </c>
      <c r="M5757" t="s">
        <v>23</v>
      </c>
      <c r="N5757" t="s">
        <v>22</v>
      </c>
      <c r="O5757" t="s">
        <v>23</v>
      </c>
      <c r="P5757" t="s">
        <v>26</v>
      </c>
      <c r="Q5757">
        <v>1</v>
      </c>
      <c r="R5757" t="s">
        <v>27</v>
      </c>
      <c r="S5757">
        <v>96.5</v>
      </c>
      <c r="T5757">
        <v>1392.25</v>
      </c>
      <c r="U5757">
        <v>0</v>
      </c>
    </row>
    <row r="5758" spans="1:21" x14ac:dyDescent="0.25">
      <c r="A5758" t="s">
        <v>5790</v>
      </c>
      <c r="B5758">
        <v>0</v>
      </c>
      <c r="C5758">
        <v>0</v>
      </c>
      <c r="D5758">
        <v>0</v>
      </c>
      <c r="E5758">
        <v>0</v>
      </c>
      <c r="F5758">
        <v>53</v>
      </c>
      <c r="G5758">
        <v>1</v>
      </c>
      <c r="H5758" t="s">
        <v>23</v>
      </c>
      <c r="I5758" t="s">
        <v>23</v>
      </c>
      <c r="J5758" t="s">
        <v>44</v>
      </c>
      <c r="K5758" t="s">
        <v>44</v>
      </c>
      <c r="L5758" t="s">
        <v>44</v>
      </c>
      <c r="M5758" t="s">
        <v>44</v>
      </c>
      <c r="N5758" t="s">
        <v>44</v>
      </c>
      <c r="O5758" t="s">
        <v>44</v>
      </c>
      <c r="P5758" t="s">
        <v>45</v>
      </c>
      <c r="Q5758">
        <v>0</v>
      </c>
      <c r="R5758" t="s">
        <v>38</v>
      </c>
      <c r="S5758">
        <v>19.850000000000001</v>
      </c>
      <c r="T5758">
        <v>1049.5999999999999</v>
      </c>
      <c r="U5758">
        <v>0</v>
      </c>
    </row>
    <row r="5759" spans="1:21" x14ac:dyDescent="0.25">
      <c r="A5759" t="s">
        <v>5791</v>
      </c>
      <c r="B5759">
        <v>0</v>
      </c>
      <c r="C5759">
        <v>1</v>
      </c>
      <c r="D5759">
        <v>1</v>
      </c>
      <c r="E5759">
        <v>0</v>
      </c>
      <c r="F5759">
        <v>28</v>
      </c>
      <c r="G5759">
        <v>1</v>
      </c>
      <c r="H5759" t="s">
        <v>22</v>
      </c>
      <c r="I5759" t="s">
        <v>23</v>
      </c>
      <c r="J5759" t="s">
        <v>44</v>
      </c>
      <c r="K5759" t="s">
        <v>44</v>
      </c>
      <c r="L5759" t="s">
        <v>44</v>
      </c>
      <c r="M5759" t="s">
        <v>44</v>
      </c>
      <c r="N5759" t="s">
        <v>44</v>
      </c>
      <c r="O5759" t="s">
        <v>44</v>
      </c>
      <c r="P5759" t="s">
        <v>26</v>
      </c>
      <c r="Q5759">
        <v>0</v>
      </c>
      <c r="R5759" t="s">
        <v>30</v>
      </c>
      <c r="S5759">
        <v>25.7</v>
      </c>
      <c r="T5759">
        <v>734.6</v>
      </c>
      <c r="U5759">
        <v>0</v>
      </c>
    </row>
    <row r="5760" spans="1:21" x14ac:dyDescent="0.25">
      <c r="A5760" t="s">
        <v>5792</v>
      </c>
      <c r="B5760">
        <v>1</v>
      </c>
      <c r="C5760">
        <v>0</v>
      </c>
      <c r="D5760">
        <v>0</v>
      </c>
      <c r="E5760">
        <v>0</v>
      </c>
      <c r="F5760">
        <v>22</v>
      </c>
      <c r="G5760">
        <v>1</v>
      </c>
      <c r="H5760" t="s">
        <v>23</v>
      </c>
      <c r="I5760" t="s">
        <v>23</v>
      </c>
      <c r="J5760" t="s">
        <v>44</v>
      </c>
      <c r="K5760" t="s">
        <v>44</v>
      </c>
      <c r="L5760" t="s">
        <v>44</v>
      </c>
      <c r="M5760" t="s">
        <v>44</v>
      </c>
      <c r="N5760" t="s">
        <v>44</v>
      </c>
      <c r="O5760" t="s">
        <v>44</v>
      </c>
      <c r="P5760" t="s">
        <v>29</v>
      </c>
      <c r="Q5760">
        <v>0</v>
      </c>
      <c r="R5760" t="s">
        <v>30</v>
      </c>
      <c r="S5760">
        <v>20.3</v>
      </c>
      <c r="T5760">
        <v>475.1</v>
      </c>
      <c r="U5760">
        <v>0</v>
      </c>
    </row>
    <row r="5761" spans="1:21" x14ac:dyDescent="0.25">
      <c r="A5761" t="s">
        <v>5793</v>
      </c>
      <c r="B5761">
        <v>0</v>
      </c>
      <c r="C5761">
        <v>0</v>
      </c>
      <c r="D5761">
        <v>0</v>
      </c>
      <c r="E5761">
        <v>0</v>
      </c>
      <c r="F5761">
        <v>1</v>
      </c>
      <c r="G5761">
        <v>1</v>
      </c>
      <c r="H5761" t="s">
        <v>23</v>
      </c>
      <c r="I5761" t="s">
        <v>35</v>
      </c>
      <c r="J5761" t="s">
        <v>23</v>
      </c>
      <c r="K5761" t="s">
        <v>23</v>
      </c>
      <c r="L5761" t="s">
        <v>23</v>
      </c>
      <c r="M5761" t="s">
        <v>23</v>
      </c>
      <c r="N5761" t="s">
        <v>23</v>
      </c>
      <c r="O5761" t="s">
        <v>23</v>
      </c>
      <c r="P5761" t="s">
        <v>26</v>
      </c>
      <c r="Q5761">
        <v>1</v>
      </c>
      <c r="R5761" t="s">
        <v>30</v>
      </c>
      <c r="S5761">
        <v>70.150000000000006</v>
      </c>
      <c r="T5761">
        <v>70.150000000000006</v>
      </c>
      <c r="U5761">
        <v>1</v>
      </c>
    </row>
    <row r="5762" spans="1:21" x14ac:dyDescent="0.25">
      <c r="A5762" t="s">
        <v>5794</v>
      </c>
      <c r="B5762">
        <v>1</v>
      </c>
      <c r="C5762">
        <v>1</v>
      </c>
      <c r="D5762">
        <v>1</v>
      </c>
      <c r="E5762">
        <v>0</v>
      </c>
      <c r="F5762">
        <v>16</v>
      </c>
      <c r="G5762">
        <v>1</v>
      </c>
      <c r="H5762" t="s">
        <v>23</v>
      </c>
      <c r="I5762" t="s">
        <v>35</v>
      </c>
      <c r="J5762" t="s">
        <v>23</v>
      </c>
      <c r="K5762" t="s">
        <v>23</v>
      </c>
      <c r="L5762" t="s">
        <v>22</v>
      </c>
      <c r="M5762" t="s">
        <v>22</v>
      </c>
      <c r="N5762" t="s">
        <v>23</v>
      </c>
      <c r="O5762" t="s">
        <v>22</v>
      </c>
      <c r="P5762" t="s">
        <v>26</v>
      </c>
      <c r="Q5762">
        <v>1</v>
      </c>
      <c r="R5762" t="s">
        <v>27</v>
      </c>
      <c r="S5762">
        <v>91.55</v>
      </c>
      <c r="T5762">
        <v>1540.05</v>
      </c>
      <c r="U5762">
        <v>0</v>
      </c>
    </row>
    <row r="5763" spans="1:21" x14ac:dyDescent="0.25">
      <c r="A5763" t="s">
        <v>5795</v>
      </c>
      <c r="B5763">
        <v>0</v>
      </c>
      <c r="C5763">
        <v>0</v>
      </c>
      <c r="D5763">
        <v>1</v>
      </c>
      <c r="E5763">
        <v>1</v>
      </c>
      <c r="F5763">
        <v>48</v>
      </c>
      <c r="G5763">
        <v>0</v>
      </c>
      <c r="H5763" t="s">
        <v>24</v>
      </c>
      <c r="I5763" t="s">
        <v>25</v>
      </c>
      <c r="J5763" t="s">
        <v>22</v>
      </c>
      <c r="K5763" t="s">
        <v>22</v>
      </c>
      <c r="L5763" t="s">
        <v>23</v>
      </c>
      <c r="M5763" t="s">
        <v>22</v>
      </c>
      <c r="N5763" t="s">
        <v>23</v>
      </c>
      <c r="O5763" t="s">
        <v>23</v>
      </c>
      <c r="P5763" t="s">
        <v>45</v>
      </c>
      <c r="Q5763">
        <v>0</v>
      </c>
      <c r="R5763" t="s">
        <v>30</v>
      </c>
      <c r="S5763">
        <v>39.4</v>
      </c>
      <c r="T5763">
        <v>1978.65</v>
      </c>
      <c r="U5763">
        <v>0</v>
      </c>
    </row>
    <row r="5764" spans="1:21" x14ac:dyDescent="0.25">
      <c r="A5764" t="s">
        <v>5796</v>
      </c>
      <c r="B5764">
        <v>1</v>
      </c>
      <c r="C5764">
        <v>1</v>
      </c>
      <c r="D5764">
        <v>1</v>
      </c>
      <c r="E5764">
        <v>0</v>
      </c>
      <c r="F5764">
        <v>30</v>
      </c>
      <c r="G5764">
        <v>1</v>
      </c>
      <c r="H5764" t="s">
        <v>22</v>
      </c>
      <c r="I5764" t="s">
        <v>35</v>
      </c>
      <c r="J5764" t="s">
        <v>22</v>
      </c>
      <c r="K5764" t="s">
        <v>22</v>
      </c>
      <c r="L5764" t="s">
        <v>22</v>
      </c>
      <c r="M5764" t="s">
        <v>22</v>
      </c>
      <c r="N5764" t="s">
        <v>22</v>
      </c>
      <c r="O5764" t="s">
        <v>23</v>
      </c>
      <c r="P5764" t="s">
        <v>26</v>
      </c>
      <c r="Q5764">
        <v>1</v>
      </c>
      <c r="R5764" t="s">
        <v>33</v>
      </c>
      <c r="S5764">
        <v>105.7</v>
      </c>
      <c r="T5764">
        <v>3181.8</v>
      </c>
      <c r="U5764">
        <v>0</v>
      </c>
    </row>
    <row r="5765" spans="1:21" x14ac:dyDescent="0.25">
      <c r="A5765" t="s">
        <v>5797</v>
      </c>
      <c r="B5765">
        <v>0</v>
      </c>
      <c r="C5765">
        <v>0</v>
      </c>
      <c r="D5765">
        <v>0</v>
      </c>
      <c r="E5765">
        <v>0</v>
      </c>
      <c r="F5765">
        <v>3</v>
      </c>
      <c r="G5765">
        <v>1</v>
      </c>
      <c r="H5765" t="s">
        <v>23</v>
      </c>
      <c r="I5765" t="s">
        <v>35</v>
      </c>
      <c r="J5765" t="s">
        <v>23</v>
      </c>
      <c r="K5765" t="s">
        <v>23</v>
      </c>
      <c r="L5765" t="s">
        <v>23</v>
      </c>
      <c r="M5765" t="s">
        <v>23</v>
      </c>
      <c r="N5765" t="s">
        <v>23</v>
      </c>
      <c r="O5765" t="s">
        <v>23</v>
      </c>
      <c r="P5765" t="s">
        <v>26</v>
      </c>
      <c r="Q5765">
        <v>1</v>
      </c>
      <c r="R5765" t="s">
        <v>27</v>
      </c>
      <c r="S5765">
        <v>70.25</v>
      </c>
      <c r="T5765">
        <v>229.7</v>
      </c>
      <c r="U5765">
        <v>0</v>
      </c>
    </row>
    <row r="5766" spans="1:21" x14ac:dyDescent="0.25">
      <c r="A5766" t="s">
        <v>5798</v>
      </c>
      <c r="B5766">
        <v>1</v>
      </c>
      <c r="C5766">
        <v>1</v>
      </c>
      <c r="D5766">
        <v>0</v>
      </c>
      <c r="E5766">
        <v>0</v>
      </c>
      <c r="F5766">
        <v>57</v>
      </c>
      <c r="G5766">
        <v>1</v>
      </c>
      <c r="H5766" t="s">
        <v>22</v>
      </c>
      <c r="I5766" t="s">
        <v>35</v>
      </c>
      <c r="J5766" t="s">
        <v>22</v>
      </c>
      <c r="K5766" t="s">
        <v>23</v>
      </c>
      <c r="L5766" t="s">
        <v>23</v>
      </c>
      <c r="M5766" t="s">
        <v>22</v>
      </c>
      <c r="N5766" t="s">
        <v>23</v>
      </c>
      <c r="O5766" t="s">
        <v>22</v>
      </c>
      <c r="P5766" t="s">
        <v>45</v>
      </c>
      <c r="Q5766">
        <v>0</v>
      </c>
      <c r="R5766" t="s">
        <v>27</v>
      </c>
      <c r="S5766">
        <v>93.75</v>
      </c>
      <c r="T5766">
        <v>5625.55</v>
      </c>
      <c r="U5766">
        <v>0</v>
      </c>
    </row>
    <row r="5767" spans="1:21" x14ac:dyDescent="0.25">
      <c r="A5767" t="s">
        <v>5799</v>
      </c>
      <c r="B5767">
        <v>0</v>
      </c>
      <c r="C5767">
        <v>1</v>
      </c>
      <c r="D5767">
        <v>1</v>
      </c>
      <c r="E5767">
        <v>0</v>
      </c>
      <c r="F5767">
        <v>68</v>
      </c>
      <c r="G5767">
        <v>1</v>
      </c>
      <c r="H5767" t="s">
        <v>22</v>
      </c>
      <c r="I5767" t="s">
        <v>35</v>
      </c>
      <c r="J5767" t="s">
        <v>22</v>
      </c>
      <c r="K5767" t="s">
        <v>22</v>
      </c>
      <c r="L5767" t="s">
        <v>23</v>
      </c>
      <c r="M5767" t="s">
        <v>23</v>
      </c>
      <c r="N5767" t="s">
        <v>23</v>
      </c>
      <c r="O5767" t="s">
        <v>22</v>
      </c>
      <c r="P5767" t="s">
        <v>29</v>
      </c>
      <c r="Q5767">
        <v>1</v>
      </c>
      <c r="R5767" t="s">
        <v>38</v>
      </c>
      <c r="S5767">
        <v>96.55</v>
      </c>
      <c r="T5767">
        <v>6581.9</v>
      </c>
      <c r="U5767">
        <v>1</v>
      </c>
    </row>
    <row r="5768" spans="1:21" x14ac:dyDescent="0.25">
      <c r="A5768" t="s">
        <v>5800</v>
      </c>
      <c r="B5768">
        <v>0</v>
      </c>
      <c r="C5768">
        <v>0</v>
      </c>
      <c r="D5768">
        <v>1</v>
      </c>
      <c r="E5768">
        <v>0</v>
      </c>
      <c r="F5768">
        <v>23</v>
      </c>
      <c r="G5768">
        <v>1</v>
      </c>
      <c r="H5768" t="s">
        <v>23</v>
      </c>
      <c r="I5768" t="s">
        <v>25</v>
      </c>
      <c r="J5768" t="s">
        <v>23</v>
      </c>
      <c r="K5768" t="s">
        <v>23</v>
      </c>
      <c r="L5768" t="s">
        <v>23</v>
      </c>
      <c r="M5768" t="s">
        <v>22</v>
      </c>
      <c r="N5768" t="s">
        <v>22</v>
      </c>
      <c r="O5768" t="s">
        <v>23</v>
      </c>
      <c r="P5768" t="s">
        <v>29</v>
      </c>
      <c r="Q5768">
        <v>0</v>
      </c>
      <c r="R5768" t="s">
        <v>33</v>
      </c>
      <c r="S5768">
        <v>60</v>
      </c>
      <c r="T5768">
        <v>1347.15</v>
      </c>
      <c r="U5768">
        <v>0</v>
      </c>
    </row>
    <row r="5769" spans="1:21" x14ac:dyDescent="0.25">
      <c r="A5769" t="s">
        <v>5801</v>
      </c>
      <c r="B5769">
        <v>0</v>
      </c>
      <c r="C5769">
        <v>0</v>
      </c>
      <c r="D5769">
        <v>1</v>
      </c>
      <c r="E5769">
        <v>0</v>
      </c>
      <c r="F5769">
        <v>65</v>
      </c>
      <c r="G5769">
        <v>1</v>
      </c>
      <c r="H5769" t="s">
        <v>23</v>
      </c>
      <c r="I5769" t="s">
        <v>25</v>
      </c>
      <c r="J5769" t="s">
        <v>23</v>
      </c>
      <c r="K5769" t="s">
        <v>23</v>
      </c>
      <c r="L5769" t="s">
        <v>23</v>
      </c>
      <c r="M5769" t="s">
        <v>22</v>
      </c>
      <c r="N5769" t="s">
        <v>22</v>
      </c>
      <c r="O5769" t="s">
        <v>23</v>
      </c>
      <c r="P5769" t="s">
        <v>45</v>
      </c>
      <c r="Q5769">
        <v>1</v>
      </c>
      <c r="R5769" t="s">
        <v>38</v>
      </c>
      <c r="S5769">
        <v>59.8</v>
      </c>
      <c r="T5769">
        <v>3808.2</v>
      </c>
      <c r="U5769">
        <v>0</v>
      </c>
    </row>
    <row r="5770" spans="1:21" x14ac:dyDescent="0.25">
      <c r="A5770" t="s">
        <v>5802</v>
      </c>
      <c r="B5770">
        <v>1</v>
      </c>
      <c r="C5770">
        <v>0</v>
      </c>
      <c r="D5770">
        <v>1</v>
      </c>
      <c r="E5770">
        <v>0</v>
      </c>
      <c r="F5770">
        <v>44</v>
      </c>
      <c r="G5770">
        <v>1</v>
      </c>
      <c r="H5770" t="s">
        <v>23</v>
      </c>
      <c r="I5770" t="s">
        <v>35</v>
      </c>
      <c r="J5770" t="s">
        <v>23</v>
      </c>
      <c r="K5770" t="s">
        <v>23</v>
      </c>
      <c r="L5770" t="s">
        <v>23</v>
      </c>
      <c r="M5770" t="s">
        <v>23</v>
      </c>
      <c r="N5770" t="s">
        <v>22</v>
      </c>
      <c r="O5770" t="s">
        <v>22</v>
      </c>
      <c r="P5770" t="s">
        <v>29</v>
      </c>
      <c r="Q5770">
        <v>1</v>
      </c>
      <c r="R5770" t="s">
        <v>33</v>
      </c>
      <c r="S5770">
        <v>90.65</v>
      </c>
      <c r="T5770">
        <v>3974.15</v>
      </c>
      <c r="U5770">
        <v>0</v>
      </c>
    </row>
    <row r="5771" spans="1:21" x14ac:dyDescent="0.25">
      <c r="A5771" t="s">
        <v>5803</v>
      </c>
      <c r="B5771">
        <v>0</v>
      </c>
      <c r="C5771">
        <v>0</v>
      </c>
      <c r="D5771">
        <v>1</v>
      </c>
      <c r="E5771">
        <v>1</v>
      </c>
      <c r="F5771">
        <v>71</v>
      </c>
      <c r="G5771">
        <v>1</v>
      </c>
      <c r="H5771" t="s">
        <v>22</v>
      </c>
      <c r="I5771" t="s">
        <v>35</v>
      </c>
      <c r="J5771" t="s">
        <v>22</v>
      </c>
      <c r="K5771" t="s">
        <v>22</v>
      </c>
      <c r="L5771" t="s">
        <v>22</v>
      </c>
      <c r="M5771" t="s">
        <v>23</v>
      </c>
      <c r="N5771" t="s">
        <v>22</v>
      </c>
      <c r="O5771" t="s">
        <v>22</v>
      </c>
      <c r="P5771" t="s">
        <v>45</v>
      </c>
      <c r="Q5771">
        <v>1</v>
      </c>
      <c r="R5771" t="s">
        <v>33</v>
      </c>
      <c r="S5771">
        <v>109</v>
      </c>
      <c r="T5771">
        <v>7661.8</v>
      </c>
      <c r="U5771">
        <v>0</v>
      </c>
    </row>
    <row r="5772" spans="1:21" x14ac:dyDescent="0.25">
      <c r="A5772" t="s">
        <v>5804</v>
      </c>
      <c r="B5772">
        <v>0</v>
      </c>
      <c r="C5772">
        <v>0</v>
      </c>
      <c r="D5772">
        <v>1</v>
      </c>
      <c r="E5772">
        <v>0</v>
      </c>
      <c r="F5772">
        <v>37</v>
      </c>
      <c r="G5772">
        <v>1</v>
      </c>
      <c r="H5772" t="s">
        <v>22</v>
      </c>
      <c r="I5772" t="s">
        <v>25</v>
      </c>
      <c r="J5772" t="s">
        <v>22</v>
      </c>
      <c r="K5772" t="s">
        <v>23</v>
      </c>
      <c r="L5772" t="s">
        <v>22</v>
      </c>
      <c r="M5772" t="s">
        <v>22</v>
      </c>
      <c r="N5772" t="s">
        <v>23</v>
      </c>
      <c r="O5772" t="s">
        <v>23</v>
      </c>
      <c r="P5772" t="s">
        <v>29</v>
      </c>
      <c r="Q5772">
        <v>0</v>
      </c>
      <c r="R5772" t="s">
        <v>38</v>
      </c>
      <c r="S5772">
        <v>68.099999999999994</v>
      </c>
      <c r="T5772">
        <v>2479.25</v>
      </c>
      <c r="U5772">
        <v>0</v>
      </c>
    </row>
    <row r="5773" spans="1:21" x14ac:dyDescent="0.25">
      <c r="A5773" t="s">
        <v>5805</v>
      </c>
      <c r="B5773">
        <v>0</v>
      </c>
      <c r="C5773">
        <v>0</v>
      </c>
      <c r="D5773">
        <v>0</v>
      </c>
      <c r="E5773">
        <v>0</v>
      </c>
      <c r="F5773">
        <v>12</v>
      </c>
      <c r="G5773">
        <v>1</v>
      </c>
      <c r="H5773" t="s">
        <v>23</v>
      </c>
      <c r="I5773" t="s">
        <v>23</v>
      </c>
      <c r="J5773" t="s">
        <v>44</v>
      </c>
      <c r="K5773" t="s">
        <v>44</v>
      </c>
      <c r="L5773" t="s">
        <v>44</v>
      </c>
      <c r="M5773" t="s">
        <v>44</v>
      </c>
      <c r="N5773" t="s">
        <v>44</v>
      </c>
      <c r="O5773" t="s">
        <v>44</v>
      </c>
      <c r="P5773" t="s">
        <v>26</v>
      </c>
      <c r="Q5773">
        <v>0</v>
      </c>
      <c r="R5773" t="s">
        <v>30</v>
      </c>
      <c r="S5773">
        <v>20.399999999999999</v>
      </c>
      <c r="T5773">
        <v>266.60000000000002</v>
      </c>
      <c r="U5773">
        <v>0</v>
      </c>
    </row>
    <row r="5774" spans="1:21" x14ac:dyDescent="0.25">
      <c r="A5774" t="s">
        <v>5806</v>
      </c>
      <c r="B5774">
        <v>1</v>
      </c>
      <c r="C5774">
        <v>0</v>
      </c>
      <c r="D5774">
        <v>1</v>
      </c>
      <c r="E5774">
        <v>1</v>
      </c>
      <c r="F5774">
        <v>69</v>
      </c>
      <c r="G5774">
        <v>1</v>
      </c>
      <c r="H5774" t="s">
        <v>22</v>
      </c>
      <c r="I5774" t="s">
        <v>25</v>
      </c>
      <c r="J5774" t="s">
        <v>23</v>
      </c>
      <c r="K5774" t="s">
        <v>22</v>
      </c>
      <c r="L5774" t="s">
        <v>22</v>
      </c>
      <c r="M5774" t="s">
        <v>22</v>
      </c>
      <c r="N5774" t="s">
        <v>22</v>
      </c>
      <c r="O5774" t="s">
        <v>22</v>
      </c>
      <c r="P5774" t="s">
        <v>45</v>
      </c>
      <c r="Q5774">
        <v>1</v>
      </c>
      <c r="R5774" t="s">
        <v>33</v>
      </c>
      <c r="S5774">
        <v>81.95</v>
      </c>
      <c r="T5774">
        <v>5601.4</v>
      </c>
      <c r="U5774">
        <v>0</v>
      </c>
    </row>
    <row r="5775" spans="1:21" x14ac:dyDescent="0.25">
      <c r="A5775" t="s">
        <v>5807</v>
      </c>
      <c r="B5775">
        <v>0</v>
      </c>
      <c r="C5775">
        <v>0</v>
      </c>
      <c r="D5775">
        <v>0</v>
      </c>
      <c r="E5775">
        <v>0</v>
      </c>
      <c r="F5775">
        <v>35</v>
      </c>
      <c r="G5775">
        <v>1</v>
      </c>
      <c r="H5775" t="s">
        <v>23</v>
      </c>
      <c r="I5775" t="s">
        <v>25</v>
      </c>
      <c r="J5775" t="s">
        <v>22</v>
      </c>
      <c r="K5775" t="s">
        <v>22</v>
      </c>
      <c r="L5775" t="s">
        <v>22</v>
      </c>
      <c r="M5775" t="s">
        <v>23</v>
      </c>
      <c r="N5775" t="s">
        <v>23</v>
      </c>
      <c r="O5775" t="s">
        <v>23</v>
      </c>
      <c r="P5775" t="s">
        <v>26</v>
      </c>
      <c r="Q5775">
        <v>0</v>
      </c>
      <c r="R5775" t="s">
        <v>27</v>
      </c>
      <c r="S5775">
        <v>60.55</v>
      </c>
      <c r="T5775">
        <v>1982.6</v>
      </c>
      <c r="U5775">
        <v>0</v>
      </c>
    </row>
    <row r="5776" spans="1:21" x14ac:dyDescent="0.25">
      <c r="A5776" t="s">
        <v>5808</v>
      </c>
      <c r="B5776">
        <v>1</v>
      </c>
      <c r="C5776">
        <v>0</v>
      </c>
      <c r="D5776">
        <v>0</v>
      </c>
      <c r="E5776">
        <v>0</v>
      </c>
      <c r="F5776">
        <v>5</v>
      </c>
      <c r="G5776">
        <v>1</v>
      </c>
      <c r="H5776" t="s">
        <v>23</v>
      </c>
      <c r="I5776" t="s">
        <v>25</v>
      </c>
      <c r="J5776" t="s">
        <v>23</v>
      </c>
      <c r="K5776" t="s">
        <v>22</v>
      </c>
      <c r="L5776" t="s">
        <v>23</v>
      </c>
      <c r="M5776" t="s">
        <v>22</v>
      </c>
      <c r="N5776" t="s">
        <v>23</v>
      </c>
      <c r="O5776" t="s">
        <v>22</v>
      </c>
      <c r="P5776" t="s">
        <v>26</v>
      </c>
      <c r="Q5776">
        <v>1</v>
      </c>
      <c r="R5776" t="s">
        <v>33</v>
      </c>
      <c r="S5776">
        <v>65.599999999999994</v>
      </c>
      <c r="T5776">
        <v>339.9</v>
      </c>
      <c r="U5776">
        <v>0</v>
      </c>
    </row>
    <row r="5777" spans="1:21" x14ac:dyDescent="0.25">
      <c r="A5777" t="s">
        <v>5809</v>
      </c>
      <c r="B5777">
        <v>1</v>
      </c>
      <c r="C5777">
        <v>0</v>
      </c>
      <c r="D5777">
        <v>1</v>
      </c>
      <c r="E5777">
        <v>1</v>
      </c>
      <c r="F5777">
        <v>58</v>
      </c>
      <c r="G5777">
        <v>1</v>
      </c>
      <c r="H5777" t="s">
        <v>22</v>
      </c>
      <c r="I5777" t="s">
        <v>35</v>
      </c>
      <c r="J5777" t="s">
        <v>23</v>
      </c>
      <c r="K5777" t="s">
        <v>23</v>
      </c>
      <c r="L5777" t="s">
        <v>23</v>
      </c>
      <c r="M5777" t="s">
        <v>23</v>
      </c>
      <c r="N5777" t="s">
        <v>22</v>
      </c>
      <c r="O5777" t="s">
        <v>23</v>
      </c>
      <c r="P5777" t="s">
        <v>45</v>
      </c>
      <c r="Q5777">
        <v>0</v>
      </c>
      <c r="R5777" t="s">
        <v>33</v>
      </c>
      <c r="S5777">
        <v>82.5</v>
      </c>
      <c r="T5777">
        <v>4828.05</v>
      </c>
      <c r="U5777">
        <v>0</v>
      </c>
    </row>
    <row r="5778" spans="1:21" x14ac:dyDescent="0.25">
      <c r="A5778" t="s">
        <v>5810</v>
      </c>
      <c r="B5778">
        <v>1</v>
      </c>
      <c r="C5778">
        <v>0</v>
      </c>
      <c r="D5778">
        <v>1</v>
      </c>
      <c r="E5778">
        <v>0</v>
      </c>
      <c r="F5778">
        <v>72</v>
      </c>
      <c r="G5778">
        <v>1</v>
      </c>
      <c r="H5778" t="s">
        <v>22</v>
      </c>
      <c r="I5778" t="s">
        <v>25</v>
      </c>
      <c r="J5778" t="s">
        <v>22</v>
      </c>
      <c r="K5778" t="s">
        <v>22</v>
      </c>
      <c r="L5778" t="s">
        <v>22</v>
      </c>
      <c r="M5778" t="s">
        <v>22</v>
      </c>
      <c r="N5778" t="s">
        <v>23</v>
      </c>
      <c r="O5778" t="s">
        <v>22</v>
      </c>
      <c r="P5778" t="s">
        <v>45</v>
      </c>
      <c r="Q5778">
        <v>1</v>
      </c>
      <c r="R5778" t="s">
        <v>33</v>
      </c>
      <c r="S5778">
        <v>82.3</v>
      </c>
      <c r="T5778">
        <v>5980.55</v>
      </c>
      <c r="U5778">
        <v>0</v>
      </c>
    </row>
    <row r="5779" spans="1:21" x14ac:dyDescent="0.25">
      <c r="A5779" t="s">
        <v>5811</v>
      </c>
      <c r="B5779">
        <v>1</v>
      </c>
      <c r="C5779">
        <v>0</v>
      </c>
      <c r="D5779">
        <v>1</v>
      </c>
      <c r="E5779">
        <v>0</v>
      </c>
      <c r="F5779">
        <v>72</v>
      </c>
      <c r="G5779">
        <v>1</v>
      </c>
      <c r="H5779" t="s">
        <v>22</v>
      </c>
      <c r="I5779" t="s">
        <v>25</v>
      </c>
      <c r="J5779" t="s">
        <v>22</v>
      </c>
      <c r="K5779" t="s">
        <v>22</v>
      </c>
      <c r="L5779" t="s">
        <v>22</v>
      </c>
      <c r="M5779" t="s">
        <v>22</v>
      </c>
      <c r="N5779" t="s">
        <v>23</v>
      </c>
      <c r="O5779" t="s">
        <v>23</v>
      </c>
      <c r="P5779" t="s">
        <v>45</v>
      </c>
      <c r="Q5779">
        <v>0</v>
      </c>
      <c r="R5779" t="s">
        <v>30</v>
      </c>
      <c r="S5779">
        <v>68.150000000000006</v>
      </c>
      <c r="T5779">
        <v>4808.7</v>
      </c>
      <c r="U5779">
        <v>0</v>
      </c>
    </row>
    <row r="5780" spans="1:21" x14ac:dyDescent="0.25">
      <c r="A5780" t="s">
        <v>5812</v>
      </c>
      <c r="B5780">
        <v>0</v>
      </c>
      <c r="C5780">
        <v>0</v>
      </c>
      <c r="D5780">
        <v>0</v>
      </c>
      <c r="E5780">
        <v>0</v>
      </c>
      <c r="F5780">
        <v>1</v>
      </c>
      <c r="G5780">
        <v>1</v>
      </c>
      <c r="H5780" t="s">
        <v>23</v>
      </c>
      <c r="I5780" t="s">
        <v>23</v>
      </c>
      <c r="J5780" t="s">
        <v>44</v>
      </c>
      <c r="K5780" t="s">
        <v>44</v>
      </c>
      <c r="L5780" t="s">
        <v>44</v>
      </c>
      <c r="M5780" t="s">
        <v>44</v>
      </c>
      <c r="N5780" t="s">
        <v>44</v>
      </c>
      <c r="O5780" t="s">
        <v>44</v>
      </c>
      <c r="P5780" t="s">
        <v>26</v>
      </c>
      <c r="Q5780">
        <v>0</v>
      </c>
      <c r="R5780" t="s">
        <v>38</v>
      </c>
      <c r="S5780">
        <v>20.3</v>
      </c>
      <c r="T5780">
        <v>20.3</v>
      </c>
      <c r="U5780">
        <v>0</v>
      </c>
    </row>
    <row r="5781" spans="1:21" x14ac:dyDescent="0.25">
      <c r="A5781" t="s">
        <v>5813</v>
      </c>
      <c r="B5781">
        <v>0</v>
      </c>
      <c r="C5781">
        <v>0</v>
      </c>
      <c r="D5781">
        <v>0</v>
      </c>
      <c r="E5781">
        <v>0</v>
      </c>
      <c r="F5781">
        <v>39</v>
      </c>
      <c r="G5781">
        <v>1</v>
      </c>
      <c r="H5781" t="s">
        <v>23</v>
      </c>
      <c r="I5781" t="s">
        <v>35</v>
      </c>
      <c r="J5781" t="s">
        <v>22</v>
      </c>
      <c r="K5781" t="s">
        <v>23</v>
      </c>
      <c r="L5781" t="s">
        <v>22</v>
      </c>
      <c r="M5781" t="s">
        <v>22</v>
      </c>
      <c r="N5781" t="s">
        <v>22</v>
      </c>
      <c r="O5781" t="s">
        <v>23</v>
      </c>
      <c r="P5781" t="s">
        <v>29</v>
      </c>
      <c r="Q5781">
        <v>1</v>
      </c>
      <c r="R5781" t="s">
        <v>27</v>
      </c>
      <c r="S5781">
        <v>95.55</v>
      </c>
      <c r="T5781">
        <v>3692.85</v>
      </c>
      <c r="U5781">
        <v>1</v>
      </c>
    </row>
    <row r="5782" spans="1:21" x14ac:dyDescent="0.25">
      <c r="A5782" t="s">
        <v>5814</v>
      </c>
      <c r="B5782">
        <v>1</v>
      </c>
      <c r="C5782">
        <v>0</v>
      </c>
      <c r="D5782">
        <v>1</v>
      </c>
      <c r="E5782">
        <v>1</v>
      </c>
      <c r="F5782">
        <v>53</v>
      </c>
      <c r="G5782">
        <v>1</v>
      </c>
      <c r="H5782" t="s">
        <v>23</v>
      </c>
      <c r="I5782" t="s">
        <v>23</v>
      </c>
      <c r="J5782" t="s">
        <v>44</v>
      </c>
      <c r="K5782" t="s">
        <v>44</v>
      </c>
      <c r="L5782" t="s">
        <v>44</v>
      </c>
      <c r="M5782" t="s">
        <v>44</v>
      </c>
      <c r="N5782" t="s">
        <v>44</v>
      </c>
      <c r="O5782" t="s">
        <v>44</v>
      </c>
      <c r="P5782" t="s">
        <v>29</v>
      </c>
      <c r="Q5782">
        <v>0</v>
      </c>
      <c r="R5782" t="s">
        <v>38</v>
      </c>
      <c r="S5782">
        <v>20.2</v>
      </c>
      <c r="T5782">
        <v>1068.1500000000001</v>
      </c>
      <c r="U5782">
        <v>0</v>
      </c>
    </row>
    <row r="5783" spans="1:21" x14ac:dyDescent="0.25">
      <c r="A5783" t="s">
        <v>5815</v>
      </c>
      <c r="B5783">
        <v>0</v>
      </c>
      <c r="C5783">
        <v>0</v>
      </c>
      <c r="D5783">
        <v>0</v>
      </c>
      <c r="E5783">
        <v>0</v>
      </c>
      <c r="F5783">
        <v>27</v>
      </c>
      <c r="G5783">
        <v>1</v>
      </c>
      <c r="H5783" t="s">
        <v>23</v>
      </c>
      <c r="I5783" t="s">
        <v>35</v>
      </c>
      <c r="J5783" t="s">
        <v>23</v>
      </c>
      <c r="K5783" t="s">
        <v>23</v>
      </c>
      <c r="L5783" t="s">
        <v>22</v>
      </c>
      <c r="M5783" t="s">
        <v>22</v>
      </c>
      <c r="N5783" t="s">
        <v>23</v>
      </c>
      <c r="O5783" t="s">
        <v>22</v>
      </c>
      <c r="P5783" t="s">
        <v>26</v>
      </c>
      <c r="Q5783">
        <v>1</v>
      </c>
      <c r="R5783" t="s">
        <v>27</v>
      </c>
      <c r="S5783">
        <v>89.2</v>
      </c>
      <c r="T5783">
        <v>2383.6</v>
      </c>
      <c r="U5783">
        <v>0</v>
      </c>
    </row>
    <row r="5784" spans="1:21" x14ac:dyDescent="0.25">
      <c r="A5784" t="s">
        <v>5816</v>
      </c>
      <c r="B5784">
        <v>0</v>
      </c>
      <c r="C5784">
        <v>1</v>
      </c>
      <c r="D5784">
        <v>0</v>
      </c>
      <c r="E5784">
        <v>0</v>
      </c>
      <c r="F5784">
        <v>1</v>
      </c>
      <c r="G5784">
        <v>1</v>
      </c>
      <c r="H5784" t="s">
        <v>23</v>
      </c>
      <c r="I5784" t="s">
        <v>35</v>
      </c>
      <c r="J5784" t="s">
        <v>23</v>
      </c>
      <c r="K5784" t="s">
        <v>23</v>
      </c>
      <c r="L5784" t="s">
        <v>23</v>
      </c>
      <c r="M5784" t="s">
        <v>23</v>
      </c>
      <c r="N5784" t="s">
        <v>23</v>
      </c>
      <c r="O5784" t="s">
        <v>23</v>
      </c>
      <c r="P5784" t="s">
        <v>26</v>
      </c>
      <c r="Q5784">
        <v>1</v>
      </c>
      <c r="R5784" t="s">
        <v>27</v>
      </c>
      <c r="S5784">
        <v>69.650000000000006</v>
      </c>
      <c r="T5784">
        <v>69.650000000000006</v>
      </c>
      <c r="U5784">
        <v>1</v>
      </c>
    </row>
    <row r="5785" spans="1:21" x14ac:dyDescent="0.25">
      <c r="A5785" t="s">
        <v>5817</v>
      </c>
      <c r="B5785">
        <v>0</v>
      </c>
      <c r="C5785">
        <v>1</v>
      </c>
      <c r="D5785">
        <v>0</v>
      </c>
      <c r="E5785">
        <v>0</v>
      </c>
      <c r="F5785">
        <v>1</v>
      </c>
      <c r="G5785">
        <v>1</v>
      </c>
      <c r="H5785" t="s">
        <v>23</v>
      </c>
      <c r="I5785" t="s">
        <v>35</v>
      </c>
      <c r="J5785" t="s">
        <v>23</v>
      </c>
      <c r="K5785" t="s">
        <v>23</v>
      </c>
      <c r="L5785" t="s">
        <v>23</v>
      </c>
      <c r="M5785" t="s">
        <v>23</v>
      </c>
      <c r="N5785" t="s">
        <v>22</v>
      </c>
      <c r="O5785" t="s">
        <v>22</v>
      </c>
      <c r="P5785" t="s">
        <v>26</v>
      </c>
      <c r="Q5785">
        <v>1</v>
      </c>
      <c r="R5785" t="s">
        <v>27</v>
      </c>
      <c r="S5785">
        <v>89.3</v>
      </c>
      <c r="T5785">
        <v>89.3</v>
      </c>
      <c r="U5785">
        <v>1</v>
      </c>
    </row>
    <row r="5786" spans="1:21" x14ac:dyDescent="0.25">
      <c r="A5786" t="s">
        <v>5818</v>
      </c>
      <c r="B5786">
        <v>0</v>
      </c>
      <c r="C5786">
        <v>0</v>
      </c>
      <c r="D5786">
        <v>1</v>
      </c>
      <c r="E5786">
        <v>0</v>
      </c>
      <c r="F5786">
        <v>18</v>
      </c>
      <c r="G5786">
        <v>1</v>
      </c>
      <c r="H5786" t="s">
        <v>23</v>
      </c>
      <c r="I5786" t="s">
        <v>35</v>
      </c>
      <c r="J5786" t="s">
        <v>22</v>
      </c>
      <c r="K5786" t="s">
        <v>23</v>
      </c>
      <c r="L5786" t="s">
        <v>23</v>
      </c>
      <c r="M5786" t="s">
        <v>23</v>
      </c>
      <c r="N5786" t="s">
        <v>23</v>
      </c>
      <c r="O5786" t="s">
        <v>23</v>
      </c>
      <c r="P5786" t="s">
        <v>26</v>
      </c>
      <c r="Q5786">
        <v>0</v>
      </c>
      <c r="R5786" t="s">
        <v>27</v>
      </c>
      <c r="S5786">
        <v>74.8</v>
      </c>
      <c r="T5786">
        <v>1438.05</v>
      </c>
      <c r="U5786">
        <v>0</v>
      </c>
    </row>
    <row r="5787" spans="1:21" x14ac:dyDescent="0.25">
      <c r="A5787" t="s">
        <v>5819</v>
      </c>
      <c r="B5787">
        <v>1</v>
      </c>
      <c r="C5787">
        <v>0</v>
      </c>
      <c r="D5787">
        <v>1</v>
      </c>
      <c r="E5787">
        <v>1</v>
      </c>
      <c r="F5787">
        <v>46</v>
      </c>
      <c r="G5787">
        <v>1</v>
      </c>
      <c r="H5787" t="s">
        <v>23</v>
      </c>
      <c r="I5787" t="s">
        <v>23</v>
      </c>
      <c r="J5787" t="s">
        <v>44</v>
      </c>
      <c r="K5787" t="s">
        <v>44</v>
      </c>
      <c r="L5787" t="s">
        <v>44</v>
      </c>
      <c r="M5787" t="s">
        <v>44</v>
      </c>
      <c r="N5787" t="s">
        <v>44</v>
      </c>
      <c r="O5787" t="s">
        <v>44</v>
      </c>
      <c r="P5787" t="s">
        <v>45</v>
      </c>
      <c r="Q5787">
        <v>1</v>
      </c>
      <c r="R5787" t="s">
        <v>30</v>
      </c>
      <c r="S5787">
        <v>20.2</v>
      </c>
      <c r="T5787">
        <v>917.45</v>
      </c>
      <c r="U5787">
        <v>0</v>
      </c>
    </row>
    <row r="5788" spans="1:21" x14ac:dyDescent="0.25">
      <c r="A5788" t="s">
        <v>5820</v>
      </c>
      <c r="B5788">
        <v>0</v>
      </c>
      <c r="C5788">
        <v>0</v>
      </c>
      <c r="D5788">
        <v>1</v>
      </c>
      <c r="E5788">
        <v>0</v>
      </c>
      <c r="F5788">
        <v>72</v>
      </c>
      <c r="G5788">
        <v>1</v>
      </c>
      <c r="H5788" t="s">
        <v>22</v>
      </c>
      <c r="I5788" t="s">
        <v>25</v>
      </c>
      <c r="J5788" t="s">
        <v>22</v>
      </c>
      <c r="K5788" t="s">
        <v>23</v>
      </c>
      <c r="L5788" t="s">
        <v>22</v>
      </c>
      <c r="M5788" t="s">
        <v>22</v>
      </c>
      <c r="N5788" t="s">
        <v>22</v>
      </c>
      <c r="O5788" t="s">
        <v>22</v>
      </c>
      <c r="P5788" t="s">
        <v>45</v>
      </c>
      <c r="Q5788">
        <v>1</v>
      </c>
      <c r="R5788" t="s">
        <v>38</v>
      </c>
      <c r="S5788">
        <v>84.4</v>
      </c>
      <c r="T5788">
        <v>6096.45</v>
      </c>
      <c r="U5788">
        <v>0</v>
      </c>
    </row>
    <row r="5789" spans="1:21" x14ac:dyDescent="0.25">
      <c r="A5789" t="s">
        <v>5821</v>
      </c>
      <c r="B5789">
        <v>0</v>
      </c>
      <c r="C5789">
        <v>0</v>
      </c>
      <c r="D5789">
        <v>0</v>
      </c>
      <c r="E5789">
        <v>0</v>
      </c>
      <c r="F5789">
        <v>36</v>
      </c>
      <c r="G5789">
        <v>1</v>
      </c>
      <c r="H5789" t="s">
        <v>23</v>
      </c>
      <c r="I5789" t="s">
        <v>35</v>
      </c>
      <c r="J5789" t="s">
        <v>23</v>
      </c>
      <c r="K5789" t="s">
        <v>23</v>
      </c>
      <c r="L5789" t="s">
        <v>22</v>
      </c>
      <c r="M5789" t="s">
        <v>22</v>
      </c>
      <c r="N5789" t="s">
        <v>23</v>
      </c>
      <c r="O5789" t="s">
        <v>22</v>
      </c>
      <c r="P5789" t="s">
        <v>26</v>
      </c>
      <c r="Q5789">
        <v>1</v>
      </c>
      <c r="R5789" t="s">
        <v>27</v>
      </c>
      <c r="S5789">
        <v>87.55</v>
      </c>
      <c r="T5789">
        <v>3078.1</v>
      </c>
      <c r="U5789">
        <v>1</v>
      </c>
    </row>
    <row r="5790" spans="1:21" x14ac:dyDescent="0.25">
      <c r="A5790" t="s">
        <v>5822</v>
      </c>
      <c r="B5790">
        <v>0</v>
      </c>
      <c r="C5790">
        <v>0</v>
      </c>
      <c r="D5790">
        <v>1</v>
      </c>
      <c r="E5790">
        <v>0</v>
      </c>
      <c r="F5790">
        <v>4</v>
      </c>
      <c r="G5790">
        <v>0</v>
      </c>
      <c r="H5790" t="s">
        <v>24</v>
      </c>
      <c r="I5790" t="s">
        <v>25</v>
      </c>
      <c r="J5790" t="s">
        <v>23</v>
      </c>
      <c r="K5790" t="s">
        <v>23</v>
      </c>
      <c r="L5790" t="s">
        <v>23</v>
      </c>
      <c r="M5790" t="s">
        <v>23</v>
      </c>
      <c r="N5790" t="s">
        <v>23</v>
      </c>
      <c r="O5790" t="s">
        <v>23</v>
      </c>
      <c r="P5790" t="s">
        <v>26</v>
      </c>
      <c r="Q5790">
        <v>1</v>
      </c>
      <c r="R5790" t="s">
        <v>27</v>
      </c>
      <c r="S5790">
        <v>25.15</v>
      </c>
      <c r="T5790">
        <v>99.95</v>
      </c>
      <c r="U5790">
        <v>0</v>
      </c>
    </row>
    <row r="5791" spans="1:21" x14ac:dyDescent="0.25">
      <c r="A5791" t="s">
        <v>5823</v>
      </c>
      <c r="B5791">
        <v>0</v>
      </c>
      <c r="C5791">
        <v>0</v>
      </c>
      <c r="D5791">
        <v>0</v>
      </c>
      <c r="E5791">
        <v>0</v>
      </c>
      <c r="F5791">
        <v>25</v>
      </c>
      <c r="G5791">
        <v>1</v>
      </c>
      <c r="H5791" t="s">
        <v>23</v>
      </c>
      <c r="I5791" t="s">
        <v>23</v>
      </c>
      <c r="J5791" t="s">
        <v>44</v>
      </c>
      <c r="K5791" t="s">
        <v>44</v>
      </c>
      <c r="L5791" t="s">
        <v>44</v>
      </c>
      <c r="M5791" t="s">
        <v>44</v>
      </c>
      <c r="N5791" t="s">
        <v>44</v>
      </c>
      <c r="O5791" t="s">
        <v>44</v>
      </c>
      <c r="P5791" t="s">
        <v>45</v>
      </c>
      <c r="Q5791">
        <v>0</v>
      </c>
      <c r="R5791" t="s">
        <v>38</v>
      </c>
      <c r="S5791">
        <v>19.8</v>
      </c>
      <c r="T5791">
        <v>475.2</v>
      </c>
      <c r="U5791">
        <v>0</v>
      </c>
    </row>
    <row r="5792" spans="1:21" x14ac:dyDescent="0.25">
      <c r="A5792" t="s">
        <v>5824</v>
      </c>
      <c r="B5792">
        <v>0</v>
      </c>
      <c r="C5792">
        <v>0</v>
      </c>
      <c r="D5792">
        <v>1</v>
      </c>
      <c r="E5792">
        <v>1</v>
      </c>
      <c r="F5792">
        <v>40</v>
      </c>
      <c r="G5792">
        <v>0</v>
      </c>
      <c r="H5792" t="s">
        <v>24</v>
      </c>
      <c r="I5792" t="s">
        <v>25</v>
      </c>
      <c r="J5792" t="s">
        <v>23</v>
      </c>
      <c r="K5792" t="s">
        <v>22</v>
      </c>
      <c r="L5792" t="s">
        <v>23</v>
      </c>
      <c r="M5792" t="s">
        <v>23</v>
      </c>
      <c r="N5792" t="s">
        <v>22</v>
      </c>
      <c r="O5792" t="s">
        <v>22</v>
      </c>
      <c r="P5792" t="s">
        <v>26</v>
      </c>
      <c r="Q5792">
        <v>1</v>
      </c>
      <c r="R5792" t="s">
        <v>27</v>
      </c>
      <c r="S5792">
        <v>50.85</v>
      </c>
      <c r="T5792">
        <v>2036.55</v>
      </c>
      <c r="U5792">
        <v>0</v>
      </c>
    </row>
    <row r="5793" spans="1:21" x14ac:dyDescent="0.25">
      <c r="A5793" t="s">
        <v>5825</v>
      </c>
      <c r="B5793">
        <v>1</v>
      </c>
      <c r="C5793">
        <v>0</v>
      </c>
      <c r="D5793">
        <v>1</v>
      </c>
      <c r="E5793">
        <v>0</v>
      </c>
      <c r="F5793">
        <v>63</v>
      </c>
      <c r="G5793">
        <v>1</v>
      </c>
      <c r="H5793" t="s">
        <v>22</v>
      </c>
      <c r="I5793" t="s">
        <v>35</v>
      </c>
      <c r="J5793" t="s">
        <v>23</v>
      </c>
      <c r="K5793" t="s">
        <v>22</v>
      </c>
      <c r="L5793" t="s">
        <v>22</v>
      </c>
      <c r="M5793" t="s">
        <v>23</v>
      </c>
      <c r="N5793" t="s">
        <v>22</v>
      </c>
      <c r="O5793" t="s">
        <v>22</v>
      </c>
      <c r="P5793" t="s">
        <v>26</v>
      </c>
      <c r="Q5793">
        <v>1</v>
      </c>
      <c r="R5793" t="s">
        <v>27</v>
      </c>
      <c r="S5793">
        <v>102.4</v>
      </c>
      <c r="T5793">
        <v>6444.05</v>
      </c>
      <c r="U5793">
        <v>0</v>
      </c>
    </row>
    <row r="5794" spans="1:21" x14ac:dyDescent="0.25">
      <c r="A5794" t="s">
        <v>5826</v>
      </c>
      <c r="B5794">
        <v>0</v>
      </c>
      <c r="C5794">
        <v>1</v>
      </c>
      <c r="D5794">
        <v>0</v>
      </c>
      <c r="E5794">
        <v>0</v>
      </c>
      <c r="F5794">
        <v>15</v>
      </c>
      <c r="G5794">
        <v>1</v>
      </c>
      <c r="H5794" t="s">
        <v>23</v>
      </c>
      <c r="I5794" t="s">
        <v>35</v>
      </c>
      <c r="J5794" t="s">
        <v>22</v>
      </c>
      <c r="K5794" t="s">
        <v>23</v>
      </c>
      <c r="L5794" t="s">
        <v>22</v>
      </c>
      <c r="M5794" t="s">
        <v>22</v>
      </c>
      <c r="N5794" t="s">
        <v>23</v>
      </c>
      <c r="O5794" t="s">
        <v>22</v>
      </c>
      <c r="P5794" t="s">
        <v>26</v>
      </c>
      <c r="Q5794">
        <v>1</v>
      </c>
      <c r="R5794" t="s">
        <v>30</v>
      </c>
      <c r="S5794">
        <v>96.3</v>
      </c>
      <c r="T5794">
        <v>1426.75</v>
      </c>
      <c r="U5794">
        <v>1</v>
      </c>
    </row>
    <row r="5795" spans="1:21" x14ac:dyDescent="0.25">
      <c r="A5795" t="s">
        <v>5827</v>
      </c>
      <c r="B5795">
        <v>1</v>
      </c>
      <c r="C5795">
        <v>0</v>
      </c>
      <c r="D5795">
        <v>0</v>
      </c>
      <c r="E5795">
        <v>0</v>
      </c>
      <c r="F5795">
        <v>14</v>
      </c>
      <c r="G5795">
        <v>1</v>
      </c>
      <c r="H5795" t="s">
        <v>22</v>
      </c>
      <c r="I5795" t="s">
        <v>25</v>
      </c>
      <c r="J5795" t="s">
        <v>23</v>
      </c>
      <c r="K5795" t="s">
        <v>22</v>
      </c>
      <c r="L5795" t="s">
        <v>23</v>
      </c>
      <c r="M5795" t="s">
        <v>23</v>
      </c>
      <c r="N5795" t="s">
        <v>23</v>
      </c>
      <c r="O5795" t="s">
        <v>23</v>
      </c>
      <c r="P5795" t="s">
        <v>26</v>
      </c>
      <c r="Q5795">
        <v>1</v>
      </c>
      <c r="R5795" t="s">
        <v>38</v>
      </c>
      <c r="S5795">
        <v>55.5</v>
      </c>
      <c r="T5795">
        <v>767.55</v>
      </c>
      <c r="U5795">
        <v>0</v>
      </c>
    </row>
    <row r="5796" spans="1:21" x14ac:dyDescent="0.25">
      <c r="A5796" t="s">
        <v>5828</v>
      </c>
      <c r="B5796">
        <v>1</v>
      </c>
      <c r="C5796">
        <v>1</v>
      </c>
      <c r="D5796">
        <v>1</v>
      </c>
      <c r="E5796">
        <v>0</v>
      </c>
      <c r="F5796">
        <v>72</v>
      </c>
      <c r="G5796">
        <v>1</v>
      </c>
      <c r="H5796" t="s">
        <v>22</v>
      </c>
      <c r="I5796" t="s">
        <v>35</v>
      </c>
      <c r="J5796" t="s">
        <v>23</v>
      </c>
      <c r="K5796" t="s">
        <v>22</v>
      </c>
      <c r="L5796" t="s">
        <v>22</v>
      </c>
      <c r="M5796" t="s">
        <v>22</v>
      </c>
      <c r="N5796" t="s">
        <v>22</v>
      </c>
      <c r="O5796" t="s">
        <v>22</v>
      </c>
      <c r="P5796" t="s">
        <v>45</v>
      </c>
      <c r="Q5796">
        <v>1</v>
      </c>
      <c r="R5796" t="s">
        <v>33</v>
      </c>
      <c r="S5796">
        <v>109.75</v>
      </c>
      <c r="T5796">
        <v>7932.5</v>
      </c>
      <c r="U5796">
        <v>0</v>
      </c>
    </row>
    <row r="5797" spans="1:21" x14ac:dyDescent="0.25">
      <c r="A5797" t="s">
        <v>5829</v>
      </c>
      <c r="B5797">
        <v>1</v>
      </c>
      <c r="C5797">
        <v>0</v>
      </c>
      <c r="D5797">
        <v>0</v>
      </c>
      <c r="E5797">
        <v>0</v>
      </c>
      <c r="F5797">
        <v>39</v>
      </c>
      <c r="G5797">
        <v>1</v>
      </c>
      <c r="H5797" t="s">
        <v>22</v>
      </c>
      <c r="I5797" t="s">
        <v>35</v>
      </c>
      <c r="J5797" t="s">
        <v>22</v>
      </c>
      <c r="K5797" t="s">
        <v>22</v>
      </c>
      <c r="L5797" t="s">
        <v>23</v>
      </c>
      <c r="M5797" t="s">
        <v>23</v>
      </c>
      <c r="N5797" t="s">
        <v>22</v>
      </c>
      <c r="O5797" t="s">
        <v>22</v>
      </c>
      <c r="P5797" t="s">
        <v>26</v>
      </c>
      <c r="Q5797">
        <v>1</v>
      </c>
      <c r="R5797" t="s">
        <v>27</v>
      </c>
      <c r="S5797">
        <v>106.4</v>
      </c>
      <c r="T5797">
        <v>4040.65</v>
      </c>
      <c r="U5797">
        <v>0</v>
      </c>
    </row>
    <row r="5798" spans="1:21" x14ac:dyDescent="0.25">
      <c r="A5798" t="s">
        <v>5830</v>
      </c>
      <c r="B5798">
        <v>0</v>
      </c>
      <c r="C5798">
        <v>0</v>
      </c>
      <c r="D5798">
        <v>1</v>
      </c>
      <c r="E5798">
        <v>1</v>
      </c>
      <c r="F5798">
        <v>47</v>
      </c>
      <c r="G5798">
        <v>0</v>
      </c>
      <c r="H5798" t="s">
        <v>24</v>
      </c>
      <c r="I5798" t="s">
        <v>25</v>
      </c>
      <c r="J5798" t="s">
        <v>22</v>
      </c>
      <c r="K5798" t="s">
        <v>22</v>
      </c>
      <c r="L5798" t="s">
        <v>22</v>
      </c>
      <c r="M5798" t="s">
        <v>23</v>
      </c>
      <c r="N5798" t="s">
        <v>22</v>
      </c>
      <c r="O5798" t="s">
        <v>22</v>
      </c>
      <c r="P5798" t="s">
        <v>45</v>
      </c>
      <c r="Q5798">
        <v>1</v>
      </c>
      <c r="R5798" t="s">
        <v>38</v>
      </c>
      <c r="S5798">
        <v>60</v>
      </c>
      <c r="T5798">
        <v>2768.65</v>
      </c>
      <c r="U5798">
        <v>0</v>
      </c>
    </row>
    <row r="5799" spans="1:21" x14ac:dyDescent="0.25">
      <c r="A5799" t="s">
        <v>5831</v>
      </c>
      <c r="B5799">
        <v>1</v>
      </c>
      <c r="C5799">
        <v>0</v>
      </c>
      <c r="D5799">
        <v>1</v>
      </c>
      <c r="E5799">
        <v>0</v>
      </c>
      <c r="F5799">
        <v>19</v>
      </c>
      <c r="G5799">
        <v>1</v>
      </c>
      <c r="H5799" t="s">
        <v>22</v>
      </c>
      <c r="I5799" t="s">
        <v>35</v>
      </c>
      <c r="J5799" t="s">
        <v>22</v>
      </c>
      <c r="K5799" t="s">
        <v>22</v>
      </c>
      <c r="L5799" t="s">
        <v>23</v>
      </c>
      <c r="M5799" t="s">
        <v>22</v>
      </c>
      <c r="N5799" t="s">
        <v>23</v>
      </c>
      <c r="O5799" t="s">
        <v>23</v>
      </c>
      <c r="P5799" t="s">
        <v>26</v>
      </c>
      <c r="Q5799">
        <v>1</v>
      </c>
      <c r="R5799" t="s">
        <v>38</v>
      </c>
      <c r="S5799">
        <v>88.8</v>
      </c>
      <c r="T5799">
        <v>1672.35</v>
      </c>
      <c r="U5799">
        <v>0</v>
      </c>
    </row>
    <row r="5800" spans="1:21" x14ac:dyDescent="0.25">
      <c r="A5800" t="s">
        <v>5832</v>
      </c>
      <c r="B5800">
        <v>0</v>
      </c>
      <c r="C5800">
        <v>0</v>
      </c>
      <c r="D5800">
        <v>0</v>
      </c>
      <c r="E5800">
        <v>0</v>
      </c>
      <c r="F5800">
        <v>5</v>
      </c>
      <c r="G5800">
        <v>1</v>
      </c>
      <c r="H5800" t="s">
        <v>22</v>
      </c>
      <c r="I5800" t="s">
        <v>35</v>
      </c>
      <c r="J5800" t="s">
        <v>23</v>
      </c>
      <c r="K5800" t="s">
        <v>23</v>
      </c>
      <c r="L5800" t="s">
        <v>23</v>
      </c>
      <c r="M5800" t="s">
        <v>23</v>
      </c>
      <c r="N5800" t="s">
        <v>22</v>
      </c>
      <c r="O5800" t="s">
        <v>23</v>
      </c>
      <c r="P5800" t="s">
        <v>26</v>
      </c>
      <c r="Q5800">
        <v>1</v>
      </c>
      <c r="R5800" t="s">
        <v>27</v>
      </c>
      <c r="S5800">
        <v>85.2</v>
      </c>
      <c r="T5800">
        <v>474.8</v>
      </c>
      <c r="U5800">
        <v>1</v>
      </c>
    </row>
    <row r="5801" spans="1:21" x14ac:dyDescent="0.25">
      <c r="A5801" t="s">
        <v>5833</v>
      </c>
      <c r="B5801">
        <v>0</v>
      </c>
      <c r="C5801">
        <v>0</v>
      </c>
      <c r="D5801">
        <v>0</v>
      </c>
      <c r="E5801">
        <v>0</v>
      </c>
      <c r="F5801">
        <v>13</v>
      </c>
      <c r="G5801">
        <v>0</v>
      </c>
      <c r="H5801" t="s">
        <v>24</v>
      </c>
      <c r="I5801" t="s">
        <v>25</v>
      </c>
      <c r="J5801" t="s">
        <v>23</v>
      </c>
      <c r="K5801" t="s">
        <v>23</v>
      </c>
      <c r="L5801" t="s">
        <v>23</v>
      </c>
      <c r="M5801" t="s">
        <v>23</v>
      </c>
      <c r="N5801" t="s">
        <v>23</v>
      </c>
      <c r="O5801" t="s">
        <v>22</v>
      </c>
      <c r="P5801" t="s">
        <v>26</v>
      </c>
      <c r="Q5801">
        <v>1</v>
      </c>
      <c r="R5801" t="s">
        <v>27</v>
      </c>
      <c r="S5801">
        <v>35.1</v>
      </c>
      <c r="T5801">
        <v>446.1</v>
      </c>
      <c r="U5801">
        <v>1</v>
      </c>
    </row>
    <row r="5802" spans="1:21" x14ac:dyDescent="0.25">
      <c r="A5802" t="s">
        <v>5834</v>
      </c>
      <c r="B5802">
        <v>0</v>
      </c>
      <c r="C5802">
        <v>0</v>
      </c>
      <c r="D5802">
        <v>0</v>
      </c>
      <c r="E5802">
        <v>0</v>
      </c>
      <c r="F5802">
        <v>17</v>
      </c>
      <c r="G5802">
        <v>1</v>
      </c>
      <c r="H5802" t="s">
        <v>22</v>
      </c>
      <c r="I5802" t="s">
        <v>35</v>
      </c>
      <c r="J5802" t="s">
        <v>23</v>
      </c>
      <c r="K5802" t="s">
        <v>23</v>
      </c>
      <c r="L5802" t="s">
        <v>22</v>
      </c>
      <c r="M5802" t="s">
        <v>23</v>
      </c>
      <c r="N5802" t="s">
        <v>23</v>
      </c>
      <c r="O5802" t="s">
        <v>23</v>
      </c>
      <c r="P5802" t="s">
        <v>26</v>
      </c>
      <c r="Q5802">
        <v>0</v>
      </c>
      <c r="R5802" t="s">
        <v>33</v>
      </c>
      <c r="S5802">
        <v>80.05</v>
      </c>
      <c r="T5802">
        <v>1345.65</v>
      </c>
      <c r="U5802">
        <v>0</v>
      </c>
    </row>
    <row r="5803" spans="1:21" x14ac:dyDescent="0.25">
      <c r="A5803" t="s">
        <v>5835</v>
      </c>
      <c r="B5803">
        <v>1</v>
      </c>
      <c r="C5803">
        <v>1</v>
      </c>
      <c r="D5803">
        <v>1</v>
      </c>
      <c r="E5803">
        <v>0</v>
      </c>
      <c r="F5803">
        <v>34</v>
      </c>
      <c r="G5803">
        <v>1</v>
      </c>
      <c r="H5803" t="s">
        <v>22</v>
      </c>
      <c r="I5803" t="s">
        <v>35</v>
      </c>
      <c r="J5803" t="s">
        <v>23</v>
      </c>
      <c r="K5803" t="s">
        <v>23</v>
      </c>
      <c r="L5803" t="s">
        <v>23</v>
      </c>
      <c r="M5803" t="s">
        <v>23</v>
      </c>
      <c r="N5803" t="s">
        <v>23</v>
      </c>
      <c r="O5803" t="s">
        <v>23</v>
      </c>
      <c r="P5803" t="s">
        <v>26</v>
      </c>
      <c r="Q5803">
        <v>1</v>
      </c>
      <c r="R5803" t="s">
        <v>27</v>
      </c>
      <c r="S5803">
        <v>75.55</v>
      </c>
      <c r="T5803">
        <v>2425.4</v>
      </c>
      <c r="U5803">
        <v>0</v>
      </c>
    </row>
    <row r="5804" spans="1:21" x14ac:dyDescent="0.25">
      <c r="A5804" t="s">
        <v>5836</v>
      </c>
      <c r="B5804">
        <v>0</v>
      </c>
      <c r="C5804">
        <v>0</v>
      </c>
      <c r="D5804">
        <v>0</v>
      </c>
      <c r="E5804">
        <v>0</v>
      </c>
      <c r="F5804">
        <v>42</v>
      </c>
      <c r="G5804">
        <v>1</v>
      </c>
      <c r="H5804" t="s">
        <v>23</v>
      </c>
      <c r="I5804" t="s">
        <v>25</v>
      </c>
      <c r="J5804" t="s">
        <v>23</v>
      </c>
      <c r="K5804" t="s">
        <v>22</v>
      </c>
      <c r="L5804" t="s">
        <v>23</v>
      </c>
      <c r="M5804" t="s">
        <v>23</v>
      </c>
      <c r="N5804" t="s">
        <v>23</v>
      </c>
      <c r="O5804" t="s">
        <v>23</v>
      </c>
      <c r="P5804" t="s">
        <v>26</v>
      </c>
      <c r="Q5804">
        <v>1</v>
      </c>
      <c r="R5804" t="s">
        <v>27</v>
      </c>
      <c r="S5804">
        <v>49.55</v>
      </c>
      <c r="T5804">
        <v>2077.9499999999998</v>
      </c>
      <c r="U5804">
        <v>0</v>
      </c>
    </row>
    <row r="5805" spans="1:21" x14ac:dyDescent="0.25">
      <c r="A5805" t="s">
        <v>5837</v>
      </c>
      <c r="B5805">
        <v>1</v>
      </c>
      <c r="C5805">
        <v>0</v>
      </c>
      <c r="D5805">
        <v>1</v>
      </c>
      <c r="E5805">
        <v>0</v>
      </c>
      <c r="F5805">
        <v>5</v>
      </c>
      <c r="G5805">
        <v>1</v>
      </c>
      <c r="H5805" t="s">
        <v>22</v>
      </c>
      <c r="I5805" t="s">
        <v>35</v>
      </c>
      <c r="J5805" t="s">
        <v>23</v>
      </c>
      <c r="K5805" t="s">
        <v>22</v>
      </c>
      <c r="L5805" t="s">
        <v>23</v>
      </c>
      <c r="M5805" t="s">
        <v>23</v>
      </c>
      <c r="N5805" t="s">
        <v>23</v>
      </c>
      <c r="O5805" t="s">
        <v>23</v>
      </c>
      <c r="P5805" t="s">
        <v>26</v>
      </c>
      <c r="Q5805">
        <v>1</v>
      </c>
      <c r="R5805" t="s">
        <v>27</v>
      </c>
      <c r="S5805">
        <v>81.3</v>
      </c>
      <c r="T5805">
        <v>416.3</v>
      </c>
      <c r="U5805">
        <v>1</v>
      </c>
    </row>
    <row r="5806" spans="1:21" x14ac:dyDescent="0.25">
      <c r="A5806" t="s">
        <v>5838</v>
      </c>
      <c r="B5806">
        <v>0</v>
      </c>
      <c r="C5806">
        <v>0</v>
      </c>
      <c r="D5806">
        <v>1</v>
      </c>
      <c r="E5806">
        <v>1</v>
      </c>
      <c r="F5806">
        <v>71</v>
      </c>
      <c r="G5806">
        <v>1</v>
      </c>
      <c r="H5806" t="s">
        <v>22</v>
      </c>
      <c r="I5806" t="s">
        <v>23</v>
      </c>
      <c r="J5806" t="s">
        <v>44</v>
      </c>
      <c r="K5806" t="s">
        <v>44</v>
      </c>
      <c r="L5806" t="s">
        <v>44</v>
      </c>
      <c r="M5806" t="s">
        <v>44</v>
      </c>
      <c r="N5806" t="s">
        <v>44</v>
      </c>
      <c r="O5806" t="s">
        <v>44</v>
      </c>
      <c r="P5806" t="s">
        <v>45</v>
      </c>
      <c r="Q5806">
        <v>0</v>
      </c>
      <c r="R5806" t="s">
        <v>38</v>
      </c>
      <c r="S5806">
        <v>23.9</v>
      </c>
      <c r="T5806">
        <v>1663.5</v>
      </c>
      <c r="U5806">
        <v>0</v>
      </c>
    </row>
    <row r="5807" spans="1:21" x14ac:dyDescent="0.25">
      <c r="A5807" t="s">
        <v>5839</v>
      </c>
      <c r="B5807">
        <v>1</v>
      </c>
      <c r="C5807">
        <v>1</v>
      </c>
      <c r="D5807">
        <v>1</v>
      </c>
      <c r="E5807">
        <v>0</v>
      </c>
      <c r="F5807">
        <v>19</v>
      </c>
      <c r="G5807">
        <v>1</v>
      </c>
      <c r="H5807" t="s">
        <v>23</v>
      </c>
      <c r="I5807" t="s">
        <v>25</v>
      </c>
      <c r="J5807" t="s">
        <v>22</v>
      </c>
      <c r="K5807" t="s">
        <v>23</v>
      </c>
      <c r="L5807" t="s">
        <v>22</v>
      </c>
      <c r="M5807" t="s">
        <v>23</v>
      </c>
      <c r="N5807" t="s">
        <v>22</v>
      </c>
      <c r="O5807" t="s">
        <v>23</v>
      </c>
      <c r="P5807" t="s">
        <v>26</v>
      </c>
      <c r="Q5807">
        <v>0</v>
      </c>
      <c r="R5807" t="s">
        <v>33</v>
      </c>
      <c r="S5807">
        <v>66.400000000000006</v>
      </c>
      <c r="T5807">
        <v>1286.05</v>
      </c>
      <c r="U5807">
        <v>0</v>
      </c>
    </row>
    <row r="5808" spans="1:21" x14ac:dyDescent="0.25">
      <c r="A5808" t="s">
        <v>5840</v>
      </c>
      <c r="B5808">
        <v>0</v>
      </c>
      <c r="C5808">
        <v>0</v>
      </c>
      <c r="D5808">
        <v>0</v>
      </c>
      <c r="E5808">
        <v>1</v>
      </c>
      <c r="F5808">
        <v>2</v>
      </c>
      <c r="G5808">
        <v>1</v>
      </c>
      <c r="H5808" t="s">
        <v>23</v>
      </c>
      <c r="I5808" t="s">
        <v>23</v>
      </c>
      <c r="J5808" t="s">
        <v>44</v>
      </c>
      <c r="K5808" t="s">
        <v>44</v>
      </c>
      <c r="L5808" t="s">
        <v>44</v>
      </c>
      <c r="M5808" t="s">
        <v>44</v>
      </c>
      <c r="N5808" t="s">
        <v>44</v>
      </c>
      <c r="O5808" t="s">
        <v>44</v>
      </c>
      <c r="P5808" t="s">
        <v>26</v>
      </c>
      <c r="Q5808">
        <v>1</v>
      </c>
      <c r="R5808" t="s">
        <v>27</v>
      </c>
      <c r="S5808">
        <v>19.600000000000001</v>
      </c>
      <c r="T5808">
        <v>35.85</v>
      </c>
      <c r="U5808">
        <v>1</v>
      </c>
    </row>
    <row r="5809" spans="1:21" x14ac:dyDescent="0.25">
      <c r="A5809" t="s">
        <v>5841</v>
      </c>
      <c r="B5809">
        <v>1</v>
      </c>
      <c r="C5809">
        <v>0</v>
      </c>
      <c r="D5809">
        <v>0</v>
      </c>
      <c r="E5809">
        <v>0</v>
      </c>
      <c r="F5809">
        <v>57</v>
      </c>
      <c r="G5809">
        <v>1</v>
      </c>
      <c r="H5809" t="s">
        <v>23</v>
      </c>
      <c r="I5809" t="s">
        <v>23</v>
      </c>
      <c r="J5809" t="s">
        <v>44</v>
      </c>
      <c r="K5809" t="s">
        <v>44</v>
      </c>
      <c r="L5809" t="s">
        <v>44</v>
      </c>
      <c r="M5809" t="s">
        <v>44</v>
      </c>
      <c r="N5809" t="s">
        <v>44</v>
      </c>
      <c r="O5809" t="s">
        <v>44</v>
      </c>
      <c r="P5809" t="s">
        <v>45</v>
      </c>
      <c r="Q5809">
        <v>0</v>
      </c>
      <c r="R5809" t="s">
        <v>38</v>
      </c>
      <c r="S5809">
        <v>18.8</v>
      </c>
      <c r="T5809">
        <v>1094.3499999999999</v>
      </c>
      <c r="U5809">
        <v>0</v>
      </c>
    </row>
    <row r="5810" spans="1:21" x14ac:dyDescent="0.25">
      <c r="A5810" t="s">
        <v>5842</v>
      </c>
      <c r="B5810">
        <v>1</v>
      </c>
      <c r="C5810">
        <v>0</v>
      </c>
      <c r="D5810">
        <v>1</v>
      </c>
      <c r="E5810">
        <v>0</v>
      </c>
      <c r="F5810">
        <v>72</v>
      </c>
      <c r="G5810">
        <v>1</v>
      </c>
      <c r="H5810" t="s">
        <v>22</v>
      </c>
      <c r="I5810" t="s">
        <v>35</v>
      </c>
      <c r="J5810" t="s">
        <v>23</v>
      </c>
      <c r="K5810" t="s">
        <v>22</v>
      </c>
      <c r="L5810" t="s">
        <v>22</v>
      </c>
      <c r="M5810" t="s">
        <v>22</v>
      </c>
      <c r="N5810" t="s">
        <v>22</v>
      </c>
      <c r="O5810" t="s">
        <v>22</v>
      </c>
      <c r="P5810" t="s">
        <v>45</v>
      </c>
      <c r="Q5810">
        <v>1</v>
      </c>
      <c r="R5810" t="s">
        <v>27</v>
      </c>
      <c r="S5810">
        <v>108.4</v>
      </c>
      <c r="T5810">
        <v>7719.5</v>
      </c>
      <c r="U5810">
        <v>0</v>
      </c>
    </row>
    <row r="5811" spans="1:21" x14ac:dyDescent="0.25">
      <c r="A5811" t="s">
        <v>5843</v>
      </c>
      <c r="B5811">
        <v>0</v>
      </c>
      <c r="C5811">
        <v>0</v>
      </c>
      <c r="D5811">
        <v>0</v>
      </c>
      <c r="E5811">
        <v>0</v>
      </c>
      <c r="F5811">
        <v>6</v>
      </c>
      <c r="G5811">
        <v>1</v>
      </c>
      <c r="H5811" t="s">
        <v>23</v>
      </c>
      <c r="I5811" t="s">
        <v>35</v>
      </c>
      <c r="J5811" t="s">
        <v>23</v>
      </c>
      <c r="K5811" t="s">
        <v>22</v>
      </c>
      <c r="L5811" t="s">
        <v>23</v>
      </c>
      <c r="M5811" t="s">
        <v>23</v>
      </c>
      <c r="N5811" t="s">
        <v>23</v>
      </c>
      <c r="O5811" t="s">
        <v>22</v>
      </c>
      <c r="P5811" t="s">
        <v>26</v>
      </c>
      <c r="Q5811">
        <v>1</v>
      </c>
      <c r="R5811" t="s">
        <v>30</v>
      </c>
      <c r="S5811">
        <v>85.95</v>
      </c>
      <c r="T5811">
        <v>514.6</v>
      </c>
      <c r="U5811">
        <v>0</v>
      </c>
    </row>
    <row r="5812" spans="1:21" x14ac:dyDescent="0.25">
      <c r="A5812" t="s">
        <v>5844</v>
      </c>
      <c r="B5812">
        <v>0</v>
      </c>
      <c r="C5812">
        <v>0</v>
      </c>
      <c r="D5812">
        <v>1</v>
      </c>
      <c r="E5812">
        <v>1</v>
      </c>
      <c r="F5812">
        <v>17</v>
      </c>
      <c r="G5812">
        <v>1</v>
      </c>
      <c r="H5812" t="s">
        <v>22</v>
      </c>
      <c r="I5812" t="s">
        <v>35</v>
      </c>
      <c r="J5812" t="s">
        <v>23</v>
      </c>
      <c r="K5812" t="s">
        <v>23</v>
      </c>
      <c r="L5812" t="s">
        <v>23</v>
      </c>
      <c r="M5812" t="s">
        <v>23</v>
      </c>
      <c r="N5812" t="s">
        <v>23</v>
      </c>
      <c r="O5812" t="s">
        <v>22</v>
      </c>
      <c r="P5812" t="s">
        <v>26</v>
      </c>
      <c r="Q5812">
        <v>1</v>
      </c>
      <c r="R5812" t="s">
        <v>27</v>
      </c>
      <c r="S5812">
        <v>85.45</v>
      </c>
      <c r="T5812">
        <v>1451.6</v>
      </c>
      <c r="U5812">
        <v>1</v>
      </c>
    </row>
    <row r="5813" spans="1:21" x14ac:dyDescent="0.25">
      <c r="A5813" t="s">
        <v>5845</v>
      </c>
      <c r="B5813">
        <v>1</v>
      </c>
      <c r="C5813">
        <v>0</v>
      </c>
      <c r="D5813">
        <v>1</v>
      </c>
      <c r="E5813">
        <v>0</v>
      </c>
      <c r="F5813">
        <v>61</v>
      </c>
      <c r="G5813">
        <v>1</v>
      </c>
      <c r="H5813" t="s">
        <v>22</v>
      </c>
      <c r="I5813" t="s">
        <v>25</v>
      </c>
      <c r="J5813" t="s">
        <v>23</v>
      </c>
      <c r="K5813" t="s">
        <v>22</v>
      </c>
      <c r="L5813" t="s">
        <v>22</v>
      </c>
      <c r="M5813" t="s">
        <v>23</v>
      </c>
      <c r="N5813" t="s">
        <v>22</v>
      </c>
      <c r="O5813" t="s">
        <v>22</v>
      </c>
      <c r="P5813" t="s">
        <v>45</v>
      </c>
      <c r="Q5813">
        <v>0</v>
      </c>
      <c r="R5813" t="s">
        <v>33</v>
      </c>
      <c r="S5813">
        <v>80.900000000000006</v>
      </c>
      <c r="T5813">
        <v>4932.5</v>
      </c>
      <c r="U5813">
        <v>0</v>
      </c>
    </row>
    <row r="5814" spans="1:21" x14ac:dyDescent="0.25">
      <c r="A5814" t="s">
        <v>5846</v>
      </c>
      <c r="B5814">
        <v>1</v>
      </c>
      <c r="C5814">
        <v>0</v>
      </c>
      <c r="D5814">
        <v>1</v>
      </c>
      <c r="E5814">
        <v>1</v>
      </c>
      <c r="F5814">
        <v>1</v>
      </c>
      <c r="G5814">
        <v>1</v>
      </c>
      <c r="H5814" t="s">
        <v>23</v>
      </c>
      <c r="I5814" t="s">
        <v>35</v>
      </c>
      <c r="J5814" t="s">
        <v>23</v>
      </c>
      <c r="K5814" t="s">
        <v>23</v>
      </c>
      <c r="L5814" t="s">
        <v>23</v>
      </c>
      <c r="M5814" t="s">
        <v>23</v>
      </c>
      <c r="N5814" t="s">
        <v>23</v>
      </c>
      <c r="O5814" t="s">
        <v>23</v>
      </c>
      <c r="P5814" t="s">
        <v>26</v>
      </c>
      <c r="Q5814">
        <v>1</v>
      </c>
      <c r="R5814" t="s">
        <v>27</v>
      </c>
      <c r="S5814">
        <v>71</v>
      </c>
      <c r="T5814">
        <v>71</v>
      </c>
      <c r="U5814">
        <v>1</v>
      </c>
    </row>
    <row r="5815" spans="1:21" x14ac:dyDescent="0.25">
      <c r="A5815" t="s">
        <v>5847</v>
      </c>
      <c r="B5815">
        <v>1</v>
      </c>
      <c r="C5815">
        <v>0</v>
      </c>
      <c r="D5815">
        <v>1</v>
      </c>
      <c r="E5815">
        <v>1</v>
      </c>
      <c r="F5815">
        <v>48</v>
      </c>
      <c r="G5815">
        <v>1</v>
      </c>
      <c r="H5815" t="s">
        <v>22</v>
      </c>
      <c r="I5815" t="s">
        <v>35</v>
      </c>
      <c r="J5815" t="s">
        <v>22</v>
      </c>
      <c r="K5815" t="s">
        <v>22</v>
      </c>
      <c r="L5815" t="s">
        <v>22</v>
      </c>
      <c r="M5815" t="s">
        <v>22</v>
      </c>
      <c r="N5815" t="s">
        <v>22</v>
      </c>
      <c r="O5815" t="s">
        <v>22</v>
      </c>
      <c r="P5815" t="s">
        <v>45</v>
      </c>
      <c r="Q5815">
        <v>0</v>
      </c>
      <c r="R5815" t="s">
        <v>38</v>
      </c>
      <c r="S5815">
        <v>111.8</v>
      </c>
      <c r="T5815">
        <v>5443.65</v>
      </c>
      <c r="U5815">
        <v>0</v>
      </c>
    </row>
    <row r="5816" spans="1:21" x14ac:dyDescent="0.25">
      <c r="A5816" t="s">
        <v>5848</v>
      </c>
      <c r="B5816">
        <v>1</v>
      </c>
      <c r="C5816">
        <v>0</v>
      </c>
      <c r="D5816">
        <v>0</v>
      </c>
      <c r="E5816">
        <v>0</v>
      </c>
      <c r="F5816">
        <v>16</v>
      </c>
      <c r="G5816">
        <v>1</v>
      </c>
      <c r="H5816" t="s">
        <v>23</v>
      </c>
      <c r="I5816" t="s">
        <v>23</v>
      </c>
      <c r="J5816" t="s">
        <v>44</v>
      </c>
      <c r="K5816" t="s">
        <v>44</v>
      </c>
      <c r="L5816" t="s">
        <v>44</v>
      </c>
      <c r="M5816" t="s">
        <v>44</v>
      </c>
      <c r="N5816" t="s">
        <v>44</v>
      </c>
      <c r="O5816" t="s">
        <v>44</v>
      </c>
      <c r="P5816" t="s">
        <v>26</v>
      </c>
      <c r="Q5816">
        <v>1</v>
      </c>
      <c r="R5816" t="s">
        <v>38</v>
      </c>
      <c r="S5816">
        <v>20.6</v>
      </c>
      <c r="T5816">
        <v>330.25</v>
      </c>
      <c r="U5816">
        <v>0</v>
      </c>
    </row>
    <row r="5817" spans="1:21" x14ac:dyDescent="0.25">
      <c r="A5817" t="s">
        <v>5849</v>
      </c>
      <c r="B5817">
        <v>1</v>
      </c>
      <c r="C5817">
        <v>1</v>
      </c>
      <c r="D5817">
        <v>0</v>
      </c>
      <c r="E5817">
        <v>0</v>
      </c>
      <c r="F5817">
        <v>9</v>
      </c>
      <c r="G5817">
        <v>1</v>
      </c>
      <c r="H5817" t="s">
        <v>22</v>
      </c>
      <c r="I5817" t="s">
        <v>35</v>
      </c>
      <c r="J5817" t="s">
        <v>23</v>
      </c>
      <c r="K5817" t="s">
        <v>23</v>
      </c>
      <c r="L5817" t="s">
        <v>23</v>
      </c>
      <c r="M5817" t="s">
        <v>23</v>
      </c>
      <c r="N5817" t="s">
        <v>23</v>
      </c>
      <c r="O5817" t="s">
        <v>22</v>
      </c>
      <c r="P5817" t="s">
        <v>26</v>
      </c>
      <c r="Q5817">
        <v>1</v>
      </c>
      <c r="R5817" t="s">
        <v>27</v>
      </c>
      <c r="S5817">
        <v>85.05</v>
      </c>
      <c r="T5817">
        <v>746.5</v>
      </c>
      <c r="U5817">
        <v>1</v>
      </c>
    </row>
    <row r="5818" spans="1:21" x14ac:dyDescent="0.25">
      <c r="A5818" t="s">
        <v>5850</v>
      </c>
      <c r="B5818">
        <v>0</v>
      </c>
      <c r="C5818">
        <v>0</v>
      </c>
      <c r="D5818">
        <v>0</v>
      </c>
      <c r="E5818">
        <v>0</v>
      </c>
      <c r="F5818">
        <v>3</v>
      </c>
      <c r="G5818">
        <v>1</v>
      </c>
      <c r="H5818" t="s">
        <v>23</v>
      </c>
      <c r="I5818" t="s">
        <v>25</v>
      </c>
      <c r="J5818" t="s">
        <v>23</v>
      </c>
      <c r="K5818" t="s">
        <v>23</v>
      </c>
      <c r="L5818" t="s">
        <v>23</v>
      </c>
      <c r="M5818" t="s">
        <v>23</v>
      </c>
      <c r="N5818" t="s">
        <v>23</v>
      </c>
      <c r="O5818" t="s">
        <v>23</v>
      </c>
      <c r="P5818" t="s">
        <v>26</v>
      </c>
      <c r="Q5818">
        <v>0</v>
      </c>
      <c r="R5818" t="s">
        <v>27</v>
      </c>
      <c r="S5818">
        <v>44.6</v>
      </c>
      <c r="T5818">
        <v>122.7</v>
      </c>
      <c r="U5818">
        <v>0</v>
      </c>
    </row>
    <row r="5819" spans="1:21" x14ac:dyDescent="0.25">
      <c r="A5819" t="s">
        <v>5851</v>
      </c>
      <c r="B5819">
        <v>1</v>
      </c>
      <c r="C5819">
        <v>0</v>
      </c>
      <c r="D5819">
        <v>0</v>
      </c>
      <c r="E5819">
        <v>1</v>
      </c>
      <c r="F5819">
        <v>1</v>
      </c>
      <c r="G5819">
        <v>1</v>
      </c>
      <c r="H5819" t="s">
        <v>23</v>
      </c>
      <c r="I5819" t="s">
        <v>25</v>
      </c>
      <c r="J5819" t="s">
        <v>23</v>
      </c>
      <c r="K5819" t="s">
        <v>23</v>
      </c>
      <c r="L5819" t="s">
        <v>23</v>
      </c>
      <c r="M5819" t="s">
        <v>23</v>
      </c>
      <c r="N5819" t="s">
        <v>23</v>
      </c>
      <c r="O5819" t="s">
        <v>23</v>
      </c>
      <c r="P5819" t="s">
        <v>26</v>
      </c>
      <c r="Q5819">
        <v>1</v>
      </c>
      <c r="R5819" t="s">
        <v>27</v>
      </c>
      <c r="S5819">
        <v>44.4</v>
      </c>
      <c r="T5819">
        <v>44.4</v>
      </c>
      <c r="U5819">
        <v>1</v>
      </c>
    </row>
    <row r="5820" spans="1:21" x14ac:dyDescent="0.25">
      <c r="A5820" t="s">
        <v>5852</v>
      </c>
      <c r="B5820">
        <v>1</v>
      </c>
      <c r="C5820">
        <v>0</v>
      </c>
      <c r="D5820">
        <v>0</v>
      </c>
      <c r="E5820">
        <v>0</v>
      </c>
      <c r="F5820">
        <v>65</v>
      </c>
      <c r="G5820">
        <v>1</v>
      </c>
      <c r="H5820" t="s">
        <v>22</v>
      </c>
      <c r="I5820" t="s">
        <v>35</v>
      </c>
      <c r="J5820" t="s">
        <v>23</v>
      </c>
      <c r="K5820" t="s">
        <v>22</v>
      </c>
      <c r="L5820" t="s">
        <v>22</v>
      </c>
      <c r="M5820" t="s">
        <v>23</v>
      </c>
      <c r="N5820" t="s">
        <v>22</v>
      </c>
      <c r="O5820" t="s">
        <v>22</v>
      </c>
      <c r="P5820" t="s">
        <v>45</v>
      </c>
      <c r="Q5820">
        <v>0</v>
      </c>
      <c r="R5820" t="s">
        <v>38</v>
      </c>
      <c r="S5820">
        <v>105.1</v>
      </c>
      <c r="T5820">
        <v>6631.85</v>
      </c>
      <c r="U5820">
        <v>0</v>
      </c>
    </row>
    <row r="5821" spans="1:21" x14ac:dyDescent="0.25">
      <c r="A5821" t="s">
        <v>5853</v>
      </c>
      <c r="B5821">
        <v>0</v>
      </c>
      <c r="C5821">
        <v>0</v>
      </c>
      <c r="D5821">
        <v>1</v>
      </c>
      <c r="E5821">
        <v>1</v>
      </c>
      <c r="F5821">
        <v>70</v>
      </c>
      <c r="G5821">
        <v>1</v>
      </c>
      <c r="H5821" t="s">
        <v>22</v>
      </c>
      <c r="I5821" t="s">
        <v>35</v>
      </c>
      <c r="J5821" t="s">
        <v>22</v>
      </c>
      <c r="K5821" t="s">
        <v>22</v>
      </c>
      <c r="L5821" t="s">
        <v>22</v>
      </c>
      <c r="M5821" t="s">
        <v>22</v>
      </c>
      <c r="N5821" t="s">
        <v>22</v>
      </c>
      <c r="O5821" t="s">
        <v>22</v>
      </c>
      <c r="P5821" t="s">
        <v>45</v>
      </c>
      <c r="Q5821">
        <v>1</v>
      </c>
      <c r="R5821" t="s">
        <v>38</v>
      </c>
      <c r="S5821">
        <v>115.15</v>
      </c>
      <c r="T5821">
        <v>8250</v>
      </c>
      <c r="U5821">
        <v>0</v>
      </c>
    </row>
    <row r="5822" spans="1:21" x14ac:dyDescent="0.25">
      <c r="A5822" t="s">
        <v>5854</v>
      </c>
      <c r="B5822">
        <v>1</v>
      </c>
      <c r="C5822">
        <v>0</v>
      </c>
      <c r="D5822">
        <v>1</v>
      </c>
      <c r="E5822">
        <v>0</v>
      </c>
      <c r="F5822">
        <v>60</v>
      </c>
      <c r="G5822">
        <v>1</v>
      </c>
      <c r="H5822" t="s">
        <v>23</v>
      </c>
      <c r="I5822" t="s">
        <v>25</v>
      </c>
      <c r="J5822" t="s">
        <v>22</v>
      </c>
      <c r="K5822" t="s">
        <v>23</v>
      </c>
      <c r="L5822" t="s">
        <v>23</v>
      </c>
      <c r="M5822" t="s">
        <v>23</v>
      </c>
      <c r="N5822" t="s">
        <v>22</v>
      </c>
      <c r="O5822" t="s">
        <v>23</v>
      </c>
      <c r="P5822" t="s">
        <v>29</v>
      </c>
      <c r="Q5822">
        <v>1</v>
      </c>
      <c r="R5822" t="s">
        <v>30</v>
      </c>
      <c r="S5822">
        <v>59.8</v>
      </c>
      <c r="T5822">
        <v>3561.15</v>
      </c>
      <c r="U5822">
        <v>0</v>
      </c>
    </row>
    <row r="5823" spans="1:21" x14ac:dyDescent="0.25">
      <c r="A5823" t="s">
        <v>5855</v>
      </c>
      <c r="B5823">
        <v>0</v>
      </c>
      <c r="C5823">
        <v>0</v>
      </c>
      <c r="D5823">
        <v>1</v>
      </c>
      <c r="E5823">
        <v>0</v>
      </c>
      <c r="F5823">
        <v>69</v>
      </c>
      <c r="G5823">
        <v>1</v>
      </c>
      <c r="H5823" t="s">
        <v>22</v>
      </c>
      <c r="I5823" t="s">
        <v>23</v>
      </c>
      <c r="J5823" t="s">
        <v>44</v>
      </c>
      <c r="K5823" t="s">
        <v>44</v>
      </c>
      <c r="L5823" t="s">
        <v>44</v>
      </c>
      <c r="M5823" t="s">
        <v>44</v>
      </c>
      <c r="N5823" t="s">
        <v>44</v>
      </c>
      <c r="O5823" t="s">
        <v>44</v>
      </c>
      <c r="P5823" t="s">
        <v>29</v>
      </c>
      <c r="Q5823">
        <v>1</v>
      </c>
      <c r="R5823" t="s">
        <v>27</v>
      </c>
      <c r="S5823">
        <v>26.3</v>
      </c>
      <c r="T5823">
        <v>1763.55</v>
      </c>
      <c r="U5823">
        <v>0</v>
      </c>
    </row>
    <row r="5824" spans="1:21" x14ac:dyDescent="0.25">
      <c r="A5824" t="s">
        <v>5856</v>
      </c>
      <c r="B5824">
        <v>0</v>
      </c>
      <c r="C5824">
        <v>1</v>
      </c>
      <c r="D5824">
        <v>0</v>
      </c>
      <c r="E5824">
        <v>0</v>
      </c>
      <c r="F5824">
        <v>35</v>
      </c>
      <c r="G5824">
        <v>1</v>
      </c>
      <c r="H5824" t="s">
        <v>23</v>
      </c>
      <c r="I5824" t="s">
        <v>35</v>
      </c>
      <c r="J5824" t="s">
        <v>23</v>
      </c>
      <c r="K5824" t="s">
        <v>23</v>
      </c>
      <c r="L5824" t="s">
        <v>23</v>
      </c>
      <c r="M5824" t="s">
        <v>23</v>
      </c>
      <c r="N5824" t="s">
        <v>23</v>
      </c>
      <c r="O5824" t="s">
        <v>23</v>
      </c>
      <c r="P5824" t="s">
        <v>26</v>
      </c>
      <c r="Q5824">
        <v>0</v>
      </c>
      <c r="R5824" t="s">
        <v>27</v>
      </c>
      <c r="S5824">
        <v>70.55</v>
      </c>
      <c r="T5824">
        <v>2419</v>
      </c>
      <c r="U5824">
        <v>0</v>
      </c>
    </row>
    <row r="5825" spans="1:21" x14ac:dyDescent="0.25">
      <c r="A5825" t="s">
        <v>5857</v>
      </c>
      <c r="B5825">
        <v>0</v>
      </c>
      <c r="C5825">
        <v>0</v>
      </c>
      <c r="D5825">
        <v>0</v>
      </c>
      <c r="E5825">
        <v>0</v>
      </c>
      <c r="F5825">
        <v>22</v>
      </c>
      <c r="G5825">
        <v>1</v>
      </c>
      <c r="H5825" t="s">
        <v>23</v>
      </c>
      <c r="I5825" t="s">
        <v>23</v>
      </c>
      <c r="J5825" t="s">
        <v>44</v>
      </c>
      <c r="K5825" t="s">
        <v>44</v>
      </c>
      <c r="L5825" t="s">
        <v>44</v>
      </c>
      <c r="M5825" t="s">
        <v>44</v>
      </c>
      <c r="N5825" t="s">
        <v>44</v>
      </c>
      <c r="O5825" t="s">
        <v>44</v>
      </c>
      <c r="P5825" t="s">
        <v>26</v>
      </c>
      <c r="Q5825">
        <v>1</v>
      </c>
      <c r="R5825" t="s">
        <v>30</v>
      </c>
      <c r="S5825">
        <v>20.05</v>
      </c>
      <c r="T5825">
        <v>470.2</v>
      </c>
      <c r="U5825">
        <v>0</v>
      </c>
    </row>
    <row r="5826" spans="1:21" x14ac:dyDescent="0.25">
      <c r="A5826" t="s">
        <v>5858</v>
      </c>
      <c r="B5826">
        <v>1</v>
      </c>
      <c r="C5826">
        <v>0</v>
      </c>
      <c r="D5826">
        <v>1</v>
      </c>
      <c r="E5826">
        <v>1</v>
      </c>
      <c r="F5826">
        <v>66</v>
      </c>
      <c r="G5826">
        <v>1</v>
      </c>
      <c r="H5826" t="s">
        <v>22</v>
      </c>
      <c r="I5826" t="s">
        <v>25</v>
      </c>
      <c r="J5826" t="s">
        <v>23</v>
      </c>
      <c r="K5826" t="s">
        <v>22</v>
      </c>
      <c r="L5826" t="s">
        <v>22</v>
      </c>
      <c r="M5826" t="s">
        <v>23</v>
      </c>
      <c r="N5826" t="s">
        <v>22</v>
      </c>
      <c r="O5826" t="s">
        <v>22</v>
      </c>
      <c r="P5826" t="s">
        <v>45</v>
      </c>
      <c r="Q5826">
        <v>0</v>
      </c>
      <c r="R5826" t="s">
        <v>33</v>
      </c>
      <c r="S5826">
        <v>79.849999999999994</v>
      </c>
      <c r="T5826">
        <v>5234.95</v>
      </c>
      <c r="U5826">
        <v>0</v>
      </c>
    </row>
    <row r="5827" spans="1:21" x14ac:dyDescent="0.25">
      <c r="A5827" t="s">
        <v>5859</v>
      </c>
      <c r="B5827">
        <v>1</v>
      </c>
      <c r="C5827">
        <v>1</v>
      </c>
      <c r="D5827">
        <v>1</v>
      </c>
      <c r="E5827">
        <v>0</v>
      </c>
      <c r="F5827">
        <v>1</v>
      </c>
      <c r="G5827">
        <v>1</v>
      </c>
      <c r="H5827" t="s">
        <v>23</v>
      </c>
      <c r="I5827" t="s">
        <v>35</v>
      </c>
      <c r="J5827" t="s">
        <v>23</v>
      </c>
      <c r="K5827" t="s">
        <v>23</v>
      </c>
      <c r="L5827" t="s">
        <v>23</v>
      </c>
      <c r="M5827" t="s">
        <v>23</v>
      </c>
      <c r="N5827" t="s">
        <v>23</v>
      </c>
      <c r="O5827" t="s">
        <v>23</v>
      </c>
      <c r="P5827" t="s">
        <v>26</v>
      </c>
      <c r="Q5827">
        <v>1</v>
      </c>
      <c r="R5827" t="s">
        <v>27</v>
      </c>
      <c r="S5827">
        <v>70.3</v>
      </c>
      <c r="T5827">
        <v>70.3</v>
      </c>
      <c r="U5827">
        <v>1</v>
      </c>
    </row>
    <row r="5828" spans="1:21" x14ac:dyDescent="0.25">
      <c r="A5828" t="s">
        <v>5860</v>
      </c>
      <c r="B5828">
        <v>0</v>
      </c>
      <c r="C5828">
        <v>0</v>
      </c>
      <c r="D5828">
        <v>1</v>
      </c>
      <c r="E5828">
        <v>0</v>
      </c>
      <c r="F5828">
        <v>1</v>
      </c>
      <c r="G5828">
        <v>1</v>
      </c>
      <c r="H5828" t="s">
        <v>23</v>
      </c>
      <c r="I5828" t="s">
        <v>35</v>
      </c>
      <c r="J5828" t="s">
        <v>23</v>
      </c>
      <c r="K5828" t="s">
        <v>23</v>
      </c>
      <c r="L5828" t="s">
        <v>23</v>
      </c>
      <c r="M5828" t="s">
        <v>23</v>
      </c>
      <c r="N5828" t="s">
        <v>22</v>
      </c>
      <c r="O5828" t="s">
        <v>23</v>
      </c>
      <c r="P5828" t="s">
        <v>26</v>
      </c>
      <c r="Q5828">
        <v>1</v>
      </c>
      <c r="R5828" t="s">
        <v>33</v>
      </c>
      <c r="S5828">
        <v>79.349999999999994</v>
      </c>
      <c r="T5828">
        <v>79.349999999999994</v>
      </c>
      <c r="U5828">
        <v>1</v>
      </c>
    </row>
    <row r="5829" spans="1:21" x14ac:dyDescent="0.25">
      <c r="A5829" t="s">
        <v>5861</v>
      </c>
      <c r="B5829">
        <v>1</v>
      </c>
      <c r="C5829">
        <v>0</v>
      </c>
      <c r="D5829">
        <v>1</v>
      </c>
      <c r="E5829">
        <v>1</v>
      </c>
      <c r="F5829">
        <v>34</v>
      </c>
      <c r="G5829">
        <v>1</v>
      </c>
      <c r="H5829" t="s">
        <v>22</v>
      </c>
      <c r="I5829" t="s">
        <v>35</v>
      </c>
      <c r="J5829" t="s">
        <v>23</v>
      </c>
      <c r="K5829" t="s">
        <v>23</v>
      </c>
      <c r="L5829" t="s">
        <v>22</v>
      </c>
      <c r="M5829" t="s">
        <v>23</v>
      </c>
      <c r="N5829" t="s">
        <v>23</v>
      </c>
      <c r="O5829" t="s">
        <v>22</v>
      </c>
      <c r="P5829" t="s">
        <v>26</v>
      </c>
      <c r="Q5829">
        <v>1</v>
      </c>
      <c r="R5829" t="s">
        <v>38</v>
      </c>
      <c r="S5829">
        <v>90.05</v>
      </c>
      <c r="T5829">
        <v>3097</v>
      </c>
      <c r="U5829">
        <v>0</v>
      </c>
    </row>
    <row r="5830" spans="1:21" x14ac:dyDescent="0.25">
      <c r="A5830" t="s">
        <v>5862</v>
      </c>
      <c r="B5830">
        <v>0</v>
      </c>
      <c r="C5830">
        <v>0</v>
      </c>
      <c r="D5830">
        <v>1</v>
      </c>
      <c r="E5830">
        <v>1</v>
      </c>
      <c r="F5830">
        <v>72</v>
      </c>
      <c r="G5830">
        <v>1</v>
      </c>
      <c r="H5830" t="s">
        <v>22</v>
      </c>
      <c r="I5830" t="s">
        <v>23</v>
      </c>
      <c r="J5830" t="s">
        <v>44</v>
      </c>
      <c r="K5830" t="s">
        <v>44</v>
      </c>
      <c r="L5830" t="s">
        <v>44</v>
      </c>
      <c r="M5830" t="s">
        <v>44</v>
      </c>
      <c r="N5830" t="s">
        <v>44</v>
      </c>
      <c r="O5830" t="s">
        <v>44</v>
      </c>
      <c r="P5830" t="s">
        <v>45</v>
      </c>
      <c r="Q5830">
        <v>0</v>
      </c>
      <c r="R5830" t="s">
        <v>33</v>
      </c>
      <c r="S5830">
        <v>24.45</v>
      </c>
      <c r="T5830">
        <v>1709.1</v>
      </c>
      <c r="U5830">
        <v>0</v>
      </c>
    </row>
    <row r="5831" spans="1:21" x14ac:dyDescent="0.25">
      <c r="A5831" t="s">
        <v>5863</v>
      </c>
      <c r="B5831">
        <v>1</v>
      </c>
      <c r="C5831">
        <v>0</v>
      </c>
      <c r="D5831">
        <v>1</v>
      </c>
      <c r="E5831">
        <v>1</v>
      </c>
      <c r="F5831">
        <v>31</v>
      </c>
      <c r="G5831">
        <v>0</v>
      </c>
      <c r="H5831" t="s">
        <v>24</v>
      </c>
      <c r="I5831" t="s">
        <v>25</v>
      </c>
      <c r="J5831" t="s">
        <v>22</v>
      </c>
      <c r="K5831" t="s">
        <v>23</v>
      </c>
      <c r="L5831" t="s">
        <v>22</v>
      </c>
      <c r="M5831" t="s">
        <v>22</v>
      </c>
      <c r="N5831" t="s">
        <v>22</v>
      </c>
      <c r="O5831" t="s">
        <v>22</v>
      </c>
      <c r="P5831" t="s">
        <v>29</v>
      </c>
      <c r="Q5831">
        <v>0</v>
      </c>
      <c r="R5831" t="s">
        <v>27</v>
      </c>
      <c r="S5831">
        <v>59.95</v>
      </c>
      <c r="T5831">
        <v>1848.8</v>
      </c>
      <c r="U5831">
        <v>0</v>
      </c>
    </row>
    <row r="5832" spans="1:21" x14ac:dyDescent="0.25">
      <c r="A5832" t="s">
        <v>5864</v>
      </c>
      <c r="B5832">
        <v>1</v>
      </c>
      <c r="C5832">
        <v>0</v>
      </c>
      <c r="D5832">
        <v>0</v>
      </c>
      <c r="E5832">
        <v>1</v>
      </c>
      <c r="F5832">
        <v>30</v>
      </c>
      <c r="G5832">
        <v>1</v>
      </c>
      <c r="H5832" t="s">
        <v>22</v>
      </c>
      <c r="I5832" t="s">
        <v>23</v>
      </c>
      <c r="J5832" t="s">
        <v>44</v>
      </c>
      <c r="K5832" t="s">
        <v>44</v>
      </c>
      <c r="L5832" t="s">
        <v>44</v>
      </c>
      <c r="M5832" t="s">
        <v>44</v>
      </c>
      <c r="N5832" t="s">
        <v>44</v>
      </c>
      <c r="O5832" t="s">
        <v>44</v>
      </c>
      <c r="P5832" t="s">
        <v>29</v>
      </c>
      <c r="Q5832">
        <v>0</v>
      </c>
      <c r="R5832" t="s">
        <v>33</v>
      </c>
      <c r="S5832">
        <v>25.35</v>
      </c>
      <c r="T5832">
        <v>723.3</v>
      </c>
      <c r="U5832">
        <v>0</v>
      </c>
    </row>
    <row r="5833" spans="1:21" x14ac:dyDescent="0.25">
      <c r="A5833" t="s">
        <v>5865</v>
      </c>
      <c r="B5833">
        <v>0</v>
      </c>
      <c r="C5833">
        <v>0</v>
      </c>
      <c r="D5833">
        <v>0</v>
      </c>
      <c r="E5833">
        <v>0</v>
      </c>
      <c r="F5833">
        <v>9</v>
      </c>
      <c r="G5833">
        <v>1</v>
      </c>
      <c r="H5833" t="s">
        <v>23</v>
      </c>
      <c r="I5833" t="s">
        <v>35</v>
      </c>
      <c r="J5833" t="s">
        <v>23</v>
      </c>
      <c r="K5833" t="s">
        <v>23</v>
      </c>
      <c r="L5833" t="s">
        <v>23</v>
      </c>
      <c r="M5833" t="s">
        <v>23</v>
      </c>
      <c r="N5833" t="s">
        <v>22</v>
      </c>
      <c r="O5833" t="s">
        <v>22</v>
      </c>
      <c r="P5833" t="s">
        <v>26</v>
      </c>
      <c r="Q5833">
        <v>1</v>
      </c>
      <c r="R5833" t="s">
        <v>33</v>
      </c>
      <c r="S5833">
        <v>90.8</v>
      </c>
      <c r="T5833">
        <v>809.75</v>
      </c>
      <c r="U5833">
        <v>1</v>
      </c>
    </row>
    <row r="5834" spans="1:21" x14ac:dyDescent="0.25">
      <c r="A5834" t="s">
        <v>5866</v>
      </c>
      <c r="B5834">
        <v>1</v>
      </c>
      <c r="C5834">
        <v>0</v>
      </c>
      <c r="D5834">
        <v>1</v>
      </c>
      <c r="E5834">
        <v>1</v>
      </c>
      <c r="F5834">
        <v>20</v>
      </c>
      <c r="G5834">
        <v>1</v>
      </c>
      <c r="H5834" t="s">
        <v>23</v>
      </c>
      <c r="I5834" t="s">
        <v>35</v>
      </c>
      <c r="J5834" t="s">
        <v>23</v>
      </c>
      <c r="K5834" t="s">
        <v>23</v>
      </c>
      <c r="L5834" t="s">
        <v>23</v>
      </c>
      <c r="M5834" t="s">
        <v>23</v>
      </c>
      <c r="N5834" t="s">
        <v>23</v>
      </c>
      <c r="O5834" t="s">
        <v>23</v>
      </c>
      <c r="P5834" t="s">
        <v>26</v>
      </c>
      <c r="Q5834">
        <v>1</v>
      </c>
      <c r="R5834" t="s">
        <v>27</v>
      </c>
      <c r="S5834">
        <v>70.45</v>
      </c>
      <c r="T5834">
        <v>1470.95</v>
      </c>
      <c r="U5834">
        <v>1</v>
      </c>
    </row>
    <row r="5835" spans="1:21" x14ac:dyDescent="0.25">
      <c r="A5835" t="s">
        <v>5867</v>
      </c>
      <c r="B5835">
        <v>1</v>
      </c>
      <c r="C5835">
        <v>1</v>
      </c>
      <c r="D5835">
        <v>1</v>
      </c>
      <c r="E5835">
        <v>0</v>
      </c>
      <c r="F5835">
        <v>19</v>
      </c>
      <c r="G5835">
        <v>0</v>
      </c>
      <c r="H5835" t="s">
        <v>24</v>
      </c>
      <c r="I5835" t="s">
        <v>25</v>
      </c>
      <c r="J5835" t="s">
        <v>23</v>
      </c>
      <c r="K5835" t="s">
        <v>22</v>
      </c>
      <c r="L5835" t="s">
        <v>22</v>
      </c>
      <c r="M5835" t="s">
        <v>23</v>
      </c>
      <c r="N5835" t="s">
        <v>23</v>
      </c>
      <c r="O5835" t="s">
        <v>23</v>
      </c>
      <c r="P5835" t="s">
        <v>26</v>
      </c>
      <c r="Q5835">
        <v>1</v>
      </c>
      <c r="R5835" t="s">
        <v>38</v>
      </c>
      <c r="S5835">
        <v>34.299999999999997</v>
      </c>
      <c r="T5835">
        <v>577.15</v>
      </c>
      <c r="U5835">
        <v>0</v>
      </c>
    </row>
    <row r="5836" spans="1:21" x14ac:dyDescent="0.25">
      <c r="A5836" t="s">
        <v>5868</v>
      </c>
      <c r="B5836">
        <v>0</v>
      </c>
      <c r="C5836">
        <v>0</v>
      </c>
      <c r="D5836">
        <v>1</v>
      </c>
      <c r="E5836">
        <v>0</v>
      </c>
      <c r="F5836">
        <v>65</v>
      </c>
      <c r="G5836">
        <v>1</v>
      </c>
      <c r="H5836" t="s">
        <v>22</v>
      </c>
      <c r="I5836" t="s">
        <v>35</v>
      </c>
      <c r="J5836" t="s">
        <v>22</v>
      </c>
      <c r="K5836" t="s">
        <v>23</v>
      </c>
      <c r="L5836" t="s">
        <v>22</v>
      </c>
      <c r="M5836" t="s">
        <v>23</v>
      </c>
      <c r="N5836" t="s">
        <v>22</v>
      </c>
      <c r="O5836" t="s">
        <v>22</v>
      </c>
      <c r="P5836" t="s">
        <v>26</v>
      </c>
      <c r="Q5836">
        <v>1</v>
      </c>
      <c r="R5836" t="s">
        <v>27</v>
      </c>
      <c r="S5836">
        <v>105.05</v>
      </c>
      <c r="T5836">
        <v>6914.95</v>
      </c>
      <c r="U5836">
        <v>0</v>
      </c>
    </row>
    <row r="5837" spans="1:21" x14ac:dyDescent="0.25">
      <c r="A5837" t="s">
        <v>5869</v>
      </c>
      <c r="B5837">
        <v>0</v>
      </c>
      <c r="C5837">
        <v>0</v>
      </c>
      <c r="D5837">
        <v>1</v>
      </c>
      <c r="E5837">
        <v>1</v>
      </c>
      <c r="F5837">
        <v>30</v>
      </c>
      <c r="G5837">
        <v>1</v>
      </c>
      <c r="H5837" t="s">
        <v>23</v>
      </c>
      <c r="I5837" t="s">
        <v>23</v>
      </c>
      <c r="J5837" t="s">
        <v>44</v>
      </c>
      <c r="K5837" t="s">
        <v>44</v>
      </c>
      <c r="L5837" t="s">
        <v>44</v>
      </c>
      <c r="M5837" t="s">
        <v>44</v>
      </c>
      <c r="N5837" t="s">
        <v>44</v>
      </c>
      <c r="O5837" t="s">
        <v>44</v>
      </c>
      <c r="P5837" t="s">
        <v>45</v>
      </c>
      <c r="Q5837">
        <v>0</v>
      </c>
      <c r="R5837" t="s">
        <v>30</v>
      </c>
      <c r="S5837">
        <v>19.3</v>
      </c>
      <c r="T5837">
        <v>602.9</v>
      </c>
      <c r="U5837">
        <v>0</v>
      </c>
    </row>
    <row r="5838" spans="1:21" x14ac:dyDescent="0.25">
      <c r="A5838" t="s">
        <v>5870</v>
      </c>
      <c r="B5838">
        <v>1</v>
      </c>
      <c r="C5838">
        <v>0</v>
      </c>
      <c r="D5838">
        <v>0</v>
      </c>
      <c r="E5838">
        <v>0</v>
      </c>
      <c r="F5838">
        <v>6</v>
      </c>
      <c r="G5838">
        <v>1</v>
      </c>
      <c r="H5838" t="s">
        <v>23</v>
      </c>
      <c r="I5838" t="s">
        <v>23</v>
      </c>
      <c r="J5838" t="s">
        <v>44</v>
      </c>
      <c r="K5838" t="s">
        <v>44</v>
      </c>
      <c r="L5838" t="s">
        <v>44</v>
      </c>
      <c r="M5838" t="s">
        <v>44</v>
      </c>
      <c r="N5838" t="s">
        <v>44</v>
      </c>
      <c r="O5838" t="s">
        <v>44</v>
      </c>
      <c r="P5838" t="s">
        <v>29</v>
      </c>
      <c r="Q5838">
        <v>0</v>
      </c>
      <c r="R5838" t="s">
        <v>30</v>
      </c>
      <c r="S5838">
        <v>19.149999999999999</v>
      </c>
      <c r="T5838">
        <v>124.4</v>
      </c>
      <c r="U5838">
        <v>0</v>
      </c>
    </row>
    <row r="5839" spans="1:21" x14ac:dyDescent="0.25">
      <c r="A5839" t="s">
        <v>5871</v>
      </c>
      <c r="B5839">
        <v>0</v>
      </c>
      <c r="C5839">
        <v>0</v>
      </c>
      <c r="D5839">
        <v>0</v>
      </c>
      <c r="E5839">
        <v>0</v>
      </c>
      <c r="F5839">
        <v>2</v>
      </c>
      <c r="G5839">
        <v>0</v>
      </c>
      <c r="H5839" t="s">
        <v>24</v>
      </c>
      <c r="I5839" t="s">
        <v>25</v>
      </c>
      <c r="J5839" t="s">
        <v>23</v>
      </c>
      <c r="K5839" t="s">
        <v>22</v>
      </c>
      <c r="L5839" t="s">
        <v>23</v>
      </c>
      <c r="M5839" t="s">
        <v>23</v>
      </c>
      <c r="N5839" t="s">
        <v>22</v>
      </c>
      <c r="O5839" t="s">
        <v>22</v>
      </c>
      <c r="P5839" t="s">
        <v>26</v>
      </c>
      <c r="Q5839">
        <v>0</v>
      </c>
      <c r="R5839" t="s">
        <v>27</v>
      </c>
      <c r="S5839">
        <v>51.4</v>
      </c>
      <c r="T5839">
        <v>96.8</v>
      </c>
      <c r="U5839">
        <v>0</v>
      </c>
    </row>
    <row r="5840" spans="1:21" x14ac:dyDescent="0.25">
      <c r="A5840" t="s">
        <v>5872</v>
      </c>
      <c r="B5840">
        <v>1</v>
      </c>
      <c r="C5840">
        <v>0</v>
      </c>
      <c r="D5840">
        <v>1</v>
      </c>
      <c r="E5840">
        <v>1</v>
      </c>
      <c r="F5840">
        <v>53</v>
      </c>
      <c r="G5840">
        <v>1</v>
      </c>
      <c r="H5840" t="s">
        <v>22</v>
      </c>
      <c r="I5840" t="s">
        <v>25</v>
      </c>
      <c r="J5840" t="s">
        <v>22</v>
      </c>
      <c r="K5840" t="s">
        <v>23</v>
      </c>
      <c r="L5840" t="s">
        <v>23</v>
      </c>
      <c r="M5840" t="s">
        <v>22</v>
      </c>
      <c r="N5840" t="s">
        <v>23</v>
      </c>
      <c r="O5840" t="s">
        <v>22</v>
      </c>
      <c r="P5840" t="s">
        <v>26</v>
      </c>
      <c r="Q5840">
        <v>0</v>
      </c>
      <c r="R5840" t="s">
        <v>27</v>
      </c>
      <c r="S5840">
        <v>71.849999999999994</v>
      </c>
      <c r="T5840">
        <v>3827.9</v>
      </c>
      <c r="U5840">
        <v>0</v>
      </c>
    </row>
    <row r="5841" spans="1:21" x14ac:dyDescent="0.25">
      <c r="A5841" t="s">
        <v>5873</v>
      </c>
      <c r="B5841">
        <v>1</v>
      </c>
      <c r="C5841">
        <v>1</v>
      </c>
      <c r="D5841">
        <v>1</v>
      </c>
      <c r="E5841">
        <v>0</v>
      </c>
      <c r="F5841">
        <v>7</v>
      </c>
      <c r="G5841">
        <v>1</v>
      </c>
      <c r="H5841" t="s">
        <v>22</v>
      </c>
      <c r="I5841" t="s">
        <v>35</v>
      </c>
      <c r="J5841" t="s">
        <v>23</v>
      </c>
      <c r="K5841" t="s">
        <v>23</v>
      </c>
      <c r="L5841" t="s">
        <v>23</v>
      </c>
      <c r="M5841" t="s">
        <v>23</v>
      </c>
      <c r="N5841" t="s">
        <v>23</v>
      </c>
      <c r="O5841" t="s">
        <v>23</v>
      </c>
      <c r="P5841" t="s">
        <v>26</v>
      </c>
      <c r="Q5841">
        <v>1</v>
      </c>
      <c r="R5841" t="s">
        <v>27</v>
      </c>
      <c r="S5841">
        <v>75.400000000000006</v>
      </c>
      <c r="T5841">
        <v>533.04999999999995</v>
      </c>
      <c r="U5841">
        <v>0</v>
      </c>
    </row>
    <row r="5842" spans="1:21" x14ac:dyDescent="0.25">
      <c r="A5842" t="s">
        <v>5874</v>
      </c>
      <c r="B5842">
        <v>0</v>
      </c>
      <c r="C5842">
        <v>0</v>
      </c>
      <c r="D5842">
        <v>1</v>
      </c>
      <c r="E5842">
        <v>1</v>
      </c>
      <c r="F5842">
        <v>61</v>
      </c>
      <c r="G5842">
        <v>1</v>
      </c>
      <c r="H5842" t="s">
        <v>23</v>
      </c>
      <c r="I5842" t="s">
        <v>25</v>
      </c>
      <c r="J5842" t="s">
        <v>22</v>
      </c>
      <c r="K5842" t="s">
        <v>23</v>
      </c>
      <c r="L5842" t="s">
        <v>23</v>
      </c>
      <c r="M5842" t="s">
        <v>23</v>
      </c>
      <c r="N5842" t="s">
        <v>23</v>
      </c>
      <c r="O5842" t="s">
        <v>23</v>
      </c>
      <c r="P5842" t="s">
        <v>29</v>
      </c>
      <c r="Q5842">
        <v>1</v>
      </c>
      <c r="R5842" t="s">
        <v>33</v>
      </c>
      <c r="S5842">
        <v>49.7</v>
      </c>
      <c r="T5842">
        <v>2961.4</v>
      </c>
      <c r="U5842">
        <v>0</v>
      </c>
    </row>
    <row r="5843" spans="1:21" x14ac:dyDescent="0.25">
      <c r="A5843" t="s">
        <v>5875</v>
      </c>
      <c r="B5843">
        <v>1</v>
      </c>
      <c r="C5843">
        <v>1</v>
      </c>
      <c r="D5843">
        <v>0</v>
      </c>
      <c r="E5843">
        <v>0</v>
      </c>
      <c r="F5843">
        <v>70</v>
      </c>
      <c r="G5843">
        <v>0</v>
      </c>
      <c r="H5843" t="s">
        <v>24</v>
      </c>
      <c r="I5843" t="s">
        <v>25</v>
      </c>
      <c r="J5843" t="s">
        <v>23</v>
      </c>
      <c r="K5843" t="s">
        <v>23</v>
      </c>
      <c r="L5843" t="s">
        <v>23</v>
      </c>
      <c r="M5843" t="s">
        <v>23</v>
      </c>
      <c r="N5843" t="s">
        <v>22</v>
      </c>
      <c r="O5843" t="s">
        <v>22</v>
      </c>
      <c r="P5843" t="s">
        <v>29</v>
      </c>
      <c r="Q5843">
        <v>1</v>
      </c>
      <c r="R5843" t="s">
        <v>27</v>
      </c>
      <c r="S5843">
        <v>45.25</v>
      </c>
      <c r="T5843">
        <v>3264.45</v>
      </c>
      <c r="U5843">
        <v>1</v>
      </c>
    </row>
    <row r="5844" spans="1:21" x14ac:dyDescent="0.25">
      <c r="A5844" t="s">
        <v>5876</v>
      </c>
      <c r="B5844">
        <v>0</v>
      </c>
      <c r="C5844">
        <v>0</v>
      </c>
      <c r="D5844">
        <v>0</v>
      </c>
      <c r="E5844">
        <v>0</v>
      </c>
      <c r="F5844">
        <v>13</v>
      </c>
      <c r="G5844">
        <v>1</v>
      </c>
      <c r="H5844" t="s">
        <v>22</v>
      </c>
      <c r="I5844" t="s">
        <v>25</v>
      </c>
      <c r="J5844" t="s">
        <v>22</v>
      </c>
      <c r="K5844" t="s">
        <v>23</v>
      </c>
      <c r="L5844" t="s">
        <v>22</v>
      </c>
      <c r="M5844" t="s">
        <v>23</v>
      </c>
      <c r="N5844" t="s">
        <v>22</v>
      </c>
      <c r="O5844" t="s">
        <v>22</v>
      </c>
      <c r="P5844" t="s">
        <v>26</v>
      </c>
      <c r="Q5844">
        <v>1</v>
      </c>
      <c r="R5844" t="s">
        <v>27</v>
      </c>
      <c r="S5844">
        <v>78.75</v>
      </c>
      <c r="T5844">
        <v>995.35</v>
      </c>
      <c r="U5844">
        <v>0</v>
      </c>
    </row>
    <row r="5845" spans="1:21" x14ac:dyDescent="0.25">
      <c r="A5845" t="s">
        <v>5877</v>
      </c>
      <c r="B5845">
        <v>1</v>
      </c>
      <c r="C5845">
        <v>1</v>
      </c>
      <c r="D5845">
        <v>1</v>
      </c>
      <c r="E5845">
        <v>0</v>
      </c>
      <c r="F5845">
        <v>35</v>
      </c>
      <c r="G5845">
        <v>1</v>
      </c>
      <c r="H5845" t="s">
        <v>22</v>
      </c>
      <c r="I5845" t="s">
        <v>35</v>
      </c>
      <c r="J5845" t="s">
        <v>23</v>
      </c>
      <c r="K5845" t="s">
        <v>23</v>
      </c>
      <c r="L5845" t="s">
        <v>22</v>
      </c>
      <c r="M5845" t="s">
        <v>23</v>
      </c>
      <c r="N5845" t="s">
        <v>23</v>
      </c>
      <c r="O5845" t="s">
        <v>23</v>
      </c>
      <c r="P5845" t="s">
        <v>29</v>
      </c>
      <c r="Q5845">
        <v>1</v>
      </c>
      <c r="R5845" t="s">
        <v>33</v>
      </c>
      <c r="S5845">
        <v>81.599999999999994</v>
      </c>
      <c r="T5845">
        <v>2815.25</v>
      </c>
      <c r="U5845">
        <v>0</v>
      </c>
    </row>
    <row r="5846" spans="1:21" x14ac:dyDescent="0.25">
      <c r="A5846" t="s">
        <v>5878</v>
      </c>
      <c r="B5846">
        <v>0</v>
      </c>
      <c r="C5846">
        <v>0</v>
      </c>
      <c r="D5846">
        <v>1</v>
      </c>
      <c r="E5846">
        <v>0</v>
      </c>
      <c r="F5846">
        <v>2</v>
      </c>
      <c r="G5846">
        <v>1</v>
      </c>
      <c r="H5846" t="s">
        <v>23</v>
      </c>
      <c r="I5846" t="s">
        <v>35</v>
      </c>
      <c r="J5846" t="s">
        <v>23</v>
      </c>
      <c r="K5846" t="s">
        <v>23</v>
      </c>
      <c r="L5846" t="s">
        <v>23</v>
      </c>
      <c r="M5846" t="s">
        <v>23</v>
      </c>
      <c r="N5846" t="s">
        <v>23</v>
      </c>
      <c r="O5846" t="s">
        <v>23</v>
      </c>
      <c r="P5846" t="s">
        <v>26</v>
      </c>
      <c r="Q5846">
        <v>1</v>
      </c>
      <c r="R5846" t="s">
        <v>38</v>
      </c>
      <c r="S5846">
        <v>70.400000000000006</v>
      </c>
      <c r="T5846">
        <v>154.80000000000001</v>
      </c>
      <c r="U5846">
        <v>0</v>
      </c>
    </row>
    <row r="5847" spans="1:21" x14ac:dyDescent="0.25">
      <c r="A5847" t="s">
        <v>5879</v>
      </c>
      <c r="B5847">
        <v>0</v>
      </c>
      <c r="C5847">
        <v>0</v>
      </c>
      <c r="D5847">
        <v>0</v>
      </c>
      <c r="E5847">
        <v>0</v>
      </c>
      <c r="F5847">
        <v>3</v>
      </c>
      <c r="G5847">
        <v>1</v>
      </c>
      <c r="H5847" t="s">
        <v>22</v>
      </c>
      <c r="I5847" t="s">
        <v>35</v>
      </c>
      <c r="J5847" t="s">
        <v>23</v>
      </c>
      <c r="K5847" t="s">
        <v>23</v>
      </c>
      <c r="L5847" t="s">
        <v>23</v>
      </c>
      <c r="M5847" t="s">
        <v>23</v>
      </c>
      <c r="N5847" t="s">
        <v>23</v>
      </c>
      <c r="O5847" t="s">
        <v>23</v>
      </c>
      <c r="P5847" t="s">
        <v>26</v>
      </c>
      <c r="Q5847">
        <v>1</v>
      </c>
      <c r="R5847" t="s">
        <v>27</v>
      </c>
      <c r="S5847">
        <v>75.8</v>
      </c>
      <c r="T5847">
        <v>246.3</v>
      </c>
      <c r="U5847">
        <v>1</v>
      </c>
    </row>
    <row r="5848" spans="1:21" x14ac:dyDescent="0.25">
      <c r="A5848" t="s">
        <v>5880</v>
      </c>
      <c r="B5848">
        <v>0</v>
      </c>
      <c r="C5848">
        <v>0</v>
      </c>
      <c r="D5848">
        <v>0</v>
      </c>
      <c r="E5848">
        <v>0</v>
      </c>
      <c r="F5848">
        <v>3</v>
      </c>
      <c r="G5848">
        <v>1</v>
      </c>
      <c r="H5848" t="s">
        <v>22</v>
      </c>
      <c r="I5848" t="s">
        <v>35</v>
      </c>
      <c r="J5848" t="s">
        <v>23</v>
      </c>
      <c r="K5848" t="s">
        <v>23</v>
      </c>
      <c r="L5848" t="s">
        <v>23</v>
      </c>
      <c r="M5848" t="s">
        <v>23</v>
      </c>
      <c r="N5848" t="s">
        <v>23</v>
      </c>
      <c r="O5848" t="s">
        <v>23</v>
      </c>
      <c r="P5848" t="s">
        <v>26</v>
      </c>
      <c r="Q5848">
        <v>0</v>
      </c>
      <c r="R5848" t="s">
        <v>27</v>
      </c>
      <c r="S5848">
        <v>76.099999999999994</v>
      </c>
      <c r="T5848">
        <v>257.60000000000002</v>
      </c>
      <c r="U5848">
        <v>0</v>
      </c>
    </row>
    <row r="5849" spans="1:21" x14ac:dyDescent="0.25">
      <c r="A5849" t="s">
        <v>5881</v>
      </c>
      <c r="B5849">
        <v>0</v>
      </c>
      <c r="C5849">
        <v>0</v>
      </c>
      <c r="D5849">
        <v>0</v>
      </c>
      <c r="E5849">
        <v>0</v>
      </c>
      <c r="F5849">
        <v>62</v>
      </c>
      <c r="G5849">
        <v>1</v>
      </c>
      <c r="H5849" t="s">
        <v>22</v>
      </c>
      <c r="I5849" t="s">
        <v>35</v>
      </c>
      <c r="J5849" t="s">
        <v>23</v>
      </c>
      <c r="K5849" t="s">
        <v>23</v>
      </c>
      <c r="L5849" t="s">
        <v>23</v>
      </c>
      <c r="M5849" t="s">
        <v>23</v>
      </c>
      <c r="N5849" t="s">
        <v>22</v>
      </c>
      <c r="O5849" t="s">
        <v>22</v>
      </c>
      <c r="P5849" t="s">
        <v>29</v>
      </c>
      <c r="Q5849">
        <v>1</v>
      </c>
      <c r="R5849" t="s">
        <v>33</v>
      </c>
      <c r="S5849">
        <v>94</v>
      </c>
      <c r="T5849">
        <v>5757.2</v>
      </c>
      <c r="U5849">
        <v>0</v>
      </c>
    </row>
    <row r="5850" spans="1:21" x14ac:dyDescent="0.25">
      <c r="A5850" t="s">
        <v>5882</v>
      </c>
      <c r="B5850">
        <v>1</v>
      </c>
      <c r="C5850">
        <v>0</v>
      </c>
      <c r="D5850">
        <v>1</v>
      </c>
      <c r="E5850">
        <v>1</v>
      </c>
      <c r="F5850">
        <v>72</v>
      </c>
      <c r="G5850">
        <v>1</v>
      </c>
      <c r="H5850" t="s">
        <v>22</v>
      </c>
      <c r="I5850" t="s">
        <v>35</v>
      </c>
      <c r="J5850" t="s">
        <v>22</v>
      </c>
      <c r="K5850" t="s">
        <v>22</v>
      </c>
      <c r="L5850" t="s">
        <v>22</v>
      </c>
      <c r="M5850" t="s">
        <v>22</v>
      </c>
      <c r="N5850" t="s">
        <v>23</v>
      </c>
      <c r="O5850" t="s">
        <v>22</v>
      </c>
      <c r="P5850" t="s">
        <v>45</v>
      </c>
      <c r="Q5850">
        <v>0</v>
      </c>
      <c r="R5850" t="s">
        <v>38</v>
      </c>
      <c r="S5850">
        <v>103.95</v>
      </c>
      <c r="T5850">
        <v>7517.7</v>
      </c>
      <c r="U5850">
        <v>0</v>
      </c>
    </row>
    <row r="5851" spans="1:21" x14ac:dyDescent="0.25">
      <c r="A5851" t="s">
        <v>5883</v>
      </c>
      <c r="B5851">
        <v>1</v>
      </c>
      <c r="C5851">
        <v>0</v>
      </c>
      <c r="D5851">
        <v>1</v>
      </c>
      <c r="E5851">
        <v>0</v>
      </c>
      <c r="F5851">
        <v>63</v>
      </c>
      <c r="G5851">
        <v>1</v>
      </c>
      <c r="H5851" t="s">
        <v>23</v>
      </c>
      <c r="I5851" t="s">
        <v>23</v>
      </c>
      <c r="J5851" t="s">
        <v>44</v>
      </c>
      <c r="K5851" t="s">
        <v>44</v>
      </c>
      <c r="L5851" t="s">
        <v>44</v>
      </c>
      <c r="M5851" t="s">
        <v>44</v>
      </c>
      <c r="N5851" t="s">
        <v>44</v>
      </c>
      <c r="O5851" t="s">
        <v>44</v>
      </c>
      <c r="P5851" t="s">
        <v>45</v>
      </c>
      <c r="Q5851">
        <v>1</v>
      </c>
      <c r="R5851" t="s">
        <v>33</v>
      </c>
      <c r="S5851">
        <v>19.95</v>
      </c>
      <c r="T5851">
        <v>1234.8</v>
      </c>
      <c r="U5851">
        <v>0</v>
      </c>
    </row>
    <row r="5852" spans="1:21" x14ac:dyDescent="0.25">
      <c r="A5852" t="s">
        <v>5884</v>
      </c>
      <c r="B5852">
        <v>1</v>
      </c>
      <c r="C5852">
        <v>1</v>
      </c>
      <c r="D5852">
        <v>0</v>
      </c>
      <c r="E5852">
        <v>0</v>
      </c>
      <c r="F5852">
        <v>20</v>
      </c>
      <c r="G5852">
        <v>1</v>
      </c>
      <c r="H5852" t="s">
        <v>23</v>
      </c>
      <c r="I5852" t="s">
        <v>35</v>
      </c>
      <c r="J5852" t="s">
        <v>23</v>
      </c>
      <c r="K5852" t="s">
        <v>23</v>
      </c>
      <c r="L5852" t="s">
        <v>23</v>
      </c>
      <c r="M5852" t="s">
        <v>23</v>
      </c>
      <c r="N5852" t="s">
        <v>23</v>
      </c>
      <c r="O5852" t="s">
        <v>23</v>
      </c>
      <c r="P5852" t="s">
        <v>26</v>
      </c>
      <c r="Q5852">
        <v>0</v>
      </c>
      <c r="R5852" t="s">
        <v>38</v>
      </c>
      <c r="S5852">
        <v>71.3</v>
      </c>
      <c r="T5852">
        <v>1389.2</v>
      </c>
      <c r="U5852">
        <v>1</v>
      </c>
    </row>
    <row r="5853" spans="1:21" x14ac:dyDescent="0.25">
      <c r="A5853" t="s">
        <v>5885</v>
      </c>
      <c r="B5853">
        <v>0</v>
      </c>
      <c r="C5853">
        <v>1</v>
      </c>
      <c r="D5853">
        <v>0</v>
      </c>
      <c r="E5853">
        <v>0</v>
      </c>
      <c r="F5853">
        <v>35</v>
      </c>
      <c r="G5853">
        <v>1</v>
      </c>
      <c r="H5853" t="s">
        <v>22</v>
      </c>
      <c r="I5853" t="s">
        <v>35</v>
      </c>
      <c r="J5853" t="s">
        <v>22</v>
      </c>
      <c r="K5853" t="s">
        <v>22</v>
      </c>
      <c r="L5853" t="s">
        <v>22</v>
      </c>
      <c r="M5853" t="s">
        <v>22</v>
      </c>
      <c r="N5853" t="s">
        <v>22</v>
      </c>
      <c r="O5853" t="s">
        <v>22</v>
      </c>
      <c r="P5853" t="s">
        <v>29</v>
      </c>
      <c r="Q5853">
        <v>1</v>
      </c>
      <c r="R5853" t="s">
        <v>33</v>
      </c>
      <c r="S5853">
        <v>110.8</v>
      </c>
      <c r="T5853">
        <v>3836.3</v>
      </c>
      <c r="U5853">
        <v>0</v>
      </c>
    </row>
    <row r="5854" spans="1:21" x14ac:dyDescent="0.25">
      <c r="A5854" t="s">
        <v>5886</v>
      </c>
      <c r="B5854">
        <v>1</v>
      </c>
      <c r="C5854">
        <v>1</v>
      </c>
      <c r="D5854">
        <v>1</v>
      </c>
      <c r="E5854">
        <v>0</v>
      </c>
      <c r="F5854">
        <v>21</v>
      </c>
      <c r="G5854">
        <v>1</v>
      </c>
      <c r="H5854" t="s">
        <v>23</v>
      </c>
      <c r="I5854" t="s">
        <v>35</v>
      </c>
      <c r="J5854" t="s">
        <v>23</v>
      </c>
      <c r="K5854" t="s">
        <v>23</v>
      </c>
      <c r="L5854" t="s">
        <v>23</v>
      </c>
      <c r="M5854" t="s">
        <v>23</v>
      </c>
      <c r="N5854" t="s">
        <v>23</v>
      </c>
      <c r="O5854" t="s">
        <v>23</v>
      </c>
      <c r="P5854" t="s">
        <v>26</v>
      </c>
      <c r="Q5854">
        <v>1</v>
      </c>
      <c r="R5854" t="s">
        <v>27</v>
      </c>
      <c r="S5854">
        <v>69.099999999999994</v>
      </c>
      <c r="T5854">
        <v>1474.75</v>
      </c>
      <c r="U5854">
        <v>1</v>
      </c>
    </row>
    <row r="5855" spans="1:21" x14ac:dyDescent="0.25">
      <c r="A5855" t="s">
        <v>5887</v>
      </c>
      <c r="B5855">
        <v>1</v>
      </c>
      <c r="C5855">
        <v>0</v>
      </c>
      <c r="D5855">
        <v>1</v>
      </c>
      <c r="E5855">
        <v>0</v>
      </c>
      <c r="F5855">
        <v>62</v>
      </c>
      <c r="G5855">
        <v>1</v>
      </c>
      <c r="H5855" t="s">
        <v>22</v>
      </c>
      <c r="I5855" t="s">
        <v>35</v>
      </c>
      <c r="J5855" t="s">
        <v>22</v>
      </c>
      <c r="K5855" t="s">
        <v>22</v>
      </c>
      <c r="L5855" t="s">
        <v>23</v>
      </c>
      <c r="M5855" t="s">
        <v>23</v>
      </c>
      <c r="N5855" t="s">
        <v>23</v>
      </c>
      <c r="O5855" t="s">
        <v>22</v>
      </c>
      <c r="P5855" t="s">
        <v>29</v>
      </c>
      <c r="Q5855">
        <v>0</v>
      </c>
      <c r="R5855" t="s">
        <v>27</v>
      </c>
      <c r="S5855">
        <v>96.1</v>
      </c>
      <c r="T5855">
        <v>6001.45</v>
      </c>
      <c r="U5855">
        <v>0</v>
      </c>
    </row>
    <row r="5856" spans="1:21" x14ac:dyDescent="0.25">
      <c r="A5856" t="s">
        <v>5888</v>
      </c>
      <c r="B5856">
        <v>0</v>
      </c>
      <c r="C5856">
        <v>0</v>
      </c>
      <c r="D5856">
        <v>0</v>
      </c>
      <c r="E5856">
        <v>0</v>
      </c>
      <c r="F5856">
        <v>15</v>
      </c>
      <c r="G5856">
        <v>1</v>
      </c>
      <c r="H5856" t="s">
        <v>22</v>
      </c>
      <c r="I5856" t="s">
        <v>25</v>
      </c>
      <c r="J5856" t="s">
        <v>23</v>
      </c>
      <c r="K5856" t="s">
        <v>23</v>
      </c>
      <c r="L5856" t="s">
        <v>23</v>
      </c>
      <c r="M5856" t="s">
        <v>23</v>
      </c>
      <c r="N5856" t="s">
        <v>23</v>
      </c>
      <c r="O5856" t="s">
        <v>23</v>
      </c>
      <c r="P5856" t="s">
        <v>26</v>
      </c>
      <c r="Q5856">
        <v>1</v>
      </c>
      <c r="R5856" t="s">
        <v>30</v>
      </c>
      <c r="S5856">
        <v>48.8</v>
      </c>
      <c r="T5856">
        <v>720.1</v>
      </c>
      <c r="U5856">
        <v>0</v>
      </c>
    </row>
    <row r="5857" spans="1:21" x14ac:dyDescent="0.25">
      <c r="A5857" t="s">
        <v>5889</v>
      </c>
      <c r="B5857">
        <v>0</v>
      </c>
      <c r="C5857">
        <v>0</v>
      </c>
      <c r="D5857">
        <v>0</v>
      </c>
      <c r="E5857">
        <v>0</v>
      </c>
      <c r="F5857">
        <v>55</v>
      </c>
      <c r="G5857">
        <v>1</v>
      </c>
      <c r="H5857" t="s">
        <v>23</v>
      </c>
      <c r="I5857" t="s">
        <v>25</v>
      </c>
      <c r="J5857" t="s">
        <v>22</v>
      </c>
      <c r="K5857" t="s">
        <v>23</v>
      </c>
      <c r="L5857" t="s">
        <v>23</v>
      </c>
      <c r="M5857" t="s">
        <v>23</v>
      </c>
      <c r="N5857" t="s">
        <v>23</v>
      </c>
      <c r="O5857" t="s">
        <v>23</v>
      </c>
      <c r="P5857" t="s">
        <v>26</v>
      </c>
      <c r="Q5857">
        <v>1</v>
      </c>
      <c r="R5857" t="s">
        <v>38</v>
      </c>
      <c r="S5857">
        <v>50.55</v>
      </c>
      <c r="T5857">
        <v>2832.75</v>
      </c>
      <c r="U5857">
        <v>0</v>
      </c>
    </row>
    <row r="5858" spans="1:21" x14ac:dyDescent="0.25">
      <c r="A5858" t="s">
        <v>5890</v>
      </c>
      <c r="B5858">
        <v>0</v>
      </c>
      <c r="C5858">
        <v>0</v>
      </c>
      <c r="D5858">
        <v>0</v>
      </c>
      <c r="E5858">
        <v>0</v>
      </c>
      <c r="F5858">
        <v>11</v>
      </c>
      <c r="G5858">
        <v>1</v>
      </c>
      <c r="H5858" t="s">
        <v>23</v>
      </c>
      <c r="I5858" t="s">
        <v>25</v>
      </c>
      <c r="J5858" t="s">
        <v>23</v>
      </c>
      <c r="K5858" t="s">
        <v>23</v>
      </c>
      <c r="L5858" t="s">
        <v>23</v>
      </c>
      <c r="M5858" t="s">
        <v>23</v>
      </c>
      <c r="N5858" t="s">
        <v>23</v>
      </c>
      <c r="O5858" t="s">
        <v>23</v>
      </c>
      <c r="P5858" t="s">
        <v>26</v>
      </c>
      <c r="Q5858">
        <v>1</v>
      </c>
      <c r="R5858" t="s">
        <v>30</v>
      </c>
      <c r="S5858">
        <v>44.65</v>
      </c>
      <c r="T5858">
        <v>472.25</v>
      </c>
      <c r="U5858">
        <v>0</v>
      </c>
    </row>
    <row r="5859" spans="1:21" x14ac:dyDescent="0.25">
      <c r="A5859" t="s">
        <v>5891</v>
      </c>
      <c r="B5859">
        <v>0</v>
      </c>
      <c r="C5859">
        <v>0</v>
      </c>
      <c r="D5859">
        <v>1</v>
      </c>
      <c r="E5859">
        <v>1</v>
      </c>
      <c r="F5859">
        <v>17</v>
      </c>
      <c r="G5859">
        <v>1</v>
      </c>
      <c r="H5859" t="s">
        <v>22</v>
      </c>
      <c r="I5859" t="s">
        <v>35</v>
      </c>
      <c r="J5859" t="s">
        <v>23</v>
      </c>
      <c r="K5859" t="s">
        <v>23</v>
      </c>
      <c r="L5859" t="s">
        <v>22</v>
      </c>
      <c r="M5859" t="s">
        <v>23</v>
      </c>
      <c r="N5859" t="s">
        <v>22</v>
      </c>
      <c r="O5859" t="s">
        <v>23</v>
      </c>
      <c r="P5859" t="s">
        <v>26</v>
      </c>
      <c r="Q5859">
        <v>0</v>
      </c>
      <c r="R5859" t="s">
        <v>27</v>
      </c>
      <c r="S5859">
        <v>88.25</v>
      </c>
      <c r="T5859">
        <v>1460.65</v>
      </c>
      <c r="U5859">
        <v>1</v>
      </c>
    </row>
    <row r="5860" spans="1:21" x14ac:dyDescent="0.25">
      <c r="A5860" t="s">
        <v>5892</v>
      </c>
      <c r="B5860">
        <v>0</v>
      </c>
      <c r="C5860">
        <v>0</v>
      </c>
      <c r="D5860">
        <v>0</v>
      </c>
      <c r="E5860">
        <v>0</v>
      </c>
      <c r="F5860">
        <v>61</v>
      </c>
      <c r="G5860">
        <v>1</v>
      </c>
      <c r="H5860" t="s">
        <v>23</v>
      </c>
      <c r="I5860" t="s">
        <v>23</v>
      </c>
      <c r="J5860" t="s">
        <v>44</v>
      </c>
      <c r="K5860" t="s">
        <v>44</v>
      </c>
      <c r="L5860" t="s">
        <v>44</v>
      </c>
      <c r="M5860" t="s">
        <v>44</v>
      </c>
      <c r="N5860" t="s">
        <v>44</v>
      </c>
      <c r="O5860" t="s">
        <v>44</v>
      </c>
      <c r="P5860" t="s">
        <v>29</v>
      </c>
      <c r="Q5860">
        <v>0</v>
      </c>
      <c r="R5860" t="s">
        <v>33</v>
      </c>
      <c r="S5860">
        <v>19.45</v>
      </c>
      <c r="T5860">
        <v>1336.35</v>
      </c>
      <c r="U5860">
        <v>0</v>
      </c>
    </row>
    <row r="5861" spans="1:21" x14ac:dyDescent="0.25">
      <c r="A5861" t="s">
        <v>5893</v>
      </c>
      <c r="B5861">
        <v>0</v>
      </c>
      <c r="C5861">
        <v>0</v>
      </c>
      <c r="D5861">
        <v>1</v>
      </c>
      <c r="E5861">
        <v>0</v>
      </c>
      <c r="F5861">
        <v>71</v>
      </c>
      <c r="G5861">
        <v>1</v>
      </c>
      <c r="H5861" t="s">
        <v>22</v>
      </c>
      <c r="I5861" t="s">
        <v>25</v>
      </c>
      <c r="J5861" t="s">
        <v>22</v>
      </c>
      <c r="K5861" t="s">
        <v>22</v>
      </c>
      <c r="L5861" t="s">
        <v>22</v>
      </c>
      <c r="M5861" t="s">
        <v>22</v>
      </c>
      <c r="N5861" t="s">
        <v>22</v>
      </c>
      <c r="O5861" t="s">
        <v>22</v>
      </c>
      <c r="P5861" t="s">
        <v>45</v>
      </c>
      <c r="Q5861">
        <v>0</v>
      </c>
      <c r="R5861" t="s">
        <v>38</v>
      </c>
      <c r="S5861">
        <v>89.3</v>
      </c>
      <c r="T5861">
        <v>6388.65</v>
      </c>
      <c r="U5861">
        <v>0</v>
      </c>
    </row>
    <row r="5862" spans="1:21" x14ac:dyDescent="0.25">
      <c r="A5862" t="s">
        <v>5894</v>
      </c>
      <c r="B5862">
        <v>0</v>
      </c>
      <c r="C5862">
        <v>0</v>
      </c>
      <c r="D5862">
        <v>0</v>
      </c>
      <c r="E5862">
        <v>0</v>
      </c>
      <c r="F5862">
        <v>2</v>
      </c>
      <c r="G5862">
        <v>1</v>
      </c>
      <c r="H5862" t="s">
        <v>23</v>
      </c>
      <c r="I5862" t="s">
        <v>35</v>
      </c>
      <c r="J5862" t="s">
        <v>23</v>
      </c>
      <c r="K5862" t="s">
        <v>23</v>
      </c>
      <c r="L5862" t="s">
        <v>23</v>
      </c>
      <c r="M5862" t="s">
        <v>23</v>
      </c>
      <c r="N5862" t="s">
        <v>23</v>
      </c>
      <c r="O5862" t="s">
        <v>23</v>
      </c>
      <c r="P5862" t="s">
        <v>26</v>
      </c>
      <c r="Q5862">
        <v>0</v>
      </c>
      <c r="R5862" t="s">
        <v>33</v>
      </c>
      <c r="S5862">
        <v>70</v>
      </c>
      <c r="T5862">
        <v>153.05000000000001</v>
      </c>
      <c r="U5862">
        <v>1</v>
      </c>
    </row>
    <row r="5863" spans="1:21" x14ac:dyDescent="0.25">
      <c r="A5863" t="s">
        <v>5895</v>
      </c>
      <c r="B5863">
        <v>1</v>
      </c>
      <c r="C5863">
        <v>0</v>
      </c>
      <c r="D5863">
        <v>0</v>
      </c>
      <c r="E5863">
        <v>0</v>
      </c>
      <c r="F5863">
        <v>35</v>
      </c>
      <c r="G5863">
        <v>1</v>
      </c>
      <c r="H5863" t="s">
        <v>23</v>
      </c>
      <c r="I5863" t="s">
        <v>23</v>
      </c>
      <c r="J5863" t="s">
        <v>44</v>
      </c>
      <c r="K5863" t="s">
        <v>44</v>
      </c>
      <c r="L5863" t="s">
        <v>44</v>
      </c>
      <c r="M5863" t="s">
        <v>44</v>
      </c>
      <c r="N5863" t="s">
        <v>44</v>
      </c>
      <c r="O5863" t="s">
        <v>44</v>
      </c>
      <c r="P5863" t="s">
        <v>45</v>
      </c>
      <c r="Q5863">
        <v>0</v>
      </c>
      <c r="R5863" t="s">
        <v>30</v>
      </c>
      <c r="S5863">
        <v>19.25</v>
      </c>
      <c r="T5863">
        <v>677.9</v>
      </c>
      <c r="U5863">
        <v>0</v>
      </c>
    </row>
    <row r="5864" spans="1:21" x14ac:dyDescent="0.25">
      <c r="A5864" t="s">
        <v>5896</v>
      </c>
      <c r="B5864">
        <v>0</v>
      </c>
      <c r="C5864">
        <v>0</v>
      </c>
      <c r="D5864">
        <v>0</v>
      </c>
      <c r="E5864">
        <v>0</v>
      </c>
      <c r="F5864">
        <v>17</v>
      </c>
      <c r="G5864">
        <v>1</v>
      </c>
      <c r="H5864" t="s">
        <v>23</v>
      </c>
      <c r="I5864" t="s">
        <v>35</v>
      </c>
      <c r="J5864" t="s">
        <v>23</v>
      </c>
      <c r="K5864" t="s">
        <v>23</v>
      </c>
      <c r="L5864" t="s">
        <v>23</v>
      </c>
      <c r="M5864" t="s">
        <v>23</v>
      </c>
      <c r="N5864" t="s">
        <v>23</v>
      </c>
      <c r="O5864" t="s">
        <v>23</v>
      </c>
      <c r="P5864" t="s">
        <v>26</v>
      </c>
      <c r="Q5864">
        <v>0</v>
      </c>
      <c r="R5864" t="s">
        <v>33</v>
      </c>
      <c r="S5864">
        <v>70.5</v>
      </c>
      <c r="T5864">
        <v>1165.5999999999999</v>
      </c>
      <c r="U5864">
        <v>0</v>
      </c>
    </row>
    <row r="5865" spans="1:21" x14ac:dyDescent="0.25">
      <c r="A5865" t="s">
        <v>5897</v>
      </c>
      <c r="B5865">
        <v>0</v>
      </c>
      <c r="C5865">
        <v>0</v>
      </c>
      <c r="D5865">
        <v>0</v>
      </c>
      <c r="E5865">
        <v>0</v>
      </c>
      <c r="F5865">
        <v>21</v>
      </c>
      <c r="G5865">
        <v>1</v>
      </c>
      <c r="H5865" t="s">
        <v>22</v>
      </c>
      <c r="I5865" t="s">
        <v>35</v>
      </c>
      <c r="J5865" t="s">
        <v>23</v>
      </c>
      <c r="K5865" t="s">
        <v>23</v>
      </c>
      <c r="L5865" t="s">
        <v>23</v>
      </c>
      <c r="M5865" t="s">
        <v>23</v>
      </c>
      <c r="N5865" t="s">
        <v>22</v>
      </c>
      <c r="O5865" t="s">
        <v>22</v>
      </c>
      <c r="P5865" t="s">
        <v>26</v>
      </c>
      <c r="Q5865">
        <v>1</v>
      </c>
      <c r="R5865" t="s">
        <v>27</v>
      </c>
      <c r="S5865">
        <v>97.35</v>
      </c>
      <c r="T5865">
        <v>2119.5</v>
      </c>
      <c r="U5865">
        <v>1</v>
      </c>
    </row>
    <row r="5866" spans="1:21" x14ac:dyDescent="0.25">
      <c r="A5866" t="s">
        <v>5898</v>
      </c>
      <c r="B5866">
        <v>0</v>
      </c>
      <c r="C5866">
        <v>0</v>
      </c>
      <c r="D5866">
        <v>1</v>
      </c>
      <c r="E5866">
        <v>0</v>
      </c>
      <c r="F5866">
        <v>47</v>
      </c>
      <c r="G5866">
        <v>1</v>
      </c>
      <c r="H5866" t="s">
        <v>23</v>
      </c>
      <c r="I5866" t="s">
        <v>23</v>
      </c>
      <c r="J5866" t="s">
        <v>44</v>
      </c>
      <c r="K5866" t="s">
        <v>44</v>
      </c>
      <c r="L5866" t="s">
        <v>44</v>
      </c>
      <c r="M5866" t="s">
        <v>44</v>
      </c>
      <c r="N5866" t="s">
        <v>44</v>
      </c>
      <c r="O5866" t="s">
        <v>44</v>
      </c>
      <c r="P5866" t="s">
        <v>45</v>
      </c>
      <c r="Q5866">
        <v>0</v>
      </c>
      <c r="R5866" t="s">
        <v>33</v>
      </c>
      <c r="S5866">
        <v>19.649999999999999</v>
      </c>
      <c r="T5866">
        <v>921.55</v>
      </c>
      <c r="U5866">
        <v>0</v>
      </c>
    </row>
    <row r="5867" spans="1:21" x14ac:dyDescent="0.25">
      <c r="A5867" t="s">
        <v>5899</v>
      </c>
      <c r="B5867">
        <v>0</v>
      </c>
      <c r="C5867">
        <v>0</v>
      </c>
      <c r="D5867">
        <v>1</v>
      </c>
      <c r="E5867">
        <v>0</v>
      </c>
      <c r="F5867">
        <v>3</v>
      </c>
      <c r="G5867">
        <v>1</v>
      </c>
      <c r="H5867" t="s">
        <v>23</v>
      </c>
      <c r="I5867" t="s">
        <v>23</v>
      </c>
      <c r="J5867" t="s">
        <v>44</v>
      </c>
      <c r="K5867" t="s">
        <v>44</v>
      </c>
      <c r="L5867" t="s">
        <v>44</v>
      </c>
      <c r="M5867" t="s">
        <v>44</v>
      </c>
      <c r="N5867" t="s">
        <v>44</v>
      </c>
      <c r="O5867" t="s">
        <v>44</v>
      </c>
      <c r="P5867" t="s">
        <v>26</v>
      </c>
      <c r="Q5867">
        <v>0</v>
      </c>
      <c r="R5867" t="s">
        <v>30</v>
      </c>
      <c r="S5867">
        <v>20.85</v>
      </c>
      <c r="T5867">
        <v>72</v>
      </c>
      <c r="U5867">
        <v>0</v>
      </c>
    </row>
    <row r="5868" spans="1:21" x14ac:dyDescent="0.25">
      <c r="A5868" t="s">
        <v>5900</v>
      </c>
      <c r="B5868">
        <v>1</v>
      </c>
      <c r="C5868">
        <v>0</v>
      </c>
      <c r="D5868">
        <v>0</v>
      </c>
      <c r="E5868">
        <v>0</v>
      </c>
      <c r="F5868">
        <v>3</v>
      </c>
      <c r="G5868">
        <v>1</v>
      </c>
      <c r="H5868" t="s">
        <v>23</v>
      </c>
      <c r="I5868" t="s">
        <v>23</v>
      </c>
      <c r="J5868" t="s">
        <v>44</v>
      </c>
      <c r="K5868" t="s">
        <v>44</v>
      </c>
      <c r="L5868" t="s">
        <v>44</v>
      </c>
      <c r="M5868" t="s">
        <v>44</v>
      </c>
      <c r="N5868" t="s">
        <v>44</v>
      </c>
      <c r="O5868" t="s">
        <v>44</v>
      </c>
      <c r="P5868" t="s">
        <v>26</v>
      </c>
      <c r="Q5868">
        <v>1</v>
      </c>
      <c r="R5868" t="s">
        <v>30</v>
      </c>
      <c r="S5868">
        <v>19.649999999999999</v>
      </c>
      <c r="T5868">
        <v>68.349999999999994</v>
      </c>
      <c r="U5868">
        <v>0</v>
      </c>
    </row>
    <row r="5869" spans="1:21" x14ac:dyDescent="0.25">
      <c r="A5869" t="s">
        <v>5901</v>
      </c>
      <c r="B5869">
        <v>1</v>
      </c>
      <c r="C5869">
        <v>1</v>
      </c>
      <c r="D5869">
        <v>1</v>
      </c>
      <c r="E5869">
        <v>0</v>
      </c>
      <c r="F5869">
        <v>44</v>
      </c>
      <c r="G5869">
        <v>1</v>
      </c>
      <c r="H5869" t="s">
        <v>23</v>
      </c>
      <c r="I5869" t="s">
        <v>23</v>
      </c>
      <c r="J5869" t="s">
        <v>44</v>
      </c>
      <c r="K5869" t="s">
        <v>44</v>
      </c>
      <c r="L5869" t="s">
        <v>44</v>
      </c>
      <c r="M5869" t="s">
        <v>44</v>
      </c>
      <c r="N5869" t="s">
        <v>44</v>
      </c>
      <c r="O5869" t="s">
        <v>44</v>
      </c>
      <c r="P5869" t="s">
        <v>45</v>
      </c>
      <c r="Q5869">
        <v>1</v>
      </c>
      <c r="R5869" t="s">
        <v>38</v>
      </c>
      <c r="S5869">
        <v>19.350000000000001</v>
      </c>
      <c r="T5869">
        <v>847.25</v>
      </c>
      <c r="U5869">
        <v>0</v>
      </c>
    </row>
    <row r="5870" spans="1:21" x14ac:dyDescent="0.25">
      <c r="A5870" t="s">
        <v>5902</v>
      </c>
      <c r="B5870">
        <v>0</v>
      </c>
      <c r="C5870">
        <v>0</v>
      </c>
      <c r="D5870">
        <v>0</v>
      </c>
      <c r="E5870">
        <v>0</v>
      </c>
      <c r="F5870">
        <v>1</v>
      </c>
      <c r="G5870">
        <v>1</v>
      </c>
      <c r="H5870" t="s">
        <v>23</v>
      </c>
      <c r="I5870" t="s">
        <v>25</v>
      </c>
      <c r="J5870" t="s">
        <v>23</v>
      </c>
      <c r="K5870" t="s">
        <v>23</v>
      </c>
      <c r="L5870" t="s">
        <v>23</v>
      </c>
      <c r="M5870" t="s">
        <v>23</v>
      </c>
      <c r="N5870" t="s">
        <v>23</v>
      </c>
      <c r="O5870" t="s">
        <v>23</v>
      </c>
      <c r="P5870" t="s">
        <v>26</v>
      </c>
      <c r="Q5870">
        <v>1</v>
      </c>
      <c r="R5870" t="s">
        <v>30</v>
      </c>
      <c r="S5870">
        <v>44</v>
      </c>
      <c r="T5870">
        <v>44</v>
      </c>
      <c r="U5870">
        <v>0</v>
      </c>
    </row>
    <row r="5871" spans="1:21" x14ac:dyDescent="0.25">
      <c r="A5871" t="s">
        <v>5903</v>
      </c>
      <c r="B5871">
        <v>0</v>
      </c>
      <c r="C5871">
        <v>0</v>
      </c>
      <c r="D5871">
        <v>1</v>
      </c>
      <c r="E5871">
        <v>1</v>
      </c>
      <c r="F5871">
        <v>44</v>
      </c>
      <c r="G5871">
        <v>1</v>
      </c>
      <c r="H5871" t="s">
        <v>22</v>
      </c>
      <c r="I5871" t="s">
        <v>35</v>
      </c>
      <c r="J5871" t="s">
        <v>23</v>
      </c>
      <c r="K5871" t="s">
        <v>22</v>
      </c>
      <c r="L5871" t="s">
        <v>22</v>
      </c>
      <c r="M5871" t="s">
        <v>23</v>
      </c>
      <c r="N5871" t="s">
        <v>23</v>
      </c>
      <c r="O5871" t="s">
        <v>22</v>
      </c>
      <c r="P5871" t="s">
        <v>29</v>
      </c>
      <c r="Q5871">
        <v>0</v>
      </c>
      <c r="R5871" t="s">
        <v>27</v>
      </c>
      <c r="S5871">
        <v>94.4</v>
      </c>
      <c r="T5871">
        <v>4295.3500000000004</v>
      </c>
      <c r="U5871">
        <v>0</v>
      </c>
    </row>
    <row r="5872" spans="1:21" x14ac:dyDescent="0.25">
      <c r="A5872" t="s">
        <v>5904</v>
      </c>
      <c r="B5872">
        <v>1</v>
      </c>
      <c r="C5872">
        <v>0</v>
      </c>
      <c r="D5872">
        <v>1</v>
      </c>
      <c r="E5872">
        <v>1</v>
      </c>
      <c r="F5872">
        <v>5</v>
      </c>
      <c r="G5872">
        <v>1</v>
      </c>
      <c r="H5872" t="s">
        <v>22</v>
      </c>
      <c r="I5872" t="s">
        <v>23</v>
      </c>
      <c r="J5872" t="s">
        <v>44</v>
      </c>
      <c r="K5872" t="s">
        <v>44</v>
      </c>
      <c r="L5872" t="s">
        <v>44</v>
      </c>
      <c r="M5872" t="s">
        <v>44</v>
      </c>
      <c r="N5872" t="s">
        <v>44</v>
      </c>
      <c r="O5872" t="s">
        <v>44</v>
      </c>
      <c r="P5872" t="s">
        <v>26</v>
      </c>
      <c r="Q5872">
        <v>1</v>
      </c>
      <c r="R5872" t="s">
        <v>33</v>
      </c>
      <c r="S5872">
        <v>25.9</v>
      </c>
      <c r="T5872">
        <v>135</v>
      </c>
      <c r="U5872">
        <v>1</v>
      </c>
    </row>
    <row r="5873" spans="1:21" x14ac:dyDescent="0.25">
      <c r="A5873" t="s">
        <v>5905</v>
      </c>
      <c r="B5873">
        <v>1</v>
      </c>
      <c r="C5873">
        <v>0</v>
      </c>
      <c r="D5873">
        <v>0</v>
      </c>
      <c r="E5873">
        <v>0</v>
      </c>
      <c r="F5873">
        <v>24</v>
      </c>
      <c r="G5873">
        <v>1</v>
      </c>
      <c r="H5873" t="s">
        <v>22</v>
      </c>
      <c r="I5873" t="s">
        <v>25</v>
      </c>
      <c r="J5873" t="s">
        <v>22</v>
      </c>
      <c r="K5873" t="s">
        <v>23</v>
      </c>
      <c r="L5873" t="s">
        <v>23</v>
      </c>
      <c r="M5873" t="s">
        <v>23</v>
      </c>
      <c r="N5873" t="s">
        <v>23</v>
      </c>
      <c r="O5873" t="s">
        <v>23</v>
      </c>
      <c r="P5873" t="s">
        <v>26</v>
      </c>
      <c r="Q5873">
        <v>1</v>
      </c>
      <c r="R5873" t="s">
        <v>33</v>
      </c>
      <c r="S5873">
        <v>55.65</v>
      </c>
      <c r="T5873">
        <v>1400.55</v>
      </c>
      <c r="U5873">
        <v>1</v>
      </c>
    </row>
    <row r="5874" spans="1:21" x14ac:dyDescent="0.25">
      <c r="A5874" t="s">
        <v>5906</v>
      </c>
      <c r="B5874">
        <v>0</v>
      </c>
      <c r="C5874">
        <v>0</v>
      </c>
      <c r="D5874">
        <v>0</v>
      </c>
      <c r="E5874">
        <v>1</v>
      </c>
      <c r="F5874">
        <v>1</v>
      </c>
      <c r="G5874">
        <v>1</v>
      </c>
      <c r="H5874" t="s">
        <v>23</v>
      </c>
      <c r="I5874" t="s">
        <v>35</v>
      </c>
      <c r="J5874" t="s">
        <v>23</v>
      </c>
      <c r="K5874" t="s">
        <v>23</v>
      </c>
      <c r="L5874" t="s">
        <v>23</v>
      </c>
      <c r="M5874" t="s">
        <v>23</v>
      </c>
      <c r="N5874" t="s">
        <v>23</v>
      </c>
      <c r="O5874" t="s">
        <v>23</v>
      </c>
      <c r="P5874" t="s">
        <v>26</v>
      </c>
      <c r="Q5874">
        <v>1</v>
      </c>
      <c r="R5874" t="s">
        <v>27</v>
      </c>
      <c r="S5874">
        <v>69.650000000000006</v>
      </c>
      <c r="T5874">
        <v>69.650000000000006</v>
      </c>
      <c r="U5874">
        <v>1</v>
      </c>
    </row>
    <row r="5875" spans="1:21" x14ac:dyDescent="0.25">
      <c r="A5875" t="s">
        <v>5907</v>
      </c>
      <c r="B5875">
        <v>0</v>
      </c>
      <c r="C5875">
        <v>0</v>
      </c>
      <c r="D5875">
        <v>0</v>
      </c>
      <c r="E5875">
        <v>0</v>
      </c>
      <c r="F5875">
        <v>18</v>
      </c>
      <c r="G5875">
        <v>1</v>
      </c>
      <c r="H5875" t="s">
        <v>23</v>
      </c>
      <c r="I5875" t="s">
        <v>35</v>
      </c>
      <c r="J5875" t="s">
        <v>22</v>
      </c>
      <c r="K5875" t="s">
        <v>23</v>
      </c>
      <c r="L5875" t="s">
        <v>23</v>
      </c>
      <c r="M5875" t="s">
        <v>23</v>
      </c>
      <c r="N5875" t="s">
        <v>23</v>
      </c>
      <c r="O5875" t="s">
        <v>23</v>
      </c>
      <c r="P5875" t="s">
        <v>26</v>
      </c>
      <c r="Q5875">
        <v>1</v>
      </c>
      <c r="R5875" t="s">
        <v>27</v>
      </c>
      <c r="S5875">
        <v>75.400000000000006</v>
      </c>
      <c r="T5875">
        <v>1380.4</v>
      </c>
      <c r="U5875">
        <v>0</v>
      </c>
    </row>
    <row r="5876" spans="1:21" x14ac:dyDescent="0.25">
      <c r="A5876" t="s">
        <v>5908</v>
      </c>
      <c r="B5876">
        <v>0</v>
      </c>
      <c r="C5876">
        <v>0</v>
      </c>
      <c r="D5876">
        <v>0</v>
      </c>
      <c r="E5876">
        <v>0</v>
      </c>
      <c r="F5876">
        <v>10</v>
      </c>
      <c r="G5876">
        <v>1</v>
      </c>
      <c r="H5876" t="s">
        <v>22</v>
      </c>
      <c r="I5876" t="s">
        <v>35</v>
      </c>
      <c r="J5876" t="s">
        <v>23</v>
      </c>
      <c r="K5876" t="s">
        <v>23</v>
      </c>
      <c r="L5876" t="s">
        <v>22</v>
      </c>
      <c r="M5876" t="s">
        <v>23</v>
      </c>
      <c r="N5876" t="s">
        <v>22</v>
      </c>
      <c r="O5876" t="s">
        <v>22</v>
      </c>
      <c r="P5876" t="s">
        <v>26</v>
      </c>
      <c r="Q5876">
        <v>1</v>
      </c>
      <c r="R5876" t="s">
        <v>27</v>
      </c>
      <c r="S5876">
        <v>100.6</v>
      </c>
      <c r="T5876">
        <v>1060.2</v>
      </c>
      <c r="U5876">
        <v>1</v>
      </c>
    </row>
    <row r="5877" spans="1:21" x14ac:dyDescent="0.25">
      <c r="A5877" t="s">
        <v>5909</v>
      </c>
      <c r="B5877">
        <v>0</v>
      </c>
      <c r="C5877">
        <v>0</v>
      </c>
      <c r="D5877">
        <v>1</v>
      </c>
      <c r="E5877">
        <v>0</v>
      </c>
      <c r="F5877">
        <v>65</v>
      </c>
      <c r="G5877">
        <v>1</v>
      </c>
      <c r="H5877" t="s">
        <v>23</v>
      </c>
      <c r="I5877" t="s">
        <v>25</v>
      </c>
      <c r="J5877" t="s">
        <v>22</v>
      </c>
      <c r="K5877" t="s">
        <v>22</v>
      </c>
      <c r="L5877" t="s">
        <v>22</v>
      </c>
      <c r="M5877" t="s">
        <v>23</v>
      </c>
      <c r="N5877" t="s">
        <v>23</v>
      </c>
      <c r="O5877" t="s">
        <v>22</v>
      </c>
      <c r="P5877" t="s">
        <v>45</v>
      </c>
      <c r="Q5877">
        <v>0</v>
      </c>
      <c r="R5877" t="s">
        <v>33</v>
      </c>
      <c r="S5877">
        <v>71</v>
      </c>
      <c r="T5877">
        <v>4386.2</v>
      </c>
      <c r="U5877">
        <v>0</v>
      </c>
    </row>
    <row r="5878" spans="1:21" x14ac:dyDescent="0.25">
      <c r="A5878" t="s">
        <v>5910</v>
      </c>
      <c r="B5878">
        <v>0</v>
      </c>
      <c r="C5878">
        <v>1</v>
      </c>
      <c r="D5878">
        <v>0</v>
      </c>
      <c r="E5878">
        <v>0</v>
      </c>
      <c r="F5878">
        <v>1</v>
      </c>
      <c r="G5878">
        <v>1</v>
      </c>
      <c r="H5878" t="s">
        <v>23</v>
      </c>
      <c r="I5878" t="s">
        <v>35</v>
      </c>
      <c r="J5878" t="s">
        <v>23</v>
      </c>
      <c r="K5878" t="s">
        <v>22</v>
      </c>
      <c r="L5878" t="s">
        <v>23</v>
      </c>
      <c r="M5878" t="s">
        <v>23</v>
      </c>
      <c r="N5878" t="s">
        <v>23</v>
      </c>
      <c r="O5878" t="s">
        <v>22</v>
      </c>
      <c r="P5878" t="s">
        <v>26</v>
      </c>
      <c r="Q5878">
        <v>1</v>
      </c>
      <c r="R5878" t="s">
        <v>27</v>
      </c>
      <c r="S5878">
        <v>86</v>
      </c>
      <c r="T5878">
        <v>86</v>
      </c>
      <c r="U5878">
        <v>1</v>
      </c>
    </row>
    <row r="5879" spans="1:21" x14ac:dyDescent="0.25">
      <c r="A5879" t="s">
        <v>5911</v>
      </c>
      <c r="B5879">
        <v>0</v>
      </c>
      <c r="C5879">
        <v>0</v>
      </c>
      <c r="D5879">
        <v>0</v>
      </c>
      <c r="E5879">
        <v>0</v>
      </c>
      <c r="F5879">
        <v>53</v>
      </c>
      <c r="G5879">
        <v>1</v>
      </c>
      <c r="H5879" t="s">
        <v>22</v>
      </c>
      <c r="I5879" t="s">
        <v>35</v>
      </c>
      <c r="J5879" t="s">
        <v>22</v>
      </c>
      <c r="K5879" t="s">
        <v>23</v>
      </c>
      <c r="L5879" t="s">
        <v>22</v>
      </c>
      <c r="M5879" t="s">
        <v>23</v>
      </c>
      <c r="N5879" t="s">
        <v>22</v>
      </c>
      <c r="O5879" t="s">
        <v>22</v>
      </c>
      <c r="P5879" t="s">
        <v>29</v>
      </c>
      <c r="Q5879">
        <v>1</v>
      </c>
      <c r="R5879" t="s">
        <v>38</v>
      </c>
      <c r="S5879">
        <v>106.95</v>
      </c>
      <c r="T5879">
        <v>5785.5</v>
      </c>
      <c r="U5879">
        <v>1</v>
      </c>
    </row>
    <row r="5880" spans="1:21" x14ac:dyDescent="0.25">
      <c r="A5880" t="s">
        <v>5912</v>
      </c>
      <c r="B5880">
        <v>1</v>
      </c>
      <c r="C5880">
        <v>0</v>
      </c>
      <c r="D5880">
        <v>0</v>
      </c>
      <c r="E5880">
        <v>0</v>
      </c>
      <c r="F5880">
        <v>3</v>
      </c>
      <c r="G5880">
        <v>1</v>
      </c>
      <c r="H5880" t="s">
        <v>23</v>
      </c>
      <c r="I5880" t="s">
        <v>23</v>
      </c>
      <c r="J5880" t="s">
        <v>44</v>
      </c>
      <c r="K5880" t="s">
        <v>44</v>
      </c>
      <c r="L5880" t="s">
        <v>44</v>
      </c>
      <c r="M5880" t="s">
        <v>44</v>
      </c>
      <c r="N5880" t="s">
        <v>44</v>
      </c>
      <c r="O5880" t="s">
        <v>44</v>
      </c>
      <c r="P5880" t="s">
        <v>29</v>
      </c>
      <c r="Q5880">
        <v>0</v>
      </c>
      <c r="R5880" t="s">
        <v>30</v>
      </c>
      <c r="S5880">
        <v>21.2</v>
      </c>
      <c r="T5880">
        <v>52.05</v>
      </c>
      <c r="U5880">
        <v>0</v>
      </c>
    </row>
    <row r="5881" spans="1:21" x14ac:dyDescent="0.25">
      <c r="A5881" t="s">
        <v>5913</v>
      </c>
      <c r="B5881">
        <v>1</v>
      </c>
      <c r="C5881">
        <v>0</v>
      </c>
      <c r="D5881">
        <v>1</v>
      </c>
      <c r="E5881">
        <v>0</v>
      </c>
      <c r="F5881">
        <v>33</v>
      </c>
      <c r="G5881">
        <v>1</v>
      </c>
      <c r="H5881" t="s">
        <v>23</v>
      </c>
      <c r="I5881" t="s">
        <v>25</v>
      </c>
      <c r="J5881" t="s">
        <v>22</v>
      </c>
      <c r="K5881" t="s">
        <v>22</v>
      </c>
      <c r="L5881" t="s">
        <v>23</v>
      </c>
      <c r="M5881" t="s">
        <v>22</v>
      </c>
      <c r="N5881" t="s">
        <v>23</v>
      </c>
      <c r="O5881" t="s">
        <v>23</v>
      </c>
      <c r="P5881" t="s">
        <v>45</v>
      </c>
      <c r="Q5881">
        <v>1</v>
      </c>
      <c r="R5881" t="s">
        <v>30</v>
      </c>
      <c r="S5881">
        <v>61.05</v>
      </c>
      <c r="T5881">
        <v>2018.4</v>
      </c>
      <c r="U5881">
        <v>0</v>
      </c>
    </row>
    <row r="5882" spans="1:21" x14ac:dyDescent="0.25">
      <c r="A5882" t="s">
        <v>5914</v>
      </c>
      <c r="B5882">
        <v>1</v>
      </c>
      <c r="C5882">
        <v>0</v>
      </c>
      <c r="D5882">
        <v>0</v>
      </c>
      <c r="E5882">
        <v>0</v>
      </c>
      <c r="F5882">
        <v>3</v>
      </c>
      <c r="G5882">
        <v>0</v>
      </c>
      <c r="H5882" t="s">
        <v>24</v>
      </c>
      <c r="I5882" t="s">
        <v>25</v>
      </c>
      <c r="J5882" t="s">
        <v>23</v>
      </c>
      <c r="K5882" t="s">
        <v>22</v>
      </c>
      <c r="L5882" t="s">
        <v>23</v>
      </c>
      <c r="M5882" t="s">
        <v>23</v>
      </c>
      <c r="N5882" t="s">
        <v>23</v>
      </c>
      <c r="O5882" t="s">
        <v>23</v>
      </c>
      <c r="P5882" t="s">
        <v>26</v>
      </c>
      <c r="Q5882">
        <v>1</v>
      </c>
      <c r="R5882" t="s">
        <v>27</v>
      </c>
      <c r="S5882">
        <v>29.6</v>
      </c>
      <c r="T5882">
        <v>79.45</v>
      </c>
      <c r="U5882">
        <v>1</v>
      </c>
    </row>
    <row r="5883" spans="1:21" x14ac:dyDescent="0.25">
      <c r="A5883" t="s">
        <v>5915</v>
      </c>
      <c r="B5883">
        <v>0</v>
      </c>
      <c r="C5883">
        <v>0</v>
      </c>
      <c r="D5883">
        <v>0</v>
      </c>
      <c r="E5883">
        <v>0</v>
      </c>
      <c r="F5883">
        <v>34</v>
      </c>
      <c r="G5883">
        <v>1</v>
      </c>
      <c r="H5883" t="s">
        <v>23</v>
      </c>
      <c r="I5883" t="s">
        <v>25</v>
      </c>
      <c r="J5883" t="s">
        <v>22</v>
      </c>
      <c r="K5883" t="s">
        <v>23</v>
      </c>
      <c r="L5883" t="s">
        <v>22</v>
      </c>
      <c r="M5883" t="s">
        <v>22</v>
      </c>
      <c r="N5883" t="s">
        <v>22</v>
      </c>
      <c r="O5883" t="s">
        <v>22</v>
      </c>
      <c r="P5883" t="s">
        <v>29</v>
      </c>
      <c r="Q5883">
        <v>1</v>
      </c>
      <c r="R5883" t="s">
        <v>33</v>
      </c>
      <c r="S5883">
        <v>79.95</v>
      </c>
      <c r="T5883">
        <v>2727.3</v>
      </c>
      <c r="U5883">
        <v>0</v>
      </c>
    </row>
    <row r="5884" spans="1:21" x14ac:dyDescent="0.25">
      <c r="A5884" t="s">
        <v>5916</v>
      </c>
      <c r="B5884">
        <v>0</v>
      </c>
      <c r="C5884">
        <v>0</v>
      </c>
      <c r="D5884">
        <v>1</v>
      </c>
      <c r="E5884">
        <v>1</v>
      </c>
      <c r="F5884">
        <v>14</v>
      </c>
      <c r="G5884">
        <v>1</v>
      </c>
      <c r="H5884" t="s">
        <v>23</v>
      </c>
      <c r="I5884" t="s">
        <v>23</v>
      </c>
      <c r="J5884" t="s">
        <v>44</v>
      </c>
      <c r="K5884" t="s">
        <v>44</v>
      </c>
      <c r="L5884" t="s">
        <v>44</v>
      </c>
      <c r="M5884" t="s">
        <v>44</v>
      </c>
      <c r="N5884" t="s">
        <v>44</v>
      </c>
      <c r="O5884" t="s">
        <v>44</v>
      </c>
      <c r="P5884" t="s">
        <v>45</v>
      </c>
      <c r="Q5884">
        <v>1</v>
      </c>
      <c r="R5884" t="s">
        <v>30</v>
      </c>
      <c r="S5884">
        <v>19.7</v>
      </c>
      <c r="T5884">
        <v>263.64999999999998</v>
      </c>
      <c r="U5884">
        <v>0</v>
      </c>
    </row>
    <row r="5885" spans="1:21" x14ac:dyDescent="0.25">
      <c r="A5885" t="s">
        <v>5917</v>
      </c>
      <c r="B5885">
        <v>0</v>
      </c>
      <c r="C5885">
        <v>0</v>
      </c>
      <c r="D5885">
        <v>0</v>
      </c>
      <c r="E5885">
        <v>0</v>
      </c>
      <c r="F5885">
        <v>13</v>
      </c>
      <c r="G5885">
        <v>1</v>
      </c>
      <c r="H5885" t="s">
        <v>23</v>
      </c>
      <c r="I5885" t="s">
        <v>23</v>
      </c>
      <c r="J5885" t="s">
        <v>44</v>
      </c>
      <c r="K5885" t="s">
        <v>44</v>
      </c>
      <c r="L5885" t="s">
        <v>44</v>
      </c>
      <c r="M5885" t="s">
        <v>44</v>
      </c>
      <c r="N5885" t="s">
        <v>44</v>
      </c>
      <c r="O5885" t="s">
        <v>44</v>
      </c>
      <c r="P5885" t="s">
        <v>26</v>
      </c>
      <c r="Q5885">
        <v>1</v>
      </c>
      <c r="R5885" t="s">
        <v>30</v>
      </c>
      <c r="S5885">
        <v>20.3</v>
      </c>
      <c r="T5885">
        <v>275.39999999999998</v>
      </c>
      <c r="U5885">
        <v>0</v>
      </c>
    </row>
    <row r="5886" spans="1:21" x14ac:dyDescent="0.25">
      <c r="A5886" t="s">
        <v>5918</v>
      </c>
      <c r="B5886">
        <v>1</v>
      </c>
      <c r="C5886">
        <v>1</v>
      </c>
      <c r="D5886">
        <v>1</v>
      </c>
      <c r="E5886">
        <v>0</v>
      </c>
      <c r="F5886">
        <v>46</v>
      </c>
      <c r="G5886">
        <v>0</v>
      </c>
      <c r="H5886" t="s">
        <v>24</v>
      </c>
      <c r="I5886" t="s">
        <v>25</v>
      </c>
      <c r="J5886" t="s">
        <v>23</v>
      </c>
      <c r="K5886" t="s">
        <v>22</v>
      </c>
      <c r="L5886" t="s">
        <v>22</v>
      </c>
      <c r="M5886" t="s">
        <v>22</v>
      </c>
      <c r="N5886" t="s">
        <v>22</v>
      </c>
      <c r="O5886" t="s">
        <v>22</v>
      </c>
      <c r="P5886" t="s">
        <v>29</v>
      </c>
      <c r="Q5886">
        <v>1</v>
      </c>
      <c r="R5886" t="s">
        <v>33</v>
      </c>
      <c r="S5886">
        <v>59.9</v>
      </c>
      <c r="T5886">
        <v>2816.65</v>
      </c>
      <c r="U5886">
        <v>1</v>
      </c>
    </row>
    <row r="5887" spans="1:21" x14ac:dyDescent="0.25">
      <c r="A5887" t="s">
        <v>5919</v>
      </c>
      <c r="B5887">
        <v>1</v>
      </c>
      <c r="C5887">
        <v>0</v>
      </c>
      <c r="D5887">
        <v>1</v>
      </c>
      <c r="E5887">
        <v>1</v>
      </c>
      <c r="F5887">
        <v>23</v>
      </c>
      <c r="G5887">
        <v>1</v>
      </c>
      <c r="H5887" t="s">
        <v>22</v>
      </c>
      <c r="I5887" t="s">
        <v>23</v>
      </c>
      <c r="J5887" t="s">
        <v>44</v>
      </c>
      <c r="K5887" t="s">
        <v>44</v>
      </c>
      <c r="L5887" t="s">
        <v>44</v>
      </c>
      <c r="M5887" t="s">
        <v>44</v>
      </c>
      <c r="N5887" t="s">
        <v>44</v>
      </c>
      <c r="O5887" t="s">
        <v>44</v>
      </c>
      <c r="P5887" t="s">
        <v>29</v>
      </c>
      <c r="Q5887">
        <v>0</v>
      </c>
      <c r="R5887" t="s">
        <v>30</v>
      </c>
      <c r="S5887">
        <v>24.35</v>
      </c>
      <c r="T5887">
        <v>538.5</v>
      </c>
      <c r="U5887">
        <v>0</v>
      </c>
    </row>
    <row r="5888" spans="1:21" x14ac:dyDescent="0.25">
      <c r="A5888" t="s">
        <v>5920</v>
      </c>
      <c r="B5888">
        <v>0</v>
      </c>
      <c r="C5888">
        <v>0</v>
      </c>
      <c r="D5888">
        <v>1</v>
      </c>
      <c r="E5888">
        <v>1</v>
      </c>
      <c r="F5888">
        <v>47</v>
      </c>
      <c r="G5888">
        <v>1</v>
      </c>
      <c r="H5888" t="s">
        <v>23</v>
      </c>
      <c r="I5888" t="s">
        <v>23</v>
      </c>
      <c r="J5888" t="s">
        <v>44</v>
      </c>
      <c r="K5888" t="s">
        <v>44</v>
      </c>
      <c r="L5888" t="s">
        <v>44</v>
      </c>
      <c r="M5888" t="s">
        <v>44</v>
      </c>
      <c r="N5888" t="s">
        <v>44</v>
      </c>
      <c r="O5888" t="s">
        <v>44</v>
      </c>
      <c r="P5888" t="s">
        <v>45</v>
      </c>
      <c r="Q5888">
        <v>0</v>
      </c>
      <c r="R5888" t="s">
        <v>30</v>
      </c>
      <c r="S5888">
        <v>19.75</v>
      </c>
      <c r="T5888">
        <v>948.9</v>
      </c>
      <c r="U5888">
        <v>0</v>
      </c>
    </row>
    <row r="5889" spans="1:21" x14ac:dyDescent="0.25">
      <c r="A5889" t="s">
        <v>5921</v>
      </c>
      <c r="B5889">
        <v>1</v>
      </c>
      <c r="C5889">
        <v>0</v>
      </c>
      <c r="D5889">
        <v>0</v>
      </c>
      <c r="E5889">
        <v>1</v>
      </c>
      <c r="F5889">
        <v>17</v>
      </c>
      <c r="G5889">
        <v>1</v>
      </c>
      <c r="H5889" t="s">
        <v>23</v>
      </c>
      <c r="I5889" t="s">
        <v>25</v>
      </c>
      <c r="J5889" t="s">
        <v>22</v>
      </c>
      <c r="K5889" t="s">
        <v>23</v>
      </c>
      <c r="L5889" t="s">
        <v>23</v>
      </c>
      <c r="M5889" t="s">
        <v>23</v>
      </c>
      <c r="N5889" t="s">
        <v>23</v>
      </c>
      <c r="O5889" t="s">
        <v>23</v>
      </c>
      <c r="P5889" t="s">
        <v>26</v>
      </c>
      <c r="Q5889">
        <v>1</v>
      </c>
      <c r="R5889" t="s">
        <v>30</v>
      </c>
      <c r="S5889">
        <v>50.3</v>
      </c>
      <c r="T5889">
        <v>846.8</v>
      </c>
      <c r="U5889">
        <v>0</v>
      </c>
    </row>
    <row r="5890" spans="1:21" x14ac:dyDescent="0.25">
      <c r="A5890" t="s">
        <v>5922</v>
      </c>
      <c r="B5890">
        <v>0</v>
      </c>
      <c r="C5890">
        <v>0</v>
      </c>
      <c r="D5890">
        <v>1</v>
      </c>
      <c r="E5890">
        <v>1</v>
      </c>
      <c r="F5890">
        <v>49</v>
      </c>
      <c r="G5890">
        <v>1</v>
      </c>
      <c r="H5890" t="s">
        <v>22</v>
      </c>
      <c r="I5890" t="s">
        <v>35</v>
      </c>
      <c r="J5890" t="s">
        <v>23</v>
      </c>
      <c r="K5890" t="s">
        <v>23</v>
      </c>
      <c r="L5890" t="s">
        <v>23</v>
      </c>
      <c r="M5890" t="s">
        <v>23</v>
      </c>
      <c r="N5890" t="s">
        <v>22</v>
      </c>
      <c r="O5890" t="s">
        <v>22</v>
      </c>
      <c r="P5890" t="s">
        <v>26</v>
      </c>
      <c r="Q5890">
        <v>1</v>
      </c>
      <c r="R5890" t="s">
        <v>27</v>
      </c>
      <c r="S5890">
        <v>95.6</v>
      </c>
      <c r="T5890">
        <v>4783.5</v>
      </c>
      <c r="U5890">
        <v>1</v>
      </c>
    </row>
    <row r="5891" spans="1:21" x14ac:dyDescent="0.25">
      <c r="A5891" t="s">
        <v>5923</v>
      </c>
      <c r="B5891">
        <v>1</v>
      </c>
      <c r="C5891">
        <v>1</v>
      </c>
      <c r="D5891">
        <v>1</v>
      </c>
      <c r="E5891">
        <v>0</v>
      </c>
      <c r="F5891">
        <v>59</v>
      </c>
      <c r="G5891">
        <v>0</v>
      </c>
      <c r="H5891" t="s">
        <v>24</v>
      </c>
      <c r="I5891" t="s">
        <v>25</v>
      </c>
      <c r="J5891" t="s">
        <v>23</v>
      </c>
      <c r="K5891" t="s">
        <v>22</v>
      </c>
      <c r="L5891" t="s">
        <v>23</v>
      </c>
      <c r="M5891" t="s">
        <v>23</v>
      </c>
      <c r="N5891" t="s">
        <v>22</v>
      </c>
      <c r="O5891" t="s">
        <v>22</v>
      </c>
      <c r="P5891" t="s">
        <v>26</v>
      </c>
      <c r="Q5891">
        <v>1</v>
      </c>
      <c r="R5891" t="s">
        <v>27</v>
      </c>
      <c r="S5891">
        <v>50.25</v>
      </c>
      <c r="T5891">
        <v>2997.45</v>
      </c>
      <c r="U5891">
        <v>0</v>
      </c>
    </row>
    <row r="5892" spans="1:21" x14ac:dyDescent="0.25">
      <c r="A5892" t="s">
        <v>5924</v>
      </c>
      <c r="B5892">
        <v>0</v>
      </c>
      <c r="C5892">
        <v>0</v>
      </c>
      <c r="D5892">
        <v>0</v>
      </c>
      <c r="E5892">
        <v>0</v>
      </c>
      <c r="F5892">
        <v>69</v>
      </c>
      <c r="G5892">
        <v>1</v>
      </c>
      <c r="H5892" t="s">
        <v>22</v>
      </c>
      <c r="I5892" t="s">
        <v>25</v>
      </c>
      <c r="J5892" t="s">
        <v>22</v>
      </c>
      <c r="K5892" t="s">
        <v>23</v>
      </c>
      <c r="L5892" t="s">
        <v>22</v>
      </c>
      <c r="M5892" t="s">
        <v>22</v>
      </c>
      <c r="N5892" t="s">
        <v>22</v>
      </c>
      <c r="O5892" t="s">
        <v>22</v>
      </c>
      <c r="P5892" t="s">
        <v>45</v>
      </c>
      <c r="Q5892">
        <v>1</v>
      </c>
      <c r="R5892" t="s">
        <v>38</v>
      </c>
      <c r="S5892">
        <v>85.35</v>
      </c>
      <c r="T5892">
        <v>5897.4</v>
      </c>
      <c r="U5892">
        <v>0</v>
      </c>
    </row>
    <row r="5893" spans="1:21" x14ac:dyDescent="0.25">
      <c r="A5893" t="s">
        <v>5925</v>
      </c>
      <c r="B5893">
        <v>1</v>
      </c>
      <c r="C5893">
        <v>0</v>
      </c>
      <c r="D5893">
        <v>0</v>
      </c>
      <c r="E5893">
        <v>0</v>
      </c>
      <c r="F5893">
        <v>11</v>
      </c>
      <c r="G5893">
        <v>0</v>
      </c>
      <c r="H5893" t="s">
        <v>24</v>
      </c>
      <c r="I5893" t="s">
        <v>25</v>
      </c>
      <c r="J5893" t="s">
        <v>23</v>
      </c>
      <c r="K5893" t="s">
        <v>23</v>
      </c>
      <c r="L5893" t="s">
        <v>22</v>
      </c>
      <c r="M5893" t="s">
        <v>23</v>
      </c>
      <c r="N5893" t="s">
        <v>22</v>
      </c>
      <c r="O5893" t="s">
        <v>23</v>
      </c>
      <c r="P5893" t="s">
        <v>29</v>
      </c>
      <c r="Q5893">
        <v>1</v>
      </c>
      <c r="R5893" t="s">
        <v>27</v>
      </c>
      <c r="S5893">
        <v>41.6</v>
      </c>
      <c r="T5893">
        <v>470.6</v>
      </c>
      <c r="U5893">
        <v>1</v>
      </c>
    </row>
    <row r="5894" spans="1:21" x14ac:dyDescent="0.25">
      <c r="A5894" t="s">
        <v>5926</v>
      </c>
      <c r="B5894">
        <v>1</v>
      </c>
      <c r="C5894">
        <v>0</v>
      </c>
      <c r="D5894">
        <v>0</v>
      </c>
      <c r="E5894">
        <v>0</v>
      </c>
      <c r="F5894">
        <v>10</v>
      </c>
      <c r="G5894">
        <v>1</v>
      </c>
      <c r="H5894" t="s">
        <v>23</v>
      </c>
      <c r="I5894" t="s">
        <v>25</v>
      </c>
      <c r="J5894" t="s">
        <v>22</v>
      </c>
      <c r="K5894" t="s">
        <v>23</v>
      </c>
      <c r="L5894" t="s">
        <v>23</v>
      </c>
      <c r="M5894" t="s">
        <v>23</v>
      </c>
      <c r="N5894" t="s">
        <v>23</v>
      </c>
      <c r="O5894" t="s">
        <v>23</v>
      </c>
      <c r="P5894" t="s">
        <v>26</v>
      </c>
      <c r="Q5894">
        <v>1</v>
      </c>
      <c r="R5894" t="s">
        <v>30</v>
      </c>
      <c r="S5894">
        <v>51.65</v>
      </c>
      <c r="T5894">
        <v>524.5</v>
      </c>
      <c r="U5894">
        <v>0</v>
      </c>
    </row>
    <row r="5895" spans="1:21" x14ac:dyDescent="0.25">
      <c r="A5895" t="s">
        <v>5927</v>
      </c>
      <c r="B5895">
        <v>1</v>
      </c>
      <c r="C5895">
        <v>0</v>
      </c>
      <c r="D5895">
        <v>1</v>
      </c>
      <c r="E5895">
        <v>1</v>
      </c>
      <c r="F5895">
        <v>12</v>
      </c>
      <c r="G5895">
        <v>1</v>
      </c>
      <c r="H5895" t="s">
        <v>22</v>
      </c>
      <c r="I5895" t="s">
        <v>23</v>
      </c>
      <c r="J5895" t="s">
        <v>44</v>
      </c>
      <c r="K5895" t="s">
        <v>44</v>
      </c>
      <c r="L5895" t="s">
        <v>44</v>
      </c>
      <c r="M5895" t="s">
        <v>44</v>
      </c>
      <c r="N5895" t="s">
        <v>44</v>
      </c>
      <c r="O5895" t="s">
        <v>44</v>
      </c>
      <c r="P5895" t="s">
        <v>45</v>
      </c>
      <c r="Q5895">
        <v>1</v>
      </c>
      <c r="R5895" t="s">
        <v>33</v>
      </c>
      <c r="S5895">
        <v>24</v>
      </c>
      <c r="T5895">
        <v>269.64999999999998</v>
      </c>
      <c r="U5895">
        <v>0</v>
      </c>
    </row>
    <row r="5896" spans="1:21" x14ac:dyDescent="0.25">
      <c r="A5896" t="s">
        <v>5928</v>
      </c>
      <c r="B5896">
        <v>1</v>
      </c>
      <c r="C5896">
        <v>0</v>
      </c>
      <c r="D5896">
        <v>0</v>
      </c>
      <c r="E5896">
        <v>0</v>
      </c>
      <c r="F5896">
        <v>45</v>
      </c>
      <c r="G5896">
        <v>1</v>
      </c>
      <c r="H5896" t="s">
        <v>22</v>
      </c>
      <c r="I5896" t="s">
        <v>35</v>
      </c>
      <c r="J5896" t="s">
        <v>23</v>
      </c>
      <c r="K5896" t="s">
        <v>22</v>
      </c>
      <c r="L5896" t="s">
        <v>23</v>
      </c>
      <c r="M5896" t="s">
        <v>23</v>
      </c>
      <c r="N5896" t="s">
        <v>22</v>
      </c>
      <c r="O5896" t="s">
        <v>22</v>
      </c>
      <c r="P5896" t="s">
        <v>26</v>
      </c>
      <c r="Q5896">
        <v>1</v>
      </c>
      <c r="R5896" t="s">
        <v>38</v>
      </c>
      <c r="S5896">
        <v>100.85</v>
      </c>
      <c r="T5896">
        <v>4740</v>
      </c>
      <c r="U5896">
        <v>1</v>
      </c>
    </row>
    <row r="5897" spans="1:21" x14ac:dyDescent="0.25">
      <c r="A5897" t="s">
        <v>5929</v>
      </c>
      <c r="B5897">
        <v>0</v>
      </c>
      <c r="C5897">
        <v>0</v>
      </c>
      <c r="D5897">
        <v>1</v>
      </c>
      <c r="E5897">
        <v>1</v>
      </c>
      <c r="F5897">
        <v>39</v>
      </c>
      <c r="G5897">
        <v>1</v>
      </c>
      <c r="H5897" t="s">
        <v>23</v>
      </c>
      <c r="I5897" t="s">
        <v>25</v>
      </c>
      <c r="J5897" t="s">
        <v>23</v>
      </c>
      <c r="K5897" t="s">
        <v>23</v>
      </c>
      <c r="L5897" t="s">
        <v>22</v>
      </c>
      <c r="M5897" t="s">
        <v>23</v>
      </c>
      <c r="N5897" t="s">
        <v>22</v>
      </c>
      <c r="O5897" t="s">
        <v>23</v>
      </c>
      <c r="P5897" t="s">
        <v>26</v>
      </c>
      <c r="Q5897">
        <v>1</v>
      </c>
      <c r="R5897" t="s">
        <v>30</v>
      </c>
      <c r="S5897">
        <v>59.85</v>
      </c>
      <c r="T5897">
        <v>2341.5</v>
      </c>
      <c r="U5897">
        <v>0</v>
      </c>
    </row>
    <row r="5898" spans="1:21" x14ac:dyDescent="0.25">
      <c r="A5898" t="s">
        <v>5930</v>
      </c>
      <c r="B5898">
        <v>1</v>
      </c>
      <c r="C5898">
        <v>1</v>
      </c>
      <c r="D5898">
        <v>1</v>
      </c>
      <c r="E5898">
        <v>0</v>
      </c>
      <c r="F5898">
        <v>71</v>
      </c>
      <c r="G5898">
        <v>1</v>
      </c>
      <c r="H5898" t="s">
        <v>22</v>
      </c>
      <c r="I5898" t="s">
        <v>23</v>
      </c>
      <c r="J5898" t="s">
        <v>44</v>
      </c>
      <c r="K5898" t="s">
        <v>44</v>
      </c>
      <c r="L5898" t="s">
        <v>44</v>
      </c>
      <c r="M5898" t="s">
        <v>44</v>
      </c>
      <c r="N5898" t="s">
        <v>44</v>
      </c>
      <c r="O5898" t="s">
        <v>44</v>
      </c>
      <c r="P5898" t="s">
        <v>45</v>
      </c>
      <c r="Q5898">
        <v>0</v>
      </c>
      <c r="R5898" t="s">
        <v>38</v>
      </c>
      <c r="S5898">
        <v>25.45</v>
      </c>
      <c r="T5898">
        <v>1789.65</v>
      </c>
      <c r="U5898">
        <v>0</v>
      </c>
    </row>
    <row r="5899" spans="1:21" x14ac:dyDescent="0.25">
      <c r="A5899" t="s">
        <v>5931</v>
      </c>
      <c r="B5899">
        <v>1</v>
      </c>
      <c r="C5899">
        <v>0</v>
      </c>
      <c r="D5899">
        <v>1</v>
      </c>
      <c r="E5899">
        <v>1</v>
      </c>
      <c r="F5899">
        <v>71</v>
      </c>
      <c r="G5899">
        <v>1</v>
      </c>
      <c r="H5899" t="s">
        <v>22</v>
      </c>
      <c r="I5899" t="s">
        <v>23</v>
      </c>
      <c r="J5899" t="s">
        <v>44</v>
      </c>
      <c r="K5899" t="s">
        <v>44</v>
      </c>
      <c r="L5899" t="s">
        <v>44</v>
      </c>
      <c r="M5899" t="s">
        <v>44</v>
      </c>
      <c r="N5899" t="s">
        <v>44</v>
      </c>
      <c r="O5899" t="s">
        <v>44</v>
      </c>
      <c r="P5899" t="s">
        <v>45</v>
      </c>
      <c r="Q5899">
        <v>0</v>
      </c>
      <c r="R5899" t="s">
        <v>38</v>
      </c>
      <c r="S5899">
        <v>23.9</v>
      </c>
      <c r="T5899">
        <v>1626.4</v>
      </c>
      <c r="U5899">
        <v>0</v>
      </c>
    </row>
    <row r="5900" spans="1:21" x14ac:dyDescent="0.25">
      <c r="A5900" t="s">
        <v>5932</v>
      </c>
      <c r="B5900">
        <v>0</v>
      </c>
      <c r="C5900">
        <v>0</v>
      </c>
      <c r="D5900">
        <v>1</v>
      </c>
      <c r="E5900">
        <v>1</v>
      </c>
      <c r="F5900">
        <v>33</v>
      </c>
      <c r="G5900">
        <v>1</v>
      </c>
      <c r="H5900" t="s">
        <v>22</v>
      </c>
      <c r="I5900" t="s">
        <v>23</v>
      </c>
      <c r="J5900" t="s">
        <v>44</v>
      </c>
      <c r="K5900" t="s">
        <v>44</v>
      </c>
      <c r="L5900" t="s">
        <v>44</v>
      </c>
      <c r="M5900" t="s">
        <v>44</v>
      </c>
      <c r="N5900" t="s">
        <v>44</v>
      </c>
      <c r="O5900" t="s">
        <v>44</v>
      </c>
      <c r="P5900" t="s">
        <v>29</v>
      </c>
      <c r="Q5900">
        <v>0</v>
      </c>
      <c r="R5900" t="s">
        <v>38</v>
      </c>
      <c r="S5900">
        <v>24.15</v>
      </c>
      <c r="T5900">
        <v>800.3</v>
      </c>
      <c r="U5900">
        <v>0</v>
      </c>
    </row>
    <row r="5901" spans="1:21" x14ac:dyDescent="0.25">
      <c r="A5901" t="s">
        <v>5933</v>
      </c>
      <c r="B5901">
        <v>1</v>
      </c>
      <c r="C5901">
        <v>1</v>
      </c>
      <c r="D5901">
        <v>0</v>
      </c>
      <c r="E5901">
        <v>0</v>
      </c>
      <c r="F5901">
        <v>67</v>
      </c>
      <c r="G5901">
        <v>1</v>
      </c>
      <c r="H5901" t="s">
        <v>22</v>
      </c>
      <c r="I5901" t="s">
        <v>35</v>
      </c>
      <c r="J5901" t="s">
        <v>23</v>
      </c>
      <c r="K5901" t="s">
        <v>23</v>
      </c>
      <c r="L5901" t="s">
        <v>23</v>
      </c>
      <c r="M5901" t="s">
        <v>23</v>
      </c>
      <c r="N5901" t="s">
        <v>23</v>
      </c>
      <c r="O5901" t="s">
        <v>23</v>
      </c>
      <c r="P5901" t="s">
        <v>26</v>
      </c>
      <c r="Q5901">
        <v>1</v>
      </c>
      <c r="R5901" t="s">
        <v>30</v>
      </c>
      <c r="S5901">
        <v>75.7</v>
      </c>
      <c r="T5901">
        <v>5060.8500000000004</v>
      </c>
      <c r="U5901">
        <v>0</v>
      </c>
    </row>
    <row r="5902" spans="1:21" x14ac:dyDescent="0.25">
      <c r="A5902" t="s">
        <v>5934</v>
      </c>
      <c r="B5902">
        <v>1</v>
      </c>
      <c r="C5902">
        <v>0</v>
      </c>
      <c r="D5902">
        <v>1</v>
      </c>
      <c r="E5902">
        <v>1</v>
      </c>
      <c r="F5902">
        <v>37</v>
      </c>
      <c r="G5902">
        <v>0</v>
      </c>
      <c r="H5902" t="s">
        <v>24</v>
      </c>
      <c r="I5902" t="s">
        <v>25</v>
      </c>
      <c r="J5902" t="s">
        <v>22</v>
      </c>
      <c r="K5902" t="s">
        <v>22</v>
      </c>
      <c r="L5902" t="s">
        <v>22</v>
      </c>
      <c r="M5902" t="s">
        <v>23</v>
      </c>
      <c r="N5902" t="s">
        <v>23</v>
      </c>
      <c r="O5902" t="s">
        <v>23</v>
      </c>
      <c r="P5902" t="s">
        <v>26</v>
      </c>
      <c r="Q5902">
        <v>0</v>
      </c>
      <c r="R5902" t="s">
        <v>33</v>
      </c>
      <c r="S5902">
        <v>40.200000000000003</v>
      </c>
      <c r="T5902">
        <v>1448.8</v>
      </c>
      <c r="U5902">
        <v>1</v>
      </c>
    </row>
    <row r="5903" spans="1:21" x14ac:dyDescent="0.25">
      <c r="A5903" t="s">
        <v>5935</v>
      </c>
      <c r="B5903">
        <v>1</v>
      </c>
      <c r="C5903">
        <v>0</v>
      </c>
      <c r="D5903">
        <v>1</v>
      </c>
      <c r="E5903">
        <v>1</v>
      </c>
      <c r="F5903">
        <v>49</v>
      </c>
      <c r="G5903">
        <v>1</v>
      </c>
      <c r="H5903" t="s">
        <v>22</v>
      </c>
      <c r="I5903" t="s">
        <v>35</v>
      </c>
      <c r="J5903" t="s">
        <v>23</v>
      </c>
      <c r="K5903" t="s">
        <v>23</v>
      </c>
      <c r="L5903" t="s">
        <v>23</v>
      </c>
      <c r="M5903" t="s">
        <v>23</v>
      </c>
      <c r="N5903" t="s">
        <v>22</v>
      </c>
      <c r="O5903" t="s">
        <v>23</v>
      </c>
      <c r="P5903" t="s">
        <v>26</v>
      </c>
      <c r="Q5903">
        <v>0</v>
      </c>
      <c r="R5903" t="s">
        <v>27</v>
      </c>
      <c r="S5903">
        <v>84.5</v>
      </c>
      <c r="T5903">
        <v>4254.8500000000004</v>
      </c>
      <c r="U5903">
        <v>1</v>
      </c>
    </row>
    <row r="5904" spans="1:21" x14ac:dyDescent="0.25">
      <c r="A5904" t="s">
        <v>5936</v>
      </c>
      <c r="B5904">
        <v>0</v>
      </c>
      <c r="C5904">
        <v>0</v>
      </c>
      <c r="D5904">
        <v>1</v>
      </c>
      <c r="E5904">
        <v>0</v>
      </c>
      <c r="F5904">
        <v>9</v>
      </c>
      <c r="G5904">
        <v>1</v>
      </c>
      <c r="H5904" t="s">
        <v>23</v>
      </c>
      <c r="I5904" t="s">
        <v>25</v>
      </c>
      <c r="J5904" t="s">
        <v>23</v>
      </c>
      <c r="K5904" t="s">
        <v>22</v>
      </c>
      <c r="L5904" t="s">
        <v>23</v>
      </c>
      <c r="M5904" t="s">
        <v>23</v>
      </c>
      <c r="N5904" t="s">
        <v>23</v>
      </c>
      <c r="O5904" t="s">
        <v>23</v>
      </c>
      <c r="P5904" t="s">
        <v>26</v>
      </c>
      <c r="Q5904">
        <v>0</v>
      </c>
      <c r="R5904" t="s">
        <v>30</v>
      </c>
      <c r="S5904">
        <v>50.85</v>
      </c>
      <c r="T5904">
        <v>466.6</v>
      </c>
      <c r="U5904">
        <v>0</v>
      </c>
    </row>
    <row r="5905" spans="1:21" x14ac:dyDescent="0.25">
      <c r="A5905" t="s">
        <v>5937</v>
      </c>
      <c r="B5905">
        <v>1</v>
      </c>
      <c r="C5905">
        <v>0</v>
      </c>
      <c r="D5905">
        <v>1</v>
      </c>
      <c r="E5905">
        <v>0</v>
      </c>
      <c r="F5905">
        <v>52</v>
      </c>
      <c r="G5905">
        <v>1</v>
      </c>
      <c r="H5905" t="s">
        <v>22</v>
      </c>
      <c r="I5905" t="s">
        <v>35</v>
      </c>
      <c r="J5905" t="s">
        <v>22</v>
      </c>
      <c r="K5905" t="s">
        <v>23</v>
      </c>
      <c r="L5905" t="s">
        <v>22</v>
      </c>
      <c r="M5905" t="s">
        <v>22</v>
      </c>
      <c r="N5905" t="s">
        <v>23</v>
      </c>
      <c r="O5905" t="s">
        <v>23</v>
      </c>
      <c r="P5905" t="s">
        <v>45</v>
      </c>
      <c r="Q5905">
        <v>1</v>
      </c>
      <c r="R5905" t="s">
        <v>38</v>
      </c>
      <c r="S5905">
        <v>91.6</v>
      </c>
      <c r="T5905">
        <v>4627.8</v>
      </c>
      <c r="U5905">
        <v>0</v>
      </c>
    </row>
    <row r="5906" spans="1:21" x14ac:dyDescent="0.25">
      <c r="A5906" t="s">
        <v>5938</v>
      </c>
      <c r="B5906">
        <v>0</v>
      </c>
      <c r="C5906">
        <v>0</v>
      </c>
      <c r="D5906">
        <v>0</v>
      </c>
      <c r="E5906">
        <v>0</v>
      </c>
      <c r="F5906">
        <v>70</v>
      </c>
      <c r="G5906">
        <v>1</v>
      </c>
      <c r="H5906" t="s">
        <v>22</v>
      </c>
      <c r="I5906" t="s">
        <v>35</v>
      </c>
      <c r="J5906" t="s">
        <v>23</v>
      </c>
      <c r="K5906" t="s">
        <v>22</v>
      </c>
      <c r="L5906" t="s">
        <v>23</v>
      </c>
      <c r="M5906" t="s">
        <v>23</v>
      </c>
      <c r="N5906" t="s">
        <v>22</v>
      </c>
      <c r="O5906" t="s">
        <v>22</v>
      </c>
      <c r="P5906" t="s">
        <v>29</v>
      </c>
      <c r="Q5906">
        <v>0</v>
      </c>
      <c r="R5906" t="s">
        <v>27</v>
      </c>
      <c r="S5906">
        <v>98.9</v>
      </c>
      <c r="T5906">
        <v>6838.6</v>
      </c>
      <c r="U5906">
        <v>0</v>
      </c>
    </row>
    <row r="5907" spans="1:21" x14ac:dyDescent="0.25">
      <c r="A5907" t="s">
        <v>5939</v>
      </c>
      <c r="B5907">
        <v>1</v>
      </c>
      <c r="C5907">
        <v>0</v>
      </c>
      <c r="D5907">
        <v>0</v>
      </c>
      <c r="E5907">
        <v>0</v>
      </c>
      <c r="F5907">
        <v>1</v>
      </c>
      <c r="G5907">
        <v>1</v>
      </c>
      <c r="H5907" t="s">
        <v>23</v>
      </c>
      <c r="I5907" t="s">
        <v>35</v>
      </c>
      <c r="J5907" t="s">
        <v>23</v>
      </c>
      <c r="K5907" t="s">
        <v>22</v>
      </c>
      <c r="L5907" t="s">
        <v>23</v>
      </c>
      <c r="M5907" t="s">
        <v>23</v>
      </c>
      <c r="N5907" t="s">
        <v>23</v>
      </c>
      <c r="O5907" t="s">
        <v>22</v>
      </c>
      <c r="P5907" t="s">
        <v>26</v>
      </c>
      <c r="Q5907">
        <v>1</v>
      </c>
      <c r="R5907" t="s">
        <v>27</v>
      </c>
      <c r="S5907">
        <v>85</v>
      </c>
      <c r="T5907">
        <v>85</v>
      </c>
      <c r="U5907">
        <v>0</v>
      </c>
    </row>
    <row r="5908" spans="1:21" x14ac:dyDescent="0.25">
      <c r="A5908" t="s">
        <v>5940</v>
      </c>
      <c r="B5908">
        <v>0</v>
      </c>
      <c r="C5908">
        <v>1</v>
      </c>
      <c r="D5908">
        <v>0</v>
      </c>
      <c r="E5908">
        <v>0</v>
      </c>
      <c r="F5908">
        <v>14</v>
      </c>
      <c r="G5908">
        <v>1</v>
      </c>
      <c r="H5908" t="s">
        <v>22</v>
      </c>
      <c r="I5908" t="s">
        <v>35</v>
      </c>
      <c r="J5908" t="s">
        <v>23</v>
      </c>
      <c r="K5908" t="s">
        <v>22</v>
      </c>
      <c r="L5908" t="s">
        <v>23</v>
      </c>
      <c r="M5908" t="s">
        <v>23</v>
      </c>
      <c r="N5908" t="s">
        <v>23</v>
      </c>
      <c r="O5908" t="s">
        <v>23</v>
      </c>
      <c r="P5908" t="s">
        <v>26</v>
      </c>
      <c r="Q5908">
        <v>1</v>
      </c>
      <c r="R5908" t="s">
        <v>27</v>
      </c>
      <c r="S5908">
        <v>78.95</v>
      </c>
      <c r="T5908">
        <v>1101.8499999999999</v>
      </c>
      <c r="U5908">
        <v>1</v>
      </c>
    </row>
    <row r="5909" spans="1:21" x14ac:dyDescent="0.25">
      <c r="A5909" t="s">
        <v>5941</v>
      </c>
      <c r="B5909">
        <v>1</v>
      </c>
      <c r="C5909">
        <v>0</v>
      </c>
      <c r="D5909">
        <v>0</v>
      </c>
      <c r="E5909">
        <v>0</v>
      </c>
      <c r="F5909">
        <v>1</v>
      </c>
      <c r="G5909">
        <v>1</v>
      </c>
      <c r="H5909" t="s">
        <v>23</v>
      </c>
      <c r="I5909" t="s">
        <v>25</v>
      </c>
      <c r="J5909" t="s">
        <v>23</v>
      </c>
      <c r="K5909" t="s">
        <v>23</v>
      </c>
      <c r="L5909" t="s">
        <v>23</v>
      </c>
      <c r="M5909" t="s">
        <v>23</v>
      </c>
      <c r="N5909" t="s">
        <v>23</v>
      </c>
      <c r="O5909" t="s">
        <v>23</v>
      </c>
      <c r="P5909" t="s">
        <v>26</v>
      </c>
      <c r="Q5909">
        <v>1</v>
      </c>
      <c r="R5909" t="s">
        <v>30</v>
      </c>
      <c r="S5909">
        <v>44.3</v>
      </c>
      <c r="T5909">
        <v>44.3</v>
      </c>
      <c r="U5909">
        <v>0</v>
      </c>
    </row>
    <row r="5910" spans="1:21" x14ac:dyDescent="0.25">
      <c r="A5910" t="s">
        <v>5942</v>
      </c>
      <c r="B5910">
        <v>1</v>
      </c>
      <c r="C5910">
        <v>0</v>
      </c>
      <c r="D5910">
        <v>0</v>
      </c>
      <c r="E5910">
        <v>0</v>
      </c>
      <c r="F5910">
        <v>1</v>
      </c>
      <c r="G5910">
        <v>1</v>
      </c>
      <c r="H5910" t="s">
        <v>23</v>
      </c>
      <c r="I5910" t="s">
        <v>23</v>
      </c>
      <c r="J5910" t="s">
        <v>44</v>
      </c>
      <c r="K5910" t="s">
        <v>44</v>
      </c>
      <c r="L5910" t="s">
        <v>44</v>
      </c>
      <c r="M5910" t="s">
        <v>44</v>
      </c>
      <c r="N5910" t="s">
        <v>44</v>
      </c>
      <c r="O5910" t="s">
        <v>44</v>
      </c>
      <c r="P5910" t="s">
        <v>26</v>
      </c>
      <c r="Q5910">
        <v>0</v>
      </c>
      <c r="R5910" t="s">
        <v>30</v>
      </c>
      <c r="S5910">
        <v>20.2</v>
      </c>
      <c r="T5910">
        <v>20.2</v>
      </c>
      <c r="U5910">
        <v>1</v>
      </c>
    </row>
    <row r="5911" spans="1:21" x14ac:dyDescent="0.25">
      <c r="A5911" t="s">
        <v>5943</v>
      </c>
      <c r="B5911">
        <v>0</v>
      </c>
      <c r="C5911">
        <v>0</v>
      </c>
      <c r="D5911">
        <v>0</v>
      </c>
      <c r="E5911">
        <v>0</v>
      </c>
      <c r="F5911">
        <v>52</v>
      </c>
      <c r="G5911">
        <v>1</v>
      </c>
      <c r="H5911" t="s">
        <v>22</v>
      </c>
      <c r="I5911" t="s">
        <v>35</v>
      </c>
      <c r="J5911" t="s">
        <v>23</v>
      </c>
      <c r="K5911" t="s">
        <v>22</v>
      </c>
      <c r="L5911" t="s">
        <v>23</v>
      </c>
      <c r="M5911" t="s">
        <v>23</v>
      </c>
      <c r="N5911" t="s">
        <v>23</v>
      </c>
      <c r="O5911" t="s">
        <v>23</v>
      </c>
      <c r="P5911" t="s">
        <v>29</v>
      </c>
      <c r="Q5911">
        <v>1</v>
      </c>
      <c r="R5911" t="s">
        <v>30</v>
      </c>
      <c r="S5911">
        <v>80.2</v>
      </c>
      <c r="T5911">
        <v>4297.6000000000004</v>
      </c>
      <c r="U5911">
        <v>0</v>
      </c>
    </row>
    <row r="5912" spans="1:21" x14ac:dyDescent="0.25">
      <c r="A5912" t="s">
        <v>5944</v>
      </c>
      <c r="B5912">
        <v>1</v>
      </c>
      <c r="C5912">
        <v>0</v>
      </c>
      <c r="D5912">
        <v>0</v>
      </c>
      <c r="E5912">
        <v>0</v>
      </c>
      <c r="F5912">
        <v>6</v>
      </c>
      <c r="G5912">
        <v>1</v>
      </c>
      <c r="H5912" t="s">
        <v>23</v>
      </c>
      <c r="I5912" t="s">
        <v>25</v>
      </c>
      <c r="J5912" t="s">
        <v>23</v>
      </c>
      <c r="K5912" t="s">
        <v>23</v>
      </c>
      <c r="L5912" t="s">
        <v>22</v>
      </c>
      <c r="M5912" t="s">
        <v>23</v>
      </c>
      <c r="N5912" t="s">
        <v>22</v>
      </c>
      <c r="O5912" t="s">
        <v>23</v>
      </c>
      <c r="P5912" t="s">
        <v>26</v>
      </c>
      <c r="Q5912">
        <v>0</v>
      </c>
      <c r="R5912" t="s">
        <v>30</v>
      </c>
      <c r="S5912">
        <v>60.9</v>
      </c>
      <c r="T5912">
        <v>414.1</v>
      </c>
      <c r="U5912">
        <v>0</v>
      </c>
    </row>
    <row r="5913" spans="1:21" x14ac:dyDescent="0.25">
      <c r="A5913" t="s">
        <v>5945</v>
      </c>
      <c r="B5913">
        <v>1</v>
      </c>
      <c r="C5913">
        <v>0</v>
      </c>
      <c r="D5913">
        <v>1</v>
      </c>
      <c r="E5913">
        <v>0</v>
      </c>
      <c r="F5913">
        <v>7</v>
      </c>
      <c r="G5913">
        <v>0</v>
      </c>
      <c r="H5913" t="s">
        <v>24</v>
      </c>
      <c r="I5913" t="s">
        <v>25</v>
      </c>
      <c r="J5913" t="s">
        <v>22</v>
      </c>
      <c r="K5913" t="s">
        <v>22</v>
      </c>
      <c r="L5913" t="s">
        <v>23</v>
      </c>
      <c r="M5913" t="s">
        <v>23</v>
      </c>
      <c r="N5913" t="s">
        <v>23</v>
      </c>
      <c r="O5913" t="s">
        <v>23</v>
      </c>
      <c r="P5913" t="s">
        <v>26</v>
      </c>
      <c r="Q5913">
        <v>0</v>
      </c>
      <c r="R5913" t="s">
        <v>30</v>
      </c>
      <c r="S5913">
        <v>34.200000000000003</v>
      </c>
      <c r="T5913">
        <v>256.60000000000002</v>
      </c>
      <c r="U5913">
        <v>0</v>
      </c>
    </row>
    <row r="5914" spans="1:21" x14ac:dyDescent="0.25">
      <c r="A5914" t="s">
        <v>5946</v>
      </c>
      <c r="B5914">
        <v>0</v>
      </c>
      <c r="C5914">
        <v>1</v>
      </c>
      <c r="D5914">
        <v>0</v>
      </c>
      <c r="E5914">
        <v>0</v>
      </c>
      <c r="F5914">
        <v>47</v>
      </c>
      <c r="G5914">
        <v>1</v>
      </c>
      <c r="H5914" t="s">
        <v>22</v>
      </c>
      <c r="I5914" t="s">
        <v>35</v>
      </c>
      <c r="J5914" t="s">
        <v>23</v>
      </c>
      <c r="K5914" t="s">
        <v>22</v>
      </c>
      <c r="L5914" t="s">
        <v>22</v>
      </c>
      <c r="M5914" t="s">
        <v>23</v>
      </c>
      <c r="N5914" t="s">
        <v>23</v>
      </c>
      <c r="O5914" t="s">
        <v>23</v>
      </c>
      <c r="P5914" t="s">
        <v>26</v>
      </c>
      <c r="Q5914">
        <v>1</v>
      </c>
      <c r="R5914" t="s">
        <v>33</v>
      </c>
      <c r="S5914">
        <v>85.2</v>
      </c>
      <c r="T5914">
        <v>3969.35</v>
      </c>
      <c r="U5914">
        <v>1</v>
      </c>
    </row>
    <row r="5915" spans="1:21" x14ac:dyDescent="0.25">
      <c r="A5915" t="s">
        <v>5947</v>
      </c>
      <c r="B5915">
        <v>0</v>
      </c>
      <c r="C5915">
        <v>0</v>
      </c>
      <c r="D5915">
        <v>0</v>
      </c>
      <c r="E5915">
        <v>0</v>
      </c>
      <c r="F5915">
        <v>26</v>
      </c>
      <c r="G5915">
        <v>1</v>
      </c>
      <c r="H5915" t="s">
        <v>23</v>
      </c>
      <c r="I5915" t="s">
        <v>35</v>
      </c>
      <c r="J5915" t="s">
        <v>22</v>
      </c>
      <c r="K5915" t="s">
        <v>23</v>
      </c>
      <c r="L5915" t="s">
        <v>22</v>
      </c>
      <c r="M5915" t="s">
        <v>22</v>
      </c>
      <c r="N5915" t="s">
        <v>23</v>
      </c>
      <c r="O5915" t="s">
        <v>23</v>
      </c>
      <c r="P5915" t="s">
        <v>29</v>
      </c>
      <c r="Q5915">
        <v>1</v>
      </c>
      <c r="R5915" t="s">
        <v>38</v>
      </c>
      <c r="S5915">
        <v>87.15</v>
      </c>
      <c r="T5915">
        <v>2274.1</v>
      </c>
      <c r="U5915">
        <v>0</v>
      </c>
    </row>
    <row r="5916" spans="1:21" x14ac:dyDescent="0.25">
      <c r="A5916" t="s">
        <v>5948</v>
      </c>
      <c r="B5916">
        <v>1</v>
      </c>
      <c r="C5916">
        <v>0</v>
      </c>
      <c r="D5916">
        <v>1</v>
      </c>
      <c r="E5916">
        <v>1</v>
      </c>
      <c r="F5916">
        <v>25</v>
      </c>
      <c r="G5916">
        <v>1</v>
      </c>
      <c r="H5916" t="s">
        <v>23</v>
      </c>
      <c r="I5916" t="s">
        <v>25</v>
      </c>
      <c r="J5916" t="s">
        <v>22</v>
      </c>
      <c r="K5916" t="s">
        <v>23</v>
      </c>
      <c r="L5916" t="s">
        <v>23</v>
      </c>
      <c r="M5916" t="s">
        <v>22</v>
      </c>
      <c r="N5916" t="s">
        <v>23</v>
      </c>
      <c r="O5916" t="s">
        <v>23</v>
      </c>
      <c r="P5916" t="s">
        <v>26</v>
      </c>
      <c r="Q5916">
        <v>0</v>
      </c>
      <c r="R5916" t="s">
        <v>27</v>
      </c>
      <c r="S5916">
        <v>54.3</v>
      </c>
      <c r="T5916">
        <v>1296.8</v>
      </c>
      <c r="U5916">
        <v>0</v>
      </c>
    </row>
    <row r="5917" spans="1:21" x14ac:dyDescent="0.25">
      <c r="A5917" t="s">
        <v>5949</v>
      </c>
      <c r="B5917">
        <v>1</v>
      </c>
      <c r="C5917">
        <v>0</v>
      </c>
      <c r="D5917">
        <v>0</v>
      </c>
      <c r="E5917">
        <v>0</v>
      </c>
      <c r="F5917">
        <v>69</v>
      </c>
      <c r="G5917">
        <v>1</v>
      </c>
      <c r="H5917" t="s">
        <v>23</v>
      </c>
      <c r="I5917" t="s">
        <v>23</v>
      </c>
      <c r="J5917" t="s">
        <v>44</v>
      </c>
      <c r="K5917" t="s">
        <v>44</v>
      </c>
      <c r="L5917" t="s">
        <v>44</v>
      </c>
      <c r="M5917" t="s">
        <v>44</v>
      </c>
      <c r="N5917" t="s">
        <v>44</v>
      </c>
      <c r="O5917" t="s">
        <v>44</v>
      </c>
      <c r="P5917" t="s">
        <v>45</v>
      </c>
      <c r="Q5917">
        <v>1</v>
      </c>
      <c r="R5917" t="s">
        <v>30</v>
      </c>
      <c r="S5917">
        <v>19.100000000000001</v>
      </c>
      <c r="T5917">
        <v>1268.8499999999999</v>
      </c>
      <c r="U5917">
        <v>0</v>
      </c>
    </row>
    <row r="5918" spans="1:21" x14ac:dyDescent="0.25">
      <c r="A5918" t="s">
        <v>5950</v>
      </c>
      <c r="B5918">
        <v>0</v>
      </c>
      <c r="C5918">
        <v>0</v>
      </c>
      <c r="D5918">
        <v>0</v>
      </c>
      <c r="E5918">
        <v>0</v>
      </c>
      <c r="F5918">
        <v>72</v>
      </c>
      <c r="G5918">
        <v>1</v>
      </c>
      <c r="H5918" t="s">
        <v>22</v>
      </c>
      <c r="I5918" t="s">
        <v>35</v>
      </c>
      <c r="J5918" t="s">
        <v>22</v>
      </c>
      <c r="K5918" t="s">
        <v>22</v>
      </c>
      <c r="L5918" t="s">
        <v>22</v>
      </c>
      <c r="M5918" t="s">
        <v>22</v>
      </c>
      <c r="N5918" t="s">
        <v>22</v>
      </c>
      <c r="O5918" t="s">
        <v>22</v>
      </c>
      <c r="P5918" t="s">
        <v>45</v>
      </c>
      <c r="Q5918">
        <v>1</v>
      </c>
      <c r="R5918" t="s">
        <v>38</v>
      </c>
      <c r="S5918">
        <v>112.75</v>
      </c>
      <c r="T5918">
        <v>8192.6</v>
      </c>
      <c r="U5918">
        <v>0</v>
      </c>
    </row>
    <row r="5919" spans="1:21" x14ac:dyDescent="0.25">
      <c r="A5919" t="s">
        <v>5951</v>
      </c>
      <c r="B5919">
        <v>1</v>
      </c>
      <c r="C5919">
        <v>0</v>
      </c>
      <c r="D5919">
        <v>0</v>
      </c>
      <c r="E5919">
        <v>0</v>
      </c>
      <c r="F5919">
        <v>4</v>
      </c>
      <c r="G5919">
        <v>1</v>
      </c>
      <c r="H5919" t="s">
        <v>23</v>
      </c>
      <c r="I5919" t="s">
        <v>23</v>
      </c>
      <c r="J5919" t="s">
        <v>44</v>
      </c>
      <c r="K5919" t="s">
        <v>44</v>
      </c>
      <c r="L5919" t="s">
        <v>44</v>
      </c>
      <c r="M5919" t="s">
        <v>44</v>
      </c>
      <c r="N5919" t="s">
        <v>44</v>
      </c>
      <c r="O5919" t="s">
        <v>44</v>
      </c>
      <c r="P5919" t="s">
        <v>26</v>
      </c>
      <c r="Q5919">
        <v>1</v>
      </c>
      <c r="R5919" t="s">
        <v>30</v>
      </c>
      <c r="S5919">
        <v>19.95</v>
      </c>
      <c r="T5919">
        <v>59.25</v>
      </c>
      <c r="U5919">
        <v>0</v>
      </c>
    </row>
    <row r="5920" spans="1:21" x14ac:dyDescent="0.25">
      <c r="A5920" t="s">
        <v>5952</v>
      </c>
      <c r="B5920">
        <v>1</v>
      </c>
      <c r="C5920">
        <v>0</v>
      </c>
      <c r="D5920">
        <v>1</v>
      </c>
      <c r="E5920">
        <v>1</v>
      </c>
      <c r="F5920">
        <v>59</v>
      </c>
      <c r="G5920">
        <v>1</v>
      </c>
      <c r="H5920" t="s">
        <v>23</v>
      </c>
      <c r="I5920" t="s">
        <v>23</v>
      </c>
      <c r="J5920" t="s">
        <v>44</v>
      </c>
      <c r="K5920" t="s">
        <v>44</v>
      </c>
      <c r="L5920" t="s">
        <v>44</v>
      </c>
      <c r="M5920" t="s">
        <v>44</v>
      </c>
      <c r="N5920" t="s">
        <v>44</v>
      </c>
      <c r="O5920" t="s">
        <v>44</v>
      </c>
      <c r="P5920" t="s">
        <v>45</v>
      </c>
      <c r="Q5920">
        <v>0</v>
      </c>
      <c r="R5920" t="s">
        <v>30</v>
      </c>
      <c r="S5920">
        <v>19.5</v>
      </c>
      <c r="T5920">
        <v>1147.8499999999999</v>
      </c>
      <c r="U5920">
        <v>0</v>
      </c>
    </row>
    <row r="5921" spans="1:21" x14ac:dyDescent="0.25">
      <c r="A5921" t="s">
        <v>5953</v>
      </c>
      <c r="B5921">
        <v>1</v>
      </c>
      <c r="C5921">
        <v>0</v>
      </c>
      <c r="D5921">
        <v>0</v>
      </c>
      <c r="E5921">
        <v>0</v>
      </c>
      <c r="F5921">
        <v>67</v>
      </c>
      <c r="G5921">
        <v>1</v>
      </c>
      <c r="H5921" t="s">
        <v>23</v>
      </c>
      <c r="I5921" t="s">
        <v>25</v>
      </c>
      <c r="J5921" t="s">
        <v>22</v>
      </c>
      <c r="K5921" t="s">
        <v>23</v>
      </c>
      <c r="L5921" t="s">
        <v>22</v>
      </c>
      <c r="M5921" t="s">
        <v>23</v>
      </c>
      <c r="N5921" t="s">
        <v>23</v>
      </c>
      <c r="O5921" t="s">
        <v>22</v>
      </c>
      <c r="P5921" t="s">
        <v>45</v>
      </c>
      <c r="Q5921">
        <v>0</v>
      </c>
      <c r="R5921" t="s">
        <v>33</v>
      </c>
      <c r="S5921">
        <v>65.55</v>
      </c>
      <c r="T5921">
        <v>4361.55</v>
      </c>
      <c r="U5921">
        <v>0</v>
      </c>
    </row>
    <row r="5922" spans="1:21" x14ac:dyDescent="0.25">
      <c r="A5922" t="s">
        <v>5954</v>
      </c>
      <c r="B5922">
        <v>0</v>
      </c>
      <c r="C5922">
        <v>1</v>
      </c>
      <c r="D5922">
        <v>0</v>
      </c>
      <c r="E5922">
        <v>0</v>
      </c>
      <c r="F5922">
        <v>26</v>
      </c>
      <c r="G5922">
        <v>1</v>
      </c>
      <c r="H5922" t="s">
        <v>23</v>
      </c>
      <c r="I5922" t="s">
        <v>35</v>
      </c>
      <c r="J5922" t="s">
        <v>23</v>
      </c>
      <c r="K5922" t="s">
        <v>23</v>
      </c>
      <c r="L5922" t="s">
        <v>23</v>
      </c>
      <c r="M5922" t="s">
        <v>23</v>
      </c>
      <c r="N5922" t="s">
        <v>23</v>
      </c>
      <c r="O5922" t="s">
        <v>22</v>
      </c>
      <c r="P5922" t="s">
        <v>26</v>
      </c>
      <c r="Q5922">
        <v>1</v>
      </c>
      <c r="R5922" t="s">
        <v>27</v>
      </c>
      <c r="S5922">
        <v>78.8</v>
      </c>
      <c r="T5922">
        <v>2006.1</v>
      </c>
      <c r="U5922">
        <v>0</v>
      </c>
    </row>
    <row r="5923" spans="1:21" x14ac:dyDescent="0.25">
      <c r="A5923" t="s">
        <v>5955</v>
      </c>
      <c r="B5923">
        <v>0</v>
      </c>
      <c r="C5923">
        <v>0</v>
      </c>
      <c r="D5923">
        <v>0</v>
      </c>
      <c r="E5923">
        <v>0</v>
      </c>
      <c r="F5923">
        <v>27</v>
      </c>
      <c r="G5923">
        <v>1</v>
      </c>
      <c r="H5923" t="s">
        <v>23</v>
      </c>
      <c r="I5923" t="s">
        <v>25</v>
      </c>
      <c r="J5923" t="s">
        <v>23</v>
      </c>
      <c r="K5923" t="s">
        <v>22</v>
      </c>
      <c r="L5923" t="s">
        <v>22</v>
      </c>
      <c r="M5923" t="s">
        <v>22</v>
      </c>
      <c r="N5923" t="s">
        <v>22</v>
      </c>
      <c r="O5923" t="s">
        <v>22</v>
      </c>
      <c r="P5923" t="s">
        <v>29</v>
      </c>
      <c r="Q5923">
        <v>0</v>
      </c>
      <c r="R5923" t="s">
        <v>30</v>
      </c>
      <c r="S5923">
        <v>78.2</v>
      </c>
      <c r="T5923">
        <v>2078.9499999999998</v>
      </c>
      <c r="U5923">
        <v>0</v>
      </c>
    </row>
    <row r="5924" spans="1:21" x14ac:dyDescent="0.25">
      <c r="A5924" t="s">
        <v>5956</v>
      </c>
      <c r="B5924">
        <v>1</v>
      </c>
      <c r="C5924">
        <v>0</v>
      </c>
      <c r="D5924">
        <v>1</v>
      </c>
      <c r="E5924">
        <v>1</v>
      </c>
      <c r="F5924">
        <v>72</v>
      </c>
      <c r="G5924">
        <v>1</v>
      </c>
      <c r="H5924" t="s">
        <v>22</v>
      </c>
      <c r="I5924" t="s">
        <v>35</v>
      </c>
      <c r="J5924" t="s">
        <v>22</v>
      </c>
      <c r="K5924" t="s">
        <v>23</v>
      </c>
      <c r="L5924" t="s">
        <v>22</v>
      </c>
      <c r="M5924" t="s">
        <v>23</v>
      </c>
      <c r="N5924" t="s">
        <v>22</v>
      </c>
      <c r="O5924" t="s">
        <v>22</v>
      </c>
      <c r="P5924" t="s">
        <v>45</v>
      </c>
      <c r="Q5924">
        <v>0</v>
      </c>
      <c r="R5924" t="s">
        <v>33</v>
      </c>
      <c r="S5924">
        <v>105.25</v>
      </c>
      <c r="T5924">
        <v>7609.75</v>
      </c>
      <c r="U5924">
        <v>0</v>
      </c>
    </row>
    <row r="5925" spans="1:21" x14ac:dyDescent="0.25">
      <c r="A5925" t="s">
        <v>5957</v>
      </c>
      <c r="B5925">
        <v>0</v>
      </c>
      <c r="C5925">
        <v>0</v>
      </c>
      <c r="D5925">
        <v>0</v>
      </c>
      <c r="E5925">
        <v>0</v>
      </c>
      <c r="F5925">
        <v>6</v>
      </c>
      <c r="G5925">
        <v>1</v>
      </c>
      <c r="H5925" t="s">
        <v>23</v>
      </c>
      <c r="I5925" t="s">
        <v>35</v>
      </c>
      <c r="J5925" t="s">
        <v>23</v>
      </c>
      <c r="K5925" t="s">
        <v>23</v>
      </c>
      <c r="L5925" t="s">
        <v>22</v>
      </c>
      <c r="M5925" t="s">
        <v>22</v>
      </c>
      <c r="N5925" t="s">
        <v>23</v>
      </c>
      <c r="O5925" t="s">
        <v>22</v>
      </c>
      <c r="P5925" t="s">
        <v>26</v>
      </c>
      <c r="Q5925">
        <v>1</v>
      </c>
      <c r="R5925" t="s">
        <v>27</v>
      </c>
      <c r="S5925">
        <v>89.25</v>
      </c>
      <c r="T5925">
        <v>487.05</v>
      </c>
      <c r="U5925">
        <v>0</v>
      </c>
    </row>
    <row r="5926" spans="1:21" x14ac:dyDescent="0.25">
      <c r="A5926" t="s">
        <v>5958</v>
      </c>
      <c r="B5926">
        <v>1</v>
      </c>
      <c r="C5926">
        <v>0</v>
      </c>
      <c r="D5926">
        <v>1</v>
      </c>
      <c r="E5926">
        <v>1</v>
      </c>
      <c r="F5926">
        <v>62</v>
      </c>
      <c r="G5926">
        <v>1</v>
      </c>
      <c r="H5926" t="s">
        <v>23</v>
      </c>
      <c r="I5926" t="s">
        <v>23</v>
      </c>
      <c r="J5926" t="s">
        <v>44</v>
      </c>
      <c r="K5926" t="s">
        <v>44</v>
      </c>
      <c r="L5926" t="s">
        <v>44</v>
      </c>
      <c r="M5926" t="s">
        <v>44</v>
      </c>
      <c r="N5926" t="s">
        <v>44</v>
      </c>
      <c r="O5926" t="s">
        <v>44</v>
      </c>
      <c r="P5926" t="s">
        <v>45</v>
      </c>
      <c r="Q5926">
        <v>0</v>
      </c>
      <c r="R5926" t="s">
        <v>38</v>
      </c>
      <c r="S5926">
        <v>20.65</v>
      </c>
      <c r="T5926">
        <v>1218.45</v>
      </c>
      <c r="U5926">
        <v>0</v>
      </c>
    </row>
    <row r="5927" spans="1:21" x14ac:dyDescent="0.25">
      <c r="A5927" t="s">
        <v>5959</v>
      </c>
      <c r="B5927">
        <v>1</v>
      </c>
      <c r="C5927">
        <v>0</v>
      </c>
      <c r="D5927">
        <v>0</v>
      </c>
      <c r="E5927">
        <v>0</v>
      </c>
      <c r="F5927">
        <v>20</v>
      </c>
      <c r="G5927">
        <v>1</v>
      </c>
      <c r="H5927" t="s">
        <v>22</v>
      </c>
      <c r="I5927" t="s">
        <v>25</v>
      </c>
      <c r="J5927" t="s">
        <v>23</v>
      </c>
      <c r="K5927" t="s">
        <v>22</v>
      </c>
      <c r="L5927" t="s">
        <v>23</v>
      </c>
      <c r="M5927" t="s">
        <v>22</v>
      </c>
      <c r="N5927" t="s">
        <v>22</v>
      </c>
      <c r="O5927" t="s">
        <v>23</v>
      </c>
      <c r="P5927" t="s">
        <v>29</v>
      </c>
      <c r="Q5927">
        <v>1</v>
      </c>
      <c r="R5927" t="s">
        <v>27</v>
      </c>
      <c r="S5927">
        <v>68.7</v>
      </c>
      <c r="T5927">
        <v>1416.2</v>
      </c>
      <c r="U5927">
        <v>0</v>
      </c>
    </row>
    <row r="5928" spans="1:21" x14ac:dyDescent="0.25">
      <c r="A5928" t="s">
        <v>5960</v>
      </c>
      <c r="B5928">
        <v>1</v>
      </c>
      <c r="C5928">
        <v>0</v>
      </c>
      <c r="D5928">
        <v>0</v>
      </c>
      <c r="E5928">
        <v>0</v>
      </c>
      <c r="F5928">
        <v>6</v>
      </c>
      <c r="G5928">
        <v>1</v>
      </c>
      <c r="H5928" t="s">
        <v>23</v>
      </c>
      <c r="I5928" t="s">
        <v>25</v>
      </c>
      <c r="J5928" t="s">
        <v>22</v>
      </c>
      <c r="K5928" t="s">
        <v>23</v>
      </c>
      <c r="L5928" t="s">
        <v>22</v>
      </c>
      <c r="M5928" t="s">
        <v>22</v>
      </c>
      <c r="N5928" t="s">
        <v>22</v>
      </c>
      <c r="O5928" t="s">
        <v>22</v>
      </c>
      <c r="P5928" t="s">
        <v>26</v>
      </c>
      <c r="Q5928">
        <v>0</v>
      </c>
      <c r="R5928" t="s">
        <v>38</v>
      </c>
      <c r="S5928">
        <v>78.650000000000006</v>
      </c>
      <c r="T5928">
        <v>483.3</v>
      </c>
      <c r="U5928">
        <v>0</v>
      </c>
    </row>
    <row r="5929" spans="1:21" x14ac:dyDescent="0.25">
      <c r="A5929" t="s">
        <v>5961</v>
      </c>
      <c r="B5929">
        <v>1</v>
      </c>
      <c r="C5929">
        <v>0</v>
      </c>
      <c r="D5929">
        <v>0</v>
      </c>
      <c r="E5929">
        <v>0</v>
      </c>
      <c r="F5929">
        <v>51</v>
      </c>
      <c r="G5929">
        <v>1</v>
      </c>
      <c r="H5929" t="s">
        <v>22</v>
      </c>
      <c r="I5929" t="s">
        <v>23</v>
      </c>
      <c r="J5929" t="s">
        <v>44</v>
      </c>
      <c r="K5929" t="s">
        <v>44</v>
      </c>
      <c r="L5929" t="s">
        <v>44</v>
      </c>
      <c r="M5929" t="s">
        <v>44</v>
      </c>
      <c r="N5929" t="s">
        <v>44</v>
      </c>
      <c r="O5929" t="s">
        <v>44</v>
      </c>
      <c r="P5929" t="s">
        <v>45</v>
      </c>
      <c r="Q5929">
        <v>0</v>
      </c>
      <c r="R5929" t="s">
        <v>30</v>
      </c>
      <c r="S5929">
        <v>24.75</v>
      </c>
      <c r="T5929">
        <v>1234.5999999999999</v>
      </c>
      <c r="U5929">
        <v>0</v>
      </c>
    </row>
    <row r="5930" spans="1:21" x14ac:dyDescent="0.25">
      <c r="A5930" t="s">
        <v>5962</v>
      </c>
      <c r="B5930">
        <v>0</v>
      </c>
      <c r="C5930">
        <v>0</v>
      </c>
      <c r="D5930">
        <v>1</v>
      </c>
      <c r="E5930">
        <v>1</v>
      </c>
      <c r="F5930">
        <v>61</v>
      </c>
      <c r="G5930">
        <v>1</v>
      </c>
      <c r="H5930" t="s">
        <v>23</v>
      </c>
      <c r="I5930" t="s">
        <v>23</v>
      </c>
      <c r="J5930" t="s">
        <v>44</v>
      </c>
      <c r="K5930" t="s">
        <v>44</v>
      </c>
      <c r="L5930" t="s">
        <v>44</v>
      </c>
      <c r="M5930" t="s">
        <v>44</v>
      </c>
      <c r="N5930" t="s">
        <v>44</v>
      </c>
      <c r="O5930" t="s">
        <v>44</v>
      </c>
      <c r="P5930" t="s">
        <v>45</v>
      </c>
      <c r="Q5930">
        <v>0</v>
      </c>
      <c r="R5930" t="s">
        <v>38</v>
      </c>
      <c r="S5930">
        <v>19.75</v>
      </c>
      <c r="T5930">
        <v>1311.6</v>
      </c>
      <c r="U5930">
        <v>0</v>
      </c>
    </row>
    <row r="5931" spans="1:21" x14ac:dyDescent="0.25">
      <c r="A5931" t="s">
        <v>5963</v>
      </c>
      <c r="B5931">
        <v>1</v>
      </c>
      <c r="C5931">
        <v>1</v>
      </c>
      <c r="D5931">
        <v>1</v>
      </c>
      <c r="E5931">
        <v>0</v>
      </c>
      <c r="F5931">
        <v>62</v>
      </c>
      <c r="G5931">
        <v>1</v>
      </c>
      <c r="H5931" t="s">
        <v>22</v>
      </c>
      <c r="I5931" t="s">
        <v>35</v>
      </c>
      <c r="J5931" t="s">
        <v>22</v>
      </c>
      <c r="K5931" t="s">
        <v>22</v>
      </c>
      <c r="L5931" t="s">
        <v>22</v>
      </c>
      <c r="M5931" t="s">
        <v>23</v>
      </c>
      <c r="N5931" t="s">
        <v>23</v>
      </c>
      <c r="O5931" t="s">
        <v>23</v>
      </c>
      <c r="P5931" t="s">
        <v>26</v>
      </c>
      <c r="Q5931">
        <v>1</v>
      </c>
      <c r="R5931" t="s">
        <v>27</v>
      </c>
      <c r="S5931">
        <v>89.1</v>
      </c>
      <c r="T5931">
        <v>5618.3</v>
      </c>
      <c r="U5931">
        <v>0</v>
      </c>
    </row>
    <row r="5932" spans="1:21" x14ac:dyDescent="0.25">
      <c r="A5932" t="s">
        <v>5964</v>
      </c>
      <c r="B5932">
        <v>0</v>
      </c>
      <c r="C5932">
        <v>0</v>
      </c>
      <c r="D5932">
        <v>0</v>
      </c>
      <c r="E5932">
        <v>0</v>
      </c>
      <c r="F5932">
        <v>72</v>
      </c>
      <c r="G5932">
        <v>1</v>
      </c>
      <c r="H5932" t="s">
        <v>22</v>
      </c>
      <c r="I5932" t="s">
        <v>35</v>
      </c>
      <c r="J5932" t="s">
        <v>22</v>
      </c>
      <c r="K5932" t="s">
        <v>23</v>
      </c>
      <c r="L5932" t="s">
        <v>23</v>
      </c>
      <c r="M5932" t="s">
        <v>22</v>
      </c>
      <c r="N5932" t="s">
        <v>23</v>
      </c>
      <c r="O5932" t="s">
        <v>23</v>
      </c>
      <c r="P5932" t="s">
        <v>45</v>
      </c>
      <c r="Q5932">
        <v>1</v>
      </c>
      <c r="R5932" t="s">
        <v>33</v>
      </c>
      <c r="S5932">
        <v>84.7</v>
      </c>
      <c r="T5932">
        <v>6185.15</v>
      </c>
      <c r="U5932">
        <v>0</v>
      </c>
    </row>
    <row r="5933" spans="1:21" x14ac:dyDescent="0.25">
      <c r="A5933" t="s">
        <v>5965</v>
      </c>
      <c r="B5933">
        <v>1</v>
      </c>
      <c r="C5933">
        <v>1</v>
      </c>
      <c r="D5933">
        <v>1</v>
      </c>
      <c r="E5933">
        <v>0</v>
      </c>
      <c r="F5933">
        <v>13</v>
      </c>
      <c r="G5933">
        <v>1</v>
      </c>
      <c r="H5933" t="s">
        <v>23</v>
      </c>
      <c r="I5933" t="s">
        <v>35</v>
      </c>
      <c r="J5933" t="s">
        <v>23</v>
      </c>
      <c r="K5933" t="s">
        <v>22</v>
      </c>
      <c r="L5933" t="s">
        <v>22</v>
      </c>
      <c r="M5933" t="s">
        <v>23</v>
      </c>
      <c r="N5933" t="s">
        <v>22</v>
      </c>
      <c r="O5933" t="s">
        <v>22</v>
      </c>
      <c r="P5933" t="s">
        <v>26</v>
      </c>
      <c r="Q5933">
        <v>1</v>
      </c>
      <c r="R5933" t="s">
        <v>27</v>
      </c>
      <c r="S5933">
        <v>98</v>
      </c>
      <c r="T5933">
        <v>1237.8499999999999</v>
      </c>
      <c r="U5933">
        <v>1</v>
      </c>
    </row>
    <row r="5934" spans="1:21" x14ac:dyDescent="0.25">
      <c r="A5934" t="s">
        <v>5966</v>
      </c>
      <c r="B5934">
        <v>1</v>
      </c>
      <c r="C5934">
        <v>0</v>
      </c>
      <c r="D5934">
        <v>1</v>
      </c>
      <c r="E5934">
        <v>0</v>
      </c>
      <c r="F5934">
        <v>5</v>
      </c>
      <c r="G5934">
        <v>1</v>
      </c>
      <c r="H5934" t="s">
        <v>23</v>
      </c>
      <c r="I5934" t="s">
        <v>35</v>
      </c>
      <c r="J5934" t="s">
        <v>23</v>
      </c>
      <c r="K5934" t="s">
        <v>23</v>
      </c>
      <c r="L5934" t="s">
        <v>22</v>
      </c>
      <c r="M5934" t="s">
        <v>23</v>
      </c>
      <c r="N5934" t="s">
        <v>22</v>
      </c>
      <c r="O5934" t="s">
        <v>22</v>
      </c>
      <c r="P5934" t="s">
        <v>26</v>
      </c>
      <c r="Q5934">
        <v>1</v>
      </c>
      <c r="R5934" t="s">
        <v>27</v>
      </c>
      <c r="S5934">
        <v>94.45</v>
      </c>
      <c r="T5934">
        <v>498.1</v>
      </c>
      <c r="U5934">
        <v>1</v>
      </c>
    </row>
    <row r="5935" spans="1:21" x14ac:dyDescent="0.25">
      <c r="A5935" t="s">
        <v>5967</v>
      </c>
      <c r="B5935">
        <v>1</v>
      </c>
      <c r="C5935">
        <v>1</v>
      </c>
      <c r="D5935">
        <v>0</v>
      </c>
      <c r="E5935">
        <v>0</v>
      </c>
      <c r="F5935">
        <v>3</v>
      </c>
      <c r="G5935">
        <v>1</v>
      </c>
      <c r="H5935" t="s">
        <v>22</v>
      </c>
      <c r="I5935" t="s">
        <v>35</v>
      </c>
      <c r="J5935" t="s">
        <v>23</v>
      </c>
      <c r="K5935" t="s">
        <v>22</v>
      </c>
      <c r="L5935" t="s">
        <v>22</v>
      </c>
      <c r="M5935" t="s">
        <v>23</v>
      </c>
      <c r="N5935" t="s">
        <v>22</v>
      </c>
      <c r="O5935" t="s">
        <v>22</v>
      </c>
      <c r="P5935" t="s">
        <v>26</v>
      </c>
      <c r="Q5935">
        <v>1</v>
      </c>
      <c r="R5935" t="s">
        <v>27</v>
      </c>
      <c r="S5935">
        <v>105</v>
      </c>
      <c r="T5935">
        <v>294.45</v>
      </c>
      <c r="U5935">
        <v>1</v>
      </c>
    </row>
    <row r="5936" spans="1:21" x14ac:dyDescent="0.25">
      <c r="A5936" t="s">
        <v>5968</v>
      </c>
      <c r="B5936">
        <v>0</v>
      </c>
      <c r="C5936">
        <v>1</v>
      </c>
      <c r="D5936">
        <v>1</v>
      </c>
      <c r="E5936">
        <v>0</v>
      </c>
      <c r="F5936">
        <v>26</v>
      </c>
      <c r="G5936">
        <v>1</v>
      </c>
      <c r="H5936" t="s">
        <v>22</v>
      </c>
      <c r="I5936" t="s">
        <v>35</v>
      </c>
      <c r="J5936" t="s">
        <v>23</v>
      </c>
      <c r="K5936" t="s">
        <v>22</v>
      </c>
      <c r="L5936" t="s">
        <v>22</v>
      </c>
      <c r="M5936" t="s">
        <v>23</v>
      </c>
      <c r="N5936" t="s">
        <v>23</v>
      </c>
      <c r="O5936" t="s">
        <v>22</v>
      </c>
      <c r="P5936" t="s">
        <v>26</v>
      </c>
      <c r="Q5936">
        <v>1</v>
      </c>
      <c r="R5936" t="s">
        <v>27</v>
      </c>
      <c r="S5936">
        <v>93.85</v>
      </c>
      <c r="T5936">
        <v>2381.5500000000002</v>
      </c>
      <c r="U5936">
        <v>1</v>
      </c>
    </row>
    <row r="5937" spans="1:21" x14ac:dyDescent="0.25">
      <c r="A5937" t="s">
        <v>5969</v>
      </c>
      <c r="B5937">
        <v>1</v>
      </c>
      <c r="C5937">
        <v>1</v>
      </c>
      <c r="D5937">
        <v>0</v>
      </c>
      <c r="E5937">
        <v>0</v>
      </c>
      <c r="F5937">
        <v>13</v>
      </c>
      <c r="G5937">
        <v>1</v>
      </c>
      <c r="H5937" t="s">
        <v>23</v>
      </c>
      <c r="I5937" t="s">
        <v>25</v>
      </c>
      <c r="J5937" t="s">
        <v>23</v>
      </c>
      <c r="K5937" t="s">
        <v>22</v>
      </c>
      <c r="L5937" t="s">
        <v>23</v>
      </c>
      <c r="M5937" t="s">
        <v>23</v>
      </c>
      <c r="N5937" t="s">
        <v>22</v>
      </c>
      <c r="O5937" t="s">
        <v>23</v>
      </c>
      <c r="P5937" t="s">
        <v>26</v>
      </c>
      <c r="Q5937">
        <v>1</v>
      </c>
      <c r="R5937" t="s">
        <v>27</v>
      </c>
      <c r="S5937">
        <v>59.9</v>
      </c>
      <c r="T5937">
        <v>788.35</v>
      </c>
      <c r="U5937">
        <v>0</v>
      </c>
    </row>
    <row r="5938" spans="1:21" x14ac:dyDescent="0.25">
      <c r="A5938" t="s">
        <v>5970</v>
      </c>
      <c r="B5938">
        <v>0</v>
      </c>
      <c r="C5938">
        <v>0</v>
      </c>
      <c r="D5938">
        <v>1</v>
      </c>
      <c r="E5938">
        <v>1</v>
      </c>
      <c r="F5938">
        <v>38</v>
      </c>
      <c r="G5938">
        <v>1</v>
      </c>
      <c r="H5938" t="s">
        <v>23</v>
      </c>
      <c r="I5938" t="s">
        <v>23</v>
      </c>
      <c r="J5938" t="s">
        <v>44</v>
      </c>
      <c r="K5938" t="s">
        <v>44</v>
      </c>
      <c r="L5938" t="s">
        <v>44</v>
      </c>
      <c r="M5938" t="s">
        <v>44</v>
      </c>
      <c r="N5938" t="s">
        <v>44</v>
      </c>
      <c r="O5938" t="s">
        <v>44</v>
      </c>
      <c r="P5938" t="s">
        <v>45</v>
      </c>
      <c r="Q5938">
        <v>1</v>
      </c>
      <c r="R5938" t="s">
        <v>30</v>
      </c>
      <c r="S5938">
        <v>19.95</v>
      </c>
      <c r="T5938">
        <v>756.4</v>
      </c>
      <c r="U5938">
        <v>0</v>
      </c>
    </row>
    <row r="5939" spans="1:21" x14ac:dyDescent="0.25">
      <c r="A5939" t="s">
        <v>5971</v>
      </c>
      <c r="B5939">
        <v>0</v>
      </c>
      <c r="C5939">
        <v>1</v>
      </c>
      <c r="D5939">
        <v>1</v>
      </c>
      <c r="E5939">
        <v>0</v>
      </c>
      <c r="F5939">
        <v>8</v>
      </c>
      <c r="G5939">
        <v>1</v>
      </c>
      <c r="H5939" t="s">
        <v>22</v>
      </c>
      <c r="I5939" t="s">
        <v>35</v>
      </c>
      <c r="J5939" t="s">
        <v>23</v>
      </c>
      <c r="K5939" t="s">
        <v>23</v>
      </c>
      <c r="L5939" t="s">
        <v>23</v>
      </c>
      <c r="M5939" t="s">
        <v>23</v>
      </c>
      <c r="N5939" t="s">
        <v>23</v>
      </c>
      <c r="O5939" t="s">
        <v>22</v>
      </c>
      <c r="P5939" t="s">
        <v>26</v>
      </c>
      <c r="Q5939">
        <v>1</v>
      </c>
      <c r="R5939" t="s">
        <v>27</v>
      </c>
      <c r="S5939">
        <v>84</v>
      </c>
      <c r="T5939">
        <v>613.4</v>
      </c>
      <c r="U5939">
        <v>1</v>
      </c>
    </row>
    <row r="5940" spans="1:21" x14ac:dyDescent="0.25">
      <c r="A5940" t="s">
        <v>5972</v>
      </c>
      <c r="B5940">
        <v>1</v>
      </c>
      <c r="C5940">
        <v>1</v>
      </c>
      <c r="D5940">
        <v>1</v>
      </c>
      <c r="E5940">
        <v>1</v>
      </c>
      <c r="F5940">
        <v>34</v>
      </c>
      <c r="G5940">
        <v>1</v>
      </c>
      <c r="H5940" t="s">
        <v>22</v>
      </c>
      <c r="I5940" t="s">
        <v>35</v>
      </c>
      <c r="J5940" t="s">
        <v>23</v>
      </c>
      <c r="K5940" t="s">
        <v>22</v>
      </c>
      <c r="L5940" t="s">
        <v>22</v>
      </c>
      <c r="M5940" t="s">
        <v>22</v>
      </c>
      <c r="N5940" t="s">
        <v>22</v>
      </c>
      <c r="O5940" t="s">
        <v>22</v>
      </c>
      <c r="P5940" t="s">
        <v>26</v>
      </c>
      <c r="Q5940">
        <v>1</v>
      </c>
      <c r="R5940" t="s">
        <v>27</v>
      </c>
      <c r="S5940">
        <v>108.9</v>
      </c>
      <c r="T5940">
        <v>3625.2</v>
      </c>
      <c r="U5940">
        <v>0</v>
      </c>
    </row>
    <row r="5941" spans="1:21" x14ac:dyDescent="0.25">
      <c r="A5941" t="s">
        <v>5973</v>
      </c>
      <c r="B5941">
        <v>1</v>
      </c>
      <c r="C5941">
        <v>0</v>
      </c>
      <c r="D5941">
        <v>0</v>
      </c>
      <c r="E5941">
        <v>0</v>
      </c>
      <c r="F5941">
        <v>18</v>
      </c>
      <c r="G5941">
        <v>0</v>
      </c>
      <c r="H5941" t="s">
        <v>24</v>
      </c>
      <c r="I5941" t="s">
        <v>25</v>
      </c>
      <c r="J5941" t="s">
        <v>22</v>
      </c>
      <c r="K5941" t="s">
        <v>23</v>
      </c>
      <c r="L5941" t="s">
        <v>22</v>
      </c>
      <c r="M5941" t="s">
        <v>23</v>
      </c>
      <c r="N5941" t="s">
        <v>23</v>
      </c>
      <c r="O5941" t="s">
        <v>23</v>
      </c>
      <c r="P5941" t="s">
        <v>26</v>
      </c>
      <c r="Q5941">
        <v>0</v>
      </c>
      <c r="R5941" t="s">
        <v>30</v>
      </c>
      <c r="S5941">
        <v>33.6</v>
      </c>
      <c r="T5941">
        <v>550.35</v>
      </c>
      <c r="U5941">
        <v>0</v>
      </c>
    </row>
    <row r="5942" spans="1:21" x14ac:dyDescent="0.25">
      <c r="A5942" t="s">
        <v>5974</v>
      </c>
      <c r="B5942">
        <v>1</v>
      </c>
      <c r="C5942">
        <v>0</v>
      </c>
      <c r="D5942">
        <v>1</v>
      </c>
      <c r="E5942">
        <v>1</v>
      </c>
      <c r="F5942">
        <v>56</v>
      </c>
      <c r="G5942">
        <v>1</v>
      </c>
      <c r="H5942" t="s">
        <v>23</v>
      </c>
      <c r="I5942" t="s">
        <v>35</v>
      </c>
      <c r="J5942" t="s">
        <v>23</v>
      </c>
      <c r="K5942" t="s">
        <v>22</v>
      </c>
      <c r="L5942" t="s">
        <v>22</v>
      </c>
      <c r="M5942" t="s">
        <v>22</v>
      </c>
      <c r="N5942" t="s">
        <v>23</v>
      </c>
      <c r="O5942" t="s">
        <v>23</v>
      </c>
      <c r="P5942" t="s">
        <v>29</v>
      </c>
      <c r="Q5942">
        <v>1</v>
      </c>
      <c r="R5942" t="s">
        <v>30</v>
      </c>
      <c r="S5942">
        <v>85.85</v>
      </c>
      <c r="T5942">
        <v>4793.8</v>
      </c>
      <c r="U5942">
        <v>0</v>
      </c>
    </row>
    <row r="5943" spans="1:21" x14ac:dyDescent="0.25">
      <c r="A5943" t="s">
        <v>5975</v>
      </c>
      <c r="B5943">
        <v>0</v>
      </c>
      <c r="C5943">
        <v>0</v>
      </c>
      <c r="D5943">
        <v>0</v>
      </c>
      <c r="E5943">
        <v>0</v>
      </c>
      <c r="F5943">
        <v>36</v>
      </c>
      <c r="G5943">
        <v>0</v>
      </c>
      <c r="H5943" t="s">
        <v>24</v>
      </c>
      <c r="I5943" t="s">
        <v>25</v>
      </c>
      <c r="J5943" t="s">
        <v>23</v>
      </c>
      <c r="K5943" t="s">
        <v>22</v>
      </c>
      <c r="L5943" t="s">
        <v>23</v>
      </c>
      <c r="M5943" t="s">
        <v>22</v>
      </c>
      <c r="N5943" t="s">
        <v>23</v>
      </c>
      <c r="O5943" t="s">
        <v>23</v>
      </c>
      <c r="P5943" t="s">
        <v>26</v>
      </c>
      <c r="Q5943">
        <v>1</v>
      </c>
      <c r="R5943" t="s">
        <v>33</v>
      </c>
      <c r="S5943">
        <v>34.85</v>
      </c>
      <c r="T5943">
        <v>1267.2</v>
      </c>
      <c r="U5943">
        <v>0</v>
      </c>
    </row>
    <row r="5944" spans="1:21" x14ac:dyDescent="0.25">
      <c r="A5944" t="s">
        <v>5976</v>
      </c>
      <c r="B5944">
        <v>0</v>
      </c>
      <c r="C5944">
        <v>0</v>
      </c>
      <c r="D5944">
        <v>1</v>
      </c>
      <c r="E5944">
        <v>0</v>
      </c>
      <c r="F5944">
        <v>9</v>
      </c>
      <c r="G5944">
        <v>0</v>
      </c>
      <c r="H5944" t="s">
        <v>24</v>
      </c>
      <c r="I5944" t="s">
        <v>25</v>
      </c>
      <c r="J5944" t="s">
        <v>23</v>
      </c>
      <c r="K5944" t="s">
        <v>23</v>
      </c>
      <c r="L5944" t="s">
        <v>22</v>
      </c>
      <c r="M5944" t="s">
        <v>23</v>
      </c>
      <c r="N5944" t="s">
        <v>22</v>
      </c>
      <c r="O5944" t="s">
        <v>22</v>
      </c>
      <c r="P5944" t="s">
        <v>26</v>
      </c>
      <c r="Q5944">
        <v>1</v>
      </c>
      <c r="R5944" t="s">
        <v>27</v>
      </c>
      <c r="S5944">
        <v>48.75</v>
      </c>
      <c r="T5944">
        <v>442.2</v>
      </c>
      <c r="U5944">
        <v>1</v>
      </c>
    </row>
    <row r="5945" spans="1:21" x14ac:dyDescent="0.25">
      <c r="A5945" t="s">
        <v>5977</v>
      </c>
      <c r="B5945">
        <v>1</v>
      </c>
      <c r="C5945">
        <v>0</v>
      </c>
      <c r="D5945">
        <v>0</v>
      </c>
      <c r="E5945">
        <v>0</v>
      </c>
      <c r="F5945">
        <v>1</v>
      </c>
      <c r="G5945">
        <v>1</v>
      </c>
      <c r="H5945" t="s">
        <v>23</v>
      </c>
      <c r="I5945" t="s">
        <v>35</v>
      </c>
      <c r="J5945" t="s">
        <v>23</v>
      </c>
      <c r="K5945" t="s">
        <v>23</v>
      </c>
      <c r="L5945" t="s">
        <v>22</v>
      </c>
      <c r="M5945" t="s">
        <v>23</v>
      </c>
      <c r="N5945" t="s">
        <v>22</v>
      </c>
      <c r="O5945" t="s">
        <v>23</v>
      </c>
      <c r="P5945" t="s">
        <v>26</v>
      </c>
      <c r="Q5945">
        <v>1</v>
      </c>
      <c r="R5945" t="s">
        <v>27</v>
      </c>
      <c r="S5945">
        <v>84.85</v>
      </c>
      <c r="T5945">
        <v>84.85</v>
      </c>
      <c r="U5945">
        <v>1</v>
      </c>
    </row>
    <row r="5946" spans="1:21" x14ac:dyDescent="0.25">
      <c r="A5946" t="s">
        <v>5978</v>
      </c>
      <c r="B5946">
        <v>1</v>
      </c>
      <c r="C5946">
        <v>0</v>
      </c>
      <c r="D5946">
        <v>0</v>
      </c>
      <c r="E5946">
        <v>0</v>
      </c>
      <c r="F5946">
        <v>12</v>
      </c>
      <c r="G5946">
        <v>1</v>
      </c>
      <c r="H5946" t="s">
        <v>23</v>
      </c>
      <c r="I5946" t="s">
        <v>25</v>
      </c>
      <c r="J5946" t="s">
        <v>22</v>
      </c>
      <c r="K5946" t="s">
        <v>23</v>
      </c>
      <c r="L5946" t="s">
        <v>23</v>
      </c>
      <c r="M5946" t="s">
        <v>22</v>
      </c>
      <c r="N5946" t="s">
        <v>23</v>
      </c>
      <c r="O5946" t="s">
        <v>23</v>
      </c>
      <c r="P5946" t="s">
        <v>26</v>
      </c>
      <c r="Q5946">
        <v>0</v>
      </c>
      <c r="R5946" t="s">
        <v>30</v>
      </c>
      <c r="S5946">
        <v>56.65</v>
      </c>
      <c r="T5946">
        <v>654.85</v>
      </c>
      <c r="U5946">
        <v>1</v>
      </c>
    </row>
    <row r="5947" spans="1:21" x14ac:dyDescent="0.25">
      <c r="A5947" t="s">
        <v>5979</v>
      </c>
      <c r="B5947">
        <v>0</v>
      </c>
      <c r="C5947">
        <v>1</v>
      </c>
      <c r="D5947">
        <v>1</v>
      </c>
      <c r="E5947">
        <v>1</v>
      </c>
      <c r="F5947">
        <v>57</v>
      </c>
      <c r="G5947">
        <v>1</v>
      </c>
      <c r="H5947" t="s">
        <v>23</v>
      </c>
      <c r="I5947" t="s">
        <v>35</v>
      </c>
      <c r="J5947" t="s">
        <v>23</v>
      </c>
      <c r="K5947" t="s">
        <v>22</v>
      </c>
      <c r="L5947" t="s">
        <v>22</v>
      </c>
      <c r="M5947" t="s">
        <v>22</v>
      </c>
      <c r="N5947" t="s">
        <v>22</v>
      </c>
      <c r="O5947" t="s">
        <v>23</v>
      </c>
      <c r="P5947" t="s">
        <v>26</v>
      </c>
      <c r="Q5947">
        <v>1</v>
      </c>
      <c r="R5947" t="s">
        <v>38</v>
      </c>
      <c r="S5947">
        <v>95.3</v>
      </c>
      <c r="T5947">
        <v>5567.45</v>
      </c>
      <c r="U5947">
        <v>0</v>
      </c>
    </row>
    <row r="5948" spans="1:21" x14ac:dyDescent="0.25">
      <c r="A5948" t="s">
        <v>5980</v>
      </c>
      <c r="B5948">
        <v>0</v>
      </c>
      <c r="C5948">
        <v>0</v>
      </c>
      <c r="D5948">
        <v>0</v>
      </c>
      <c r="E5948">
        <v>0</v>
      </c>
      <c r="F5948">
        <v>42</v>
      </c>
      <c r="G5948">
        <v>1</v>
      </c>
      <c r="H5948" t="s">
        <v>23</v>
      </c>
      <c r="I5948" t="s">
        <v>25</v>
      </c>
      <c r="J5948" t="s">
        <v>22</v>
      </c>
      <c r="K5948" t="s">
        <v>22</v>
      </c>
      <c r="L5948" t="s">
        <v>22</v>
      </c>
      <c r="M5948" t="s">
        <v>22</v>
      </c>
      <c r="N5948" t="s">
        <v>23</v>
      </c>
      <c r="O5948" t="s">
        <v>22</v>
      </c>
      <c r="P5948" t="s">
        <v>29</v>
      </c>
      <c r="Q5948">
        <v>0</v>
      </c>
      <c r="R5948" t="s">
        <v>38</v>
      </c>
      <c r="S5948">
        <v>73.900000000000006</v>
      </c>
      <c r="T5948">
        <v>3160.55</v>
      </c>
      <c r="U5948">
        <v>1</v>
      </c>
    </row>
    <row r="5949" spans="1:21" x14ac:dyDescent="0.25">
      <c r="A5949" t="s">
        <v>5981</v>
      </c>
      <c r="B5949">
        <v>0</v>
      </c>
      <c r="C5949">
        <v>0</v>
      </c>
      <c r="D5949">
        <v>1</v>
      </c>
      <c r="E5949">
        <v>1</v>
      </c>
      <c r="F5949">
        <v>33</v>
      </c>
      <c r="G5949">
        <v>1</v>
      </c>
      <c r="H5949" t="s">
        <v>22</v>
      </c>
      <c r="I5949" t="s">
        <v>23</v>
      </c>
      <c r="J5949" t="s">
        <v>44</v>
      </c>
      <c r="K5949" t="s">
        <v>44</v>
      </c>
      <c r="L5949" t="s">
        <v>44</v>
      </c>
      <c r="M5949" t="s">
        <v>44</v>
      </c>
      <c r="N5949" t="s">
        <v>44</v>
      </c>
      <c r="O5949" t="s">
        <v>44</v>
      </c>
      <c r="P5949" t="s">
        <v>45</v>
      </c>
      <c r="Q5949">
        <v>1</v>
      </c>
      <c r="R5949" t="s">
        <v>30</v>
      </c>
      <c r="S5949">
        <v>24.5</v>
      </c>
      <c r="T5949">
        <v>740.3</v>
      </c>
      <c r="U5949">
        <v>1</v>
      </c>
    </row>
    <row r="5950" spans="1:21" x14ac:dyDescent="0.25">
      <c r="A5950" t="s">
        <v>5982</v>
      </c>
      <c r="B5950">
        <v>1</v>
      </c>
      <c r="C5950">
        <v>0</v>
      </c>
      <c r="D5950">
        <v>1</v>
      </c>
      <c r="E5950">
        <v>0</v>
      </c>
      <c r="F5950">
        <v>70</v>
      </c>
      <c r="G5950">
        <v>1</v>
      </c>
      <c r="H5950" t="s">
        <v>23</v>
      </c>
      <c r="I5950" t="s">
        <v>35</v>
      </c>
      <c r="J5950" t="s">
        <v>22</v>
      </c>
      <c r="K5950" t="s">
        <v>22</v>
      </c>
      <c r="L5950" t="s">
        <v>23</v>
      </c>
      <c r="M5950" t="s">
        <v>22</v>
      </c>
      <c r="N5950" t="s">
        <v>23</v>
      </c>
      <c r="O5950" t="s">
        <v>23</v>
      </c>
      <c r="P5950" t="s">
        <v>45</v>
      </c>
      <c r="Q5950">
        <v>0</v>
      </c>
      <c r="R5950" t="s">
        <v>33</v>
      </c>
      <c r="S5950">
        <v>84.6</v>
      </c>
      <c r="T5950">
        <v>5706.2</v>
      </c>
      <c r="U5950">
        <v>0</v>
      </c>
    </row>
    <row r="5951" spans="1:21" x14ac:dyDescent="0.25">
      <c r="A5951" t="s">
        <v>5983</v>
      </c>
      <c r="B5951">
        <v>0</v>
      </c>
      <c r="C5951">
        <v>0</v>
      </c>
      <c r="D5951">
        <v>0</v>
      </c>
      <c r="E5951">
        <v>0</v>
      </c>
      <c r="F5951">
        <v>68</v>
      </c>
      <c r="G5951">
        <v>0</v>
      </c>
      <c r="H5951" t="s">
        <v>24</v>
      </c>
      <c r="I5951" t="s">
        <v>25</v>
      </c>
      <c r="J5951" t="s">
        <v>23</v>
      </c>
      <c r="K5951" t="s">
        <v>22</v>
      </c>
      <c r="L5951" t="s">
        <v>23</v>
      </c>
      <c r="M5951" t="s">
        <v>22</v>
      </c>
      <c r="N5951" t="s">
        <v>23</v>
      </c>
      <c r="O5951" t="s">
        <v>22</v>
      </c>
      <c r="P5951" t="s">
        <v>26</v>
      </c>
      <c r="Q5951">
        <v>0</v>
      </c>
      <c r="R5951" t="s">
        <v>27</v>
      </c>
      <c r="S5951">
        <v>44.95</v>
      </c>
      <c r="T5951">
        <v>3085.35</v>
      </c>
      <c r="U5951">
        <v>0</v>
      </c>
    </row>
    <row r="5952" spans="1:21" x14ac:dyDescent="0.25">
      <c r="A5952" t="s">
        <v>5984</v>
      </c>
      <c r="B5952">
        <v>1</v>
      </c>
      <c r="C5952">
        <v>0</v>
      </c>
      <c r="D5952">
        <v>0</v>
      </c>
      <c r="E5952">
        <v>1</v>
      </c>
      <c r="F5952">
        <v>1</v>
      </c>
      <c r="G5952">
        <v>0</v>
      </c>
      <c r="H5952" t="s">
        <v>24</v>
      </c>
      <c r="I5952" t="s">
        <v>25</v>
      </c>
      <c r="J5952" t="s">
        <v>23</v>
      </c>
      <c r="K5952" t="s">
        <v>23</v>
      </c>
      <c r="L5952" t="s">
        <v>23</v>
      </c>
      <c r="M5952" t="s">
        <v>23</v>
      </c>
      <c r="N5952" t="s">
        <v>23</v>
      </c>
      <c r="O5952" t="s">
        <v>23</v>
      </c>
      <c r="P5952" t="s">
        <v>26</v>
      </c>
      <c r="Q5952">
        <v>1</v>
      </c>
      <c r="R5952" t="s">
        <v>27</v>
      </c>
      <c r="S5952">
        <v>24.7</v>
      </c>
      <c r="T5952">
        <v>24.7</v>
      </c>
      <c r="U5952">
        <v>0</v>
      </c>
    </row>
    <row r="5953" spans="1:21" x14ac:dyDescent="0.25">
      <c r="A5953" t="s">
        <v>5985</v>
      </c>
      <c r="B5953">
        <v>0</v>
      </c>
      <c r="C5953">
        <v>0</v>
      </c>
      <c r="D5953">
        <v>0</v>
      </c>
      <c r="E5953">
        <v>0</v>
      </c>
      <c r="F5953">
        <v>37</v>
      </c>
      <c r="G5953">
        <v>1</v>
      </c>
      <c r="H5953" t="s">
        <v>22</v>
      </c>
      <c r="I5953" t="s">
        <v>35</v>
      </c>
      <c r="J5953" t="s">
        <v>23</v>
      </c>
      <c r="K5953" t="s">
        <v>23</v>
      </c>
      <c r="L5953" t="s">
        <v>23</v>
      </c>
      <c r="M5953" t="s">
        <v>22</v>
      </c>
      <c r="N5953" t="s">
        <v>22</v>
      </c>
      <c r="O5953" t="s">
        <v>22</v>
      </c>
      <c r="P5953" t="s">
        <v>26</v>
      </c>
      <c r="Q5953">
        <v>0</v>
      </c>
      <c r="R5953" t="s">
        <v>38</v>
      </c>
      <c r="S5953">
        <v>100.3</v>
      </c>
      <c r="T5953">
        <v>3541.4</v>
      </c>
      <c r="U5953">
        <v>0</v>
      </c>
    </row>
    <row r="5954" spans="1:21" x14ac:dyDescent="0.25">
      <c r="A5954" t="s">
        <v>5986</v>
      </c>
      <c r="B5954">
        <v>0</v>
      </c>
      <c r="C5954">
        <v>0</v>
      </c>
      <c r="D5954">
        <v>0</v>
      </c>
      <c r="E5954">
        <v>1</v>
      </c>
      <c r="F5954">
        <v>4</v>
      </c>
      <c r="G5954">
        <v>1</v>
      </c>
      <c r="H5954" t="s">
        <v>22</v>
      </c>
      <c r="I5954" t="s">
        <v>23</v>
      </c>
      <c r="J5954" t="s">
        <v>44</v>
      </c>
      <c r="K5954" t="s">
        <v>44</v>
      </c>
      <c r="L5954" t="s">
        <v>44</v>
      </c>
      <c r="M5954" t="s">
        <v>44</v>
      </c>
      <c r="N5954" t="s">
        <v>44</v>
      </c>
      <c r="O5954" t="s">
        <v>44</v>
      </c>
      <c r="P5954" t="s">
        <v>26</v>
      </c>
      <c r="Q5954">
        <v>1</v>
      </c>
      <c r="R5954" t="s">
        <v>30</v>
      </c>
      <c r="S5954">
        <v>25.45</v>
      </c>
      <c r="T5954">
        <v>84.2</v>
      </c>
      <c r="U5954">
        <v>0</v>
      </c>
    </row>
    <row r="5955" spans="1:21" x14ac:dyDescent="0.25">
      <c r="A5955" t="s">
        <v>5987</v>
      </c>
      <c r="B5955">
        <v>1</v>
      </c>
      <c r="C5955">
        <v>0</v>
      </c>
      <c r="D5955">
        <v>0</v>
      </c>
      <c r="E5955">
        <v>0</v>
      </c>
      <c r="F5955">
        <v>1</v>
      </c>
      <c r="G5955">
        <v>1</v>
      </c>
      <c r="H5955" t="s">
        <v>23</v>
      </c>
      <c r="I5955" t="s">
        <v>25</v>
      </c>
      <c r="J5955" t="s">
        <v>22</v>
      </c>
      <c r="K5955" t="s">
        <v>23</v>
      </c>
      <c r="L5955" t="s">
        <v>23</v>
      </c>
      <c r="M5955" t="s">
        <v>23</v>
      </c>
      <c r="N5955" t="s">
        <v>23</v>
      </c>
      <c r="O5955" t="s">
        <v>23</v>
      </c>
      <c r="P5955" t="s">
        <v>26</v>
      </c>
      <c r="Q5955">
        <v>1</v>
      </c>
      <c r="R5955" t="s">
        <v>30</v>
      </c>
      <c r="S5955">
        <v>50.7</v>
      </c>
      <c r="T5955">
        <v>50.7</v>
      </c>
      <c r="U5955">
        <v>0</v>
      </c>
    </row>
    <row r="5956" spans="1:21" x14ac:dyDescent="0.25">
      <c r="A5956" t="s">
        <v>5988</v>
      </c>
      <c r="B5956">
        <v>1</v>
      </c>
      <c r="C5956">
        <v>0</v>
      </c>
      <c r="D5956">
        <v>0</v>
      </c>
      <c r="E5956">
        <v>0</v>
      </c>
      <c r="F5956">
        <v>20</v>
      </c>
      <c r="G5956">
        <v>0</v>
      </c>
      <c r="H5956" t="s">
        <v>24</v>
      </c>
      <c r="I5956" t="s">
        <v>25</v>
      </c>
      <c r="J5956" t="s">
        <v>22</v>
      </c>
      <c r="K5956" t="s">
        <v>22</v>
      </c>
      <c r="L5956" t="s">
        <v>22</v>
      </c>
      <c r="M5956" t="s">
        <v>22</v>
      </c>
      <c r="N5956" t="s">
        <v>22</v>
      </c>
      <c r="O5956" t="s">
        <v>23</v>
      </c>
      <c r="P5956" t="s">
        <v>26</v>
      </c>
      <c r="Q5956">
        <v>1</v>
      </c>
      <c r="R5956" t="s">
        <v>38</v>
      </c>
      <c r="S5956">
        <v>55</v>
      </c>
      <c r="T5956">
        <v>1165.55</v>
      </c>
      <c r="U5956">
        <v>0</v>
      </c>
    </row>
    <row r="5957" spans="1:21" x14ac:dyDescent="0.25">
      <c r="A5957" t="s">
        <v>5989</v>
      </c>
      <c r="B5957">
        <v>1</v>
      </c>
      <c r="C5957">
        <v>0</v>
      </c>
      <c r="D5957">
        <v>1</v>
      </c>
      <c r="E5957">
        <v>1</v>
      </c>
      <c r="F5957">
        <v>72</v>
      </c>
      <c r="G5957">
        <v>1</v>
      </c>
      <c r="H5957" t="s">
        <v>23</v>
      </c>
      <c r="I5957" t="s">
        <v>25</v>
      </c>
      <c r="J5957" t="s">
        <v>22</v>
      </c>
      <c r="K5957" t="s">
        <v>22</v>
      </c>
      <c r="L5957" t="s">
        <v>23</v>
      </c>
      <c r="M5957" t="s">
        <v>22</v>
      </c>
      <c r="N5957" t="s">
        <v>22</v>
      </c>
      <c r="O5957" t="s">
        <v>23</v>
      </c>
      <c r="P5957" t="s">
        <v>45</v>
      </c>
      <c r="Q5957">
        <v>0</v>
      </c>
      <c r="R5957" t="s">
        <v>33</v>
      </c>
      <c r="S5957">
        <v>68.400000000000006</v>
      </c>
      <c r="T5957">
        <v>4855.3500000000004</v>
      </c>
      <c r="U5957">
        <v>0</v>
      </c>
    </row>
    <row r="5958" spans="1:21" x14ac:dyDescent="0.25">
      <c r="A5958" t="s">
        <v>5990</v>
      </c>
      <c r="B5958">
        <v>0</v>
      </c>
      <c r="C5958">
        <v>0</v>
      </c>
      <c r="D5958">
        <v>0</v>
      </c>
      <c r="E5958">
        <v>0</v>
      </c>
      <c r="F5958">
        <v>31</v>
      </c>
      <c r="G5958">
        <v>1</v>
      </c>
      <c r="H5958" t="s">
        <v>22</v>
      </c>
      <c r="I5958" t="s">
        <v>35</v>
      </c>
      <c r="J5958" t="s">
        <v>23</v>
      </c>
      <c r="K5958" t="s">
        <v>23</v>
      </c>
      <c r="L5958" t="s">
        <v>22</v>
      </c>
      <c r="M5958" t="s">
        <v>23</v>
      </c>
      <c r="N5958" t="s">
        <v>23</v>
      </c>
      <c r="O5958" t="s">
        <v>22</v>
      </c>
      <c r="P5958" t="s">
        <v>26</v>
      </c>
      <c r="Q5958">
        <v>1</v>
      </c>
      <c r="R5958" t="s">
        <v>27</v>
      </c>
      <c r="S5958">
        <v>89.9</v>
      </c>
      <c r="T5958">
        <v>2806.9</v>
      </c>
      <c r="U5958">
        <v>1</v>
      </c>
    </row>
    <row r="5959" spans="1:21" x14ac:dyDescent="0.25">
      <c r="A5959" t="s">
        <v>5991</v>
      </c>
      <c r="B5959">
        <v>1</v>
      </c>
      <c r="C5959">
        <v>1</v>
      </c>
      <c r="D5959">
        <v>1</v>
      </c>
      <c r="E5959">
        <v>0</v>
      </c>
      <c r="F5959">
        <v>18</v>
      </c>
      <c r="G5959">
        <v>1</v>
      </c>
      <c r="H5959" t="s">
        <v>23</v>
      </c>
      <c r="I5959" t="s">
        <v>35</v>
      </c>
      <c r="J5959" t="s">
        <v>23</v>
      </c>
      <c r="K5959" t="s">
        <v>23</v>
      </c>
      <c r="L5959" t="s">
        <v>23</v>
      </c>
      <c r="M5959" t="s">
        <v>23</v>
      </c>
      <c r="N5959" t="s">
        <v>23</v>
      </c>
      <c r="O5959" t="s">
        <v>22</v>
      </c>
      <c r="P5959" t="s">
        <v>26</v>
      </c>
      <c r="Q5959">
        <v>0</v>
      </c>
      <c r="R5959" t="s">
        <v>27</v>
      </c>
      <c r="S5959">
        <v>78.55</v>
      </c>
      <c r="T5959">
        <v>1422.65</v>
      </c>
      <c r="U5959">
        <v>1</v>
      </c>
    </row>
    <row r="5960" spans="1:21" x14ac:dyDescent="0.25">
      <c r="A5960" t="s">
        <v>5992</v>
      </c>
      <c r="B5960">
        <v>1</v>
      </c>
      <c r="C5960">
        <v>0</v>
      </c>
      <c r="D5960">
        <v>1</v>
      </c>
      <c r="E5960">
        <v>0</v>
      </c>
      <c r="F5960">
        <v>11</v>
      </c>
      <c r="G5960">
        <v>1</v>
      </c>
      <c r="H5960" t="s">
        <v>23</v>
      </c>
      <c r="I5960" t="s">
        <v>25</v>
      </c>
      <c r="J5960" t="s">
        <v>23</v>
      </c>
      <c r="K5960" t="s">
        <v>23</v>
      </c>
      <c r="L5960" t="s">
        <v>23</v>
      </c>
      <c r="M5960" t="s">
        <v>23</v>
      </c>
      <c r="N5960" t="s">
        <v>22</v>
      </c>
      <c r="O5960" t="s">
        <v>23</v>
      </c>
      <c r="P5960" t="s">
        <v>26</v>
      </c>
      <c r="Q5960">
        <v>1</v>
      </c>
      <c r="R5960" t="s">
        <v>33</v>
      </c>
      <c r="S5960">
        <v>55.05</v>
      </c>
      <c r="T5960">
        <v>608.15</v>
      </c>
      <c r="U5960">
        <v>0</v>
      </c>
    </row>
    <row r="5961" spans="1:21" x14ac:dyDescent="0.25">
      <c r="A5961" t="s">
        <v>5993</v>
      </c>
      <c r="B5961">
        <v>0</v>
      </c>
      <c r="C5961">
        <v>0</v>
      </c>
      <c r="D5961">
        <v>1</v>
      </c>
      <c r="E5961">
        <v>1</v>
      </c>
      <c r="F5961">
        <v>33</v>
      </c>
      <c r="G5961">
        <v>1</v>
      </c>
      <c r="H5961" t="s">
        <v>23</v>
      </c>
      <c r="I5961" t="s">
        <v>23</v>
      </c>
      <c r="J5961" t="s">
        <v>44</v>
      </c>
      <c r="K5961" t="s">
        <v>44</v>
      </c>
      <c r="L5961" t="s">
        <v>44</v>
      </c>
      <c r="M5961" t="s">
        <v>44</v>
      </c>
      <c r="N5961" t="s">
        <v>44</v>
      </c>
      <c r="O5961" t="s">
        <v>44</v>
      </c>
      <c r="P5961" t="s">
        <v>45</v>
      </c>
      <c r="Q5961">
        <v>0</v>
      </c>
      <c r="R5961" t="s">
        <v>38</v>
      </c>
      <c r="S5961">
        <v>19.8</v>
      </c>
      <c r="T5961">
        <v>641.35</v>
      </c>
      <c r="U5961">
        <v>0</v>
      </c>
    </row>
    <row r="5962" spans="1:21" x14ac:dyDescent="0.25">
      <c r="A5962" t="s">
        <v>5994</v>
      </c>
      <c r="B5962">
        <v>0</v>
      </c>
      <c r="C5962">
        <v>1</v>
      </c>
      <c r="D5962">
        <v>0</v>
      </c>
      <c r="E5962">
        <v>0</v>
      </c>
      <c r="F5962">
        <v>62</v>
      </c>
      <c r="G5962">
        <v>1</v>
      </c>
      <c r="H5962" t="s">
        <v>22</v>
      </c>
      <c r="I5962" t="s">
        <v>35</v>
      </c>
      <c r="J5962" t="s">
        <v>23</v>
      </c>
      <c r="K5962" t="s">
        <v>23</v>
      </c>
      <c r="L5962" t="s">
        <v>23</v>
      </c>
      <c r="M5962" t="s">
        <v>23</v>
      </c>
      <c r="N5962" t="s">
        <v>22</v>
      </c>
      <c r="O5962" t="s">
        <v>23</v>
      </c>
      <c r="P5962" t="s">
        <v>29</v>
      </c>
      <c r="Q5962">
        <v>0</v>
      </c>
      <c r="R5962" t="s">
        <v>27</v>
      </c>
      <c r="S5962">
        <v>84.45</v>
      </c>
      <c r="T5962">
        <v>4959.1499999999996</v>
      </c>
      <c r="U5962">
        <v>0</v>
      </c>
    </row>
    <row r="5963" spans="1:21" x14ac:dyDescent="0.25">
      <c r="A5963" t="s">
        <v>5995</v>
      </c>
      <c r="B5963">
        <v>0</v>
      </c>
      <c r="C5963">
        <v>0</v>
      </c>
      <c r="D5963">
        <v>0</v>
      </c>
      <c r="E5963">
        <v>0</v>
      </c>
      <c r="F5963">
        <v>1</v>
      </c>
      <c r="G5963">
        <v>0</v>
      </c>
      <c r="H5963" t="s">
        <v>24</v>
      </c>
      <c r="I5963" t="s">
        <v>25</v>
      </c>
      <c r="J5963" t="s">
        <v>23</v>
      </c>
      <c r="K5963" t="s">
        <v>23</v>
      </c>
      <c r="L5963" t="s">
        <v>22</v>
      </c>
      <c r="M5963" t="s">
        <v>22</v>
      </c>
      <c r="N5963" t="s">
        <v>23</v>
      </c>
      <c r="O5963" t="s">
        <v>23</v>
      </c>
      <c r="P5963" t="s">
        <v>26</v>
      </c>
      <c r="Q5963">
        <v>0</v>
      </c>
      <c r="R5963" t="s">
        <v>30</v>
      </c>
      <c r="S5963">
        <v>35.9</v>
      </c>
      <c r="T5963">
        <v>35.9</v>
      </c>
      <c r="U5963">
        <v>0</v>
      </c>
    </row>
    <row r="5964" spans="1:21" x14ac:dyDescent="0.25">
      <c r="A5964" t="s">
        <v>5996</v>
      </c>
      <c r="B5964">
        <v>1</v>
      </c>
      <c r="C5964">
        <v>0</v>
      </c>
      <c r="D5964">
        <v>1</v>
      </c>
      <c r="E5964">
        <v>0</v>
      </c>
      <c r="F5964">
        <v>16</v>
      </c>
      <c r="G5964">
        <v>1</v>
      </c>
      <c r="H5964" t="s">
        <v>23</v>
      </c>
      <c r="I5964" t="s">
        <v>35</v>
      </c>
      <c r="J5964" t="s">
        <v>22</v>
      </c>
      <c r="K5964" t="s">
        <v>22</v>
      </c>
      <c r="L5964" t="s">
        <v>23</v>
      </c>
      <c r="M5964" t="s">
        <v>23</v>
      </c>
      <c r="N5964" t="s">
        <v>23</v>
      </c>
      <c r="O5964" t="s">
        <v>23</v>
      </c>
      <c r="P5964" t="s">
        <v>26</v>
      </c>
      <c r="Q5964">
        <v>0</v>
      </c>
      <c r="R5964" t="s">
        <v>33</v>
      </c>
      <c r="S5964">
        <v>80.75</v>
      </c>
      <c r="T5964">
        <v>1321.3</v>
      </c>
      <c r="U5964">
        <v>0</v>
      </c>
    </row>
    <row r="5965" spans="1:21" x14ac:dyDescent="0.25">
      <c r="A5965" t="s">
        <v>5997</v>
      </c>
      <c r="B5965">
        <v>1</v>
      </c>
      <c r="C5965">
        <v>0</v>
      </c>
      <c r="D5965">
        <v>1</v>
      </c>
      <c r="E5965">
        <v>1</v>
      </c>
      <c r="F5965">
        <v>22</v>
      </c>
      <c r="G5965">
        <v>1</v>
      </c>
      <c r="H5965" t="s">
        <v>22</v>
      </c>
      <c r="I5965" t="s">
        <v>25</v>
      </c>
      <c r="J5965" t="s">
        <v>23</v>
      </c>
      <c r="K5965" t="s">
        <v>23</v>
      </c>
      <c r="L5965" t="s">
        <v>22</v>
      </c>
      <c r="M5965" t="s">
        <v>22</v>
      </c>
      <c r="N5965" t="s">
        <v>22</v>
      </c>
      <c r="O5965" t="s">
        <v>22</v>
      </c>
      <c r="P5965" t="s">
        <v>29</v>
      </c>
      <c r="Q5965">
        <v>1</v>
      </c>
      <c r="R5965" t="s">
        <v>30</v>
      </c>
      <c r="S5965">
        <v>78.650000000000006</v>
      </c>
      <c r="T5965">
        <v>1663.75</v>
      </c>
      <c r="U5965">
        <v>0</v>
      </c>
    </row>
    <row r="5966" spans="1:21" x14ac:dyDescent="0.25">
      <c r="A5966" t="s">
        <v>5998</v>
      </c>
      <c r="B5966">
        <v>0</v>
      </c>
      <c r="C5966">
        <v>0</v>
      </c>
      <c r="D5966">
        <v>1</v>
      </c>
      <c r="E5966">
        <v>1</v>
      </c>
      <c r="F5966">
        <v>49</v>
      </c>
      <c r="G5966">
        <v>1</v>
      </c>
      <c r="H5966" t="s">
        <v>23</v>
      </c>
      <c r="I5966" t="s">
        <v>25</v>
      </c>
      <c r="J5966" t="s">
        <v>22</v>
      </c>
      <c r="K5966" t="s">
        <v>23</v>
      </c>
      <c r="L5966" t="s">
        <v>22</v>
      </c>
      <c r="M5966" t="s">
        <v>22</v>
      </c>
      <c r="N5966" t="s">
        <v>23</v>
      </c>
      <c r="O5966" t="s">
        <v>23</v>
      </c>
      <c r="P5966" t="s">
        <v>26</v>
      </c>
      <c r="Q5966">
        <v>0</v>
      </c>
      <c r="R5966" t="s">
        <v>33</v>
      </c>
      <c r="S5966">
        <v>61.75</v>
      </c>
      <c r="T5966">
        <v>3024.15</v>
      </c>
      <c r="U5966">
        <v>0</v>
      </c>
    </row>
    <row r="5967" spans="1:21" x14ac:dyDescent="0.25">
      <c r="A5967" t="s">
        <v>5999</v>
      </c>
      <c r="B5967">
        <v>1</v>
      </c>
      <c r="C5967">
        <v>0</v>
      </c>
      <c r="D5967">
        <v>1</v>
      </c>
      <c r="E5967">
        <v>1</v>
      </c>
      <c r="F5967">
        <v>36</v>
      </c>
      <c r="G5967">
        <v>1</v>
      </c>
      <c r="H5967" t="s">
        <v>23</v>
      </c>
      <c r="I5967" t="s">
        <v>25</v>
      </c>
      <c r="J5967" t="s">
        <v>22</v>
      </c>
      <c r="K5967" t="s">
        <v>23</v>
      </c>
      <c r="L5967" t="s">
        <v>22</v>
      </c>
      <c r="M5967" t="s">
        <v>23</v>
      </c>
      <c r="N5967" t="s">
        <v>23</v>
      </c>
      <c r="O5967" t="s">
        <v>22</v>
      </c>
      <c r="P5967" t="s">
        <v>29</v>
      </c>
      <c r="Q5967">
        <v>1</v>
      </c>
      <c r="R5967" t="s">
        <v>38</v>
      </c>
      <c r="S5967">
        <v>63.7</v>
      </c>
      <c r="T5967">
        <v>2188.5</v>
      </c>
      <c r="U5967">
        <v>0</v>
      </c>
    </row>
    <row r="5968" spans="1:21" x14ac:dyDescent="0.25">
      <c r="A5968" t="s">
        <v>6000</v>
      </c>
      <c r="B5968">
        <v>1</v>
      </c>
      <c r="C5968">
        <v>0</v>
      </c>
      <c r="D5968">
        <v>1</v>
      </c>
      <c r="E5968">
        <v>0</v>
      </c>
      <c r="F5968">
        <v>42</v>
      </c>
      <c r="G5968">
        <v>1</v>
      </c>
      <c r="H5968" t="s">
        <v>22</v>
      </c>
      <c r="I5968" t="s">
        <v>35</v>
      </c>
      <c r="J5968" t="s">
        <v>23</v>
      </c>
      <c r="K5968" t="s">
        <v>22</v>
      </c>
      <c r="L5968" t="s">
        <v>22</v>
      </c>
      <c r="M5968" t="s">
        <v>22</v>
      </c>
      <c r="N5968" t="s">
        <v>23</v>
      </c>
      <c r="O5968" t="s">
        <v>22</v>
      </c>
      <c r="P5968" t="s">
        <v>26</v>
      </c>
      <c r="Q5968">
        <v>1</v>
      </c>
      <c r="R5968" t="s">
        <v>27</v>
      </c>
      <c r="S5968">
        <v>99.45</v>
      </c>
      <c r="T5968">
        <v>4138.05</v>
      </c>
      <c r="U5968">
        <v>1</v>
      </c>
    </row>
    <row r="5969" spans="1:21" x14ac:dyDescent="0.25">
      <c r="A5969" t="s">
        <v>6001</v>
      </c>
      <c r="B5969">
        <v>1</v>
      </c>
      <c r="C5969">
        <v>1</v>
      </c>
      <c r="D5969">
        <v>0</v>
      </c>
      <c r="E5969">
        <v>0</v>
      </c>
      <c r="F5969">
        <v>4</v>
      </c>
      <c r="G5969">
        <v>0</v>
      </c>
      <c r="H5969" t="s">
        <v>24</v>
      </c>
      <c r="I5969" t="s">
        <v>25</v>
      </c>
      <c r="J5969" t="s">
        <v>23</v>
      </c>
      <c r="K5969" t="s">
        <v>23</v>
      </c>
      <c r="L5969" t="s">
        <v>23</v>
      </c>
      <c r="M5969" t="s">
        <v>23</v>
      </c>
      <c r="N5969" t="s">
        <v>23</v>
      </c>
      <c r="O5969" t="s">
        <v>23</v>
      </c>
      <c r="P5969" t="s">
        <v>26</v>
      </c>
      <c r="Q5969">
        <v>1</v>
      </c>
      <c r="R5969" t="s">
        <v>33</v>
      </c>
      <c r="S5969">
        <v>25.2</v>
      </c>
      <c r="T5969">
        <v>102.5</v>
      </c>
      <c r="U5969">
        <v>1</v>
      </c>
    </row>
    <row r="5970" spans="1:21" x14ac:dyDescent="0.25">
      <c r="A5970" t="s">
        <v>6002</v>
      </c>
      <c r="B5970">
        <v>0</v>
      </c>
      <c r="C5970">
        <v>0</v>
      </c>
      <c r="D5970">
        <v>0</v>
      </c>
      <c r="E5970">
        <v>0</v>
      </c>
      <c r="F5970">
        <v>12</v>
      </c>
      <c r="G5970">
        <v>1</v>
      </c>
      <c r="H5970" t="s">
        <v>22</v>
      </c>
      <c r="I5970" t="s">
        <v>25</v>
      </c>
      <c r="J5970" t="s">
        <v>23</v>
      </c>
      <c r="K5970" t="s">
        <v>23</v>
      </c>
      <c r="L5970" t="s">
        <v>23</v>
      </c>
      <c r="M5970" t="s">
        <v>22</v>
      </c>
      <c r="N5970" t="s">
        <v>22</v>
      </c>
      <c r="O5970" t="s">
        <v>22</v>
      </c>
      <c r="P5970" t="s">
        <v>29</v>
      </c>
      <c r="Q5970">
        <v>0</v>
      </c>
      <c r="R5970" t="s">
        <v>30</v>
      </c>
      <c r="S5970">
        <v>74.05</v>
      </c>
      <c r="T5970">
        <v>872.65</v>
      </c>
      <c r="U5970">
        <v>1</v>
      </c>
    </row>
    <row r="5971" spans="1:21" x14ac:dyDescent="0.25">
      <c r="A5971" t="s">
        <v>6003</v>
      </c>
      <c r="B5971">
        <v>0</v>
      </c>
      <c r="C5971">
        <v>0</v>
      </c>
      <c r="D5971">
        <v>0</v>
      </c>
      <c r="E5971">
        <v>0</v>
      </c>
      <c r="F5971">
        <v>31</v>
      </c>
      <c r="G5971">
        <v>1</v>
      </c>
      <c r="H5971" t="s">
        <v>23</v>
      </c>
      <c r="I5971" t="s">
        <v>35</v>
      </c>
      <c r="J5971" t="s">
        <v>22</v>
      </c>
      <c r="K5971" t="s">
        <v>23</v>
      </c>
      <c r="L5971" t="s">
        <v>22</v>
      </c>
      <c r="M5971" t="s">
        <v>22</v>
      </c>
      <c r="N5971" t="s">
        <v>23</v>
      </c>
      <c r="O5971" t="s">
        <v>23</v>
      </c>
      <c r="P5971" t="s">
        <v>26</v>
      </c>
      <c r="Q5971">
        <v>0</v>
      </c>
      <c r="R5971" t="s">
        <v>27</v>
      </c>
      <c r="S5971">
        <v>87.6</v>
      </c>
      <c r="T5971">
        <v>2724.25</v>
      </c>
      <c r="U5971">
        <v>0</v>
      </c>
    </row>
    <row r="5972" spans="1:21" x14ac:dyDescent="0.25">
      <c r="A5972" t="s">
        <v>6004</v>
      </c>
      <c r="B5972">
        <v>1</v>
      </c>
      <c r="C5972">
        <v>0</v>
      </c>
      <c r="D5972">
        <v>1</v>
      </c>
      <c r="E5972">
        <v>0</v>
      </c>
      <c r="F5972">
        <v>5</v>
      </c>
      <c r="G5972">
        <v>1</v>
      </c>
      <c r="H5972" t="s">
        <v>22</v>
      </c>
      <c r="I5972" t="s">
        <v>35</v>
      </c>
      <c r="J5972" t="s">
        <v>22</v>
      </c>
      <c r="K5972" t="s">
        <v>23</v>
      </c>
      <c r="L5972" t="s">
        <v>23</v>
      </c>
      <c r="M5972" t="s">
        <v>23</v>
      </c>
      <c r="N5972" t="s">
        <v>23</v>
      </c>
      <c r="O5972" t="s">
        <v>22</v>
      </c>
      <c r="P5972" t="s">
        <v>26</v>
      </c>
      <c r="Q5972">
        <v>1</v>
      </c>
      <c r="R5972" t="s">
        <v>27</v>
      </c>
      <c r="S5972">
        <v>89.15</v>
      </c>
      <c r="T5972">
        <v>413.25</v>
      </c>
      <c r="U5972">
        <v>0</v>
      </c>
    </row>
    <row r="5973" spans="1:21" x14ac:dyDescent="0.25">
      <c r="A5973" t="s">
        <v>6005</v>
      </c>
      <c r="B5973">
        <v>1</v>
      </c>
      <c r="C5973">
        <v>0</v>
      </c>
      <c r="D5973">
        <v>1</v>
      </c>
      <c r="E5973">
        <v>1</v>
      </c>
      <c r="F5973">
        <v>66</v>
      </c>
      <c r="G5973">
        <v>1</v>
      </c>
      <c r="H5973" t="s">
        <v>23</v>
      </c>
      <c r="I5973" t="s">
        <v>23</v>
      </c>
      <c r="J5973" t="s">
        <v>44</v>
      </c>
      <c r="K5973" t="s">
        <v>44</v>
      </c>
      <c r="L5973" t="s">
        <v>44</v>
      </c>
      <c r="M5973" t="s">
        <v>44</v>
      </c>
      <c r="N5973" t="s">
        <v>44</v>
      </c>
      <c r="O5973" t="s">
        <v>44</v>
      </c>
      <c r="P5973" t="s">
        <v>45</v>
      </c>
      <c r="Q5973">
        <v>0</v>
      </c>
      <c r="R5973" t="s">
        <v>38</v>
      </c>
      <c r="S5973">
        <v>20</v>
      </c>
      <c r="T5973">
        <v>1374.2</v>
      </c>
      <c r="U5973">
        <v>0</v>
      </c>
    </row>
    <row r="5974" spans="1:21" x14ac:dyDescent="0.25">
      <c r="A5974" t="s">
        <v>6006</v>
      </c>
      <c r="B5974">
        <v>0</v>
      </c>
      <c r="C5974">
        <v>1</v>
      </c>
      <c r="D5974">
        <v>0</v>
      </c>
      <c r="E5974">
        <v>0</v>
      </c>
      <c r="F5974">
        <v>15</v>
      </c>
      <c r="G5974">
        <v>1</v>
      </c>
      <c r="H5974" t="s">
        <v>22</v>
      </c>
      <c r="I5974" t="s">
        <v>25</v>
      </c>
      <c r="J5974" t="s">
        <v>23</v>
      </c>
      <c r="K5974" t="s">
        <v>23</v>
      </c>
      <c r="L5974" t="s">
        <v>23</v>
      </c>
      <c r="M5974" t="s">
        <v>22</v>
      </c>
      <c r="N5974" t="s">
        <v>23</v>
      </c>
      <c r="O5974" t="s">
        <v>23</v>
      </c>
      <c r="P5974" t="s">
        <v>26</v>
      </c>
      <c r="Q5974">
        <v>0</v>
      </c>
      <c r="R5974" t="s">
        <v>38</v>
      </c>
      <c r="S5974">
        <v>55</v>
      </c>
      <c r="T5974">
        <v>757.1</v>
      </c>
      <c r="U5974">
        <v>1</v>
      </c>
    </row>
    <row r="5975" spans="1:21" x14ac:dyDescent="0.25">
      <c r="A5975" t="s">
        <v>6007</v>
      </c>
      <c r="B5975">
        <v>1</v>
      </c>
      <c r="C5975">
        <v>0</v>
      </c>
      <c r="D5975">
        <v>0</v>
      </c>
      <c r="E5975">
        <v>0</v>
      </c>
      <c r="F5975">
        <v>64</v>
      </c>
      <c r="G5975">
        <v>1</v>
      </c>
      <c r="H5975" t="s">
        <v>22</v>
      </c>
      <c r="I5975" t="s">
        <v>35</v>
      </c>
      <c r="J5975" t="s">
        <v>23</v>
      </c>
      <c r="K5975" t="s">
        <v>22</v>
      </c>
      <c r="L5975" t="s">
        <v>22</v>
      </c>
      <c r="M5975" t="s">
        <v>23</v>
      </c>
      <c r="N5975" t="s">
        <v>22</v>
      </c>
      <c r="O5975" t="s">
        <v>22</v>
      </c>
      <c r="P5975" t="s">
        <v>45</v>
      </c>
      <c r="Q5975">
        <v>1</v>
      </c>
      <c r="R5975" t="s">
        <v>33</v>
      </c>
      <c r="S5975">
        <v>104.4</v>
      </c>
      <c r="T5975">
        <v>6692.65</v>
      </c>
      <c r="U5975">
        <v>0</v>
      </c>
    </row>
    <row r="5976" spans="1:21" x14ac:dyDescent="0.25">
      <c r="A5976" t="s">
        <v>6008</v>
      </c>
      <c r="B5976">
        <v>1</v>
      </c>
      <c r="C5976">
        <v>0</v>
      </c>
      <c r="D5976">
        <v>1</v>
      </c>
      <c r="E5976">
        <v>1</v>
      </c>
      <c r="F5976">
        <v>10</v>
      </c>
      <c r="G5976">
        <v>1</v>
      </c>
      <c r="H5976" t="s">
        <v>23</v>
      </c>
      <c r="I5976" t="s">
        <v>23</v>
      </c>
      <c r="J5976" t="s">
        <v>44</v>
      </c>
      <c r="K5976" t="s">
        <v>44</v>
      </c>
      <c r="L5976" t="s">
        <v>44</v>
      </c>
      <c r="M5976" t="s">
        <v>44</v>
      </c>
      <c r="N5976" t="s">
        <v>44</v>
      </c>
      <c r="O5976" t="s">
        <v>44</v>
      </c>
      <c r="P5976" t="s">
        <v>26</v>
      </c>
      <c r="Q5976">
        <v>1</v>
      </c>
      <c r="R5976" t="s">
        <v>38</v>
      </c>
      <c r="S5976">
        <v>20.05</v>
      </c>
      <c r="T5976">
        <v>218.5</v>
      </c>
      <c r="U5976">
        <v>0</v>
      </c>
    </row>
    <row r="5977" spans="1:21" x14ac:dyDescent="0.25">
      <c r="A5977" t="s">
        <v>6009</v>
      </c>
      <c r="B5977">
        <v>1</v>
      </c>
      <c r="C5977">
        <v>0</v>
      </c>
      <c r="D5977">
        <v>1</v>
      </c>
      <c r="E5977">
        <v>1</v>
      </c>
      <c r="F5977">
        <v>7</v>
      </c>
      <c r="G5977">
        <v>1</v>
      </c>
      <c r="H5977" t="s">
        <v>23</v>
      </c>
      <c r="I5977" t="s">
        <v>35</v>
      </c>
      <c r="J5977" t="s">
        <v>23</v>
      </c>
      <c r="K5977" t="s">
        <v>22</v>
      </c>
      <c r="L5977" t="s">
        <v>23</v>
      </c>
      <c r="M5977" t="s">
        <v>22</v>
      </c>
      <c r="N5977" t="s">
        <v>22</v>
      </c>
      <c r="O5977" t="s">
        <v>23</v>
      </c>
      <c r="P5977" t="s">
        <v>26</v>
      </c>
      <c r="Q5977">
        <v>1</v>
      </c>
      <c r="R5977" t="s">
        <v>27</v>
      </c>
      <c r="S5977">
        <v>89.75</v>
      </c>
      <c r="T5977">
        <v>608.79999999999995</v>
      </c>
      <c r="U5977">
        <v>1</v>
      </c>
    </row>
    <row r="5978" spans="1:21" x14ac:dyDescent="0.25">
      <c r="A5978" t="s">
        <v>6010</v>
      </c>
      <c r="B5978">
        <v>1</v>
      </c>
      <c r="C5978">
        <v>0</v>
      </c>
      <c r="D5978">
        <v>0</v>
      </c>
      <c r="E5978">
        <v>0</v>
      </c>
      <c r="F5978">
        <v>29</v>
      </c>
      <c r="G5978">
        <v>0</v>
      </c>
      <c r="H5978" t="s">
        <v>24</v>
      </c>
      <c r="I5978" t="s">
        <v>25</v>
      </c>
      <c r="J5978" t="s">
        <v>23</v>
      </c>
      <c r="K5978" t="s">
        <v>22</v>
      </c>
      <c r="L5978" t="s">
        <v>23</v>
      </c>
      <c r="M5978" t="s">
        <v>22</v>
      </c>
      <c r="N5978" t="s">
        <v>23</v>
      </c>
      <c r="O5978" t="s">
        <v>23</v>
      </c>
      <c r="P5978" t="s">
        <v>26</v>
      </c>
      <c r="Q5978">
        <v>0</v>
      </c>
      <c r="R5978" t="s">
        <v>27</v>
      </c>
      <c r="S5978">
        <v>34.299999999999997</v>
      </c>
      <c r="T5978">
        <v>1004.75</v>
      </c>
      <c r="U5978">
        <v>0</v>
      </c>
    </row>
    <row r="5979" spans="1:21" x14ac:dyDescent="0.25">
      <c r="A5979" t="s">
        <v>6011</v>
      </c>
      <c r="B5979">
        <v>1</v>
      </c>
      <c r="C5979">
        <v>0</v>
      </c>
      <c r="D5979">
        <v>0</v>
      </c>
      <c r="E5979">
        <v>0</v>
      </c>
      <c r="F5979">
        <v>57</v>
      </c>
      <c r="G5979">
        <v>1</v>
      </c>
      <c r="H5979" t="s">
        <v>23</v>
      </c>
      <c r="I5979" t="s">
        <v>23</v>
      </c>
      <c r="J5979" t="s">
        <v>44</v>
      </c>
      <c r="K5979" t="s">
        <v>44</v>
      </c>
      <c r="L5979" t="s">
        <v>44</v>
      </c>
      <c r="M5979" t="s">
        <v>44</v>
      </c>
      <c r="N5979" t="s">
        <v>44</v>
      </c>
      <c r="O5979" t="s">
        <v>44</v>
      </c>
      <c r="P5979" t="s">
        <v>45</v>
      </c>
      <c r="Q5979">
        <v>0</v>
      </c>
      <c r="R5979" t="s">
        <v>33</v>
      </c>
      <c r="S5979">
        <v>20.65</v>
      </c>
      <c r="T5979">
        <v>1125.5999999999999</v>
      </c>
      <c r="U5979">
        <v>0</v>
      </c>
    </row>
    <row r="5980" spans="1:21" x14ac:dyDescent="0.25">
      <c r="A5980" t="s">
        <v>6012</v>
      </c>
      <c r="B5980">
        <v>0</v>
      </c>
      <c r="C5980">
        <v>0</v>
      </c>
      <c r="D5980">
        <v>0</v>
      </c>
      <c r="E5980">
        <v>0</v>
      </c>
      <c r="F5980">
        <v>46</v>
      </c>
      <c r="G5980">
        <v>1</v>
      </c>
      <c r="H5980" t="s">
        <v>22</v>
      </c>
      <c r="I5980" t="s">
        <v>35</v>
      </c>
      <c r="J5980" t="s">
        <v>22</v>
      </c>
      <c r="K5980" t="s">
        <v>22</v>
      </c>
      <c r="L5980" t="s">
        <v>23</v>
      </c>
      <c r="M5980" t="s">
        <v>23</v>
      </c>
      <c r="N5980" t="s">
        <v>23</v>
      </c>
      <c r="O5980" t="s">
        <v>23</v>
      </c>
      <c r="P5980" t="s">
        <v>26</v>
      </c>
      <c r="Q5980">
        <v>0</v>
      </c>
      <c r="R5980" t="s">
        <v>30</v>
      </c>
      <c r="S5980">
        <v>84.25</v>
      </c>
      <c r="T5980">
        <v>3847.6</v>
      </c>
      <c r="U5980">
        <v>0</v>
      </c>
    </row>
    <row r="5981" spans="1:21" x14ac:dyDescent="0.25">
      <c r="A5981" t="s">
        <v>6013</v>
      </c>
      <c r="B5981">
        <v>1</v>
      </c>
      <c r="C5981">
        <v>0</v>
      </c>
      <c r="D5981">
        <v>0</v>
      </c>
      <c r="E5981">
        <v>0</v>
      </c>
      <c r="F5981">
        <v>53</v>
      </c>
      <c r="G5981">
        <v>1</v>
      </c>
      <c r="H5981" t="s">
        <v>23</v>
      </c>
      <c r="I5981" t="s">
        <v>23</v>
      </c>
      <c r="J5981" t="s">
        <v>44</v>
      </c>
      <c r="K5981" t="s">
        <v>44</v>
      </c>
      <c r="L5981" t="s">
        <v>44</v>
      </c>
      <c r="M5981" t="s">
        <v>44</v>
      </c>
      <c r="N5981" t="s">
        <v>44</v>
      </c>
      <c r="O5981" t="s">
        <v>44</v>
      </c>
      <c r="P5981" t="s">
        <v>45</v>
      </c>
      <c r="Q5981">
        <v>0</v>
      </c>
      <c r="R5981" t="s">
        <v>33</v>
      </c>
      <c r="S5981">
        <v>19.649999999999999</v>
      </c>
      <c r="T5981">
        <v>978</v>
      </c>
      <c r="U5981">
        <v>0</v>
      </c>
    </row>
    <row r="5982" spans="1:21" x14ac:dyDescent="0.25">
      <c r="A5982" t="s">
        <v>6014</v>
      </c>
      <c r="B5982">
        <v>0</v>
      </c>
      <c r="C5982">
        <v>0</v>
      </c>
      <c r="D5982">
        <v>0</v>
      </c>
      <c r="E5982">
        <v>0</v>
      </c>
      <c r="F5982">
        <v>17</v>
      </c>
      <c r="G5982">
        <v>1</v>
      </c>
      <c r="H5982" t="s">
        <v>23</v>
      </c>
      <c r="I5982" t="s">
        <v>25</v>
      </c>
      <c r="J5982" t="s">
        <v>22</v>
      </c>
      <c r="K5982" t="s">
        <v>22</v>
      </c>
      <c r="L5982" t="s">
        <v>23</v>
      </c>
      <c r="M5982" t="s">
        <v>22</v>
      </c>
      <c r="N5982" t="s">
        <v>22</v>
      </c>
      <c r="O5982" t="s">
        <v>22</v>
      </c>
      <c r="P5982" t="s">
        <v>29</v>
      </c>
      <c r="Q5982">
        <v>0</v>
      </c>
      <c r="R5982" t="s">
        <v>38</v>
      </c>
      <c r="S5982">
        <v>79.849999999999994</v>
      </c>
      <c r="T5982">
        <v>1387.35</v>
      </c>
      <c r="U5982">
        <v>0</v>
      </c>
    </row>
    <row r="5983" spans="1:21" x14ac:dyDescent="0.25">
      <c r="A5983" t="s">
        <v>6015</v>
      </c>
      <c r="B5983">
        <v>0</v>
      </c>
      <c r="C5983">
        <v>0</v>
      </c>
      <c r="D5983">
        <v>1</v>
      </c>
      <c r="E5983">
        <v>1</v>
      </c>
      <c r="F5983">
        <v>38</v>
      </c>
      <c r="G5983">
        <v>1</v>
      </c>
      <c r="H5983" t="s">
        <v>23</v>
      </c>
      <c r="I5983" t="s">
        <v>23</v>
      </c>
      <c r="J5983" t="s">
        <v>44</v>
      </c>
      <c r="K5983" t="s">
        <v>44</v>
      </c>
      <c r="L5983" t="s">
        <v>44</v>
      </c>
      <c r="M5983" t="s">
        <v>44</v>
      </c>
      <c r="N5983" t="s">
        <v>44</v>
      </c>
      <c r="O5983" t="s">
        <v>44</v>
      </c>
      <c r="P5983" t="s">
        <v>45</v>
      </c>
      <c r="Q5983">
        <v>1</v>
      </c>
      <c r="R5983" t="s">
        <v>30</v>
      </c>
      <c r="S5983">
        <v>20.2</v>
      </c>
      <c r="T5983">
        <v>746.05</v>
      </c>
      <c r="U5983">
        <v>0</v>
      </c>
    </row>
    <row r="5984" spans="1:21" x14ac:dyDescent="0.25">
      <c r="A5984" t="s">
        <v>6016</v>
      </c>
      <c r="B5984">
        <v>1</v>
      </c>
      <c r="C5984">
        <v>0</v>
      </c>
      <c r="D5984">
        <v>0</v>
      </c>
      <c r="E5984">
        <v>0</v>
      </c>
      <c r="F5984">
        <v>15</v>
      </c>
      <c r="G5984">
        <v>1</v>
      </c>
      <c r="H5984" t="s">
        <v>23</v>
      </c>
      <c r="I5984" t="s">
        <v>23</v>
      </c>
      <c r="J5984" t="s">
        <v>44</v>
      </c>
      <c r="K5984" t="s">
        <v>44</v>
      </c>
      <c r="L5984" t="s">
        <v>44</v>
      </c>
      <c r="M5984" t="s">
        <v>44</v>
      </c>
      <c r="N5984" t="s">
        <v>44</v>
      </c>
      <c r="O5984" t="s">
        <v>44</v>
      </c>
      <c r="P5984" t="s">
        <v>29</v>
      </c>
      <c r="Q5984">
        <v>0</v>
      </c>
      <c r="R5984" t="s">
        <v>30</v>
      </c>
      <c r="S5984">
        <v>19.8</v>
      </c>
      <c r="T5984">
        <v>304.60000000000002</v>
      </c>
      <c r="U5984">
        <v>0</v>
      </c>
    </row>
    <row r="5985" spans="1:21" x14ac:dyDescent="0.25">
      <c r="A5985" t="s">
        <v>6017</v>
      </c>
      <c r="B5985">
        <v>0</v>
      </c>
      <c r="C5985">
        <v>0</v>
      </c>
      <c r="D5985">
        <v>0</v>
      </c>
      <c r="E5985">
        <v>0</v>
      </c>
      <c r="F5985">
        <v>22</v>
      </c>
      <c r="G5985">
        <v>0</v>
      </c>
      <c r="H5985" t="s">
        <v>24</v>
      </c>
      <c r="I5985" t="s">
        <v>25</v>
      </c>
      <c r="J5985" t="s">
        <v>23</v>
      </c>
      <c r="K5985" t="s">
        <v>22</v>
      </c>
      <c r="L5985" t="s">
        <v>23</v>
      </c>
      <c r="M5985" t="s">
        <v>23</v>
      </c>
      <c r="N5985" t="s">
        <v>22</v>
      </c>
      <c r="O5985" t="s">
        <v>22</v>
      </c>
      <c r="P5985" t="s">
        <v>26</v>
      </c>
      <c r="Q5985">
        <v>1</v>
      </c>
      <c r="R5985" t="s">
        <v>27</v>
      </c>
      <c r="S5985">
        <v>50.35</v>
      </c>
      <c r="T5985">
        <v>1098.8499999999999</v>
      </c>
      <c r="U5985">
        <v>0</v>
      </c>
    </row>
    <row r="5986" spans="1:21" x14ac:dyDescent="0.25">
      <c r="A5986" t="s">
        <v>6018</v>
      </c>
      <c r="B5986">
        <v>1</v>
      </c>
      <c r="C5986">
        <v>0</v>
      </c>
      <c r="D5986">
        <v>1</v>
      </c>
      <c r="E5986">
        <v>0</v>
      </c>
      <c r="F5986">
        <v>14</v>
      </c>
      <c r="G5986">
        <v>1</v>
      </c>
      <c r="H5986" t="s">
        <v>22</v>
      </c>
      <c r="I5986" t="s">
        <v>35</v>
      </c>
      <c r="J5986" t="s">
        <v>23</v>
      </c>
      <c r="K5986" t="s">
        <v>23</v>
      </c>
      <c r="L5986" t="s">
        <v>23</v>
      </c>
      <c r="M5986" t="s">
        <v>23</v>
      </c>
      <c r="N5986" t="s">
        <v>23</v>
      </c>
      <c r="O5986" t="s">
        <v>22</v>
      </c>
      <c r="P5986" t="s">
        <v>26</v>
      </c>
      <c r="Q5986">
        <v>1</v>
      </c>
      <c r="R5986" t="s">
        <v>27</v>
      </c>
      <c r="S5986">
        <v>85.15</v>
      </c>
      <c r="T5986">
        <v>1139.2</v>
      </c>
      <c r="U5986">
        <v>1</v>
      </c>
    </row>
    <row r="5987" spans="1:21" x14ac:dyDescent="0.25">
      <c r="A5987" t="s">
        <v>6019</v>
      </c>
      <c r="B5987">
        <v>0</v>
      </c>
      <c r="C5987">
        <v>0</v>
      </c>
      <c r="D5987">
        <v>1</v>
      </c>
      <c r="E5987">
        <v>0</v>
      </c>
      <c r="F5987">
        <v>57</v>
      </c>
      <c r="G5987">
        <v>1</v>
      </c>
      <c r="H5987" t="s">
        <v>22</v>
      </c>
      <c r="I5987" t="s">
        <v>25</v>
      </c>
      <c r="J5987" t="s">
        <v>23</v>
      </c>
      <c r="K5987" t="s">
        <v>22</v>
      </c>
      <c r="L5987" t="s">
        <v>22</v>
      </c>
      <c r="M5987" t="s">
        <v>22</v>
      </c>
      <c r="N5987" t="s">
        <v>22</v>
      </c>
      <c r="O5987" t="s">
        <v>23</v>
      </c>
      <c r="P5987" t="s">
        <v>29</v>
      </c>
      <c r="Q5987">
        <v>0</v>
      </c>
      <c r="R5987" t="s">
        <v>33</v>
      </c>
      <c r="S5987">
        <v>74.599999999999994</v>
      </c>
      <c r="T5987">
        <v>4368.95</v>
      </c>
      <c r="U5987">
        <v>0</v>
      </c>
    </row>
    <row r="5988" spans="1:21" x14ac:dyDescent="0.25">
      <c r="A5988" t="s">
        <v>6020</v>
      </c>
      <c r="B5988">
        <v>1</v>
      </c>
      <c r="C5988">
        <v>1</v>
      </c>
      <c r="D5988">
        <v>0</v>
      </c>
      <c r="E5988">
        <v>0</v>
      </c>
      <c r="F5988">
        <v>11</v>
      </c>
      <c r="G5988">
        <v>1</v>
      </c>
      <c r="H5988" t="s">
        <v>23</v>
      </c>
      <c r="I5988" t="s">
        <v>35</v>
      </c>
      <c r="J5988" t="s">
        <v>23</v>
      </c>
      <c r="K5988" t="s">
        <v>23</v>
      </c>
      <c r="L5988" t="s">
        <v>23</v>
      </c>
      <c r="M5988" t="s">
        <v>23</v>
      </c>
      <c r="N5988" t="s">
        <v>23</v>
      </c>
      <c r="O5988" t="s">
        <v>22</v>
      </c>
      <c r="P5988" t="s">
        <v>26</v>
      </c>
      <c r="Q5988">
        <v>1</v>
      </c>
      <c r="R5988" t="s">
        <v>38</v>
      </c>
      <c r="S5988">
        <v>79.150000000000006</v>
      </c>
      <c r="T5988">
        <v>827.7</v>
      </c>
      <c r="U5988">
        <v>0</v>
      </c>
    </row>
    <row r="5989" spans="1:21" x14ac:dyDescent="0.25">
      <c r="A5989" t="s">
        <v>6021</v>
      </c>
      <c r="B5989">
        <v>0</v>
      </c>
      <c r="C5989">
        <v>0</v>
      </c>
      <c r="D5989">
        <v>1</v>
      </c>
      <c r="E5989">
        <v>1</v>
      </c>
      <c r="F5989">
        <v>1</v>
      </c>
      <c r="G5989">
        <v>1</v>
      </c>
      <c r="H5989" t="s">
        <v>23</v>
      </c>
      <c r="I5989" t="s">
        <v>23</v>
      </c>
      <c r="J5989" t="s">
        <v>44</v>
      </c>
      <c r="K5989" t="s">
        <v>44</v>
      </c>
      <c r="L5989" t="s">
        <v>44</v>
      </c>
      <c r="M5989" t="s">
        <v>44</v>
      </c>
      <c r="N5989" t="s">
        <v>44</v>
      </c>
      <c r="O5989" t="s">
        <v>44</v>
      </c>
      <c r="P5989" t="s">
        <v>45</v>
      </c>
      <c r="Q5989">
        <v>0</v>
      </c>
      <c r="R5989" t="s">
        <v>30</v>
      </c>
      <c r="S5989">
        <v>20.350000000000001</v>
      </c>
      <c r="T5989">
        <v>20.350000000000001</v>
      </c>
      <c r="U5989">
        <v>0</v>
      </c>
    </row>
    <row r="5990" spans="1:21" x14ac:dyDescent="0.25">
      <c r="A5990" t="s">
        <v>6022</v>
      </c>
      <c r="B5990">
        <v>1</v>
      </c>
      <c r="C5990">
        <v>0</v>
      </c>
      <c r="D5990">
        <v>1</v>
      </c>
      <c r="E5990">
        <v>1</v>
      </c>
      <c r="F5990">
        <v>12</v>
      </c>
      <c r="G5990">
        <v>1</v>
      </c>
      <c r="H5990" t="s">
        <v>23</v>
      </c>
      <c r="I5990" t="s">
        <v>23</v>
      </c>
      <c r="J5990" t="s">
        <v>44</v>
      </c>
      <c r="K5990" t="s">
        <v>44</v>
      </c>
      <c r="L5990" t="s">
        <v>44</v>
      </c>
      <c r="M5990" t="s">
        <v>44</v>
      </c>
      <c r="N5990" t="s">
        <v>44</v>
      </c>
      <c r="O5990" t="s">
        <v>44</v>
      </c>
      <c r="P5990" t="s">
        <v>45</v>
      </c>
      <c r="Q5990">
        <v>0</v>
      </c>
      <c r="R5990" t="s">
        <v>33</v>
      </c>
      <c r="S5990">
        <v>21.05</v>
      </c>
      <c r="T5990">
        <v>262.05</v>
      </c>
      <c r="U5990">
        <v>0</v>
      </c>
    </row>
    <row r="5991" spans="1:21" x14ac:dyDescent="0.25">
      <c r="A5991" t="s">
        <v>6023</v>
      </c>
      <c r="B5991">
        <v>1</v>
      </c>
      <c r="C5991">
        <v>1</v>
      </c>
      <c r="D5991">
        <v>1</v>
      </c>
      <c r="E5991">
        <v>0</v>
      </c>
      <c r="F5991">
        <v>3</v>
      </c>
      <c r="G5991">
        <v>1</v>
      </c>
      <c r="H5991" t="s">
        <v>22</v>
      </c>
      <c r="I5991" t="s">
        <v>35</v>
      </c>
      <c r="J5991" t="s">
        <v>23</v>
      </c>
      <c r="K5991" t="s">
        <v>23</v>
      </c>
      <c r="L5991" t="s">
        <v>23</v>
      </c>
      <c r="M5991" t="s">
        <v>23</v>
      </c>
      <c r="N5991" t="s">
        <v>22</v>
      </c>
      <c r="O5991" t="s">
        <v>22</v>
      </c>
      <c r="P5991" t="s">
        <v>26</v>
      </c>
      <c r="Q5991">
        <v>1</v>
      </c>
      <c r="R5991" t="s">
        <v>27</v>
      </c>
      <c r="S5991">
        <v>94.6</v>
      </c>
      <c r="T5991">
        <v>279.55</v>
      </c>
      <c r="U5991">
        <v>1</v>
      </c>
    </row>
    <row r="5992" spans="1:21" x14ac:dyDescent="0.25">
      <c r="A5992" t="s">
        <v>6024</v>
      </c>
      <c r="B5992">
        <v>1</v>
      </c>
      <c r="C5992">
        <v>0</v>
      </c>
      <c r="D5992">
        <v>0</v>
      </c>
      <c r="E5992">
        <v>1</v>
      </c>
      <c r="F5992">
        <v>36</v>
      </c>
      <c r="G5992">
        <v>1</v>
      </c>
      <c r="H5992" t="s">
        <v>23</v>
      </c>
      <c r="I5992" t="s">
        <v>35</v>
      </c>
      <c r="J5992" t="s">
        <v>23</v>
      </c>
      <c r="K5992" t="s">
        <v>22</v>
      </c>
      <c r="L5992" t="s">
        <v>23</v>
      </c>
      <c r="M5992" t="s">
        <v>23</v>
      </c>
      <c r="N5992" t="s">
        <v>22</v>
      </c>
      <c r="O5992" t="s">
        <v>22</v>
      </c>
      <c r="P5992" t="s">
        <v>26</v>
      </c>
      <c r="Q5992">
        <v>1</v>
      </c>
      <c r="R5992" t="s">
        <v>27</v>
      </c>
      <c r="S5992">
        <v>94.7</v>
      </c>
      <c r="T5992">
        <v>3512.5</v>
      </c>
      <c r="U5992">
        <v>0</v>
      </c>
    </row>
    <row r="5993" spans="1:21" x14ac:dyDescent="0.25">
      <c r="A5993" t="s">
        <v>6025</v>
      </c>
      <c r="B5993">
        <v>1</v>
      </c>
      <c r="C5993">
        <v>0</v>
      </c>
      <c r="D5993">
        <v>0</v>
      </c>
      <c r="E5993">
        <v>0</v>
      </c>
      <c r="F5993">
        <v>16</v>
      </c>
      <c r="G5993">
        <v>1</v>
      </c>
      <c r="H5993" t="s">
        <v>23</v>
      </c>
      <c r="I5993" t="s">
        <v>35</v>
      </c>
      <c r="J5993" t="s">
        <v>22</v>
      </c>
      <c r="K5993" t="s">
        <v>23</v>
      </c>
      <c r="L5993" t="s">
        <v>23</v>
      </c>
      <c r="M5993" t="s">
        <v>23</v>
      </c>
      <c r="N5993" t="s">
        <v>22</v>
      </c>
      <c r="O5993" t="s">
        <v>22</v>
      </c>
      <c r="P5993" t="s">
        <v>26</v>
      </c>
      <c r="Q5993">
        <v>1</v>
      </c>
      <c r="R5993" t="s">
        <v>27</v>
      </c>
      <c r="S5993">
        <v>94.25</v>
      </c>
      <c r="T5993">
        <v>1483.25</v>
      </c>
      <c r="U5993">
        <v>1</v>
      </c>
    </row>
    <row r="5994" spans="1:21" x14ac:dyDescent="0.25">
      <c r="A5994" t="s">
        <v>6026</v>
      </c>
      <c r="B5994">
        <v>1</v>
      </c>
      <c r="C5994">
        <v>0</v>
      </c>
      <c r="D5994">
        <v>1</v>
      </c>
      <c r="E5994">
        <v>1</v>
      </c>
      <c r="F5994">
        <v>65</v>
      </c>
      <c r="G5994">
        <v>1</v>
      </c>
      <c r="H5994" t="s">
        <v>22</v>
      </c>
      <c r="I5994" t="s">
        <v>25</v>
      </c>
      <c r="J5994" t="s">
        <v>22</v>
      </c>
      <c r="K5994" t="s">
        <v>22</v>
      </c>
      <c r="L5994" t="s">
        <v>22</v>
      </c>
      <c r="M5994" t="s">
        <v>23</v>
      </c>
      <c r="N5994" t="s">
        <v>23</v>
      </c>
      <c r="O5994" t="s">
        <v>22</v>
      </c>
      <c r="P5994" t="s">
        <v>29</v>
      </c>
      <c r="Q5994">
        <v>0</v>
      </c>
      <c r="R5994" t="s">
        <v>38</v>
      </c>
      <c r="S5994">
        <v>72.45</v>
      </c>
      <c r="T5994">
        <v>4653.8500000000004</v>
      </c>
      <c r="U5994">
        <v>1</v>
      </c>
    </row>
    <row r="5995" spans="1:21" x14ac:dyDescent="0.25">
      <c r="A5995" t="s">
        <v>6027</v>
      </c>
      <c r="B5995">
        <v>1</v>
      </c>
      <c r="C5995">
        <v>0</v>
      </c>
      <c r="D5995">
        <v>0</v>
      </c>
      <c r="E5995">
        <v>0</v>
      </c>
      <c r="F5995">
        <v>2</v>
      </c>
      <c r="G5995">
        <v>1</v>
      </c>
      <c r="H5995" t="s">
        <v>23</v>
      </c>
      <c r="I5995" t="s">
        <v>35</v>
      </c>
      <c r="J5995" t="s">
        <v>23</v>
      </c>
      <c r="K5995" t="s">
        <v>22</v>
      </c>
      <c r="L5995" t="s">
        <v>23</v>
      </c>
      <c r="M5995" t="s">
        <v>23</v>
      </c>
      <c r="N5995" t="s">
        <v>23</v>
      </c>
      <c r="O5995" t="s">
        <v>23</v>
      </c>
      <c r="P5995" t="s">
        <v>26</v>
      </c>
      <c r="Q5995">
        <v>0</v>
      </c>
      <c r="R5995" t="s">
        <v>27</v>
      </c>
      <c r="S5995">
        <v>74.95</v>
      </c>
      <c r="T5995">
        <v>151.75</v>
      </c>
      <c r="U5995">
        <v>0</v>
      </c>
    </row>
    <row r="5996" spans="1:21" x14ac:dyDescent="0.25">
      <c r="A5996" t="s">
        <v>6028</v>
      </c>
      <c r="B5996">
        <v>0</v>
      </c>
      <c r="C5996">
        <v>0</v>
      </c>
      <c r="D5996">
        <v>0</v>
      </c>
      <c r="E5996">
        <v>0</v>
      </c>
      <c r="F5996">
        <v>42</v>
      </c>
      <c r="G5996">
        <v>1</v>
      </c>
      <c r="H5996" t="s">
        <v>22</v>
      </c>
      <c r="I5996" t="s">
        <v>35</v>
      </c>
      <c r="J5996" t="s">
        <v>22</v>
      </c>
      <c r="K5996" t="s">
        <v>23</v>
      </c>
      <c r="L5996" t="s">
        <v>22</v>
      </c>
      <c r="M5996" t="s">
        <v>23</v>
      </c>
      <c r="N5996" t="s">
        <v>22</v>
      </c>
      <c r="O5996" t="s">
        <v>22</v>
      </c>
      <c r="P5996" t="s">
        <v>26</v>
      </c>
      <c r="Q5996">
        <v>1</v>
      </c>
      <c r="R5996" t="s">
        <v>27</v>
      </c>
      <c r="S5996">
        <v>105.2</v>
      </c>
      <c r="T5996">
        <v>4400.75</v>
      </c>
      <c r="U5996">
        <v>1</v>
      </c>
    </row>
    <row r="5997" spans="1:21" x14ac:dyDescent="0.25">
      <c r="A5997" t="s">
        <v>6029</v>
      </c>
      <c r="B5997">
        <v>1</v>
      </c>
      <c r="C5997">
        <v>0</v>
      </c>
      <c r="D5997">
        <v>1</v>
      </c>
      <c r="E5997">
        <v>1</v>
      </c>
      <c r="F5997">
        <v>72</v>
      </c>
      <c r="G5997">
        <v>1</v>
      </c>
      <c r="H5997" t="s">
        <v>23</v>
      </c>
      <c r="I5997" t="s">
        <v>35</v>
      </c>
      <c r="J5997" t="s">
        <v>22</v>
      </c>
      <c r="K5997" t="s">
        <v>22</v>
      </c>
      <c r="L5997" t="s">
        <v>22</v>
      </c>
      <c r="M5997" t="s">
        <v>22</v>
      </c>
      <c r="N5997" t="s">
        <v>22</v>
      </c>
      <c r="O5997" t="s">
        <v>22</v>
      </c>
      <c r="P5997" t="s">
        <v>45</v>
      </c>
      <c r="Q5997">
        <v>0</v>
      </c>
      <c r="R5997" t="s">
        <v>33</v>
      </c>
      <c r="S5997">
        <v>111.95</v>
      </c>
      <c r="T5997">
        <v>8033.1</v>
      </c>
      <c r="U5997">
        <v>0</v>
      </c>
    </row>
    <row r="5998" spans="1:21" x14ac:dyDescent="0.25">
      <c r="A5998" t="s">
        <v>6030</v>
      </c>
      <c r="B5998">
        <v>1</v>
      </c>
      <c r="C5998">
        <v>0</v>
      </c>
      <c r="D5998">
        <v>0</v>
      </c>
      <c r="E5998">
        <v>0</v>
      </c>
      <c r="F5998">
        <v>62</v>
      </c>
      <c r="G5998">
        <v>1</v>
      </c>
      <c r="H5998" t="s">
        <v>23</v>
      </c>
      <c r="I5998" t="s">
        <v>23</v>
      </c>
      <c r="J5998" t="s">
        <v>44</v>
      </c>
      <c r="K5998" t="s">
        <v>44</v>
      </c>
      <c r="L5998" t="s">
        <v>44</v>
      </c>
      <c r="M5998" t="s">
        <v>44</v>
      </c>
      <c r="N5998" t="s">
        <v>44</v>
      </c>
      <c r="O5998" t="s">
        <v>44</v>
      </c>
      <c r="P5998" t="s">
        <v>45</v>
      </c>
      <c r="Q5998">
        <v>0</v>
      </c>
      <c r="R5998" t="s">
        <v>33</v>
      </c>
      <c r="S5998">
        <v>19.850000000000001</v>
      </c>
      <c r="T5998">
        <v>1253.6500000000001</v>
      </c>
      <c r="U5998">
        <v>0</v>
      </c>
    </row>
    <row r="5999" spans="1:21" x14ac:dyDescent="0.25">
      <c r="A5999" t="s">
        <v>6031</v>
      </c>
      <c r="B5999">
        <v>0</v>
      </c>
      <c r="C5999">
        <v>0</v>
      </c>
      <c r="D5999">
        <v>0</v>
      </c>
      <c r="E5999">
        <v>0</v>
      </c>
      <c r="F5999">
        <v>6</v>
      </c>
      <c r="G5999">
        <v>1</v>
      </c>
      <c r="H5999" t="s">
        <v>22</v>
      </c>
      <c r="I5999" t="s">
        <v>35</v>
      </c>
      <c r="J5999" t="s">
        <v>23</v>
      </c>
      <c r="K5999" t="s">
        <v>22</v>
      </c>
      <c r="L5999" t="s">
        <v>23</v>
      </c>
      <c r="M5999" t="s">
        <v>23</v>
      </c>
      <c r="N5999" t="s">
        <v>22</v>
      </c>
      <c r="O5999" t="s">
        <v>23</v>
      </c>
      <c r="P5999" t="s">
        <v>26</v>
      </c>
      <c r="Q5999">
        <v>1</v>
      </c>
      <c r="R5999" t="s">
        <v>27</v>
      </c>
      <c r="S5999">
        <v>89.75</v>
      </c>
      <c r="T5999">
        <v>552.65</v>
      </c>
      <c r="U5999">
        <v>0</v>
      </c>
    </row>
    <row r="6000" spans="1:21" x14ac:dyDescent="0.25">
      <c r="A6000" t="s">
        <v>6032</v>
      </c>
      <c r="B6000">
        <v>1</v>
      </c>
      <c r="C6000">
        <v>0</v>
      </c>
      <c r="D6000">
        <v>1</v>
      </c>
      <c r="E6000">
        <v>0</v>
      </c>
      <c r="F6000">
        <v>48</v>
      </c>
      <c r="G6000">
        <v>1</v>
      </c>
      <c r="H6000" t="s">
        <v>23</v>
      </c>
      <c r="I6000" t="s">
        <v>23</v>
      </c>
      <c r="J6000" t="s">
        <v>44</v>
      </c>
      <c r="K6000" t="s">
        <v>44</v>
      </c>
      <c r="L6000" t="s">
        <v>44</v>
      </c>
      <c r="M6000" t="s">
        <v>44</v>
      </c>
      <c r="N6000" t="s">
        <v>44</v>
      </c>
      <c r="O6000" t="s">
        <v>44</v>
      </c>
      <c r="P6000" t="s">
        <v>45</v>
      </c>
      <c r="Q6000">
        <v>1</v>
      </c>
      <c r="R6000" t="s">
        <v>30</v>
      </c>
      <c r="S6000">
        <v>20.05</v>
      </c>
      <c r="T6000">
        <v>1036</v>
      </c>
      <c r="U6000">
        <v>0</v>
      </c>
    </row>
    <row r="6001" spans="1:21" x14ac:dyDescent="0.25">
      <c r="A6001" t="s">
        <v>6033</v>
      </c>
      <c r="B6001">
        <v>1</v>
      </c>
      <c r="C6001">
        <v>0</v>
      </c>
      <c r="D6001">
        <v>0</v>
      </c>
      <c r="E6001">
        <v>0</v>
      </c>
      <c r="F6001">
        <v>35</v>
      </c>
      <c r="G6001">
        <v>1</v>
      </c>
      <c r="H6001" t="s">
        <v>22</v>
      </c>
      <c r="I6001" t="s">
        <v>35</v>
      </c>
      <c r="J6001" t="s">
        <v>22</v>
      </c>
      <c r="K6001" t="s">
        <v>23</v>
      </c>
      <c r="L6001" t="s">
        <v>22</v>
      </c>
      <c r="M6001" t="s">
        <v>22</v>
      </c>
      <c r="N6001" t="s">
        <v>22</v>
      </c>
      <c r="O6001" t="s">
        <v>22</v>
      </c>
      <c r="P6001" t="s">
        <v>45</v>
      </c>
      <c r="Q6001">
        <v>1</v>
      </c>
      <c r="R6001" t="s">
        <v>27</v>
      </c>
      <c r="S6001">
        <v>108.95</v>
      </c>
      <c r="T6001">
        <v>4025.5</v>
      </c>
      <c r="U6001">
        <v>0</v>
      </c>
    </row>
    <row r="6002" spans="1:21" x14ac:dyDescent="0.25">
      <c r="A6002" t="s">
        <v>6034</v>
      </c>
      <c r="B6002">
        <v>1</v>
      </c>
      <c r="C6002">
        <v>0</v>
      </c>
      <c r="D6002">
        <v>0</v>
      </c>
      <c r="E6002">
        <v>1</v>
      </c>
      <c r="F6002">
        <v>52</v>
      </c>
      <c r="G6002">
        <v>1</v>
      </c>
      <c r="H6002" t="s">
        <v>23</v>
      </c>
      <c r="I6002" t="s">
        <v>23</v>
      </c>
      <c r="J6002" t="s">
        <v>44</v>
      </c>
      <c r="K6002" t="s">
        <v>44</v>
      </c>
      <c r="L6002" t="s">
        <v>44</v>
      </c>
      <c r="M6002" t="s">
        <v>44</v>
      </c>
      <c r="N6002" t="s">
        <v>44</v>
      </c>
      <c r="O6002" t="s">
        <v>44</v>
      </c>
      <c r="P6002" t="s">
        <v>29</v>
      </c>
      <c r="Q6002">
        <v>0</v>
      </c>
      <c r="R6002" t="s">
        <v>38</v>
      </c>
      <c r="S6002">
        <v>19.649999999999999</v>
      </c>
      <c r="T6002">
        <v>928.4</v>
      </c>
      <c r="U6002">
        <v>0</v>
      </c>
    </row>
    <row r="6003" spans="1:21" x14ac:dyDescent="0.25">
      <c r="A6003" t="s">
        <v>6035</v>
      </c>
      <c r="B6003">
        <v>0</v>
      </c>
      <c r="C6003">
        <v>0</v>
      </c>
      <c r="D6003">
        <v>0</v>
      </c>
      <c r="E6003">
        <v>0</v>
      </c>
      <c r="F6003">
        <v>1</v>
      </c>
      <c r="G6003">
        <v>0</v>
      </c>
      <c r="H6003" t="s">
        <v>24</v>
      </c>
      <c r="I6003" t="s">
        <v>25</v>
      </c>
      <c r="J6003" t="s">
        <v>23</v>
      </c>
      <c r="K6003" t="s">
        <v>23</v>
      </c>
      <c r="L6003" t="s">
        <v>23</v>
      </c>
      <c r="M6003" t="s">
        <v>23</v>
      </c>
      <c r="N6003" t="s">
        <v>23</v>
      </c>
      <c r="O6003" t="s">
        <v>23</v>
      </c>
      <c r="P6003" t="s">
        <v>26</v>
      </c>
      <c r="Q6003">
        <v>1</v>
      </c>
      <c r="R6003" t="s">
        <v>30</v>
      </c>
      <c r="S6003">
        <v>24.9</v>
      </c>
      <c r="T6003">
        <v>24.9</v>
      </c>
      <c r="U6003">
        <v>0</v>
      </c>
    </row>
    <row r="6004" spans="1:21" x14ac:dyDescent="0.25">
      <c r="A6004" t="s">
        <v>6036</v>
      </c>
      <c r="B6004">
        <v>1</v>
      </c>
      <c r="C6004">
        <v>0</v>
      </c>
      <c r="D6004">
        <v>1</v>
      </c>
      <c r="E6004">
        <v>0</v>
      </c>
      <c r="F6004">
        <v>6</v>
      </c>
      <c r="G6004">
        <v>1</v>
      </c>
      <c r="H6004" t="s">
        <v>22</v>
      </c>
      <c r="I6004" t="s">
        <v>35</v>
      </c>
      <c r="J6004" t="s">
        <v>23</v>
      </c>
      <c r="K6004" t="s">
        <v>23</v>
      </c>
      <c r="L6004" t="s">
        <v>23</v>
      </c>
      <c r="M6004" t="s">
        <v>23</v>
      </c>
      <c r="N6004" t="s">
        <v>22</v>
      </c>
      <c r="O6004" t="s">
        <v>23</v>
      </c>
      <c r="P6004" t="s">
        <v>26</v>
      </c>
      <c r="Q6004">
        <v>1</v>
      </c>
      <c r="R6004" t="s">
        <v>27</v>
      </c>
      <c r="S6004">
        <v>82.85</v>
      </c>
      <c r="T6004">
        <v>460.25</v>
      </c>
      <c r="U6004">
        <v>1</v>
      </c>
    </row>
    <row r="6005" spans="1:21" x14ac:dyDescent="0.25">
      <c r="A6005" t="s">
        <v>6037</v>
      </c>
      <c r="B6005">
        <v>0</v>
      </c>
      <c r="C6005">
        <v>0</v>
      </c>
      <c r="D6005">
        <v>1</v>
      </c>
      <c r="E6005">
        <v>0</v>
      </c>
      <c r="F6005">
        <v>71</v>
      </c>
      <c r="G6005">
        <v>1</v>
      </c>
      <c r="H6005" t="s">
        <v>22</v>
      </c>
      <c r="I6005" t="s">
        <v>25</v>
      </c>
      <c r="J6005" t="s">
        <v>22</v>
      </c>
      <c r="K6005" t="s">
        <v>22</v>
      </c>
      <c r="L6005" t="s">
        <v>22</v>
      </c>
      <c r="M6005" t="s">
        <v>22</v>
      </c>
      <c r="N6005" t="s">
        <v>22</v>
      </c>
      <c r="O6005" t="s">
        <v>22</v>
      </c>
      <c r="P6005" t="s">
        <v>45</v>
      </c>
      <c r="Q6005">
        <v>0</v>
      </c>
      <c r="R6005" t="s">
        <v>38</v>
      </c>
      <c r="S6005">
        <v>93.2</v>
      </c>
      <c r="T6005">
        <v>6506.15</v>
      </c>
      <c r="U6005">
        <v>0</v>
      </c>
    </row>
    <row r="6006" spans="1:21" x14ac:dyDescent="0.25">
      <c r="A6006" t="s">
        <v>6038</v>
      </c>
      <c r="B6006">
        <v>0</v>
      </c>
      <c r="C6006">
        <v>0</v>
      </c>
      <c r="D6006">
        <v>1</v>
      </c>
      <c r="E6006">
        <v>1</v>
      </c>
      <c r="F6006">
        <v>67</v>
      </c>
      <c r="G6006">
        <v>1</v>
      </c>
      <c r="H6006" t="s">
        <v>23</v>
      </c>
      <c r="I6006" t="s">
        <v>35</v>
      </c>
      <c r="J6006" t="s">
        <v>22</v>
      </c>
      <c r="K6006" t="s">
        <v>22</v>
      </c>
      <c r="L6006" t="s">
        <v>22</v>
      </c>
      <c r="M6006" t="s">
        <v>23</v>
      </c>
      <c r="N6006" t="s">
        <v>23</v>
      </c>
      <c r="O6006" t="s">
        <v>23</v>
      </c>
      <c r="P6006" t="s">
        <v>29</v>
      </c>
      <c r="Q6006">
        <v>0</v>
      </c>
      <c r="R6006" t="s">
        <v>33</v>
      </c>
      <c r="S6006">
        <v>84.8</v>
      </c>
      <c r="T6006">
        <v>5598.3</v>
      </c>
      <c r="U6006">
        <v>0</v>
      </c>
    </row>
    <row r="6007" spans="1:21" x14ac:dyDescent="0.25">
      <c r="A6007" t="s">
        <v>6039</v>
      </c>
      <c r="B6007">
        <v>1</v>
      </c>
      <c r="C6007">
        <v>1</v>
      </c>
      <c r="D6007">
        <v>0</v>
      </c>
      <c r="E6007">
        <v>0</v>
      </c>
      <c r="F6007">
        <v>60</v>
      </c>
      <c r="G6007">
        <v>1</v>
      </c>
      <c r="H6007" t="s">
        <v>22</v>
      </c>
      <c r="I6007" t="s">
        <v>25</v>
      </c>
      <c r="J6007" t="s">
        <v>22</v>
      </c>
      <c r="K6007" t="s">
        <v>22</v>
      </c>
      <c r="L6007" t="s">
        <v>23</v>
      </c>
      <c r="M6007" t="s">
        <v>23</v>
      </c>
      <c r="N6007" t="s">
        <v>23</v>
      </c>
      <c r="O6007" t="s">
        <v>22</v>
      </c>
      <c r="P6007" t="s">
        <v>29</v>
      </c>
      <c r="Q6007">
        <v>1</v>
      </c>
      <c r="R6007" t="s">
        <v>27</v>
      </c>
      <c r="S6007">
        <v>71.75</v>
      </c>
      <c r="T6007">
        <v>4374.55</v>
      </c>
      <c r="U6007">
        <v>0</v>
      </c>
    </row>
    <row r="6008" spans="1:21" x14ac:dyDescent="0.25">
      <c r="A6008" t="s">
        <v>6040</v>
      </c>
      <c r="B6008">
        <v>1</v>
      </c>
      <c r="C6008">
        <v>0</v>
      </c>
      <c r="D6008">
        <v>1</v>
      </c>
      <c r="E6008">
        <v>1</v>
      </c>
      <c r="F6008">
        <v>23</v>
      </c>
      <c r="G6008">
        <v>0</v>
      </c>
      <c r="H6008" t="s">
        <v>24</v>
      </c>
      <c r="I6008" t="s">
        <v>25</v>
      </c>
      <c r="J6008" t="s">
        <v>23</v>
      </c>
      <c r="K6008" t="s">
        <v>23</v>
      </c>
      <c r="L6008" t="s">
        <v>23</v>
      </c>
      <c r="M6008" t="s">
        <v>22</v>
      </c>
      <c r="N6008" t="s">
        <v>23</v>
      </c>
      <c r="O6008" t="s">
        <v>23</v>
      </c>
      <c r="P6008" t="s">
        <v>26</v>
      </c>
      <c r="Q6008">
        <v>1</v>
      </c>
      <c r="R6008" t="s">
        <v>33</v>
      </c>
      <c r="S6008">
        <v>30.35</v>
      </c>
      <c r="T6008">
        <v>678.75</v>
      </c>
      <c r="U6008">
        <v>0</v>
      </c>
    </row>
    <row r="6009" spans="1:21" x14ac:dyDescent="0.25">
      <c r="A6009" t="s">
        <v>6041</v>
      </c>
      <c r="B6009">
        <v>1</v>
      </c>
      <c r="C6009">
        <v>0</v>
      </c>
      <c r="D6009">
        <v>0</v>
      </c>
      <c r="E6009">
        <v>1</v>
      </c>
      <c r="F6009">
        <v>39</v>
      </c>
      <c r="G6009">
        <v>0</v>
      </c>
      <c r="H6009" t="s">
        <v>24</v>
      </c>
      <c r="I6009" t="s">
        <v>25</v>
      </c>
      <c r="J6009" t="s">
        <v>23</v>
      </c>
      <c r="K6009" t="s">
        <v>23</v>
      </c>
      <c r="L6009" t="s">
        <v>22</v>
      </c>
      <c r="M6009" t="s">
        <v>22</v>
      </c>
      <c r="N6009" t="s">
        <v>22</v>
      </c>
      <c r="O6009" t="s">
        <v>22</v>
      </c>
      <c r="P6009" t="s">
        <v>29</v>
      </c>
      <c r="Q6009">
        <v>0</v>
      </c>
      <c r="R6009" t="s">
        <v>33</v>
      </c>
      <c r="S6009">
        <v>54.85</v>
      </c>
      <c r="T6009">
        <v>2191.6999999999998</v>
      </c>
      <c r="U6009">
        <v>0</v>
      </c>
    </row>
    <row r="6010" spans="1:21" x14ac:dyDescent="0.25">
      <c r="A6010" t="s">
        <v>6042</v>
      </c>
      <c r="B6010">
        <v>1</v>
      </c>
      <c r="C6010">
        <v>0</v>
      </c>
      <c r="D6010">
        <v>1</v>
      </c>
      <c r="E6010">
        <v>1</v>
      </c>
      <c r="F6010">
        <v>15</v>
      </c>
      <c r="G6010">
        <v>1</v>
      </c>
      <c r="H6010" t="s">
        <v>23</v>
      </c>
      <c r="I6010" t="s">
        <v>23</v>
      </c>
      <c r="J6010" t="s">
        <v>44</v>
      </c>
      <c r="K6010" t="s">
        <v>44</v>
      </c>
      <c r="L6010" t="s">
        <v>44</v>
      </c>
      <c r="M6010" t="s">
        <v>44</v>
      </c>
      <c r="N6010" t="s">
        <v>44</v>
      </c>
      <c r="O6010" t="s">
        <v>44</v>
      </c>
      <c r="P6010" t="s">
        <v>29</v>
      </c>
      <c r="Q6010">
        <v>1</v>
      </c>
      <c r="R6010" t="s">
        <v>30</v>
      </c>
      <c r="S6010">
        <v>19.5</v>
      </c>
      <c r="T6010">
        <v>239.75</v>
      </c>
      <c r="U6010">
        <v>0</v>
      </c>
    </row>
    <row r="6011" spans="1:21" x14ac:dyDescent="0.25">
      <c r="A6011" t="s">
        <v>6043</v>
      </c>
      <c r="B6011">
        <v>1</v>
      </c>
      <c r="C6011">
        <v>1</v>
      </c>
      <c r="D6011">
        <v>1</v>
      </c>
      <c r="E6011">
        <v>0</v>
      </c>
      <c r="F6011">
        <v>53</v>
      </c>
      <c r="G6011">
        <v>1</v>
      </c>
      <c r="H6011" t="s">
        <v>22</v>
      </c>
      <c r="I6011" t="s">
        <v>35</v>
      </c>
      <c r="J6011" t="s">
        <v>23</v>
      </c>
      <c r="K6011" t="s">
        <v>22</v>
      </c>
      <c r="L6011" t="s">
        <v>22</v>
      </c>
      <c r="M6011" t="s">
        <v>23</v>
      </c>
      <c r="N6011" t="s">
        <v>22</v>
      </c>
      <c r="O6011" t="s">
        <v>22</v>
      </c>
      <c r="P6011" t="s">
        <v>26</v>
      </c>
      <c r="Q6011">
        <v>1</v>
      </c>
      <c r="R6011" t="s">
        <v>27</v>
      </c>
      <c r="S6011">
        <v>103.85</v>
      </c>
      <c r="T6011">
        <v>5485.5</v>
      </c>
      <c r="U6011">
        <v>1</v>
      </c>
    </row>
    <row r="6012" spans="1:21" x14ac:dyDescent="0.25">
      <c r="A6012" t="s">
        <v>6044</v>
      </c>
      <c r="B6012">
        <v>1</v>
      </c>
      <c r="C6012">
        <v>0</v>
      </c>
      <c r="D6012">
        <v>1</v>
      </c>
      <c r="E6012">
        <v>1</v>
      </c>
      <c r="F6012">
        <v>24</v>
      </c>
      <c r="G6012">
        <v>1</v>
      </c>
      <c r="H6012" t="s">
        <v>22</v>
      </c>
      <c r="I6012" t="s">
        <v>23</v>
      </c>
      <c r="J6012" t="s">
        <v>44</v>
      </c>
      <c r="K6012" t="s">
        <v>44</v>
      </c>
      <c r="L6012" t="s">
        <v>44</v>
      </c>
      <c r="M6012" t="s">
        <v>44</v>
      </c>
      <c r="N6012" t="s">
        <v>44</v>
      </c>
      <c r="O6012" t="s">
        <v>44</v>
      </c>
      <c r="P6012" t="s">
        <v>45</v>
      </c>
      <c r="Q6012">
        <v>0</v>
      </c>
      <c r="R6012" t="s">
        <v>30</v>
      </c>
      <c r="S6012">
        <v>24.2</v>
      </c>
      <c r="T6012">
        <v>609.04999999999995</v>
      </c>
      <c r="U6012">
        <v>0</v>
      </c>
    </row>
    <row r="6013" spans="1:21" x14ac:dyDescent="0.25">
      <c r="A6013" t="s">
        <v>6045</v>
      </c>
      <c r="B6013">
        <v>0</v>
      </c>
      <c r="C6013">
        <v>0</v>
      </c>
      <c r="D6013">
        <v>1</v>
      </c>
      <c r="E6013">
        <v>1</v>
      </c>
      <c r="F6013">
        <v>37</v>
      </c>
      <c r="G6013">
        <v>1</v>
      </c>
      <c r="H6013" t="s">
        <v>23</v>
      </c>
      <c r="I6013" t="s">
        <v>23</v>
      </c>
      <c r="J6013" t="s">
        <v>44</v>
      </c>
      <c r="K6013" t="s">
        <v>44</v>
      </c>
      <c r="L6013" t="s">
        <v>44</v>
      </c>
      <c r="M6013" t="s">
        <v>44</v>
      </c>
      <c r="N6013" t="s">
        <v>44</v>
      </c>
      <c r="O6013" t="s">
        <v>44</v>
      </c>
      <c r="P6013" t="s">
        <v>26</v>
      </c>
      <c r="Q6013">
        <v>0</v>
      </c>
      <c r="R6013" t="s">
        <v>27</v>
      </c>
      <c r="S6013">
        <v>19.350000000000001</v>
      </c>
      <c r="T6013">
        <v>683.75</v>
      </c>
      <c r="U6013">
        <v>0</v>
      </c>
    </row>
    <row r="6014" spans="1:21" x14ac:dyDescent="0.25">
      <c r="A6014" t="s">
        <v>6046</v>
      </c>
      <c r="B6014">
        <v>0</v>
      </c>
      <c r="C6014">
        <v>0</v>
      </c>
      <c r="D6014">
        <v>1</v>
      </c>
      <c r="E6014">
        <v>1</v>
      </c>
      <c r="F6014">
        <v>5</v>
      </c>
      <c r="G6014">
        <v>1</v>
      </c>
      <c r="H6014" t="s">
        <v>23</v>
      </c>
      <c r="I6014" t="s">
        <v>35</v>
      </c>
      <c r="J6014" t="s">
        <v>23</v>
      </c>
      <c r="K6014" t="s">
        <v>22</v>
      </c>
      <c r="L6014" t="s">
        <v>23</v>
      </c>
      <c r="M6014" t="s">
        <v>23</v>
      </c>
      <c r="N6014" t="s">
        <v>23</v>
      </c>
      <c r="O6014" t="s">
        <v>22</v>
      </c>
      <c r="P6014" t="s">
        <v>26</v>
      </c>
      <c r="Q6014">
        <v>1</v>
      </c>
      <c r="R6014" t="s">
        <v>27</v>
      </c>
      <c r="S6014">
        <v>83.6</v>
      </c>
      <c r="T6014">
        <v>404.2</v>
      </c>
      <c r="U6014">
        <v>1</v>
      </c>
    </row>
    <row r="6015" spans="1:21" x14ac:dyDescent="0.25">
      <c r="A6015" t="s">
        <v>6047</v>
      </c>
      <c r="B6015">
        <v>0</v>
      </c>
      <c r="C6015">
        <v>1</v>
      </c>
      <c r="D6015">
        <v>1</v>
      </c>
      <c r="E6015">
        <v>0</v>
      </c>
      <c r="F6015">
        <v>50</v>
      </c>
      <c r="G6015">
        <v>1</v>
      </c>
      <c r="H6015" t="s">
        <v>22</v>
      </c>
      <c r="I6015" t="s">
        <v>35</v>
      </c>
      <c r="J6015" t="s">
        <v>23</v>
      </c>
      <c r="K6015" t="s">
        <v>23</v>
      </c>
      <c r="L6015" t="s">
        <v>23</v>
      </c>
      <c r="M6015" t="s">
        <v>22</v>
      </c>
      <c r="N6015" t="s">
        <v>22</v>
      </c>
      <c r="O6015" t="s">
        <v>22</v>
      </c>
      <c r="P6015" t="s">
        <v>29</v>
      </c>
      <c r="Q6015">
        <v>1</v>
      </c>
      <c r="R6015" t="s">
        <v>27</v>
      </c>
      <c r="S6015">
        <v>100.65</v>
      </c>
      <c r="T6015">
        <v>5189.75</v>
      </c>
      <c r="U6015">
        <v>0</v>
      </c>
    </row>
    <row r="6016" spans="1:21" x14ac:dyDescent="0.25">
      <c r="A6016" t="s">
        <v>6048</v>
      </c>
      <c r="B6016">
        <v>0</v>
      </c>
      <c r="C6016">
        <v>0</v>
      </c>
      <c r="D6016">
        <v>0</v>
      </c>
      <c r="E6016">
        <v>0</v>
      </c>
      <c r="F6016">
        <v>54</v>
      </c>
      <c r="G6016">
        <v>1</v>
      </c>
      <c r="H6016" t="s">
        <v>23</v>
      </c>
      <c r="I6016" t="s">
        <v>35</v>
      </c>
      <c r="J6016" t="s">
        <v>23</v>
      </c>
      <c r="K6016" t="s">
        <v>23</v>
      </c>
      <c r="L6016" t="s">
        <v>22</v>
      </c>
      <c r="M6016" t="s">
        <v>23</v>
      </c>
      <c r="N6016" t="s">
        <v>22</v>
      </c>
      <c r="O6016" t="s">
        <v>22</v>
      </c>
      <c r="P6016" t="s">
        <v>29</v>
      </c>
      <c r="Q6016">
        <v>1</v>
      </c>
      <c r="R6016" t="s">
        <v>38</v>
      </c>
      <c r="S6016">
        <v>94.1</v>
      </c>
      <c r="T6016">
        <v>5060.8999999999996</v>
      </c>
      <c r="U6016">
        <v>0</v>
      </c>
    </row>
    <row r="6017" spans="1:21" x14ac:dyDescent="0.25">
      <c r="A6017" t="s">
        <v>6049</v>
      </c>
      <c r="B6017">
        <v>0</v>
      </c>
      <c r="C6017">
        <v>0</v>
      </c>
      <c r="D6017">
        <v>0</v>
      </c>
      <c r="E6017">
        <v>0</v>
      </c>
      <c r="F6017">
        <v>3</v>
      </c>
      <c r="G6017">
        <v>1</v>
      </c>
      <c r="H6017" t="s">
        <v>23</v>
      </c>
      <c r="I6017" t="s">
        <v>35</v>
      </c>
      <c r="J6017" t="s">
        <v>22</v>
      </c>
      <c r="K6017" t="s">
        <v>23</v>
      </c>
      <c r="L6017" t="s">
        <v>23</v>
      </c>
      <c r="M6017" t="s">
        <v>23</v>
      </c>
      <c r="N6017" t="s">
        <v>23</v>
      </c>
      <c r="O6017" t="s">
        <v>23</v>
      </c>
      <c r="P6017" t="s">
        <v>26</v>
      </c>
      <c r="Q6017">
        <v>1</v>
      </c>
      <c r="R6017" t="s">
        <v>27</v>
      </c>
      <c r="S6017">
        <v>74.55</v>
      </c>
      <c r="T6017">
        <v>233.65</v>
      </c>
      <c r="U6017">
        <v>0</v>
      </c>
    </row>
    <row r="6018" spans="1:21" x14ac:dyDescent="0.25">
      <c r="A6018" t="s">
        <v>6050</v>
      </c>
      <c r="B6018">
        <v>1</v>
      </c>
      <c r="C6018">
        <v>0</v>
      </c>
      <c r="D6018">
        <v>0</v>
      </c>
      <c r="E6018">
        <v>0</v>
      </c>
      <c r="F6018">
        <v>68</v>
      </c>
      <c r="G6018">
        <v>1</v>
      </c>
      <c r="H6018" t="s">
        <v>22</v>
      </c>
      <c r="I6018" t="s">
        <v>35</v>
      </c>
      <c r="J6018" t="s">
        <v>23</v>
      </c>
      <c r="K6018" t="s">
        <v>22</v>
      </c>
      <c r="L6018" t="s">
        <v>22</v>
      </c>
      <c r="M6018" t="s">
        <v>22</v>
      </c>
      <c r="N6018" t="s">
        <v>22</v>
      </c>
      <c r="O6018" t="s">
        <v>22</v>
      </c>
      <c r="P6018" t="s">
        <v>29</v>
      </c>
      <c r="Q6018">
        <v>0</v>
      </c>
      <c r="R6018" t="s">
        <v>27</v>
      </c>
      <c r="S6018">
        <v>108.45</v>
      </c>
      <c r="T6018">
        <v>7176.55</v>
      </c>
      <c r="U6018">
        <v>1</v>
      </c>
    </row>
    <row r="6019" spans="1:21" x14ac:dyDescent="0.25">
      <c r="A6019" t="s">
        <v>6051</v>
      </c>
      <c r="B6019">
        <v>1</v>
      </c>
      <c r="C6019">
        <v>0</v>
      </c>
      <c r="D6019">
        <v>0</v>
      </c>
      <c r="E6019">
        <v>0</v>
      </c>
      <c r="F6019">
        <v>5</v>
      </c>
      <c r="G6019">
        <v>1</v>
      </c>
      <c r="H6019" t="s">
        <v>23</v>
      </c>
      <c r="I6019" t="s">
        <v>25</v>
      </c>
      <c r="J6019" t="s">
        <v>23</v>
      </c>
      <c r="K6019" t="s">
        <v>23</v>
      </c>
      <c r="L6019" t="s">
        <v>22</v>
      </c>
      <c r="M6019" t="s">
        <v>22</v>
      </c>
      <c r="N6019" t="s">
        <v>23</v>
      </c>
      <c r="O6019" t="s">
        <v>23</v>
      </c>
      <c r="P6019" t="s">
        <v>26</v>
      </c>
      <c r="Q6019">
        <v>0</v>
      </c>
      <c r="R6019" t="s">
        <v>27</v>
      </c>
      <c r="S6019">
        <v>56.15</v>
      </c>
      <c r="T6019">
        <v>291.45</v>
      </c>
      <c r="U6019">
        <v>0</v>
      </c>
    </row>
    <row r="6020" spans="1:21" x14ac:dyDescent="0.25">
      <c r="A6020" t="s">
        <v>6052</v>
      </c>
      <c r="B6020">
        <v>1</v>
      </c>
      <c r="C6020">
        <v>0</v>
      </c>
      <c r="D6020">
        <v>0</v>
      </c>
      <c r="E6020">
        <v>0</v>
      </c>
      <c r="F6020">
        <v>33</v>
      </c>
      <c r="G6020">
        <v>1</v>
      </c>
      <c r="H6020" t="s">
        <v>23</v>
      </c>
      <c r="I6020" t="s">
        <v>23</v>
      </c>
      <c r="J6020" t="s">
        <v>44</v>
      </c>
      <c r="K6020" t="s">
        <v>44</v>
      </c>
      <c r="L6020" t="s">
        <v>44</v>
      </c>
      <c r="M6020" t="s">
        <v>44</v>
      </c>
      <c r="N6020" t="s">
        <v>44</v>
      </c>
      <c r="O6020" t="s">
        <v>44</v>
      </c>
      <c r="P6020" t="s">
        <v>45</v>
      </c>
      <c r="Q6020">
        <v>0</v>
      </c>
      <c r="R6020" t="s">
        <v>30</v>
      </c>
      <c r="S6020">
        <v>20.350000000000001</v>
      </c>
      <c r="T6020">
        <v>689.75</v>
      </c>
      <c r="U6020">
        <v>0</v>
      </c>
    </row>
    <row r="6021" spans="1:21" x14ac:dyDescent="0.25">
      <c r="A6021" t="s">
        <v>6053</v>
      </c>
      <c r="B6021">
        <v>0</v>
      </c>
      <c r="C6021">
        <v>0</v>
      </c>
      <c r="D6021">
        <v>0</v>
      </c>
      <c r="E6021">
        <v>0</v>
      </c>
      <c r="F6021">
        <v>41</v>
      </c>
      <c r="G6021">
        <v>1</v>
      </c>
      <c r="H6021" t="s">
        <v>22</v>
      </c>
      <c r="I6021" t="s">
        <v>25</v>
      </c>
      <c r="J6021" t="s">
        <v>23</v>
      </c>
      <c r="K6021" t="s">
        <v>22</v>
      </c>
      <c r="L6021" t="s">
        <v>22</v>
      </c>
      <c r="M6021" t="s">
        <v>23</v>
      </c>
      <c r="N6021" t="s">
        <v>22</v>
      </c>
      <c r="O6021" t="s">
        <v>22</v>
      </c>
      <c r="P6021" t="s">
        <v>29</v>
      </c>
      <c r="Q6021">
        <v>1</v>
      </c>
      <c r="R6021" t="s">
        <v>27</v>
      </c>
      <c r="S6021">
        <v>80.55</v>
      </c>
      <c r="T6021">
        <v>3263.9</v>
      </c>
      <c r="U6021">
        <v>0</v>
      </c>
    </row>
    <row r="6022" spans="1:21" x14ac:dyDescent="0.25">
      <c r="A6022" t="s">
        <v>6054</v>
      </c>
      <c r="B6022">
        <v>0</v>
      </c>
      <c r="C6022">
        <v>0</v>
      </c>
      <c r="D6022">
        <v>1</v>
      </c>
      <c r="E6022">
        <v>1</v>
      </c>
      <c r="F6022">
        <v>34</v>
      </c>
      <c r="G6022">
        <v>0</v>
      </c>
      <c r="H6022" t="s">
        <v>24</v>
      </c>
      <c r="I6022" t="s">
        <v>25</v>
      </c>
      <c r="J6022" t="s">
        <v>22</v>
      </c>
      <c r="K6022" t="s">
        <v>23</v>
      </c>
      <c r="L6022" t="s">
        <v>22</v>
      </c>
      <c r="M6022" t="s">
        <v>22</v>
      </c>
      <c r="N6022" t="s">
        <v>22</v>
      </c>
      <c r="O6022" t="s">
        <v>22</v>
      </c>
      <c r="P6022" t="s">
        <v>29</v>
      </c>
      <c r="Q6022">
        <v>0</v>
      </c>
      <c r="R6022" t="s">
        <v>30</v>
      </c>
      <c r="S6022">
        <v>61.25</v>
      </c>
      <c r="T6022">
        <v>1993.2</v>
      </c>
      <c r="U6022">
        <v>0</v>
      </c>
    </row>
    <row r="6023" spans="1:21" x14ac:dyDescent="0.25">
      <c r="A6023" t="s">
        <v>6055</v>
      </c>
      <c r="B6023">
        <v>0</v>
      </c>
      <c r="C6023">
        <v>0</v>
      </c>
      <c r="D6023">
        <v>1</v>
      </c>
      <c r="E6023">
        <v>1</v>
      </c>
      <c r="F6023">
        <v>13</v>
      </c>
      <c r="G6023">
        <v>1</v>
      </c>
      <c r="H6023" t="s">
        <v>23</v>
      </c>
      <c r="I6023" t="s">
        <v>23</v>
      </c>
      <c r="J6023" t="s">
        <v>44</v>
      </c>
      <c r="K6023" t="s">
        <v>44</v>
      </c>
      <c r="L6023" t="s">
        <v>44</v>
      </c>
      <c r="M6023" t="s">
        <v>44</v>
      </c>
      <c r="N6023" t="s">
        <v>44</v>
      </c>
      <c r="O6023" t="s">
        <v>44</v>
      </c>
      <c r="P6023" t="s">
        <v>26</v>
      </c>
      <c r="Q6023">
        <v>1</v>
      </c>
      <c r="R6023" t="s">
        <v>30</v>
      </c>
      <c r="S6023">
        <v>20.45</v>
      </c>
      <c r="T6023">
        <v>254.5</v>
      </c>
      <c r="U6023">
        <v>0</v>
      </c>
    </row>
    <row r="6024" spans="1:21" x14ac:dyDescent="0.25">
      <c r="A6024" t="s">
        <v>6056</v>
      </c>
      <c r="B6024">
        <v>0</v>
      </c>
      <c r="C6024">
        <v>0</v>
      </c>
      <c r="D6024">
        <v>0</v>
      </c>
      <c r="E6024">
        <v>0</v>
      </c>
      <c r="F6024">
        <v>20</v>
      </c>
      <c r="G6024">
        <v>1</v>
      </c>
      <c r="H6024" t="s">
        <v>23</v>
      </c>
      <c r="I6024" t="s">
        <v>23</v>
      </c>
      <c r="J6024" t="s">
        <v>44</v>
      </c>
      <c r="K6024" t="s">
        <v>44</v>
      </c>
      <c r="L6024" t="s">
        <v>44</v>
      </c>
      <c r="M6024" t="s">
        <v>44</v>
      </c>
      <c r="N6024" t="s">
        <v>44</v>
      </c>
      <c r="O6024" t="s">
        <v>44</v>
      </c>
      <c r="P6024" t="s">
        <v>26</v>
      </c>
      <c r="Q6024">
        <v>1</v>
      </c>
      <c r="R6024" t="s">
        <v>38</v>
      </c>
      <c r="S6024">
        <v>18.899999999999999</v>
      </c>
      <c r="T6024">
        <v>347.65</v>
      </c>
      <c r="U6024">
        <v>0</v>
      </c>
    </row>
    <row r="6025" spans="1:21" x14ac:dyDescent="0.25">
      <c r="A6025" t="s">
        <v>6057</v>
      </c>
      <c r="B6025">
        <v>0</v>
      </c>
      <c r="C6025">
        <v>1</v>
      </c>
      <c r="D6025">
        <v>0</v>
      </c>
      <c r="E6025">
        <v>0</v>
      </c>
      <c r="F6025">
        <v>51</v>
      </c>
      <c r="G6025">
        <v>1</v>
      </c>
      <c r="H6025" t="s">
        <v>23</v>
      </c>
      <c r="I6025" t="s">
        <v>23</v>
      </c>
      <c r="J6025" t="s">
        <v>44</v>
      </c>
      <c r="K6025" t="s">
        <v>44</v>
      </c>
      <c r="L6025" t="s">
        <v>44</v>
      </c>
      <c r="M6025" t="s">
        <v>44</v>
      </c>
      <c r="N6025" t="s">
        <v>44</v>
      </c>
      <c r="O6025" t="s">
        <v>44</v>
      </c>
      <c r="P6025" t="s">
        <v>45</v>
      </c>
      <c r="Q6025">
        <v>0</v>
      </c>
      <c r="R6025" t="s">
        <v>38</v>
      </c>
      <c r="S6025">
        <v>19.600000000000001</v>
      </c>
      <c r="T6025">
        <v>967.9</v>
      </c>
      <c r="U6025">
        <v>0</v>
      </c>
    </row>
    <row r="6026" spans="1:21" x14ac:dyDescent="0.25">
      <c r="A6026" t="s">
        <v>6058</v>
      </c>
      <c r="B6026">
        <v>0</v>
      </c>
      <c r="C6026">
        <v>0</v>
      </c>
      <c r="D6026">
        <v>1</v>
      </c>
      <c r="E6026">
        <v>0</v>
      </c>
      <c r="F6026">
        <v>3</v>
      </c>
      <c r="G6026">
        <v>1</v>
      </c>
      <c r="H6026" t="s">
        <v>22</v>
      </c>
      <c r="I6026" t="s">
        <v>35</v>
      </c>
      <c r="J6026" t="s">
        <v>23</v>
      </c>
      <c r="K6026" t="s">
        <v>22</v>
      </c>
      <c r="L6026" t="s">
        <v>23</v>
      </c>
      <c r="M6026" t="s">
        <v>23</v>
      </c>
      <c r="N6026" t="s">
        <v>23</v>
      </c>
      <c r="O6026" t="s">
        <v>22</v>
      </c>
      <c r="P6026" t="s">
        <v>26</v>
      </c>
      <c r="Q6026">
        <v>1</v>
      </c>
      <c r="R6026" t="s">
        <v>38</v>
      </c>
      <c r="S6026">
        <v>91.5</v>
      </c>
      <c r="T6026">
        <v>242.95</v>
      </c>
      <c r="U6026">
        <v>1</v>
      </c>
    </row>
    <row r="6027" spans="1:21" x14ac:dyDescent="0.25">
      <c r="A6027" t="s">
        <v>6059</v>
      </c>
      <c r="B6027">
        <v>0</v>
      </c>
      <c r="C6027">
        <v>0</v>
      </c>
      <c r="D6027">
        <v>0</v>
      </c>
      <c r="E6027">
        <v>1</v>
      </c>
      <c r="F6027">
        <v>41</v>
      </c>
      <c r="G6027">
        <v>1</v>
      </c>
      <c r="H6027" t="s">
        <v>23</v>
      </c>
      <c r="I6027" t="s">
        <v>25</v>
      </c>
      <c r="J6027" t="s">
        <v>23</v>
      </c>
      <c r="K6027" t="s">
        <v>23</v>
      </c>
      <c r="L6027" t="s">
        <v>23</v>
      </c>
      <c r="M6027" t="s">
        <v>23</v>
      </c>
      <c r="N6027" t="s">
        <v>23</v>
      </c>
      <c r="O6027" t="s">
        <v>23</v>
      </c>
      <c r="P6027" t="s">
        <v>26</v>
      </c>
      <c r="Q6027">
        <v>0</v>
      </c>
      <c r="R6027" t="s">
        <v>33</v>
      </c>
      <c r="S6027">
        <v>45.2</v>
      </c>
      <c r="T6027">
        <v>1841.9</v>
      </c>
      <c r="U6027">
        <v>0</v>
      </c>
    </row>
    <row r="6028" spans="1:21" x14ac:dyDescent="0.25">
      <c r="A6028" t="s">
        <v>6060</v>
      </c>
      <c r="B6028">
        <v>0</v>
      </c>
      <c r="C6028">
        <v>0</v>
      </c>
      <c r="D6028">
        <v>0</v>
      </c>
      <c r="E6028">
        <v>0</v>
      </c>
      <c r="F6028">
        <v>13</v>
      </c>
      <c r="G6028">
        <v>1</v>
      </c>
      <c r="H6028" t="s">
        <v>23</v>
      </c>
      <c r="I6028" t="s">
        <v>23</v>
      </c>
      <c r="J6028" t="s">
        <v>44</v>
      </c>
      <c r="K6028" t="s">
        <v>44</v>
      </c>
      <c r="L6028" t="s">
        <v>44</v>
      </c>
      <c r="M6028" t="s">
        <v>44</v>
      </c>
      <c r="N6028" t="s">
        <v>44</v>
      </c>
      <c r="O6028" t="s">
        <v>44</v>
      </c>
      <c r="P6028" t="s">
        <v>26</v>
      </c>
      <c r="Q6028">
        <v>0</v>
      </c>
      <c r="R6028" t="s">
        <v>38</v>
      </c>
      <c r="S6028">
        <v>19.45</v>
      </c>
      <c r="T6028">
        <v>232.1</v>
      </c>
      <c r="U6028">
        <v>0</v>
      </c>
    </row>
    <row r="6029" spans="1:21" x14ac:dyDescent="0.25">
      <c r="A6029" t="s">
        <v>6061</v>
      </c>
      <c r="B6029">
        <v>1</v>
      </c>
      <c r="C6029">
        <v>0</v>
      </c>
      <c r="D6029">
        <v>1</v>
      </c>
      <c r="E6029">
        <v>1</v>
      </c>
      <c r="F6029">
        <v>35</v>
      </c>
      <c r="G6029">
        <v>1</v>
      </c>
      <c r="H6029" t="s">
        <v>22</v>
      </c>
      <c r="I6029" t="s">
        <v>23</v>
      </c>
      <c r="J6029" t="s">
        <v>44</v>
      </c>
      <c r="K6029" t="s">
        <v>44</v>
      </c>
      <c r="L6029" t="s">
        <v>44</v>
      </c>
      <c r="M6029" t="s">
        <v>44</v>
      </c>
      <c r="N6029" t="s">
        <v>44</v>
      </c>
      <c r="O6029" t="s">
        <v>44</v>
      </c>
      <c r="P6029" t="s">
        <v>45</v>
      </c>
      <c r="Q6029">
        <v>0</v>
      </c>
      <c r="R6029" t="s">
        <v>33</v>
      </c>
      <c r="S6029">
        <v>25.45</v>
      </c>
      <c r="T6029">
        <v>809.25</v>
      </c>
      <c r="U6029">
        <v>0</v>
      </c>
    </row>
    <row r="6030" spans="1:21" x14ac:dyDescent="0.25">
      <c r="A6030" t="s">
        <v>6062</v>
      </c>
      <c r="B6030">
        <v>1</v>
      </c>
      <c r="C6030">
        <v>0</v>
      </c>
      <c r="D6030">
        <v>1</v>
      </c>
      <c r="E6030">
        <v>0</v>
      </c>
      <c r="F6030">
        <v>12</v>
      </c>
      <c r="G6030">
        <v>1</v>
      </c>
      <c r="H6030" t="s">
        <v>23</v>
      </c>
      <c r="I6030" t="s">
        <v>35</v>
      </c>
      <c r="J6030" t="s">
        <v>22</v>
      </c>
      <c r="K6030" t="s">
        <v>23</v>
      </c>
      <c r="L6030" t="s">
        <v>23</v>
      </c>
      <c r="M6030" t="s">
        <v>22</v>
      </c>
      <c r="N6030" t="s">
        <v>23</v>
      </c>
      <c r="O6030" t="s">
        <v>23</v>
      </c>
      <c r="P6030" t="s">
        <v>26</v>
      </c>
      <c r="Q6030">
        <v>0</v>
      </c>
      <c r="R6030" t="s">
        <v>33</v>
      </c>
      <c r="S6030">
        <v>80.849999999999994</v>
      </c>
      <c r="T6030">
        <v>866.45</v>
      </c>
      <c r="U6030">
        <v>1</v>
      </c>
    </row>
    <row r="6031" spans="1:21" x14ac:dyDescent="0.25">
      <c r="A6031" t="s">
        <v>6063</v>
      </c>
      <c r="B6031">
        <v>1</v>
      </c>
      <c r="C6031">
        <v>0</v>
      </c>
      <c r="D6031">
        <v>0</v>
      </c>
      <c r="E6031">
        <v>0</v>
      </c>
      <c r="F6031">
        <v>4</v>
      </c>
      <c r="G6031">
        <v>1</v>
      </c>
      <c r="H6031" t="s">
        <v>23</v>
      </c>
      <c r="I6031" t="s">
        <v>35</v>
      </c>
      <c r="J6031" t="s">
        <v>22</v>
      </c>
      <c r="K6031" t="s">
        <v>22</v>
      </c>
      <c r="L6031" t="s">
        <v>23</v>
      </c>
      <c r="M6031" t="s">
        <v>22</v>
      </c>
      <c r="N6031" t="s">
        <v>23</v>
      </c>
      <c r="O6031" t="s">
        <v>22</v>
      </c>
      <c r="P6031" t="s">
        <v>26</v>
      </c>
      <c r="Q6031">
        <v>1</v>
      </c>
      <c r="R6031" t="s">
        <v>30</v>
      </c>
      <c r="S6031">
        <v>94.9</v>
      </c>
      <c r="T6031">
        <v>360.55</v>
      </c>
      <c r="U6031">
        <v>0</v>
      </c>
    </row>
    <row r="6032" spans="1:21" x14ac:dyDescent="0.25">
      <c r="A6032" t="s">
        <v>6064</v>
      </c>
      <c r="B6032">
        <v>0</v>
      </c>
      <c r="C6032">
        <v>0</v>
      </c>
      <c r="D6032">
        <v>0</v>
      </c>
      <c r="E6032">
        <v>0</v>
      </c>
      <c r="F6032">
        <v>43</v>
      </c>
      <c r="G6032">
        <v>0</v>
      </c>
      <c r="H6032" t="s">
        <v>24</v>
      </c>
      <c r="I6032" t="s">
        <v>25</v>
      </c>
      <c r="J6032" t="s">
        <v>23</v>
      </c>
      <c r="K6032" t="s">
        <v>23</v>
      </c>
      <c r="L6032" t="s">
        <v>22</v>
      </c>
      <c r="M6032" t="s">
        <v>23</v>
      </c>
      <c r="N6032" t="s">
        <v>22</v>
      </c>
      <c r="O6032" t="s">
        <v>22</v>
      </c>
      <c r="P6032" t="s">
        <v>26</v>
      </c>
      <c r="Q6032">
        <v>1</v>
      </c>
      <c r="R6032" t="s">
        <v>33</v>
      </c>
      <c r="S6032">
        <v>49.05</v>
      </c>
      <c r="T6032">
        <v>2076.1999999999998</v>
      </c>
      <c r="U6032">
        <v>1</v>
      </c>
    </row>
    <row r="6033" spans="1:21" x14ac:dyDescent="0.25">
      <c r="A6033" t="s">
        <v>6065</v>
      </c>
      <c r="B6033">
        <v>0</v>
      </c>
      <c r="C6033">
        <v>1</v>
      </c>
      <c r="D6033">
        <v>1</v>
      </c>
      <c r="E6033">
        <v>1</v>
      </c>
      <c r="F6033">
        <v>12</v>
      </c>
      <c r="G6033">
        <v>0</v>
      </c>
      <c r="H6033" t="s">
        <v>24</v>
      </c>
      <c r="I6033" t="s">
        <v>25</v>
      </c>
      <c r="J6033" t="s">
        <v>23</v>
      </c>
      <c r="K6033" t="s">
        <v>23</v>
      </c>
      <c r="L6033" t="s">
        <v>23</v>
      </c>
      <c r="M6033" t="s">
        <v>22</v>
      </c>
      <c r="N6033" t="s">
        <v>23</v>
      </c>
      <c r="O6033" t="s">
        <v>23</v>
      </c>
      <c r="P6033" t="s">
        <v>26</v>
      </c>
      <c r="Q6033">
        <v>1</v>
      </c>
      <c r="R6033" t="s">
        <v>30</v>
      </c>
      <c r="S6033">
        <v>29.3</v>
      </c>
      <c r="T6033">
        <v>355.9</v>
      </c>
      <c r="U6033">
        <v>0</v>
      </c>
    </row>
    <row r="6034" spans="1:21" x14ac:dyDescent="0.25">
      <c r="A6034" t="s">
        <v>6066</v>
      </c>
      <c r="B6034">
        <v>1</v>
      </c>
      <c r="C6034">
        <v>1</v>
      </c>
      <c r="D6034">
        <v>1</v>
      </c>
      <c r="E6034">
        <v>0</v>
      </c>
      <c r="F6034">
        <v>68</v>
      </c>
      <c r="G6034">
        <v>1</v>
      </c>
      <c r="H6034" t="s">
        <v>22</v>
      </c>
      <c r="I6034" t="s">
        <v>35</v>
      </c>
      <c r="J6034" t="s">
        <v>23</v>
      </c>
      <c r="K6034" t="s">
        <v>22</v>
      </c>
      <c r="L6034" t="s">
        <v>22</v>
      </c>
      <c r="M6034" t="s">
        <v>23</v>
      </c>
      <c r="N6034" t="s">
        <v>22</v>
      </c>
      <c r="O6034" t="s">
        <v>22</v>
      </c>
      <c r="P6034" t="s">
        <v>26</v>
      </c>
      <c r="Q6034">
        <v>1</v>
      </c>
      <c r="R6034" t="s">
        <v>27</v>
      </c>
      <c r="S6034">
        <v>105.3</v>
      </c>
      <c r="T6034">
        <v>7299.65</v>
      </c>
      <c r="U6034">
        <v>1</v>
      </c>
    </row>
    <row r="6035" spans="1:21" x14ac:dyDescent="0.25">
      <c r="A6035" t="s">
        <v>6067</v>
      </c>
      <c r="B6035">
        <v>1</v>
      </c>
      <c r="C6035">
        <v>1</v>
      </c>
      <c r="D6035">
        <v>0</v>
      </c>
      <c r="E6035">
        <v>0</v>
      </c>
      <c r="F6035">
        <v>25</v>
      </c>
      <c r="G6035">
        <v>1</v>
      </c>
      <c r="H6035" t="s">
        <v>22</v>
      </c>
      <c r="I6035" t="s">
        <v>35</v>
      </c>
      <c r="J6035" t="s">
        <v>23</v>
      </c>
      <c r="K6035" t="s">
        <v>22</v>
      </c>
      <c r="L6035" t="s">
        <v>23</v>
      </c>
      <c r="M6035" t="s">
        <v>23</v>
      </c>
      <c r="N6035" t="s">
        <v>22</v>
      </c>
      <c r="O6035" t="s">
        <v>23</v>
      </c>
      <c r="P6035" t="s">
        <v>26</v>
      </c>
      <c r="Q6035">
        <v>1</v>
      </c>
      <c r="R6035" t="s">
        <v>27</v>
      </c>
      <c r="S6035">
        <v>88.95</v>
      </c>
      <c r="T6035">
        <v>2291.1999999999998</v>
      </c>
      <c r="U6035">
        <v>1</v>
      </c>
    </row>
    <row r="6036" spans="1:21" x14ac:dyDescent="0.25">
      <c r="A6036" t="s">
        <v>6068</v>
      </c>
      <c r="B6036">
        <v>0</v>
      </c>
      <c r="C6036">
        <v>0</v>
      </c>
      <c r="D6036">
        <v>0</v>
      </c>
      <c r="E6036">
        <v>0</v>
      </c>
      <c r="F6036">
        <v>7</v>
      </c>
      <c r="G6036">
        <v>1</v>
      </c>
      <c r="H6036" t="s">
        <v>23</v>
      </c>
      <c r="I6036" t="s">
        <v>23</v>
      </c>
      <c r="J6036" t="s">
        <v>44</v>
      </c>
      <c r="K6036" t="s">
        <v>44</v>
      </c>
      <c r="L6036" t="s">
        <v>44</v>
      </c>
      <c r="M6036" t="s">
        <v>44</v>
      </c>
      <c r="N6036" t="s">
        <v>44</v>
      </c>
      <c r="O6036" t="s">
        <v>44</v>
      </c>
      <c r="P6036" t="s">
        <v>29</v>
      </c>
      <c r="Q6036">
        <v>0</v>
      </c>
      <c r="R6036" t="s">
        <v>30</v>
      </c>
      <c r="S6036">
        <v>20.25</v>
      </c>
      <c r="T6036">
        <v>129.15</v>
      </c>
      <c r="U6036">
        <v>0</v>
      </c>
    </row>
    <row r="6037" spans="1:21" x14ac:dyDescent="0.25">
      <c r="A6037" t="s">
        <v>6069</v>
      </c>
      <c r="B6037">
        <v>1</v>
      </c>
      <c r="C6037">
        <v>1</v>
      </c>
      <c r="D6037">
        <v>1</v>
      </c>
      <c r="E6037">
        <v>0</v>
      </c>
      <c r="F6037">
        <v>66</v>
      </c>
      <c r="G6037">
        <v>1</v>
      </c>
      <c r="H6037" t="s">
        <v>22</v>
      </c>
      <c r="I6037" t="s">
        <v>35</v>
      </c>
      <c r="J6037" t="s">
        <v>23</v>
      </c>
      <c r="K6037" t="s">
        <v>22</v>
      </c>
      <c r="L6037" t="s">
        <v>22</v>
      </c>
      <c r="M6037" t="s">
        <v>22</v>
      </c>
      <c r="N6037" t="s">
        <v>22</v>
      </c>
      <c r="O6037" t="s">
        <v>22</v>
      </c>
      <c r="P6037" t="s">
        <v>29</v>
      </c>
      <c r="Q6037">
        <v>1</v>
      </c>
      <c r="R6037" t="s">
        <v>27</v>
      </c>
      <c r="S6037">
        <v>110.85</v>
      </c>
      <c r="T6037">
        <v>7491.75</v>
      </c>
      <c r="U6037">
        <v>1</v>
      </c>
    </row>
    <row r="6038" spans="1:21" x14ac:dyDescent="0.25">
      <c r="A6038" t="s">
        <v>6070</v>
      </c>
      <c r="B6038">
        <v>0</v>
      </c>
      <c r="C6038">
        <v>0</v>
      </c>
      <c r="D6038">
        <v>1</v>
      </c>
      <c r="E6038">
        <v>0</v>
      </c>
      <c r="F6038">
        <v>53</v>
      </c>
      <c r="G6038">
        <v>1</v>
      </c>
      <c r="H6038" t="s">
        <v>23</v>
      </c>
      <c r="I6038" t="s">
        <v>35</v>
      </c>
      <c r="J6038" t="s">
        <v>22</v>
      </c>
      <c r="K6038" t="s">
        <v>22</v>
      </c>
      <c r="L6038" t="s">
        <v>22</v>
      </c>
      <c r="M6038" t="s">
        <v>22</v>
      </c>
      <c r="N6038" t="s">
        <v>22</v>
      </c>
      <c r="O6038" t="s">
        <v>22</v>
      </c>
      <c r="P6038" t="s">
        <v>29</v>
      </c>
      <c r="Q6038">
        <v>0</v>
      </c>
      <c r="R6038" t="s">
        <v>27</v>
      </c>
      <c r="S6038">
        <v>110.5</v>
      </c>
      <c r="T6038">
        <v>5835.5</v>
      </c>
      <c r="U6038">
        <v>0</v>
      </c>
    </row>
    <row r="6039" spans="1:21" x14ac:dyDescent="0.25">
      <c r="A6039" t="s">
        <v>6071</v>
      </c>
      <c r="B6039">
        <v>1</v>
      </c>
      <c r="C6039">
        <v>1</v>
      </c>
      <c r="D6039">
        <v>0</v>
      </c>
      <c r="E6039">
        <v>0</v>
      </c>
      <c r="F6039">
        <v>63</v>
      </c>
      <c r="G6039">
        <v>1</v>
      </c>
      <c r="H6039" t="s">
        <v>22</v>
      </c>
      <c r="I6039" t="s">
        <v>35</v>
      </c>
      <c r="J6039" t="s">
        <v>22</v>
      </c>
      <c r="K6039" t="s">
        <v>22</v>
      </c>
      <c r="L6039" t="s">
        <v>22</v>
      </c>
      <c r="M6039" t="s">
        <v>23</v>
      </c>
      <c r="N6039" t="s">
        <v>22</v>
      </c>
      <c r="O6039" t="s">
        <v>22</v>
      </c>
      <c r="P6039" t="s">
        <v>26</v>
      </c>
      <c r="Q6039">
        <v>1</v>
      </c>
      <c r="R6039" t="s">
        <v>33</v>
      </c>
      <c r="S6039">
        <v>109.4</v>
      </c>
      <c r="T6039">
        <v>7031.45</v>
      </c>
      <c r="U6039">
        <v>0</v>
      </c>
    </row>
    <row r="6040" spans="1:21" x14ac:dyDescent="0.25">
      <c r="A6040" t="s">
        <v>6072</v>
      </c>
      <c r="B6040">
        <v>0</v>
      </c>
      <c r="C6040">
        <v>0</v>
      </c>
      <c r="D6040">
        <v>1</v>
      </c>
      <c r="E6040">
        <v>1</v>
      </c>
      <c r="F6040">
        <v>70</v>
      </c>
      <c r="G6040">
        <v>1</v>
      </c>
      <c r="H6040" t="s">
        <v>22</v>
      </c>
      <c r="I6040" t="s">
        <v>35</v>
      </c>
      <c r="J6040" t="s">
        <v>22</v>
      </c>
      <c r="K6040" t="s">
        <v>22</v>
      </c>
      <c r="L6040" t="s">
        <v>22</v>
      </c>
      <c r="M6040" t="s">
        <v>22</v>
      </c>
      <c r="N6040" t="s">
        <v>22</v>
      </c>
      <c r="O6040" t="s">
        <v>22</v>
      </c>
      <c r="P6040" t="s">
        <v>45</v>
      </c>
      <c r="Q6040">
        <v>1</v>
      </c>
      <c r="R6040" t="s">
        <v>33</v>
      </c>
      <c r="S6040">
        <v>114.2</v>
      </c>
      <c r="T6040">
        <v>7723.9</v>
      </c>
      <c r="U6040">
        <v>1</v>
      </c>
    </row>
    <row r="6041" spans="1:21" x14ac:dyDescent="0.25">
      <c r="A6041" t="s">
        <v>6073</v>
      </c>
      <c r="B6041">
        <v>1</v>
      </c>
      <c r="C6041">
        <v>1</v>
      </c>
      <c r="D6041">
        <v>1</v>
      </c>
      <c r="E6041">
        <v>0</v>
      </c>
      <c r="F6041">
        <v>27</v>
      </c>
      <c r="G6041">
        <v>0</v>
      </c>
      <c r="H6041" t="s">
        <v>24</v>
      </c>
      <c r="I6041" t="s">
        <v>25</v>
      </c>
      <c r="J6041" t="s">
        <v>23</v>
      </c>
      <c r="K6041" t="s">
        <v>23</v>
      </c>
      <c r="L6041" t="s">
        <v>23</v>
      </c>
      <c r="M6041" t="s">
        <v>23</v>
      </c>
      <c r="N6041" t="s">
        <v>23</v>
      </c>
      <c r="O6041" t="s">
        <v>22</v>
      </c>
      <c r="P6041" t="s">
        <v>26</v>
      </c>
      <c r="Q6041">
        <v>0</v>
      </c>
      <c r="R6041" t="s">
        <v>33</v>
      </c>
      <c r="S6041">
        <v>36.5</v>
      </c>
      <c r="T6041">
        <v>1032</v>
      </c>
      <c r="U6041">
        <v>1</v>
      </c>
    </row>
    <row r="6042" spans="1:21" x14ac:dyDescent="0.25">
      <c r="A6042" t="s">
        <v>6074</v>
      </c>
      <c r="B6042">
        <v>0</v>
      </c>
      <c r="C6042">
        <v>0</v>
      </c>
      <c r="D6042">
        <v>0</v>
      </c>
      <c r="E6042">
        <v>0</v>
      </c>
      <c r="F6042">
        <v>1</v>
      </c>
      <c r="G6042">
        <v>1</v>
      </c>
      <c r="H6042" t="s">
        <v>23</v>
      </c>
      <c r="I6042" t="s">
        <v>35</v>
      </c>
      <c r="J6042" t="s">
        <v>23</v>
      </c>
      <c r="K6042" t="s">
        <v>23</v>
      </c>
      <c r="L6042" t="s">
        <v>23</v>
      </c>
      <c r="M6042" t="s">
        <v>23</v>
      </c>
      <c r="N6042" t="s">
        <v>23</v>
      </c>
      <c r="O6042" t="s">
        <v>23</v>
      </c>
      <c r="P6042" t="s">
        <v>26</v>
      </c>
      <c r="Q6042">
        <v>0</v>
      </c>
      <c r="R6042" t="s">
        <v>30</v>
      </c>
      <c r="S6042">
        <v>70.75</v>
      </c>
      <c r="T6042">
        <v>70.75</v>
      </c>
      <c r="U6042">
        <v>1</v>
      </c>
    </row>
    <row r="6043" spans="1:21" x14ac:dyDescent="0.25">
      <c r="A6043" t="s">
        <v>6075</v>
      </c>
      <c r="B6043">
        <v>0</v>
      </c>
      <c r="C6043">
        <v>0</v>
      </c>
      <c r="D6043">
        <v>0</v>
      </c>
      <c r="E6043">
        <v>0</v>
      </c>
      <c r="F6043">
        <v>5</v>
      </c>
      <c r="G6043">
        <v>1</v>
      </c>
      <c r="H6043" t="s">
        <v>23</v>
      </c>
      <c r="I6043" t="s">
        <v>23</v>
      </c>
      <c r="J6043" t="s">
        <v>44</v>
      </c>
      <c r="K6043" t="s">
        <v>44</v>
      </c>
      <c r="L6043" t="s">
        <v>44</v>
      </c>
      <c r="M6043" t="s">
        <v>44</v>
      </c>
      <c r="N6043" t="s">
        <v>44</v>
      </c>
      <c r="O6043" t="s">
        <v>44</v>
      </c>
      <c r="P6043" t="s">
        <v>26</v>
      </c>
      <c r="Q6043">
        <v>0</v>
      </c>
      <c r="R6043" t="s">
        <v>30</v>
      </c>
      <c r="S6043">
        <v>19.95</v>
      </c>
      <c r="T6043">
        <v>109.6</v>
      </c>
      <c r="U6043">
        <v>0</v>
      </c>
    </row>
    <row r="6044" spans="1:21" x14ac:dyDescent="0.25">
      <c r="A6044" t="s">
        <v>6076</v>
      </c>
      <c r="B6044">
        <v>0</v>
      </c>
      <c r="C6044">
        <v>1</v>
      </c>
      <c r="D6044">
        <v>1</v>
      </c>
      <c r="E6044">
        <v>0</v>
      </c>
      <c r="F6044">
        <v>37</v>
      </c>
      <c r="G6044">
        <v>1</v>
      </c>
      <c r="H6044" t="s">
        <v>23</v>
      </c>
      <c r="I6044" t="s">
        <v>23</v>
      </c>
      <c r="J6044" t="s">
        <v>44</v>
      </c>
      <c r="K6044" t="s">
        <v>44</v>
      </c>
      <c r="L6044" t="s">
        <v>44</v>
      </c>
      <c r="M6044" t="s">
        <v>44</v>
      </c>
      <c r="N6044" t="s">
        <v>44</v>
      </c>
      <c r="O6044" t="s">
        <v>44</v>
      </c>
      <c r="P6044" t="s">
        <v>29</v>
      </c>
      <c r="Q6044">
        <v>0</v>
      </c>
      <c r="R6044" t="s">
        <v>30</v>
      </c>
      <c r="S6044">
        <v>19.600000000000001</v>
      </c>
      <c r="T6044">
        <v>727.8</v>
      </c>
      <c r="U6044">
        <v>0</v>
      </c>
    </row>
    <row r="6045" spans="1:21" x14ac:dyDescent="0.25">
      <c r="A6045" t="s">
        <v>6077</v>
      </c>
      <c r="B6045">
        <v>1</v>
      </c>
      <c r="C6045">
        <v>0</v>
      </c>
      <c r="D6045">
        <v>0</v>
      </c>
      <c r="E6045">
        <v>0</v>
      </c>
      <c r="F6045">
        <v>3</v>
      </c>
      <c r="G6045">
        <v>0</v>
      </c>
      <c r="H6045" t="s">
        <v>24</v>
      </c>
      <c r="I6045" t="s">
        <v>25</v>
      </c>
      <c r="J6045" t="s">
        <v>23</v>
      </c>
      <c r="K6045" t="s">
        <v>23</v>
      </c>
      <c r="L6045" t="s">
        <v>22</v>
      </c>
      <c r="M6045" t="s">
        <v>23</v>
      </c>
      <c r="N6045" t="s">
        <v>22</v>
      </c>
      <c r="O6045" t="s">
        <v>23</v>
      </c>
      <c r="P6045" t="s">
        <v>26</v>
      </c>
      <c r="Q6045">
        <v>1</v>
      </c>
      <c r="R6045" t="s">
        <v>30</v>
      </c>
      <c r="S6045">
        <v>40.15</v>
      </c>
      <c r="T6045">
        <v>130.75</v>
      </c>
      <c r="U6045">
        <v>1</v>
      </c>
    </row>
    <row r="6046" spans="1:21" x14ac:dyDescent="0.25">
      <c r="A6046" t="s">
        <v>6078</v>
      </c>
      <c r="B6046">
        <v>0</v>
      </c>
      <c r="C6046">
        <v>0</v>
      </c>
      <c r="D6046">
        <v>0</v>
      </c>
      <c r="E6046">
        <v>1</v>
      </c>
      <c r="F6046">
        <v>12</v>
      </c>
      <c r="G6046">
        <v>1</v>
      </c>
      <c r="H6046" t="s">
        <v>22</v>
      </c>
      <c r="I6046" t="s">
        <v>35</v>
      </c>
      <c r="J6046" t="s">
        <v>23</v>
      </c>
      <c r="K6046" t="s">
        <v>23</v>
      </c>
      <c r="L6046" t="s">
        <v>23</v>
      </c>
      <c r="M6046" t="s">
        <v>23</v>
      </c>
      <c r="N6046" t="s">
        <v>23</v>
      </c>
      <c r="O6046" t="s">
        <v>23</v>
      </c>
      <c r="P6046" t="s">
        <v>26</v>
      </c>
      <c r="Q6046">
        <v>1</v>
      </c>
      <c r="R6046" t="s">
        <v>27</v>
      </c>
      <c r="S6046">
        <v>76.599999999999994</v>
      </c>
      <c r="T6046">
        <v>893</v>
      </c>
      <c r="U6046">
        <v>0</v>
      </c>
    </row>
    <row r="6047" spans="1:21" x14ac:dyDescent="0.25">
      <c r="A6047" t="s">
        <v>6079</v>
      </c>
      <c r="B6047">
        <v>0</v>
      </c>
      <c r="C6047">
        <v>0</v>
      </c>
      <c r="D6047">
        <v>1</v>
      </c>
      <c r="E6047">
        <v>1</v>
      </c>
      <c r="F6047">
        <v>38</v>
      </c>
      <c r="G6047">
        <v>1</v>
      </c>
      <c r="H6047" t="s">
        <v>23</v>
      </c>
      <c r="I6047" t="s">
        <v>23</v>
      </c>
      <c r="J6047" t="s">
        <v>44</v>
      </c>
      <c r="K6047" t="s">
        <v>44</v>
      </c>
      <c r="L6047" t="s">
        <v>44</v>
      </c>
      <c r="M6047" t="s">
        <v>44</v>
      </c>
      <c r="N6047" t="s">
        <v>44</v>
      </c>
      <c r="O6047" t="s">
        <v>44</v>
      </c>
      <c r="P6047" t="s">
        <v>29</v>
      </c>
      <c r="Q6047">
        <v>0</v>
      </c>
      <c r="R6047" t="s">
        <v>38</v>
      </c>
      <c r="S6047">
        <v>19.600000000000001</v>
      </c>
      <c r="T6047">
        <v>763.1</v>
      </c>
      <c r="U6047">
        <v>0</v>
      </c>
    </row>
    <row r="6048" spans="1:21" x14ac:dyDescent="0.25">
      <c r="A6048" t="s">
        <v>6080</v>
      </c>
      <c r="B6048">
        <v>0</v>
      </c>
      <c r="C6048">
        <v>0</v>
      </c>
      <c r="D6048">
        <v>0</v>
      </c>
      <c r="E6048">
        <v>0</v>
      </c>
      <c r="F6048">
        <v>9</v>
      </c>
      <c r="G6048">
        <v>1</v>
      </c>
      <c r="H6048" t="s">
        <v>23</v>
      </c>
      <c r="I6048" t="s">
        <v>35</v>
      </c>
      <c r="J6048" t="s">
        <v>23</v>
      </c>
      <c r="K6048" t="s">
        <v>23</v>
      </c>
      <c r="L6048" t="s">
        <v>22</v>
      </c>
      <c r="M6048" t="s">
        <v>23</v>
      </c>
      <c r="N6048" t="s">
        <v>23</v>
      </c>
      <c r="O6048" t="s">
        <v>22</v>
      </c>
      <c r="P6048" t="s">
        <v>26</v>
      </c>
      <c r="Q6048">
        <v>1</v>
      </c>
      <c r="R6048" t="s">
        <v>38</v>
      </c>
      <c r="S6048">
        <v>85.3</v>
      </c>
      <c r="T6048">
        <v>781.4</v>
      </c>
      <c r="U6048">
        <v>0</v>
      </c>
    </row>
    <row r="6049" spans="1:21" x14ac:dyDescent="0.25">
      <c r="A6049" t="s">
        <v>6081</v>
      </c>
      <c r="B6049">
        <v>1</v>
      </c>
      <c r="C6049">
        <v>0</v>
      </c>
      <c r="D6049">
        <v>1</v>
      </c>
      <c r="E6049">
        <v>0</v>
      </c>
      <c r="F6049">
        <v>13</v>
      </c>
      <c r="G6049">
        <v>1</v>
      </c>
      <c r="H6049" t="s">
        <v>22</v>
      </c>
      <c r="I6049" t="s">
        <v>25</v>
      </c>
      <c r="J6049" t="s">
        <v>22</v>
      </c>
      <c r="K6049" t="s">
        <v>23</v>
      </c>
      <c r="L6049" t="s">
        <v>23</v>
      </c>
      <c r="M6049" t="s">
        <v>23</v>
      </c>
      <c r="N6049" t="s">
        <v>23</v>
      </c>
      <c r="O6049" t="s">
        <v>22</v>
      </c>
      <c r="P6049" t="s">
        <v>26</v>
      </c>
      <c r="Q6049">
        <v>1</v>
      </c>
      <c r="R6049" t="s">
        <v>27</v>
      </c>
      <c r="S6049">
        <v>65.849999999999994</v>
      </c>
      <c r="T6049">
        <v>902.25</v>
      </c>
      <c r="U6049">
        <v>0</v>
      </c>
    </row>
    <row r="6050" spans="1:21" x14ac:dyDescent="0.25">
      <c r="A6050" t="s">
        <v>6082</v>
      </c>
      <c r="B6050">
        <v>1</v>
      </c>
      <c r="C6050">
        <v>1</v>
      </c>
      <c r="D6050">
        <v>1</v>
      </c>
      <c r="E6050">
        <v>0</v>
      </c>
      <c r="F6050">
        <v>29</v>
      </c>
      <c r="G6050">
        <v>1</v>
      </c>
      <c r="H6050" t="s">
        <v>22</v>
      </c>
      <c r="I6050" t="s">
        <v>35</v>
      </c>
      <c r="J6050" t="s">
        <v>23</v>
      </c>
      <c r="K6050" t="s">
        <v>23</v>
      </c>
      <c r="L6050" t="s">
        <v>23</v>
      </c>
      <c r="M6050" t="s">
        <v>23</v>
      </c>
      <c r="N6050" t="s">
        <v>22</v>
      </c>
      <c r="O6050" t="s">
        <v>22</v>
      </c>
      <c r="P6050" t="s">
        <v>26</v>
      </c>
      <c r="Q6050">
        <v>1</v>
      </c>
      <c r="R6050" t="s">
        <v>27</v>
      </c>
      <c r="S6050">
        <v>94.45</v>
      </c>
      <c r="T6050">
        <v>2653.65</v>
      </c>
      <c r="U6050">
        <v>1</v>
      </c>
    </row>
    <row r="6051" spans="1:21" x14ac:dyDescent="0.25">
      <c r="A6051" t="s">
        <v>6083</v>
      </c>
      <c r="B6051">
        <v>0</v>
      </c>
      <c r="C6051">
        <v>0</v>
      </c>
      <c r="D6051">
        <v>1</v>
      </c>
      <c r="E6051">
        <v>1</v>
      </c>
      <c r="F6051">
        <v>47</v>
      </c>
      <c r="G6051">
        <v>1</v>
      </c>
      <c r="H6051" t="s">
        <v>23</v>
      </c>
      <c r="I6051" t="s">
        <v>23</v>
      </c>
      <c r="J6051" t="s">
        <v>44</v>
      </c>
      <c r="K6051" t="s">
        <v>44</v>
      </c>
      <c r="L6051" t="s">
        <v>44</v>
      </c>
      <c r="M6051" t="s">
        <v>44</v>
      </c>
      <c r="N6051" t="s">
        <v>44</v>
      </c>
      <c r="O6051" t="s">
        <v>44</v>
      </c>
      <c r="P6051" t="s">
        <v>45</v>
      </c>
      <c r="Q6051">
        <v>0</v>
      </c>
      <c r="R6051" t="s">
        <v>38</v>
      </c>
      <c r="S6051">
        <v>20.05</v>
      </c>
      <c r="T6051">
        <v>1016.7</v>
      </c>
      <c r="U6051">
        <v>0</v>
      </c>
    </row>
    <row r="6052" spans="1:21" x14ac:dyDescent="0.25">
      <c r="A6052" t="s">
        <v>6084</v>
      </c>
      <c r="B6052">
        <v>1</v>
      </c>
      <c r="C6052">
        <v>0</v>
      </c>
      <c r="D6052">
        <v>1</v>
      </c>
      <c r="E6052">
        <v>0</v>
      </c>
      <c r="F6052">
        <v>61</v>
      </c>
      <c r="G6052">
        <v>1</v>
      </c>
      <c r="H6052" t="s">
        <v>22</v>
      </c>
      <c r="I6052" t="s">
        <v>35</v>
      </c>
      <c r="J6052" t="s">
        <v>22</v>
      </c>
      <c r="K6052" t="s">
        <v>23</v>
      </c>
      <c r="L6052" t="s">
        <v>22</v>
      </c>
      <c r="M6052" t="s">
        <v>22</v>
      </c>
      <c r="N6052" t="s">
        <v>22</v>
      </c>
      <c r="O6052" t="s">
        <v>23</v>
      </c>
      <c r="P6052" t="s">
        <v>26</v>
      </c>
      <c r="Q6052">
        <v>0</v>
      </c>
      <c r="R6052" t="s">
        <v>33</v>
      </c>
      <c r="S6052">
        <v>99.4</v>
      </c>
      <c r="T6052">
        <v>5943.65</v>
      </c>
      <c r="U6052">
        <v>0</v>
      </c>
    </row>
    <row r="6053" spans="1:21" x14ac:dyDescent="0.25">
      <c r="A6053" t="s">
        <v>6085</v>
      </c>
      <c r="B6053">
        <v>1</v>
      </c>
      <c r="C6053">
        <v>0</v>
      </c>
      <c r="D6053">
        <v>0</v>
      </c>
      <c r="E6053">
        <v>0</v>
      </c>
      <c r="F6053">
        <v>16</v>
      </c>
      <c r="G6053">
        <v>1</v>
      </c>
      <c r="H6053" t="s">
        <v>23</v>
      </c>
      <c r="I6053" t="s">
        <v>23</v>
      </c>
      <c r="J6053" t="s">
        <v>44</v>
      </c>
      <c r="K6053" t="s">
        <v>44</v>
      </c>
      <c r="L6053" t="s">
        <v>44</v>
      </c>
      <c r="M6053" t="s">
        <v>44</v>
      </c>
      <c r="N6053" t="s">
        <v>44</v>
      </c>
      <c r="O6053" t="s">
        <v>44</v>
      </c>
      <c r="P6053" t="s">
        <v>26</v>
      </c>
      <c r="Q6053">
        <v>0</v>
      </c>
      <c r="R6053" t="s">
        <v>30</v>
      </c>
      <c r="S6053">
        <v>20</v>
      </c>
      <c r="T6053">
        <v>275.7</v>
      </c>
      <c r="U6053">
        <v>0</v>
      </c>
    </row>
    <row r="6054" spans="1:21" x14ac:dyDescent="0.25">
      <c r="A6054" t="s">
        <v>6086</v>
      </c>
      <c r="B6054">
        <v>0</v>
      </c>
      <c r="C6054">
        <v>0</v>
      </c>
      <c r="D6054">
        <v>1</v>
      </c>
      <c r="E6054">
        <v>1</v>
      </c>
      <c r="F6054">
        <v>41</v>
      </c>
      <c r="G6054">
        <v>1</v>
      </c>
      <c r="H6054" t="s">
        <v>23</v>
      </c>
      <c r="I6054" t="s">
        <v>25</v>
      </c>
      <c r="J6054" t="s">
        <v>22</v>
      </c>
      <c r="K6054" t="s">
        <v>22</v>
      </c>
      <c r="L6054" t="s">
        <v>23</v>
      </c>
      <c r="M6054" t="s">
        <v>22</v>
      </c>
      <c r="N6054" t="s">
        <v>22</v>
      </c>
      <c r="O6054" t="s">
        <v>22</v>
      </c>
      <c r="P6054" t="s">
        <v>45</v>
      </c>
      <c r="Q6054">
        <v>0</v>
      </c>
      <c r="R6054" t="s">
        <v>27</v>
      </c>
      <c r="S6054">
        <v>78.45</v>
      </c>
      <c r="T6054">
        <v>3126.45</v>
      </c>
      <c r="U6054">
        <v>0</v>
      </c>
    </row>
    <row r="6055" spans="1:21" x14ac:dyDescent="0.25">
      <c r="A6055" t="s">
        <v>6087</v>
      </c>
      <c r="B6055">
        <v>0</v>
      </c>
      <c r="C6055">
        <v>0</v>
      </c>
      <c r="D6055">
        <v>0</v>
      </c>
      <c r="E6055">
        <v>1</v>
      </c>
      <c r="F6055">
        <v>43</v>
      </c>
      <c r="G6055">
        <v>1</v>
      </c>
      <c r="H6055" t="s">
        <v>22</v>
      </c>
      <c r="I6055" t="s">
        <v>23</v>
      </c>
      <c r="J6055" t="s">
        <v>44</v>
      </c>
      <c r="K6055" t="s">
        <v>44</v>
      </c>
      <c r="L6055" t="s">
        <v>44</v>
      </c>
      <c r="M6055" t="s">
        <v>44</v>
      </c>
      <c r="N6055" t="s">
        <v>44</v>
      </c>
      <c r="O6055" t="s">
        <v>44</v>
      </c>
      <c r="P6055" t="s">
        <v>45</v>
      </c>
      <c r="Q6055">
        <v>1</v>
      </c>
      <c r="R6055" t="s">
        <v>27</v>
      </c>
      <c r="S6055">
        <v>25.1</v>
      </c>
      <c r="T6055">
        <v>1070.1500000000001</v>
      </c>
      <c r="U6055">
        <v>0</v>
      </c>
    </row>
    <row r="6056" spans="1:21" x14ac:dyDescent="0.25">
      <c r="A6056" t="s">
        <v>6088</v>
      </c>
      <c r="B6056">
        <v>0</v>
      </c>
      <c r="C6056">
        <v>0</v>
      </c>
      <c r="D6056">
        <v>1</v>
      </c>
      <c r="E6056">
        <v>1</v>
      </c>
      <c r="F6056">
        <v>36</v>
      </c>
      <c r="G6056">
        <v>1</v>
      </c>
      <c r="H6056" t="s">
        <v>22</v>
      </c>
      <c r="I6056" t="s">
        <v>35</v>
      </c>
      <c r="J6056" t="s">
        <v>23</v>
      </c>
      <c r="K6056" t="s">
        <v>22</v>
      </c>
      <c r="L6056" t="s">
        <v>22</v>
      </c>
      <c r="M6056" t="s">
        <v>23</v>
      </c>
      <c r="N6056" t="s">
        <v>22</v>
      </c>
      <c r="O6056" t="s">
        <v>23</v>
      </c>
      <c r="P6056" t="s">
        <v>26</v>
      </c>
      <c r="Q6056">
        <v>1</v>
      </c>
      <c r="R6056" t="s">
        <v>33</v>
      </c>
      <c r="S6056">
        <v>97.35</v>
      </c>
      <c r="T6056">
        <v>3457.9</v>
      </c>
      <c r="U6056">
        <v>1</v>
      </c>
    </row>
    <row r="6057" spans="1:21" x14ac:dyDescent="0.25">
      <c r="A6057" t="s">
        <v>6089</v>
      </c>
      <c r="B6057">
        <v>0</v>
      </c>
      <c r="C6057">
        <v>0</v>
      </c>
      <c r="D6057">
        <v>0</v>
      </c>
      <c r="E6057">
        <v>0</v>
      </c>
      <c r="F6057">
        <v>6</v>
      </c>
      <c r="G6057">
        <v>1</v>
      </c>
      <c r="H6057" t="s">
        <v>23</v>
      </c>
      <c r="I6057" t="s">
        <v>25</v>
      </c>
      <c r="J6057" t="s">
        <v>23</v>
      </c>
      <c r="K6057" t="s">
        <v>23</v>
      </c>
      <c r="L6057" t="s">
        <v>23</v>
      </c>
      <c r="M6057" t="s">
        <v>23</v>
      </c>
      <c r="N6057" t="s">
        <v>23</v>
      </c>
      <c r="O6057" t="s">
        <v>22</v>
      </c>
      <c r="P6057" t="s">
        <v>26</v>
      </c>
      <c r="Q6057">
        <v>1</v>
      </c>
      <c r="R6057" t="s">
        <v>27</v>
      </c>
      <c r="S6057">
        <v>55</v>
      </c>
      <c r="T6057">
        <v>340.4</v>
      </c>
      <c r="U6057">
        <v>0</v>
      </c>
    </row>
    <row r="6058" spans="1:21" x14ac:dyDescent="0.25">
      <c r="A6058" t="s">
        <v>6090</v>
      </c>
      <c r="B6058">
        <v>0</v>
      </c>
      <c r="C6058">
        <v>0</v>
      </c>
      <c r="D6058">
        <v>0</v>
      </c>
      <c r="E6058">
        <v>0</v>
      </c>
      <c r="F6058">
        <v>58</v>
      </c>
      <c r="G6058">
        <v>1</v>
      </c>
      <c r="H6058" t="s">
        <v>22</v>
      </c>
      <c r="I6058" t="s">
        <v>25</v>
      </c>
      <c r="J6058" t="s">
        <v>22</v>
      </c>
      <c r="K6058" t="s">
        <v>22</v>
      </c>
      <c r="L6058" t="s">
        <v>22</v>
      </c>
      <c r="M6058" t="s">
        <v>22</v>
      </c>
      <c r="N6058" t="s">
        <v>23</v>
      </c>
      <c r="O6058" t="s">
        <v>23</v>
      </c>
      <c r="P6058" t="s">
        <v>29</v>
      </c>
      <c r="Q6058">
        <v>1</v>
      </c>
      <c r="R6058" t="s">
        <v>38</v>
      </c>
      <c r="S6058">
        <v>71.099999999999994</v>
      </c>
      <c r="T6058">
        <v>4299.2</v>
      </c>
      <c r="U6058">
        <v>0</v>
      </c>
    </row>
    <row r="6059" spans="1:21" x14ac:dyDescent="0.25">
      <c r="A6059" t="s">
        <v>6091</v>
      </c>
      <c r="B6059">
        <v>1</v>
      </c>
      <c r="C6059">
        <v>0</v>
      </c>
      <c r="D6059">
        <v>0</v>
      </c>
      <c r="E6059">
        <v>0</v>
      </c>
      <c r="F6059">
        <v>19</v>
      </c>
      <c r="G6059">
        <v>1</v>
      </c>
      <c r="H6059" t="s">
        <v>23</v>
      </c>
      <c r="I6059" t="s">
        <v>25</v>
      </c>
      <c r="J6059" t="s">
        <v>23</v>
      </c>
      <c r="K6059" t="s">
        <v>23</v>
      </c>
      <c r="L6059" t="s">
        <v>23</v>
      </c>
      <c r="M6059" t="s">
        <v>22</v>
      </c>
      <c r="N6059" t="s">
        <v>22</v>
      </c>
      <c r="O6059" t="s">
        <v>23</v>
      </c>
      <c r="P6059" t="s">
        <v>26</v>
      </c>
      <c r="Q6059">
        <v>1</v>
      </c>
      <c r="R6059" t="s">
        <v>38</v>
      </c>
      <c r="S6059">
        <v>61.55</v>
      </c>
      <c r="T6059">
        <v>1093.2</v>
      </c>
      <c r="U6059">
        <v>0</v>
      </c>
    </row>
    <row r="6060" spans="1:21" x14ac:dyDescent="0.25">
      <c r="A6060" t="s">
        <v>6092</v>
      </c>
      <c r="B6060">
        <v>1</v>
      </c>
      <c r="C6060">
        <v>0</v>
      </c>
      <c r="D6060">
        <v>1</v>
      </c>
      <c r="E6060">
        <v>0</v>
      </c>
      <c r="F6060">
        <v>11</v>
      </c>
      <c r="G6060">
        <v>1</v>
      </c>
      <c r="H6060" t="s">
        <v>23</v>
      </c>
      <c r="I6060" t="s">
        <v>25</v>
      </c>
      <c r="J6060" t="s">
        <v>23</v>
      </c>
      <c r="K6060" t="s">
        <v>23</v>
      </c>
      <c r="L6060" t="s">
        <v>23</v>
      </c>
      <c r="M6060" t="s">
        <v>23</v>
      </c>
      <c r="N6060" t="s">
        <v>23</v>
      </c>
      <c r="O6060" t="s">
        <v>23</v>
      </c>
      <c r="P6060" t="s">
        <v>26</v>
      </c>
      <c r="Q6060">
        <v>1</v>
      </c>
      <c r="R6060" t="s">
        <v>33</v>
      </c>
      <c r="S6060">
        <v>45.9</v>
      </c>
      <c r="T6060">
        <v>521.9</v>
      </c>
      <c r="U6060">
        <v>0</v>
      </c>
    </row>
    <row r="6061" spans="1:21" x14ac:dyDescent="0.25">
      <c r="A6061" t="s">
        <v>6093</v>
      </c>
      <c r="B6061">
        <v>0</v>
      </c>
      <c r="C6061">
        <v>0</v>
      </c>
      <c r="D6061">
        <v>0</v>
      </c>
      <c r="E6061">
        <v>0</v>
      </c>
      <c r="F6061">
        <v>39</v>
      </c>
      <c r="G6061">
        <v>0</v>
      </c>
      <c r="H6061" t="s">
        <v>24</v>
      </c>
      <c r="I6061" t="s">
        <v>25</v>
      </c>
      <c r="J6061" t="s">
        <v>22</v>
      </c>
      <c r="K6061" t="s">
        <v>22</v>
      </c>
      <c r="L6061" t="s">
        <v>23</v>
      </c>
      <c r="M6061" t="s">
        <v>22</v>
      </c>
      <c r="N6061" t="s">
        <v>23</v>
      </c>
      <c r="O6061" t="s">
        <v>23</v>
      </c>
      <c r="P6061" t="s">
        <v>29</v>
      </c>
      <c r="Q6061">
        <v>1</v>
      </c>
      <c r="R6061" t="s">
        <v>33</v>
      </c>
      <c r="S6061">
        <v>40.299999999999997</v>
      </c>
      <c r="T6061">
        <v>1630.4</v>
      </c>
      <c r="U6061">
        <v>0</v>
      </c>
    </row>
    <row r="6062" spans="1:21" x14ac:dyDescent="0.25">
      <c r="A6062" t="s">
        <v>6094</v>
      </c>
      <c r="B6062">
        <v>0</v>
      </c>
      <c r="C6062">
        <v>1</v>
      </c>
      <c r="D6062">
        <v>0</v>
      </c>
      <c r="E6062">
        <v>0</v>
      </c>
      <c r="F6062">
        <v>8</v>
      </c>
      <c r="G6062">
        <v>1</v>
      </c>
      <c r="H6062" t="s">
        <v>23</v>
      </c>
      <c r="I6062" t="s">
        <v>35</v>
      </c>
      <c r="J6062" t="s">
        <v>23</v>
      </c>
      <c r="K6062" t="s">
        <v>22</v>
      </c>
      <c r="L6062" t="s">
        <v>23</v>
      </c>
      <c r="M6062" t="s">
        <v>23</v>
      </c>
      <c r="N6062" t="s">
        <v>22</v>
      </c>
      <c r="O6062" t="s">
        <v>23</v>
      </c>
      <c r="P6062" t="s">
        <v>26</v>
      </c>
      <c r="Q6062">
        <v>1</v>
      </c>
      <c r="R6062" t="s">
        <v>27</v>
      </c>
      <c r="S6062">
        <v>87.1</v>
      </c>
      <c r="T6062">
        <v>713.6</v>
      </c>
      <c r="U6062">
        <v>0</v>
      </c>
    </row>
    <row r="6063" spans="1:21" x14ac:dyDescent="0.25">
      <c r="A6063" t="s">
        <v>6095</v>
      </c>
      <c r="B6063">
        <v>0</v>
      </c>
      <c r="C6063">
        <v>0</v>
      </c>
      <c r="D6063">
        <v>0</v>
      </c>
      <c r="E6063">
        <v>1</v>
      </c>
      <c r="F6063">
        <v>26</v>
      </c>
      <c r="G6063">
        <v>1</v>
      </c>
      <c r="H6063" t="s">
        <v>22</v>
      </c>
      <c r="I6063" t="s">
        <v>25</v>
      </c>
      <c r="J6063" t="s">
        <v>23</v>
      </c>
      <c r="K6063" t="s">
        <v>23</v>
      </c>
      <c r="L6063" t="s">
        <v>23</v>
      </c>
      <c r="M6063" t="s">
        <v>23</v>
      </c>
      <c r="N6063" t="s">
        <v>23</v>
      </c>
      <c r="O6063" t="s">
        <v>23</v>
      </c>
      <c r="P6063" t="s">
        <v>26</v>
      </c>
      <c r="Q6063">
        <v>1</v>
      </c>
      <c r="R6063" t="s">
        <v>30</v>
      </c>
      <c r="S6063">
        <v>49.5</v>
      </c>
      <c r="T6063">
        <v>1265.6500000000001</v>
      </c>
      <c r="U6063">
        <v>0</v>
      </c>
    </row>
    <row r="6064" spans="1:21" x14ac:dyDescent="0.25">
      <c r="A6064" t="s">
        <v>6096</v>
      </c>
      <c r="B6064">
        <v>0</v>
      </c>
      <c r="C6064">
        <v>1</v>
      </c>
      <c r="D6064">
        <v>0</v>
      </c>
      <c r="E6064">
        <v>0</v>
      </c>
      <c r="F6064">
        <v>53</v>
      </c>
      <c r="G6064">
        <v>1</v>
      </c>
      <c r="H6064" t="s">
        <v>23</v>
      </c>
      <c r="I6064" t="s">
        <v>35</v>
      </c>
      <c r="J6064" t="s">
        <v>23</v>
      </c>
      <c r="K6064" t="s">
        <v>22</v>
      </c>
      <c r="L6064" t="s">
        <v>23</v>
      </c>
      <c r="M6064" t="s">
        <v>23</v>
      </c>
      <c r="N6064" t="s">
        <v>23</v>
      </c>
      <c r="O6064" t="s">
        <v>23</v>
      </c>
      <c r="P6064" t="s">
        <v>26</v>
      </c>
      <c r="Q6064">
        <v>1</v>
      </c>
      <c r="R6064" t="s">
        <v>38</v>
      </c>
      <c r="S6064">
        <v>73.8</v>
      </c>
      <c r="T6064">
        <v>4003.85</v>
      </c>
      <c r="U6064">
        <v>0</v>
      </c>
    </row>
    <row r="6065" spans="1:21" x14ac:dyDescent="0.25">
      <c r="A6065" t="s">
        <v>6097</v>
      </c>
      <c r="B6065">
        <v>0</v>
      </c>
      <c r="C6065">
        <v>0</v>
      </c>
      <c r="D6065">
        <v>1</v>
      </c>
      <c r="E6065">
        <v>1</v>
      </c>
      <c r="F6065">
        <v>70</v>
      </c>
      <c r="G6065">
        <v>1</v>
      </c>
      <c r="H6065" t="s">
        <v>23</v>
      </c>
      <c r="I6065" t="s">
        <v>23</v>
      </c>
      <c r="J6065" t="s">
        <v>44</v>
      </c>
      <c r="K6065" t="s">
        <v>44</v>
      </c>
      <c r="L6065" t="s">
        <v>44</v>
      </c>
      <c r="M6065" t="s">
        <v>44</v>
      </c>
      <c r="N6065" t="s">
        <v>44</v>
      </c>
      <c r="O6065" t="s">
        <v>44</v>
      </c>
      <c r="P6065" t="s">
        <v>45</v>
      </c>
      <c r="Q6065">
        <v>1</v>
      </c>
      <c r="R6065" t="s">
        <v>30</v>
      </c>
      <c r="S6065">
        <v>19.2</v>
      </c>
      <c r="T6065">
        <v>1401.4</v>
      </c>
      <c r="U6065">
        <v>0</v>
      </c>
    </row>
    <row r="6066" spans="1:21" x14ac:dyDescent="0.25">
      <c r="A6066" t="s">
        <v>6098</v>
      </c>
      <c r="B6066">
        <v>1</v>
      </c>
      <c r="C6066">
        <v>0</v>
      </c>
      <c r="D6066">
        <v>0</v>
      </c>
      <c r="E6066">
        <v>0</v>
      </c>
      <c r="F6066">
        <v>1</v>
      </c>
      <c r="G6066">
        <v>0</v>
      </c>
      <c r="H6066" t="s">
        <v>24</v>
      </c>
      <c r="I6066" t="s">
        <v>25</v>
      </c>
      <c r="J6066" t="s">
        <v>23</v>
      </c>
      <c r="K6066" t="s">
        <v>23</v>
      </c>
      <c r="L6066" t="s">
        <v>23</v>
      </c>
      <c r="M6066" t="s">
        <v>23</v>
      </c>
      <c r="N6066" t="s">
        <v>22</v>
      </c>
      <c r="O6066" t="s">
        <v>22</v>
      </c>
      <c r="P6066" t="s">
        <v>26</v>
      </c>
      <c r="Q6066">
        <v>1</v>
      </c>
      <c r="R6066" t="s">
        <v>30</v>
      </c>
      <c r="S6066">
        <v>45.3</v>
      </c>
      <c r="T6066">
        <v>45.3</v>
      </c>
      <c r="U6066">
        <v>1</v>
      </c>
    </row>
    <row r="6067" spans="1:21" x14ac:dyDescent="0.25">
      <c r="A6067" t="s">
        <v>6099</v>
      </c>
      <c r="B6067">
        <v>1</v>
      </c>
      <c r="C6067">
        <v>0</v>
      </c>
      <c r="D6067">
        <v>0</v>
      </c>
      <c r="E6067">
        <v>0</v>
      </c>
      <c r="F6067">
        <v>59</v>
      </c>
      <c r="G6067">
        <v>1</v>
      </c>
      <c r="H6067" t="s">
        <v>22</v>
      </c>
      <c r="I6067" t="s">
        <v>23</v>
      </c>
      <c r="J6067" t="s">
        <v>44</v>
      </c>
      <c r="K6067" t="s">
        <v>44</v>
      </c>
      <c r="L6067" t="s">
        <v>44</v>
      </c>
      <c r="M6067" t="s">
        <v>44</v>
      </c>
      <c r="N6067" t="s">
        <v>44</v>
      </c>
      <c r="O6067" t="s">
        <v>44</v>
      </c>
      <c r="P6067" t="s">
        <v>45</v>
      </c>
      <c r="Q6067">
        <v>0</v>
      </c>
      <c r="R6067" t="s">
        <v>30</v>
      </c>
      <c r="S6067">
        <v>25</v>
      </c>
      <c r="T6067">
        <v>1510.5</v>
      </c>
      <c r="U6067">
        <v>0</v>
      </c>
    </row>
    <row r="6068" spans="1:21" x14ac:dyDescent="0.25">
      <c r="A6068" t="s">
        <v>6100</v>
      </c>
      <c r="B6068">
        <v>1</v>
      </c>
      <c r="C6068">
        <v>0</v>
      </c>
      <c r="D6068">
        <v>0</v>
      </c>
      <c r="E6068">
        <v>0</v>
      </c>
      <c r="F6068">
        <v>2</v>
      </c>
      <c r="G6068">
        <v>1</v>
      </c>
      <c r="H6068" t="s">
        <v>23</v>
      </c>
      <c r="I6068" t="s">
        <v>35</v>
      </c>
      <c r="J6068" t="s">
        <v>23</v>
      </c>
      <c r="K6068" t="s">
        <v>23</v>
      </c>
      <c r="L6068" t="s">
        <v>22</v>
      </c>
      <c r="M6068" t="s">
        <v>23</v>
      </c>
      <c r="N6068" t="s">
        <v>22</v>
      </c>
      <c r="O6068" t="s">
        <v>22</v>
      </c>
      <c r="P6068" t="s">
        <v>26</v>
      </c>
      <c r="Q6068">
        <v>0</v>
      </c>
      <c r="R6068" t="s">
        <v>27</v>
      </c>
      <c r="S6068">
        <v>94.95</v>
      </c>
      <c r="T6068">
        <v>178.1</v>
      </c>
      <c r="U6068">
        <v>1</v>
      </c>
    </row>
    <row r="6069" spans="1:21" x14ac:dyDescent="0.25">
      <c r="A6069" t="s">
        <v>6101</v>
      </c>
      <c r="B6069">
        <v>1</v>
      </c>
      <c r="C6069">
        <v>0</v>
      </c>
      <c r="D6069">
        <v>0</v>
      </c>
      <c r="E6069">
        <v>0</v>
      </c>
      <c r="F6069">
        <v>7</v>
      </c>
      <c r="G6069">
        <v>0</v>
      </c>
      <c r="H6069" t="s">
        <v>24</v>
      </c>
      <c r="I6069" t="s">
        <v>25</v>
      </c>
      <c r="J6069" t="s">
        <v>22</v>
      </c>
      <c r="K6069" t="s">
        <v>23</v>
      </c>
      <c r="L6069" t="s">
        <v>22</v>
      </c>
      <c r="M6069" t="s">
        <v>23</v>
      </c>
      <c r="N6069" t="s">
        <v>23</v>
      </c>
      <c r="O6069" t="s">
        <v>23</v>
      </c>
      <c r="P6069" t="s">
        <v>29</v>
      </c>
      <c r="Q6069">
        <v>0</v>
      </c>
      <c r="R6069" t="s">
        <v>30</v>
      </c>
      <c r="S6069">
        <v>35.299999999999997</v>
      </c>
      <c r="T6069">
        <v>264.8</v>
      </c>
      <c r="U6069">
        <v>0</v>
      </c>
    </row>
    <row r="6070" spans="1:21" x14ac:dyDescent="0.25">
      <c r="A6070" t="s">
        <v>6102</v>
      </c>
      <c r="B6070">
        <v>0</v>
      </c>
      <c r="C6070">
        <v>0</v>
      </c>
      <c r="D6070">
        <v>0</v>
      </c>
      <c r="E6070">
        <v>1</v>
      </c>
      <c r="F6070">
        <v>12</v>
      </c>
      <c r="G6070">
        <v>1</v>
      </c>
      <c r="H6070" t="s">
        <v>23</v>
      </c>
      <c r="I6070" t="s">
        <v>25</v>
      </c>
      <c r="J6070" t="s">
        <v>23</v>
      </c>
      <c r="K6070" t="s">
        <v>23</v>
      </c>
      <c r="L6070" t="s">
        <v>23</v>
      </c>
      <c r="M6070" t="s">
        <v>23</v>
      </c>
      <c r="N6070" t="s">
        <v>23</v>
      </c>
      <c r="O6070" t="s">
        <v>23</v>
      </c>
      <c r="P6070" t="s">
        <v>26</v>
      </c>
      <c r="Q6070">
        <v>1</v>
      </c>
      <c r="R6070" t="s">
        <v>27</v>
      </c>
      <c r="S6070">
        <v>44.55</v>
      </c>
      <c r="T6070">
        <v>480.6</v>
      </c>
      <c r="U6070">
        <v>1</v>
      </c>
    </row>
    <row r="6071" spans="1:21" x14ac:dyDescent="0.25">
      <c r="A6071" t="s">
        <v>6103</v>
      </c>
      <c r="B6071">
        <v>1</v>
      </c>
      <c r="C6071">
        <v>0</v>
      </c>
      <c r="D6071">
        <v>1</v>
      </c>
      <c r="E6071">
        <v>1</v>
      </c>
      <c r="F6071">
        <v>59</v>
      </c>
      <c r="G6071">
        <v>1</v>
      </c>
      <c r="H6071" t="s">
        <v>23</v>
      </c>
      <c r="I6071" t="s">
        <v>25</v>
      </c>
      <c r="J6071" t="s">
        <v>23</v>
      </c>
      <c r="K6071" t="s">
        <v>22</v>
      </c>
      <c r="L6071" t="s">
        <v>22</v>
      </c>
      <c r="M6071" t="s">
        <v>22</v>
      </c>
      <c r="N6071" t="s">
        <v>22</v>
      </c>
      <c r="O6071" t="s">
        <v>22</v>
      </c>
      <c r="P6071" t="s">
        <v>29</v>
      </c>
      <c r="Q6071">
        <v>0</v>
      </c>
      <c r="R6071" t="s">
        <v>38</v>
      </c>
      <c r="S6071">
        <v>76.75</v>
      </c>
      <c r="T6071">
        <v>4541.8999999999996</v>
      </c>
      <c r="U6071">
        <v>0</v>
      </c>
    </row>
    <row r="6072" spans="1:21" x14ac:dyDescent="0.25">
      <c r="A6072" t="s">
        <v>6104</v>
      </c>
      <c r="B6072">
        <v>1</v>
      </c>
      <c r="C6072">
        <v>0</v>
      </c>
      <c r="D6072">
        <v>1</v>
      </c>
      <c r="E6072">
        <v>1</v>
      </c>
      <c r="F6072">
        <v>61</v>
      </c>
      <c r="G6072">
        <v>1</v>
      </c>
      <c r="H6072" t="s">
        <v>22</v>
      </c>
      <c r="I6072" t="s">
        <v>25</v>
      </c>
      <c r="J6072" t="s">
        <v>23</v>
      </c>
      <c r="K6072" t="s">
        <v>23</v>
      </c>
      <c r="L6072" t="s">
        <v>22</v>
      </c>
      <c r="M6072" t="s">
        <v>22</v>
      </c>
      <c r="N6072" t="s">
        <v>22</v>
      </c>
      <c r="O6072" t="s">
        <v>22</v>
      </c>
      <c r="P6072" t="s">
        <v>45</v>
      </c>
      <c r="Q6072">
        <v>1</v>
      </c>
      <c r="R6072" t="s">
        <v>33</v>
      </c>
      <c r="S6072">
        <v>81</v>
      </c>
      <c r="T6072">
        <v>4976.1499999999996</v>
      </c>
      <c r="U6072">
        <v>0</v>
      </c>
    </row>
    <row r="6073" spans="1:21" x14ac:dyDescent="0.25">
      <c r="A6073" t="s">
        <v>6105</v>
      </c>
      <c r="B6073">
        <v>1</v>
      </c>
      <c r="C6073">
        <v>0</v>
      </c>
      <c r="D6073">
        <v>1</v>
      </c>
      <c r="E6073">
        <v>1</v>
      </c>
      <c r="F6073">
        <v>72</v>
      </c>
      <c r="G6073">
        <v>1</v>
      </c>
      <c r="H6073" t="s">
        <v>22</v>
      </c>
      <c r="I6073" t="s">
        <v>35</v>
      </c>
      <c r="J6073" t="s">
        <v>22</v>
      </c>
      <c r="K6073" t="s">
        <v>23</v>
      </c>
      <c r="L6073" t="s">
        <v>22</v>
      </c>
      <c r="M6073" t="s">
        <v>23</v>
      </c>
      <c r="N6073" t="s">
        <v>22</v>
      </c>
      <c r="O6073" t="s">
        <v>22</v>
      </c>
      <c r="P6073" t="s">
        <v>45</v>
      </c>
      <c r="Q6073">
        <v>1</v>
      </c>
      <c r="R6073" t="s">
        <v>33</v>
      </c>
      <c r="S6073">
        <v>105.55</v>
      </c>
      <c r="T6073">
        <v>7542.25</v>
      </c>
      <c r="U6073">
        <v>0</v>
      </c>
    </row>
    <row r="6074" spans="1:21" x14ac:dyDescent="0.25">
      <c r="A6074" t="s">
        <v>6106</v>
      </c>
      <c r="B6074">
        <v>0</v>
      </c>
      <c r="C6074">
        <v>0</v>
      </c>
      <c r="D6074">
        <v>1</v>
      </c>
      <c r="E6074">
        <v>1</v>
      </c>
      <c r="F6074">
        <v>13</v>
      </c>
      <c r="G6074">
        <v>1</v>
      </c>
      <c r="H6074" t="s">
        <v>23</v>
      </c>
      <c r="I6074" t="s">
        <v>23</v>
      </c>
      <c r="J6074" t="s">
        <v>44</v>
      </c>
      <c r="K6074" t="s">
        <v>44</v>
      </c>
      <c r="L6074" t="s">
        <v>44</v>
      </c>
      <c r="M6074" t="s">
        <v>44</v>
      </c>
      <c r="N6074" t="s">
        <v>44</v>
      </c>
      <c r="O6074" t="s">
        <v>44</v>
      </c>
      <c r="P6074" t="s">
        <v>26</v>
      </c>
      <c r="Q6074">
        <v>0</v>
      </c>
      <c r="R6074" t="s">
        <v>30</v>
      </c>
      <c r="S6074">
        <v>18.8</v>
      </c>
      <c r="T6074">
        <v>251.25</v>
      </c>
      <c r="U6074">
        <v>0</v>
      </c>
    </row>
    <row r="6075" spans="1:21" x14ac:dyDescent="0.25">
      <c r="A6075" t="s">
        <v>6107</v>
      </c>
      <c r="B6075">
        <v>0</v>
      </c>
      <c r="C6075">
        <v>0</v>
      </c>
      <c r="D6075">
        <v>1</v>
      </c>
      <c r="E6075">
        <v>1</v>
      </c>
      <c r="F6075">
        <v>64</v>
      </c>
      <c r="G6075">
        <v>1</v>
      </c>
      <c r="H6075" t="s">
        <v>22</v>
      </c>
      <c r="I6075" t="s">
        <v>23</v>
      </c>
      <c r="J6075" t="s">
        <v>44</v>
      </c>
      <c r="K6075" t="s">
        <v>44</v>
      </c>
      <c r="L6075" t="s">
        <v>44</v>
      </c>
      <c r="M6075" t="s">
        <v>44</v>
      </c>
      <c r="N6075" t="s">
        <v>44</v>
      </c>
      <c r="O6075" t="s">
        <v>44</v>
      </c>
      <c r="P6075" t="s">
        <v>29</v>
      </c>
      <c r="Q6075">
        <v>0</v>
      </c>
      <c r="R6075" t="s">
        <v>30</v>
      </c>
      <c r="S6075">
        <v>24.9</v>
      </c>
      <c r="T6075">
        <v>1595.5</v>
      </c>
      <c r="U6075">
        <v>0</v>
      </c>
    </row>
    <row r="6076" spans="1:21" x14ac:dyDescent="0.25">
      <c r="A6076" t="s">
        <v>6108</v>
      </c>
      <c r="B6076">
        <v>1</v>
      </c>
      <c r="C6076">
        <v>0</v>
      </c>
      <c r="D6076">
        <v>1</v>
      </c>
      <c r="E6076">
        <v>0</v>
      </c>
      <c r="F6076">
        <v>1</v>
      </c>
      <c r="G6076">
        <v>0</v>
      </c>
      <c r="H6076" t="s">
        <v>24</v>
      </c>
      <c r="I6076" t="s">
        <v>25</v>
      </c>
      <c r="J6076" t="s">
        <v>23</v>
      </c>
      <c r="K6076" t="s">
        <v>23</v>
      </c>
      <c r="L6076" t="s">
        <v>23</v>
      </c>
      <c r="M6076" t="s">
        <v>23</v>
      </c>
      <c r="N6076" t="s">
        <v>23</v>
      </c>
      <c r="O6076" t="s">
        <v>23</v>
      </c>
      <c r="P6076" t="s">
        <v>26</v>
      </c>
      <c r="Q6076">
        <v>1</v>
      </c>
      <c r="R6076" t="s">
        <v>27</v>
      </c>
      <c r="S6076">
        <v>23.45</v>
      </c>
      <c r="T6076">
        <v>23.45</v>
      </c>
      <c r="U6076">
        <v>1</v>
      </c>
    </row>
    <row r="6077" spans="1:21" x14ac:dyDescent="0.25">
      <c r="A6077" t="s">
        <v>6109</v>
      </c>
      <c r="B6077">
        <v>0</v>
      </c>
      <c r="C6077">
        <v>0</v>
      </c>
      <c r="D6077">
        <v>0</v>
      </c>
      <c r="E6077">
        <v>0</v>
      </c>
      <c r="F6077">
        <v>10</v>
      </c>
      <c r="G6077">
        <v>1</v>
      </c>
      <c r="H6077" t="s">
        <v>23</v>
      </c>
      <c r="I6077" t="s">
        <v>25</v>
      </c>
      <c r="J6077" t="s">
        <v>23</v>
      </c>
      <c r="K6077" t="s">
        <v>22</v>
      </c>
      <c r="L6077" t="s">
        <v>23</v>
      </c>
      <c r="M6077" t="s">
        <v>22</v>
      </c>
      <c r="N6077" t="s">
        <v>23</v>
      </c>
      <c r="O6077" t="s">
        <v>22</v>
      </c>
      <c r="P6077" t="s">
        <v>29</v>
      </c>
      <c r="Q6077">
        <v>0</v>
      </c>
      <c r="R6077" t="s">
        <v>30</v>
      </c>
      <c r="S6077">
        <v>64.900000000000006</v>
      </c>
      <c r="T6077">
        <v>685.55</v>
      </c>
      <c r="U6077">
        <v>0</v>
      </c>
    </row>
    <row r="6078" spans="1:21" x14ac:dyDescent="0.25">
      <c r="A6078" t="s">
        <v>6110</v>
      </c>
      <c r="B6078">
        <v>0</v>
      </c>
      <c r="C6078">
        <v>0</v>
      </c>
      <c r="D6078">
        <v>1</v>
      </c>
      <c r="E6078">
        <v>1</v>
      </c>
      <c r="F6078">
        <v>65</v>
      </c>
      <c r="G6078">
        <v>1</v>
      </c>
      <c r="H6078" t="s">
        <v>23</v>
      </c>
      <c r="I6078" t="s">
        <v>25</v>
      </c>
      <c r="J6078" t="s">
        <v>22</v>
      </c>
      <c r="K6078" t="s">
        <v>22</v>
      </c>
      <c r="L6078" t="s">
        <v>22</v>
      </c>
      <c r="M6078" t="s">
        <v>23</v>
      </c>
      <c r="N6078" t="s">
        <v>23</v>
      </c>
      <c r="O6078" t="s">
        <v>23</v>
      </c>
      <c r="P6078" t="s">
        <v>29</v>
      </c>
      <c r="Q6078">
        <v>0</v>
      </c>
      <c r="R6078" t="s">
        <v>33</v>
      </c>
      <c r="S6078">
        <v>61.35</v>
      </c>
      <c r="T6078">
        <v>3874.1</v>
      </c>
      <c r="U6078">
        <v>0</v>
      </c>
    </row>
    <row r="6079" spans="1:21" x14ac:dyDescent="0.25">
      <c r="A6079" t="s">
        <v>6111</v>
      </c>
      <c r="B6079">
        <v>0</v>
      </c>
      <c r="C6079">
        <v>0</v>
      </c>
      <c r="D6079">
        <v>1</v>
      </c>
      <c r="E6079">
        <v>0</v>
      </c>
      <c r="F6079">
        <v>62</v>
      </c>
      <c r="G6079">
        <v>1</v>
      </c>
      <c r="H6079" t="s">
        <v>22</v>
      </c>
      <c r="I6079" t="s">
        <v>35</v>
      </c>
      <c r="J6079" t="s">
        <v>22</v>
      </c>
      <c r="K6079" t="s">
        <v>22</v>
      </c>
      <c r="L6079" t="s">
        <v>22</v>
      </c>
      <c r="M6079" t="s">
        <v>22</v>
      </c>
      <c r="N6079" t="s">
        <v>22</v>
      </c>
      <c r="O6079" t="s">
        <v>22</v>
      </c>
      <c r="P6079" t="s">
        <v>45</v>
      </c>
      <c r="Q6079">
        <v>0</v>
      </c>
      <c r="R6079" t="s">
        <v>30</v>
      </c>
      <c r="S6079">
        <v>113.95</v>
      </c>
      <c r="T6079">
        <v>6891.4</v>
      </c>
      <c r="U6079">
        <v>0</v>
      </c>
    </row>
    <row r="6080" spans="1:21" x14ac:dyDescent="0.25">
      <c r="A6080" t="s">
        <v>6112</v>
      </c>
      <c r="B6080">
        <v>0</v>
      </c>
      <c r="C6080">
        <v>0</v>
      </c>
      <c r="D6080">
        <v>1</v>
      </c>
      <c r="E6080">
        <v>0</v>
      </c>
      <c r="F6080">
        <v>55</v>
      </c>
      <c r="G6080">
        <v>1</v>
      </c>
      <c r="H6080" t="s">
        <v>22</v>
      </c>
      <c r="I6080" t="s">
        <v>25</v>
      </c>
      <c r="J6080" t="s">
        <v>22</v>
      </c>
      <c r="K6080" t="s">
        <v>22</v>
      </c>
      <c r="L6080" t="s">
        <v>22</v>
      </c>
      <c r="M6080" t="s">
        <v>22</v>
      </c>
      <c r="N6080" t="s">
        <v>22</v>
      </c>
      <c r="O6080" t="s">
        <v>22</v>
      </c>
      <c r="P6080" t="s">
        <v>29</v>
      </c>
      <c r="Q6080">
        <v>1</v>
      </c>
      <c r="R6080" t="s">
        <v>27</v>
      </c>
      <c r="S6080">
        <v>90.15</v>
      </c>
      <c r="T6080">
        <v>4916.95</v>
      </c>
      <c r="U6080">
        <v>0</v>
      </c>
    </row>
    <row r="6081" spans="1:21" x14ac:dyDescent="0.25">
      <c r="A6081" t="s">
        <v>6113</v>
      </c>
      <c r="B6081">
        <v>0</v>
      </c>
      <c r="C6081">
        <v>0</v>
      </c>
      <c r="D6081">
        <v>1</v>
      </c>
      <c r="E6081">
        <v>0</v>
      </c>
      <c r="F6081">
        <v>25</v>
      </c>
      <c r="G6081">
        <v>1</v>
      </c>
      <c r="H6081" t="s">
        <v>22</v>
      </c>
      <c r="I6081" t="s">
        <v>25</v>
      </c>
      <c r="J6081" t="s">
        <v>23</v>
      </c>
      <c r="K6081" t="s">
        <v>22</v>
      </c>
      <c r="L6081" t="s">
        <v>23</v>
      </c>
      <c r="M6081" t="s">
        <v>23</v>
      </c>
      <c r="N6081" t="s">
        <v>23</v>
      </c>
      <c r="O6081" t="s">
        <v>23</v>
      </c>
      <c r="P6081" t="s">
        <v>26</v>
      </c>
      <c r="Q6081">
        <v>0</v>
      </c>
      <c r="R6081" t="s">
        <v>27</v>
      </c>
      <c r="S6081">
        <v>54.1</v>
      </c>
      <c r="T6081">
        <v>1373</v>
      </c>
      <c r="U6081">
        <v>0</v>
      </c>
    </row>
    <row r="6082" spans="1:21" x14ac:dyDescent="0.25">
      <c r="A6082" t="s">
        <v>6114</v>
      </c>
      <c r="B6082">
        <v>1</v>
      </c>
      <c r="C6082">
        <v>0</v>
      </c>
      <c r="D6082">
        <v>0</v>
      </c>
      <c r="E6082">
        <v>0</v>
      </c>
      <c r="F6082">
        <v>1</v>
      </c>
      <c r="G6082">
        <v>0</v>
      </c>
      <c r="H6082" t="s">
        <v>24</v>
      </c>
      <c r="I6082" t="s">
        <v>25</v>
      </c>
      <c r="J6082" t="s">
        <v>22</v>
      </c>
      <c r="K6082" t="s">
        <v>23</v>
      </c>
      <c r="L6082" t="s">
        <v>23</v>
      </c>
      <c r="M6082" t="s">
        <v>23</v>
      </c>
      <c r="N6082" t="s">
        <v>23</v>
      </c>
      <c r="O6082" t="s">
        <v>23</v>
      </c>
      <c r="P6082" t="s">
        <v>26</v>
      </c>
      <c r="Q6082">
        <v>0</v>
      </c>
      <c r="R6082" t="s">
        <v>30</v>
      </c>
      <c r="S6082">
        <v>29.7</v>
      </c>
      <c r="T6082">
        <v>29.7</v>
      </c>
      <c r="U6082">
        <v>1</v>
      </c>
    </row>
    <row r="6083" spans="1:21" x14ac:dyDescent="0.25">
      <c r="A6083" t="s">
        <v>6115</v>
      </c>
      <c r="B6083">
        <v>1</v>
      </c>
      <c r="C6083">
        <v>0</v>
      </c>
      <c r="D6083">
        <v>0</v>
      </c>
      <c r="E6083">
        <v>0</v>
      </c>
      <c r="F6083">
        <v>1</v>
      </c>
      <c r="G6083">
        <v>1</v>
      </c>
      <c r="H6083" t="s">
        <v>23</v>
      </c>
      <c r="I6083" t="s">
        <v>25</v>
      </c>
      <c r="J6083" t="s">
        <v>22</v>
      </c>
      <c r="K6083" t="s">
        <v>23</v>
      </c>
      <c r="L6083" t="s">
        <v>23</v>
      </c>
      <c r="M6083" t="s">
        <v>23</v>
      </c>
      <c r="N6083" t="s">
        <v>23</v>
      </c>
      <c r="O6083" t="s">
        <v>23</v>
      </c>
      <c r="P6083" t="s">
        <v>26</v>
      </c>
      <c r="Q6083">
        <v>1</v>
      </c>
      <c r="R6083" t="s">
        <v>38</v>
      </c>
      <c r="S6083">
        <v>49.8</v>
      </c>
      <c r="T6083">
        <v>49.8</v>
      </c>
      <c r="U6083">
        <v>0</v>
      </c>
    </row>
    <row r="6084" spans="1:21" x14ac:dyDescent="0.25">
      <c r="A6084" t="s">
        <v>6116</v>
      </c>
      <c r="B6084">
        <v>0</v>
      </c>
      <c r="C6084">
        <v>0</v>
      </c>
      <c r="D6084">
        <v>1</v>
      </c>
      <c r="E6084">
        <v>0</v>
      </c>
      <c r="F6084">
        <v>59</v>
      </c>
      <c r="G6084">
        <v>1</v>
      </c>
      <c r="H6084" t="s">
        <v>22</v>
      </c>
      <c r="I6084" t="s">
        <v>35</v>
      </c>
      <c r="J6084" t="s">
        <v>23</v>
      </c>
      <c r="K6084" t="s">
        <v>22</v>
      </c>
      <c r="L6084" t="s">
        <v>23</v>
      </c>
      <c r="M6084" t="s">
        <v>23</v>
      </c>
      <c r="N6084" t="s">
        <v>22</v>
      </c>
      <c r="O6084" t="s">
        <v>22</v>
      </c>
      <c r="P6084" t="s">
        <v>26</v>
      </c>
      <c r="Q6084">
        <v>0</v>
      </c>
      <c r="R6084" t="s">
        <v>27</v>
      </c>
      <c r="S6084">
        <v>101.1</v>
      </c>
      <c r="T6084">
        <v>6039.9</v>
      </c>
      <c r="U6084">
        <v>1</v>
      </c>
    </row>
    <row r="6085" spans="1:21" x14ac:dyDescent="0.25">
      <c r="A6085" t="s">
        <v>6117</v>
      </c>
      <c r="B6085">
        <v>1</v>
      </c>
      <c r="C6085">
        <v>1</v>
      </c>
      <c r="D6085">
        <v>1</v>
      </c>
      <c r="E6085">
        <v>1</v>
      </c>
      <c r="F6085">
        <v>64</v>
      </c>
      <c r="G6085">
        <v>1</v>
      </c>
      <c r="H6085" t="s">
        <v>22</v>
      </c>
      <c r="I6085" t="s">
        <v>23</v>
      </c>
      <c r="J6085" t="s">
        <v>44</v>
      </c>
      <c r="K6085" t="s">
        <v>44</v>
      </c>
      <c r="L6085" t="s">
        <v>44</v>
      </c>
      <c r="M6085" t="s">
        <v>44</v>
      </c>
      <c r="N6085" t="s">
        <v>44</v>
      </c>
      <c r="O6085" t="s">
        <v>44</v>
      </c>
      <c r="P6085" t="s">
        <v>45</v>
      </c>
      <c r="Q6085">
        <v>1</v>
      </c>
      <c r="R6085" t="s">
        <v>33</v>
      </c>
      <c r="S6085">
        <v>24.4</v>
      </c>
      <c r="T6085">
        <v>1548.65</v>
      </c>
      <c r="U6085">
        <v>0</v>
      </c>
    </row>
    <row r="6086" spans="1:21" x14ac:dyDescent="0.25">
      <c r="A6086" t="s">
        <v>6118</v>
      </c>
      <c r="B6086">
        <v>1</v>
      </c>
      <c r="C6086">
        <v>0</v>
      </c>
      <c r="D6086">
        <v>1</v>
      </c>
      <c r="E6086">
        <v>0</v>
      </c>
      <c r="F6086">
        <v>36</v>
      </c>
      <c r="G6086">
        <v>1</v>
      </c>
      <c r="H6086" t="s">
        <v>22</v>
      </c>
      <c r="I6086" t="s">
        <v>35</v>
      </c>
      <c r="J6086" t="s">
        <v>23</v>
      </c>
      <c r="K6086" t="s">
        <v>23</v>
      </c>
      <c r="L6086" t="s">
        <v>23</v>
      </c>
      <c r="M6086" t="s">
        <v>23</v>
      </c>
      <c r="N6086" t="s">
        <v>22</v>
      </c>
      <c r="O6086" t="s">
        <v>22</v>
      </c>
      <c r="P6086" t="s">
        <v>26</v>
      </c>
      <c r="Q6086">
        <v>1</v>
      </c>
      <c r="R6086" t="s">
        <v>33</v>
      </c>
      <c r="S6086">
        <v>95</v>
      </c>
      <c r="T6086">
        <v>3440.25</v>
      </c>
      <c r="U6086">
        <v>0</v>
      </c>
    </row>
    <row r="6087" spans="1:21" x14ac:dyDescent="0.25">
      <c r="A6087" t="s">
        <v>6119</v>
      </c>
      <c r="B6087">
        <v>0</v>
      </c>
      <c r="C6087">
        <v>0</v>
      </c>
      <c r="D6087">
        <v>0</v>
      </c>
      <c r="E6087">
        <v>0</v>
      </c>
      <c r="F6087">
        <v>3</v>
      </c>
      <c r="G6087">
        <v>1</v>
      </c>
      <c r="H6087" t="s">
        <v>22</v>
      </c>
      <c r="I6087" t="s">
        <v>25</v>
      </c>
      <c r="J6087" t="s">
        <v>23</v>
      </c>
      <c r="K6087" t="s">
        <v>23</v>
      </c>
      <c r="L6087" t="s">
        <v>23</v>
      </c>
      <c r="M6087" t="s">
        <v>23</v>
      </c>
      <c r="N6087" t="s">
        <v>23</v>
      </c>
      <c r="O6087" t="s">
        <v>23</v>
      </c>
      <c r="P6087" t="s">
        <v>26</v>
      </c>
      <c r="Q6087">
        <v>1</v>
      </c>
      <c r="R6087" t="s">
        <v>30</v>
      </c>
      <c r="S6087">
        <v>50.65</v>
      </c>
      <c r="T6087">
        <v>151.30000000000001</v>
      </c>
      <c r="U6087">
        <v>1</v>
      </c>
    </row>
    <row r="6088" spans="1:21" x14ac:dyDescent="0.25">
      <c r="A6088" t="s">
        <v>6120</v>
      </c>
      <c r="B6088">
        <v>1</v>
      </c>
      <c r="C6088">
        <v>0</v>
      </c>
      <c r="D6088">
        <v>1</v>
      </c>
      <c r="E6088">
        <v>0</v>
      </c>
      <c r="F6088">
        <v>61</v>
      </c>
      <c r="G6088">
        <v>1</v>
      </c>
      <c r="H6088" t="s">
        <v>22</v>
      </c>
      <c r="I6088" t="s">
        <v>25</v>
      </c>
      <c r="J6088" t="s">
        <v>22</v>
      </c>
      <c r="K6088" t="s">
        <v>23</v>
      </c>
      <c r="L6088" t="s">
        <v>22</v>
      </c>
      <c r="M6088" t="s">
        <v>23</v>
      </c>
      <c r="N6088" t="s">
        <v>23</v>
      </c>
      <c r="O6088" t="s">
        <v>22</v>
      </c>
      <c r="P6088" t="s">
        <v>45</v>
      </c>
      <c r="Q6088">
        <v>1</v>
      </c>
      <c r="R6088" t="s">
        <v>30</v>
      </c>
      <c r="S6088">
        <v>69.900000000000006</v>
      </c>
      <c r="T6088">
        <v>4226.7</v>
      </c>
      <c r="U6088">
        <v>0</v>
      </c>
    </row>
    <row r="6089" spans="1:21" x14ac:dyDescent="0.25">
      <c r="A6089" t="s">
        <v>6121</v>
      </c>
      <c r="B6089">
        <v>1</v>
      </c>
      <c r="C6089">
        <v>0</v>
      </c>
      <c r="D6089">
        <v>0</v>
      </c>
      <c r="E6089">
        <v>1</v>
      </c>
      <c r="F6089">
        <v>26</v>
      </c>
      <c r="G6089">
        <v>0</v>
      </c>
      <c r="H6089" t="s">
        <v>24</v>
      </c>
      <c r="I6089" t="s">
        <v>25</v>
      </c>
      <c r="J6089" t="s">
        <v>23</v>
      </c>
      <c r="K6089" t="s">
        <v>22</v>
      </c>
      <c r="L6089" t="s">
        <v>23</v>
      </c>
      <c r="M6089" t="s">
        <v>23</v>
      </c>
      <c r="N6089" t="s">
        <v>22</v>
      </c>
      <c r="O6089" t="s">
        <v>23</v>
      </c>
      <c r="P6089" t="s">
        <v>29</v>
      </c>
      <c r="Q6089">
        <v>1</v>
      </c>
      <c r="R6089" t="s">
        <v>33</v>
      </c>
      <c r="S6089">
        <v>39.950000000000003</v>
      </c>
      <c r="T6089">
        <v>1023.75</v>
      </c>
      <c r="U6089">
        <v>0</v>
      </c>
    </row>
    <row r="6090" spans="1:21" x14ac:dyDescent="0.25">
      <c r="A6090" t="s">
        <v>6122</v>
      </c>
      <c r="B6090">
        <v>0</v>
      </c>
      <c r="C6090">
        <v>0</v>
      </c>
      <c r="D6090">
        <v>0</v>
      </c>
      <c r="E6090">
        <v>0</v>
      </c>
      <c r="F6090">
        <v>1</v>
      </c>
      <c r="G6090">
        <v>1</v>
      </c>
      <c r="H6090" t="s">
        <v>23</v>
      </c>
      <c r="I6090" t="s">
        <v>25</v>
      </c>
      <c r="J6090" t="s">
        <v>23</v>
      </c>
      <c r="K6090" t="s">
        <v>23</v>
      </c>
      <c r="L6090" t="s">
        <v>23</v>
      </c>
      <c r="M6090" t="s">
        <v>23</v>
      </c>
      <c r="N6090" t="s">
        <v>23</v>
      </c>
      <c r="O6090" t="s">
        <v>22</v>
      </c>
      <c r="P6090" t="s">
        <v>26</v>
      </c>
      <c r="Q6090">
        <v>1</v>
      </c>
      <c r="R6090" t="s">
        <v>27</v>
      </c>
      <c r="S6090">
        <v>55.4</v>
      </c>
      <c r="T6090">
        <v>55.4</v>
      </c>
      <c r="U6090">
        <v>1</v>
      </c>
    </row>
    <row r="6091" spans="1:21" x14ac:dyDescent="0.25">
      <c r="A6091" t="s">
        <v>6123</v>
      </c>
      <c r="B6091">
        <v>0</v>
      </c>
      <c r="C6091">
        <v>1</v>
      </c>
      <c r="D6091">
        <v>1</v>
      </c>
      <c r="E6091">
        <v>0</v>
      </c>
      <c r="F6091">
        <v>1</v>
      </c>
      <c r="G6091">
        <v>1</v>
      </c>
      <c r="H6091" t="s">
        <v>22</v>
      </c>
      <c r="I6091" t="s">
        <v>35</v>
      </c>
      <c r="J6091" t="s">
        <v>23</v>
      </c>
      <c r="K6091" t="s">
        <v>22</v>
      </c>
      <c r="L6091" t="s">
        <v>23</v>
      </c>
      <c r="M6091" t="s">
        <v>23</v>
      </c>
      <c r="N6091" t="s">
        <v>22</v>
      </c>
      <c r="O6091" t="s">
        <v>23</v>
      </c>
      <c r="P6091" t="s">
        <v>26</v>
      </c>
      <c r="Q6091">
        <v>1</v>
      </c>
      <c r="R6091" t="s">
        <v>27</v>
      </c>
      <c r="S6091">
        <v>90.6</v>
      </c>
      <c r="T6091">
        <v>90.6</v>
      </c>
      <c r="U6091">
        <v>1</v>
      </c>
    </row>
    <row r="6092" spans="1:21" x14ac:dyDescent="0.25">
      <c r="A6092" t="s">
        <v>6124</v>
      </c>
      <c r="B6092">
        <v>1</v>
      </c>
      <c r="C6092">
        <v>0</v>
      </c>
      <c r="D6092">
        <v>1</v>
      </c>
      <c r="E6092">
        <v>1</v>
      </c>
      <c r="F6092">
        <v>68</v>
      </c>
      <c r="G6092">
        <v>1</v>
      </c>
      <c r="H6092" t="s">
        <v>23</v>
      </c>
      <c r="I6092" t="s">
        <v>35</v>
      </c>
      <c r="J6092" t="s">
        <v>22</v>
      </c>
      <c r="K6092" t="s">
        <v>22</v>
      </c>
      <c r="L6092" t="s">
        <v>22</v>
      </c>
      <c r="M6092" t="s">
        <v>23</v>
      </c>
      <c r="N6092" t="s">
        <v>22</v>
      </c>
      <c r="O6092" t="s">
        <v>22</v>
      </c>
      <c r="P6092" t="s">
        <v>45</v>
      </c>
      <c r="Q6092">
        <v>1</v>
      </c>
      <c r="R6092" t="s">
        <v>38</v>
      </c>
      <c r="S6092">
        <v>103.25</v>
      </c>
      <c r="T6092">
        <v>7074.4</v>
      </c>
      <c r="U6092">
        <v>0</v>
      </c>
    </row>
    <row r="6093" spans="1:21" x14ac:dyDescent="0.25">
      <c r="A6093" t="s">
        <v>6125</v>
      </c>
      <c r="B6093">
        <v>1</v>
      </c>
      <c r="C6093">
        <v>1</v>
      </c>
      <c r="D6093">
        <v>1</v>
      </c>
      <c r="E6093">
        <v>0</v>
      </c>
      <c r="F6093">
        <v>2</v>
      </c>
      <c r="G6093">
        <v>1</v>
      </c>
      <c r="H6093" t="s">
        <v>22</v>
      </c>
      <c r="I6093" t="s">
        <v>35</v>
      </c>
      <c r="J6093" t="s">
        <v>23</v>
      </c>
      <c r="K6093" t="s">
        <v>23</v>
      </c>
      <c r="L6093" t="s">
        <v>23</v>
      </c>
      <c r="M6093" t="s">
        <v>23</v>
      </c>
      <c r="N6093" t="s">
        <v>22</v>
      </c>
      <c r="O6093" t="s">
        <v>23</v>
      </c>
      <c r="P6093" t="s">
        <v>26</v>
      </c>
      <c r="Q6093">
        <v>1</v>
      </c>
      <c r="R6093" t="s">
        <v>30</v>
      </c>
      <c r="S6093">
        <v>86.85</v>
      </c>
      <c r="T6093">
        <v>156.35</v>
      </c>
      <c r="U6093">
        <v>1</v>
      </c>
    </row>
    <row r="6094" spans="1:21" x14ac:dyDescent="0.25">
      <c r="A6094" t="s">
        <v>6126</v>
      </c>
      <c r="B6094">
        <v>0</v>
      </c>
      <c r="C6094">
        <v>0</v>
      </c>
      <c r="D6094">
        <v>1</v>
      </c>
      <c r="E6094">
        <v>0</v>
      </c>
      <c r="F6094">
        <v>72</v>
      </c>
      <c r="G6094">
        <v>1</v>
      </c>
      <c r="H6094" t="s">
        <v>22</v>
      </c>
      <c r="I6094" t="s">
        <v>35</v>
      </c>
      <c r="J6094" t="s">
        <v>22</v>
      </c>
      <c r="K6094" t="s">
        <v>22</v>
      </c>
      <c r="L6094" t="s">
        <v>22</v>
      </c>
      <c r="M6094" t="s">
        <v>22</v>
      </c>
      <c r="N6094" t="s">
        <v>23</v>
      </c>
      <c r="O6094" t="s">
        <v>23</v>
      </c>
      <c r="P6094" t="s">
        <v>45</v>
      </c>
      <c r="Q6094">
        <v>1</v>
      </c>
      <c r="R6094" t="s">
        <v>33</v>
      </c>
      <c r="S6094">
        <v>94.25</v>
      </c>
      <c r="T6094">
        <v>6849.75</v>
      </c>
      <c r="U6094">
        <v>0</v>
      </c>
    </row>
    <row r="6095" spans="1:21" x14ac:dyDescent="0.25">
      <c r="A6095" t="s">
        <v>6127</v>
      </c>
      <c r="B6095">
        <v>0</v>
      </c>
      <c r="C6095">
        <v>0</v>
      </c>
      <c r="D6095">
        <v>1</v>
      </c>
      <c r="E6095">
        <v>0</v>
      </c>
      <c r="F6095">
        <v>71</v>
      </c>
      <c r="G6095">
        <v>0</v>
      </c>
      <c r="H6095" t="s">
        <v>24</v>
      </c>
      <c r="I6095" t="s">
        <v>25</v>
      </c>
      <c r="J6095" t="s">
        <v>23</v>
      </c>
      <c r="K6095" t="s">
        <v>23</v>
      </c>
      <c r="L6095" t="s">
        <v>22</v>
      </c>
      <c r="M6095" t="s">
        <v>22</v>
      </c>
      <c r="N6095" t="s">
        <v>23</v>
      </c>
      <c r="O6095" t="s">
        <v>22</v>
      </c>
      <c r="P6095" t="s">
        <v>45</v>
      </c>
      <c r="Q6095">
        <v>1</v>
      </c>
      <c r="R6095" t="s">
        <v>27</v>
      </c>
      <c r="S6095">
        <v>47.05</v>
      </c>
      <c r="T6095">
        <v>3263.6</v>
      </c>
      <c r="U6095">
        <v>0</v>
      </c>
    </row>
    <row r="6096" spans="1:21" x14ac:dyDescent="0.25">
      <c r="A6096" t="s">
        <v>6128</v>
      </c>
      <c r="B6096">
        <v>1</v>
      </c>
      <c r="C6096">
        <v>0</v>
      </c>
      <c r="D6096">
        <v>0</v>
      </c>
      <c r="E6096">
        <v>0</v>
      </c>
      <c r="F6096">
        <v>57</v>
      </c>
      <c r="G6096">
        <v>1</v>
      </c>
      <c r="H6096" t="s">
        <v>23</v>
      </c>
      <c r="I6096" t="s">
        <v>23</v>
      </c>
      <c r="J6096" t="s">
        <v>44</v>
      </c>
      <c r="K6096" t="s">
        <v>44</v>
      </c>
      <c r="L6096" t="s">
        <v>44</v>
      </c>
      <c r="M6096" t="s">
        <v>44</v>
      </c>
      <c r="N6096" t="s">
        <v>44</v>
      </c>
      <c r="O6096" t="s">
        <v>44</v>
      </c>
      <c r="P6096" t="s">
        <v>45</v>
      </c>
      <c r="Q6096">
        <v>0</v>
      </c>
      <c r="R6096" t="s">
        <v>38</v>
      </c>
      <c r="S6096">
        <v>20.55</v>
      </c>
      <c r="T6096">
        <v>1252.8499999999999</v>
      </c>
      <c r="U6096">
        <v>0</v>
      </c>
    </row>
    <row r="6097" spans="1:21" x14ac:dyDescent="0.25">
      <c r="A6097" t="s">
        <v>6129</v>
      </c>
      <c r="B6097">
        <v>1</v>
      </c>
      <c r="C6097">
        <v>0</v>
      </c>
      <c r="D6097">
        <v>0</v>
      </c>
      <c r="E6097">
        <v>0</v>
      </c>
      <c r="F6097">
        <v>4</v>
      </c>
      <c r="G6097">
        <v>1</v>
      </c>
      <c r="H6097" t="s">
        <v>23</v>
      </c>
      <c r="I6097" t="s">
        <v>23</v>
      </c>
      <c r="J6097" t="s">
        <v>44</v>
      </c>
      <c r="K6097" t="s">
        <v>44</v>
      </c>
      <c r="L6097" t="s">
        <v>44</v>
      </c>
      <c r="M6097" t="s">
        <v>44</v>
      </c>
      <c r="N6097" t="s">
        <v>44</v>
      </c>
      <c r="O6097" t="s">
        <v>44</v>
      </c>
      <c r="P6097" t="s">
        <v>26</v>
      </c>
      <c r="Q6097">
        <v>1</v>
      </c>
      <c r="R6097" t="s">
        <v>30</v>
      </c>
      <c r="S6097">
        <v>19.649999999999999</v>
      </c>
      <c r="T6097">
        <v>67.55</v>
      </c>
      <c r="U6097">
        <v>0</v>
      </c>
    </row>
    <row r="6098" spans="1:21" x14ac:dyDescent="0.25">
      <c r="A6098" t="s">
        <v>6130</v>
      </c>
      <c r="B6098">
        <v>0</v>
      </c>
      <c r="C6098">
        <v>1</v>
      </c>
      <c r="D6098">
        <v>0</v>
      </c>
      <c r="E6098">
        <v>0</v>
      </c>
      <c r="F6098">
        <v>1</v>
      </c>
      <c r="G6098">
        <v>1</v>
      </c>
      <c r="H6098" t="s">
        <v>23</v>
      </c>
      <c r="I6098" t="s">
        <v>35</v>
      </c>
      <c r="J6098" t="s">
        <v>23</v>
      </c>
      <c r="K6098" t="s">
        <v>23</v>
      </c>
      <c r="L6098" t="s">
        <v>23</v>
      </c>
      <c r="M6098" t="s">
        <v>23</v>
      </c>
      <c r="N6098" t="s">
        <v>23</v>
      </c>
      <c r="O6098" t="s">
        <v>23</v>
      </c>
      <c r="P6098" t="s">
        <v>26</v>
      </c>
      <c r="Q6098">
        <v>1</v>
      </c>
      <c r="R6098" t="s">
        <v>27</v>
      </c>
      <c r="S6098">
        <v>70.2</v>
      </c>
      <c r="T6098">
        <v>70.2</v>
      </c>
      <c r="U6098">
        <v>0</v>
      </c>
    </row>
    <row r="6099" spans="1:21" x14ac:dyDescent="0.25">
      <c r="A6099" t="s">
        <v>6131</v>
      </c>
      <c r="B6099">
        <v>1</v>
      </c>
      <c r="C6099">
        <v>0</v>
      </c>
      <c r="D6099">
        <v>1</v>
      </c>
      <c r="E6099">
        <v>1</v>
      </c>
      <c r="F6099">
        <v>72</v>
      </c>
      <c r="G6099">
        <v>1</v>
      </c>
      <c r="H6099" t="s">
        <v>22</v>
      </c>
      <c r="I6099" t="s">
        <v>25</v>
      </c>
      <c r="J6099" t="s">
        <v>22</v>
      </c>
      <c r="K6099" t="s">
        <v>22</v>
      </c>
      <c r="L6099" t="s">
        <v>22</v>
      </c>
      <c r="M6099" t="s">
        <v>22</v>
      </c>
      <c r="N6099" t="s">
        <v>23</v>
      </c>
      <c r="O6099" t="s">
        <v>22</v>
      </c>
      <c r="P6099" t="s">
        <v>45</v>
      </c>
      <c r="Q6099">
        <v>0</v>
      </c>
      <c r="R6099" t="s">
        <v>38</v>
      </c>
      <c r="S6099">
        <v>81</v>
      </c>
      <c r="T6099">
        <v>5750</v>
      </c>
      <c r="U6099">
        <v>0</v>
      </c>
    </row>
    <row r="6100" spans="1:21" x14ac:dyDescent="0.25">
      <c r="A6100" t="s">
        <v>6132</v>
      </c>
      <c r="B6100">
        <v>1</v>
      </c>
      <c r="C6100">
        <v>0</v>
      </c>
      <c r="D6100">
        <v>1</v>
      </c>
      <c r="E6100">
        <v>1</v>
      </c>
      <c r="F6100">
        <v>21</v>
      </c>
      <c r="G6100">
        <v>1</v>
      </c>
      <c r="H6100" t="s">
        <v>22</v>
      </c>
      <c r="I6100" t="s">
        <v>25</v>
      </c>
      <c r="J6100" t="s">
        <v>22</v>
      </c>
      <c r="K6100" t="s">
        <v>23</v>
      </c>
      <c r="L6100" t="s">
        <v>23</v>
      </c>
      <c r="M6100" t="s">
        <v>23</v>
      </c>
      <c r="N6100" t="s">
        <v>22</v>
      </c>
      <c r="O6100" t="s">
        <v>22</v>
      </c>
      <c r="P6100" t="s">
        <v>29</v>
      </c>
      <c r="Q6100">
        <v>1</v>
      </c>
      <c r="R6100" t="s">
        <v>33</v>
      </c>
      <c r="S6100">
        <v>75.900000000000006</v>
      </c>
      <c r="T6100">
        <v>1549.75</v>
      </c>
      <c r="U6100">
        <v>0</v>
      </c>
    </row>
    <row r="6101" spans="1:21" x14ac:dyDescent="0.25">
      <c r="A6101" t="s">
        <v>6133</v>
      </c>
      <c r="B6101">
        <v>0</v>
      </c>
      <c r="C6101">
        <v>0</v>
      </c>
      <c r="D6101">
        <v>1</v>
      </c>
      <c r="E6101">
        <v>1</v>
      </c>
      <c r="F6101">
        <v>71</v>
      </c>
      <c r="G6101">
        <v>1</v>
      </c>
      <c r="H6101" t="s">
        <v>22</v>
      </c>
      <c r="I6101" t="s">
        <v>23</v>
      </c>
      <c r="J6101" t="s">
        <v>44</v>
      </c>
      <c r="K6101" t="s">
        <v>44</v>
      </c>
      <c r="L6101" t="s">
        <v>44</v>
      </c>
      <c r="M6101" t="s">
        <v>44</v>
      </c>
      <c r="N6101" t="s">
        <v>44</v>
      </c>
      <c r="O6101" t="s">
        <v>44</v>
      </c>
      <c r="P6101" t="s">
        <v>45</v>
      </c>
      <c r="Q6101">
        <v>0</v>
      </c>
      <c r="R6101" t="s">
        <v>33</v>
      </c>
      <c r="S6101">
        <v>24.7</v>
      </c>
      <c r="T6101">
        <v>1810.55</v>
      </c>
      <c r="U6101">
        <v>0</v>
      </c>
    </row>
    <row r="6102" spans="1:21" x14ac:dyDescent="0.25">
      <c r="A6102" t="s">
        <v>6134</v>
      </c>
      <c r="B6102">
        <v>0</v>
      </c>
      <c r="C6102">
        <v>1</v>
      </c>
      <c r="D6102">
        <v>1</v>
      </c>
      <c r="E6102">
        <v>0</v>
      </c>
      <c r="F6102">
        <v>29</v>
      </c>
      <c r="G6102">
        <v>1</v>
      </c>
      <c r="H6102" t="s">
        <v>22</v>
      </c>
      <c r="I6102" t="s">
        <v>35</v>
      </c>
      <c r="J6102" t="s">
        <v>23</v>
      </c>
      <c r="K6102" t="s">
        <v>23</v>
      </c>
      <c r="L6102" t="s">
        <v>22</v>
      </c>
      <c r="M6102" t="s">
        <v>23</v>
      </c>
      <c r="N6102" t="s">
        <v>22</v>
      </c>
      <c r="O6102" t="s">
        <v>22</v>
      </c>
      <c r="P6102" t="s">
        <v>26</v>
      </c>
      <c r="Q6102">
        <v>1</v>
      </c>
      <c r="R6102" t="s">
        <v>33</v>
      </c>
      <c r="S6102">
        <v>99.05</v>
      </c>
      <c r="T6102">
        <v>2952.85</v>
      </c>
      <c r="U6102">
        <v>1</v>
      </c>
    </row>
    <row r="6103" spans="1:21" x14ac:dyDescent="0.25">
      <c r="A6103" t="s">
        <v>6135</v>
      </c>
      <c r="B6103">
        <v>0</v>
      </c>
      <c r="C6103">
        <v>1</v>
      </c>
      <c r="D6103">
        <v>0</v>
      </c>
      <c r="E6103">
        <v>0</v>
      </c>
      <c r="F6103">
        <v>69</v>
      </c>
      <c r="G6103">
        <v>1</v>
      </c>
      <c r="H6103" t="s">
        <v>22</v>
      </c>
      <c r="I6103" t="s">
        <v>35</v>
      </c>
      <c r="J6103" t="s">
        <v>22</v>
      </c>
      <c r="K6103" t="s">
        <v>23</v>
      </c>
      <c r="L6103" t="s">
        <v>22</v>
      </c>
      <c r="M6103" t="s">
        <v>22</v>
      </c>
      <c r="N6103" t="s">
        <v>22</v>
      </c>
      <c r="O6103" t="s">
        <v>22</v>
      </c>
      <c r="P6103" t="s">
        <v>45</v>
      </c>
      <c r="Q6103">
        <v>0</v>
      </c>
      <c r="R6103" t="s">
        <v>38</v>
      </c>
      <c r="S6103">
        <v>110.25</v>
      </c>
      <c r="T6103">
        <v>7467.55</v>
      </c>
      <c r="U6103">
        <v>0</v>
      </c>
    </row>
    <row r="6104" spans="1:21" x14ac:dyDescent="0.25">
      <c r="A6104" t="s">
        <v>6136</v>
      </c>
      <c r="B6104">
        <v>0</v>
      </c>
      <c r="C6104">
        <v>0</v>
      </c>
      <c r="D6104">
        <v>1</v>
      </c>
      <c r="E6104">
        <v>0</v>
      </c>
      <c r="F6104">
        <v>64</v>
      </c>
      <c r="G6104">
        <v>1</v>
      </c>
      <c r="H6104" t="s">
        <v>22</v>
      </c>
      <c r="I6104" t="s">
        <v>25</v>
      </c>
      <c r="J6104" t="s">
        <v>22</v>
      </c>
      <c r="K6104" t="s">
        <v>23</v>
      </c>
      <c r="L6104" t="s">
        <v>22</v>
      </c>
      <c r="M6104" t="s">
        <v>22</v>
      </c>
      <c r="N6104" t="s">
        <v>22</v>
      </c>
      <c r="O6104" t="s">
        <v>22</v>
      </c>
      <c r="P6104" t="s">
        <v>45</v>
      </c>
      <c r="Q6104">
        <v>1</v>
      </c>
      <c r="R6104" t="s">
        <v>38</v>
      </c>
      <c r="S6104">
        <v>85</v>
      </c>
      <c r="T6104">
        <v>5484.4</v>
      </c>
      <c r="U6104">
        <v>0</v>
      </c>
    </row>
    <row r="6105" spans="1:21" x14ac:dyDescent="0.25">
      <c r="A6105" t="s">
        <v>6137</v>
      </c>
      <c r="B6105">
        <v>1</v>
      </c>
      <c r="C6105">
        <v>0</v>
      </c>
      <c r="D6105">
        <v>0</v>
      </c>
      <c r="E6105">
        <v>0</v>
      </c>
      <c r="F6105">
        <v>16</v>
      </c>
      <c r="G6105">
        <v>1</v>
      </c>
      <c r="H6105" t="s">
        <v>23</v>
      </c>
      <c r="I6105" t="s">
        <v>23</v>
      </c>
      <c r="J6105" t="s">
        <v>44</v>
      </c>
      <c r="K6105" t="s">
        <v>44</v>
      </c>
      <c r="L6105" t="s">
        <v>44</v>
      </c>
      <c r="M6105" t="s">
        <v>44</v>
      </c>
      <c r="N6105" t="s">
        <v>44</v>
      </c>
      <c r="O6105" t="s">
        <v>44</v>
      </c>
      <c r="P6105" t="s">
        <v>26</v>
      </c>
      <c r="Q6105">
        <v>0</v>
      </c>
      <c r="R6105" t="s">
        <v>38</v>
      </c>
      <c r="S6105">
        <v>19.75</v>
      </c>
      <c r="T6105">
        <v>294.89999999999998</v>
      </c>
      <c r="U6105">
        <v>0</v>
      </c>
    </row>
    <row r="6106" spans="1:21" x14ac:dyDescent="0.25">
      <c r="A6106" t="s">
        <v>6138</v>
      </c>
      <c r="B6106">
        <v>0</v>
      </c>
      <c r="C6106">
        <v>0</v>
      </c>
      <c r="D6106">
        <v>0</v>
      </c>
      <c r="E6106">
        <v>0</v>
      </c>
      <c r="F6106">
        <v>4</v>
      </c>
      <c r="G6106">
        <v>1</v>
      </c>
      <c r="H6106" t="s">
        <v>22</v>
      </c>
      <c r="I6106" t="s">
        <v>23</v>
      </c>
      <c r="J6106" t="s">
        <v>44</v>
      </c>
      <c r="K6106" t="s">
        <v>44</v>
      </c>
      <c r="L6106" t="s">
        <v>44</v>
      </c>
      <c r="M6106" t="s">
        <v>44</v>
      </c>
      <c r="N6106" t="s">
        <v>44</v>
      </c>
      <c r="O6106" t="s">
        <v>44</v>
      </c>
      <c r="P6106" t="s">
        <v>29</v>
      </c>
      <c r="Q6106">
        <v>0</v>
      </c>
      <c r="R6106" t="s">
        <v>27</v>
      </c>
      <c r="S6106">
        <v>23.9</v>
      </c>
      <c r="T6106">
        <v>97.5</v>
      </c>
      <c r="U6106">
        <v>0</v>
      </c>
    </row>
    <row r="6107" spans="1:21" x14ac:dyDescent="0.25">
      <c r="A6107" t="s">
        <v>6139</v>
      </c>
      <c r="B6107">
        <v>0</v>
      </c>
      <c r="C6107">
        <v>0</v>
      </c>
      <c r="D6107">
        <v>0</v>
      </c>
      <c r="E6107">
        <v>0</v>
      </c>
      <c r="F6107">
        <v>52</v>
      </c>
      <c r="G6107">
        <v>1</v>
      </c>
      <c r="H6107" t="s">
        <v>22</v>
      </c>
      <c r="I6107" t="s">
        <v>35</v>
      </c>
      <c r="J6107" t="s">
        <v>22</v>
      </c>
      <c r="K6107" t="s">
        <v>22</v>
      </c>
      <c r="L6107" t="s">
        <v>23</v>
      </c>
      <c r="M6107" t="s">
        <v>22</v>
      </c>
      <c r="N6107" t="s">
        <v>22</v>
      </c>
      <c r="O6107" t="s">
        <v>22</v>
      </c>
      <c r="P6107" t="s">
        <v>29</v>
      </c>
      <c r="Q6107">
        <v>1</v>
      </c>
      <c r="R6107" t="s">
        <v>38</v>
      </c>
      <c r="S6107">
        <v>111.25</v>
      </c>
      <c r="T6107">
        <v>5916.45</v>
      </c>
      <c r="U6107">
        <v>1</v>
      </c>
    </row>
    <row r="6108" spans="1:21" x14ac:dyDescent="0.25">
      <c r="A6108" t="s">
        <v>6140</v>
      </c>
      <c r="B6108">
        <v>1</v>
      </c>
      <c r="C6108">
        <v>0</v>
      </c>
      <c r="D6108">
        <v>0</v>
      </c>
      <c r="E6108">
        <v>0</v>
      </c>
      <c r="F6108">
        <v>2</v>
      </c>
      <c r="G6108">
        <v>1</v>
      </c>
      <c r="H6108" t="s">
        <v>23</v>
      </c>
      <c r="I6108" t="s">
        <v>25</v>
      </c>
      <c r="J6108" t="s">
        <v>22</v>
      </c>
      <c r="K6108" t="s">
        <v>23</v>
      </c>
      <c r="L6108" t="s">
        <v>22</v>
      </c>
      <c r="M6108" t="s">
        <v>23</v>
      </c>
      <c r="N6108" t="s">
        <v>23</v>
      </c>
      <c r="O6108" t="s">
        <v>23</v>
      </c>
      <c r="P6108" t="s">
        <v>26</v>
      </c>
      <c r="Q6108">
        <v>1</v>
      </c>
      <c r="R6108" t="s">
        <v>30</v>
      </c>
      <c r="S6108">
        <v>55.1</v>
      </c>
      <c r="T6108">
        <v>113.35</v>
      </c>
      <c r="U6108">
        <v>1</v>
      </c>
    </row>
    <row r="6109" spans="1:21" x14ac:dyDescent="0.25">
      <c r="A6109" t="s">
        <v>6141</v>
      </c>
      <c r="B6109">
        <v>1</v>
      </c>
      <c r="C6109">
        <v>0</v>
      </c>
      <c r="D6109">
        <v>0</v>
      </c>
      <c r="E6109">
        <v>0</v>
      </c>
      <c r="F6109">
        <v>1</v>
      </c>
      <c r="G6109">
        <v>1</v>
      </c>
      <c r="H6109" t="s">
        <v>23</v>
      </c>
      <c r="I6109" t="s">
        <v>23</v>
      </c>
      <c r="J6109" t="s">
        <v>44</v>
      </c>
      <c r="K6109" t="s">
        <v>44</v>
      </c>
      <c r="L6109" t="s">
        <v>44</v>
      </c>
      <c r="M6109" t="s">
        <v>44</v>
      </c>
      <c r="N6109" t="s">
        <v>44</v>
      </c>
      <c r="O6109" t="s">
        <v>44</v>
      </c>
      <c r="P6109" t="s">
        <v>26</v>
      </c>
      <c r="Q6109">
        <v>0</v>
      </c>
      <c r="R6109" t="s">
        <v>30</v>
      </c>
      <c r="S6109">
        <v>19.95</v>
      </c>
      <c r="T6109">
        <v>19.95</v>
      </c>
      <c r="U6109">
        <v>0</v>
      </c>
    </row>
    <row r="6110" spans="1:21" x14ac:dyDescent="0.25">
      <c r="A6110" t="s">
        <v>6142</v>
      </c>
      <c r="B6110">
        <v>1</v>
      </c>
      <c r="C6110">
        <v>0</v>
      </c>
      <c r="D6110">
        <v>0</v>
      </c>
      <c r="E6110">
        <v>0</v>
      </c>
      <c r="F6110">
        <v>18</v>
      </c>
      <c r="G6110">
        <v>0</v>
      </c>
      <c r="H6110" t="s">
        <v>24</v>
      </c>
      <c r="I6110" t="s">
        <v>25</v>
      </c>
      <c r="J6110" t="s">
        <v>23</v>
      </c>
      <c r="K6110" t="s">
        <v>23</v>
      </c>
      <c r="L6110" t="s">
        <v>23</v>
      </c>
      <c r="M6110" t="s">
        <v>23</v>
      </c>
      <c r="N6110" t="s">
        <v>23</v>
      </c>
      <c r="O6110" t="s">
        <v>23</v>
      </c>
      <c r="P6110" t="s">
        <v>26</v>
      </c>
      <c r="Q6110">
        <v>0</v>
      </c>
      <c r="R6110" t="s">
        <v>30</v>
      </c>
      <c r="S6110">
        <v>25.15</v>
      </c>
      <c r="T6110">
        <v>476.8</v>
      </c>
      <c r="U6110">
        <v>0</v>
      </c>
    </row>
    <row r="6111" spans="1:21" x14ac:dyDescent="0.25">
      <c r="A6111" t="s">
        <v>6143</v>
      </c>
      <c r="B6111">
        <v>0</v>
      </c>
      <c r="C6111">
        <v>0</v>
      </c>
      <c r="D6111">
        <v>0</v>
      </c>
      <c r="E6111">
        <v>0</v>
      </c>
      <c r="F6111">
        <v>2</v>
      </c>
      <c r="G6111">
        <v>1</v>
      </c>
      <c r="H6111" t="s">
        <v>22</v>
      </c>
      <c r="I6111" t="s">
        <v>25</v>
      </c>
      <c r="J6111" t="s">
        <v>23</v>
      </c>
      <c r="K6111" t="s">
        <v>22</v>
      </c>
      <c r="L6111" t="s">
        <v>23</v>
      </c>
      <c r="M6111" t="s">
        <v>23</v>
      </c>
      <c r="N6111" t="s">
        <v>23</v>
      </c>
      <c r="O6111" t="s">
        <v>23</v>
      </c>
      <c r="P6111" t="s">
        <v>26</v>
      </c>
      <c r="Q6111">
        <v>0</v>
      </c>
      <c r="R6111" t="s">
        <v>30</v>
      </c>
      <c r="S6111">
        <v>54.15</v>
      </c>
      <c r="T6111">
        <v>101.65</v>
      </c>
      <c r="U6111">
        <v>0</v>
      </c>
    </row>
    <row r="6112" spans="1:21" x14ac:dyDescent="0.25">
      <c r="A6112" t="s">
        <v>6144</v>
      </c>
      <c r="B6112">
        <v>0</v>
      </c>
      <c r="C6112">
        <v>0</v>
      </c>
      <c r="D6112">
        <v>1</v>
      </c>
      <c r="E6112">
        <v>0</v>
      </c>
      <c r="F6112">
        <v>19</v>
      </c>
      <c r="G6112">
        <v>1</v>
      </c>
      <c r="H6112" t="s">
        <v>23</v>
      </c>
      <c r="I6112" t="s">
        <v>25</v>
      </c>
      <c r="J6112" t="s">
        <v>23</v>
      </c>
      <c r="K6112" t="s">
        <v>22</v>
      </c>
      <c r="L6112" t="s">
        <v>23</v>
      </c>
      <c r="M6112" t="s">
        <v>23</v>
      </c>
      <c r="N6112" t="s">
        <v>23</v>
      </c>
      <c r="O6112" t="s">
        <v>22</v>
      </c>
      <c r="P6112" t="s">
        <v>26</v>
      </c>
      <c r="Q6112">
        <v>1</v>
      </c>
      <c r="R6112" t="s">
        <v>30</v>
      </c>
      <c r="S6112">
        <v>59.8</v>
      </c>
      <c r="T6112">
        <v>1130.8499999999999</v>
      </c>
      <c r="U6112">
        <v>0</v>
      </c>
    </row>
    <row r="6113" spans="1:21" x14ac:dyDescent="0.25">
      <c r="A6113" t="s">
        <v>6145</v>
      </c>
      <c r="B6113">
        <v>0</v>
      </c>
      <c r="C6113">
        <v>0</v>
      </c>
      <c r="D6113">
        <v>0</v>
      </c>
      <c r="E6113">
        <v>0</v>
      </c>
      <c r="F6113">
        <v>40</v>
      </c>
      <c r="G6113">
        <v>1</v>
      </c>
      <c r="H6113" t="s">
        <v>22</v>
      </c>
      <c r="I6113" t="s">
        <v>35</v>
      </c>
      <c r="J6113" t="s">
        <v>23</v>
      </c>
      <c r="K6113" t="s">
        <v>23</v>
      </c>
      <c r="L6113" t="s">
        <v>23</v>
      </c>
      <c r="M6113" t="s">
        <v>23</v>
      </c>
      <c r="N6113" t="s">
        <v>23</v>
      </c>
      <c r="O6113" t="s">
        <v>22</v>
      </c>
      <c r="P6113" t="s">
        <v>26</v>
      </c>
      <c r="Q6113">
        <v>0</v>
      </c>
      <c r="R6113" t="s">
        <v>33</v>
      </c>
      <c r="S6113">
        <v>83.85</v>
      </c>
      <c r="T6113">
        <v>3532.25</v>
      </c>
      <c r="U6113">
        <v>0</v>
      </c>
    </row>
    <row r="6114" spans="1:21" x14ac:dyDescent="0.25">
      <c r="A6114" t="s">
        <v>6146</v>
      </c>
      <c r="B6114">
        <v>0</v>
      </c>
      <c r="C6114">
        <v>1</v>
      </c>
      <c r="D6114">
        <v>1</v>
      </c>
      <c r="E6114">
        <v>1</v>
      </c>
      <c r="F6114">
        <v>66</v>
      </c>
      <c r="G6114">
        <v>1</v>
      </c>
      <c r="H6114" t="s">
        <v>22</v>
      </c>
      <c r="I6114" t="s">
        <v>35</v>
      </c>
      <c r="J6114" t="s">
        <v>23</v>
      </c>
      <c r="K6114" t="s">
        <v>22</v>
      </c>
      <c r="L6114" t="s">
        <v>22</v>
      </c>
      <c r="M6114" t="s">
        <v>23</v>
      </c>
      <c r="N6114" t="s">
        <v>22</v>
      </c>
      <c r="O6114" t="s">
        <v>22</v>
      </c>
      <c r="P6114" t="s">
        <v>29</v>
      </c>
      <c r="Q6114">
        <v>1</v>
      </c>
      <c r="R6114" t="s">
        <v>27</v>
      </c>
      <c r="S6114">
        <v>104.9</v>
      </c>
      <c r="T6114">
        <v>6891.45</v>
      </c>
      <c r="U6114">
        <v>0</v>
      </c>
    </row>
    <row r="6115" spans="1:21" x14ac:dyDescent="0.25">
      <c r="A6115" t="s">
        <v>6147</v>
      </c>
      <c r="B6115">
        <v>1</v>
      </c>
      <c r="C6115">
        <v>0</v>
      </c>
      <c r="D6115">
        <v>0</v>
      </c>
      <c r="E6115">
        <v>0</v>
      </c>
      <c r="F6115">
        <v>21</v>
      </c>
      <c r="G6115">
        <v>1</v>
      </c>
      <c r="H6115" t="s">
        <v>22</v>
      </c>
      <c r="I6115" t="s">
        <v>35</v>
      </c>
      <c r="J6115" t="s">
        <v>23</v>
      </c>
      <c r="K6115" t="s">
        <v>23</v>
      </c>
      <c r="L6115" t="s">
        <v>23</v>
      </c>
      <c r="M6115" t="s">
        <v>23</v>
      </c>
      <c r="N6115" t="s">
        <v>23</v>
      </c>
      <c r="O6115" t="s">
        <v>23</v>
      </c>
      <c r="P6115" t="s">
        <v>26</v>
      </c>
      <c r="Q6115">
        <v>0</v>
      </c>
      <c r="R6115" t="s">
        <v>30</v>
      </c>
      <c r="S6115">
        <v>75.3</v>
      </c>
      <c r="T6115">
        <v>1570.7</v>
      </c>
      <c r="U6115">
        <v>0</v>
      </c>
    </row>
    <row r="6116" spans="1:21" x14ac:dyDescent="0.25">
      <c r="A6116" t="s">
        <v>6148</v>
      </c>
      <c r="B6116">
        <v>1</v>
      </c>
      <c r="C6116">
        <v>0</v>
      </c>
      <c r="D6116">
        <v>0</v>
      </c>
      <c r="E6116">
        <v>0</v>
      </c>
      <c r="F6116">
        <v>8</v>
      </c>
      <c r="G6116">
        <v>1</v>
      </c>
      <c r="H6116" t="s">
        <v>23</v>
      </c>
      <c r="I6116" t="s">
        <v>25</v>
      </c>
      <c r="J6116" t="s">
        <v>23</v>
      </c>
      <c r="K6116" t="s">
        <v>22</v>
      </c>
      <c r="L6116" t="s">
        <v>23</v>
      </c>
      <c r="M6116" t="s">
        <v>22</v>
      </c>
      <c r="N6116" t="s">
        <v>22</v>
      </c>
      <c r="O6116" t="s">
        <v>23</v>
      </c>
      <c r="P6116" t="s">
        <v>26</v>
      </c>
      <c r="Q6116">
        <v>1</v>
      </c>
      <c r="R6116" t="s">
        <v>27</v>
      </c>
      <c r="S6116">
        <v>66.650000000000006</v>
      </c>
      <c r="T6116">
        <v>520.95000000000005</v>
      </c>
      <c r="U6116">
        <v>0</v>
      </c>
    </row>
    <row r="6117" spans="1:21" x14ac:dyDescent="0.25">
      <c r="A6117" t="s">
        <v>6149</v>
      </c>
      <c r="B6117">
        <v>0</v>
      </c>
      <c r="C6117">
        <v>0</v>
      </c>
      <c r="D6117">
        <v>1</v>
      </c>
      <c r="E6117">
        <v>1</v>
      </c>
      <c r="F6117">
        <v>72</v>
      </c>
      <c r="G6117">
        <v>1</v>
      </c>
      <c r="H6117" t="s">
        <v>23</v>
      </c>
      <c r="I6117" t="s">
        <v>35</v>
      </c>
      <c r="J6117" t="s">
        <v>22</v>
      </c>
      <c r="K6117" t="s">
        <v>22</v>
      </c>
      <c r="L6117" t="s">
        <v>22</v>
      </c>
      <c r="M6117" t="s">
        <v>22</v>
      </c>
      <c r="N6117" t="s">
        <v>22</v>
      </c>
      <c r="O6117" t="s">
        <v>22</v>
      </c>
      <c r="P6117" t="s">
        <v>45</v>
      </c>
      <c r="Q6117">
        <v>1</v>
      </c>
      <c r="R6117" t="s">
        <v>38</v>
      </c>
      <c r="S6117">
        <v>109.5</v>
      </c>
      <c r="T6117">
        <v>7854.9</v>
      </c>
      <c r="U6117">
        <v>0</v>
      </c>
    </row>
    <row r="6118" spans="1:21" x14ac:dyDescent="0.25">
      <c r="A6118" t="s">
        <v>6150</v>
      </c>
      <c r="B6118">
        <v>0</v>
      </c>
      <c r="C6118">
        <v>0</v>
      </c>
      <c r="D6118">
        <v>0</v>
      </c>
      <c r="E6118">
        <v>0</v>
      </c>
      <c r="F6118">
        <v>48</v>
      </c>
      <c r="G6118">
        <v>1</v>
      </c>
      <c r="H6118" t="s">
        <v>22</v>
      </c>
      <c r="I6118" t="s">
        <v>25</v>
      </c>
      <c r="J6118" t="s">
        <v>23</v>
      </c>
      <c r="K6118" t="s">
        <v>22</v>
      </c>
      <c r="L6118" t="s">
        <v>22</v>
      </c>
      <c r="M6118" t="s">
        <v>22</v>
      </c>
      <c r="N6118" t="s">
        <v>22</v>
      </c>
      <c r="O6118" t="s">
        <v>23</v>
      </c>
      <c r="P6118" t="s">
        <v>29</v>
      </c>
      <c r="Q6118">
        <v>1</v>
      </c>
      <c r="R6118" t="s">
        <v>33</v>
      </c>
      <c r="S6118">
        <v>73.849999999999994</v>
      </c>
      <c r="T6118">
        <v>3581.4</v>
      </c>
      <c r="U6118">
        <v>0</v>
      </c>
    </row>
    <row r="6119" spans="1:21" x14ac:dyDescent="0.25">
      <c r="A6119" t="s">
        <v>6151</v>
      </c>
      <c r="B6119">
        <v>1</v>
      </c>
      <c r="C6119">
        <v>0</v>
      </c>
      <c r="D6119">
        <v>0</v>
      </c>
      <c r="E6119">
        <v>0</v>
      </c>
      <c r="F6119">
        <v>69</v>
      </c>
      <c r="G6119">
        <v>1</v>
      </c>
      <c r="H6119" t="s">
        <v>23</v>
      </c>
      <c r="I6119" t="s">
        <v>23</v>
      </c>
      <c r="J6119" t="s">
        <v>44</v>
      </c>
      <c r="K6119" t="s">
        <v>44</v>
      </c>
      <c r="L6119" t="s">
        <v>44</v>
      </c>
      <c r="M6119" t="s">
        <v>44</v>
      </c>
      <c r="N6119" t="s">
        <v>44</v>
      </c>
      <c r="O6119" t="s">
        <v>44</v>
      </c>
      <c r="P6119" t="s">
        <v>45</v>
      </c>
      <c r="Q6119">
        <v>1</v>
      </c>
      <c r="R6119" t="s">
        <v>33</v>
      </c>
      <c r="S6119">
        <v>19.3</v>
      </c>
      <c r="T6119">
        <v>1447.9</v>
      </c>
      <c r="U6119">
        <v>0</v>
      </c>
    </row>
    <row r="6120" spans="1:21" x14ac:dyDescent="0.25">
      <c r="A6120" t="s">
        <v>6152</v>
      </c>
      <c r="B6120">
        <v>1</v>
      </c>
      <c r="C6120">
        <v>0</v>
      </c>
      <c r="D6120">
        <v>0</v>
      </c>
      <c r="E6120">
        <v>0</v>
      </c>
      <c r="F6120">
        <v>72</v>
      </c>
      <c r="G6120">
        <v>1</v>
      </c>
      <c r="H6120" t="s">
        <v>22</v>
      </c>
      <c r="I6120" t="s">
        <v>35</v>
      </c>
      <c r="J6120" t="s">
        <v>22</v>
      </c>
      <c r="K6120" t="s">
        <v>22</v>
      </c>
      <c r="L6120" t="s">
        <v>22</v>
      </c>
      <c r="M6120" t="s">
        <v>22</v>
      </c>
      <c r="N6120" t="s">
        <v>22</v>
      </c>
      <c r="O6120" t="s">
        <v>22</v>
      </c>
      <c r="P6120" t="s">
        <v>45</v>
      </c>
      <c r="Q6120">
        <v>1</v>
      </c>
      <c r="R6120" t="s">
        <v>27</v>
      </c>
      <c r="S6120">
        <v>118.2</v>
      </c>
      <c r="T6120">
        <v>8547.15</v>
      </c>
      <c r="U6120">
        <v>0</v>
      </c>
    </row>
    <row r="6121" spans="1:21" x14ac:dyDescent="0.25">
      <c r="A6121" t="s">
        <v>6153</v>
      </c>
      <c r="B6121">
        <v>0</v>
      </c>
      <c r="C6121">
        <v>0</v>
      </c>
      <c r="D6121">
        <v>0</v>
      </c>
      <c r="E6121">
        <v>0</v>
      </c>
      <c r="F6121">
        <v>14</v>
      </c>
      <c r="G6121">
        <v>1</v>
      </c>
      <c r="H6121" t="s">
        <v>23</v>
      </c>
      <c r="I6121" t="s">
        <v>25</v>
      </c>
      <c r="J6121" t="s">
        <v>23</v>
      </c>
      <c r="K6121" t="s">
        <v>22</v>
      </c>
      <c r="L6121" t="s">
        <v>23</v>
      </c>
      <c r="M6121" t="s">
        <v>23</v>
      </c>
      <c r="N6121" t="s">
        <v>23</v>
      </c>
      <c r="O6121" t="s">
        <v>23</v>
      </c>
      <c r="P6121" t="s">
        <v>29</v>
      </c>
      <c r="Q6121">
        <v>0</v>
      </c>
      <c r="R6121" t="s">
        <v>38</v>
      </c>
      <c r="S6121">
        <v>51.45</v>
      </c>
      <c r="T6121">
        <v>727.85</v>
      </c>
      <c r="U6121">
        <v>0</v>
      </c>
    </row>
    <row r="6122" spans="1:21" x14ac:dyDescent="0.25">
      <c r="A6122" t="s">
        <v>6154</v>
      </c>
      <c r="B6122">
        <v>1</v>
      </c>
      <c r="C6122">
        <v>0</v>
      </c>
      <c r="D6122">
        <v>0</v>
      </c>
      <c r="E6122">
        <v>0</v>
      </c>
      <c r="F6122">
        <v>6</v>
      </c>
      <c r="G6122">
        <v>1</v>
      </c>
      <c r="H6122" t="s">
        <v>23</v>
      </c>
      <c r="I6122" t="s">
        <v>25</v>
      </c>
      <c r="J6122" t="s">
        <v>23</v>
      </c>
      <c r="K6122" t="s">
        <v>22</v>
      </c>
      <c r="L6122" t="s">
        <v>23</v>
      </c>
      <c r="M6122" t="s">
        <v>23</v>
      </c>
      <c r="N6122" t="s">
        <v>22</v>
      </c>
      <c r="O6122" t="s">
        <v>23</v>
      </c>
      <c r="P6122" t="s">
        <v>26</v>
      </c>
      <c r="Q6122">
        <v>0</v>
      </c>
      <c r="R6122" t="s">
        <v>27</v>
      </c>
      <c r="S6122">
        <v>59.45</v>
      </c>
      <c r="T6122">
        <v>357.6</v>
      </c>
      <c r="U6122">
        <v>0</v>
      </c>
    </row>
    <row r="6123" spans="1:21" x14ac:dyDescent="0.25">
      <c r="A6123" t="s">
        <v>6155</v>
      </c>
      <c r="B6123">
        <v>0</v>
      </c>
      <c r="C6123">
        <v>0</v>
      </c>
      <c r="D6123">
        <v>1</v>
      </c>
      <c r="E6123">
        <v>1</v>
      </c>
      <c r="F6123">
        <v>8</v>
      </c>
      <c r="G6123">
        <v>1</v>
      </c>
      <c r="H6123" t="s">
        <v>23</v>
      </c>
      <c r="I6123" t="s">
        <v>23</v>
      </c>
      <c r="J6123" t="s">
        <v>44</v>
      </c>
      <c r="K6123" t="s">
        <v>44</v>
      </c>
      <c r="L6123" t="s">
        <v>44</v>
      </c>
      <c r="M6123" t="s">
        <v>44</v>
      </c>
      <c r="N6123" t="s">
        <v>44</v>
      </c>
      <c r="O6123" t="s">
        <v>44</v>
      </c>
      <c r="P6123" t="s">
        <v>45</v>
      </c>
      <c r="Q6123">
        <v>0</v>
      </c>
      <c r="R6123" t="s">
        <v>33</v>
      </c>
      <c r="S6123">
        <v>19.5</v>
      </c>
      <c r="T6123">
        <v>159.35</v>
      </c>
      <c r="U6123">
        <v>0</v>
      </c>
    </row>
    <row r="6124" spans="1:21" x14ac:dyDescent="0.25">
      <c r="A6124" t="s">
        <v>6156</v>
      </c>
      <c r="B6124">
        <v>0</v>
      </c>
      <c r="C6124">
        <v>0</v>
      </c>
      <c r="D6124">
        <v>0</v>
      </c>
      <c r="E6124">
        <v>0</v>
      </c>
      <c r="F6124">
        <v>17</v>
      </c>
      <c r="G6124">
        <v>1</v>
      </c>
      <c r="H6124" t="s">
        <v>23</v>
      </c>
      <c r="I6124" t="s">
        <v>23</v>
      </c>
      <c r="J6124" t="s">
        <v>44</v>
      </c>
      <c r="K6124" t="s">
        <v>44</v>
      </c>
      <c r="L6124" t="s">
        <v>44</v>
      </c>
      <c r="M6124" t="s">
        <v>44</v>
      </c>
      <c r="N6124" t="s">
        <v>44</v>
      </c>
      <c r="O6124" t="s">
        <v>44</v>
      </c>
      <c r="P6124" t="s">
        <v>29</v>
      </c>
      <c r="Q6124">
        <v>0</v>
      </c>
      <c r="R6124" t="s">
        <v>30</v>
      </c>
      <c r="S6124">
        <v>19.55</v>
      </c>
      <c r="T6124">
        <v>280.85000000000002</v>
      </c>
      <c r="U6124">
        <v>0</v>
      </c>
    </row>
    <row r="6125" spans="1:21" x14ac:dyDescent="0.25">
      <c r="A6125" t="s">
        <v>6157</v>
      </c>
      <c r="B6125">
        <v>1</v>
      </c>
      <c r="C6125">
        <v>0</v>
      </c>
      <c r="D6125">
        <v>0</v>
      </c>
      <c r="E6125">
        <v>0</v>
      </c>
      <c r="F6125">
        <v>65</v>
      </c>
      <c r="G6125">
        <v>1</v>
      </c>
      <c r="H6125" t="s">
        <v>22</v>
      </c>
      <c r="I6125" t="s">
        <v>35</v>
      </c>
      <c r="J6125" t="s">
        <v>22</v>
      </c>
      <c r="K6125" t="s">
        <v>23</v>
      </c>
      <c r="L6125" t="s">
        <v>23</v>
      </c>
      <c r="M6125" t="s">
        <v>22</v>
      </c>
      <c r="N6125" t="s">
        <v>23</v>
      </c>
      <c r="O6125" t="s">
        <v>22</v>
      </c>
      <c r="P6125" t="s">
        <v>29</v>
      </c>
      <c r="Q6125">
        <v>0</v>
      </c>
      <c r="R6125" t="s">
        <v>27</v>
      </c>
      <c r="S6125">
        <v>93.55</v>
      </c>
      <c r="T6125">
        <v>6069.25</v>
      </c>
      <c r="U6125">
        <v>0</v>
      </c>
    </row>
    <row r="6126" spans="1:21" x14ac:dyDescent="0.25">
      <c r="A6126" t="s">
        <v>6158</v>
      </c>
      <c r="B6126">
        <v>0</v>
      </c>
      <c r="C6126">
        <v>0</v>
      </c>
      <c r="D6126">
        <v>1</v>
      </c>
      <c r="E6126">
        <v>1</v>
      </c>
      <c r="F6126">
        <v>57</v>
      </c>
      <c r="G6126">
        <v>1</v>
      </c>
      <c r="H6126" t="s">
        <v>23</v>
      </c>
      <c r="I6126" t="s">
        <v>25</v>
      </c>
      <c r="J6126" t="s">
        <v>22</v>
      </c>
      <c r="K6126" t="s">
        <v>23</v>
      </c>
      <c r="L6126" t="s">
        <v>22</v>
      </c>
      <c r="M6126" t="s">
        <v>22</v>
      </c>
      <c r="N6126" t="s">
        <v>23</v>
      </c>
      <c r="O6126" t="s">
        <v>23</v>
      </c>
      <c r="P6126" t="s">
        <v>29</v>
      </c>
      <c r="Q6126">
        <v>1</v>
      </c>
      <c r="R6126" t="s">
        <v>30</v>
      </c>
      <c r="S6126">
        <v>59.3</v>
      </c>
      <c r="T6126">
        <v>3274.35</v>
      </c>
      <c r="U6126">
        <v>0</v>
      </c>
    </row>
    <row r="6127" spans="1:21" x14ac:dyDescent="0.25">
      <c r="A6127" t="s">
        <v>6159</v>
      </c>
      <c r="B6127">
        <v>1</v>
      </c>
      <c r="C6127">
        <v>0</v>
      </c>
      <c r="D6127">
        <v>1</v>
      </c>
      <c r="E6127">
        <v>0</v>
      </c>
      <c r="F6127">
        <v>13</v>
      </c>
      <c r="G6127">
        <v>1</v>
      </c>
      <c r="H6127" t="s">
        <v>22</v>
      </c>
      <c r="I6127" t="s">
        <v>35</v>
      </c>
      <c r="J6127" t="s">
        <v>23</v>
      </c>
      <c r="K6127" t="s">
        <v>23</v>
      </c>
      <c r="L6127" t="s">
        <v>22</v>
      </c>
      <c r="M6127" t="s">
        <v>23</v>
      </c>
      <c r="N6127" t="s">
        <v>22</v>
      </c>
      <c r="O6127" t="s">
        <v>22</v>
      </c>
      <c r="P6127" t="s">
        <v>26</v>
      </c>
      <c r="Q6127">
        <v>1</v>
      </c>
      <c r="R6127" t="s">
        <v>38</v>
      </c>
      <c r="S6127">
        <v>102.25</v>
      </c>
      <c r="T6127">
        <v>1359</v>
      </c>
      <c r="U6127">
        <v>1</v>
      </c>
    </row>
    <row r="6128" spans="1:21" x14ac:dyDescent="0.25">
      <c r="A6128" t="s">
        <v>6160</v>
      </c>
      <c r="B6128">
        <v>1</v>
      </c>
      <c r="C6128">
        <v>1</v>
      </c>
      <c r="D6128">
        <v>0</v>
      </c>
      <c r="E6128">
        <v>0</v>
      </c>
      <c r="F6128">
        <v>19</v>
      </c>
      <c r="G6128">
        <v>1</v>
      </c>
      <c r="H6128" t="s">
        <v>23</v>
      </c>
      <c r="I6128" t="s">
        <v>35</v>
      </c>
      <c r="J6128" t="s">
        <v>23</v>
      </c>
      <c r="K6128" t="s">
        <v>23</v>
      </c>
      <c r="L6128" t="s">
        <v>22</v>
      </c>
      <c r="M6128" t="s">
        <v>23</v>
      </c>
      <c r="N6128" t="s">
        <v>22</v>
      </c>
      <c r="O6128" t="s">
        <v>22</v>
      </c>
      <c r="P6128" t="s">
        <v>26</v>
      </c>
      <c r="Q6128">
        <v>1</v>
      </c>
      <c r="R6128" t="s">
        <v>38</v>
      </c>
      <c r="S6128">
        <v>95.9</v>
      </c>
      <c r="T6128">
        <v>1777.9</v>
      </c>
      <c r="U6128">
        <v>1</v>
      </c>
    </row>
    <row r="6129" spans="1:21" x14ac:dyDescent="0.25">
      <c r="A6129" t="s">
        <v>6161</v>
      </c>
      <c r="B6129">
        <v>0</v>
      </c>
      <c r="C6129">
        <v>0</v>
      </c>
      <c r="D6129">
        <v>1</v>
      </c>
      <c r="E6129">
        <v>0</v>
      </c>
      <c r="F6129">
        <v>56</v>
      </c>
      <c r="G6129">
        <v>1</v>
      </c>
      <c r="H6129" t="s">
        <v>22</v>
      </c>
      <c r="I6129" t="s">
        <v>35</v>
      </c>
      <c r="J6129" t="s">
        <v>22</v>
      </c>
      <c r="K6129" t="s">
        <v>22</v>
      </c>
      <c r="L6129" t="s">
        <v>22</v>
      </c>
      <c r="M6129" t="s">
        <v>23</v>
      </c>
      <c r="N6129" t="s">
        <v>22</v>
      </c>
      <c r="O6129" t="s">
        <v>22</v>
      </c>
      <c r="P6129" t="s">
        <v>29</v>
      </c>
      <c r="Q6129">
        <v>0</v>
      </c>
      <c r="R6129" t="s">
        <v>33</v>
      </c>
      <c r="S6129">
        <v>109.8</v>
      </c>
      <c r="T6129">
        <v>6109.65</v>
      </c>
      <c r="U6129">
        <v>0</v>
      </c>
    </row>
    <row r="6130" spans="1:21" x14ac:dyDescent="0.25">
      <c r="A6130" t="s">
        <v>6162</v>
      </c>
      <c r="B6130">
        <v>0</v>
      </c>
      <c r="C6130">
        <v>0</v>
      </c>
      <c r="D6130">
        <v>1</v>
      </c>
      <c r="E6130">
        <v>0</v>
      </c>
      <c r="F6130">
        <v>14</v>
      </c>
      <c r="G6130">
        <v>1</v>
      </c>
      <c r="H6130" t="s">
        <v>23</v>
      </c>
      <c r="I6130" t="s">
        <v>35</v>
      </c>
      <c r="J6130" t="s">
        <v>23</v>
      </c>
      <c r="K6130" t="s">
        <v>23</v>
      </c>
      <c r="L6130" t="s">
        <v>23</v>
      </c>
      <c r="M6130" t="s">
        <v>23</v>
      </c>
      <c r="N6130" t="s">
        <v>23</v>
      </c>
      <c r="O6130" t="s">
        <v>22</v>
      </c>
      <c r="P6130" t="s">
        <v>26</v>
      </c>
      <c r="Q6130">
        <v>1</v>
      </c>
      <c r="R6130" t="s">
        <v>27</v>
      </c>
      <c r="S6130">
        <v>78.099999999999994</v>
      </c>
      <c r="T6130">
        <v>1122.4000000000001</v>
      </c>
      <c r="U6130">
        <v>0</v>
      </c>
    </row>
    <row r="6131" spans="1:21" x14ac:dyDescent="0.25">
      <c r="A6131" t="s">
        <v>6163</v>
      </c>
      <c r="B6131">
        <v>1</v>
      </c>
      <c r="C6131">
        <v>0</v>
      </c>
      <c r="D6131">
        <v>1</v>
      </c>
      <c r="E6131">
        <v>0</v>
      </c>
      <c r="F6131">
        <v>52</v>
      </c>
      <c r="G6131">
        <v>0</v>
      </c>
      <c r="H6131" t="s">
        <v>24</v>
      </c>
      <c r="I6131" t="s">
        <v>25</v>
      </c>
      <c r="J6131" t="s">
        <v>22</v>
      </c>
      <c r="K6131" t="s">
        <v>23</v>
      </c>
      <c r="L6131" t="s">
        <v>23</v>
      </c>
      <c r="M6131" t="s">
        <v>23</v>
      </c>
      <c r="N6131" t="s">
        <v>23</v>
      </c>
      <c r="O6131" t="s">
        <v>22</v>
      </c>
      <c r="P6131" t="s">
        <v>26</v>
      </c>
      <c r="Q6131">
        <v>1</v>
      </c>
      <c r="R6131" t="s">
        <v>27</v>
      </c>
      <c r="S6131">
        <v>39.9</v>
      </c>
      <c r="T6131">
        <v>2020.9</v>
      </c>
      <c r="U6131">
        <v>0</v>
      </c>
    </row>
    <row r="6132" spans="1:21" x14ac:dyDescent="0.25">
      <c r="A6132" t="s">
        <v>6164</v>
      </c>
      <c r="B6132">
        <v>0</v>
      </c>
      <c r="C6132">
        <v>0</v>
      </c>
      <c r="D6132">
        <v>0</v>
      </c>
      <c r="E6132">
        <v>0</v>
      </c>
      <c r="F6132">
        <v>58</v>
      </c>
      <c r="G6132">
        <v>1</v>
      </c>
      <c r="H6132" t="s">
        <v>23</v>
      </c>
      <c r="I6132" t="s">
        <v>25</v>
      </c>
      <c r="J6132" t="s">
        <v>22</v>
      </c>
      <c r="K6132" t="s">
        <v>22</v>
      </c>
      <c r="L6132" t="s">
        <v>22</v>
      </c>
      <c r="M6132" t="s">
        <v>22</v>
      </c>
      <c r="N6132" t="s">
        <v>23</v>
      </c>
      <c r="O6132" t="s">
        <v>23</v>
      </c>
      <c r="P6132" t="s">
        <v>45</v>
      </c>
      <c r="Q6132">
        <v>1</v>
      </c>
      <c r="R6132" t="s">
        <v>38</v>
      </c>
      <c r="S6132">
        <v>64.900000000000006</v>
      </c>
      <c r="T6132">
        <v>3795.45</v>
      </c>
      <c r="U6132">
        <v>0</v>
      </c>
    </row>
    <row r="6133" spans="1:21" x14ac:dyDescent="0.25">
      <c r="A6133" t="s">
        <v>6165</v>
      </c>
      <c r="B6133">
        <v>0</v>
      </c>
      <c r="C6133">
        <v>1</v>
      </c>
      <c r="D6133">
        <v>0</v>
      </c>
      <c r="E6133">
        <v>0</v>
      </c>
      <c r="F6133">
        <v>47</v>
      </c>
      <c r="G6133">
        <v>1</v>
      </c>
      <c r="H6133" t="s">
        <v>22</v>
      </c>
      <c r="I6133" t="s">
        <v>35</v>
      </c>
      <c r="J6133" t="s">
        <v>23</v>
      </c>
      <c r="K6133" t="s">
        <v>22</v>
      </c>
      <c r="L6133" t="s">
        <v>23</v>
      </c>
      <c r="M6133" t="s">
        <v>22</v>
      </c>
      <c r="N6133" t="s">
        <v>22</v>
      </c>
      <c r="O6133" t="s">
        <v>23</v>
      </c>
      <c r="P6133" t="s">
        <v>26</v>
      </c>
      <c r="Q6133">
        <v>1</v>
      </c>
      <c r="R6133" t="s">
        <v>27</v>
      </c>
      <c r="S6133">
        <v>95.05</v>
      </c>
      <c r="T6133">
        <v>4504.55</v>
      </c>
      <c r="U6133">
        <v>1</v>
      </c>
    </row>
    <row r="6134" spans="1:21" x14ac:dyDescent="0.25">
      <c r="A6134" t="s">
        <v>6166</v>
      </c>
      <c r="B6134">
        <v>0</v>
      </c>
      <c r="C6134">
        <v>0</v>
      </c>
      <c r="D6134">
        <v>0</v>
      </c>
      <c r="E6134">
        <v>0</v>
      </c>
      <c r="F6134">
        <v>67</v>
      </c>
      <c r="G6134">
        <v>0</v>
      </c>
      <c r="H6134" t="s">
        <v>24</v>
      </c>
      <c r="I6134" t="s">
        <v>25</v>
      </c>
      <c r="J6134" t="s">
        <v>23</v>
      </c>
      <c r="K6134" t="s">
        <v>23</v>
      </c>
      <c r="L6134" t="s">
        <v>22</v>
      </c>
      <c r="M6134" t="s">
        <v>22</v>
      </c>
      <c r="N6134" t="s">
        <v>22</v>
      </c>
      <c r="O6134" t="s">
        <v>22</v>
      </c>
      <c r="P6134" t="s">
        <v>26</v>
      </c>
      <c r="Q6134">
        <v>1</v>
      </c>
      <c r="R6134" t="s">
        <v>38</v>
      </c>
      <c r="S6134">
        <v>53.4</v>
      </c>
      <c r="T6134">
        <v>3579.15</v>
      </c>
      <c r="U6134">
        <v>0</v>
      </c>
    </row>
    <row r="6135" spans="1:21" x14ac:dyDescent="0.25">
      <c r="A6135" t="s">
        <v>6167</v>
      </c>
      <c r="B6135">
        <v>1</v>
      </c>
      <c r="C6135">
        <v>0</v>
      </c>
      <c r="D6135">
        <v>0</v>
      </c>
      <c r="E6135">
        <v>0</v>
      </c>
      <c r="F6135">
        <v>2</v>
      </c>
      <c r="G6135">
        <v>0</v>
      </c>
      <c r="H6135" t="s">
        <v>24</v>
      </c>
      <c r="I6135" t="s">
        <v>25</v>
      </c>
      <c r="J6135" t="s">
        <v>23</v>
      </c>
      <c r="K6135" t="s">
        <v>23</v>
      </c>
      <c r="L6135" t="s">
        <v>23</v>
      </c>
      <c r="M6135" t="s">
        <v>23</v>
      </c>
      <c r="N6135" t="s">
        <v>23</v>
      </c>
      <c r="O6135" t="s">
        <v>23</v>
      </c>
      <c r="P6135" t="s">
        <v>26</v>
      </c>
      <c r="Q6135">
        <v>1</v>
      </c>
      <c r="R6135" t="s">
        <v>38</v>
      </c>
      <c r="S6135">
        <v>24.9</v>
      </c>
      <c r="T6135">
        <v>49.7</v>
      </c>
      <c r="U6135">
        <v>0</v>
      </c>
    </row>
    <row r="6136" spans="1:21" x14ac:dyDescent="0.25">
      <c r="A6136" t="s">
        <v>6168</v>
      </c>
      <c r="B6136">
        <v>1</v>
      </c>
      <c r="C6136">
        <v>1</v>
      </c>
      <c r="D6136">
        <v>0</v>
      </c>
      <c r="E6136">
        <v>0</v>
      </c>
      <c r="F6136">
        <v>6</v>
      </c>
      <c r="G6136">
        <v>1</v>
      </c>
      <c r="H6136" t="s">
        <v>23</v>
      </c>
      <c r="I6136" t="s">
        <v>25</v>
      </c>
      <c r="J6136" t="s">
        <v>23</v>
      </c>
      <c r="K6136" t="s">
        <v>23</v>
      </c>
      <c r="L6136" t="s">
        <v>23</v>
      </c>
      <c r="M6136" t="s">
        <v>23</v>
      </c>
      <c r="N6136" t="s">
        <v>23</v>
      </c>
      <c r="O6136" t="s">
        <v>23</v>
      </c>
      <c r="P6136" t="s">
        <v>26</v>
      </c>
      <c r="Q6136">
        <v>0</v>
      </c>
      <c r="R6136" t="s">
        <v>38</v>
      </c>
      <c r="S6136">
        <v>44.7</v>
      </c>
      <c r="T6136">
        <v>276.5</v>
      </c>
      <c r="U6136">
        <v>0</v>
      </c>
    </row>
    <row r="6137" spans="1:21" x14ac:dyDescent="0.25">
      <c r="A6137" t="s">
        <v>6169</v>
      </c>
      <c r="B6137">
        <v>1</v>
      </c>
      <c r="C6137">
        <v>0</v>
      </c>
      <c r="D6137">
        <v>1</v>
      </c>
      <c r="E6137">
        <v>1</v>
      </c>
      <c r="F6137">
        <v>71</v>
      </c>
      <c r="G6137">
        <v>1</v>
      </c>
      <c r="H6137" t="s">
        <v>22</v>
      </c>
      <c r="I6137" t="s">
        <v>35</v>
      </c>
      <c r="J6137" t="s">
        <v>22</v>
      </c>
      <c r="K6137" t="s">
        <v>22</v>
      </c>
      <c r="L6137" t="s">
        <v>22</v>
      </c>
      <c r="M6137" t="s">
        <v>22</v>
      </c>
      <c r="N6137" t="s">
        <v>22</v>
      </c>
      <c r="O6137" t="s">
        <v>22</v>
      </c>
      <c r="P6137" t="s">
        <v>45</v>
      </c>
      <c r="Q6137">
        <v>1</v>
      </c>
      <c r="R6137" t="s">
        <v>33</v>
      </c>
      <c r="S6137">
        <v>114</v>
      </c>
      <c r="T6137">
        <v>8175.9</v>
      </c>
      <c r="U6137">
        <v>0</v>
      </c>
    </row>
    <row r="6138" spans="1:21" x14ac:dyDescent="0.25">
      <c r="A6138" t="s">
        <v>6170</v>
      </c>
      <c r="B6138">
        <v>0</v>
      </c>
      <c r="C6138">
        <v>0</v>
      </c>
      <c r="D6138">
        <v>1</v>
      </c>
      <c r="E6138">
        <v>1</v>
      </c>
      <c r="F6138">
        <v>46</v>
      </c>
      <c r="G6138">
        <v>1</v>
      </c>
      <c r="H6138" t="s">
        <v>23</v>
      </c>
      <c r="I6138" t="s">
        <v>23</v>
      </c>
      <c r="J6138" t="s">
        <v>44</v>
      </c>
      <c r="K6138" t="s">
        <v>44</v>
      </c>
      <c r="L6138" t="s">
        <v>44</v>
      </c>
      <c r="M6138" t="s">
        <v>44</v>
      </c>
      <c r="N6138" t="s">
        <v>44</v>
      </c>
      <c r="O6138" t="s">
        <v>44</v>
      </c>
      <c r="P6138" t="s">
        <v>45</v>
      </c>
      <c r="Q6138">
        <v>0</v>
      </c>
      <c r="R6138" t="s">
        <v>33</v>
      </c>
      <c r="S6138">
        <v>20.25</v>
      </c>
      <c r="T6138">
        <v>890.35</v>
      </c>
      <c r="U6138">
        <v>0</v>
      </c>
    </row>
    <row r="6139" spans="1:21" x14ac:dyDescent="0.25">
      <c r="A6139" t="s">
        <v>6171</v>
      </c>
      <c r="B6139">
        <v>0</v>
      </c>
      <c r="C6139">
        <v>0</v>
      </c>
      <c r="D6139">
        <v>0</v>
      </c>
      <c r="E6139">
        <v>0</v>
      </c>
      <c r="F6139">
        <v>5</v>
      </c>
      <c r="G6139">
        <v>1</v>
      </c>
      <c r="H6139" t="s">
        <v>23</v>
      </c>
      <c r="I6139" t="s">
        <v>25</v>
      </c>
      <c r="J6139" t="s">
        <v>22</v>
      </c>
      <c r="K6139" t="s">
        <v>23</v>
      </c>
      <c r="L6139" t="s">
        <v>23</v>
      </c>
      <c r="M6139" t="s">
        <v>22</v>
      </c>
      <c r="N6139" t="s">
        <v>23</v>
      </c>
      <c r="O6139" t="s">
        <v>23</v>
      </c>
      <c r="P6139" t="s">
        <v>26</v>
      </c>
      <c r="Q6139">
        <v>0</v>
      </c>
      <c r="R6139" t="s">
        <v>38</v>
      </c>
      <c r="S6139">
        <v>53.85</v>
      </c>
      <c r="T6139">
        <v>259.8</v>
      </c>
      <c r="U6139">
        <v>1</v>
      </c>
    </row>
    <row r="6140" spans="1:21" x14ac:dyDescent="0.25">
      <c r="A6140" t="s">
        <v>6172</v>
      </c>
      <c r="B6140">
        <v>1</v>
      </c>
      <c r="C6140">
        <v>1</v>
      </c>
      <c r="D6140">
        <v>1</v>
      </c>
      <c r="E6140">
        <v>0</v>
      </c>
      <c r="F6140">
        <v>67</v>
      </c>
      <c r="G6140">
        <v>1</v>
      </c>
      <c r="H6140" t="s">
        <v>22</v>
      </c>
      <c r="I6140" t="s">
        <v>35</v>
      </c>
      <c r="J6140" t="s">
        <v>22</v>
      </c>
      <c r="K6140" t="s">
        <v>22</v>
      </c>
      <c r="L6140" t="s">
        <v>23</v>
      </c>
      <c r="M6140" t="s">
        <v>23</v>
      </c>
      <c r="N6140" t="s">
        <v>23</v>
      </c>
      <c r="O6140" t="s">
        <v>23</v>
      </c>
      <c r="P6140" t="s">
        <v>26</v>
      </c>
      <c r="Q6140">
        <v>0</v>
      </c>
      <c r="R6140" t="s">
        <v>33</v>
      </c>
      <c r="S6140">
        <v>83.85</v>
      </c>
      <c r="T6140">
        <v>5588.8</v>
      </c>
      <c r="U6140">
        <v>0</v>
      </c>
    </row>
    <row r="6141" spans="1:21" x14ac:dyDescent="0.25">
      <c r="A6141" t="s">
        <v>6173</v>
      </c>
      <c r="B6141">
        <v>1</v>
      </c>
      <c r="C6141">
        <v>0</v>
      </c>
      <c r="D6141">
        <v>0</v>
      </c>
      <c r="E6141">
        <v>1</v>
      </c>
      <c r="F6141">
        <v>3</v>
      </c>
      <c r="G6141">
        <v>1</v>
      </c>
      <c r="H6141" t="s">
        <v>23</v>
      </c>
      <c r="I6141" t="s">
        <v>23</v>
      </c>
      <c r="J6141" t="s">
        <v>44</v>
      </c>
      <c r="K6141" t="s">
        <v>44</v>
      </c>
      <c r="L6141" t="s">
        <v>44</v>
      </c>
      <c r="M6141" t="s">
        <v>44</v>
      </c>
      <c r="N6141" t="s">
        <v>44</v>
      </c>
      <c r="O6141" t="s">
        <v>44</v>
      </c>
      <c r="P6141" t="s">
        <v>26</v>
      </c>
      <c r="Q6141">
        <v>0</v>
      </c>
      <c r="R6141" t="s">
        <v>33</v>
      </c>
      <c r="S6141">
        <v>20.2</v>
      </c>
      <c r="T6141">
        <v>50.6</v>
      </c>
      <c r="U6141">
        <v>0</v>
      </c>
    </row>
    <row r="6142" spans="1:21" x14ac:dyDescent="0.25">
      <c r="A6142" t="s">
        <v>6174</v>
      </c>
      <c r="B6142">
        <v>0</v>
      </c>
      <c r="C6142">
        <v>0</v>
      </c>
      <c r="D6142">
        <v>0</v>
      </c>
      <c r="E6142">
        <v>0</v>
      </c>
      <c r="F6142">
        <v>3</v>
      </c>
      <c r="G6142">
        <v>1</v>
      </c>
      <c r="H6142" t="s">
        <v>23</v>
      </c>
      <c r="I6142" t="s">
        <v>23</v>
      </c>
      <c r="J6142" t="s">
        <v>44</v>
      </c>
      <c r="K6142" t="s">
        <v>44</v>
      </c>
      <c r="L6142" t="s">
        <v>44</v>
      </c>
      <c r="M6142" t="s">
        <v>44</v>
      </c>
      <c r="N6142" t="s">
        <v>44</v>
      </c>
      <c r="O6142" t="s">
        <v>44</v>
      </c>
      <c r="P6142" t="s">
        <v>26</v>
      </c>
      <c r="Q6142">
        <v>0</v>
      </c>
      <c r="R6142" t="s">
        <v>30</v>
      </c>
      <c r="S6142">
        <v>19.95</v>
      </c>
      <c r="T6142">
        <v>58</v>
      </c>
      <c r="U6142">
        <v>0</v>
      </c>
    </row>
    <row r="6143" spans="1:21" x14ac:dyDescent="0.25">
      <c r="A6143" t="s">
        <v>6175</v>
      </c>
      <c r="B6143">
        <v>1</v>
      </c>
      <c r="C6143">
        <v>1</v>
      </c>
      <c r="D6143">
        <v>1</v>
      </c>
      <c r="E6143">
        <v>0</v>
      </c>
      <c r="F6143">
        <v>52</v>
      </c>
      <c r="G6143">
        <v>1</v>
      </c>
      <c r="H6143" t="s">
        <v>22</v>
      </c>
      <c r="I6143" t="s">
        <v>35</v>
      </c>
      <c r="J6143" t="s">
        <v>22</v>
      </c>
      <c r="K6143" t="s">
        <v>23</v>
      </c>
      <c r="L6143" t="s">
        <v>22</v>
      </c>
      <c r="M6143" t="s">
        <v>23</v>
      </c>
      <c r="N6143" t="s">
        <v>22</v>
      </c>
      <c r="O6143" t="s">
        <v>22</v>
      </c>
      <c r="P6143" t="s">
        <v>26</v>
      </c>
      <c r="Q6143">
        <v>1</v>
      </c>
      <c r="R6143" t="s">
        <v>27</v>
      </c>
      <c r="S6143">
        <v>104.2</v>
      </c>
      <c r="T6143">
        <v>5568.35</v>
      </c>
      <c r="U6143">
        <v>1</v>
      </c>
    </row>
    <row r="6144" spans="1:21" x14ac:dyDescent="0.25">
      <c r="A6144" t="s">
        <v>6176</v>
      </c>
      <c r="B6144">
        <v>0</v>
      </c>
      <c r="C6144">
        <v>0</v>
      </c>
      <c r="D6144">
        <v>1</v>
      </c>
      <c r="E6144">
        <v>0</v>
      </c>
      <c r="F6144">
        <v>42</v>
      </c>
      <c r="G6144">
        <v>1</v>
      </c>
      <c r="H6144" t="s">
        <v>22</v>
      </c>
      <c r="I6144" t="s">
        <v>25</v>
      </c>
      <c r="J6144" t="s">
        <v>23</v>
      </c>
      <c r="K6144" t="s">
        <v>23</v>
      </c>
      <c r="L6144" t="s">
        <v>23</v>
      </c>
      <c r="M6144" t="s">
        <v>23</v>
      </c>
      <c r="N6144" t="s">
        <v>23</v>
      </c>
      <c r="O6144" t="s">
        <v>23</v>
      </c>
      <c r="P6144" t="s">
        <v>26</v>
      </c>
      <c r="Q6144">
        <v>1</v>
      </c>
      <c r="R6144" t="s">
        <v>27</v>
      </c>
      <c r="S6144">
        <v>50.25</v>
      </c>
      <c r="T6144">
        <v>2203.65</v>
      </c>
      <c r="U6144">
        <v>1</v>
      </c>
    </row>
    <row r="6145" spans="1:21" x14ac:dyDescent="0.25">
      <c r="A6145" t="s">
        <v>6177</v>
      </c>
      <c r="B6145">
        <v>1</v>
      </c>
      <c r="C6145">
        <v>0</v>
      </c>
      <c r="D6145">
        <v>1</v>
      </c>
      <c r="E6145">
        <v>1</v>
      </c>
      <c r="F6145">
        <v>50</v>
      </c>
      <c r="G6145">
        <v>1</v>
      </c>
      <c r="H6145" t="s">
        <v>23</v>
      </c>
      <c r="I6145" t="s">
        <v>23</v>
      </c>
      <c r="J6145" t="s">
        <v>44</v>
      </c>
      <c r="K6145" t="s">
        <v>44</v>
      </c>
      <c r="L6145" t="s">
        <v>44</v>
      </c>
      <c r="M6145" t="s">
        <v>44</v>
      </c>
      <c r="N6145" t="s">
        <v>44</v>
      </c>
      <c r="O6145" t="s">
        <v>44</v>
      </c>
      <c r="P6145" t="s">
        <v>29</v>
      </c>
      <c r="Q6145">
        <v>1</v>
      </c>
      <c r="R6145" t="s">
        <v>30</v>
      </c>
      <c r="S6145">
        <v>20.350000000000001</v>
      </c>
      <c r="T6145">
        <v>938.95</v>
      </c>
      <c r="U6145">
        <v>0</v>
      </c>
    </row>
    <row r="6146" spans="1:21" x14ac:dyDescent="0.25">
      <c r="A6146" t="s">
        <v>6178</v>
      </c>
      <c r="B6146">
        <v>1</v>
      </c>
      <c r="C6146">
        <v>1</v>
      </c>
      <c r="D6146">
        <v>1</v>
      </c>
      <c r="E6146">
        <v>0</v>
      </c>
      <c r="F6146">
        <v>23</v>
      </c>
      <c r="G6146">
        <v>1</v>
      </c>
      <c r="H6146" t="s">
        <v>23</v>
      </c>
      <c r="I6146" t="s">
        <v>35</v>
      </c>
      <c r="J6146" t="s">
        <v>22</v>
      </c>
      <c r="K6146" t="s">
        <v>22</v>
      </c>
      <c r="L6146" t="s">
        <v>23</v>
      </c>
      <c r="M6146" t="s">
        <v>23</v>
      </c>
      <c r="N6146" t="s">
        <v>23</v>
      </c>
      <c r="O6146" t="s">
        <v>22</v>
      </c>
      <c r="P6146" t="s">
        <v>26</v>
      </c>
      <c r="Q6146">
        <v>1</v>
      </c>
      <c r="R6146" t="s">
        <v>27</v>
      </c>
      <c r="S6146">
        <v>90</v>
      </c>
      <c r="T6146">
        <v>2024.1</v>
      </c>
      <c r="U6146">
        <v>0</v>
      </c>
    </row>
    <row r="6147" spans="1:21" x14ac:dyDescent="0.25">
      <c r="A6147" t="s">
        <v>6179</v>
      </c>
      <c r="B6147">
        <v>0</v>
      </c>
      <c r="C6147">
        <v>0</v>
      </c>
      <c r="D6147">
        <v>1</v>
      </c>
      <c r="E6147">
        <v>1</v>
      </c>
      <c r="F6147">
        <v>67</v>
      </c>
      <c r="G6147">
        <v>0</v>
      </c>
      <c r="H6147" t="s">
        <v>24</v>
      </c>
      <c r="I6147" t="s">
        <v>25</v>
      </c>
      <c r="J6147" t="s">
        <v>22</v>
      </c>
      <c r="K6147" t="s">
        <v>22</v>
      </c>
      <c r="L6147" t="s">
        <v>22</v>
      </c>
      <c r="M6147" t="s">
        <v>22</v>
      </c>
      <c r="N6147" t="s">
        <v>22</v>
      </c>
      <c r="O6147" t="s">
        <v>23</v>
      </c>
      <c r="P6147" t="s">
        <v>45</v>
      </c>
      <c r="Q6147">
        <v>0</v>
      </c>
      <c r="R6147" t="s">
        <v>38</v>
      </c>
      <c r="S6147">
        <v>54.2</v>
      </c>
      <c r="T6147">
        <v>3623.95</v>
      </c>
      <c r="U6147">
        <v>0</v>
      </c>
    </row>
    <row r="6148" spans="1:21" x14ac:dyDescent="0.25">
      <c r="A6148" t="s">
        <v>6180</v>
      </c>
      <c r="B6148">
        <v>0</v>
      </c>
      <c r="C6148">
        <v>0</v>
      </c>
      <c r="D6148">
        <v>0</v>
      </c>
      <c r="E6148">
        <v>0</v>
      </c>
      <c r="F6148">
        <v>25</v>
      </c>
      <c r="G6148">
        <v>1</v>
      </c>
      <c r="H6148" t="s">
        <v>23</v>
      </c>
      <c r="I6148" t="s">
        <v>35</v>
      </c>
      <c r="J6148" t="s">
        <v>23</v>
      </c>
      <c r="K6148" t="s">
        <v>22</v>
      </c>
      <c r="L6148" t="s">
        <v>22</v>
      </c>
      <c r="M6148" t="s">
        <v>23</v>
      </c>
      <c r="N6148" t="s">
        <v>22</v>
      </c>
      <c r="O6148" t="s">
        <v>22</v>
      </c>
      <c r="P6148" t="s">
        <v>26</v>
      </c>
      <c r="Q6148">
        <v>1</v>
      </c>
      <c r="R6148" t="s">
        <v>27</v>
      </c>
      <c r="S6148">
        <v>99.5</v>
      </c>
      <c r="T6148">
        <v>2369.0500000000002</v>
      </c>
      <c r="U6148">
        <v>1</v>
      </c>
    </row>
    <row r="6149" spans="1:21" x14ac:dyDescent="0.25">
      <c r="A6149" t="s">
        <v>6181</v>
      </c>
      <c r="B6149">
        <v>0</v>
      </c>
      <c r="C6149">
        <v>1</v>
      </c>
      <c r="D6149">
        <v>1</v>
      </c>
      <c r="E6149">
        <v>0</v>
      </c>
      <c r="F6149">
        <v>39</v>
      </c>
      <c r="G6149">
        <v>1</v>
      </c>
      <c r="H6149" t="s">
        <v>23</v>
      </c>
      <c r="I6149" t="s">
        <v>35</v>
      </c>
      <c r="J6149" t="s">
        <v>22</v>
      </c>
      <c r="K6149" t="s">
        <v>22</v>
      </c>
      <c r="L6149" t="s">
        <v>23</v>
      </c>
      <c r="M6149" t="s">
        <v>23</v>
      </c>
      <c r="N6149" t="s">
        <v>22</v>
      </c>
      <c r="O6149" t="s">
        <v>22</v>
      </c>
      <c r="P6149" t="s">
        <v>29</v>
      </c>
      <c r="Q6149">
        <v>0</v>
      </c>
      <c r="R6149" t="s">
        <v>30</v>
      </c>
      <c r="S6149">
        <v>99.1</v>
      </c>
      <c r="T6149">
        <v>3877.95</v>
      </c>
      <c r="U6149">
        <v>0</v>
      </c>
    </row>
    <row r="6150" spans="1:21" x14ac:dyDescent="0.25">
      <c r="A6150" t="s">
        <v>6182</v>
      </c>
      <c r="B6150">
        <v>0</v>
      </c>
      <c r="C6150">
        <v>0</v>
      </c>
      <c r="D6150">
        <v>0</v>
      </c>
      <c r="E6150">
        <v>0</v>
      </c>
      <c r="F6150">
        <v>69</v>
      </c>
      <c r="G6150">
        <v>1</v>
      </c>
      <c r="H6150" t="s">
        <v>22</v>
      </c>
      <c r="I6150" t="s">
        <v>25</v>
      </c>
      <c r="J6150" t="s">
        <v>22</v>
      </c>
      <c r="K6150" t="s">
        <v>22</v>
      </c>
      <c r="L6150" t="s">
        <v>23</v>
      </c>
      <c r="M6150" t="s">
        <v>22</v>
      </c>
      <c r="N6150" t="s">
        <v>23</v>
      </c>
      <c r="O6150" t="s">
        <v>23</v>
      </c>
      <c r="P6150" t="s">
        <v>45</v>
      </c>
      <c r="Q6150">
        <v>1</v>
      </c>
      <c r="R6150" t="s">
        <v>30</v>
      </c>
      <c r="S6150">
        <v>66.900000000000006</v>
      </c>
      <c r="T6150">
        <v>4577.8999999999996</v>
      </c>
      <c r="U6150">
        <v>0</v>
      </c>
    </row>
    <row r="6151" spans="1:21" x14ac:dyDescent="0.25">
      <c r="A6151" t="s">
        <v>6183</v>
      </c>
      <c r="B6151">
        <v>0</v>
      </c>
      <c r="C6151">
        <v>0</v>
      </c>
      <c r="D6151">
        <v>0</v>
      </c>
      <c r="E6151">
        <v>0</v>
      </c>
      <c r="F6151">
        <v>1</v>
      </c>
      <c r="G6151">
        <v>0</v>
      </c>
      <c r="H6151" t="s">
        <v>24</v>
      </c>
      <c r="I6151" t="s">
        <v>25</v>
      </c>
      <c r="J6151" t="s">
        <v>23</v>
      </c>
      <c r="K6151" t="s">
        <v>23</v>
      </c>
      <c r="L6151" t="s">
        <v>23</v>
      </c>
      <c r="M6151" t="s">
        <v>23</v>
      </c>
      <c r="N6151" t="s">
        <v>23</v>
      </c>
      <c r="O6151" t="s">
        <v>23</v>
      </c>
      <c r="P6151" t="s">
        <v>29</v>
      </c>
      <c r="Q6151">
        <v>0</v>
      </c>
      <c r="R6151" t="s">
        <v>30</v>
      </c>
      <c r="S6151">
        <v>25.85</v>
      </c>
      <c r="T6151">
        <v>25.85</v>
      </c>
      <c r="U6151">
        <v>0</v>
      </c>
    </row>
    <row r="6152" spans="1:21" x14ac:dyDescent="0.25">
      <c r="A6152" t="s">
        <v>6184</v>
      </c>
      <c r="B6152">
        <v>1</v>
      </c>
      <c r="C6152">
        <v>0</v>
      </c>
      <c r="D6152">
        <v>0</v>
      </c>
      <c r="E6152">
        <v>0</v>
      </c>
      <c r="F6152">
        <v>32</v>
      </c>
      <c r="G6152">
        <v>1</v>
      </c>
      <c r="H6152" t="s">
        <v>23</v>
      </c>
      <c r="I6152" t="s">
        <v>35</v>
      </c>
      <c r="J6152" t="s">
        <v>23</v>
      </c>
      <c r="K6152" t="s">
        <v>23</v>
      </c>
      <c r="L6152" t="s">
        <v>23</v>
      </c>
      <c r="M6152" t="s">
        <v>23</v>
      </c>
      <c r="N6152" t="s">
        <v>22</v>
      </c>
      <c r="O6152" t="s">
        <v>22</v>
      </c>
      <c r="P6152" t="s">
        <v>26</v>
      </c>
      <c r="Q6152">
        <v>0</v>
      </c>
      <c r="R6152" t="s">
        <v>27</v>
      </c>
      <c r="S6152">
        <v>91.05</v>
      </c>
      <c r="T6152">
        <v>2871.5</v>
      </c>
      <c r="U6152">
        <v>0</v>
      </c>
    </row>
    <row r="6153" spans="1:21" x14ac:dyDescent="0.25">
      <c r="A6153" t="s">
        <v>6185</v>
      </c>
      <c r="B6153">
        <v>0</v>
      </c>
      <c r="C6153">
        <v>0</v>
      </c>
      <c r="D6153">
        <v>0</v>
      </c>
      <c r="E6153">
        <v>0</v>
      </c>
      <c r="F6153">
        <v>9</v>
      </c>
      <c r="G6153">
        <v>1</v>
      </c>
      <c r="H6153" t="s">
        <v>23</v>
      </c>
      <c r="I6153" t="s">
        <v>35</v>
      </c>
      <c r="J6153" t="s">
        <v>23</v>
      </c>
      <c r="K6153" t="s">
        <v>23</v>
      </c>
      <c r="L6153" t="s">
        <v>23</v>
      </c>
      <c r="M6153" t="s">
        <v>23</v>
      </c>
      <c r="N6153" t="s">
        <v>23</v>
      </c>
      <c r="O6153" t="s">
        <v>23</v>
      </c>
      <c r="P6153" t="s">
        <v>26</v>
      </c>
      <c r="Q6153">
        <v>0</v>
      </c>
      <c r="R6153" t="s">
        <v>27</v>
      </c>
      <c r="S6153">
        <v>71</v>
      </c>
      <c r="T6153">
        <v>672.55</v>
      </c>
      <c r="U6153">
        <v>1</v>
      </c>
    </row>
    <row r="6154" spans="1:21" x14ac:dyDescent="0.25">
      <c r="A6154" t="s">
        <v>6186</v>
      </c>
      <c r="B6154">
        <v>0</v>
      </c>
      <c r="C6154">
        <v>0</v>
      </c>
      <c r="D6154">
        <v>0</v>
      </c>
      <c r="E6154">
        <v>0</v>
      </c>
      <c r="F6154">
        <v>16</v>
      </c>
      <c r="G6154">
        <v>1</v>
      </c>
      <c r="H6154" t="s">
        <v>23</v>
      </c>
      <c r="I6154" t="s">
        <v>35</v>
      </c>
      <c r="J6154" t="s">
        <v>23</v>
      </c>
      <c r="K6154" t="s">
        <v>22</v>
      </c>
      <c r="L6154" t="s">
        <v>22</v>
      </c>
      <c r="M6154" t="s">
        <v>23</v>
      </c>
      <c r="N6154" t="s">
        <v>23</v>
      </c>
      <c r="O6154" t="s">
        <v>22</v>
      </c>
      <c r="P6154" t="s">
        <v>26</v>
      </c>
      <c r="Q6154">
        <v>1</v>
      </c>
      <c r="R6154" t="s">
        <v>38</v>
      </c>
      <c r="S6154">
        <v>93.2</v>
      </c>
      <c r="T6154">
        <v>1573.7</v>
      </c>
      <c r="U6154">
        <v>1</v>
      </c>
    </row>
    <row r="6155" spans="1:21" x14ac:dyDescent="0.25">
      <c r="A6155" t="s">
        <v>6187</v>
      </c>
      <c r="B6155">
        <v>1</v>
      </c>
      <c r="C6155">
        <v>0</v>
      </c>
      <c r="D6155">
        <v>1</v>
      </c>
      <c r="E6155">
        <v>1</v>
      </c>
      <c r="F6155">
        <v>60</v>
      </c>
      <c r="G6155">
        <v>1</v>
      </c>
      <c r="H6155" t="s">
        <v>23</v>
      </c>
      <c r="I6155" t="s">
        <v>23</v>
      </c>
      <c r="J6155" t="s">
        <v>44</v>
      </c>
      <c r="K6155" t="s">
        <v>44</v>
      </c>
      <c r="L6155" t="s">
        <v>44</v>
      </c>
      <c r="M6155" t="s">
        <v>44</v>
      </c>
      <c r="N6155" t="s">
        <v>44</v>
      </c>
      <c r="O6155" t="s">
        <v>44</v>
      </c>
      <c r="P6155" t="s">
        <v>45</v>
      </c>
      <c r="Q6155">
        <v>1</v>
      </c>
      <c r="R6155" t="s">
        <v>33</v>
      </c>
      <c r="S6155">
        <v>20.95</v>
      </c>
      <c r="T6155">
        <v>1270.55</v>
      </c>
      <c r="U6155">
        <v>0</v>
      </c>
    </row>
    <row r="6156" spans="1:21" x14ac:dyDescent="0.25">
      <c r="A6156" t="s">
        <v>6188</v>
      </c>
      <c r="B6156">
        <v>0</v>
      </c>
      <c r="C6156">
        <v>0</v>
      </c>
      <c r="D6156">
        <v>1</v>
      </c>
      <c r="E6156">
        <v>1</v>
      </c>
      <c r="F6156">
        <v>72</v>
      </c>
      <c r="G6156">
        <v>1</v>
      </c>
      <c r="H6156" t="s">
        <v>22</v>
      </c>
      <c r="I6156" t="s">
        <v>35</v>
      </c>
      <c r="J6156" t="s">
        <v>23</v>
      </c>
      <c r="K6156" t="s">
        <v>22</v>
      </c>
      <c r="L6156" t="s">
        <v>22</v>
      </c>
      <c r="M6156" t="s">
        <v>22</v>
      </c>
      <c r="N6156" t="s">
        <v>22</v>
      </c>
      <c r="O6156" t="s">
        <v>22</v>
      </c>
      <c r="P6156" t="s">
        <v>45</v>
      </c>
      <c r="Q6156">
        <v>1</v>
      </c>
      <c r="R6156" t="s">
        <v>33</v>
      </c>
      <c r="S6156">
        <v>109.2</v>
      </c>
      <c r="T6156">
        <v>7711.45</v>
      </c>
      <c r="U6156">
        <v>0</v>
      </c>
    </row>
    <row r="6157" spans="1:21" x14ac:dyDescent="0.25">
      <c r="A6157" t="s">
        <v>6189</v>
      </c>
      <c r="B6157">
        <v>1</v>
      </c>
      <c r="C6157">
        <v>0</v>
      </c>
      <c r="D6157">
        <v>1</v>
      </c>
      <c r="E6157">
        <v>0</v>
      </c>
      <c r="F6157">
        <v>5</v>
      </c>
      <c r="G6157">
        <v>1</v>
      </c>
      <c r="H6157" t="s">
        <v>23</v>
      </c>
      <c r="I6157" t="s">
        <v>23</v>
      </c>
      <c r="J6157" t="s">
        <v>44</v>
      </c>
      <c r="K6157" t="s">
        <v>44</v>
      </c>
      <c r="L6157" t="s">
        <v>44</v>
      </c>
      <c r="M6157" t="s">
        <v>44</v>
      </c>
      <c r="N6157" t="s">
        <v>44</v>
      </c>
      <c r="O6157" t="s">
        <v>44</v>
      </c>
      <c r="P6157" t="s">
        <v>26</v>
      </c>
      <c r="Q6157">
        <v>0</v>
      </c>
      <c r="R6157" t="s">
        <v>30</v>
      </c>
      <c r="S6157">
        <v>19.350000000000001</v>
      </c>
      <c r="T6157">
        <v>126.05</v>
      </c>
      <c r="U6157">
        <v>1</v>
      </c>
    </row>
    <row r="6158" spans="1:21" x14ac:dyDescent="0.25">
      <c r="A6158" t="s">
        <v>6190</v>
      </c>
      <c r="B6158">
        <v>0</v>
      </c>
      <c r="C6158">
        <v>1</v>
      </c>
      <c r="D6158">
        <v>0</v>
      </c>
      <c r="E6158">
        <v>0</v>
      </c>
      <c r="F6158">
        <v>26</v>
      </c>
      <c r="G6158">
        <v>1</v>
      </c>
      <c r="H6158" t="s">
        <v>23</v>
      </c>
      <c r="I6158" t="s">
        <v>35</v>
      </c>
      <c r="J6158" t="s">
        <v>22</v>
      </c>
      <c r="K6158" t="s">
        <v>23</v>
      </c>
      <c r="L6158" t="s">
        <v>23</v>
      </c>
      <c r="M6158" t="s">
        <v>23</v>
      </c>
      <c r="N6158" t="s">
        <v>22</v>
      </c>
      <c r="O6158" t="s">
        <v>23</v>
      </c>
      <c r="P6158" t="s">
        <v>26</v>
      </c>
      <c r="Q6158">
        <v>1</v>
      </c>
      <c r="R6158" t="s">
        <v>38</v>
      </c>
      <c r="S6158">
        <v>85.8</v>
      </c>
      <c r="T6158">
        <v>2193.65</v>
      </c>
      <c r="U6158">
        <v>0</v>
      </c>
    </row>
    <row r="6159" spans="1:21" x14ac:dyDescent="0.25">
      <c r="A6159" t="s">
        <v>6191</v>
      </c>
      <c r="B6159">
        <v>1</v>
      </c>
      <c r="C6159">
        <v>0</v>
      </c>
      <c r="D6159">
        <v>0</v>
      </c>
      <c r="E6159">
        <v>0</v>
      </c>
      <c r="F6159">
        <v>3</v>
      </c>
      <c r="G6159">
        <v>1</v>
      </c>
      <c r="H6159" t="s">
        <v>23</v>
      </c>
      <c r="I6159" t="s">
        <v>23</v>
      </c>
      <c r="J6159" t="s">
        <v>44</v>
      </c>
      <c r="K6159" t="s">
        <v>44</v>
      </c>
      <c r="L6159" t="s">
        <v>44</v>
      </c>
      <c r="M6159" t="s">
        <v>44</v>
      </c>
      <c r="N6159" t="s">
        <v>44</v>
      </c>
      <c r="O6159" t="s">
        <v>44</v>
      </c>
      <c r="P6159" t="s">
        <v>26</v>
      </c>
      <c r="Q6159">
        <v>0</v>
      </c>
      <c r="R6159" t="s">
        <v>30</v>
      </c>
      <c r="S6159">
        <v>19.850000000000001</v>
      </c>
      <c r="T6159">
        <v>64.55</v>
      </c>
      <c r="U6159">
        <v>1</v>
      </c>
    </row>
    <row r="6160" spans="1:21" x14ac:dyDescent="0.25">
      <c r="A6160" t="s">
        <v>6192</v>
      </c>
      <c r="B6160">
        <v>1</v>
      </c>
      <c r="C6160">
        <v>0</v>
      </c>
      <c r="D6160">
        <v>0</v>
      </c>
      <c r="E6160">
        <v>0</v>
      </c>
      <c r="F6160">
        <v>2</v>
      </c>
      <c r="G6160">
        <v>1</v>
      </c>
      <c r="H6160" t="s">
        <v>23</v>
      </c>
      <c r="I6160" t="s">
        <v>23</v>
      </c>
      <c r="J6160" t="s">
        <v>44</v>
      </c>
      <c r="K6160" t="s">
        <v>44</v>
      </c>
      <c r="L6160" t="s">
        <v>44</v>
      </c>
      <c r="M6160" t="s">
        <v>44</v>
      </c>
      <c r="N6160" t="s">
        <v>44</v>
      </c>
      <c r="O6160" t="s">
        <v>44</v>
      </c>
      <c r="P6160" t="s">
        <v>26</v>
      </c>
      <c r="Q6160">
        <v>1</v>
      </c>
      <c r="R6160" t="s">
        <v>27</v>
      </c>
      <c r="S6160">
        <v>19.649999999999999</v>
      </c>
      <c r="T6160">
        <v>31.2</v>
      </c>
      <c r="U6160">
        <v>0</v>
      </c>
    </row>
    <row r="6161" spans="1:21" x14ac:dyDescent="0.25">
      <c r="A6161" t="s">
        <v>6193</v>
      </c>
      <c r="B6161">
        <v>0</v>
      </c>
      <c r="C6161">
        <v>0</v>
      </c>
      <c r="D6161">
        <v>0</v>
      </c>
      <c r="E6161">
        <v>1</v>
      </c>
      <c r="F6161">
        <v>2</v>
      </c>
      <c r="G6161">
        <v>1</v>
      </c>
      <c r="H6161" t="s">
        <v>23</v>
      </c>
      <c r="I6161" t="s">
        <v>23</v>
      </c>
      <c r="J6161" t="s">
        <v>44</v>
      </c>
      <c r="K6161" t="s">
        <v>44</v>
      </c>
      <c r="L6161" t="s">
        <v>44</v>
      </c>
      <c r="M6161" t="s">
        <v>44</v>
      </c>
      <c r="N6161" t="s">
        <v>44</v>
      </c>
      <c r="O6161" t="s">
        <v>44</v>
      </c>
      <c r="P6161" t="s">
        <v>29</v>
      </c>
      <c r="Q6161">
        <v>0</v>
      </c>
      <c r="R6161" t="s">
        <v>33</v>
      </c>
      <c r="S6161">
        <v>20.5</v>
      </c>
      <c r="T6161">
        <v>38.25</v>
      </c>
      <c r="U6161">
        <v>0</v>
      </c>
    </row>
    <row r="6162" spans="1:21" x14ac:dyDescent="0.25">
      <c r="A6162" t="s">
        <v>6194</v>
      </c>
      <c r="B6162">
        <v>0</v>
      </c>
      <c r="C6162">
        <v>0</v>
      </c>
      <c r="D6162">
        <v>0</v>
      </c>
      <c r="E6162">
        <v>0</v>
      </c>
      <c r="F6162">
        <v>36</v>
      </c>
      <c r="G6162">
        <v>1</v>
      </c>
      <c r="H6162" t="s">
        <v>22</v>
      </c>
      <c r="I6162" t="s">
        <v>25</v>
      </c>
      <c r="J6162" t="s">
        <v>22</v>
      </c>
      <c r="K6162" t="s">
        <v>23</v>
      </c>
      <c r="L6162" t="s">
        <v>22</v>
      </c>
      <c r="M6162" t="s">
        <v>22</v>
      </c>
      <c r="N6162" t="s">
        <v>22</v>
      </c>
      <c r="O6162" t="s">
        <v>22</v>
      </c>
      <c r="P6162" t="s">
        <v>29</v>
      </c>
      <c r="Q6162">
        <v>1</v>
      </c>
      <c r="R6162" t="s">
        <v>38</v>
      </c>
      <c r="S6162">
        <v>89.65</v>
      </c>
      <c r="T6162">
        <v>3348.1</v>
      </c>
      <c r="U6162">
        <v>0</v>
      </c>
    </row>
    <row r="6163" spans="1:21" x14ac:dyDescent="0.25">
      <c r="A6163" t="s">
        <v>6195</v>
      </c>
      <c r="B6163">
        <v>1</v>
      </c>
      <c r="C6163">
        <v>0</v>
      </c>
      <c r="D6163">
        <v>0</v>
      </c>
      <c r="E6163">
        <v>0</v>
      </c>
      <c r="F6163">
        <v>7</v>
      </c>
      <c r="G6163">
        <v>1</v>
      </c>
      <c r="H6163" t="s">
        <v>23</v>
      </c>
      <c r="I6163" t="s">
        <v>35</v>
      </c>
      <c r="J6163" t="s">
        <v>22</v>
      </c>
      <c r="K6163" t="s">
        <v>23</v>
      </c>
      <c r="L6163" t="s">
        <v>23</v>
      </c>
      <c r="M6163" t="s">
        <v>23</v>
      </c>
      <c r="N6163" t="s">
        <v>23</v>
      </c>
      <c r="O6163" t="s">
        <v>23</v>
      </c>
      <c r="P6163" t="s">
        <v>26</v>
      </c>
      <c r="Q6163">
        <v>0</v>
      </c>
      <c r="R6163" t="s">
        <v>30</v>
      </c>
      <c r="S6163">
        <v>74.349999999999994</v>
      </c>
      <c r="T6163">
        <v>533.6</v>
      </c>
      <c r="U6163">
        <v>0</v>
      </c>
    </row>
    <row r="6164" spans="1:21" x14ac:dyDescent="0.25">
      <c r="A6164" t="s">
        <v>6196</v>
      </c>
      <c r="B6164">
        <v>0</v>
      </c>
      <c r="C6164">
        <v>1</v>
      </c>
      <c r="D6164">
        <v>1</v>
      </c>
      <c r="E6164">
        <v>0</v>
      </c>
      <c r="F6164">
        <v>60</v>
      </c>
      <c r="G6164">
        <v>0</v>
      </c>
      <c r="H6164" t="s">
        <v>24</v>
      </c>
      <c r="I6164" t="s">
        <v>25</v>
      </c>
      <c r="J6164" t="s">
        <v>23</v>
      </c>
      <c r="K6164" t="s">
        <v>22</v>
      </c>
      <c r="L6164" t="s">
        <v>23</v>
      </c>
      <c r="M6164" t="s">
        <v>23</v>
      </c>
      <c r="N6164" t="s">
        <v>22</v>
      </c>
      <c r="O6164" t="s">
        <v>22</v>
      </c>
      <c r="P6164" t="s">
        <v>45</v>
      </c>
      <c r="Q6164">
        <v>1</v>
      </c>
      <c r="R6164" t="s">
        <v>38</v>
      </c>
      <c r="S6164">
        <v>49.45</v>
      </c>
      <c r="T6164">
        <v>2907.55</v>
      </c>
      <c r="U6164">
        <v>0</v>
      </c>
    </row>
    <row r="6165" spans="1:21" x14ac:dyDescent="0.25">
      <c r="A6165" t="s">
        <v>6197</v>
      </c>
      <c r="B6165">
        <v>0</v>
      </c>
      <c r="C6165">
        <v>0</v>
      </c>
      <c r="D6165">
        <v>1</v>
      </c>
      <c r="E6165">
        <v>0</v>
      </c>
      <c r="F6165">
        <v>19</v>
      </c>
      <c r="G6165">
        <v>1</v>
      </c>
      <c r="H6165" t="s">
        <v>22</v>
      </c>
      <c r="I6165" t="s">
        <v>35</v>
      </c>
      <c r="J6165" t="s">
        <v>23</v>
      </c>
      <c r="K6165" t="s">
        <v>22</v>
      </c>
      <c r="L6165" t="s">
        <v>23</v>
      </c>
      <c r="M6165" t="s">
        <v>23</v>
      </c>
      <c r="N6165" t="s">
        <v>23</v>
      </c>
      <c r="O6165" t="s">
        <v>22</v>
      </c>
      <c r="P6165" t="s">
        <v>26</v>
      </c>
      <c r="Q6165">
        <v>1</v>
      </c>
      <c r="R6165" t="s">
        <v>27</v>
      </c>
      <c r="S6165">
        <v>89.1</v>
      </c>
      <c r="T6165">
        <v>1620.8</v>
      </c>
      <c r="U6165">
        <v>0</v>
      </c>
    </row>
    <row r="6166" spans="1:21" x14ac:dyDescent="0.25">
      <c r="A6166" t="s">
        <v>6198</v>
      </c>
      <c r="B6166">
        <v>1</v>
      </c>
      <c r="C6166">
        <v>1</v>
      </c>
      <c r="D6166">
        <v>1</v>
      </c>
      <c r="E6166">
        <v>0</v>
      </c>
      <c r="F6166">
        <v>45</v>
      </c>
      <c r="G6166">
        <v>1</v>
      </c>
      <c r="H6166" t="s">
        <v>22</v>
      </c>
      <c r="I6166" t="s">
        <v>25</v>
      </c>
      <c r="J6166" t="s">
        <v>22</v>
      </c>
      <c r="K6166" t="s">
        <v>23</v>
      </c>
      <c r="L6166" t="s">
        <v>22</v>
      </c>
      <c r="M6166" t="s">
        <v>22</v>
      </c>
      <c r="N6166" t="s">
        <v>23</v>
      </c>
      <c r="O6166" t="s">
        <v>22</v>
      </c>
      <c r="P6166" t="s">
        <v>45</v>
      </c>
      <c r="Q6166">
        <v>0</v>
      </c>
      <c r="R6166" t="s">
        <v>38</v>
      </c>
      <c r="S6166">
        <v>75.150000000000006</v>
      </c>
      <c r="T6166">
        <v>3480.35</v>
      </c>
      <c r="U6166">
        <v>0</v>
      </c>
    </row>
    <row r="6167" spans="1:21" x14ac:dyDescent="0.25">
      <c r="A6167" t="s">
        <v>6199</v>
      </c>
      <c r="B6167">
        <v>1</v>
      </c>
      <c r="C6167">
        <v>1</v>
      </c>
      <c r="D6167">
        <v>0</v>
      </c>
      <c r="E6167">
        <v>0</v>
      </c>
      <c r="F6167">
        <v>4</v>
      </c>
      <c r="G6167">
        <v>1</v>
      </c>
      <c r="H6167" t="s">
        <v>23</v>
      </c>
      <c r="I6167" t="s">
        <v>35</v>
      </c>
      <c r="J6167" t="s">
        <v>23</v>
      </c>
      <c r="K6167" t="s">
        <v>23</v>
      </c>
      <c r="L6167" t="s">
        <v>23</v>
      </c>
      <c r="M6167" t="s">
        <v>23</v>
      </c>
      <c r="N6167" t="s">
        <v>23</v>
      </c>
      <c r="O6167" t="s">
        <v>23</v>
      </c>
      <c r="P6167" t="s">
        <v>26</v>
      </c>
      <c r="Q6167">
        <v>1</v>
      </c>
      <c r="R6167" t="s">
        <v>27</v>
      </c>
      <c r="S6167">
        <v>70.650000000000006</v>
      </c>
      <c r="T6167">
        <v>293.85000000000002</v>
      </c>
      <c r="U6167">
        <v>0</v>
      </c>
    </row>
    <row r="6168" spans="1:21" x14ac:dyDescent="0.25">
      <c r="A6168" t="s">
        <v>6200</v>
      </c>
      <c r="B6168">
        <v>0</v>
      </c>
      <c r="C6168">
        <v>0</v>
      </c>
      <c r="D6168">
        <v>1</v>
      </c>
      <c r="E6168">
        <v>1</v>
      </c>
      <c r="F6168">
        <v>31</v>
      </c>
      <c r="G6168">
        <v>1</v>
      </c>
      <c r="H6168" t="s">
        <v>22</v>
      </c>
      <c r="I6168" t="s">
        <v>35</v>
      </c>
      <c r="J6168" t="s">
        <v>23</v>
      </c>
      <c r="K6168" t="s">
        <v>23</v>
      </c>
      <c r="L6168" t="s">
        <v>22</v>
      </c>
      <c r="M6168" t="s">
        <v>22</v>
      </c>
      <c r="N6168" t="s">
        <v>22</v>
      </c>
      <c r="O6168" t="s">
        <v>22</v>
      </c>
      <c r="P6168" t="s">
        <v>26</v>
      </c>
      <c r="Q6168">
        <v>1</v>
      </c>
      <c r="R6168" t="s">
        <v>27</v>
      </c>
      <c r="S6168">
        <v>104.2</v>
      </c>
      <c r="T6168">
        <v>3243.45</v>
      </c>
      <c r="U6168">
        <v>1</v>
      </c>
    </row>
    <row r="6169" spans="1:21" x14ac:dyDescent="0.25">
      <c r="A6169" t="s">
        <v>6201</v>
      </c>
      <c r="B6169">
        <v>1</v>
      </c>
      <c r="C6169">
        <v>0</v>
      </c>
      <c r="D6169">
        <v>1</v>
      </c>
      <c r="E6169">
        <v>1</v>
      </c>
      <c r="F6169">
        <v>47</v>
      </c>
      <c r="G6169">
        <v>1</v>
      </c>
      <c r="H6169" t="s">
        <v>23</v>
      </c>
      <c r="I6169" t="s">
        <v>35</v>
      </c>
      <c r="J6169" t="s">
        <v>22</v>
      </c>
      <c r="K6169" t="s">
        <v>23</v>
      </c>
      <c r="L6169" t="s">
        <v>22</v>
      </c>
      <c r="M6169" t="s">
        <v>23</v>
      </c>
      <c r="N6169" t="s">
        <v>23</v>
      </c>
      <c r="O6169" t="s">
        <v>22</v>
      </c>
      <c r="P6169" t="s">
        <v>26</v>
      </c>
      <c r="Q6169">
        <v>0</v>
      </c>
      <c r="R6169" t="s">
        <v>27</v>
      </c>
      <c r="S6169">
        <v>90.05</v>
      </c>
      <c r="T6169">
        <v>4137.2</v>
      </c>
      <c r="U6169">
        <v>0</v>
      </c>
    </row>
    <row r="6170" spans="1:21" x14ac:dyDescent="0.25">
      <c r="A6170" t="s">
        <v>6202</v>
      </c>
      <c r="B6170">
        <v>1</v>
      </c>
      <c r="C6170">
        <v>0</v>
      </c>
      <c r="D6170">
        <v>0</v>
      </c>
      <c r="E6170">
        <v>0</v>
      </c>
      <c r="F6170">
        <v>1</v>
      </c>
      <c r="G6170">
        <v>1</v>
      </c>
      <c r="H6170" t="s">
        <v>23</v>
      </c>
      <c r="I6170" t="s">
        <v>35</v>
      </c>
      <c r="J6170" t="s">
        <v>23</v>
      </c>
      <c r="K6170" t="s">
        <v>23</v>
      </c>
      <c r="L6170" t="s">
        <v>23</v>
      </c>
      <c r="M6170" t="s">
        <v>23</v>
      </c>
      <c r="N6170" t="s">
        <v>23</v>
      </c>
      <c r="O6170" t="s">
        <v>22</v>
      </c>
      <c r="P6170" t="s">
        <v>26</v>
      </c>
      <c r="Q6170">
        <v>1</v>
      </c>
      <c r="R6170" t="s">
        <v>27</v>
      </c>
      <c r="S6170">
        <v>79.25</v>
      </c>
      <c r="T6170">
        <v>79.25</v>
      </c>
      <c r="U6170">
        <v>1</v>
      </c>
    </row>
    <row r="6171" spans="1:21" x14ac:dyDescent="0.25">
      <c r="A6171" t="s">
        <v>6203</v>
      </c>
      <c r="B6171">
        <v>0</v>
      </c>
      <c r="C6171">
        <v>0</v>
      </c>
      <c r="D6171">
        <v>0</v>
      </c>
      <c r="E6171">
        <v>0</v>
      </c>
      <c r="F6171">
        <v>1</v>
      </c>
      <c r="G6171">
        <v>1</v>
      </c>
      <c r="H6171" t="s">
        <v>23</v>
      </c>
      <c r="I6171" t="s">
        <v>25</v>
      </c>
      <c r="J6171" t="s">
        <v>23</v>
      </c>
      <c r="K6171" t="s">
        <v>23</v>
      </c>
      <c r="L6171" t="s">
        <v>23</v>
      </c>
      <c r="M6171" t="s">
        <v>23</v>
      </c>
      <c r="N6171" t="s">
        <v>23</v>
      </c>
      <c r="O6171" t="s">
        <v>23</v>
      </c>
      <c r="P6171" t="s">
        <v>26</v>
      </c>
      <c r="Q6171">
        <v>1</v>
      </c>
      <c r="R6171" t="s">
        <v>33</v>
      </c>
      <c r="S6171">
        <v>44.9</v>
      </c>
      <c r="T6171">
        <v>44.9</v>
      </c>
      <c r="U6171">
        <v>1</v>
      </c>
    </row>
    <row r="6172" spans="1:21" x14ac:dyDescent="0.25">
      <c r="A6172" t="s">
        <v>6204</v>
      </c>
      <c r="B6172">
        <v>0</v>
      </c>
      <c r="C6172">
        <v>0</v>
      </c>
      <c r="D6172">
        <v>0</v>
      </c>
      <c r="E6172">
        <v>0</v>
      </c>
      <c r="F6172">
        <v>1</v>
      </c>
      <c r="G6172">
        <v>1</v>
      </c>
      <c r="H6172" t="s">
        <v>23</v>
      </c>
      <c r="I6172" t="s">
        <v>23</v>
      </c>
      <c r="J6172" t="s">
        <v>44</v>
      </c>
      <c r="K6172" t="s">
        <v>44</v>
      </c>
      <c r="L6172" t="s">
        <v>44</v>
      </c>
      <c r="M6172" t="s">
        <v>44</v>
      </c>
      <c r="N6172" t="s">
        <v>44</v>
      </c>
      <c r="O6172" t="s">
        <v>44</v>
      </c>
      <c r="P6172" t="s">
        <v>26</v>
      </c>
      <c r="Q6172">
        <v>0</v>
      </c>
      <c r="R6172" t="s">
        <v>38</v>
      </c>
      <c r="S6172">
        <v>19.399999999999999</v>
      </c>
      <c r="T6172">
        <v>19.399999999999999</v>
      </c>
      <c r="U6172">
        <v>0</v>
      </c>
    </row>
    <row r="6173" spans="1:21" x14ac:dyDescent="0.25">
      <c r="A6173" t="s">
        <v>6205</v>
      </c>
      <c r="B6173">
        <v>0</v>
      </c>
      <c r="C6173">
        <v>1</v>
      </c>
      <c r="D6173">
        <v>1</v>
      </c>
      <c r="E6173">
        <v>1</v>
      </c>
      <c r="F6173">
        <v>59</v>
      </c>
      <c r="G6173">
        <v>1</v>
      </c>
      <c r="H6173" t="s">
        <v>22</v>
      </c>
      <c r="I6173" t="s">
        <v>35</v>
      </c>
      <c r="J6173" t="s">
        <v>23</v>
      </c>
      <c r="K6173" t="s">
        <v>23</v>
      </c>
      <c r="L6173" t="s">
        <v>22</v>
      </c>
      <c r="M6173" t="s">
        <v>23</v>
      </c>
      <c r="N6173" t="s">
        <v>23</v>
      </c>
      <c r="O6173" t="s">
        <v>22</v>
      </c>
      <c r="P6173" t="s">
        <v>26</v>
      </c>
      <c r="Q6173">
        <v>1</v>
      </c>
      <c r="R6173" t="s">
        <v>38</v>
      </c>
      <c r="S6173">
        <v>88.75</v>
      </c>
      <c r="T6173">
        <v>5348.65</v>
      </c>
      <c r="U6173">
        <v>0</v>
      </c>
    </row>
    <row r="6174" spans="1:21" x14ac:dyDescent="0.25">
      <c r="A6174" t="s">
        <v>6206</v>
      </c>
      <c r="B6174">
        <v>1</v>
      </c>
      <c r="C6174">
        <v>0</v>
      </c>
      <c r="D6174">
        <v>1</v>
      </c>
      <c r="E6174">
        <v>0</v>
      </c>
      <c r="F6174">
        <v>10</v>
      </c>
      <c r="G6174">
        <v>1</v>
      </c>
      <c r="H6174" t="s">
        <v>23</v>
      </c>
      <c r="I6174" t="s">
        <v>35</v>
      </c>
      <c r="J6174" t="s">
        <v>23</v>
      </c>
      <c r="K6174" t="s">
        <v>23</v>
      </c>
      <c r="L6174" t="s">
        <v>23</v>
      </c>
      <c r="M6174" t="s">
        <v>23</v>
      </c>
      <c r="N6174" t="s">
        <v>23</v>
      </c>
      <c r="O6174" t="s">
        <v>23</v>
      </c>
      <c r="P6174" t="s">
        <v>26</v>
      </c>
      <c r="Q6174">
        <v>1</v>
      </c>
      <c r="R6174" t="s">
        <v>27</v>
      </c>
      <c r="S6174">
        <v>70.099999999999994</v>
      </c>
      <c r="T6174">
        <v>659.65</v>
      </c>
      <c r="U6174">
        <v>1</v>
      </c>
    </row>
    <row r="6175" spans="1:21" x14ac:dyDescent="0.25">
      <c r="A6175" t="s">
        <v>6207</v>
      </c>
      <c r="B6175">
        <v>1</v>
      </c>
      <c r="C6175">
        <v>1</v>
      </c>
      <c r="D6175">
        <v>0</v>
      </c>
      <c r="E6175">
        <v>0</v>
      </c>
      <c r="F6175">
        <v>35</v>
      </c>
      <c r="G6175">
        <v>1</v>
      </c>
      <c r="H6175" t="s">
        <v>22</v>
      </c>
      <c r="I6175" t="s">
        <v>35</v>
      </c>
      <c r="J6175" t="s">
        <v>22</v>
      </c>
      <c r="K6175" t="s">
        <v>23</v>
      </c>
      <c r="L6175" t="s">
        <v>23</v>
      </c>
      <c r="M6175" t="s">
        <v>23</v>
      </c>
      <c r="N6175" t="s">
        <v>23</v>
      </c>
      <c r="O6175" t="s">
        <v>22</v>
      </c>
      <c r="P6175" t="s">
        <v>26</v>
      </c>
      <c r="Q6175">
        <v>0</v>
      </c>
      <c r="R6175" t="s">
        <v>38</v>
      </c>
      <c r="S6175">
        <v>91</v>
      </c>
      <c r="T6175">
        <v>3180.5</v>
      </c>
      <c r="U6175">
        <v>0</v>
      </c>
    </row>
    <row r="6176" spans="1:21" x14ac:dyDescent="0.25">
      <c r="A6176" t="s">
        <v>6208</v>
      </c>
      <c r="B6176">
        <v>1</v>
      </c>
      <c r="C6176">
        <v>0</v>
      </c>
      <c r="D6176">
        <v>0</v>
      </c>
      <c r="E6176">
        <v>0</v>
      </c>
      <c r="F6176">
        <v>4</v>
      </c>
      <c r="G6176">
        <v>0</v>
      </c>
      <c r="H6176" t="s">
        <v>24</v>
      </c>
      <c r="I6176" t="s">
        <v>25</v>
      </c>
      <c r="J6176" t="s">
        <v>23</v>
      </c>
      <c r="K6176" t="s">
        <v>23</v>
      </c>
      <c r="L6176" t="s">
        <v>22</v>
      </c>
      <c r="M6176" t="s">
        <v>23</v>
      </c>
      <c r="N6176" t="s">
        <v>23</v>
      </c>
      <c r="O6176" t="s">
        <v>23</v>
      </c>
      <c r="P6176" t="s">
        <v>26</v>
      </c>
      <c r="Q6176">
        <v>1</v>
      </c>
      <c r="R6176" t="s">
        <v>27</v>
      </c>
      <c r="S6176">
        <v>29.65</v>
      </c>
      <c r="T6176">
        <v>118.5</v>
      </c>
      <c r="U6176">
        <v>1</v>
      </c>
    </row>
    <row r="6177" spans="1:21" x14ac:dyDescent="0.25">
      <c r="A6177" t="s">
        <v>6209</v>
      </c>
      <c r="B6177">
        <v>1</v>
      </c>
      <c r="C6177">
        <v>0</v>
      </c>
      <c r="D6177">
        <v>1</v>
      </c>
      <c r="E6177">
        <v>1</v>
      </c>
      <c r="F6177">
        <v>32</v>
      </c>
      <c r="G6177">
        <v>1</v>
      </c>
      <c r="H6177" t="s">
        <v>23</v>
      </c>
      <c r="I6177" t="s">
        <v>35</v>
      </c>
      <c r="J6177" t="s">
        <v>22</v>
      </c>
      <c r="K6177" t="s">
        <v>22</v>
      </c>
      <c r="L6177" t="s">
        <v>23</v>
      </c>
      <c r="M6177" t="s">
        <v>23</v>
      </c>
      <c r="N6177" t="s">
        <v>23</v>
      </c>
      <c r="O6177" t="s">
        <v>22</v>
      </c>
      <c r="P6177" t="s">
        <v>29</v>
      </c>
      <c r="Q6177">
        <v>1</v>
      </c>
      <c r="R6177" t="s">
        <v>27</v>
      </c>
      <c r="S6177">
        <v>90.8</v>
      </c>
      <c r="T6177">
        <v>3023.85</v>
      </c>
      <c r="U6177">
        <v>0</v>
      </c>
    </row>
    <row r="6178" spans="1:21" x14ac:dyDescent="0.25">
      <c r="A6178" t="s">
        <v>6210</v>
      </c>
      <c r="B6178">
        <v>1</v>
      </c>
      <c r="C6178">
        <v>0</v>
      </c>
      <c r="D6178">
        <v>0</v>
      </c>
      <c r="E6178">
        <v>0</v>
      </c>
      <c r="F6178">
        <v>43</v>
      </c>
      <c r="G6178">
        <v>1</v>
      </c>
      <c r="H6178" t="s">
        <v>22</v>
      </c>
      <c r="I6178" t="s">
        <v>35</v>
      </c>
      <c r="J6178" t="s">
        <v>23</v>
      </c>
      <c r="K6178" t="s">
        <v>22</v>
      </c>
      <c r="L6178" t="s">
        <v>23</v>
      </c>
      <c r="M6178" t="s">
        <v>23</v>
      </c>
      <c r="N6178" t="s">
        <v>23</v>
      </c>
      <c r="O6178" t="s">
        <v>23</v>
      </c>
      <c r="P6178" t="s">
        <v>26</v>
      </c>
      <c r="Q6178">
        <v>1</v>
      </c>
      <c r="R6178" t="s">
        <v>27</v>
      </c>
      <c r="S6178">
        <v>77.849999999999994</v>
      </c>
      <c r="T6178">
        <v>3365.85</v>
      </c>
      <c r="U6178">
        <v>1</v>
      </c>
    </row>
    <row r="6179" spans="1:21" x14ac:dyDescent="0.25">
      <c r="A6179" t="s">
        <v>6211</v>
      </c>
      <c r="B6179">
        <v>1</v>
      </c>
      <c r="C6179">
        <v>0</v>
      </c>
      <c r="D6179">
        <v>0</v>
      </c>
      <c r="E6179">
        <v>0</v>
      </c>
      <c r="F6179">
        <v>4</v>
      </c>
      <c r="G6179">
        <v>1</v>
      </c>
      <c r="H6179" t="s">
        <v>23</v>
      </c>
      <c r="I6179" t="s">
        <v>25</v>
      </c>
      <c r="J6179" t="s">
        <v>23</v>
      </c>
      <c r="K6179" t="s">
        <v>23</v>
      </c>
      <c r="L6179" t="s">
        <v>23</v>
      </c>
      <c r="M6179" t="s">
        <v>23</v>
      </c>
      <c r="N6179" t="s">
        <v>23</v>
      </c>
      <c r="O6179" t="s">
        <v>22</v>
      </c>
      <c r="P6179" t="s">
        <v>26</v>
      </c>
      <c r="Q6179">
        <v>0</v>
      </c>
      <c r="R6179" t="s">
        <v>27</v>
      </c>
      <c r="S6179">
        <v>54.3</v>
      </c>
      <c r="T6179">
        <v>195.3</v>
      </c>
      <c r="U6179">
        <v>1</v>
      </c>
    </row>
    <row r="6180" spans="1:21" x14ac:dyDescent="0.25">
      <c r="A6180" t="s">
        <v>6212</v>
      </c>
      <c r="B6180">
        <v>0</v>
      </c>
      <c r="C6180">
        <v>1</v>
      </c>
      <c r="D6180">
        <v>1</v>
      </c>
      <c r="E6180">
        <v>0</v>
      </c>
      <c r="F6180">
        <v>54</v>
      </c>
      <c r="G6180">
        <v>1</v>
      </c>
      <c r="H6180" t="s">
        <v>23</v>
      </c>
      <c r="I6180" t="s">
        <v>23</v>
      </c>
      <c r="J6180" t="s">
        <v>44</v>
      </c>
      <c r="K6180" t="s">
        <v>44</v>
      </c>
      <c r="L6180" t="s">
        <v>44</v>
      </c>
      <c r="M6180" t="s">
        <v>44</v>
      </c>
      <c r="N6180" t="s">
        <v>44</v>
      </c>
      <c r="O6180" t="s">
        <v>44</v>
      </c>
      <c r="P6180" t="s">
        <v>45</v>
      </c>
      <c r="Q6180">
        <v>1</v>
      </c>
      <c r="R6180" t="s">
        <v>30</v>
      </c>
      <c r="S6180">
        <v>18.95</v>
      </c>
      <c r="T6180">
        <v>1031.0999999999999</v>
      </c>
      <c r="U6180">
        <v>0</v>
      </c>
    </row>
    <row r="6181" spans="1:21" x14ac:dyDescent="0.25">
      <c r="A6181" t="s">
        <v>6213</v>
      </c>
      <c r="B6181">
        <v>0</v>
      </c>
      <c r="C6181">
        <v>1</v>
      </c>
      <c r="D6181">
        <v>0</v>
      </c>
      <c r="E6181">
        <v>0</v>
      </c>
      <c r="F6181">
        <v>11</v>
      </c>
      <c r="G6181">
        <v>1</v>
      </c>
      <c r="H6181" t="s">
        <v>22</v>
      </c>
      <c r="I6181" t="s">
        <v>35</v>
      </c>
      <c r="J6181" t="s">
        <v>23</v>
      </c>
      <c r="K6181" t="s">
        <v>23</v>
      </c>
      <c r="L6181" t="s">
        <v>23</v>
      </c>
      <c r="M6181" t="s">
        <v>23</v>
      </c>
      <c r="N6181" t="s">
        <v>22</v>
      </c>
      <c r="O6181" t="s">
        <v>22</v>
      </c>
      <c r="P6181" t="s">
        <v>26</v>
      </c>
      <c r="Q6181">
        <v>1</v>
      </c>
      <c r="R6181" t="s">
        <v>33</v>
      </c>
      <c r="S6181">
        <v>95.15</v>
      </c>
      <c r="T6181">
        <v>997.65</v>
      </c>
      <c r="U6181">
        <v>1</v>
      </c>
    </row>
    <row r="6182" spans="1:21" x14ac:dyDescent="0.25">
      <c r="A6182" t="s">
        <v>6214</v>
      </c>
      <c r="B6182">
        <v>0</v>
      </c>
      <c r="C6182">
        <v>1</v>
      </c>
      <c r="D6182">
        <v>0</v>
      </c>
      <c r="E6182">
        <v>0</v>
      </c>
      <c r="F6182">
        <v>66</v>
      </c>
      <c r="G6182">
        <v>1</v>
      </c>
      <c r="H6182" t="s">
        <v>22</v>
      </c>
      <c r="I6182" t="s">
        <v>35</v>
      </c>
      <c r="J6182" t="s">
        <v>22</v>
      </c>
      <c r="K6182" t="s">
        <v>23</v>
      </c>
      <c r="L6182" t="s">
        <v>23</v>
      </c>
      <c r="M6182" t="s">
        <v>23</v>
      </c>
      <c r="N6182" t="s">
        <v>22</v>
      </c>
      <c r="O6182" t="s">
        <v>22</v>
      </c>
      <c r="P6182" t="s">
        <v>45</v>
      </c>
      <c r="Q6182">
        <v>1</v>
      </c>
      <c r="R6182" t="s">
        <v>33</v>
      </c>
      <c r="S6182">
        <v>102.4</v>
      </c>
      <c r="T6182">
        <v>6471.85</v>
      </c>
      <c r="U6182">
        <v>0</v>
      </c>
    </row>
    <row r="6183" spans="1:21" x14ac:dyDescent="0.25">
      <c r="A6183" t="s">
        <v>6215</v>
      </c>
      <c r="B6183">
        <v>1</v>
      </c>
      <c r="C6183">
        <v>0</v>
      </c>
      <c r="D6183">
        <v>1</v>
      </c>
      <c r="E6183">
        <v>1</v>
      </c>
      <c r="F6183">
        <v>61</v>
      </c>
      <c r="G6183">
        <v>1</v>
      </c>
      <c r="H6183" t="s">
        <v>22</v>
      </c>
      <c r="I6183" t="s">
        <v>35</v>
      </c>
      <c r="J6183" t="s">
        <v>23</v>
      </c>
      <c r="K6183" t="s">
        <v>23</v>
      </c>
      <c r="L6183" t="s">
        <v>22</v>
      </c>
      <c r="M6183" t="s">
        <v>23</v>
      </c>
      <c r="N6183" t="s">
        <v>22</v>
      </c>
      <c r="O6183" t="s">
        <v>22</v>
      </c>
      <c r="P6183" t="s">
        <v>29</v>
      </c>
      <c r="Q6183">
        <v>1</v>
      </c>
      <c r="R6183" t="s">
        <v>27</v>
      </c>
      <c r="S6183">
        <v>99.9</v>
      </c>
      <c r="T6183">
        <v>6241.35</v>
      </c>
      <c r="U6183">
        <v>0</v>
      </c>
    </row>
    <row r="6184" spans="1:21" x14ac:dyDescent="0.25">
      <c r="A6184" t="s">
        <v>6216</v>
      </c>
      <c r="B6184">
        <v>1</v>
      </c>
      <c r="C6184">
        <v>0</v>
      </c>
      <c r="D6184">
        <v>1</v>
      </c>
      <c r="E6184">
        <v>1</v>
      </c>
      <c r="F6184">
        <v>72</v>
      </c>
      <c r="G6184">
        <v>1</v>
      </c>
      <c r="H6184" t="s">
        <v>22</v>
      </c>
      <c r="I6184" t="s">
        <v>25</v>
      </c>
      <c r="J6184" t="s">
        <v>22</v>
      </c>
      <c r="K6184" t="s">
        <v>22</v>
      </c>
      <c r="L6184" t="s">
        <v>22</v>
      </c>
      <c r="M6184" t="s">
        <v>22</v>
      </c>
      <c r="N6184" t="s">
        <v>22</v>
      </c>
      <c r="O6184" t="s">
        <v>22</v>
      </c>
      <c r="P6184" t="s">
        <v>45</v>
      </c>
      <c r="Q6184">
        <v>0</v>
      </c>
      <c r="R6184" t="s">
        <v>38</v>
      </c>
      <c r="S6184">
        <v>88.7</v>
      </c>
      <c r="T6184">
        <v>6501.35</v>
      </c>
      <c r="U6184">
        <v>0</v>
      </c>
    </row>
    <row r="6185" spans="1:21" x14ac:dyDescent="0.25">
      <c r="A6185" t="s">
        <v>6217</v>
      </c>
      <c r="B6185">
        <v>1</v>
      </c>
      <c r="C6185">
        <v>0</v>
      </c>
      <c r="D6185">
        <v>1</v>
      </c>
      <c r="E6185">
        <v>1</v>
      </c>
      <c r="F6185">
        <v>44</v>
      </c>
      <c r="G6185">
        <v>0</v>
      </c>
      <c r="H6185" t="s">
        <v>24</v>
      </c>
      <c r="I6185" t="s">
        <v>25</v>
      </c>
      <c r="J6185" t="s">
        <v>23</v>
      </c>
      <c r="K6185" t="s">
        <v>23</v>
      </c>
      <c r="L6185" t="s">
        <v>22</v>
      </c>
      <c r="M6185" t="s">
        <v>22</v>
      </c>
      <c r="N6185" t="s">
        <v>22</v>
      </c>
      <c r="O6185" t="s">
        <v>22</v>
      </c>
      <c r="P6185" t="s">
        <v>29</v>
      </c>
      <c r="Q6185">
        <v>1</v>
      </c>
      <c r="R6185" t="s">
        <v>27</v>
      </c>
      <c r="S6185">
        <v>54.3</v>
      </c>
      <c r="T6185">
        <v>2317.1</v>
      </c>
      <c r="U6185">
        <v>0</v>
      </c>
    </row>
    <row r="6186" spans="1:21" x14ac:dyDescent="0.25">
      <c r="A6186" t="s">
        <v>6218</v>
      </c>
      <c r="B6186">
        <v>1</v>
      </c>
      <c r="C6186">
        <v>0</v>
      </c>
      <c r="D6186">
        <v>0</v>
      </c>
      <c r="E6186">
        <v>0</v>
      </c>
      <c r="F6186">
        <v>41</v>
      </c>
      <c r="G6186">
        <v>1</v>
      </c>
      <c r="H6186" t="s">
        <v>22</v>
      </c>
      <c r="I6186" t="s">
        <v>25</v>
      </c>
      <c r="J6186" t="s">
        <v>23</v>
      </c>
      <c r="K6186" t="s">
        <v>23</v>
      </c>
      <c r="L6186" t="s">
        <v>22</v>
      </c>
      <c r="M6186" t="s">
        <v>23</v>
      </c>
      <c r="N6186" t="s">
        <v>23</v>
      </c>
      <c r="O6186" t="s">
        <v>23</v>
      </c>
      <c r="P6186" t="s">
        <v>26</v>
      </c>
      <c r="Q6186">
        <v>1</v>
      </c>
      <c r="R6186" t="s">
        <v>33</v>
      </c>
      <c r="S6186">
        <v>55.7</v>
      </c>
      <c r="T6186">
        <v>2237.5500000000002</v>
      </c>
      <c r="U6186">
        <v>0</v>
      </c>
    </row>
    <row r="6187" spans="1:21" x14ac:dyDescent="0.25">
      <c r="A6187" t="s">
        <v>6219</v>
      </c>
      <c r="B6187">
        <v>1</v>
      </c>
      <c r="C6187">
        <v>0</v>
      </c>
      <c r="D6187">
        <v>1</v>
      </c>
      <c r="E6187">
        <v>0</v>
      </c>
      <c r="F6187">
        <v>50</v>
      </c>
      <c r="G6187">
        <v>1</v>
      </c>
      <c r="H6187" t="s">
        <v>22</v>
      </c>
      <c r="I6187" t="s">
        <v>35</v>
      </c>
      <c r="J6187" t="s">
        <v>22</v>
      </c>
      <c r="K6187" t="s">
        <v>23</v>
      </c>
      <c r="L6187" t="s">
        <v>22</v>
      </c>
      <c r="M6187" t="s">
        <v>23</v>
      </c>
      <c r="N6187" t="s">
        <v>22</v>
      </c>
      <c r="O6187" t="s">
        <v>22</v>
      </c>
      <c r="P6187" t="s">
        <v>29</v>
      </c>
      <c r="Q6187">
        <v>1</v>
      </c>
      <c r="R6187" t="s">
        <v>27</v>
      </c>
      <c r="S6187">
        <v>103.95</v>
      </c>
      <c r="T6187">
        <v>5231.3</v>
      </c>
      <c r="U6187">
        <v>0</v>
      </c>
    </row>
    <row r="6188" spans="1:21" x14ac:dyDescent="0.25">
      <c r="A6188" t="s">
        <v>6220</v>
      </c>
      <c r="B6188">
        <v>1</v>
      </c>
      <c r="C6188">
        <v>0</v>
      </c>
      <c r="D6188">
        <v>1</v>
      </c>
      <c r="E6188">
        <v>0</v>
      </c>
      <c r="F6188">
        <v>47</v>
      </c>
      <c r="G6188">
        <v>1</v>
      </c>
      <c r="H6188" t="s">
        <v>22</v>
      </c>
      <c r="I6188" t="s">
        <v>35</v>
      </c>
      <c r="J6188" t="s">
        <v>22</v>
      </c>
      <c r="K6188" t="s">
        <v>23</v>
      </c>
      <c r="L6188" t="s">
        <v>22</v>
      </c>
      <c r="M6188" t="s">
        <v>22</v>
      </c>
      <c r="N6188" t="s">
        <v>22</v>
      </c>
      <c r="O6188" t="s">
        <v>22</v>
      </c>
      <c r="P6188" t="s">
        <v>29</v>
      </c>
      <c r="Q6188">
        <v>1</v>
      </c>
      <c r="R6188" t="s">
        <v>38</v>
      </c>
      <c r="S6188">
        <v>110.85</v>
      </c>
      <c r="T6188">
        <v>5275.8</v>
      </c>
      <c r="U6188">
        <v>1</v>
      </c>
    </row>
    <row r="6189" spans="1:21" x14ac:dyDescent="0.25">
      <c r="A6189" t="s">
        <v>6221</v>
      </c>
      <c r="B6189">
        <v>1</v>
      </c>
      <c r="C6189">
        <v>0</v>
      </c>
      <c r="D6189">
        <v>1</v>
      </c>
      <c r="E6189">
        <v>1</v>
      </c>
      <c r="F6189">
        <v>8</v>
      </c>
      <c r="G6189">
        <v>1</v>
      </c>
      <c r="H6189" t="s">
        <v>23</v>
      </c>
      <c r="I6189" t="s">
        <v>23</v>
      </c>
      <c r="J6189" t="s">
        <v>44</v>
      </c>
      <c r="K6189" t="s">
        <v>44</v>
      </c>
      <c r="L6189" t="s">
        <v>44</v>
      </c>
      <c r="M6189" t="s">
        <v>44</v>
      </c>
      <c r="N6189" t="s">
        <v>44</v>
      </c>
      <c r="O6189" t="s">
        <v>44</v>
      </c>
      <c r="P6189" t="s">
        <v>45</v>
      </c>
      <c r="Q6189">
        <v>0</v>
      </c>
      <c r="R6189" t="s">
        <v>30</v>
      </c>
      <c r="S6189">
        <v>20.149999999999999</v>
      </c>
      <c r="T6189">
        <v>165.5</v>
      </c>
      <c r="U6189">
        <v>0</v>
      </c>
    </row>
    <row r="6190" spans="1:21" x14ac:dyDescent="0.25">
      <c r="A6190" t="s">
        <v>6222</v>
      </c>
      <c r="B6190">
        <v>1</v>
      </c>
      <c r="C6190">
        <v>0</v>
      </c>
      <c r="D6190">
        <v>0</v>
      </c>
      <c r="E6190">
        <v>0</v>
      </c>
      <c r="F6190">
        <v>18</v>
      </c>
      <c r="G6190">
        <v>1</v>
      </c>
      <c r="H6190" t="s">
        <v>23</v>
      </c>
      <c r="I6190" t="s">
        <v>23</v>
      </c>
      <c r="J6190" t="s">
        <v>44</v>
      </c>
      <c r="K6190" t="s">
        <v>44</v>
      </c>
      <c r="L6190" t="s">
        <v>44</v>
      </c>
      <c r="M6190" t="s">
        <v>44</v>
      </c>
      <c r="N6190" t="s">
        <v>44</v>
      </c>
      <c r="O6190" t="s">
        <v>44</v>
      </c>
      <c r="P6190" t="s">
        <v>26</v>
      </c>
      <c r="Q6190">
        <v>0</v>
      </c>
      <c r="R6190" t="s">
        <v>30</v>
      </c>
      <c r="S6190">
        <v>20.05</v>
      </c>
      <c r="T6190">
        <v>358.5</v>
      </c>
      <c r="U6190">
        <v>0</v>
      </c>
    </row>
    <row r="6191" spans="1:21" x14ac:dyDescent="0.25">
      <c r="A6191" t="s">
        <v>6223</v>
      </c>
      <c r="B6191">
        <v>1</v>
      </c>
      <c r="C6191">
        <v>0</v>
      </c>
      <c r="D6191">
        <v>1</v>
      </c>
      <c r="E6191">
        <v>1</v>
      </c>
      <c r="F6191">
        <v>72</v>
      </c>
      <c r="G6191">
        <v>1</v>
      </c>
      <c r="H6191" t="s">
        <v>22</v>
      </c>
      <c r="I6191" t="s">
        <v>25</v>
      </c>
      <c r="J6191" t="s">
        <v>22</v>
      </c>
      <c r="K6191" t="s">
        <v>22</v>
      </c>
      <c r="L6191" t="s">
        <v>22</v>
      </c>
      <c r="M6191" t="s">
        <v>22</v>
      </c>
      <c r="N6191" t="s">
        <v>22</v>
      </c>
      <c r="O6191" t="s">
        <v>22</v>
      </c>
      <c r="P6191" t="s">
        <v>45</v>
      </c>
      <c r="Q6191">
        <v>1</v>
      </c>
      <c r="R6191" t="s">
        <v>38</v>
      </c>
      <c r="S6191">
        <v>91.95</v>
      </c>
      <c r="T6191">
        <v>6614.9</v>
      </c>
      <c r="U6191">
        <v>0</v>
      </c>
    </row>
    <row r="6192" spans="1:21" x14ac:dyDescent="0.25">
      <c r="A6192" t="s">
        <v>6224</v>
      </c>
      <c r="B6192">
        <v>1</v>
      </c>
      <c r="C6192">
        <v>0</v>
      </c>
      <c r="D6192">
        <v>0</v>
      </c>
      <c r="E6192">
        <v>0</v>
      </c>
      <c r="F6192">
        <v>1</v>
      </c>
      <c r="G6192">
        <v>1</v>
      </c>
      <c r="H6192" t="s">
        <v>23</v>
      </c>
      <c r="I6192" t="s">
        <v>35</v>
      </c>
      <c r="J6192" t="s">
        <v>23</v>
      </c>
      <c r="K6192" t="s">
        <v>23</v>
      </c>
      <c r="L6192" t="s">
        <v>23</v>
      </c>
      <c r="M6192" t="s">
        <v>23</v>
      </c>
      <c r="N6192" t="s">
        <v>23</v>
      </c>
      <c r="O6192" t="s">
        <v>22</v>
      </c>
      <c r="P6192" t="s">
        <v>26</v>
      </c>
      <c r="Q6192">
        <v>0</v>
      </c>
      <c r="R6192" t="s">
        <v>27</v>
      </c>
      <c r="S6192">
        <v>80.5</v>
      </c>
      <c r="T6192">
        <v>80.5</v>
      </c>
      <c r="U6192">
        <v>1</v>
      </c>
    </row>
    <row r="6193" spans="1:21" x14ac:dyDescent="0.25">
      <c r="A6193" t="s">
        <v>6225</v>
      </c>
      <c r="B6193">
        <v>0</v>
      </c>
      <c r="C6193">
        <v>1</v>
      </c>
      <c r="D6193">
        <v>0</v>
      </c>
      <c r="E6193">
        <v>0</v>
      </c>
      <c r="F6193">
        <v>42</v>
      </c>
      <c r="G6193">
        <v>1</v>
      </c>
      <c r="H6193" t="s">
        <v>22</v>
      </c>
      <c r="I6193" t="s">
        <v>25</v>
      </c>
      <c r="J6193" t="s">
        <v>23</v>
      </c>
      <c r="K6193" t="s">
        <v>23</v>
      </c>
      <c r="L6193" t="s">
        <v>22</v>
      </c>
      <c r="M6193" t="s">
        <v>23</v>
      </c>
      <c r="N6193" t="s">
        <v>23</v>
      </c>
      <c r="O6193" t="s">
        <v>23</v>
      </c>
      <c r="P6193" t="s">
        <v>26</v>
      </c>
      <c r="Q6193">
        <v>0</v>
      </c>
      <c r="R6193" t="s">
        <v>27</v>
      </c>
      <c r="S6193">
        <v>55.65</v>
      </c>
      <c r="T6193">
        <v>2421.75</v>
      </c>
      <c r="U6193">
        <v>0</v>
      </c>
    </row>
    <row r="6194" spans="1:21" x14ac:dyDescent="0.25">
      <c r="A6194" t="s">
        <v>6226</v>
      </c>
      <c r="B6194">
        <v>0</v>
      </c>
      <c r="C6194">
        <v>1</v>
      </c>
      <c r="D6194">
        <v>0</v>
      </c>
      <c r="E6194">
        <v>0</v>
      </c>
      <c r="F6194">
        <v>18</v>
      </c>
      <c r="G6194">
        <v>1</v>
      </c>
      <c r="H6194" t="s">
        <v>23</v>
      </c>
      <c r="I6194" t="s">
        <v>35</v>
      </c>
      <c r="J6194" t="s">
        <v>23</v>
      </c>
      <c r="K6194" t="s">
        <v>22</v>
      </c>
      <c r="L6194" t="s">
        <v>23</v>
      </c>
      <c r="M6194" t="s">
        <v>23</v>
      </c>
      <c r="N6194" t="s">
        <v>23</v>
      </c>
      <c r="O6194" t="s">
        <v>23</v>
      </c>
      <c r="P6194" t="s">
        <v>26</v>
      </c>
      <c r="Q6194">
        <v>1</v>
      </c>
      <c r="R6194" t="s">
        <v>27</v>
      </c>
      <c r="S6194">
        <v>74.7</v>
      </c>
      <c r="T6194">
        <v>1294.5999999999999</v>
      </c>
      <c r="U6194">
        <v>0</v>
      </c>
    </row>
    <row r="6195" spans="1:21" x14ac:dyDescent="0.25">
      <c r="A6195" t="s">
        <v>6227</v>
      </c>
      <c r="B6195">
        <v>0</v>
      </c>
      <c r="C6195">
        <v>0</v>
      </c>
      <c r="D6195">
        <v>0</v>
      </c>
      <c r="E6195">
        <v>1</v>
      </c>
      <c r="F6195">
        <v>13</v>
      </c>
      <c r="G6195">
        <v>1</v>
      </c>
      <c r="H6195" t="s">
        <v>22</v>
      </c>
      <c r="I6195" t="s">
        <v>35</v>
      </c>
      <c r="J6195" t="s">
        <v>23</v>
      </c>
      <c r="K6195" t="s">
        <v>22</v>
      </c>
      <c r="L6195" t="s">
        <v>22</v>
      </c>
      <c r="M6195" t="s">
        <v>23</v>
      </c>
      <c r="N6195" t="s">
        <v>22</v>
      </c>
      <c r="O6195" t="s">
        <v>22</v>
      </c>
      <c r="P6195" t="s">
        <v>29</v>
      </c>
      <c r="Q6195">
        <v>1</v>
      </c>
      <c r="R6195" t="s">
        <v>38</v>
      </c>
      <c r="S6195">
        <v>104.15</v>
      </c>
      <c r="T6195">
        <v>1299.0999999999999</v>
      </c>
      <c r="U6195">
        <v>0</v>
      </c>
    </row>
    <row r="6196" spans="1:21" x14ac:dyDescent="0.25">
      <c r="A6196" t="s">
        <v>6228</v>
      </c>
      <c r="B6196">
        <v>0</v>
      </c>
      <c r="C6196">
        <v>0</v>
      </c>
      <c r="D6196">
        <v>1</v>
      </c>
      <c r="E6196">
        <v>1</v>
      </c>
      <c r="F6196">
        <v>68</v>
      </c>
      <c r="G6196">
        <v>1</v>
      </c>
      <c r="H6196" t="s">
        <v>22</v>
      </c>
      <c r="I6196" t="s">
        <v>35</v>
      </c>
      <c r="J6196" t="s">
        <v>23</v>
      </c>
      <c r="K6196" t="s">
        <v>22</v>
      </c>
      <c r="L6196" t="s">
        <v>23</v>
      </c>
      <c r="M6196" t="s">
        <v>22</v>
      </c>
      <c r="N6196" t="s">
        <v>23</v>
      </c>
      <c r="O6196" t="s">
        <v>23</v>
      </c>
      <c r="P6196" t="s">
        <v>29</v>
      </c>
      <c r="Q6196">
        <v>1</v>
      </c>
      <c r="R6196" t="s">
        <v>33</v>
      </c>
      <c r="S6196">
        <v>83.65</v>
      </c>
      <c r="T6196">
        <v>5733.4</v>
      </c>
      <c r="U6196">
        <v>0</v>
      </c>
    </row>
    <row r="6197" spans="1:21" x14ac:dyDescent="0.25">
      <c r="A6197" t="s">
        <v>6229</v>
      </c>
      <c r="B6197">
        <v>1</v>
      </c>
      <c r="C6197">
        <v>0</v>
      </c>
      <c r="D6197">
        <v>0</v>
      </c>
      <c r="E6197">
        <v>0</v>
      </c>
      <c r="F6197">
        <v>4</v>
      </c>
      <c r="G6197">
        <v>1</v>
      </c>
      <c r="H6197" t="s">
        <v>22</v>
      </c>
      <c r="I6197" t="s">
        <v>35</v>
      </c>
      <c r="J6197" t="s">
        <v>23</v>
      </c>
      <c r="K6197" t="s">
        <v>23</v>
      </c>
      <c r="L6197" t="s">
        <v>23</v>
      </c>
      <c r="M6197" t="s">
        <v>23</v>
      </c>
      <c r="N6197" t="s">
        <v>23</v>
      </c>
      <c r="O6197" t="s">
        <v>23</v>
      </c>
      <c r="P6197" t="s">
        <v>26</v>
      </c>
      <c r="Q6197">
        <v>1</v>
      </c>
      <c r="R6197" t="s">
        <v>33</v>
      </c>
      <c r="S6197">
        <v>72.2</v>
      </c>
      <c r="T6197">
        <v>305.55</v>
      </c>
      <c r="U6197">
        <v>1</v>
      </c>
    </row>
    <row r="6198" spans="1:21" x14ac:dyDescent="0.25">
      <c r="A6198" t="s">
        <v>6230</v>
      </c>
      <c r="B6198">
        <v>1</v>
      </c>
      <c r="C6198">
        <v>0</v>
      </c>
      <c r="D6198">
        <v>0</v>
      </c>
      <c r="E6198">
        <v>0</v>
      </c>
      <c r="F6198">
        <v>69</v>
      </c>
      <c r="G6198">
        <v>1</v>
      </c>
      <c r="H6198" t="s">
        <v>22</v>
      </c>
      <c r="I6198" t="s">
        <v>35</v>
      </c>
      <c r="J6198" t="s">
        <v>22</v>
      </c>
      <c r="K6198" t="s">
        <v>22</v>
      </c>
      <c r="L6198" t="s">
        <v>22</v>
      </c>
      <c r="M6198" t="s">
        <v>23</v>
      </c>
      <c r="N6198" t="s">
        <v>22</v>
      </c>
      <c r="O6198" t="s">
        <v>22</v>
      </c>
      <c r="P6198" t="s">
        <v>45</v>
      </c>
      <c r="Q6198">
        <v>1</v>
      </c>
      <c r="R6198" t="s">
        <v>38</v>
      </c>
      <c r="S6198">
        <v>110.05</v>
      </c>
      <c r="T6198">
        <v>7430.75</v>
      </c>
      <c r="U6198">
        <v>0</v>
      </c>
    </row>
    <row r="6199" spans="1:21" x14ac:dyDescent="0.25">
      <c r="A6199" t="s">
        <v>6231</v>
      </c>
      <c r="B6199">
        <v>1</v>
      </c>
      <c r="C6199">
        <v>0</v>
      </c>
      <c r="D6199">
        <v>0</v>
      </c>
      <c r="E6199">
        <v>0</v>
      </c>
      <c r="F6199">
        <v>17</v>
      </c>
      <c r="G6199">
        <v>1</v>
      </c>
      <c r="H6199" t="s">
        <v>23</v>
      </c>
      <c r="I6199" t="s">
        <v>25</v>
      </c>
      <c r="J6199" t="s">
        <v>23</v>
      </c>
      <c r="K6199" t="s">
        <v>23</v>
      </c>
      <c r="L6199" t="s">
        <v>23</v>
      </c>
      <c r="M6199" t="s">
        <v>22</v>
      </c>
      <c r="N6199" t="s">
        <v>23</v>
      </c>
      <c r="O6199" t="s">
        <v>23</v>
      </c>
      <c r="P6199" t="s">
        <v>26</v>
      </c>
      <c r="Q6199">
        <v>0</v>
      </c>
      <c r="R6199" t="s">
        <v>30</v>
      </c>
      <c r="S6199">
        <v>51.5</v>
      </c>
      <c r="T6199">
        <v>900.5</v>
      </c>
      <c r="U6199">
        <v>1</v>
      </c>
    </row>
    <row r="6200" spans="1:21" x14ac:dyDescent="0.25">
      <c r="A6200" t="s">
        <v>6232</v>
      </c>
      <c r="B6200">
        <v>1</v>
      </c>
      <c r="C6200">
        <v>0</v>
      </c>
      <c r="D6200">
        <v>1</v>
      </c>
      <c r="E6200">
        <v>1</v>
      </c>
      <c r="F6200">
        <v>25</v>
      </c>
      <c r="G6200">
        <v>1</v>
      </c>
      <c r="H6200" t="s">
        <v>22</v>
      </c>
      <c r="I6200" t="s">
        <v>23</v>
      </c>
      <c r="J6200" t="s">
        <v>44</v>
      </c>
      <c r="K6200" t="s">
        <v>44</v>
      </c>
      <c r="L6200" t="s">
        <v>44</v>
      </c>
      <c r="M6200" t="s">
        <v>44</v>
      </c>
      <c r="N6200" t="s">
        <v>44</v>
      </c>
      <c r="O6200" t="s">
        <v>44</v>
      </c>
      <c r="P6200" t="s">
        <v>45</v>
      </c>
      <c r="Q6200">
        <v>0</v>
      </c>
      <c r="R6200" t="s">
        <v>38</v>
      </c>
      <c r="S6200">
        <v>25.5</v>
      </c>
      <c r="T6200">
        <v>630.6</v>
      </c>
      <c r="U6200">
        <v>0</v>
      </c>
    </row>
    <row r="6201" spans="1:21" x14ac:dyDescent="0.25">
      <c r="A6201" t="s">
        <v>6233</v>
      </c>
      <c r="B6201">
        <v>1</v>
      </c>
      <c r="C6201">
        <v>1</v>
      </c>
      <c r="D6201">
        <v>0</v>
      </c>
      <c r="E6201">
        <v>0</v>
      </c>
      <c r="F6201">
        <v>43</v>
      </c>
      <c r="G6201">
        <v>1</v>
      </c>
      <c r="H6201" t="s">
        <v>23</v>
      </c>
      <c r="I6201" t="s">
        <v>35</v>
      </c>
      <c r="J6201" t="s">
        <v>23</v>
      </c>
      <c r="K6201" t="s">
        <v>23</v>
      </c>
      <c r="L6201" t="s">
        <v>23</v>
      </c>
      <c r="M6201" t="s">
        <v>23</v>
      </c>
      <c r="N6201" t="s">
        <v>22</v>
      </c>
      <c r="O6201" t="s">
        <v>22</v>
      </c>
      <c r="P6201" t="s">
        <v>26</v>
      </c>
      <c r="Q6201">
        <v>1</v>
      </c>
      <c r="R6201" t="s">
        <v>30</v>
      </c>
      <c r="S6201">
        <v>89.55</v>
      </c>
      <c r="T6201">
        <v>3856.75</v>
      </c>
      <c r="U6201">
        <v>1</v>
      </c>
    </row>
    <row r="6202" spans="1:21" x14ac:dyDescent="0.25">
      <c r="A6202" t="s">
        <v>6234</v>
      </c>
      <c r="B6202">
        <v>0</v>
      </c>
      <c r="C6202">
        <v>0</v>
      </c>
      <c r="D6202">
        <v>1</v>
      </c>
      <c r="E6202">
        <v>1</v>
      </c>
      <c r="F6202">
        <v>59</v>
      </c>
      <c r="G6202">
        <v>1</v>
      </c>
      <c r="H6202" t="s">
        <v>23</v>
      </c>
      <c r="I6202" t="s">
        <v>23</v>
      </c>
      <c r="J6202" t="s">
        <v>44</v>
      </c>
      <c r="K6202" t="s">
        <v>44</v>
      </c>
      <c r="L6202" t="s">
        <v>44</v>
      </c>
      <c r="M6202" t="s">
        <v>44</v>
      </c>
      <c r="N6202" t="s">
        <v>44</v>
      </c>
      <c r="O6202" t="s">
        <v>44</v>
      </c>
      <c r="P6202" t="s">
        <v>45</v>
      </c>
      <c r="Q6202">
        <v>0</v>
      </c>
      <c r="R6202" t="s">
        <v>38</v>
      </c>
      <c r="S6202">
        <v>19.5</v>
      </c>
      <c r="T6202">
        <v>1222.6500000000001</v>
      </c>
      <c r="U6202">
        <v>0</v>
      </c>
    </row>
    <row r="6203" spans="1:21" x14ac:dyDescent="0.25">
      <c r="A6203" t="s">
        <v>6235</v>
      </c>
      <c r="B6203">
        <v>0</v>
      </c>
      <c r="C6203">
        <v>1</v>
      </c>
      <c r="D6203">
        <v>0</v>
      </c>
      <c r="E6203">
        <v>0</v>
      </c>
      <c r="F6203">
        <v>5</v>
      </c>
      <c r="G6203">
        <v>1</v>
      </c>
      <c r="H6203" t="s">
        <v>23</v>
      </c>
      <c r="I6203" t="s">
        <v>35</v>
      </c>
      <c r="J6203" t="s">
        <v>22</v>
      </c>
      <c r="K6203" t="s">
        <v>22</v>
      </c>
      <c r="L6203" t="s">
        <v>23</v>
      </c>
      <c r="M6203" t="s">
        <v>23</v>
      </c>
      <c r="N6203" t="s">
        <v>23</v>
      </c>
      <c r="O6203" t="s">
        <v>23</v>
      </c>
      <c r="P6203" t="s">
        <v>26</v>
      </c>
      <c r="Q6203">
        <v>0</v>
      </c>
      <c r="R6203" t="s">
        <v>27</v>
      </c>
      <c r="S6203">
        <v>80.7</v>
      </c>
      <c r="T6203">
        <v>374.8</v>
      </c>
      <c r="U6203">
        <v>0</v>
      </c>
    </row>
    <row r="6204" spans="1:21" x14ac:dyDescent="0.25">
      <c r="A6204" t="s">
        <v>6236</v>
      </c>
      <c r="B6204">
        <v>1</v>
      </c>
      <c r="C6204">
        <v>0</v>
      </c>
      <c r="D6204">
        <v>1</v>
      </c>
      <c r="E6204">
        <v>1</v>
      </c>
      <c r="F6204">
        <v>21</v>
      </c>
      <c r="G6204">
        <v>1</v>
      </c>
      <c r="H6204" t="s">
        <v>22</v>
      </c>
      <c r="I6204" t="s">
        <v>25</v>
      </c>
      <c r="J6204" t="s">
        <v>22</v>
      </c>
      <c r="K6204" t="s">
        <v>22</v>
      </c>
      <c r="L6204" t="s">
        <v>23</v>
      </c>
      <c r="M6204" t="s">
        <v>22</v>
      </c>
      <c r="N6204" t="s">
        <v>22</v>
      </c>
      <c r="O6204" t="s">
        <v>23</v>
      </c>
      <c r="P6204" t="s">
        <v>29</v>
      </c>
      <c r="Q6204">
        <v>0</v>
      </c>
      <c r="R6204" t="s">
        <v>30</v>
      </c>
      <c r="S6204">
        <v>77.5</v>
      </c>
      <c r="T6204">
        <v>1625</v>
      </c>
      <c r="U6204">
        <v>1</v>
      </c>
    </row>
    <row r="6205" spans="1:21" x14ac:dyDescent="0.25">
      <c r="A6205" t="s">
        <v>6237</v>
      </c>
      <c r="B6205">
        <v>0</v>
      </c>
      <c r="C6205">
        <v>0</v>
      </c>
      <c r="D6205">
        <v>1</v>
      </c>
      <c r="E6205">
        <v>1</v>
      </c>
      <c r="F6205">
        <v>69</v>
      </c>
      <c r="G6205">
        <v>1</v>
      </c>
      <c r="H6205" t="s">
        <v>22</v>
      </c>
      <c r="I6205" t="s">
        <v>35</v>
      </c>
      <c r="J6205" t="s">
        <v>22</v>
      </c>
      <c r="K6205" t="s">
        <v>22</v>
      </c>
      <c r="L6205" t="s">
        <v>22</v>
      </c>
      <c r="M6205" t="s">
        <v>22</v>
      </c>
      <c r="N6205" t="s">
        <v>22</v>
      </c>
      <c r="O6205" t="s">
        <v>23</v>
      </c>
      <c r="P6205" t="s">
        <v>29</v>
      </c>
      <c r="Q6205">
        <v>1</v>
      </c>
      <c r="R6205" t="s">
        <v>38</v>
      </c>
      <c r="S6205">
        <v>105.1</v>
      </c>
      <c r="T6205">
        <v>7234.8</v>
      </c>
      <c r="U6205">
        <v>0</v>
      </c>
    </row>
    <row r="6206" spans="1:21" x14ac:dyDescent="0.25">
      <c r="A6206" t="s">
        <v>6238</v>
      </c>
      <c r="B6206">
        <v>1</v>
      </c>
      <c r="C6206">
        <v>0</v>
      </c>
      <c r="D6206">
        <v>0</v>
      </c>
      <c r="E6206">
        <v>0</v>
      </c>
      <c r="F6206">
        <v>13</v>
      </c>
      <c r="G6206">
        <v>0</v>
      </c>
      <c r="H6206" t="s">
        <v>24</v>
      </c>
      <c r="I6206" t="s">
        <v>25</v>
      </c>
      <c r="J6206" t="s">
        <v>23</v>
      </c>
      <c r="K6206" t="s">
        <v>23</v>
      </c>
      <c r="L6206" t="s">
        <v>23</v>
      </c>
      <c r="M6206" t="s">
        <v>23</v>
      </c>
      <c r="N6206" t="s">
        <v>23</v>
      </c>
      <c r="O6206" t="s">
        <v>23</v>
      </c>
      <c r="P6206" t="s">
        <v>26</v>
      </c>
      <c r="Q6206">
        <v>1</v>
      </c>
      <c r="R6206" t="s">
        <v>33</v>
      </c>
      <c r="S6206">
        <v>25.15</v>
      </c>
      <c r="T6206">
        <v>331.85</v>
      </c>
      <c r="U6206">
        <v>0</v>
      </c>
    </row>
    <row r="6207" spans="1:21" x14ac:dyDescent="0.25">
      <c r="A6207" t="s">
        <v>6239</v>
      </c>
      <c r="B6207">
        <v>1</v>
      </c>
      <c r="C6207">
        <v>0</v>
      </c>
      <c r="D6207">
        <v>1</v>
      </c>
      <c r="E6207">
        <v>0</v>
      </c>
      <c r="F6207">
        <v>42</v>
      </c>
      <c r="G6207">
        <v>1</v>
      </c>
      <c r="H6207" t="s">
        <v>22</v>
      </c>
      <c r="I6207" t="s">
        <v>35</v>
      </c>
      <c r="J6207" t="s">
        <v>23</v>
      </c>
      <c r="K6207" t="s">
        <v>22</v>
      </c>
      <c r="L6207" t="s">
        <v>22</v>
      </c>
      <c r="M6207" t="s">
        <v>23</v>
      </c>
      <c r="N6207" t="s">
        <v>22</v>
      </c>
      <c r="O6207" t="s">
        <v>23</v>
      </c>
      <c r="P6207" t="s">
        <v>26</v>
      </c>
      <c r="Q6207">
        <v>1</v>
      </c>
      <c r="R6207" t="s">
        <v>33</v>
      </c>
      <c r="S6207">
        <v>95.25</v>
      </c>
      <c r="T6207">
        <v>3959.35</v>
      </c>
      <c r="U6207">
        <v>1</v>
      </c>
    </row>
    <row r="6208" spans="1:21" x14ac:dyDescent="0.25">
      <c r="A6208" t="s">
        <v>6240</v>
      </c>
      <c r="B6208">
        <v>1</v>
      </c>
      <c r="C6208">
        <v>0</v>
      </c>
      <c r="D6208">
        <v>1</v>
      </c>
      <c r="E6208">
        <v>0</v>
      </c>
      <c r="F6208">
        <v>52</v>
      </c>
      <c r="G6208">
        <v>1</v>
      </c>
      <c r="H6208" t="s">
        <v>22</v>
      </c>
      <c r="I6208" t="s">
        <v>35</v>
      </c>
      <c r="J6208" t="s">
        <v>23</v>
      </c>
      <c r="K6208" t="s">
        <v>22</v>
      </c>
      <c r="L6208" t="s">
        <v>23</v>
      </c>
      <c r="M6208" t="s">
        <v>22</v>
      </c>
      <c r="N6208" t="s">
        <v>23</v>
      </c>
      <c r="O6208" t="s">
        <v>22</v>
      </c>
      <c r="P6208" t="s">
        <v>26</v>
      </c>
      <c r="Q6208">
        <v>1</v>
      </c>
      <c r="R6208" t="s">
        <v>38</v>
      </c>
      <c r="S6208">
        <v>95.65</v>
      </c>
      <c r="T6208">
        <v>5088.3999999999996</v>
      </c>
      <c r="U6208">
        <v>0</v>
      </c>
    </row>
    <row r="6209" spans="1:21" x14ac:dyDescent="0.25">
      <c r="A6209" t="s">
        <v>6241</v>
      </c>
      <c r="B6209">
        <v>1</v>
      </c>
      <c r="C6209">
        <v>1</v>
      </c>
      <c r="D6209">
        <v>0</v>
      </c>
      <c r="E6209">
        <v>0</v>
      </c>
      <c r="F6209">
        <v>46</v>
      </c>
      <c r="G6209">
        <v>1</v>
      </c>
      <c r="H6209" t="s">
        <v>23</v>
      </c>
      <c r="I6209" t="s">
        <v>35</v>
      </c>
      <c r="J6209" t="s">
        <v>22</v>
      </c>
      <c r="K6209" t="s">
        <v>23</v>
      </c>
      <c r="L6209" t="s">
        <v>23</v>
      </c>
      <c r="M6209" t="s">
        <v>23</v>
      </c>
      <c r="N6209" t="s">
        <v>23</v>
      </c>
      <c r="O6209" t="s">
        <v>22</v>
      </c>
      <c r="P6209" t="s">
        <v>26</v>
      </c>
      <c r="Q6209">
        <v>0</v>
      </c>
      <c r="R6209" t="s">
        <v>27</v>
      </c>
      <c r="S6209">
        <v>85</v>
      </c>
      <c r="T6209">
        <v>3969.4</v>
      </c>
      <c r="U6209">
        <v>1</v>
      </c>
    </row>
    <row r="6210" spans="1:21" x14ac:dyDescent="0.25">
      <c r="A6210" t="s">
        <v>6242</v>
      </c>
      <c r="B6210">
        <v>1</v>
      </c>
      <c r="C6210">
        <v>0</v>
      </c>
      <c r="D6210">
        <v>1</v>
      </c>
      <c r="E6210">
        <v>0</v>
      </c>
      <c r="F6210">
        <v>61</v>
      </c>
      <c r="G6210">
        <v>1</v>
      </c>
      <c r="H6210" t="s">
        <v>22</v>
      </c>
      <c r="I6210" t="s">
        <v>25</v>
      </c>
      <c r="J6210" t="s">
        <v>22</v>
      </c>
      <c r="K6210" t="s">
        <v>22</v>
      </c>
      <c r="L6210" t="s">
        <v>22</v>
      </c>
      <c r="M6210" t="s">
        <v>22</v>
      </c>
      <c r="N6210" t="s">
        <v>23</v>
      </c>
      <c r="O6210" t="s">
        <v>22</v>
      </c>
      <c r="P6210" t="s">
        <v>45</v>
      </c>
      <c r="Q6210">
        <v>1</v>
      </c>
      <c r="R6210" t="s">
        <v>33</v>
      </c>
      <c r="S6210">
        <v>80.8</v>
      </c>
      <c r="T6210">
        <v>4860.8500000000004</v>
      </c>
      <c r="U6210">
        <v>0</v>
      </c>
    </row>
    <row r="6211" spans="1:21" x14ac:dyDescent="0.25">
      <c r="A6211" t="s">
        <v>6243</v>
      </c>
      <c r="B6211">
        <v>1</v>
      </c>
      <c r="C6211">
        <v>0</v>
      </c>
      <c r="D6211">
        <v>0</v>
      </c>
      <c r="E6211">
        <v>0</v>
      </c>
      <c r="F6211">
        <v>29</v>
      </c>
      <c r="G6211">
        <v>0</v>
      </c>
      <c r="H6211" t="s">
        <v>24</v>
      </c>
      <c r="I6211" t="s">
        <v>25</v>
      </c>
      <c r="J6211" t="s">
        <v>23</v>
      </c>
      <c r="K6211" t="s">
        <v>23</v>
      </c>
      <c r="L6211" t="s">
        <v>23</v>
      </c>
      <c r="M6211" t="s">
        <v>23</v>
      </c>
      <c r="N6211" t="s">
        <v>23</v>
      </c>
      <c r="O6211" t="s">
        <v>23</v>
      </c>
      <c r="P6211" t="s">
        <v>29</v>
      </c>
      <c r="Q6211">
        <v>1</v>
      </c>
      <c r="R6211" t="s">
        <v>30</v>
      </c>
      <c r="S6211">
        <v>24.85</v>
      </c>
      <c r="T6211">
        <v>788.05</v>
      </c>
      <c r="U6211">
        <v>0</v>
      </c>
    </row>
    <row r="6212" spans="1:21" x14ac:dyDescent="0.25">
      <c r="A6212" t="s">
        <v>6244</v>
      </c>
      <c r="B6212">
        <v>0</v>
      </c>
      <c r="C6212">
        <v>0</v>
      </c>
      <c r="D6212">
        <v>0</v>
      </c>
      <c r="E6212">
        <v>1</v>
      </c>
      <c r="F6212">
        <v>25</v>
      </c>
      <c r="G6212">
        <v>1</v>
      </c>
      <c r="H6212" t="s">
        <v>23</v>
      </c>
      <c r="I6212" t="s">
        <v>25</v>
      </c>
      <c r="J6212" t="s">
        <v>23</v>
      </c>
      <c r="K6212" t="s">
        <v>22</v>
      </c>
      <c r="L6212" t="s">
        <v>23</v>
      </c>
      <c r="M6212" t="s">
        <v>22</v>
      </c>
      <c r="N6212" t="s">
        <v>23</v>
      </c>
      <c r="O6212" t="s">
        <v>23</v>
      </c>
      <c r="P6212" t="s">
        <v>29</v>
      </c>
      <c r="Q6212">
        <v>1</v>
      </c>
      <c r="R6212" t="s">
        <v>38</v>
      </c>
      <c r="S6212">
        <v>54.75</v>
      </c>
      <c r="T6212">
        <v>1266.3499999999999</v>
      </c>
      <c r="U6212">
        <v>0</v>
      </c>
    </row>
    <row r="6213" spans="1:21" x14ac:dyDescent="0.25">
      <c r="A6213" t="s">
        <v>6245</v>
      </c>
      <c r="B6213">
        <v>0</v>
      </c>
      <c r="C6213">
        <v>0</v>
      </c>
      <c r="D6213">
        <v>1</v>
      </c>
      <c r="E6213">
        <v>1</v>
      </c>
      <c r="F6213">
        <v>5</v>
      </c>
      <c r="G6213">
        <v>1</v>
      </c>
      <c r="H6213" t="s">
        <v>23</v>
      </c>
      <c r="I6213" t="s">
        <v>35</v>
      </c>
      <c r="J6213" t="s">
        <v>23</v>
      </c>
      <c r="K6213" t="s">
        <v>23</v>
      </c>
      <c r="L6213" t="s">
        <v>23</v>
      </c>
      <c r="M6213" t="s">
        <v>22</v>
      </c>
      <c r="N6213" t="s">
        <v>22</v>
      </c>
      <c r="O6213" t="s">
        <v>23</v>
      </c>
      <c r="P6213" t="s">
        <v>26</v>
      </c>
      <c r="Q6213">
        <v>1</v>
      </c>
      <c r="R6213" t="s">
        <v>27</v>
      </c>
      <c r="S6213">
        <v>85.75</v>
      </c>
      <c r="T6213">
        <v>470.95</v>
      </c>
      <c r="U6213">
        <v>1</v>
      </c>
    </row>
    <row r="6214" spans="1:21" x14ac:dyDescent="0.25">
      <c r="A6214" t="s">
        <v>6246</v>
      </c>
      <c r="B6214">
        <v>1</v>
      </c>
      <c r="C6214">
        <v>0</v>
      </c>
      <c r="D6214">
        <v>0</v>
      </c>
      <c r="E6214">
        <v>0</v>
      </c>
      <c r="F6214">
        <v>15</v>
      </c>
      <c r="G6214">
        <v>0</v>
      </c>
      <c r="H6214" t="s">
        <v>24</v>
      </c>
      <c r="I6214" t="s">
        <v>25</v>
      </c>
      <c r="J6214" t="s">
        <v>23</v>
      </c>
      <c r="K6214" t="s">
        <v>23</v>
      </c>
      <c r="L6214" t="s">
        <v>22</v>
      </c>
      <c r="M6214" t="s">
        <v>23</v>
      </c>
      <c r="N6214" t="s">
        <v>22</v>
      </c>
      <c r="O6214" t="s">
        <v>22</v>
      </c>
      <c r="P6214" t="s">
        <v>29</v>
      </c>
      <c r="Q6214">
        <v>0</v>
      </c>
      <c r="R6214" t="s">
        <v>27</v>
      </c>
      <c r="S6214">
        <v>50.75</v>
      </c>
      <c r="T6214">
        <v>688.2</v>
      </c>
      <c r="U6214">
        <v>0</v>
      </c>
    </row>
    <row r="6215" spans="1:21" x14ac:dyDescent="0.25">
      <c r="A6215" t="s">
        <v>6247</v>
      </c>
      <c r="B6215">
        <v>0</v>
      </c>
      <c r="C6215">
        <v>0</v>
      </c>
      <c r="D6215">
        <v>1</v>
      </c>
      <c r="E6215">
        <v>1</v>
      </c>
      <c r="F6215">
        <v>19</v>
      </c>
      <c r="G6215">
        <v>1</v>
      </c>
      <c r="H6215" t="s">
        <v>23</v>
      </c>
      <c r="I6215" t="s">
        <v>23</v>
      </c>
      <c r="J6215" t="s">
        <v>44</v>
      </c>
      <c r="K6215" t="s">
        <v>44</v>
      </c>
      <c r="L6215" t="s">
        <v>44</v>
      </c>
      <c r="M6215" t="s">
        <v>44</v>
      </c>
      <c r="N6215" t="s">
        <v>44</v>
      </c>
      <c r="O6215" t="s">
        <v>44</v>
      </c>
      <c r="P6215" t="s">
        <v>45</v>
      </c>
      <c r="Q6215">
        <v>0</v>
      </c>
      <c r="R6215" t="s">
        <v>30</v>
      </c>
      <c r="S6215">
        <v>20.149999999999999</v>
      </c>
      <c r="T6215">
        <v>387.7</v>
      </c>
      <c r="U6215">
        <v>0</v>
      </c>
    </row>
    <row r="6216" spans="1:21" x14ac:dyDescent="0.25">
      <c r="A6216" t="s">
        <v>6248</v>
      </c>
      <c r="B6216">
        <v>1</v>
      </c>
      <c r="C6216">
        <v>0</v>
      </c>
      <c r="D6216">
        <v>0</v>
      </c>
      <c r="E6216">
        <v>0</v>
      </c>
      <c r="F6216">
        <v>44</v>
      </c>
      <c r="G6216">
        <v>1</v>
      </c>
      <c r="H6216" t="s">
        <v>23</v>
      </c>
      <c r="I6216" t="s">
        <v>23</v>
      </c>
      <c r="J6216" t="s">
        <v>44</v>
      </c>
      <c r="K6216" t="s">
        <v>44</v>
      </c>
      <c r="L6216" t="s">
        <v>44</v>
      </c>
      <c r="M6216" t="s">
        <v>44</v>
      </c>
      <c r="N6216" t="s">
        <v>44</v>
      </c>
      <c r="O6216" t="s">
        <v>44</v>
      </c>
      <c r="P6216" t="s">
        <v>45</v>
      </c>
      <c r="Q6216">
        <v>0</v>
      </c>
      <c r="R6216" t="s">
        <v>30</v>
      </c>
      <c r="S6216">
        <v>20.05</v>
      </c>
      <c r="T6216">
        <v>845.25</v>
      </c>
      <c r="U6216">
        <v>0</v>
      </c>
    </row>
    <row r="6217" spans="1:21" x14ac:dyDescent="0.25">
      <c r="A6217" t="s">
        <v>6249</v>
      </c>
      <c r="B6217">
        <v>0</v>
      </c>
      <c r="C6217">
        <v>1</v>
      </c>
      <c r="D6217">
        <v>0</v>
      </c>
      <c r="E6217">
        <v>0</v>
      </c>
      <c r="F6217">
        <v>6</v>
      </c>
      <c r="G6217">
        <v>1</v>
      </c>
      <c r="H6217" t="s">
        <v>22</v>
      </c>
      <c r="I6217" t="s">
        <v>35</v>
      </c>
      <c r="J6217" t="s">
        <v>23</v>
      </c>
      <c r="K6217" t="s">
        <v>22</v>
      </c>
      <c r="L6217" t="s">
        <v>23</v>
      </c>
      <c r="M6217" t="s">
        <v>23</v>
      </c>
      <c r="N6217" t="s">
        <v>22</v>
      </c>
      <c r="O6217" t="s">
        <v>22</v>
      </c>
      <c r="P6217" t="s">
        <v>26</v>
      </c>
      <c r="Q6217">
        <v>1</v>
      </c>
      <c r="R6217" t="s">
        <v>27</v>
      </c>
      <c r="S6217">
        <v>98.25</v>
      </c>
      <c r="T6217">
        <v>560.6</v>
      </c>
      <c r="U6217">
        <v>1</v>
      </c>
    </row>
    <row r="6218" spans="1:21" x14ac:dyDescent="0.25">
      <c r="A6218" t="s">
        <v>6250</v>
      </c>
      <c r="B6218">
        <v>1</v>
      </c>
      <c r="C6218">
        <v>0</v>
      </c>
      <c r="D6218">
        <v>1</v>
      </c>
      <c r="E6218">
        <v>1</v>
      </c>
      <c r="F6218">
        <v>58</v>
      </c>
      <c r="G6218">
        <v>1</v>
      </c>
      <c r="H6218" t="s">
        <v>22</v>
      </c>
      <c r="I6218" t="s">
        <v>25</v>
      </c>
      <c r="J6218" t="s">
        <v>22</v>
      </c>
      <c r="K6218" t="s">
        <v>22</v>
      </c>
      <c r="L6218" t="s">
        <v>22</v>
      </c>
      <c r="M6218" t="s">
        <v>22</v>
      </c>
      <c r="N6218" t="s">
        <v>23</v>
      </c>
      <c r="O6218" t="s">
        <v>23</v>
      </c>
      <c r="P6218" t="s">
        <v>45</v>
      </c>
      <c r="Q6218">
        <v>0</v>
      </c>
      <c r="R6218" t="s">
        <v>38</v>
      </c>
      <c r="S6218">
        <v>71.599999999999994</v>
      </c>
      <c r="T6218">
        <v>4230.25</v>
      </c>
      <c r="U6218">
        <v>0</v>
      </c>
    </row>
    <row r="6219" spans="1:21" x14ac:dyDescent="0.25">
      <c r="A6219" t="s">
        <v>6251</v>
      </c>
      <c r="B6219">
        <v>1</v>
      </c>
      <c r="C6219">
        <v>0</v>
      </c>
      <c r="D6219">
        <v>1</v>
      </c>
      <c r="E6219">
        <v>1</v>
      </c>
      <c r="F6219">
        <v>62</v>
      </c>
      <c r="G6219">
        <v>1</v>
      </c>
      <c r="H6219" t="s">
        <v>23</v>
      </c>
      <c r="I6219" t="s">
        <v>35</v>
      </c>
      <c r="J6219" t="s">
        <v>22</v>
      </c>
      <c r="K6219" t="s">
        <v>22</v>
      </c>
      <c r="L6219" t="s">
        <v>23</v>
      </c>
      <c r="M6219" t="s">
        <v>23</v>
      </c>
      <c r="N6219" t="s">
        <v>23</v>
      </c>
      <c r="O6219" t="s">
        <v>23</v>
      </c>
      <c r="P6219" t="s">
        <v>29</v>
      </c>
      <c r="Q6219">
        <v>1</v>
      </c>
      <c r="R6219" t="s">
        <v>38</v>
      </c>
      <c r="S6219">
        <v>81.45</v>
      </c>
      <c r="T6219">
        <v>4983.05</v>
      </c>
      <c r="U6219">
        <v>0</v>
      </c>
    </row>
    <row r="6220" spans="1:21" x14ac:dyDescent="0.25">
      <c r="A6220" t="s">
        <v>6252</v>
      </c>
      <c r="B6220">
        <v>0</v>
      </c>
      <c r="C6220">
        <v>0</v>
      </c>
      <c r="D6220">
        <v>1</v>
      </c>
      <c r="E6220">
        <v>1</v>
      </c>
      <c r="F6220">
        <v>70</v>
      </c>
      <c r="G6220">
        <v>0</v>
      </c>
      <c r="H6220" t="s">
        <v>24</v>
      </c>
      <c r="I6220" t="s">
        <v>25</v>
      </c>
      <c r="J6220" t="s">
        <v>23</v>
      </c>
      <c r="K6220" t="s">
        <v>22</v>
      </c>
      <c r="L6220" t="s">
        <v>22</v>
      </c>
      <c r="M6220" t="s">
        <v>22</v>
      </c>
      <c r="N6220" t="s">
        <v>22</v>
      </c>
      <c r="O6220" t="s">
        <v>22</v>
      </c>
      <c r="P6220" t="s">
        <v>29</v>
      </c>
      <c r="Q6220">
        <v>1</v>
      </c>
      <c r="R6220" t="s">
        <v>33</v>
      </c>
      <c r="S6220">
        <v>58.4</v>
      </c>
      <c r="T6220">
        <v>4113.1499999999996</v>
      </c>
      <c r="U6220">
        <v>0</v>
      </c>
    </row>
    <row r="6221" spans="1:21" x14ac:dyDescent="0.25">
      <c r="A6221" t="s">
        <v>6253</v>
      </c>
      <c r="B6221">
        <v>0</v>
      </c>
      <c r="C6221">
        <v>1</v>
      </c>
      <c r="D6221">
        <v>0</v>
      </c>
      <c r="E6221">
        <v>0</v>
      </c>
      <c r="F6221">
        <v>1</v>
      </c>
      <c r="G6221">
        <v>0</v>
      </c>
      <c r="H6221" t="s">
        <v>24</v>
      </c>
      <c r="I6221" t="s">
        <v>25</v>
      </c>
      <c r="J6221" t="s">
        <v>23</v>
      </c>
      <c r="K6221" t="s">
        <v>23</v>
      </c>
      <c r="L6221" t="s">
        <v>23</v>
      </c>
      <c r="M6221" t="s">
        <v>23</v>
      </c>
      <c r="N6221" t="s">
        <v>23</v>
      </c>
      <c r="O6221" t="s">
        <v>23</v>
      </c>
      <c r="P6221" t="s">
        <v>26</v>
      </c>
      <c r="Q6221">
        <v>1</v>
      </c>
      <c r="R6221" t="s">
        <v>30</v>
      </c>
      <c r="S6221">
        <v>25.7</v>
      </c>
      <c r="T6221">
        <v>25.7</v>
      </c>
      <c r="U6221">
        <v>1</v>
      </c>
    </row>
    <row r="6222" spans="1:21" x14ac:dyDescent="0.25">
      <c r="A6222" t="s">
        <v>6254</v>
      </c>
      <c r="B6222">
        <v>1</v>
      </c>
      <c r="C6222">
        <v>0</v>
      </c>
      <c r="D6222">
        <v>1</v>
      </c>
      <c r="E6222">
        <v>1</v>
      </c>
      <c r="F6222">
        <v>10</v>
      </c>
      <c r="G6222">
        <v>0</v>
      </c>
      <c r="H6222" t="s">
        <v>24</v>
      </c>
      <c r="I6222" t="s">
        <v>25</v>
      </c>
      <c r="J6222" t="s">
        <v>22</v>
      </c>
      <c r="K6222" t="s">
        <v>22</v>
      </c>
      <c r="L6222" t="s">
        <v>22</v>
      </c>
      <c r="M6222" t="s">
        <v>22</v>
      </c>
      <c r="N6222" t="s">
        <v>23</v>
      </c>
      <c r="O6222" t="s">
        <v>22</v>
      </c>
      <c r="P6222" t="s">
        <v>45</v>
      </c>
      <c r="Q6222">
        <v>0</v>
      </c>
      <c r="R6222" t="s">
        <v>38</v>
      </c>
      <c r="S6222">
        <v>53.7</v>
      </c>
      <c r="T6222">
        <v>521</v>
      </c>
      <c r="U6222">
        <v>0</v>
      </c>
    </row>
    <row r="6223" spans="1:21" x14ac:dyDescent="0.25">
      <c r="A6223" t="s">
        <v>6255</v>
      </c>
      <c r="B6223">
        <v>1</v>
      </c>
      <c r="C6223">
        <v>0</v>
      </c>
      <c r="D6223">
        <v>0</v>
      </c>
      <c r="E6223">
        <v>0</v>
      </c>
      <c r="F6223">
        <v>26</v>
      </c>
      <c r="G6223">
        <v>1</v>
      </c>
      <c r="H6223" t="s">
        <v>23</v>
      </c>
      <c r="I6223" t="s">
        <v>23</v>
      </c>
      <c r="J6223" t="s">
        <v>44</v>
      </c>
      <c r="K6223" t="s">
        <v>44</v>
      </c>
      <c r="L6223" t="s">
        <v>44</v>
      </c>
      <c r="M6223" t="s">
        <v>44</v>
      </c>
      <c r="N6223" t="s">
        <v>44</v>
      </c>
      <c r="O6223" t="s">
        <v>44</v>
      </c>
      <c r="P6223" t="s">
        <v>29</v>
      </c>
      <c r="Q6223">
        <v>1</v>
      </c>
      <c r="R6223" t="s">
        <v>33</v>
      </c>
      <c r="S6223">
        <v>19.600000000000001</v>
      </c>
      <c r="T6223">
        <v>471.85</v>
      </c>
      <c r="U6223">
        <v>0</v>
      </c>
    </row>
    <row r="6224" spans="1:21" x14ac:dyDescent="0.25">
      <c r="A6224" t="s">
        <v>6256</v>
      </c>
      <c r="B6224">
        <v>1</v>
      </c>
      <c r="C6224">
        <v>0</v>
      </c>
      <c r="D6224">
        <v>0</v>
      </c>
      <c r="E6224">
        <v>0</v>
      </c>
      <c r="F6224">
        <v>66</v>
      </c>
      <c r="G6224">
        <v>1</v>
      </c>
      <c r="H6224" t="s">
        <v>22</v>
      </c>
      <c r="I6224" t="s">
        <v>35</v>
      </c>
      <c r="J6224" t="s">
        <v>23</v>
      </c>
      <c r="K6224" t="s">
        <v>22</v>
      </c>
      <c r="L6224" t="s">
        <v>23</v>
      </c>
      <c r="M6224" t="s">
        <v>23</v>
      </c>
      <c r="N6224" t="s">
        <v>23</v>
      </c>
      <c r="O6224" t="s">
        <v>22</v>
      </c>
      <c r="P6224" t="s">
        <v>26</v>
      </c>
      <c r="Q6224">
        <v>0</v>
      </c>
      <c r="R6224" t="s">
        <v>38</v>
      </c>
      <c r="S6224">
        <v>89.4</v>
      </c>
      <c r="T6224">
        <v>5976.9</v>
      </c>
      <c r="U6224">
        <v>0</v>
      </c>
    </row>
    <row r="6225" spans="1:21" x14ac:dyDescent="0.25">
      <c r="A6225" t="s">
        <v>6257</v>
      </c>
      <c r="B6225">
        <v>0</v>
      </c>
      <c r="C6225">
        <v>0</v>
      </c>
      <c r="D6225">
        <v>1</v>
      </c>
      <c r="E6225">
        <v>1</v>
      </c>
      <c r="F6225">
        <v>7</v>
      </c>
      <c r="G6225">
        <v>1</v>
      </c>
      <c r="H6225" t="s">
        <v>23</v>
      </c>
      <c r="I6225" t="s">
        <v>35</v>
      </c>
      <c r="J6225" t="s">
        <v>23</v>
      </c>
      <c r="K6225" t="s">
        <v>23</v>
      </c>
      <c r="L6225" t="s">
        <v>23</v>
      </c>
      <c r="M6225" t="s">
        <v>23</v>
      </c>
      <c r="N6225" t="s">
        <v>23</v>
      </c>
      <c r="O6225" t="s">
        <v>23</v>
      </c>
      <c r="P6225" t="s">
        <v>26</v>
      </c>
      <c r="Q6225">
        <v>1</v>
      </c>
      <c r="R6225" t="s">
        <v>27</v>
      </c>
      <c r="S6225">
        <v>69</v>
      </c>
      <c r="T6225">
        <v>506.9</v>
      </c>
      <c r="U6225">
        <v>1</v>
      </c>
    </row>
    <row r="6226" spans="1:21" x14ac:dyDescent="0.25">
      <c r="A6226" t="s">
        <v>6258</v>
      </c>
      <c r="B6226">
        <v>1</v>
      </c>
      <c r="C6226">
        <v>0</v>
      </c>
      <c r="D6226">
        <v>1</v>
      </c>
      <c r="E6226">
        <v>1</v>
      </c>
      <c r="F6226">
        <v>51</v>
      </c>
      <c r="G6226">
        <v>1</v>
      </c>
      <c r="H6226" t="s">
        <v>22</v>
      </c>
      <c r="I6226" t="s">
        <v>35</v>
      </c>
      <c r="J6226" t="s">
        <v>23</v>
      </c>
      <c r="K6226" t="s">
        <v>22</v>
      </c>
      <c r="L6226" t="s">
        <v>23</v>
      </c>
      <c r="M6226" t="s">
        <v>22</v>
      </c>
      <c r="N6226" t="s">
        <v>23</v>
      </c>
      <c r="O6226" t="s">
        <v>23</v>
      </c>
      <c r="P6226" t="s">
        <v>29</v>
      </c>
      <c r="Q6226">
        <v>0</v>
      </c>
      <c r="R6226" t="s">
        <v>33</v>
      </c>
      <c r="S6226">
        <v>84.2</v>
      </c>
      <c r="T6226">
        <v>4299.75</v>
      </c>
      <c r="U6226">
        <v>0</v>
      </c>
    </row>
    <row r="6227" spans="1:21" x14ac:dyDescent="0.25">
      <c r="A6227" t="s">
        <v>6259</v>
      </c>
      <c r="B6227">
        <v>1</v>
      </c>
      <c r="C6227">
        <v>0</v>
      </c>
      <c r="D6227">
        <v>1</v>
      </c>
      <c r="E6227">
        <v>1</v>
      </c>
      <c r="F6227">
        <v>72</v>
      </c>
      <c r="G6227">
        <v>1</v>
      </c>
      <c r="H6227" t="s">
        <v>22</v>
      </c>
      <c r="I6227" t="s">
        <v>35</v>
      </c>
      <c r="J6227" t="s">
        <v>22</v>
      </c>
      <c r="K6227" t="s">
        <v>22</v>
      </c>
      <c r="L6227" t="s">
        <v>22</v>
      </c>
      <c r="M6227" t="s">
        <v>22</v>
      </c>
      <c r="N6227" t="s">
        <v>22</v>
      </c>
      <c r="O6227" t="s">
        <v>23</v>
      </c>
      <c r="P6227" t="s">
        <v>45</v>
      </c>
      <c r="Q6227">
        <v>1</v>
      </c>
      <c r="R6227" t="s">
        <v>38</v>
      </c>
      <c r="S6227">
        <v>106.1</v>
      </c>
      <c r="T6227">
        <v>7548.6</v>
      </c>
      <c r="U6227">
        <v>0</v>
      </c>
    </row>
    <row r="6228" spans="1:21" x14ac:dyDescent="0.25">
      <c r="A6228" t="s">
        <v>6260</v>
      </c>
      <c r="B6228">
        <v>1</v>
      </c>
      <c r="C6228">
        <v>0</v>
      </c>
      <c r="D6228">
        <v>0</v>
      </c>
      <c r="E6228">
        <v>0</v>
      </c>
      <c r="F6228">
        <v>65</v>
      </c>
      <c r="G6228">
        <v>1</v>
      </c>
      <c r="H6228" t="s">
        <v>22</v>
      </c>
      <c r="I6228" t="s">
        <v>23</v>
      </c>
      <c r="J6228" t="s">
        <v>44</v>
      </c>
      <c r="K6228" t="s">
        <v>44</v>
      </c>
      <c r="L6228" t="s">
        <v>44</v>
      </c>
      <c r="M6228" t="s">
        <v>44</v>
      </c>
      <c r="N6228" t="s">
        <v>44</v>
      </c>
      <c r="O6228" t="s">
        <v>44</v>
      </c>
      <c r="P6228" t="s">
        <v>45</v>
      </c>
      <c r="Q6228">
        <v>0</v>
      </c>
      <c r="R6228" t="s">
        <v>30</v>
      </c>
      <c r="S6228">
        <v>25.75</v>
      </c>
      <c r="T6228">
        <v>1654.75</v>
      </c>
      <c r="U6228">
        <v>0</v>
      </c>
    </row>
    <row r="6229" spans="1:21" x14ac:dyDescent="0.25">
      <c r="A6229" t="s">
        <v>6261</v>
      </c>
      <c r="B6229">
        <v>1</v>
      </c>
      <c r="C6229">
        <v>0</v>
      </c>
      <c r="D6229">
        <v>0</v>
      </c>
      <c r="E6229">
        <v>0</v>
      </c>
      <c r="F6229">
        <v>2</v>
      </c>
      <c r="G6229">
        <v>1</v>
      </c>
      <c r="H6229" t="s">
        <v>23</v>
      </c>
      <c r="I6229" t="s">
        <v>25</v>
      </c>
      <c r="J6229" t="s">
        <v>23</v>
      </c>
      <c r="K6229" t="s">
        <v>23</v>
      </c>
      <c r="L6229" t="s">
        <v>23</v>
      </c>
      <c r="M6229" t="s">
        <v>23</v>
      </c>
      <c r="N6229" t="s">
        <v>23</v>
      </c>
      <c r="O6229" t="s">
        <v>23</v>
      </c>
      <c r="P6229" t="s">
        <v>26</v>
      </c>
      <c r="Q6229">
        <v>0</v>
      </c>
      <c r="R6229" t="s">
        <v>33</v>
      </c>
      <c r="S6229">
        <v>46.05</v>
      </c>
      <c r="T6229">
        <v>80.349999999999994</v>
      </c>
      <c r="U6229">
        <v>1</v>
      </c>
    </row>
    <row r="6230" spans="1:21" x14ac:dyDescent="0.25">
      <c r="A6230" t="s">
        <v>6262</v>
      </c>
      <c r="B6230">
        <v>1</v>
      </c>
      <c r="C6230">
        <v>0</v>
      </c>
      <c r="D6230">
        <v>0</v>
      </c>
      <c r="E6230">
        <v>1</v>
      </c>
      <c r="F6230">
        <v>70</v>
      </c>
      <c r="G6230">
        <v>1</v>
      </c>
      <c r="H6230" t="s">
        <v>22</v>
      </c>
      <c r="I6230" t="s">
        <v>25</v>
      </c>
      <c r="J6230" t="s">
        <v>22</v>
      </c>
      <c r="K6230" t="s">
        <v>22</v>
      </c>
      <c r="L6230" t="s">
        <v>23</v>
      </c>
      <c r="M6230" t="s">
        <v>22</v>
      </c>
      <c r="N6230" t="s">
        <v>23</v>
      </c>
      <c r="O6230" t="s">
        <v>23</v>
      </c>
      <c r="P6230" t="s">
        <v>29</v>
      </c>
      <c r="Q6230">
        <v>0</v>
      </c>
      <c r="R6230" t="s">
        <v>33</v>
      </c>
      <c r="S6230">
        <v>64.95</v>
      </c>
      <c r="T6230">
        <v>4551.5</v>
      </c>
      <c r="U6230">
        <v>0</v>
      </c>
    </row>
    <row r="6231" spans="1:21" x14ac:dyDescent="0.25">
      <c r="A6231" t="s">
        <v>6263</v>
      </c>
      <c r="B6231">
        <v>1</v>
      </c>
      <c r="C6231">
        <v>0</v>
      </c>
      <c r="D6231">
        <v>1</v>
      </c>
      <c r="E6231">
        <v>0</v>
      </c>
      <c r="F6231">
        <v>72</v>
      </c>
      <c r="G6231">
        <v>1</v>
      </c>
      <c r="H6231" t="s">
        <v>22</v>
      </c>
      <c r="I6231" t="s">
        <v>25</v>
      </c>
      <c r="J6231" t="s">
        <v>23</v>
      </c>
      <c r="K6231" t="s">
        <v>22</v>
      </c>
      <c r="L6231" t="s">
        <v>22</v>
      </c>
      <c r="M6231" t="s">
        <v>22</v>
      </c>
      <c r="N6231" t="s">
        <v>22</v>
      </c>
      <c r="O6231" t="s">
        <v>22</v>
      </c>
      <c r="P6231" t="s">
        <v>45</v>
      </c>
      <c r="Q6231">
        <v>1</v>
      </c>
      <c r="R6231" t="s">
        <v>38</v>
      </c>
      <c r="S6231">
        <v>85.45</v>
      </c>
      <c r="T6231">
        <v>6227.5</v>
      </c>
      <c r="U6231">
        <v>0</v>
      </c>
    </row>
    <row r="6232" spans="1:21" x14ac:dyDescent="0.25">
      <c r="A6232" t="s">
        <v>6264</v>
      </c>
      <c r="B6232">
        <v>0</v>
      </c>
      <c r="C6232">
        <v>0</v>
      </c>
      <c r="D6232">
        <v>1</v>
      </c>
      <c r="E6232">
        <v>1</v>
      </c>
      <c r="F6232">
        <v>1</v>
      </c>
      <c r="G6232">
        <v>1</v>
      </c>
      <c r="H6232" t="s">
        <v>23</v>
      </c>
      <c r="I6232" t="s">
        <v>23</v>
      </c>
      <c r="J6232" t="s">
        <v>44</v>
      </c>
      <c r="K6232" t="s">
        <v>44</v>
      </c>
      <c r="L6232" t="s">
        <v>44</v>
      </c>
      <c r="M6232" t="s">
        <v>44</v>
      </c>
      <c r="N6232" t="s">
        <v>44</v>
      </c>
      <c r="O6232" t="s">
        <v>44</v>
      </c>
      <c r="P6232" t="s">
        <v>26</v>
      </c>
      <c r="Q6232">
        <v>0</v>
      </c>
      <c r="R6232" t="s">
        <v>30</v>
      </c>
      <c r="S6232">
        <v>20.05</v>
      </c>
      <c r="T6232">
        <v>20.05</v>
      </c>
      <c r="U6232">
        <v>0</v>
      </c>
    </row>
    <row r="6233" spans="1:21" x14ac:dyDescent="0.25">
      <c r="A6233" t="s">
        <v>6265</v>
      </c>
      <c r="B6233">
        <v>0</v>
      </c>
      <c r="C6233">
        <v>1</v>
      </c>
      <c r="D6233">
        <v>1</v>
      </c>
      <c r="E6233">
        <v>0</v>
      </c>
      <c r="F6233">
        <v>1</v>
      </c>
      <c r="G6233">
        <v>1</v>
      </c>
      <c r="H6233" t="s">
        <v>23</v>
      </c>
      <c r="I6233" t="s">
        <v>35</v>
      </c>
      <c r="J6233" t="s">
        <v>23</v>
      </c>
      <c r="K6233" t="s">
        <v>22</v>
      </c>
      <c r="L6233" t="s">
        <v>23</v>
      </c>
      <c r="M6233" t="s">
        <v>23</v>
      </c>
      <c r="N6233" t="s">
        <v>23</v>
      </c>
      <c r="O6233" t="s">
        <v>23</v>
      </c>
      <c r="P6233" t="s">
        <v>26</v>
      </c>
      <c r="Q6233">
        <v>1</v>
      </c>
      <c r="R6233" t="s">
        <v>30</v>
      </c>
      <c r="S6233">
        <v>76.400000000000006</v>
      </c>
      <c r="T6233">
        <v>76.400000000000006</v>
      </c>
      <c r="U6233">
        <v>1</v>
      </c>
    </row>
    <row r="6234" spans="1:21" x14ac:dyDescent="0.25">
      <c r="A6234" t="s">
        <v>6266</v>
      </c>
      <c r="B6234">
        <v>0</v>
      </c>
      <c r="C6234">
        <v>0</v>
      </c>
      <c r="D6234">
        <v>0</v>
      </c>
      <c r="E6234">
        <v>0</v>
      </c>
      <c r="F6234">
        <v>5</v>
      </c>
      <c r="G6234">
        <v>1</v>
      </c>
      <c r="H6234" t="s">
        <v>22</v>
      </c>
      <c r="I6234" t="s">
        <v>35</v>
      </c>
      <c r="J6234" t="s">
        <v>23</v>
      </c>
      <c r="K6234" t="s">
        <v>23</v>
      </c>
      <c r="L6234" t="s">
        <v>22</v>
      </c>
      <c r="M6234" t="s">
        <v>23</v>
      </c>
      <c r="N6234" t="s">
        <v>22</v>
      </c>
      <c r="O6234" t="s">
        <v>22</v>
      </c>
      <c r="P6234" t="s">
        <v>26</v>
      </c>
      <c r="Q6234">
        <v>1</v>
      </c>
      <c r="R6234" t="s">
        <v>27</v>
      </c>
      <c r="S6234">
        <v>100.5</v>
      </c>
      <c r="T6234">
        <v>514</v>
      </c>
      <c r="U6234">
        <v>1</v>
      </c>
    </row>
    <row r="6235" spans="1:21" x14ac:dyDescent="0.25">
      <c r="A6235" t="s">
        <v>6267</v>
      </c>
      <c r="B6235">
        <v>1</v>
      </c>
      <c r="C6235">
        <v>0</v>
      </c>
      <c r="D6235">
        <v>0</v>
      </c>
      <c r="E6235">
        <v>0</v>
      </c>
      <c r="F6235">
        <v>3</v>
      </c>
      <c r="G6235">
        <v>1</v>
      </c>
      <c r="H6235" t="s">
        <v>23</v>
      </c>
      <c r="I6235" t="s">
        <v>23</v>
      </c>
      <c r="J6235" t="s">
        <v>44</v>
      </c>
      <c r="K6235" t="s">
        <v>44</v>
      </c>
      <c r="L6235" t="s">
        <v>44</v>
      </c>
      <c r="M6235" t="s">
        <v>44</v>
      </c>
      <c r="N6235" t="s">
        <v>44</v>
      </c>
      <c r="O6235" t="s">
        <v>44</v>
      </c>
      <c r="P6235" t="s">
        <v>26</v>
      </c>
      <c r="Q6235">
        <v>0</v>
      </c>
      <c r="R6235" t="s">
        <v>30</v>
      </c>
      <c r="S6235">
        <v>20.7</v>
      </c>
      <c r="T6235">
        <v>57.5</v>
      </c>
      <c r="U6235">
        <v>0</v>
      </c>
    </row>
    <row r="6236" spans="1:21" x14ac:dyDescent="0.25">
      <c r="A6236" t="s">
        <v>6268</v>
      </c>
      <c r="B6236">
        <v>1</v>
      </c>
      <c r="C6236">
        <v>0</v>
      </c>
      <c r="D6236">
        <v>0</v>
      </c>
      <c r="E6236">
        <v>0</v>
      </c>
      <c r="F6236">
        <v>58</v>
      </c>
      <c r="G6236">
        <v>1</v>
      </c>
      <c r="H6236" t="s">
        <v>22</v>
      </c>
      <c r="I6236" t="s">
        <v>23</v>
      </c>
      <c r="J6236" t="s">
        <v>44</v>
      </c>
      <c r="K6236" t="s">
        <v>44</v>
      </c>
      <c r="L6236" t="s">
        <v>44</v>
      </c>
      <c r="M6236" t="s">
        <v>44</v>
      </c>
      <c r="N6236" t="s">
        <v>44</v>
      </c>
      <c r="O6236" t="s">
        <v>44</v>
      </c>
      <c r="P6236" t="s">
        <v>45</v>
      </c>
      <c r="Q6236">
        <v>1</v>
      </c>
      <c r="R6236" t="s">
        <v>38</v>
      </c>
      <c r="S6236">
        <v>25.3</v>
      </c>
      <c r="T6236">
        <v>1474.35</v>
      </c>
      <c r="U6236">
        <v>0</v>
      </c>
    </row>
    <row r="6237" spans="1:21" x14ac:dyDescent="0.25">
      <c r="A6237" t="s">
        <v>6269</v>
      </c>
      <c r="B6237">
        <v>1</v>
      </c>
      <c r="C6237">
        <v>1</v>
      </c>
      <c r="D6237">
        <v>1</v>
      </c>
      <c r="E6237">
        <v>1</v>
      </c>
      <c r="F6237">
        <v>22</v>
      </c>
      <c r="G6237">
        <v>0</v>
      </c>
      <c r="H6237" t="s">
        <v>24</v>
      </c>
      <c r="I6237" t="s">
        <v>25</v>
      </c>
      <c r="J6237" t="s">
        <v>22</v>
      </c>
      <c r="K6237" t="s">
        <v>23</v>
      </c>
      <c r="L6237" t="s">
        <v>23</v>
      </c>
      <c r="M6237" t="s">
        <v>23</v>
      </c>
      <c r="N6237" t="s">
        <v>23</v>
      </c>
      <c r="O6237" t="s">
        <v>22</v>
      </c>
      <c r="P6237" t="s">
        <v>26</v>
      </c>
      <c r="Q6237">
        <v>0</v>
      </c>
      <c r="R6237" t="s">
        <v>30</v>
      </c>
      <c r="S6237">
        <v>40.049999999999997</v>
      </c>
      <c r="T6237">
        <v>880.2</v>
      </c>
      <c r="U6237">
        <v>1</v>
      </c>
    </row>
    <row r="6238" spans="1:21" x14ac:dyDescent="0.25">
      <c r="A6238" t="s">
        <v>6270</v>
      </c>
      <c r="B6238">
        <v>1</v>
      </c>
      <c r="C6238">
        <v>1</v>
      </c>
      <c r="D6238">
        <v>1</v>
      </c>
      <c r="E6238">
        <v>0</v>
      </c>
      <c r="F6238">
        <v>33</v>
      </c>
      <c r="G6238">
        <v>1</v>
      </c>
      <c r="H6238" t="s">
        <v>22</v>
      </c>
      <c r="I6238" t="s">
        <v>35</v>
      </c>
      <c r="J6238" t="s">
        <v>23</v>
      </c>
      <c r="K6238" t="s">
        <v>22</v>
      </c>
      <c r="L6238" t="s">
        <v>23</v>
      </c>
      <c r="M6238" t="s">
        <v>23</v>
      </c>
      <c r="N6238" t="s">
        <v>22</v>
      </c>
      <c r="O6238" t="s">
        <v>22</v>
      </c>
      <c r="P6238" t="s">
        <v>26</v>
      </c>
      <c r="Q6238">
        <v>1</v>
      </c>
      <c r="R6238" t="s">
        <v>33</v>
      </c>
      <c r="S6238">
        <v>100.6</v>
      </c>
      <c r="T6238">
        <v>3270.25</v>
      </c>
      <c r="U6238">
        <v>0</v>
      </c>
    </row>
    <row r="6239" spans="1:21" x14ac:dyDescent="0.25">
      <c r="A6239" t="s">
        <v>6271</v>
      </c>
      <c r="B6239">
        <v>1</v>
      </c>
      <c r="C6239">
        <v>0</v>
      </c>
      <c r="D6239">
        <v>0</v>
      </c>
      <c r="E6239">
        <v>0</v>
      </c>
      <c r="F6239">
        <v>1</v>
      </c>
      <c r="G6239">
        <v>1</v>
      </c>
      <c r="H6239" t="s">
        <v>23</v>
      </c>
      <c r="I6239" t="s">
        <v>35</v>
      </c>
      <c r="J6239" t="s">
        <v>23</v>
      </c>
      <c r="K6239" t="s">
        <v>23</v>
      </c>
      <c r="L6239" t="s">
        <v>23</v>
      </c>
      <c r="M6239" t="s">
        <v>23</v>
      </c>
      <c r="N6239" t="s">
        <v>23</v>
      </c>
      <c r="O6239" t="s">
        <v>23</v>
      </c>
      <c r="P6239" t="s">
        <v>26</v>
      </c>
      <c r="Q6239">
        <v>0</v>
      </c>
      <c r="R6239" t="s">
        <v>27</v>
      </c>
      <c r="S6239">
        <v>69.95</v>
      </c>
      <c r="T6239">
        <v>69.95</v>
      </c>
      <c r="U6239">
        <v>1</v>
      </c>
    </row>
    <row r="6240" spans="1:21" x14ac:dyDescent="0.25">
      <c r="A6240" t="s">
        <v>6272</v>
      </c>
      <c r="B6240">
        <v>1</v>
      </c>
      <c r="C6240">
        <v>1</v>
      </c>
      <c r="D6240">
        <v>1</v>
      </c>
      <c r="E6240">
        <v>0</v>
      </c>
      <c r="F6240">
        <v>54</v>
      </c>
      <c r="G6240">
        <v>1</v>
      </c>
      <c r="H6240" t="s">
        <v>22</v>
      </c>
      <c r="I6240" t="s">
        <v>35</v>
      </c>
      <c r="J6240" t="s">
        <v>23</v>
      </c>
      <c r="K6240" t="s">
        <v>23</v>
      </c>
      <c r="L6240" t="s">
        <v>23</v>
      </c>
      <c r="M6240" t="s">
        <v>23</v>
      </c>
      <c r="N6240" t="s">
        <v>23</v>
      </c>
      <c r="O6240" t="s">
        <v>23</v>
      </c>
      <c r="P6240" t="s">
        <v>26</v>
      </c>
      <c r="Q6240">
        <v>0</v>
      </c>
      <c r="R6240" t="s">
        <v>33</v>
      </c>
      <c r="S6240">
        <v>74</v>
      </c>
      <c r="T6240">
        <v>3919.15</v>
      </c>
      <c r="U6240">
        <v>0</v>
      </c>
    </row>
    <row r="6241" spans="1:21" x14ac:dyDescent="0.25">
      <c r="A6241" t="s">
        <v>6273</v>
      </c>
      <c r="B6241">
        <v>1</v>
      </c>
      <c r="C6241">
        <v>0</v>
      </c>
      <c r="D6241">
        <v>1</v>
      </c>
      <c r="E6241">
        <v>0</v>
      </c>
      <c r="F6241">
        <v>72</v>
      </c>
      <c r="G6241">
        <v>1</v>
      </c>
      <c r="H6241" t="s">
        <v>22</v>
      </c>
      <c r="I6241" t="s">
        <v>35</v>
      </c>
      <c r="J6241" t="s">
        <v>23</v>
      </c>
      <c r="K6241" t="s">
        <v>22</v>
      </c>
      <c r="L6241" t="s">
        <v>23</v>
      </c>
      <c r="M6241" t="s">
        <v>23</v>
      </c>
      <c r="N6241" t="s">
        <v>22</v>
      </c>
      <c r="O6241" t="s">
        <v>22</v>
      </c>
      <c r="P6241" t="s">
        <v>45</v>
      </c>
      <c r="Q6241">
        <v>1</v>
      </c>
      <c r="R6241" t="s">
        <v>27</v>
      </c>
      <c r="S6241">
        <v>99.4</v>
      </c>
      <c r="T6241">
        <v>7285.7</v>
      </c>
      <c r="U6241">
        <v>0</v>
      </c>
    </row>
    <row r="6242" spans="1:21" x14ac:dyDescent="0.25">
      <c r="A6242" t="s">
        <v>6274</v>
      </c>
      <c r="B6242">
        <v>1</v>
      </c>
      <c r="C6242">
        <v>0</v>
      </c>
      <c r="D6242">
        <v>0</v>
      </c>
      <c r="E6242">
        <v>1</v>
      </c>
      <c r="F6242">
        <v>1</v>
      </c>
      <c r="G6242">
        <v>1</v>
      </c>
      <c r="H6242" t="s">
        <v>22</v>
      </c>
      <c r="I6242" t="s">
        <v>35</v>
      </c>
      <c r="J6242" t="s">
        <v>23</v>
      </c>
      <c r="K6242" t="s">
        <v>23</v>
      </c>
      <c r="L6242" t="s">
        <v>23</v>
      </c>
      <c r="M6242" t="s">
        <v>23</v>
      </c>
      <c r="N6242" t="s">
        <v>22</v>
      </c>
      <c r="O6242" t="s">
        <v>22</v>
      </c>
      <c r="P6242" t="s">
        <v>26</v>
      </c>
      <c r="Q6242">
        <v>1</v>
      </c>
      <c r="R6242" t="s">
        <v>27</v>
      </c>
      <c r="S6242">
        <v>93.3</v>
      </c>
      <c r="T6242">
        <v>93.3</v>
      </c>
      <c r="U6242">
        <v>1</v>
      </c>
    </row>
    <row r="6243" spans="1:21" x14ac:dyDescent="0.25">
      <c r="A6243" t="s">
        <v>6275</v>
      </c>
      <c r="B6243">
        <v>1</v>
      </c>
      <c r="C6243">
        <v>0</v>
      </c>
      <c r="D6243">
        <v>0</v>
      </c>
      <c r="E6243">
        <v>0</v>
      </c>
      <c r="F6243">
        <v>3</v>
      </c>
      <c r="G6243">
        <v>1</v>
      </c>
      <c r="H6243" t="s">
        <v>23</v>
      </c>
      <c r="I6243" t="s">
        <v>25</v>
      </c>
      <c r="J6243" t="s">
        <v>23</v>
      </c>
      <c r="K6243" t="s">
        <v>23</v>
      </c>
      <c r="L6243" t="s">
        <v>22</v>
      </c>
      <c r="M6243" t="s">
        <v>23</v>
      </c>
      <c r="N6243" t="s">
        <v>23</v>
      </c>
      <c r="O6243" t="s">
        <v>23</v>
      </c>
      <c r="P6243" t="s">
        <v>26</v>
      </c>
      <c r="Q6243">
        <v>1</v>
      </c>
      <c r="R6243" t="s">
        <v>27</v>
      </c>
      <c r="S6243">
        <v>49.15</v>
      </c>
      <c r="T6243">
        <v>169.05</v>
      </c>
      <c r="U6243">
        <v>1</v>
      </c>
    </row>
    <row r="6244" spans="1:21" x14ac:dyDescent="0.25">
      <c r="A6244" t="s">
        <v>6276</v>
      </c>
      <c r="B6244">
        <v>0</v>
      </c>
      <c r="C6244">
        <v>0</v>
      </c>
      <c r="D6244">
        <v>1</v>
      </c>
      <c r="E6244">
        <v>1</v>
      </c>
      <c r="F6244">
        <v>72</v>
      </c>
      <c r="G6244">
        <v>1</v>
      </c>
      <c r="H6244" t="s">
        <v>22</v>
      </c>
      <c r="I6244" t="s">
        <v>35</v>
      </c>
      <c r="J6244" t="s">
        <v>22</v>
      </c>
      <c r="K6244" t="s">
        <v>22</v>
      </c>
      <c r="L6244" t="s">
        <v>22</v>
      </c>
      <c r="M6244" t="s">
        <v>22</v>
      </c>
      <c r="N6244" t="s">
        <v>23</v>
      </c>
      <c r="O6244" t="s">
        <v>22</v>
      </c>
      <c r="P6244" t="s">
        <v>45</v>
      </c>
      <c r="Q6244">
        <v>0</v>
      </c>
      <c r="R6244" t="s">
        <v>38</v>
      </c>
      <c r="S6244">
        <v>107.45</v>
      </c>
      <c r="T6244">
        <v>7658.3</v>
      </c>
      <c r="U6244">
        <v>0</v>
      </c>
    </row>
    <row r="6245" spans="1:21" x14ac:dyDescent="0.25">
      <c r="A6245" t="s">
        <v>6277</v>
      </c>
      <c r="B6245">
        <v>0</v>
      </c>
      <c r="C6245">
        <v>0</v>
      </c>
      <c r="D6245">
        <v>1</v>
      </c>
      <c r="E6245">
        <v>1</v>
      </c>
      <c r="F6245">
        <v>72</v>
      </c>
      <c r="G6245">
        <v>1</v>
      </c>
      <c r="H6245" t="s">
        <v>22</v>
      </c>
      <c r="I6245" t="s">
        <v>25</v>
      </c>
      <c r="J6245" t="s">
        <v>22</v>
      </c>
      <c r="K6245" t="s">
        <v>22</v>
      </c>
      <c r="L6245" t="s">
        <v>22</v>
      </c>
      <c r="M6245" t="s">
        <v>23</v>
      </c>
      <c r="N6245" t="s">
        <v>22</v>
      </c>
      <c r="O6245" t="s">
        <v>22</v>
      </c>
      <c r="P6245" t="s">
        <v>45</v>
      </c>
      <c r="Q6245">
        <v>1</v>
      </c>
      <c r="R6245" t="s">
        <v>38</v>
      </c>
      <c r="S6245">
        <v>83.6</v>
      </c>
      <c r="T6245">
        <v>5959.3</v>
      </c>
      <c r="U6245">
        <v>0</v>
      </c>
    </row>
    <row r="6246" spans="1:21" x14ac:dyDescent="0.25">
      <c r="A6246" t="s">
        <v>6278</v>
      </c>
      <c r="B6246">
        <v>1</v>
      </c>
      <c r="C6246">
        <v>1</v>
      </c>
      <c r="D6246">
        <v>1</v>
      </c>
      <c r="E6246">
        <v>0</v>
      </c>
      <c r="F6246">
        <v>54</v>
      </c>
      <c r="G6246">
        <v>1</v>
      </c>
      <c r="H6246" t="s">
        <v>22</v>
      </c>
      <c r="I6246" t="s">
        <v>35</v>
      </c>
      <c r="J6246" t="s">
        <v>23</v>
      </c>
      <c r="K6246" t="s">
        <v>23</v>
      </c>
      <c r="L6246" t="s">
        <v>22</v>
      </c>
      <c r="M6246" t="s">
        <v>23</v>
      </c>
      <c r="N6246" t="s">
        <v>22</v>
      </c>
      <c r="O6246" t="s">
        <v>22</v>
      </c>
      <c r="P6246" t="s">
        <v>26</v>
      </c>
      <c r="Q6246">
        <v>1</v>
      </c>
      <c r="R6246" t="s">
        <v>38</v>
      </c>
      <c r="S6246">
        <v>99.05</v>
      </c>
      <c r="T6246">
        <v>5295.7</v>
      </c>
      <c r="U6246">
        <v>0</v>
      </c>
    </row>
    <row r="6247" spans="1:21" x14ac:dyDescent="0.25">
      <c r="A6247" t="s">
        <v>6279</v>
      </c>
      <c r="B6247">
        <v>0</v>
      </c>
      <c r="C6247">
        <v>0</v>
      </c>
      <c r="D6247">
        <v>1</v>
      </c>
      <c r="E6247">
        <v>0</v>
      </c>
      <c r="F6247">
        <v>59</v>
      </c>
      <c r="G6247">
        <v>1</v>
      </c>
      <c r="H6247" t="s">
        <v>22</v>
      </c>
      <c r="I6247" t="s">
        <v>25</v>
      </c>
      <c r="J6247" t="s">
        <v>23</v>
      </c>
      <c r="K6247" t="s">
        <v>22</v>
      </c>
      <c r="L6247" t="s">
        <v>23</v>
      </c>
      <c r="M6247" t="s">
        <v>22</v>
      </c>
      <c r="N6247" t="s">
        <v>22</v>
      </c>
      <c r="O6247" t="s">
        <v>22</v>
      </c>
      <c r="P6247" t="s">
        <v>29</v>
      </c>
      <c r="Q6247">
        <v>1</v>
      </c>
      <c r="R6247" t="s">
        <v>27</v>
      </c>
      <c r="S6247">
        <v>80.099999999999994</v>
      </c>
      <c r="T6247">
        <v>4693.2</v>
      </c>
      <c r="U6247">
        <v>0</v>
      </c>
    </row>
    <row r="6248" spans="1:21" x14ac:dyDescent="0.25">
      <c r="A6248" t="s">
        <v>6280</v>
      </c>
      <c r="B6248">
        <v>1</v>
      </c>
      <c r="C6248">
        <v>0</v>
      </c>
      <c r="D6248">
        <v>0</v>
      </c>
      <c r="E6248">
        <v>0</v>
      </c>
      <c r="F6248">
        <v>54</v>
      </c>
      <c r="G6248">
        <v>1</v>
      </c>
      <c r="H6248" t="s">
        <v>23</v>
      </c>
      <c r="I6248" t="s">
        <v>25</v>
      </c>
      <c r="J6248" t="s">
        <v>22</v>
      </c>
      <c r="K6248" t="s">
        <v>22</v>
      </c>
      <c r="L6248" t="s">
        <v>23</v>
      </c>
      <c r="M6248" t="s">
        <v>23</v>
      </c>
      <c r="N6248" t="s">
        <v>22</v>
      </c>
      <c r="O6248" t="s">
        <v>23</v>
      </c>
      <c r="P6248" t="s">
        <v>45</v>
      </c>
      <c r="Q6248">
        <v>1</v>
      </c>
      <c r="R6248" t="s">
        <v>33</v>
      </c>
      <c r="S6248">
        <v>65.3</v>
      </c>
      <c r="T6248">
        <v>3512.9</v>
      </c>
      <c r="U6248">
        <v>0</v>
      </c>
    </row>
    <row r="6249" spans="1:21" x14ac:dyDescent="0.25">
      <c r="A6249" t="s">
        <v>6281</v>
      </c>
      <c r="B6249">
        <v>1</v>
      </c>
      <c r="C6249">
        <v>0</v>
      </c>
      <c r="D6249">
        <v>0</v>
      </c>
      <c r="E6249">
        <v>0</v>
      </c>
      <c r="F6249">
        <v>60</v>
      </c>
      <c r="G6249">
        <v>1</v>
      </c>
      <c r="H6249" t="s">
        <v>22</v>
      </c>
      <c r="I6249" t="s">
        <v>35</v>
      </c>
      <c r="J6249" t="s">
        <v>23</v>
      </c>
      <c r="K6249" t="s">
        <v>23</v>
      </c>
      <c r="L6249" t="s">
        <v>22</v>
      </c>
      <c r="M6249" t="s">
        <v>23</v>
      </c>
      <c r="N6249" t="s">
        <v>22</v>
      </c>
      <c r="O6249" t="s">
        <v>23</v>
      </c>
      <c r="P6249" t="s">
        <v>45</v>
      </c>
      <c r="Q6249">
        <v>1</v>
      </c>
      <c r="R6249" t="s">
        <v>27</v>
      </c>
      <c r="S6249">
        <v>89.55</v>
      </c>
      <c r="T6249">
        <v>5231.2</v>
      </c>
      <c r="U6249">
        <v>0</v>
      </c>
    </row>
    <row r="6250" spans="1:21" x14ac:dyDescent="0.25">
      <c r="A6250" t="s">
        <v>6282</v>
      </c>
      <c r="B6250">
        <v>0</v>
      </c>
      <c r="C6250">
        <v>0</v>
      </c>
      <c r="D6250">
        <v>1</v>
      </c>
      <c r="E6250">
        <v>0</v>
      </c>
      <c r="F6250">
        <v>60</v>
      </c>
      <c r="G6250">
        <v>0</v>
      </c>
      <c r="H6250" t="s">
        <v>24</v>
      </c>
      <c r="I6250" t="s">
        <v>25</v>
      </c>
      <c r="J6250" t="s">
        <v>23</v>
      </c>
      <c r="K6250" t="s">
        <v>22</v>
      </c>
      <c r="L6250" t="s">
        <v>22</v>
      </c>
      <c r="M6250" t="s">
        <v>22</v>
      </c>
      <c r="N6250" t="s">
        <v>22</v>
      </c>
      <c r="O6250" t="s">
        <v>22</v>
      </c>
      <c r="P6250" t="s">
        <v>45</v>
      </c>
      <c r="Q6250">
        <v>0</v>
      </c>
      <c r="R6250" t="s">
        <v>38</v>
      </c>
      <c r="S6250">
        <v>60.8</v>
      </c>
      <c r="T6250">
        <v>3603.45</v>
      </c>
      <c r="U6250">
        <v>0</v>
      </c>
    </row>
    <row r="6251" spans="1:21" x14ac:dyDescent="0.25">
      <c r="A6251" t="s">
        <v>6283</v>
      </c>
      <c r="B6251">
        <v>1</v>
      </c>
      <c r="C6251">
        <v>0</v>
      </c>
      <c r="D6251">
        <v>0</v>
      </c>
      <c r="E6251">
        <v>0</v>
      </c>
      <c r="F6251">
        <v>3</v>
      </c>
      <c r="G6251">
        <v>1</v>
      </c>
      <c r="H6251" t="s">
        <v>22</v>
      </c>
      <c r="I6251" t="s">
        <v>35</v>
      </c>
      <c r="J6251" t="s">
        <v>23</v>
      </c>
      <c r="K6251" t="s">
        <v>23</v>
      </c>
      <c r="L6251" t="s">
        <v>23</v>
      </c>
      <c r="M6251" t="s">
        <v>23</v>
      </c>
      <c r="N6251" t="s">
        <v>23</v>
      </c>
      <c r="O6251" t="s">
        <v>23</v>
      </c>
      <c r="P6251" t="s">
        <v>26</v>
      </c>
      <c r="Q6251">
        <v>0</v>
      </c>
      <c r="R6251" t="s">
        <v>27</v>
      </c>
      <c r="S6251">
        <v>74.5</v>
      </c>
      <c r="T6251">
        <v>217.45</v>
      </c>
      <c r="U6251">
        <v>0</v>
      </c>
    </row>
    <row r="6252" spans="1:21" x14ac:dyDescent="0.25">
      <c r="A6252" t="s">
        <v>6284</v>
      </c>
      <c r="B6252">
        <v>0</v>
      </c>
      <c r="C6252">
        <v>0</v>
      </c>
      <c r="D6252">
        <v>1</v>
      </c>
      <c r="E6252">
        <v>0</v>
      </c>
      <c r="F6252">
        <v>69</v>
      </c>
      <c r="G6252">
        <v>1</v>
      </c>
      <c r="H6252" t="s">
        <v>22</v>
      </c>
      <c r="I6252" t="s">
        <v>35</v>
      </c>
      <c r="J6252" t="s">
        <v>22</v>
      </c>
      <c r="K6252" t="s">
        <v>23</v>
      </c>
      <c r="L6252" t="s">
        <v>23</v>
      </c>
      <c r="M6252" t="s">
        <v>23</v>
      </c>
      <c r="N6252" t="s">
        <v>22</v>
      </c>
      <c r="O6252" t="s">
        <v>22</v>
      </c>
      <c r="P6252" t="s">
        <v>45</v>
      </c>
      <c r="Q6252">
        <v>0</v>
      </c>
      <c r="R6252" t="s">
        <v>33</v>
      </c>
      <c r="S6252">
        <v>99.15</v>
      </c>
      <c r="T6252">
        <v>6875.35</v>
      </c>
      <c r="U6252">
        <v>0</v>
      </c>
    </row>
    <row r="6253" spans="1:21" x14ac:dyDescent="0.25">
      <c r="A6253" t="s">
        <v>6285</v>
      </c>
      <c r="B6253">
        <v>0</v>
      </c>
      <c r="C6253">
        <v>0</v>
      </c>
      <c r="D6253">
        <v>1</v>
      </c>
      <c r="E6253">
        <v>1</v>
      </c>
      <c r="F6253">
        <v>1</v>
      </c>
      <c r="G6253">
        <v>1</v>
      </c>
      <c r="H6253" t="s">
        <v>23</v>
      </c>
      <c r="I6253" t="s">
        <v>23</v>
      </c>
      <c r="J6253" t="s">
        <v>44</v>
      </c>
      <c r="K6253" t="s">
        <v>44</v>
      </c>
      <c r="L6253" t="s">
        <v>44</v>
      </c>
      <c r="M6253" t="s">
        <v>44</v>
      </c>
      <c r="N6253" t="s">
        <v>44</v>
      </c>
      <c r="O6253" t="s">
        <v>44</v>
      </c>
      <c r="P6253" t="s">
        <v>26</v>
      </c>
      <c r="Q6253">
        <v>0</v>
      </c>
      <c r="R6253" t="s">
        <v>27</v>
      </c>
      <c r="S6253">
        <v>19.25</v>
      </c>
      <c r="T6253">
        <v>19.25</v>
      </c>
      <c r="U6253">
        <v>0</v>
      </c>
    </row>
    <row r="6254" spans="1:21" x14ac:dyDescent="0.25">
      <c r="A6254" t="s">
        <v>6286</v>
      </c>
      <c r="B6254">
        <v>1</v>
      </c>
      <c r="C6254">
        <v>0</v>
      </c>
      <c r="D6254">
        <v>1</v>
      </c>
      <c r="E6254">
        <v>1</v>
      </c>
      <c r="F6254">
        <v>50</v>
      </c>
      <c r="G6254">
        <v>0</v>
      </c>
      <c r="H6254" t="s">
        <v>24</v>
      </c>
      <c r="I6254" t="s">
        <v>25</v>
      </c>
      <c r="J6254" t="s">
        <v>22</v>
      </c>
      <c r="K6254" t="s">
        <v>23</v>
      </c>
      <c r="L6254" t="s">
        <v>23</v>
      </c>
      <c r="M6254" t="s">
        <v>23</v>
      </c>
      <c r="N6254" t="s">
        <v>22</v>
      </c>
      <c r="O6254" t="s">
        <v>23</v>
      </c>
      <c r="P6254" t="s">
        <v>26</v>
      </c>
      <c r="Q6254">
        <v>1</v>
      </c>
      <c r="R6254" t="s">
        <v>38</v>
      </c>
      <c r="S6254">
        <v>39.450000000000003</v>
      </c>
      <c r="T6254">
        <v>2021.35</v>
      </c>
      <c r="U6254">
        <v>0</v>
      </c>
    </row>
    <row r="6255" spans="1:21" x14ac:dyDescent="0.25">
      <c r="A6255" t="s">
        <v>6287</v>
      </c>
      <c r="B6255">
        <v>0</v>
      </c>
      <c r="C6255">
        <v>0</v>
      </c>
      <c r="D6255">
        <v>0</v>
      </c>
      <c r="E6255">
        <v>0</v>
      </c>
      <c r="F6255">
        <v>56</v>
      </c>
      <c r="G6255">
        <v>0</v>
      </c>
      <c r="H6255" t="s">
        <v>24</v>
      </c>
      <c r="I6255" t="s">
        <v>25</v>
      </c>
      <c r="J6255" t="s">
        <v>23</v>
      </c>
      <c r="K6255" t="s">
        <v>23</v>
      </c>
      <c r="L6255" t="s">
        <v>23</v>
      </c>
      <c r="M6255" t="s">
        <v>23</v>
      </c>
      <c r="N6255" t="s">
        <v>22</v>
      </c>
      <c r="O6255" t="s">
        <v>22</v>
      </c>
      <c r="P6255" t="s">
        <v>26</v>
      </c>
      <c r="Q6255">
        <v>1</v>
      </c>
      <c r="R6255" t="s">
        <v>38</v>
      </c>
      <c r="S6255">
        <v>44.85</v>
      </c>
      <c r="T6255">
        <v>2564.9499999999998</v>
      </c>
      <c r="U6255">
        <v>0</v>
      </c>
    </row>
    <row r="6256" spans="1:21" x14ac:dyDescent="0.25">
      <c r="A6256" t="s">
        <v>6288</v>
      </c>
      <c r="B6256">
        <v>0</v>
      </c>
      <c r="C6256">
        <v>0</v>
      </c>
      <c r="D6256">
        <v>1</v>
      </c>
      <c r="E6256">
        <v>0</v>
      </c>
      <c r="F6256">
        <v>60</v>
      </c>
      <c r="G6256">
        <v>1</v>
      </c>
      <c r="H6256" t="s">
        <v>23</v>
      </c>
      <c r="I6256" t="s">
        <v>35</v>
      </c>
      <c r="J6256" t="s">
        <v>22</v>
      </c>
      <c r="K6256" t="s">
        <v>23</v>
      </c>
      <c r="L6256" t="s">
        <v>23</v>
      </c>
      <c r="M6256" t="s">
        <v>22</v>
      </c>
      <c r="N6256" t="s">
        <v>22</v>
      </c>
      <c r="O6256" t="s">
        <v>22</v>
      </c>
      <c r="P6256" t="s">
        <v>45</v>
      </c>
      <c r="Q6256">
        <v>1</v>
      </c>
      <c r="R6256" t="s">
        <v>27</v>
      </c>
      <c r="S6256">
        <v>97.2</v>
      </c>
      <c r="T6256">
        <v>5611.75</v>
      </c>
      <c r="U6256">
        <v>0</v>
      </c>
    </row>
    <row r="6257" spans="1:21" x14ac:dyDescent="0.25">
      <c r="A6257" t="s">
        <v>6289</v>
      </c>
      <c r="B6257">
        <v>1</v>
      </c>
      <c r="C6257">
        <v>1</v>
      </c>
      <c r="D6257">
        <v>1</v>
      </c>
      <c r="E6257">
        <v>0</v>
      </c>
      <c r="F6257">
        <v>69</v>
      </c>
      <c r="G6257">
        <v>1</v>
      </c>
      <c r="H6257" t="s">
        <v>22</v>
      </c>
      <c r="I6257" t="s">
        <v>35</v>
      </c>
      <c r="J6257" t="s">
        <v>22</v>
      </c>
      <c r="K6257" t="s">
        <v>23</v>
      </c>
      <c r="L6257" t="s">
        <v>22</v>
      </c>
      <c r="M6257" t="s">
        <v>22</v>
      </c>
      <c r="N6257" t="s">
        <v>22</v>
      </c>
      <c r="O6257" t="s">
        <v>22</v>
      </c>
      <c r="P6257" t="s">
        <v>29</v>
      </c>
      <c r="Q6257">
        <v>1</v>
      </c>
      <c r="R6257" t="s">
        <v>30</v>
      </c>
      <c r="S6257">
        <v>110.55</v>
      </c>
      <c r="T6257">
        <v>7610.1</v>
      </c>
      <c r="U6257">
        <v>0</v>
      </c>
    </row>
    <row r="6258" spans="1:21" x14ac:dyDescent="0.25">
      <c r="A6258" t="s">
        <v>6290</v>
      </c>
      <c r="B6258">
        <v>0</v>
      </c>
      <c r="C6258">
        <v>0</v>
      </c>
      <c r="D6258">
        <v>0</v>
      </c>
      <c r="E6258">
        <v>0</v>
      </c>
      <c r="F6258">
        <v>1</v>
      </c>
      <c r="G6258">
        <v>0</v>
      </c>
      <c r="H6258" t="s">
        <v>24</v>
      </c>
      <c r="I6258" t="s">
        <v>25</v>
      </c>
      <c r="J6258" t="s">
        <v>23</v>
      </c>
      <c r="K6258" t="s">
        <v>23</v>
      </c>
      <c r="L6258" t="s">
        <v>23</v>
      </c>
      <c r="M6258" t="s">
        <v>23</v>
      </c>
      <c r="N6258" t="s">
        <v>23</v>
      </c>
      <c r="O6258" t="s">
        <v>22</v>
      </c>
      <c r="P6258" t="s">
        <v>26</v>
      </c>
      <c r="Q6258">
        <v>0</v>
      </c>
      <c r="R6258" t="s">
        <v>30</v>
      </c>
      <c r="S6258">
        <v>35.049999999999997</v>
      </c>
      <c r="T6258">
        <v>35.049999999999997</v>
      </c>
      <c r="U6258">
        <v>1</v>
      </c>
    </row>
    <row r="6259" spans="1:21" x14ac:dyDescent="0.25">
      <c r="A6259" t="s">
        <v>6291</v>
      </c>
      <c r="B6259">
        <v>0</v>
      </c>
      <c r="C6259">
        <v>1</v>
      </c>
      <c r="D6259">
        <v>0</v>
      </c>
      <c r="E6259">
        <v>0</v>
      </c>
      <c r="F6259">
        <v>1</v>
      </c>
      <c r="G6259">
        <v>1</v>
      </c>
      <c r="H6259" t="s">
        <v>23</v>
      </c>
      <c r="I6259" t="s">
        <v>35</v>
      </c>
      <c r="J6259" t="s">
        <v>23</v>
      </c>
      <c r="K6259" t="s">
        <v>22</v>
      </c>
      <c r="L6259" t="s">
        <v>23</v>
      </c>
      <c r="M6259" t="s">
        <v>23</v>
      </c>
      <c r="N6259" t="s">
        <v>23</v>
      </c>
      <c r="O6259" t="s">
        <v>23</v>
      </c>
      <c r="P6259" t="s">
        <v>26</v>
      </c>
      <c r="Q6259">
        <v>1</v>
      </c>
      <c r="R6259" t="s">
        <v>27</v>
      </c>
      <c r="S6259">
        <v>73</v>
      </c>
      <c r="T6259">
        <v>73</v>
      </c>
      <c r="U6259">
        <v>1</v>
      </c>
    </row>
    <row r="6260" spans="1:21" x14ac:dyDescent="0.25">
      <c r="A6260" t="s">
        <v>6292</v>
      </c>
      <c r="B6260">
        <v>0</v>
      </c>
      <c r="C6260">
        <v>0</v>
      </c>
      <c r="D6260">
        <v>1</v>
      </c>
      <c r="E6260">
        <v>0</v>
      </c>
      <c r="F6260">
        <v>3</v>
      </c>
      <c r="G6260">
        <v>1</v>
      </c>
      <c r="H6260" t="s">
        <v>23</v>
      </c>
      <c r="I6260" t="s">
        <v>23</v>
      </c>
      <c r="J6260" t="s">
        <v>44</v>
      </c>
      <c r="K6260" t="s">
        <v>44</v>
      </c>
      <c r="L6260" t="s">
        <v>44</v>
      </c>
      <c r="M6260" t="s">
        <v>44</v>
      </c>
      <c r="N6260" t="s">
        <v>44</v>
      </c>
      <c r="O6260" t="s">
        <v>44</v>
      </c>
      <c r="P6260" t="s">
        <v>26</v>
      </c>
      <c r="Q6260">
        <v>1</v>
      </c>
      <c r="R6260" t="s">
        <v>30</v>
      </c>
      <c r="S6260">
        <v>19.899999999999999</v>
      </c>
      <c r="T6260">
        <v>45.75</v>
      </c>
      <c r="U6260">
        <v>0</v>
      </c>
    </row>
    <row r="6261" spans="1:21" x14ac:dyDescent="0.25">
      <c r="A6261" t="s">
        <v>6293</v>
      </c>
      <c r="B6261">
        <v>1</v>
      </c>
      <c r="C6261">
        <v>0</v>
      </c>
      <c r="D6261">
        <v>1</v>
      </c>
      <c r="E6261">
        <v>1</v>
      </c>
      <c r="F6261">
        <v>60</v>
      </c>
      <c r="G6261">
        <v>1</v>
      </c>
      <c r="H6261" t="s">
        <v>23</v>
      </c>
      <c r="I6261" t="s">
        <v>25</v>
      </c>
      <c r="J6261" t="s">
        <v>23</v>
      </c>
      <c r="K6261" t="s">
        <v>22</v>
      </c>
      <c r="L6261" t="s">
        <v>23</v>
      </c>
      <c r="M6261" t="s">
        <v>22</v>
      </c>
      <c r="N6261" t="s">
        <v>22</v>
      </c>
      <c r="O6261" t="s">
        <v>22</v>
      </c>
      <c r="P6261" t="s">
        <v>45</v>
      </c>
      <c r="Q6261">
        <v>0</v>
      </c>
      <c r="R6261" t="s">
        <v>33</v>
      </c>
      <c r="S6261">
        <v>76.95</v>
      </c>
      <c r="T6261">
        <v>4543.95</v>
      </c>
      <c r="U6261">
        <v>0</v>
      </c>
    </row>
    <row r="6262" spans="1:21" x14ac:dyDescent="0.25">
      <c r="A6262" t="s">
        <v>6294</v>
      </c>
      <c r="B6262">
        <v>0</v>
      </c>
      <c r="C6262">
        <v>0</v>
      </c>
      <c r="D6262">
        <v>0</v>
      </c>
      <c r="E6262">
        <v>0</v>
      </c>
      <c r="F6262">
        <v>13</v>
      </c>
      <c r="G6262">
        <v>0</v>
      </c>
      <c r="H6262" t="s">
        <v>24</v>
      </c>
      <c r="I6262" t="s">
        <v>25</v>
      </c>
      <c r="J6262" t="s">
        <v>23</v>
      </c>
      <c r="K6262" t="s">
        <v>23</v>
      </c>
      <c r="L6262" t="s">
        <v>22</v>
      </c>
      <c r="M6262" t="s">
        <v>22</v>
      </c>
      <c r="N6262" t="s">
        <v>23</v>
      </c>
      <c r="O6262" t="s">
        <v>23</v>
      </c>
      <c r="P6262" t="s">
        <v>45</v>
      </c>
      <c r="Q6262">
        <v>0</v>
      </c>
      <c r="R6262" t="s">
        <v>30</v>
      </c>
      <c r="S6262">
        <v>35.4</v>
      </c>
      <c r="T6262">
        <v>450.4</v>
      </c>
      <c r="U6262">
        <v>0</v>
      </c>
    </row>
    <row r="6263" spans="1:21" x14ac:dyDescent="0.25">
      <c r="A6263" t="s">
        <v>6295</v>
      </c>
      <c r="B6263">
        <v>1</v>
      </c>
      <c r="C6263">
        <v>0</v>
      </c>
      <c r="D6263">
        <v>1</v>
      </c>
      <c r="E6263">
        <v>1</v>
      </c>
      <c r="F6263">
        <v>62</v>
      </c>
      <c r="G6263">
        <v>1</v>
      </c>
      <c r="H6263" t="s">
        <v>23</v>
      </c>
      <c r="I6263" t="s">
        <v>23</v>
      </c>
      <c r="J6263" t="s">
        <v>44</v>
      </c>
      <c r="K6263" t="s">
        <v>44</v>
      </c>
      <c r="L6263" t="s">
        <v>44</v>
      </c>
      <c r="M6263" t="s">
        <v>44</v>
      </c>
      <c r="N6263" t="s">
        <v>44</v>
      </c>
      <c r="O6263" t="s">
        <v>44</v>
      </c>
      <c r="P6263" t="s">
        <v>45</v>
      </c>
      <c r="Q6263">
        <v>0</v>
      </c>
      <c r="R6263" t="s">
        <v>33</v>
      </c>
      <c r="S6263">
        <v>20.45</v>
      </c>
      <c r="T6263">
        <v>1297.3499999999999</v>
      </c>
      <c r="U6263">
        <v>0</v>
      </c>
    </row>
    <row r="6264" spans="1:21" x14ac:dyDescent="0.25">
      <c r="A6264" t="s">
        <v>6296</v>
      </c>
      <c r="B6264">
        <v>0</v>
      </c>
      <c r="C6264">
        <v>0</v>
      </c>
      <c r="D6264">
        <v>0</v>
      </c>
      <c r="E6264">
        <v>0</v>
      </c>
      <c r="F6264">
        <v>45</v>
      </c>
      <c r="G6264">
        <v>1</v>
      </c>
      <c r="H6264" t="s">
        <v>22</v>
      </c>
      <c r="I6264" t="s">
        <v>35</v>
      </c>
      <c r="J6264" t="s">
        <v>22</v>
      </c>
      <c r="K6264" t="s">
        <v>22</v>
      </c>
      <c r="L6264" t="s">
        <v>23</v>
      </c>
      <c r="M6264" t="s">
        <v>23</v>
      </c>
      <c r="N6264" t="s">
        <v>23</v>
      </c>
      <c r="O6264" t="s">
        <v>22</v>
      </c>
      <c r="P6264" t="s">
        <v>29</v>
      </c>
      <c r="Q6264">
        <v>0</v>
      </c>
      <c r="R6264" t="s">
        <v>33</v>
      </c>
      <c r="S6264">
        <v>96.75</v>
      </c>
      <c r="T6264">
        <v>4442.75</v>
      </c>
      <c r="U6264">
        <v>0</v>
      </c>
    </row>
    <row r="6265" spans="1:21" x14ac:dyDescent="0.25">
      <c r="A6265" t="s">
        <v>6297</v>
      </c>
      <c r="B6265">
        <v>0</v>
      </c>
      <c r="C6265">
        <v>0</v>
      </c>
      <c r="D6265">
        <v>0</v>
      </c>
      <c r="E6265">
        <v>0</v>
      </c>
      <c r="F6265">
        <v>25</v>
      </c>
      <c r="G6265">
        <v>0</v>
      </c>
      <c r="H6265" t="s">
        <v>24</v>
      </c>
      <c r="I6265" t="s">
        <v>25</v>
      </c>
      <c r="J6265" t="s">
        <v>23</v>
      </c>
      <c r="K6265" t="s">
        <v>23</v>
      </c>
      <c r="L6265" t="s">
        <v>22</v>
      </c>
      <c r="M6265" t="s">
        <v>22</v>
      </c>
      <c r="N6265" t="s">
        <v>22</v>
      </c>
      <c r="O6265" t="s">
        <v>22</v>
      </c>
      <c r="P6265" t="s">
        <v>29</v>
      </c>
      <c r="Q6265">
        <v>0</v>
      </c>
      <c r="R6265" t="s">
        <v>27</v>
      </c>
      <c r="S6265">
        <v>54.2</v>
      </c>
      <c r="T6265">
        <v>1423.15</v>
      </c>
      <c r="U6265">
        <v>0</v>
      </c>
    </row>
    <row r="6266" spans="1:21" x14ac:dyDescent="0.25">
      <c r="A6266" t="s">
        <v>6298</v>
      </c>
      <c r="B6266">
        <v>1</v>
      </c>
      <c r="C6266">
        <v>0</v>
      </c>
      <c r="D6266">
        <v>0</v>
      </c>
      <c r="E6266">
        <v>0</v>
      </c>
      <c r="F6266">
        <v>44</v>
      </c>
      <c r="G6266">
        <v>1</v>
      </c>
      <c r="H6266" t="s">
        <v>23</v>
      </c>
      <c r="I6266" t="s">
        <v>35</v>
      </c>
      <c r="J6266" t="s">
        <v>23</v>
      </c>
      <c r="K6266" t="s">
        <v>23</v>
      </c>
      <c r="L6266" t="s">
        <v>22</v>
      </c>
      <c r="M6266" t="s">
        <v>22</v>
      </c>
      <c r="N6266" t="s">
        <v>22</v>
      </c>
      <c r="O6266" t="s">
        <v>22</v>
      </c>
      <c r="P6266" t="s">
        <v>45</v>
      </c>
      <c r="Q6266">
        <v>0</v>
      </c>
      <c r="R6266" t="s">
        <v>33</v>
      </c>
      <c r="S6266">
        <v>100.1</v>
      </c>
      <c r="T6266">
        <v>4378.3500000000004</v>
      </c>
      <c r="U6266">
        <v>0</v>
      </c>
    </row>
    <row r="6267" spans="1:21" x14ac:dyDescent="0.25">
      <c r="A6267" t="s">
        <v>6299</v>
      </c>
      <c r="B6267">
        <v>0</v>
      </c>
      <c r="C6267">
        <v>0</v>
      </c>
      <c r="D6267">
        <v>0</v>
      </c>
      <c r="E6267">
        <v>0</v>
      </c>
      <c r="F6267">
        <v>2</v>
      </c>
      <c r="G6267">
        <v>1</v>
      </c>
      <c r="H6267" t="s">
        <v>23</v>
      </c>
      <c r="I6267" t="s">
        <v>25</v>
      </c>
      <c r="J6267" t="s">
        <v>23</v>
      </c>
      <c r="K6267" t="s">
        <v>23</v>
      </c>
      <c r="L6267" t="s">
        <v>23</v>
      </c>
      <c r="M6267" t="s">
        <v>23</v>
      </c>
      <c r="N6267" t="s">
        <v>23</v>
      </c>
      <c r="O6267" t="s">
        <v>23</v>
      </c>
      <c r="P6267" t="s">
        <v>26</v>
      </c>
      <c r="Q6267">
        <v>1</v>
      </c>
      <c r="R6267" t="s">
        <v>30</v>
      </c>
      <c r="S6267">
        <v>45.25</v>
      </c>
      <c r="T6267">
        <v>74.2</v>
      </c>
      <c r="U6267">
        <v>0</v>
      </c>
    </row>
    <row r="6268" spans="1:21" x14ac:dyDescent="0.25">
      <c r="A6268" t="s">
        <v>6300</v>
      </c>
      <c r="B6268">
        <v>1</v>
      </c>
      <c r="C6268">
        <v>1</v>
      </c>
      <c r="D6268">
        <v>0</v>
      </c>
      <c r="E6268">
        <v>0</v>
      </c>
      <c r="F6268">
        <v>33</v>
      </c>
      <c r="G6268">
        <v>1</v>
      </c>
      <c r="H6268" t="s">
        <v>22</v>
      </c>
      <c r="I6268" t="s">
        <v>35</v>
      </c>
      <c r="J6268" t="s">
        <v>23</v>
      </c>
      <c r="K6268" t="s">
        <v>22</v>
      </c>
      <c r="L6268" t="s">
        <v>22</v>
      </c>
      <c r="M6268" t="s">
        <v>23</v>
      </c>
      <c r="N6268" t="s">
        <v>23</v>
      </c>
      <c r="O6268" t="s">
        <v>23</v>
      </c>
      <c r="P6268" t="s">
        <v>26</v>
      </c>
      <c r="Q6268">
        <v>1</v>
      </c>
      <c r="R6268" t="s">
        <v>38</v>
      </c>
      <c r="S6268">
        <v>83.85</v>
      </c>
      <c r="T6268">
        <v>2716.3</v>
      </c>
      <c r="U6268">
        <v>1</v>
      </c>
    </row>
    <row r="6269" spans="1:21" x14ac:dyDescent="0.25">
      <c r="A6269" t="s">
        <v>6301</v>
      </c>
      <c r="B6269">
        <v>0</v>
      </c>
      <c r="C6269">
        <v>0</v>
      </c>
      <c r="D6269">
        <v>0</v>
      </c>
      <c r="E6269">
        <v>0</v>
      </c>
      <c r="F6269">
        <v>1</v>
      </c>
      <c r="G6269">
        <v>1</v>
      </c>
      <c r="H6269" t="s">
        <v>23</v>
      </c>
      <c r="I6269" t="s">
        <v>35</v>
      </c>
      <c r="J6269" t="s">
        <v>23</v>
      </c>
      <c r="K6269" t="s">
        <v>23</v>
      </c>
      <c r="L6269" t="s">
        <v>23</v>
      </c>
      <c r="M6269" t="s">
        <v>23</v>
      </c>
      <c r="N6269" t="s">
        <v>23</v>
      </c>
      <c r="O6269" t="s">
        <v>23</v>
      </c>
      <c r="P6269" t="s">
        <v>26</v>
      </c>
      <c r="Q6269">
        <v>1</v>
      </c>
      <c r="R6269" t="s">
        <v>27</v>
      </c>
      <c r="S6269">
        <v>70.099999999999994</v>
      </c>
      <c r="T6269">
        <v>70.099999999999994</v>
      </c>
      <c r="U6269">
        <v>1</v>
      </c>
    </row>
    <row r="6270" spans="1:21" x14ac:dyDescent="0.25">
      <c r="A6270" t="s">
        <v>6302</v>
      </c>
      <c r="B6270">
        <v>0</v>
      </c>
      <c r="C6270">
        <v>0</v>
      </c>
      <c r="D6270">
        <v>0</v>
      </c>
      <c r="E6270">
        <v>0</v>
      </c>
      <c r="F6270">
        <v>22</v>
      </c>
      <c r="G6270">
        <v>1</v>
      </c>
      <c r="H6270" t="s">
        <v>23</v>
      </c>
      <c r="I6270" t="s">
        <v>23</v>
      </c>
      <c r="J6270" t="s">
        <v>44</v>
      </c>
      <c r="K6270" t="s">
        <v>44</v>
      </c>
      <c r="L6270" t="s">
        <v>44</v>
      </c>
      <c r="M6270" t="s">
        <v>44</v>
      </c>
      <c r="N6270" t="s">
        <v>44</v>
      </c>
      <c r="O6270" t="s">
        <v>44</v>
      </c>
      <c r="P6270" t="s">
        <v>29</v>
      </c>
      <c r="Q6270">
        <v>0</v>
      </c>
      <c r="R6270" t="s">
        <v>33</v>
      </c>
      <c r="S6270">
        <v>20.85</v>
      </c>
      <c r="T6270">
        <v>450.65</v>
      </c>
      <c r="U6270">
        <v>0</v>
      </c>
    </row>
    <row r="6271" spans="1:21" x14ac:dyDescent="0.25">
      <c r="A6271" t="s">
        <v>6303</v>
      </c>
      <c r="B6271">
        <v>0</v>
      </c>
      <c r="C6271">
        <v>0</v>
      </c>
      <c r="D6271">
        <v>0</v>
      </c>
      <c r="E6271">
        <v>0</v>
      </c>
      <c r="F6271">
        <v>35</v>
      </c>
      <c r="G6271">
        <v>0</v>
      </c>
      <c r="H6271" t="s">
        <v>24</v>
      </c>
      <c r="I6271" t="s">
        <v>25</v>
      </c>
      <c r="J6271" t="s">
        <v>23</v>
      </c>
      <c r="K6271" t="s">
        <v>23</v>
      </c>
      <c r="L6271" t="s">
        <v>22</v>
      </c>
      <c r="M6271" t="s">
        <v>22</v>
      </c>
      <c r="N6271" t="s">
        <v>23</v>
      </c>
      <c r="O6271" t="s">
        <v>23</v>
      </c>
      <c r="P6271" t="s">
        <v>26</v>
      </c>
      <c r="Q6271">
        <v>1</v>
      </c>
      <c r="R6271" t="s">
        <v>30</v>
      </c>
      <c r="S6271">
        <v>33.450000000000003</v>
      </c>
      <c r="T6271">
        <v>1175.8499999999999</v>
      </c>
      <c r="U6271">
        <v>0</v>
      </c>
    </row>
    <row r="6272" spans="1:21" x14ac:dyDescent="0.25">
      <c r="A6272" t="s">
        <v>6304</v>
      </c>
      <c r="B6272">
        <v>0</v>
      </c>
      <c r="C6272">
        <v>0</v>
      </c>
      <c r="D6272">
        <v>1</v>
      </c>
      <c r="E6272">
        <v>1</v>
      </c>
      <c r="F6272">
        <v>29</v>
      </c>
      <c r="G6272">
        <v>1</v>
      </c>
      <c r="H6272" t="s">
        <v>23</v>
      </c>
      <c r="I6272" t="s">
        <v>23</v>
      </c>
      <c r="J6272" t="s">
        <v>44</v>
      </c>
      <c r="K6272" t="s">
        <v>44</v>
      </c>
      <c r="L6272" t="s">
        <v>44</v>
      </c>
      <c r="M6272" t="s">
        <v>44</v>
      </c>
      <c r="N6272" t="s">
        <v>44</v>
      </c>
      <c r="O6272" t="s">
        <v>44</v>
      </c>
      <c r="P6272" t="s">
        <v>45</v>
      </c>
      <c r="Q6272">
        <v>0</v>
      </c>
      <c r="R6272" t="s">
        <v>30</v>
      </c>
      <c r="S6272">
        <v>20.2</v>
      </c>
      <c r="T6272">
        <v>558.79999999999995</v>
      </c>
      <c r="U6272">
        <v>0</v>
      </c>
    </row>
    <row r="6273" spans="1:21" x14ac:dyDescent="0.25">
      <c r="A6273" t="s">
        <v>6305</v>
      </c>
      <c r="B6273">
        <v>1</v>
      </c>
      <c r="C6273">
        <v>1</v>
      </c>
      <c r="D6273">
        <v>1</v>
      </c>
      <c r="E6273">
        <v>0</v>
      </c>
      <c r="F6273">
        <v>27</v>
      </c>
      <c r="G6273">
        <v>1</v>
      </c>
      <c r="H6273" t="s">
        <v>22</v>
      </c>
      <c r="I6273" t="s">
        <v>35</v>
      </c>
      <c r="J6273" t="s">
        <v>22</v>
      </c>
      <c r="K6273" t="s">
        <v>23</v>
      </c>
      <c r="L6273" t="s">
        <v>22</v>
      </c>
      <c r="M6273" t="s">
        <v>23</v>
      </c>
      <c r="N6273" t="s">
        <v>23</v>
      </c>
      <c r="O6273" t="s">
        <v>23</v>
      </c>
      <c r="P6273" t="s">
        <v>29</v>
      </c>
      <c r="Q6273">
        <v>1</v>
      </c>
      <c r="R6273" t="s">
        <v>27</v>
      </c>
      <c r="S6273">
        <v>85.9</v>
      </c>
      <c r="T6273">
        <v>2220.1</v>
      </c>
      <c r="U6273">
        <v>0</v>
      </c>
    </row>
    <row r="6274" spans="1:21" x14ac:dyDescent="0.25">
      <c r="A6274" t="s">
        <v>6306</v>
      </c>
      <c r="B6274">
        <v>1</v>
      </c>
      <c r="C6274">
        <v>0</v>
      </c>
      <c r="D6274">
        <v>0</v>
      </c>
      <c r="E6274">
        <v>1</v>
      </c>
      <c r="F6274">
        <v>54</v>
      </c>
      <c r="G6274">
        <v>1</v>
      </c>
      <c r="H6274" t="s">
        <v>23</v>
      </c>
      <c r="I6274" t="s">
        <v>25</v>
      </c>
      <c r="J6274" t="s">
        <v>23</v>
      </c>
      <c r="K6274" t="s">
        <v>22</v>
      </c>
      <c r="L6274" t="s">
        <v>22</v>
      </c>
      <c r="M6274" t="s">
        <v>22</v>
      </c>
      <c r="N6274" t="s">
        <v>23</v>
      </c>
      <c r="O6274" t="s">
        <v>23</v>
      </c>
      <c r="P6274" t="s">
        <v>29</v>
      </c>
      <c r="Q6274">
        <v>1</v>
      </c>
      <c r="R6274" t="s">
        <v>27</v>
      </c>
      <c r="S6274">
        <v>61</v>
      </c>
      <c r="T6274">
        <v>3283.05</v>
      </c>
      <c r="U6274">
        <v>0</v>
      </c>
    </row>
    <row r="6275" spans="1:21" x14ac:dyDescent="0.25">
      <c r="A6275" t="s">
        <v>6307</v>
      </c>
      <c r="B6275">
        <v>0</v>
      </c>
      <c r="C6275">
        <v>1</v>
      </c>
      <c r="D6275">
        <v>0</v>
      </c>
      <c r="E6275">
        <v>0</v>
      </c>
      <c r="F6275">
        <v>2</v>
      </c>
      <c r="G6275">
        <v>1</v>
      </c>
      <c r="H6275" t="s">
        <v>23</v>
      </c>
      <c r="I6275" t="s">
        <v>35</v>
      </c>
      <c r="J6275" t="s">
        <v>23</v>
      </c>
      <c r="K6275" t="s">
        <v>23</v>
      </c>
      <c r="L6275" t="s">
        <v>23</v>
      </c>
      <c r="M6275" t="s">
        <v>23</v>
      </c>
      <c r="N6275" t="s">
        <v>23</v>
      </c>
      <c r="O6275" t="s">
        <v>23</v>
      </c>
      <c r="P6275" t="s">
        <v>26</v>
      </c>
      <c r="Q6275">
        <v>1</v>
      </c>
      <c r="R6275" t="s">
        <v>27</v>
      </c>
      <c r="S6275">
        <v>70.650000000000006</v>
      </c>
      <c r="T6275">
        <v>142.35</v>
      </c>
      <c r="U6275">
        <v>1</v>
      </c>
    </row>
    <row r="6276" spans="1:21" x14ac:dyDescent="0.25">
      <c r="A6276" t="s">
        <v>6308</v>
      </c>
      <c r="B6276">
        <v>1</v>
      </c>
      <c r="C6276">
        <v>0</v>
      </c>
      <c r="D6276">
        <v>0</v>
      </c>
      <c r="E6276">
        <v>0</v>
      </c>
      <c r="F6276">
        <v>57</v>
      </c>
      <c r="G6276">
        <v>1</v>
      </c>
      <c r="H6276" t="s">
        <v>22</v>
      </c>
      <c r="I6276" t="s">
        <v>35</v>
      </c>
      <c r="J6276" t="s">
        <v>23</v>
      </c>
      <c r="K6276" t="s">
        <v>23</v>
      </c>
      <c r="L6276" t="s">
        <v>23</v>
      </c>
      <c r="M6276" t="s">
        <v>23</v>
      </c>
      <c r="N6276" t="s">
        <v>22</v>
      </c>
      <c r="O6276" t="s">
        <v>23</v>
      </c>
      <c r="P6276" t="s">
        <v>29</v>
      </c>
      <c r="Q6276">
        <v>1</v>
      </c>
      <c r="R6276" t="s">
        <v>27</v>
      </c>
      <c r="S6276">
        <v>86.9</v>
      </c>
      <c r="T6276">
        <v>4939.25</v>
      </c>
      <c r="U6276">
        <v>0</v>
      </c>
    </row>
    <row r="6277" spans="1:21" x14ac:dyDescent="0.25">
      <c r="A6277" t="s">
        <v>6309</v>
      </c>
      <c r="B6277">
        <v>1</v>
      </c>
      <c r="C6277">
        <v>0</v>
      </c>
      <c r="D6277">
        <v>0</v>
      </c>
      <c r="E6277">
        <v>0</v>
      </c>
      <c r="F6277">
        <v>62</v>
      </c>
      <c r="G6277">
        <v>1</v>
      </c>
      <c r="H6277" t="s">
        <v>22</v>
      </c>
      <c r="I6277" t="s">
        <v>25</v>
      </c>
      <c r="J6277" t="s">
        <v>22</v>
      </c>
      <c r="K6277" t="s">
        <v>22</v>
      </c>
      <c r="L6277" t="s">
        <v>22</v>
      </c>
      <c r="M6277" t="s">
        <v>22</v>
      </c>
      <c r="N6277" t="s">
        <v>23</v>
      </c>
      <c r="O6277" t="s">
        <v>23</v>
      </c>
      <c r="P6277" t="s">
        <v>45</v>
      </c>
      <c r="Q6277">
        <v>0</v>
      </c>
      <c r="R6277" t="s">
        <v>33</v>
      </c>
      <c r="S6277">
        <v>69.400000000000006</v>
      </c>
      <c r="T6277">
        <v>4237.5</v>
      </c>
      <c r="U6277">
        <v>0</v>
      </c>
    </row>
    <row r="6278" spans="1:21" x14ac:dyDescent="0.25">
      <c r="A6278" t="s">
        <v>6310</v>
      </c>
      <c r="B6278">
        <v>0</v>
      </c>
      <c r="C6278">
        <v>0</v>
      </c>
      <c r="D6278">
        <v>1</v>
      </c>
      <c r="E6278">
        <v>1</v>
      </c>
      <c r="F6278">
        <v>15</v>
      </c>
      <c r="G6278">
        <v>1</v>
      </c>
      <c r="H6278" t="s">
        <v>23</v>
      </c>
      <c r="I6278" t="s">
        <v>23</v>
      </c>
      <c r="J6278" t="s">
        <v>44</v>
      </c>
      <c r="K6278" t="s">
        <v>44</v>
      </c>
      <c r="L6278" t="s">
        <v>44</v>
      </c>
      <c r="M6278" t="s">
        <v>44</v>
      </c>
      <c r="N6278" t="s">
        <v>44</v>
      </c>
      <c r="O6278" t="s">
        <v>44</v>
      </c>
      <c r="P6278" t="s">
        <v>29</v>
      </c>
      <c r="Q6278">
        <v>0</v>
      </c>
      <c r="R6278" t="s">
        <v>38</v>
      </c>
      <c r="S6278">
        <v>20.350000000000001</v>
      </c>
      <c r="T6278">
        <v>335.95</v>
      </c>
      <c r="U6278">
        <v>0</v>
      </c>
    </row>
    <row r="6279" spans="1:21" x14ac:dyDescent="0.25">
      <c r="A6279" t="s">
        <v>6311</v>
      </c>
      <c r="B6279">
        <v>1</v>
      </c>
      <c r="C6279">
        <v>0</v>
      </c>
      <c r="D6279">
        <v>0</v>
      </c>
      <c r="E6279">
        <v>0</v>
      </c>
      <c r="F6279">
        <v>2</v>
      </c>
      <c r="G6279">
        <v>1</v>
      </c>
      <c r="H6279" t="s">
        <v>23</v>
      </c>
      <c r="I6279" t="s">
        <v>23</v>
      </c>
      <c r="J6279" t="s">
        <v>44</v>
      </c>
      <c r="K6279" t="s">
        <v>44</v>
      </c>
      <c r="L6279" t="s">
        <v>44</v>
      </c>
      <c r="M6279" t="s">
        <v>44</v>
      </c>
      <c r="N6279" t="s">
        <v>44</v>
      </c>
      <c r="O6279" t="s">
        <v>44</v>
      </c>
      <c r="P6279" t="s">
        <v>26</v>
      </c>
      <c r="Q6279">
        <v>0</v>
      </c>
      <c r="R6279" t="s">
        <v>30</v>
      </c>
      <c r="S6279">
        <v>20.350000000000001</v>
      </c>
      <c r="T6279">
        <v>33.200000000000003</v>
      </c>
      <c r="U6279">
        <v>1</v>
      </c>
    </row>
    <row r="6280" spans="1:21" x14ac:dyDescent="0.25">
      <c r="A6280" t="s">
        <v>6312</v>
      </c>
      <c r="B6280">
        <v>0</v>
      </c>
      <c r="C6280">
        <v>0</v>
      </c>
      <c r="D6280">
        <v>1</v>
      </c>
      <c r="E6280">
        <v>0</v>
      </c>
      <c r="F6280">
        <v>70</v>
      </c>
      <c r="G6280">
        <v>1</v>
      </c>
      <c r="H6280" t="s">
        <v>22</v>
      </c>
      <c r="I6280" t="s">
        <v>35</v>
      </c>
      <c r="J6280" t="s">
        <v>23</v>
      </c>
      <c r="K6280" t="s">
        <v>23</v>
      </c>
      <c r="L6280" t="s">
        <v>22</v>
      </c>
      <c r="M6280" t="s">
        <v>22</v>
      </c>
      <c r="N6280" t="s">
        <v>22</v>
      </c>
      <c r="O6280" t="s">
        <v>22</v>
      </c>
      <c r="P6280" t="s">
        <v>45</v>
      </c>
      <c r="Q6280">
        <v>1</v>
      </c>
      <c r="R6280" t="s">
        <v>33</v>
      </c>
      <c r="S6280">
        <v>104.3</v>
      </c>
      <c r="T6280">
        <v>7188.5</v>
      </c>
      <c r="U6280">
        <v>0</v>
      </c>
    </row>
    <row r="6281" spans="1:21" x14ac:dyDescent="0.25">
      <c r="A6281" t="s">
        <v>6313</v>
      </c>
      <c r="B6281">
        <v>0</v>
      </c>
      <c r="C6281">
        <v>0</v>
      </c>
      <c r="D6281">
        <v>1</v>
      </c>
      <c r="E6281">
        <v>1</v>
      </c>
      <c r="F6281">
        <v>21</v>
      </c>
      <c r="G6281">
        <v>1</v>
      </c>
      <c r="H6281" t="s">
        <v>23</v>
      </c>
      <c r="I6281" t="s">
        <v>25</v>
      </c>
      <c r="J6281" t="s">
        <v>23</v>
      </c>
      <c r="K6281" t="s">
        <v>23</v>
      </c>
      <c r="L6281" t="s">
        <v>23</v>
      </c>
      <c r="M6281" t="s">
        <v>23</v>
      </c>
      <c r="N6281" t="s">
        <v>23</v>
      </c>
      <c r="O6281" t="s">
        <v>23</v>
      </c>
      <c r="P6281" t="s">
        <v>26</v>
      </c>
      <c r="Q6281">
        <v>1</v>
      </c>
      <c r="R6281" t="s">
        <v>27</v>
      </c>
      <c r="S6281">
        <v>44.95</v>
      </c>
      <c r="T6281">
        <v>926.25</v>
      </c>
      <c r="U6281">
        <v>0</v>
      </c>
    </row>
    <row r="6282" spans="1:21" x14ac:dyDescent="0.25">
      <c r="A6282" t="s">
        <v>6314</v>
      </c>
      <c r="B6282">
        <v>0</v>
      </c>
      <c r="C6282">
        <v>0</v>
      </c>
      <c r="D6282">
        <v>0</v>
      </c>
      <c r="E6282">
        <v>1</v>
      </c>
      <c r="F6282">
        <v>23</v>
      </c>
      <c r="G6282">
        <v>1</v>
      </c>
      <c r="H6282" t="s">
        <v>23</v>
      </c>
      <c r="I6282" t="s">
        <v>25</v>
      </c>
      <c r="J6282" t="s">
        <v>23</v>
      </c>
      <c r="K6282" t="s">
        <v>23</v>
      </c>
      <c r="L6282" t="s">
        <v>23</v>
      </c>
      <c r="M6282" t="s">
        <v>22</v>
      </c>
      <c r="N6282" t="s">
        <v>23</v>
      </c>
      <c r="O6282" t="s">
        <v>23</v>
      </c>
      <c r="P6282" t="s">
        <v>29</v>
      </c>
      <c r="Q6282">
        <v>1</v>
      </c>
      <c r="R6282" t="s">
        <v>27</v>
      </c>
      <c r="S6282">
        <v>49.45</v>
      </c>
      <c r="T6282">
        <v>1119.3499999999999</v>
      </c>
      <c r="U6282">
        <v>0</v>
      </c>
    </row>
    <row r="6283" spans="1:21" x14ac:dyDescent="0.25">
      <c r="A6283" t="s">
        <v>6315</v>
      </c>
      <c r="B6283">
        <v>1</v>
      </c>
      <c r="C6283">
        <v>0</v>
      </c>
      <c r="D6283">
        <v>0</v>
      </c>
      <c r="E6283">
        <v>0</v>
      </c>
      <c r="F6283">
        <v>6</v>
      </c>
      <c r="G6283">
        <v>1</v>
      </c>
      <c r="H6283" t="s">
        <v>23</v>
      </c>
      <c r="I6283" t="s">
        <v>23</v>
      </c>
      <c r="J6283" t="s">
        <v>44</v>
      </c>
      <c r="K6283" t="s">
        <v>44</v>
      </c>
      <c r="L6283" t="s">
        <v>44</v>
      </c>
      <c r="M6283" t="s">
        <v>44</v>
      </c>
      <c r="N6283" t="s">
        <v>44</v>
      </c>
      <c r="O6283" t="s">
        <v>44</v>
      </c>
      <c r="P6283" t="s">
        <v>29</v>
      </c>
      <c r="Q6283">
        <v>0</v>
      </c>
      <c r="R6283" t="s">
        <v>30</v>
      </c>
      <c r="S6283">
        <v>20.6</v>
      </c>
      <c r="T6283">
        <v>116.6</v>
      </c>
      <c r="U6283">
        <v>0</v>
      </c>
    </row>
    <row r="6284" spans="1:21" x14ac:dyDescent="0.25">
      <c r="A6284" t="s">
        <v>6316</v>
      </c>
      <c r="B6284">
        <v>1</v>
      </c>
      <c r="C6284">
        <v>0</v>
      </c>
      <c r="D6284">
        <v>1</v>
      </c>
      <c r="E6284">
        <v>1</v>
      </c>
      <c r="F6284">
        <v>4</v>
      </c>
      <c r="G6284">
        <v>1</v>
      </c>
      <c r="H6284" t="s">
        <v>23</v>
      </c>
      <c r="I6284" t="s">
        <v>23</v>
      </c>
      <c r="J6284" t="s">
        <v>44</v>
      </c>
      <c r="K6284" t="s">
        <v>44</v>
      </c>
      <c r="L6284" t="s">
        <v>44</v>
      </c>
      <c r="M6284" t="s">
        <v>44</v>
      </c>
      <c r="N6284" t="s">
        <v>44</v>
      </c>
      <c r="O6284" t="s">
        <v>44</v>
      </c>
      <c r="P6284" t="s">
        <v>45</v>
      </c>
      <c r="Q6284">
        <v>0</v>
      </c>
      <c r="R6284" t="s">
        <v>38</v>
      </c>
      <c r="S6284">
        <v>19.55</v>
      </c>
      <c r="T6284">
        <v>68.8</v>
      </c>
      <c r="U6284">
        <v>0</v>
      </c>
    </row>
    <row r="6285" spans="1:21" x14ac:dyDescent="0.25">
      <c r="A6285" t="s">
        <v>6317</v>
      </c>
      <c r="B6285">
        <v>0</v>
      </c>
      <c r="C6285">
        <v>0</v>
      </c>
      <c r="D6285">
        <v>0</v>
      </c>
      <c r="E6285">
        <v>0</v>
      </c>
      <c r="F6285">
        <v>3</v>
      </c>
      <c r="G6285">
        <v>1</v>
      </c>
      <c r="H6285" t="s">
        <v>23</v>
      </c>
      <c r="I6285" t="s">
        <v>35</v>
      </c>
      <c r="J6285" t="s">
        <v>22</v>
      </c>
      <c r="K6285" t="s">
        <v>23</v>
      </c>
      <c r="L6285" t="s">
        <v>22</v>
      </c>
      <c r="M6285" t="s">
        <v>23</v>
      </c>
      <c r="N6285" t="s">
        <v>22</v>
      </c>
      <c r="O6285" t="s">
        <v>22</v>
      </c>
      <c r="P6285" t="s">
        <v>26</v>
      </c>
      <c r="Q6285">
        <v>1</v>
      </c>
      <c r="R6285" t="s">
        <v>38</v>
      </c>
      <c r="S6285">
        <v>99</v>
      </c>
      <c r="T6285">
        <v>287.39999999999998</v>
      </c>
      <c r="U6285">
        <v>1</v>
      </c>
    </row>
    <row r="6286" spans="1:21" x14ac:dyDescent="0.25">
      <c r="A6286" t="s">
        <v>6318</v>
      </c>
      <c r="B6286">
        <v>0</v>
      </c>
      <c r="C6286">
        <v>0</v>
      </c>
      <c r="D6286">
        <v>0</v>
      </c>
      <c r="E6286">
        <v>0</v>
      </c>
      <c r="F6286">
        <v>23</v>
      </c>
      <c r="G6286">
        <v>1</v>
      </c>
      <c r="H6286" t="s">
        <v>22</v>
      </c>
      <c r="I6286" t="s">
        <v>35</v>
      </c>
      <c r="J6286" t="s">
        <v>23</v>
      </c>
      <c r="K6286" t="s">
        <v>23</v>
      </c>
      <c r="L6286" t="s">
        <v>23</v>
      </c>
      <c r="M6286" t="s">
        <v>23</v>
      </c>
      <c r="N6286" t="s">
        <v>22</v>
      </c>
      <c r="O6286" t="s">
        <v>22</v>
      </c>
      <c r="P6286" t="s">
        <v>26</v>
      </c>
      <c r="Q6286">
        <v>1</v>
      </c>
      <c r="R6286" t="s">
        <v>27</v>
      </c>
      <c r="S6286">
        <v>93.5</v>
      </c>
      <c r="T6286">
        <v>2341.5500000000002</v>
      </c>
      <c r="U6286">
        <v>0</v>
      </c>
    </row>
    <row r="6287" spans="1:21" x14ac:dyDescent="0.25">
      <c r="A6287" t="s">
        <v>6319</v>
      </c>
      <c r="B6287">
        <v>1</v>
      </c>
      <c r="C6287">
        <v>0</v>
      </c>
      <c r="D6287">
        <v>0</v>
      </c>
      <c r="E6287">
        <v>0</v>
      </c>
      <c r="F6287">
        <v>26</v>
      </c>
      <c r="G6287">
        <v>0</v>
      </c>
      <c r="H6287" t="s">
        <v>24</v>
      </c>
      <c r="I6287" t="s">
        <v>25</v>
      </c>
      <c r="J6287" t="s">
        <v>22</v>
      </c>
      <c r="K6287" t="s">
        <v>23</v>
      </c>
      <c r="L6287" t="s">
        <v>23</v>
      </c>
      <c r="M6287" t="s">
        <v>22</v>
      </c>
      <c r="N6287" t="s">
        <v>22</v>
      </c>
      <c r="O6287" t="s">
        <v>22</v>
      </c>
      <c r="P6287" t="s">
        <v>29</v>
      </c>
      <c r="Q6287">
        <v>0</v>
      </c>
      <c r="R6287" t="s">
        <v>38</v>
      </c>
      <c r="S6287">
        <v>54.55</v>
      </c>
      <c r="T6287">
        <v>1362.85</v>
      </c>
      <c r="U6287">
        <v>0</v>
      </c>
    </row>
    <row r="6288" spans="1:21" x14ac:dyDescent="0.25">
      <c r="A6288" t="s">
        <v>6320</v>
      </c>
      <c r="B6288">
        <v>0</v>
      </c>
      <c r="C6288">
        <v>0</v>
      </c>
      <c r="D6288">
        <v>0</v>
      </c>
      <c r="E6288">
        <v>1</v>
      </c>
      <c r="F6288">
        <v>8</v>
      </c>
      <c r="G6288">
        <v>1</v>
      </c>
      <c r="H6288" t="s">
        <v>23</v>
      </c>
      <c r="I6288" t="s">
        <v>23</v>
      </c>
      <c r="J6288" t="s">
        <v>44</v>
      </c>
      <c r="K6288" t="s">
        <v>44</v>
      </c>
      <c r="L6288" t="s">
        <v>44</v>
      </c>
      <c r="M6288" t="s">
        <v>44</v>
      </c>
      <c r="N6288" t="s">
        <v>44</v>
      </c>
      <c r="O6288" t="s">
        <v>44</v>
      </c>
      <c r="P6288" t="s">
        <v>26</v>
      </c>
      <c r="Q6288">
        <v>0</v>
      </c>
      <c r="R6288" t="s">
        <v>30</v>
      </c>
      <c r="S6288">
        <v>20.05</v>
      </c>
      <c r="T6288">
        <v>163.6</v>
      </c>
      <c r="U6288">
        <v>0</v>
      </c>
    </row>
    <row r="6289" spans="1:21" x14ac:dyDescent="0.25">
      <c r="A6289" t="s">
        <v>6321</v>
      </c>
      <c r="B6289">
        <v>1</v>
      </c>
      <c r="C6289">
        <v>0</v>
      </c>
      <c r="D6289">
        <v>0</v>
      </c>
      <c r="E6289">
        <v>0</v>
      </c>
      <c r="F6289">
        <v>26</v>
      </c>
      <c r="G6289">
        <v>1</v>
      </c>
      <c r="H6289" t="s">
        <v>22</v>
      </c>
      <c r="I6289" t="s">
        <v>35</v>
      </c>
      <c r="J6289" t="s">
        <v>23</v>
      </c>
      <c r="K6289" t="s">
        <v>23</v>
      </c>
      <c r="L6289" t="s">
        <v>23</v>
      </c>
      <c r="M6289" t="s">
        <v>23</v>
      </c>
      <c r="N6289" t="s">
        <v>23</v>
      </c>
      <c r="O6289" t="s">
        <v>22</v>
      </c>
      <c r="P6289" t="s">
        <v>26</v>
      </c>
      <c r="Q6289">
        <v>1</v>
      </c>
      <c r="R6289" t="s">
        <v>27</v>
      </c>
      <c r="S6289">
        <v>83.95</v>
      </c>
      <c r="T6289">
        <v>2254.1999999999998</v>
      </c>
      <c r="U6289">
        <v>1</v>
      </c>
    </row>
    <row r="6290" spans="1:21" x14ac:dyDescent="0.25">
      <c r="A6290" t="s">
        <v>6322</v>
      </c>
      <c r="B6290">
        <v>1</v>
      </c>
      <c r="C6290">
        <v>0</v>
      </c>
      <c r="D6290">
        <v>0</v>
      </c>
      <c r="E6290">
        <v>0</v>
      </c>
      <c r="F6290">
        <v>2</v>
      </c>
      <c r="G6290">
        <v>1</v>
      </c>
      <c r="H6290" t="s">
        <v>22</v>
      </c>
      <c r="I6290" t="s">
        <v>35</v>
      </c>
      <c r="J6290" t="s">
        <v>23</v>
      </c>
      <c r="K6290" t="s">
        <v>22</v>
      </c>
      <c r="L6290" t="s">
        <v>23</v>
      </c>
      <c r="M6290" t="s">
        <v>23</v>
      </c>
      <c r="N6290" t="s">
        <v>23</v>
      </c>
      <c r="O6290" t="s">
        <v>23</v>
      </c>
      <c r="P6290" t="s">
        <v>26</v>
      </c>
      <c r="Q6290">
        <v>1</v>
      </c>
      <c r="R6290" t="s">
        <v>27</v>
      </c>
      <c r="S6290">
        <v>79.45</v>
      </c>
      <c r="T6290">
        <v>145.15</v>
      </c>
      <c r="U6290">
        <v>0</v>
      </c>
    </row>
    <row r="6291" spans="1:21" x14ac:dyDescent="0.25">
      <c r="A6291" t="s">
        <v>6323</v>
      </c>
      <c r="B6291">
        <v>1</v>
      </c>
      <c r="C6291">
        <v>0</v>
      </c>
      <c r="D6291">
        <v>0</v>
      </c>
      <c r="E6291">
        <v>0</v>
      </c>
      <c r="F6291">
        <v>67</v>
      </c>
      <c r="G6291">
        <v>1</v>
      </c>
      <c r="H6291" t="s">
        <v>22</v>
      </c>
      <c r="I6291" t="s">
        <v>35</v>
      </c>
      <c r="J6291" t="s">
        <v>22</v>
      </c>
      <c r="K6291" t="s">
        <v>22</v>
      </c>
      <c r="L6291" t="s">
        <v>22</v>
      </c>
      <c r="M6291" t="s">
        <v>22</v>
      </c>
      <c r="N6291" t="s">
        <v>22</v>
      </c>
      <c r="O6291" t="s">
        <v>22</v>
      </c>
      <c r="P6291" t="s">
        <v>45</v>
      </c>
      <c r="Q6291">
        <v>0</v>
      </c>
      <c r="R6291" t="s">
        <v>38</v>
      </c>
      <c r="S6291">
        <v>116.2</v>
      </c>
      <c r="T6291">
        <v>7752.3</v>
      </c>
      <c r="U6291">
        <v>1</v>
      </c>
    </row>
    <row r="6292" spans="1:21" x14ac:dyDescent="0.25">
      <c r="A6292" t="s">
        <v>6324</v>
      </c>
      <c r="B6292">
        <v>0</v>
      </c>
      <c r="C6292">
        <v>0</v>
      </c>
      <c r="D6292">
        <v>1</v>
      </c>
      <c r="E6292">
        <v>0</v>
      </c>
      <c r="F6292">
        <v>71</v>
      </c>
      <c r="G6292">
        <v>1</v>
      </c>
      <c r="H6292" t="s">
        <v>22</v>
      </c>
      <c r="I6292" t="s">
        <v>35</v>
      </c>
      <c r="J6292" t="s">
        <v>23</v>
      </c>
      <c r="K6292" t="s">
        <v>23</v>
      </c>
      <c r="L6292" t="s">
        <v>23</v>
      </c>
      <c r="M6292" t="s">
        <v>23</v>
      </c>
      <c r="N6292" t="s">
        <v>22</v>
      </c>
      <c r="O6292" t="s">
        <v>22</v>
      </c>
      <c r="P6292" t="s">
        <v>45</v>
      </c>
      <c r="Q6292">
        <v>1</v>
      </c>
      <c r="R6292" t="s">
        <v>33</v>
      </c>
      <c r="S6292">
        <v>93.7</v>
      </c>
      <c r="T6292">
        <v>6585.35</v>
      </c>
      <c r="U6292">
        <v>1</v>
      </c>
    </row>
    <row r="6293" spans="1:21" x14ac:dyDescent="0.25">
      <c r="A6293" t="s">
        <v>6325</v>
      </c>
      <c r="B6293">
        <v>0</v>
      </c>
      <c r="C6293">
        <v>0</v>
      </c>
      <c r="D6293">
        <v>0</v>
      </c>
      <c r="E6293">
        <v>0</v>
      </c>
      <c r="F6293">
        <v>59</v>
      </c>
      <c r="G6293">
        <v>1</v>
      </c>
      <c r="H6293" t="s">
        <v>22</v>
      </c>
      <c r="I6293" t="s">
        <v>25</v>
      </c>
      <c r="J6293" t="s">
        <v>22</v>
      </c>
      <c r="K6293" t="s">
        <v>22</v>
      </c>
      <c r="L6293" t="s">
        <v>22</v>
      </c>
      <c r="M6293" t="s">
        <v>22</v>
      </c>
      <c r="N6293" t="s">
        <v>23</v>
      </c>
      <c r="O6293" t="s">
        <v>22</v>
      </c>
      <c r="P6293" t="s">
        <v>29</v>
      </c>
      <c r="Q6293">
        <v>0</v>
      </c>
      <c r="R6293" t="s">
        <v>38</v>
      </c>
      <c r="S6293">
        <v>79.849999999999994</v>
      </c>
      <c r="T6293">
        <v>4786.1000000000004</v>
      </c>
      <c r="U6293">
        <v>0</v>
      </c>
    </row>
    <row r="6294" spans="1:21" x14ac:dyDescent="0.25">
      <c r="A6294" t="s">
        <v>6326</v>
      </c>
      <c r="B6294">
        <v>1</v>
      </c>
      <c r="C6294">
        <v>0</v>
      </c>
      <c r="D6294">
        <v>1</v>
      </c>
      <c r="E6294">
        <v>1</v>
      </c>
      <c r="F6294">
        <v>39</v>
      </c>
      <c r="G6294">
        <v>1</v>
      </c>
      <c r="H6294" t="s">
        <v>22</v>
      </c>
      <c r="I6294" t="s">
        <v>35</v>
      </c>
      <c r="J6294" t="s">
        <v>23</v>
      </c>
      <c r="K6294" t="s">
        <v>23</v>
      </c>
      <c r="L6294" t="s">
        <v>22</v>
      </c>
      <c r="M6294" t="s">
        <v>23</v>
      </c>
      <c r="N6294" t="s">
        <v>22</v>
      </c>
      <c r="O6294" t="s">
        <v>22</v>
      </c>
      <c r="P6294" t="s">
        <v>29</v>
      </c>
      <c r="Q6294">
        <v>0</v>
      </c>
      <c r="R6294" t="s">
        <v>27</v>
      </c>
      <c r="S6294">
        <v>100</v>
      </c>
      <c r="T6294">
        <v>3835.55</v>
      </c>
      <c r="U6294">
        <v>0</v>
      </c>
    </row>
    <row r="6295" spans="1:21" x14ac:dyDescent="0.25">
      <c r="A6295" t="s">
        <v>6327</v>
      </c>
      <c r="B6295">
        <v>1</v>
      </c>
      <c r="C6295">
        <v>0</v>
      </c>
      <c r="D6295">
        <v>0</v>
      </c>
      <c r="E6295">
        <v>1</v>
      </c>
      <c r="F6295">
        <v>21</v>
      </c>
      <c r="G6295">
        <v>1</v>
      </c>
      <c r="H6295" t="s">
        <v>23</v>
      </c>
      <c r="I6295" t="s">
        <v>23</v>
      </c>
      <c r="J6295" t="s">
        <v>44</v>
      </c>
      <c r="K6295" t="s">
        <v>44</v>
      </c>
      <c r="L6295" t="s">
        <v>44</v>
      </c>
      <c r="M6295" t="s">
        <v>44</v>
      </c>
      <c r="N6295" t="s">
        <v>44</v>
      </c>
      <c r="O6295" t="s">
        <v>44</v>
      </c>
      <c r="P6295" t="s">
        <v>45</v>
      </c>
      <c r="Q6295">
        <v>0</v>
      </c>
      <c r="R6295" t="s">
        <v>30</v>
      </c>
      <c r="S6295">
        <v>19.600000000000001</v>
      </c>
      <c r="T6295">
        <v>397</v>
      </c>
      <c r="U6295">
        <v>0</v>
      </c>
    </row>
    <row r="6296" spans="1:21" x14ac:dyDescent="0.25">
      <c r="A6296" t="s">
        <v>6328</v>
      </c>
      <c r="B6296">
        <v>1</v>
      </c>
      <c r="C6296">
        <v>0</v>
      </c>
      <c r="D6296">
        <v>0</v>
      </c>
      <c r="E6296">
        <v>0</v>
      </c>
      <c r="F6296">
        <v>1</v>
      </c>
      <c r="G6296">
        <v>1</v>
      </c>
      <c r="H6296" t="s">
        <v>23</v>
      </c>
      <c r="I6296" t="s">
        <v>23</v>
      </c>
      <c r="J6296" t="s">
        <v>44</v>
      </c>
      <c r="K6296" t="s">
        <v>44</v>
      </c>
      <c r="L6296" t="s">
        <v>44</v>
      </c>
      <c r="M6296" t="s">
        <v>44</v>
      </c>
      <c r="N6296" t="s">
        <v>44</v>
      </c>
      <c r="O6296" t="s">
        <v>44</v>
      </c>
      <c r="P6296" t="s">
        <v>26</v>
      </c>
      <c r="Q6296">
        <v>0</v>
      </c>
      <c r="R6296" t="s">
        <v>30</v>
      </c>
      <c r="S6296">
        <v>19.7</v>
      </c>
      <c r="T6296">
        <v>19.7</v>
      </c>
      <c r="U6296">
        <v>1</v>
      </c>
    </row>
    <row r="6297" spans="1:21" x14ac:dyDescent="0.25">
      <c r="A6297" t="s">
        <v>6329</v>
      </c>
      <c r="B6297">
        <v>0</v>
      </c>
      <c r="C6297">
        <v>0</v>
      </c>
      <c r="D6297">
        <v>1</v>
      </c>
      <c r="E6297">
        <v>1</v>
      </c>
      <c r="F6297">
        <v>48</v>
      </c>
      <c r="G6297">
        <v>1</v>
      </c>
      <c r="H6297" t="s">
        <v>23</v>
      </c>
      <c r="I6297" t="s">
        <v>23</v>
      </c>
      <c r="J6297" t="s">
        <v>44</v>
      </c>
      <c r="K6297" t="s">
        <v>44</v>
      </c>
      <c r="L6297" t="s">
        <v>44</v>
      </c>
      <c r="M6297" t="s">
        <v>44</v>
      </c>
      <c r="N6297" t="s">
        <v>44</v>
      </c>
      <c r="O6297" t="s">
        <v>44</v>
      </c>
      <c r="P6297" t="s">
        <v>45</v>
      </c>
      <c r="Q6297">
        <v>0</v>
      </c>
      <c r="R6297" t="s">
        <v>33</v>
      </c>
      <c r="S6297">
        <v>20.2</v>
      </c>
      <c r="T6297">
        <v>1027.25</v>
      </c>
      <c r="U6297">
        <v>0</v>
      </c>
    </row>
    <row r="6298" spans="1:21" x14ac:dyDescent="0.25">
      <c r="A6298" t="s">
        <v>6330</v>
      </c>
      <c r="B6298">
        <v>0</v>
      </c>
      <c r="C6298">
        <v>1</v>
      </c>
      <c r="D6298">
        <v>1</v>
      </c>
      <c r="E6298">
        <v>0</v>
      </c>
      <c r="F6298">
        <v>31</v>
      </c>
      <c r="G6298">
        <v>0</v>
      </c>
      <c r="H6298" t="s">
        <v>24</v>
      </c>
      <c r="I6298" t="s">
        <v>25</v>
      </c>
      <c r="J6298" t="s">
        <v>22</v>
      </c>
      <c r="K6298" t="s">
        <v>22</v>
      </c>
      <c r="L6298" t="s">
        <v>22</v>
      </c>
      <c r="M6298" t="s">
        <v>23</v>
      </c>
      <c r="N6298" t="s">
        <v>23</v>
      </c>
      <c r="O6298" t="s">
        <v>22</v>
      </c>
      <c r="P6298" t="s">
        <v>29</v>
      </c>
      <c r="Q6298">
        <v>1</v>
      </c>
      <c r="R6298" t="s">
        <v>38</v>
      </c>
      <c r="S6298">
        <v>50.4</v>
      </c>
      <c r="T6298">
        <v>1580.1</v>
      </c>
      <c r="U6298">
        <v>0</v>
      </c>
    </row>
    <row r="6299" spans="1:21" x14ac:dyDescent="0.25">
      <c r="A6299" t="s">
        <v>6331</v>
      </c>
      <c r="B6299">
        <v>0</v>
      </c>
      <c r="C6299">
        <v>0</v>
      </c>
      <c r="D6299">
        <v>1</v>
      </c>
      <c r="E6299">
        <v>1</v>
      </c>
      <c r="F6299">
        <v>64</v>
      </c>
      <c r="G6299">
        <v>1</v>
      </c>
      <c r="H6299" t="s">
        <v>22</v>
      </c>
      <c r="I6299" t="s">
        <v>35</v>
      </c>
      <c r="J6299" t="s">
        <v>22</v>
      </c>
      <c r="K6299" t="s">
        <v>22</v>
      </c>
      <c r="L6299" t="s">
        <v>22</v>
      </c>
      <c r="M6299" t="s">
        <v>22</v>
      </c>
      <c r="N6299" t="s">
        <v>22</v>
      </c>
      <c r="O6299" t="s">
        <v>22</v>
      </c>
      <c r="P6299" t="s">
        <v>29</v>
      </c>
      <c r="Q6299">
        <v>0</v>
      </c>
      <c r="R6299" t="s">
        <v>27</v>
      </c>
      <c r="S6299">
        <v>113.35</v>
      </c>
      <c r="T6299">
        <v>7222.75</v>
      </c>
      <c r="U6299">
        <v>0</v>
      </c>
    </row>
    <row r="6300" spans="1:21" x14ac:dyDescent="0.25">
      <c r="A6300" t="s">
        <v>6332</v>
      </c>
      <c r="B6300">
        <v>1</v>
      </c>
      <c r="C6300">
        <v>0</v>
      </c>
      <c r="D6300">
        <v>1</v>
      </c>
      <c r="E6300">
        <v>1</v>
      </c>
      <c r="F6300">
        <v>46</v>
      </c>
      <c r="G6300">
        <v>1</v>
      </c>
      <c r="H6300" t="s">
        <v>22</v>
      </c>
      <c r="I6300" t="s">
        <v>35</v>
      </c>
      <c r="J6300" t="s">
        <v>23</v>
      </c>
      <c r="K6300" t="s">
        <v>22</v>
      </c>
      <c r="L6300" t="s">
        <v>23</v>
      </c>
      <c r="M6300" t="s">
        <v>23</v>
      </c>
      <c r="N6300" t="s">
        <v>23</v>
      </c>
      <c r="O6300" t="s">
        <v>23</v>
      </c>
      <c r="P6300" t="s">
        <v>26</v>
      </c>
      <c r="Q6300">
        <v>1</v>
      </c>
      <c r="R6300" t="s">
        <v>33</v>
      </c>
      <c r="S6300">
        <v>80</v>
      </c>
      <c r="T6300">
        <v>3769.7</v>
      </c>
      <c r="U6300">
        <v>0</v>
      </c>
    </row>
    <row r="6301" spans="1:21" x14ac:dyDescent="0.25">
      <c r="A6301" t="s">
        <v>6333</v>
      </c>
      <c r="B6301">
        <v>0</v>
      </c>
      <c r="C6301">
        <v>0</v>
      </c>
      <c r="D6301">
        <v>0</v>
      </c>
      <c r="E6301">
        <v>0</v>
      </c>
      <c r="F6301">
        <v>52</v>
      </c>
      <c r="G6301">
        <v>1</v>
      </c>
      <c r="H6301" t="s">
        <v>22</v>
      </c>
      <c r="I6301" t="s">
        <v>25</v>
      </c>
      <c r="J6301" t="s">
        <v>23</v>
      </c>
      <c r="K6301" t="s">
        <v>23</v>
      </c>
      <c r="L6301" t="s">
        <v>22</v>
      </c>
      <c r="M6301" t="s">
        <v>22</v>
      </c>
      <c r="N6301" t="s">
        <v>22</v>
      </c>
      <c r="O6301" t="s">
        <v>22</v>
      </c>
      <c r="P6301" t="s">
        <v>45</v>
      </c>
      <c r="Q6301">
        <v>1</v>
      </c>
      <c r="R6301" t="s">
        <v>33</v>
      </c>
      <c r="S6301">
        <v>80.95</v>
      </c>
      <c r="T6301">
        <v>4233.95</v>
      </c>
      <c r="U6301">
        <v>0</v>
      </c>
    </row>
    <row r="6302" spans="1:21" x14ac:dyDescent="0.25">
      <c r="A6302" t="s">
        <v>6334</v>
      </c>
      <c r="B6302">
        <v>0</v>
      </c>
      <c r="C6302">
        <v>0</v>
      </c>
      <c r="D6302">
        <v>1</v>
      </c>
      <c r="E6302">
        <v>1</v>
      </c>
      <c r="F6302">
        <v>67</v>
      </c>
      <c r="G6302">
        <v>1</v>
      </c>
      <c r="H6302" t="s">
        <v>22</v>
      </c>
      <c r="I6302" t="s">
        <v>23</v>
      </c>
      <c r="J6302" t="s">
        <v>44</v>
      </c>
      <c r="K6302" t="s">
        <v>44</v>
      </c>
      <c r="L6302" t="s">
        <v>44</v>
      </c>
      <c r="M6302" t="s">
        <v>44</v>
      </c>
      <c r="N6302" t="s">
        <v>44</v>
      </c>
      <c r="O6302" t="s">
        <v>44</v>
      </c>
      <c r="P6302" t="s">
        <v>45</v>
      </c>
      <c r="Q6302">
        <v>1</v>
      </c>
      <c r="R6302" t="s">
        <v>30</v>
      </c>
      <c r="S6302">
        <v>24.9</v>
      </c>
      <c r="T6302">
        <v>1680.25</v>
      </c>
      <c r="U6302">
        <v>0</v>
      </c>
    </row>
    <row r="6303" spans="1:21" x14ac:dyDescent="0.25">
      <c r="A6303" t="s">
        <v>6335</v>
      </c>
      <c r="B6303">
        <v>0</v>
      </c>
      <c r="C6303">
        <v>1</v>
      </c>
      <c r="D6303">
        <v>0</v>
      </c>
      <c r="E6303">
        <v>0</v>
      </c>
      <c r="F6303">
        <v>67</v>
      </c>
      <c r="G6303">
        <v>1</v>
      </c>
      <c r="H6303" t="s">
        <v>22</v>
      </c>
      <c r="I6303" t="s">
        <v>25</v>
      </c>
      <c r="J6303" t="s">
        <v>23</v>
      </c>
      <c r="K6303" t="s">
        <v>22</v>
      </c>
      <c r="L6303" t="s">
        <v>23</v>
      </c>
      <c r="M6303" t="s">
        <v>23</v>
      </c>
      <c r="N6303" t="s">
        <v>23</v>
      </c>
      <c r="O6303" t="s">
        <v>23</v>
      </c>
      <c r="P6303" t="s">
        <v>26</v>
      </c>
      <c r="Q6303">
        <v>0</v>
      </c>
      <c r="R6303" t="s">
        <v>27</v>
      </c>
      <c r="S6303">
        <v>54.9</v>
      </c>
      <c r="T6303">
        <v>3725.5</v>
      </c>
      <c r="U6303">
        <v>0</v>
      </c>
    </row>
    <row r="6304" spans="1:21" x14ac:dyDescent="0.25">
      <c r="A6304" t="s">
        <v>6336</v>
      </c>
      <c r="B6304">
        <v>0</v>
      </c>
      <c r="C6304">
        <v>0</v>
      </c>
      <c r="D6304">
        <v>0</v>
      </c>
      <c r="E6304">
        <v>0</v>
      </c>
      <c r="F6304">
        <v>5</v>
      </c>
      <c r="G6304">
        <v>1</v>
      </c>
      <c r="H6304" t="s">
        <v>22</v>
      </c>
      <c r="I6304" t="s">
        <v>35</v>
      </c>
      <c r="J6304" t="s">
        <v>23</v>
      </c>
      <c r="K6304" t="s">
        <v>23</v>
      </c>
      <c r="L6304" t="s">
        <v>23</v>
      </c>
      <c r="M6304" t="s">
        <v>23</v>
      </c>
      <c r="N6304" t="s">
        <v>23</v>
      </c>
      <c r="O6304" t="s">
        <v>23</v>
      </c>
      <c r="P6304" t="s">
        <v>26</v>
      </c>
      <c r="Q6304">
        <v>0</v>
      </c>
      <c r="R6304" t="s">
        <v>27</v>
      </c>
      <c r="S6304">
        <v>75.55</v>
      </c>
      <c r="T6304">
        <v>413.65</v>
      </c>
      <c r="U6304">
        <v>1</v>
      </c>
    </row>
    <row r="6305" spans="1:21" x14ac:dyDescent="0.25">
      <c r="A6305" t="s">
        <v>6337</v>
      </c>
      <c r="B6305">
        <v>0</v>
      </c>
      <c r="C6305">
        <v>0</v>
      </c>
      <c r="D6305">
        <v>1</v>
      </c>
      <c r="E6305">
        <v>0</v>
      </c>
      <c r="F6305">
        <v>71</v>
      </c>
      <c r="G6305">
        <v>1</v>
      </c>
      <c r="H6305" t="s">
        <v>22</v>
      </c>
      <c r="I6305" t="s">
        <v>35</v>
      </c>
      <c r="J6305" t="s">
        <v>23</v>
      </c>
      <c r="K6305" t="s">
        <v>22</v>
      </c>
      <c r="L6305" t="s">
        <v>22</v>
      </c>
      <c r="M6305" t="s">
        <v>22</v>
      </c>
      <c r="N6305" t="s">
        <v>22</v>
      </c>
      <c r="O6305" t="s">
        <v>22</v>
      </c>
      <c r="P6305" t="s">
        <v>45</v>
      </c>
      <c r="Q6305">
        <v>0</v>
      </c>
      <c r="R6305" t="s">
        <v>27</v>
      </c>
      <c r="S6305">
        <v>109.25</v>
      </c>
      <c r="T6305">
        <v>7707.7</v>
      </c>
      <c r="U6305">
        <v>0</v>
      </c>
    </row>
    <row r="6306" spans="1:21" x14ac:dyDescent="0.25">
      <c r="A6306" t="s">
        <v>6338</v>
      </c>
      <c r="B6306">
        <v>0</v>
      </c>
      <c r="C6306">
        <v>0</v>
      </c>
      <c r="D6306">
        <v>0</v>
      </c>
      <c r="E6306">
        <v>0</v>
      </c>
      <c r="F6306">
        <v>9</v>
      </c>
      <c r="G6306">
        <v>1</v>
      </c>
      <c r="H6306" t="s">
        <v>23</v>
      </c>
      <c r="I6306" t="s">
        <v>35</v>
      </c>
      <c r="J6306" t="s">
        <v>23</v>
      </c>
      <c r="K6306" t="s">
        <v>23</v>
      </c>
      <c r="L6306" t="s">
        <v>23</v>
      </c>
      <c r="M6306" t="s">
        <v>23</v>
      </c>
      <c r="N6306" t="s">
        <v>22</v>
      </c>
      <c r="O6306" t="s">
        <v>23</v>
      </c>
      <c r="P6306" t="s">
        <v>26</v>
      </c>
      <c r="Q6306">
        <v>1</v>
      </c>
      <c r="R6306" t="s">
        <v>33</v>
      </c>
      <c r="S6306">
        <v>77.650000000000006</v>
      </c>
      <c r="T6306">
        <v>714.15</v>
      </c>
      <c r="U6306">
        <v>1</v>
      </c>
    </row>
    <row r="6307" spans="1:21" x14ac:dyDescent="0.25">
      <c r="A6307" t="s">
        <v>6339</v>
      </c>
      <c r="B6307">
        <v>0</v>
      </c>
      <c r="C6307">
        <v>1</v>
      </c>
      <c r="D6307">
        <v>0</v>
      </c>
      <c r="E6307">
        <v>0</v>
      </c>
      <c r="F6307">
        <v>26</v>
      </c>
      <c r="G6307">
        <v>1</v>
      </c>
      <c r="H6307" t="s">
        <v>22</v>
      </c>
      <c r="I6307" t="s">
        <v>35</v>
      </c>
      <c r="J6307" t="s">
        <v>22</v>
      </c>
      <c r="K6307" t="s">
        <v>22</v>
      </c>
      <c r="L6307" t="s">
        <v>23</v>
      </c>
      <c r="M6307" t="s">
        <v>23</v>
      </c>
      <c r="N6307" t="s">
        <v>23</v>
      </c>
      <c r="O6307" t="s">
        <v>22</v>
      </c>
      <c r="P6307" t="s">
        <v>26</v>
      </c>
      <c r="Q6307">
        <v>1</v>
      </c>
      <c r="R6307" t="s">
        <v>27</v>
      </c>
      <c r="S6307">
        <v>95</v>
      </c>
      <c r="T6307">
        <v>2497.1999999999998</v>
      </c>
      <c r="U6307">
        <v>1</v>
      </c>
    </row>
    <row r="6308" spans="1:21" x14ac:dyDescent="0.25">
      <c r="A6308" t="s">
        <v>6340</v>
      </c>
      <c r="B6308">
        <v>1</v>
      </c>
      <c r="C6308">
        <v>0</v>
      </c>
      <c r="D6308">
        <v>0</v>
      </c>
      <c r="E6308">
        <v>0</v>
      </c>
      <c r="F6308">
        <v>71</v>
      </c>
      <c r="G6308">
        <v>1</v>
      </c>
      <c r="H6308" t="s">
        <v>22</v>
      </c>
      <c r="I6308" t="s">
        <v>35</v>
      </c>
      <c r="J6308" t="s">
        <v>22</v>
      </c>
      <c r="K6308" t="s">
        <v>22</v>
      </c>
      <c r="L6308" t="s">
        <v>22</v>
      </c>
      <c r="M6308" t="s">
        <v>22</v>
      </c>
      <c r="N6308" t="s">
        <v>22</v>
      </c>
      <c r="O6308" t="s">
        <v>22</v>
      </c>
      <c r="P6308" t="s">
        <v>29</v>
      </c>
      <c r="Q6308">
        <v>1</v>
      </c>
      <c r="R6308" t="s">
        <v>33</v>
      </c>
      <c r="S6308">
        <v>116.3</v>
      </c>
      <c r="T6308">
        <v>8309.5499999999993</v>
      </c>
      <c r="U6308">
        <v>0</v>
      </c>
    </row>
    <row r="6309" spans="1:21" x14ac:dyDescent="0.25">
      <c r="A6309" t="s">
        <v>6341</v>
      </c>
      <c r="B6309">
        <v>0</v>
      </c>
      <c r="C6309">
        <v>0</v>
      </c>
      <c r="D6309">
        <v>0</v>
      </c>
      <c r="E6309">
        <v>0</v>
      </c>
      <c r="F6309">
        <v>32</v>
      </c>
      <c r="G6309">
        <v>1</v>
      </c>
      <c r="H6309" t="s">
        <v>23</v>
      </c>
      <c r="I6309" t="s">
        <v>23</v>
      </c>
      <c r="J6309" t="s">
        <v>44</v>
      </c>
      <c r="K6309" t="s">
        <v>44</v>
      </c>
      <c r="L6309" t="s">
        <v>44</v>
      </c>
      <c r="M6309" t="s">
        <v>44</v>
      </c>
      <c r="N6309" t="s">
        <v>44</v>
      </c>
      <c r="O6309" t="s">
        <v>44</v>
      </c>
      <c r="P6309" t="s">
        <v>26</v>
      </c>
      <c r="Q6309">
        <v>0</v>
      </c>
      <c r="R6309" t="s">
        <v>33</v>
      </c>
      <c r="S6309">
        <v>19.899999999999999</v>
      </c>
      <c r="T6309">
        <v>601.54999999999995</v>
      </c>
      <c r="U6309">
        <v>0</v>
      </c>
    </row>
    <row r="6310" spans="1:21" x14ac:dyDescent="0.25">
      <c r="A6310" t="s">
        <v>6342</v>
      </c>
      <c r="B6310">
        <v>0</v>
      </c>
      <c r="C6310">
        <v>0</v>
      </c>
      <c r="D6310">
        <v>0</v>
      </c>
      <c r="E6310">
        <v>0</v>
      </c>
      <c r="F6310">
        <v>2</v>
      </c>
      <c r="G6310">
        <v>1</v>
      </c>
      <c r="H6310" t="s">
        <v>23</v>
      </c>
      <c r="I6310" t="s">
        <v>35</v>
      </c>
      <c r="J6310" t="s">
        <v>23</v>
      </c>
      <c r="K6310" t="s">
        <v>23</v>
      </c>
      <c r="L6310" t="s">
        <v>23</v>
      </c>
      <c r="M6310" t="s">
        <v>23</v>
      </c>
      <c r="N6310" t="s">
        <v>23</v>
      </c>
      <c r="O6310" t="s">
        <v>23</v>
      </c>
      <c r="P6310" t="s">
        <v>26</v>
      </c>
      <c r="Q6310">
        <v>0</v>
      </c>
      <c r="R6310" t="s">
        <v>27</v>
      </c>
      <c r="S6310">
        <v>70.349999999999994</v>
      </c>
      <c r="T6310">
        <v>139.25</v>
      </c>
      <c r="U6310">
        <v>0</v>
      </c>
    </row>
    <row r="6311" spans="1:21" x14ac:dyDescent="0.25">
      <c r="A6311" t="s">
        <v>6343</v>
      </c>
      <c r="B6311">
        <v>0</v>
      </c>
      <c r="C6311">
        <v>0</v>
      </c>
      <c r="D6311">
        <v>1</v>
      </c>
      <c r="E6311">
        <v>0</v>
      </c>
      <c r="F6311">
        <v>71</v>
      </c>
      <c r="G6311">
        <v>1</v>
      </c>
      <c r="H6311" t="s">
        <v>22</v>
      </c>
      <c r="I6311" t="s">
        <v>23</v>
      </c>
      <c r="J6311" t="s">
        <v>44</v>
      </c>
      <c r="K6311" t="s">
        <v>44</v>
      </c>
      <c r="L6311" t="s">
        <v>44</v>
      </c>
      <c r="M6311" t="s">
        <v>44</v>
      </c>
      <c r="N6311" t="s">
        <v>44</v>
      </c>
      <c r="O6311" t="s">
        <v>44</v>
      </c>
      <c r="P6311" t="s">
        <v>45</v>
      </c>
      <c r="Q6311">
        <v>0</v>
      </c>
      <c r="R6311" t="s">
        <v>38</v>
      </c>
      <c r="S6311">
        <v>25.6</v>
      </c>
      <c r="T6311">
        <v>1888.25</v>
      </c>
      <c r="U6311">
        <v>0</v>
      </c>
    </row>
    <row r="6312" spans="1:21" x14ac:dyDescent="0.25">
      <c r="A6312" t="s">
        <v>6344</v>
      </c>
      <c r="B6312">
        <v>0</v>
      </c>
      <c r="C6312">
        <v>0</v>
      </c>
      <c r="D6312">
        <v>0</v>
      </c>
      <c r="E6312">
        <v>0</v>
      </c>
      <c r="F6312">
        <v>60</v>
      </c>
      <c r="G6312">
        <v>0</v>
      </c>
      <c r="H6312" t="s">
        <v>24</v>
      </c>
      <c r="I6312" t="s">
        <v>25</v>
      </c>
      <c r="J6312" t="s">
        <v>22</v>
      </c>
      <c r="K6312" t="s">
        <v>23</v>
      </c>
      <c r="L6312" t="s">
        <v>22</v>
      </c>
      <c r="M6312" t="s">
        <v>23</v>
      </c>
      <c r="N6312" t="s">
        <v>23</v>
      </c>
      <c r="O6312" t="s">
        <v>22</v>
      </c>
      <c r="P6312" t="s">
        <v>29</v>
      </c>
      <c r="Q6312">
        <v>1</v>
      </c>
      <c r="R6312" t="s">
        <v>27</v>
      </c>
      <c r="S6312">
        <v>44.45</v>
      </c>
      <c r="T6312">
        <v>2773.9</v>
      </c>
      <c r="U6312">
        <v>0</v>
      </c>
    </row>
    <row r="6313" spans="1:21" x14ac:dyDescent="0.25">
      <c r="A6313" t="s">
        <v>6345</v>
      </c>
      <c r="B6313">
        <v>0</v>
      </c>
      <c r="C6313">
        <v>1</v>
      </c>
      <c r="D6313">
        <v>0</v>
      </c>
      <c r="E6313">
        <v>0</v>
      </c>
      <c r="F6313">
        <v>55</v>
      </c>
      <c r="G6313">
        <v>1</v>
      </c>
      <c r="H6313" t="s">
        <v>22</v>
      </c>
      <c r="I6313" t="s">
        <v>35</v>
      </c>
      <c r="J6313" t="s">
        <v>23</v>
      </c>
      <c r="K6313" t="s">
        <v>23</v>
      </c>
      <c r="L6313" t="s">
        <v>22</v>
      </c>
      <c r="M6313" t="s">
        <v>23</v>
      </c>
      <c r="N6313" t="s">
        <v>22</v>
      </c>
      <c r="O6313" t="s">
        <v>22</v>
      </c>
      <c r="P6313" t="s">
        <v>29</v>
      </c>
      <c r="Q6313">
        <v>1</v>
      </c>
      <c r="R6313" t="s">
        <v>27</v>
      </c>
      <c r="S6313">
        <v>100.15</v>
      </c>
      <c r="T6313">
        <v>5409.75</v>
      </c>
      <c r="U6313">
        <v>0</v>
      </c>
    </row>
    <row r="6314" spans="1:21" x14ac:dyDescent="0.25">
      <c r="A6314" t="s">
        <v>6346</v>
      </c>
      <c r="B6314">
        <v>1</v>
      </c>
      <c r="C6314">
        <v>0</v>
      </c>
      <c r="D6314">
        <v>0</v>
      </c>
      <c r="E6314">
        <v>0</v>
      </c>
      <c r="F6314">
        <v>54</v>
      </c>
      <c r="G6314">
        <v>1</v>
      </c>
      <c r="H6314" t="s">
        <v>23</v>
      </c>
      <c r="I6314" t="s">
        <v>35</v>
      </c>
      <c r="J6314" t="s">
        <v>22</v>
      </c>
      <c r="K6314" t="s">
        <v>22</v>
      </c>
      <c r="L6314" t="s">
        <v>23</v>
      </c>
      <c r="M6314" t="s">
        <v>22</v>
      </c>
      <c r="N6314" t="s">
        <v>22</v>
      </c>
      <c r="O6314" t="s">
        <v>22</v>
      </c>
      <c r="P6314" t="s">
        <v>29</v>
      </c>
      <c r="Q6314">
        <v>1</v>
      </c>
      <c r="R6314" t="s">
        <v>38</v>
      </c>
      <c r="S6314">
        <v>105.4</v>
      </c>
      <c r="T6314">
        <v>5643.4</v>
      </c>
      <c r="U6314">
        <v>1</v>
      </c>
    </row>
    <row r="6315" spans="1:21" x14ac:dyDescent="0.25">
      <c r="A6315" t="s">
        <v>6347</v>
      </c>
      <c r="B6315">
        <v>1</v>
      </c>
      <c r="C6315">
        <v>0</v>
      </c>
      <c r="D6315">
        <v>0</v>
      </c>
      <c r="E6315">
        <v>0</v>
      </c>
      <c r="F6315">
        <v>2</v>
      </c>
      <c r="G6315">
        <v>1</v>
      </c>
      <c r="H6315" t="s">
        <v>23</v>
      </c>
      <c r="I6315" t="s">
        <v>35</v>
      </c>
      <c r="J6315" t="s">
        <v>23</v>
      </c>
      <c r="K6315" t="s">
        <v>23</v>
      </c>
      <c r="L6315" t="s">
        <v>22</v>
      </c>
      <c r="M6315" t="s">
        <v>23</v>
      </c>
      <c r="N6315" t="s">
        <v>22</v>
      </c>
      <c r="O6315" t="s">
        <v>22</v>
      </c>
      <c r="P6315" t="s">
        <v>26</v>
      </c>
      <c r="Q6315">
        <v>1</v>
      </c>
      <c r="R6315" t="s">
        <v>27</v>
      </c>
      <c r="S6315">
        <v>95.85</v>
      </c>
      <c r="T6315">
        <v>197.7</v>
      </c>
      <c r="U6315">
        <v>1</v>
      </c>
    </row>
    <row r="6316" spans="1:21" x14ac:dyDescent="0.25">
      <c r="A6316" t="s">
        <v>6348</v>
      </c>
      <c r="B6316">
        <v>0</v>
      </c>
      <c r="C6316">
        <v>0</v>
      </c>
      <c r="D6316">
        <v>0</v>
      </c>
      <c r="E6316">
        <v>0</v>
      </c>
      <c r="F6316">
        <v>6</v>
      </c>
      <c r="G6316">
        <v>1</v>
      </c>
      <c r="H6316" t="s">
        <v>22</v>
      </c>
      <c r="I6316" t="s">
        <v>35</v>
      </c>
      <c r="J6316" t="s">
        <v>23</v>
      </c>
      <c r="K6316" t="s">
        <v>23</v>
      </c>
      <c r="L6316" t="s">
        <v>23</v>
      </c>
      <c r="M6316" t="s">
        <v>23</v>
      </c>
      <c r="N6316" t="s">
        <v>23</v>
      </c>
      <c r="O6316" t="s">
        <v>23</v>
      </c>
      <c r="P6316" t="s">
        <v>26</v>
      </c>
      <c r="Q6316">
        <v>1</v>
      </c>
      <c r="R6316" t="s">
        <v>30</v>
      </c>
      <c r="S6316">
        <v>73.849999999999994</v>
      </c>
      <c r="T6316">
        <v>401.3</v>
      </c>
      <c r="U6316">
        <v>0</v>
      </c>
    </row>
    <row r="6317" spans="1:21" x14ac:dyDescent="0.25">
      <c r="A6317" t="s">
        <v>6349</v>
      </c>
      <c r="B6317">
        <v>0</v>
      </c>
      <c r="C6317">
        <v>0</v>
      </c>
      <c r="D6317">
        <v>1</v>
      </c>
      <c r="E6317">
        <v>1</v>
      </c>
      <c r="F6317">
        <v>48</v>
      </c>
      <c r="G6317">
        <v>1</v>
      </c>
      <c r="H6317" t="s">
        <v>23</v>
      </c>
      <c r="I6317" t="s">
        <v>25</v>
      </c>
      <c r="J6317" t="s">
        <v>22</v>
      </c>
      <c r="K6317" t="s">
        <v>22</v>
      </c>
      <c r="L6317" t="s">
        <v>22</v>
      </c>
      <c r="M6317" t="s">
        <v>23</v>
      </c>
      <c r="N6317" t="s">
        <v>23</v>
      </c>
      <c r="O6317" t="s">
        <v>22</v>
      </c>
      <c r="P6317" t="s">
        <v>45</v>
      </c>
      <c r="Q6317">
        <v>1</v>
      </c>
      <c r="R6317" t="s">
        <v>38</v>
      </c>
      <c r="S6317">
        <v>70.099999999999994</v>
      </c>
      <c r="T6317">
        <v>3238.4</v>
      </c>
      <c r="U6317">
        <v>0</v>
      </c>
    </row>
    <row r="6318" spans="1:21" x14ac:dyDescent="0.25">
      <c r="A6318" t="s">
        <v>6350</v>
      </c>
      <c r="B6318">
        <v>1</v>
      </c>
      <c r="C6318">
        <v>0</v>
      </c>
      <c r="D6318">
        <v>1</v>
      </c>
      <c r="E6318">
        <v>1</v>
      </c>
      <c r="F6318">
        <v>63</v>
      </c>
      <c r="G6318">
        <v>1</v>
      </c>
      <c r="H6318" t="s">
        <v>22</v>
      </c>
      <c r="I6318" t="s">
        <v>23</v>
      </c>
      <c r="J6318" t="s">
        <v>44</v>
      </c>
      <c r="K6318" t="s">
        <v>44</v>
      </c>
      <c r="L6318" t="s">
        <v>44</v>
      </c>
      <c r="M6318" t="s">
        <v>44</v>
      </c>
      <c r="N6318" t="s">
        <v>44</v>
      </c>
      <c r="O6318" t="s">
        <v>44</v>
      </c>
      <c r="P6318" t="s">
        <v>45</v>
      </c>
      <c r="Q6318">
        <v>0</v>
      </c>
      <c r="R6318" t="s">
        <v>30</v>
      </c>
      <c r="S6318">
        <v>25.25</v>
      </c>
      <c r="T6318">
        <v>1573.05</v>
      </c>
      <c r="U6318">
        <v>0</v>
      </c>
    </row>
    <row r="6319" spans="1:21" x14ac:dyDescent="0.25">
      <c r="A6319" t="s">
        <v>6351</v>
      </c>
      <c r="B6319">
        <v>1</v>
      </c>
      <c r="C6319">
        <v>0</v>
      </c>
      <c r="D6319">
        <v>0</v>
      </c>
      <c r="E6319">
        <v>0</v>
      </c>
      <c r="F6319">
        <v>1</v>
      </c>
      <c r="G6319">
        <v>1</v>
      </c>
      <c r="H6319" t="s">
        <v>22</v>
      </c>
      <c r="I6319" t="s">
        <v>35</v>
      </c>
      <c r="J6319" t="s">
        <v>23</v>
      </c>
      <c r="K6319" t="s">
        <v>22</v>
      </c>
      <c r="L6319" t="s">
        <v>23</v>
      </c>
      <c r="M6319" t="s">
        <v>23</v>
      </c>
      <c r="N6319" t="s">
        <v>23</v>
      </c>
      <c r="O6319" t="s">
        <v>23</v>
      </c>
      <c r="P6319" t="s">
        <v>26</v>
      </c>
      <c r="Q6319">
        <v>1</v>
      </c>
      <c r="R6319" t="s">
        <v>27</v>
      </c>
      <c r="S6319">
        <v>79.150000000000006</v>
      </c>
      <c r="T6319">
        <v>79.150000000000006</v>
      </c>
      <c r="U6319">
        <v>1</v>
      </c>
    </row>
    <row r="6320" spans="1:21" x14ac:dyDescent="0.25">
      <c r="A6320" t="s">
        <v>6352</v>
      </c>
      <c r="B6320">
        <v>1</v>
      </c>
      <c r="C6320">
        <v>0</v>
      </c>
      <c r="D6320">
        <v>0</v>
      </c>
      <c r="E6320">
        <v>1</v>
      </c>
      <c r="F6320">
        <v>12</v>
      </c>
      <c r="G6320">
        <v>1</v>
      </c>
      <c r="H6320" t="s">
        <v>23</v>
      </c>
      <c r="I6320" t="s">
        <v>23</v>
      </c>
      <c r="J6320" t="s">
        <v>44</v>
      </c>
      <c r="K6320" t="s">
        <v>44</v>
      </c>
      <c r="L6320" t="s">
        <v>44</v>
      </c>
      <c r="M6320" t="s">
        <v>44</v>
      </c>
      <c r="N6320" t="s">
        <v>44</v>
      </c>
      <c r="O6320" t="s">
        <v>44</v>
      </c>
      <c r="P6320" t="s">
        <v>26</v>
      </c>
      <c r="Q6320">
        <v>0</v>
      </c>
      <c r="R6320" t="s">
        <v>38</v>
      </c>
      <c r="S6320">
        <v>21.05</v>
      </c>
      <c r="T6320">
        <v>235.8</v>
      </c>
      <c r="U6320">
        <v>0</v>
      </c>
    </row>
    <row r="6321" spans="1:21" x14ac:dyDescent="0.25">
      <c r="A6321" t="s">
        <v>6353</v>
      </c>
      <c r="B6321">
        <v>1</v>
      </c>
      <c r="C6321">
        <v>1</v>
      </c>
      <c r="D6321">
        <v>1</v>
      </c>
      <c r="E6321">
        <v>0</v>
      </c>
      <c r="F6321">
        <v>54</v>
      </c>
      <c r="G6321">
        <v>0</v>
      </c>
      <c r="H6321" t="s">
        <v>24</v>
      </c>
      <c r="I6321" t="s">
        <v>25</v>
      </c>
      <c r="J6321" t="s">
        <v>23</v>
      </c>
      <c r="K6321" t="s">
        <v>23</v>
      </c>
      <c r="L6321" t="s">
        <v>23</v>
      </c>
      <c r="M6321" t="s">
        <v>23</v>
      </c>
      <c r="N6321" t="s">
        <v>23</v>
      </c>
      <c r="O6321" t="s">
        <v>23</v>
      </c>
      <c r="P6321" t="s">
        <v>26</v>
      </c>
      <c r="Q6321">
        <v>1</v>
      </c>
      <c r="R6321" t="s">
        <v>33</v>
      </c>
      <c r="S6321">
        <v>24.95</v>
      </c>
      <c r="T6321">
        <v>1364.75</v>
      </c>
      <c r="U6321">
        <v>0</v>
      </c>
    </row>
    <row r="6322" spans="1:21" x14ac:dyDescent="0.25">
      <c r="A6322" t="s">
        <v>6354</v>
      </c>
      <c r="B6322">
        <v>0</v>
      </c>
      <c r="C6322">
        <v>0</v>
      </c>
      <c r="D6322">
        <v>1</v>
      </c>
      <c r="E6322">
        <v>1</v>
      </c>
      <c r="F6322">
        <v>30</v>
      </c>
      <c r="G6322">
        <v>1</v>
      </c>
      <c r="H6322" t="s">
        <v>23</v>
      </c>
      <c r="I6322" t="s">
        <v>25</v>
      </c>
      <c r="J6322" t="s">
        <v>23</v>
      </c>
      <c r="K6322" t="s">
        <v>23</v>
      </c>
      <c r="L6322" t="s">
        <v>22</v>
      </c>
      <c r="M6322" t="s">
        <v>22</v>
      </c>
      <c r="N6322" t="s">
        <v>22</v>
      </c>
      <c r="O6322" t="s">
        <v>23</v>
      </c>
      <c r="P6322" t="s">
        <v>29</v>
      </c>
      <c r="Q6322">
        <v>1</v>
      </c>
      <c r="R6322" t="s">
        <v>27</v>
      </c>
      <c r="S6322">
        <v>64.5</v>
      </c>
      <c r="T6322">
        <v>1985.15</v>
      </c>
      <c r="U6322">
        <v>0</v>
      </c>
    </row>
    <row r="6323" spans="1:21" x14ac:dyDescent="0.25">
      <c r="A6323" t="s">
        <v>6355</v>
      </c>
      <c r="B6323">
        <v>0</v>
      </c>
      <c r="C6323">
        <v>0</v>
      </c>
      <c r="D6323">
        <v>1</v>
      </c>
      <c r="E6323">
        <v>0</v>
      </c>
      <c r="F6323">
        <v>30</v>
      </c>
      <c r="G6323">
        <v>1</v>
      </c>
      <c r="H6323" t="s">
        <v>23</v>
      </c>
      <c r="I6323" t="s">
        <v>23</v>
      </c>
      <c r="J6323" t="s">
        <v>44</v>
      </c>
      <c r="K6323" t="s">
        <v>44</v>
      </c>
      <c r="L6323" t="s">
        <v>44</v>
      </c>
      <c r="M6323" t="s">
        <v>44</v>
      </c>
      <c r="N6323" t="s">
        <v>44</v>
      </c>
      <c r="O6323" t="s">
        <v>44</v>
      </c>
      <c r="P6323" t="s">
        <v>26</v>
      </c>
      <c r="Q6323">
        <v>0</v>
      </c>
      <c r="R6323" t="s">
        <v>33</v>
      </c>
      <c r="S6323">
        <v>19.649999999999999</v>
      </c>
      <c r="T6323">
        <v>655.85</v>
      </c>
      <c r="U6323">
        <v>1</v>
      </c>
    </row>
    <row r="6324" spans="1:21" x14ac:dyDescent="0.25">
      <c r="A6324" t="s">
        <v>6356</v>
      </c>
      <c r="B6324">
        <v>0</v>
      </c>
      <c r="C6324">
        <v>0</v>
      </c>
      <c r="D6324">
        <v>0</v>
      </c>
      <c r="E6324">
        <v>0</v>
      </c>
      <c r="F6324">
        <v>4</v>
      </c>
      <c r="G6324">
        <v>1</v>
      </c>
      <c r="H6324" t="s">
        <v>23</v>
      </c>
      <c r="I6324" t="s">
        <v>35</v>
      </c>
      <c r="J6324" t="s">
        <v>23</v>
      </c>
      <c r="K6324" t="s">
        <v>23</v>
      </c>
      <c r="L6324" t="s">
        <v>23</v>
      </c>
      <c r="M6324" t="s">
        <v>23</v>
      </c>
      <c r="N6324" t="s">
        <v>22</v>
      </c>
      <c r="O6324" t="s">
        <v>23</v>
      </c>
      <c r="P6324" t="s">
        <v>26</v>
      </c>
      <c r="Q6324">
        <v>1</v>
      </c>
      <c r="R6324" t="s">
        <v>27</v>
      </c>
      <c r="S6324">
        <v>79</v>
      </c>
      <c r="T6324">
        <v>303.14999999999998</v>
      </c>
      <c r="U6324">
        <v>1</v>
      </c>
    </row>
    <row r="6325" spans="1:21" x14ac:dyDescent="0.25">
      <c r="A6325" t="s">
        <v>6357</v>
      </c>
      <c r="B6325">
        <v>0</v>
      </c>
      <c r="C6325">
        <v>0</v>
      </c>
      <c r="D6325">
        <v>0</v>
      </c>
      <c r="E6325">
        <v>0</v>
      </c>
      <c r="F6325">
        <v>40</v>
      </c>
      <c r="G6325">
        <v>1</v>
      </c>
      <c r="H6325" t="s">
        <v>22</v>
      </c>
      <c r="I6325" t="s">
        <v>35</v>
      </c>
      <c r="J6325" t="s">
        <v>23</v>
      </c>
      <c r="K6325" t="s">
        <v>23</v>
      </c>
      <c r="L6325" t="s">
        <v>22</v>
      </c>
      <c r="M6325" t="s">
        <v>22</v>
      </c>
      <c r="N6325" t="s">
        <v>22</v>
      </c>
      <c r="O6325" t="s">
        <v>22</v>
      </c>
      <c r="P6325" t="s">
        <v>29</v>
      </c>
      <c r="Q6325">
        <v>1</v>
      </c>
      <c r="R6325" t="s">
        <v>38</v>
      </c>
      <c r="S6325">
        <v>105.95</v>
      </c>
      <c r="T6325">
        <v>4335.2</v>
      </c>
      <c r="U6325">
        <v>0</v>
      </c>
    </row>
    <row r="6326" spans="1:21" x14ac:dyDescent="0.25">
      <c r="A6326" t="s">
        <v>6358</v>
      </c>
      <c r="B6326">
        <v>0</v>
      </c>
      <c r="C6326">
        <v>0</v>
      </c>
      <c r="D6326">
        <v>1</v>
      </c>
      <c r="E6326">
        <v>1</v>
      </c>
      <c r="F6326">
        <v>9</v>
      </c>
      <c r="G6326">
        <v>1</v>
      </c>
      <c r="H6326" t="s">
        <v>23</v>
      </c>
      <c r="I6326" t="s">
        <v>35</v>
      </c>
      <c r="J6326" t="s">
        <v>23</v>
      </c>
      <c r="K6326" t="s">
        <v>23</v>
      </c>
      <c r="L6326" t="s">
        <v>23</v>
      </c>
      <c r="M6326" t="s">
        <v>22</v>
      </c>
      <c r="N6326" t="s">
        <v>23</v>
      </c>
      <c r="O6326" t="s">
        <v>23</v>
      </c>
      <c r="P6326" t="s">
        <v>26</v>
      </c>
      <c r="Q6326">
        <v>1</v>
      </c>
      <c r="R6326" t="s">
        <v>27</v>
      </c>
      <c r="S6326">
        <v>75.849999999999994</v>
      </c>
      <c r="T6326">
        <v>647.5</v>
      </c>
      <c r="U6326">
        <v>0</v>
      </c>
    </row>
    <row r="6327" spans="1:21" x14ac:dyDescent="0.25">
      <c r="A6327" t="s">
        <v>6359</v>
      </c>
      <c r="B6327">
        <v>0</v>
      </c>
      <c r="C6327">
        <v>0</v>
      </c>
      <c r="D6327">
        <v>1</v>
      </c>
      <c r="E6327">
        <v>1</v>
      </c>
      <c r="F6327">
        <v>17</v>
      </c>
      <c r="G6327">
        <v>1</v>
      </c>
      <c r="H6327" t="s">
        <v>23</v>
      </c>
      <c r="I6327" t="s">
        <v>35</v>
      </c>
      <c r="J6327" t="s">
        <v>22</v>
      </c>
      <c r="K6327" t="s">
        <v>23</v>
      </c>
      <c r="L6327" t="s">
        <v>23</v>
      </c>
      <c r="M6327" t="s">
        <v>22</v>
      </c>
      <c r="N6327" t="s">
        <v>22</v>
      </c>
      <c r="O6327" t="s">
        <v>23</v>
      </c>
      <c r="P6327" t="s">
        <v>26</v>
      </c>
      <c r="Q6327">
        <v>0</v>
      </c>
      <c r="R6327" t="s">
        <v>27</v>
      </c>
      <c r="S6327">
        <v>91.85</v>
      </c>
      <c r="T6327">
        <v>1574.45</v>
      </c>
      <c r="U6327">
        <v>1</v>
      </c>
    </row>
    <row r="6328" spans="1:21" x14ac:dyDescent="0.25">
      <c r="A6328" t="s">
        <v>6360</v>
      </c>
      <c r="B6328">
        <v>0</v>
      </c>
      <c r="C6328">
        <v>0</v>
      </c>
      <c r="D6328">
        <v>0</v>
      </c>
      <c r="E6328">
        <v>0</v>
      </c>
      <c r="F6328">
        <v>62</v>
      </c>
      <c r="G6328">
        <v>0</v>
      </c>
      <c r="H6328" t="s">
        <v>24</v>
      </c>
      <c r="I6328" t="s">
        <v>25</v>
      </c>
      <c r="J6328" t="s">
        <v>23</v>
      </c>
      <c r="K6328" t="s">
        <v>22</v>
      </c>
      <c r="L6328" t="s">
        <v>22</v>
      </c>
      <c r="M6328" t="s">
        <v>23</v>
      </c>
      <c r="N6328" t="s">
        <v>23</v>
      </c>
      <c r="O6328" t="s">
        <v>22</v>
      </c>
      <c r="P6328" t="s">
        <v>45</v>
      </c>
      <c r="Q6328">
        <v>1</v>
      </c>
      <c r="R6328" t="s">
        <v>38</v>
      </c>
      <c r="S6328">
        <v>43.6</v>
      </c>
      <c r="T6328">
        <v>2748.7</v>
      </c>
      <c r="U6328">
        <v>0</v>
      </c>
    </row>
    <row r="6329" spans="1:21" x14ac:dyDescent="0.25">
      <c r="A6329" t="s">
        <v>6361</v>
      </c>
      <c r="B6329">
        <v>1</v>
      </c>
      <c r="C6329">
        <v>0</v>
      </c>
      <c r="D6329">
        <v>0</v>
      </c>
      <c r="E6329">
        <v>0</v>
      </c>
      <c r="F6329">
        <v>28</v>
      </c>
      <c r="G6329">
        <v>1</v>
      </c>
      <c r="H6329" t="s">
        <v>23</v>
      </c>
      <c r="I6329" t="s">
        <v>35</v>
      </c>
      <c r="J6329" t="s">
        <v>23</v>
      </c>
      <c r="K6329" t="s">
        <v>22</v>
      </c>
      <c r="L6329" t="s">
        <v>23</v>
      </c>
      <c r="M6329" t="s">
        <v>22</v>
      </c>
      <c r="N6329" t="s">
        <v>22</v>
      </c>
      <c r="O6329" t="s">
        <v>23</v>
      </c>
      <c r="P6329" t="s">
        <v>29</v>
      </c>
      <c r="Q6329">
        <v>1</v>
      </c>
      <c r="R6329" t="s">
        <v>33</v>
      </c>
      <c r="S6329">
        <v>91.25</v>
      </c>
      <c r="T6329">
        <v>2483.65</v>
      </c>
      <c r="U6329">
        <v>0</v>
      </c>
    </row>
    <row r="6330" spans="1:21" x14ac:dyDescent="0.25">
      <c r="A6330" t="s">
        <v>6362</v>
      </c>
      <c r="B6330">
        <v>0</v>
      </c>
      <c r="C6330">
        <v>0</v>
      </c>
      <c r="D6330">
        <v>0</v>
      </c>
      <c r="E6330">
        <v>0</v>
      </c>
      <c r="F6330">
        <v>70</v>
      </c>
      <c r="G6330">
        <v>1</v>
      </c>
      <c r="H6330" t="s">
        <v>22</v>
      </c>
      <c r="I6330" t="s">
        <v>25</v>
      </c>
      <c r="J6330" t="s">
        <v>22</v>
      </c>
      <c r="K6330" t="s">
        <v>22</v>
      </c>
      <c r="L6330" t="s">
        <v>22</v>
      </c>
      <c r="M6330" t="s">
        <v>22</v>
      </c>
      <c r="N6330" t="s">
        <v>22</v>
      </c>
      <c r="O6330" t="s">
        <v>22</v>
      </c>
      <c r="P6330" t="s">
        <v>45</v>
      </c>
      <c r="Q6330">
        <v>0</v>
      </c>
      <c r="R6330" t="s">
        <v>38</v>
      </c>
      <c r="S6330">
        <v>89.75</v>
      </c>
      <c r="T6330">
        <v>6367.2</v>
      </c>
      <c r="U6330">
        <v>0</v>
      </c>
    </row>
    <row r="6331" spans="1:21" x14ac:dyDescent="0.25">
      <c r="A6331" t="s">
        <v>6363</v>
      </c>
      <c r="B6331">
        <v>0</v>
      </c>
      <c r="C6331">
        <v>0</v>
      </c>
      <c r="D6331">
        <v>0</v>
      </c>
      <c r="E6331">
        <v>0</v>
      </c>
      <c r="F6331">
        <v>46</v>
      </c>
      <c r="G6331">
        <v>1</v>
      </c>
      <c r="H6331" t="s">
        <v>23</v>
      </c>
      <c r="I6331" t="s">
        <v>35</v>
      </c>
      <c r="J6331" t="s">
        <v>23</v>
      </c>
      <c r="K6331" t="s">
        <v>22</v>
      </c>
      <c r="L6331" t="s">
        <v>22</v>
      </c>
      <c r="M6331" t="s">
        <v>22</v>
      </c>
      <c r="N6331" t="s">
        <v>22</v>
      </c>
      <c r="O6331" t="s">
        <v>22</v>
      </c>
      <c r="P6331" t="s">
        <v>45</v>
      </c>
      <c r="Q6331">
        <v>1</v>
      </c>
      <c r="R6331" t="s">
        <v>33</v>
      </c>
      <c r="S6331">
        <v>104.4</v>
      </c>
      <c r="T6331">
        <v>4904.2</v>
      </c>
      <c r="U6331">
        <v>0</v>
      </c>
    </row>
    <row r="6332" spans="1:21" x14ac:dyDescent="0.25">
      <c r="A6332" t="s">
        <v>6364</v>
      </c>
      <c r="B6332">
        <v>0</v>
      </c>
      <c r="C6332">
        <v>0</v>
      </c>
      <c r="D6332">
        <v>1</v>
      </c>
      <c r="E6332">
        <v>0</v>
      </c>
      <c r="F6332">
        <v>23</v>
      </c>
      <c r="G6332">
        <v>1</v>
      </c>
      <c r="H6332" t="s">
        <v>22</v>
      </c>
      <c r="I6332" t="s">
        <v>35</v>
      </c>
      <c r="J6332" t="s">
        <v>23</v>
      </c>
      <c r="K6332" t="s">
        <v>23</v>
      </c>
      <c r="L6332" t="s">
        <v>22</v>
      </c>
      <c r="M6332" t="s">
        <v>23</v>
      </c>
      <c r="N6332" t="s">
        <v>23</v>
      </c>
      <c r="O6332" t="s">
        <v>22</v>
      </c>
      <c r="P6332" t="s">
        <v>26</v>
      </c>
      <c r="Q6332">
        <v>0</v>
      </c>
      <c r="R6332" t="s">
        <v>30</v>
      </c>
      <c r="S6332">
        <v>90.15</v>
      </c>
      <c r="T6332">
        <v>2044.95</v>
      </c>
      <c r="U6332">
        <v>0</v>
      </c>
    </row>
    <row r="6333" spans="1:21" x14ac:dyDescent="0.25">
      <c r="A6333" t="s">
        <v>6365</v>
      </c>
      <c r="B6333">
        <v>1</v>
      </c>
      <c r="C6333">
        <v>0</v>
      </c>
      <c r="D6333">
        <v>1</v>
      </c>
      <c r="E6333">
        <v>1</v>
      </c>
      <c r="F6333">
        <v>47</v>
      </c>
      <c r="G6333">
        <v>0</v>
      </c>
      <c r="H6333" t="s">
        <v>24</v>
      </c>
      <c r="I6333" t="s">
        <v>25</v>
      </c>
      <c r="J6333" t="s">
        <v>22</v>
      </c>
      <c r="K6333" t="s">
        <v>23</v>
      </c>
      <c r="L6333" t="s">
        <v>22</v>
      </c>
      <c r="M6333" t="s">
        <v>22</v>
      </c>
      <c r="N6333" t="s">
        <v>23</v>
      </c>
      <c r="O6333" t="s">
        <v>23</v>
      </c>
      <c r="P6333" t="s">
        <v>29</v>
      </c>
      <c r="Q6333">
        <v>0</v>
      </c>
      <c r="R6333" t="s">
        <v>27</v>
      </c>
      <c r="S6333">
        <v>40.299999999999997</v>
      </c>
      <c r="T6333">
        <v>1794.8</v>
      </c>
      <c r="U6333">
        <v>0</v>
      </c>
    </row>
    <row r="6334" spans="1:21" x14ac:dyDescent="0.25">
      <c r="A6334" t="s">
        <v>6366</v>
      </c>
      <c r="B6334">
        <v>1</v>
      </c>
      <c r="C6334">
        <v>0</v>
      </c>
      <c r="D6334">
        <v>1</v>
      </c>
      <c r="E6334">
        <v>1</v>
      </c>
      <c r="F6334">
        <v>68</v>
      </c>
      <c r="G6334">
        <v>1</v>
      </c>
      <c r="H6334" t="s">
        <v>23</v>
      </c>
      <c r="I6334" t="s">
        <v>35</v>
      </c>
      <c r="J6334" t="s">
        <v>22</v>
      </c>
      <c r="K6334" t="s">
        <v>22</v>
      </c>
      <c r="L6334" t="s">
        <v>22</v>
      </c>
      <c r="M6334" t="s">
        <v>23</v>
      </c>
      <c r="N6334" t="s">
        <v>22</v>
      </c>
      <c r="O6334" t="s">
        <v>22</v>
      </c>
      <c r="P6334" t="s">
        <v>45</v>
      </c>
      <c r="Q6334">
        <v>1</v>
      </c>
      <c r="R6334" t="s">
        <v>33</v>
      </c>
      <c r="S6334">
        <v>105.25</v>
      </c>
      <c r="T6334">
        <v>7173.15</v>
      </c>
      <c r="U6334">
        <v>0</v>
      </c>
    </row>
    <row r="6335" spans="1:21" x14ac:dyDescent="0.25">
      <c r="A6335" t="s">
        <v>6367</v>
      </c>
      <c r="B6335">
        <v>0</v>
      </c>
      <c r="C6335">
        <v>1</v>
      </c>
      <c r="D6335">
        <v>0</v>
      </c>
      <c r="E6335">
        <v>0</v>
      </c>
      <c r="F6335">
        <v>60</v>
      </c>
      <c r="G6335">
        <v>1</v>
      </c>
      <c r="H6335" t="s">
        <v>22</v>
      </c>
      <c r="I6335" t="s">
        <v>35</v>
      </c>
      <c r="J6335" t="s">
        <v>23</v>
      </c>
      <c r="K6335" t="s">
        <v>23</v>
      </c>
      <c r="L6335" t="s">
        <v>22</v>
      </c>
      <c r="M6335" t="s">
        <v>22</v>
      </c>
      <c r="N6335" t="s">
        <v>22</v>
      </c>
      <c r="O6335" t="s">
        <v>22</v>
      </c>
      <c r="P6335" t="s">
        <v>29</v>
      </c>
      <c r="Q6335">
        <v>1</v>
      </c>
      <c r="R6335" t="s">
        <v>27</v>
      </c>
      <c r="S6335">
        <v>106</v>
      </c>
      <c r="T6335">
        <v>6441.4</v>
      </c>
      <c r="U6335">
        <v>1</v>
      </c>
    </row>
    <row r="6336" spans="1:21" x14ac:dyDescent="0.25">
      <c r="A6336" t="s">
        <v>6368</v>
      </c>
      <c r="B6336">
        <v>0</v>
      </c>
      <c r="C6336">
        <v>0</v>
      </c>
      <c r="D6336">
        <v>0</v>
      </c>
      <c r="E6336">
        <v>1</v>
      </c>
      <c r="F6336">
        <v>67</v>
      </c>
      <c r="G6336">
        <v>1</v>
      </c>
      <c r="H6336" t="s">
        <v>22</v>
      </c>
      <c r="I6336" t="s">
        <v>35</v>
      </c>
      <c r="J6336" t="s">
        <v>23</v>
      </c>
      <c r="K6336" t="s">
        <v>22</v>
      </c>
      <c r="L6336" t="s">
        <v>23</v>
      </c>
      <c r="M6336" t="s">
        <v>22</v>
      </c>
      <c r="N6336" t="s">
        <v>22</v>
      </c>
      <c r="O6336" t="s">
        <v>22</v>
      </c>
      <c r="P6336" t="s">
        <v>45</v>
      </c>
      <c r="Q6336">
        <v>1</v>
      </c>
      <c r="R6336" t="s">
        <v>27</v>
      </c>
      <c r="S6336">
        <v>104</v>
      </c>
      <c r="T6336">
        <v>7039.05</v>
      </c>
      <c r="U6336">
        <v>0</v>
      </c>
    </row>
    <row r="6337" spans="1:21" x14ac:dyDescent="0.25">
      <c r="A6337" t="s">
        <v>6369</v>
      </c>
      <c r="B6337">
        <v>0</v>
      </c>
      <c r="C6337">
        <v>0</v>
      </c>
      <c r="D6337">
        <v>0</v>
      </c>
      <c r="E6337">
        <v>0</v>
      </c>
      <c r="F6337">
        <v>14</v>
      </c>
      <c r="G6337">
        <v>1</v>
      </c>
      <c r="H6337" t="s">
        <v>23</v>
      </c>
      <c r="I6337" t="s">
        <v>25</v>
      </c>
      <c r="J6337" t="s">
        <v>23</v>
      </c>
      <c r="K6337" t="s">
        <v>23</v>
      </c>
      <c r="L6337" t="s">
        <v>23</v>
      </c>
      <c r="M6337" t="s">
        <v>22</v>
      </c>
      <c r="N6337" t="s">
        <v>22</v>
      </c>
      <c r="O6337" t="s">
        <v>22</v>
      </c>
      <c r="P6337" t="s">
        <v>26</v>
      </c>
      <c r="Q6337">
        <v>1</v>
      </c>
      <c r="R6337" t="s">
        <v>27</v>
      </c>
      <c r="S6337">
        <v>69.650000000000006</v>
      </c>
      <c r="T6337">
        <v>921.4</v>
      </c>
      <c r="U6337">
        <v>0</v>
      </c>
    </row>
    <row r="6338" spans="1:21" x14ac:dyDescent="0.25">
      <c r="A6338" t="s">
        <v>6370</v>
      </c>
      <c r="B6338">
        <v>1</v>
      </c>
      <c r="C6338">
        <v>0</v>
      </c>
      <c r="D6338">
        <v>1</v>
      </c>
      <c r="E6338">
        <v>1</v>
      </c>
      <c r="F6338">
        <v>57</v>
      </c>
      <c r="G6338">
        <v>1</v>
      </c>
      <c r="H6338" t="s">
        <v>22</v>
      </c>
      <c r="I6338" t="s">
        <v>35</v>
      </c>
      <c r="J6338" t="s">
        <v>23</v>
      </c>
      <c r="K6338" t="s">
        <v>23</v>
      </c>
      <c r="L6338" t="s">
        <v>23</v>
      </c>
      <c r="M6338" t="s">
        <v>23</v>
      </c>
      <c r="N6338" t="s">
        <v>23</v>
      </c>
      <c r="O6338" t="s">
        <v>23</v>
      </c>
      <c r="P6338" t="s">
        <v>26</v>
      </c>
      <c r="Q6338">
        <v>1</v>
      </c>
      <c r="R6338" t="s">
        <v>27</v>
      </c>
      <c r="S6338">
        <v>74.3</v>
      </c>
      <c r="T6338">
        <v>4018.35</v>
      </c>
      <c r="U6338">
        <v>0</v>
      </c>
    </row>
    <row r="6339" spans="1:21" x14ac:dyDescent="0.25">
      <c r="A6339" t="s">
        <v>6371</v>
      </c>
      <c r="B6339">
        <v>0</v>
      </c>
      <c r="C6339">
        <v>0</v>
      </c>
      <c r="D6339">
        <v>1</v>
      </c>
      <c r="E6339">
        <v>1</v>
      </c>
      <c r="F6339">
        <v>55</v>
      </c>
      <c r="G6339">
        <v>1</v>
      </c>
      <c r="H6339" t="s">
        <v>22</v>
      </c>
      <c r="I6339" t="s">
        <v>35</v>
      </c>
      <c r="J6339" t="s">
        <v>22</v>
      </c>
      <c r="K6339" t="s">
        <v>23</v>
      </c>
      <c r="L6339" t="s">
        <v>23</v>
      </c>
      <c r="M6339" t="s">
        <v>23</v>
      </c>
      <c r="N6339" t="s">
        <v>22</v>
      </c>
      <c r="O6339" t="s">
        <v>22</v>
      </c>
      <c r="P6339" t="s">
        <v>29</v>
      </c>
      <c r="Q6339">
        <v>0</v>
      </c>
      <c r="R6339" t="s">
        <v>30</v>
      </c>
      <c r="S6339">
        <v>100.9</v>
      </c>
      <c r="T6339">
        <v>5448.6</v>
      </c>
      <c r="U6339">
        <v>0</v>
      </c>
    </row>
    <row r="6340" spans="1:21" x14ac:dyDescent="0.25">
      <c r="A6340" t="s">
        <v>6372</v>
      </c>
      <c r="B6340">
        <v>1</v>
      </c>
      <c r="C6340">
        <v>0</v>
      </c>
      <c r="D6340">
        <v>0</v>
      </c>
      <c r="E6340">
        <v>0</v>
      </c>
      <c r="F6340">
        <v>1</v>
      </c>
      <c r="G6340">
        <v>1</v>
      </c>
      <c r="H6340" t="s">
        <v>23</v>
      </c>
      <c r="I6340" t="s">
        <v>23</v>
      </c>
      <c r="J6340" t="s">
        <v>44</v>
      </c>
      <c r="K6340" t="s">
        <v>44</v>
      </c>
      <c r="L6340" t="s">
        <v>44</v>
      </c>
      <c r="M6340" t="s">
        <v>44</v>
      </c>
      <c r="N6340" t="s">
        <v>44</v>
      </c>
      <c r="O6340" t="s">
        <v>44</v>
      </c>
      <c r="P6340" t="s">
        <v>26</v>
      </c>
      <c r="Q6340">
        <v>1</v>
      </c>
      <c r="R6340" t="s">
        <v>30</v>
      </c>
      <c r="S6340">
        <v>20.25</v>
      </c>
      <c r="T6340">
        <v>20.25</v>
      </c>
      <c r="U6340">
        <v>0</v>
      </c>
    </row>
    <row r="6341" spans="1:21" x14ac:dyDescent="0.25">
      <c r="A6341" t="s">
        <v>6373</v>
      </c>
      <c r="B6341">
        <v>1</v>
      </c>
      <c r="C6341">
        <v>0</v>
      </c>
      <c r="D6341">
        <v>0</v>
      </c>
      <c r="E6341">
        <v>1</v>
      </c>
      <c r="F6341">
        <v>1</v>
      </c>
      <c r="G6341">
        <v>1</v>
      </c>
      <c r="H6341" t="s">
        <v>23</v>
      </c>
      <c r="I6341" t="s">
        <v>25</v>
      </c>
      <c r="J6341" t="s">
        <v>23</v>
      </c>
      <c r="K6341" t="s">
        <v>23</v>
      </c>
      <c r="L6341" t="s">
        <v>23</v>
      </c>
      <c r="M6341" t="s">
        <v>22</v>
      </c>
      <c r="N6341" t="s">
        <v>23</v>
      </c>
      <c r="O6341" t="s">
        <v>23</v>
      </c>
      <c r="P6341" t="s">
        <v>26</v>
      </c>
      <c r="Q6341">
        <v>1</v>
      </c>
      <c r="R6341" t="s">
        <v>30</v>
      </c>
      <c r="S6341">
        <v>49.9</v>
      </c>
      <c r="T6341">
        <v>49.9</v>
      </c>
      <c r="U6341">
        <v>1</v>
      </c>
    </row>
    <row r="6342" spans="1:21" x14ac:dyDescent="0.25">
      <c r="A6342" t="s">
        <v>6374</v>
      </c>
      <c r="B6342">
        <v>1</v>
      </c>
      <c r="C6342">
        <v>0</v>
      </c>
      <c r="D6342">
        <v>0</v>
      </c>
      <c r="E6342">
        <v>0</v>
      </c>
      <c r="F6342">
        <v>23</v>
      </c>
      <c r="G6342">
        <v>1</v>
      </c>
      <c r="H6342" t="s">
        <v>22</v>
      </c>
      <c r="I6342" t="s">
        <v>35</v>
      </c>
      <c r="J6342" t="s">
        <v>23</v>
      </c>
      <c r="K6342" t="s">
        <v>23</v>
      </c>
      <c r="L6342" t="s">
        <v>22</v>
      </c>
      <c r="M6342" t="s">
        <v>22</v>
      </c>
      <c r="N6342" t="s">
        <v>22</v>
      </c>
      <c r="O6342" t="s">
        <v>23</v>
      </c>
      <c r="P6342" t="s">
        <v>26</v>
      </c>
      <c r="Q6342">
        <v>1</v>
      </c>
      <c r="R6342" t="s">
        <v>38</v>
      </c>
      <c r="S6342">
        <v>96.9</v>
      </c>
      <c r="T6342">
        <v>2085.4499999999998</v>
      </c>
      <c r="U6342">
        <v>0</v>
      </c>
    </row>
    <row r="6343" spans="1:21" x14ac:dyDescent="0.25">
      <c r="A6343" t="s">
        <v>6375</v>
      </c>
      <c r="B6343">
        <v>0</v>
      </c>
      <c r="C6343">
        <v>0</v>
      </c>
      <c r="D6343">
        <v>0</v>
      </c>
      <c r="E6343">
        <v>0</v>
      </c>
      <c r="F6343">
        <v>13</v>
      </c>
      <c r="G6343">
        <v>1</v>
      </c>
      <c r="H6343" t="s">
        <v>22</v>
      </c>
      <c r="I6343" t="s">
        <v>35</v>
      </c>
      <c r="J6343" t="s">
        <v>22</v>
      </c>
      <c r="K6343" t="s">
        <v>23</v>
      </c>
      <c r="L6343" t="s">
        <v>23</v>
      </c>
      <c r="M6343" t="s">
        <v>23</v>
      </c>
      <c r="N6343" t="s">
        <v>22</v>
      </c>
      <c r="O6343" t="s">
        <v>22</v>
      </c>
      <c r="P6343" t="s">
        <v>26</v>
      </c>
      <c r="Q6343">
        <v>1</v>
      </c>
      <c r="R6343" t="s">
        <v>27</v>
      </c>
      <c r="S6343">
        <v>100.35</v>
      </c>
      <c r="T6343">
        <v>1358.85</v>
      </c>
      <c r="U6343">
        <v>1</v>
      </c>
    </row>
    <row r="6344" spans="1:21" x14ac:dyDescent="0.25">
      <c r="A6344" t="s">
        <v>6376</v>
      </c>
      <c r="B6344">
        <v>1</v>
      </c>
      <c r="C6344">
        <v>0</v>
      </c>
      <c r="D6344">
        <v>1</v>
      </c>
      <c r="E6344">
        <v>0</v>
      </c>
      <c r="F6344">
        <v>47</v>
      </c>
      <c r="G6344">
        <v>1</v>
      </c>
      <c r="H6344" t="s">
        <v>22</v>
      </c>
      <c r="I6344" t="s">
        <v>35</v>
      </c>
      <c r="J6344" t="s">
        <v>23</v>
      </c>
      <c r="K6344" t="s">
        <v>22</v>
      </c>
      <c r="L6344" t="s">
        <v>22</v>
      </c>
      <c r="M6344" t="s">
        <v>23</v>
      </c>
      <c r="N6344" t="s">
        <v>22</v>
      </c>
      <c r="O6344" t="s">
        <v>22</v>
      </c>
      <c r="P6344" t="s">
        <v>26</v>
      </c>
      <c r="Q6344">
        <v>1</v>
      </c>
      <c r="R6344" t="s">
        <v>27</v>
      </c>
      <c r="S6344">
        <v>104.1</v>
      </c>
      <c r="T6344">
        <v>5135.1499999999996</v>
      </c>
      <c r="U6344">
        <v>0</v>
      </c>
    </row>
    <row r="6345" spans="1:21" x14ac:dyDescent="0.25">
      <c r="A6345" t="s">
        <v>6377</v>
      </c>
      <c r="B6345">
        <v>1</v>
      </c>
      <c r="C6345">
        <v>0</v>
      </c>
      <c r="D6345">
        <v>0</v>
      </c>
      <c r="E6345">
        <v>0</v>
      </c>
      <c r="F6345">
        <v>38</v>
      </c>
      <c r="G6345">
        <v>1</v>
      </c>
      <c r="H6345" t="s">
        <v>23</v>
      </c>
      <c r="I6345" t="s">
        <v>23</v>
      </c>
      <c r="J6345" t="s">
        <v>44</v>
      </c>
      <c r="K6345" t="s">
        <v>44</v>
      </c>
      <c r="L6345" t="s">
        <v>44</v>
      </c>
      <c r="M6345" t="s">
        <v>44</v>
      </c>
      <c r="N6345" t="s">
        <v>44</v>
      </c>
      <c r="O6345" t="s">
        <v>44</v>
      </c>
      <c r="P6345" t="s">
        <v>29</v>
      </c>
      <c r="Q6345">
        <v>0</v>
      </c>
      <c r="R6345" t="s">
        <v>30</v>
      </c>
      <c r="S6345">
        <v>20.100000000000001</v>
      </c>
      <c r="T6345">
        <v>730.1</v>
      </c>
      <c r="U6345">
        <v>0</v>
      </c>
    </row>
    <row r="6346" spans="1:21" x14ac:dyDescent="0.25">
      <c r="A6346" t="s">
        <v>6378</v>
      </c>
      <c r="B6346">
        <v>0</v>
      </c>
      <c r="C6346">
        <v>1</v>
      </c>
      <c r="D6346">
        <v>1</v>
      </c>
      <c r="E6346">
        <v>0</v>
      </c>
      <c r="F6346">
        <v>38</v>
      </c>
      <c r="G6346">
        <v>1</v>
      </c>
      <c r="H6346" t="s">
        <v>22</v>
      </c>
      <c r="I6346" t="s">
        <v>35</v>
      </c>
      <c r="J6346" t="s">
        <v>23</v>
      </c>
      <c r="K6346" t="s">
        <v>23</v>
      </c>
      <c r="L6346" t="s">
        <v>23</v>
      </c>
      <c r="M6346" t="s">
        <v>23</v>
      </c>
      <c r="N6346" t="s">
        <v>23</v>
      </c>
      <c r="O6346" t="s">
        <v>23</v>
      </c>
      <c r="P6346" t="s">
        <v>26</v>
      </c>
      <c r="Q6346">
        <v>1</v>
      </c>
      <c r="R6346" t="s">
        <v>33</v>
      </c>
      <c r="S6346">
        <v>74.95</v>
      </c>
      <c r="T6346">
        <v>2869.85</v>
      </c>
      <c r="U6346">
        <v>1</v>
      </c>
    </row>
    <row r="6347" spans="1:21" x14ac:dyDescent="0.25">
      <c r="A6347" t="s">
        <v>6379</v>
      </c>
      <c r="B6347">
        <v>0</v>
      </c>
      <c r="C6347">
        <v>1</v>
      </c>
      <c r="D6347">
        <v>0</v>
      </c>
      <c r="E6347">
        <v>0</v>
      </c>
      <c r="F6347">
        <v>2</v>
      </c>
      <c r="G6347">
        <v>1</v>
      </c>
      <c r="H6347" t="s">
        <v>22</v>
      </c>
      <c r="I6347" t="s">
        <v>25</v>
      </c>
      <c r="J6347" t="s">
        <v>23</v>
      </c>
      <c r="K6347" t="s">
        <v>22</v>
      </c>
      <c r="L6347" t="s">
        <v>23</v>
      </c>
      <c r="M6347" t="s">
        <v>23</v>
      </c>
      <c r="N6347" t="s">
        <v>23</v>
      </c>
      <c r="O6347" t="s">
        <v>23</v>
      </c>
      <c r="P6347" t="s">
        <v>26</v>
      </c>
      <c r="Q6347">
        <v>1</v>
      </c>
      <c r="R6347" t="s">
        <v>38</v>
      </c>
      <c r="S6347">
        <v>56.55</v>
      </c>
      <c r="T6347">
        <v>118.25</v>
      </c>
      <c r="U6347">
        <v>0</v>
      </c>
    </row>
    <row r="6348" spans="1:21" x14ac:dyDescent="0.25">
      <c r="A6348" t="s">
        <v>6380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H6348" t="s">
        <v>23</v>
      </c>
      <c r="I6348" t="s">
        <v>25</v>
      </c>
      <c r="J6348" t="s">
        <v>23</v>
      </c>
      <c r="K6348" t="s">
        <v>23</v>
      </c>
      <c r="L6348" t="s">
        <v>23</v>
      </c>
      <c r="M6348" t="s">
        <v>22</v>
      </c>
      <c r="N6348" t="s">
        <v>23</v>
      </c>
      <c r="O6348" t="s">
        <v>23</v>
      </c>
      <c r="P6348" t="s">
        <v>26</v>
      </c>
      <c r="Q6348">
        <v>1</v>
      </c>
      <c r="R6348" t="s">
        <v>38</v>
      </c>
      <c r="S6348">
        <v>49.25</v>
      </c>
      <c r="T6348">
        <v>49.25</v>
      </c>
      <c r="U6348">
        <v>1</v>
      </c>
    </row>
    <row r="6349" spans="1:21" x14ac:dyDescent="0.25">
      <c r="A6349" t="s">
        <v>6381</v>
      </c>
      <c r="B6349">
        <v>1</v>
      </c>
      <c r="C6349">
        <v>0</v>
      </c>
      <c r="D6349">
        <v>1</v>
      </c>
      <c r="E6349">
        <v>0</v>
      </c>
      <c r="F6349">
        <v>15</v>
      </c>
      <c r="G6349">
        <v>1</v>
      </c>
      <c r="H6349" t="s">
        <v>23</v>
      </c>
      <c r="I6349" t="s">
        <v>35</v>
      </c>
      <c r="J6349" t="s">
        <v>23</v>
      </c>
      <c r="K6349" t="s">
        <v>23</v>
      </c>
      <c r="L6349" t="s">
        <v>23</v>
      </c>
      <c r="M6349" t="s">
        <v>23</v>
      </c>
      <c r="N6349" t="s">
        <v>23</v>
      </c>
      <c r="O6349" t="s">
        <v>23</v>
      </c>
      <c r="P6349" t="s">
        <v>26</v>
      </c>
      <c r="Q6349">
        <v>1</v>
      </c>
      <c r="R6349" t="s">
        <v>33</v>
      </c>
      <c r="S6349">
        <v>68.599999999999994</v>
      </c>
      <c r="T6349">
        <v>1108.5999999999999</v>
      </c>
      <c r="U6349">
        <v>0</v>
      </c>
    </row>
    <row r="6350" spans="1:21" x14ac:dyDescent="0.25">
      <c r="A6350" t="s">
        <v>6382</v>
      </c>
      <c r="B6350">
        <v>0</v>
      </c>
      <c r="C6350">
        <v>0</v>
      </c>
      <c r="D6350">
        <v>0</v>
      </c>
      <c r="E6350">
        <v>0</v>
      </c>
      <c r="F6350">
        <v>26</v>
      </c>
      <c r="G6350">
        <v>1</v>
      </c>
      <c r="H6350" t="s">
        <v>23</v>
      </c>
      <c r="I6350" t="s">
        <v>35</v>
      </c>
      <c r="J6350" t="s">
        <v>23</v>
      </c>
      <c r="K6350" t="s">
        <v>23</v>
      </c>
      <c r="L6350" t="s">
        <v>23</v>
      </c>
      <c r="M6350" t="s">
        <v>23</v>
      </c>
      <c r="N6350" t="s">
        <v>23</v>
      </c>
      <c r="O6350" t="s">
        <v>23</v>
      </c>
      <c r="P6350" t="s">
        <v>26</v>
      </c>
      <c r="Q6350">
        <v>1</v>
      </c>
      <c r="R6350" t="s">
        <v>38</v>
      </c>
      <c r="S6350">
        <v>69.05</v>
      </c>
      <c r="T6350">
        <v>1815.65</v>
      </c>
      <c r="U6350">
        <v>0</v>
      </c>
    </row>
    <row r="6351" spans="1:21" x14ac:dyDescent="0.25">
      <c r="A6351" t="s">
        <v>6383</v>
      </c>
      <c r="B6351">
        <v>0</v>
      </c>
      <c r="C6351">
        <v>0</v>
      </c>
      <c r="D6351">
        <v>1</v>
      </c>
      <c r="E6351">
        <v>1</v>
      </c>
      <c r="F6351">
        <v>35</v>
      </c>
      <c r="G6351">
        <v>1</v>
      </c>
      <c r="H6351" t="s">
        <v>23</v>
      </c>
      <c r="I6351" t="s">
        <v>23</v>
      </c>
      <c r="J6351" t="s">
        <v>44</v>
      </c>
      <c r="K6351" t="s">
        <v>44</v>
      </c>
      <c r="L6351" t="s">
        <v>44</v>
      </c>
      <c r="M6351" t="s">
        <v>44</v>
      </c>
      <c r="N6351" t="s">
        <v>44</v>
      </c>
      <c r="O6351" t="s">
        <v>44</v>
      </c>
      <c r="P6351" t="s">
        <v>45</v>
      </c>
      <c r="Q6351">
        <v>0</v>
      </c>
      <c r="R6351" t="s">
        <v>38</v>
      </c>
      <c r="S6351">
        <v>19.7</v>
      </c>
      <c r="T6351">
        <v>730.4</v>
      </c>
      <c r="U6351">
        <v>0</v>
      </c>
    </row>
    <row r="6352" spans="1:21" x14ac:dyDescent="0.25">
      <c r="A6352" t="s">
        <v>6384</v>
      </c>
      <c r="B6352">
        <v>1</v>
      </c>
      <c r="C6352">
        <v>0</v>
      </c>
      <c r="D6352">
        <v>0</v>
      </c>
      <c r="E6352">
        <v>1</v>
      </c>
      <c r="F6352">
        <v>3</v>
      </c>
      <c r="G6352">
        <v>1</v>
      </c>
      <c r="H6352" t="s">
        <v>23</v>
      </c>
      <c r="I6352" t="s">
        <v>23</v>
      </c>
      <c r="J6352" t="s">
        <v>44</v>
      </c>
      <c r="K6352" t="s">
        <v>44</v>
      </c>
      <c r="L6352" t="s">
        <v>44</v>
      </c>
      <c r="M6352" t="s">
        <v>44</v>
      </c>
      <c r="N6352" t="s">
        <v>44</v>
      </c>
      <c r="O6352" t="s">
        <v>44</v>
      </c>
      <c r="P6352" t="s">
        <v>26</v>
      </c>
      <c r="Q6352">
        <v>1</v>
      </c>
      <c r="R6352" t="s">
        <v>30</v>
      </c>
      <c r="S6352">
        <v>20.05</v>
      </c>
      <c r="T6352">
        <v>75.45</v>
      </c>
      <c r="U6352">
        <v>0</v>
      </c>
    </row>
    <row r="6353" spans="1:21" x14ac:dyDescent="0.25">
      <c r="A6353" t="s">
        <v>6385</v>
      </c>
      <c r="B6353">
        <v>1</v>
      </c>
      <c r="C6353">
        <v>0</v>
      </c>
      <c r="D6353">
        <v>1</v>
      </c>
      <c r="E6353">
        <v>1</v>
      </c>
      <c r="F6353">
        <v>50</v>
      </c>
      <c r="G6353">
        <v>1</v>
      </c>
      <c r="H6353" t="s">
        <v>22</v>
      </c>
      <c r="I6353" t="s">
        <v>35</v>
      </c>
      <c r="J6353" t="s">
        <v>23</v>
      </c>
      <c r="K6353" t="s">
        <v>22</v>
      </c>
      <c r="L6353" t="s">
        <v>23</v>
      </c>
      <c r="M6353" t="s">
        <v>22</v>
      </c>
      <c r="N6353" t="s">
        <v>22</v>
      </c>
      <c r="O6353" t="s">
        <v>22</v>
      </c>
      <c r="P6353" t="s">
        <v>26</v>
      </c>
      <c r="Q6353">
        <v>0</v>
      </c>
      <c r="R6353" t="s">
        <v>27</v>
      </c>
      <c r="S6353">
        <v>103.7</v>
      </c>
      <c r="T6353">
        <v>5071.05</v>
      </c>
      <c r="U6353">
        <v>1</v>
      </c>
    </row>
    <row r="6354" spans="1:21" x14ac:dyDescent="0.25">
      <c r="A6354" t="s">
        <v>6386</v>
      </c>
      <c r="B6354">
        <v>1</v>
      </c>
      <c r="C6354">
        <v>0</v>
      </c>
      <c r="D6354">
        <v>1</v>
      </c>
      <c r="E6354">
        <v>0</v>
      </c>
      <c r="F6354">
        <v>42</v>
      </c>
      <c r="G6354">
        <v>1</v>
      </c>
      <c r="H6354" t="s">
        <v>22</v>
      </c>
      <c r="I6354" t="s">
        <v>35</v>
      </c>
      <c r="J6354" t="s">
        <v>22</v>
      </c>
      <c r="K6354" t="s">
        <v>23</v>
      </c>
      <c r="L6354" t="s">
        <v>22</v>
      </c>
      <c r="M6354" t="s">
        <v>23</v>
      </c>
      <c r="N6354" t="s">
        <v>23</v>
      </c>
      <c r="O6354" t="s">
        <v>22</v>
      </c>
      <c r="P6354" t="s">
        <v>26</v>
      </c>
      <c r="Q6354">
        <v>1</v>
      </c>
      <c r="R6354" t="s">
        <v>27</v>
      </c>
      <c r="S6354">
        <v>94.4</v>
      </c>
      <c r="T6354">
        <v>4014.6</v>
      </c>
      <c r="U6354">
        <v>0</v>
      </c>
    </row>
    <row r="6355" spans="1:21" x14ac:dyDescent="0.25">
      <c r="A6355" t="s">
        <v>6387</v>
      </c>
      <c r="B6355">
        <v>1</v>
      </c>
      <c r="C6355">
        <v>0</v>
      </c>
      <c r="D6355">
        <v>1</v>
      </c>
      <c r="E6355">
        <v>0</v>
      </c>
      <c r="F6355">
        <v>10</v>
      </c>
      <c r="G6355">
        <v>1</v>
      </c>
      <c r="H6355" t="s">
        <v>23</v>
      </c>
      <c r="I6355" t="s">
        <v>25</v>
      </c>
      <c r="J6355" t="s">
        <v>22</v>
      </c>
      <c r="K6355" t="s">
        <v>23</v>
      </c>
      <c r="L6355" t="s">
        <v>23</v>
      </c>
      <c r="M6355" t="s">
        <v>22</v>
      </c>
      <c r="N6355" t="s">
        <v>23</v>
      </c>
      <c r="O6355" t="s">
        <v>23</v>
      </c>
      <c r="P6355" t="s">
        <v>26</v>
      </c>
      <c r="Q6355">
        <v>1</v>
      </c>
      <c r="R6355" t="s">
        <v>38</v>
      </c>
      <c r="S6355">
        <v>54.95</v>
      </c>
      <c r="T6355">
        <v>568.85</v>
      </c>
      <c r="U6355">
        <v>0</v>
      </c>
    </row>
    <row r="6356" spans="1:21" x14ac:dyDescent="0.25">
      <c r="A6356" t="s">
        <v>6388</v>
      </c>
      <c r="B6356">
        <v>0</v>
      </c>
      <c r="C6356">
        <v>0</v>
      </c>
      <c r="D6356">
        <v>1</v>
      </c>
      <c r="E6356">
        <v>0</v>
      </c>
      <c r="F6356">
        <v>61</v>
      </c>
      <c r="G6356">
        <v>1</v>
      </c>
      <c r="H6356" t="s">
        <v>23</v>
      </c>
      <c r="I6356" t="s">
        <v>35</v>
      </c>
      <c r="J6356" t="s">
        <v>22</v>
      </c>
      <c r="K6356" t="s">
        <v>22</v>
      </c>
      <c r="L6356" t="s">
        <v>23</v>
      </c>
      <c r="M6356" t="s">
        <v>22</v>
      </c>
      <c r="N6356" t="s">
        <v>23</v>
      </c>
      <c r="O6356" t="s">
        <v>22</v>
      </c>
      <c r="P6356" t="s">
        <v>29</v>
      </c>
      <c r="Q6356">
        <v>0</v>
      </c>
      <c r="R6356" t="s">
        <v>33</v>
      </c>
      <c r="S6356">
        <v>93.7</v>
      </c>
      <c r="T6356">
        <v>5860.7</v>
      </c>
      <c r="U6356">
        <v>0</v>
      </c>
    </row>
    <row r="6357" spans="1:21" x14ac:dyDescent="0.25">
      <c r="A6357" t="s">
        <v>6389</v>
      </c>
      <c r="B6357">
        <v>0</v>
      </c>
      <c r="C6357">
        <v>0</v>
      </c>
      <c r="D6357">
        <v>0</v>
      </c>
      <c r="E6357">
        <v>0</v>
      </c>
      <c r="F6357">
        <v>68</v>
      </c>
      <c r="G6357">
        <v>1</v>
      </c>
      <c r="H6357" t="s">
        <v>22</v>
      </c>
      <c r="I6357" t="s">
        <v>35</v>
      </c>
      <c r="J6357" t="s">
        <v>22</v>
      </c>
      <c r="K6357" t="s">
        <v>22</v>
      </c>
      <c r="L6357" t="s">
        <v>23</v>
      </c>
      <c r="M6357" t="s">
        <v>22</v>
      </c>
      <c r="N6357" t="s">
        <v>22</v>
      </c>
      <c r="O6357" t="s">
        <v>22</v>
      </c>
      <c r="P6357" t="s">
        <v>45</v>
      </c>
      <c r="Q6357">
        <v>0</v>
      </c>
      <c r="R6357" t="s">
        <v>38</v>
      </c>
      <c r="S6357">
        <v>110.25</v>
      </c>
      <c r="T6357">
        <v>7279.35</v>
      </c>
      <c r="U6357">
        <v>0</v>
      </c>
    </row>
    <row r="6358" spans="1:21" x14ac:dyDescent="0.25">
      <c r="A6358" t="s">
        <v>6390</v>
      </c>
      <c r="B6358">
        <v>1</v>
      </c>
      <c r="C6358">
        <v>0</v>
      </c>
      <c r="D6358">
        <v>0</v>
      </c>
      <c r="E6358">
        <v>0</v>
      </c>
      <c r="F6358">
        <v>10</v>
      </c>
      <c r="G6358">
        <v>1</v>
      </c>
      <c r="H6358" t="s">
        <v>23</v>
      </c>
      <c r="I6358" t="s">
        <v>35</v>
      </c>
      <c r="J6358" t="s">
        <v>22</v>
      </c>
      <c r="K6358" t="s">
        <v>23</v>
      </c>
      <c r="L6358" t="s">
        <v>22</v>
      </c>
      <c r="M6358" t="s">
        <v>23</v>
      </c>
      <c r="N6358" t="s">
        <v>22</v>
      </c>
      <c r="O6358" t="s">
        <v>22</v>
      </c>
      <c r="P6358" t="s">
        <v>29</v>
      </c>
      <c r="Q6358">
        <v>1</v>
      </c>
      <c r="R6358" t="s">
        <v>27</v>
      </c>
      <c r="S6358">
        <v>98.9</v>
      </c>
      <c r="T6358">
        <v>1064.95</v>
      </c>
      <c r="U6358">
        <v>0</v>
      </c>
    </row>
    <row r="6359" spans="1:21" x14ac:dyDescent="0.25">
      <c r="A6359" t="s">
        <v>6391</v>
      </c>
      <c r="B6359">
        <v>1</v>
      </c>
      <c r="C6359">
        <v>0</v>
      </c>
      <c r="D6359">
        <v>1</v>
      </c>
      <c r="E6359">
        <v>0</v>
      </c>
      <c r="F6359">
        <v>65</v>
      </c>
      <c r="G6359">
        <v>1</v>
      </c>
      <c r="H6359" t="s">
        <v>22</v>
      </c>
      <c r="I6359" t="s">
        <v>35</v>
      </c>
      <c r="J6359" t="s">
        <v>22</v>
      </c>
      <c r="K6359" t="s">
        <v>22</v>
      </c>
      <c r="L6359" t="s">
        <v>22</v>
      </c>
      <c r="M6359" t="s">
        <v>23</v>
      </c>
      <c r="N6359" t="s">
        <v>23</v>
      </c>
      <c r="O6359" t="s">
        <v>23</v>
      </c>
      <c r="P6359" t="s">
        <v>29</v>
      </c>
      <c r="Q6359">
        <v>0</v>
      </c>
      <c r="R6359" t="s">
        <v>27</v>
      </c>
      <c r="S6359">
        <v>89.75</v>
      </c>
      <c r="T6359">
        <v>5769.6</v>
      </c>
      <c r="U6359">
        <v>1</v>
      </c>
    </row>
    <row r="6360" spans="1:21" x14ac:dyDescent="0.25">
      <c r="A6360" t="s">
        <v>6392</v>
      </c>
      <c r="B6360">
        <v>0</v>
      </c>
      <c r="C6360">
        <v>0</v>
      </c>
      <c r="D6360">
        <v>1</v>
      </c>
      <c r="E6360">
        <v>1</v>
      </c>
      <c r="F6360">
        <v>72</v>
      </c>
      <c r="G6360">
        <v>1</v>
      </c>
      <c r="H6360" t="s">
        <v>23</v>
      </c>
      <c r="I6360" t="s">
        <v>25</v>
      </c>
      <c r="J6360" t="s">
        <v>22</v>
      </c>
      <c r="K6360" t="s">
        <v>23</v>
      </c>
      <c r="L6360" t="s">
        <v>22</v>
      </c>
      <c r="M6360" t="s">
        <v>22</v>
      </c>
      <c r="N6360" t="s">
        <v>22</v>
      </c>
      <c r="O6360" t="s">
        <v>22</v>
      </c>
      <c r="P6360" t="s">
        <v>45</v>
      </c>
      <c r="Q6360">
        <v>1</v>
      </c>
      <c r="R6360" t="s">
        <v>33</v>
      </c>
      <c r="S6360">
        <v>80.45</v>
      </c>
      <c r="T6360">
        <v>5886.85</v>
      </c>
      <c r="U6360">
        <v>0</v>
      </c>
    </row>
    <row r="6361" spans="1:21" x14ac:dyDescent="0.25">
      <c r="A6361" t="s">
        <v>6393</v>
      </c>
      <c r="B6361">
        <v>1</v>
      </c>
      <c r="C6361">
        <v>0</v>
      </c>
      <c r="D6361">
        <v>1</v>
      </c>
      <c r="E6361">
        <v>1</v>
      </c>
      <c r="F6361">
        <v>55</v>
      </c>
      <c r="G6361">
        <v>1</v>
      </c>
      <c r="H6361" t="s">
        <v>23</v>
      </c>
      <c r="I6361" t="s">
        <v>35</v>
      </c>
      <c r="J6361" t="s">
        <v>23</v>
      </c>
      <c r="K6361" t="s">
        <v>22</v>
      </c>
      <c r="L6361" t="s">
        <v>23</v>
      </c>
      <c r="M6361" t="s">
        <v>22</v>
      </c>
      <c r="N6361" t="s">
        <v>23</v>
      </c>
      <c r="O6361" t="s">
        <v>23</v>
      </c>
      <c r="P6361" t="s">
        <v>26</v>
      </c>
      <c r="Q6361">
        <v>0</v>
      </c>
      <c r="R6361" t="s">
        <v>27</v>
      </c>
      <c r="S6361">
        <v>79.400000000000006</v>
      </c>
      <c r="T6361">
        <v>4238.45</v>
      </c>
      <c r="U6361">
        <v>0</v>
      </c>
    </row>
    <row r="6362" spans="1:21" x14ac:dyDescent="0.25">
      <c r="A6362" t="s">
        <v>6394</v>
      </c>
      <c r="B6362">
        <v>0</v>
      </c>
      <c r="C6362">
        <v>0</v>
      </c>
      <c r="D6362">
        <v>0</v>
      </c>
      <c r="E6362">
        <v>0</v>
      </c>
      <c r="F6362">
        <v>1</v>
      </c>
      <c r="G6362">
        <v>1</v>
      </c>
      <c r="H6362" t="s">
        <v>23</v>
      </c>
      <c r="I6362" t="s">
        <v>23</v>
      </c>
      <c r="J6362" t="s">
        <v>44</v>
      </c>
      <c r="K6362" t="s">
        <v>44</v>
      </c>
      <c r="L6362" t="s">
        <v>44</v>
      </c>
      <c r="M6362" t="s">
        <v>44</v>
      </c>
      <c r="N6362" t="s">
        <v>44</v>
      </c>
      <c r="O6362" t="s">
        <v>44</v>
      </c>
      <c r="P6362" t="s">
        <v>26</v>
      </c>
      <c r="Q6362">
        <v>1</v>
      </c>
      <c r="R6362" t="s">
        <v>30</v>
      </c>
      <c r="S6362">
        <v>20.3</v>
      </c>
      <c r="T6362">
        <v>20.3</v>
      </c>
      <c r="U6362">
        <v>1</v>
      </c>
    </row>
    <row r="6363" spans="1:21" x14ac:dyDescent="0.25">
      <c r="A6363" t="s">
        <v>6395</v>
      </c>
      <c r="B6363">
        <v>0</v>
      </c>
      <c r="C6363">
        <v>0</v>
      </c>
      <c r="D6363">
        <v>0</v>
      </c>
      <c r="E6363">
        <v>0</v>
      </c>
      <c r="F6363">
        <v>7</v>
      </c>
      <c r="G6363">
        <v>1</v>
      </c>
      <c r="H6363" t="s">
        <v>23</v>
      </c>
      <c r="I6363" t="s">
        <v>25</v>
      </c>
      <c r="J6363" t="s">
        <v>23</v>
      </c>
      <c r="K6363" t="s">
        <v>23</v>
      </c>
      <c r="L6363" t="s">
        <v>22</v>
      </c>
      <c r="M6363" t="s">
        <v>22</v>
      </c>
      <c r="N6363" t="s">
        <v>23</v>
      </c>
      <c r="O6363" t="s">
        <v>22</v>
      </c>
      <c r="P6363" t="s">
        <v>26</v>
      </c>
      <c r="Q6363">
        <v>0</v>
      </c>
      <c r="R6363" t="s">
        <v>33</v>
      </c>
      <c r="S6363">
        <v>62.8</v>
      </c>
      <c r="T6363">
        <v>418.3</v>
      </c>
      <c r="U6363">
        <v>0</v>
      </c>
    </row>
    <row r="6364" spans="1:21" x14ac:dyDescent="0.25">
      <c r="A6364" t="s">
        <v>6396</v>
      </c>
      <c r="B6364">
        <v>0</v>
      </c>
      <c r="C6364">
        <v>0</v>
      </c>
      <c r="D6364">
        <v>0</v>
      </c>
      <c r="E6364">
        <v>0</v>
      </c>
      <c r="F6364">
        <v>2</v>
      </c>
      <c r="G6364">
        <v>1</v>
      </c>
      <c r="H6364" t="s">
        <v>22</v>
      </c>
      <c r="I6364" t="s">
        <v>35</v>
      </c>
      <c r="J6364" t="s">
        <v>23</v>
      </c>
      <c r="K6364" t="s">
        <v>23</v>
      </c>
      <c r="L6364" t="s">
        <v>23</v>
      </c>
      <c r="M6364" t="s">
        <v>23</v>
      </c>
      <c r="N6364" t="s">
        <v>23</v>
      </c>
      <c r="O6364" t="s">
        <v>23</v>
      </c>
      <c r="P6364" t="s">
        <v>26</v>
      </c>
      <c r="Q6364">
        <v>1</v>
      </c>
      <c r="R6364" t="s">
        <v>30</v>
      </c>
      <c r="S6364">
        <v>74.900000000000006</v>
      </c>
      <c r="T6364">
        <v>136.05000000000001</v>
      </c>
      <c r="U6364">
        <v>0</v>
      </c>
    </row>
    <row r="6365" spans="1:21" x14ac:dyDescent="0.25">
      <c r="A6365" t="s">
        <v>6397</v>
      </c>
      <c r="B6365">
        <v>0</v>
      </c>
      <c r="C6365">
        <v>0</v>
      </c>
      <c r="D6365">
        <v>0</v>
      </c>
      <c r="E6365">
        <v>0</v>
      </c>
      <c r="F6365">
        <v>9</v>
      </c>
      <c r="G6365">
        <v>1</v>
      </c>
      <c r="H6365" t="s">
        <v>23</v>
      </c>
      <c r="I6365" t="s">
        <v>35</v>
      </c>
      <c r="J6365" t="s">
        <v>22</v>
      </c>
      <c r="K6365" t="s">
        <v>23</v>
      </c>
      <c r="L6365" t="s">
        <v>23</v>
      </c>
      <c r="M6365" t="s">
        <v>23</v>
      </c>
      <c r="N6365" t="s">
        <v>23</v>
      </c>
      <c r="O6365" t="s">
        <v>23</v>
      </c>
      <c r="P6365" t="s">
        <v>26</v>
      </c>
      <c r="Q6365">
        <v>1</v>
      </c>
      <c r="R6365" t="s">
        <v>27</v>
      </c>
      <c r="S6365">
        <v>74.849999999999994</v>
      </c>
      <c r="T6365">
        <v>708.2</v>
      </c>
      <c r="U6365">
        <v>0</v>
      </c>
    </row>
    <row r="6366" spans="1:21" x14ac:dyDescent="0.25">
      <c r="A6366" t="s">
        <v>6398</v>
      </c>
      <c r="B6366">
        <v>1</v>
      </c>
      <c r="C6366">
        <v>0</v>
      </c>
      <c r="D6366">
        <v>0</v>
      </c>
      <c r="E6366">
        <v>1</v>
      </c>
      <c r="F6366">
        <v>27</v>
      </c>
      <c r="G6366">
        <v>1</v>
      </c>
      <c r="H6366" t="s">
        <v>22</v>
      </c>
      <c r="I6366" t="s">
        <v>23</v>
      </c>
      <c r="J6366" t="s">
        <v>44</v>
      </c>
      <c r="K6366" t="s">
        <v>44</v>
      </c>
      <c r="L6366" t="s">
        <v>44</v>
      </c>
      <c r="M6366" t="s">
        <v>44</v>
      </c>
      <c r="N6366" t="s">
        <v>44</v>
      </c>
      <c r="O6366" t="s">
        <v>44</v>
      </c>
      <c r="P6366" t="s">
        <v>45</v>
      </c>
      <c r="Q6366">
        <v>1</v>
      </c>
      <c r="R6366" t="s">
        <v>38</v>
      </c>
      <c r="S6366">
        <v>25.85</v>
      </c>
      <c r="T6366">
        <v>788.55</v>
      </c>
      <c r="U6366">
        <v>0</v>
      </c>
    </row>
    <row r="6367" spans="1:21" x14ac:dyDescent="0.25">
      <c r="A6367" t="s">
        <v>6399</v>
      </c>
      <c r="B6367">
        <v>1</v>
      </c>
      <c r="C6367">
        <v>1</v>
      </c>
      <c r="D6367">
        <v>1</v>
      </c>
      <c r="E6367">
        <v>0</v>
      </c>
      <c r="F6367">
        <v>7</v>
      </c>
      <c r="G6367">
        <v>1</v>
      </c>
      <c r="H6367" t="s">
        <v>22</v>
      </c>
      <c r="I6367" t="s">
        <v>35</v>
      </c>
      <c r="J6367" t="s">
        <v>23</v>
      </c>
      <c r="K6367" t="s">
        <v>23</v>
      </c>
      <c r="L6367" t="s">
        <v>22</v>
      </c>
      <c r="M6367" t="s">
        <v>23</v>
      </c>
      <c r="N6367" t="s">
        <v>22</v>
      </c>
      <c r="O6367" t="s">
        <v>22</v>
      </c>
      <c r="P6367" t="s">
        <v>26</v>
      </c>
      <c r="Q6367">
        <v>1</v>
      </c>
      <c r="R6367" t="s">
        <v>27</v>
      </c>
      <c r="S6367">
        <v>101.95</v>
      </c>
      <c r="T6367">
        <v>700.85</v>
      </c>
      <c r="U6367">
        <v>1</v>
      </c>
    </row>
    <row r="6368" spans="1:21" x14ac:dyDescent="0.25">
      <c r="A6368" t="s">
        <v>6400</v>
      </c>
      <c r="B6368">
        <v>0</v>
      </c>
      <c r="C6368">
        <v>0</v>
      </c>
      <c r="D6368">
        <v>1</v>
      </c>
      <c r="E6368">
        <v>0</v>
      </c>
      <c r="F6368">
        <v>64</v>
      </c>
      <c r="G6368">
        <v>1</v>
      </c>
      <c r="H6368" t="s">
        <v>23</v>
      </c>
      <c r="I6368" t="s">
        <v>25</v>
      </c>
      <c r="J6368" t="s">
        <v>23</v>
      </c>
      <c r="K6368" t="s">
        <v>22</v>
      </c>
      <c r="L6368" t="s">
        <v>22</v>
      </c>
      <c r="M6368" t="s">
        <v>22</v>
      </c>
      <c r="N6368" t="s">
        <v>23</v>
      </c>
      <c r="O6368" t="s">
        <v>22</v>
      </c>
      <c r="P6368" t="s">
        <v>45</v>
      </c>
      <c r="Q6368">
        <v>1</v>
      </c>
      <c r="R6368" t="s">
        <v>30</v>
      </c>
      <c r="S6368">
        <v>68.3</v>
      </c>
      <c r="T6368">
        <v>4378.8</v>
      </c>
      <c r="U6368">
        <v>0</v>
      </c>
    </row>
    <row r="6369" spans="1:21" x14ac:dyDescent="0.25">
      <c r="A6369" t="s">
        <v>6401</v>
      </c>
      <c r="B6369">
        <v>1</v>
      </c>
      <c r="C6369">
        <v>0</v>
      </c>
      <c r="D6369">
        <v>0</v>
      </c>
      <c r="E6369">
        <v>0</v>
      </c>
      <c r="F6369">
        <v>70</v>
      </c>
      <c r="G6369">
        <v>0</v>
      </c>
      <c r="H6369" t="s">
        <v>24</v>
      </c>
      <c r="I6369" t="s">
        <v>25</v>
      </c>
      <c r="J6369" t="s">
        <v>22</v>
      </c>
      <c r="K6369" t="s">
        <v>23</v>
      </c>
      <c r="L6369" t="s">
        <v>22</v>
      </c>
      <c r="M6369" t="s">
        <v>22</v>
      </c>
      <c r="N6369" t="s">
        <v>23</v>
      </c>
      <c r="O6369" t="s">
        <v>22</v>
      </c>
      <c r="P6369" t="s">
        <v>45</v>
      </c>
      <c r="Q6369">
        <v>0</v>
      </c>
      <c r="R6369" t="s">
        <v>33</v>
      </c>
      <c r="S6369">
        <v>48.4</v>
      </c>
      <c r="T6369">
        <v>3442.8</v>
      </c>
      <c r="U6369">
        <v>0</v>
      </c>
    </row>
    <row r="6370" spans="1:21" x14ac:dyDescent="0.25">
      <c r="A6370" t="s">
        <v>6402</v>
      </c>
      <c r="B6370">
        <v>1</v>
      </c>
      <c r="C6370">
        <v>1</v>
      </c>
      <c r="D6370">
        <v>0</v>
      </c>
      <c r="E6370">
        <v>0</v>
      </c>
      <c r="F6370">
        <v>2</v>
      </c>
      <c r="G6370">
        <v>1</v>
      </c>
      <c r="H6370" t="s">
        <v>22</v>
      </c>
      <c r="I6370" t="s">
        <v>35</v>
      </c>
      <c r="J6370" t="s">
        <v>23</v>
      </c>
      <c r="K6370" t="s">
        <v>23</v>
      </c>
      <c r="L6370" t="s">
        <v>23</v>
      </c>
      <c r="M6370" t="s">
        <v>23</v>
      </c>
      <c r="N6370" t="s">
        <v>22</v>
      </c>
      <c r="O6370" t="s">
        <v>22</v>
      </c>
      <c r="P6370" t="s">
        <v>26</v>
      </c>
      <c r="Q6370">
        <v>1</v>
      </c>
      <c r="R6370" t="s">
        <v>27</v>
      </c>
      <c r="S6370">
        <v>94</v>
      </c>
      <c r="T6370">
        <v>181.7</v>
      </c>
      <c r="U6370">
        <v>1</v>
      </c>
    </row>
    <row r="6371" spans="1:21" x14ac:dyDescent="0.25">
      <c r="A6371" t="s">
        <v>6403</v>
      </c>
      <c r="B6371">
        <v>1</v>
      </c>
      <c r="C6371">
        <v>1</v>
      </c>
      <c r="D6371">
        <v>0</v>
      </c>
      <c r="E6371">
        <v>0</v>
      </c>
      <c r="F6371">
        <v>67</v>
      </c>
      <c r="G6371">
        <v>1</v>
      </c>
      <c r="H6371" t="s">
        <v>23</v>
      </c>
      <c r="I6371" t="s">
        <v>35</v>
      </c>
      <c r="J6371" t="s">
        <v>22</v>
      </c>
      <c r="K6371" t="s">
        <v>22</v>
      </c>
      <c r="L6371" t="s">
        <v>23</v>
      </c>
      <c r="M6371" t="s">
        <v>22</v>
      </c>
      <c r="N6371" t="s">
        <v>22</v>
      </c>
      <c r="O6371" t="s">
        <v>22</v>
      </c>
      <c r="P6371" t="s">
        <v>45</v>
      </c>
      <c r="Q6371">
        <v>1</v>
      </c>
      <c r="R6371" t="s">
        <v>27</v>
      </c>
      <c r="S6371">
        <v>105.05</v>
      </c>
      <c r="T6371">
        <v>7171.7</v>
      </c>
      <c r="U6371">
        <v>0</v>
      </c>
    </row>
    <row r="6372" spans="1:21" x14ac:dyDescent="0.25">
      <c r="A6372" t="s">
        <v>6404</v>
      </c>
      <c r="B6372">
        <v>0</v>
      </c>
      <c r="C6372">
        <v>0</v>
      </c>
      <c r="D6372">
        <v>0</v>
      </c>
      <c r="E6372">
        <v>0</v>
      </c>
      <c r="F6372">
        <v>45</v>
      </c>
      <c r="G6372">
        <v>1</v>
      </c>
      <c r="H6372" t="s">
        <v>22</v>
      </c>
      <c r="I6372" t="s">
        <v>35</v>
      </c>
      <c r="J6372" t="s">
        <v>23</v>
      </c>
      <c r="K6372" t="s">
        <v>22</v>
      </c>
      <c r="L6372" t="s">
        <v>23</v>
      </c>
      <c r="M6372" t="s">
        <v>23</v>
      </c>
      <c r="N6372" t="s">
        <v>22</v>
      </c>
      <c r="O6372" t="s">
        <v>23</v>
      </c>
      <c r="P6372" t="s">
        <v>26</v>
      </c>
      <c r="Q6372">
        <v>1</v>
      </c>
      <c r="R6372" t="s">
        <v>38</v>
      </c>
      <c r="S6372">
        <v>89.3</v>
      </c>
      <c r="T6372">
        <v>4016.85</v>
      </c>
      <c r="U6372">
        <v>1</v>
      </c>
    </row>
    <row r="6373" spans="1:21" x14ac:dyDescent="0.25">
      <c r="A6373" t="s">
        <v>6405</v>
      </c>
      <c r="B6373">
        <v>0</v>
      </c>
      <c r="C6373">
        <v>0</v>
      </c>
      <c r="D6373">
        <v>0</v>
      </c>
      <c r="E6373">
        <v>0</v>
      </c>
      <c r="F6373">
        <v>24</v>
      </c>
      <c r="G6373">
        <v>1</v>
      </c>
      <c r="H6373" t="s">
        <v>22</v>
      </c>
      <c r="I6373" t="s">
        <v>23</v>
      </c>
      <c r="J6373" t="s">
        <v>44</v>
      </c>
      <c r="K6373" t="s">
        <v>44</v>
      </c>
      <c r="L6373" t="s">
        <v>44</v>
      </c>
      <c r="M6373" t="s">
        <v>44</v>
      </c>
      <c r="N6373" t="s">
        <v>44</v>
      </c>
      <c r="O6373" t="s">
        <v>44</v>
      </c>
      <c r="P6373" t="s">
        <v>45</v>
      </c>
      <c r="Q6373">
        <v>0</v>
      </c>
      <c r="R6373" t="s">
        <v>38</v>
      </c>
      <c r="S6373">
        <v>25.15</v>
      </c>
      <c r="T6373">
        <v>553</v>
      </c>
      <c r="U6373">
        <v>0</v>
      </c>
    </row>
    <row r="6374" spans="1:21" x14ac:dyDescent="0.25">
      <c r="A6374" t="s">
        <v>6406</v>
      </c>
      <c r="B6374">
        <v>1</v>
      </c>
      <c r="C6374">
        <v>0</v>
      </c>
      <c r="D6374">
        <v>1</v>
      </c>
      <c r="E6374">
        <v>1</v>
      </c>
      <c r="F6374">
        <v>4</v>
      </c>
      <c r="G6374">
        <v>1</v>
      </c>
      <c r="H6374" t="s">
        <v>23</v>
      </c>
      <c r="I6374" t="s">
        <v>23</v>
      </c>
      <c r="J6374" t="s">
        <v>44</v>
      </c>
      <c r="K6374" t="s">
        <v>44</v>
      </c>
      <c r="L6374" t="s">
        <v>44</v>
      </c>
      <c r="M6374" t="s">
        <v>44</v>
      </c>
      <c r="N6374" t="s">
        <v>44</v>
      </c>
      <c r="O6374" t="s">
        <v>44</v>
      </c>
      <c r="P6374" t="s">
        <v>45</v>
      </c>
      <c r="Q6374">
        <v>0</v>
      </c>
      <c r="R6374" t="s">
        <v>38</v>
      </c>
      <c r="S6374">
        <v>19.5</v>
      </c>
      <c r="T6374">
        <v>96.85</v>
      </c>
      <c r="U6374">
        <v>0</v>
      </c>
    </row>
    <row r="6375" spans="1:21" x14ac:dyDescent="0.25">
      <c r="A6375" t="s">
        <v>6407</v>
      </c>
      <c r="B6375">
        <v>1</v>
      </c>
      <c r="C6375">
        <v>0</v>
      </c>
      <c r="D6375">
        <v>1</v>
      </c>
      <c r="E6375">
        <v>1</v>
      </c>
      <c r="F6375">
        <v>44</v>
      </c>
      <c r="G6375">
        <v>1</v>
      </c>
      <c r="H6375" t="s">
        <v>23</v>
      </c>
      <c r="I6375" t="s">
        <v>35</v>
      </c>
      <c r="J6375" t="s">
        <v>23</v>
      </c>
      <c r="K6375" t="s">
        <v>23</v>
      </c>
      <c r="L6375" t="s">
        <v>22</v>
      </c>
      <c r="M6375" t="s">
        <v>23</v>
      </c>
      <c r="N6375" t="s">
        <v>22</v>
      </c>
      <c r="O6375" t="s">
        <v>22</v>
      </c>
      <c r="P6375" t="s">
        <v>26</v>
      </c>
      <c r="Q6375">
        <v>1</v>
      </c>
      <c r="R6375" t="s">
        <v>33</v>
      </c>
      <c r="S6375">
        <v>92.95</v>
      </c>
      <c r="T6375">
        <v>4122.8999999999996</v>
      </c>
      <c r="U6375">
        <v>0</v>
      </c>
    </row>
    <row r="6376" spans="1:21" x14ac:dyDescent="0.25">
      <c r="A6376" t="s">
        <v>6408</v>
      </c>
      <c r="B6376">
        <v>0</v>
      </c>
      <c r="C6376">
        <v>0</v>
      </c>
      <c r="D6376">
        <v>1</v>
      </c>
      <c r="E6376">
        <v>1</v>
      </c>
      <c r="F6376">
        <v>72</v>
      </c>
      <c r="G6376">
        <v>1</v>
      </c>
      <c r="H6376" t="s">
        <v>23</v>
      </c>
      <c r="I6376" t="s">
        <v>23</v>
      </c>
      <c r="J6376" t="s">
        <v>44</v>
      </c>
      <c r="K6376" t="s">
        <v>44</v>
      </c>
      <c r="L6376" t="s">
        <v>44</v>
      </c>
      <c r="M6376" t="s">
        <v>44</v>
      </c>
      <c r="N6376" t="s">
        <v>44</v>
      </c>
      <c r="O6376" t="s">
        <v>44</v>
      </c>
      <c r="P6376" t="s">
        <v>45</v>
      </c>
      <c r="Q6376">
        <v>1</v>
      </c>
      <c r="R6376" t="s">
        <v>30</v>
      </c>
      <c r="S6376">
        <v>20.7</v>
      </c>
      <c r="T6376">
        <v>1482.3</v>
      </c>
      <c r="U6376">
        <v>0</v>
      </c>
    </row>
    <row r="6377" spans="1:21" x14ac:dyDescent="0.25">
      <c r="A6377" t="s">
        <v>6409</v>
      </c>
      <c r="B6377">
        <v>0</v>
      </c>
      <c r="C6377">
        <v>0</v>
      </c>
      <c r="D6377">
        <v>0</v>
      </c>
      <c r="E6377">
        <v>0</v>
      </c>
      <c r="F6377">
        <v>1</v>
      </c>
      <c r="G6377">
        <v>1</v>
      </c>
      <c r="H6377" t="s">
        <v>23</v>
      </c>
      <c r="I6377" t="s">
        <v>35</v>
      </c>
      <c r="J6377" t="s">
        <v>23</v>
      </c>
      <c r="K6377" t="s">
        <v>22</v>
      </c>
      <c r="L6377" t="s">
        <v>23</v>
      </c>
      <c r="M6377" t="s">
        <v>23</v>
      </c>
      <c r="N6377" t="s">
        <v>23</v>
      </c>
      <c r="O6377" t="s">
        <v>23</v>
      </c>
      <c r="P6377" t="s">
        <v>26</v>
      </c>
      <c r="Q6377">
        <v>1</v>
      </c>
      <c r="R6377" t="s">
        <v>38</v>
      </c>
      <c r="S6377">
        <v>74.3</v>
      </c>
      <c r="T6377">
        <v>74.3</v>
      </c>
      <c r="U6377">
        <v>1</v>
      </c>
    </row>
    <row r="6378" spans="1:21" x14ac:dyDescent="0.25">
      <c r="A6378" t="s">
        <v>6410</v>
      </c>
      <c r="B6378">
        <v>1</v>
      </c>
      <c r="C6378">
        <v>0</v>
      </c>
      <c r="D6378">
        <v>0</v>
      </c>
      <c r="E6378">
        <v>0</v>
      </c>
      <c r="F6378">
        <v>66</v>
      </c>
      <c r="G6378">
        <v>1</v>
      </c>
      <c r="H6378" t="s">
        <v>23</v>
      </c>
      <c r="I6378" t="s">
        <v>23</v>
      </c>
      <c r="J6378" t="s">
        <v>44</v>
      </c>
      <c r="K6378" t="s">
        <v>44</v>
      </c>
      <c r="L6378" t="s">
        <v>44</v>
      </c>
      <c r="M6378" t="s">
        <v>44</v>
      </c>
      <c r="N6378" t="s">
        <v>44</v>
      </c>
      <c r="O6378" t="s">
        <v>44</v>
      </c>
      <c r="P6378" t="s">
        <v>45</v>
      </c>
      <c r="Q6378">
        <v>0</v>
      </c>
      <c r="R6378" t="s">
        <v>33</v>
      </c>
      <c r="S6378">
        <v>19.350000000000001</v>
      </c>
      <c r="T6378">
        <v>1240.8</v>
      </c>
      <c r="U6378">
        <v>0</v>
      </c>
    </row>
    <row r="6379" spans="1:21" x14ac:dyDescent="0.25">
      <c r="A6379" t="s">
        <v>6411</v>
      </c>
      <c r="B6379">
        <v>1</v>
      </c>
      <c r="C6379">
        <v>0</v>
      </c>
      <c r="D6379">
        <v>0</v>
      </c>
      <c r="E6379">
        <v>0</v>
      </c>
      <c r="F6379">
        <v>1</v>
      </c>
      <c r="G6379">
        <v>0</v>
      </c>
      <c r="H6379" t="s">
        <v>24</v>
      </c>
      <c r="I6379" t="s">
        <v>25</v>
      </c>
      <c r="J6379" t="s">
        <v>23</v>
      </c>
      <c r="K6379" t="s">
        <v>22</v>
      </c>
      <c r="L6379" t="s">
        <v>23</v>
      </c>
      <c r="M6379" t="s">
        <v>22</v>
      </c>
      <c r="N6379" t="s">
        <v>23</v>
      </c>
      <c r="O6379" t="s">
        <v>22</v>
      </c>
      <c r="P6379" t="s">
        <v>26</v>
      </c>
      <c r="Q6379">
        <v>1</v>
      </c>
      <c r="R6379" t="s">
        <v>30</v>
      </c>
      <c r="S6379">
        <v>44.65</v>
      </c>
      <c r="T6379">
        <v>44.65</v>
      </c>
      <c r="U6379">
        <v>1</v>
      </c>
    </row>
    <row r="6380" spans="1:21" x14ac:dyDescent="0.25">
      <c r="A6380" t="s">
        <v>6412</v>
      </c>
      <c r="B6380">
        <v>1</v>
      </c>
      <c r="C6380">
        <v>0</v>
      </c>
      <c r="D6380">
        <v>1</v>
      </c>
      <c r="E6380">
        <v>1</v>
      </c>
      <c r="F6380">
        <v>13</v>
      </c>
      <c r="G6380">
        <v>1</v>
      </c>
      <c r="H6380" t="s">
        <v>23</v>
      </c>
      <c r="I6380" t="s">
        <v>35</v>
      </c>
      <c r="J6380" t="s">
        <v>22</v>
      </c>
      <c r="K6380" t="s">
        <v>23</v>
      </c>
      <c r="L6380" t="s">
        <v>23</v>
      </c>
      <c r="M6380" t="s">
        <v>23</v>
      </c>
      <c r="N6380" t="s">
        <v>23</v>
      </c>
      <c r="O6380" t="s">
        <v>22</v>
      </c>
      <c r="P6380" t="s">
        <v>26</v>
      </c>
      <c r="Q6380">
        <v>0</v>
      </c>
      <c r="R6380" t="s">
        <v>27</v>
      </c>
      <c r="S6380">
        <v>84.05</v>
      </c>
      <c r="T6380">
        <v>1095.3</v>
      </c>
      <c r="U6380">
        <v>1</v>
      </c>
    </row>
    <row r="6381" spans="1:21" x14ac:dyDescent="0.25">
      <c r="A6381" t="s">
        <v>6413</v>
      </c>
      <c r="B6381">
        <v>1</v>
      </c>
      <c r="C6381">
        <v>0</v>
      </c>
      <c r="D6381">
        <v>0</v>
      </c>
      <c r="E6381">
        <v>0</v>
      </c>
      <c r="F6381">
        <v>10</v>
      </c>
      <c r="G6381">
        <v>1</v>
      </c>
      <c r="H6381" t="s">
        <v>22</v>
      </c>
      <c r="I6381" t="s">
        <v>35</v>
      </c>
      <c r="J6381" t="s">
        <v>23</v>
      </c>
      <c r="K6381" t="s">
        <v>22</v>
      </c>
      <c r="L6381" t="s">
        <v>23</v>
      </c>
      <c r="M6381" t="s">
        <v>23</v>
      </c>
      <c r="N6381" t="s">
        <v>23</v>
      </c>
      <c r="O6381" t="s">
        <v>23</v>
      </c>
      <c r="P6381" t="s">
        <v>26</v>
      </c>
      <c r="Q6381">
        <v>1</v>
      </c>
      <c r="R6381" t="s">
        <v>33</v>
      </c>
      <c r="S6381">
        <v>80.7</v>
      </c>
      <c r="T6381">
        <v>788.8</v>
      </c>
      <c r="U6381">
        <v>1</v>
      </c>
    </row>
    <row r="6382" spans="1:21" x14ac:dyDescent="0.25">
      <c r="A6382" t="s">
        <v>6414</v>
      </c>
      <c r="B6382">
        <v>1</v>
      </c>
      <c r="C6382">
        <v>1</v>
      </c>
      <c r="D6382">
        <v>1</v>
      </c>
      <c r="E6382">
        <v>0</v>
      </c>
      <c r="F6382">
        <v>65</v>
      </c>
      <c r="G6382">
        <v>1</v>
      </c>
      <c r="H6382" t="s">
        <v>22</v>
      </c>
      <c r="I6382" t="s">
        <v>35</v>
      </c>
      <c r="J6382" t="s">
        <v>23</v>
      </c>
      <c r="K6382" t="s">
        <v>22</v>
      </c>
      <c r="L6382" t="s">
        <v>22</v>
      </c>
      <c r="M6382" t="s">
        <v>23</v>
      </c>
      <c r="N6382" t="s">
        <v>22</v>
      </c>
      <c r="O6382" t="s">
        <v>22</v>
      </c>
      <c r="P6382" t="s">
        <v>26</v>
      </c>
      <c r="Q6382">
        <v>1</v>
      </c>
      <c r="R6382" t="s">
        <v>27</v>
      </c>
      <c r="S6382">
        <v>104.35</v>
      </c>
      <c r="T6382">
        <v>6578.55</v>
      </c>
      <c r="U6382">
        <v>0</v>
      </c>
    </row>
    <row r="6383" spans="1:21" x14ac:dyDescent="0.25">
      <c r="A6383" t="s">
        <v>6415</v>
      </c>
      <c r="B6383">
        <v>1</v>
      </c>
      <c r="C6383">
        <v>0</v>
      </c>
      <c r="D6383">
        <v>0</v>
      </c>
      <c r="E6383">
        <v>1</v>
      </c>
      <c r="F6383">
        <v>1</v>
      </c>
      <c r="G6383">
        <v>1</v>
      </c>
      <c r="H6383" t="s">
        <v>23</v>
      </c>
      <c r="I6383" t="s">
        <v>23</v>
      </c>
      <c r="J6383" t="s">
        <v>44</v>
      </c>
      <c r="K6383" t="s">
        <v>44</v>
      </c>
      <c r="L6383" t="s">
        <v>44</v>
      </c>
      <c r="M6383" t="s">
        <v>44</v>
      </c>
      <c r="N6383" t="s">
        <v>44</v>
      </c>
      <c r="O6383" t="s">
        <v>44</v>
      </c>
      <c r="P6383" t="s">
        <v>26</v>
      </c>
      <c r="Q6383">
        <v>0</v>
      </c>
      <c r="R6383" t="s">
        <v>30</v>
      </c>
      <c r="S6383">
        <v>19.55</v>
      </c>
      <c r="T6383">
        <v>19.55</v>
      </c>
      <c r="U6383">
        <v>0</v>
      </c>
    </row>
    <row r="6384" spans="1:21" x14ac:dyDescent="0.25">
      <c r="A6384" t="s">
        <v>6416</v>
      </c>
      <c r="B6384">
        <v>1</v>
      </c>
      <c r="C6384">
        <v>0</v>
      </c>
      <c r="D6384">
        <v>1</v>
      </c>
      <c r="E6384">
        <v>1</v>
      </c>
      <c r="F6384">
        <v>38</v>
      </c>
      <c r="G6384">
        <v>1</v>
      </c>
      <c r="H6384" t="s">
        <v>23</v>
      </c>
      <c r="I6384" t="s">
        <v>25</v>
      </c>
      <c r="J6384" t="s">
        <v>22</v>
      </c>
      <c r="K6384" t="s">
        <v>22</v>
      </c>
      <c r="L6384" t="s">
        <v>22</v>
      </c>
      <c r="M6384" t="s">
        <v>22</v>
      </c>
      <c r="N6384" t="s">
        <v>22</v>
      </c>
      <c r="O6384" t="s">
        <v>23</v>
      </c>
      <c r="P6384" t="s">
        <v>29</v>
      </c>
      <c r="Q6384">
        <v>0</v>
      </c>
      <c r="R6384" t="s">
        <v>27</v>
      </c>
      <c r="S6384">
        <v>74.05</v>
      </c>
      <c r="T6384">
        <v>2802.3</v>
      </c>
      <c r="U6384">
        <v>0</v>
      </c>
    </row>
    <row r="6385" spans="1:21" x14ac:dyDescent="0.25">
      <c r="A6385" t="s">
        <v>6417</v>
      </c>
      <c r="B6385">
        <v>1</v>
      </c>
      <c r="C6385">
        <v>0</v>
      </c>
      <c r="D6385">
        <v>0</v>
      </c>
      <c r="E6385">
        <v>1</v>
      </c>
      <c r="F6385">
        <v>23</v>
      </c>
      <c r="G6385">
        <v>0</v>
      </c>
      <c r="H6385" t="s">
        <v>24</v>
      </c>
      <c r="I6385" t="s">
        <v>25</v>
      </c>
      <c r="J6385" t="s">
        <v>22</v>
      </c>
      <c r="K6385" t="s">
        <v>23</v>
      </c>
      <c r="L6385" t="s">
        <v>22</v>
      </c>
      <c r="M6385" t="s">
        <v>22</v>
      </c>
      <c r="N6385" t="s">
        <v>23</v>
      </c>
      <c r="O6385" t="s">
        <v>23</v>
      </c>
      <c r="P6385" t="s">
        <v>45</v>
      </c>
      <c r="Q6385">
        <v>0</v>
      </c>
      <c r="R6385" t="s">
        <v>30</v>
      </c>
      <c r="S6385">
        <v>40.1</v>
      </c>
      <c r="T6385">
        <v>857.75</v>
      </c>
      <c r="U6385">
        <v>0</v>
      </c>
    </row>
    <row r="6386" spans="1:21" x14ac:dyDescent="0.25">
      <c r="A6386" t="s">
        <v>6418</v>
      </c>
      <c r="B6386">
        <v>0</v>
      </c>
      <c r="C6386">
        <v>0</v>
      </c>
      <c r="D6386">
        <v>1</v>
      </c>
      <c r="E6386">
        <v>0</v>
      </c>
      <c r="F6386">
        <v>10</v>
      </c>
      <c r="G6386">
        <v>1</v>
      </c>
      <c r="H6386" t="s">
        <v>23</v>
      </c>
      <c r="I6386" t="s">
        <v>23</v>
      </c>
      <c r="J6386" t="s">
        <v>44</v>
      </c>
      <c r="K6386" t="s">
        <v>44</v>
      </c>
      <c r="L6386" t="s">
        <v>44</v>
      </c>
      <c r="M6386" t="s">
        <v>44</v>
      </c>
      <c r="N6386" t="s">
        <v>44</v>
      </c>
      <c r="O6386" t="s">
        <v>44</v>
      </c>
      <c r="P6386" t="s">
        <v>29</v>
      </c>
      <c r="Q6386">
        <v>0</v>
      </c>
      <c r="R6386" t="s">
        <v>30</v>
      </c>
      <c r="S6386">
        <v>20.100000000000001</v>
      </c>
      <c r="T6386">
        <v>184.4</v>
      </c>
      <c r="U6386">
        <v>0</v>
      </c>
    </row>
    <row r="6387" spans="1:21" x14ac:dyDescent="0.25">
      <c r="A6387" t="s">
        <v>6419</v>
      </c>
      <c r="B6387">
        <v>1</v>
      </c>
      <c r="C6387">
        <v>0</v>
      </c>
      <c r="D6387">
        <v>0</v>
      </c>
      <c r="E6387">
        <v>1</v>
      </c>
      <c r="F6387">
        <v>4</v>
      </c>
      <c r="G6387">
        <v>1</v>
      </c>
      <c r="H6387" t="s">
        <v>22</v>
      </c>
      <c r="I6387" t="s">
        <v>35</v>
      </c>
      <c r="J6387" t="s">
        <v>23</v>
      </c>
      <c r="K6387" t="s">
        <v>22</v>
      </c>
      <c r="L6387" t="s">
        <v>23</v>
      </c>
      <c r="M6387" t="s">
        <v>23</v>
      </c>
      <c r="N6387" t="s">
        <v>22</v>
      </c>
      <c r="O6387" t="s">
        <v>22</v>
      </c>
      <c r="P6387" t="s">
        <v>26</v>
      </c>
      <c r="Q6387">
        <v>1</v>
      </c>
      <c r="R6387" t="s">
        <v>27</v>
      </c>
      <c r="S6387">
        <v>101.7</v>
      </c>
      <c r="T6387">
        <v>364.55</v>
      </c>
      <c r="U6387">
        <v>1</v>
      </c>
    </row>
    <row r="6388" spans="1:21" x14ac:dyDescent="0.25">
      <c r="A6388" t="s">
        <v>6420</v>
      </c>
      <c r="B6388">
        <v>1</v>
      </c>
      <c r="C6388">
        <v>0</v>
      </c>
      <c r="D6388">
        <v>1</v>
      </c>
      <c r="E6388">
        <v>1</v>
      </c>
      <c r="F6388">
        <v>72</v>
      </c>
      <c r="G6388">
        <v>1</v>
      </c>
      <c r="H6388" t="s">
        <v>22</v>
      </c>
      <c r="I6388" t="s">
        <v>25</v>
      </c>
      <c r="J6388" t="s">
        <v>22</v>
      </c>
      <c r="K6388" t="s">
        <v>23</v>
      </c>
      <c r="L6388" t="s">
        <v>22</v>
      </c>
      <c r="M6388" t="s">
        <v>22</v>
      </c>
      <c r="N6388" t="s">
        <v>22</v>
      </c>
      <c r="O6388" t="s">
        <v>22</v>
      </c>
      <c r="P6388" t="s">
        <v>45</v>
      </c>
      <c r="Q6388">
        <v>1</v>
      </c>
      <c r="R6388" t="s">
        <v>38</v>
      </c>
      <c r="S6388">
        <v>83.55</v>
      </c>
      <c r="T6388">
        <v>6093.3</v>
      </c>
      <c r="U6388">
        <v>0</v>
      </c>
    </row>
    <row r="6389" spans="1:21" x14ac:dyDescent="0.25">
      <c r="A6389" t="s">
        <v>6421</v>
      </c>
      <c r="B6389">
        <v>0</v>
      </c>
      <c r="C6389">
        <v>0</v>
      </c>
      <c r="D6389">
        <v>1</v>
      </c>
      <c r="E6389">
        <v>0</v>
      </c>
      <c r="F6389">
        <v>35</v>
      </c>
      <c r="G6389">
        <v>1</v>
      </c>
      <c r="H6389" t="s">
        <v>23</v>
      </c>
      <c r="I6389" t="s">
        <v>25</v>
      </c>
      <c r="J6389" t="s">
        <v>23</v>
      </c>
      <c r="K6389" t="s">
        <v>22</v>
      </c>
      <c r="L6389" t="s">
        <v>23</v>
      </c>
      <c r="M6389" t="s">
        <v>22</v>
      </c>
      <c r="N6389" t="s">
        <v>23</v>
      </c>
      <c r="O6389" t="s">
        <v>23</v>
      </c>
      <c r="P6389" t="s">
        <v>26</v>
      </c>
      <c r="Q6389">
        <v>0</v>
      </c>
      <c r="R6389" t="s">
        <v>27</v>
      </c>
      <c r="S6389">
        <v>56.85</v>
      </c>
      <c r="T6389">
        <v>1861.1</v>
      </c>
      <c r="U6389">
        <v>0</v>
      </c>
    </row>
    <row r="6390" spans="1:21" x14ac:dyDescent="0.25">
      <c r="A6390" t="s">
        <v>6422</v>
      </c>
      <c r="B6390">
        <v>0</v>
      </c>
      <c r="C6390">
        <v>0</v>
      </c>
      <c r="D6390">
        <v>0</v>
      </c>
      <c r="E6390">
        <v>0</v>
      </c>
      <c r="F6390">
        <v>1</v>
      </c>
      <c r="G6390">
        <v>1</v>
      </c>
      <c r="H6390" t="s">
        <v>23</v>
      </c>
      <c r="I6390" t="s">
        <v>23</v>
      </c>
      <c r="J6390" t="s">
        <v>44</v>
      </c>
      <c r="K6390" t="s">
        <v>44</v>
      </c>
      <c r="L6390" t="s">
        <v>44</v>
      </c>
      <c r="M6390" t="s">
        <v>44</v>
      </c>
      <c r="N6390" t="s">
        <v>44</v>
      </c>
      <c r="O6390" t="s">
        <v>44</v>
      </c>
      <c r="P6390" t="s">
        <v>26</v>
      </c>
      <c r="Q6390">
        <v>0</v>
      </c>
      <c r="R6390" t="s">
        <v>30</v>
      </c>
      <c r="S6390">
        <v>20.399999999999999</v>
      </c>
      <c r="T6390">
        <v>20.399999999999999</v>
      </c>
      <c r="U6390">
        <v>1</v>
      </c>
    </row>
    <row r="6391" spans="1:21" x14ac:dyDescent="0.25">
      <c r="A6391" t="s">
        <v>6423</v>
      </c>
      <c r="B6391">
        <v>0</v>
      </c>
      <c r="C6391">
        <v>0</v>
      </c>
      <c r="D6391">
        <v>1</v>
      </c>
      <c r="E6391">
        <v>1</v>
      </c>
      <c r="F6391">
        <v>58</v>
      </c>
      <c r="G6391">
        <v>1</v>
      </c>
      <c r="H6391" t="s">
        <v>23</v>
      </c>
      <c r="I6391" t="s">
        <v>23</v>
      </c>
      <c r="J6391" t="s">
        <v>44</v>
      </c>
      <c r="K6391" t="s">
        <v>44</v>
      </c>
      <c r="L6391" t="s">
        <v>44</v>
      </c>
      <c r="M6391" t="s">
        <v>44</v>
      </c>
      <c r="N6391" t="s">
        <v>44</v>
      </c>
      <c r="O6391" t="s">
        <v>44</v>
      </c>
      <c r="P6391" t="s">
        <v>45</v>
      </c>
      <c r="Q6391">
        <v>0</v>
      </c>
      <c r="R6391" t="s">
        <v>38</v>
      </c>
      <c r="S6391">
        <v>19.55</v>
      </c>
      <c r="T6391">
        <v>1079.6500000000001</v>
      </c>
      <c r="U6391">
        <v>0</v>
      </c>
    </row>
    <row r="6392" spans="1:21" x14ac:dyDescent="0.25">
      <c r="A6392" t="s">
        <v>6424</v>
      </c>
      <c r="B6392">
        <v>1</v>
      </c>
      <c r="C6392">
        <v>0</v>
      </c>
      <c r="D6392">
        <v>1</v>
      </c>
      <c r="E6392">
        <v>1</v>
      </c>
      <c r="F6392">
        <v>70</v>
      </c>
      <c r="G6392">
        <v>1</v>
      </c>
      <c r="H6392" t="s">
        <v>23</v>
      </c>
      <c r="I6392" t="s">
        <v>35</v>
      </c>
      <c r="J6392" t="s">
        <v>23</v>
      </c>
      <c r="K6392" t="s">
        <v>22</v>
      </c>
      <c r="L6392" t="s">
        <v>22</v>
      </c>
      <c r="M6392" t="s">
        <v>22</v>
      </c>
      <c r="N6392" t="s">
        <v>22</v>
      </c>
      <c r="O6392" t="s">
        <v>22</v>
      </c>
      <c r="P6392" t="s">
        <v>29</v>
      </c>
      <c r="Q6392">
        <v>1</v>
      </c>
      <c r="R6392" t="s">
        <v>27</v>
      </c>
      <c r="S6392">
        <v>106.15</v>
      </c>
      <c r="T6392">
        <v>7475.1</v>
      </c>
      <c r="U6392">
        <v>0</v>
      </c>
    </row>
    <row r="6393" spans="1:21" x14ac:dyDescent="0.25">
      <c r="A6393" t="s">
        <v>6425</v>
      </c>
      <c r="B6393">
        <v>1</v>
      </c>
      <c r="C6393">
        <v>0</v>
      </c>
      <c r="D6393">
        <v>1</v>
      </c>
      <c r="E6393">
        <v>1</v>
      </c>
      <c r="F6393">
        <v>38</v>
      </c>
      <c r="G6393">
        <v>1</v>
      </c>
      <c r="H6393" t="s">
        <v>22</v>
      </c>
      <c r="I6393" t="s">
        <v>25</v>
      </c>
      <c r="J6393" t="s">
        <v>23</v>
      </c>
      <c r="K6393" t="s">
        <v>22</v>
      </c>
      <c r="L6393" t="s">
        <v>22</v>
      </c>
      <c r="M6393" t="s">
        <v>23</v>
      </c>
      <c r="N6393" t="s">
        <v>22</v>
      </c>
      <c r="O6393" t="s">
        <v>22</v>
      </c>
      <c r="P6393" t="s">
        <v>29</v>
      </c>
      <c r="Q6393">
        <v>0</v>
      </c>
      <c r="R6393" t="s">
        <v>38</v>
      </c>
      <c r="S6393">
        <v>78.95</v>
      </c>
      <c r="T6393">
        <v>2862.55</v>
      </c>
      <c r="U6393">
        <v>0</v>
      </c>
    </row>
    <row r="6394" spans="1:21" x14ac:dyDescent="0.25">
      <c r="A6394" t="s">
        <v>6426</v>
      </c>
      <c r="B6394">
        <v>0</v>
      </c>
      <c r="C6394">
        <v>0</v>
      </c>
      <c r="D6394">
        <v>1</v>
      </c>
      <c r="E6394">
        <v>1</v>
      </c>
      <c r="F6394">
        <v>60</v>
      </c>
      <c r="G6394">
        <v>0</v>
      </c>
      <c r="H6394" t="s">
        <v>24</v>
      </c>
      <c r="I6394" t="s">
        <v>25</v>
      </c>
      <c r="J6394" t="s">
        <v>23</v>
      </c>
      <c r="K6394" t="s">
        <v>22</v>
      </c>
      <c r="L6394" t="s">
        <v>23</v>
      </c>
      <c r="M6394" t="s">
        <v>23</v>
      </c>
      <c r="N6394" t="s">
        <v>22</v>
      </c>
      <c r="O6394" t="s">
        <v>22</v>
      </c>
      <c r="P6394" t="s">
        <v>26</v>
      </c>
      <c r="Q6394">
        <v>1</v>
      </c>
      <c r="R6394" t="s">
        <v>27</v>
      </c>
      <c r="S6394">
        <v>49.75</v>
      </c>
      <c r="T6394">
        <v>3069.45</v>
      </c>
      <c r="U6394">
        <v>0</v>
      </c>
    </row>
    <row r="6395" spans="1:21" x14ac:dyDescent="0.25">
      <c r="A6395" t="s">
        <v>6427</v>
      </c>
      <c r="B6395">
        <v>1</v>
      </c>
      <c r="C6395">
        <v>0</v>
      </c>
      <c r="D6395">
        <v>0</v>
      </c>
      <c r="E6395">
        <v>0</v>
      </c>
      <c r="F6395">
        <v>26</v>
      </c>
      <c r="G6395">
        <v>1</v>
      </c>
      <c r="H6395" t="s">
        <v>22</v>
      </c>
      <c r="I6395" t="s">
        <v>35</v>
      </c>
      <c r="J6395" t="s">
        <v>22</v>
      </c>
      <c r="K6395" t="s">
        <v>22</v>
      </c>
      <c r="L6395" t="s">
        <v>23</v>
      </c>
      <c r="M6395" t="s">
        <v>23</v>
      </c>
      <c r="N6395" t="s">
        <v>22</v>
      </c>
      <c r="O6395" t="s">
        <v>23</v>
      </c>
      <c r="P6395" t="s">
        <v>26</v>
      </c>
      <c r="Q6395">
        <v>1</v>
      </c>
      <c r="R6395" t="s">
        <v>38</v>
      </c>
      <c r="S6395">
        <v>92.4</v>
      </c>
      <c r="T6395">
        <v>2349.8000000000002</v>
      </c>
      <c r="U6395">
        <v>0</v>
      </c>
    </row>
    <row r="6396" spans="1:21" x14ac:dyDescent="0.25">
      <c r="A6396" t="s">
        <v>6428</v>
      </c>
      <c r="B6396">
        <v>0</v>
      </c>
      <c r="C6396">
        <v>0</v>
      </c>
      <c r="D6396">
        <v>0</v>
      </c>
      <c r="E6396">
        <v>0</v>
      </c>
      <c r="F6396">
        <v>8</v>
      </c>
      <c r="G6396">
        <v>1</v>
      </c>
      <c r="H6396" t="s">
        <v>23</v>
      </c>
      <c r="I6396" t="s">
        <v>25</v>
      </c>
      <c r="J6396" t="s">
        <v>22</v>
      </c>
      <c r="K6396" t="s">
        <v>22</v>
      </c>
      <c r="L6396" t="s">
        <v>23</v>
      </c>
      <c r="M6396" t="s">
        <v>22</v>
      </c>
      <c r="N6396" t="s">
        <v>23</v>
      </c>
      <c r="O6396" t="s">
        <v>23</v>
      </c>
      <c r="P6396" t="s">
        <v>29</v>
      </c>
      <c r="Q6396">
        <v>0</v>
      </c>
      <c r="R6396" t="s">
        <v>33</v>
      </c>
      <c r="S6396">
        <v>58.2</v>
      </c>
      <c r="T6396">
        <v>469.25</v>
      </c>
      <c r="U6396">
        <v>0</v>
      </c>
    </row>
    <row r="6397" spans="1:21" x14ac:dyDescent="0.25">
      <c r="A6397" t="s">
        <v>6429</v>
      </c>
      <c r="B6397">
        <v>1</v>
      </c>
      <c r="C6397">
        <v>0</v>
      </c>
      <c r="D6397">
        <v>1</v>
      </c>
      <c r="E6397">
        <v>1</v>
      </c>
      <c r="F6397">
        <v>41</v>
      </c>
      <c r="G6397">
        <v>1</v>
      </c>
      <c r="H6397" t="s">
        <v>22</v>
      </c>
      <c r="I6397" t="s">
        <v>35</v>
      </c>
      <c r="J6397" t="s">
        <v>23</v>
      </c>
      <c r="K6397" t="s">
        <v>23</v>
      </c>
      <c r="L6397" t="s">
        <v>22</v>
      </c>
      <c r="M6397" t="s">
        <v>22</v>
      </c>
      <c r="N6397" t="s">
        <v>22</v>
      </c>
      <c r="O6397" t="s">
        <v>22</v>
      </c>
      <c r="P6397" t="s">
        <v>29</v>
      </c>
      <c r="Q6397">
        <v>1</v>
      </c>
      <c r="R6397" t="s">
        <v>27</v>
      </c>
      <c r="S6397">
        <v>102.6</v>
      </c>
      <c r="T6397">
        <v>4213.3500000000004</v>
      </c>
      <c r="U6397">
        <v>1</v>
      </c>
    </row>
    <row r="6398" spans="1:21" x14ac:dyDescent="0.25">
      <c r="A6398" t="s">
        <v>6430</v>
      </c>
      <c r="B6398">
        <v>0</v>
      </c>
      <c r="C6398">
        <v>1</v>
      </c>
      <c r="D6398">
        <v>1</v>
      </c>
      <c r="E6398">
        <v>0</v>
      </c>
      <c r="F6398">
        <v>36</v>
      </c>
      <c r="G6398">
        <v>1</v>
      </c>
      <c r="H6398" t="s">
        <v>22</v>
      </c>
      <c r="I6398" t="s">
        <v>35</v>
      </c>
      <c r="J6398" t="s">
        <v>23</v>
      </c>
      <c r="K6398" t="s">
        <v>22</v>
      </c>
      <c r="L6398" t="s">
        <v>23</v>
      </c>
      <c r="M6398" t="s">
        <v>23</v>
      </c>
      <c r="N6398" t="s">
        <v>22</v>
      </c>
      <c r="O6398" t="s">
        <v>23</v>
      </c>
      <c r="P6398" t="s">
        <v>26</v>
      </c>
      <c r="Q6398">
        <v>1</v>
      </c>
      <c r="R6398" t="s">
        <v>38</v>
      </c>
      <c r="S6398">
        <v>91.95</v>
      </c>
      <c r="T6398">
        <v>3301.05</v>
      </c>
      <c r="U6398">
        <v>0</v>
      </c>
    </row>
    <row r="6399" spans="1:21" x14ac:dyDescent="0.25">
      <c r="A6399" t="s">
        <v>6431</v>
      </c>
      <c r="B6399">
        <v>1</v>
      </c>
      <c r="C6399">
        <v>1</v>
      </c>
      <c r="D6399">
        <v>0</v>
      </c>
      <c r="E6399">
        <v>0</v>
      </c>
      <c r="F6399">
        <v>54</v>
      </c>
      <c r="G6399">
        <v>1</v>
      </c>
      <c r="H6399" t="s">
        <v>23</v>
      </c>
      <c r="I6399" t="s">
        <v>25</v>
      </c>
      <c r="J6399" t="s">
        <v>23</v>
      </c>
      <c r="K6399" t="s">
        <v>23</v>
      </c>
      <c r="L6399" t="s">
        <v>22</v>
      </c>
      <c r="M6399" t="s">
        <v>22</v>
      </c>
      <c r="N6399" t="s">
        <v>23</v>
      </c>
      <c r="O6399" t="s">
        <v>22</v>
      </c>
      <c r="P6399" t="s">
        <v>29</v>
      </c>
      <c r="Q6399">
        <v>0</v>
      </c>
      <c r="R6399" t="s">
        <v>33</v>
      </c>
      <c r="S6399">
        <v>65.25</v>
      </c>
      <c r="T6399">
        <v>3529.95</v>
      </c>
      <c r="U6399">
        <v>0</v>
      </c>
    </row>
    <row r="6400" spans="1:21" x14ac:dyDescent="0.25">
      <c r="A6400" t="s">
        <v>6432</v>
      </c>
      <c r="B6400">
        <v>1</v>
      </c>
      <c r="C6400">
        <v>0</v>
      </c>
      <c r="D6400">
        <v>1</v>
      </c>
      <c r="E6400">
        <v>1</v>
      </c>
      <c r="F6400">
        <v>71</v>
      </c>
      <c r="G6400">
        <v>1</v>
      </c>
      <c r="H6400" t="s">
        <v>22</v>
      </c>
      <c r="I6400" t="s">
        <v>35</v>
      </c>
      <c r="J6400" t="s">
        <v>23</v>
      </c>
      <c r="K6400" t="s">
        <v>22</v>
      </c>
      <c r="L6400" t="s">
        <v>22</v>
      </c>
      <c r="M6400" t="s">
        <v>23</v>
      </c>
      <c r="N6400" t="s">
        <v>22</v>
      </c>
      <c r="O6400" t="s">
        <v>22</v>
      </c>
      <c r="P6400" t="s">
        <v>45</v>
      </c>
      <c r="Q6400">
        <v>1</v>
      </c>
      <c r="R6400" t="s">
        <v>33</v>
      </c>
      <c r="S6400">
        <v>106</v>
      </c>
      <c r="T6400">
        <v>7723.7</v>
      </c>
      <c r="U6400">
        <v>1</v>
      </c>
    </row>
    <row r="6401" spans="1:21" x14ac:dyDescent="0.25">
      <c r="A6401" t="s">
        <v>6433</v>
      </c>
      <c r="B6401">
        <v>0</v>
      </c>
      <c r="C6401">
        <v>0</v>
      </c>
      <c r="D6401">
        <v>0</v>
      </c>
      <c r="E6401">
        <v>0</v>
      </c>
      <c r="F6401">
        <v>55</v>
      </c>
      <c r="G6401">
        <v>1</v>
      </c>
      <c r="H6401" t="s">
        <v>22</v>
      </c>
      <c r="I6401" t="s">
        <v>35</v>
      </c>
      <c r="J6401" t="s">
        <v>23</v>
      </c>
      <c r="K6401" t="s">
        <v>23</v>
      </c>
      <c r="L6401" t="s">
        <v>23</v>
      </c>
      <c r="M6401" t="s">
        <v>23</v>
      </c>
      <c r="N6401" t="s">
        <v>23</v>
      </c>
      <c r="O6401" t="s">
        <v>23</v>
      </c>
      <c r="P6401" t="s">
        <v>26</v>
      </c>
      <c r="Q6401">
        <v>1</v>
      </c>
      <c r="R6401" t="s">
        <v>27</v>
      </c>
      <c r="S6401">
        <v>73.099999999999994</v>
      </c>
      <c r="T6401">
        <v>4144.8999999999996</v>
      </c>
      <c r="U6401">
        <v>0</v>
      </c>
    </row>
    <row r="6402" spans="1:21" x14ac:dyDescent="0.25">
      <c r="A6402" t="s">
        <v>6434</v>
      </c>
      <c r="B6402">
        <v>0</v>
      </c>
      <c r="C6402">
        <v>0</v>
      </c>
      <c r="D6402">
        <v>0</v>
      </c>
      <c r="E6402">
        <v>0</v>
      </c>
      <c r="F6402">
        <v>72</v>
      </c>
      <c r="G6402">
        <v>1</v>
      </c>
      <c r="H6402" t="s">
        <v>22</v>
      </c>
      <c r="I6402" t="s">
        <v>25</v>
      </c>
      <c r="J6402" t="s">
        <v>22</v>
      </c>
      <c r="K6402" t="s">
        <v>22</v>
      </c>
      <c r="L6402" t="s">
        <v>23</v>
      </c>
      <c r="M6402" t="s">
        <v>23</v>
      </c>
      <c r="N6402" t="s">
        <v>23</v>
      </c>
      <c r="O6402" t="s">
        <v>23</v>
      </c>
      <c r="P6402" t="s">
        <v>45</v>
      </c>
      <c r="Q6402">
        <v>0</v>
      </c>
      <c r="R6402" t="s">
        <v>33</v>
      </c>
      <c r="S6402">
        <v>59.75</v>
      </c>
      <c r="T6402">
        <v>4265</v>
      </c>
      <c r="U6402">
        <v>0</v>
      </c>
    </row>
    <row r="6403" spans="1:21" x14ac:dyDescent="0.25">
      <c r="A6403" t="s">
        <v>6435</v>
      </c>
      <c r="B6403">
        <v>0</v>
      </c>
      <c r="C6403">
        <v>0</v>
      </c>
      <c r="D6403">
        <v>0</v>
      </c>
      <c r="E6403">
        <v>1</v>
      </c>
      <c r="F6403">
        <v>3</v>
      </c>
      <c r="G6403">
        <v>1</v>
      </c>
      <c r="H6403" t="s">
        <v>23</v>
      </c>
      <c r="I6403" t="s">
        <v>25</v>
      </c>
      <c r="J6403" t="s">
        <v>22</v>
      </c>
      <c r="K6403" t="s">
        <v>23</v>
      </c>
      <c r="L6403" t="s">
        <v>23</v>
      </c>
      <c r="M6403" t="s">
        <v>22</v>
      </c>
      <c r="N6403" t="s">
        <v>23</v>
      </c>
      <c r="O6403" t="s">
        <v>23</v>
      </c>
      <c r="P6403" t="s">
        <v>26</v>
      </c>
      <c r="Q6403">
        <v>1</v>
      </c>
      <c r="R6403" t="s">
        <v>30</v>
      </c>
      <c r="S6403">
        <v>55.1</v>
      </c>
      <c r="T6403">
        <v>154.65</v>
      </c>
      <c r="U6403">
        <v>1</v>
      </c>
    </row>
    <row r="6404" spans="1:21" x14ac:dyDescent="0.25">
      <c r="A6404" t="s">
        <v>6436</v>
      </c>
      <c r="B6404">
        <v>0</v>
      </c>
      <c r="C6404">
        <v>0</v>
      </c>
      <c r="D6404">
        <v>1</v>
      </c>
      <c r="E6404">
        <v>1</v>
      </c>
      <c r="F6404">
        <v>54</v>
      </c>
      <c r="G6404">
        <v>1</v>
      </c>
      <c r="H6404" t="s">
        <v>22</v>
      </c>
      <c r="I6404" t="s">
        <v>25</v>
      </c>
      <c r="J6404" t="s">
        <v>23</v>
      </c>
      <c r="K6404" t="s">
        <v>22</v>
      </c>
      <c r="L6404" t="s">
        <v>22</v>
      </c>
      <c r="M6404" t="s">
        <v>23</v>
      </c>
      <c r="N6404" t="s">
        <v>23</v>
      </c>
      <c r="O6404" t="s">
        <v>23</v>
      </c>
      <c r="P6404" t="s">
        <v>45</v>
      </c>
      <c r="Q6404">
        <v>1</v>
      </c>
      <c r="R6404" t="s">
        <v>33</v>
      </c>
      <c r="S6404">
        <v>59.8</v>
      </c>
      <c r="T6404">
        <v>3246.45</v>
      </c>
      <c r="U6404">
        <v>0</v>
      </c>
    </row>
    <row r="6405" spans="1:21" x14ac:dyDescent="0.25">
      <c r="A6405" t="s">
        <v>6437</v>
      </c>
      <c r="B6405">
        <v>1</v>
      </c>
      <c r="C6405">
        <v>0</v>
      </c>
      <c r="D6405">
        <v>1</v>
      </c>
      <c r="E6405">
        <v>1</v>
      </c>
      <c r="F6405">
        <v>72</v>
      </c>
      <c r="G6405">
        <v>1</v>
      </c>
      <c r="H6405" t="s">
        <v>22</v>
      </c>
      <c r="I6405" t="s">
        <v>35</v>
      </c>
      <c r="J6405" t="s">
        <v>22</v>
      </c>
      <c r="K6405" t="s">
        <v>22</v>
      </c>
      <c r="L6405" t="s">
        <v>22</v>
      </c>
      <c r="M6405" t="s">
        <v>22</v>
      </c>
      <c r="N6405" t="s">
        <v>22</v>
      </c>
      <c r="O6405" t="s">
        <v>22</v>
      </c>
      <c r="P6405" t="s">
        <v>45</v>
      </c>
      <c r="Q6405">
        <v>1</v>
      </c>
      <c r="R6405" t="s">
        <v>33</v>
      </c>
      <c r="S6405">
        <v>116.6</v>
      </c>
      <c r="T6405">
        <v>8337.4500000000007</v>
      </c>
      <c r="U6405">
        <v>0</v>
      </c>
    </row>
    <row r="6406" spans="1:21" x14ac:dyDescent="0.25">
      <c r="A6406" t="s">
        <v>6438</v>
      </c>
      <c r="B6406">
        <v>1</v>
      </c>
      <c r="C6406">
        <v>0</v>
      </c>
      <c r="D6406">
        <v>0</v>
      </c>
      <c r="E6406">
        <v>0</v>
      </c>
      <c r="F6406">
        <v>52</v>
      </c>
      <c r="G6406">
        <v>1</v>
      </c>
      <c r="H6406" t="s">
        <v>22</v>
      </c>
      <c r="I6406" t="s">
        <v>35</v>
      </c>
      <c r="J6406" t="s">
        <v>22</v>
      </c>
      <c r="K6406" t="s">
        <v>23</v>
      </c>
      <c r="L6406" t="s">
        <v>22</v>
      </c>
      <c r="M6406" t="s">
        <v>22</v>
      </c>
      <c r="N6406" t="s">
        <v>22</v>
      </c>
      <c r="O6406" t="s">
        <v>22</v>
      </c>
      <c r="P6406" t="s">
        <v>45</v>
      </c>
      <c r="Q6406">
        <v>1</v>
      </c>
      <c r="R6406" t="s">
        <v>27</v>
      </c>
      <c r="S6406">
        <v>109.3</v>
      </c>
      <c r="T6406">
        <v>5731.4</v>
      </c>
      <c r="U6406">
        <v>0</v>
      </c>
    </row>
    <row r="6407" spans="1:21" x14ac:dyDescent="0.25">
      <c r="A6407" t="s">
        <v>6439</v>
      </c>
      <c r="B6407">
        <v>0</v>
      </c>
      <c r="C6407">
        <v>1</v>
      </c>
      <c r="D6407">
        <v>0</v>
      </c>
      <c r="E6407">
        <v>0</v>
      </c>
      <c r="F6407">
        <v>60</v>
      </c>
      <c r="G6407">
        <v>1</v>
      </c>
      <c r="H6407" t="s">
        <v>22</v>
      </c>
      <c r="I6407" t="s">
        <v>35</v>
      </c>
      <c r="J6407" t="s">
        <v>22</v>
      </c>
      <c r="K6407" t="s">
        <v>23</v>
      </c>
      <c r="L6407" t="s">
        <v>23</v>
      </c>
      <c r="M6407" t="s">
        <v>23</v>
      </c>
      <c r="N6407" t="s">
        <v>22</v>
      </c>
      <c r="O6407" t="s">
        <v>22</v>
      </c>
      <c r="P6407" t="s">
        <v>29</v>
      </c>
      <c r="Q6407">
        <v>1</v>
      </c>
      <c r="R6407" t="s">
        <v>33</v>
      </c>
      <c r="S6407">
        <v>101.4</v>
      </c>
      <c r="T6407">
        <v>6176.6</v>
      </c>
      <c r="U6407">
        <v>0</v>
      </c>
    </row>
    <row r="6408" spans="1:21" x14ac:dyDescent="0.25">
      <c r="A6408" t="s">
        <v>6440</v>
      </c>
      <c r="B6408">
        <v>0</v>
      </c>
      <c r="C6408">
        <v>0</v>
      </c>
      <c r="D6408">
        <v>0</v>
      </c>
      <c r="E6408">
        <v>0</v>
      </c>
      <c r="F6408">
        <v>39</v>
      </c>
      <c r="G6408">
        <v>0</v>
      </c>
      <c r="H6408" t="s">
        <v>24</v>
      </c>
      <c r="I6408" t="s">
        <v>25</v>
      </c>
      <c r="J6408" t="s">
        <v>23</v>
      </c>
      <c r="K6408" t="s">
        <v>23</v>
      </c>
      <c r="L6408" t="s">
        <v>22</v>
      </c>
      <c r="M6408" t="s">
        <v>23</v>
      </c>
      <c r="N6408" t="s">
        <v>22</v>
      </c>
      <c r="O6408" t="s">
        <v>22</v>
      </c>
      <c r="P6408" t="s">
        <v>26</v>
      </c>
      <c r="Q6408">
        <v>1</v>
      </c>
      <c r="R6408" t="s">
        <v>38</v>
      </c>
      <c r="S6408">
        <v>50.65</v>
      </c>
      <c r="T6408">
        <v>1905.4</v>
      </c>
      <c r="U6408">
        <v>0</v>
      </c>
    </row>
    <row r="6409" spans="1:21" x14ac:dyDescent="0.25">
      <c r="A6409" t="s">
        <v>6441</v>
      </c>
      <c r="B6409">
        <v>0</v>
      </c>
      <c r="C6409">
        <v>0</v>
      </c>
      <c r="D6409">
        <v>0</v>
      </c>
      <c r="E6409">
        <v>0</v>
      </c>
      <c r="F6409">
        <v>15</v>
      </c>
      <c r="G6409">
        <v>1</v>
      </c>
      <c r="H6409" t="s">
        <v>23</v>
      </c>
      <c r="I6409" t="s">
        <v>25</v>
      </c>
      <c r="J6409" t="s">
        <v>23</v>
      </c>
      <c r="K6409" t="s">
        <v>23</v>
      </c>
      <c r="L6409" t="s">
        <v>23</v>
      </c>
      <c r="M6409" t="s">
        <v>23</v>
      </c>
      <c r="N6409" t="s">
        <v>22</v>
      </c>
      <c r="O6409" t="s">
        <v>23</v>
      </c>
      <c r="P6409" t="s">
        <v>29</v>
      </c>
      <c r="Q6409">
        <v>0</v>
      </c>
      <c r="R6409" t="s">
        <v>30</v>
      </c>
      <c r="S6409">
        <v>56.15</v>
      </c>
      <c r="T6409">
        <v>931.9</v>
      </c>
      <c r="U6409">
        <v>0</v>
      </c>
    </row>
    <row r="6410" spans="1:21" x14ac:dyDescent="0.25">
      <c r="A6410" t="s">
        <v>6442</v>
      </c>
      <c r="B6410">
        <v>1</v>
      </c>
      <c r="C6410">
        <v>0</v>
      </c>
      <c r="D6410">
        <v>0</v>
      </c>
      <c r="E6410">
        <v>0</v>
      </c>
      <c r="F6410">
        <v>69</v>
      </c>
      <c r="G6410">
        <v>1</v>
      </c>
      <c r="H6410" t="s">
        <v>22</v>
      </c>
      <c r="I6410" t="s">
        <v>35</v>
      </c>
      <c r="J6410" t="s">
        <v>23</v>
      </c>
      <c r="K6410" t="s">
        <v>23</v>
      </c>
      <c r="L6410" t="s">
        <v>22</v>
      </c>
      <c r="M6410" t="s">
        <v>22</v>
      </c>
      <c r="N6410" t="s">
        <v>22</v>
      </c>
      <c r="O6410" t="s">
        <v>22</v>
      </c>
      <c r="P6410" t="s">
        <v>45</v>
      </c>
      <c r="Q6410">
        <v>1</v>
      </c>
      <c r="R6410" t="s">
        <v>33</v>
      </c>
      <c r="S6410">
        <v>106.5</v>
      </c>
      <c r="T6410">
        <v>7348.8</v>
      </c>
      <c r="U6410">
        <v>1</v>
      </c>
    </row>
    <row r="6411" spans="1:21" x14ac:dyDescent="0.25">
      <c r="A6411" t="s">
        <v>6443</v>
      </c>
      <c r="B6411">
        <v>1</v>
      </c>
      <c r="C6411">
        <v>0</v>
      </c>
      <c r="D6411">
        <v>1</v>
      </c>
      <c r="E6411">
        <v>1</v>
      </c>
      <c r="F6411">
        <v>43</v>
      </c>
      <c r="G6411">
        <v>1</v>
      </c>
      <c r="H6411" t="s">
        <v>23</v>
      </c>
      <c r="I6411" t="s">
        <v>23</v>
      </c>
      <c r="J6411" t="s">
        <v>44</v>
      </c>
      <c r="K6411" t="s">
        <v>44</v>
      </c>
      <c r="L6411" t="s">
        <v>44</v>
      </c>
      <c r="M6411" t="s">
        <v>44</v>
      </c>
      <c r="N6411" t="s">
        <v>44</v>
      </c>
      <c r="O6411" t="s">
        <v>44</v>
      </c>
      <c r="P6411" t="s">
        <v>29</v>
      </c>
      <c r="Q6411">
        <v>1</v>
      </c>
      <c r="R6411" t="s">
        <v>30</v>
      </c>
      <c r="S6411">
        <v>19.2</v>
      </c>
      <c r="T6411">
        <v>776.25</v>
      </c>
      <c r="U6411">
        <v>0</v>
      </c>
    </row>
    <row r="6412" spans="1:21" x14ac:dyDescent="0.25">
      <c r="A6412" t="s">
        <v>6444</v>
      </c>
      <c r="B6412">
        <v>0</v>
      </c>
      <c r="C6412">
        <v>1</v>
      </c>
      <c r="D6412">
        <v>0</v>
      </c>
      <c r="E6412">
        <v>0</v>
      </c>
      <c r="F6412">
        <v>63</v>
      </c>
      <c r="G6412">
        <v>1</v>
      </c>
      <c r="H6412" t="s">
        <v>22</v>
      </c>
      <c r="I6412" t="s">
        <v>25</v>
      </c>
      <c r="J6412" t="s">
        <v>22</v>
      </c>
      <c r="K6412" t="s">
        <v>22</v>
      </c>
      <c r="L6412" t="s">
        <v>22</v>
      </c>
      <c r="M6412" t="s">
        <v>22</v>
      </c>
      <c r="N6412" t="s">
        <v>22</v>
      </c>
      <c r="O6412" t="s">
        <v>23</v>
      </c>
      <c r="P6412" t="s">
        <v>29</v>
      </c>
      <c r="Q6412">
        <v>0</v>
      </c>
      <c r="R6412" t="s">
        <v>33</v>
      </c>
      <c r="S6412">
        <v>83</v>
      </c>
      <c r="T6412">
        <v>5243.05</v>
      </c>
      <c r="U6412">
        <v>0</v>
      </c>
    </row>
    <row r="6413" spans="1:21" x14ac:dyDescent="0.25">
      <c r="A6413" t="s">
        <v>6445</v>
      </c>
      <c r="B6413">
        <v>1</v>
      </c>
      <c r="C6413">
        <v>1</v>
      </c>
      <c r="D6413">
        <v>1</v>
      </c>
      <c r="E6413">
        <v>0</v>
      </c>
      <c r="F6413">
        <v>2</v>
      </c>
      <c r="G6413">
        <v>1</v>
      </c>
      <c r="H6413" t="s">
        <v>23</v>
      </c>
      <c r="I6413" t="s">
        <v>35</v>
      </c>
      <c r="J6413" t="s">
        <v>23</v>
      </c>
      <c r="K6413" t="s">
        <v>23</v>
      </c>
      <c r="L6413" t="s">
        <v>23</v>
      </c>
      <c r="M6413" t="s">
        <v>23</v>
      </c>
      <c r="N6413" t="s">
        <v>23</v>
      </c>
      <c r="O6413" t="s">
        <v>23</v>
      </c>
      <c r="P6413" t="s">
        <v>26</v>
      </c>
      <c r="Q6413">
        <v>0</v>
      </c>
      <c r="R6413" t="s">
        <v>27</v>
      </c>
      <c r="S6413">
        <v>70.099999999999994</v>
      </c>
      <c r="T6413">
        <v>141.65</v>
      </c>
      <c r="U6413">
        <v>0</v>
      </c>
    </row>
    <row r="6414" spans="1:21" x14ac:dyDescent="0.25">
      <c r="A6414" t="s">
        <v>6446</v>
      </c>
      <c r="B6414">
        <v>0</v>
      </c>
      <c r="C6414">
        <v>0</v>
      </c>
      <c r="D6414">
        <v>1</v>
      </c>
      <c r="E6414">
        <v>1</v>
      </c>
      <c r="F6414">
        <v>72</v>
      </c>
      <c r="G6414">
        <v>1</v>
      </c>
      <c r="H6414" t="s">
        <v>23</v>
      </c>
      <c r="I6414" t="s">
        <v>35</v>
      </c>
      <c r="J6414" t="s">
        <v>22</v>
      </c>
      <c r="K6414" t="s">
        <v>22</v>
      </c>
      <c r="L6414" t="s">
        <v>22</v>
      </c>
      <c r="M6414" t="s">
        <v>22</v>
      </c>
      <c r="N6414" t="s">
        <v>22</v>
      </c>
      <c r="O6414" t="s">
        <v>22</v>
      </c>
      <c r="P6414" t="s">
        <v>45</v>
      </c>
      <c r="Q6414">
        <v>1</v>
      </c>
      <c r="R6414" t="s">
        <v>33</v>
      </c>
      <c r="S6414">
        <v>108.3</v>
      </c>
      <c r="T6414">
        <v>7679.65</v>
      </c>
      <c r="U6414">
        <v>0</v>
      </c>
    </row>
    <row r="6415" spans="1:21" x14ac:dyDescent="0.25">
      <c r="A6415" t="s">
        <v>6447</v>
      </c>
      <c r="B6415">
        <v>0</v>
      </c>
      <c r="C6415">
        <v>0</v>
      </c>
      <c r="D6415">
        <v>1</v>
      </c>
      <c r="E6415">
        <v>1</v>
      </c>
      <c r="F6415">
        <v>32</v>
      </c>
      <c r="G6415">
        <v>1</v>
      </c>
      <c r="H6415" t="s">
        <v>22</v>
      </c>
      <c r="I6415" t="s">
        <v>35</v>
      </c>
      <c r="J6415" t="s">
        <v>23</v>
      </c>
      <c r="K6415" t="s">
        <v>23</v>
      </c>
      <c r="L6415" t="s">
        <v>22</v>
      </c>
      <c r="M6415" t="s">
        <v>23</v>
      </c>
      <c r="N6415" t="s">
        <v>23</v>
      </c>
      <c r="O6415" t="s">
        <v>22</v>
      </c>
      <c r="P6415" t="s">
        <v>26</v>
      </c>
      <c r="Q6415">
        <v>1</v>
      </c>
      <c r="R6415" t="s">
        <v>33</v>
      </c>
      <c r="S6415">
        <v>91.05</v>
      </c>
      <c r="T6415">
        <v>2954.5</v>
      </c>
      <c r="U6415">
        <v>1</v>
      </c>
    </row>
    <row r="6416" spans="1:21" x14ac:dyDescent="0.25">
      <c r="A6416" t="s">
        <v>6448</v>
      </c>
      <c r="B6416">
        <v>1</v>
      </c>
      <c r="C6416">
        <v>0</v>
      </c>
      <c r="D6416">
        <v>1</v>
      </c>
      <c r="E6416">
        <v>1</v>
      </c>
      <c r="F6416">
        <v>40</v>
      </c>
      <c r="G6416">
        <v>1</v>
      </c>
      <c r="H6416" t="s">
        <v>22</v>
      </c>
      <c r="I6416" t="s">
        <v>23</v>
      </c>
      <c r="J6416" t="s">
        <v>44</v>
      </c>
      <c r="K6416" t="s">
        <v>44</v>
      </c>
      <c r="L6416" t="s">
        <v>44</v>
      </c>
      <c r="M6416" t="s">
        <v>44</v>
      </c>
      <c r="N6416" t="s">
        <v>44</v>
      </c>
      <c r="O6416" t="s">
        <v>44</v>
      </c>
      <c r="P6416" t="s">
        <v>45</v>
      </c>
      <c r="Q6416">
        <v>0</v>
      </c>
      <c r="R6416" t="s">
        <v>38</v>
      </c>
      <c r="S6416">
        <v>25.25</v>
      </c>
      <c r="T6416">
        <v>1006.9</v>
      </c>
      <c r="U6416">
        <v>0</v>
      </c>
    </row>
    <row r="6417" spans="1:21" x14ac:dyDescent="0.25">
      <c r="A6417" t="s">
        <v>6449</v>
      </c>
      <c r="B6417">
        <v>0</v>
      </c>
      <c r="C6417">
        <v>0</v>
      </c>
      <c r="D6417">
        <v>1</v>
      </c>
      <c r="E6417">
        <v>0</v>
      </c>
      <c r="F6417">
        <v>58</v>
      </c>
      <c r="G6417">
        <v>0</v>
      </c>
      <c r="H6417" t="s">
        <v>24</v>
      </c>
      <c r="I6417" t="s">
        <v>25</v>
      </c>
      <c r="J6417" t="s">
        <v>22</v>
      </c>
      <c r="K6417" t="s">
        <v>22</v>
      </c>
      <c r="L6417" t="s">
        <v>23</v>
      </c>
      <c r="M6417" t="s">
        <v>23</v>
      </c>
      <c r="N6417" t="s">
        <v>22</v>
      </c>
      <c r="O6417" t="s">
        <v>23</v>
      </c>
      <c r="P6417" t="s">
        <v>29</v>
      </c>
      <c r="Q6417">
        <v>1</v>
      </c>
      <c r="R6417" t="s">
        <v>27</v>
      </c>
      <c r="S6417">
        <v>45.35</v>
      </c>
      <c r="T6417">
        <v>2540.1</v>
      </c>
      <c r="U6417">
        <v>0</v>
      </c>
    </row>
    <row r="6418" spans="1:21" x14ac:dyDescent="0.25">
      <c r="A6418" t="s">
        <v>6450</v>
      </c>
      <c r="B6418">
        <v>1</v>
      </c>
      <c r="C6418">
        <v>0</v>
      </c>
      <c r="D6418">
        <v>0</v>
      </c>
      <c r="E6418">
        <v>0</v>
      </c>
      <c r="F6418">
        <v>67</v>
      </c>
      <c r="G6418">
        <v>0</v>
      </c>
      <c r="H6418" t="s">
        <v>24</v>
      </c>
      <c r="I6418" t="s">
        <v>25</v>
      </c>
      <c r="J6418" t="s">
        <v>22</v>
      </c>
      <c r="K6418" t="s">
        <v>23</v>
      </c>
      <c r="L6418" t="s">
        <v>23</v>
      </c>
      <c r="M6418" t="s">
        <v>22</v>
      </c>
      <c r="N6418" t="s">
        <v>22</v>
      </c>
      <c r="O6418" t="s">
        <v>23</v>
      </c>
      <c r="P6418" t="s">
        <v>45</v>
      </c>
      <c r="Q6418">
        <v>0</v>
      </c>
      <c r="R6418" t="s">
        <v>27</v>
      </c>
      <c r="S6418">
        <v>43.9</v>
      </c>
      <c r="T6418">
        <v>3097.2</v>
      </c>
      <c r="U6418">
        <v>0</v>
      </c>
    </row>
    <row r="6419" spans="1:21" x14ac:dyDescent="0.25">
      <c r="A6419" t="s">
        <v>6451</v>
      </c>
      <c r="B6419">
        <v>0</v>
      </c>
      <c r="C6419">
        <v>1</v>
      </c>
      <c r="D6419">
        <v>1</v>
      </c>
      <c r="E6419">
        <v>0</v>
      </c>
      <c r="F6419">
        <v>51</v>
      </c>
      <c r="G6419">
        <v>1</v>
      </c>
      <c r="H6419" t="s">
        <v>22</v>
      </c>
      <c r="I6419" t="s">
        <v>35</v>
      </c>
      <c r="J6419" t="s">
        <v>22</v>
      </c>
      <c r="K6419" t="s">
        <v>23</v>
      </c>
      <c r="L6419" t="s">
        <v>23</v>
      </c>
      <c r="M6419" t="s">
        <v>23</v>
      </c>
      <c r="N6419" t="s">
        <v>23</v>
      </c>
      <c r="O6419" t="s">
        <v>23</v>
      </c>
      <c r="P6419" t="s">
        <v>26</v>
      </c>
      <c r="Q6419">
        <v>1</v>
      </c>
      <c r="R6419" t="s">
        <v>27</v>
      </c>
      <c r="S6419">
        <v>77.5</v>
      </c>
      <c r="T6419">
        <v>3807.35</v>
      </c>
      <c r="U6419">
        <v>1</v>
      </c>
    </row>
    <row r="6420" spans="1:21" x14ac:dyDescent="0.25">
      <c r="A6420" t="s">
        <v>6452</v>
      </c>
      <c r="B6420">
        <v>1</v>
      </c>
      <c r="C6420">
        <v>0</v>
      </c>
      <c r="D6420">
        <v>1</v>
      </c>
      <c r="E6420">
        <v>0</v>
      </c>
      <c r="F6420">
        <v>31</v>
      </c>
      <c r="G6420">
        <v>1</v>
      </c>
      <c r="H6420" t="s">
        <v>22</v>
      </c>
      <c r="I6420" t="s">
        <v>25</v>
      </c>
      <c r="J6420" t="s">
        <v>23</v>
      </c>
      <c r="K6420" t="s">
        <v>23</v>
      </c>
      <c r="L6420" t="s">
        <v>22</v>
      </c>
      <c r="M6420" t="s">
        <v>22</v>
      </c>
      <c r="N6420" t="s">
        <v>22</v>
      </c>
      <c r="O6420" t="s">
        <v>22</v>
      </c>
      <c r="P6420" t="s">
        <v>29</v>
      </c>
      <c r="Q6420">
        <v>1</v>
      </c>
      <c r="R6420" t="s">
        <v>30</v>
      </c>
      <c r="S6420">
        <v>79.3</v>
      </c>
      <c r="T6420">
        <v>2484</v>
      </c>
      <c r="U6420">
        <v>0</v>
      </c>
    </row>
    <row r="6421" spans="1:21" x14ac:dyDescent="0.25">
      <c r="A6421" t="s">
        <v>6453</v>
      </c>
      <c r="B6421">
        <v>1</v>
      </c>
      <c r="C6421">
        <v>1</v>
      </c>
      <c r="D6421">
        <v>1</v>
      </c>
      <c r="E6421">
        <v>0</v>
      </c>
      <c r="F6421">
        <v>69</v>
      </c>
      <c r="G6421">
        <v>1</v>
      </c>
      <c r="H6421" t="s">
        <v>22</v>
      </c>
      <c r="I6421" t="s">
        <v>35</v>
      </c>
      <c r="J6421" t="s">
        <v>22</v>
      </c>
      <c r="K6421" t="s">
        <v>22</v>
      </c>
      <c r="L6421" t="s">
        <v>23</v>
      </c>
      <c r="M6421" t="s">
        <v>23</v>
      </c>
      <c r="N6421" t="s">
        <v>23</v>
      </c>
      <c r="O6421" t="s">
        <v>23</v>
      </c>
      <c r="P6421" t="s">
        <v>26</v>
      </c>
      <c r="Q6421">
        <v>1</v>
      </c>
      <c r="R6421" t="s">
        <v>38</v>
      </c>
      <c r="S6421">
        <v>84.9</v>
      </c>
      <c r="T6421">
        <v>5785.65</v>
      </c>
      <c r="U6421">
        <v>0</v>
      </c>
    </row>
    <row r="6422" spans="1:21" x14ac:dyDescent="0.25">
      <c r="A6422" t="s">
        <v>6454</v>
      </c>
      <c r="B6422">
        <v>1</v>
      </c>
      <c r="C6422">
        <v>0</v>
      </c>
      <c r="D6422">
        <v>1</v>
      </c>
      <c r="E6422">
        <v>0</v>
      </c>
      <c r="F6422">
        <v>32</v>
      </c>
      <c r="G6422">
        <v>1</v>
      </c>
      <c r="H6422" t="s">
        <v>22</v>
      </c>
      <c r="I6422" t="s">
        <v>35</v>
      </c>
      <c r="J6422" t="s">
        <v>23</v>
      </c>
      <c r="K6422" t="s">
        <v>23</v>
      </c>
      <c r="L6422" t="s">
        <v>23</v>
      </c>
      <c r="M6422" t="s">
        <v>22</v>
      </c>
      <c r="N6422" t="s">
        <v>23</v>
      </c>
      <c r="O6422" t="s">
        <v>23</v>
      </c>
      <c r="P6422" t="s">
        <v>29</v>
      </c>
      <c r="Q6422">
        <v>1</v>
      </c>
      <c r="R6422" t="s">
        <v>27</v>
      </c>
      <c r="S6422">
        <v>79.25</v>
      </c>
      <c r="T6422">
        <v>2619.15</v>
      </c>
      <c r="U6422">
        <v>0</v>
      </c>
    </row>
    <row r="6423" spans="1:21" x14ac:dyDescent="0.25">
      <c r="A6423" t="s">
        <v>6455</v>
      </c>
      <c r="B6423">
        <v>0</v>
      </c>
      <c r="C6423">
        <v>0</v>
      </c>
      <c r="D6423">
        <v>0</v>
      </c>
      <c r="E6423">
        <v>0</v>
      </c>
      <c r="F6423">
        <v>21</v>
      </c>
      <c r="G6423">
        <v>1</v>
      </c>
      <c r="H6423" t="s">
        <v>23</v>
      </c>
      <c r="I6423" t="s">
        <v>25</v>
      </c>
      <c r="J6423" t="s">
        <v>22</v>
      </c>
      <c r="K6423" t="s">
        <v>22</v>
      </c>
      <c r="L6423" t="s">
        <v>23</v>
      </c>
      <c r="M6423" t="s">
        <v>22</v>
      </c>
      <c r="N6423" t="s">
        <v>22</v>
      </c>
      <c r="O6423" t="s">
        <v>23</v>
      </c>
      <c r="P6423" t="s">
        <v>45</v>
      </c>
      <c r="Q6423">
        <v>0</v>
      </c>
      <c r="R6423" t="s">
        <v>38</v>
      </c>
      <c r="S6423">
        <v>71.05</v>
      </c>
      <c r="T6423">
        <v>1524.85</v>
      </c>
      <c r="U6423">
        <v>0</v>
      </c>
    </row>
    <row r="6424" spans="1:21" x14ac:dyDescent="0.25">
      <c r="A6424" t="s">
        <v>6456</v>
      </c>
      <c r="B6424">
        <v>1</v>
      </c>
      <c r="C6424">
        <v>0</v>
      </c>
      <c r="D6424">
        <v>0</v>
      </c>
      <c r="E6424">
        <v>0</v>
      </c>
      <c r="F6424">
        <v>52</v>
      </c>
      <c r="G6424">
        <v>1</v>
      </c>
      <c r="H6424" t="s">
        <v>23</v>
      </c>
      <c r="I6424" t="s">
        <v>25</v>
      </c>
      <c r="J6424" t="s">
        <v>22</v>
      </c>
      <c r="K6424" t="s">
        <v>23</v>
      </c>
      <c r="L6424" t="s">
        <v>22</v>
      </c>
      <c r="M6424" t="s">
        <v>23</v>
      </c>
      <c r="N6424" t="s">
        <v>23</v>
      </c>
      <c r="O6424" t="s">
        <v>23</v>
      </c>
      <c r="P6424" t="s">
        <v>29</v>
      </c>
      <c r="Q6424">
        <v>0</v>
      </c>
      <c r="R6424" t="s">
        <v>27</v>
      </c>
      <c r="S6424">
        <v>53.75</v>
      </c>
      <c r="T6424">
        <v>2790.65</v>
      </c>
      <c r="U6424">
        <v>0</v>
      </c>
    </row>
    <row r="6425" spans="1:21" x14ac:dyDescent="0.25">
      <c r="A6425" t="s">
        <v>6457</v>
      </c>
      <c r="B6425">
        <v>0</v>
      </c>
      <c r="C6425">
        <v>0</v>
      </c>
      <c r="D6425">
        <v>1</v>
      </c>
      <c r="E6425">
        <v>1</v>
      </c>
      <c r="F6425">
        <v>72</v>
      </c>
      <c r="G6425">
        <v>1</v>
      </c>
      <c r="H6425" t="s">
        <v>22</v>
      </c>
      <c r="I6425" t="s">
        <v>23</v>
      </c>
      <c r="J6425" t="s">
        <v>44</v>
      </c>
      <c r="K6425" t="s">
        <v>44</v>
      </c>
      <c r="L6425" t="s">
        <v>44</v>
      </c>
      <c r="M6425" t="s">
        <v>44</v>
      </c>
      <c r="N6425" t="s">
        <v>44</v>
      </c>
      <c r="O6425" t="s">
        <v>44</v>
      </c>
      <c r="P6425" t="s">
        <v>45</v>
      </c>
      <c r="Q6425">
        <v>0</v>
      </c>
      <c r="R6425" t="s">
        <v>38</v>
      </c>
      <c r="S6425">
        <v>24.25</v>
      </c>
      <c r="T6425">
        <v>1784.5</v>
      </c>
      <c r="U6425">
        <v>0</v>
      </c>
    </row>
    <row r="6426" spans="1:21" x14ac:dyDescent="0.25">
      <c r="A6426" t="s">
        <v>6458</v>
      </c>
      <c r="B6426">
        <v>0</v>
      </c>
      <c r="C6426">
        <v>0</v>
      </c>
      <c r="D6426">
        <v>1</v>
      </c>
      <c r="E6426">
        <v>0</v>
      </c>
      <c r="F6426">
        <v>72</v>
      </c>
      <c r="G6426">
        <v>0</v>
      </c>
      <c r="H6426" t="s">
        <v>24</v>
      </c>
      <c r="I6426" t="s">
        <v>25</v>
      </c>
      <c r="J6426" t="s">
        <v>23</v>
      </c>
      <c r="K6426" t="s">
        <v>22</v>
      </c>
      <c r="L6426" t="s">
        <v>22</v>
      </c>
      <c r="M6426" t="s">
        <v>23</v>
      </c>
      <c r="N6426" t="s">
        <v>22</v>
      </c>
      <c r="O6426" t="s">
        <v>22</v>
      </c>
      <c r="P6426" t="s">
        <v>45</v>
      </c>
      <c r="Q6426">
        <v>1</v>
      </c>
      <c r="R6426" t="s">
        <v>27</v>
      </c>
      <c r="S6426">
        <v>54.2</v>
      </c>
      <c r="T6426">
        <v>3937.45</v>
      </c>
      <c r="U6426">
        <v>1</v>
      </c>
    </row>
    <row r="6427" spans="1:21" x14ac:dyDescent="0.25">
      <c r="A6427" t="s">
        <v>6459</v>
      </c>
      <c r="B6427">
        <v>1</v>
      </c>
      <c r="C6427">
        <v>0</v>
      </c>
      <c r="D6427">
        <v>1</v>
      </c>
      <c r="E6427">
        <v>1</v>
      </c>
      <c r="F6427">
        <v>52</v>
      </c>
      <c r="G6427">
        <v>0</v>
      </c>
      <c r="H6427" t="s">
        <v>24</v>
      </c>
      <c r="I6427" t="s">
        <v>25</v>
      </c>
      <c r="J6427" t="s">
        <v>22</v>
      </c>
      <c r="K6427" t="s">
        <v>23</v>
      </c>
      <c r="L6427" t="s">
        <v>22</v>
      </c>
      <c r="M6427" t="s">
        <v>23</v>
      </c>
      <c r="N6427" t="s">
        <v>23</v>
      </c>
      <c r="O6427" t="s">
        <v>22</v>
      </c>
      <c r="P6427" t="s">
        <v>29</v>
      </c>
      <c r="Q6427">
        <v>0</v>
      </c>
      <c r="R6427" t="s">
        <v>33</v>
      </c>
      <c r="S6427">
        <v>44.25</v>
      </c>
      <c r="T6427">
        <v>2276.1</v>
      </c>
      <c r="U6427">
        <v>0</v>
      </c>
    </row>
    <row r="6428" spans="1:21" x14ac:dyDescent="0.25">
      <c r="A6428" t="s">
        <v>6460</v>
      </c>
      <c r="B6428">
        <v>0</v>
      </c>
      <c r="C6428">
        <v>0</v>
      </c>
      <c r="D6428">
        <v>0</v>
      </c>
      <c r="E6428">
        <v>0</v>
      </c>
      <c r="F6428">
        <v>41</v>
      </c>
      <c r="G6428">
        <v>1</v>
      </c>
      <c r="H6428" t="s">
        <v>23</v>
      </c>
      <c r="I6428" t="s">
        <v>25</v>
      </c>
      <c r="J6428" t="s">
        <v>23</v>
      </c>
      <c r="K6428" t="s">
        <v>23</v>
      </c>
      <c r="L6428" t="s">
        <v>23</v>
      </c>
      <c r="M6428" t="s">
        <v>22</v>
      </c>
      <c r="N6428" t="s">
        <v>23</v>
      </c>
      <c r="O6428" t="s">
        <v>23</v>
      </c>
      <c r="P6428" t="s">
        <v>29</v>
      </c>
      <c r="Q6428">
        <v>0</v>
      </c>
      <c r="R6428" t="s">
        <v>33</v>
      </c>
      <c r="S6428">
        <v>50.05</v>
      </c>
      <c r="T6428">
        <v>2029.05</v>
      </c>
      <c r="U6428">
        <v>0</v>
      </c>
    </row>
    <row r="6429" spans="1:21" x14ac:dyDescent="0.25">
      <c r="A6429" t="s">
        <v>6461</v>
      </c>
      <c r="B6429">
        <v>1</v>
      </c>
      <c r="C6429">
        <v>0</v>
      </c>
      <c r="D6429">
        <v>0</v>
      </c>
      <c r="E6429">
        <v>0</v>
      </c>
      <c r="F6429">
        <v>41</v>
      </c>
      <c r="G6429">
        <v>1</v>
      </c>
      <c r="H6429" t="s">
        <v>23</v>
      </c>
      <c r="I6429" t="s">
        <v>23</v>
      </c>
      <c r="J6429" t="s">
        <v>44</v>
      </c>
      <c r="K6429" t="s">
        <v>44</v>
      </c>
      <c r="L6429" t="s">
        <v>44</v>
      </c>
      <c r="M6429" t="s">
        <v>44</v>
      </c>
      <c r="N6429" t="s">
        <v>44</v>
      </c>
      <c r="O6429" t="s">
        <v>44</v>
      </c>
      <c r="P6429" t="s">
        <v>45</v>
      </c>
      <c r="Q6429">
        <v>0</v>
      </c>
      <c r="R6429" t="s">
        <v>30</v>
      </c>
      <c r="S6429">
        <v>20.149999999999999</v>
      </c>
      <c r="T6429">
        <v>802.35</v>
      </c>
      <c r="U6429">
        <v>0</v>
      </c>
    </row>
    <row r="6430" spans="1:21" x14ac:dyDescent="0.25">
      <c r="A6430" t="s">
        <v>6462</v>
      </c>
      <c r="B6430">
        <v>0</v>
      </c>
      <c r="C6430">
        <v>0</v>
      </c>
      <c r="D6430">
        <v>0</v>
      </c>
      <c r="E6430">
        <v>0</v>
      </c>
      <c r="F6430">
        <v>6</v>
      </c>
      <c r="G6430">
        <v>1</v>
      </c>
      <c r="H6430" t="s">
        <v>23</v>
      </c>
      <c r="I6430" t="s">
        <v>35</v>
      </c>
      <c r="J6430" t="s">
        <v>23</v>
      </c>
      <c r="K6430" t="s">
        <v>23</v>
      </c>
      <c r="L6430" t="s">
        <v>23</v>
      </c>
      <c r="M6430" t="s">
        <v>23</v>
      </c>
      <c r="N6430" t="s">
        <v>23</v>
      </c>
      <c r="O6430" t="s">
        <v>23</v>
      </c>
      <c r="P6430" t="s">
        <v>26</v>
      </c>
      <c r="Q6430">
        <v>1</v>
      </c>
      <c r="R6430" t="s">
        <v>30</v>
      </c>
      <c r="S6430">
        <v>69.25</v>
      </c>
      <c r="T6430">
        <v>418.4</v>
      </c>
      <c r="U6430">
        <v>1</v>
      </c>
    </row>
    <row r="6431" spans="1:21" x14ac:dyDescent="0.25">
      <c r="A6431" t="s">
        <v>6463</v>
      </c>
      <c r="B6431">
        <v>1</v>
      </c>
      <c r="C6431">
        <v>0</v>
      </c>
      <c r="D6431">
        <v>1</v>
      </c>
      <c r="E6431">
        <v>1</v>
      </c>
      <c r="F6431">
        <v>67</v>
      </c>
      <c r="G6431">
        <v>1</v>
      </c>
      <c r="H6431" t="s">
        <v>22</v>
      </c>
      <c r="I6431" t="s">
        <v>25</v>
      </c>
      <c r="J6431" t="s">
        <v>22</v>
      </c>
      <c r="K6431" t="s">
        <v>22</v>
      </c>
      <c r="L6431" t="s">
        <v>22</v>
      </c>
      <c r="M6431" t="s">
        <v>22</v>
      </c>
      <c r="N6431" t="s">
        <v>23</v>
      </c>
      <c r="O6431" t="s">
        <v>23</v>
      </c>
      <c r="P6431" t="s">
        <v>29</v>
      </c>
      <c r="Q6431">
        <v>1</v>
      </c>
      <c r="R6431" t="s">
        <v>38</v>
      </c>
      <c r="S6431">
        <v>69.349999999999994</v>
      </c>
      <c r="T6431">
        <v>4653.25</v>
      </c>
      <c r="U6431">
        <v>0</v>
      </c>
    </row>
    <row r="6432" spans="1:21" x14ac:dyDescent="0.25">
      <c r="A6432" t="s">
        <v>6464</v>
      </c>
      <c r="B6432">
        <v>0</v>
      </c>
      <c r="C6432">
        <v>0</v>
      </c>
      <c r="D6432">
        <v>1</v>
      </c>
      <c r="E6432">
        <v>1</v>
      </c>
      <c r="F6432">
        <v>16</v>
      </c>
      <c r="G6432">
        <v>1</v>
      </c>
      <c r="H6432" t="s">
        <v>23</v>
      </c>
      <c r="I6432" t="s">
        <v>23</v>
      </c>
      <c r="J6432" t="s">
        <v>44</v>
      </c>
      <c r="K6432" t="s">
        <v>44</v>
      </c>
      <c r="L6432" t="s">
        <v>44</v>
      </c>
      <c r="M6432" t="s">
        <v>44</v>
      </c>
      <c r="N6432" t="s">
        <v>44</v>
      </c>
      <c r="O6432" t="s">
        <v>44</v>
      </c>
      <c r="P6432" t="s">
        <v>26</v>
      </c>
      <c r="Q6432">
        <v>0</v>
      </c>
      <c r="R6432" t="s">
        <v>30</v>
      </c>
      <c r="S6432">
        <v>19.350000000000001</v>
      </c>
      <c r="T6432">
        <v>275.89999999999998</v>
      </c>
      <c r="U6432">
        <v>0</v>
      </c>
    </row>
    <row r="6433" spans="1:21" x14ac:dyDescent="0.25">
      <c r="A6433" t="s">
        <v>6465</v>
      </c>
      <c r="B6433">
        <v>1</v>
      </c>
      <c r="C6433">
        <v>0</v>
      </c>
      <c r="D6433">
        <v>0</v>
      </c>
      <c r="E6433">
        <v>0</v>
      </c>
      <c r="F6433">
        <v>17</v>
      </c>
      <c r="G6433">
        <v>1</v>
      </c>
      <c r="H6433" t="s">
        <v>23</v>
      </c>
      <c r="I6433" t="s">
        <v>23</v>
      </c>
      <c r="J6433" t="s">
        <v>44</v>
      </c>
      <c r="K6433" t="s">
        <v>44</v>
      </c>
      <c r="L6433" t="s">
        <v>44</v>
      </c>
      <c r="M6433" t="s">
        <v>44</v>
      </c>
      <c r="N6433" t="s">
        <v>44</v>
      </c>
      <c r="O6433" t="s">
        <v>44</v>
      </c>
      <c r="P6433" t="s">
        <v>45</v>
      </c>
      <c r="Q6433">
        <v>0</v>
      </c>
      <c r="R6433" t="s">
        <v>30</v>
      </c>
      <c r="S6433">
        <v>19.149999999999999</v>
      </c>
      <c r="T6433">
        <v>343.45</v>
      </c>
      <c r="U6433">
        <v>0</v>
      </c>
    </row>
    <row r="6434" spans="1:21" x14ac:dyDescent="0.25">
      <c r="A6434" t="s">
        <v>6466</v>
      </c>
      <c r="B6434">
        <v>1</v>
      </c>
      <c r="C6434">
        <v>0</v>
      </c>
      <c r="D6434">
        <v>1</v>
      </c>
      <c r="E6434">
        <v>0</v>
      </c>
      <c r="F6434">
        <v>35</v>
      </c>
      <c r="G6434">
        <v>1</v>
      </c>
      <c r="H6434" t="s">
        <v>23</v>
      </c>
      <c r="I6434" t="s">
        <v>25</v>
      </c>
      <c r="J6434" t="s">
        <v>22</v>
      </c>
      <c r="K6434" t="s">
        <v>22</v>
      </c>
      <c r="L6434" t="s">
        <v>22</v>
      </c>
      <c r="M6434" t="s">
        <v>23</v>
      </c>
      <c r="N6434" t="s">
        <v>23</v>
      </c>
      <c r="O6434" t="s">
        <v>23</v>
      </c>
      <c r="P6434" t="s">
        <v>26</v>
      </c>
      <c r="Q6434">
        <v>0</v>
      </c>
      <c r="R6434" t="s">
        <v>30</v>
      </c>
      <c r="S6434">
        <v>61</v>
      </c>
      <c r="T6434">
        <v>2130.4499999999998</v>
      </c>
      <c r="U6434">
        <v>0</v>
      </c>
    </row>
    <row r="6435" spans="1:21" x14ac:dyDescent="0.25">
      <c r="A6435" t="s">
        <v>6467</v>
      </c>
      <c r="B6435">
        <v>0</v>
      </c>
      <c r="C6435">
        <v>0</v>
      </c>
      <c r="D6435">
        <v>1</v>
      </c>
      <c r="E6435">
        <v>1</v>
      </c>
      <c r="F6435">
        <v>58</v>
      </c>
      <c r="G6435">
        <v>1</v>
      </c>
      <c r="H6435" t="s">
        <v>23</v>
      </c>
      <c r="I6435" t="s">
        <v>23</v>
      </c>
      <c r="J6435" t="s">
        <v>44</v>
      </c>
      <c r="K6435" t="s">
        <v>44</v>
      </c>
      <c r="L6435" t="s">
        <v>44</v>
      </c>
      <c r="M6435" t="s">
        <v>44</v>
      </c>
      <c r="N6435" t="s">
        <v>44</v>
      </c>
      <c r="O6435" t="s">
        <v>44</v>
      </c>
      <c r="P6435" t="s">
        <v>45</v>
      </c>
      <c r="Q6435">
        <v>0</v>
      </c>
      <c r="R6435" t="s">
        <v>38</v>
      </c>
      <c r="S6435">
        <v>20.5</v>
      </c>
      <c r="T6435">
        <v>1191.4000000000001</v>
      </c>
      <c r="U6435">
        <v>0</v>
      </c>
    </row>
    <row r="6436" spans="1:21" x14ac:dyDescent="0.25">
      <c r="A6436" t="s">
        <v>6468</v>
      </c>
      <c r="B6436">
        <v>1</v>
      </c>
      <c r="C6436">
        <v>0</v>
      </c>
      <c r="D6436">
        <v>0</v>
      </c>
      <c r="E6436">
        <v>0</v>
      </c>
      <c r="F6436">
        <v>1</v>
      </c>
      <c r="G6436">
        <v>1</v>
      </c>
      <c r="H6436" t="s">
        <v>23</v>
      </c>
      <c r="I6436" t="s">
        <v>25</v>
      </c>
      <c r="J6436" t="s">
        <v>23</v>
      </c>
      <c r="K6436" t="s">
        <v>23</v>
      </c>
      <c r="L6436" t="s">
        <v>22</v>
      </c>
      <c r="M6436" t="s">
        <v>23</v>
      </c>
      <c r="N6436" t="s">
        <v>23</v>
      </c>
      <c r="O6436" t="s">
        <v>23</v>
      </c>
      <c r="P6436" t="s">
        <v>26</v>
      </c>
      <c r="Q6436">
        <v>1</v>
      </c>
      <c r="R6436" t="s">
        <v>27</v>
      </c>
      <c r="S6436">
        <v>50.5</v>
      </c>
      <c r="T6436">
        <v>50.5</v>
      </c>
      <c r="U6436">
        <v>1</v>
      </c>
    </row>
    <row r="6437" spans="1:21" x14ac:dyDescent="0.25">
      <c r="A6437" t="s">
        <v>6469</v>
      </c>
      <c r="B6437">
        <v>1</v>
      </c>
      <c r="C6437">
        <v>0</v>
      </c>
      <c r="D6437">
        <v>1</v>
      </c>
      <c r="E6437">
        <v>1</v>
      </c>
      <c r="F6437">
        <v>52</v>
      </c>
      <c r="G6437">
        <v>0</v>
      </c>
      <c r="H6437" t="s">
        <v>24</v>
      </c>
      <c r="I6437" t="s">
        <v>25</v>
      </c>
      <c r="J6437" t="s">
        <v>23</v>
      </c>
      <c r="K6437" t="s">
        <v>22</v>
      </c>
      <c r="L6437" t="s">
        <v>22</v>
      </c>
      <c r="M6437" t="s">
        <v>22</v>
      </c>
      <c r="N6437" t="s">
        <v>22</v>
      </c>
      <c r="O6437" t="s">
        <v>23</v>
      </c>
      <c r="P6437" t="s">
        <v>45</v>
      </c>
      <c r="Q6437">
        <v>0</v>
      </c>
      <c r="R6437" t="s">
        <v>30</v>
      </c>
      <c r="S6437">
        <v>50.2</v>
      </c>
      <c r="T6437">
        <v>2554</v>
      </c>
      <c r="U6437">
        <v>0</v>
      </c>
    </row>
    <row r="6438" spans="1:21" x14ac:dyDescent="0.25">
      <c r="A6438" t="s">
        <v>6470</v>
      </c>
      <c r="B6438">
        <v>0</v>
      </c>
      <c r="C6438">
        <v>0</v>
      </c>
      <c r="D6438">
        <v>0</v>
      </c>
      <c r="E6438">
        <v>0</v>
      </c>
      <c r="F6438">
        <v>70</v>
      </c>
      <c r="G6438">
        <v>1</v>
      </c>
      <c r="H6438" t="s">
        <v>23</v>
      </c>
      <c r="I6438" t="s">
        <v>25</v>
      </c>
      <c r="J6438" t="s">
        <v>22</v>
      </c>
      <c r="K6438" t="s">
        <v>23</v>
      </c>
      <c r="L6438" t="s">
        <v>22</v>
      </c>
      <c r="M6438" t="s">
        <v>22</v>
      </c>
      <c r="N6438" t="s">
        <v>22</v>
      </c>
      <c r="O6438" t="s">
        <v>22</v>
      </c>
      <c r="P6438" t="s">
        <v>45</v>
      </c>
      <c r="Q6438">
        <v>0</v>
      </c>
      <c r="R6438" t="s">
        <v>33</v>
      </c>
      <c r="S6438">
        <v>79.599999999999994</v>
      </c>
      <c r="T6438">
        <v>5589.45</v>
      </c>
      <c r="U6438">
        <v>0</v>
      </c>
    </row>
    <row r="6439" spans="1:21" x14ac:dyDescent="0.25">
      <c r="A6439" t="s">
        <v>6471</v>
      </c>
      <c r="B6439">
        <v>0</v>
      </c>
      <c r="C6439">
        <v>0</v>
      </c>
      <c r="D6439">
        <v>1</v>
      </c>
      <c r="E6439">
        <v>1</v>
      </c>
      <c r="F6439">
        <v>19</v>
      </c>
      <c r="G6439">
        <v>1</v>
      </c>
      <c r="H6439" t="s">
        <v>22</v>
      </c>
      <c r="I6439" t="s">
        <v>23</v>
      </c>
      <c r="J6439" t="s">
        <v>44</v>
      </c>
      <c r="K6439" t="s">
        <v>44</v>
      </c>
      <c r="L6439" t="s">
        <v>44</v>
      </c>
      <c r="M6439" t="s">
        <v>44</v>
      </c>
      <c r="N6439" t="s">
        <v>44</v>
      </c>
      <c r="O6439" t="s">
        <v>44</v>
      </c>
      <c r="P6439" t="s">
        <v>45</v>
      </c>
      <c r="Q6439">
        <v>1</v>
      </c>
      <c r="R6439" t="s">
        <v>33</v>
      </c>
      <c r="S6439">
        <v>24.9</v>
      </c>
      <c r="T6439">
        <v>467.7</v>
      </c>
      <c r="U6439">
        <v>0</v>
      </c>
    </row>
    <row r="6440" spans="1:21" x14ac:dyDescent="0.25">
      <c r="A6440" t="s">
        <v>6472</v>
      </c>
      <c r="B6440">
        <v>1</v>
      </c>
      <c r="C6440">
        <v>1</v>
      </c>
      <c r="D6440">
        <v>0</v>
      </c>
      <c r="E6440">
        <v>0</v>
      </c>
      <c r="F6440">
        <v>1</v>
      </c>
      <c r="G6440">
        <v>1</v>
      </c>
      <c r="H6440" t="s">
        <v>22</v>
      </c>
      <c r="I6440" t="s">
        <v>35</v>
      </c>
      <c r="J6440" t="s">
        <v>23</v>
      </c>
      <c r="K6440" t="s">
        <v>23</v>
      </c>
      <c r="L6440" t="s">
        <v>23</v>
      </c>
      <c r="M6440" t="s">
        <v>23</v>
      </c>
      <c r="N6440" t="s">
        <v>23</v>
      </c>
      <c r="O6440" t="s">
        <v>23</v>
      </c>
      <c r="P6440" t="s">
        <v>26</v>
      </c>
      <c r="Q6440">
        <v>1</v>
      </c>
      <c r="R6440" t="s">
        <v>27</v>
      </c>
      <c r="S6440">
        <v>74.400000000000006</v>
      </c>
      <c r="T6440">
        <v>74.400000000000006</v>
      </c>
      <c r="U6440">
        <v>1</v>
      </c>
    </row>
    <row r="6441" spans="1:21" x14ac:dyDescent="0.25">
      <c r="A6441" t="s">
        <v>6473</v>
      </c>
      <c r="B6441">
        <v>0</v>
      </c>
      <c r="C6441">
        <v>0</v>
      </c>
      <c r="D6441">
        <v>1</v>
      </c>
      <c r="E6441">
        <v>1</v>
      </c>
      <c r="F6441">
        <v>35</v>
      </c>
      <c r="G6441">
        <v>1</v>
      </c>
      <c r="H6441" t="s">
        <v>23</v>
      </c>
      <c r="I6441" t="s">
        <v>35</v>
      </c>
      <c r="J6441" t="s">
        <v>22</v>
      </c>
      <c r="K6441" t="s">
        <v>23</v>
      </c>
      <c r="L6441" t="s">
        <v>22</v>
      </c>
      <c r="M6441" t="s">
        <v>22</v>
      </c>
      <c r="N6441" t="s">
        <v>22</v>
      </c>
      <c r="O6441" t="s">
        <v>22</v>
      </c>
      <c r="P6441" t="s">
        <v>26</v>
      </c>
      <c r="Q6441">
        <v>1</v>
      </c>
      <c r="R6441" t="s">
        <v>27</v>
      </c>
      <c r="S6441">
        <v>106.9</v>
      </c>
      <c r="T6441">
        <v>3756.45</v>
      </c>
      <c r="U6441">
        <v>0</v>
      </c>
    </row>
    <row r="6442" spans="1:21" x14ac:dyDescent="0.25">
      <c r="A6442" t="s">
        <v>6474</v>
      </c>
      <c r="B6442">
        <v>0</v>
      </c>
      <c r="C6442">
        <v>0</v>
      </c>
      <c r="D6442">
        <v>0</v>
      </c>
      <c r="E6442">
        <v>0</v>
      </c>
      <c r="F6442">
        <v>32</v>
      </c>
      <c r="G6442">
        <v>1</v>
      </c>
      <c r="H6442" t="s">
        <v>22</v>
      </c>
      <c r="I6442" t="s">
        <v>35</v>
      </c>
      <c r="J6442" t="s">
        <v>23</v>
      </c>
      <c r="K6442" t="s">
        <v>23</v>
      </c>
      <c r="L6442" t="s">
        <v>22</v>
      </c>
      <c r="M6442" t="s">
        <v>23</v>
      </c>
      <c r="N6442" t="s">
        <v>22</v>
      </c>
      <c r="O6442" t="s">
        <v>22</v>
      </c>
      <c r="P6442" t="s">
        <v>26</v>
      </c>
      <c r="Q6442">
        <v>1</v>
      </c>
      <c r="R6442" t="s">
        <v>27</v>
      </c>
      <c r="S6442">
        <v>101.35</v>
      </c>
      <c r="T6442">
        <v>3334.9</v>
      </c>
      <c r="U6442">
        <v>0</v>
      </c>
    </row>
    <row r="6443" spans="1:21" x14ac:dyDescent="0.25">
      <c r="A6443" t="s">
        <v>6475</v>
      </c>
      <c r="B6443">
        <v>0</v>
      </c>
      <c r="C6443">
        <v>0</v>
      </c>
      <c r="D6443">
        <v>1</v>
      </c>
      <c r="E6443">
        <v>1</v>
      </c>
      <c r="F6443">
        <v>17</v>
      </c>
      <c r="G6443">
        <v>1</v>
      </c>
      <c r="H6443" t="s">
        <v>23</v>
      </c>
      <c r="I6443" t="s">
        <v>25</v>
      </c>
      <c r="J6443" t="s">
        <v>22</v>
      </c>
      <c r="K6443" t="s">
        <v>23</v>
      </c>
      <c r="L6443" t="s">
        <v>23</v>
      </c>
      <c r="M6443" t="s">
        <v>22</v>
      </c>
      <c r="N6443" t="s">
        <v>23</v>
      </c>
      <c r="O6443" t="s">
        <v>23</v>
      </c>
      <c r="P6443" t="s">
        <v>26</v>
      </c>
      <c r="Q6443">
        <v>1</v>
      </c>
      <c r="R6443" t="s">
        <v>38</v>
      </c>
      <c r="S6443">
        <v>55.35</v>
      </c>
      <c r="T6443">
        <v>920.5</v>
      </c>
      <c r="U6443">
        <v>0</v>
      </c>
    </row>
    <row r="6444" spans="1:21" x14ac:dyDescent="0.25">
      <c r="A6444" t="s">
        <v>6476</v>
      </c>
      <c r="B6444">
        <v>0</v>
      </c>
      <c r="C6444">
        <v>0</v>
      </c>
      <c r="D6444">
        <v>1</v>
      </c>
      <c r="E6444">
        <v>1</v>
      </c>
      <c r="F6444">
        <v>67</v>
      </c>
      <c r="G6444">
        <v>1</v>
      </c>
      <c r="H6444" t="s">
        <v>23</v>
      </c>
      <c r="I6444" t="s">
        <v>25</v>
      </c>
      <c r="J6444" t="s">
        <v>23</v>
      </c>
      <c r="K6444" t="s">
        <v>22</v>
      </c>
      <c r="L6444" t="s">
        <v>23</v>
      </c>
      <c r="M6444" t="s">
        <v>23</v>
      </c>
      <c r="N6444" t="s">
        <v>23</v>
      </c>
      <c r="O6444" t="s">
        <v>23</v>
      </c>
      <c r="P6444" t="s">
        <v>29</v>
      </c>
      <c r="Q6444">
        <v>0</v>
      </c>
      <c r="R6444" t="s">
        <v>38</v>
      </c>
      <c r="S6444">
        <v>50.55</v>
      </c>
      <c r="T6444">
        <v>3431.75</v>
      </c>
      <c r="U6444">
        <v>0</v>
      </c>
    </row>
    <row r="6445" spans="1:21" x14ac:dyDescent="0.25">
      <c r="A6445" t="s">
        <v>6477</v>
      </c>
      <c r="B6445">
        <v>0</v>
      </c>
      <c r="C6445">
        <v>0</v>
      </c>
      <c r="D6445">
        <v>0</v>
      </c>
      <c r="E6445">
        <v>0</v>
      </c>
      <c r="F6445">
        <v>9</v>
      </c>
      <c r="G6445">
        <v>1</v>
      </c>
      <c r="H6445" t="s">
        <v>23</v>
      </c>
      <c r="I6445" t="s">
        <v>23</v>
      </c>
      <c r="J6445" t="s">
        <v>44</v>
      </c>
      <c r="K6445" t="s">
        <v>44</v>
      </c>
      <c r="L6445" t="s">
        <v>44</v>
      </c>
      <c r="M6445" t="s">
        <v>44</v>
      </c>
      <c r="N6445" t="s">
        <v>44</v>
      </c>
      <c r="O6445" t="s">
        <v>44</v>
      </c>
      <c r="P6445" t="s">
        <v>26</v>
      </c>
      <c r="Q6445">
        <v>0</v>
      </c>
      <c r="R6445" t="s">
        <v>33</v>
      </c>
      <c r="S6445">
        <v>19.5</v>
      </c>
      <c r="T6445">
        <v>150.35</v>
      </c>
      <c r="U6445">
        <v>0</v>
      </c>
    </row>
    <row r="6446" spans="1:21" x14ac:dyDescent="0.25">
      <c r="A6446" t="s">
        <v>6478</v>
      </c>
      <c r="B6446">
        <v>1</v>
      </c>
      <c r="C6446">
        <v>0</v>
      </c>
      <c r="D6446">
        <v>0</v>
      </c>
      <c r="E6446">
        <v>1</v>
      </c>
      <c r="F6446">
        <v>31</v>
      </c>
      <c r="G6446">
        <v>1</v>
      </c>
      <c r="H6446" t="s">
        <v>22</v>
      </c>
      <c r="I6446" t="s">
        <v>25</v>
      </c>
      <c r="J6446" t="s">
        <v>23</v>
      </c>
      <c r="K6446" t="s">
        <v>22</v>
      </c>
      <c r="L6446" t="s">
        <v>23</v>
      </c>
      <c r="M6446" t="s">
        <v>22</v>
      </c>
      <c r="N6446" t="s">
        <v>22</v>
      </c>
      <c r="O6446" t="s">
        <v>22</v>
      </c>
      <c r="P6446" t="s">
        <v>29</v>
      </c>
      <c r="Q6446">
        <v>1</v>
      </c>
      <c r="R6446" t="s">
        <v>30</v>
      </c>
      <c r="S6446">
        <v>79.45</v>
      </c>
      <c r="T6446">
        <v>2587.6999999999998</v>
      </c>
      <c r="U6446">
        <v>1</v>
      </c>
    </row>
    <row r="6447" spans="1:21" x14ac:dyDescent="0.25">
      <c r="A6447" t="s">
        <v>6479</v>
      </c>
      <c r="B6447">
        <v>1</v>
      </c>
      <c r="C6447">
        <v>0</v>
      </c>
      <c r="D6447">
        <v>0</v>
      </c>
      <c r="E6447">
        <v>0</v>
      </c>
      <c r="F6447">
        <v>4</v>
      </c>
      <c r="G6447">
        <v>1</v>
      </c>
      <c r="H6447" t="s">
        <v>22</v>
      </c>
      <c r="I6447" t="s">
        <v>35</v>
      </c>
      <c r="J6447" t="s">
        <v>22</v>
      </c>
      <c r="K6447" t="s">
        <v>23</v>
      </c>
      <c r="L6447" t="s">
        <v>23</v>
      </c>
      <c r="M6447" t="s">
        <v>23</v>
      </c>
      <c r="N6447" t="s">
        <v>22</v>
      </c>
      <c r="O6447" t="s">
        <v>23</v>
      </c>
      <c r="P6447" t="s">
        <v>26</v>
      </c>
      <c r="Q6447">
        <v>0</v>
      </c>
      <c r="R6447" t="s">
        <v>27</v>
      </c>
      <c r="S6447">
        <v>90.65</v>
      </c>
      <c r="T6447">
        <v>367.95</v>
      </c>
      <c r="U6447">
        <v>0</v>
      </c>
    </row>
    <row r="6448" spans="1:21" x14ac:dyDescent="0.25">
      <c r="A6448" t="s">
        <v>6480</v>
      </c>
      <c r="B6448">
        <v>1</v>
      </c>
      <c r="C6448">
        <v>1</v>
      </c>
      <c r="D6448">
        <v>1</v>
      </c>
      <c r="E6448">
        <v>1</v>
      </c>
      <c r="F6448">
        <v>58</v>
      </c>
      <c r="G6448">
        <v>1</v>
      </c>
      <c r="H6448" t="s">
        <v>22</v>
      </c>
      <c r="I6448" t="s">
        <v>35</v>
      </c>
      <c r="J6448" t="s">
        <v>22</v>
      </c>
      <c r="K6448" t="s">
        <v>22</v>
      </c>
      <c r="L6448" t="s">
        <v>23</v>
      </c>
      <c r="M6448" t="s">
        <v>22</v>
      </c>
      <c r="N6448" t="s">
        <v>23</v>
      </c>
      <c r="O6448" t="s">
        <v>23</v>
      </c>
      <c r="P6448" t="s">
        <v>29</v>
      </c>
      <c r="Q6448">
        <v>1</v>
      </c>
      <c r="R6448" t="s">
        <v>33</v>
      </c>
      <c r="S6448">
        <v>89.85</v>
      </c>
      <c r="T6448">
        <v>5125.75</v>
      </c>
      <c r="U6448">
        <v>0</v>
      </c>
    </row>
    <row r="6449" spans="1:21" x14ac:dyDescent="0.25">
      <c r="A6449" t="s">
        <v>6481</v>
      </c>
      <c r="B6449">
        <v>1</v>
      </c>
      <c r="C6449">
        <v>0</v>
      </c>
      <c r="D6449">
        <v>0</v>
      </c>
      <c r="E6449">
        <v>0</v>
      </c>
      <c r="F6449">
        <v>60</v>
      </c>
      <c r="G6449">
        <v>1</v>
      </c>
      <c r="H6449" t="s">
        <v>23</v>
      </c>
      <c r="I6449" t="s">
        <v>25</v>
      </c>
      <c r="J6449" t="s">
        <v>22</v>
      </c>
      <c r="K6449" t="s">
        <v>23</v>
      </c>
      <c r="L6449" t="s">
        <v>22</v>
      </c>
      <c r="M6449" t="s">
        <v>22</v>
      </c>
      <c r="N6449" t="s">
        <v>22</v>
      </c>
      <c r="O6449" t="s">
        <v>22</v>
      </c>
      <c r="P6449" t="s">
        <v>29</v>
      </c>
      <c r="Q6449">
        <v>0</v>
      </c>
      <c r="R6449" t="s">
        <v>30</v>
      </c>
      <c r="S6449">
        <v>79</v>
      </c>
      <c r="T6449">
        <v>4801.1000000000004</v>
      </c>
      <c r="U6449">
        <v>0</v>
      </c>
    </row>
    <row r="6450" spans="1:21" x14ac:dyDescent="0.25">
      <c r="A6450" t="s">
        <v>6482</v>
      </c>
      <c r="B6450">
        <v>1</v>
      </c>
      <c r="C6450">
        <v>0</v>
      </c>
      <c r="D6450">
        <v>0</v>
      </c>
      <c r="E6450">
        <v>0</v>
      </c>
      <c r="F6450">
        <v>58</v>
      </c>
      <c r="G6450">
        <v>1</v>
      </c>
      <c r="H6450" t="s">
        <v>22</v>
      </c>
      <c r="I6450" t="s">
        <v>35</v>
      </c>
      <c r="J6450" t="s">
        <v>23</v>
      </c>
      <c r="K6450" t="s">
        <v>23</v>
      </c>
      <c r="L6450" t="s">
        <v>22</v>
      </c>
      <c r="M6450" t="s">
        <v>22</v>
      </c>
      <c r="N6450" t="s">
        <v>22</v>
      </c>
      <c r="O6450" t="s">
        <v>22</v>
      </c>
      <c r="P6450" t="s">
        <v>29</v>
      </c>
      <c r="Q6450">
        <v>1</v>
      </c>
      <c r="R6450" t="s">
        <v>27</v>
      </c>
      <c r="S6450">
        <v>104.65</v>
      </c>
      <c r="T6450">
        <v>6219.6</v>
      </c>
      <c r="U6450">
        <v>1</v>
      </c>
    </row>
    <row r="6451" spans="1:21" x14ac:dyDescent="0.25">
      <c r="A6451" t="s">
        <v>6483</v>
      </c>
      <c r="B6451">
        <v>1</v>
      </c>
      <c r="C6451">
        <v>0</v>
      </c>
      <c r="D6451">
        <v>0</v>
      </c>
      <c r="E6451">
        <v>0</v>
      </c>
      <c r="F6451">
        <v>1</v>
      </c>
      <c r="G6451">
        <v>1</v>
      </c>
      <c r="H6451" t="s">
        <v>23</v>
      </c>
      <c r="I6451" t="s">
        <v>23</v>
      </c>
      <c r="J6451" t="s">
        <v>44</v>
      </c>
      <c r="K6451" t="s">
        <v>44</v>
      </c>
      <c r="L6451" t="s">
        <v>44</v>
      </c>
      <c r="M6451" t="s">
        <v>44</v>
      </c>
      <c r="N6451" t="s">
        <v>44</v>
      </c>
      <c r="O6451" t="s">
        <v>44</v>
      </c>
      <c r="P6451" t="s">
        <v>26</v>
      </c>
      <c r="Q6451">
        <v>0</v>
      </c>
      <c r="R6451" t="s">
        <v>30</v>
      </c>
      <c r="S6451">
        <v>19.55</v>
      </c>
      <c r="T6451">
        <v>19.55</v>
      </c>
      <c r="U6451">
        <v>0</v>
      </c>
    </row>
    <row r="6452" spans="1:21" x14ac:dyDescent="0.25">
      <c r="A6452" t="s">
        <v>6484</v>
      </c>
      <c r="B6452">
        <v>0</v>
      </c>
      <c r="C6452">
        <v>0</v>
      </c>
      <c r="D6452">
        <v>1</v>
      </c>
      <c r="E6452">
        <v>1</v>
      </c>
      <c r="F6452">
        <v>27</v>
      </c>
      <c r="G6452">
        <v>1</v>
      </c>
      <c r="H6452" t="s">
        <v>23</v>
      </c>
      <c r="I6452" t="s">
        <v>23</v>
      </c>
      <c r="J6452" t="s">
        <v>44</v>
      </c>
      <c r="K6452" t="s">
        <v>44</v>
      </c>
      <c r="L6452" t="s">
        <v>44</v>
      </c>
      <c r="M6452" t="s">
        <v>44</v>
      </c>
      <c r="N6452" t="s">
        <v>44</v>
      </c>
      <c r="O6452" t="s">
        <v>44</v>
      </c>
      <c r="P6452" t="s">
        <v>45</v>
      </c>
      <c r="Q6452">
        <v>0</v>
      </c>
      <c r="R6452" t="s">
        <v>30</v>
      </c>
      <c r="S6452">
        <v>19.899999999999999</v>
      </c>
      <c r="T6452">
        <v>550.1</v>
      </c>
      <c r="U6452">
        <v>0</v>
      </c>
    </row>
    <row r="6453" spans="1:21" x14ac:dyDescent="0.25">
      <c r="A6453" t="s">
        <v>6485</v>
      </c>
      <c r="B6453">
        <v>1</v>
      </c>
      <c r="C6453">
        <v>1</v>
      </c>
      <c r="D6453">
        <v>1</v>
      </c>
      <c r="E6453">
        <v>1</v>
      </c>
      <c r="F6453">
        <v>66</v>
      </c>
      <c r="G6453">
        <v>1</v>
      </c>
      <c r="H6453" t="s">
        <v>22</v>
      </c>
      <c r="I6453" t="s">
        <v>35</v>
      </c>
      <c r="J6453" t="s">
        <v>22</v>
      </c>
      <c r="K6453" t="s">
        <v>22</v>
      </c>
      <c r="L6453" t="s">
        <v>22</v>
      </c>
      <c r="M6453" t="s">
        <v>22</v>
      </c>
      <c r="N6453" t="s">
        <v>22</v>
      </c>
      <c r="O6453" t="s">
        <v>22</v>
      </c>
      <c r="P6453" t="s">
        <v>29</v>
      </c>
      <c r="Q6453">
        <v>1</v>
      </c>
      <c r="R6453" t="s">
        <v>27</v>
      </c>
      <c r="S6453">
        <v>116.25</v>
      </c>
      <c r="T6453">
        <v>7862.25</v>
      </c>
      <c r="U6453">
        <v>0</v>
      </c>
    </row>
    <row r="6454" spans="1:21" x14ac:dyDescent="0.25">
      <c r="A6454" t="s">
        <v>6486</v>
      </c>
      <c r="B6454">
        <v>1</v>
      </c>
      <c r="C6454">
        <v>0</v>
      </c>
      <c r="D6454">
        <v>0</v>
      </c>
      <c r="E6454">
        <v>0</v>
      </c>
      <c r="F6454">
        <v>15</v>
      </c>
      <c r="G6454">
        <v>1</v>
      </c>
      <c r="H6454" t="s">
        <v>22</v>
      </c>
      <c r="I6454" t="s">
        <v>35</v>
      </c>
      <c r="J6454" t="s">
        <v>22</v>
      </c>
      <c r="K6454" t="s">
        <v>23</v>
      </c>
      <c r="L6454" t="s">
        <v>23</v>
      </c>
      <c r="M6454" t="s">
        <v>23</v>
      </c>
      <c r="N6454" t="s">
        <v>22</v>
      </c>
      <c r="O6454" t="s">
        <v>23</v>
      </c>
      <c r="P6454" t="s">
        <v>26</v>
      </c>
      <c r="Q6454">
        <v>1</v>
      </c>
      <c r="R6454" t="s">
        <v>33</v>
      </c>
      <c r="S6454">
        <v>87.75</v>
      </c>
      <c r="T6454">
        <v>1242.2</v>
      </c>
      <c r="U6454">
        <v>0</v>
      </c>
    </row>
    <row r="6455" spans="1:21" x14ac:dyDescent="0.25">
      <c r="A6455" t="s">
        <v>6487</v>
      </c>
      <c r="B6455">
        <v>1</v>
      </c>
      <c r="C6455">
        <v>1</v>
      </c>
      <c r="D6455">
        <v>1</v>
      </c>
      <c r="E6455">
        <v>0</v>
      </c>
      <c r="F6455">
        <v>47</v>
      </c>
      <c r="G6455">
        <v>1</v>
      </c>
      <c r="H6455" t="s">
        <v>22</v>
      </c>
      <c r="I6455" t="s">
        <v>35</v>
      </c>
      <c r="J6455" t="s">
        <v>23</v>
      </c>
      <c r="K6455" t="s">
        <v>23</v>
      </c>
      <c r="L6455" t="s">
        <v>22</v>
      </c>
      <c r="M6455" t="s">
        <v>23</v>
      </c>
      <c r="N6455" t="s">
        <v>22</v>
      </c>
      <c r="O6455" t="s">
        <v>22</v>
      </c>
      <c r="P6455" t="s">
        <v>26</v>
      </c>
      <c r="Q6455">
        <v>1</v>
      </c>
      <c r="R6455" t="s">
        <v>27</v>
      </c>
      <c r="S6455">
        <v>100.05</v>
      </c>
      <c r="T6455">
        <v>4871.05</v>
      </c>
      <c r="U6455">
        <v>1</v>
      </c>
    </row>
    <row r="6456" spans="1:21" x14ac:dyDescent="0.25">
      <c r="A6456" t="s">
        <v>6488</v>
      </c>
      <c r="B6456">
        <v>0</v>
      </c>
      <c r="C6456">
        <v>0</v>
      </c>
      <c r="D6456">
        <v>0</v>
      </c>
      <c r="E6456">
        <v>0</v>
      </c>
      <c r="F6456">
        <v>41</v>
      </c>
      <c r="G6456">
        <v>1</v>
      </c>
      <c r="H6456" t="s">
        <v>22</v>
      </c>
      <c r="I6456" t="s">
        <v>35</v>
      </c>
      <c r="J6456" t="s">
        <v>22</v>
      </c>
      <c r="K6456" t="s">
        <v>23</v>
      </c>
      <c r="L6456" t="s">
        <v>23</v>
      </c>
      <c r="M6456" t="s">
        <v>23</v>
      </c>
      <c r="N6456" t="s">
        <v>23</v>
      </c>
      <c r="O6456" t="s">
        <v>23</v>
      </c>
      <c r="P6456" t="s">
        <v>26</v>
      </c>
      <c r="Q6456">
        <v>1</v>
      </c>
      <c r="R6456" t="s">
        <v>38</v>
      </c>
      <c r="S6456">
        <v>81.3</v>
      </c>
      <c r="T6456">
        <v>3190.65</v>
      </c>
      <c r="U6456">
        <v>0</v>
      </c>
    </row>
    <row r="6457" spans="1:21" x14ac:dyDescent="0.25">
      <c r="A6457" t="s">
        <v>6489</v>
      </c>
      <c r="B6457">
        <v>1</v>
      </c>
      <c r="C6457">
        <v>0</v>
      </c>
      <c r="D6457">
        <v>1</v>
      </c>
      <c r="E6457">
        <v>0</v>
      </c>
      <c r="F6457">
        <v>59</v>
      </c>
      <c r="G6457">
        <v>0</v>
      </c>
      <c r="H6457" t="s">
        <v>24</v>
      </c>
      <c r="I6457" t="s">
        <v>25</v>
      </c>
      <c r="J6457" t="s">
        <v>23</v>
      </c>
      <c r="K6457" t="s">
        <v>23</v>
      </c>
      <c r="L6457" t="s">
        <v>23</v>
      </c>
      <c r="M6457" t="s">
        <v>23</v>
      </c>
      <c r="N6457" t="s">
        <v>22</v>
      </c>
      <c r="O6457" t="s">
        <v>22</v>
      </c>
      <c r="P6457" t="s">
        <v>26</v>
      </c>
      <c r="Q6457">
        <v>1</v>
      </c>
      <c r="R6457" t="s">
        <v>27</v>
      </c>
      <c r="S6457">
        <v>44.3</v>
      </c>
      <c r="T6457">
        <v>2666.75</v>
      </c>
      <c r="U6457">
        <v>0</v>
      </c>
    </row>
    <row r="6458" spans="1:21" x14ac:dyDescent="0.25">
      <c r="A6458" t="s">
        <v>6490</v>
      </c>
      <c r="B6458">
        <v>0</v>
      </c>
      <c r="C6458">
        <v>0</v>
      </c>
      <c r="D6458">
        <v>0</v>
      </c>
      <c r="E6458">
        <v>1</v>
      </c>
      <c r="F6458">
        <v>50</v>
      </c>
      <c r="G6458">
        <v>1</v>
      </c>
      <c r="H6458" t="s">
        <v>23</v>
      </c>
      <c r="I6458" t="s">
        <v>35</v>
      </c>
      <c r="J6458" t="s">
        <v>23</v>
      </c>
      <c r="K6458" t="s">
        <v>23</v>
      </c>
      <c r="L6458" t="s">
        <v>23</v>
      </c>
      <c r="M6458" t="s">
        <v>23</v>
      </c>
      <c r="N6458" t="s">
        <v>23</v>
      </c>
      <c r="O6458" t="s">
        <v>23</v>
      </c>
      <c r="P6458" t="s">
        <v>45</v>
      </c>
      <c r="Q6458">
        <v>0</v>
      </c>
      <c r="R6458" t="s">
        <v>38</v>
      </c>
      <c r="S6458">
        <v>70.349999999999994</v>
      </c>
      <c r="T6458">
        <v>3533.6</v>
      </c>
      <c r="U6458">
        <v>0</v>
      </c>
    </row>
    <row r="6459" spans="1:21" x14ac:dyDescent="0.25">
      <c r="A6459" t="s">
        <v>6491</v>
      </c>
      <c r="B6459">
        <v>1</v>
      </c>
      <c r="C6459">
        <v>0</v>
      </c>
      <c r="D6459">
        <v>1</v>
      </c>
      <c r="E6459">
        <v>1</v>
      </c>
      <c r="F6459">
        <v>17</v>
      </c>
      <c r="G6459">
        <v>0</v>
      </c>
      <c r="H6459" t="s">
        <v>24</v>
      </c>
      <c r="I6459" t="s">
        <v>25</v>
      </c>
      <c r="J6459" t="s">
        <v>22</v>
      </c>
      <c r="K6459" t="s">
        <v>23</v>
      </c>
      <c r="L6459" t="s">
        <v>22</v>
      </c>
      <c r="M6459" t="s">
        <v>23</v>
      </c>
      <c r="N6459" t="s">
        <v>22</v>
      </c>
      <c r="O6459" t="s">
        <v>23</v>
      </c>
      <c r="P6459" t="s">
        <v>29</v>
      </c>
      <c r="Q6459">
        <v>0</v>
      </c>
      <c r="R6459" t="s">
        <v>38</v>
      </c>
      <c r="S6459">
        <v>44.45</v>
      </c>
      <c r="T6459">
        <v>792.15</v>
      </c>
      <c r="U6459">
        <v>0</v>
      </c>
    </row>
    <row r="6460" spans="1:21" x14ac:dyDescent="0.25">
      <c r="A6460" t="s">
        <v>6492</v>
      </c>
      <c r="B6460">
        <v>1</v>
      </c>
      <c r="C6460">
        <v>0</v>
      </c>
      <c r="D6460">
        <v>1</v>
      </c>
      <c r="E6460">
        <v>1</v>
      </c>
      <c r="F6460">
        <v>6</v>
      </c>
      <c r="G6460">
        <v>1</v>
      </c>
      <c r="H6460" t="s">
        <v>23</v>
      </c>
      <c r="I6460" t="s">
        <v>25</v>
      </c>
      <c r="J6460" t="s">
        <v>22</v>
      </c>
      <c r="K6460" t="s">
        <v>23</v>
      </c>
      <c r="L6460" t="s">
        <v>23</v>
      </c>
      <c r="M6460" t="s">
        <v>23</v>
      </c>
      <c r="N6460" t="s">
        <v>23</v>
      </c>
      <c r="O6460" t="s">
        <v>23</v>
      </c>
      <c r="P6460" t="s">
        <v>26</v>
      </c>
      <c r="Q6460">
        <v>1</v>
      </c>
      <c r="R6460" t="s">
        <v>27</v>
      </c>
      <c r="S6460">
        <v>49.15</v>
      </c>
      <c r="T6460">
        <v>295.64999999999998</v>
      </c>
      <c r="U6460">
        <v>0</v>
      </c>
    </row>
    <row r="6461" spans="1:21" x14ac:dyDescent="0.25">
      <c r="A6461" t="s">
        <v>6493</v>
      </c>
      <c r="B6461">
        <v>1</v>
      </c>
      <c r="C6461">
        <v>1</v>
      </c>
      <c r="D6461">
        <v>1</v>
      </c>
      <c r="E6461">
        <v>0</v>
      </c>
      <c r="F6461">
        <v>51</v>
      </c>
      <c r="G6461">
        <v>0</v>
      </c>
      <c r="H6461" t="s">
        <v>24</v>
      </c>
      <c r="I6461" t="s">
        <v>25</v>
      </c>
      <c r="J6461" t="s">
        <v>23</v>
      </c>
      <c r="K6461" t="s">
        <v>22</v>
      </c>
      <c r="L6461" t="s">
        <v>23</v>
      </c>
      <c r="M6461" t="s">
        <v>23</v>
      </c>
      <c r="N6461" t="s">
        <v>23</v>
      </c>
      <c r="O6461" t="s">
        <v>23</v>
      </c>
      <c r="P6461" t="s">
        <v>26</v>
      </c>
      <c r="Q6461">
        <v>1</v>
      </c>
      <c r="R6461" t="s">
        <v>38</v>
      </c>
      <c r="S6461">
        <v>29.45</v>
      </c>
      <c r="T6461">
        <v>1459.35</v>
      </c>
      <c r="U6461">
        <v>0</v>
      </c>
    </row>
    <row r="6462" spans="1:21" x14ac:dyDescent="0.25">
      <c r="A6462" t="s">
        <v>6494</v>
      </c>
      <c r="B6462">
        <v>1</v>
      </c>
      <c r="C6462">
        <v>0</v>
      </c>
      <c r="D6462">
        <v>0</v>
      </c>
      <c r="E6462">
        <v>0</v>
      </c>
      <c r="F6462">
        <v>44</v>
      </c>
      <c r="G6462">
        <v>1</v>
      </c>
      <c r="H6462" t="s">
        <v>23</v>
      </c>
      <c r="I6462" t="s">
        <v>35</v>
      </c>
      <c r="J6462" t="s">
        <v>23</v>
      </c>
      <c r="K6462" t="s">
        <v>22</v>
      </c>
      <c r="L6462" t="s">
        <v>23</v>
      </c>
      <c r="M6462" t="s">
        <v>22</v>
      </c>
      <c r="N6462" t="s">
        <v>22</v>
      </c>
      <c r="O6462" t="s">
        <v>22</v>
      </c>
      <c r="P6462" t="s">
        <v>26</v>
      </c>
      <c r="Q6462">
        <v>0</v>
      </c>
      <c r="R6462" t="s">
        <v>27</v>
      </c>
      <c r="S6462">
        <v>100.55</v>
      </c>
      <c r="T6462">
        <v>4398.1499999999996</v>
      </c>
      <c r="U6462">
        <v>1</v>
      </c>
    </row>
    <row r="6463" spans="1:21" x14ac:dyDescent="0.25">
      <c r="A6463" t="s">
        <v>6495</v>
      </c>
      <c r="B6463">
        <v>1</v>
      </c>
      <c r="C6463">
        <v>0</v>
      </c>
      <c r="D6463">
        <v>1</v>
      </c>
      <c r="E6463">
        <v>0</v>
      </c>
      <c r="F6463">
        <v>49</v>
      </c>
      <c r="G6463">
        <v>1</v>
      </c>
      <c r="H6463" t="s">
        <v>23</v>
      </c>
      <c r="I6463" t="s">
        <v>35</v>
      </c>
      <c r="J6463" t="s">
        <v>23</v>
      </c>
      <c r="K6463" t="s">
        <v>22</v>
      </c>
      <c r="L6463" t="s">
        <v>23</v>
      </c>
      <c r="M6463" t="s">
        <v>23</v>
      </c>
      <c r="N6463" t="s">
        <v>22</v>
      </c>
      <c r="O6463" t="s">
        <v>23</v>
      </c>
      <c r="P6463" t="s">
        <v>26</v>
      </c>
      <c r="Q6463">
        <v>1</v>
      </c>
      <c r="R6463" t="s">
        <v>38</v>
      </c>
      <c r="S6463">
        <v>85.3</v>
      </c>
      <c r="T6463">
        <v>4297.95</v>
      </c>
      <c r="U6463">
        <v>0</v>
      </c>
    </row>
    <row r="6464" spans="1:21" x14ac:dyDescent="0.25">
      <c r="A6464" t="s">
        <v>6496</v>
      </c>
      <c r="B6464">
        <v>1</v>
      </c>
      <c r="C6464">
        <v>0</v>
      </c>
      <c r="D6464">
        <v>0</v>
      </c>
      <c r="E6464">
        <v>0</v>
      </c>
      <c r="F6464">
        <v>2</v>
      </c>
      <c r="G6464">
        <v>1</v>
      </c>
      <c r="H6464" t="s">
        <v>23</v>
      </c>
      <c r="I6464" t="s">
        <v>35</v>
      </c>
      <c r="J6464" t="s">
        <v>23</v>
      </c>
      <c r="K6464" t="s">
        <v>22</v>
      </c>
      <c r="L6464" t="s">
        <v>23</v>
      </c>
      <c r="M6464" t="s">
        <v>23</v>
      </c>
      <c r="N6464" t="s">
        <v>22</v>
      </c>
      <c r="O6464" t="s">
        <v>22</v>
      </c>
      <c r="P6464" t="s">
        <v>26</v>
      </c>
      <c r="Q6464">
        <v>0</v>
      </c>
      <c r="R6464" t="s">
        <v>27</v>
      </c>
      <c r="S6464">
        <v>95.65</v>
      </c>
      <c r="T6464">
        <v>167.3</v>
      </c>
      <c r="U6464">
        <v>1</v>
      </c>
    </row>
    <row r="6465" spans="1:21" x14ac:dyDescent="0.25">
      <c r="A6465" t="s">
        <v>6497</v>
      </c>
      <c r="B6465">
        <v>1</v>
      </c>
      <c r="C6465">
        <v>0</v>
      </c>
      <c r="D6465">
        <v>1</v>
      </c>
      <c r="E6465">
        <v>0</v>
      </c>
      <c r="F6465">
        <v>59</v>
      </c>
      <c r="G6465">
        <v>1</v>
      </c>
      <c r="H6465" t="s">
        <v>22</v>
      </c>
      <c r="I6465" t="s">
        <v>25</v>
      </c>
      <c r="J6465" t="s">
        <v>22</v>
      </c>
      <c r="K6465" t="s">
        <v>23</v>
      </c>
      <c r="L6465" t="s">
        <v>23</v>
      </c>
      <c r="M6465" t="s">
        <v>22</v>
      </c>
      <c r="N6465" t="s">
        <v>23</v>
      </c>
      <c r="O6465" t="s">
        <v>22</v>
      </c>
      <c r="P6465" t="s">
        <v>29</v>
      </c>
      <c r="Q6465">
        <v>1</v>
      </c>
      <c r="R6465" t="s">
        <v>30</v>
      </c>
      <c r="S6465">
        <v>69.099999999999994</v>
      </c>
      <c r="T6465">
        <v>4096.8999999999996</v>
      </c>
      <c r="U6465">
        <v>0</v>
      </c>
    </row>
    <row r="6466" spans="1:21" x14ac:dyDescent="0.25">
      <c r="A6466" t="s">
        <v>6498</v>
      </c>
      <c r="B6466">
        <v>1</v>
      </c>
      <c r="C6466">
        <v>1</v>
      </c>
      <c r="D6466">
        <v>0</v>
      </c>
      <c r="E6466">
        <v>0</v>
      </c>
      <c r="F6466">
        <v>50</v>
      </c>
      <c r="G6466">
        <v>1</v>
      </c>
      <c r="H6466" t="s">
        <v>22</v>
      </c>
      <c r="I6466" t="s">
        <v>25</v>
      </c>
      <c r="J6466" t="s">
        <v>22</v>
      </c>
      <c r="K6466" t="s">
        <v>22</v>
      </c>
      <c r="L6466" t="s">
        <v>23</v>
      </c>
      <c r="M6466" t="s">
        <v>23</v>
      </c>
      <c r="N6466" t="s">
        <v>22</v>
      </c>
      <c r="O6466" t="s">
        <v>23</v>
      </c>
      <c r="P6466" t="s">
        <v>26</v>
      </c>
      <c r="Q6466">
        <v>1</v>
      </c>
      <c r="R6466" t="s">
        <v>33</v>
      </c>
      <c r="S6466">
        <v>70.349999999999994</v>
      </c>
      <c r="T6466">
        <v>3454.6</v>
      </c>
      <c r="U6466">
        <v>0</v>
      </c>
    </row>
    <row r="6467" spans="1:21" x14ac:dyDescent="0.25">
      <c r="A6467" t="s">
        <v>6499</v>
      </c>
      <c r="B6467">
        <v>0</v>
      </c>
      <c r="C6467">
        <v>0</v>
      </c>
      <c r="D6467">
        <v>1</v>
      </c>
      <c r="E6467">
        <v>1</v>
      </c>
      <c r="F6467">
        <v>59</v>
      </c>
      <c r="G6467">
        <v>1</v>
      </c>
      <c r="H6467" t="s">
        <v>23</v>
      </c>
      <c r="I6467" t="s">
        <v>23</v>
      </c>
      <c r="J6467" t="s">
        <v>44</v>
      </c>
      <c r="K6467" t="s">
        <v>44</v>
      </c>
      <c r="L6467" t="s">
        <v>44</v>
      </c>
      <c r="M6467" t="s">
        <v>44</v>
      </c>
      <c r="N6467" t="s">
        <v>44</v>
      </c>
      <c r="O6467" t="s">
        <v>44</v>
      </c>
      <c r="P6467" t="s">
        <v>45</v>
      </c>
      <c r="Q6467">
        <v>0</v>
      </c>
      <c r="R6467" t="s">
        <v>30</v>
      </c>
      <c r="S6467">
        <v>20.6</v>
      </c>
      <c r="T6467">
        <v>1286</v>
      </c>
      <c r="U6467">
        <v>0</v>
      </c>
    </row>
    <row r="6468" spans="1:21" x14ac:dyDescent="0.25">
      <c r="A6468" t="s">
        <v>6500</v>
      </c>
      <c r="B6468">
        <v>1</v>
      </c>
      <c r="C6468">
        <v>0</v>
      </c>
      <c r="D6468">
        <v>0</v>
      </c>
      <c r="E6468">
        <v>0</v>
      </c>
      <c r="F6468">
        <v>18</v>
      </c>
      <c r="G6468">
        <v>1</v>
      </c>
      <c r="H6468" t="s">
        <v>22</v>
      </c>
      <c r="I6468" t="s">
        <v>35</v>
      </c>
      <c r="J6468" t="s">
        <v>23</v>
      </c>
      <c r="K6468" t="s">
        <v>23</v>
      </c>
      <c r="L6468" t="s">
        <v>23</v>
      </c>
      <c r="M6468" t="s">
        <v>23</v>
      </c>
      <c r="N6468" t="s">
        <v>23</v>
      </c>
      <c r="O6468" t="s">
        <v>23</v>
      </c>
      <c r="P6468" t="s">
        <v>26</v>
      </c>
      <c r="Q6468">
        <v>0</v>
      </c>
      <c r="R6468" t="s">
        <v>30</v>
      </c>
      <c r="S6468">
        <v>74.150000000000006</v>
      </c>
      <c r="T6468">
        <v>1387</v>
      </c>
      <c r="U6468">
        <v>0</v>
      </c>
    </row>
    <row r="6469" spans="1:21" x14ac:dyDescent="0.25">
      <c r="A6469" t="s">
        <v>6501</v>
      </c>
      <c r="B6469">
        <v>1</v>
      </c>
      <c r="C6469">
        <v>0</v>
      </c>
      <c r="D6469">
        <v>0</v>
      </c>
      <c r="E6469">
        <v>0</v>
      </c>
      <c r="F6469">
        <v>10</v>
      </c>
      <c r="G6469">
        <v>1</v>
      </c>
      <c r="H6469" t="s">
        <v>22</v>
      </c>
      <c r="I6469" t="s">
        <v>35</v>
      </c>
      <c r="J6469" t="s">
        <v>23</v>
      </c>
      <c r="K6469" t="s">
        <v>23</v>
      </c>
      <c r="L6469" t="s">
        <v>23</v>
      </c>
      <c r="M6469" t="s">
        <v>23</v>
      </c>
      <c r="N6469" t="s">
        <v>23</v>
      </c>
      <c r="O6469" t="s">
        <v>23</v>
      </c>
      <c r="P6469" t="s">
        <v>26</v>
      </c>
      <c r="Q6469">
        <v>0</v>
      </c>
      <c r="R6469" t="s">
        <v>27</v>
      </c>
      <c r="S6469">
        <v>75.05</v>
      </c>
      <c r="T6469">
        <v>786.3</v>
      </c>
      <c r="U6469">
        <v>0</v>
      </c>
    </row>
    <row r="6470" spans="1:21" x14ac:dyDescent="0.25">
      <c r="A6470" t="s">
        <v>6502</v>
      </c>
      <c r="B6470">
        <v>1</v>
      </c>
      <c r="C6470">
        <v>0</v>
      </c>
      <c r="D6470">
        <v>1</v>
      </c>
      <c r="E6470">
        <v>0</v>
      </c>
      <c r="F6470">
        <v>14</v>
      </c>
      <c r="G6470">
        <v>1</v>
      </c>
      <c r="H6470" t="s">
        <v>23</v>
      </c>
      <c r="I6470" t="s">
        <v>25</v>
      </c>
      <c r="J6470" t="s">
        <v>23</v>
      </c>
      <c r="K6470" t="s">
        <v>23</v>
      </c>
      <c r="L6470" t="s">
        <v>23</v>
      </c>
      <c r="M6470" t="s">
        <v>23</v>
      </c>
      <c r="N6470" t="s">
        <v>23</v>
      </c>
      <c r="O6470" t="s">
        <v>23</v>
      </c>
      <c r="P6470" t="s">
        <v>29</v>
      </c>
      <c r="Q6470">
        <v>0</v>
      </c>
      <c r="R6470" t="s">
        <v>27</v>
      </c>
      <c r="S6470">
        <v>44.6</v>
      </c>
      <c r="T6470">
        <v>641.25</v>
      </c>
      <c r="U6470">
        <v>0</v>
      </c>
    </row>
    <row r="6471" spans="1:21" x14ac:dyDescent="0.25">
      <c r="A6471" t="s">
        <v>6503</v>
      </c>
      <c r="B6471">
        <v>1</v>
      </c>
      <c r="C6471">
        <v>0</v>
      </c>
      <c r="D6471">
        <v>0</v>
      </c>
      <c r="E6471">
        <v>0</v>
      </c>
      <c r="F6471">
        <v>35</v>
      </c>
      <c r="G6471">
        <v>1</v>
      </c>
      <c r="H6471" t="s">
        <v>23</v>
      </c>
      <c r="I6471" t="s">
        <v>23</v>
      </c>
      <c r="J6471" t="s">
        <v>44</v>
      </c>
      <c r="K6471" t="s">
        <v>44</v>
      </c>
      <c r="L6471" t="s">
        <v>44</v>
      </c>
      <c r="M6471" t="s">
        <v>44</v>
      </c>
      <c r="N6471" t="s">
        <v>44</v>
      </c>
      <c r="O6471" t="s">
        <v>44</v>
      </c>
      <c r="P6471" t="s">
        <v>45</v>
      </c>
      <c r="Q6471">
        <v>0</v>
      </c>
      <c r="R6471" t="s">
        <v>33</v>
      </c>
      <c r="S6471">
        <v>21.45</v>
      </c>
      <c r="T6471">
        <v>705.45</v>
      </c>
      <c r="U6471">
        <v>0</v>
      </c>
    </row>
    <row r="6472" spans="1:21" x14ac:dyDescent="0.25">
      <c r="A6472" t="s">
        <v>6504</v>
      </c>
      <c r="B6472">
        <v>1</v>
      </c>
      <c r="C6472">
        <v>0</v>
      </c>
      <c r="D6472">
        <v>1</v>
      </c>
      <c r="E6472">
        <v>1</v>
      </c>
      <c r="F6472">
        <v>8</v>
      </c>
      <c r="G6472">
        <v>1</v>
      </c>
      <c r="H6472" t="s">
        <v>23</v>
      </c>
      <c r="I6472" t="s">
        <v>25</v>
      </c>
      <c r="J6472" t="s">
        <v>23</v>
      </c>
      <c r="K6472" t="s">
        <v>23</v>
      </c>
      <c r="L6472" t="s">
        <v>23</v>
      </c>
      <c r="M6472" t="s">
        <v>23</v>
      </c>
      <c r="N6472" t="s">
        <v>23</v>
      </c>
      <c r="O6472" t="s">
        <v>23</v>
      </c>
      <c r="P6472" t="s">
        <v>29</v>
      </c>
      <c r="Q6472">
        <v>1</v>
      </c>
      <c r="R6472" t="s">
        <v>30</v>
      </c>
      <c r="S6472">
        <v>43.45</v>
      </c>
      <c r="T6472">
        <v>345.5</v>
      </c>
      <c r="U6472">
        <v>0</v>
      </c>
    </row>
    <row r="6473" spans="1:21" x14ac:dyDescent="0.25">
      <c r="A6473" t="s">
        <v>6505</v>
      </c>
      <c r="B6473">
        <v>1</v>
      </c>
      <c r="C6473">
        <v>0</v>
      </c>
      <c r="D6473">
        <v>1</v>
      </c>
      <c r="E6473">
        <v>1</v>
      </c>
      <c r="F6473">
        <v>18</v>
      </c>
      <c r="G6473">
        <v>1</v>
      </c>
      <c r="H6473" t="s">
        <v>23</v>
      </c>
      <c r="I6473" t="s">
        <v>23</v>
      </c>
      <c r="J6473" t="s">
        <v>44</v>
      </c>
      <c r="K6473" t="s">
        <v>44</v>
      </c>
      <c r="L6473" t="s">
        <v>44</v>
      </c>
      <c r="M6473" t="s">
        <v>44</v>
      </c>
      <c r="N6473" t="s">
        <v>44</v>
      </c>
      <c r="O6473" t="s">
        <v>44</v>
      </c>
      <c r="P6473" t="s">
        <v>29</v>
      </c>
      <c r="Q6473">
        <v>0</v>
      </c>
      <c r="R6473" t="s">
        <v>33</v>
      </c>
      <c r="S6473">
        <v>20.05</v>
      </c>
      <c r="T6473">
        <v>345.9</v>
      </c>
      <c r="U6473">
        <v>0</v>
      </c>
    </row>
    <row r="6474" spans="1:21" x14ac:dyDescent="0.25">
      <c r="A6474" t="s">
        <v>6506</v>
      </c>
      <c r="B6474">
        <v>0</v>
      </c>
      <c r="C6474">
        <v>0</v>
      </c>
      <c r="D6474">
        <v>1</v>
      </c>
      <c r="E6474">
        <v>1</v>
      </c>
      <c r="F6474">
        <v>60</v>
      </c>
      <c r="G6474">
        <v>1</v>
      </c>
      <c r="H6474" t="s">
        <v>22</v>
      </c>
      <c r="I6474" t="s">
        <v>35</v>
      </c>
      <c r="J6474" t="s">
        <v>22</v>
      </c>
      <c r="K6474" t="s">
        <v>22</v>
      </c>
      <c r="L6474" t="s">
        <v>23</v>
      </c>
      <c r="M6474" t="s">
        <v>23</v>
      </c>
      <c r="N6474" t="s">
        <v>22</v>
      </c>
      <c r="O6474" t="s">
        <v>23</v>
      </c>
      <c r="P6474" t="s">
        <v>29</v>
      </c>
      <c r="Q6474">
        <v>0</v>
      </c>
      <c r="R6474" t="s">
        <v>33</v>
      </c>
      <c r="S6474">
        <v>94.15</v>
      </c>
      <c r="T6474">
        <v>5811.8</v>
      </c>
      <c r="U6474">
        <v>0</v>
      </c>
    </row>
    <row r="6475" spans="1:21" x14ac:dyDescent="0.25">
      <c r="A6475" t="s">
        <v>6507</v>
      </c>
      <c r="B6475">
        <v>0</v>
      </c>
      <c r="C6475">
        <v>0</v>
      </c>
      <c r="D6475">
        <v>0</v>
      </c>
      <c r="E6475">
        <v>0</v>
      </c>
      <c r="F6475">
        <v>1</v>
      </c>
      <c r="G6475">
        <v>1</v>
      </c>
      <c r="H6475" t="s">
        <v>23</v>
      </c>
      <c r="I6475" t="s">
        <v>35</v>
      </c>
      <c r="J6475" t="s">
        <v>23</v>
      </c>
      <c r="K6475" t="s">
        <v>23</v>
      </c>
      <c r="L6475" t="s">
        <v>22</v>
      </c>
      <c r="M6475" t="s">
        <v>23</v>
      </c>
      <c r="N6475" t="s">
        <v>22</v>
      </c>
      <c r="O6475" t="s">
        <v>22</v>
      </c>
      <c r="P6475" t="s">
        <v>26</v>
      </c>
      <c r="Q6475">
        <v>0</v>
      </c>
      <c r="R6475" t="s">
        <v>27</v>
      </c>
      <c r="S6475">
        <v>94.4</v>
      </c>
      <c r="T6475">
        <v>94.4</v>
      </c>
      <c r="U6475">
        <v>1</v>
      </c>
    </row>
    <row r="6476" spans="1:21" x14ac:dyDescent="0.25">
      <c r="A6476" t="s">
        <v>6508</v>
      </c>
      <c r="B6476">
        <v>0</v>
      </c>
      <c r="C6476">
        <v>0</v>
      </c>
      <c r="D6476">
        <v>0</v>
      </c>
      <c r="E6476">
        <v>0</v>
      </c>
      <c r="F6476">
        <v>6</v>
      </c>
      <c r="G6476">
        <v>1</v>
      </c>
      <c r="H6476" t="s">
        <v>23</v>
      </c>
      <c r="I6476" t="s">
        <v>23</v>
      </c>
      <c r="J6476" t="s">
        <v>44</v>
      </c>
      <c r="K6476" t="s">
        <v>44</v>
      </c>
      <c r="L6476" t="s">
        <v>44</v>
      </c>
      <c r="M6476" t="s">
        <v>44</v>
      </c>
      <c r="N6476" t="s">
        <v>44</v>
      </c>
      <c r="O6476" t="s">
        <v>44</v>
      </c>
      <c r="P6476" t="s">
        <v>45</v>
      </c>
      <c r="Q6476">
        <v>0</v>
      </c>
      <c r="R6476" t="s">
        <v>30</v>
      </c>
      <c r="S6476">
        <v>19.55</v>
      </c>
      <c r="T6476">
        <v>124.45</v>
      </c>
      <c r="U6476">
        <v>0</v>
      </c>
    </row>
    <row r="6477" spans="1:21" x14ac:dyDescent="0.25">
      <c r="A6477" t="s">
        <v>6509</v>
      </c>
      <c r="B6477">
        <v>0</v>
      </c>
      <c r="C6477">
        <v>0</v>
      </c>
      <c r="D6477">
        <v>0</v>
      </c>
      <c r="E6477">
        <v>1</v>
      </c>
      <c r="F6477">
        <v>19</v>
      </c>
      <c r="G6477">
        <v>1</v>
      </c>
      <c r="H6477" t="s">
        <v>22</v>
      </c>
      <c r="I6477" t="s">
        <v>25</v>
      </c>
      <c r="J6477" t="s">
        <v>22</v>
      </c>
      <c r="K6477" t="s">
        <v>22</v>
      </c>
      <c r="L6477" t="s">
        <v>23</v>
      </c>
      <c r="M6477" t="s">
        <v>22</v>
      </c>
      <c r="N6477" t="s">
        <v>22</v>
      </c>
      <c r="O6477" t="s">
        <v>23</v>
      </c>
      <c r="P6477" t="s">
        <v>26</v>
      </c>
      <c r="Q6477">
        <v>1</v>
      </c>
      <c r="R6477" t="s">
        <v>30</v>
      </c>
      <c r="S6477">
        <v>75.900000000000006</v>
      </c>
      <c r="T6477">
        <v>1375.6</v>
      </c>
      <c r="U6477">
        <v>0</v>
      </c>
    </row>
    <row r="6478" spans="1:21" x14ac:dyDescent="0.25">
      <c r="A6478" t="s">
        <v>6510</v>
      </c>
      <c r="B6478">
        <v>1</v>
      </c>
      <c r="C6478">
        <v>0</v>
      </c>
      <c r="D6478">
        <v>1</v>
      </c>
      <c r="E6478">
        <v>1</v>
      </c>
      <c r="F6478">
        <v>53</v>
      </c>
      <c r="G6478">
        <v>1</v>
      </c>
      <c r="H6478" t="s">
        <v>22</v>
      </c>
      <c r="I6478" t="s">
        <v>25</v>
      </c>
      <c r="J6478" t="s">
        <v>22</v>
      </c>
      <c r="K6478" t="s">
        <v>22</v>
      </c>
      <c r="L6478" t="s">
        <v>23</v>
      </c>
      <c r="M6478" t="s">
        <v>22</v>
      </c>
      <c r="N6478" t="s">
        <v>23</v>
      </c>
      <c r="O6478" t="s">
        <v>23</v>
      </c>
      <c r="P6478" t="s">
        <v>29</v>
      </c>
      <c r="Q6478">
        <v>0</v>
      </c>
      <c r="R6478" t="s">
        <v>33</v>
      </c>
      <c r="S6478">
        <v>64.150000000000006</v>
      </c>
      <c r="T6478">
        <v>3491.55</v>
      </c>
      <c r="U6478">
        <v>0</v>
      </c>
    </row>
    <row r="6479" spans="1:21" x14ac:dyDescent="0.25">
      <c r="A6479" t="s">
        <v>6511</v>
      </c>
      <c r="B6479">
        <v>1</v>
      </c>
      <c r="C6479">
        <v>1</v>
      </c>
      <c r="D6479">
        <v>1</v>
      </c>
      <c r="E6479">
        <v>0</v>
      </c>
      <c r="F6479">
        <v>72</v>
      </c>
      <c r="G6479">
        <v>1</v>
      </c>
      <c r="H6479" t="s">
        <v>22</v>
      </c>
      <c r="I6479" t="s">
        <v>35</v>
      </c>
      <c r="J6479" t="s">
        <v>22</v>
      </c>
      <c r="K6479" t="s">
        <v>22</v>
      </c>
      <c r="L6479" t="s">
        <v>22</v>
      </c>
      <c r="M6479" t="s">
        <v>23</v>
      </c>
      <c r="N6479" t="s">
        <v>22</v>
      </c>
      <c r="O6479" t="s">
        <v>22</v>
      </c>
      <c r="P6479" t="s">
        <v>45</v>
      </c>
      <c r="Q6479">
        <v>1</v>
      </c>
      <c r="R6479" t="s">
        <v>33</v>
      </c>
      <c r="S6479">
        <v>109.55</v>
      </c>
      <c r="T6479">
        <v>7920.7</v>
      </c>
      <c r="U6479">
        <v>0</v>
      </c>
    </row>
    <row r="6480" spans="1:21" x14ac:dyDescent="0.25">
      <c r="A6480" t="s">
        <v>6512</v>
      </c>
      <c r="B6480">
        <v>0</v>
      </c>
      <c r="C6480">
        <v>0</v>
      </c>
      <c r="D6480">
        <v>1</v>
      </c>
      <c r="E6480">
        <v>0</v>
      </c>
      <c r="F6480">
        <v>60</v>
      </c>
      <c r="G6480">
        <v>1</v>
      </c>
      <c r="H6480" t="s">
        <v>22</v>
      </c>
      <c r="I6480" t="s">
        <v>35</v>
      </c>
      <c r="J6480" t="s">
        <v>23</v>
      </c>
      <c r="K6480" t="s">
        <v>22</v>
      </c>
      <c r="L6480" t="s">
        <v>22</v>
      </c>
      <c r="M6480" t="s">
        <v>22</v>
      </c>
      <c r="N6480" t="s">
        <v>22</v>
      </c>
      <c r="O6480" t="s">
        <v>22</v>
      </c>
      <c r="P6480" t="s">
        <v>45</v>
      </c>
      <c r="Q6480">
        <v>1</v>
      </c>
      <c r="R6480" t="s">
        <v>38</v>
      </c>
      <c r="S6480">
        <v>110.8</v>
      </c>
      <c r="T6480">
        <v>6640.7</v>
      </c>
      <c r="U6480">
        <v>0</v>
      </c>
    </row>
    <row r="6481" spans="1:21" x14ac:dyDescent="0.25">
      <c r="A6481" t="s">
        <v>6513</v>
      </c>
      <c r="B6481">
        <v>0</v>
      </c>
      <c r="C6481">
        <v>0</v>
      </c>
      <c r="D6481">
        <v>0</v>
      </c>
      <c r="E6481">
        <v>0</v>
      </c>
      <c r="F6481">
        <v>1</v>
      </c>
      <c r="G6481">
        <v>1</v>
      </c>
      <c r="H6481" t="s">
        <v>23</v>
      </c>
      <c r="I6481" t="s">
        <v>25</v>
      </c>
      <c r="J6481" t="s">
        <v>23</v>
      </c>
      <c r="K6481" t="s">
        <v>23</v>
      </c>
      <c r="L6481" t="s">
        <v>23</v>
      </c>
      <c r="M6481" t="s">
        <v>23</v>
      </c>
      <c r="N6481" t="s">
        <v>22</v>
      </c>
      <c r="O6481" t="s">
        <v>23</v>
      </c>
      <c r="P6481" t="s">
        <v>26</v>
      </c>
      <c r="Q6481">
        <v>1</v>
      </c>
      <c r="R6481" t="s">
        <v>38</v>
      </c>
      <c r="S6481">
        <v>55</v>
      </c>
      <c r="T6481">
        <v>55</v>
      </c>
      <c r="U6481">
        <v>1</v>
      </c>
    </row>
    <row r="6482" spans="1:21" x14ac:dyDescent="0.25">
      <c r="A6482" t="s">
        <v>6514</v>
      </c>
      <c r="B6482">
        <v>0</v>
      </c>
      <c r="C6482">
        <v>0</v>
      </c>
      <c r="D6482">
        <v>0</v>
      </c>
      <c r="E6482">
        <v>1</v>
      </c>
      <c r="F6482">
        <v>13</v>
      </c>
      <c r="G6482">
        <v>1</v>
      </c>
      <c r="H6482" t="s">
        <v>23</v>
      </c>
      <c r="I6482" t="s">
        <v>25</v>
      </c>
      <c r="J6482" t="s">
        <v>23</v>
      </c>
      <c r="K6482" t="s">
        <v>23</v>
      </c>
      <c r="L6482" t="s">
        <v>22</v>
      </c>
      <c r="M6482" t="s">
        <v>22</v>
      </c>
      <c r="N6482" t="s">
        <v>23</v>
      </c>
      <c r="O6482" t="s">
        <v>23</v>
      </c>
      <c r="P6482" t="s">
        <v>26</v>
      </c>
      <c r="Q6482">
        <v>0</v>
      </c>
      <c r="R6482" t="s">
        <v>30</v>
      </c>
      <c r="S6482">
        <v>53.45</v>
      </c>
      <c r="T6482">
        <v>718.1</v>
      </c>
      <c r="U6482">
        <v>0</v>
      </c>
    </row>
    <row r="6483" spans="1:21" x14ac:dyDescent="0.25">
      <c r="A6483" t="s">
        <v>6515</v>
      </c>
      <c r="B6483">
        <v>0</v>
      </c>
      <c r="C6483">
        <v>0</v>
      </c>
      <c r="D6483">
        <v>1</v>
      </c>
      <c r="E6483">
        <v>1</v>
      </c>
      <c r="F6483">
        <v>5</v>
      </c>
      <c r="G6483">
        <v>1</v>
      </c>
      <c r="H6483" t="s">
        <v>23</v>
      </c>
      <c r="I6483" t="s">
        <v>35</v>
      </c>
      <c r="J6483" t="s">
        <v>23</v>
      </c>
      <c r="K6483" t="s">
        <v>23</v>
      </c>
      <c r="L6483" t="s">
        <v>23</v>
      </c>
      <c r="M6483" t="s">
        <v>23</v>
      </c>
      <c r="N6483" t="s">
        <v>23</v>
      </c>
      <c r="O6483" t="s">
        <v>23</v>
      </c>
      <c r="P6483" t="s">
        <v>26</v>
      </c>
      <c r="Q6483">
        <v>0</v>
      </c>
      <c r="R6483" t="s">
        <v>38</v>
      </c>
      <c r="S6483">
        <v>69.95</v>
      </c>
      <c r="T6483">
        <v>320.39999999999998</v>
      </c>
      <c r="U6483">
        <v>0</v>
      </c>
    </row>
    <row r="6484" spans="1:21" x14ac:dyDescent="0.25">
      <c r="A6484" t="s">
        <v>6516</v>
      </c>
      <c r="B6484">
        <v>1</v>
      </c>
      <c r="C6484">
        <v>0</v>
      </c>
      <c r="D6484">
        <v>0</v>
      </c>
      <c r="E6484">
        <v>0</v>
      </c>
      <c r="F6484">
        <v>1</v>
      </c>
      <c r="G6484">
        <v>1</v>
      </c>
      <c r="H6484" t="s">
        <v>22</v>
      </c>
      <c r="I6484" t="s">
        <v>35</v>
      </c>
      <c r="J6484" t="s">
        <v>23</v>
      </c>
      <c r="K6484" t="s">
        <v>23</v>
      </c>
      <c r="L6484" t="s">
        <v>22</v>
      </c>
      <c r="M6484" t="s">
        <v>23</v>
      </c>
      <c r="N6484" t="s">
        <v>22</v>
      </c>
      <c r="O6484" t="s">
        <v>22</v>
      </c>
      <c r="P6484" t="s">
        <v>26</v>
      </c>
      <c r="Q6484">
        <v>1</v>
      </c>
      <c r="R6484" t="s">
        <v>27</v>
      </c>
      <c r="S6484">
        <v>101.45</v>
      </c>
      <c r="T6484">
        <v>101.45</v>
      </c>
      <c r="U6484">
        <v>1</v>
      </c>
    </row>
    <row r="6485" spans="1:21" x14ac:dyDescent="0.25">
      <c r="A6485" t="s">
        <v>6517</v>
      </c>
      <c r="B6485">
        <v>1</v>
      </c>
      <c r="C6485">
        <v>0</v>
      </c>
      <c r="D6485">
        <v>1</v>
      </c>
      <c r="E6485">
        <v>1</v>
      </c>
      <c r="F6485">
        <v>13</v>
      </c>
      <c r="G6485">
        <v>1</v>
      </c>
      <c r="H6485" t="s">
        <v>23</v>
      </c>
      <c r="I6485" t="s">
        <v>35</v>
      </c>
      <c r="J6485" t="s">
        <v>23</v>
      </c>
      <c r="K6485" t="s">
        <v>23</v>
      </c>
      <c r="L6485" t="s">
        <v>22</v>
      </c>
      <c r="M6485" t="s">
        <v>23</v>
      </c>
      <c r="N6485" t="s">
        <v>22</v>
      </c>
      <c r="O6485" t="s">
        <v>22</v>
      </c>
      <c r="P6485" t="s">
        <v>26</v>
      </c>
      <c r="Q6485">
        <v>0</v>
      </c>
      <c r="R6485" t="s">
        <v>27</v>
      </c>
      <c r="S6485">
        <v>97</v>
      </c>
      <c r="T6485">
        <v>1334.45</v>
      </c>
      <c r="U6485">
        <v>0</v>
      </c>
    </row>
    <row r="6486" spans="1:21" x14ac:dyDescent="0.25">
      <c r="A6486" t="s">
        <v>6518</v>
      </c>
      <c r="B6486">
        <v>1</v>
      </c>
      <c r="C6486">
        <v>0</v>
      </c>
      <c r="D6486">
        <v>0</v>
      </c>
      <c r="E6486">
        <v>0</v>
      </c>
      <c r="F6486">
        <v>37</v>
      </c>
      <c r="G6486">
        <v>1</v>
      </c>
      <c r="H6486" t="s">
        <v>22</v>
      </c>
      <c r="I6486" t="s">
        <v>25</v>
      </c>
      <c r="J6486" t="s">
        <v>22</v>
      </c>
      <c r="K6486" t="s">
        <v>22</v>
      </c>
      <c r="L6486" t="s">
        <v>22</v>
      </c>
      <c r="M6486" t="s">
        <v>22</v>
      </c>
      <c r="N6486" t="s">
        <v>22</v>
      </c>
      <c r="O6486" t="s">
        <v>22</v>
      </c>
      <c r="P6486" t="s">
        <v>29</v>
      </c>
      <c r="Q6486">
        <v>1</v>
      </c>
      <c r="R6486" t="s">
        <v>33</v>
      </c>
      <c r="S6486">
        <v>90.6</v>
      </c>
      <c r="T6486">
        <v>3358.65</v>
      </c>
      <c r="U6486">
        <v>0</v>
      </c>
    </row>
    <row r="6487" spans="1:21" x14ac:dyDescent="0.25">
      <c r="A6487" t="s">
        <v>6519</v>
      </c>
      <c r="B6487">
        <v>1</v>
      </c>
      <c r="C6487">
        <v>0</v>
      </c>
      <c r="D6487">
        <v>1</v>
      </c>
      <c r="E6487">
        <v>0</v>
      </c>
      <c r="F6487">
        <v>64</v>
      </c>
      <c r="G6487">
        <v>1</v>
      </c>
      <c r="H6487" t="s">
        <v>23</v>
      </c>
      <c r="I6487" t="s">
        <v>35</v>
      </c>
      <c r="J6487" t="s">
        <v>22</v>
      </c>
      <c r="K6487" t="s">
        <v>23</v>
      </c>
      <c r="L6487" t="s">
        <v>23</v>
      </c>
      <c r="M6487" t="s">
        <v>23</v>
      </c>
      <c r="N6487" t="s">
        <v>23</v>
      </c>
      <c r="O6487" t="s">
        <v>23</v>
      </c>
      <c r="P6487" t="s">
        <v>26</v>
      </c>
      <c r="Q6487">
        <v>1</v>
      </c>
      <c r="R6487" t="s">
        <v>30</v>
      </c>
      <c r="S6487">
        <v>73.55</v>
      </c>
      <c r="T6487">
        <v>4764</v>
      </c>
      <c r="U6487">
        <v>0</v>
      </c>
    </row>
    <row r="6488" spans="1:21" x14ac:dyDescent="0.25">
      <c r="A6488" t="s">
        <v>6520</v>
      </c>
      <c r="B6488">
        <v>0</v>
      </c>
      <c r="C6488">
        <v>0</v>
      </c>
      <c r="D6488">
        <v>1</v>
      </c>
      <c r="E6488">
        <v>0</v>
      </c>
      <c r="F6488">
        <v>5</v>
      </c>
      <c r="G6488">
        <v>1</v>
      </c>
      <c r="H6488" t="s">
        <v>22</v>
      </c>
      <c r="I6488" t="s">
        <v>25</v>
      </c>
      <c r="J6488" t="s">
        <v>23</v>
      </c>
      <c r="K6488" t="s">
        <v>23</v>
      </c>
      <c r="L6488" t="s">
        <v>22</v>
      </c>
      <c r="M6488" t="s">
        <v>22</v>
      </c>
      <c r="N6488" t="s">
        <v>22</v>
      </c>
      <c r="O6488" t="s">
        <v>23</v>
      </c>
      <c r="P6488" t="s">
        <v>26</v>
      </c>
      <c r="Q6488">
        <v>0</v>
      </c>
      <c r="R6488" t="s">
        <v>33</v>
      </c>
      <c r="S6488">
        <v>67.95</v>
      </c>
      <c r="T6488">
        <v>350.3</v>
      </c>
      <c r="U6488">
        <v>1</v>
      </c>
    </row>
    <row r="6489" spans="1:21" x14ac:dyDescent="0.25">
      <c r="A6489" t="s">
        <v>6521</v>
      </c>
      <c r="B6489">
        <v>0</v>
      </c>
      <c r="C6489">
        <v>0</v>
      </c>
      <c r="D6489">
        <v>1</v>
      </c>
      <c r="E6489">
        <v>0</v>
      </c>
      <c r="F6489">
        <v>61</v>
      </c>
      <c r="G6489">
        <v>1</v>
      </c>
      <c r="H6489" t="s">
        <v>22</v>
      </c>
      <c r="I6489" t="s">
        <v>35</v>
      </c>
      <c r="J6489" t="s">
        <v>23</v>
      </c>
      <c r="K6489" t="s">
        <v>22</v>
      </c>
      <c r="L6489" t="s">
        <v>23</v>
      </c>
      <c r="M6489" t="s">
        <v>22</v>
      </c>
      <c r="N6489" t="s">
        <v>23</v>
      </c>
      <c r="O6489" t="s">
        <v>22</v>
      </c>
      <c r="P6489" t="s">
        <v>45</v>
      </c>
      <c r="Q6489">
        <v>1</v>
      </c>
      <c r="R6489" t="s">
        <v>33</v>
      </c>
      <c r="S6489">
        <v>94.35</v>
      </c>
      <c r="T6489">
        <v>5703</v>
      </c>
      <c r="U6489">
        <v>0</v>
      </c>
    </row>
    <row r="6490" spans="1:21" x14ac:dyDescent="0.25">
      <c r="A6490" t="s">
        <v>6522</v>
      </c>
      <c r="B6490">
        <v>0</v>
      </c>
      <c r="C6490">
        <v>0</v>
      </c>
      <c r="D6490">
        <v>0</v>
      </c>
      <c r="E6490">
        <v>0</v>
      </c>
      <c r="F6490">
        <v>1</v>
      </c>
      <c r="G6490">
        <v>1</v>
      </c>
      <c r="H6490" t="s">
        <v>23</v>
      </c>
      <c r="I6490" t="s">
        <v>35</v>
      </c>
      <c r="J6490" t="s">
        <v>23</v>
      </c>
      <c r="K6490" t="s">
        <v>23</v>
      </c>
      <c r="L6490" t="s">
        <v>23</v>
      </c>
      <c r="M6490" t="s">
        <v>23</v>
      </c>
      <c r="N6490" t="s">
        <v>23</v>
      </c>
      <c r="O6490" t="s">
        <v>23</v>
      </c>
      <c r="P6490" t="s">
        <v>26</v>
      </c>
      <c r="Q6490">
        <v>1</v>
      </c>
      <c r="R6490" t="s">
        <v>27</v>
      </c>
      <c r="S6490">
        <v>69.5</v>
      </c>
      <c r="T6490">
        <v>69.5</v>
      </c>
      <c r="U6490">
        <v>1</v>
      </c>
    </row>
    <row r="6491" spans="1:21" x14ac:dyDescent="0.25">
      <c r="A6491" t="s">
        <v>6523</v>
      </c>
      <c r="B6491">
        <v>1</v>
      </c>
      <c r="C6491">
        <v>0</v>
      </c>
      <c r="D6491">
        <v>0</v>
      </c>
      <c r="E6491">
        <v>0</v>
      </c>
      <c r="F6491">
        <v>1</v>
      </c>
      <c r="G6491">
        <v>1</v>
      </c>
      <c r="H6491" t="s">
        <v>23</v>
      </c>
      <c r="I6491" t="s">
        <v>23</v>
      </c>
      <c r="J6491" t="s">
        <v>44</v>
      </c>
      <c r="K6491" t="s">
        <v>44</v>
      </c>
      <c r="L6491" t="s">
        <v>44</v>
      </c>
      <c r="M6491" t="s">
        <v>44</v>
      </c>
      <c r="N6491" t="s">
        <v>44</v>
      </c>
      <c r="O6491" t="s">
        <v>44</v>
      </c>
      <c r="P6491" t="s">
        <v>26</v>
      </c>
      <c r="Q6491">
        <v>1</v>
      </c>
      <c r="R6491" t="s">
        <v>30</v>
      </c>
      <c r="S6491">
        <v>18.850000000000001</v>
      </c>
      <c r="T6491">
        <v>18.850000000000001</v>
      </c>
      <c r="U6491">
        <v>1</v>
      </c>
    </row>
    <row r="6492" spans="1:21" x14ac:dyDescent="0.25">
      <c r="A6492" t="s">
        <v>6524</v>
      </c>
      <c r="B6492">
        <v>1</v>
      </c>
      <c r="C6492">
        <v>0</v>
      </c>
      <c r="D6492">
        <v>0</v>
      </c>
      <c r="E6492">
        <v>0</v>
      </c>
      <c r="F6492">
        <v>26</v>
      </c>
      <c r="G6492">
        <v>1</v>
      </c>
      <c r="H6492" t="s">
        <v>23</v>
      </c>
      <c r="I6492" t="s">
        <v>23</v>
      </c>
      <c r="J6492" t="s">
        <v>44</v>
      </c>
      <c r="K6492" t="s">
        <v>44</v>
      </c>
      <c r="L6492" t="s">
        <v>44</v>
      </c>
      <c r="M6492" t="s">
        <v>44</v>
      </c>
      <c r="N6492" t="s">
        <v>44</v>
      </c>
      <c r="O6492" t="s">
        <v>44</v>
      </c>
      <c r="P6492" t="s">
        <v>29</v>
      </c>
      <c r="Q6492">
        <v>0</v>
      </c>
      <c r="R6492" t="s">
        <v>30</v>
      </c>
      <c r="S6492">
        <v>19.399999999999999</v>
      </c>
      <c r="T6492">
        <v>525.54999999999995</v>
      </c>
      <c r="U6492">
        <v>0</v>
      </c>
    </row>
    <row r="6493" spans="1:21" x14ac:dyDescent="0.25">
      <c r="A6493" t="s">
        <v>6525</v>
      </c>
      <c r="B6493">
        <v>0</v>
      </c>
      <c r="C6493">
        <v>0</v>
      </c>
      <c r="D6493">
        <v>0</v>
      </c>
      <c r="E6493">
        <v>0</v>
      </c>
      <c r="F6493">
        <v>1</v>
      </c>
      <c r="G6493">
        <v>1</v>
      </c>
      <c r="H6493" t="s">
        <v>23</v>
      </c>
      <c r="I6493" t="s">
        <v>35</v>
      </c>
      <c r="J6493" t="s">
        <v>23</v>
      </c>
      <c r="K6493" t="s">
        <v>23</v>
      </c>
      <c r="L6493" t="s">
        <v>23</v>
      </c>
      <c r="M6493" t="s">
        <v>23</v>
      </c>
      <c r="N6493" t="s">
        <v>23</v>
      </c>
      <c r="O6493" t="s">
        <v>23</v>
      </c>
      <c r="P6493" t="s">
        <v>26</v>
      </c>
      <c r="Q6493">
        <v>1</v>
      </c>
      <c r="R6493" t="s">
        <v>27</v>
      </c>
      <c r="S6493">
        <v>69.2</v>
      </c>
      <c r="T6493">
        <v>69.2</v>
      </c>
      <c r="U6493">
        <v>1</v>
      </c>
    </row>
    <row r="6494" spans="1:21" x14ac:dyDescent="0.25">
      <c r="A6494" t="s">
        <v>6526</v>
      </c>
      <c r="B6494">
        <v>1</v>
      </c>
      <c r="C6494">
        <v>0</v>
      </c>
      <c r="D6494">
        <v>1</v>
      </c>
      <c r="E6494">
        <v>0</v>
      </c>
      <c r="F6494">
        <v>24</v>
      </c>
      <c r="G6494">
        <v>1</v>
      </c>
      <c r="H6494" t="s">
        <v>23</v>
      </c>
      <c r="I6494" t="s">
        <v>23</v>
      </c>
      <c r="J6494" t="s">
        <v>44</v>
      </c>
      <c r="K6494" t="s">
        <v>44</v>
      </c>
      <c r="L6494" t="s">
        <v>44</v>
      </c>
      <c r="M6494" t="s">
        <v>44</v>
      </c>
      <c r="N6494" t="s">
        <v>44</v>
      </c>
      <c r="O6494" t="s">
        <v>44</v>
      </c>
      <c r="P6494" t="s">
        <v>45</v>
      </c>
      <c r="Q6494">
        <v>0</v>
      </c>
      <c r="R6494" t="s">
        <v>30</v>
      </c>
      <c r="S6494">
        <v>19.75</v>
      </c>
      <c r="T6494">
        <v>483.15</v>
      </c>
      <c r="U6494">
        <v>0</v>
      </c>
    </row>
    <row r="6495" spans="1:21" x14ac:dyDescent="0.25">
      <c r="A6495" t="s">
        <v>6527</v>
      </c>
      <c r="B6495">
        <v>1</v>
      </c>
      <c r="C6495">
        <v>0</v>
      </c>
      <c r="D6495">
        <v>1</v>
      </c>
      <c r="E6495">
        <v>0</v>
      </c>
      <c r="F6495">
        <v>17</v>
      </c>
      <c r="G6495">
        <v>0</v>
      </c>
      <c r="H6495" t="s">
        <v>24</v>
      </c>
      <c r="I6495" t="s">
        <v>25</v>
      </c>
      <c r="J6495" t="s">
        <v>23</v>
      </c>
      <c r="K6495" t="s">
        <v>23</v>
      </c>
      <c r="L6495" t="s">
        <v>22</v>
      </c>
      <c r="M6495" t="s">
        <v>22</v>
      </c>
      <c r="N6495" t="s">
        <v>22</v>
      </c>
      <c r="O6495" t="s">
        <v>22</v>
      </c>
      <c r="P6495" t="s">
        <v>29</v>
      </c>
      <c r="Q6495">
        <v>0</v>
      </c>
      <c r="R6495" t="s">
        <v>27</v>
      </c>
      <c r="S6495">
        <v>54.6</v>
      </c>
      <c r="T6495">
        <v>934.8</v>
      </c>
      <c r="U6495">
        <v>0</v>
      </c>
    </row>
    <row r="6496" spans="1:21" x14ac:dyDescent="0.25">
      <c r="A6496" t="s">
        <v>6528</v>
      </c>
      <c r="B6496">
        <v>0</v>
      </c>
      <c r="C6496">
        <v>0</v>
      </c>
      <c r="D6496">
        <v>0</v>
      </c>
      <c r="E6496">
        <v>1</v>
      </c>
      <c r="F6496">
        <v>26</v>
      </c>
      <c r="G6496">
        <v>0</v>
      </c>
      <c r="H6496" t="s">
        <v>24</v>
      </c>
      <c r="I6496" t="s">
        <v>25</v>
      </c>
      <c r="J6496" t="s">
        <v>23</v>
      </c>
      <c r="K6496" t="s">
        <v>23</v>
      </c>
      <c r="L6496" t="s">
        <v>22</v>
      </c>
      <c r="M6496" t="s">
        <v>23</v>
      </c>
      <c r="N6496" t="s">
        <v>23</v>
      </c>
      <c r="O6496" t="s">
        <v>23</v>
      </c>
      <c r="P6496" t="s">
        <v>26</v>
      </c>
      <c r="Q6496">
        <v>1</v>
      </c>
      <c r="R6496" t="s">
        <v>30</v>
      </c>
      <c r="S6496">
        <v>29.8</v>
      </c>
      <c r="T6496">
        <v>786.5</v>
      </c>
      <c r="U6496">
        <v>0</v>
      </c>
    </row>
    <row r="6497" spans="1:21" x14ac:dyDescent="0.25">
      <c r="A6497" t="s">
        <v>6529</v>
      </c>
      <c r="B6497">
        <v>1</v>
      </c>
      <c r="C6497">
        <v>0</v>
      </c>
      <c r="D6497">
        <v>0</v>
      </c>
      <c r="E6497">
        <v>0</v>
      </c>
      <c r="F6497">
        <v>1</v>
      </c>
      <c r="G6497">
        <v>1</v>
      </c>
      <c r="H6497" t="s">
        <v>23</v>
      </c>
      <c r="I6497" t="s">
        <v>35</v>
      </c>
      <c r="J6497" t="s">
        <v>23</v>
      </c>
      <c r="K6497" t="s">
        <v>23</v>
      </c>
      <c r="L6497" t="s">
        <v>23</v>
      </c>
      <c r="M6497" t="s">
        <v>23</v>
      </c>
      <c r="N6497" t="s">
        <v>23</v>
      </c>
      <c r="O6497" t="s">
        <v>23</v>
      </c>
      <c r="P6497" t="s">
        <v>26</v>
      </c>
      <c r="Q6497">
        <v>1</v>
      </c>
      <c r="R6497" t="s">
        <v>27</v>
      </c>
      <c r="S6497">
        <v>69.650000000000006</v>
      </c>
      <c r="T6497">
        <v>69.650000000000006</v>
      </c>
      <c r="U6497">
        <v>1</v>
      </c>
    </row>
    <row r="6498" spans="1:21" x14ac:dyDescent="0.25">
      <c r="A6498" t="s">
        <v>6530</v>
      </c>
      <c r="B6498">
        <v>1</v>
      </c>
      <c r="C6498">
        <v>1</v>
      </c>
      <c r="D6498">
        <v>1</v>
      </c>
      <c r="E6498">
        <v>0</v>
      </c>
      <c r="F6498">
        <v>40</v>
      </c>
      <c r="G6498">
        <v>1</v>
      </c>
      <c r="H6498" t="s">
        <v>22</v>
      </c>
      <c r="I6498" t="s">
        <v>35</v>
      </c>
      <c r="J6498" t="s">
        <v>22</v>
      </c>
      <c r="K6498" t="s">
        <v>23</v>
      </c>
      <c r="L6498" t="s">
        <v>23</v>
      </c>
      <c r="M6498" t="s">
        <v>23</v>
      </c>
      <c r="N6498" t="s">
        <v>22</v>
      </c>
      <c r="O6498" t="s">
        <v>22</v>
      </c>
      <c r="P6498" t="s">
        <v>26</v>
      </c>
      <c r="Q6498">
        <v>0</v>
      </c>
      <c r="R6498" t="s">
        <v>27</v>
      </c>
      <c r="S6498">
        <v>101.85</v>
      </c>
      <c r="T6498">
        <v>4086.3</v>
      </c>
      <c r="U6498">
        <v>1</v>
      </c>
    </row>
    <row r="6499" spans="1:21" x14ac:dyDescent="0.25">
      <c r="A6499" t="s">
        <v>6531</v>
      </c>
      <c r="B6499">
        <v>1</v>
      </c>
      <c r="C6499">
        <v>0</v>
      </c>
      <c r="D6499">
        <v>0</v>
      </c>
      <c r="E6499">
        <v>0</v>
      </c>
      <c r="F6499">
        <v>52</v>
      </c>
      <c r="G6499">
        <v>1</v>
      </c>
      <c r="H6499" t="s">
        <v>22</v>
      </c>
      <c r="I6499" t="s">
        <v>35</v>
      </c>
      <c r="J6499" t="s">
        <v>23</v>
      </c>
      <c r="K6499" t="s">
        <v>22</v>
      </c>
      <c r="L6499" t="s">
        <v>22</v>
      </c>
      <c r="M6499" t="s">
        <v>23</v>
      </c>
      <c r="N6499" t="s">
        <v>22</v>
      </c>
      <c r="O6499" t="s">
        <v>22</v>
      </c>
      <c r="P6499" t="s">
        <v>26</v>
      </c>
      <c r="Q6499">
        <v>1</v>
      </c>
      <c r="R6499" t="s">
        <v>27</v>
      </c>
      <c r="S6499">
        <v>103.05</v>
      </c>
      <c r="T6499">
        <v>5364.8</v>
      </c>
      <c r="U6499">
        <v>0</v>
      </c>
    </row>
    <row r="6500" spans="1:21" x14ac:dyDescent="0.25">
      <c r="A6500" t="s">
        <v>6532</v>
      </c>
      <c r="B6500">
        <v>0</v>
      </c>
      <c r="C6500">
        <v>0</v>
      </c>
      <c r="D6500">
        <v>0</v>
      </c>
      <c r="E6500">
        <v>0</v>
      </c>
      <c r="F6500">
        <v>1</v>
      </c>
      <c r="G6500">
        <v>1</v>
      </c>
      <c r="H6500" t="s">
        <v>23</v>
      </c>
      <c r="I6500" t="s">
        <v>35</v>
      </c>
      <c r="J6500" t="s">
        <v>23</v>
      </c>
      <c r="K6500" t="s">
        <v>22</v>
      </c>
      <c r="L6500" t="s">
        <v>22</v>
      </c>
      <c r="M6500" t="s">
        <v>23</v>
      </c>
      <c r="N6500" t="s">
        <v>23</v>
      </c>
      <c r="O6500" t="s">
        <v>23</v>
      </c>
      <c r="P6500" t="s">
        <v>26</v>
      </c>
      <c r="Q6500">
        <v>1</v>
      </c>
      <c r="R6500" t="s">
        <v>27</v>
      </c>
      <c r="S6500">
        <v>82.3</v>
      </c>
      <c r="T6500">
        <v>82.3</v>
      </c>
      <c r="U6500">
        <v>1</v>
      </c>
    </row>
    <row r="6501" spans="1:21" x14ac:dyDescent="0.25">
      <c r="A6501" t="s">
        <v>6533</v>
      </c>
      <c r="B6501">
        <v>1</v>
      </c>
      <c r="C6501">
        <v>0</v>
      </c>
      <c r="D6501">
        <v>0</v>
      </c>
      <c r="E6501">
        <v>0</v>
      </c>
      <c r="F6501">
        <v>1</v>
      </c>
      <c r="G6501">
        <v>1</v>
      </c>
      <c r="H6501" t="s">
        <v>23</v>
      </c>
      <c r="I6501" t="s">
        <v>23</v>
      </c>
      <c r="J6501" t="s">
        <v>44</v>
      </c>
      <c r="K6501" t="s">
        <v>44</v>
      </c>
      <c r="L6501" t="s">
        <v>44</v>
      </c>
      <c r="M6501" t="s">
        <v>44</v>
      </c>
      <c r="N6501" t="s">
        <v>44</v>
      </c>
      <c r="O6501" t="s">
        <v>44</v>
      </c>
      <c r="P6501" t="s">
        <v>26</v>
      </c>
      <c r="Q6501">
        <v>0</v>
      </c>
      <c r="R6501" t="s">
        <v>30</v>
      </c>
      <c r="S6501">
        <v>20.3</v>
      </c>
      <c r="T6501">
        <v>20.3</v>
      </c>
      <c r="U6501">
        <v>0</v>
      </c>
    </row>
    <row r="6502" spans="1:21" x14ac:dyDescent="0.25">
      <c r="A6502" t="s">
        <v>6534</v>
      </c>
      <c r="B6502">
        <v>0</v>
      </c>
      <c r="C6502">
        <v>0</v>
      </c>
      <c r="D6502">
        <v>0</v>
      </c>
      <c r="E6502">
        <v>0</v>
      </c>
      <c r="F6502">
        <v>21</v>
      </c>
      <c r="G6502">
        <v>0</v>
      </c>
      <c r="H6502" t="s">
        <v>24</v>
      </c>
      <c r="I6502" t="s">
        <v>25</v>
      </c>
      <c r="J6502" t="s">
        <v>22</v>
      </c>
      <c r="K6502" t="s">
        <v>23</v>
      </c>
      <c r="L6502" t="s">
        <v>23</v>
      </c>
      <c r="M6502" t="s">
        <v>22</v>
      </c>
      <c r="N6502" t="s">
        <v>23</v>
      </c>
      <c r="O6502" t="s">
        <v>23</v>
      </c>
      <c r="P6502" t="s">
        <v>45</v>
      </c>
      <c r="Q6502">
        <v>0</v>
      </c>
      <c r="R6502" t="s">
        <v>30</v>
      </c>
      <c r="S6502">
        <v>35.1</v>
      </c>
      <c r="T6502">
        <v>770.4</v>
      </c>
      <c r="U6502">
        <v>0</v>
      </c>
    </row>
    <row r="6503" spans="1:21" x14ac:dyDescent="0.25">
      <c r="A6503" t="s">
        <v>6535</v>
      </c>
      <c r="B6503">
        <v>0</v>
      </c>
      <c r="C6503">
        <v>0</v>
      </c>
      <c r="D6503">
        <v>1</v>
      </c>
      <c r="E6503">
        <v>0</v>
      </c>
      <c r="F6503">
        <v>67</v>
      </c>
      <c r="G6503">
        <v>1</v>
      </c>
      <c r="H6503" t="s">
        <v>22</v>
      </c>
      <c r="I6503" t="s">
        <v>35</v>
      </c>
      <c r="J6503" t="s">
        <v>23</v>
      </c>
      <c r="K6503" t="s">
        <v>22</v>
      </c>
      <c r="L6503" t="s">
        <v>22</v>
      </c>
      <c r="M6503" t="s">
        <v>23</v>
      </c>
      <c r="N6503" t="s">
        <v>22</v>
      </c>
      <c r="O6503" t="s">
        <v>22</v>
      </c>
      <c r="P6503" t="s">
        <v>29</v>
      </c>
      <c r="Q6503">
        <v>1</v>
      </c>
      <c r="R6503" t="s">
        <v>33</v>
      </c>
      <c r="S6503">
        <v>105.7</v>
      </c>
      <c r="T6503">
        <v>6816.95</v>
      </c>
      <c r="U6503">
        <v>0</v>
      </c>
    </row>
    <row r="6504" spans="1:21" x14ac:dyDescent="0.25">
      <c r="A6504" t="s">
        <v>6536</v>
      </c>
      <c r="B6504">
        <v>0</v>
      </c>
      <c r="C6504">
        <v>0</v>
      </c>
      <c r="D6504">
        <v>1</v>
      </c>
      <c r="E6504">
        <v>1</v>
      </c>
      <c r="F6504">
        <v>44</v>
      </c>
      <c r="G6504">
        <v>1</v>
      </c>
      <c r="H6504" t="s">
        <v>23</v>
      </c>
      <c r="I6504" t="s">
        <v>25</v>
      </c>
      <c r="J6504" t="s">
        <v>22</v>
      </c>
      <c r="K6504" t="s">
        <v>23</v>
      </c>
      <c r="L6504" t="s">
        <v>23</v>
      </c>
      <c r="M6504" t="s">
        <v>22</v>
      </c>
      <c r="N6504" t="s">
        <v>23</v>
      </c>
      <c r="O6504" t="s">
        <v>23</v>
      </c>
      <c r="P6504" t="s">
        <v>26</v>
      </c>
      <c r="Q6504">
        <v>0</v>
      </c>
      <c r="R6504" t="s">
        <v>33</v>
      </c>
      <c r="S6504">
        <v>56.25</v>
      </c>
      <c r="T6504">
        <v>2419.5500000000002</v>
      </c>
      <c r="U6504">
        <v>0</v>
      </c>
    </row>
    <row r="6505" spans="1:21" x14ac:dyDescent="0.25">
      <c r="A6505" t="s">
        <v>6537</v>
      </c>
      <c r="B6505">
        <v>1</v>
      </c>
      <c r="C6505">
        <v>0</v>
      </c>
      <c r="D6505">
        <v>1</v>
      </c>
      <c r="E6505">
        <v>1</v>
      </c>
      <c r="F6505">
        <v>70</v>
      </c>
      <c r="G6505">
        <v>0</v>
      </c>
      <c r="H6505" t="s">
        <v>24</v>
      </c>
      <c r="I6505" t="s">
        <v>25</v>
      </c>
      <c r="J6505" t="s">
        <v>23</v>
      </c>
      <c r="K6505" t="s">
        <v>22</v>
      </c>
      <c r="L6505" t="s">
        <v>22</v>
      </c>
      <c r="M6505" t="s">
        <v>22</v>
      </c>
      <c r="N6505" t="s">
        <v>22</v>
      </c>
      <c r="O6505" t="s">
        <v>22</v>
      </c>
      <c r="P6505" t="s">
        <v>29</v>
      </c>
      <c r="Q6505">
        <v>0</v>
      </c>
      <c r="R6505" t="s">
        <v>27</v>
      </c>
      <c r="S6505">
        <v>60.35</v>
      </c>
      <c r="T6505">
        <v>4138.7</v>
      </c>
      <c r="U6505">
        <v>0</v>
      </c>
    </row>
    <row r="6506" spans="1:21" x14ac:dyDescent="0.25">
      <c r="A6506" t="s">
        <v>6538</v>
      </c>
      <c r="B6506">
        <v>1</v>
      </c>
      <c r="C6506">
        <v>0</v>
      </c>
      <c r="D6506">
        <v>0</v>
      </c>
      <c r="E6506">
        <v>0</v>
      </c>
      <c r="F6506">
        <v>3</v>
      </c>
      <c r="G6506">
        <v>1</v>
      </c>
      <c r="H6506" t="s">
        <v>23</v>
      </c>
      <c r="I6506" t="s">
        <v>35</v>
      </c>
      <c r="J6506" t="s">
        <v>23</v>
      </c>
      <c r="K6506" t="s">
        <v>23</v>
      </c>
      <c r="L6506" t="s">
        <v>23</v>
      </c>
      <c r="M6506" t="s">
        <v>23</v>
      </c>
      <c r="N6506" t="s">
        <v>22</v>
      </c>
      <c r="O6506" t="s">
        <v>23</v>
      </c>
      <c r="P6506" t="s">
        <v>26</v>
      </c>
      <c r="Q6506">
        <v>0</v>
      </c>
      <c r="R6506" t="s">
        <v>27</v>
      </c>
      <c r="S6506">
        <v>79.25</v>
      </c>
      <c r="T6506">
        <v>267.60000000000002</v>
      </c>
      <c r="U6506">
        <v>1</v>
      </c>
    </row>
    <row r="6507" spans="1:21" x14ac:dyDescent="0.25">
      <c r="A6507" t="s">
        <v>6539</v>
      </c>
      <c r="B6507">
        <v>1</v>
      </c>
      <c r="C6507">
        <v>0</v>
      </c>
      <c r="D6507">
        <v>1</v>
      </c>
      <c r="E6507">
        <v>1</v>
      </c>
      <c r="F6507">
        <v>56</v>
      </c>
      <c r="G6507">
        <v>1</v>
      </c>
      <c r="H6507" t="s">
        <v>23</v>
      </c>
      <c r="I6507" t="s">
        <v>25</v>
      </c>
      <c r="J6507" t="s">
        <v>22</v>
      </c>
      <c r="K6507" t="s">
        <v>22</v>
      </c>
      <c r="L6507" t="s">
        <v>22</v>
      </c>
      <c r="M6507" t="s">
        <v>23</v>
      </c>
      <c r="N6507" t="s">
        <v>23</v>
      </c>
      <c r="O6507" t="s">
        <v>23</v>
      </c>
      <c r="P6507" t="s">
        <v>45</v>
      </c>
      <c r="Q6507">
        <v>1</v>
      </c>
      <c r="R6507" t="s">
        <v>33</v>
      </c>
      <c r="S6507">
        <v>59.8</v>
      </c>
      <c r="T6507">
        <v>3457.45</v>
      </c>
      <c r="U6507">
        <v>0</v>
      </c>
    </row>
    <row r="6508" spans="1:21" x14ac:dyDescent="0.25">
      <c r="A6508" t="s">
        <v>6540</v>
      </c>
      <c r="B6508">
        <v>0</v>
      </c>
      <c r="C6508">
        <v>0</v>
      </c>
      <c r="D6508">
        <v>0</v>
      </c>
      <c r="E6508">
        <v>0</v>
      </c>
      <c r="F6508">
        <v>13</v>
      </c>
      <c r="G6508">
        <v>1</v>
      </c>
      <c r="H6508" t="s">
        <v>22</v>
      </c>
      <c r="I6508" t="s">
        <v>35</v>
      </c>
      <c r="J6508" t="s">
        <v>23</v>
      </c>
      <c r="K6508" t="s">
        <v>23</v>
      </c>
      <c r="L6508" t="s">
        <v>23</v>
      </c>
      <c r="M6508" t="s">
        <v>23</v>
      </c>
      <c r="N6508" t="s">
        <v>23</v>
      </c>
      <c r="O6508" t="s">
        <v>22</v>
      </c>
      <c r="P6508" t="s">
        <v>26</v>
      </c>
      <c r="Q6508">
        <v>1</v>
      </c>
      <c r="R6508" t="s">
        <v>27</v>
      </c>
      <c r="S6508">
        <v>84.6</v>
      </c>
      <c r="T6508">
        <v>1115.2</v>
      </c>
      <c r="U6508">
        <v>1</v>
      </c>
    </row>
    <row r="6509" spans="1:21" x14ac:dyDescent="0.25">
      <c r="A6509" t="s">
        <v>6541</v>
      </c>
      <c r="B6509">
        <v>0</v>
      </c>
      <c r="C6509">
        <v>0</v>
      </c>
      <c r="D6509">
        <v>1</v>
      </c>
      <c r="E6509">
        <v>1</v>
      </c>
      <c r="F6509">
        <v>58</v>
      </c>
      <c r="G6509">
        <v>1</v>
      </c>
      <c r="H6509" t="s">
        <v>22</v>
      </c>
      <c r="I6509" t="s">
        <v>35</v>
      </c>
      <c r="J6509" t="s">
        <v>22</v>
      </c>
      <c r="K6509" t="s">
        <v>22</v>
      </c>
      <c r="L6509" t="s">
        <v>23</v>
      </c>
      <c r="M6509" t="s">
        <v>23</v>
      </c>
      <c r="N6509" t="s">
        <v>23</v>
      </c>
      <c r="O6509" t="s">
        <v>22</v>
      </c>
      <c r="P6509" t="s">
        <v>26</v>
      </c>
      <c r="Q6509">
        <v>1</v>
      </c>
      <c r="R6509" t="s">
        <v>33</v>
      </c>
      <c r="S6509">
        <v>93.4</v>
      </c>
      <c r="T6509">
        <v>5435.6</v>
      </c>
      <c r="U6509">
        <v>1</v>
      </c>
    </row>
    <row r="6510" spans="1:21" x14ac:dyDescent="0.25">
      <c r="A6510" t="s">
        <v>6542</v>
      </c>
      <c r="B6510">
        <v>0</v>
      </c>
      <c r="C6510">
        <v>0</v>
      </c>
      <c r="D6510">
        <v>1</v>
      </c>
      <c r="E6510">
        <v>1</v>
      </c>
      <c r="F6510">
        <v>42</v>
      </c>
      <c r="G6510">
        <v>1</v>
      </c>
      <c r="H6510" t="s">
        <v>22</v>
      </c>
      <c r="I6510" t="s">
        <v>35</v>
      </c>
      <c r="J6510" t="s">
        <v>23</v>
      </c>
      <c r="K6510" t="s">
        <v>23</v>
      </c>
      <c r="L6510" t="s">
        <v>23</v>
      </c>
      <c r="M6510" t="s">
        <v>23</v>
      </c>
      <c r="N6510" t="s">
        <v>22</v>
      </c>
      <c r="O6510" t="s">
        <v>22</v>
      </c>
      <c r="P6510" t="s">
        <v>26</v>
      </c>
      <c r="Q6510">
        <v>1</v>
      </c>
      <c r="R6510" t="s">
        <v>27</v>
      </c>
      <c r="S6510">
        <v>94.2</v>
      </c>
      <c r="T6510">
        <v>4186.3</v>
      </c>
      <c r="U6510">
        <v>1</v>
      </c>
    </row>
    <row r="6511" spans="1:21" x14ac:dyDescent="0.25">
      <c r="A6511" t="s">
        <v>6543</v>
      </c>
      <c r="B6511">
        <v>1</v>
      </c>
      <c r="C6511">
        <v>1</v>
      </c>
      <c r="D6511">
        <v>1</v>
      </c>
      <c r="E6511">
        <v>0</v>
      </c>
      <c r="F6511">
        <v>1</v>
      </c>
      <c r="G6511">
        <v>0</v>
      </c>
      <c r="H6511" t="s">
        <v>24</v>
      </c>
      <c r="I6511" t="s">
        <v>25</v>
      </c>
      <c r="J6511" t="s">
        <v>23</v>
      </c>
      <c r="K6511" t="s">
        <v>23</v>
      </c>
      <c r="L6511" t="s">
        <v>23</v>
      </c>
      <c r="M6511" t="s">
        <v>23</v>
      </c>
      <c r="N6511" t="s">
        <v>23</v>
      </c>
      <c r="O6511" t="s">
        <v>23</v>
      </c>
      <c r="P6511" t="s">
        <v>26</v>
      </c>
      <c r="Q6511">
        <v>0</v>
      </c>
      <c r="R6511" t="s">
        <v>27</v>
      </c>
      <c r="S6511">
        <v>25.05</v>
      </c>
      <c r="T6511">
        <v>25.05</v>
      </c>
      <c r="U6511">
        <v>1</v>
      </c>
    </row>
    <row r="6512" spans="1:21" x14ac:dyDescent="0.25">
      <c r="A6512" t="s">
        <v>6544</v>
      </c>
      <c r="B6512">
        <v>0</v>
      </c>
      <c r="C6512">
        <v>0</v>
      </c>
      <c r="D6512">
        <v>1</v>
      </c>
      <c r="E6512">
        <v>1</v>
      </c>
      <c r="F6512">
        <v>46</v>
      </c>
      <c r="G6512">
        <v>1</v>
      </c>
      <c r="H6512" t="s">
        <v>22</v>
      </c>
      <c r="I6512" t="s">
        <v>35</v>
      </c>
      <c r="J6512" t="s">
        <v>22</v>
      </c>
      <c r="K6512" t="s">
        <v>23</v>
      </c>
      <c r="L6512" t="s">
        <v>22</v>
      </c>
      <c r="M6512" t="s">
        <v>22</v>
      </c>
      <c r="N6512" t="s">
        <v>23</v>
      </c>
      <c r="O6512" t="s">
        <v>22</v>
      </c>
      <c r="P6512" t="s">
        <v>45</v>
      </c>
      <c r="Q6512">
        <v>0</v>
      </c>
      <c r="R6512" t="s">
        <v>30</v>
      </c>
      <c r="S6512">
        <v>99.65</v>
      </c>
      <c r="T6512">
        <v>4630.2</v>
      </c>
      <c r="U6512">
        <v>0</v>
      </c>
    </row>
    <row r="6513" spans="1:21" x14ac:dyDescent="0.25">
      <c r="A6513" t="s">
        <v>6545</v>
      </c>
      <c r="B6513">
        <v>0</v>
      </c>
      <c r="C6513">
        <v>0</v>
      </c>
      <c r="D6513">
        <v>1</v>
      </c>
      <c r="E6513">
        <v>1</v>
      </c>
      <c r="F6513">
        <v>63</v>
      </c>
      <c r="G6513">
        <v>1</v>
      </c>
      <c r="H6513" t="s">
        <v>23</v>
      </c>
      <c r="I6513" t="s">
        <v>25</v>
      </c>
      <c r="J6513" t="s">
        <v>22</v>
      </c>
      <c r="K6513" t="s">
        <v>23</v>
      </c>
      <c r="L6513" t="s">
        <v>23</v>
      </c>
      <c r="M6513" t="s">
        <v>23</v>
      </c>
      <c r="N6513" t="s">
        <v>23</v>
      </c>
      <c r="O6513" t="s">
        <v>23</v>
      </c>
      <c r="P6513" t="s">
        <v>45</v>
      </c>
      <c r="Q6513">
        <v>1</v>
      </c>
      <c r="R6513" t="s">
        <v>33</v>
      </c>
      <c r="S6513">
        <v>50.65</v>
      </c>
      <c r="T6513">
        <v>3221.25</v>
      </c>
      <c r="U6513">
        <v>0</v>
      </c>
    </row>
    <row r="6514" spans="1:21" x14ac:dyDescent="0.25">
      <c r="A6514" t="s">
        <v>6546</v>
      </c>
      <c r="B6514">
        <v>1</v>
      </c>
      <c r="C6514">
        <v>0</v>
      </c>
      <c r="D6514">
        <v>0</v>
      </c>
      <c r="E6514">
        <v>0</v>
      </c>
      <c r="F6514">
        <v>11</v>
      </c>
      <c r="G6514">
        <v>1</v>
      </c>
      <c r="H6514" t="s">
        <v>23</v>
      </c>
      <c r="I6514" t="s">
        <v>25</v>
      </c>
      <c r="J6514" t="s">
        <v>23</v>
      </c>
      <c r="K6514" t="s">
        <v>22</v>
      </c>
      <c r="L6514" t="s">
        <v>22</v>
      </c>
      <c r="M6514" t="s">
        <v>22</v>
      </c>
      <c r="N6514" t="s">
        <v>23</v>
      </c>
      <c r="O6514" t="s">
        <v>23</v>
      </c>
      <c r="P6514" t="s">
        <v>26</v>
      </c>
      <c r="Q6514">
        <v>1</v>
      </c>
      <c r="R6514" t="s">
        <v>27</v>
      </c>
      <c r="S6514">
        <v>60.9</v>
      </c>
      <c r="T6514">
        <v>688.5</v>
      </c>
      <c r="U6514">
        <v>0</v>
      </c>
    </row>
    <row r="6515" spans="1:21" x14ac:dyDescent="0.25">
      <c r="A6515" t="s">
        <v>6547</v>
      </c>
      <c r="B6515">
        <v>1</v>
      </c>
      <c r="C6515">
        <v>0</v>
      </c>
      <c r="D6515">
        <v>1</v>
      </c>
      <c r="E6515">
        <v>1</v>
      </c>
      <c r="F6515">
        <v>15</v>
      </c>
      <c r="G6515">
        <v>1</v>
      </c>
      <c r="H6515" t="s">
        <v>22</v>
      </c>
      <c r="I6515" t="s">
        <v>25</v>
      </c>
      <c r="J6515" t="s">
        <v>23</v>
      </c>
      <c r="K6515" t="s">
        <v>23</v>
      </c>
      <c r="L6515" t="s">
        <v>22</v>
      </c>
      <c r="M6515" t="s">
        <v>22</v>
      </c>
      <c r="N6515" t="s">
        <v>23</v>
      </c>
      <c r="O6515" t="s">
        <v>23</v>
      </c>
      <c r="P6515" t="s">
        <v>26</v>
      </c>
      <c r="Q6515">
        <v>1</v>
      </c>
      <c r="R6515" t="s">
        <v>33</v>
      </c>
      <c r="S6515">
        <v>59.65</v>
      </c>
      <c r="T6515">
        <v>867.1</v>
      </c>
      <c r="U6515">
        <v>0</v>
      </c>
    </row>
    <row r="6516" spans="1:21" x14ac:dyDescent="0.25">
      <c r="A6516" t="s">
        <v>6548</v>
      </c>
      <c r="B6516">
        <v>1</v>
      </c>
      <c r="C6516">
        <v>0</v>
      </c>
      <c r="D6516">
        <v>1</v>
      </c>
      <c r="E6516">
        <v>0</v>
      </c>
      <c r="F6516">
        <v>72</v>
      </c>
      <c r="G6516">
        <v>0</v>
      </c>
      <c r="H6516" t="s">
        <v>24</v>
      </c>
      <c r="I6516" t="s">
        <v>25</v>
      </c>
      <c r="J6516" t="s">
        <v>22</v>
      </c>
      <c r="K6516" t="s">
        <v>22</v>
      </c>
      <c r="L6516" t="s">
        <v>22</v>
      </c>
      <c r="M6516" t="s">
        <v>22</v>
      </c>
      <c r="N6516" t="s">
        <v>22</v>
      </c>
      <c r="O6516" t="s">
        <v>22</v>
      </c>
      <c r="P6516" t="s">
        <v>45</v>
      </c>
      <c r="Q6516">
        <v>1</v>
      </c>
      <c r="R6516" t="s">
        <v>27</v>
      </c>
      <c r="S6516">
        <v>64.7</v>
      </c>
      <c r="T6516">
        <v>4746.05</v>
      </c>
      <c r="U6516">
        <v>0</v>
      </c>
    </row>
    <row r="6517" spans="1:21" x14ac:dyDescent="0.25">
      <c r="A6517" t="s">
        <v>6549</v>
      </c>
      <c r="B6517">
        <v>0</v>
      </c>
      <c r="C6517">
        <v>0</v>
      </c>
      <c r="D6517">
        <v>0</v>
      </c>
      <c r="E6517">
        <v>0</v>
      </c>
      <c r="F6517">
        <v>29</v>
      </c>
      <c r="G6517">
        <v>0</v>
      </c>
      <c r="H6517" t="s">
        <v>24</v>
      </c>
      <c r="I6517" t="s">
        <v>25</v>
      </c>
      <c r="J6517" t="s">
        <v>23</v>
      </c>
      <c r="K6517" t="s">
        <v>23</v>
      </c>
      <c r="L6517" t="s">
        <v>23</v>
      </c>
      <c r="M6517" t="s">
        <v>23</v>
      </c>
      <c r="N6517" t="s">
        <v>23</v>
      </c>
      <c r="O6517" t="s">
        <v>23</v>
      </c>
      <c r="P6517" t="s">
        <v>26</v>
      </c>
      <c r="Q6517">
        <v>1</v>
      </c>
      <c r="R6517" t="s">
        <v>38</v>
      </c>
      <c r="S6517">
        <v>25.1</v>
      </c>
      <c r="T6517">
        <v>712.85</v>
      </c>
      <c r="U6517">
        <v>1</v>
      </c>
    </row>
    <row r="6518" spans="1:21" x14ac:dyDescent="0.25">
      <c r="A6518" t="s">
        <v>6550</v>
      </c>
      <c r="B6518">
        <v>1</v>
      </c>
      <c r="C6518">
        <v>0</v>
      </c>
      <c r="D6518">
        <v>0</v>
      </c>
      <c r="E6518">
        <v>1</v>
      </c>
      <c r="F6518">
        <v>1</v>
      </c>
      <c r="G6518">
        <v>1</v>
      </c>
      <c r="H6518" t="s">
        <v>23</v>
      </c>
      <c r="I6518" t="s">
        <v>25</v>
      </c>
      <c r="J6518" t="s">
        <v>23</v>
      </c>
      <c r="K6518" t="s">
        <v>23</v>
      </c>
      <c r="L6518" t="s">
        <v>22</v>
      </c>
      <c r="M6518" t="s">
        <v>23</v>
      </c>
      <c r="N6518" t="s">
        <v>23</v>
      </c>
      <c r="O6518" t="s">
        <v>23</v>
      </c>
      <c r="P6518" t="s">
        <v>26</v>
      </c>
      <c r="Q6518">
        <v>0</v>
      </c>
      <c r="R6518" t="s">
        <v>27</v>
      </c>
      <c r="S6518">
        <v>48.95</v>
      </c>
      <c r="T6518">
        <v>48.95</v>
      </c>
      <c r="U6518">
        <v>1</v>
      </c>
    </row>
    <row r="6519" spans="1:21" x14ac:dyDescent="0.25">
      <c r="A6519" t="s">
        <v>6551</v>
      </c>
      <c r="B6519">
        <v>0</v>
      </c>
      <c r="C6519">
        <v>0</v>
      </c>
      <c r="D6519">
        <v>1</v>
      </c>
      <c r="E6519">
        <v>1</v>
      </c>
      <c r="F6519">
        <v>6</v>
      </c>
      <c r="G6519">
        <v>1</v>
      </c>
      <c r="H6519" t="s">
        <v>23</v>
      </c>
      <c r="I6519" t="s">
        <v>25</v>
      </c>
      <c r="J6519" t="s">
        <v>23</v>
      </c>
      <c r="K6519" t="s">
        <v>23</v>
      </c>
      <c r="L6519" t="s">
        <v>23</v>
      </c>
      <c r="M6519" t="s">
        <v>23</v>
      </c>
      <c r="N6519" t="s">
        <v>22</v>
      </c>
      <c r="O6519" t="s">
        <v>23</v>
      </c>
      <c r="P6519" t="s">
        <v>26</v>
      </c>
      <c r="Q6519">
        <v>0</v>
      </c>
      <c r="R6519" t="s">
        <v>27</v>
      </c>
      <c r="S6519">
        <v>54.85</v>
      </c>
      <c r="T6519">
        <v>355.1</v>
      </c>
      <c r="U6519">
        <v>0</v>
      </c>
    </row>
    <row r="6520" spans="1:21" x14ac:dyDescent="0.25">
      <c r="A6520" t="s">
        <v>6552</v>
      </c>
      <c r="B6520">
        <v>1</v>
      </c>
      <c r="C6520">
        <v>0</v>
      </c>
      <c r="D6520">
        <v>0</v>
      </c>
      <c r="E6520">
        <v>0</v>
      </c>
      <c r="F6520">
        <v>1</v>
      </c>
      <c r="G6520">
        <v>1</v>
      </c>
      <c r="H6520" t="s">
        <v>23</v>
      </c>
      <c r="I6520" t="s">
        <v>25</v>
      </c>
      <c r="J6520" t="s">
        <v>23</v>
      </c>
      <c r="K6520" t="s">
        <v>23</v>
      </c>
      <c r="L6520" t="s">
        <v>23</v>
      </c>
      <c r="M6520" t="s">
        <v>23</v>
      </c>
      <c r="N6520" t="s">
        <v>23</v>
      </c>
      <c r="O6520" t="s">
        <v>23</v>
      </c>
      <c r="P6520" t="s">
        <v>26</v>
      </c>
      <c r="Q6520">
        <v>0</v>
      </c>
      <c r="R6520" t="s">
        <v>27</v>
      </c>
      <c r="S6520">
        <v>45.3</v>
      </c>
      <c r="T6520">
        <v>45.3</v>
      </c>
      <c r="U6520">
        <v>1</v>
      </c>
    </row>
    <row r="6521" spans="1:21" x14ac:dyDescent="0.25">
      <c r="A6521" t="s">
        <v>6553</v>
      </c>
      <c r="B6521">
        <v>1</v>
      </c>
      <c r="C6521">
        <v>0</v>
      </c>
      <c r="D6521">
        <v>1</v>
      </c>
      <c r="E6521">
        <v>1</v>
      </c>
      <c r="F6521">
        <v>63</v>
      </c>
      <c r="G6521">
        <v>1</v>
      </c>
      <c r="H6521" t="s">
        <v>22</v>
      </c>
      <c r="I6521" t="s">
        <v>35</v>
      </c>
      <c r="J6521" t="s">
        <v>23</v>
      </c>
      <c r="K6521" t="s">
        <v>22</v>
      </c>
      <c r="L6521" t="s">
        <v>23</v>
      </c>
      <c r="M6521" t="s">
        <v>23</v>
      </c>
      <c r="N6521" t="s">
        <v>23</v>
      </c>
      <c r="O6521" t="s">
        <v>22</v>
      </c>
      <c r="P6521" t="s">
        <v>29</v>
      </c>
      <c r="Q6521">
        <v>1</v>
      </c>
      <c r="R6521" t="s">
        <v>27</v>
      </c>
      <c r="S6521">
        <v>91.35</v>
      </c>
      <c r="T6521">
        <v>5764.7</v>
      </c>
      <c r="U6521">
        <v>0</v>
      </c>
    </row>
    <row r="6522" spans="1:21" x14ac:dyDescent="0.25">
      <c r="A6522" t="s">
        <v>6554</v>
      </c>
      <c r="B6522">
        <v>1</v>
      </c>
      <c r="C6522">
        <v>0</v>
      </c>
      <c r="D6522">
        <v>0</v>
      </c>
      <c r="E6522">
        <v>0</v>
      </c>
      <c r="F6522">
        <v>2</v>
      </c>
      <c r="G6522">
        <v>1</v>
      </c>
      <c r="H6522" t="s">
        <v>23</v>
      </c>
      <c r="I6522" t="s">
        <v>35</v>
      </c>
      <c r="J6522" t="s">
        <v>23</v>
      </c>
      <c r="K6522" t="s">
        <v>23</v>
      </c>
      <c r="L6522" t="s">
        <v>22</v>
      </c>
      <c r="M6522" t="s">
        <v>23</v>
      </c>
      <c r="N6522" t="s">
        <v>23</v>
      </c>
      <c r="O6522" t="s">
        <v>22</v>
      </c>
      <c r="P6522" t="s">
        <v>26</v>
      </c>
      <c r="Q6522">
        <v>1</v>
      </c>
      <c r="R6522" t="s">
        <v>27</v>
      </c>
      <c r="S6522">
        <v>85.85</v>
      </c>
      <c r="T6522">
        <v>167.3</v>
      </c>
      <c r="U6522">
        <v>1</v>
      </c>
    </row>
    <row r="6523" spans="1:21" x14ac:dyDescent="0.25">
      <c r="A6523" t="s">
        <v>6555</v>
      </c>
      <c r="B6523">
        <v>0</v>
      </c>
      <c r="C6523">
        <v>0</v>
      </c>
      <c r="D6523">
        <v>1</v>
      </c>
      <c r="E6523">
        <v>1</v>
      </c>
      <c r="F6523">
        <v>18</v>
      </c>
      <c r="G6523">
        <v>1</v>
      </c>
      <c r="H6523" t="s">
        <v>22</v>
      </c>
      <c r="I6523" t="s">
        <v>23</v>
      </c>
      <c r="J6523" t="s">
        <v>44</v>
      </c>
      <c r="K6523" t="s">
        <v>44</v>
      </c>
      <c r="L6523" t="s">
        <v>44</v>
      </c>
      <c r="M6523" t="s">
        <v>44</v>
      </c>
      <c r="N6523" t="s">
        <v>44</v>
      </c>
      <c r="O6523" t="s">
        <v>44</v>
      </c>
      <c r="P6523" t="s">
        <v>45</v>
      </c>
      <c r="Q6523">
        <v>0</v>
      </c>
      <c r="R6523" t="s">
        <v>30</v>
      </c>
      <c r="S6523">
        <v>25.1</v>
      </c>
      <c r="T6523">
        <v>428.45</v>
      </c>
      <c r="U6523">
        <v>0</v>
      </c>
    </row>
    <row r="6524" spans="1:21" x14ac:dyDescent="0.25">
      <c r="A6524" t="s">
        <v>6556</v>
      </c>
      <c r="B6524">
        <v>0</v>
      </c>
      <c r="C6524">
        <v>0</v>
      </c>
      <c r="D6524">
        <v>1</v>
      </c>
      <c r="E6524">
        <v>0</v>
      </c>
      <c r="F6524">
        <v>43</v>
      </c>
      <c r="G6524">
        <v>0</v>
      </c>
      <c r="H6524" t="s">
        <v>24</v>
      </c>
      <c r="I6524" t="s">
        <v>25</v>
      </c>
      <c r="J6524" t="s">
        <v>22</v>
      </c>
      <c r="K6524" t="s">
        <v>23</v>
      </c>
      <c r="L6524" t="s">
        <v>23</v>
      </c>
      <c r="M6524" t="s">
        <v>22</v>
      </c>
      <c r="N6524" t="s">
        <v>23</v>
      </c>
      <c r="O6524" t="s">
        <v>23</v>
      </c>
      <c r="P6524" t="s">
        <v>26</v>
      </c>
      <c r="Q6524">
        <v>0</v>
      </c>
      <c r="R6524" t="s">
        <v>33</v>
      </c>
      <c r="S6524">
        <v>34</v>
      </c>
      <c r="T6524">
        <v>1505.35</v>
      </c>
      <c r="U6524">
        <v>0</v>
      </c>
    </row>
    <row r="6525" spans="1:21" x14ac:dyDescent="0.25">
      <c r="A6525" t="s">
        <v>6557</v>
      </c>
      <c r="B6525">
        <v>0</v>
      </c>
      <c r="C6525">
        <v>0</v>
      </c>
      <c r="D6525">
        <v>0</v>
      </c>
      <c r="E6525">
        <v>0</v>
      </c>
      <c r="F6525">
        <v>15</v>
      </c>
      <c r="G6525">
        <v>0</v>
      </c>
      <c r="H6525" t="s">
        <v>24</v>
      </c>
      <c r="I6525" t="s">
        <v>25</v>
      </c>
      <c r="J6525" t="s">
        <v>22</v>
      </c>
      <c r="K6525" t="s">
        <v>22</v>
      </c>
      <c r="L6525" t="s">
        <v>22</v>
      </c>
      <c r="M6525" t="s">
        <v>22</v>
      </c>
      <c r="N6525" t="s">
        <v>23</v>
      </c>
      <c r="O6525" t="s">
        <v>23</v>
      </c>
      <c r="P6525" t="s">
        <v>29</v>
      </c>
      <c r="Q6525">
        <v>0</v>
      </c>
      <c r="R6525" t="s">
        <v>30</v>
      </c>
      <c r="S6525">
        <v>45.9</v>
      </c>
      <c r="T6525">
        <v>693.45</v>
      </c>
      <c r="U6525">
        <v>0</v>
      </c>
    </row>
    <row r="6526" spans="1:21" x14ac:dyDescent="0.25">
      <c r="A6526" t="s">
        <v>6558</v>
      </c>
      <c r="B6526">
        <v>1</v>
      </c>
      <c r="C6526">
        <v>0</v>
      </c>
      <c r="D6526">
        <v>0</v>
      </c>
      <c r="E6526">
        <v>1</v>
      </c>
      <c r="F6526">
        <v>10</v>
      </c>
      <c r="G6526">
        <v>1</v>
      </c>
      <c r="H6526" t="s">
        <v>22</v>
      </c>
      <c r="I6526" t="s">
        <v>35</v>
      </c>
      <c r="J6526" t="s">
        <v>23</v>
      </c>
      <c r="K6526" t="s">
        <v>23</v>
      </c>
      <c r="L6526" t="s">
        <v>23</v>
      </c>
      <c r="M6526" t="s">
        <v>23</v>
      </c>
      <c r="N6526" t="s">
        <v>22</v>
      </c>
      <c r="O6526" t="s">
        <v>22</v>
      </c>
      <c r="P6526" t="s">
        <v>26</v>
      </c>
      <c r="Q6526">
        <v>0</v>
      </c>
      <c r="R6526" t="s">
        <v>27</v>
      </c>
      <c r="S6526">
        <v>95.2</v>
      </c>
      <c r="T6526">
        <v>930.4</v>
      </c>
      <c r="U6526">
        <v>1</v>
      </c>
    </row>
    <row r="6527" spans="1:21" x14ac:dyDescent="0.25">
      <c r="A6527" t="s">
        <v>6559</v>
      </c>
      <c r="B6527">
        <v>1</v>
      </c>
      <c r="C6527">
        <v>0</v>
      </c>
      <c r="D6527">
        <v>1</v>
      </c>
      <c r="E6527">
        <v>1</v>
      </c>
      <c r="F6527">
        <v>55</v>
      </c>
      <c r="G6527">
        <v>1</v>
      </c>
      <c r="H6527" t="s">
        <v>23</v>
      </c>
      <c r="I6527" t="s">
        <v>23</v>
      </c>
      <c r="J6527" t="s">
        <v>44</v>
      </c>
      <c r="K6527" t="s">
        <v>44</v>
      </c>
      <c r="L6527" t="s">
        <v>44</v>
      </c>
      <c r="M6527" t="s">
        <v>44</v>
      </c>
      <c r="N6527" t="s">
        <v>44</v>
      </c>
      <c r="O6527" t="s">
        <v>44</v>
      </c>
      <c r="P6527" t="s">
        <v>45</v>
      </c>
      <c r="Q6527">
        <v>0</v>
      </c>
      <c r="R6527" t="s">
        <v>30</v>
      </c>
      <c r="S6527">
        <v>20.5</v>
      </c>
      <c r="T6527">
        <v>1177.95</v>
      </c>
      <c r="U6527">
        <v>0</v>
      </c>
    </row>
    <row r="6528" spans="1:21" x14ac:dyDescent="0.25">
      <c r="A6528" t="s">
        <v>6560</v>
      </c>
      <c r="B6528">
        <v>1</v>
      </c>
      <c r="C6528">
        <v>0</v>
      </c>
      <c r="D6528">
        <v>0</v>
      </c>
      <c r="E6528">
        <v>1</v>
      </c>
      <c r="F6528">
        <v>49</v>
      </c>
      <c r="G6528">
        <v>1</v>
      </c>
      <c r="H6528" t="s">
        <v>22</v>
      </c>
      <c r="I6528" t="s">
        <v>35</v>
      </c>
      <c r="J6528" t="s">
        <v>23</v>
      </c>
      <c r="K6528" t="s">
        <v>23</v>
      </c>
      <c r="L6528" t="s">
        <v>23</v>
      </c>
      <c r="M6528" t="s">
        <v>22</v>
      </c>
      <c r="N6528" t="s">
        <v>22</v>
      </c>
      <c r="O6528" t="s">
        <v>22</v>
      </c>
      <c r="P6528" t="s">
        <v>29</v>
      </c>
      <c r="Q6528">
        <v>1</v>
      </c>
      <c r="R6528" t="s">
        <v>33</v>
      </c>
      <c r="S6528">
        <v>100.6</v>
      </c>
      <c r="T6528">
        <v>5069.6499999999996</v>
      </c>
      <c r="U6528">
        <v>1</v>
      </c>
    </row>
    <row r="6529" spans="1:21" x14ac:dyDescent="0.25">
      <c r="A6529" t="s">
        <v>6561</v>
      </c>
      <c r="B6529">
        <v>1</v>
      </c>
      <c r="C6529">
        <v>0</v>
      </c>
      <c r="D6529">
        <v>1</v>
      </c>
      <c r="E6529">
        <v>1</v>
      </c>
      <c r="F6529">
        <v>6</v>
      </c>
      <c r="G6529">
        <v>1</v>
      </c>
      <c r="H6529" t="s">
        <v>23</v>
      </c>
      <c r="I6529" t="s">
        <v>25</v>
      </c>
      <c r="J6529" t="s">
        <v>23</v>
      </c>
      <c r="K6529" t="s">
        <v>22</v>
      </c>
      <c r="L6529" t="s">
        <v>22</v>
      </c>
      <c r="M6529" t="s">
        <v>23</v>
      </c>
      <c r="N6529" t="s">
        <v>23</v>
      </c>
      <c r="O6529" t="s">
        <v>23</v>
      </c>
      <c r="P6529" t="s">
        <v>26</v>
      </c>
      <c r="Q6529">
        <v>1</v>
      </c>
      <c r="R6529" t="s">
        <v>30</v>
      </c>
      <c r="S6529">
        <v>55.3</v>
      </c>
      <c r="T6529">
        <v>324.25</v>
      </c>
      <c r="U6529">
        <v>1</v>
      </c>
    </row>
    <row r="6530" spans="1:21" x14ac:dyDescent="0.25">
      <c r="A6530" t="s">
        <v>6562</v>
      </c>
      <c r="B6530">
        <v>1</v>
      </c>
      <c r="C6530">
        <v>0</v>
      </c>
      <c r="D6530">
        <v>1</v>
      </c>
      <c r="E6530">
        <v>1</v>
      </c>
      <c r="F6530">
        <v>70</v>
      </c>
      <c r="G6530">
        <v>1</v>
      </c>
      <c r="H6530" t="s">
        <v>23</v>
      </c>
      <c r="I6530" t="s">
        <v>23</v>
      </c>
      <c r="J6530" t="s">
        <v>44</v>
      </c>
      <c r="K6530" t="s">
        <v>44</v>
      </c>
      <c r="L6530" t="s">
        <v>44</v>
      </c>
      <c r="M6530" t="s">
        <v>44</v>
      </c>
      <c r="N6530" t="s">
        <v>44</v>
      </c>
      <c r="O6530" t="s">
        <v>44</v>
      </c>
      <c r="P6530" t="s">
        <v>45</v>
      </c>
      <c r="Q6530">
        <v>0</v>
      </c>
      <c r="R6530" t="s">
        <v>38</v>
      </c>
      <c r="S6530">
        <v>20.350000000000001</v>
      </c>
      <c r="T6530">
        <v>1458.1</v>
      </c>
      <c r="U6530">
        <v>0</v>
      </c>
    </row>
    <row r="6531" spans="1:21" x14ac:dyDescent="0.25">
      <c r="A6531" t="s">
        <v>6563</v>
      </c>
      <c r="B6531">
        <v>1</v>
      </c>
      <c r="C6531">
        <v>1</v>
      </c>
      <c r="D6531">
        <v>0</v>
      </c>
      <c r="E6531">
        <v>0</v>
      </c>
      <c r="F6531">
        <v>2</v>
      </c>
      <c r="G6531">
        <v>1</v>
      </c>
      <c r="H6531" t="s">
        <v>22</v>
      </c>
      <c r="I6531" t="s">
        <v>35</v>
      </c>
      <c r="J6531" t="s">
        <v>23</v>
      </c>
      <c r="K6531" t="s">
        <v>23</v>
      </c>
      <c r="L6531" t="s">
        <v>23</v>
      </c>
      <c r="M6531" t="s">
        <v>23</v>
      </c>
      <c r="N6531" t="s">
        <v>23</v>
      </c>
      <c r="O6531" t="s">
        <v>23</v>
      </c>
      <c r="P6531" t="s">
        <v>26</v>
      </c>
      <c r="Q6531">
        <v>1</v>
      </c>
      <c r="R6531" t="s">
        <v>30</v>
      </c>
      <c r="S6531">
        <v>74.849999999999994</v>
      </c>
      <c r="T6531">
        <v>156.4</v>
      </c>
      <c r="U6531">
        <v>1</v>
      </c>
    </row>
    <row r="6532" spans="1:21" x14ac:dyDescent="0.25">
      <c r="A6532" t="s">
        <v>6564</v>
      </c>
      <c r="B6532">
        <v>1</v>
      </c>
      <c r="C6532">
        <v>1</v>
      </c>
      <c r="D6532">
        <v>1</v>
      </c>
      <c r="E6532">
        <v>0</v>
      </c>
      <c r="F6532">
        <v>63</v>
      </c>
      <c r="G6532">
        <v>0</v>
      </c>
      <c r="H6532" t="s">
        <v>24</v>
      </c>
      <c r="I6532" t="s">
        <v>25</v>
      </c>
      <c r="J6532" t="s">
        <v>22</v>
      </c>
      <c r="K6532" t="s">
        <v>23</v>
      </c>
      <c r="L6532" t="s">
        <v>23</v>
      </c>
      <c r="M6532" t="s">
        <v>22</v>
      </c>
      <c r="N6532" t="s">
        <v>23</v>
      </c>
      <c r="O6532" t="s">
        <v>23</v>
      </c>
      <c r="P6532" t="s">
        <v>29</v>
      </c>
      <c r="Q6532">
        <v>0</v>
      </c>
      <c r="R6532" t="s">
        <v>33</v>
      </c>
      <c r="S6532">
        <v>36.1</v>
      </c>
      <c r="T6532">
        <v>2298.9</v>
      </c>
      <c r="U6532">
        <v>0</v>
      </c>
    </row>
    <row r="6533" spans="1:21" x14ac:dyDescent="0.25">
      <c r="A6533" t="s">
        <v>6565</v>
      </c>
      <c r="B6533">
        <v>0</v>
      </c>
      <c r="C6533">
        <v>0</v>
      </c>
      <c r="D6533">
        <v>0</v>
      </c>
      <c r="E6533">
        <v>0</v>
      </c>
      <c r="F6533">
        <v>25</v>
      </c>
      <c r="G6533">
        <v>1</v>
      </c>
      <c r="H6533" t="s">
        <v>23</v>
      </c>
      <c r="I6533" t="s">
        <v>25</v>
      </c>
      <c r="J6533" t="s">
        <v>23</v>
      </c>
      <c r="K6533" t="s">
        <v>22</v>
      </c>
      <c r="L6533" t="s">
        <v>23</v>
      </c>
      <c r="M6533" t="s">
        <v>22</v>
      </c>
      <c r="N6533" t="s">
        <v>23</v>
      </c>
      <c r="O6533" t="s">
        <v>22</v>
      </c>
      <c r="P6533" t="s">
        <v>26</v>
      </c>
      <c r="Q6533">
        <v>1</v>
      </c>
      <c r="R6533" t="s">
        <v>33</v>
      </c>
      <c r="S6533">
        <v>65.8</v>
      </c>
      <c r="T6533">
        <v>1679.65</v>
      </c>
      <c r="U6533">
        <v>0</v>
      </c>
    </row>
    <row r="6534" spans="1:21" x14ac:dyDescent="0.25">
      <c r="A6534" t="s">
        <v>6566</v>
      </c>
      <c r="B6534">
        <v>0</v>
      </c>
      <c r="C6534">
        <v>1</v>
      </c>
      <c r="D6534">
        <v>0</v>
      </c>
      <c r="E6534">
        <v>0</v>
      </c>
      <c r="F6534">
        <v>18</v>
      </c>
      <c r="G6534">
        <v>1</v>
      </c>
      <c r="H6534" t="s">
        <v>23</v>
      </c>
      <c r="I6534" t="s">
        <v>23</v>
      </c>
      <c r="J6534" t="s">
        <v>44</v>
      </c>
      <c r="K6534" t="s">
        <v>44</v>
      </c>
      <c r="L6534" t="s">
        <v>44</v>
      </c>
      <c r="M6534" t="s">
        <v>44</v>
      </c>
      <c r="N6534" t="s">
        <v>44</v>
      </c>
      <c r="O6534" t="s">
        <v>44</v>
      </c>
      <c r="P6534" t="s">
        <v>29</v>
      </c>
      <c r="Q6534">
        <v>0</v>
      </c>
      <c r="R6534" t="s">
        <v>33</v>
      </c>
      <c r="S6534">
        <v>20.350000000000001</v>
      </c>
      <c r="T6534">
        <v>369.6</v>
      </c>
      <c r="U6534">
        <v>0</v>
      </c>
    </row>
    <row r="6535" spans="1:21" x14ac:dyDescent="0.25">
      <c r="A6535" t="s">
        <v>6567</v>
      </c>
      <c r="B6535">
        <v>1</v>
      </c>
      <c r="C6535">
        <v>1</v>
      </c>
      <c r="D6535">
        <v>1</v>
      </c>
      <c r="E6535">
        <v>0</v>
      </c>
      <c r="F6535">
        <v>28</v>
      </c>
      <c r="G6535">
        <v>1</v>
      </c>
      <c r="H6535" t="s">
        <v>22</v>
      </c>
      <c r="I6535" t="s">
        <v>35</v>
      </c>
      <c r="J6535" t="s">
        <v>23</v>
      </c>
      <c r="K6535" t="s">
        <v>22</v>
      </c>
      <c r="L6535" t="s">
        <v>23</v>
      </c>
      <c r="M6535" t="s">
        <v>22</v>
      </c>
      <c r="N6535" t="s">
        <v>22</v>
      </c>
      <c r="O6535" t="s">
        <v>22</v>
      </c>
      <c r="P6535" t="s">
        <v>26</v>
      </c>
      <c r="Q6535">
        <v>1</v>
      </c>
      <c r="R6535" t="s">
        <v>27</v>
      </c>
      <c r="S6535">
        <v>105.8</v>
      </c>
      <c r="T6535">
        <v>2998</v>
      </c>
      <c r="U6535">
        <v>0</v>
      </c>
    </row>
    <row r="6536" spans="1:21" x14ac:dyDescent="0.25">
      <c r="A6536" t="s">
        <v>6568</v>
      </c>
      <c r="B6536">
        <v>0</v>
      </c>
      <c r="C6536">
        <v>1</v>
      </c>
      <c r="D6536">
        <v>0</v>
      </c>
      <c r="E6536">
        <v>0</v>
      </c>
      <c r="F6536">
        <v>53</v>
      </c>
      <c r="G6536">
        <v>1</v>
      </c>
      <c r="H6536" t="s">
        <v>23</v>
      </c>
      <c r="I6536" t="s">
        <v>35</v>
      </c>
      <c r="J6536" t="s">
        <v>22</v>
      </c>
      <c r="K6536" t="s">
        <v>22</v>
      </c>
      <c r="L6536" t="s">
        <v>23</v>
      </c>
      <c r="M6536" t="s">
        <v>22</v>
      </c>
      <c r="N6536" t="s">
        <v>23</v>
      </c>
      <c r="O6536" t="s">
        <v>22</v>
      </c>
      <c r="P6536" t="s">
        <v>29</v>
      </c>
      <c r="Q6536">
        <v>1</v>
      </c>
      <c r="R6536" t="s">
        <v>30</v>
      </c>
      <c r="S6536">
        <v>96.75</v>
      </c>
      <c r="T6536">
        <v>5206.55</v>
      </c>
      <c r="U6536">
        <v>0</v>
      </c>
    </row>
    <row r="6537" spans="1:21" x14ac:dyDescent="0.25">
      <c r="A6537" t="s">
        <v>6569</v>
      </c>
      <c r="B6537">
        <v>1</v>
      </c>
      <c r="C6537">
        <v>0</v>
      </c>
      <c r="D6537">
        <v>0</v>
      </c>
      <c r="E6537">
        <v>0</v>
      </c>
      <c r="F6537">
        <v>35</v>
      </c>
      <c r="G6537">
        <v>1</v>
      </c>
      <c r="H6537" t="s">
        <v>23</v>
      </c>
      <c r="I6537" t="s">
        <v>35</v>
      </c>
      <c r="J6537" t="s">
        <v>23</v>
      </c>
      <c r="K6537" t="s">
        <v>22</v>
      </c>
      <c r="L6537" t="s">
        <v>22</v>
      </c>
      <c r="M6537" t="s">
        <v>23</v>
      </c>
      <c r="N6537" t="s">
        <v>22</v>
      </c>
      <c r="O6537" t="s">
        <v>22</v>
      </c>
      <c r="P6537" t="s">
        <v>29</v>
      </c>
      <c r="Q6537">
        <v>1</v>
      </c>
      <c r="R6537" t="s">
        <v>33</v>
      </c>
      <c r="S6537">
        <v>102.35</v>
      </c>
      <c r="T6537">
        <v>3626.1</v>
      </c>
      <c r="U6537">
        <v>1</v>
      </c>
    </row>
    <row r="6538" spans="1:21" x14ac:dyDescent="0.25">
      <c r="A6538" t="s">
        <v>6570</v>
      </c>
      <c r="B6538">
        <v>1</v>
      </c>
      <c r="C6538">
        <v>0</v>
      </c>
      <c r="D6538">
        <v>0</v>
      </c>
      <c r="E6538">
        <v>0</v>
      </c>
      <c r="F6538">
        <v>1</v>
      </c>
      <c r="G6538">
        <v>0</v>
      </c>
      <c r="H6538" t="s">
        <v>24</v>
      </c>
      <c r="I6538" t="s">
        <v>25</v>
      </c>
      <c r="J6538" t="s">
        <v>23</v>
      </c>
      <c r="K6538" t="s">
        <v>23</v>
      </c>
      <c r="L6538" t="s">
        <v>23</v>
      </c>
      <c r="M6538" t="s">
        <v>23</v>
      </c>
      <c r="N6538" t="s">
        <v>23</v>
      </c>
      <c r="O6538" t="s">
        <v>23</v>
      </c>
      <c r="P6538" t="s">
        <v>26</v>
      </c>
      <c r="Q6538">
        <v>0</v>
      </c>
      <c r="R6538" t="s">
        <v>30</v>
      </c>
      <c r="S6538">
        <v>24.4</v>
      </c>
      <c r="T6538">
        <v>24.4</v>
      </c>
      <c r="U6538">
        <v>0</v>
      </c>
    </row>
    <row r="6539" spans="1:21" x14ac:dyDescent="0.25">
      <c r="A6539" t="s">
        <v>6571</v>
      </c>
      <c r="B6539">
        <v>1</v>
      </c>
      <c r="C6539">
        <v>0</v>
      </c>
      <c r="D6539">
        <v>1</v>
      </c>
      <c r="E6539">
        <v>0</v>
      </c>
      <c r="F6539">
        <v>70</v>
      </c>
      <c r="G6539">
        <v>1</v>
      </c>
      <c r="H6539" t="s">
        <v>22</v>
      </c>
      <c r="I6539" t="s">
        <v>35</v>
      </c>
      <c r="J6539" t="s">
        <v>22</v>
      </c>
      <c r="K6539" t="s">
        <v>22</v>
      </c>
      <c r="L6539" t="s">
        <v>22</v>
      </c>
      <c r="M6539" t="s">
        <v>22</v>
      </c>
      <c r="N6539" t="s">
        <v>22</v>
      </c>
      <c r="O6539" t="s">
        <v>22</v>
      </c>
      <c r="P6539" t="s">
        <v>29</v>
      </c>
      <c r="Q6539">
        <v>0</v>
      </c>
      <c r="R6539" t="s">
        <v>38</v>
      </c>
      <c r="S6539">
        <v>115.65</v>
      </c>
      <c r="T6539">
        <v>7968.85</v>
      </c>
      <c r="U6539">
        <v>1</v>
      </c>
    </row>
    <row r="6540" spans="1:21" x14ac:dyDescent="0.25">
      <c r="A6540" t="s">
        <v>6572</v>
      </c>
      <c r="B6540">
        <v>1</v>
      </c>
      <c r="C6540">
        <v>0</v>
      </c>
      <c r="D6540">
        <v>0</v>
      </c>
      <c r="E6540">
        <v>0</v>
      </c>
      <c r="F6540">
        <v>2</v>
      </c>
      <c r="G6540">
        <v>1</v>
      </c>
      <c r="H6540" t="s">
        <v>23</v>
      </c>
      <c r="I6540" t="s">
        <v>35</v>
      </c>
      <c r="J6540" t="s">
        <v>23</v>
      </c>
      <c r="K6540" t="s">
        <v>23</v>
      </c>
      <c r="L6540" t="s">
        <v>22</v>
      </c>
      <c r="M6540" t="s">
        <v>22</v>
      </c>
      <c r="N6540" t="s">
        <v>23</v>
      </c>
      <c r="O6540" t="s">
        <v>23</v>
      </c>
      <c r="P6540" t="s">
        <v>26</v>
      </c>
      <c r="Q6540">
        <v>1</v>
      </c>
      <c r="R6540" t="s">
        <v>27</v>
      </c>
      <c r="S6540">
        <v>79.849999999999994</v>
      </c>
      <c r="T6540">
        <v>152.44999999999999</v>
      </c>
      <c r="U6540">
        <v>1</v>
      </c>
    </row>
    <row r="6541" spans="1:21" x14ac:dyDescent="0.25">
      <c r="A6541" t="s">
        <v>6573</v>
      </c>
      <c r="B6541">
        <v>0</v>
      </c>
      <c r="C6541">
        <v>0</v>
      </c>
      <c r="D6541">
        <v>1</v>
      </c>
      <c r="E6541">
        <v>0</v>
      </c>
      <c r="F6541">
        <v>26</v>
      </c>
      <c r="G6541">
        <v>1</v>
      </c>
      <c r="H6541" t="s">
        <v>23</v>
      </c>
      <c r="I6541" t="s">
        <v>25</v>
      </c>
      <c r="J6541" t="s">
        <v>23</v>
      </c>
      <c r="K6541" t="s">
        <v>22</v>
      </c>
      <c r="L6541" t="s">
        <v>23</v>
      </c>
      <c r="M6541" t="s">
        <v>22</v>
      </c>
      <c r="N6541" t="s">
        <v>22</v>
      </c>
      <c r="O6541" t="s">
        <v>22</v>
      </c>
      <c r="P6541" t="s">
        <v>26</v>
      </c>
      <c r="Q6541">
        <v>1</v>
      </c>
      <c r="R6541" t="s">
        <v>27</v>
      </c>
      <c r="S6541">
        <v>73.05</v>
      </c>
      <c r="T6541">
        <v>1959.5</v>
      </c>
      <c r="U6541">
        <v>0</v>
      </c>
    </row>
    <row r="6542" spans="1:21" x14ac:dyDescent="0.25">
      <c r="A6542" t="s">
        <v>6574</v>
      </c>
      <c r="B6542">
        <v>0</v>
      </c>
      <c r="C6542">
        <v>0</v>
      </c>
      <c r="D6542">
        <v>0</v>
      </c>
      <c r="E6542">
        <v>0</v>
      </c>
      <c r="F6542">
        <v>34</v>
      </c>
      <c r="G6542">
        <v>1</v>
      </c>
      <c r="H6542" t="s">
        <v>23</v>
      </c>
      <c r="I6542" t="s">
        <v>25</v>
      </c>
      <c r="J6542" t="s">
        <v>22</v>
      </c>
      <c r="K6542" t="s">
        <v>22</v>
      </c>
      <c r="L6542" t="s">
        <v>23</v>
      </c>
      <c r="M6542" t="s">
        <v>23</v>
      </c>
      <c r="N6542" t="s">
        <v>23</v>
      </c>
      <c r="O6542" t="s">
        <v>22</v>
      </c>
      <c r="P6542" t="s">
        <v>29</v>
      </c>
      <c r="Q6542">
        <v>0</v>
      </c>
      <c r="R6542" t="s">
        <v>27</v>
      </c>
      <c r="S6542">
        <v>64.349999999999994</v>
      </c>
      <c r="T6542">
        <v>2053.0500000000002</v>
      </c>
      <c r="U6542">
        <v>0</v>
      </c>
    </row>
    <row r="6543" spans="1:21" x14ac:dyDescent="0.25">
      <c r="A6543" t="s">
        <v>6575</v>
      </c>
      <c r="B6543">
        <v>0</v>
      </c>
      <c r="C6543">
        <v>0</v>
      </c>
      <c r="D6543">
        <v>0</v>
      </c>
      <c r="E6543">
        <v>1</v>
      </c>
      <c r="F6543">
        <v>19</v>
      </c>
      <c r="G6543">
        <v>1</v>
      </c>
      <c r="H6543" t="s">
        <v>23</v>
      </c>
      <c r="I6543" t="s">
        <v>23</v>
      </c>
      <c r="J6543" t="s">
        <v>44</v>
      </c>
      <c r="K6543" t="s">
        <v>44</v>
      </c>
      <c r="L6543" t="s">
        <v>44</v>
      </c>
      <c r="M6543" t="s">
        <v>44</v>
      </c>
      <c r="N6543" t="s">
        <v>44</v>
      </c>
      <c r="O6543" t="s">
        <v>44</v>
      </c>
      <c r="P6543" t="s">
        <v>45</v>
      </c>
      <c r="Q6543">
        <v>0</v>
      </c>
      <c r="R6543" t="s">
        <v>30</v>
      </c>
      <c r="S6543">
        <v>20.5</v>
      </c>
      <c r="T6543">
        <v>398.55</v>
      </c>
      <c r="U6543">
        <v>0</v>
      </c>
    </row>
    <row r="6544" spans="1:21" x14ac:dyDescent="0.25">
      <c r="A6544" t="s">
        <v>6576</v>
      </c>
      <c r="B6544">
        <v>1</v>
      </c>
      <c r="C6544">
        <v>0</v>
      </c>
      <c r="D6544">
        <v>0</v>
      </c>
      <c r="E6544">
        <v>0</v>
      </c>
      <c r="F6544">
        <v>15</v>
      </c>
      <c r="G6544">
        <v>1</v>
      </c>
      <c r="H6544" t="s">
        <v>22</v>
      </c>
      <c r="I6544" t="s">
        <v>35</v>
      </c>
      <c r="J6544" t="s">
        <v>23</v>
      </c>
      <c r="K6544" t="s">
        <v>23</v>
      </c>
      <c r="L6544" t="s">
        <v>23</v>
      </c>
      <c r="M6544" t="s">
        <v>23</v>
      </c>
      <c r="N6544" t="s">
        <v>23</v>
      </c>
      <c r="O6544" t="s">
        <v>23</v>
      </c>
      <c r="P6544" t="s">
        <v>26</v>
      </c>
      <c r="Q6544">
        <v>1</v>
      </c>
      <c r="R6544" t="s">
        <v>30</v>
      </c>
      <c r="S6544">
        <v>76</v>
      </c>
      <c r="T6544">
        <v>1130.8499999999999</v>
      </c>
      <c r="U6544">
        <v>1</v>
      </c>
    </row>
    <row r="6545" spans="1:21" x14ac:dyDescent="0.25">
      <c r="A6545" t="s">
        <v>6577</v>
      </c>
      <c r="B6545">
        <v>0</v>
      </c>
      <c r="C6545">
        <v>0</v>
      </c>
      <c r="D6545">
        <v>1</v>
      </c>
      <c r="E6545">
        <v>1</v>
      </c>
      <c r="F6545">
        <v>62</v>
      </c>
      <c r="G6545">
        <v>1</v>
      </c>
      <c r="H6545" t="s">
        <v>23</v>
      </c>
      <c r="I6545" t="s">
        <v>25</v>
      </c>
      <c r="J6545" t="s">
        <v>22</v>
      </c>
      <c r="K6545" t="s">
        <v>23</v>
      </c>
      <c r="L6545" t="s">
        <v>22</v>
      </c>
      <c r="M6545" t="s">
        <v>23</v>
      </c>
      <c r="N6545" t="s">
        <v>23</v>
      </c>
      <c r="O6545" t="s">
        <v>23</v>
      </c>
      <c r="P6545" t="s">
        <v>29</v>
      </c>
      <c r="Q6545">
        <v>0</v>
      </c>
      <c r="R6545" t="s">
        <v>38</v>
      </c>
      <c r="S6545">
        <v>54.75</v>
      </c>
      <c r="T6545">
        <v>3425.35</v>
      </c>
      <c r="U6545">
        <v>0</v>
      </c>
    </row>
    <row r="6546" spans="1:21" x14ac:dyDescent="0.25">
      <c r="A6546" t="s">
        <v>6578</v>
      </c>
      <c r="B6546">
        <v>0</v>
      </c>
      <c r="C6546">
        <v>1</v>
      </c>
      <c r="D6546">
        <v>0</v>
      </c>
      <c r="E6546">
        <v>0</v>
      </c>
      <c r="F6546">
        <v>42</v>
      </c>
      <c r="G6546">
        <v>1</v>
      </c>
      <c r="H6546" t="s">
        <v>22</v>
      </c>
      <c r="I6546" t="s">
        <v>35</v>
      </c>
      <c r="J6546" t="s">
        <v>23</v>
      </c>
      <c r="K6546" t="s">
        <v>22</v>
      </c>
      <c r="L6546" t="s">
        <v>22</v>
      </c>
      <c r="M6546" t="s">
        <v>23</v>
      </c>
      <c r="N6546" t="s">
        <v>22</v>
      </c>
      <c r="O6546" t="s">
        <v>22</v>
      </c>
      <c r="P6546" t="s">
        <v>26</v>
      </c>
      <c r="Q6546">
        <v>1</v>
      </c>
      <c r="R6546" t="s">
        <v>33</v>
      </c>
      <c r="S6546">
        <v>104.75</v>
      </c>
      <c r="T6546">
        <v>4323.45</v>
      </c>
      <c r="U6546">
        <v>1</v>
      </c>
    </row>
    <row r="6547" spans="1:21" x14ac:dyDescent="0.25">
      <c r="A6547" t="s">
        <v>6579</v>
      </c>
      <c r="B6547">
        <v>0</v>
      </c>
      <c r="C6547">
        <v>0</v>
      </c>
      <c r="D6547">
        <v>0</v>
      </c>
      <c r="E6547">
        <v>0</v>
      </c>
      <c r="F6547">
        <v>9</v>
      </c>
      <c r="G6547">
        <v>1</v>
      </c>
      <c r="H6547" t="s">
        <v>23</v>
      </c>
      <c r="I6547" t="s">
        <v>25</v>
      </c>
      <c r="J6547" t="s">
        <v>22</v>
      </c>
      <c r="K6547" t="s">
        <v>22</v>
      </c>
      <c r="L6547" t="s">
        <v>23</v>
      </c>
      <c r="M6547" t="s">
        <v>23</v>
      </c>
      <c r="N6547" t="s">
        <v>22</v>
      </c>
      <c r="O6547" t="s">
        <v>22</v>
      </c>
      <c r="P6547" t="s">
        <v>26</v>
      </c>
      <c r="Q6547">
        <v>1</v>
      </c>
      <c r="R6547" t="s">
        <v>27</v>
      </c>
      <c r="S6547">
        <v>74.650000000000006</v>
      </c>
      <c r="T6547">
        <v>703.55</v>
      </c>
      <c r="U6547">
        <v>1</v>
      </c>
    </row>
    <row r="6548" spans="1:21" x14ac:dyDescent="0.25">
      <c r="A6548" t="s">
        <v>6580</v>
      </c>
      <c r="B6548">
        <v>1</v>
      </c>
      <c r="C6548">
        <v>0</v>
      </c>
      <c r="D6548">
        <v>0</v>
      </c>
      <c r="E6548">
        <v>0</v>
      </c>
      <c r="F6548">
        <v>24</v>
      </c>
      <c r="G6548">
        <v>1</v>
      </c>
      <c r="H6548" t="s">
        <v>23</v>
      </c>
      <c r="I6548" t="s">
        <v>25</v>
      </c>
      <c r="J6548" t="s">
        <v>22</v>
      </c>
      <c r="K6548" t="s">
        <v>23</v>
      </c>
      <c r="L6548" t="s">
        <v>23</v>
      </c>
      <c r="M6548" t="s">
        <v>23</v>
      </c>
      <c r="N6548" t="s">
        <v>23</v>
      </c>
      <c r="O6548" t="s">
        <v>23</v>
      </c>
      <c r="P6548" t="s">
        <v>26</v>
      </c>
      <c r="Q6548">
        <v>1</v>
      </c>
      <c r="R6548" t="s">
        <v>27</v>
      </c>
      <c r="S6548">
        <v>51.15</v>
      </c>
      <c r="T6548">
        <v>1275.7</v>
      </c>
      <c r="U6548">
        <v>0</v>
      </c>
    </row>
    <row r="6549" spans="1:21" x14ac:dyDescent="0.25">
      <c r="A6549" t="s">
        <v>6581</v>
      </c>
      <c r="B6549">
        <v>1</v>
      </c>
      <c r="C6549">
        <v>1</v>
      </c>
      <c r="D6549">
        <v>1</v>
      </c>
      <c r="E6549">
        <v>0</v>
      </c>
      <c r="F6549">
        <v>68</v>
      </c>
      <c r="G6549">
        <v>0</v>
      </c>
      <c r="H6549" t="s">
        <v>24</v>
      </c>
      <c r="I6549" t="s">
        <v>25</v>
      </c>
      <c r="J6549" t="s">
        <v>22</v>
      </c>
      <c r="K6549" t="s">
        <v>22</v>
      </c>
      <c r="L6549" t="s">
        <v>22</v>
      </c>
      <c r="M6549" t="s">
        <v>23</v>
      </c>
      <c r="N6549" t="s">
        <v>23</v>
      </c>
      <c r="O6549" t="s">
        <v>23</v>
      </c>
      <c r="P6549" t="s">
        <v>45</v>
      </c>
      <c r="Q6549">
        <v>1</v>
      </c>
      <c r="R6549" t="s">
        <v>27</v>
      </c>
      <c r="S6549">
        <v>41.95</v>
      </c>
      <c r="T6549">
        <v>2965.75</v>
      </c>
      <c r="U6549">
        <v>0</v>
      </c>
    </row>
    <row r="6550" spans="1:21" x14ac:dyDescent="0.25">
      <c r="A6550" t="s">
        <v>6582</v>
      </c>
      <c r="B6550">
        <v>1</v>
      </c>
      <c r="C6550">
        <v>0</v>
      </c>
      <c r="D6550">
        <v>1</v>
      </c>
      <c r="E6550">
        <v>1</v>
      </c>
      <c r="F6550">
        <v>31</v>
      </c>
      <c r="G6550">
        <v>1</v>
      </c>
      <c r="H6550" t="s">
        <v>23</v>
      </c>
      <c r="I6550" t="s">
        <v>25</v>
      </c>
      <c r="J6550" t="s">
        <v>23</v>
      </c>
      <c r="K6550" t="s">
        <v>23</v>
      </c>
      <c r="L6550" t="s">
        <v>22</v>
      </c>
      <c r="M6550" t="s">
        <v>22</v>
      </c>
      <c r="N6550" t="s">
        <v>23</v>
      </c>
      <c r="O6550" t="s">
        <v>23</v>
      </c>
      <c r="P6550" t="s">
        <v>26</v>
      </c>
      <c r="Q6550">
        <v>0</v>
      </c>
      <c r="R6550" t="s">
        <v>30</v>
      </c>
      <c r="S6550">
        <v>54.35</v>
      </c>
      <c r="T6550">
        <v>1647</v>
      </c>
      <c r="U6550">
        <v>0</v>
      </c>
    </row>
    <row r="6551" spans="1:21" x14ac:dyDescent="0.25">
      <c r="A6551" t="s">
        <v>6583</v>
      </c>
      <c r="B6551">
        <v>0</v>
      </c>
      <c r="C6551">
        <v>0</v>
      </c>
      <c r="D6551">
        <v>0</v>
      </c>
      <c r="E6551">
        <v>0</v>
      </c>
      <c r="F6551">
        <v>1</v>
      </c>
      <c r="G6551">
        <v>1</v>
      </c>
      <c r="H6551" t="s">
        <v>23</v>
      </c>
      <c r="I6551" t="s">
        <v>25</v>
      </c>
      <c r="J6551" t="s">
        <v>23</v>
      </c>
      <c r="K6551" t="s">
        <v>23</v>
      </c>
      <c r="L6551" t="s">
        <v>23</v>
      </c>
      <c r="M6551" t="s">
        <v>23</v>
      </c>
      <c r="N6551" t="s">
        <v>23</v>
      </c>
      <c r="O6551" t="s">
        <v>22</v>
      </c>
      <c r="P6551" t="s">
        <v>26</v>
      </c>
      <c r="Q6551">
        <v>1</v>
      </c>
      <c r="R6551" t="s">
        <v>27</v>
      </c>
      <c r="S6551">
        <v>56.25</v>
      </c>
      <c r="T6551">
        <v>56.25</v>
      </c>
      <c r="U6551">
        <v>1</v>
      </c>
    </row>
    <row r="6552" spans="1:21" x14ac:dyDescent="0.25">
      <c r="A6552" t="s">
        <v>6584</v>
      </c>
      <c r="B6552">
        <v>1</v>
      </c>
      <c r="C6552">
        <v>0</v>
      </c>
      <c r="D6552">
        <v>1</v>
      </c>
      <c r="E6552">
        <v>0</v>
      </c>
      <c r="F6552">
        <v>21</v>
      </c>
      <c r="G6552">
        <v>1</v>
      </c>
      <c r="H6552" t="s">
        <v>22</v>
      </c>
      <c r="I6552" t="s">
        <v>35</v>
      </c>
      <c r="J6552" t="s">
        <v>23</v>
      </c>
      <c r="K6552" t="s">
        <v>23</v>
      </c>
      <c r="L6552" t="s">
        <v>22</v>
      </c>
      <c r="M6552" t="s">
        <v>22</v>
      </c>
      <c r="N6552" t="s">
        <v>22</v>
      </c>
      <c r="O6552" t="s">
        <v>22</v>
      </c>
      <c r="P6552" t="s">
        <v>26</v>
      </c>
      <c r="Q6552">
        <v>1</v>
      </c>
      <c r="R6552" t="s">
        <v>27</v>
      </c>
      <c r="S6552">
        <v>106.1</v>
      </c>
      <c r="T6552">
        <v>2249.9499999999998</v>
      </c>
      <c r="U6552">
        <v>1</v>
      </c>
    </row>
    <row r="6553" spans="1:21" x14ac:dyDescent="0.25">
      <c r="A6553" t="s">
        <v>6585</v>
      </c>
      <c r="B6553">
        <v>0</v>
      </c>
      <c r="C6553">
        <v>0</v>
      </c>
      <c r="D6553">
        <v>1</v>
      </c>
      <c r="E6553">
        <v>0</v>
      </c>
      <c r="F6553">
        <v>63</v>
      </c>
      <c r="G6553">
        <v>1</v>
      </c>
      <c r="H6553" t="s">
        <v>23</v>
      </c>
      <c r="I6553" t="s">
        <v>35</v>
      </c>
      <c r="J6553" t="s">
        <v>23</v>
      </c>
      <c r="K6553" t="s">
        <v>22</v>
      </c>
      <c r="L6553" t="s">
        <v>23</v>
      </c>
      <c r="M6553" t="s">
        <v>23</v>
      </c>
      <c r="N6553" t="s">
        <v>22</v>
      </c>
      <c r="O6553" t="s">
        <v>22</v>
      </c>
      <c r="P6553" t="s">
        <v>29</v>
      </c>
      <c r="Q6553">
        <v>1</v>
      </c>
      <c r="R6553" t="s">
        <v>27</v>
      </c>
      <c r="S6553">
        <v>96</v>
      </c>
      <c r="T6553">
        <v>6109.75</v>
      </c>
      <c r="U6553">
        <v>0</v>
      </c>
    </row>
    <row r="6554" spans="1:21" x14ac:dyDescent="0.25">
      <c r="A6554" t="s">
        <v>6586</v>
      </c>
      <c r="B6554">
        <v>0</v>
      </c>
      <c r="C6554">
        <v>1</v>
      </c>
      <c r="D6554">
        <v>0</v>
      </c>
      <c r="E6554">
        <v>0</v>
      </c>
      <c r="F6554">
        <v>2</v>
      </c>
      <c r="G6554">
        <v>1</v>
      </c>
      <c r="H6554" t="s">
        <v>23</v>
      </c>
      <c r="I6554" t="s">
        <v>35</v>
      </c>
      <c r="J6554" t="s">
        <v>23</v>
      </c>
      <c r="K6554" t="s">
        <v>23</v>
      </c>
      <c r="L6554" t="s">
        <v>23</v>
      </c>
      <c r="M6554" t="s">
        <v>23</v>
      </c>
      <c r="N6554" t="s">
        <v>23</v>
      </c>
      <c r="O6554" t="s">
        <v>22</v>
      </c>
      <c r="P6554" t="s">
        <v>26</v>
      </c>
      <c r="Q6554">
        <v>1</v>
      </c>
      <c r="R6554" t="s">
        <v>33</v>
      </c>
      <c r="S6554">
        <v>79.75</v>
      </c>
      <c r="T6554">
        <v>159.4</v>
      </c>
      <c r="U6554">
        <v>1</v>
      </c>
    </row>
    <row r="6555" spans="1:21" x14ac:dyDescent="0.25">
      <c r="A6555" t="s">
        <v>6587</v>
      </c>
      <c r="B6555">
        <v>0</v>
      </c>
      <c r="C6555">
        <v>0</v>
      </c>
      <c r="D6555">
        <v>1</v>
      </c>
      <c r="E6555">
        <v>1</v>
      </c>
      <c r="F6555">
        <v>61</v>
      </c>
      <c r="G6555">
        <v>0</v>
      </c>
      <c r="H6555" t="s">
        <v>24</v>
      </c>
      <c r="I6555" t="s">
        <v>25</v>
      </c>
      <c r="J6555" t="s">
        <v>23</v>
      </c>
      <c r="K6555" t="s">
        <v>22</v>
      </c>
      <c r="L6555" t="s">
        <v>22</v>
      </c>
      <c r="M6555" t="s">
        <v>22</v>
      </c>
      <c r="N6555" t="s">
        <v>22</v>
      </c>
      <c r="O6555" t="s">
        <v>22</v>
      </c>
      <c r="P6555" t="s">
        <v>45</v>
      </c>
      <c r="Q6555">
        <v>1</v>
      </c>
      <c r="R6555" t="s">
        <v>33</v>
      </c>
      <c r="S6555">
        <v>61.45</v>
      </c>
      <c r="T6555">
        <v>3751.15</v>
      </c>
      <c r="U6555">
        <v>0</v>
      </c>
    </row>
    <row r="6556" spans="1:21" x14ac:dyDescent="0.25">
      <c r="A6556" t="s">
        <v>6588</v>
      </c>
      <c r="B6556">
        <v>0</v>
      </c>
      <c r="C6556">
        <v>0</v>
      </c>
      <c r="D6556">
        <v>0</v>
      </c>
      <c r="E6556">
        <v>0</v>
      </c>
      <c r="F6556">
        <v>1</v>
      </c>
      <c r="G6556">
        <v>1</v>
      </c>
      <c r="H6556" t="s">
        <v>23</v>
      </c>
      <c r="I6556" t="s">
        <v>35</v>
      </c>
      <c r="J6556" t="s">
        <v>23</v>
      </c>
      <c r="K6556" t="s">
        <v>23</v>
      </c>
      <c r="L6556" t="s">
        <v>23</v>
      </c>
      <c r="M6556" t="s">
        <v>23</v>
      </c>
      <c r="N6556" t="s">
        <v>23</v>
      </c>
      <c r="O6556" t="s">
        <v>23</v>
      </c>
      <c r="P6556" t="s">
        <v>26</v>
      </c>
      <c r="Q6556">
        <v>0</v>
      </c>
      <c r="R6556" t="s">
        <v>27</v>
      </c>
      <c r="S6556">
        <v>68.650000000000006</v>
      </c>
      <c r="T6556">
        <v>68.650000000000006</v>
      </c>
      <c r="U6556">
        <v>1</v>
      </c>
    </row>
    <row r="6557" spans="1:21" x14ac:dyDescent="0.25">
      <c r="A6557" t="s">
        <v>6589</v>
      </c>
      <c r="B6557">
        <v>1</v>
      </c>
      <c r="C6557">
        <v>0</v>
      </c>
      <c r="D6557">
        <v>0</v>
      </c>
      <c r="E6557">
        <v>0</v>
      </c>
      <c r="F6557">
        <v>18</v>
      </c>
      <c r="G6557">
        <v>1</v>
      </c>
      <c r="H6557" t="s">
        <v>23</v>
      </c>
      <c r="I6557" t="s">
        <v>23</v>
      </c>
      <c r="J6557" t="s">
        <v>44</v>
      </c>
      <c r="K6557" t="s">
        <v>44</v>
      </c>
      <c r="L6557" t="s">
        <v>44</v>
      </c>
      <c r="M6557" t="s">
        <v>44</v>
      </c>
      <c r="N6557" t="s">
        <v>44</v>
      </c>
      <c r="O6557" t="s">
        <v>44</v>
      </c>
      <c r="P6557" t="s">
        <v>29</v>
      </c>
      <c r="Q6557">
        <v>0</v>
      </c>
      <c r="R6557" t="s">
        <v>30</v>
      </c>
      <c r="S6557">
        <v>19.649999999999999</v>
      </c>
      <c r="T6557">
        <v>411.25</v>
      </c>
      <c r="U6557">
        <v>0</v>
      </c>
    </row>
    <row r="6558" spans="1:21" x14ac:dyDescent="0.25">
      <c r="A6558" t="s">
        <v>6590</v>
      </c>
      <c r="B6558">
        <v>0</v>
      </c>
      <c r="C6558">
        <v>0</v>
      </c>
      <c r="D6558">
        <v>1</v>
      </c>
      <c r="E6558">
        <v>1</v>
      </c>
      <c r="F6558">
        <v>6</v>
      </c>
      <c r="G6558">
        <v>1</v>
      </c>
      <c r="H6558" t="s">
        <v>23</v>
      </c>
      <c r="I6558" t="s">
        <v>23</v>
      </c>
      <c r="J6558" t="s">
        <v>44</v>
      </c>
      <c r="K6558" t="s">
        <v>44</v>
      </c>
      <c r="L6558" t="s">
        <v>44</v>
      </c>
      <c r="M6558" t="s">
        <v>44</v>
      </c>
      <c r="N6558" t="s">
        <v>44</v>
      </c>
      <c r="O6558" t="s">
        <v>44</v>
      </c>
      <c r="P6558" t="s">
        <v>29</v>
      </c>
      <c r="Q6558">
        <v>0</v>
      </c>
      <c r="R6558" t="s">
        <v>38</v>
      </c>
      <c r="S6558">
        <v>19</v>
      </c>
      <c r="T6558">
        <v>105.5</v>
      </c>
      <c r="U6558">
        <v>0</v>
      </c>
    </row>
    <row r="6559" spans="1:21" x14ac:dyDescent="0.25">
      <c r="A6559" t="s">
        <v>6591</v>
      </c>
      <c r="B6559">
        <v>0</v>
      </c>
      <c r="C6559">
        <v>0</v>
      </c>
      <c r="D6559">
        <v>0</v>
      </c>
      <c r="E6559">
        <v>0</v>
      </c>
      <c r="F6559">
        <v>33</v>
      </c>
      <c r="G6559">
        <v>1</v>
      </c>
      <c r="H6559" t="s">
        <v>22</v>
      </c>
      <c r="I6559" t="s">
        <v>35</v>
      </c>
      <c r="J6559" t="s">
        <v>23</v>
      </c>
      <c r="K6559" t="s">
        <v>22</v>
      </c>
      <c r="L6559" t="s">
        <v>23</v>
      </c>
      <c r="M6559" t="s">
        <v>23</v>
      </c>
      <c r="N6559" t="s">
        <v>22</v>
      </c>
      <c r="O6559" t="s">
        <v>22</v>
      </c>
      <c r="P6559" t="s">
        <v>26</v>
      </c>
      <c r="Q6559">
        <v>1</v>
      </c>
      <c r="R6559" t="s">
        <v>27</v>
      </c>
      <c r="S6559">
        <v>100</v>
      </c>
      <c r="T6559">
        <v>3320.6</v>
      </c>
      <c r="U6559">
        <v>0</v>
      </c>
    </row>
    <row r="6560" spans="1:21" x14ac:dyDescent="0.25">
      <c r="A6560" t="s">
        <v>6592</v>
      </c>
      <c r="B6560">
        <v>1</v>
      </c>
      <c r="C6560">
        <v>0</v>
      </c>
      <c r="D6560">
        <v>0</v>
      </c>
      <c r="E6560">
        <v>0</v>
      </c>
      <c r="F6560">
        <v>16</v>
      </c>
      <c r="G6560">
        <v>1</v>
      </c>
      <c r="H6560" t="s">
        <v>23</v>
      </c>
      <c r="I6560" t="s">
        <v>23</v>
      </c>
      <c r="J6560" t="s">
        <v>44</v>
      </c>
      <c r="K6560" t="s">
        <v>44</v>
      </c>
      <c r="L6560" t="s">
        <v>44</v>
      </c>
      <c r="M6560" t="s">
        <v>44</v>
      </c>
      <c r="N6560" t="s">
        <v>44</v>
      </c>
      <c r="O6560" t="s">
        <v>44</v>
      </c>
      <c r="P6560" t="s">
        <v>26</v>
      </c>
      <c r="Q6560">
        <v>0</v>
      </c>
      <c r="R6560" t="s">
        <v>33</v>
      </c>
      <c r="S6560">
        <v>20.25</v>
      </c>
      <c r="T6560">
        <v>327.45</v>
      </c>
      <c r="U6560">
        <v>1</v>
      </c>
    </row>
    <row r="6561" spans="1:21" x14ac:dyDescent="0.25">
      <c r="A6561" t="s">
        <v>6593</v>
      </c>
      <c r="B6561">
        <v>0</v>
      </c>
      <c r="C6561">
        <v>0</v>
      </c>
      <c r="D6561">
        <v>1</v>
      </c>
      <c r="E6561">
        <v>0</v>
      </c>
      <c r="F6561">
        <v>56</v>
      </c>
      <c r="G6561">
        <v>1</v>
      </c>
      <c r="H6561" t="s">
        <v>23</v>
      </c>
      <c r="I6561" t="s">
        <v>35</v>
      </c>
      <c r="J6561" t="s">
        <v>23</v>
      </c>
      <c r="K6561" t="s">
        <v>23</v>
      </c>
      <c r="L6561" t="s">
        <v>22</v>
      </c>
      <c r="M6561" t="s">
        <v>22</v>
      </c>
      <c r="N6561" t="s">
        <v>22</v>
      </c>
      <c r="O6561" t="s">
        <v>22</v>
      </c>
      <c r="P6561" t="s">
        <v>26</v>
      </c>
      <c r="Q6561">
        <v>1</v>
      </c>
      <c r="R6561" t="s">
        <v>27</v>
      </c>
      <c r="S6561">
        <v>98.7</v>
      </c>
      <c r="T6561">
        <v>5669.5</v>
      </c>
      <c r="U6561">
        <v>0</v>
      </c>
    </row>
    <row r="6562" spans="1:21" x14ac:dyDescent="0.25">
      <c r="A6562" t="s">
        <v>6594</v>
      </c>
      <c r="B6562">
        <v>1</v>
      </c>
      <c r="C6562">
        <v>0</v>
      </c>
      <c r="D6562">
        <v>0</v>
      </c>
      <c r="E6562">
        <v>1</v>
      </c>
      <c r="F6562">
        <v>23</v>
      </c>
      <c r="G6562">
        <v>1</v>
      </c>
      <c r="H6562" t="s">
        <v>23</v>
      </c>
      <c r="I6562" t="s">
        <v>23</v>
      </c>
      <c r="J6562" t="s">
        <v>44</v>
      </c>
      <c r="K6562" t="s">
        <v>44</v>
      </c>
      <c r="L6562" t="s">
        <v>44</v>
      </c>
      <c r="M6562" t="s">
        <v>44</v>
      </c>
      <c r="N6562" t="s">
        <v>44</v>
      </c>
      <c r="O6562" t="s">
        <v>44</v>
      </c>
      <c r="P6562" t="s">
        <v>29</v>
      </c>
      <c r="Q6562">
        <v>0</v>
      </c>
      <c r="R6562" t="s">
        <v>30</v>
      </c>
      <c r="S6562">
        <v>19.8</v>
      </c>
      <c r="T6562">
        <v>465.45</v>
      </c>
      <c r="U6562">
        <v>0</v>
      </c>
    </row>
    <row r="6563" spans="1:21" x14ac:dyDescent="0.25">
      <c r="A6563" t="s">
        <v>6595</v>
      </c>
      <c r="B6563">
        <v>1</v>
      </c>
      <c r="C6563">
        <v>0</v>
      </c>
      <c r="D6563">
        <v>0</v>
      </c>
      <c r="E6563">
        <v>0</v>
      </c>
      <c r="F6563">
        <v>9</v>
      </c>
      <c r="G6563">
        <v>1</v>
      </c>
      <c r="H6563" t="s">
        <v>23</v>
      </c>
      <c r="I6563" t="s">
        <v>35</v>
      </c>
      <c r="J6563" t="s">
        <v>23</v>
      </c>
      <c r="K6563" t="s">
        <v>23</v>
      </c>
      <c r="L6563" t="s">
        <v>22</v>
      </c>
      <c r="M6563" t="s">
        <v>23</v>
      </c>
      <c r="N6563" t="s">
        <v>23</v>
      </c>
      <c r="O6563" t="s">
        <v>23</v>
      </c>
      <c r="P6563" t="s">
        <v>26</v>
      </c>
      <c r="Q6563">
        <v>1</v>
      </c>
      <c r="R6563" t="s">
        <v>27</v>
      </c>
      <c r="S6563">
        <v>73.8</v>
      </c>
      <c r="T6563">
        <v>704.3</v>
      </c>
      <c r="U6563">
        <v>0</v>
      </c>
    </row>
    <row r="6564" spans="1:21" x14ac:dyDescent="0.25">
      <c r="A6564" t="s">
        <v>6596</v>
      </c>
      <c r="B6564">
        <v>0</v>
      </c>
      <c r="C6564">
        <v>1</v>
      </c>
      <c r="D6564">
        <v>1</v>
      </c>
      <c r="E6564">
        <v>0</v>
      </c>
      <c r="F6564">
        <v>14</v>
      </c>
      <c r="G6564">
        <v>1</v>
      </c>
      <c r="H6564" t="s">
        <v>22</v>
      </c>
      <c r="I6564" t="s">
        <v>35</v>
      </c>
      <c r="J6564" t="s">
        <v>23</v>
      </c>
      <c r="K6564" t="s">
        <v>22</v>
      </c>
      <c r="L6564" t="s">
        <v>23</v>
      </c>
      <c r="M6564" t="s">
        <v>23</v>
      </c>
      <c r="N6564" t="s">
        <v>22</v>
      </c>
      <c r="O6564" t="s">
        <v>22</v>
      </c>
      <c r="P6564" t="s">
        <v>26</v>
      </c>
      <c r="Q6564">
        <v>1</v>
      </c>
      <c r="R6564" t="s">
        <v>27</v>
      </c>
      <c r="S6564">
        <v>100.2</v>
      </c>
      <c r="T6564">
        <v>1369.8</v>
      </c>
      <c r="U6564">
        <v>1</v>
      </c>
    </row>
    <row r="6565" spans="1:21" x14ac:dyDescent="0.25">
      <c r="A6565" t="s">
        <v>6597</v>
      </c>
      <c r="B6565">
        <v>1</v>
      </c>
      <c r="C6565">
        <v>0</v>
      </c>
      <c r="D6565">
        <v>1</v>
      </c>
      <c r="E6565">
        <v>1</v>
      </c>
      <c r="F6565">
        <v>15</v>
      </c>
      <c r="G6565">
        <v>1</v>
      </c>
      <c r="H6565" t="s">
        <v>22</v>
      </c>
      <c r="I6565" t="s">
        <v>35</v>
      </c>
      <c r="J6565" t="s">
        <v>23</v>
      </c>
      <c r="K6565" t="s">
        <v>23</v>
      </c>
      <c r="L6565" t="s">
        <v>23</v>
      </c>
      <c r="M6565" t="s">
        <v>23</v>
      </c>
      <c r="N6565" t="s">
        <v>23</v>
      </c>
      <c r="O6565" t="s">
        <v>23</v>
      </c>
      <c r="P6565" t="s">
        <v>26</v>
      </c>
      <c r="Q6565">
        <v>1</v>
      </c>
      <c r="R6565" t="s">
        <v>33</v>
      </c>
      <c r="S6565">
        <v>74.900000000000006</v>
      </c>
      <c r="T6565">
        <v>1107.25</v>
      </c>
      <c r="U6565">
        <v>1</v>
      </c>
    </row>
    <row r="6566" spans="1:21" x14ac:dyDescent="0.25">
      <c r="A6566" t="s">
        <v>6598</v>
      </c>
      <c r="B6566">
        <v>1</v>
      </c>
      <c r="C6566">
        <v>0</v>
      </c>
      <c r="D6566">
        <v>0</v>
      </c>
      <c r="E6566">
        <v>0</v>
      </c>
      <c r="F6566">
        <v>5</v>
      </c>
      <c r="G6566">
        <v>1</v>
      </c>
      <c r="H6566" t="s">
        <v>23</v>
      </c>
      <c r="I6566" t="s">
        <v>23</v>
      </c>
      <c r="J6566" t="s">
        <v>44</v>
      </c>
      <c r="K6566" t="s">
        <v>44</v>
      </c>
      <c r="L6566" t="s">
        <v>44</v>
      </c>
      <c r="M6566" t="s">
        <v>44</v>
      </c>
      <c r="N6566" t="s">
        <v>44</v>
      </c>
      <c r="O6566" t="s">
        <v>44</v>
      </c>
      <c r="P6566" t="s">
        <v>26</v>
      </c>
      <c r="Q6566">
        <v>0</v>
      </c>
      <c r="R6566" t="s">
        <v>38</v>
      </c>
      <c r="S6566">
        <v>20.05</v>
      </c>
      <c r="T6566">
        <v>95.55</v>
      </c>
      <c r="U6566">
        <v>0</v>
      </c>
    </row>
    <row r="6567" spans="1:21" x14ac:dyDescent="0.25">
      <c r="A6567" t="s">
        <v>6599</v>
      </c>
      <c r="B6567">
        <v>1</v>
      </c>
      <c r="C6567">
        <v>0</v>
      </c>
      <c r="D6567">
        <v>1</v>
      </c>
      <c r="E6567">
        <v>0</v>
      </c>
      <c r="F6567">
        <v>61</v>
      </c>
      <c r="G6567">
        <v>1</v>
      </c>
      <c r="H6567" t="s">
        <v>22</v>
      </c>
      <c r="I6567" t="s">
        <v>35</v>
      </c>
      <c r="J6567" t="s">
        <v>22</v>
      </c>
      <c r="K6567" t="s">
        <v>22</v>
      </c>
      <c r="L6567" t="s">
        <v>23</v>
      </c>
      <c r="M6567" t="s">
        <v>23</v>
      </c>
      <c r="N6567" t="s">
        <v>22</v>
      </c>
      <c r="O6567" t="s">
        <v>22</v>
      </c>
      <c r="P6567" t="s">
        <v>26</v>
      </c>
      <c r="Q6567">
        <v>1</v>
      </c>
      <c r="R6567" t="s">
        <v>27</v>
      </c>
      <c r="S6567">
        <v>106.2</v>
      </c>
      <c r="T6567">
        <v>6375.2</v>
      </c>
      <c r="U6567">
        <v>0</v>
      </c>
    </row>
    <row r="6568" spans="1:21" x14ac:dyDescent="0.25">
      <c r="A6568" t="s">
        <v>6600</v>
      </c>
      <c r="B6568">
        <v>1</v>
      </c>
      <c r="C6568">
        <v>0</v>
      </c>
      <c r="D6568">
        <v>1</v>
      </c>
      <c r="E6568">
        <v>1</v>
      </c>
      <c r="F6568">
        <v>70</v>
      </c>
      <c r="G6568">
        <v>1</v>
      </c>
      <c r="H6568" t="s">
        <v>22</v>
      </c>
      <c r="I6568" t="s">
        <v>35</v>
      </c>
      <c r="J6568" t="s">
        <v>22</v>
      </c>
      <c r="K6568" t="s">
        <v>22</v>
      </c>
      <c r="L6568" t="s">
        <v>22</v>
      </c>
      <c r="M6568" t="s">
        <v>22</v>
      </c>
      <c r="N6568" t="s">
        <v>22</v>
      </c>
      <c r="O6568" t="s">
        <v>22</v>
      </c>
      <c r="P6568" t="s">
        <v>45</v>
      </c>
      <c r="Q6568">
        <v>1</v>
      </c>
      <c r="R6568" t="s">
        <v>38</v>
      </c>
      <c r="S6568">
        <v>116.55</v>
      </c>
      <c r="T6568">
        <v>8152.3</v>
      </c>
      <c r="U6568">
        <v>0</v>
      </c>
    </row>
    <row r="6569" spans="1:21" x14ac:dyDescent="0.25">
      <c r="A6569" t="s">
        <v>6601</v>
      </c>
      <c r="B6569">
        <v>1</v>
      </c>
      <c r="C6569">
        <v>0</v>
      </c>
      <c r="D6569">
        <v>0</v>
      </c>
      <c r="E6569">
        <v>0</v>
      </c>
      <c r="F6569">
        <v>15</v>
      </c>
      <c r="G6569">
        <v>1</v>
      </c>
      <c r="H6569" t="s">
        <v>22</v>
      </c>
      <c r="I6569" t="s">
        <v>35</v>
      </c>
      <c r="J6569" t="s">
        <v>22</v>
      </c>
      <c r="K6569" t="s">
        <v>23</v>
      </c>
      <c r="L6569" t="s">
        <v>23</v>
      </c>
      <c r="M6569" t="s">
        <v>23</v>
      </c>
      <c r="N6569" t="s">
        <v>22</v>
      </c>
      <c r="O6569" t="s">
        <v>22</v>
      </c>
      <c r="P6569" t="s">
        <v>26</v>
      </c>
      <c r="Q6569">
        <v>1</v>
      </c>
      <c r="R6569" t="s">
        <v>27</v>
      </c>
      <c r="S6569">
        <v>99.7</v>
      </c>
      <c r="T6569">
        <v>1566.75</v>
      </c>
      <c r="U6569">
        <v>0</v>
      </c>
    </row>
    <row r="6570" spans="1:21" x14ac:dyDescent="0.25">
      <c r="A6570" t="s">
        <v>6602</v>
      </c>
      <c r="B6570">
        <v>1</v>
      </c>
      <c r="C6570">
        <v>0</v>
      </c>
      <c r="D6570">
        <v>1</v>
      </c>
      <c r="E6570">
        <v>1</v>
      </c>
      <c r="F6570">
        <v>8</v>
      </c>
      <c r="G6570">
        <v>1</v>
      </c>
      <c r="H6570" t="s">
        <v>23</v>
      </c>
      <c r="I6570" t="s">
        <v>23</v>
      </c>
      <c r="J6570" t="s">
        <v>44</v>
      </c>
      <c r="K6570" t="s">
        <v>44</v>
      </c>
      <c r="L6570" t="s">
        <v>44</v>
      </c>
      <c r="M6570" t="s">
        <v>44</v>
      </c>
      <c r="N6570" t="s">
        <v>44</v>
      </c>
      <c r="O6570" t="s">
        <v>44</v>
      </c>
      <c r="P6570" t="s">
        <v>45</v>
      </c>
      <c r="Q6570">
        <v>0</v>
      </c>
      <c r="R6570" t="s">
        <v>30</v>
      </c>
      <c r="S6570">
        <v>19.7</v>
      </c>
      <c r="T6570">
        <v>130.25</v>
      </c>
      <c r="U6570">
        <v>0</v>
      </c>
    </row>
    <row r="6571" spans="1:21" x14ac:dyDescent="0.25">
      <c r="A6571" t="s">
        <v>6603</v>
      </c>
      <c r="B6571">
        <v>0</v>
      </c>
      <c r="C6571">
        <v>0</v>
      </c>
      <c r="D6571">
        <v>1</v>
      </c>
      <c r="E6571">
        <v>1</v>
      </c>
      <c r="F6571">
        <v>8</v>
      </c>
      <c r="G6571">
        <v>1</v>
      </c>
      <c r="H6571" t="s">
        <v>23</v>
      </c>
      <c r="I6571" t="s">
        <v>23</v>
      </c>
      <c r="J6571" t="s">
        <v>44</v>
      </c>
      <c r="K6571" t="s">
        <v>44</v>
      </c>
      <c r="L6571" t="s">
        <v>44</v>
      </c>
      <c r="M6571" t="s">
        <v>44</v>
      </c>
      <c r="N6571" t="s">
        <v>44</v>
      </c>
      <c r="O6571" t="s">
        <v>44</v>
      </c>
      <c r="P6571" t="s">
        <v>45</v>
      </c>
      <c r="Q6571">
        <v>0</v>
      </c>
      <c r="R6571" t="s">
        <v>30</v>
      </c>
      <c r="S6571">
        <v>19.5</v>
      </c>
      <c r="T6571">
        <v>162.15</v>
      </c>
      <c r="U6571">
        <v>0</v>
      </c>
    </row>
    <row r="6572" spans="1:21" x14ac:dyDescent="0.25">
      <c r="A6572" t="s">
        <v>6604</v>
      </c>
      <c r="B6572">
        <v>0</v>
      </c>
      <c r="C6572">
        <v>0</v>
      </c>
      <c r="D6572">
        <v>0</v>
      </c>
      <c r="E6572">
        <v>0</v>
      </c>
      <c r="F6572">
        <v>4</v>
      </c>
      <c r="G6572">
        <v>0</v>
      </c>
      <c r="H6572" t="s">
        <v>24</v>
      </c>
      <c r="I6572" t="s">
        <v>25</v>
      </c>
      <c r="J6572" t="s">
        <v>22</v>
      </c>
      <c r="K6572" t="s">
        <v>23</v>
      </c>
      <c r="L6572" t="s">
        <v>23</v>
      </c>
      <c r="M6572" t="s">
        <v>23</v>
      </c>
      <c r="N6572" t="s">
        <v>23</v>
      </c>
      <c r="O6572" t="s">
        <v>23</v>
      </c>
      <c r="P6572" t="s">
        <v>26</v>
      </c>
      <c r="Q6572">
        <v>1</v>
      </c>
      <c r="R6572" t="s">
        <v>30</v>
      </c>
      <c r="S6572">
        <v>29.15</v>
      </c>
      <c r="T6572">
        <v>110.05</v>
      </c>
      <c r="U6572">
        <v>0</v>
      </c>
    </row>
    <row r="6573" spans="1:21" x14ac:dyDescent="0.25">
      <c r="A6573" t="s">
        <v>6605</v>
      </c>
      <c r="B6573">
        <v>0</v>
      </c>
      <c r="C6573">
        <v>0</v>
      </c>
      <c r="D6573">
        <v>0</v>
      </c>
      <c r="E6573">
        <v>0</v>
      </c>
      <c r="F6573">
        <v>34</v>
      </c>
      <c r="G6573">
        <v>1</v>
      </c>
      <c r="H6573" t="s">
        <v>23</v>
      </c>
      <c r="I6573" t="s">
        <v>25</v>
      </c>
      <c r="J6573" t="s">
        <v>22</v>
      </c>
      <c r="K6573" t="s">
        <v>22</v>
      </c>
      <c r="L6573" t="s">
        <v>23</v>
      </c>
      <c r="M6573" t="s">
        <v>23</v>
      </c>
      <c r="N6573" t="s">
        <v>23</v>
      </c>
      <c r="O6573" t="s">
        <v>23</v>
      </c>
      <c r="P6573" t="s">
        <v>29</v>
      </c>
      <c r="Q6573">
        <v>0</v>
      </c>
      <c r="R6573" t="s">
        <v>30</v>
      </c>
      <c r="S6573">
        <v>55</v>
      </c>
      <c r="T6573">
        <v>1885.15</v>
      </c>
      <c r="U6573">
        <v>0</v>
      </c>
    </row>
    <row r="6574" spans="1:21" x14ac:dyDescent="0.25">
      <c r="A6574" t="s">
        <v>6606</v>
      </c>
      <c r="B6574">
        <v>1</v>
      </c>
      <c r="C6574">
        <v>0</v>
      </c>
      <c r="D6574">
        <v>1</v>
      </c>
      <c r="E6574">
        <v>0</v>
      </c>
      <c r="F6574">
        <v>68</v>
      </c>
      <c r="G6574">
        <v>1</v>
      </c>
      <c r="H6574" t="s">
        <v>22</v>
      </c>
      <c r="I6574" t="s">
        <v>25</v>
      </c>
      <c r="J6574" t="s">
        <v>22</v>
      </c>
      <c r="K6574" t="s">
        <v>22</v>
      </c>
      <c r="L6574" t="s">
        <v>22</v>
      </c>
      <c r="M6574" t="s">
        <v>22</v>
      </c>
      <c r="N6574" t="s">
        <v>22</v>
      </c>
      <c r="O6574" t="s">
        <v>22</v>
      </c>
      <c r="P6574" t="s">
        <v>45</v>
      </c>
      <c r="Q6574">
        <v>1</v>
      </c>
      <c r="R6574" t="s">
        <v>38</v>
      </c>
      <c r="S6574">
        <v>90.8</v>
      </c>
      <c r="T6574">
        <v>6302.85</v>
      </c>
      <c r="U6574">
        <v>0</v>
      </c>
    </row>
    <row r="6575" spans="1:21" x14ac:dyDescent="0.25">
      <c r="A6575" t="s">
        <v>6607</v>
      </c>
      <c r="B6575">
        <v>0</v>
      </c>
      <c r="C6575">
        <v>0</v>
      </c>
      <c r="D6575">
        <v>1</v>
      </c>
      <c r="E6575">
        <v>1</v>
      </c>
      <c r="F6575">
        <v>45</v>
      </c>
      <c r="G6575">
        <v>0</v>
      </c>
      <c r="H6575" t="s">
        <v>24</v>
      </c>
      <c r="I6575" t="s">
        <v>25</v>
      </c>
      <c r="J6575" t="s">
        <v>23</v>
      </c>
      <c r="K6575" t="s">
        <v>22</v>
      </c>
      <c r="L6575" t="s">
        <v>22</v>
      </c>
      <c r="M6575" t="s">
        <v>22</v>
      </c>
      <c r="N6575" t="s">
        <v>23</v>
      </c>
      <c r="O6575" t="s">
        <v>22</v>
      </c>
      <c r="P6575" t="s">
        <v>29</v>
      </c>
      <c r="Q6575">
        <v>0</v>
      </c>
      <c r="R6575" t="s">
        <v>33</v>
      </c>
      <c r="S6575">
        <v>51</v>
      </c>
      <c r="T6575">
        <v>2264.5</v>
      </c>
      <c r="U6575">
        <v>0</v>
      </c>
    </row>
    <row r="6576" spans="1:21" x14ac:dyDescent="0.25">
      <c r="A6576" t="s">
        <v>6608</v>
      </c>
      <c r="B6576">
        <v>0</v>
      </c>
      <c r="C6576">
        <v>1</v>
      </c>
      <c r="D6576">
        <v>0</v>
      </c>
      <c r="E6576">
        <v>0</v>
      </c>
      <c r="F6576">
        <v>9</v>
      </c>
      <c r="G6576">
        <v>1</v>
      </c>
      <c r="H6576" t="s">
        <v>22</v>
      </c>
      <c r="I6576" t="s">
        <v>35</v>
      </c>
      <c r="J6576" t="s">
        <v>23</v>
      </c>
      <c r="K6576" t="s">
        <v>23</v>
      </c>
      <c r="L6576" t="s">
        <v>22</v>
      </c>
      <c r="M6576" t="s">
        <v>23</v>
      </c>
      <c r="N6576" t="s">
        <v>22</v>
      </c>
      <c r="O6576" t="s">
        <v>23</v>
      </c>
      <c r="P6576" t="s">
        <v>26</v>
      </c>
      <c r="Q6576">
        <v>1</v>
      </c>
      <c r="R6576" t="s">
        <v>27</v>
      </c>
      <c r="S6576">
        <v>90.1</v>
      </c>
      <c r="T6576">
        <v>816.8</v>
      </c>
      <c r="U6576">
        <v>0</v>
      </c>
    </row>
    <row r="6577" spans="1:21" x14ac:dyDescent="0.25">
      <c r="A6577" t="s">
        <v>6609</v>
      </c>
      <c r="B6577">
        <v>0</v>
      </c>
      <c r="C6577">
        <v>0</v>
      </c>
      <c r="D6577">
        <v>0</v>
      </c>
      <c r="E6577">
        <v>0</v>
      </c>
      <c r="F6577">
        <v>22</v>
      </c>
      <c r="G6577">
        <v>1</v>
      </c>
      <c r="H6577" t="s">
        <v>22</v>
      </c>
      <c r="I6577" t="s">
        <v>25</v>
      </c>
      <c r="J6577" t="s">
        <v>22</v>
      </c>
      <c r="K6577" t="s">
        <v>23</v>
      </c>
      <c r="L6577" t="s">
        <v>23</v>
      </c>
      <c r="M6577" t="s">
        <v>22</v>
      </c>
      <c r="N6577" t="s">
        <v>23</v>
      </c>
      <c r="O6577" t="s">
        <v>23</v>
      </c>
      <c r="P6577" t="s">
        <v>26</v>
      </c>
      <c r="Q6577">
        <v>1</v>
      </c>
      <c r="R6577" t="s">
        <v>30</v>
      </c>
      <c r="S6577">
        <v>59.05</v>
      </c>
      <c r="T6577">
        <v>1253.5</v>
      </c>
      <c r="U6577">
        <v>0</v>
      </c>
    </row>
    <row r="6578" spans="1:21" x14ac:dyDescent="0.25">
      <c r="A6578" t="s">
        <v>6610</v>
      </c>
      <c r="B6578">
        <v>0</v>
      </c>
      <c r="C6578">
        <v>0</v>
      </c>
      <c r="D6578">
        <v>0</v>
      </c>
      <c r="E6578">
        <v>0</v>
      </c>
      <c r="F6578">
        <v>2</v>
      </c>
      <c r="G6578">
        <v>1</v>
      </c>
      <c r="H6578" t="s">
        <v>23</v>
      </c>
      <c r="I6578" t="s">
        <v>23</v>
      </c>
      <c r="J6578" t="s">
        <v>44</v>
      </c>
      <c r="K6578" t="s">
        <v>44</v>
      </c>
      <c r="L6578" t="s">
        <v>44</v>
      </c>
      <c r="M6578" t="s">
        <v>44</v>
      </c>
      <c r="N6578" t="s">
        <v>44</v>
      </c>
      <c r="O6578" t="s">
        <v>44</v>
      </c>
      <c r="P6578" t="s">
        <v>26</v>
      </c>
      <c r="Q6578">
        <v>0</v>
      </c>
      <c r="R6578" t="s">
        <v>30</v>
      </c>
      <c r="S6578">
        <v>20.3</v>
      </c>
      <c r="T6578">
        <v>41.2</v>
      </c>
      <c r="U6578">
        <v>0</v>
      </c>
    </row>
    <row r="6579" spans="1:21" x14ac:dyDescent="0.25">
      <c r="A6579" t="s">
        <v>6611</v>
      </c>
      <c r="B6579">
        <v>1</v>
      </c>
      <c r="C6579">
        <v>0</v>
      </c>
      <c r="D6579">
        <v>1</v>
      </c>
      <c r="E6579">
        <v>0</v>
      </c>
      <c r="F6579">
        <v>70</v>
      </c>
      <c r="G6579">
        <v>1</v>
      </c>
      <c r="H6579" t="s">
        <v>22</v>
      </c>
      <c r="I6579" t="s">
        <v>25</v>
      </c>
      <c r="J6579" t="s">
        <v>23</v>
      </c>
      <c r="K6579" t="s">
        <v>22</v>
      </c>
      <c r="L6579" t="s">
        <v>22</v>
      </c>
      <c r="M6579" t="s">
        <v>22</v>
      </c>
      <c r="N6579" t="s">
        <v>22</v>
      </c>
      <c r="O6579" t="s">
        <v>23</v>
      </c>
      <c r="P6579" t="s">
        <v>45</v>
      </c>
      <c r="Q6579">
        <v>0</v>
      </c>
      <c r="R6579" t="s">
        <v>33</v>
      </c>
      <c r="S6579">
        <v>72.95</v>
      </c>
      <c r="T6579">
        <v>5265.55</v>
      </c>
      <c r="U6579">
        <v>0</v>
      </c>
    </row>
    <row r="6580" spans="1:21" x14ac:dyDescent="0.25">
      <c r="A6580" t="s">
        <v>6612</v>
      </c>
      <c r="B6580">
        <v>0</v>
      </c>
      <c r="C6580">
        <v>0</v>
      </c>
      <c r="D6580">
        <v>0</v>
      </c>
      <c r="E6580">
        <v>1</v>
      </c>
      <c r="F6580">
        <v>10</v>
      </c>
      <c r="G6580">
        <v>1</v>
      </c>
      <c r="H6580" t="s">
        <v>22</v>
      </c>
      <c r="I6580" t="s">
        <v>25</v>
      </c>
      <c r="J6580" t="s">
        <v>22</v>
      </c>
      <c r="K6580" t="s">
        <v>23</v>
      </c>
      <c r="L6580" t="s">
        <v>22</v>
      </c>
      <c r="M6580" t="s">
        <v>22</v>
      </c>
      <c r="N6580" t="s">
        <v>23</v>
      </c>
      <c r="O6580" t="s">
        <v>22</v>
      </c>
      <c r="P6580" t="s">
        <v>29</v>
      </c>
      <c r="Q6580">
        <v>0</v>
      </c>
      <c r="R6580" t="s">
        <v>38</v>
      </c>
      <c r="S6580">
        <v>73.55</v>
      </c>
      <c r="T6580">
        <v>693.3</v>
      </c>
      <c r="U6580">
        <v>0</v>
      </c>
    </row>
    <row r="6581" spans="1:21" x14ac:dyDescent="0.25">
      <c r="A6581" t="s">
        <v>6613</v>
      </c>
      <c r="B6581">
        <v>1</v>
      </c>
      <c r="C6581">
        <v>0</v>
      </c>
      <c r="D6581">
        <v>0</v>
      </c>
      <c r="E6581">
        <v>0</v>
      </c>
      <c r="F6581">
        <v>72</v>
      </c>
      <c r="G6581">
        <v>1</v>
      </c>
      <c r="H6581" t="s">
        <v>22</v>
      </c>
      <c r="I6581" t="s">
        <v>25</v>
      </c>
      <c r="J6581" t="s">
        <v>22</v>
      </c>
      <c r="K6581" t="s">
        <v>23</v>
      </c>
      <c r="L6581" t="s">
        <v>22</v>
      </c>
      <c r="M6581" t="s">
        <v>22</v>
      </c>
      <c r="N6581" t="s">
        <v>22</v>
      </c>
      <c r="O6581" t="s">
        <v>22</v>
      </c>
      <c r="P6581" t="s">
        <v>45</v>
      </c>
      <c r="Q6581">
        <v>0</v>
      </c>
      <c r="R6581" t="s">
        <v>38</v>
      </c>
      <c r="S6581">
        <v>84.3</v>
      </c>
      <c r="T6581">
        <v>5997.1</v>
      </c>
      <c r="U6581">
        <v>0</v>
      </c>
    </row>
    <row r="6582" spans="1:21" x14ac:dyDescent="0.25">
      <c r="A6582" t="s">
        <v>6614</v>
      </c>
      <c r="B6582">
        <v>0</v>
      </c>
      <c r="C6582">
        <v>0</v>
      </c>
      <c r="D6582">
        <v>1</v>
      </c>
      <c r="E6582">
        <v>1</v>
      </c>
      <c r="F6582">
        <v>49</v>
      </c>
      <c r="G6582">
        <v>1</v>
      </c>
      <c r="H6582" t="s">
        <v>23</v>
      </c>
      <c r="I6582" t="s">
        <v>25</v>
      </c>
      <c r="J6582" t="s">
        <v>23</v>
      </c>
      <c r="K6582" t="s">
        <v>22</v>
      </c>
      <c r="L6582" t="s">
        <v>22</v>
      </c>
      <c r="M6582" t="s">
        <v>23</v>
      </c>
      <c r="N6582" t="s">
        <v>22</v>
      </c>
      <c r="O6582" t="s">
        <v>22</v>
      </c>
      <c r="P6582" t="s">
        <v>29</v>
      </c>
      <c r="Q6582">
        <v>0</v>
      </c>
      <c r="R6582" t="s">
        <v>38</v>
      </c>
      <c r="S6582">
        <v>78</v>
      </c>
      <c r="T6582">
        <v>3824.2</v>
      </c>
      <c r="U6582">
        <v>0</v>
      </c>
    </row>
    <row r="6583" spans="1:21" x14ac:dyDescent="0.25">
      <c r="A6583" t="s">
        <v>6615</v>
      </c>
      <c r="B6583">
        <v>0</v>
      </c>
      <c r="C6583">
        <v>1</v>
      </c>
      <c r="D6583">
        <v>0</v>
      </c>
      <c r="E6583">
        <v>0</v>
      </c>
      <c r="F6583">
        <v>54</v>
      </c>
      <c r="G6583">
        <v>1</v>
      </c>
      <c r="H6583" t="s">
        <v>22</v>
      </c>
      <c r="I6583" t="s">
        <v>25</v>
      </c>
      <c r="J6583" t="s">
        <v>23</v>
      </c>
      <c r="K6583" t="s">
        <v>22</v>
      </c>
      <c r="L6583" t="s">
        <v>23</v>
      </c>
      <c r="M6583" t="s">
        <v>22</v>
      </c>
      <c r="N6583" t="s">
        <v>22</v>
      </c>
      <c r="O6583" t="s">
        <v>23</v>
      </c>
      <c r="P6583" t="s">
        <v>29</v>
      </c>
      <c r="Q6583">
        <v>0</v>
      </c>
      <c r="R6583" t="s">
        <v>30</v>
      </c>
      <c r="S6583">
        <v>72.099999999999994</v>
      </c>
      <c r="T6583">
        <v>3886.05</v>
      </c>
      <c r="U6583">
        <v>0</v>
      </c>
    </row>
    <row r="6584" spans="1:21" x14ac:dyDescent="0.25">
      <c r="A6584" t="s">
        <v>6616</v>
      </c>
      <c r="B6584">
        <v>0</v>
      </c>
      <c r="C6584">
        <v>0</v>
      </c>
      <c r="D6584">
        <v>0</v>
      </c>
      <c r="E6584">
        <v>0</v>
      </c>
      <c r="F6584">
        <v>71</v>
      </c>
      <c r="G6584">
        <v>1</v>
      </c>
      <c r="H6584" t="s">
        <v>22</v>
      </c>
      <c r="I6584" t="s">
        <v>35</v>
      </c>
      <c r="J6584" t="s">
        <v>22</v>
      </c>
      <c r="K6584" t="s">
        <v>22</v>
      </c>
      <c r="L6584" t="s">
        <v>22</v>
      </c>
      <c r="M6584" t="s">
        <v>23</v>
      </c>
      <c r="N6584" t="s">
        <v>22</v>
      </c>
      <c r="O6584" t="s">
        <v>22</v>
      </c>
      <c r="P6584" t="s">
        <v>45</v>
      </c>
      <c r="Q6584">
        <v>1</v>
      </c>
      <c r="R6584" t="s">
        <v>38</v>
      </c>
      <c r="S6584">
        <v>106.75</v>
      </c>
      <c r="T6584">
        <v>7283.25</v>
      </c>
      <c r="U6584">
        <v>0</v>
      </c>
    </row>
    <row r="6585" spans="1:21" x14ac:dyDescent="0.25">
      <c r="A6585" t="s">
        <v>6617</v>
      </c>
      <c r="B6585">
        <v>0</v>
      </c>
      <c r="C6585">
        <v>0</v>
      </c>
      <c r="D6585">
        <v>0</v>
      </c>
      <c r="E6585">
        <v>0</v>
      </c>
      <c r="F6585">
        <v>22</v>
      </c>
      <c r="G6585">
        <v>1</v>
      </c>
      <c r="H6585" t="s">
        <v>23</v>
      </c>
      <c r="I6585" t="s">
        <v>23</v>
      </c>
      <c r="J6585" t="s">
        <v>44</v>
      </c>
      <c r="K6585" t="s">
        <v>44</v>
      </c>
      <c r="L6585" t="s">
        <v>44</v>
      </c>
      <c r="M6585" t="s">
        <v>44</v>
      </c>
      <c r="N6585" t="s">
        <v>44</v>
      </c>
      <c r="O6585" t="s">
        <v>44</v>
      </c>
      <c r="P6585" t="s">
        <v>29</v>
      </c>
      <c r="Q6585">
        <v>1</v>
      </c>
      <c r="R6585" t="s">
        <v>30</v>
      </c>
      <c r="S6585">
        <v>19.25</v>
      </c>
      <c r="T6585">
        <v>412.55</v>
      </c>
      <c r="U6585">
        <v>0</v>
      </c>
    </row>
    <row r="6586" spans="1:21" x14ac:dyDescent="0.25">
      <c r="A6586" t="s">
        <v>6618</v>
      </c>
      <c r="B6586">
        <v>0</v>
      </c>
      <c r="C6586">
        <v>0</v>
      </c>
      <c r="D6586">
        <v>1</v>
      </c>
      <c r="E6586">
        <v>1</v>
      </c>
      <c r="F6586">
        <v>50</v>
      </c>
      <c r="G6586">
        <v>1</v>
      </c>
      <c r="H6586" t="s">
        <v>23</v>
      </c>
      <c r="I6586" t="s">
        <v>23</v>
      </c>
      <c r="J6586" t="s">
        <v>44</v>
      </c>
      <c r="K6586" t="s">
        <v>44</v>
      </c>
      <c r="L6586" t="s">
        <v>44</v>
      </c>
      <c r="M6586" t="s">
        <v>44</v>
      </c>
      <c r="N6586" t="s">
        <v>44</v>
      </c>
      <c r="O6586" t="s">
        <v>44</v>
      </c>
      <c r="P6586" t="s">
        <v>45</v>
      </c>
      <c r="Q6586">
        <v>0</v>
      </c>
      <c r="R6586" t="s">
        <v>38</v>
      </c>
      <c r="S6586">
        <v>20.55</v>
      </c>
      <c r="T6586">
        <v>1070.25</v>
      </c>
      <c r="U6586">
        <v>0</v>
      </c>
    </row>
    <row r="6587" spans="1:21" x14ac:dyDescent="0.25">
      <c r="A6587" t="s">
        <v>6619</v>
      </c>
      <c r="B6587">
        <v>0</v>
      </c>
      <c r="C6587">
        <v>0</v>
      </c>
      <c r="D6587">
        <v>1</v>
      </c>
      <c r="E6587">
        <v>1</v>
      </c>
      <c r="F6587">
        <v>43</v>
      </c>
      <c r="G6587">
        <v>1</v>
      </c>
      <c r="H6587" t="s">
        <v>23</v>
      </c>
      <c r="I6587" t="s">
        <v>23</v>
      </c>
      <c r="J6587" t="s">
        <v>44</v>
      </c>
      <c r="K6587" t="s">
        <v>44</v>
      </c>
      <c r="L6587" t="s">
        <v>44</v>
      </c>
      <c r="M6587" t="s">
        <v>44</v>
      </c>
      <c r="N6587" t="s">
        <v>44</v>
      </c>
      <c r="O6587" t="s">
        <v>44</v>
      </c>
      <c r="P6587" t="s">
        <v>29</v>
      </c>
      <c r="Q6587">
        <v>0</v>
      </c>
      <c r="R6587" t="s">
        <v>30</v>
      </c>
      <c r="S6587">
        <v>20</v>
      </c>
      <c r="T6587">
        <v>817.95</v>
      </c>
      <c r="U6587">
        <v>0</v>
      </c>
    </row>
    <row r="6588" spans="1:21" x14ac:dyDescent="0.25">
      <c r="A6588" t="s">
        <v>6620</v>
      </c>
      <c r="B6588">
        <v>0</v>
      </c>
      <c r="C6588">
        <v>0</v>
      </c>
      <c r="D6588">
        <v>1</v>
      </c>
      <c r="E6588">
        <v>1</v>
      </c>
      <c r="F6588">
        <v>45</v>
      </c>
      <c r="G6588">
        <v>1</v>
      </c>
      <c r="H6588" t="s">
        <v>22</v>
      </c>
      <c r="I6588" t="s">
        <v>23</v>
      </c>
      <c r="J6588" t="s">
        <v>44</v>
      </c>
      <c r="K6588" t="s">
        <v>44</v>
      </c>
      <c r="L6588" t="s">
        <v>44</v>
      </c>
      <c r="M6588" t="s">
        <v>44</v>
      </c>
      <c r="N6588" t="s">
        <v>44</v>
      </c>
      <c r="O6588" t="s">
        <v>44</v>
      </c>
      <c r="P6588" t="s">
        <v>45</v>
      </c>
      <c r="Q6588">
        <v>1</v>
      </c>
      <c r="R6588" t="s">
        <v>38</v>
      </c>
      <c r="S6588">
        <v>24.65</v>
      </c>
      <c r="T6588">
        <v>1171.3</v>
      </c>
      <c r="U6588">
        <v>0</v>
      </c>
    </row>
    <row r="6589" spans="1:21" x14ac:dyDescent="0.25">
      <c r="A6589" t="s">
        <v>6621</v>
      </c>
      <c r="B6589">
        <v>1</v>
      </c>
      <c r="C6589">
        <v>1</v>
      </c>
      <c r="D6589">
        <v>0</v>
      </c>
      <c r="E6589">
        <v>0</v>
      </c>
      <c r="F6589">
        <v>64</v>
      </c>
      <c r="G6589">
        <v>1</v>
      </c>
      <c r="H6589" t="s">
        <v>22</v>
      </c>
      <c r="I6589" t="s">
        <v>35</v>
      </c>
      <c r="J6589" t="s">
        <v>22</v>
      </c>
      <c r="K6589" t="s">
        <v>22</v>
      </c>
      <c r="L6589" t="s">
        <v>23</v>
      </c>
      <c r="M6589" t="s">
        <v>23</v>
      </c>
      <c r="N6589" t="s">
        <v>22</v>
      </c>
      <c r="O6589" t="s">
        <v>22</v>
      </c>
      <c r="P6589" t="s">
        <v>26</v>
      </c>
      <c r="Q6589">
        <v>1</v>
      </c>
      <c r="R6589" t="s">
        <v>33</v>
      </c>
      <c r="S6589">
        <v>103.5</v>
      </c>
      <c r="T6589">
        <v>6548.65</v>
      </c>
      <c r="U6589">
        <v>0</v>
      </c>
    </row>
    <row r="6590" spans="1:21" x14ac:dyDescent="0.25">
      <c r="A6590" t="s">
        <v>6622</v>
      </c>
      <c r="B6590">
        <v>0</v>
      </c>
      <c r="C6590">
        <v>0</v>
      </c>
      <c r="D6590">
        <v>1</v>
      </c>
      <c r="E6590">
        <v>1</v>
      </c>
      <c r="F6590">
        <v>23</v>
      </c>
      <c r="G6590">
        <v>1</v>
      </c>
      <c r="H6590" t="s">
        <v>22</v>
      </c>
      <c r="I6590" t="s">
        <v>23</v>
      </c>
      <c r="J6590" t="s">
        <v>44</v>
      </c>
      <c r="K6590" t="s">
        <v>44</v>
      </c>
      <c r="L6590" t="s">
        <v>44</v>
      </c>
      <c r="M6590" t="s">
        <v>44</v>
      </c>
      <c r="N6590" t="s">
        <v>44</v>
      </c>
      <c r="O6590" t="s">
        <v>44</v>
      </c>
      <c r="P6590" t="s">
        <v>45</v>
      </c>
      <c r="Q6590">
        <v>0</v>
      </c>
      <c r="R6590" t="s">
        <v>30</v>
      </c>
      <c r="S6590">
        <v>23.85</v>
      </c>
      <c r="T6590">
        <v>625.65</v>
      </c>
      <c r="U6590">
        <v>0</v>
      </c>
    </row>
    <row r="6591" spans="1:21" x14ac:dyDescent="0.25">
      <c r="A6591" t="s">
        <v>6623</v>
      </c>
      <c r="B6591">
        <v>0</v>
      </c>
      <c r="C6591">
        <v>0</v>
      </c>
      <c r="D6591">
        <v>1</v>
      </c>
      <c r="E6591">
        <v>0</v>
      </c>
      <c r="F6591">
        <v>68</v>
      </c>
      <c r="G6591">
        <v>1</v>
      </c>
      <c r="H6591" t="s">
        <v>22</v>
      </c>
      <c r="I6591" t="s">
        <v>23</v>
      </c>
      <c r="J6591" t="s">
        <v>44</v>
      </c>
      <c r="K6591" t="s">
        <v>44</v>
      </c>
      <c r="L6591" t="s">
        <v>44</v>
      </c>
      <c r="M6591" t="s">
        <v>44</v>
      </c>
      <c r="N6591" t="s">
        <v>44</v>
      </c>
      <c r="O6591" t="s">
        <v>44</v>
      </c>
      <c r="P6591" t="s">
        <v>45</v>
      </c>
      <c r="Q6591">
        <v>0</v>
      </c>
      <c r="R6591" t="s">
        <v>38</v>
      </c>
      <c r="S6591">
        <v>25.8</v>
      </c>
      <c r="T6591">
        <v>1911.5</v>
      </c>
      <c r="U6591">
        <v>0</v>
      </c>
    </row>
    <row r="6592" spans="1:21" x14ac:dyDescent="0.25">
      <c r="A6592" t="s">
        <v>6624</v>
      </c>
      <c r="B6592">
        <v>0</v>
      </c>
      <c r="C6592">
        <v>0</v>
      </c>
      <c r="D6592">
        <v>0</v>
      </c>
      <c r="E6592">
        <v>0</v>
      </c>
      <c r="F6592">
        <v>1</v>
      </c>
      <c r="G6592">
        <v>1</v>
      </c>
      <c r="H6592" t="s">
        <v>23</v>
      </c>
      <c r="I6592" t="s">
        <v>35</v>
      </c>
      <c r="J6592" t="s">
        <v>23</v>
      </c>
      <c r="K6592" t="s">
        <v>23</v>
      </c>
      <c r="L6592" t="s">
        <v>23</v>
      </c>
      <c r="M6592" t="s">
        <v>23</v>
      </c>
      <c r="N6592" t="s">
        <v>23</v>
      </c>
      <c r="O6592" t="s">
        <v>23</v>
      </c>
      <c r="P6592" t="s">
        <v>26</v>
      </c>
      <c r="Q6592">
        <v>1</v>
      </c>
      <c r="R6592" t="s">
        <v>27</v>
      </c>
      <c r="S6592">
        <v>70.849999999999994</v>
      </c>
      <c r="T6592">
        <v>70.849999999999994</v>
      </c>
      <c r="U6592">
        <v>1</v>
      </c>
    </row>
    <row r="6593" spans="1:21" x14ac:dyDescent="0.25">
      <c r="A6593" t="s">
        <v>6625</v>
      </c>
      <c r="B6593">
        <v>1</v>
      </c>
      <c r="C6593">
        <v>0</v>
      </c>
      <c r="D6593">
        <v>0</v>
      </c>
      <c r="E6593">
        <v>0</v>
      </c>
      <c r="F6593">
        <v>2</v>
      </c>
      <c r="G6593">
        <v>1</v>
      </c>
      <c r="H6593" t="s">
        <v>23</v>
      </c>
      <c r="I6593" t="s">
        <v>35</v>
      </c>
      <c r="J6593" t="s">
        <v>23</v>
      </c>
      <c r="K6593" t="s">
        <v>23</v>
      </c>
      <c r="L6593" t="s">
        <v>23</v>
      </c>
      <c r="M6593" t="s">
        <v>23</v>
      </c>
      <c r="N6593" t="s">
        <v>23</v>
      </c>
      <c r="O6593" t="s">
        <v>23</v>
      </c>
      <c r="P6593" t="s">
        <v>26</v>
      </c>
      <c r="Q6593">
        <v>1</v>
      </c>
      <c r="R6593" t="s">
        <v>38</v>
      </c>
      <c r="S6593">
        <v>69.8</v>
      </c>
      <c r="T6593">
        <v>134.69999999999999</v>
      </c>
      <c r="U6593">
        <v>1</v>
      </c>
    </row>
    <row r="6594" spans="1:21" x14ac:dyDescent="0.25">
      <c r="A6594" t="s">
        <v>6626</v>
      </c>
      <c r="B6594">
        <v>1</v>
      </c>
      <c r="C6594">
        <v>0</v>
      </c>
      <c r="D6594">
        <v>0</v>
      </c>
      <c r="E6594">
        <v>0</v>
      </c>
      <c r="F6594">
        <v>26</v>
      </c>
      <c r="G6594">
        <v>1</v>
      </c>
      <c r="H6594" t="s">
        <v>23</v>
      </c>
      <c r="I6594" t="s">
        <v>25</v>
      </c>
      <c r="J6594" t="s">
        <v>23</v>
      </c>
      <c r="K6594" t="s">
        <v>23</v>
      </c>
      <c r="L6594" t="s">
        <v>23</v>
      </c>
      <c r="M6594" t="s">
        <v>22</v>
      </c>
      <c r="N6594" t="s">
        <v>22</v>
      </c>
      <c r="O6594" t="s">
        <v>23</v>
      </c>
      <c r="P6594" t="s">
        <v>29</v>
      </c>
      <c r="Q6594">
        <v>0</v>
      </c>
      <c r="R6594" t="s">
        <v>38</v>
      </c>
      <c r="S6594">
        <v>59.45</v>
      </c>
      <c r="T6594">
        <v>1507</v>
      </c>
      <c r="U6594">
        <v>0</v>
      </c>
    </row>
    <row r="6595" spans="1:21" x14ac:dyDescent="0.25">
      <c r="A6595" t="s">
        <v>6627</v>
      </c>
      <c r="B6595">
        <v>1</v>
      </c>
      <c r="C6595">
        <v>0</v>
      </c>
      <c r="D6595">
        <v>1</v>
      </c>
      <c r="E6595">
        <v>0</v>
      </c>
      <c r="F6595">
        <v>55</v>
      </c>
      <c r="G6595">
        <v>0</v>
      </c>
      <c r="H6595" t="s">
        <v>24</v>
      </c>
      <c r="I6595" t="s">
        <v>25</v>
      </c>
      <c r="J6595" t="s">
        <v>23</v>
      </c>
      <c r="K6595" t="s">
        <v>23</v>
      </c>
      <c r="L6595" t="s">
        <v>22</v>
      </c>
      <c r="M6595" t="s">
        <v>22</v>
      </c>
      <c r="N6595" t="s">
        <v>22</v>
      </c>
      <c r="O6595" t="s">
        <v>22</v>
      </c>
      <c r="P6595" t="s">
        <v>26</v>
      </c>
      <c r="Q6595">
        <v>1</v>
      </c>
      <c r="R6595" t="s">
        <v>33</v>
      </c>
      <c r="S6595">
        <v>54.55</v>
      </c>
      <c r="T6595">
        <v>2978.3</v>
      </c>
      <c r="U6595">
        <v>1</v>
      </c>
    </row>
    <row r="6596" spans="1:21" x14ac:dyDescent="0.25">
      <c r="A6596" t="s">
        <v>6628</v>
      </c>
      <c r="B6596">
        <v>1</v>
      </c>
      <c r="C6596">
        <v>0</v>
      </c>
      <c r="D6596">
        <v>0</v>
      </c>
      <c r="E6596">
        <v>0</v>
      </c>
      <c r="F6596">
        <v>14</v>
      </c>
      <c r="G6596">
        <v>1</v>
      </c>
      <c r="H6596" t="s">
        <v>23</v>
      </c>
      <c r="I6596" t="s">
        <v>23</v>
      </c>
      <c r="J6596" t="s">
        <v>44</v>
      </c>
      <c r="K6596" t="s">
        <v>44</v>
      </c>
      <c r="L6596" t="s">
        <v>44</v>
      </c>
      <c r="M6596" t="s">
        <v>44</v>
      </c>
      <c r="N6596" t="s">
        <v>44</v>
      </c>
      <c r="O6596" t="s">
        <v>44</v>
      </c>
      <c r="P6596" t="s">
        <v>26</v>
      </c>
      <c r="Q6596">
        <v>1</v>
      </c>
      <c r="R6596" t="s">
        <v>27</v>
      </c>
      <c r="S6596">
        <v>20.05</v>
      </c>
      <c r="T6596">
        <v>299.3</v>
      </c>
      <c r="U6596">
        <v>0</v>
      </c>
    </row>
    <row r="6597" spans="1:21" x14ac:dyDescent="0.25">
      <c r="A6597" t="s">
        <v>6629</v>
      </c>
      <c r="B6597">
        <v>1</v>
      </c>
      <c r="C6597">
        <v>0</v>
      </c>
      <c r="D6597">
        <v>1</v>
      </c>
      <c r="E6597">
        <v>0</v>
      </c>
      <c r="F6597">
        <v>71</v>
      </c>
      <c r="G6597">
        <v>1</v>
      </c>
      <c r="H6597" t="s">
        <v>23</v>
      </c>
      <c r="I6597" t="s">
        <v>25</v>
      </c>
      <c r="J6597" t="s">
        <v>22</v>
      </c>
      <c r="K6597" t="s">
        <v>23</v>
      </c>
      <c r="L6597" t="s">
        <v>22</v>
      </c>
      <c r="M6597" t="s">
        <v>22</v>
      </c>
      <c r="N6597" t="s">
        <v>22</v>
      </c>
      <c r="O6597" t="s">
        <v>22</v>
      </c>
      <c r="P6597" t="s">
        <v>45</v>
      </c>
      <c r="Q6597">
        <v>1</v>
      </c>
      <c r="R6597" t="s">
        <v>27</v>
      </c>
      <c r="S6597">
        <v>82.55</v>
      </c>
      <c r="T6597">
        <v>5832.65</v>
      </c>
      <c r="U6597">
        <v>0</v>
      </c>
    </row>
    <row r="6598" spans="1:21" x14ac:dyDescent="0.25">
      <c r="A6598" t="s">
        <v>6630</v>
      </c>
      <c r="B6598">
        <v>1</v>
      </c>
      <c r="C6598">
        <v>0</v>
      </c>
      <c r="D6598">
        <v>0</v>
      </c>
      <c r="E6598">
        <v>0</v>
      </c>
      <c r="F6598">
        <v>64</v>
      </c>
      <c r="G6598">
        <v>1</v>
      </c>
      <c r="H6598" t="s">
        <v>22</v>
      </c>
      <c r="I6598" t="s">
        <v>25</v>
      </c>
      <c r="J6598" t="s">
        <v>22</v>
      </c>
      <c r="K6598" t="s">
        <v>22</v>
      </c>
      <c r="L6598" t="s">
        <v>22</v>
      </c>
      <c r="M6598" t="s">
        <v>22</v>
      </c>
      <c r="N6598" t="s">
        <v>22</v>
      </c>
      <c r="O6598" t="s">
        <v>23</v>
      </c>
      <c r="P6598" t="s">
        <v>29</v>
      </c>
      <c r="Q6598">
        <v>0</v>
      </c>
      <c r="R6598" t="s">
        <v>27</v>
      </c>
      <c r="S6598">
        <v>81.25</v>
      </c>
      <c r="T6598">
        <v>5567.55</v>
      </c>
      <c r="U6598">
        <v>0</v>
      </c>
    </row>
    <row r="6599" spans="1:21" x14ac:dyDescent="0.25">
      <c r="A6599" t="s">
        <v>6631</v>
      </c>
      <c r="B6599">
        <v>0</v>
      </c>
      <c r="C6599">
        <v>0</v>
      </c>
      <c r="D6599">
        <v>0</v>
      </c>
      <c r="E6599">
        <v>0</v>
      </c>
      <c r="F6599">
        <v>7</v>
      </c>
      <c r="G6599">
        <v>1</v>
      </c>
      <c r="H6599" t="s">
        <v>23</v>
      </c>
      <c r="I6599" t="s">
        <v>25</v>
      </c>
      <c r="J6599" t="s">
        <v>23</v>
      </c>
      <c r="K6599" t="s">
        <v>23</v>
      </c>
      <c r="L6599" t="s">
        <v>23</v>
      </c>
      <c r="M6599" t="s">
        <v>22</v>
      </c>
      <c r="N6599" t="s">
        <v>22</v>
      </c>
      <c r="O6599" t="s">
        <v>22</v>
      </c>
      <c r="P6599" t="s">
        <v>26</v>
      </c>
      <c r="Q6599">
        <v>1</v>
      </c>
      <c r="R6599" t="s">
        <v>38</v>
      </c>
      <c r="S6599">
        <v>70.75</v>
      </c>
      <c r="T6599">
        <v>450.8</v>
      </c>
      <c r="U6599">
        <v>1</v>
      </c>
    </row>
    <row r="6600" spans="1:21" x14ac:dyDescent="0.25">
      <c r="A6600" t="s">
        <v>6632</v>
      </c>
      <c r="B6600">
        <v>0</v>
      </c>
      <c r="C6600">
        <v>0</v>
      </c>
      <c r="D6600">
        <v>0</v>
      </c>
      <c r="E6600">
        <v>0</v>
      </c>
      <c r="F6600">
        <v>57</v>
      </c>
      <c r="G6600">
        <v>1</v>
      </c>
      <c r="H6600" t="s">
        <v>23</v>
      </c>
      <c r="I6600" t="s">
        <v>25</v>
      </c>
      <c r="J6600" t="s">
        <v>22</v>
      </c>
      <c r="K6600" t="s">
        <v>22</v>
      </c>
      <c r="L6600" t="s">
        <v>22</v>
      </c>
      <c r="M6600" t="s">
        <v>22</v>
      </c>
      <c r="N6600" t="s">
        <v>22</v>
      </c>
      <c r="O6600" t="s">
        <v>23</v>
      </c>
      <c r="P6600" t="s">
        <v>45</v>
      </c>
      <c r="Q6600">
        <v>1</v>
      </c>
      <c r="R6600" t="s">
        <v>38</v>
      </c>
      <c r="S6600">
        <v>74.3</v>
      </c>
      <c r="T6600">
        <v>4166.3500000000004</v>
      </c>
      <c r="U6600">
        <v>0</v>
      </c>
    </row>
    <row r="6601" spans="1:21" x14ac:dyDescent="0.25">
      <c r="A6601" t="s">
        <v>6633</v>
      </c>
      <c r="B6601">
        <v>0</v>
      </c>
      <c r="C6601">
        <v>0</v>
      </c>
      <c r="D6601">
        <v>1</v>
      </c>
      <c r="E6601">
        <v>0</v>
      </c>
      <c r="F6601">
        <v>13</v>
      </c>
      <c r="G6601">
        <v>1</v>
      </c>
      <c r="H6601" t="s">
        <v>22</v>
      </c>
      <c r="I6601" t="s">
        <v>35</v>
      </c>
      <c r="J6601" t="s">
        <v>23</v>
      </c>
      <c r="K6601" t="s">
        <v>22</v>
      </c>
      <c r="L6601" t="s">
        <v>22</v>
      </c>
      <c r="M6601" t="s">
        <v>23</v>
      </c>
      <c r="N6601" t="s">
        <v>22</v>
      </c>
      <c r="O6601" t="s">
        <v>23</v>
      </c>
      <c r="P6601" t="s">
        <v>26</v>
      </c>
      <c r="Q6601">
        <v>0</v>
      </c>
      <c r="R6601" t="s">
        <v>27</v>
      </c>
      <c r="S6601">
        <v>94.1</v>
      </c>
      <c r="T6601">
        <v>1215.5999999999999</v>
      </c>
      <c r="U6601">
        <v>1</v>
      </c>
    </row>
    <row r="6602" spans="1:21" x14ac:dyDescent="0.25">
      <c r="A6602" t="s">
        <v>6634</v>
      </c>
      <c r="B6602">
        <v>0</v>
      </c>
      <c r="C6602">
        <v>0</v>
      </c>
      <c r="D6602">
        <v>1</v>
      </c>
      <c r="E6602">
        <v>1</v>
      </c>
      <c r="F6602">
        <v>3</v>
      </c>
      <c r="G6602">
        <v>0</v>
      </c>
      <c r="H6602" t="s">
        <v>24</v>
      </c>
      <c r="I6602" t="s">
        <v>25</v>
      </c>
      <c r="J6602" t="s">
        <v>22</v>
      </c>
      <c r="K6602" t="s">
        <v>23</v>
      </c>
      <c r="L6602" t="s">
        <v>23</v>
      </c>
      <c r="M6602" t="s">
        <v>23</v>
      </c>
      <c r="N6602" t="s">
        <v>23</v>
      </c>
      <c r="O6602" t="s">
        <v>23</v>
      </c>
      <c r="P6602" t="s">
        <v>26</v>
      </c>
      <c r="Q6602">
        <v>0</v>
      </c>
      <c r="R6602" t="s">
        <v>38</v>
      </c>
      <c r="S6602">
        <v>29.7</v>
      </c>
      <c r="T6602">
        <v>91.7</v>
      </c>
      <c r="U6602">
        <v>1</v>
      </c>
    </row>
    <row r="6603" spans="1:21" x14ac:dyDescent="0.25">
      <c r="A6603" t="s">
        <v>6635</v>
      </c>
      <c r="B6603">
        <v>1</v>
      </c>
      <c r="C6603">
        <v>1</v>
      </c>
      <c r="D6603">
        <v>1</v>
      </c>
      <c r="E6603">
        <v>0</v>
      </c>
      <c r="F6603">
        <v>72</v>
      </c>
      <c r="G6603">
        <v>1</v>
      </c>
      <c r="H6603" t="s">
        <v>22</v>
      </c>
      <c r="I6603" t="s">
        <v>35</v>
      </c>
      <c r="J6603" t="s">
        <v>23</v>
      </c>
      <c r="K6603" t="s">
        <v>22</v>
      </c>
      <c r="L6603" t="s">
        <v>22</v>
      </c>
      <c r="M6603" t="s">
        <v>22</v>
      </c>
      <c r="N6603" t="s">
        <v>22</v>
      </c>
      <c r="O6603" t="s">
        <v>22</v>
      </c>
      <c r="P6603" t="s">
        <v>45</v>
      </c>
      <c r="Q6603">
        <v>0</v>
      </c>
      <c r="R6603" t="s">
        <v>38</v>
      </c>
      <c r="S6603">
        <v>109.7</v>
      </c>
      <c r="T6603">
        <v>7898.45</v>
      </c>
      <c r="U6603">
        <v>0</v>
      </c>
    </row>
    <row r="6604" spans="1:21" x14ac:dyDescent="0.25">
      <c r="A6604" t="s">
        <v>6636</v>
      </c>
      <c r="B6604">
        <v>0</v>
      </c>
      <c r="C6604">
        <v>0</v>
      </c>
      <c r="D6604">
        <v>1</v>
      </c>
      <c r="E6604">
        <v>1</v>
      </c>
      <c r="F6604">
        <v>40</v>
      </c>
      <c r="G6604">
        <v>1</v>
      </c>
      <c r="H6604" t="s">
        <v>22</v>
      </c>
      <c r="I6604" t="s">
        <v>35</v>
      </c>
      <c r="J6604" t="s">
        <v>23</v>
      </c>
      <c r="K6604" t="s">
        <v>22</v>
      </c>
      <c r="L6604" t="s">
        <v>22</v>
      </c>
      <c r="M6604" t="s">
        <v>23</v>
      </c>
      <c r="N6604" t="s">
        <v>22</v>
      </c>
      <c r="O6604" t="s">
        <v>23</v>
      </c>
      <c r="P6604" t="s">
        <v>26</v>
      </c>
      <c r="Q6604">
        <v>1</v>
      </c>
      <c r="R6604" t="s">
        <v>38</v>
      </c>
      <c r="S6604">
        <v>96.35</v>
      </c>
      <c r="T6604">
        <v>3915.4</v>
      </c>
      <c r="U6604">
        <v>0</v>
      </c>
    </row>
    <row r="6605" spans="1:21" x14ac:dyDescent="0.25">
      <c r="A6605" t="s">
        <v>6637</v>
      </c>
      <c r="B6605">
        <v>1</v>
      </c>
      <c r="C6605">
        <v>0</v>
      </c>
      <c r="D6605">
        <v>1</v>
      </c>
      <c r="E6605">
        <v>0</v>
      </c>
      <c r="F6605">
        <v>14</v>
      </c>
      <c r="G6605">
        <v>1</v>
      </c>
      <c r="H6605" t="s">
        <v>22</v>
      </c>
      <c r="I6605" t="s">
        <v>25</v>
      </c>
      <c r="J6605" t="s">
        <v>23</v>
      </c>
      <c r="K6605" t="s">
        <v>23</v>
      </c>
      <c r="L6605" t="s">
        <v>23</v>
      </c>
      <c r="M6605" t="s">
        <v>22</v>
      </c>
      <c r="N6605" t="s">
        <v>22</v>
      </c>
      <c r="O6605" t="s">
        <v>23</v>
      </c>
      <c r="P6605" t="s">
        <v>26</v>
      </c>
      <c r="Q6605">
        <v>1</v>
      </c>
      <c r="R6605" t="s">
        <v>38</v>
      </c>
      <c r="S6605">
        <v>66.599999999999994</v>
      </c>
      <c r="T6605">
        <v>979.5</v>
      </c>
      <c r="U6605">
        <v>0</v>
      </c>
    </row>
    <row r="6606" spans="1:21" x14ac:dyDescent="0.25">
      <c r="A6606" t="s">
        <v>6638</v>
      </c>
      <c r="B6606">
        <v>1</v>
      </c>
      <c r="C6606">
        <v>0</v>
      </c>
      <c r="D6606">
        <v>1</v>
      </c>
      <c r="E6606">
        <v>1</v>
      </c>
      <c r="F6606">
        <v>2</v>
      </c>
      <c r="G6606">
        <v>1</v>
      </c>
      <c r="H6606" t="s">
        <v>23</v>
      </c>
      <c r="I6606" t="s">
        <v>25</v>
      </c>
      <c r="J6606" t="s">
        <v>23</v>
      </c>
      <c r="K6606" t="s">
        <v>23</v>
      </c>
      <c r="L6606" t="s">
        <v>23</v>
      </c>
      <c r="M6606" t="s">
        <v>23</v>
      </c>
      <c r="N6606" t="s">
        <v>23</v>
      </c>
      <c r="O6606" t="s">
        <v>23</v>
      </c>
      <c r="P6606" t="s">
        <v>26</v>
      </c>
      <c r="Q6606">
        <v>1</v>
      </c>
      <c r="R6606" t="s">
        <v>27</v>
      </c>
      <c r="S6606">
        <v>44.5</v>
      </c>
      <c r="T6606">
        <v>90.05</v>
      </c>
      <c r="U6606">
        <v>0</v>
      </c>
    </row>
    <row r="6607" spans="1:21" x14ac:dyDescent="0.25">
      <c r="A6607" t="s">
        <v>6639</v>
      </c>
      <c r="B6607">
        <v>1</v>
      </c>
      <c r="C6607">
        <v>1</v>
      </c>
      <c r="D6607">
        <v>0</v>
      </c>
      <c r="E6607">
        <v>0</v>
      </c>
      <c r="F6607">
        <v>66</v>
      </c>
      <c r="G6607">
        <v>1</v>
      </c>
      <c r="H6607" t="s">
        <v>22</v>
      </c>
      <c r="I6607" t="s">
        <v>35</v>
      </c>
      <c r="J6607" t="s">
        <v>23</v>
      </c>
      <c r="K6607" t="s">
        <v>22</v>
      </c>
      <c r="L6607" t="s">
        <v>22</v>
      </c>
      <c r="M6607" t="s">
        <v>22</v>
      </c>
      <c r="N6607" t="s">
        <v>22</v>
      </c>
      <c r="O6607" t="s">
        <v>22</v>
      </c>
      <c r="P6607" t="s">
        <v>29</v>
      </c>
      <c r="Q6607">
        <v>0</v>
      </c>
      <c r="R6607" t="s">
        <v>38</v>
      </c>
      <c r="S6607">
        <v>110.9</v>
      </c>
      <c r="T6607">
        <v>7432.05</v>
      </c>
      <c r="U6607">
        <v>1</v>
      </c>
    </row>
    <row r="6608" spans="1:21" x14ac:dyDescent="0.25">
      <c r="A6608" t="s">
        <v>6640</v>
      </c>
      <c r="B6608">
        <v>0</v>
      </c>
      <c r="C6608">
        <v>0</v>
      </c>
      <c r="D6608">
        <v>1</v>
      </c>
      <c r="E6608">
        <v>0</v>
      </c>
      <c r="F6608">
        <v>38</v>
      </c>
      <c r="G6608">
        <v>1</v>
      </c>
      <c r="H6608" t="s">
        <v>22</v>
      </c>
      <c r="I6608" t="s">
        <v>35</v>
      </c>
      <c r="J6608" t="s">
        <v>23</v>
      </c>
      <c r="K6608" t="s">
        <v>23</v>
      </c>
      <c r="L6608" t="s">
        <v>22</v>
      </c>
      <c r="M6608" t="s">
        <v>22</v>
      </c>
      <c r="N6608" t="s">
        <v>22</v>
      </c>
      <c r="O6608" t="s">
        <v>22</v>
      </c>
      <c r="P6608" t="s">
        <v>26</v>
      </c>
      <c r="Q6608">
        <v>1</v>
      </c>
      <c r="R6608" t="s">
        <v>27</v>
      </c>
      <c r="S6608">
        <v>105</v>
      </c>
      <c r="T6608">
        <v>4026.4</v>
      </c>
      <c r="U6608">
        <v>1</v>
      </c>
    </row>
    <row r="6609" spans="1:21" x14ac:dyDescent="0.25">
      <c r="A6609" t="s">
        <v>6641</v>
      </c>
      <c r="B6609">
        <v>1</v>
      </c>
      <c r="C6609">
        <v>0</v>
      </c>
      <c r="D6609">
        <v>0</v>
      </c>
      <c r="E6609">
        <v>1</v>
      </c>
      <c r="F6609">
        <v>1</v>
      </c>
      <c r="G6609">
        <v>0</v>
      </c>
      <c r="H6609" t="s">
        <v>24</v>
      </c>
      <c r="I6609" t="s">
        <v>25</v>
      </c>
      <c r="J6609" t="s">
        <v>23</v>
      </c>
      <c r="K6609" t="s">
        <v>23</v>
      </c>
      <c r="L6609" t="s">
        <v>23</v>
      </c>
      <c r="M6609" t="s">
        <v>23</v>
      </c>
      <c r="N6609" t="s">
        <v>23</v>
      </c>
      <c r="O6609" t="s">
        <v>23</v>
      </c>
      <c r="P6609" t="s">
        <v>26</v>
      </c>
      <c r="Q6609">
        <v>1</v>
      </c>
      <c r="R6609" t="s">
        <v>27</v>
      </c>
      <c r="S6609">
        <v>25.3</v>
      </c>
      <c r="T6609">
        <v>25.3</v>
      </c>
      <c r="U6609">
        <v>1</v>
      </c>
    </row>
    <row r="6610" spans="1:21" x14ac:dyDescent="0.25">
      <c r="A6610" t="s">
        <v>6642</v>
      </c>
      <c r="B6610">
        <v>1</v>
      </c>
      <c r="C6610">
        <v>0</v>
      </c>
      <c r="D6610">
        <v>0</v>
      </c>
      <c r="E6610">
        <v>0</v>
      </c>
      <c r="F6610">
        <v>22</v>
      </c>
      <c r="G6610">
        <v>1</v>
      </c>
      <c r="H6610" t="s">
        <v>23</v>
      </c>
      <c r="I6610" t="s">
        <v>25</v>
      </c>
      <c r="J6610" t="s">
        <v>23</v>
      </c>
      <c r="K6610" t="s">
        <v>22</v>
      </c>
      <c r="L6610" t="s">
        <v>23</v>
      </c>
      <c r="M6610" t="s">
        <v>22</v>
      </c>
      <c r="N6610" t="s">
        <v>23</v>
      </c>
      <c r="O6610" t="s">
        <v>23</v>
      </c>
      <c r="P6610" t="s">
        <v>29</v>
      </c>
      <c r="Q6610">
        <v>1</v>
      </c>
      <c r="R6610" t="s">
        <v>38</v>
      </c>
      <c r="S6610">
        <v>55.15</v>
      </c>
      <c r="T6610">
        <v>1193.05</v>
      </c>
      <c r="U6610">
        <v>1</v>
      </c>
    </row>
    <row r="6611" spans="1:21" x14ac:dyDescent="0.25">
      <c r="A6611" t="s">
        <v>6643</v>
      </c>
      <c r="B6611">
        <v>1</v>
      </c>
      <c r="C6611">
        <v>0</v>
      </c>
      <c r="D6611">
        <v>0</v>
      </c>
      <c r="E6611">
        <v>0</v>
      </c>
      <c r="F6611">
        <v>1</v>
      </c>
      <c r="G6611">
        <v>1</v>
      </c>
      <c r="H6611" t="s">
        <v>23</v>
      </c>
      <c r="I6611" t="s">
        <v>23</v>
      </c>
      <c r="J6611" t="s">
        <v>44</v>
      </c>
      <c r="K6611" t="s">
        <v>44</v>
      </c>
      <c r="L6611" t="s">
        <v>44</v>
      </c>
      <c r="M6611" t="s">
        <v>44</v>
      </c>
      <c r="N6611" t="s">
        <v>44</v>
      </c>
      <c r="O6611" t="s">
        <v>44</v>
      </c>
      <c r="P6611" t="s">
        <v>26</v>
      </c>
      <c r="Q6611">
        <v>1</v>
      </c>
      <c r="R6611" t="s">
        <v>30</v>
      </c>
      <c r="S6611">
        <v>20.100000000000001</v>
      </c>
      <c r="T6611">
        <v>20.100000000000001</v>
      </c>
      <c r="U6611">
        <v>1</v>
      </c>
    </row>
    <row r="6612" spans="1:21" x14ac:dyDescent="0.25">
      <c r="A6612" t="s">
        <v>6644</v>
      </c>
      <c r="B6612">
        <v>1</v>
      </c>
      <c r="C6612">
        <v>0</v>
      </c>
      <c r="D6612">
        <v>0</v>
      </c>
      <c r="E6612">
        <v>0</v>
      </c>
      <c r="F6612">
        <v>5</v>
      </c>
      <c r="G6612">
        <v>1</v>
      </c>
      <c r="H6612" t="s">
        <v>23</v>
      </c>
      <c r="I6612" t="s">
        <v>35</v>
      </c>
      <c r="J6612" t="s">
        <v>23</v>
      </c>
      <c r="K6612" t="s">
        <v>23</v>
      </c>
      <c r="L6612" t="s">
        <v>23</v>
      </c>
      <c r="M6612" t="s">
        <v>23</v>
      </c>
      <c r="N6612" t="s">
        <v>22</v>
      </c>
      <c r="O6612" t="s">
        <v>23</v>
      </c>
      <c r="P6612" t="s">
        <v>26</v>
      </c>
      <c r="Q6612">
        <v>1</v>
      </c>
      <c r="R6612" t="s">
        <v>30</v>
      </c>
      <c r="S6612">
        <v>80.099999999999994</v>
      </c>
      <c r="T6612">
        <v>398.55</v>
      </c>
      <c r="U6612">
        <v>0</v>
      </c>
    </row>
    <row r="6613" spans="1:21" x14ac:dyDescent="0.25">
      <c r="A6613" t="s">
        <v>6645</v>
      </c>
      <c r="B6613">
        <v>1</v>
      </c>
      <c r="C6613">
        <v>0</v>
      </c>
      <c r="D6613">
        <v>1</v>
      </c>
      <c r="E6613">
        <v>1</v>
      </c>
      <c r="F6613">
        <v>29</v>
      </c>
      <c r="G6613">
        <v>1</v>
      </c>
      <c r="H6613" t="s">
        <v>22</v>
      </c>
      <c r="I6613" t="s">
        <v>25</v>
      </c>
      <c r="J6613" t="s">
        <v>22</v>
      </c>
      <c r="K6613" t="s">
        <v>23</v>
      </c>
      <c r="L6613" t="s">
        <v>23</v>
      </c>
      <c r="M6613" t="s">
        <v>22</v>
      </c>
      <c r="N6613" t="s">
        <v>22</v>
      </c>
      <c r="O6613" t="s">
        <v>23</v>
      </c>
      <c r="P6613" t="s">
        <v>29</v>
      </c>
      <c r="Q6613">
        <v>0</v>
      </c>
      <c r="R6613" t="s">
        <v>33</v>
      </c>
      <c r="S6613">
        <v>69.05</v>
      </c>
      <c r="T6613">
        <v>1958.45</v>
      </c>
      <c r="U6613">
        <v>0</v>
      </c>
    </row>
    <row r="6614" spans="1:21" x14ac:dyDescent="0.25">
      <c r="A6614" t="s">
        <v>6646</v>
      </c>
      <c r="B6614">
        <v>1</v>
      </c>
      <c r="C6614">
        <v>0</v>
      </c>
      <c r="D6614">
        <v>1</v>
      </c>
      <c r="E6614">
        <v>1</v>
      </c>
      <c r="F6614">
        <v>1</v>
      </c>
      <c r="G6614">
        <v>1</v>
      </c>
      <c r="H6614" t="s">
        <v>23</v>
      </c>
      <c r="I6614" t="s">
        <v>35</v>
      </c>
      <c r="J6614" t="s">
        <v>23</v>
      </c>
      <c r="K6614" t="s">
        <v>23</v>
      </c>
      <c r="L6614" t="s">
        <v>23</v>
      </c>
      <c r="M6614" t="s">
        <v>23</v>
      </c>
      <c r="N6614" t="s">
        <v>23</v>
      </c>
      <c r="O6614" t="s">
        <v>23</v>
      </c>
      <c r="P6614" t="s">
        <v>26</v>
      </c>
      <c r="Q6614">
        <v>1</v>
      </c>
      <c r="R6614" t="s">
        <v>30</v>
      </c>
      <c r="S6614">
        <v>69.900000000000006</v>
      </c>
      <c r="T6614">
        <v>69.900000000000006</v>
      </c>
      <c r="U6614">
        <v>1</v>
      </c>
    </row>
    <row r="6615" spans="1:21" x14ac:dyDescent="0.25">
      <c r="A6615" t="s">
        <v>6647</v>
      </c>
      <c r="B6615">
        <v>0</v>
      </c>
      <c r="C6615">
        <v>0</v>
      </c>
      <c r="D6615">
        <v>0</v>
      </c>
      <c r="E6615">
        <v>0</v>
      </c>
      <c r="F6615">
        <v>3</v>
      </c>
      <c r="G6615">
        <v>1</v>
      </c>
      <c r="H6615" t="s">
        <v>23</v>
      </c>
      <c r="I6615" t="s">
        <v>23</v>
      </c>
      <c r="J6615" t="s">
        <v>44</v>
      </c>
      <c r="K6615" t="s">
        <v>44</v>
      </c>
      <c r="L6615" t="s">
        <v>44</v>
      </c>
      <c r="M6615" t="s">
        <v>44</v>
      </c>
      <c r="N6615" t="s">
        <v>44</v>
      </c>
      <c r="O6615" t="s">
        <v>44</v>
      </c>
      <c r="P6615" t="s">
        <v>26</v>
      </c>
      <c r="Q6615">
        <v>0</v>
      </c>
      <c r="R6615" t="s">
        <v>30</v>
      </c>
      <c r="S6615">
        <v>20.399999999999999</v>
      </c>
      <c r="T6615">
        <v>63.15</v>
      </c>
      <c r="U6615">
        <v>0</v>
      </c>
    </row>
    <row r="6616" spans="1:21" x14ac:dyDescent="0.25">
      <c r="A6616" t="s">
        <v>6648</v>
      </c>
      <c r="B6616">
        <v>1</v>
      </c>
      <c r="C6616">
        <v>0</v>
      </c>
      <c r="D6616">
        <v>1</v>
      </c>
      <c r="E6616">
        <v>1</v>
      </c>
      <c r="F6616">
        <v>71</v>
      </c>
      <c r="G6616">
        <v>1</v>
      </c>
      <c r="H6616" t="s">
        <v>23</v>
      </c>
      <c r="I6616" t="s">
        <v>23</v>
      </c>
      <c r="J6616" t="s">
        <v>44</v>
      </c>
      <c r="K6616" t="s">
        <v>44</v>
      </c>
      <c r="L6616" t="s">
        <v>44</v>
      </c>
      <c r="M6616" t="s">
        <v>44</v>
      </c>
      <c r="N6616" t="s">
        <v>44</v>
      </c>
      <c r="O6616" t="s">
        <v>44</v>
      </c>
      <c r="P6616" t="s">
        <v>45</v>
      </c>
      <c r="Q6616">
        <v>0</v>
      </c>
      <c r="R6616" t="s">
        <v>38</v>
      </c>
      <c r="S6616">
        <v>19.7</v>
      </c>
      <c r="T6616">
        <v>1301.0999999999999</v>
      </c>
      <c r="U6616">
        <v>0</v>
      </c>
    </row>
    <row r="6617" spans="1:21" x14ac:dyDescent="0.25">
      <c r="A6617" t="s">
        <v>6649</v>
      </c>
      <c r="B6617">
        <v>1</v>
      </c>
      <c r="C6617">
        <v>0</v>
      </c>
      <c r="D6617">
        <v>0</v>
      </c>
      <c r="E6617">
        <v>1</v>
      </c>
      <c r="F6617">
        <v>9</v>
      </c>
      <c r="G6617">
        <v>1</v>
      </c>
      <c r="H6617" t="s">
        <v>23</v>
      </c>
      <c r="I6617" t="s">
        <v>25</v>
      </c>
      <c r="J6617" t="s">
        <v>23</v>
      </c>
      <c r="K6617" t="s">
        <v>22</v>
      </c>
      <c r="L6617" t="s">
        <v>23</v>
      </c>
      <c r="M6617" t="s">
        <v>23</v>
      </c>
      <c r="N6617" t="s">
        <v>23</v>
      </c>
      <c r="O6617" t="s">
        <v>23</v>
      </c>
      <c r="P6617" t="s">
        <v>26</v>
      </c>
      <c r="Q6617">
        <v>1</v>
      </c>
      <c r="R6617" t="s">
        <v>27</v>
      </c>
      <c r="S6617">
        <v>50.1</v>
      </c>
      <c r="T6617">
        <v>484.05</v>
      </c>
      <c r="U6617">
        <v>0</v>
      </c>
    </row>
    <row r="6618" spans="1:21" x14ac:dyDescent="0.25">
      <c r="A6618" t="s">
        <v>6650</v>
      </c>
      <c r="B6618">
        <v>1</v>
      </c>
      <c r="C6618">
        <v>0</v>
      </c>
      <c r="D6618">
        <v>0</v>
      </c>
      <c r="E6618">
        <v>0</v>
      </c>
      <c r="F6618">
        <v>43</v>
      </c>
      <c r="G6618">
        <v>1</v>
      </c>
      <c r="H6618" t="s">
        <v>22</v>
      </c>
      <c r="I6618" t="s">
        <v>35</v>
      </c>
      <c r="J6618" t="s">
        <v>23</v>
      </c>
      <c r="K6618" t="s">
        <v>22</v>
      </c>
      <c r="L6618" t="s">
        <v>23</v>
      </c>
      <c r="M6618" t="s">
        <v>23</v>
      </c>
      <c r="N6618" t="s">
        <v>22</v>
      </c>
      <c r="O6618" t="s">
        <v>22</v>
      </c>
      <c r="P6618" t="s">
        <v>26</v>
      </c>
      <c r="Q6618">
        <v>1</v>
      </c>
      <c r="R6618" t="s">
        <v>27</v>
      </c>
      <c r="S6618">
        <v>101.4</v>
      </c>
      <c r="T6618">
        <v>4528</v>
      </c>
      <c r="U6618">
        <v>1</v>
      </c>
    </row>
    <row r="6619" spans="1:21" x14ac:dyDescent="0.25">
      <c r="A6619" t="s">
        <v>6651</v>
      </c>
      <c r="B6619">
        <v>0</v>
      </c>
      <c r="C6619">
        <v>0</v>
      </c>
      <c r="D6619">
        <v>0</v>
      </c>
      <c r="E6619">
        <v>0</v>
      </c>
      <c r="F6619">
        <v>48</v>
      </c>
      <c r="G6619">
        <v>1</v>
      </c>
      <c r="H6619" t="s">
        <v>22</v>
      </c>
      <c r="I6619" t="s">
        <v>25</v>
      </c>
      <c r="J6619" t="s">
        <v>22</v>
      </c>
      <c r="K6619" t="s">
        <v>22</v>
      </c>
      <c r="L6619" t="s">
        <v>22</v>
      </c>
      <c r="M6619" t="s">
        <v>23</v>
      </c>
      <c r="N6619" t="s">
        <v>22</v>
      </c>
      <c r="O6619" t="s">
        <v>22</v>
      </c>
      <c r="P6619" t="s">
        <v>29</v>
      </c>
      <c r="Q6619">
        <v>1</v>
      </c>
      <c r="R6619" t="s">
        <v>38</v>
      </c>
      <c r="S6619">
        <v>83.45</v>
      </c>
      <c r="T6619">
        <v>3887.85</v>
      </c>
      <c r="U6619">
        <v>0</v>
      </c>
    </row>
    <row r="6620" spans="1:21" x14ac:dyDescent="0.25">
      <c r="A6620" t="s">
        <v>6652</v>
      </c>
      <c r="B6620">
        <v>1</v>
      </c>
      <c r="C6620">
        <v>0</v>
      </c>
      <c r="D6620">
        <v>0</v>
      </c>
      <c r="E6620">
        <v>0</v>
      </c>
      <c r="F6620">
        <v>26</v>
      </c>
      <c r="G6620">
        <v>1</v>
      </c>
      <c r="H6620" t="s">
        <v>22</v>
      </c>
      <c r="I6620" t="s">
        <v>35</v>
      </c>
      <c r="J6620" t="s">
        <v>22</v>
      </c>
      <c r="K6620" t="s">
        <v>22</v>
      </c>
      <c r="L6620" t="s">
        <v>23</v>
      </c>
      <c r="M6620" t="s">
        <v>23</v>
      </c>
      <c r="N6620" t="s">
        <v>23</v>
      </c>
      <c r="O6620" t="s">
        <v>23</v>
      </c>
      <c r="P6620" t="s">
        <v>26</v>
      </c>
      <c r="Q6620">
        <v>1</v>
      </c>
      <c r="R6620" t="s">
        <v>38</v>
      </c>
      <c r="S6620">
        <v>86.65</v>
      </c>
      <c r="T6620">
        <v>2208.75</v>
      </c>
      <c r="U6620">
        <v>0</v>
      </c>
    </row>
    <row r="6621" spans="1:21" x14ac:dyDescent="0.25">
      <c r="A6621" t="s">
        <v>6653</v>
      </c>
      <c r="B6621">
        <v>0</v>
      </c>
      <c r="C6621">
        <v>0</v>
      </c>
      <c r="D6621">
        <v>0</v>
      </c>
      <c r="E6621">
        <v>0</v>
      </c>
      <c r="F6621">
        <v>9</v>
      </c>
      <c r="G6621">
        <v>1</v>
      </c>
      <c r="H6621" t="s">
        <v>23</v>
      </c>
      <c r="I6621" t="s">
        <v>23</v>
      </c>
      <c r="J6621" t="s">
        <v>44</v>
      </c>
      <c r="K6621" t="s">
        <v>44</v>
      </c>
      <c r="L6621" t="s">
        <v>44</v>
      </c>
      <c r="M6621" t="s">
        <v>44</v>
      </c>
      <c r="N6621" t="s">
        <v>44</v>
      </c>
      <c r="O6621" t="s">
        <v>44</v>
      </c>
      <c r="P6621" t="s">
        <v>26</v>
      </c>
      <c r="Q6621">
        <v>0</v>
      </c>
      <c r="R6621" t="s">
        <v>33</v>
      </c>
      <c r="S6621">
        <v>20.149999999999999</v>
      </c>
      <c r="T6621">
        <v>238.15</v>
      </c>
      <c r="U6621">
        <v>0</v>
      </c>
    </row>
    <row r="6622" spans="1:21" x14ac:dyDescent="0.25">
      <c r="A6622" t="s">
        <v>6654</v>
      </c>
      <c r="B6622">
        <v>1</v>
      </c>
      <c r="C6622">
        <v>0</v>
      </c>
      <c r="D6622">
        <v>0</v>
      </c>
      <c r="E6622">
        <v>0</v>
      </c>
      <c r="F6622">
        <v>1</v>
      </c>
      <c r="G6622">
        <v>1</v>
      </c>
      <c r="H6622" t="s">
        <v>23</v>
      </c>
      <c r="I6622" t="s">
        <v>35</v>
      </c>
      <c r="J6622" t="s">
        <v>23</v>
      </c>
      <c r="K6622" t="s">
        <v>23</v>
      </c>
      <c r="L6622" t="s">
        <v>23</v>
      </c>
      <c r="M6622" t="s">
        <v>23</v>
      </c>
      <c r="N6622" t="s">
        <v>23</v>
      </c>
      <c r="O6622" t="s">
        <v>22</v>
      </c>
      <c r="P6622" t="s">
        <v>26</v>
      </c>
      <c r="Q6622">
        <v>1</v>
      </c>
      <c r="R6622" t="s">
        <v>27</v>
      </c>
      <c r="S6622">
        <v>80.8</v>
      </c>
      <c r="T6622">
        <v>80.8</v>
      </c>
      <c r="U6622">
        <v>1</v>
      </c>
    </row>
    <row r="6623" spans="1:21" x14ac:dyDescent="0.25">
      <c r="A6623" t="s">
        <v>6655</v>
      </c>
      <c r="B6623">
        <v>0</v>
      </c>
      <c r="C6623">
        <v>0</v>
      </c>
      <c r="D6623">
        <v>1</v>
      </c>
      <c r="E6623">
        <v>1</v>
      </c>
      <c r="F6623">
        <v>46</v>
      </c>
      <c r="G6623">
        <v>1</v>
      </c>
      <c r="H6623" t="s">
        <v>23</v>
      </c>
      <c r="I6623" t="s">
        <v>23</v>
      </c>
      <c r="J6623" t="s">
        <v>44</v>
      </c>
      <c r="K6623" t="s">
        <v>44</v>
      </c>
      <c r="L6623" t="s">
        <v>44</v>
      </c>
      <c r="M6623" t="s">
        <v>44</v>
      </c>
      <c r="N6623" t="s">
        <v>44</v>
      </c>
      <c r="O6623" t="s">
        <v>44</v>
      </c>
      <c r="P6623" t="s">
        <v>45</v>
      </c>
      <c r="Q6623">
        <v>0</v>
      </c>
      <c r="R6623" t="s">
        <v>38</v>
      </c>
      <c r="S6623">
        <v>19.399999999999999</v>
      </c>
      <c r="T6623">
        <v>958.15</v>
      </c>
      <c r="U6623">
        <v>0</v>
      </c>
    </row>
    <row r="6624" spans="1:21" x14ac:dyDescent="0.25">
      <c r="A6624" t="s">
        <v>6656</v>
      </c>
      <c r="B6624">
        <v>1</v>
      </c>
      <c r="C6624">
        <v>0</v>
      </c>
      <c r="D6624">
        <v>0</v>
      </c>
      <c r="E6624">
        <v>0</v>
      </c>
      <c r="F6624">
        <v>2</v>
      </c>
      <c r="G6624">
        <v>1</v>
      </c>
      <c r="H6624" t="s">
        <v>22</v>
      </c>
      <c r="I6624" t="s">
        <v>25</v>
      </c>
      <c r="J6624" t="s">
        <v>23</v>
      </c>
      <c r="K6624" t="s">
        <v>23</v>
      </c>
      <c r="L6624" t="s">
        <v>23</v>
      </c>
      <c r="M6624" t="s">
        <v>23</v>
      </c>
      <c r="N6624" t="s">
        <v>23</v>
      </c>
      <c r="O6624" t="s">
        <v>22</v>
      </c>
      <c r="P6624" t="s">
        <v>26</v>
      </c>
      <c r="Q6624">
        <v>0</v>
      </c>
      <c r="R6624" t="s">
        <v>33</v>
      </c>
      <c r="S6624">
        <v>62.05</v>
      </c>
      <c r="T6624">
        <v>118.3</v>
      </c>
      <c r="U6624">
        <v>1</v>
      </c>
    </row>
    <row r="6625" spans="1:21" x14ac:dyDescent="0.25">
      <c r="A6625" t="s">
        <v>6657</v>
      </c>
      <c r="B6625">
        <v>1</v>
      </c>
      <c r="C6625">
        <v>1</v>
      </c>
      <c r="D6625">
        <v>0</v>
      </c>
      <c r="E6625">
        <v>0</v>
      </c>
      <c r="F6625">
        <v>1</v>
      </c>
      <c r="G6625">
        <v>1</v>
      </c>
      <c r="H6625" t="s">
        <v>22</v>
      </c>
      <c r="I6625" t="s">
        <v>35</v>
      </c>
      <c r="J6625" t="s">
        <v>23</v>
      </c>
      <c r="K6625" t="s">
        <v>23</v>
      </c>
      <c r="L6625" t="s">
        <v>23</v>
      </c>
      <c r="M6625" t="s">
        <v>23</v>
      </c>
      <c r="N6625" t="s">
        <v>23</v>
      </c>
      <c r="O6625" t="s">
        <v>23</v>
      </c>
      <c r="P6625" t="s">
        <v>26</v>
      </c>
      <c r="Q6625">
        <v>1</v>
      </c>
      <c r="R6625" t="s">
        <v>27</v>
      </c>
      <c r="S6625">
        <v>76.45</v>
      </c>
      <c r="T6625">
        <v>76.45</v>
      </c>
      <c r="U6625">
        <v>1</v>
      </c>
    </row>
    <row r="6626" spans="1:21" x14ac:dyDescent="0.25">
      <c r="A6626" t="s">
        <v>6658</v>
      </c>
      <c r="B6626">
        <v>1</v>
      </c>
      <c r="C6626">
        <v>0</v>
      </c>
      <c r="D6626">
        <v>1</v>
      </c>
      <c r="E6626">
        <v>1</v>
      </c>
      <c r="F6626">
        <v>64</v>
      </c>
      <c r="G6626">
        <v>0</v>
      </c>
      <c r="H6626" t="s">
        <v>24</v>
      </c>
      <c r="I6626" t="s">
        <v>25</v>
      </c>
      <c r="J6626" t="s">
        <v>22</v>
      </c>
      <c r="K6626" t="s">
        <v>23</v>
      </c>
      <c r="L6626" t="s">
        <v>22</v>
      </c>
      <c r="M6626" t="s">
        <v>22</v>
      </c>
      <c r="N6626" t="s">
        <v>22</v>
      </c>
      <c r="O6626" t="s">
        <v>22</v>
      </c>
      <c r="P6626" t="s">
        <v>45</v>
      </c>
      <c r="Q6626">
        <v>1</v>
      </c>
      <c r="R6626" t="s">
        <v>33</v>
      </c>
      <c r="S6626">
        <v>60.05</v>
      </c>
      <c r="T6626">
        <v>3845.45</v>
      </c>
      <c r="U6626">
        <v>0</v>
      </c>
    </row>
    <row r="6627" spans="1:21" x14ac:dyDescent="0.25">
      <c r="A6627" t="s">
        <v>6659</v>
      </c>
      <c r="B6627">
        <v>0</v>
      </c>
      <c r="C6627">
        <v>1</v>
      </c>
      <c r="D6627">
        <v>0</v>
      </c>
      <c r="E6627">
        <v>0</v>
      </c>
      <c r="F6627">
        <v>12</v>
      </c>
      <c r="G6627">
        <v>1</v>
      </c>
      <c r="H6627" t="s">
        <v>22</v>
      </c>
      <c r="I6627" t="s">
        <v>35</v>
      </c>
      <c r="J6627" t="s">
        <v>23</v>
      </c>
      <c r="K6627" t="s">
        <v>22</v>
      </c>
      <c r="L6627" t="s">
        <v>23</v>
      </c>
      <c r="M6627" t="s">
        <v>23</v>
      </c>
      <c r="N6627" t="s">
        <v>22</v>
      </c>
      <c r="O6627" t="s">
        <v>23</v>
      </c>
      <c r="P6627" t="s">
        <v>26</v>
      </c>
      <c r="Q6627">
        <v>1</v>
      </c>
      <c r="R6627" t="s">
        <v>27</v>
      </c>
      <c r="S6627">
        <v>91.3</v>
      </c>
      <c r="T6627">
        <v>1094.5</v>
      </c>
      <c r="U6627">
        <v>1</v>
      </c>
    </row>
    <row r="6628" spans="1:21" x14ac:dyDescent="0.25">
      <c r="A6628" t="s">
        <v>6660</v>
      </c>
      <c r="B6628">
        <v>1</v>
      </c>
      <c r="C6628">
        <v>1</v>
      </c>
      <c r="D6628">
        <v>1</v>
      </c>
      <c r="E6628">
        <v>0</v>
      </c>
      <c r="F6628">
        <v>6</v>
      </c>
      <c r="G6628">
        <v>1</v>
      </c>
      <c r="H6628" t="s">
        <v>23</v>
      </c>
      <c r="I6628" t="s">
        <v>35</v>
      </c>
      <c r="J6628" t="s">
        <v>23</v>
      </c>
      <c r="K6628" t="s">
        <v>23</v>
      </c>
      <c r="L6628" t="s">
        <v>22</v>
      </c>
      <c r="M6628" t="s">
        <v>23</v>
      </c>
      <c r="N6628" t="s">
        <v>22</v>
      </c>
      <c r="O6628" t="s">
        <v>22</v>
      </c>
      <c r="P6628" t="s">
        <v>26</v>
      </c>
      <c r="Q6628">
        <v>1</v>
      </c>
      <c r="R6628" t="s">
        <v>27</v>
      </c>
      <c r="S6628">
        <v>95.75</v>
      </c>
      <c r="T6628">
        <v>573.75</v>
      </c>
      <c r="U6628">
        <v>1</v>
      </c>
    </row>
    <row r="6629" spans="1:21" x14ac:dyDescent="0.25">
      <c r="A6629" t="s">
        <v>6661</v>
      </c>
      <c r="B6629">
        <v>0</v>
      </c>
      <c r="C6629">
        <v>0</v>
      </c>
      <c r="D6629">
        <v>1</v>
      </c>
      <c r="E6629">
        <v>0</v>
      </c>
      <c r="F6629">
        <v>59</v>
      </c>
      <c r="G6629">
        <v>1</v>
      </c>
      <c r="H6629" t="s">
        <v>23</v>
      </c>
      <c r="I6629" t="s">
        <v>23</v>
      </c>
      <c r="J6629" t="s">
        <v>44</v>
      </c>
      <c r="K6629" t="s">
        <v>44</v>
      </c>
      <c r="L6629" t="s">
        <v>44</v>
      </c>
      <c r="M6629" t="s">
        <v>44</v>
      </c>
      <c r="N6629" t="s">
        <v>44</v>
      </c>
      <c r="O6629" t="s">
        <v>44</v>
      </c>
      <c r="P6629" t="s">
        <v>29</v>
      </c>
      <c r="Q6629">
        <v>0</v>
      </c>
      <c r="R6629" t="s">
        <v>30</v>
      </c>
      <c r="S6629">
        <v>20.350000000000001</v>
      </c>
      <c r="T6629">
        <v>1267</v>
      </c>
      <c r="U6629">
        <v>0</v>
      </c>
    </row>
    <row r="6630" spans="1:21" x14ac:dyDescent="0.25">
      <c r="A6630" t="s">
        <v>6662</v>
      </c>
      <c r="B6630">
        <v>0</v>
      </c>
      <c r="C6630">
        <v>0</v>
      </c>
      <c r="D6630">
        <v>0</v>
      </c>
      <c r="E6630">
        <v>0</v>
      </c>
      <c r="F6630">
        <v>7</v>
      </c>
      <c r="G6630">
        <v>1</v>
      </c>
      <c r="H6630" t="s">
        <v>23</v>
      </c>
      <c r="I6630" t="s">
        <v>35</v>
      </c>
      <c r="J6630" t="s">
        <v>23</v>
      </c>
      <c r="K6630" t="s">
        <v>22</v>
      </c>
      <c r="L6630" t="s">
        <v>23</v>
      </c>
      <c r="M6630" t="s">
        <v>23</v>
      </c>
      <c r="N6630" t="s">
        <v>22</v>
      </c>
      <c r="O6630" t="s">
        <v>22</v>
      </c>
      <c r="P6630" t="s">
        <v>29</v>
      </c>
      <c r="Q6630">
        <v>1</v>
      </c>
      <c r="R6630" t="s">
        <v>30</v>
      </c>
      <c r="S6630">
        <v>94.05</v>
      </c>
      <c r="T6630">
        <v>633.45000000000005</v>
      </c>
      <c r="U6630">
        <v>0</v>
      </c>
    </row>
    <row r="6631" spans="1:21" x14ac:dyDescent="0.25">
      <c r="A6631" t="s">
        <v>6663</v>
      </c>
      <c r="B6631">
        <v>0</v>
      </c>
      <c r="C6631">
        <v>1</v>
      </c>
      <c r="D6631">
        <v>1</v>
      </c>
      <c r="E6631">
        <v>0</v>
      </c>
      <c r="F6631">
        <v>72</v>
      </c>
      <c r="G6631">
        <v>1</v>
      </c>
      <c r="H6631" t="s">
        <v>22</v>
      </c>
      <c r="I6631" t="s">
        <v>25</v>
      </c>
      <c r="J6631" t="s">
        <v>22</v>
      </c>
      <c r="K6631" t="s">
        <v>22</v>
      </c>
      <c r="L6631" t="s">
        <v>22</v>
      </c>
      <c r="M6631" t="s">
        <v>23</v>
      </c>
      <c r="N6631" t="s">
        <v>22</v>
      </c>
      <c r="O6631" t="s">
        <v>22</v>
      </c>
      <c r="P6631" t="s">
        <v>45</v>
      </c>
      <c r="Q6631">
        <v>1</v>
      </c>
      <c r="R6631" t="s">
        <v>38</v>
      </c>
      <c r="S6631">
        <v>84.1</v>
      </c>
      <c r="T6631">
        <v>6129.65</v>
      </c>
      <c r="U6631">
        <v>0</v>
      </c>
    </row>
    <row r="6632" spans="1:21" x14ac:dyDescent="0.25">
      <c r="A6632" t="s">
        <v>6664</v>
      </c>
      <c r="B6632">
        <v>1</v>
      </c>
      <c r="C6632">
        <v>1</v>
      </c>
      <c r="D6632">
        <v>0</v>
      </c>
      <c r="E6632">
        <v>0</v>
      </c>
      <c r="F6632">
        <v>16</v>
      </c>
      <c r="G6632">
        <v>1</v>
      </c>
      <c r="H6632" t="s">
        <v>23</v>
      </c>
      <c r="I6632" t="s">
        <v>35</v>
      </c>
      <c r="J6632" t="s">
        <v>23</v>
      </c>
      <c r="K6632" t="s">
        <v>23</v>
      </c>
      <c r="L6632" t="s">
        <v>23</v>
      </c>
      <c r="M6632" t="s">
        <v>23</v>
      </c>
      <c r="N6632" t="s">
        <v>23</v>
      </c>
      <c r="O6632" t="s">
        <v>22</v>
      </c>
      <c r="P6632" t="s">
        <v>26</v>
      </c>
      <c r="Q6632">
        <v>1</v>
      </c>
      <c r="R6632" t="s">
        <v>27</v>
      </c>
      <c r="S6632">
        <v>78.75</v>
      </c>
      <c r="T6632">
        <v>1218.25</v>
      </c>
      <c r="U6632">
        <v>0</v>
      </c>
    </row>
    <row r="6633" spans="1:21" x14ac:dyDescent="0.25">
      <c r="A6633" t="s">
        <v>6665</v>
      </c>
      <c r="B6633">
        <v>1</v>
      </c>
      <c r="C6633">
        <v>0</v>
      </c>
      <c r="D6633">
        <v>1</v>
      </c>
      <c r="E6633">
        <v>0</v>
      </c>
      <c r="F6633">
        <v>25</v>
      </c>
      <c r="G6633">
        <v>1</v>
      </c>
      <c r="H6633" t="s">
        <v>22</v>
      </c>
      <c r="I6633" t="s">
        <v>25</v>
      </c>
      <c r="J6633" t="s">
        <v>23</v>
      </c>
      <c r="K6633" t="s">
        <v>23</v>
      </c>
      <c r="L6633" t="s">
        <v>22</v>
      </c>
      <c r="M6633" t="s">
        <v>23</v>
      </c>
      <c r="N6633" t="s">
        <v>23</v>
      </c>
      <c r="O6633" t="s">
        <v>23</v>
      </c>
      <c r="P6633" t="s">
        <v>26</v>
      </c>
      <c r="Q6633">
        <v>0</v>
      </c>
      <c r="R6633" t="s">
        <v>38</v>
      </c>
      <c r="S6633">
        <v>55.55</v>
      </c>
      <c r="T6633">
        <v>1405.3</v>
      </c>
      <c r="U6633">
        <v>0</v>
      </c>
    </row>
    <row r="6634" spans="1:21" x14ac:dyDescent="0.25">
      <c r="A6634" t="s">
        <v>6666</v>
      </c>
      <c r="B6634">
        <v>0</v>
      </c>
      <c r="C6634">
        <v>0</v>
      </c>
      <c r="D6634">
        <v>1</v>
      </c>
      <c r="E6634">
        <v>0</v>
      </c>
      <c r="F6634">
        <v>34</v>
      </c>
      <c r="G6634">
        <v>1</v>
      </c>
      <c r="H6634" t="s">
        <v>22</v>
      </c>
      <c r="I6634" t="s">
        <v>25</v>
      </c>
      <c r="J6634" t="s">
        <v>22</v>
      </c>
      <c r="K6634" t="s">
        <v>22</v>
      </c>
      <c r="L6634" t="s">
        <v>23</v>
      </c>
      <c r="M6634" t="s">
        <v>22</v>
      </c>
      <c r="N6634" t="s">
        <v>23</v>
      </c>
      <c r="O6634" t="s">
        <v>23</v>
      </c>
      <c r="P6634" t="s">
        <v>26</v>
      </c>
      <c r="Q6634">
        <v>0</v>
      </c>
      <c r="R6634" t="s">
        <v>27</v>
      </c>
      <c r="S6634">
        <v>62.65</v>
      </c>
      <c r="T6634">
        <v>2274.9</v>
      </c>
      <c r="U6634">
        <v>1</v>
      </c>
    </row>
    <row r="6635" spans="1:21" x14ac:dyDescent="0.25">
      <c r="A6635" t="s">
        <v>6667</v>
      </c>
      <c r="B6635">
        <v>0</v>
      </c>
      <c r="C6635">
        <v>0</v>
      </c>
      <c r="D6635">
        <v>0</v>
      </c>
      <c r="E6635">
        <v>0</v>
      </c>
      <c r="F6635">
        <v>1</v>
      </c>
      <c r="G6635">
        <v>1</v>
      </c>
      <c r="H6635" t="s">
        <v>22</v>
      </c>
      <c r="I6635" t="s">
        <v>35</v>
      </c>
      <c r="J6635" t="s">
        <v>23</v>
      </c>
      <c r="K6635" t="s">
        <v>23</v>
      </c>
      <c r="L6635" t="s">
        <v>23</v>
      </c>
      <c r="M6635" t="s">
        <v>23</v>
      </c>
      <c r="N6635" t="s">
        <v>23</v>
      </c>
      <c r="O6635" t="s">
        <v>23</v>
      </c>
      <c r="P6635" t="s">
        <v>26</v>
      </c>
      <c r="Q6635">
        <v>1</v>
      </c>
      <c r="R6635" t="s">
        <v>27</v>
      </c>
      <c r="S6635">
        <v>74.5</v>
      </c>
      <c r="T6635">
        <v>74.5</v>
      </c>
      <c r="U6635">
        <v>1</v>
      </c>
    </row>
    <row r="6636" spans="1:21" x14ac:dyDescent="0.25">
      <c r="A6636" t="s">
        <v>6668</v>
      </c>
      <c r="B6636">
        <v>0</v>
      </c>
      <c r="C6636">
        <v>0</v>
      </c>
      <c r="D6636">
        <v>1</v>
      </c>
      <c r="E6636">
        <v>1</v>
      </c>
      <c r="F6636">
        <v>10</v>
      </c>
      <c r="G6636">
        <v>1</v>
      </c>
      <c r="H6636" t="s">
        <v>22</v>
      </c>
      <c r="I6636" t="s">
        <v>35</v>
      </c>
      <c r="J6636" t="s">
        <v>23</v>
      </c>
      <c r="K6636" t="s">
        <v>22</v>
      </c>
      <c r="L6636" t="s">
        <v>22</v>
      </c>
      <c r="M6636" t="s">
        <v>23</v>
      </c>
      <c r="N6636" t="s">
        <v>22</v>
      </c>
      <c r="O6636" t="s">
        <v>22</v>
      </c>
      <c r="P6636" t="s">
        <v>26</v>
      </c>
      <c r="Q6636">
        <v>1</v>
      </c>
      <c r="R6636" t="s">
        <v>38</v>
      </c>
      <c r="S6636">
        <v>102.1</v>
      </c>
      <c r="T6636">
        <v>1068.8499999999999</v>
      </c>
      <c r="U6636">
        <v>1</v>
      </c>
    </row>
    <row r="6637" spans="1:21" x14ac:dyDescent="0.25">
      <c r="A6637" t="s">
        <v>6669</v>
      </c>
      <c r="B6637">
        <v>1</v>
      </c>
      <c r="C6637">
        <v>0</v>
      </c>
      <c r="D6637">
        <v>1</v>
      </c>
      <c r="E6637">
        <v>0</v>
      </c>
      <c r="F6637">
        <v>24</v>
      </c>
      <c r="G6637">
        <v>1</v>
      </c>
      <c r="H6637" t="s">
        <v>23</v>
      </c>
      <c r="I6637" t="s">
        <v>23</v>
      </c>
      <c r="J6637" t="s">
        <v>44</v>
      </c>
      <c r="K6637" t="s">
        <v>44</v>
      </c>
      <c r="L6637" t="s">
        <v>44</v>
      </c>
      <c r="M6637" t="s">
        <v>44</v>
      </c>
      <c r="N6637" t="s">
        <v>44</v>
      </c>
      <c r="O6637" t="s">
        <v>44</v>
      </c>
      <c r="P6637" t="s">
        <v>29</v>
      </c>
      <c r="Q6637">
        <v>0</v>
      </c>
      <c r="R6637" t="s">
        <v>30</v>
      </c>
      <c r="S6637">
        <v>20.100000000000001</v>
      </c>
      <c r="T6637">
        <v>533.9</v>
      </c>
      <c r="U6637">
        <v>0</v>
      </c>
    </row>
    <row r="6638" spans="1:21" x14ac:dyDescent="0.25">
      <c r="A6638" t="s">
        <v>6670</v>
      </c>
      <c r="B6638">
        <v>0</v>
      </c>
      <c r="C6638">
        <v>0</v>
      </c>
      <c r="D6638">
        <v>1</v>
      </c>
      <c r="E6638">
        <v>1</v>
      </c>
      <c r="F6638">
        <v>10</v>
      </c>
      <c r="G6638">
        <v>1</v>
      </c>
      <c r="H6638" t="s">
        <v>22</v>
      </c>
      <c r="I6638" t="s">
        <v>25</v>
      </c>
      <c r="J6638" t="s">
        <v>22</v>
      </c>
      <c r="K6638" t="s">
        <v>22</v>
      </c>
      <c r="L6638" t="s">
        <v>23</v>
      </c>
      <c r="M6638" t="s">
        <v>23</v>
      </c>
      <c r="N6638" t="s">
        <v>22</v>
      </c>
      <c r="O6638" t="s">
        <v>23</v>
      </c>
      <c r="P6638" t="s">
        <v>29</v>
      </c>
      <c r="Q6638">
        <v>0</v>
      </c>
      <c r="R6638" t="s">
        <v>27</v>
      </c>
      <c r="S6638">
        <v>70.3</v>
      </c>
      <c r="T6638">
        <v>676.15</v>
      </c>
      <c r="U6638">
        <v>0</v>
      </c>
    </row>
    <row r="6639" spans="1:21" x14ac:dyDescent="0.25">
      <c r="A6639" t="s">
        <v>6671</v>
      </c>
      <c r="B6639">
        <v>1</v>
      </c>
      <c r="C6639">
        <v>0</v>
      </c>
      <c r="D6639">
        <v>1</v>
      </c>
      <c r="E6639">
        <v>0</v>
      </c>
      <c r="F6639">
        <v>69</v>
      </c>
      <c r="G6639">
        <v>1</v>
      </c>
      <c r="H6639" t="s">
        <v>23</v>
      </c>
      <c r="I6639" t="s">
        <v>25</v>
      </c>
      <c r="J6639" t="s">
        <v>22</v>
      </c>
      <c r="K6639" t="s">
        <v>22</v>
      </c>
      <c r="L6639" t="s">
        <v>23</v>
      </c>
      <c r="M6639" t="s">
        <v>23</v>
      </c>
      <c r="N6639" t="s">
        <v>23</v>
      </c>
      <c r="O6639" t="s">
        <v>23</v>
      </c>
      <c r="P6639" t="s">
        <v>29</v>
      </c>
      <c r="Q6639">
        <v>1</v>
      </c>
      <c r="R6639" t="s">
        <v>38</v>
      </c>
      <c r="S6639">
        <v>53.65</v>
      </c>
      <c r="T6639">
        <v>3804.4</v>
      </c>
      <c r="U6639">
        <v>0</v>
      </c>
    </row>
    <row r="6640" spans="1:21" x14ac:dyDescent="0.25">
      <c r="A6640" t="s">
        <v>6672</v>
      </c>
      <c r="B6640">
        <v>1</v>
      </c>
      <c r="C6640">
        <v>0</v>
      </c>
      <c r="D6640">
        <v>0</v>
      </c>
      <c r="E6640">
        <v>0</v>
      </c>
      <c r="F6640">
        <v>57</v>
      </c>
      <c r="G6640">
        <v>1</v>
      </c>
      <c r="H6640" t="s">
        <v>23</v>
      </c>
      <c r="I6640" t="s">
        <v>23</v>
      </c>
      <c r="J6640" t="s">
        <v>44</v>
      </c>
      <c r="K6640" t="s">
        <v>44</v>
      </c>
      <c r="L6640" t="s">
        <v>44</v>
      </c>
      <c r="M6640" t="s">
        <v>44</v>
      </c>
      <c r="N6640" t="s">
        <v>44</v>
      </c>
      <c r="O6640" t="s">
        <v>44</v>
      </c>
      <c r="P6640" t="s">
        <v>45</v>
      </c>
      <c r="Q6640">
        <v>0</v>
      </c>
      <c r="R6640" t="s">
        <v>30</v>
      </c>
      <c r="S6640">
        <v>20.75</v>
      </c>
      <c r="T6640">
        <v>1118.8</v>
      </c>
      <c r="U6640">
        <v>0</v>
      </c>
    </row>
    <row r="6641" spans="1:21" x14ac:dyDescent="0.25">
      <c r="A6641" t="s">
        <v>6673</v>
      </c>
      <c r="B6641">
        <v>1</v>
      </c>
      <c r="C6641">
        <v>0</v>
      </c>
      <c r="D6641">
        <v>1</v>
      </c>
      <c r="E6641">
        <v>1</v>
      </c>
      <c r="F6641">
        <v>50</v>
      </c>
      <c r="G6641">
        <v>1</v>
      </c>
      <c r="H6641" t="s">
        <v>23</v>
      </c>
      <c r="I6641" t="s">
        <v>35</v>
      </c>
      <c r="J6641" t="s">
        <v>23</v>
      </c>
      <c r="K6641" t="s">
        <v>22</v>
      </c>
      <c r="L6641" t="s">
        <v>22</v>
      </c>
      <c r="M6641" t="s">
        <v>22</v>
      </c>
      <c r="N6641" t="s">
        <v>22</v>
      </c>
      <c r="O6641" t="s">
        <v>22</v>
      </c>
      <c r="P6641" t="s">
        <v>29</v>
      </c>
      <c r="Q6641">
        <v>1</v>
      </c>
      <c r="R6641" t="s">
        <v>33</v>
      </c>
      <c r="S6641">
        <v>103.4</v>
      </c>
      <c r="T6641">
        <v>5236.3999999999996</v>
      </c>
      <c r="U6641">
        <v>0</v>
      </c>
    </row>
    <row r="6642" spans="1:21" x14ac:dyDescent="0.25">
      <c r="A6642" t="s">
        <v>6674</v>
      </c>
      <c r="B6642">
        <v>1</v>
      </c>
      <c r="C6642">
        <v>0</v>
      </c>
      <c r="D6642">
        <v>1</v>
      </c>
      <c r="E6642">
        <v>1</v>
      </c>
      <c r="F6642">
        <v>28</v>
      </c>
      <c r="G6642">
        <v>0</v>
      </c>
      <c r="H6642" t="s">
        <v>24</v>
      </c>
      <c r="I6642" t="s">
        <v>25</v>
      </c>
      <c r="J6642" t="s">
        <v>22</v>
      </c>
      <c r="K6642" t="s">
        <v>23</v>
      </c>
      <c r="L6642" t="s">
        <v>22</v>
      </c>
      <c r="M6642" t="s">
        <v>22</v>
      </c>
      <c r="N6642" t="s">
        <v>22</v>
      </c>
      <c r="O6642" t="s">
        <v>23</v>
      </c>
      <c r="P6642" t="s">
        <v>29</v>
      </c>
      <c r="Q6642">
        <v>0</v>
      </c>
      <c r="R6642" t="s">
        <v>30</v>
      </c>
      <c r="S6642">
        <v>50.8</v>
      </c>
      <c r="T6642">
        <v>1386.8</v>
      </c>
      <c r="U6642">
        <v>0</v>
      </c>
    </row>
    <row r="6643" spans="1:21" x14ac:dyDescent="0.25">
      <c r="A6643" t="s">
        <v>6675</v>
      </c>
      <c r="B6643">
        <v>0</v>
      </c>
      <c r="C6643">
        <v>0</v>
      </c>
      <c r="D6643">
        <v>0</v>
      </c>
      <c r="E6643">
        <v>0</v>
      </c>
      <c r="F6643">
        <v>16</v>
      </c>
      <c r="G6643">
        <v>1</v>
      </c>
      <c r="H6643" t="s">
        <v>23</v>
      </c>
      <c r="I6643" t="s">
        <v>25</v>
      </c>
      <c r="J6643" t="s">
        <v>22</v>
      </c>
      <c r="K6643" t="s">
        <v>23</v>
      </c>
      <c r="L6643" t="s">
        <v>23</v>
      </c>
      <c r="M6643" t="s">
        <v>23</v>
      </c>
      <c r="N6643" t="s">
        <v>23</v>
      </c>
      <c r="O6643" t="s">
        <v>23</v>
      </c>
      <c r="P6643" t="s">
        <v>26</v>
      </c>
      <c r="Q6643">
        <v>1</v>
      </c>
      <c r="R6643" t="s">
        <v>27</v>
      </c>
      <c r="S6643">
        <v>50.15</v>
      </c>
      <c r="T6643">
        <v>762.25</v>
      </c>
      <c r="U6643">
        <v>1</v>
      </c>
    </row>
    <row r="6644" spans="1:21" x14ac:dyDescent="0.25">
      <c r="A6644" t="s">
        <v>6676</v>
      </c>
      <c r="B6644">
        <v>1</v>
      </c>
      <c r="C6644">
        <v>0</v>
      </c>
      <c r="D6644">
        <v>0</v>
      </c>
      <c r="E6644">
        <v>0</v>
      </c>
      <c r="F6644">
        <v>25</v>
      </c>
      <c r="G6644">
        <v>1</v>
      </c>
      <c r="H6644" t="s">
        <v>23</v>
      </c>
      <c r="I6644" t="s">
        <v>25</v>
      </c>
      <c r="J6644" t="s">
        <v>22</v>
      </c>
      <c r="K6644" t="s">
        <v>22</v>
      </c>
      <c r="L6644" t="s">
        <v>23</v>
      </c>
      <c r="M6644" t="s">
        <v>22</v>
      </c>
      <c r="N6644" t="s">
        <v>22</v>
      </c>
      <c r="O6644" t="s">
        <v>22</v>
      </c>
      <c r="P6644" t="s">
        <v>26</v>
      </c>
      <c r="Q6644">
        <v>1</v>
      </c>
      <c r="R6644" t="s">
        <v>30</v>
      </c>
      <c r="S6644">
        <v>79</v>
      </c>
      <c r="T6644">
        <v>1902</v>
      </c>
      <c r="U6644">
        <v>0</v>
      </c>
    </row>
    <row r="6645" spans="1:21" x14ac:dyDescent="0.25">
      <c r="A6645" t="s">
        <v>6677</v>
      </c>
      <c r="B6645">
        <v>0</v>
      </c>
      <c r="C6645">
        <v>1</v>
      </c>
      <c r="D6645">
        <v>1</v>
      </c>
      <c r="E6645">
        <v>0</v>
      </c>
      <c r="F6645">
        <v>3</v>
      </c>
      <c r="G6645">
        <v>1</v>
      </c>
      <c r="H6645" t="s">
        <v>23</v>
      </c>
      <c r="I6645" t="s">
        <v>35</v>
      </c>
      <c r="J6645" t="s">
        <v>23</v>
      </c>
      <c r="K6645" t="s">
        <v>22</v>
      </c>
      <c r="L6645" t="s">
        <v>23</v>
      </c>
      <c r="M6645" t="s">
        <v>23</v>
      </c>
      <c r="N6645" t="s">
        <v>23</v>
      </c>
      <c r="O6645" t="s">
        <v>23</v>
      </c>
      <c r="P6645" t="s">
        <v>26</v>
      </c>
      <c r="Q6645">
        <v>1</v>
      </c>
      <c r="R6645" t="s">
        <v>33</v>
      </c>
      <c r="S6645">
        <v>74.599999999999994</v>
      </c>
      <c r="T6645">
        <v>239.05</v>
      </c>
      <c r="U6645">
        <v>0</v>
      </c>
    </row>
    <row r="6646" spans="1:21" x14ac:dyDescent="0.25">
      <c r="A6646" t="s">
        <v>6678</v>
      </c>
      <c r="B6646">
        <v>1</v>
      </c>
      <c r="C6646">
        <v>0</v>
      </c>
      <c r="D6646">
        <v>1</v>
      </c>
      <c r="E6646">
        <v>0</v>
      </c>
      <c r="F6646">
        <v>61</v>
      </c>
      <c r="G6646">
        <v>1</v>
      </c>
      <c r="H6646" t="s">
        <v>22</v>
      </c>
      <c r="I6646" t="s">
        <v>35</v>
      </c>
      <c r="J6646" t="s">
        <v>23</v>
      </c>
      <c r="K6646" t="s">
        <v>23</v>
      </c>
      <c r="L6646" t="s">
        <v>23</v>
      </c>
      <c r="M6646" t="s">
        <v>23</v>
      </c>
      <c r="N6646" t="s">
        <v>22</v>
      </c>
      <c r="O6646" t="s">
        <v>22</v>
      </c>
      <c r="P6646" t="s">
        <v>29</v>
      </c>
      <c r="Q6646">
        <v>1</v>
      </c>
      <c r="R6646" t="s">
        <v>33</v>
      </c>
      <c r="S6646">
        <v>96.5</v>
      </c>
      <c r="T6646">
        <v>5673.7</v>
      </c>
      <c r="U6646">
        <v>0</v>
      </c>
    </row>
    <row r="6647" spans="1:21" x14ac:dyDescent="0.25">
      <c r="A6647" t="s">
        <v>6679</v>
      </c>
      <c r="B6647">
        <v>0</v>
      </c>
      <c r="C6647">
        <v>0</v>
      </c>
      <c r="D6647">
        <v>0</v>
      </c>
      <c r="E6647">
        <v>0</v>
      </c>
      <c r="F6647">
        <v>2</v>
      </c>
      <c r="G6647">
        <v>1</v>
      </c>
      <c r="H6647" t="s">
        <v>23</v>
      </c>
      <c r="I6647" t="s">
        <v>23</v>
      </c>
      <c r="J6647" t="s">
        <v>44</v>
      </c>
      <c r="K6647" t="s">
        <v>44</v>
      </c>
      <c r="L6647" t="s">
        <v>44</v>
      </c>
      <c r="M6647" t="s">
        <v>44</v>
      </c>
      <c r="N6647" t="s">
        <v>44</v>
      </c>
      <c r="O6647" t="s">
        <v>44</v>
      </c>
      <c r="P6647" t="s">
        <v>26</v>
      </c>
      <c r="Q6647">
        <v>0</v>
      </c>
      <c r="R6647" t="s">
        <v>30</v>
      </c>
      <c r="S6647">
        <v>20.100000000000001</v>
      </c>
      <c r="T6647">
        <v>39.799999999999997</v>
      </c>
      <c r="U6647">
        <v>0</v>
      </c>
    </row>
    <row r="6648" spans="1:21" x14ac:dyDescent="0.25">
      <c r="A6648" t="s">
        <v>6680</v>
      </c>
      <c r="B6648">
        <v>1</v>
      </c>
      <c r="C6648">
        <v>0</v>
      </c>
      <c r="D6648">
        <v>1</v>
      </c>
      <c r="E6648">
        <v>1</v>
      </c>
      <c r="F6648">
        <v>51</v>
      </c>
      <c r="G6648">
        <v>1</v>
      </c>
      <c r="H6648" t="s">
        <v>23</v>
      </c>
      <c r="I6648" t="s">
        <v>23</v>
      </c>
      <c r="J6648" t="s">
        <v>44</v>
      </c>
      <c r="K6648" t="s">
        <v>44</v>
      </c>
      <c r="L6648" t="s">
        <v>44</v>
      </c>
      <c r="M6648" t="s">
        <v>44</v>
      </c>
      <c r="N6648" t="s">
        <v>44</v>
      </c>
      <c r="O6648" t="s">
        <v>44</v>
      </c>
      <c r="P6648" t="s">
        <v>29</v>
      </c>
      <c r="Q6648">
        <v>0</v>
      </c>
      <c r="R6648" t="s">
        <v>30</v>
      </c>
      <c r="S6648">
        <v>19.399999999999999</v>
      </c>
      <c r="T6648">
        <v>997.75</v>
      </c>
      <c r="U6648">
        <v>0</v>
      </c>
    </row>
    <row r="6649" spans="1:21" x14ac:dyDescent="0.25">
      <c r="A6649" t="s">
        <v>6681</v>
      </c>
      <c r="B6649">
        <v>0</v>
      </c>
      <c r="C6649">
        <v>0</v>
      </c>
      <c r="D6649">
        <v>1</v>
      </c>
      <c r="E6649">
        <v>1</v>
      </c>
      <c r="F6649">
        <v>71</v>
      </c>
      <c r="G6649">
        <v>1</v>
      </c>
      <c r="H6649" t="s">
        <v>23</v>
      </c>
      <c r="I6649" t="s">
        <v>25</v>
      </c>
      <c r="J6649" t="s">
        <v>22</v>
      </c>
      <c r="K6649" t="s">
        <v>23</v>
      </c>
      <c r="L6649" t="s">
        <v>22</v>
      </c>
      <c r="M6649" t="s">
        <v>23</v>
      </c>
      <c r="N6649" t="s">
        <v>22</v>
      </c>
      <c r="O6649" t="s">
        <v>22</v>
      </c>
      <c r="P6649" t="s">
        <v>45</v>
      </c>
      <c r="Q6649">
        <v>0</v>
      </c>
      <c r="R6649" t="s">
        <v>38</v>
      </c>
      <c r="S6649">
        <v>77.55</v>
      </c>
      <c r="T6649">
        <v>5574.35</v>
      </c>
      <c r="U6649">
        <v>0</v>
      </c>
    </row>
    <row r="6650" spans="1:21" x14ac:dyDescent="0.25">
      <c r="A6650" t="s">
        <v>6682</v>
      </c>
      <c r="B6650">
        <v>0</v>
      </c>
      <c r="C6650">
        <v>0</v>
      </c>
      <c r="D6650">
        <v>1</v>
      </c>
      <c r="E6650">
        <v>1</v>
      </c>
      <c r="F6650">
        <v>20</v>
      </c>
      <c r="G6650">
        <v>1</v>
      </c>
      <c r="H6650" t="s">
        <v>23</v>
      </c>
      <c r="I6650" t="s">
        <v>23</v>
      </c>
      <c r="J6650" t="s">
        <v>44</v>
      </c>
      <c r="K6650" t="s">
        <v>44</v>
      </c>
      <c r="L6650" t="s">
        <v>44</v>
      </c>
      <c r="M6650" t="s">
        <v>44</v>
      </c>
      <c r="N6650" t="s">
        <v>44</v>
      </c>
      <c r="O6650" t="s">
        <v>44</v>
      </c>
      <c r="P6650" t="s">
        <v>26</v>
      </c>
      <c r="Q6650">
        <v>0</v>
      </c>
      <c r="R6650" t="s">
        <v>30</v>
      </c>
      <c r="S6650">
        <v>20.05</v>
      </c>
      <c r="T6650">
        <v>406.05</v>
      </c>
      <c r="U6650">
        <v>0</v>
      </c>
    </row>
    <row r="6651" spans="1:21" x14ac:dyDescent="0.25">
      <c r="A6651" t="s">
        <v>6683</v>
      </c>
      <c r="B6651">
        <v>1</v>
      </c>
      <c r="C6651">
        <v>0</v>
      </c>
      <c r="D6651">
        <v>1</v>
      </c>
      <c r="E6651">
        <v>1</v>
      </c>
      <c r="F6651">
        <v>6</v>
      </c>
      <c r="G6651">
        <v>1</v>
      </c>
      <c r="H6651" t="s">
        <v>23</v>
      </c>
      <c r="I6651" t="s">
        <v>23</v>
      </c>
      <c r="J6651" t="s">
        <v>44</v>
      </c>
      <c r="K6651" t="s">
        <v>44</v>
      </c>
      <c r="L6651" t="s">
        <v>44</v>
      </c>
      <c r="M6651" t="s">
        <v>44</v>
      </c>
      <c r="N6651" t="s">
        <v>44</v>
      </c>
      <c r="O6651" t="s">
        <v>44</v>
      </c>
      <c r="P6651" t="s">
        <v>26</v>
      </c>
      <c r="Q6651">
        <v>0</v>
      </c>
      <c r="R6651" t="s">
        <v>38</v>
      </c>
      <c r="S6651">
        <v>19.850000000000001</v>
      </c>
      <c r="T6651">
        <v>138.85</v>
      </c>
      <c r="U6651">
        <v>0</v>
      </c>
    </row>
    <row r="6652" spans="1:21" x14ac:dyDescent="0.25">
      <c r="A6652" t="s">
        <v>6684</v>
      </c>
      <c r="B6652">
        <v>0</v>
      </c>
      <c r="C6652">
        <v>0</v>
      </c>
      <c r="D6652">
        <v>0</v>
      </c>
      <c r="E6652">
        <v>0</v>
      </c>
      <c r="F6652">
        <v>6</v>
      </c>
      <c r="G6652">
        <v>1</v>
      </c>
      <c r="H6652" t="s">
        <v>23</v>
      </c>
      <c r="I6652" t="s">
        <v>23</v>
      </c>
      <c r="J6652" t="s">
        <v>44</v>
      </c>
      <c r="K6652" t="s">
        <v>44</v>
      </c>
      <c r="L6652" t="s">
        <v>44</v>
      </c>
      <c r="M6652" t="s">
        <v>44</v>
      </c>
      <c r="N6652" t="s">
        <v>44</v>
      </c>
      <c r="O6652" t="s">
        <v>44</v>
      </c>
      <c r="P6652" t="s">
        <v>26</v>
      </c>
      <c r="Q6652">
        <v>0</v>
      </c>
      <c r="R6652" t="s">
        <v>30</v>
      </c>
      <c r="S6652">
        <v>20.2</v>
      </c>
      <c r="T6652">
        <v>123.65</v>
      </c>
      <c r="U6652">
        <v>0</v>
      </c>
    </row>
    <row r="6653" spans="1:21" x14ac:dyDescent="0.25">
      <c r="A6653" t="s">
        <v>6685</v>
      </c>
      <c r="B6653">
        <v>0</v>
      </c>
      <c r="C6653">
        <v>0</v>
      </c>
      <c r="D6653">
        <v>0</v>
      </c>
      <c r="E6653">
        <v>0</v>
      </c>
      <c r="F6653">
        <v>29</v>
      </c>
      <c r="G6653">
        <v>1</v>
      </c>
      <c r="H6653" t="s">
        <v>22</v>
      </c>
      <c r="I6653" t="s">
        <v>25</v>
      </c>
      <c r="J6653" t="s">
        <v>22</v>
      </c>
      <c r="K6653" t="s">
        <v>22</v>
      </c>
      <c r="L6653" t="s">
        <v>23</v>
      </c>
      <c r="M6653" t="s">
        <v>22</v>
      </c>
      <c r="N6653" t="s">
        <v>23</v>
      </c>
      <c r="O6653" t="s">
        <v>23</v>
      </c>
      <c r="P6653" t="s">
        <v>26</v>
      </c>
      <c r="Q6653">
        <v>0</v>
      </c>
      <c r="R6653" t="s">
        <v>30</v>
      </c>
      <c r="S6653">
        <v>67.45</v>
      </c>
      <c r="T6653">
        <v>1801.1</v>
      </c>
      <c r="U6653">
        <v>0</v>
      </c>
    </row>
    <row r="6654" spans="1:21" x14ac:dyDescent="0.25">
      <c r="A6654" t="s">
        <v>6686</v>
      </c>
      <c r="B6654">
        <v>1</v>
      </c>
      <c r="C6654">
        <v>0</v>
      </c>
      <c r="D6654">
        <v>0</v>
      </c>
      <c r="E6654">
        <v>0</v>
      </c>
      <c r="F6654">
        <v>36</v>
      </c>
      <c r="G6654">
        <v>1</v>
      </c>
      <c r="H6654" t="s">
        <v>23</v>
      </c>
      <c r="I6654" t="s">
        <v>23</v>
      </c>
      <c r="J6654" t="s">
        <v>44</v>
      </c>
      <c r="K6654" t="s">
        <v>44</v>
      </c>
      <c r="L6654" t="s">
        <v>44</v>
      </c>
      <c r="M6654" t="s">
        <v>44</v>
      </c>
      <c r="N6654" t="s">
        <v>44</v>
      </c>
      <c r="O6654" t="s">
        <v>44</v>
      </c>
      <c r="P6654" t="s">
        <v>45</v>
      </c>
      <c r="Q6654">
        <v>1</v>
      </c>
      <c r="R6654" t="s">
        <v>38</v>
      </c>
      <c r="S6654">
        <v>18.55</v>
      </c>
      <c r="T6654">
        <v>689</v>
      </c>
      <c r="U6654">
        <v>0</v>
      </c>
    </row>
    <row r="6655" spans="1:21" x14ac:dyDescent="0.25">
      <c r="A6655" t="s">
        <v>6687</v>
      </c>
      <c r="B6655">
        <v>0</v>
      </c>
      <c r="C6655">
        <v>0</v>
      </c>
      <c r="D6655">
        <v>0</v>
      </c>
      <c r="E6655">
        <v>0</v>
      </c>
      <c r="F6655">
        <v>28</v>
      </c>
      <c r="G6655">
        <v>0</v>
      </c>
      <c r="H6655" t="s">
        <v>24</v>
      </c>
      <c r="I6655" t="s">
        <v>25</v>
      </c>
      <c r="J6655" t="s">
        <v>23</v>
      </c>
      <c r="K6655" t="s">
        <v>23</v>
      </c>
      <c r="L6655" t="s">
        <v>22</v>
      </c>
      <c r="M6655" t="s">
        <v>23</v>
      </c>
      <c r="N6655" t="s">
        <v>23</v>
      </c>
      <c r="O6655" t="s">
        <v>23</v>
      </c>
      <c r="P6655" t="s">
        <v>26</v>
      </c>
      <c r="Q6655">
        <v>1</v>
      </c>
      <c r="R6655" t="s">
        <v>30</v>
      </c>
      <c r="S6655">
        <v>29.75</v>
      </c>
      <c r="T6655">
        <v>790.7</v>
      </c>
      <c r="U6655">
        <v>0</v>
      </c>
    </row>
    <row r="6656" spans="1:21" x14ac:dyDescent="0.25">
      <c r="A6656" t="s">
        <v>6688</v>
      </c>
      <c r="B6656">
        <v>0</v>
      </c>
      <c r="C6656">
        <v>0</v>
      </c>
      <c r="D6656">
        <v>1</v>
      </c>
      <c r="E6656">
        <v>0</v>
      </c>
      <c r="F6656">
        <v>7</v>
      </c>
      <c r="G6656">
        <v>1</v>
      </c>
      <c r="H6656" t="s">
        <v>22</v>
      </c>
      <c r="I6656" t="s">
        <v>35</v>
      </c>
      <c r="J6656" t="s">
        <v>23</v>
      </c>
      <c r="K6656" t="s">
        <v>23</v>
      </c>
      <c r="L6656" t="s">
        <v>23</v>
      </c>
      <c r="M6656" t="s">
        <v>23</v>
      </c>
      <c r="N6656" t="s">
        <v>22</v>
      </c>
      <c r="O6656" t="s">
        <v>23</v>
      </c>
      <c r="P6656" t="s">
        <v>26</v>
      </c>
      <c r="Q6656">
        <v>1</v>
      </c>
      <c r="R6656" t="s">
        <v>27</v>
      </c>
      <c r="S6656">
        <v>86.5</v>
      </c>
      <c r="T6656">
        <v>582.5</v>
      </c>
      <c r="U6656">
        <v>1</v>
      </c>
    </row>
    <row r="6657" spans="1:21" x14ac:dyDescent="0.25">
      <c r="A6657" t="s">
        <v>6689</v>
      </c>
      <c r="B6657">
        <v>0</v>
      </c>
      <c r="C6657">
        <v>0</v>
      </c>
      <c r="D6657">
        <v>0</v>
      </c>
      <c r="E6657">
        <v>0</v>
      </c>
      <c r="F6657">
        <v>63</v>
      </c>
      <c r="G6657">
        <v>1</v>
      </c>
      <c r="H6657" t="s">
        <v>22</v>
      </c>
      <c r="I6657" t="s">
        <v>23</v>
      </c>
      <c r="J6657" t="s">
        <v>44</v>
      </c>
      <c r="K6657" t="s">
        <v>44</v>
      </c>
      <c r="L6657" t="s">
        <v>44</v>
      </c>
      <c r="M6657" t="s">
        <v>44</v>
      </c>
      <c r="N6657" t="s">
        <v>44</v>
      </c>
      <c r="O6657" t="s">
        <v>44</v>
      </c>
      <c r="P6657" t="s">
        <v>45</v>
      </c>
      <c r="Q6657">
        <v>0</v>
      </c>
      <c r="R6657" t="s">
        <v>30</v>
      </c>
      <c r="S6657">
        <v>24.2</v>
      </c>
      <c r="T6657">
        <v>1618.2</v>
      </c>
      <c r="U6657">
        <v>0</v>
      </c>
    </row>
    <row r="6658" spans="1:21" x14ac:dyDescent="0.25">
      <c r="A6658" t="s">
        <v>6690</v>
      </c>
      <c r="B6658">
        <v>1</v>
      </c>
      <c r="C6658">
        <v>0</v>
      </c>
      <c r="D6658">
        <v>1</v>
      </c>
      <c r="E6658">
        <v>1</v>
      </c>
      <c r="F6658">
        <v>48</v>
      </c>
      <c r="G6658">
        <v>1</v>
      </c>
      <c r="H6658" t="s">
        <v>22</v>
      </c>
      <c r="I6658" t="s">
        <v>23</v>
      </c>
      <c r="J6658" t="s">
        <v>44</v>
      </c>
      <c r="K6658" t="s">
        <v>44</v>
      </c>
      <c r="L6658" t="s">
        <v>44</v>
      </c>
      <c r="M6658" t="s">
        <v>44</v>
      </c>
      <c r="N6658" t="s">
        <v>44</v>
      </c>
      <c r="O6658" t="s">
        <v>44</v>
      </c>
      <c r="P6658" t="s">
        <v>45</v>
      </c>
      <c r="Q6658">
        <v>0</v>
      </c>
      <c r="R6658" t="s">
        <v>30</v>
      </c>
      <c r="S6658">
        <v>23.55</v>
      </c>
      <c r="T6658">
        <v>1173.3499999999999</v>
      </c>
      <c r="U6658">
        <v>0</v>
      </c>
    </row>
    <row r="6659" spans="1:21" x14ac:dyDescent="0.25">
      <c r="A6659" t="s">
        <v>6691</v>
      </c>
      <c r="B6659">
        <v>0</v>
      </c>
      <c r="C6659">
        <v>0</v>
      </c>
      <c r="D6659">
        <v>1</v>
      </c>
      <c r="E6659">
        <v>0</v>
      </c>
      <c r="F6659">
        <v>49</v>
      </c>
      <c r="G6659">
        <v>1</v>
      </c>
      <c r="H6659" t="s">
        <v>23</v>
      </c>
      <c r="I6659" t="s">
        <v>23</v>
      </c>
      <c r="J6659" t="s">
        <v>44</v>
      </c>
      <c r="K6659" t="s">
        <v>44</v>
      </c>
      <c r="L6659" t="s">
        <v>44</v>
      </c>
      <c r="M6659" t="s">
        <v>44</v>
      </c>
      <c r="N6659" t="s">
        <v>44</v>
      </c>
      <c r="O6659" t="s">
        <v>44</v>
      </c>
      <c r="P6659" t="s">
        <v>29</v>
      </c>
      <c r="Q6659">
        <v>0</v>
      </c>
      <c r="R6659" t="s">
        <v>33</v>
      </c>
      <c r="S6659">
        <v>20.45</v>
      </c>
      <c r="T6659">
        <v>900.9</v>
      </c>
      <c r="U6659">
        <v>0</v>
      </c>
    </row>
    <row r="6660" spans="1:21" x14ac:dyDescent="0.25">
      <c r="A6660" t="s">
        <v>6692</v>
      </c>
      <c r="B6660">
        <v>1</v>
      </c>
      <c r="C6660">
        <v>1</v>
      </c>
      <c r="D6660">
        <v>0</v>
      </c>
      <c r="E6660">
        <v>0</v>
      </c>
      <c r="F6660">
        <v>27</v>
      </c>
      <c r="G6660">
        <v>1</v>
      </c>
      <c r="H6660" t="s">
        <v>22</v>
      </c>
      <c r="I6660" t="s">
        <v>35</v>
      </c>
      <c r="J6660" t="s">
        <v>23</v>
      </c>
      <c r="K6660" t="s">
        <v>22</v>
      </c>
      <c r="L6660" t="s">
        <v>23</v>
      </c>
      <c r="M6660" t="s">
        <v>23</v>
      </c>
      <c r="N6660" t="s">
        <v>23</v>
      </c>
      <c r="O6660" t="s">
        <v>23</v>
      </c>
      <c r="P6660" t="s">
        <v>26</v>
      </c>
      <c r="Q6660">
        <v>1</v>
      </c>
      <c r="R6660" t="s">
        <v>27</v>
      </c>
      <c r="S6660">
        <v>81.45</v>
      </c>
      <c r="T6660">
        <v>2122.0500000000002</v>
      </c>
      <c r="U6660">
        <v>1</v>
      </c>
    </row>
    <row r="6661" spans="1:21" x14ac:dyDescent="0.25">
      <c r="A6661" t="s">
        <v>6693</v>
      </c>
      <c r="B6661">
        <v>1</v>
      </c>
      <c r="C6661">
        <v>0</v>
      </c>
      <c r="D6661">
        <v>1</v>
      </c>
      <c r="E6661">
        <v>0</v>
      </c>
      <c r="F6661">
        <v>72</v>
      </c>
      <c r="G6661">
        <v>1</v>
      </c>
      <c r="H6661" t="s">
        <v>22</v>
      </c>
      <c r="I6661" t="s">
        <v>25</v>
      </c>
      <c r="J6661" t="s">
        <v>22</v>
      </c>
      <c r="K6661" t="s">
        <v>22</v>
      </c>
      <c r="L6661" t="s">
        <v>22</v>
      </c>
      <c r="M6661" t="s">
        <v>22</v>
      </c>
      <c r="N6661" t="s">
        <v>22</v>
      </c>
      <c r="O6661" t="s">
        <v>22</v>
      </c>
      <c r="P6661" t="s">
        <v>45</v>
      </c>
      <c r="Q6661">
        <v>0</v>
      </c>
      <c r="R6661" t="s">
        <v>38</v>
      </c>
      <c r="S6661">
        <v>92.3</v>
      </c>
      <c r="T6661">
        <v>6719.9</v>
      </c>
      <c r="U6661">
        <v>0</v>
      </c>
    </row>
    <row r="6662" spans="1:21" x14ac:dyDescent="0.25">
      <c r="A6662" t="s">
        <v>6694</v>
      </c>
      <c r="B6662">
        <v>1</v>
      </c>
      <c r="C6662">
        <v>0</v>
      </c>
      <c r="D6662">
        <v>1</v>
      </c>
      <c r="E6662">
        <v>0</v>
      </c>
      <c r="F6662">
        <v>1</v>
      </c>
      <c r="G6662">
        <v>1</v>
      </c>
      <c r="H6662" t="s">
        <v>23</v>
      </c>
      <c r="I6662" t="s">
        <v>35</v>
      </c>
      <c r="J6662" t="s">
        <v>23</v>
      </c>
      <c r="K6662" t="s">
        <v>23</v>
      </c>
      <c r="L6662" t="s">
        <v>23</v>
      </c>
      <c r="M6662" t="s">
        <v>23</v>
      </c>
      <c r="N6662" t="s">
        <v>23</v>
      </c>
      <c r="O6662" t="s">
        <v>23</v>
      </c>
      <c r="P6662" t="s">
        <v>26</v>
      </c>
      <c r="Q6662">
        <v>1</v>
      </c>
      <c r="R6662" t="s">
        <v>27</v>
      </c>
      <c r="S6662">
        <v>69.150000000000006</v>
      </c>
      <c r="T6662">
        <v>69.150000000000006</v>
      </c>
      <c r="U6662">
        <v>1</v>
      </c>
    </row>
    <row r="6663" spans="1:21" x14ac:dyDescent="0.25">
      <c r="A6663" t="s">
        <v>6695</v>
      </c>
      <c r="B6663">
        <v>0</v>
      </c>
      <c r="C6663">
        <v>0</v>
      </c>
      <c r="D6663">
        <v>1</v>
      </c>
      <c r="E6663">
        <v>1</v>
      </c>
      <c r="F6663">
        <v>72</v>
      </c>
      <c r="G6663">
        <v>0</v>
      </c>
      <c r="H6663" t="s">
        <v>24</v>
      </c>
      <c r="I6663" t="s">
        <v>25</v>
      </c>
      <c r="J6663" t="s">
        <v>23</v>
      </c>
      <c r="K6663" t="s">
        <v>22</v>
      </c>
      <c r="L6663" t="s">
        <v>23</v>
      </c>
      <c r="M6663" t="s">
        <v>22</v>
      </c>
      <c r="N6663" t="s">
        <v>22</v>
      </c>
      <c r="O6663" t="s">
        <v>22</v>
      </c>
      <c r="P6663" t="s">
        <v>45</v>
      </c>
      <c r="Q6663">
        <v>0</v>
      </c>
      <c r="R6663" t="s">
        <v>38</v>
      </c>
      <c r="S6663">
        <v>53.65</v>
      </c>
      <c r="T6663">
        <v>3784</v>
      </c>
      <c r="U6663">
        <v>0</v>
      </c>
    </row>
    <row r="6664" spans="1:21" x14ac:dyDescent="0.25">
      <c r="A6664" t="s">
        <v>6696</v>
      </c>
      <c r="B6664">
        <v>0</v>
      </c>
      <c r="C6664">
        <v>0</v>
      </c>
      <c r="D6664">
        <v>0</v>
      </c>
      <c r="E6664">
        <v>0</v>
      </c>
      <c r="F6664">
        <v>47</v>
      </c>
      <c r="G6664">
        <v>0</v>
      </c>
      <c r="H6664" t="s">
        <v>24</v>
      </c>
      <c r="I6664" t="s">
        <v>25</v>
      </c>
      <c r="J6664" t="s">
        <v>22</v>
      </c>
      <c r="K6664" t="s">
        <v>22</v>
      </c>
      <c r="L6664" t="s">
        <v>23</v>
      </c>
      <c r="M6664" t="s">
        <v>22</v>
      </c>
      <c r="N6664" t="s">
        <v>23</v>
      </c>
      <c r="O6664" t="s">
        <v>23</v>
      </c>
      <c r="P6664" t="s">
        <v>29</v>
      </c>
      <c r="Q6664">
        <v>0</v>
      </c>
      <c r="R6664" t="s">
        <v>38</v>
      </c>
      <c r="S6664">
        <v>39.65</v>
      </c>
      <c r="T6664">
        <v>1798.65</v>
      </c>
      <c r="U6664">
        <v>0</v>
      </c>
    </row>
    <row r="6665" spans="1:21" x14ac:dyDescent="0.25">
      <c r="A6665" t="s">
        <v>6697</v>
      </c>
      <c r="B6665">
        <v>0</v>
      </c>
      <c r="C6665">
        <v>0</v>
      </c>
      <c r="D6665">
        <v>0</v>
      </c>
      <c r="E6665">
        <v>0</v>
      </c>
      <c r="F6665">
        <v>1</v>
      </c>
      <c r="G6665">
        <v>1</v>
      </c>
      <c r="H6665" t="s">
        <v>23</v>
      </c>
      <c r="I6665" t="s">
        <v>25</v>
      </c>
      <c r="J6665" t="s">
        <v>23</v>
      </c>
      <c r="K6665" t="s">
        <v>23</v>
      </c>
      <c r="L6665" t="s">
        <v>23</v>
      </c>
      <c r="M6665" t="s">
        <v>23</v>
      </c>
      <c r="N6665" t="s">
        <v>22</v>
      </c>
      <c r="O6665" t="s">
        <v>23</v>
      </c>
      <c r="P6665" t="s">
        <v>26</v>
      </c>
      <c r="Q6665">
        <v>1</v>
      </c>
      <c r="R6665" t="s">
        <v>27</v>
      </c>
      <c r="S6665">
        <v>54.65</v>
      </c>
      <c r="T6665">
        <v>54.65</v>
      </c>
      <c r="U6665">
        <v>0</v>
      </c>
    </row>
    <row r="6666" spans="1:21" x14ac:dyDescent="0.25">
      <c r="A6666" t="s">
        <v>6698</v>
      </c>
      <c r="B6666">
        <v>0</v>
      </c>
      <c r="C6666">
        <v>0</v>
      </c>
      <c r="D6666">
        <v>0</v>
      </c>
      <c r="E6666">
        <v>0</v>
      </c>
      <c r="F6666">
        <v>36</v>
      </c>
      <c r="G6666">
        <v>1</v>
      </c>
      <c r="H6666" t="s">
        <v>22</v>
      </c>
      <c r="I6666" t="s">
        <v>35</v>
      </c>
      <c r="J6666" t="s">
        <v>23</v>
      </c>
      <c r="K6666" t="s">
        <v>22</v>
      </c>
      <c r="L6666" t="s">
        <v>22</v>
      </c>
      <c r="M6666" t="s">
        <v>23</v>
      </c>
      <c r="N6666" t="s">
        <v>22</v>
      </c>
      <c r="O6666" t="s">
        <v>22</v>
      </c>
      <c r="P6666" t="s">
        <v>29</v>
      </c>
      <c r="Q6666">
        <v>1</v>
      </c>
      <c r="R6666" t="s">
        <v>33</v>
      </c>
      <c r="S6666">
        <v>104.8</v>
      </c>
      <c r="T6666">
        <v>3886.45</v>
      </c>
      <c r="U6666">
        <v>0</v>
      </c>
    </row>
    <row r="6667" spans="1:21" x14ac:dyDescent="0.25">
      <c r="A6667" t="s">
        <v>6699</v>
      </c>
      <c r="B6667">
        <v>1</v>
      </c>
      <c r="C6667">
        <v>0</v>
      </c>
      <c r="D6667">
        <v>1</v>
      </c>
      <c r="E6667">
        <v>1</v>
      </c>
      <c r="F6667">
        <v>43</v>
      </c>
      <c r="G6667">
        <v>0</v>
      </c>
      <c r="H6667" t="s">
        <v>24</v>
      </c>
      <c r="I6667" t="s">
        <v>25</v>
      </c>
      <c r="J6667" t="s">
        <v>23</v>
      </c>
      <c r="K6667" t="s">
        <v>22</v>
      </c>
      <c r="L6667" t="s">
        <v>23</v>
      </c>
      <c r="M6667" t="s">
        <v>23</v>
      </c>
      <c r="N6667" t="s">
        <v>23</v>
      </c>
      <c r="O6667" t="s">
        <v>23</v>
      </c>
      <c r="P6667" t="s">
        <v>26</v>
      </c>
      <c r="Q6667">
        <v>0</v>
      </c>
      <c r="R6667" t="s">
        <v>38</v>
      </c>
      <c r="S6667">
        <v>29.3</v>
      </c>
      <c r="T6667">
        <v>1224.05</v>
      </c>
      <c r="U6667">
        <v>0</v>
      </c>
    </row>
    <row r="6668" spans="1:21" x14ac:dyDescent="0.25">
      <c r="A6668" t="s">
        <v>6700</v>
      </c>
      <c r="B6668">
        <v>0</v>
      </c>
      <c r="C6668">
        <v>1</v>
      </c>
      <c r="D6668">
        <v>1</v>
      </c>
      <c r="E6668">
        <v>0</v>
      </c>
      <c r="F6668">
        <v>27</v>
      </c>
      <c r="G6668">
        <v>1</v>
      </c>
      <c r="H6668" t="s">
        <v>22</v>
      </c>
      <c r="I6668" t="s">
        <v>25</v>
      </c>
      <c r="J6668" t="s">
        <v>23</v>
      </c>
      <c r="K6668" t="s">
        <v>22</v>
      </c>
      <c r="L6668" t="s">
        <v>22</v>
      </c>
      <c r="M6668" t="s">
        <v>22</v>
      </c>
      <c r="N6668" t="s">
        <v>22</v>
      </c>
      <c r="O6668" t="s">
        <v>22</v>
      </c>
      <c r="P6668" t="s">
        <v>26</v>
      </c>
      <c r="Q6668">
        <v>0</v>
      </c>
      <c r="R6668" t="s">
        <v>27</v>
      </c>
      <c r="S6668">
        <v>83.85</v>
      </c>
      <c r="T6668">
        <v>2310.1999999999998</v>
      </c>
      <c r="U6668">
        <v>0</v>
      </c>
    </row>
    <row r="6669" spans="1:21" x14ac:dyDescent="0.25">
      <c r="A6669" t="s">
        <v>6701</v>
      </c>
      <c r="B6669">
        <v>0</v>
      </c>
      <c r="C6669">
        <v>0</v>
      </c>
      <c r="D6669">
        <v>0</v>
      </c>
      <c r="E6669">
        <v>0</v>
      </c>
      <c r="F6669">
        <v>9</v>
      </c>
      <c r="G6669">
        <v>1</v>
      </c>
      <c r="H6669" t="s">
        <v>23</v>
      </c>
      <c r="I6669" t="s">
        <v>35</v>
      </c>
      <c r="J6669" t="s">
        <v>23</v>
      </c>
      <c r="K6669" t="s">
        <v>23</v>
      </c>
      <c r="L6669" t="s">
        <v>23</v>
      </c>
      <c r="M6669" t="s">
        <v>23</v>
      </c>
      <c r="N6669" t="s">
        <v>23</v>
      </c>
      <c r="O6669" t="s">
        <v>22</v>
      </c>
      <c r="P6669" t="s">
        <v>26</v>
      </c>
      <c r="Q6669">
        <v>1</v>
      </c>
      <c r="R6669" t="s">
        <v>27</v>
      </c>
      <c r="S6669">
        <v>79.55</v>
      </c>
      <c r="T6669">
        <v>723.4</v>
      </c>
      <c r="U6669">
        <v>1</v>
      </c>
    </row>
    <row r="6670" spans="1:21" x14ac:dyDescent="0.25">
      <c r="A6670" t="s">
        <v>6702</v>
      </c>
      <c r="B6670">
        <v>0</v>
      </c>
      <c r="C6670">
        <v>0</v>
      </c>
      <c r="D6670">
        <v>0</v>
      </c>
      <c r="E6670">
        <v>0</v>
      </c>
      <c r="F6670">
        <v>38</v>
      </c>
      <c r="G6670">
        <v>1</v>
      </c>
      <c r="H6670" t="s">
        <v>22</v>
      </c>
      <c r="I6670" t="s">
        <v>35</v>
      </c>
      <c r="J6670" t="s">
        <v>23</v>
      </c>
      <c r="K6670" t="s">
        <v>23</v>
      </c>
      <c r="L6670" t="s">
        <v>22</v>
      </c>
      <c r="M6670" t="s">
        <v>22</v>
      </c>
      <c r="N6670" t="s">
        <v>22</v>
      </c>
      <c r="O6670" t="s">
        <v>22</v>
      </c>
      <c r="P6670" t="s">
        <v>26</v>
      </c>
      <c r="Q6670">
        <v>1</v>
      </c>
      <c r="R6670" t="s">
        <v>27</v>
      </c>
      <c r="S6670">
        <v>103.65</v>
      </c>
      <c r="T6670">
        <v>3988.5</v>
      </c>
      <c r="U6670">
        <v>0</v>
      </c>
    </row>
    <row r="6671" spans="1:21" x14ac:dyDescent="0.25">
      <c r="A6671" t="s">
        <v>6703</v>
      </c>
      <c r="B6671">
        <v>0</v>
      </c>
      <c r="C6671">
        <v>1</v>
      </c>
      <c r="D6671">
        <v>0</v>
      </c>
      <c r="E6671">
        <v>0</v>
      </c>
      <c r="F6671">
        <v>35</v>
      </c>
      <c r="G6671">
        <v>1</v>
      </c>
      <c r="H6671" t="s">
        <v>22</v>
      </c>
      <c r="I6671" t="s">
        <v>35</v>
      </c>
      <c r="J6671" t="s">
        <v>22</v>
      </c>
      <c r="K6671" t="s">
        <v>23</v>
      </c>
      <c r="L6671" t="s">
        <v>23</v>
      </c>
      <c r="M6671" t="s">
        <v>23</v>
      </c>
      <c r="N6671" t="s">
        <v>22</v>
      </c>
      <c r="O6671" t="s">
        <v>22</v>
      </c>
      <c r="P6671" t="s">
        <v>26</v>
      </c>
      <c r="Q6671">
        <v>1</v>
      </c>
      <c r="R6671" t="s">
        <v>27</v>
      </c>
      <c r="S6671">
        <v>99.05</v>
      </c>
      <c r="T6671">
        <v>3554.6</v>
      </c>
      <c r="U6671">
        <v>0</v>
      </c>
    </row>
    <row r="6672" spans="1:21" x14ac:dyDescent="0.25">
      <c r="A6672" t="s">
        <v>6704</v>
      </c>
      <c r="B6672">
        <v>0</v>
      </c>
      <c r="C6672">
        <v>0</v>
      </c>
      <c r="D6672">
        <v>1</v>
      </c>
      <c r="E6672">
        <v>1</v>
      </c>
      <c r="F6672">
        <v>0</v>
      </c>
      <c r="G6672">
        <v>1</v>
      </c>
      <c r="H6672" t="s">
        <v>22</v>
      </c>
      <c r="I6672" t="s">
        <v>25</v>
      </c>
      <c r="J6672" t="s">
        <v>23</v>
      </c>
      <c r="K6672" t="s">
        <v>22</v>
      </c>
      <c r="L6672" t="s">
        <v>22</v>
      </c>
      <c r="M6672" t="s">
        <v>22</v>
      </c>
      <c r="N6672" t="s">
        <v>22</v>
      </c>
      <c r="O6672" t="s">
        <v>23</v>
      </c>
      <c r="P6672" t="s">
        <v>45</v>
      </c>
      <c r="Q6672">
        <v>0</v>
      </c>
      <c r="R6672" t="s">
        <v>30</v>
      </c>
      <c r="S6672">
        <v>73.349999999999994</v>
      </c>
      <c r="U6672">
        <v>0</v>
      </c>
    </row>
    <row r="6673" spans="1:21" x14ac:dyDescent="0.25">
      <c r="A6673" t="s">
        <v>6705</v>
      </c>
      <c r="B6673">
        <v>0</v>
      </c>
      <c r="C6673">
        <v>0</v>
      </c>
      <c r="D6673">
        <v>1</v>
      </c>
      <c r="E6673">
        <v>0</v>
      </c>
      <c r="F6673">
        <v>59</v>
      </c>
      <c r="G6673">
        <v>1</v>
      </c>
      <c r="H6673" t="s">
        <v>23</v>
      </c>
      <c r="I6673" t="s">
        <v>35</v>
      </c>
      <c r="J6673" t="s">
        <v>23</v>
      </c>
      <c r="K6673" t="s">
        <v>22</v>
      </c>
      <c r="L6673" t="s">
        <v>23</v>
      </c>
      <c r="M6673" t="s">
        <v>22</v>
      </c>
      <c r="N6673" t="s">
        <v>22</v>
      </c>
      <c r="O6673" t="s">
        <v>22</v>
      </c>
      <c r="P6673" t="s">
        <v>45</v>
      </c>
      <c r="Q6673">
        <v>1</v>
      </c>
      <c r="R6673" t="s">
        <v>30</v>
      </c>
      <c r="S6673">
        <v>100.05</v>
      </c>
      <c r="T6673">
        <v>6034.85</v>
      </c>
      <c r="U6673">
        <v>0</v>
      </c>
    </row>
    <row r="6674" spans="1:21" x14ac:dyDescent="0.25">
      <c r="A6674" t="s">
        <v>6706</v>
      </c>
      <c r="B6674">
        <v>1</v>
      </c>
      <c r="C6674">
        <v>0</v>
      </c>
      <c r="D6674">
        <v>0</v>
      </c>
      <c r="E6674">
        <v>0</v>
      </c>
      <c r="F6674">
        <v>27</v>
      </c>
      <c r="G6674">
        <v>1</v>
      </c>
      <c r="H6674" t="s">
        <v>23</v>
      </c>
      <c r="I6674" t="s">
        <v>23</v>
      </c>
      <c r="J6674" t="s">
        <v>44</v>
      </c>
      <c r="K6674" t="s">
        <v>44</v>
      </c>
      <c r="L6674" t="s">
        <v>44</v>
      </c>
      <c r="M6674" t="s">
        <v>44</v>
      </c>
      <c r="N6674" t="s">
        <v>44</v>
      </c>
      <c r="O6674" t="s">
        <v>44</v>
      </c>
      <c r="P6674" t="s">
        <v>45</v>
      </c>
      <c r="Q6674">
        <v>0</v>
      </c>
      <c r="R6674" t="s">
        <v>38</v>
      </c>
      <c r="S6674">
        <v>20.350000000000001</v>
      </c>
      <c r="T6674">
        <v>531.6</v>
      </c>
      <c r="U6674">
        <v>0</v>
      </c>
    </row>
    <row r="6675" spans="1:21" x14ac:dyDescent="0.25">
      <c r="A6675" t="s">
        <v>6707</v>
      </c>
      <c r="B6675">
        <v>0</v>
      </c>
      <c r="C6675">
        <v>1</v>
      </c>
      <c r="D6675">
        <v>0</v>
      </c>
      <c r="E6675">
        <v>0</v>
      </c>
      <c r="F6675">
        <v>2</v>
      </c>
      <c r="G6675">
        <v>1</v>
      </c>
      <c r="H6675" t="s">
        <v>23</v>
      </c>
      <c r="I6675" t="s">
        <v>25</v>
      </c>
      <c r="J6675" t="s">
        <v>23</v>
      </c>
      <c r="K6675" t="s">
        <v>23</v>
      </c>
      <c r="L6675" t="s">
        <v>23</v>
      </c>
      <c r="M6675" t="s">
        <v>23</v>
      </c>
      <c r="N6675" t="s">
        <v>23</v>
      </c>
      <c r="O6675" t="s">
        <v>23</v>
      </c>
      <c r="P6675" t="s">
        <v>26</v>
      </c>
      <c r="Q6675">
        <v>0</v>
      </c>
      <c r="R6675" t="s">
        <v>27</v>
      </c>
      <c r="S6675">
        <v>43.95</v>
      </c>
      <c r="T6675">
        <v>85.1</v>
      </c>
      <c r="U6675">
        <v>0</v>
      </c>
    </row>
    <row r="6676" spans="1:21" x14ac:dyDescent="0.25">
      <c r="A6676" t="s">
        <v>6708</v>
      </c>
      <c r="B6676">
        <v>1</v>
      </c>
      <c r="C6676">
        <v>0</v>
      </c>
      <c r="D6676">
        <v>0</v>
      </c>
      <c r="E6676">
        <v>0</v>
      </c>
      <c r="F6676">
        <v>7</v>
      </c>
      <c r="G6676">
        <v>1</v>
      </c>
      <c r="H6676" t="s">
        <v>22</v>
      </c>
      <c r="I6676" t="s">
        <v>23</v>
      </c>
      <c r="J6676" t="s">
        <v>44</v>
      </c>
      <c r="K6676" t="s">
        <v>44</v>
      </c>
      <c r="L6676" t="s">
        <v>44</v>
      </c>
      <c r="M6676" t="s">
        <v>44</v>
      </c>
      <c r="N6676" t="s">
        <v>44</v>
      </c>
      <c r="O6676" t="s">
        <v>44</v>
      </c>
      <c r="P6676" t="s">
        <v>26</v>
      </c>
      <c r="Q6676">
        <v>0</v>
      </c>
      <c r="R6676" t="s">
        <v>30</v>
      </c>
      <c r="S6676">
        <v>23.5</v>
      </c>
      <c r="T6676">
        <v>173</v>
      </c>
      <c r="U6676">
        <v>0</v>
      </c>
    </row>
    <row r="6677" spans="1:21" x14ac:dyDescent="0.25">
      <c r="A6677" t="s">
        <v>6709</v>
      </c>
      <c r="B6677">
        <v>0</v>
      </c>
      <c r="C6677">
        <v>0</v>
      </c>
      <c r="D6677">
        <v>0</v>
      </c>
      <c r="E6677">
        <v>0</v>
      </c>
      <c r="F6677">
        <v>36</v>
      </c>
      <c r="G6677">
        <v>1</v>
      </c>
      <c r="H6677" t="s">
        <v>22</v>
      </c>
      <c r="I6677" t="s">
        <v>25</v>
      </c>
      <c r="J6677" t="s">
        <v>23</v>
      </c>
      <c r="K6677" t="s">
        <v>22</v>
      </c>
      <c r="L6677" t="s">
        <v>23</v>
      </c>
      <c r="M6677" t="s">
        <v>22</v>
      </c>
      <c r="N6677" t="s">
        <v>23</v>
      </c>
      <c r="O6677" t="s">
        <v>22</v>
      </c>
      <c r="P6677" t="s">
        <v>29</v>
      </c>
      <c r="Q6677">
        <v>1</v>
      </c>
      <c r="R6677" t="s">
        <v>30</v>
      </c>
      <c r="S6677">
        <v>70.7</v>
      </c>
      <c r="T6677">
        <v>2511.9499999999998</v>
      </c>
      <c r="U6677">
        <v>0</v>
      </c>
    </row>
    <row r="6678" spans="1:21" x14ac:dyDescent="0.25">
      <c r="A6678" t="s">
        <v>6710</v>
      </c>
      <c r="B6678">
        <v>0</v>
      </c>
      <c r="C6678">
        <v>0</v>
      </c>
      <c r="D6678">
        <v>1</v>
      </c>
      <c r="E6678">
        <v>1</v>
      </c>
      <c r="F6678">
        <v>41</v>
      </c>
      <c r="G6678">
        <v>1</v>
      </c>
      <c r="H6678" t="s">
        <v>22</v>
      </c>
      <c r="I6678" t="s">
        <v>35</v>
      </c>
      <c r="J6678" t="s">
        <v>22</v>
      </c>
      <c r="K6678" t="s">
        <v>22</v>
      </c>
      <c r="L6678" t="s">
        <v>23</v>
      </c>
      <c r="M6678" t="s">
        <v>23</v>
      </c>
      <c r="N6678" t="s">
        <v>22</v>
      </c>
      <c r="O6678" t="s">
        <v>23</v>
      </c>
      <c r="P6678" t="s">
        <v>26</v>
      </c>
      <c r="Q6678">
        <v>1</v>
      </c>
      <c r="R6678" t="s">
        <v>33</v>
      </c>
      <c r="S6678">
        <v>94.3</v>
      </c>
      <c r="T6678">
        <v>3893.6</v>
      </c>
      <c r="U6678">
        <v>0</v>
      </c>
    </row>
    <row r="6679" spans="1:21" x14ac:dyDescent="0.25">
      <c r="A6679" t="s">
        <v>6711</v>
      </c>
      <c r="B6679">
        <v>0</v>
      </c>
      <c r="C6679">
        <v>0</v>
      </c>
      <c r="D6679">
        <v>0</v>
      </c>
      <c r="E6679">
        <v>0</v>
      </c>
      <c r="F6679">
        <v>13</v>
      </c>
      <c r="G6679">
        <v>0</v>
      </c>
      <c r="H6679" t="s">
        <v>24</v>
      </c>
      <c r="I6679" t="s">
        <v>25</v>
      </c>
      <c r="J6679" t="s">
        <v>23</v>
      </c>
      <c r="K6679" t="s">
        <v>22</v>
      </c>
      <c r="L6679" t="s">
        <v>23</v>
      </c>
      <c r="M6679" t="s">
        <v>23</v>
      </c>
      <c r="N6679" t="s">
        <v>23</v>
      </c>
      <c r="O6679" t="s">
        <v>23</v>
      </c>
      <c r="P6679" t="s">
        <v>26</v>
      </c>
      <c r="Q6679">
        <v>0</v>
      </c>
      <c r="R6679" t="s">
        <v>27</v>
      </c>
      <c r="S6679">
        <v>29.15</v>
      </c>
      <c r="T6679">
        <v>357.15</v>
      </c>
      <c r="U6679">
        <v>0</v>
      </c>
    </row>
    <row r="6680" spans="1:21" x14ac:dyDescent="0.25">
      <c r="A6680" t="s">
        <v>6712</v>
      </c>
      <c r="B6680">
        <v>1</v>
      </c>
      <c r="C6680">
        <v>0</v>
      </c>
      <c r="D6680">
        <v>0</v>
      </c>
      <c r="E6680">
        <v>1</v>
      </c>
      <c r="F6680">
        <v>19</v>
      </c>
      <c r="G6680">
        <v>1</v>
      </c>
      <c r="H6680" t="s">
        <v>23</v>
      </c>
      <c r="I6680" t="s">
        <v>23</v>
      </c>
      <c r="J6680" t="s">
        <v>44</v>
      </c>
      <c r="K6680" t="s">
        <v>44</v>
      </c>
      <c r="L6680" t="s">
        <v>44</v>
      </c>
      <c r="M6680" t="s">
        <v>44</v>
      </c>
      <c r="N6680" t="s">
        <v>44</v>
      </c>
      <c r="O6680" t="s">
        <v>44</v>
      </c>
      <c r="P6680" t="s">
        <v>45</v>
      </c>
      <c r="Q6680">
        <v>0</v>
      </c>
      <c r="R6680" t="s">
        <v>38</v>
      </c>
      <c r="S6680">
        <v>20.85</v>
      </c>
      <c r="T6680">
        <v>467.5</v>
      </c>
      <c r="U6680">
        <v>0</v>
      </c>
    </row>
    <row r="6681" spans="1:21" x14ac:dyDescent="0.25">
      <c r="A6681" t="s">
        <v>6713</v>
      </c>
      <c r="B6681">
        <v>0</v>
      </c>
      <c r="C6681">
        <v>0</v>
      </c>
      <c r="D6681">
        <v>1</v>
      </c>
      <c r="E6681">
        <v>0</v>
      </c>
      <c r="F6681">
        <v>60</v>
      </c>
      <c r="G6681">
        <v>0</v>
      </c>
      <c r="H6681" t="s">
        <v>24</v>
      </c>
      <c r="I6681" t="s">
        <v>25</v>
      </c>
      <c r="J6681" t="s">
        <v>22</v>
      </c>
      <c r="K6681" t="s">
        <v>22</v>
      </c>
      <c r="L6681" t="s">
        <v>23</v>
      </c>
      <c r="M6681" t="s">
        <v>22</v>
      </c>
      <c r="N6681" t="s">
        <v>23</v>
      </c>
      <c r="O6681" t="s">
        <v>23</v>
      </c>
      <c r="P6681" t="s">
        <v>45</v>
      </c>
      <c r="Q6681">
        <v>0</v>
      </c>
      <c r="R6681" t="s">
        <v>33</v>
      </c>
      <c r="S6681">
        <v>37.700000000000003</v>
      </c>
      <c r="T6681">
        <v>2288.6999999999998</v>
      </c>
      <c r="U6681">
        <v>0</v>
      </c>
    </row>
    <row r="6682" spans="1:21" x14ac:dyDescent="0.25">
      <c r="A6682" t="s">
        <v>6714</v>
      </c>
      <c r="B6682">
        <v>0</v>
      </c>
      <c r="C6682">
        <v>0</v>
      </c>
      <c r="D6682">
        <v>0</v>
      </c>
      <c r="E6682">
        <v>1</v>
      </c>
      <c r="F6682">
        <v>48</v>
      </c>
      <c r="G6682">
        <v>1</v>
      </c>
      <c r="H6682" t="s">
        <v>23</v>
      </c>
      <c r="I6682" t="s">
        <v>35</v>
      </c>
      <c r="J6682" t="s">
        <v>23</v>
      </c>
      <c r="K6682" t="s">
        <v>22</v>
      </c>
      <c r="L6682" t="s">
        <v>22</v>
      </c>
      <c r="M6682" t="s">
        <v>22</v>
      </c>
      <c r="N6682" t="s">
        <v>22</v>
      </c>
      <c r="O6682" t="s">
        <v>23</v>
      </c>
      <c r="P6682" t="s">
        <v>45</v>
      </c>
      <c r="Q6682">
        <v>1</v>
      </c>
      <c r="R6682" t="s">
        <v>30</v>
      </c>
      <c r="S6682">
        <v>95.5</v>
      </c>
      <c r="T6682">
        <v>4627.8500000000004</v>
      </c>
      <c r="U6682">
        <v>1</v>
      </c>
    </row>
    <row r="6683" spans="1:21" x14ac:dyDescent="0.25">
      <c r="A6683" t="s">
        <v>6715</v>
      </c>
      <c r="B6683">
        <v>1</v>
      </c>
      <c r="C6683">
        <v>1</v>
      </c>
      <c r="D6683">
        <v>0</v>
      </c>
      <c r="E6683">
        <v>0</v>
      </c>
      <c r="F6683">
        <v>3</v>
      </c>
      <c r="G6683">
        <v>1</v>
      </c>
      <c r="H6683" t="s">
        <v>22</v>
      </c>
      <c r="I6683" t="s">
        <v>35</v>
      </c>
      <c r="J6683" t="s">
        <v>23</v>
      </c>
      <c r="K6683" t="s">
        <v>23</v>
      </c>
      <c r="L6683" t="s">
        <v>22</v>
      </c>
      <c r="M6683" t="s">
        <v>23</v>
      </c>
      <c r="N6683" t="s">
        <v>22</v>
      </c>
      <c r="O6683" t="s">
        <v>23</v>
      </c>
      <c r="P6683" t="s">
        <v>26</v>
      </c>
      <c r="Q6683">
        <v>0</v>
      </c>
      <c r="R6683" t="s">
        <v>27</v>
      </c>
      <c r="S6683">
        <v>91.05</v>
      </c>
      <c r="T6683">
        <v>289.10000000000002</v>
      </c>
      <c r="U6683">
        <v>1</v>
      </c>
    </row>
    <row r="6684" spans="1:21" x14ac:dyDescent="0.25">
      <c r="A6684" t="s">
        <v>6716</v>
      </c>
      <c r="B6684">
        <v>1</v>
      </c>
      <c r="C6684">
        <v>0</v>
      </c>
      <c r="D6684">
        <v>1</v>
      </c>
      <c r="E6684">
        <v>0</v>
      </c>
      <c r="F6684">
        <v>69</v>
      </c>
      <c r="G6684">
        <v>1</v>
      </c>
      <c r="H6684" t="s">
        <v>22</v>
      </c>
      <c r="I6684" t="s">
        <v>35</v>
      </c>
      <c r="J6684" t="s">
        <v>23</v>
      </c>
      <c r="K6684" t="s">
        <v>22</v>
      </c>
      <c r="L6684" t="s">
        <v>23</v>
      </c>
      <c r="M6684" t="s">
        <v>22</v>
      </c>
      <c r="N6684" t="s">
        <v>22</v>
      </c>
      <c r="O6684" t="s">
        <v>23</v>
      </c>
      <c r="P6684" t="s">
        <v>45</v>
      </c>
      <c r="Q6684">
        <v>1</v>
      </c>
      <c r="R6684" t="s">
        <v>30</v>
      </c>
      <c r="S6684">
        <v>92.45</v>
      </c>
      <c r="T6684">
        <v>6460.55</v>
      </c>
      <c r="U6684">
        <v>0</v>
      </c>
    </row>
    <row r="6685" spans="1:21" x14ac:dyDescent="0.25">
      <c r="A6685" t="s">
        <v>6717</v>
      </c>
      <c r="B6685">
        <v>1</v>
      </c>
      <c r="C6685">
        <v>0</v>
      </c>
      <c r="D6685">
        <v>0</v>
      </c>
      <c r="E6685">
        <v>0</v>
      </c>
      <c r="F6685">
        <v>43</v>
      </c>
      <c r="G6685">
        <v>0</v>
      </c>
      <c r="H6685" t="s">
        <v>24</v>
      </c>
      <c r="I6685" t="s">
        <v>25</v>
      </c>
      <c r="J6685" t="s">
        <v>23</v>
      </c>
      <c r="K6685" t="s">
        <v>23</v>
      </c>
      <c r="L6685" t="s">
        <v>22</v>
      </c>
      <c r="M6685" t="s">
        <v>22</v>
      </c>
      <c r="N6685" t="s">
        <v>23</v>
      </c>
      <c r="O6685" t="s">
        <v>22</v>
      </c>
      <c r="P6685" t="s">
        <v>29</v>
      </c>
      <c r="Q6685">
        <v>0</v>
      </c>
      <c r="R6685" t="s">
        <v>27</v>
      </c>
      <c r="S6685">
        <v>44.15</v>
      </c>
      <c r="T6685">
        <v>1931.3</v>
      </c>
      <c r="U6685">
        <v>0</v>
      </c>
    </row>
    <row r="6686" spans="1:21" x14ac:dyDescent="0.25">
      <c r="A6686" t="s">
        <v>6718</v>
      </c>
      <c r="B6686">
        <v>0</v>
      </c>
      <c r="C6686">
        <v>0</v>
      </c>
      <c r="D6686">
        <v>0</v>
      </c>
      <c r="E6686">
        <v>1</v>
      </c>
      <c r="F6686">
        <v>11</v>
      </c>
      <c r="G6686">
        <v>0</v>
      </c>
      <c r="H6686" t="s">
        <v>24</v>
      </c>
      <c r="I6686" t="s">
        <v>25</v>
      </c>
      <c r="J6686" t="s">
        <v>22</v>
      </c>
      <c r="K6686" t="s">
        <v>23</v>
      </c>
      <c r="L6686" t="s">
        <v>23</v>
      </c>
      <c r="M6686" t="s">
        <v>22</v>
      </c>
      <c r="N6686" t="s">
        <v>23</v>
      </c>
      <c r="O6686" t="s">
        <v>23</v>
      </c>
      <c r="P6686" t="s">
        <v>29</v>
      </c>
      <c r="Q6686">
        <v>1</v>
      </c>
      <c r="R6686" t="s">
        <v>30</v>
      </c>
      <c r="S6686">
        <v>36.049999999999997</v>
      </c>
      <c r="T6686">
        <v>402.6</v>
      </c>
      <c r="U6686">
        <v>0</v>
      </c>
    </row>
    <row r="6687" spans="1:21" x14ac:dyDescent="0.25">
      <c r="A6687" t="s">
        <v>6719</v>
      </c>
      <c r="B6687">
        <v>0</v>
      </c>
      <c r="C6687">
        <v>0</v>
      </c>
      <c r="D6687">
        <v>1</v>
      </c>
      <c r="E6687">
        <v>0</v>
      </c>
      <c r="F6687">
        <v>45</v>
      </c>
      <c r="G6687">
        <v>1</v>
      </c>
      <c r="H6687" t="s">
        <v>23</v>
      </c>
      <c r="I6687" t="s">
        <v>25</v>
      </c>
      <c r="J6687" t="s">
        <v>23</v>
      </c>
      <c r="K6687" t="s">
        <v>23</v>
      </c>
      <c r="L6687" t="s">
        <v>22</v>
      </c>
      <c r="M6687" t="s">
        <v>23</v>
      </c>
      <c r="N6687" t="s">
        <v>23</v>
      </c>
      <c r="O6687" t="s">
        <v>23</v>
      </c>
      <c r="P6687" t="s">
        <v>26</v>
      </c>
      <c r="Q6687">
        <v>1</v>
      </c>
      <c r="R6687" t="s">
        <v>38</v>
      </c>
      <c r="S6687">
        <v>50.25</v>
      </c>
      <c r="T6687">
        <v>2221.5500000000002</v>
      </c>
      <c r="U6687">
        <v>0</v>
      </c>
    </row>
    <row r="6688" spans="1:21" x14ac:dyDescent="0.25">
      <c r="A6688" t="s">
        <v>6720</v>
      </c>
      <c r="B6688">
        <v>1</v>
      </c>
      <c r="C6688">
        <v>0</v>
      </c>
      <c r="D6688">
        <v>1</v>
      </c>
      <c r="E6688">
        <v>0</v>
      </c>
      <c r="F6688">
        <v>72</v>
      </c>
      <c r="G6688">
        <v>1</v>
      </c>
      <c r="H6688" t="s">
        <v>22</v>
      </c>
      <c r="I6688" t="s">
        <v>35</v>
      </c>
      <c r="J6688" t="s">
        <v>23</v>
      </c>
      <c r="K6688" t="s">
        <v>22</v>
      </c>
      <c r="L6688" t="s">
        <v>22</v>
      </c>
      <c r="M6688" t="s">
        <v>22</v>
      </c>
      <c r="N6688" t="s">
        <v>22</v>
      </c>
      <c r="O6688" t="s">
        <v>22</v>
      </c>
      <c r="P6688" t="s">
        <v>45</v>
      </c>
      <c r="Q6688">
        <v>1</v>
      </c>
      <c r="R6688" t="s">
        <v>38</v>
      </c>
      <c r="S6688">
        <v>109.75</v>
      </c>
      <c r="T6688">
        <v>7758.9</v>
      </c>
      <c r="U6688">
        <v>0</v>
      </c>
    </row>
    <row r="6689" spans="1:21" x14ac:dyDescent="0.25">
      <c r="A6689" t="s">
        <v>6721</v>
      </c>
      <c r="B6689">
        <v>0</v>
      </c>
      <c r="C6689">
        <v>1</v>
      </c>
      <c r="D6689">
        <v>1</v>
      </c>
      <c r="E6689">
        <v>0</v>
      </c>
      <c r="F6689">
        <v>2</v>
      </c>
      <c r="G6689">
        <v>1</v>
      </c>
      <c r="H6689" t="s">
        <v>22</v>
      </c>
      <c r="I6689" t="s">
        <v>35</v>
      </c>
      <c r="J6689" t="s">
        <v>23</v>
      </c>
      <c r="K6689" t="s">
        <v>23</v>
      </c>
      <c r="L6689" t="s">
        <v>22</v>
      </c>
      <c r="M6689" t="s">
        <v>23</v>
      </c>
      <c r="N6689" t="s">
        <v>23</v>
      </c>
      <c r="O6689" t="s">
        <v>23</v>
      </c>
      <c r="P6689" t="s">
        <v>26</v>
      </c>
      <c r="Q6689">
        <v>0</v>
      </c>
      <c r="R6689" t="s">
        <v>27</v>
      </c>
      <c r="S6689">
        <v>79.2</v>
      </c>
      <c r="T6689">
        <v>172.85</v>
      </c>
      <c r="U6689">
        <v>1</v>
      </c>
    </row>
    <row r="6690" spans="1:21" x14ac:dyDescent="0.25">
      <c r="A6690" t="s">
        <v>6722</v>
      </c>
      <c r="B6690">
        <v>0</v>
      </c>
      <c r="C6690">
        <v>0</v>
      </c>
      <c r="D6690">
        <v>1</v>
      </c>
      <c r="E6690">
        <v>1</v>
      </c>
      <c r="F6690">
        <v>12</v>
      </c>
      <c r="G6690">
        <v>1</v>
      </c>
      <c r="H6690" t="s">
        <v>23</v>
      </c>
      <c r="I6690" t="s">
        <v>23</v>
      </c>
      <c r="J6690" t="s">
        <v>44</v>
      </c>
      <c r="K6690" t="s">
        <v>44</v>
      </c>
      <c r="L6690" t="s">
        <v>44</v>
      </c>
      <c r="M6690" t="s">
        <v>44</v>
      </c>
      <c r="N6690" t="s">
        <v>44</v>
      </c>
      <c r="O6690" t="s">
        <v>44</v>
      </c>
      <c r="P6690" t="s">
        <v>45</v>
      </c>
      <c r="Q6690">
        <v>0</v>
      </c>
      <c r="R6690" t="s">
        <v>33</v>
      </c>
      <c r="S6690">
        <v>20.3</v>
      </c>
      <c r="T6690">
        <v>224.5</v>
      </c>
      <c r="U6690">
        <v>0</v>
      </c>
    </row>
    <row r="6691" spans="1:21" x14ac:dyDescent="0.25">
      <c r="A6691" t="s">
        <v>6723</v>
      </c>
      <c r="B6691">
        <v>0</v>
      </c>
      <c r="C6691">
        <v>0</v>
      </c>
      <c r="D6691">
        <v>1</v>
      </c>
      <c r="E6691">
        <v>1</v>
      </c>
      <c r="F6691">
        <v>67</v>
      </c>
      <c r="G6691">
        <v>1</v>
      </c>
      <c r="H6691" t="s">
        <v>22</v>
      </c>
      <c r="I6691" t="s">
        <v>35</v>
      </c>
      <c r="J6691" t="s">
        <v>23</v>
      </c>
      <c r="K6691" t="s">
        <v>22</v>
      </c>
      <c r="L6691" t="s">
        <v>22</v>
      </c>
      <c r="M6691" t="s">
        <v>22</v>
      </c>
      <c r="N6691" t="s">
        <v>22</v>
      </c>
      <c r="O6691" t="s">
        <v>22</v>
      </c>
      <c r="P6691" t="s">
        <v>29</v>
      </c>
      <c r="Q6691">
        <v>1</v>
      </c>
      <c r="R6691" t="s">
        <v>38</v>
      </c>
      <c r="S6691">
        <v>112.35</v>
      </c>
      <c r="T6691">
        <v>7388.45</v>
      </c>
      <c r="U6691">
        <v>0</v>
      </c>
    </row>
    <row r="6692" spans="1:21" x14ac:dyDescent="0.25">
      <c r="A6692" t="s">
        <v>6724</v>
      </c>
      <c r="B6692">
        <v>1</v>
      </c>
      <c r="C6692">
        <v>0</v>
      </c>
      <c r="D6692">
        <v>1</v>
      </c>
      <c r="E6692">
        <v>0</v>
      </c>
      <c r="F6692">
        <v>37</v>
      </c>
      <c r="G6692">
        <v>1</v>
      </c>
      <c r="H6692" t="s">
        <v>22</v>
      </c>
      <c r="I6692" t="s">
        <v>35</v>
      </c>
      <c r="J6692" t="s">
        <v>23</v>
      </c>
      <c r="K6692" t="s">
        <v>23</v>
      </c>
      <c r="L6692" t="s">
        <v>22</v>
      </c>
      <c r="M6692" t="s">
        <v>22</v>
      </c>
      <c r="N6692" t="s">
        <v>22</v>
      </c>
      <c r="O6692" t="s">
        <v>23</v>
      </c>
      <c r="P6692" t="s">
        <v>45</v>
      </c>
      <c r="Q6692">
        <v>0</v>
      </c>
      <c r="R6692" t="s">
        <v>30</v>
      </c>
      <c r="S6692">
        <v>94.3</v>
      </c>
      <c r="T6692">
        <v>3460.95</v>
      </c>
      <c r="U6692">
        <v>0</v>
      </c>
    </row>
    <row r="6693" spans="1:21" x14ac:dyDescent="0.25">
      <c r="A6693" t="s">
        <v>6725</v>
      </c>
      <c r="B6693">
        <v>0</v>
      </c>
      <c r="C6693">
        <v>0</v>
      </c>
      <c r="D6693">
        <v>0</v>
      </c>
      <c r="E6693">
        <v>0</v>
      </c>
      <c r="F6693">
        <v>39</v>
      </c>
      <c r="G6693">
        <v>0</v>
      </c>
      <c r="H6693" t="s">
        <v>24</v>
      </c>
      <c r="I6693" t="s">
        <v>25</v>
      </c>
      <c r="J6693" t="s">
        <v>22</v>
      </c>
      <c r="K6693" t="s">
        <v>22</v>
      </c>
      <c r="L6693" t="s">
        <v>23</v>
      </c>
      <c r="M6693" t="s">
        <v>22</v>
      </c>
      <c r="N6693" t="s">
        <v>23</v>
      </c>
      <c r="O6693" t="s">
        <v>23</v>
      </c>
      <c r="P6693" t="s">
        <v>29</v>
      </c>
      <c r="Q6693">
        <v>0</v>
      </c>
      <c r="R6693" t="s">
        <v>33</v>
      </c>
      <c r="S6693">
        <v>41.15</v>
      </c>
      <c r="T6693">
        <v>1700.9</v>
      </c>
      <c r="U6693">
        <v>0</v>
      </c>
    </row>
    <row r="6694" spans="1:21" x14ac:dyDescent="0.25">
      <c r="A6694" t="s">
        <v>6726</v>
      </c>
      <c r="B6694">
        <v>0</v>
      </c>
      <c r="C6694">
        <v>0</v>
      </c>
      <c r="D6694">
        <v>0</v>
      </c>
      <c r="E6694">
        <v>0</v>
      </c>
      <c r="F6694">
        <v>41</v>
      </c>
      <c r="G6694">
        <v>1</v>
      </c>
      <c r="H6694" t="s">
        <v>22</v>
      </c>
      <c r="I6694" t="s">
        <v>25</v>
      </c>
      <c r="J6694" t="s">
        <v>22</v>
      </c>
      <c r="K6694" t="s">
        <v>23</v>
      </c>
      <c r="L6694" t="s">
        <v>22</v>
      </c>
      <c r="M6694" t="s">
        <v>22</v>
      </c>
      <c r="N6694" t="s">
        <v>23</v>
      </c>
      <c r="O6694" t="s">
        <v>22</v>
      </c>
      <c r="P6694" t="s">
        <v>26</v>
      </c>
      <c r="Q6694">
        <v>1</v>
      </c>
      <c r="R6694" t="s">
        <v>33</v>
      </c>
      <c r="S6694">
        <v>74.650000000000006</v>
      </c>
      <c r="T6694">
        <v>3090.65</v>
      </c>
      <c r="U6694">
        <v>0</v>
      </c>
    </row>
    <row r="6695" spans="1:21" x14ac:dyDescent="0.25">
      <c r="A6695" t="s">
        <v>6727</v>
      </c>
      <c r="B6695">
        <v>0</v>
      </c>
      <c r="C6695">
        <v>0</v>
      </c>
      <c r="D6695">
        <v>0</v>
      </c>
      <c r="E6695">
        <v>0</v>
      </c>
      <c r="F6695">
        <v>25</v>
      </c>
      <c r="G6695">
        <v>0</v>
      </c>
      <c r="H6695" t="s">
        <v>24</v>
      </c>
      <c r="I6695" t="s">
        <v>25</v>
      </c>
      <c r="J6695" t="s">
        <v>23</v>
      </c>
      <c r="K6695" t="s">
        <v>23</v>
      </c>
      <c r="L6695" t="s">
        <v>22</v>
      </c>
      <c r="M6695" t="s">
        <v>23</v>
      </c>
      <c r="N6695" t="s">
        <v>22</v>
      </c>
      <c r="O6695" t="s">
        <v>22</v>
      </c>
      <c r="P6695" t="s">
        <v>26</v>
      </c>
      <c r="Q6695">
        <v>1</v>
      </c>
      <c r="R6695" t="s">
        <v>27</v>
      </c>
      <c r="S6695">
        <v>48.25</v>
      </c>
      <c r="T6695">
        <v>1293.8</v>
      </c>
      <c r="U6695">
        <v>0</v>
      </c>
    </row>
    <row r="6696" spans="1:21" x14ac:dyDescent="0.25">
      <c r="A6696" t="s">
        <v>6728</v>
      </c>
      <c r="B6696">
        <v>1</v>
      </c>
      <c r="C6696">
        <v>0</v>
      </c>
      <c r="D6696">
        <v>1</v>
      </c>
      <c r="E6696">
        <v>1</v>
      </c>
      <c r="F6696">
        <v>8</v>
      </c>
      <c r="G6696">
        <v>1</v>
      </c>
      <c r="H6696" t="s">
        <v>22</v>
      </c>
      <c r="I6696" t="s">
        <v>25</v>
      </c>
      <c r="J6696" t="s">
        <v>22</v>
      </c>
      <c r="K6696" t="s">
        <v>22</v>
      </c>
      <c r="L6696" t="s">
        <v>23</v>
      </c>
      <c r="M6696" t="s">
        <v>22</v>
      </c>
      <c r="N6696" t="s">
        <v>23</v>
      </c>
      <c r="O6696" t="s">
        <v>22</v>
      </c>
      <c r="P6696" t="s">
        <v>45</v>
      </c>
      <c r="Q6696">
        <v>1</v>
      </c>
      <c r="R6696" t="s">
        <v>38</v>
      </c>
      <c r="S6696">
        <v>76.150000000000006</v>
      </c>
      <c r="T6696">
        <v>645.79999999999995</v>
      </c>
      <c r="U6696">
        <v>0</v>
      </c>
    </row>
    <row r="6697" spans="1:21" x14ac:dyDescent="0.25">
      <c r="A6697" t="s">
        <v>6729</v>
      </c>
      <c r="B6697">
        <v>0</v>
      </c>
      <c r="C6697">
        <v>0</v>
      </c>
      <c r="D6697">
        <v>1</v>
      </c>
      <c r="E6697">
        <v>1</v>
      </c>
      <c r="F6697">
        <v>71</v>
      </c>
      <c r="G6697">
        <v>1</v>
      </c>
      <c r="H6697" t="s">
        <v>22</v>
      </c>
      <c r="I6697" t="s">
        <v>25</v>
      </c>
      <c r="J6697" t="s">
        <v>22</v>
      </c>
      <c r="K6697" t="s">
        <v>22</v>
      </c>
      <c r="L6697" t="s">
        <v>22</v>
      </c>
      <c r="M6697" t="s">
        <v>22</v>
      </c>
      <c r="N6697" t="s">
        <v>23</v>
      </c>
      <c r="O6697" t="s">
        <v>23</v>
      </c>
      <c r="P6697" t="s">
        <v>45</v>
      </c>
      <c r="Q6697">
        <v>0</v>
      </c>
      <c r="R6697" t="s">
        <v>30</v>
      </c>
      <c r="S6697">
        <v>71.099999999999994</v>
      </c>
      <c r="T6697">
        <v>5224.95</v>
      </c>
      <c r="U6697">
        <v>0</v>
      </c>
    </row>
    <row r="6698" spans="1:21" x14ac:dyDescent="0.25">
      <c r="A6698" t="s">
        <v>6730</v>
      </c>
      <c r="B6698">
        <v>1</v>
      </c>
      <c r="C6698">
        <v>0</v>
      </c>
      <c r="D6698">
        <v>0</v>
      </c>
      <c r="E6698">
        <v>0</v>
      </c>
      <c r="F6698">
        <v>5</v>
      </c>
      <c r="G6698">
        <v>1</v>
      </c>
      <c r="H6698" t="s">
        <v>22</v>
      </c>
      <c r="I6698" t="s">
        <v>35</v>
      </c>
      <c r="J6698" t="s">
        <v>23</v>
      </c>
      <c r="K6698" t="s">
        <v>22</v>
      </c>
      <c r="L6698" t="s">
        <v>22</v>
      </c>
      <c r="M6698" t="s">
        <v>23</v>
      </c>
      <c r="N6698" t="s">
        <v>23</v>
      </c>
      <c r="O6698" t="s">
        <v>22</v>
      </c>
      <c r="P6698" t="s">
        <v>26</v>
      </c>
      <c r="Q6698">
        <v>0</v>
      </c>
      <c r="R6698" t="s">
        <v>27</v>
      </c>
      <c r="S6698">
        <v>96.55</v>
      </c>
      <c r="T6698">
        <v>500.1</v>
      </c>
      <c r="U6698">
        <v>0</v>
      </c>
    </row>
    <row r="6699" spans="1:21" x14ac:dyDescent="0.25">
      <c r="A6699" t="s">
        <v>6731</v>
      </c>
      <c r="B6699">
        <v>0</v>
      </c>
      <c r="C6699">
        <v>0</v>
      </c>
      <c r="D6699">
        <v>0</v>
      </c>
      <c r="E6699">
        <v>0</v>
      </c>
      <c r="F6699">
        <v>30</v>
      </c>
      <c r="G6699">
        <v>1</v>
      </c>
      <c r="H6699" t="s">
        <v>22</v>
      </c>
      <c r="I6699" t="s">
        <v>25</v>
      </c>
      <c r="J6699" t="s">
        <v>22</v>
      </c>
      <c r="K6699" t="s">
        <v>23</v>
      </c>
      <c r="L6699" t="s">
        <v>22</v>
      </c>
      <c r="M6699" t="s">
        <v>23</v>
      </c>
      <c r="N6699" t="s">
        <v>22</v>
      </c>
      <c r="O6699" t="s">
        <v>22</v>
      </c>
      <c r="P6699" t="s">
        <v>29</v>
      </c>
      <c r="Q6699">
        <v>1</v>
      </c>
      <c r="R6699" t="s">
        <v>38</v>
      </c>
      <c r="S6699">
        <v>79.3</v>
      </c>
      <c r="T6699">
        <v>2427.1</v>
      </c>
      <c r="U6699">
        <v>0</v>
      </c>
    </row>
    <row r="6700" spans="1:21" x14ac:dyDescent="0.25">
      <c r="A6700" t="s">
        <v>6732</v>
      </c>
      <c r="B6700">
        <v>1</v>
      </c>
      <c r="C6700">
        <v>0</v>
      </c>
      <c r="D6700">
        <v>0</v>
      </c>
      <c r="E6700">
        <v>0</v>
      </c>
      <c r="F6700">
        <v>40</v>
      </c>
      <c r="G6700">
        <v>1</v>
      </c>
      <c r="H6700" t="s">
        <v>23</v>
      </c>
      <c r="I6700" t="s">
        <v>35</v>
      </c>
      <c r="J6700" t="s">
        <v>23</v>
      </c>
      <c r="K6700" t="s">
        <v>22</v>
      </c>
      <c r="L6700" t="s">
        <v>23</v>
      </c>
      <c r="M6700" t="s">
        <v>22</v>
      </c>
      <c r="N6700" t="s">
        <v>23</v>
      </c>
      <c r="O6700" t="s">
        <v>22</v>
      </c>
      <c r="P6700" t="s">
        <v>29</v>
      </c>
      <c r="Q6700">
        <v>1</v>
      </c>
      <c r="R6700" t="s">
        <v>38</v>
      </c>
      <c r="S6700">
        <v>89.6</v>
      </c>
      <c r="T6700">
        <v>3488.15</v>
      </c>
      <c r="U6700">
        <v>0</v>
      </c>
    </row>
    <row r="6701" spans="1:21" x14ac:dyDescent="0.25">
      <c r="A6701" t="s">
        <v>6733</v>
      </c>
      <c r="B6701">
        <v>0</v>
      </c>
      <c r="C6701">
        <v>0</v>
      </c>
      <c r="D6701">
        <v>0</v>
      </c>
      <c r="E6701">
        <v>0</v>
      </c>
      <c r="F6701">
        <v>54</v>
      </c>
      <c r="G6701">
        <v>1</v>
      </c>
      <c r="H6701" t="s">
        <v>23</v>
      </c>
      <c r="I6701" t="s">
        <v>23</v>
      </c>
      <c r="J6701" t="s">
        <v>44</v>
      </c>
      <c r="K6701" t="s">
        <v>44</v>
      </c>
      <c r="L6701" t="s">
        <v>44</v>
      </c>
      <c r="M6701" t="s">
        <v>44</v>
      </c>
      <c r="N6701" t="s">
        <v>44</v>
      </c>
      <c r="O6701" t="s">
        <v>44</v>
      </c>
      <c r="P6701" t="s">
        <v>45</v>
      </c>
      <c r="Q6701">
        <v>1</v>
      </c>
      <c r="R6701" t="s">
        <v>30</v>
      </c>
      <c r="S6701">
        <v>20.5</v>
      </c>
      <c r="T6701">
        <v>1035.7</v>
      </c>
      <c r="U6701">
        <v>0</v>
      </c>
    </row>
    <row r="6702" spans="1:21" x14ac:dyDescent="0.25">
      <c r="A6702" t="s">
        <v>6734</v>
      </c>
      <c r="B6702">
        <v>1</v>
      </c>
      <c r="C6702">
        <v>0</v>
      </c>
      <c r="D6702">
        <v>1</v>
      </c>
      <c r="E6702">
        <v>0</v>
      </c>
      <c r="F6702">
        <v>72</v>
      </c>
      <c r="G6702">
        <v>1</v>
      </c>
      <c r="H6702" t="s">
        <v>22</v>
      </c>
      <c r="I6702" t="s">
        <v>35</v>
      </c>
      <c r="J6702" t="s">
        <v>23</v>
      </c>
      <c r="K6702" t="s">
        <v>22</v>
      </c>
      <c r="L6702" t="s">
        <v>22</v>
      </c>
      <c r="M6702" t="s">
        <v>23</v>
      </c>
      <c r="N6702" t="s">
        <v>22</v>
      </c>
      <c r="O6702" t="s">
        <v>22</v>
      </c>
      <c r="P6702" t="s">
        <v>45</v>
      </c>
      <c r="Q6702">
        <v>1</v>
      </c>
      <c r="R6702" t="s">
        <v>33</v>
      </c>
      <c r="S6702">
        <v>106.3</v>
      </c>
      <c r="T6702">
        <v>7565.35</v>
      </c>
      <c r="U6702">
        <v>0</v>
      </c>
    </row>
    <row r="6703" spans="1:21" x14ac:dyDescent="0.25">
      <c r="A6703" t="s">
        <v>6735</v>
      </c>
      <c r="B6703">
        <v>1</v>
      </c>
      <c r="C6703">
        <v>0</v>
      </c>
      <c r="D6703">
        <v>1</v>
      </c>
      <c r="E6703">
        <v>1</v>
      </c>
      <c r="F6703">
        <v>28</v>
      </c>
      <c r="G6703">
        <v>1</v>
      </c>
      <c r="H6703" t="s">
        <v>23</v>
      </c>
      <c r="I6703" t="s">
        <v>35</v>
      </c>
      <c r="J6703" t="s">
        <v>23</v>
      </c>
      <c r="K6703" t="s">
        <v>22</v>
      </c>
      <c r="L6703" t="s">
        <v>22</v>
      </c>
      <c r="M6703" t="s">
        <v>23</v>
      </c>
      <c r="N6703" t="s">
        <v>22</v>
      </c>
      <c r="O6703" t="s">
        <v>22</v>
      </c>
      <c r="P6703" t="s">
        <v>29</v>
      </c>
      <c r="Q6703">
        <v>0</v>
      </c>
      <c r="R6703" t="s">
        <v>33</v>
      </c>
      <c r="S6703">
        <v>100.35</v>
      </c>
      <c r="T6703">
        <v>2799</v>
      </c>
      <c r="U6703">
        <v>0</v>
      </c>
    </row>
    <row r="6704" spans="1:21" x14ac:dyDescent="0.25">
      <c r="A6704" t="s">
        <v>6736</v>
      </c>
      <c r="B6704">
        <v>1</v>
      </c>
      <c r="C6704">
        <v>0</v>
      </c>
      <c r="D6704">
        <v>1</v>
      </c>
      <c r="E6704">
        <v>1</v>
      </c>
      <c r="F6704">
        <v>18</v>
      </c>
      <c r="G6704">
        <v>1</v>
      </c>
      <c r="H6704" t="s">
        <v>23</v>
      </c>
      <c r="I6704" t="s">
        <v>35</v>
      </c>
      <c r="J6704" t="s">
        <v>23</v>
      </c>
      <c r="K6704" t="s">
        <v>23</v>
      </c>
      <c r="L6704" t="s">
        <v>23</v>
      </c>
      <c r="M6704" t="s">
        <v>22</v>
      </c>
      <c r="N6704" t="s">
        <v>23</v>
      </c>
      <c r="O6704" t="s">
        <v>22</v>
      </c>
      <c r="P6704" t="s">
        <v>26</v>
      </c>
      <c r="Q6704">
        <v>1</v>
      </c>
      <c r="R6704" t="s">
        <v>27</v>
      </c>
      <c r="S6704">
        <v>85.6</v>
      </c>
      <c r="T6704">
        <v>1601.5</v>
      </c>
      <c r="U6704">
        <v>0</v>
      </c>
    </row>
    <row r="6705" spans="1:21" x14ac:dyDescent="0.25">
      <c r="A6705" t="s">
        <v>6737</v>
      </c>
      <c r="B6705">
        <v>0</v>
      </c>
      <c r="C6705">
        <v>0</v>
      </c>
      <c r="D6705">
        <v>0</v>
      </c>
      <c r="E6705">
        <v>0</v>
      </c>
      <c r="F6705">
        <v>2</v>
      </c>
      <c r="G6705">
        <v>0</v>
      </c>
      <c r="H6705" t="s">
        <v>24</v>
      </c>
      <c r="I6705" t="s">
        <v>25</v>
      </c>
      <c r="J6705" t="s">
        <v>23</v>
      </c>
      <c r="K6705" t="s">
        <v>23</v>
      </c>
      <c r="L6705" t="s">
        <v>23</v>
      </c>
      <c r="M6705" t="s">
        <v>23</v>
      </c>
      <c r="N6705" t="s">
        <v>22</v>
      </c>
      <c r="O6705" t="s">
        <v>22</v>
      </c>
      <c r="P6705" t="s">
        <v>26</v>
      </c>
      <c r="Q6705">
        <v>1</v>
      </c>
      <c r="R6705" t="s">
        <v>27</v>
      </c>
      <c r="S6705">
        <v>45.25</v>
      </c>
      <c r="T6705">
        <v>85.5</v>
      </c>
      <c r="U6705">
        <v>1</v>
      </c>
    </row>
    <row r="6706" spans="1:21" x14ac:dyDescent="0.25">
      <c r="A6706" t="s">
        <v>6738</v>
      </c>
      <c r="B6706">
        <v>0</v>
      </c>
      <c r="C6706">
        <v>0</v>
      </c>
      <c r="D6706">
        <v>1</v>
      </c>
      <c r="E6706">
        <v>1</v>
      </c>
      <c r="F6706">
        <v>59</v>
      </c>
      <c r="G6706">
        <v>1</v>
      </c>
      <c r="H6706" t="s">
        <v>22</v>
      </c>
      <c r="I6706" t="s">
        <v>35</v>
      </c>
      <c r="J6706" t="s">
        <v>23</v>
      </c>
      <c r="K6706" t="s">
        <v>22</v>
      </c>
      <c r="L6706" t="s">
        <v>22</v>
      </c>
      <c r="M6706" t="s">
        <v>23</v>
      </c>
      <c r="N6706" t="s">
        <v>22</v>
      </c>
      <c r="O6706" t="s">
        <v>22</v>
      </c>
      <c r="P6706" t="s">
        <v>29</v>
      </c>
      <c r="Q6706">
        <v>1</v>
      </c>
      <c r="R6706" t="s">
        <v>27</v>
      </c>
      <c r="S6706">
        <v>106.15</v>
      </c>
      <c r="T6706">
        <v>6256.2</v>
      </c>
      <c r="U6706">
        <v>0</v>
      </c>
    </row>
    <row r="6707" spans="1:21" x14ac:dyDescent="0.25">
      <c r="A6707" t="s">
        <v>6739</v>
      </c>
      <c r="B6707">
        <v>1</v>
      </c>
      <c r="C6707">
        <v>0</v>
      </c>
      <c r="D6707">
        <v>1</v>
      </c>
      <c r="E6707">
        <v>1</v>
      </c>
      <c r="F6707">
        <v>22</v>
      </c>
      <c r="G6707">
        <v>1</v>
      </c>
      <c r="H6707" t="s">
        <v>23</v>
      </c>
      <c r="I6707" t="s">
        <v>25</v>
      </c>
      <c r="J6707" t="s">
        <v>23</v>
      </c>
      <c r="K6707" t="s">
        <v>23</v>
      </c>
      <c r="L6707" t="s">
        <v>23</v>
      </c>
      <c r="M6707" t="s">
        <v>22</v>
      </c>
      <c r="N6707" t="s">
        <v>23</v>
      </c>
      <c r="O6707" t="s">
        <v>23</v>
      </c>
      <c r="P6707" t="s">
        <v>26</v>
      </c>
      <c r="Q6707">
        <v>1</v>
      </c>
      <c r="R6707" t="s">
        <v>27</v>
      </c>
      <c r="S6707">
        <v>51.1</v>
      </c>
      <c r="T6707">
        <v>1232.9000000000001</v>
      </c>
      <c r="U6707">
        <v>0</v>
      </c>
    </row>
    <row r="6708" spans="1:21" x14ac:dyDescent="0.25">
      <c r="A6708" t="s">
        <v>6740</v>
      </c>
      <c r="B6708">
        <v>0</v>
      </c>
      <c r="C6708">
        <v>0</v>
      </c>
      <c r="D6708">
        <v>0</v>
      </c>
      <c r="E6708">
        <v>0</v>
      </c>
      <c r="F6708">
        <v>1</v>
      </c>
      <c r="G6708">
        <v>1</v>
      </c>
      <c r="H6708" t="s">
        <v>23</v>
      </c>
      <c r="I6708" t="s">
        <v>23</v>
      </c>
      <c r="J6708" t="s">
        <v>44</v>
      </c>
      <c r="K6708" t="s">
        <v>44</v>
      </c>
      <c r="L6708" t="s">
        <v>44</v>
      </c>
      <c r="M6708" t="s">
        <v>44</v>
      </c>
      <c r="N6708" t="s">
        <v>44</v>
      </c>
      <c r="O6708" t="s">
        <v>44</v>
      </c>
      <c r="P6708" t="s">
        <v>26</v>
      </c>
      <c r="Q6708">
        <v>0</v>
      </c>
      <c r="R6708" t="s">
        <v>30</v>
      </c>
      <c r="S6708">
        <v>19.899999999999999</v>
      </c>
      <c r="T6708">
        <v>19.899999999999999</v>
      </c>
      <c r="U6708">
        <v>0</v>
      </c>
    </row>
    <row r="6709" spans="1:21" x14ac:dyDescent="0.25">
      <c r="A6709" t="s">
        <v>6741</v>
      </c>
      <c r="B6709">
        <v>0</v>
      </c>
      <c r="C6709">
        <v>1</v>
      </c>
      <c r="D6709">
        <v>1</v>
      </c>
      <c r="E6709">
        <v>0</v>
      </c>
      <c r="F6709">
        <v>72</v>
      </c>
      <c r="G6709">
        <v>1</v>
      </c>
      <c r="H6709" t="s">
        <v>22</v>
      </c>
      <c r="I6709" t="s">
        <v>23</v>
      </c>
      <c r="J6709" t="s">
        <v>44</v>
      </c>
      <c r="K6709" t="s">
        <v>44</v>
      </c>
      <c r="L6709" t="s">
        <v>44</v>
      </c>
      <c r="M6709" t="s">
        <v>44</v>
      </c>
      <c r="N6709" t="s">
        <v>44</v>
      </c>
      <c r="O6709" t="s">
        <v>44</v>
      </c>
      <c r="P6709" t="s">
        <v>45</v>
      </c>
      <c r="Q6709">
        <v>1</v>
      </c>
      <c r="R6709" t="s">
        <v>38</v>
      </c>
      <c r="S6709">
        <v>25.7</v>
      </c>
      <c r="T6709">
        <v>1937.4</v>
      </c>
      <c r="U6709">
        <v>0</v>
      </c>
    </row>
    <row r="6710" spans="1:21" x14ac:dyDescent="0.25">
      <c r="A6710" t="s">
        <v>6742</v>
      </c>
      <c r="B6710">
        <v>0</v>
      </c>
      <c r="C6710">
        <v>1</v>
      </c>
      <c r="D6710">
        <v>0</v>
      </c>
      <c r="E6710">
        <v>0</v>
      </c>
      <c r="F6710">
        <v>14</v>
      </c>
      <c r="G6710">
        <v>1</v>
      </c>
      <c r="H6710" t="s">
        <v>22</v>
      </c>
      <c r="I6710" t="s">
        <v>35</v>
      </c>
      <c r="J6710" t="s">
        <v>23</v>
      </c>
      <c r="K6710" t="s">
        <v>23</v>
      </c>
      <c r="L6710" t="s">
        <v>23</v>
      </c>
      <c r="M6710" t="s">
        <v>23</v>
      </c>
      <c r="N6710" t="s">
        <v>23</v>
      </c>
      <c r="O6710" t="s">
        <v>23</v>
      </c>
      <c r="P6710" t="s">
        <v>26</v>
      </c>
      <c r="Q6710">
        <v>1</v>
      </c>
      <c r="R6710" t="s">
        <v>27</v>
      </c>
      <c r="S6710">
        <v>74.3</v>
      </c>
      <c r="T6710">
        <v>1096.25</v>
      </c>
      <c r="U6710">
        <v>1</v>
      </c>
    </row>
    <row r="6711" spans="1:21" x14ac:dyDescent="0.25">
      <c r="A6711" t="s">
        <v>6743</v>
      </c>
      <c r="B6711">
        <v>1</v>
      </c>
      <c r="C6711">
        <v>0</v>
      </c>
      <c r="D6711">
        <v>1</v>
      </c>
      <c r="E6711">
        <v>0</v>
      </c>
      <c r="F6711">
        <v>50</v>
      </c>
      <c r="G6711">
        <v>1</v>
      </c>
      <c r="H6711" t="s">
        <v>22</v>
      </c>
      <c r="I6711" t="s">
        <v>35</v>
      </c>
      <c r="J6711" t="s">
        <v>23</v>
      </c>
      <c r="K6711" t="s">
        <v>23</v>
      </c>
      <c r="L6711" t="s">
        <v>23</v>
      </c>
      <c r="M6711" t="s">
        <v>22</v>
      </c>
      <c r="N6711" t="s">
        <v>22</v>
      </c>
      <c r="O6711" t="s">
        <v>22</v>
      </c>
      <c r="P6711" t="s">
        <v>29</v>
      </c>
      <c r="Q6711">
        <v>0</v>
      </c>
      <c r="R6711" t="s">
        <v>27</v>
      </c>
      <c r="S6711">
        <v>99.4</v>
      </c>
      <c r="T6711">
        <v>5059.75</v>
      </c>
      <c r="U6711">
        <v>0</v>
      </c>
    </row>
    <row r="6712" spans="1:21" x14ac:dyDescent="0.25">
      <c r="A6712" t="s">
        <v>6744</v>
      </c>
      <c r="B6712">
        <v>0</v>
      </c>
      <c r="C6712">
        <v>0</v>
      </c>
      <c r="D6712">
        <v>1</v>
      </c>
      <c r="E6712">
        <v>1</v>
      </c>
      <c r="F6712">
        <v>48</v>
      </c>
      <c r="G6712">
        <v>1</v>
      </c>
      <c r="H6712" t="s">
        <v>23</v>
      </c>
      <c r="I6712" t="s">
        <v>25</v>
      </c>
      <c r="J6712" t="s">
        <v>22</v>
      </c>
      <c r="K6712" t="s">
        <v>23</v>
      </c>
      <c r="L6712" t="s">
        <v>22</v>
      </c>
      <c r="M6712" t="s">
        <v>22</v>
      </c>
      <c r="N6712" t="s">
        <v>22</v>
      </c>
      <c r="O6712" t="s">
        <v>23</v>
      </c>
      <c r="P6712" t="s">
        <v>29</v>
      </c>
      <c r="Q6712">
        <v>0</v>
      </c>
      <c r="R6712" t="s">
        <v>33</v>
      </c>
      <c r="S6712">
        <v>69.7</v>
      </c>
      <c r="T6712">
        <v>3023.65</v>
      </c>
      <c r="U6712">
        <v>0</v>
      </c>
    </row>
    <row r="6713" spans="1:21" x14ac:dyDescent="0.25">
      <c r="A6713" t="s">
        <v>6745</v>
      </c>
      <c r="B6713">
        <v>0</v>
      </c>
      <c r="C6713">
        <v>0</v>
      </c>
      <c r="D6713">
        <v>1</v>
      </c>
      <c r="E6713">
        <v>1</v>
      </c>
      <c r="F6713">
        <v>49</v>
      </c>
      <c r="G6713">
        <v>1</v>
      </c>
      <c r="H6713" t="s">
        <v>22</v>
      </c>
      <c r="I6713" t="s">
        <v>35</v>
      </c>
      <c r="J6713" t="s">
        <v>23</v>
      </c>
      <c r="K6713" t="s">
        <v>22</v>
      </c>
      <c r="L6713" t="s">
        <v>23</v>
      </c>
      <c r="M6713" t="s">
        <v>23</v>
      </c>
      <c r="N6713" t="s">
        <v>22</v>
      </c>
      <c r="O6713" t="s">
        <v>22</v>
      </c>
      <c r="P6713" t="s">
        <v>26</v>
      </c>
      <c r="Q6713">
        <v>1</v>
      </c>
      <c r="R6713" t="s">
        <v>27</v>
      </c>
      <c r="S6713">
        <v>98.35</v>
      </c>
      <c r="T6713">
        <v>4889.2</v>
      </c>
      <c r="U6713">
        <v>0</v>
      </c>
    </row>
    <row r="6714" spans="1:21" x14ac:dyDescent="0.25">
      <c r="A6714" t="s">
        <v>6746</v>
      </c>
      <c r="B6714">
        <v>1</v>
      </c>
      <c r="C6714">
        <v>0</v>
      </c>
      <c r="D6714">
        <v>1</v>
      </c>
      <c r="E6714">
        <v>1</v>
      </c>
      <c r="F6714">
        <v>28</v>
      </c>
      <c r="G6714">
        <v>1</v>
      </c>
      <c r="H6714" t="s">
        <v>23</v>
      </c>
      <c r="I6714" t="s">
        <v>35</v>
      </c>
      <c r="J6714" t="s">
        <v>23</v>
      </c>
      <c r="K6714" t="s">
        <v>23</v>
      </c>
      <c r="L6714" t="s">
        <v>22</v>
      </c>
      <c r="M6714" t="s">
        <v>23</v>
      </c>
      <c r="N6714" t="s">
        <v>22</v>
      </c>
      <c r="O6714" t="s">
        <v>23</v>
      </c>
      <c r="P6714" t="s">
        <v>26</v>
      </c>
      <c r="Q6714">
        <v>0</v>
      </c>
      <c r="R6714" t="s">
        <v>27</v>
      </c>
      <c r="S6714">
        <v>85.45</v>
      </c>
      <c r="T6714">
        <v>2289.9</v>
      </c>
      <c r="U6714">
        <v>0</v>
      </c>
    </row>
    <row r="6715" spans="1:21" x14ac:dyDescent="0.25">
      <c r="A6715" t="s">
        <v>6747</v>
      </c>
      <c r="B6715">
        <v>1</v>
      </c>
      <c r="C6715">
        <v>1</v>
      </c>
      <c r="D6715">
        <v>0</v>
      </c>
      <c r="E6715">
        <v>0</v>
      </c>
      <c r="F6715">
        <v>68</v>
      </c>
      <c r="G6715">
        <v>1</v>
      </c>
      <c r="H6715" t="s">
        <v>22</v>
      </c>
      <c r="I6715" t="s">
        <v>35</v>
      </c>
      <c r="J6715" t="s">
        <v>23</v>
      </c>
      <c r="K6715" t="s">
        <v>22</v>
      </c>
      <c r="L6715" t="s">
        <v>22</v>
      </c>
      <c r="M6715" t="s">
        <v>23</v>
      </c>
      <c r="N6715" t="s">
        <v>23</v>
      </c>
      <c r="O6715" t="s">
        <v>22</v>
      </c>
      <c r="P6715" t="s">
        <v>26</v>
      </c>
      <c r="Q6715">
        <v>1</v>
      </c>
      <c r="R6715" t="s">
        <v>27</v>
      </c>
      <c r="S6715">
        <v>95.9</v>
      </c>
      <c r="T6715">
        <v>6503.2</v>
      </c>
      <c r="U6715">
        <v>0</v>
      </c>
    </row>
    <row r="6716" spans="1:21" x14ac:dyDescent="0.25">
      <c r="A6716" t="s">
        <v>6748</v>
      </c>
      <c r="B6716">
        <v>1</v>
      </c>
      <c r="C6716">
        <v>0</v>
      </c>
      <c r="D6716">
        <v>0</v>
      </c>
      <c r="E6716">
        <v>0</v>
      </c>
      <c r="F6716">
        <v>13</v>
      </c>
      <c r="G6716">
        <v>1</v>
      </c>
      <c r="H6716" t="s">
        <v>22</v>
      </c>
      <c r="I6716" t="s">
        <v>35</v>
      </c>
      <c r="J6716" t="s">
        <v>23</v>
      </c>
      <c r="K6716" t="s">
        <v>23</v>
      </c>
      <c r="L6716" t="s">
        <v>23</v>
      </c>
      <c r="M6716" t="s">
        <v>22</v>
      </c>
      <c r="N6716" t="s">
        <v>22</v>
      </c>
      <c r="O6716" t="s">
        <v>22</v>
      </c>
      <c r="P6716" t="s">
        <v>26</v>
      </c>
      <c r="Q6716">
        <v>0</v>
      </c>
      <c r="R6716" t="s">
        <v>27</v>
      </c>
      <c r="S6716">
        <v>100.75</v>
      </c>
      <c r="T6716">
        <v>1313.25</v>
      </c>
      <c r="U6716">
        <v>0</v>
      </c>
    </row>
    <row r="6717" spans="1:21" x14ac:dyDescent="0.25">
      <c r="A6717" t="s">
        <v>6749</v>
      </c>
      <c r="B6717">
        <v>0</v>
      </c>
      <c r="C6717">
        <v>0</v>
      </c>
      <c r="D6717">
        <v>0</v>
      </c>
      <c r="E6717">
        <v>0</v>
      </c>
      <c r="F6717">
        <v>11</v>
      </c>
      <c r="G6717">
        <v>1</v>
      </c>
      <c r="H6717" t="s">
        <v>22</v>
      </c>
      <c r="I6717" t="s">
        <v>35</v>
      </c>
      <c r="J6717" t="s">
        <v>23</v>
      </c>
      <c r="K6717" t="s">
        <v>23</v>
      </c>
      <c r="L6717" t="s">
        <v>22</v>
      </c>
      <c r="M6717" t="s">
        <v>23</v>
      </c>
      <c r="N6717" t="s">
        <v>22</v>
      </c>
      <c r="O6717" t="s">
        <v>23</v>
      </c>
      <c r="P6717" t="s">
        <v>26</v>
      </c>
      <c r="Q6717">
        <v>1</v>
      </c>
      <c r="R6717" t="s">
        <v>27</v>
      </c>
      <c r="S6717">
        <v>89.2</v>
      </c>
      <c r="T6717">
        <v>990.3</v>
      </c>
      <c r="U6717">
        <v>0</v>
      </c>
    </row>
    <row r="6718" spans="1:21" x14ac:dyDescent="0.25">
      <c r="A6718" t="s">
        <v>6750</v>
      </c>
      <c r="B6718">
        <v>0</v>
      </c>
      <c r="C6718">
        <v>0</v>
      </c>
      <c r="D6718">
        <v>1</v>
      </c>
      <c r="E6718">
        <v>0</v>
      </c>
      <c r="F6718">
        <v>3</v>
      </c>
      <c r="G6718">
        <v>1</v>
      </c>
      <c r="H6718" t="s">
        <v>22</v>
      </c>
      <c r="I6718" t="s">
        <v>35</v>
      </c>
      <c r="J6718" t="s">
        <v>23</v>
      </c>
      <c r="K6718" t="s">
        <v>23</v>
      </c>
      <c r="L6718" t="s">
        <v>23</v>
      </c>
      <c r="M6718" t="s">
        <v>23</v>
      </c>
      <c r="N6718" t="s">
        <v>23</v>
      </c>
      <c r="O6718" t="s">
        <v>23</v>
      </c>
      <c r="P6718" t="s">
        <v>26</v>
      </c>
      <c r="Q6718">
        <v>1</v>
      </c>
      <c r="R6718" t="s">
        <v>38</v>
      </c>
      <c r="S6718">
        <v>74.099999999999994</v>
      </c>
      <c r="T6718">
        <v>228</v>
      </c>
      <c r="U6718">
        <v>1</v>
      </c>
    </row>
    <row r="6719" spans="1:21" x14ac:dyDescent="0.25">
      <c r="A6719" t="s">
        <v>6751</v>
      </c>
      <c r="B6719">
        <v>1</v>
      </c>
      <c r="C6719">
        <v>1</v>
      </c>
      <c r="D6719">
        <v>1</v>
      </c>
      <c r="E6719">
        <v>0</v>
      </c>
      <c r="F6719">
        <v>57</v>
      </c>
      <c r="G6719">
        <v>1</v>
      </c>
      <c r="H6719" t="s">
        <v>22</v>
      </c>
      <c r="I6719" t="s">
        <v>35</v>
      </c>
      <c r="J6719" t="s">
        <v>23</v>
      </c>
      <c r="K6719" t="s">
        <v>23</v>
      </c>
      <c r="L6719" t="s">
        <v>22</v>
      </c>
      <c r="M6719" t="s">
        <v>23</v>
      </c>
      <c r="N6719" t="s">
        <v>22</v>
      </c>
      <c r="O6719" t="s">
        <v>22</v>
      </c>
      <c r="P6719" t="s">
        <v>26</v>
      </c>
      <c r="Q6719">
        <v>0</v>
      </c>
      <c r="R6719" t="s">
        <v>27</v>
      </c>
      <c r="S6719">
        <v>100.6</v>
      </c>
      <c r="T6719">
        <v>5746.15</v>
      </c>
      <c r="U6719">
        <v>1</v>
      </c>
    </row>
    <row r="6720" spans="1:21" x14ac:dyDescent="0.25">
      <c r="A6720" t="s">
        <v>6752</v>
      </c>
      <c r="B6720">
        <v>1</v>
      </c>
      <c r="C6720">
        <v>0</v>
      </c>
      <c r="D6720">
        <v>0</v>
      </c>
      <c r="E6720">
        <v>0</v>
      </c>
      <c r="F6720">
        <v>3</v>
      </c>
      <c r="G6720">
        <v>1</v>
      </c>
      <c r="H6720" t="s">
        <v>22</v>
      </c>
      <c r="I6720" t="s">
        <v>35</v>
      </c>
      <c r="J6720" t="s">
        <v>23</v>
      </c>
      <c r="K6720" t="s">
        <v>23</v>
      </c>
      <c r="L6720" t="s">
        <v>23</v>
      </c>
      <c r="M6720" t="s">
        <v>23</v>
      </c>
      <c r="N6720" t="s">
        <v>23</v>
      </c>
      <c r="O6720" t="s">
        <v>23</v>
      </c>
      <c r="P6720" t="s">
        <v>26</v>
      </c>
      <c r="Q6720">
        <v>0</v>
      </c>
      <c r="R6720" t="s">
        <v>30</v>
      </c>
      <c r="S6720">
        <v>75</v>
      </c>
      <c r="T6720">
        <v>209.1</v>
      </c>
      <c r="U6720">
        <v>1</v>
      </c>
    </row>
    <row r="6721" spans="1:21" x14ac:dyDescent="0.25">
      <c r="A6721" t="s">
        <v>6753</v>
      </c>
      <c r="B6721">
        <v>1</v>
      </c>
      <c r="C6721">
        <v>0</v>
      </c>
      <c r="D6721">
        <v>1</v>
      </c>
      <c r="E6721">
        <v>0</v>
      </c>
      <c r="F6721">
        <v>72</v>
      </c>
      <c r="G6721">
        <v>1</v>
      </c>
      <c r="H6721" t="s">
        <v>22</v>
      </c>
      <c r="I6721" t="s">
        <v>23</v>
      </c>
      <c r="J6721" t="s">
        <v>44</v>
      </c>
      <c r="K6721" t="s">
        <v>44</v>
      </c>
      <c r="L6721" t="s">
        <v>44</v>
      </c>
      <c r="M6721" t="s">
        <v>44</v>
      </c>
      <c r="N6721" t="s">
        <v>44</v>
      </c>
      <c r="O6721" t="s">
        <v>44</v>
      </c>
      <c r="P6721" t="s">
        <v>45</v>
      </c>
      <c r="Q6721">
        <v>0</v>
      </c>
      <c r="R6721" t="s">
        <v>38</v>
      </c>
      <c r="S6721">
        <v>25.75</v>
      </c>
      <c r="T6721">
        <v>1864.2</v>
      </c>
      <c r="U6721">
        <v>0</v>
      </c>
    </row>
    <row r="6722" spans="1:21" x14ac:dyDescent="0.25">
      <c r="A6722" t="s">
        <v>6754</v>
      </c>
      <c r="B6722">
        <v>1</v>
      </c>
      <c r="C6722">
        <v>0</v>
      </c>
      <c r="D6722">
        <v>1</v>
      </c>
      <c r="E6722">
        <v>1</v>
      </c>
      <c r="F6722">
        <v>70</v>
      </c>
      <c r="G6722">
        <v>1</v>
      </c>
      <c r="H6722" t="s">
        <v>22</v>
      </c>
      <c r="I6722" t="s">
        <v>25</v>
      </c>
      <c r="J6722" t="s">
        <v>23</v>
      </c>
      <c r="K6722" t="s">
        <v>22</v>
      </c>
      <c r="L6722" t="s">
        <v>22</v>
      </c>
      <c r="M6722" t="s">
        <v>22</v>
      </c>
      <c r="N6722" t="s">
        <v>22</v>
      </c>
      <c r="O6722" t="s">
        <v>22</v>
      </c>
      <c r="P6722" t="s">
        <v>45</v>
      </c>
      <c r="Q6722">
        <v>1</v>
      </c>
      <c r="R6722" t="s">
        <v>27</v>
      </c>
      <c r="S6722">
        <v>84.1</v>
      </c>
      <c r="T6722">
        <v>5979.7</v>
      </c>
      <c r="U6722">
        <v>0</v>
      </c>
    </row>
    <row r="6723" spans="1:21" x14ac:dyDescent="0.25">
      <c r="A6723" t="s">
        <v>6755</v>
      </c>
      <c r="B6723">
        <v>0</v>
      </c>
      <c r="C6723">
        <v>0</v>
      </c>
      <c r="D6723">
        <v>1</v>
      </c>
      <c r="E6723">
        <v>1</v>
      </c>
      <c r="F6723">
        <v>49</v>
      </c>
      <c r="G6723">
        <v>1</v>
      </c>
      <c r="H6723" t="s">
        <v>22</v>
      </c>
      <c r="I6723" t="s">
        <v>25</v>
      </c>
      <c r="J6723" t="s">
        <v>23</v>
      </c>
      <c r="K6723" t="s">
        <v>22</v>
      </c>
      <c r="L6723" t="s">
        <v>23</v>
      </c>
      <c r="M6723" t="s">
        <v>22</v>
      </c>
      <c r="N6723" t="s">
        <v>22</v>
      </c>
      <c r="O6723" t="s">
        <v>22</v>
      </c>
      <c r="P6723" t="s">
        <v>45</v>
      </c>
      <c r="Q6723">
        <v>0</v>
      </c>
      <c r="R6723" t="s">
        <v>33</v>
      </c>
      <c r="S6723">
        <v>79.3</v>
      </c>
      <c r="T6723">
        <v>3902.45</v>
      </c>
      <c r="U6723">
        <v>0</v>
      </c>
    </row>
    <row r="6724" spans="1:21" x14ac:dyDescent="0.25">
      <c r="A6724" t="s">
        <v>6756</v>
      </c>
      <c r="B6724">
        <v>0</v>
      </c>
      <c r="C6724">
        <v>1</v>
      </c>
      <c r="D6724">
        <v>1</v>
      </c>
      <c r="E6724">
        <v>0</v>
      </c>
      <c r="F6724">
        <v>67</v>
      </c>
      <c r="G6724">
        <v>1</v>
      </c>
      <c r="H6724" t="s">
        <v>22</v>
      </c>
      <c r="I6724" t="s">
        <v>35</v>
      </c>
      <c r="J6724" t="s">
        <v>22</v>
      </c>
      <c r="K6724" t="s">
        <v>23</v>
      </c>
      <c r="L6724" t="s">
        <v>22</v>
      </c>
      <c r="M6724" t="s">
        <v>23</v>
      </c>
      <c r="N6724" t="s">
        <v>22</v>
      </c>
      <c r="O6724" t="s">
        <v>22</v>
      </c>
      <c r="P6724" t="s">
        <v>29</v>
      </c>
      <c r="Q6724">
        <v>1</v>
      </c>
      <c r="R6724" t="s">
        <v>38</v>
      </c>
      <c r="S6724">
        <v>107.05</v>
      </c>
      <c r="T6724">
        <v>7142.5</v>
      </c>
      <c r="U6724">
        <v>0</v>
      </c>
    </row>
    <row r="6725" spans="1:21" x14ac:dyDescent="0.25">
      <c r="A6725" t="s">
        <v>6757</v>
      </c>
      <c r="B6725">
        <v>1</v>
      </c>
      <c r="C6725">
        <v>0</v>
      </c>
      <c r="D6725">
        <v>0</v>
      </c>
      <c r="E6725">
        <v>0</v>
      </c>
      <c r="F6725">
        <v>46</v>
      </c>
      <c r="G6725">
        <v>1</v>
      </c>
      <c r="H6725" t="s">
        <v>23</v>
      </c>
      <c r="I6725" t="s">
        <v>23</v>
      </c>
      <c r="J6725" t="s">
        <v>44</v>
      </c>
      <c r="K6725" t="s">
        <v>44</v>
      </c>
      <c r="L6725" t="s">
        <v>44</v>
      </c>
      <c r="M6725" t="s">
        <v>44</v>
      </c>
      <c r="N6725" t="s">
        <v>44</v>
      </c>
      <c r="O6725" t="s">
        <v>44</v>
      </c>
      <c r="P6725" t="s">
        <v>45</v>
      </c>
      <c r="Q6725">
        <v>0</v>
      </c>
      <c r="R6725" t="s">
        <v>33</v>
      </c>
      <c r="S6725">
        <v>20.05</v>
      </c>
      <c r="T6725">
        <v>902</v>
      </c>
      <c r="U6725">
        <v>0</v>
      </c>
    </row>
    <row r="6726" spans="1:21" x14ac:dyDescent="0.25">
      <c r="A6726" t="s">
        <v>6758</v>
      </c>
      <c r="B6726">
        <v>0</v>
      </c>
      <c r="C6726">
        <v>1</v>
      </c>
      <c r="D6726">
        <v>0</v>
      </c>
      <c r="E6726">
        <v>0</v>
      </c>
      <c r="F6726">
        <v>64</v>
      </c>
      <c r="G6726">
        <v>1</v>
      </c>
      <c r="H6726" t="s">
        <v>23</v>
      </c>
      <c r="I6726" t="s">
        <v>25</v>
      </c>
      <c r="J6726" t="s">
        <v>22</v>
      </c>
      <c r="K6726" t="s">
        <v>22</v>
      </c>
      <c r="L6726" t="s">
        <v>23</v>
      </c>
      <c r="M6726" t="s">
        <v>22</v>
      </c>
      <c r="N6726" t="s">
        <v>22</v>
      </c>
      <c r="O6726" t="s">
        <v>23</v>
      </c>
      <c r="P6726" t="s">
        <v>45</v>
      </c>
      <c r="Q6726">
        <v>1</v>
      </c>
      <c r="R6726" t="s">
        <v>38</v>
      </c>
      <c r="S6726">
        <v>70.2</v>
      </c>
      <c r="T6726">
        <v>4481</v>
      </c>
      <c r="U6726">
        <v>1</v>
      </c>
    </row>
    <row r="6727" spans="1:21" x14ac:dyDescent="0.25">
      <c r="A6727" t="s">
        <v>6759</v>
      </c>
      <c r="B6727">
        <v>0</v>
      </c>
      <c r="C6727">
        <v>0</v>
      </c>
      <c r="D6727">
        <v>1</v>
      </c>
      <c r="E6727">
        <v>0</v>
      </c>
      <c r="F6727">
        <v>37</v>
      </c>
      <c r="G6727">
        <v>1</v>
      </c>
      <c r="H6727" t="s">
        <v>23</v>
      </c>
      <c r="I6727" t="s">
        <v>23</v>
      </c>
      <c r="J6727" t="s">
        <v>44</v>
      </c>
      <c r="K6727" t="s">
        <v>44</v>
      </c>
      <c r="L6727" t="s">
        <v>44</v>
      </c>
      <c r="M6727" t="s">
        <v>44</v>
      </c>
      <c r="N6727" t="s">
        <v>44</v>
      </c>
      <c r="O6727" t="s">
        <v>44</v>
      </c>
      <c r="P6727" t="s">
        <v>26</v>
      </c>
      <c r="Q6727">
        <v>0</v>
      </c>
      <c r="R6727" t="s">
        <v>33</v>
      </c>
      <c r="S6727">
        <v>19.5</v>
      </c>
      <c r="T6727">
        <v>805.2</v>
      </c>
      <c r="U6727">
        <v>0</v>
      </c>
    </row>
    <row r="6728" spans="1:21" x14ac:dyDescent="0.25">
      <c r="A6728" t="s">
        <v>6760</v>
      </c>
      <c r="B6728">
        <v>0</v>
      </c>
      <c r="C6728">
        <v>1</v>
      </c>
      <c r="D6728">
        <v>0</v>
      </c>
      <c r="E6728">
        <v>0</v>
      </c>
      <c r="F6728">
        <v>2</v>
      </c>
      <c r="G6728">
        <v>1</v>
      </c>
      <c r="H6728" t="s">
        <v>23</v>
      </c>
      <c r="I6728" t="s">
        <v>35</v>
      </c>
      <c r="J6728" t="s">
        <v>23</v>
      </c>
      <c r="K6728" t="s">
        <v>23</v>
      </c>
      <c r="L6728" t="s">
        <v>23</v>
      </c>
      <c r="M6728" t="s">
        <v>23</v>
      </c>
      <c r="N6728" t="s">
        <v>23</v>
      </c>
      <c r="O6728" t="s">
        <v>23</v>
      </c>
      <c r="P6728" t="s">
        <v>26</v>
      </c>
      <c r="Q6728">
        <v>0</v>
      </c>
      <c r="R6728" t="s">
        <v>27</v>
      </c>
      <c r="S6728">
        <v>70.75</v>
      </c>
      <c r="T6728">
        <v>154.85</v>
      </c>
      <c r="U6728">
        <v>1</v>
      </c>
    </row>
    <row r="6729" spans="1:21" x14ac:dyDescent="0.25">
      <c r="A6729" t="s">
        <v>6761</v>
      </c>
      <c r="B6729">
        <v>0</v>
      </c>
      <c r="C6729">
        <v>1</v>
      </c>
      <c r="D6729">
        <v>1</v>
      </c>
      <c r="E6729">
        <v>0</v>
      </c>
      <c r="F6729">
        <v>13</v>
      </c>
      <c r="G6729">
        <v>0</v>
      </c>
      <c r="H6729" t="s">
        <v>24</v>
      </c>
      <c r="I6729" t="s">
        <v>25</v>
      </c>
      <c r="J6729" t="s">
        <v>23</v>
      </c>
      <c r="K6729" t="s">
        <v>23</v>
      </c>
      <c r="L6729" t="s">
        <v>23</v>
      </c>
      <c r="M6729" t="s">
        <v>23</v>
      </c>
      <c r="N6729" t="s">
        <v>22</v>
      </c>
      <c r="O6729" t="s">
        <v>22</v>
      </c>
      <c r="P6729" t="s">
        <v>26</v>
      </c>
      <c r="Q6729">
        <v>0</v>
      </c>
      <c r="R6729" t="s">
        <v>27</v>
      </c>
      <c r="S6729">
        <v>45.3</v>
      </c>
      <c r="T6729">
        <v>528.45000000000005</v>
      </c>
      <c r="U6729">
        <v>0</v>
      </c>
    </row>
    <row r="6730" spans="1:21" x14ac:dyDescent="0.25">
      <c r="A6730" t="s">
        <v>6762</v>
      </c>
      <c r="B6730">
        <v>0</v>
      </c>
      <c r="C6730">
        <v>0</v>
      </c>
      <c r="D6730">
        <v>1</v>
      </c>
      <c r="E6730">
        <v>0</v>
      </c>
      <c r="F6730">
        <v>72</v>
      </c>
      <c r="G6730">
        <v>1</v>
      </c>
      <c r="H6730" t="s">
        <v>22</v>
      </c>
      <c r="I6730" t="s">
        <v>35</v>
      </c>
      <c r="J6730" t="s">
        <v>22</v>
      </c>
      <c r="K6730" t="s">
        <v>22</v>
      </c>
      <c r="L6730" t="s">
        <v>22</v>
      </c>
      <c r="M6730" t="s">
        <v>22</v>
      </c>
      <c r="N6730" t="s">
        <v>22</v>
      </c>
      <c r="O6730" t="s">
        <v>22</v>
      </c>
      <c r="P6730" t="s">
        <v>45</v>
      </c>
      <c r="Q6730">
        <v>0</v>
      </c>
      <c r="R6730" t="s">
        <v>27</v>
      </c>
      <c r="S6730">
        <v>115.15</v>
      </c>
      <c r="T6730">
        <v>8349.7000000000007</v>
      </c>
      <c r="U6730">
        <v>0</v>
      </c>
    </row>
    <row r="6731" spans="1:21" x14ac:dyDescent="0.25">
      <c r="A6731" t="s">
        <v>6763</v>
      </c>
      <c r="B6731">
        <v>1</v>
      </c>
      <c r="C6731">
        <v>0</v>
      </c>
      <c r="D6731">
        <v>1</v>
      </c>
      <c r="E6731">
        <v>1</v>
      </c>
      <c r="F6731">
        <v>68</v>
      </c>
      <c r="G6731">
        <v>1</v>
      </c>
      <c r="H6731" t="s">
        <v>23</v>
      </c>
      <c r="I6731" t="s">
        <v>25</v>
      </c>
      <c r="J6731" t="s">
        <v>23</v>
      </c>
      <c r="K6731" t="s">
        <v>23</v>
      </c>
      <c r="L6731" t="s">
        <v>22</v>
      </c>
      <c r="M6731" t="s">
        <v>22</v>
      </c>
      <c r="N6731" t="s">
        <v>22</v>
      </c>
      <c r="O6731" t="s">
        <v>22</v>
      </c>
      <c r="P6731" t="s">
        <v>45</v>
      </c>
      <c r="Q6731">
        <v>1</v>
      </c>
      <c r="R6731" t="s">
        <v>33</v>
      </c>
      <c r="S6731">
        <v>72.95</v>
      </c>
      <c r="T6731">
        <v>4953.25</v>
      </c>
      <c r="U6731">
        <v>0</v>
      </c>
    </row>
    <row r="6732" spans="1:21" x14ac:dyDescent="0.25">
      <c r="A6732" t="s">
        <v>6764</v>
      </c>
      <c r="B6732">
        <v>1</v>
      </c>
      <c r="C6732">
        <v>0</v>
      </c>
      <c r="D6732">
        <v>1</v>
      </c>
      <c r="E6732">
        <v>1</v>
      </c>
      <c r="F6732">
        <v>15</v>
      </c>
      <c r="G6732">
        <v>1</v>
      </c>
      <c r="H6732" t="s">
        <v>23</v>
      </c>
      <c r="I6732" t="s">
        <v>23</v>
      </c>
      <c r="J6732" t="s">
        <v>44</v>
      </c>
      <c r="K6732" t="s">
        <v>44</v>
      </c>
      <c r="L6732" t="s">
        <v>44</v>
      </c>
      <c r="M6732" t="s">
        <v>44</v>
      </c>
      <c r="N6732" t="s">
        <v>44</v>
      </c>
      <c r="O6732" t="s">
        <v>44</v>
      </c>
      <c r="P6732" t="s">
        <v>29</v>
      </c>
      <c r="Q6732">
        <v>0</v>
      </c>
      <c r="R6732" t="s">
        <v>30</v>
      </c>
      <c r="S6732">
        <v>19.649999999999999</v>
      </c>
      <c r="T6732">
        <v>332.65</v>
      </c>
      <c r="U6732">
        <v>0</v>
      </c>
    </row>
    <row r="6733" spans="1:21" x14ac:dyDescent="0.25">
      <c r="A6733" t="s">
        <v>6765</v>
      </c>
      <c r="B6733">
        <v>0</v>
      </c>
      <c r="C6733">
        <v>0</v>
      </c>
      <c r="D6733">
        <v>0</v>
      </c>
      <c r="E6733">
        <v>0</v>
      </c>
      <c r="F6733">
        <v>24</v>
      </c>
      <c r="G6733">
        <v>1</v>
      </c>
      <c r="H6733" t="s">
        <v>23</v>
      </c>
      <c r="I6733" t="s">
        <v>23</v>
      </c>
      <c r="J6733" t="s">
        <v>44</v>
      </c>
      <c r="K6733" t="s">
        <v>44</v>
      </c>
      <c r="L6733" t="s">
        <v>44</v>
      </c>
      <c r="M6733" t="s">
        <v>44</v>
      </c>
      <c r="N6733" t="s">
        <v>44</v>
      </c>
      <c r="O6733" t="s">
        <v>44</v>
      </c>
      <c r="P6733" t="s">
        <v>45</v>
      </c>
      <c r="Q6733">
        <v>1</v>
      </c>
      <c r="R6733" t="s">
        <v>33</v>
      </c>
      <c r="S6733">
        <v>19.55</v>
      </c>
      <c r="T6733">
        <v>470.2</v>
      </c>
      <c r="U6733">
        <v>0</v>
      </c>
    </row>
    <row r="6734" spans="1:21" x14ac:dyDescent="0.25">
      <c r="A6734" t="s">
        <v>6766</v>
      </c>
      <c r="B6734">
        <v>0</v>
      </c>
      <c r="C6734">
        <v>0</v>
      </c>
      <c r="D6734">
        <v>0</v>
      </c>
      <c r="E6734">
        <v>0</v>
      </c>
      <c r="F6734">
        <v>24</v>
      </c>
      <c r="G6734">
        <v>1</v>
      </c>
      <c r="H6734" t="s">
        <v>22</v>
      </c>
      <c r="I6734" t="s">
        <v>35</v>
      </c>
      <c r="J6734" t="s">
        <v>23</v>
      </c>
      <c r="K6734" t="s">
        <v>23</v>
      </c>
      <c r="L6734" t="s">
        <v>23</v>
      </c>
      <c r="M6734" t="s">
        <v>22</v>
      </c>
      <c r="N6734" t="s">
        <v>23</v>
      </c>
      <c r="O6734" t="s">
        <v>22</v>
      </c>
      <c r="P6734" t="s">
        <v>26</v>
      </c>
      <c r="Q6734">
        <v>1</v>
      </c>
      <c r="R6734" t="s">
        <v>27</v>
      </c>
      <c r="S6734">
        <v>89.55</v>
      </c>
      <c r="T6734">
        <v>2259.35</v>
      </c>
      <c r="U6734">
        <v>0</v>
      </c>
    </row>
    <row r="6735" spans="1:21" x14ac:dyDescent="0.25">
      <c r="A6735" t="s">
        <v>6767</v>
      </c>
      <c r="B6735">
        <v>1</v>
      </c>
      <c r="C6735">
        <v>0</v>
      </c>
      <c r="D6735">
        <v>0</v>
      </c>
      <c r="E6735">
        <v>0</v>
      </c>
      <c r="F6735">
        <v>27</v>
      </c>
      <c r="G6735">
        <v>1</v>
      </c>
      <c r="H6735" t="s">
        <v>23</v>
      </c>
      <c r="I6735" t="s">
        <v>25</v>
      </c>
      <c r="J6735" t="s">
        <v>22</v>
      </c>
      <c r="K6735" t="s">
        <v>23</v>
      </c>
      <c r="L6735" t="s">
        <v>23</v>
      </c>
      <c r="M6735" t="s">
        <v>23</v>
      </c>
      <c r="N6735" t="s">
        <v>23</v>
      </c>
      <c r="O6735" t="s">
        <v>23</v>
      </c>
      <c r="P6735" t="s">
        <v>26</v>
      </c>
      <c r="Q6735">
        <v>0</v>
      </c>
      <c r="R6735" t="s">
        <v>30</v>
      </c>
      <c r="S6735">
        <v>50.35</v>
      </c>
      <c r="T6735">
        <v>1411.35</v>
      </c>
      <c r="U6735">
        <v>0</v>
      </c>
    </row>
    <row r="6736" spans="1:21" x14ac:dyDescent="0.25">
      <c r="A6736" t="s">
        <v>6768</v>
      </c>
      <c r="B6736">
        <v>1</v>
      </c>
      <c r="C6736">
        <v>0</v>
      </c>
      <c r="D6736">
        <v>0</v>
      </c>
      <c r="E6736">
        <v>0</v>
      </c>
      <c r="F6736">
        <v>12</v>
      </c>
      <c r="G6736">
        <v>1</v>
      </c>
      <c r="H6736" t="s">
        <v>23</v>
      </c>
      <c r="I6736" t="s">
        <v>25</v>
      </c>
      <c r="J6736" t="s">
        <v>23</v>
      </c>
      <c r="K6736" t="s">
        <v>23</v>
      </c>
      <c r="L6736" t="s">
        <v>23</v>
      </c>
      <c r="M6736" t="s">
        <v>22</v>
      </c>
      <c r="N6736" t="s">
        <v>23</v>
      </c>
      <c r="O6736" t="s">
        <v>23</v>
      </c>
      <c r="P6736" t="s">
        <v>26</v>
      </c>
      <c r="Q6736">
        <v>0</v>
      </c>
      <c r="R6736" t="s">
        <v>33</v>
      </c>
      <c r="S6736">
        <v>50.25</v>
      </c>
      <c r="T6736">
        <v>593.75</v>
      </c>
      <c r="U6736">
        <v>1</v>
      </c>
    </row>
    <row r="6737" spans="1:21" x14ac:dyDescent="0.25">
      <c r="A6737" t="s">
        <v>6769</v>
      </c>
      <c r="B6737">
        <v>0</v>
      </c>
      <c r="C6737">
        <v>0</v>
      </c>
      <c r="D6737">
        <v>1</v>
      </c>
      <c r="E6737">
        <v>1</v>
      </c>
      <c r="F6737">
        <v>71</v>
      </c>
      <c r="G6737">
        <v>1</v>
      </c>
      <c r="H6737" t="s">
        <v>23</v>
      </c>
      <c r="I6737" t="s">
        <v>25</v>
      </c>
      <c r="J6737" t="s">
        <v>22</v>
      </c>
      <c r="K6737" t="s">
        <v>22</v>
      </c>
      <c r="L6737" t="s">
        <v>22</v>
      </c>
      <c r="M6737" t="s">
        <v>22</v>
      </c>
      <c r="N6737" t="s">
        <v>22</v>
      </c>
      <c r="O6737" t="s">
        <v>22</v>
      </c>
      <c r="P6737" t="s">
        <v>45</v>
      </c>
      <c r="Q6737">
        <v>0</v>
      </c>
      <c r="R6737" t="s">
        <v>38</v>
      </c>
      <c r="S6737">
        <v>87.25</v>
      </c>
      <c r="T6737">
        <v>6328.7</v>
      </c>
      <c r="U6737">
        <v>0</v>
      </c>
    </row>
    <row r="6738" spans="1:21" x14ac:dyDescent="0.25">
      <c r="A6738" t="s">
        <v>6770</v>
      </c>
      <c r="B6738">
        <v>1</v>
      </c>
      <c r="C6738">
        <v>0</v>
      </c>
      <c r="D6738">
        <v>1</v>
      </c>
      <c r="E6738">
        <v>1</v>
      </c>
      <c r="F6738">
        <v>67</v>
      </c>
      <c r="G6738">
        <v>1</v>
      </c>
      <c r="H6738" t="s">
        <v>23</v>
      </c>
      <c r="I6738" t="s">
        <v>23</v>
      </c>
      <c r="J6738" t="s">
        <v>44</v>
      </c>
      <c r="K6738" t="s">
        <v>44</v>
      </c>
      <c r="L6738" t="s">
        <v>44</v>
      </c>
      <c r="M6738" t="s">
        <v>44</v>
      </c>
      <c r="N6738" t="s">
        <v>44</v>
      </c>
      <c r="O6738" t="s">
        <v>44</v>
      </c>
      <c r="P6738" t="s">
        <v>45</v>
      </c>
      <c r="Q6738">
        <v>1</v>
      </c>
      <c r="R6738" t="s">
        <v>30</v>
      </c>
      <c r="S6738">
        <v>20.8</v>
      </c>
      <c r="T6738">
        <v>1411.9</v>
      </c>
      <c r="U6738">
        <v>0</v>
      </c>
    </row>
    <row r="6739" spans="1:21" x14ac:dyDescent="0.25">
      <c r="A6739" t="s">
        <v>6771</v>
      </c>
      <c r="B6739">
        <v>0</v>
      </c>
      <c r="C6739">
        <v>0</v>
      </c>
      <c r="D6739">
        <v>1</v>
      </c>
      <c r="E6739">
        <v>0</v>
      </c>
      <c r="F6739">
        <v>63</v>
      </c>
      <c r="G6739">
        <v>1</v>
      </c>
      <c r="H6739" t="s">
        <v>22</v>
      </c>
      <c r="I6739" t="s">
        <v>35</v>
      </c>
      <c r="J6739" t="s">
        <v>23</v>
      </c>
      <c r="K6739" t="s">
        <v>22</v>
      </c>
      <c r="L6739" t="s">
        <v>22</v>
      </c>
      <c r="M6739" t="s">
        <v>22</v>
      </c>
      <c r="N6739" t="s">
        <v>22</v>
      </c>
      <c r="O6739" t="s">
        <v>22</v>
      </c>
      <c r="P6739" t="s">
        <v>45</v>
      </c>
      <c r="Q6739">
        <v>1</v>
      </c>
      <c r="R6739" t="s">
        <v>33</v>
      </c>
      <c r="S6739">
        <v>109.25</v>
      </c>
      <c r="T6739">
        <v>6841.4</v>
      </c>
      <c r="U6739">
        <v>0</v>
      </c>
    </row>
    <row r="6740" spans="1:21" x14ac:dyDescent="0.25">
      <c r="A6740" t="s">
        <v>6772</v>
      </c>
      <c r="B6740">
        <v>1</v>
      </c>
      <c r="C6740">
        <v>0</v>
      </c>
      <c r="D6740">
        <v>0</v>
      </c>
      <c r="E6740">
        <v>0</v>
      </c>
      <c r="F6740">
        <v>1</v>
      </c>
      <c r="G6740">
        <v>1</v>
      </c>
      <c r="H6740" t="s">
        <v>23</v>
      </c>
      <c r="I6740" t="s">
        <v>23</v>
      </c>
      <c r="J6740" t="s">
        <v>44</v>
      </c>
      <c r="K6740" t="s">
        <v>44</v>
      </c>
      <c r="L6740" t="s">
        <v>44</v>
      </c>
      <c r="M6740" t="s">
        <v>44</v>
      </c>
      <c r="N6740" t="s">
        <v>44</v>
      </c>
      <c r="O6740" t="s">
        <v>44</v>
      </c>
      <c r="P6740" t="s">
        <v>26</v>
      </c>
      <c r="Q6740">
        <v>0</v>
      </c>
      <c r="R6740" t="s">
        <v>30</v>
      </c>
      <c r="S6740">
        <v>20.350000000000001</v>
      </c>
      <c r="T6740">
        <v>20.350000000000001</v>
      </c>
      <c r="U6740">
        <v>0</v>
      </c>
    </row>
    <row r="6741" spans="1:21" x14ac:dyDescent="0.25">
      <c r="A6741" t="s">
        <v>6773</v>
      </c>
      <c r="B6741">
        <v>1</v>
      </c>
      <c r="C6741">
        <v>0</v>
      </c>
      <c r="D6741">
        <v>0</v>
      </c>
      <c r="E6741">
        <v>0</v>
      </c>
      <c r="F6741">
        <v>4</v>
      </c>
      <c r="G6741">
        <v>1</v>
      </c>
      <c r="H6741" t="s">
        <v>23</v>
      </c>
      <c r="I6741" t="s">
        <v>25</v>
      </c>
      <c r="J6741" t="s">
        <v>23</v>
      </c>
      <c r="K6741" t="s">
        <v>23</v>
      </c>
      <c r="L6741" t="s">
        <v>23</v>
      </c>
      <c r="M6741" t="s">
        <v>23</v>
      </c>
      <c r="N6741" t="s">
        <v>23</v>
      </c>
      <c r="O6741" t="s">
        <v>22</v>
      </c>
      <c r="P6741" t="s">
        <v>26</v>
      </c>
      <c r="Q6741">
        <v>1</v>
      </c>
      <c r="R6741" t="s">
        <v>27</v>
      </c>
      <c r="S6741">
        <v>55.9</v>
      </c>
      <c r="T6741">
        <v>238.5</v>
      </c>
      <c r="U6741">
        <v>0</v>
      </c>
    </row>
    <row r="6742" spans="1:21" x14ac:dyDescent="0.25">
      <c r="A6742" t="s">
        <v>6774</v>
      </c>
      <c r="B6742">
        <v>0</v>
      </c>
      <c r="C6742">
        <v>1</v>
      </c>
      <c r="D6742">
        <v>0</v>
      </c>
      <c r="E6742">
        <v>0</v>
      </c>
      <c r="F6742">
        <v>40</v>
      </c>
      <c r="G6742">
        <v>1</v>
      </c>
      <c r="H6742" t="s">
        <v>23</v>
      </c>
      <c r="I6742" t="s">
        <v>35</v>
      </c>
      <c r="J6742" t="s">
        <v>22</v>
      </c>
      <c r="K6742" t="s">
        <v>22</v>
      </c>
      <c r="L6742" t="s">
        <v>23</v>
      </c>
      <c r="M6742" t="s">
        <v>23</v>
      </c>
      <c r="N6742" t="s">
        <v>23</v>
      </c>
      <c r="O6742" t="s">
        <v>23</v>
      </c>
      <c r="P6742" t="s">
        <v>26</v>
      </c>
      <c r="Q6742">
        <v>1</v>
      </c>
      <c r="R6742" t="s">
        <v>38</v>
      </c>
      <c r="S6742">
        <v>79.2</v>
      </c>
      <c r="T6742">
        <v>3233.85</v>
      </c>
      <c r="U6742">
        <v>1</v>
      </c>
    </row>
    <row r="6743" spans="1:21" x14ac:dyDescent="0.25">
      <c r="A6743" t="s">
        <v>6775</v>
      </c>
      <c r="B6743">
        <v>0</v>
      </c>
      <c r="C6743">
        <v>0</v>
      </c>
      <c r="D6743">
        <v>0</v>
      </c>
      <c r="E6743">
        <v>0</v>
      </c>
      <c r="F6743">
        <v>12</v>
      </c>
      <c r="G6743">
        <v>1</v>
      </c>
      <c r="H6743" t="s">
        <v>23</v>
      </c>
      <c r="I6743" t="s">
        <v>35</v>
      </c>
      <c r="J6743" t="s">
        <v>23</v>
      </c>
      <c r="K6743" t="s">
        <v>23</v>
      </c>
      <c r="L6743" t="s">
        <v>22</v>
      </c>
      <c r="M6743" t="s">
        <v>23</v>
      </c>
      <c r="N6743" t="s">
        <v>22</v>
      </c>
      <c r="O6743" t="s">
        <v>22</v>
      </c>
      <c r="P6743" t="s">
        <v>26</v>
      </c>
      <c r="Q6743">
        <v>1</v>
      </c>
      <c r="R6743" t="s">
        <v>27</v>
      </c>
      <c r="S6743">
        <v>96</v>
      </c>
      <c r="T6743">
        <v>1062.0999999999999</v>
      </c>
      <c r="U6743">
        <v>1</v>
      </c>
    </row>
    <row r="6744" spans="1:21" x14ac:dyDescent="0.25">
      <c r="A6744" t="s">
        <v>6776</v>
      </c>
      <c r="B6744">
        <v>1</v>
      </c>
      <c r="C6744">
        <v>0</v>
      </c>
      <c r="D6744">
        <v>1</v>
      </c>
      <c r="E6744">
        <v>1</v>
      </c>
      <c r="F6744">
        <v>52</v>
      </c>
      <c r="G6744">
        <v>1</v>
      </c>
      <c r="H6744" t="s">
        <v>23</v>
      </c>
      <c r="I6744" t="s">
        <v>25</v>
      </c>
      <c r="J6744" t="s">
        <v>22</v>
      </c>
      <c r="K6744" t="s">
        <v>22</v>
      </c>
      <c r="L6744" t="s">
        <v>22</v>
      </c>
      <c r="M6744" t="s">
        <v>23</v>
      </c>
      <c r="N6744" t="s">
        <v>22</v>
      </c>
      <c r="O6744" t="s">
        <v>22</v>
      </c>
      <c r="P6744" t="s">
        <v>45</v>
      </c>
      <c r="Q6744">
        <v>0</v>
      </c>
      <c r="R6744" t="s">
        <v>27</v>
      </c>
      <c r="S6744">
        <v>79.2</v>
      </c>
      <c r="T6744">
        <v>4016.3</v>
      </c>
      <c r="U6744">
        <v>0</v>
      </c>
    </row>
    <row r="6745" spans="1:21" x14ac:dyDescent="0.25">
      <c r="A6745" t="s">
        <v>6777</v>
      </c>
      <c r="B6745">
        <v>1</v>
      </c>
      <c r="C6745">
        <v>0</v>
      </c>
      <c r="D6745">
        <v>0</v>
      </c>
      <c r="E6745">
        <v>0</v>
      </c>
      <c r="F6745">
        <v>10</v>
      </c>
      <c r="G6745">
        <v>1</v>
      </c>
      <c r="H6745" t="s">
        <v>22</v>
      </c>
      <c r="I6745" t="s">
        <v>23</v>
      </c>
      <c r="J6745" t="s">
        <v>44</v>
      </c>
      <c r="K6745" t="s">
        <v>44</v>
      </c>
      <c r="L6745" t="s">
        <v>44</v>
      </c>
      <c r="M6745" t="s">
        <v>44</v>
      </c>
      <c r="N6745" t="s">
        <v>44</v>
      </c>
      <c r="O6745" t="s">
        <v>44</v>
      </c>
      <c r="P6745" t="s">
        <v>26</v>
      </c>
      <c r="Q6745">
        <v>1</v>
      </c>
      <c r="R6745" t="s">
        <v>27</v>
      </c>
      <c r="S6745">
        <v>24</v>
      </c>
      <c r="T6745">
        <v>226.55</v>
      </c>
      <c r="U6745">
        <v>0</v>
      </c>
    </row>
    <row r="6746" spans="1:21" x14ac:dyDescent="0.25">
      <c r="A6746" t="s">
        <v>6778</v>
      </c>
      <c r="B6746">
        <v>1</v>
      </c>
      <c r="C6746">
        <v>0</v>
      </c>
      <c r="D6746">
        <v>0</v>
      </c>
      <c r="E6746">
        <v>0</v>
      </c>
      <c r="F6746">
        <v>68</v>
      </c>
      <c r="G6746">
        <v>1</v>
      </c>
      <c r="H6746" t="s">
        <v>22</v>
      </c>
      <c r="I6746" t="s">
        <v>35</v>
      </c>
      <c r="J6746" t="s">
        <v>22</v>
      </c>
      <c r="K6746" t="s">
        <v>22</v>
      </c>
      <c r="L6746" t="s">
        <v>22</v>
      </c>
      <c r="M6746" t="s">
        <v>23</v>
      </c>
      <c r="N6746" t="s">
        <v>22</v>
      </c>
      <c r="O6746" t="s">
        <v>23</v>
      </c>
      <c r="P6746" t="s">
        <v>29</v>
      </c>
      <c r="Q6746">
        <v>0</v>
      </c>
      <c r="R6746" t="s">
        <v>33</v>
      </c>
      <c r="S6746">
        <v>101.35</v>
      </c>
      <c r="T6746">
        <v>7110.75</v>
      </c>
      <c r="U6746">
        <v>0</v>
      </c>
    </row>
    <row r="6747" spans="1:21" x14ac:dyDescent="0.25">
      <c r="A6747" t="s">
        <v>6779</v>
      </c>
      <c r="B6747">
        <v>0</v>
      </c>
      <c r="C6747">
        <v>0</v>
      </c>
      <c r="D6747">
        <v>0</v>
      </c>
      <c r="E6747">
        <v>0</v>
      </c>
      <c r="F6747">
        <v>54</v>
      </c>
      <c r="G6747">
        <v>1</v>
      </c>
      <c r="H6747" t="s">
        <v>22</v>
      </c>
      <c r="I6747" t="s">
        <v>35</v>
      </c>
      <c r="J6747" t="s">
        <v>23</v>
      </c>
      <c r="K6747" t="s">
        <v>23</v>
      </c>
      <c r="L6747" t="s">
        <v>23</v>
      </c>
      <c r="M6747" t="s">
        <v>22</v>
      </c>
      <c r="N6747" t="s">
        <v>22</v>
      </c>
      <c r="O6747" t="s">
        <v>22</v>
      </c>
      <c r="P6747" t="s">
        <v>26</v>
      </c>
      <c r="Q6747">
        <v>1</v>
      </c>
      <c r="R6747" t="s">
        <v>27</v>
      </c>
      <c r="S6747">
        <v>100.1</v>
      </c>
      <c r="T6747">
        <v>5440.9</v>
      </c>
      <c r="U6747">
        <v>1</v>
      </c>
    </row>
    <row r="6748" spans="1:21" x14ac:dyDescent="0.25">
      <c r="A6748" t="s">
        <v>6780</v>
      </c>
      <c r="B6748">
        <v>0</v>
      </c>
      <c r="C6748">
        <v>0</v>
      </c>
      <c r="D6748">
        <v>1</v>
      </c>
      <c r="E6748">
        <v>1</v>
      </c>
      <c r="F6748">
        <v>4</v>
      </c>
      <c r="G6748">
        <v>1</v>
      </c>
      <c r="H6748" t="s">
        <v>23</v>
      </c>
      <c r="I6748" t="s">
        <v>25</v>
      </c>
      <c r="J6748" t="s">
        <v>23</v>
      </c>
      <c r="K6748" t="s">
        <v>22</v>
      </c>
      <c r="L6748" t="s">
        <v>23</v>
      </c>
      <c r="M6748" t="s">
        <v>22</v>
      </c>
      <c r="N6748" t="s">
        <v>23</v>
      </c>
      <c r="O6748" t="s">
        <v>23</v>
      </c>
      <c r="P6748" t="s">
        <v>26</v>
      </c>
      <c r="Q6748">
        <v>0</v>
      </c>
      <c r="R6748" t="s">
        <v>30</v>
      </c>
      <c r="S6748">
        <v>56.5</v>
      </c>
      <c r="T6748">
        <v>235.1</v>
      </c>
      <c r="U6748">
        <v>1</v>
      </c>
    </row>
    <row r="6749" spans="1:21" x14ac:dyDescent="0.25">
      <c r="A6749" t="s">
        <v>6781</v>
      </c>
      <c r="B6749">
        <v>0</v>
      </c>
      <c r="C6749">
        <v>0</v>
      </c>
      <c r="D6749">
        <v>1</v>
      </c>
      <c r="E6749">
        <v>0</v>
      </c>
      <c r="F6749">
        <v>52</v>
      </c>
      <c r="G6749">
        <v>0</v>
      </c>
      <c r="H6749" t="s">
        <v>24</v>
      </c>
      <c r="I6749" t="s">
        <v>25</v>
      </c>
      <c r="J6749" t="s">
        <v>22</v>
      </c>
      <c r="K6749" t="s">
        <v>23</v>
      </c>
      <c r="L6749" t="s">
        <v>22</v>
      </c>
      <c r="M6749" t="s">
        <v>23</v>
      </c>
      <c r="N6749" t="s">
        <v>23</v>
      </c>
      <c r="O6749" t="s">
        <v>23</v>
      </c>
      <c r="P6749" t="s">
        <v>29</v>
      </c>
      <c r="Q6749">
        <v>0</v>
      </c>
      <c r="R6749" t="s">
        <v>30</v>
      </c>
      <c r="S6749">
        <v>35.450000000000003</v>
      </c>
      <c r="T6749">
        <v>1958.95</v>
      </c>
      <c r="U6749">
        <v>0</v>
      </c>
    </row>
    <row r="6750" spans="1:21" x14ac:dyDescent="0.25">
      <c r="A6750" t="s">
        <v>6782</v>
      </c>
      <c r="B6750">
        <v>0</v>
      </c>
      <c r="C6750">
        <v>1</v>
      </c>
      <c r="D6750">
        <v>0</v>
      </c>
      <c r="E6750">
        <v>0</v>
      </c>
      <c r="F6750">
        <v>1</v>
      </c>
      <c r="G6750">
        <v>1</v>
      </c>
      <c r="H6750" t="s">
        <v>23</v>
      </c>
      <c r="I6750" t="s">
        <v>35</v>
      </c>
      <c r="J6750" t="s">
        <v>23</v>
      </c>
      <c r="K6750" t="s">
        <v>23</v>
      </c>
      <c r="L6750" t="s">
        <v>22</v>
      </c>
      <c r="M6750" t="s">
        <v>23</v>
      </c>
      <c r="N6750" t="s">
        <v>23</v>
      </c>
      <c r="O6750" t="s">
        <v>22</v>
      </c>
      <c r="P6750" t="s">
        <v>26</v>
      </c>
      <c r="Q6750">
        <v>1</v>
      </c>
      <c r="R6750" t="s">
        <v>27</v>
      </c>
      <c r="S6750">
        <v>85</v>
      </c>
      <c r="T6750">
        <v>85</v>
      </c>
      <c r="U6750">
        <v>1</v>
      </c>
    </row>
    <row r="6751" spans="1:21" x14ac:dyDescent="0.25">
      <c r="A6751" t="s">
        <v>6783</v>
      </c>
      <c r="B6751">
        <v>1</v>
      </c>
      <c r="C6751">
        <v>0</v>
      </c>
      <c r="D6751">
        <v>1</v>
      </c>
      <c r="E6751">
        <v>0</v>
      </c>
      <c r="F6751">
        <v>70</v>
      </c>
      <c r="G6751">
        <v>1</v>
      </c>
      <c r="H6751" t="s">
        <v>22</v>
      </c>
      <c r="I6751" t="s">
        <v>25</v>
      </c>
      <c r="J6751" t="s">
        <v>22</v>
      </c>
      <c r="K6751" t="s">
        <v>22</v>
      </c>
      <c r="L6751" t="s">
        <v>22</v>
      </c>
      <c r="M6751" t="s">
        <v>22</v>
      </c>
      <c r="N6751" t="s">
        <v>22</v>
      </c>
      <c r="O6751" t="s">
        <v>23</v>
      </c>
      <c r="P6751" t="s">
        <v>29</v>
      </c>
      <c r="Q6751">
        <v>0</v>
      </c>
      <c r="R6751" t="s">
        <v>33</v>
      </c>
      <c r="S6751">
        <v>79.400000000000006</v>
      </c>
      <c r="T6751">
        <v>5528.9</v>
      </c>
      <c r="U6751">
        <v>0</v>
      </c>
    </row>
    <row r="6752" spans="1:21" x14ac:dyDescent="0.25">
      <c r="A6752" t="s">
        <v>6784</v>
      </c>
      <c r="B6752">
        <v>1</v>
      </c>
      <c r="C6752">
        <v>0</v>
      </c>
      <c r="D6752">
        <v>0</v>
      </c>
      <c r="E6752">
        <v>0</v>
      </c>
      <c r="F6752">
        <v>43</v>
      </c>
      <c r="G6752">
        <v>0</v>
      </c>
      <c r="H6752" t="s">
        <v>24</v>
      </c>
      <c r="I6752" t="s">
        <v>25</v>
      </c>
      <c r="J6752" t="s">
        <v>22</v>
      </c>
      <c r="K6752" t="s">
        <v>23</v>
      </c>
      <c r="L6752" t="s">
        <v>22</v>
      </c>
      <c r="M6752" t="s">
        <v>23</v>
      </c>
      <c r="N6752" t="s">
        <v>23</v>
      </c>
      <c r="O6752" t="s">
        <v>23</v>
      </c>
      <c r="P6752" t="s">
        <v>29</v>
      </c>
      <c r="Q6752">
        <v>1</v>
      </c>
      <c r="R6752" t="s">
        <v>38</v>
      </c>
      <c r="S6752">
        <v>35.200000000000003</v>
      </c>
      <c r="T6752">
        <v>1463.7</v>
      </c>
      <c r="U6752">
        <v>0</v>
      </c>
    </row>
    <row r="6753" spans="1:21" x14ac:dyDescent="0.25">
      <c r="A6753" t="s">
        <v>6785</v>
      </c>
      <c r="B6753">
        <v>1</v>
      </c>
      <c r="C6753">
        <v>0</v>
      </c>
      <c r="D6753">
        <v>0</v>
      </c>
      <c r="E6753">
        <v>0</v>
      </c>
      <c r="F6753">
        <v>52</v>
      </c>
      <c r="G6753">
        <v>1</v>
      </c>
      <c r="H6753" t="s">
        <v>23</v>
      </c>
      <c r="I6753" t="s">
        <v>23</v>
      </c>
      <c r="J6753" t="s">
        <v>44</v>
      </c>
      <c r="K6753" t="s">
        <v>44</v>
      </c>
      <c r="L6753" t="s">
        <v>44</v>
      </c>
      <c r="M6753" t="s">
        <v>44</v>
      </c>
      <c r="N6753" t="s">
        <v>44</v>
      </c>
      <c r="O6753" t="s">
        <v>44</v>
      </c>
      <c r="P6753" t="s">
        <v>45</v>
      </c>
      <c r="Q6753">
        <v>0</v>
      </c>
      <c r="R6753" t="s">
        <v>30</v>
      </c>
      <c r="S6753">
        <v>19.649999999999999</v>
      </c>
      <c r="T6753">
        <v>1025.05</v>
      </c>
      <c r="U6753">
        <v>0</v>
      </c>
    </row>
    <row r="6754" spans="1:21" x14ac:dyDescent="0.25">
      <c r="A6754" t="s">
        <v>6786</v>
      </c>
      <c r="B6754">
        <v>0</v>
      </c>
      <c r="C6754">
        <v>0</v>
      </c>
      <c r="D6754">
        <v>0</v>
      </c>
      <c r="E6754">
        <v>0</v>
      </c>
      <c r="F6754">
        <v>12</v>
      </c>
      <c r="G6754">
        <v>0</v>
      </c>
      <c r="H6754" t="s">
        <v>24</v>
      </c>
      <c r="I6754" t="s">
        <v>25</v>
      </c>
      <c r="J6754" t="s">
        <v>22</v>
      </c>
      <c r="K6754" t="s">
        <v>23</v>
      </c>
      <c r="L6754" t="s">
        <v>22</v>
      </c>
      <c r="M6754" t="s">
        <v>22</v>
      </c>
      <c r="N6754" t="s">
        <v>23</v>
      </c>
      <c r="O6754" t="s">
        <v>22</v>
      </c>
      <c r="P6754" t="s">
        <v>45</v>
      </c>
      <c r="Q6754">
        <v>0</v>
      </c>
      <c r="R6754" t="s">
        <v>30</v>
      </c>
      <c r="S6754">
        <v>49.85</v>
      </c>
      <c r="T6754">
        <v>552.1</v>
      </c>
      <c r="U6754">
        <v>0</v>
      </c>
    </row>
    <row r="6755" spans="1:21" x14ac:dyDescent="0.25">
      <c r="A6755" t="s">
        <v>6787</v>
      </c>
      <c r="B6755">
        <v>0</v>
      </c>
      <c r="C6755">
        <v>0</v>
      </c>
      <c r="D6755">
        <v>1</v>
      </c>
      <c r="E6755">
        <v>1</v>
      </c>
      <c r="F6755">
        <v>56</v>
      </c>
      <c r="G6755">
        <v>1</v>
      </c>
      <c r="H6755" t="s">
        <v>22</v>
      </c>
      <c r="I6755" t="s">
        <v>25</v>
      </c>
      <c r="J6755" t="s">
        <v>22</v>
      </c>
      <c r="K6755" t="s">
        <v>22</v>
      </c>
      <c r="L6755" t="s">
        <v>23</v>
      </c>
      <c r="M6755" t="s">
        <v>23</v>
      </c>
      <c r="N6755" t="s">
        <v>23</v>
      </c>
      <c r="O6755" t="s">
        <v>22</v>
      </c>
      <c r="P6755" t="s">
        <v>29</v>
      </c>
      <c r="Q6755">
        <v>0</v>
      </c>
      <c r="R6755" t="s">
        <v>33</v>
      </c>
      <c r="S6755">
        <v>68.75</v>
      </c>
      <c r="T6755">
        <v>3815.4</v>
      </c>
      <c r="U6755">
        <v>0</v>
      </c>
    </row>
    <row r="6756" spans="1:21" x14ac:dyDescent="0.25">
      <c r="A6756" t="s">
        <v>6788</v>
      </c>
      <c r="B6756">
        <v>1</v>
      </c>
      <c r="C6756">
        <v>0</v>
      </c>
      <c r="D6756">
        <v>0</v>
      </c>
      <c r="E6756">
        <v>1</v>
      </c>
      <c r="F6756">
        <v>0</v>
      </c>
      <c r="G6756">
        <v>1</v>
      </c>
      <c r="H6756" t="s">
        <v>22</v>
      </c>
      <c r="I6756" t="s">
        <v>25</v>
      </c>
      <c r="J6756" t="s">
        <v>22</v>
      </c>
      <c r="K6756" t="s">
        <v>22</v>
      </c>
      <c r="L6756" t="s">
        <v>23</v>
      </c>
      <c r="M6756" t="s">
        <v>22</v>
      </c>
      <c r="N6756" t="s">
        <v>23</v>
      </c>
      <c r="O6756" t="s">
        <v>23</v>
      </c>
      <c r="P6756" t="s">
        <v>45</v>
      </c>
      <c r="Q6756">
        <v>1</v>
      </c>
      <c r="R6756" t="s">
        <v>33</v>
      </c>
      <c r="S6756">
        <v>61.9</v>
      </c>
      <c r="U6756">
        <v>0</v>
      </c>
    </row>
    <row r="6757" spans="1:21" x14ac:dyDescent="0.25">
      <c r="A6757" t="s">
        <v>6789</v>
      </c>
      <c r="B6757">
        <v>1</v>
      </c>
      <c r="C6757">
        <v>0</v>
      </c>
      <c r="D6757">
        <v>0</v>
      </c>
      <c r="E6757">
        <v>0</v>
      </c>
      <c r="F6757">
        <v>42</v>
      </c>
      <c r="G6757">
        <v>1</v>
      </c>
      <c r="H6757" t="s">
        <v>22</v>
      </c>
      <c r="I6757" t="s">
        <v>35</v>
      </c>
      <c r="J6757" t="s">
        <v>23</v>
      </c>
      <c r="K6757" t="s">
        <v>23</v>
      </c>
      <c r="L6757" t="s">
        <v>22</v>
      </c>
      <c r="M6757" t="s">
        <v>23</v>
      </c>
      <c r="N6757" t="s">
        <v>23</v>
      </c>
      <c r="O6757" t="s">
        <v>23</v>
      </c>
      <c r="P6757" t="s">
        <v>26</v>
      </c>
      <c r="Q6757">
        <v>0</v>
      </c>
      <c r="R6757" t="s">
        <v>27</v>
      </c>
      <c r="S6757">
        <v>79.900000000000006</v>
      </c>
      <c r="T6757">
        <v>3313.4</v>
      </c>
      <c r="U6757">
        <v>0</v>
      </c>
    </row>
    <row r="6758" spans="1:21" x14ac:dyDescent="0.25">
      <c r="A6758" t="s">
        <v>6790</v>
      </c>
      <c r="B6758">
        <v>1</v>
      </c>
      <c r="C6758">
        <v>1</v>
      </c>
      <c r="D6758">
        <v>1</v>
      </c>
      <c r="E6758">
        <v>0</v>
      </c>
      <c r="F6758">
        <v>22</v>
      </c>
      <c r="G6758">
        <v>1</v>
      </c>
      <c r="H6758" t="s">
        <v>23</v>
      </c>
      <c r="I6758" t="s">
        <v>35</v>
      </c>
      <c r="J6758" t="s">
        <v>23</v>
      </c>
      <c r="K6758" t="s">
        <v>23</v>
      </c>
      <c r="L6758" t="s">
        <v>23</v>
      </c>
      <c r="M6758" t="s">
        <v>23</v>
      </c>
      <c r="N6758" t="s">
        <v>22</v>
      </c>
      <c r="O6758" t="s">
        <v>22</v>
      </c>
      <c r="P6758" t="s">
        <v>26</v>
      </c>
      <c r="Q6758">
        <v>1</v>
      </c>
      <c r="R6758" t="s">
        <v>33</v>
      </c>
      <c r="S6758">
        <v>89.75</v>
      </c>
      <c r="T6758">
        <v>1938.9</v>
      </c>
      <c r="U6758">
        <v>0</v>
      </c>
    </row>
    <row r="6759" spans="1:21" x14ac:dyDescent="0.25">
      <c r="A6759" t="s">
        <v>6791</v>
      </c>
      <c r="B6759">
        <v>1</v>
      </c>
      <c r="C6759">
        <v>0</v>
      </c>
      <c r="D6759">
        <v>1</v>
      </c>
      <c r="E6759">
        <v>1</v>
      </c>
      <c r="F6759">
        <v>51</v>
      </c>
      <c r="G6759">
        <v>0</v>
      </c>
      <c r="H6759" t="s">
        <v>24</v>
      </c>
      <c r="I6759" t="s">
        <v>25</v>
      </c>
      <c r="J6759" t="s">
        <v>22</v>
      </c>
      <c r="K6759" t="s">
        <v>22</v>
      </c>
      <c r="L6759" t="s">
        <v>22</v>
      </c>
      <c r="M6759" t="s">
        <v>23</v>
      </c>
      <c r="N6759" t="s">
        <v>22</v>
      </c>
      <c r="O6759" t="s">
        <v>22</v>
      </c>
      <c r="P6759" t="s">
        <v>29</v>
      </c>
      <c r="Q6759">
        <v>0</v>
      </c>
      <c r="R6759" t="s">
        <v>27</v>
      </c>
      <c r="S6759">
        <v>59.3</v>
      </c>
      <c r="T6759">
        <v>3014.65</v>
      </c>
      <c r="U6759">
        <v>1</v>
      </c>
    </row>
    <row r="6760" spans="1:21" x14ac:dyDescent="0.25">
      <c r="A6760" t="s">
        <v>6792</v>
      </c>
      <c r="B6760">
        <v>1</v>
      </c>
      <c r="C6760">
        <v>0</v>
      </c>
      <c r="D6760">
        <v>0</v>
      </c>
      <c r="E6760">
        <v>0</v>
      </c>
      <c r="F6760">
        <v>27</v>
      </c>
      <c r="G6760">
        <v>1</v>
      </c>
      <c r="H6760" t="s">
        <v>23</v>
      </c>
      <c r="I6760" t="s">
        <v>23</v>
      </c>
      <c r="J6760" t="s">
        <v>44</v>
      </c>
      <c r="K6760" t="s">
        <v>44</v>
      </c>
      <c r="L6760" t="s">
        <v>44</v>
      </c>
      <c r="M6760" t="s">
        <v>44</v>
      </c>
      <c r="N6760" t="s">
        <v>44</v>
      </c>
      <c r="O6760" t="s">
        <v>44</v>
      </c>
      <c r="P6760" t="s">
        <v>26</v>
      </c>
      <c r="Q6760">
        <v>1</v>
      </c>
      <c r="R6760" t="s">
        <v>38</v>
      </c>
      <c r="S6760">
        <v>19.399999999999999</v>
      </c>
      <c r="T6760">
        <v>460.25</v>
      </c>
      <c r="U6760">
        <v>0</v>
      </c>
    </row>
    <row r="6761" spans="1:21" x14ac:dyDescent="0.25">
      <c r="A6761" t="s">
        <v>6793</v>
      </c>
      <c r="B6761">
        <v>1</v>
      </c>
      <c r="C6761">
        <v>1</v>
      </c>
      <c r="D6761">
        <v>1</v>
      </c>
      <c r="E6761">
        <v>0</v>
      </c>
      <c r="F6761">
        <v>51</v>
      </c>
      <c r="G6761">
        <v>1</v>
      </c>
      <c r="H6761" t="s">
        <v>22</v>
      </c>
      <c r="I6761" t="s">
        <v>35</v>
      </c>
      <c r="J6761" t="s">
        <v>22</v>
      </c>
      <c r="K6761" t="s">
        <v>23</v>
      </c>
      <c r="L6761" t="s">
        <v>22</v>
      </c>
      <c r="M6761" t="s">
        <v>23</v>
      </c>
      <c r="N6761" t="s">
        <v>23</v>
      </c>
      <c r="O6761" t="s">
        <v>22</v>
      </c>
      <c r="P6761" t="s">
        <v>29</v>
      </c>
      <c r="Q6761">
        <v>1</v>
      </c>
      <c r="R6761" t="s">
        <v>33</v>
      </c>
      <c r="S6761">
        <v>93.65</v>
      </c>
      <c r="T6761">
        <v>4839.1499999999996</v>
      </c>
      <c r="U6761">
        <v>0</v>
      </c>
    </row>
    <row r="6762" spans="1:21" x14ac:dyDescent="0.25">
      <c r="A6762" t="s">
        <v>6794</v>
      </c>
      <c r="B6762">
        <v>1</v>
      </c>
      <c r="C6762">
        <v>0</v>
      </c>
      <c r="D6762">
        <v>0</v>
      </c>
      <c r="E6762">
        <v>1</v>
      </c>
      <c r="F6762">
        <v>4</v>
      </c>
      <c r="G6762">
        <v>1</v>
      </c>
      <c r="H6762" t="s">
        <v>23</v>
      </c>
      <c r="I6762" t="s">
        <v>25</v>
      </c>
      <c r="J6762" t="s">
        <v>22</v>
      </c>
      <c r="K6762" t="s">
        <v>23</v>
      </c>
      <c r="L6762" t="s">
        <v>23</v>
      </c>
      <c r="M6762" t="s">
        <v>23</v>
      </c>
      <c r="N6762" t="s">
        <v>23</v>
      </c>
      <c r="O6762" t="s">
        <v>23</v>
      </c>
      <c r="P6762" t="s">
        <v>26</v>
      </c>
      <c r="Q6762">
        <v>1</v>
      </c>
      <c r="R6762" t="s">
        <v>27</v>
      </c>
      <c r="S6762">
        <v>49.4</v>
      </c>
      <c r="T6762">
        <v>184.4</v>
      </c>
      <c r="U6762">
        <v>1</v>
      </c>
    </row>
    <row r="6763" spans="1:21" x14ac:dyDescent="0.25">
      <c r="A6763" t="s">
        <v>6795</v>
      </c>
      <c r="B6763">
        <v>1</v>
      </c>
      <c r="C6763">
        <v>0</v>
      </c>
      <c r="D6763">
        <v>0</v>
      </c>
      <c r="E6763">
        <v>0</v>
      </c>
      <c r="F6763">
        <v>1</v>
      </c>
      <c r="G6763">
        <v>1</v>
      </c>
      <c r="H6763" t="s">
        <v>23</v>
      </c>
      <c r="I6763" t="s">
        <v>23</v>
      </c>
      <c r="J6763" t="s">
        <v>44</v>
      </c>
      <c r="K6763" t="s">
        <v>44</v>
      </c>
      <c r="L6763" t="s">
        <v>44</v>
      </c>
      <c r="M6763" t="s">
        <v>44</v>
      </c>
      <c r="N6763" t="s">
        <v>44</v>
      </c>
      <c r="O6763" t="s">
        <v>44</v>
      </c>
      <c r="P6763" t="s">
        <v>26</v>
      </c>
      <c r="Q6763">
        <v>1</v>
      </c>
      <c r="R6763" t="s">
        <v>30</v>
      </c>
      <c r="S6763">
        <v>19.899999999999999</v>
      </c>
      <c r="T6763">
        <v>19.899999999999999</v>
      </c>
      <c r="U6763">
        <v>0</v>
      </c>
    </row>
    <row r="6764" spans="1:21" x14ac:dyDescent="0.25">
      <c r="A6764" t="s">
        <v>6796</v>
      </c>
      <c r="B6764">
        <v>1</v>
      </c>
      <c r="C6764">
        <v>0</v>
      </c>
      <c r="D6764">
        <v>0</v>
      </c>
      <c r="E6764">
        <v>0</v>
      </c>
      <c r="F6764">
        <v>35</v>
      </c>
      <c r="G6764">
        <v>1</v>
      </c>
      <c r="H6764" t="s">
        <v>23</v>
      </c>
      <c r="I6764" t="s">
        <v>25</v>
      </c>
      <c r="J6764" t="s">
        <v>23</v>
      </c>
      <c r="K6764" t="s">
        <v>23</v>
      </c>
      <c r="L6764" t="s">
        <v>23</v>
      </c>
      <c r="M6764" t="s">
        <v>23</v>
      </c>
      <c r="N6764" t="s">
        <v>22</v>
      </c>
      <c r="O6764" t="s">
        <v>23</v>
      </c>
      <c r="P6764" t="s">
        <v>26</v>
      </c>
      <c r="Q6764">
        <v>0</v>
      </c>
      <c r="R6764" t="s">
        <v>30</v>
      </c>
      <c r="S6764">
        <v>55</v>
      </c>
      <c r="T6764">
        <v>2010.55</v>
      </c>
      <c r="U6764">
        <v>1</v>
      </c>
    </row>
    <row r="6765" spans="1:21" x14ac:dyDescent="0.25">
      <c r="A6765" t="s">
        <v>6797</v>
      </c>
      <c r="B6765">
        <v>1</v>
      </c>
      <c r="C6765">
        <v>1</v>
      </c>
      <c r="D6765">
        <v>1</v>
      </c>
      <c r="E6765">
        <v>1</v>
      </c>
      <c r="F6765">
        <v>71</v>
      </c>
      <c r="G6765">
        <v>1</v>
      </c>
      <c r="H6765" t="s">
        <v>22</v>
      </c>
      <c r="I6765" t="s">
        <v>25</v>
      </c>
      <c r="J6765" t="s">
        <v>23</v>
      </c>
      <c r="K6765" t="s">
        <v>22</v>
      </c>
      <c r="L6765" t="s">
        <v>22</v>
      </c>
      <c r="M6765" t="s">
        <v>22</v>
      </c>
      <c r="N6765" t="s">
        <v>23</v>
      </c>
      <c r="O6765" t="s">
        <v>22</v>
      </c>
      <c r="P6765" t="s">
        <v>29</v>
      </c>
      <c r="Q6765">
        <v>1</v>
      </c>
      <c r="R6765" t="s">
        <v>33</v>
      </c>
      <c r="S6765">
        <v>72.900000000000006</v>
      </c>
      <c r="T6765">
        <v>5139.6499999999996</v>
      </c>
      <c r="U6765">
        <v>0</v>
      </c>
    </row>
    <row r="6766" spans="1:21" x14ac:dyDescent="0.25">
      <c r="A6766" t="s">
        <v>6798</v>
      </c>
      <c r="B6766">
        <v>0</v>
      </c>
      <c r="C6766">
        <v>0</v>
      </c>
      <c r="D6766">
        <v>0</v>
      </c>
      <c r="E6766">
        <v>0</v>
      </c>
      <c r="F6766">
        <v>1</v>
      </c>
      <c r="G6766">
        <v>1</v>
      </c>
      <c r="H6766" t="s">
        <v>23</v>
      </c>
      <c r="I6766" t="s">
        <v>35</v>
      </c>
      <c r="J6766" t="s">
        <v>23</v>
      </c>
      <c r="K6766" t="s">
        <v>23</v>
      </c>
      <c r="L6766" t="s">
        <v>23</v>
      </c>
      <c r="M6766" t="s">
        <v>23</v>
      </c>
      <c r="N6766" t="s">
        <v>23</v>
      </c>
      <c r="O6766" t="s">
        <v>23</v>
      </c>
      <c r="P6766" t="s">
        <v>26</v>
      </c>
      <c r="Q6766">
        <v>1</v>
      </c>
      <c r="R6766" t="s">
        <v>27</v>
      </c>
      <c r="S6766">
        <v>69.2</v>
      </c>
      <c r="T6766">
        <v>69.2</v>
      </c>
      <c r="U6766">
        <v>1</v>
      </c>
    </row>
    <row r="6767" spans="1:21" x14ac:dyDescent="0.25">
      <c r="A6767" t="s">
        <v>6799</v>
      </c>
      <c r="B6767">
        <v>0</v>
      </c>
      <c r="C6767">
        <v>0</v>
      </c>
      <c r="D6767">
        <v>1</v>
      </c>
      <c r="E6767">
        <v>1</v>
      </c>
      <c r="F6767">
        <v>69</v>
      </c>
      <c r="G6767">
        <v>1</v>
      </c>
      <c r="H6767" t="s">
        <v>22</v>
      </c>
      <c r="I6767" t="s">
        <v>23</v>
      </c>
      <c r="J6767" t="s">
        <v>44</v>
      </c>
      <c r="K6767" t="s">
        <v>44</v>
      </c>
      <c r="L6767" t="s">
        <v>44</v>
      </c>
      <c r="M6767" t="s">
        <v>44</v>
      </c>
      <c r="N6767" t="s">
        <v>44</v>
      </c>
      <c r="O6767" t="s">
        <v>44</v>
      </c>
      <c r="P6767" t="s">
        <v>45</v>
      </c>
      <c r="Q6767">
        <v>1</v>
      </c>
      <c r="R6767" t="s">
        <v>33</v>
      </c>
      <c r="S6767">
        <v>25.6</v>
      </c>
      <c r="T6767">
        <v>1673.4</v>
      </c>
      <c r="U6767">
        <v>0</v>
      </c>
    </row>
    <row r="6768" spans="1:21" x14ac:dyDescent="0.25">
      <c r="A6768" t="s">
        <v>6800</v>
      </c>
      <c r="B6768">
        <v>1</v>
      </c>
      <c r="C6768">
        <v>0</v>
      </c>
      <c r="D6768">
        <v>1</v>
      </c>
      <c r="E6768">
        <v>1</v>
      </c>
      <c r="F6768">
        <v>14</v>
      </c>
      <c r="G6768">
        <v>1</v>
      </c>
      <c r="H6768" t="s">
        <v>23</v>
      </c>
      <c r="I6768" t="s">
        <v>23</v>
      </c>
      <c r="J6768" t="s">
        <v>44</v>
      </c>
      <c r="K6768" t="s">
        <v>44</v>
      </c>
      <c r="L6768" t="s">
        <v>44</v>
      </c>
      <c r="M6768" t="s">
        <v>44</v>
      </c>
      <c r="N6768" t="s">
        <v>44</v>
      </c>
      <c r="O6768" t="s">
        <v>44</v>
      </c>
      <c r="P6768" t="s">
        <v>29</v>
      </c>
      <c r="Q6768">
        <v>0</v>
      </c>
      <c r="R6768" t="s">
        <v>30</v>
      </c>
      <c r="S6768">
        <v>19.75</v>
      </c>
      <c r="T6768">
        <v>309.35000000000002</v>
      </c>
      <c r="U6768">
        <v>0</v>
      </c>
    </row>
    <row r="6769" spans="1:21" x14ac:dyDescent="0.25">
      <c r="A6769" t="s">
        <v>6801</v>
      </c>
      <c r="B6769">
        <v>1</v>
      </c>
      <c r="C6769">
        <v>0</v>
      </c>
      <c r="D6769">
        <v>1</v>
      </c>
      <c r="E6769">
        <v>0</v>
      </c>
      <c r="F6769">
        <v>57</v>
      </c>
      <c r="G6769">
        <v>1</v>
      </c>
      <c r="H6769" t="s">
        <v>23</v>
      </c>
      <c r="I6769" t="s">
        <v>25</v>
      </c>
      <c r="J6769" t="s">
        <v>22</v>
      </c>
      <c r="K6769" t="s">
        <v>23</v>
      </c>
      <c r="L6769" t="s">
        <v>23</v>
      </c>
      <c r="M6769" t="s">
        <v>22</v>
      </c>
      <c r="N6769" t="s">
        <v>23</v>
      </c>
      <c r="O6769" t="s">
        <v>23</v>
      </c>
      <c r="P6769" t="s">
        <v>26</v>
      </c>
      <c r="Q6769">
        <v>0</v>
      </c>
      <c r="R6769" t="s">
        <v>27</v>
      </c>
      <c r="S6769">
        <v>55.7</v>
      </c>
      <c r="T6769">
        <v>3171.6</v>
      </c>
      <c r="U6769">
        <v>0</v>
      </c>
    </row>
    <row r="6770" spans="1:21" x14ac:dyDescent="0.25">
      <c r="A6770" t="s">
        <v>6802</v>
      </c>
      <c r="B6770">
        <v>0</v>
      </c>
      <c r="C6770">
        <v>0</v>
      </c>
      <c r="D6770">
        <v>1</v>
      </c>
      <c r="E6770">
        <v>1</v>
      </c>
      <c r="F6770">
        <v>72</v>
      </c>
      <c r="G6770">
        <v>1</v>
      </c>
      <c r="H6770" t="s">
        <v>22</v>
      </c>
      <c r="I6770" t="s">
        <v>35</v>
      </c>
      <c r="J6770" t="s">
        <v>22</v>
      </c>
      <c r="K6770" t="s">
        <v>22</v>
      </c>
      <c r="L6770" t="s">
        <v>22</v>
      </c>
      <c r="M6770" t="s">
        <v>22</v>
      </c>
      <c r="N6770" t="s">
        <v>22</v>
      </c>
      <c r="O6770" t="s">
        <v>22</v>
      </c>
      <c r="P6770" t="s">
        <v>45</v>
      </c>
      <c r="Q6770">
        <v>0</v>
      </c>
      <c r="R6770" t="s">
        <v>38</v>
      </c>
      <c r="S6770">
        <v>117.5</v>
      </c>
      <c r="T6770">
        <v>8670.1</v>
      </c>
      <c r="U6770">
        <v>0</v>
      </c>
    </row>
    <row r="6771" spans="1:21" x14ac:dyDescent="0.25">
      <c r="A6771" t="s">
        <v>6803</v>
      </c>
      <c r="B6771">
        <v>1</v>
      </c>
      <c r="C6771">
        <v>0</v>
      </c>
      <c r="D6771">
        <v>0</v>
      </c>
      <c r="E6771">
        <v>0</v>
      </c>
      <c r="F6771">
        <v>48</v>
      </c>
      <c r="G6771">
        <v>1</v>
      </c>
      <c r="H6771" t="s">
        <v>23</v>
      </c>
      <c r="I6771" t="s">
        <v>23</v>
      </c>
      <c r="J6771" t="s">
        <v>44</v>
      </c>
      <c r="K6771" t="s">
        <v>44</v>
      </c>
      <c r="L6771" t="s">
        <v>44</v>
      </c>
      <c r="M6771" t="s">
        <v>44</v>
      </c>
      <c r="N6771" t="s">
        <v>44</v>
      </c>
      <c r="O6771" t="s">
        <v>44</v>
      </c>
      <c r="P6771" t="s">
        <v>45</v>
      </c>
      <c r="Q6771">
        <v>0</v>
      </c>
      <c r="R6771" t="s">
        <v>38</v>
      </c>
      <c r="S6771">
        <v>19.850000000000001</v>
      </c>
      <c r="T6771">
        <v>916</v>
      </c>
      <c r="U6771">
        <v>0</v>
      </c>
    </row>
    <row r="6772" spans="1:21" x14ac:dyDescent="0.25">
      <c r="A6772" t="s">
        <v>6804</v>
      </c>
      <c r="B6772">
        <v>0</v>
      </c>
      <c r="C6772">
        <v>0</v>
      </c>
      <c r="D6772">
        <v>1</v>
      </c>
      <c r="E6772">
        <v>1</v>
      </c>
      <c r="F6772">
        <v>4</v>
      </c>
      <c r="G6772">
        <v>1</v>
      </c>
      <c r="H6772" t="s">
        <v>23</v>
      </c>
      <c r="I6772" t="s">
        <v>35</v>
      </c>
      <c r="J6772" t="s">
        <v>23</v>
      </c>
      <c r="K6772" t="s">
        <v>23</v>
      </c>
      <c r="L6772" t="s">
        <v>23</v>
      </c>
      <c r="M6772" t="s">
        <v>23</v>
      </c>
      <c r="N6772" t="s">
        <v>22</v>
      </c>
      <c r="O6772" t="s">
        <v>23</v>
      </c>
      <c r="P6772" t="s">
        <v>26</v>
      </c>
      <c r="Q6772">
        <v>1</v>
      </c>
      <c r="R6772" t="s">
        <v>30</v>
      </c>
      <c r="S6772">
        <v>78.900000000000006</v>
      </c>
      <c r="T6772">
        <v>299.75</v>
      </c>
      <c r="U6772">
        <v>0</v>
      </c>
    </row>
    <row r="6773" spans="1:21" x14ac:dyDescent="0.25">
      <c r="A6773" t="s">
        <v>6805</v>
      </c>
      <c r="B6773">
        <v>1</v>
      </c>
      <c r="C6773">
        <v>0</v>
      </c>
      <c r="D6773">
        <v>1</v>
      </c>
      <c r="E6773">
        <v>1</v>
      </c>
      <c r="F6773">
        <v>31</v>
      </c>
      <c r="G6773">
        <v>1</v>
      </c>
      <c r="H6773" t="s">
        <v>23</v>
      </c>
      <c r="I6773" t="s">
        <v>23</v>
      </c>
      <c r="J6773" t="s">
        <v>44</v>
      </c>
      <c r="K6773" t="s">
        <v>44</v>
      </c>
      <c r="L6773" t="s">
        <v>44</v>
      </c>
      <c r="M6773" t="s">
        <v>44</v>
      </c>
      <c r="N6773" t="s">
        <v>44</v>
      </c>
      <c r="O6773" t="s">
        <v>44</v>
      </c>
      <c r="P6773" t="s">
        <v>26</v>
      </c>
      <c r="Q6773">
        <v>1</v>
      </c>
      <c r="R6773" t="s">
        <v>27</v>
      </c>
      <c r="S6773">
        <v>20.65</v>
      </c>
      <c r="T6773">
        <v>702.05</v>
      </c>
      <c r="U6773">
        <v>0</v>
      </c>
    </row>
    <row r="6774" spans="1:21" x14ac:dyDescent="0.25">
      <c r="A6774" t="s">
        <v>6806</v>
      </c>
      <c r="B6774">
        <v>1</v>
      </c>
      <c r="C6774">
        <v>0</v>
      </c>
      <c r="D6774">
        <v>0</v>
      </c>
      <c r="E6774">
        <v>0</v>
      </c>
      <c r="F6774">
        <v>38</v>
      </c>
      <c r="G6774">
        <v>1</v>
      </c>
      <c r="H6774" t="s">
        <v>23</v>
      </c>
      <c r="I6774" t="s">
        <v>25</v>
      </c>
      <c r="J6774" t="s">
        <v>23</v>
      </c>
      <c r="K6774" t="s">
        <v>23</v>
      </c>
      <c r="L6774" t="s">
        <v>22</v>
      </c>
      <c r="M6774" t="s">
        <v>22</v>
      </c>
      <c r="N6774" t="s">
        <v>23</v>
      </c>
      <c r="O6774" t="s">
        <v>22</v>
      </c>
      <c r="P6774" t="s">
        <v>29</v>
      </c>
      <c r="Q6774">
        <v>1</v>
      </c>
      <c r="R6774" t="s">
        <v>30</v>
      </c>
      <c r="S6774">
        <v>62.3</v>
      </c>
      <c r="T6774">
        <v>2354.8000000000002</v>
      </c>
      <c r="U6774">
        <v>1</v>
      </c>
    </row>
    <row r="6775" spans="1:21" x14ac:dyDescent="0.25">
      <c r="A6775" t="s">
        <v>6807</v>
      </c>
      <c r="B6775">
        <v>1</v>
      </c>
      <c r="C6775">
        <v>1</v>
      </c>
      <c r="D6775">
        <v>1</v>
      </c>
      <c r="E6775">
        <v>0</v>
      </c>
      <c r="F6775">
        <v>37</v>
      </c>
      <c r="G6775">
        <v>1</v>
      </c>
      <c r="H6775" t="s">
        <v>22</v>
      </c>
      <c r="I6775" t="s">
        <v>35</v>
      </c>
      <c r="J6775" t="s">
        <v>23</v>
      </c>
      <c r="K6775" t="s">
        <v>23</v>
      </c>
      <c r="L6775" t="s">
        <v>23</v>
      </c>
      <c r="M6775" t="s">
        <v>23</v>
      </c>
      <c r="N6775" t="s">
        <v>22</v>
      </c>
      <c r="O6775" t="s">
        <v>22</v>
      </c>
      <c r="P6775" t="s">
        <v>26</v>
      </c>
      <c r="Q6775">
        <v>1</v>
      </c>
      <c r="R6775" t="s">
        <v>27</v>
      </c>
      <c r="S6775">
        <v>92.5</v>
      </c>
      <c r="T6775">
        <v>3473.4</v>
      </c>
      <c r="U6775">
        <v>1</v>
      </c>
    </row>
    <row r="6776" spans="1:21" x14ac:dyDescent="0.25">
      <c r="A6776" t="s">
        <v>6808</v>
      </c>
      <c r="B6776">
        <v>0</v>
      </c>
      <c r="C6776">
        <v>0</v>
      </c>
      <c r="D6776">
        <v>0</v>
      </c>
      <c r="E6776">
        <v>0</v>
      </c>
      <c r="F6776">
        <v>1</v>
      </c>
      <c r="G6776">
        <v>1</v>
      </c>
      <c r="H6776" t="s">
        <v>23</v>
      </c>
      <c r="I6776" t="s">
        <v>23</v>
      </c>
      <c r="J6776" t="s">
        <v>44</v>
      </c>
      <c r="K6776" t="s">
        <v>44</v>
      </c>
      <c r="L6776" t="s">
        <v>44</v>
      </c>
      <c r="M6776" t="s">
        <v>44</v>
      </c>
      <c r="N6776" t="s">
        <v>44</v>
      </c>
      <c r="O6776" t="s">
        <v>44</v>
      </c>
      <c r="P6776" t="s">
        <v>26</v>
      </c>
      <c r="Q6776">
        <v>0</v>
      </c>
      <c r="R6776" t="s">
        <v>30</v>
      </c>
      <c r="S6776">
        <v>19.649999999999999</v>
      </c>
      <c r="T6776">
        <v>19.649999999999999</v>
      </c>
      <c r="U6776">
        <v>0</v>
      </c>
    </row>
    <row r="6777" spans="1:21" x14ac:dyDescent="0.25">
      <c r="A6777" t="s">
        <v>6809</v>
      </c>
      <c r="B6777">
        <v>1</v>
      </c>
      <c r="C6777">
        <v>1</v>
      </c>
      <c r="D6777">
        <v>0</v>
      </c>
      <c r="E6777">
        <v>0</v>
      </c>
      <c r="F6777">
        <v>57</v>
      </c>
      <c r="G6777">
        <v>1</v>
      </c>
      <c r="H6777" t="s">
        <v>22</v>
      </c>
      <c r="I6777" t="s">
        <v>25</v>
      </c>
      <c r="J6777" t="s">
        <v>23</v>
      </c>
      <c r="K6777" t="s">
        <v>22</v>
      </c>
      <c r="L6777" t="s">
        <v>22</v>
      </c>
      <c r="M6777" t="s">
        <v>23</v>
      </c>
      <c r="N6777" t="s">
        <v>22</v>
      </c>
      <c r="O6777" t="s">
        <v>22</v>
      </c>
      <c r="P6777" t="s">
        <v>45</v>
      </c>
      <c r="Q6777">
        <v>1</v>
      </c>
      <c r="R6777" t="s">
        <v>33</v>
      </c>
      <c r="S6777">
        <v>79.75</v>
      </c>
      <c r="T6777">
        <v>4438.2</v>
      </c>
      <c r="U6777">
        <v>0</v>
      </c>
    </row>
    <row r="6778" spans="1:21" x14ac:dyDescent="0.25">
      <c r="A6778" t="s">
        <v>6810</v>
      </c>
      <c r="B6778">
        <v>0</v>
      </c>
      <c r="C6778">
        <v>1</v>
      </c>
      <c r="D6778">
        <v>1</v>
      </c>
      <c r="E6778">
        <v>0</v>
      </c>
      <c r="F6778">
        <v>62</v>
      </c>
      <c r="G6778">
        <v>1</v>
      </c>
      <c r="H6778" t="s">
        <v>23</v>
      </c>
      <c r="I6778" t="s">
        <v>25</v>
      </c>
      <c r="J6778" t="s">
        <v>22</v>
      </c>
      <c r="K6778" t="s">
        <v>23</v>
      </c>
      <c r="L6778" t="s">
        <v>22</v>
      </c>
      <c r="M6778" t="s">
        <v>22</v>
      </c>
      <c r="N6778" t="s">
        <v>22</v>
      </c>
      <c r="O6778" t="s">
        <v>22</v>
      </c>
      <c r="P6778" t="s">
        <v>45</v>
      </c>
      <c r="Q6778">
        <v>1</v>
      </c>
      <c r="R6778" t="s">
        <v>38</v>
      </c>
      <c r="S6778">
        <v>79.95</v>
      </c>
      <c r="T6778">
        <v>4819.75</v>
      </c>
      <c r="U6778">
        <v>0</v>
      </c>
    </row>
    <row r="6779" spans="1:21" x14ac:dyDescent="0.25">
      <c r="A6779" t="s">
        <v>6811</v>
      </c>
      <c r="B6779">
        <v>1</v>
      </c>
      <c r="C6779">
        <v>0</v>
      </c>
      <c r="D6779">
        <v>1</v>
      </c>
      <c r="E6779">
        <v>0</v>
      </c>
      <c r="F6779">
        <v>3</v>
      </c>
      <c r="G6779">
        <v>0</v>
      </c>
      <c r="H6779" t="s">
        <v>24</v>
      </c>
      <c r="I6779" t="s">
        <v>25</v>
      </c>
      <c r="J6779" t="s">
        <v>23</v>
      </c>
      <c r="K6779" t="s">
        <v>23</v>
      </c>
      <c r="L6779" t="s">
        <v>23</v>
      </c>
      <c r="M6779" t="s">
        <v>22</v>
      </c>
      <c r="N6779" t="s">
        <v>23</v>
      </c>
      <c r="O6779" t="s">
        <v>23</v>
      </c>
      <c r="P6779" t="s">
        <v>26</v>
      </c>
      <c r="Q6779">
        <v>1</v>
      </c>
      <c r="R6779" t="s">
        <v>27</v>
      </c>
      <c r="S6779">
        <v>29.9</v>
      </c>
      <c r="T6779">
        <v>92.25</v>
      </c>
      <c r="U6779">
        <v>0</v>
      </c>
    </row>
    <row r="6780" spans="1:21" x14ac:dyDescent="0.25">
      <c r="A6780" t="s">
        <v>6812</v>
      </c>
      <c r="B6780">
        <v>0</v>
      </c>
      <c r="C6780">
        <v>0</v>
      </c>
      <c r="D6780">
        <v>0</v>
      </c>
      <c r="E6780">
        <v>1</v>
      </c>
      <c r="F6780">
        <v>72</v>
      </c>
      <c r="G6780">
        <v>1</v>
      </c>
      <c r="H6780" t="s">
        <v>23</v>
      </c>
      <c r="I6780" t="s">
        <v>23</v>
      </c>
      <c r="J6780" t="s">
        <v>44</v>
      </c>
      <c r="K6780" t="s">
        <v>44</v>
      </c>
      <c r="L6780" t="s">
        <v>44</v>
      </c>
      <c r="M6780" t="s">
        <v>44</v>
      </c>
      <c r="N6780" t="s">
        <v>44</v>
      </c>
      <c r="O6780" t="s">
        <v>44</v>
      </c>
      <c r="P6780" t="s">
        <v>45</v>
      </c>
      <c r="Q6780">
        <v>1</v>
      </c>
      <c r="R6780" t="s">
        <v>30</v>
      </c>
      <c r="S6780">
        <v>19.75</v>
      </c>
      <c r="T6780">
        <v>1567</v>
      </c>
      <c r="U6780">
        <v>0</v>
      </c>
    </row>
    <row r="6781" spans="1:21" x14ac:dyDescent="0.25">
      <c r="A6781" t="s">
        <v>6813</v>
      </c>
      <c r="B6781">
        <v>1</v>
      </c>
      <c r="C6781">
        <v>0</v>
      </c>
      <c r="D6781">
        <v>0</v>
      </c>
      <c r="E6781">
        <v>1</v>
      </c>
      <c r="F6781">
        <v>29</v>
      </c>
      <c r="G6781">
        <v>0</v>
      </c>
      <c r="H6781" t="s">
        <v>24</v>
      </c>
      <c r="I6781" t="s">
        <v>25</v>
      </c>
      <c r="J6781" t="s">
        <v>22</v>
      </c>
      <c r="K6781" t="s">
        <v>22</v>
      </c>
      <c r="L6781" t="s">
        <v>22</v>
      </c>
      <c r="M6781" t="s">
        <v>22</v>
      </c>
      <c r="N6781" t="s">
        <v>23</v>
      </c>
      <c r="O6781" t="s">
        <v>23</v>
      </c>
      <c r="P6781" t="s">
        <v>26</v>
      </c>
      <c r="Q6781">
        <v>1</v>
      </c>
      <c r="R6781" t="s">
        <v>30</v>
      </c>
      <c r="S6781">
        <v>45</v>
      </c>
      <c r="T6781">
        <v>1242.45</v>
      </c>
      <c r="U6781">
        <v>0</v>
      </c>
    </row>
    <row r="6782" spans="1:21" x14ac:dyDescent="0.25">
      <c r="A6782" t="s">
        <v>6814</v>
      </c>
      <c r="B6782">
        <v>1</v>
      </c>
      <c r="C6782">
        <v>0</v>
      </c>
      <c r="D6782">
        <v>1</v>
      </c>
      <c r="E6782">
        <v>1</v>
      </c>
      <c r="F6782">
        <v>13</v>
      </c>
      <c r="G6782">
        <v>1</v>
      </c>
      <c r="H6782" t="s">
        <v>23</v>
      </c>
      <c r="I6782" t="s">
        <v>25</v>
      </c>
      <c r="J6782" t="s">
        <v>23</v>
      </c>
      <c r="K6782" t="s">
        <v>23</v>
      </c>
      <c r="L6782" t="s">
        <v>23</v>
      </c>
      <c r="M6782" t="s">
        <v>23</v>
      </c>
      <c r="N6782" t="s">
        <v>23</v>
      </c>
      <c r="O6782" t="s">
        <v>23</v>
      </c>
      <c r="P6782" t="s">
        <v>26</v>
      </c>
      <c r="Q6782">
        <v>0</v>
      </c>
      <c r="R6782" t="s">
        <v>33</v>
      </c>
      <c r="S6782">
        <v>44.8</v>
      </c>
      <c r="T6782">
        <v>559.20000000000005</v>
      </c>
      <c r="U6782">
        <v>0</v>
      </c>
    </row>
    <row r="6783" spans="1:21" x14ac:dyDescent="0.25">
      <c r="A6783" t="s">
        <v>6815</v>
      </c>
      <c r="B6783">
        <v>1</v>
      </c>
      <c r="C6783">
        <v>0</v>
      </c>
      <c r="D6783">
        <v>0</v>
      </c>
      <c r="E6783">
        <v>1</v>
      </c>
      <c r="F6783">
        <v>3</v>
      </c>
      <c r="G6783">
        <v>1</v>
      </c>
      <c r="H6783" t="s">
        <v>23</v>
      </c>
      <c r="I6783" t="s">
        <v>35</v>
      </c>
      <c r="J6783" t="s">
        <v>23</v>
      </c>
      <c r="K6783" t="s">
        <v>23</v>
      </c>
      <c r="L6783" t="s">
        <v>23</v>
      </c>
      <c r="M6783" t="s">
        <v>23</v>
      </c>
      <c r="N6783" t="s">
        <v>23</v>
      </c>
      <c r="O6783" t="s">
        <v>23</v>
      </c>
      <c r="P6783" t="s">
        <v>26</v>
      </c>
      <c r="Q6783">
        <v>0</v>
      </c>
      <c r="R6783" t="s">
        <v>27</v>
      </c>
      <c r="S6783">
        <v>69.650000000000006</v>
      </c>
      <c r="T6783">
        <v>220.1</v>
      </c>
      <c r="U6783">
        <v>1</v>
      </c>
    </row>
    <row r="6784" spans="1:21" x14ac:dyDescent="0.25">
      <c r="A6784" t="s">
        <v>6816</v>
      </c>
      <c r="B6784">
        <v>0</v>
      </c>
      <c r="C6784">
        <v>0</v>
      </c>
      <c r="D6784">
        <v>0</v>
      </c>
      <c r="E6784">
        <v>0</v>
      </c>
      <c r="F6784">
        <v>11</v>
      </c>
      <c r="G6784">
        <v>1</v>
      </c>
      <c r="H6784" t="s">
        <v>23</v>
      </c>
      <c r="I6784" t="s">
        <v>25</v>
      </c>
      <c r="J6784" t="s">
        <v>23</v>
      </c>
      <c r="K6784" t="s">
        <v>22</v>
      </c>
      <c r="L6784" t="s">
        <v>23</v>
      </c>
      <c r="M6784" t="s">
        <v>23</v>
      </c>
      <c r="N6784" t="s">
        <v>23</v>
      </c>
      <c r="O6784" t="s">
        <v>23</v>
      </c>
      <c r="P6784" t="s">
        <v>26</v>
      </c>
      <c r="Q6784">
        <v>0</v>
      </c>
      <c r="R6784" t="s">
        <v>27</v>
      </c>
      <c r="S6784">
        <v>51.1</v>
      </c>
      <c r="T6784">
        <v>531.15</v>
      </c>
      <c r="U6784">
        <v>0</v>
      </c>
    </row>
    <row r="6785" spans="1:21" x14ac:dyDescent="0.25">
      <c r="A6785" t="s">
        <v>6817</v>
      </c>
      <c r="B6785">
        <v>0</v>
      </c>
      <c r="C6785">
        <v>0</v>
      </c>
      <c r="D6785">
        <v>0</v>
      </c>
      <c r="E6785">
        <v>1</v>
      </c>
      <c r="F6785">
        <v>21</v>
      </c>
      <c r="G6785">
        <v>0</v>
      </c>
      <c r="H6785" t="s">
        <v>24</v>
      </c>
      <c r="I6785" t="s">
        <v>25</v>
      </c>
      <c r="J6785" t="s">
        <v>22</v>
      </c>
      <c r="K6785" t="s">
        <v>22</v>
      </c>
      <c r="L6785" t="s">
        <v>22</v>
      </c>
      <c r="M6785" t="s">
        <v>22</v>
      </c>
      <c r="N6785" t="s">
        <v>22</v>
      </c>
      <c r="O6785" t="s">
        <v>23</v>
      </c>
      <c r="P6785" t="s">
        <v>45</v>
      </c>
      <c r="Q6785">
        <v>0</v>
      </c>
      <c r="R6785" t="s">
        <v>30</v>
      </c>
      <c r="S6785">
        <v>53.15</v>
      </c>
      <c r="T6785">
        <v>1183.2</v>
      </c>
      <c r="U6785">
        <v>0</v>
      </c>
    </row>
    <row r="6786" spans="1:21" x14ac:dyDescent="0.25">
      <c r="A6786" t="s">
        <v>6818</v>
      </c>
      <c r="B6786">
        <v>0</v>
      </c>
      <c r="C6786">
        <v>0</v>
      </c>
      <c r="D6786">
        <v>0</v>
      </c>
      <c r="E6786">
        <v>0</v>
      </c>
      <c r="F6786">
        <v>19</v>
      </c>
      <c r="G6786">
        <v>1</v>
      </c>
      <c r="H6786" t="s">
        <v>22</v>
      </c>
      <c r="I6786" t="s">
        <v>23</v>
      </c>
      <c r="J6786" t="s">
        <v>44</v>
      </c>
      <c r="K6786" t="s">
        <v>44</v>
      </c>
      <c r="L6786" t="s">
        <v>44</v>
      </c>
      <c r="M6786" t="s">
        <v>44</v>
      </c>
      <c r="N6786" t="s">
        <v>44</v>
      </c>
      <c r="O6786" t="s">
        <v>44</v>
      </c>
      <c r="P6786" t="s">
        <v>26</v>
      </c>
      <c r="Q6786">
        <v>0</v>
      </c>
      <c r="R6786" t="s">
        <v>33</v>
      </c>
      <c r="S6786">
        <v>24.7</v>
      </c>
      <c r="T6786">
        <v>465.85</v>
      </c>
      <c r="U6786">
        <v>0</v>
      </c>
    </row>
    <row r="6787" spans="1:21" x14ac:dyDescent="0.25">
      <c r="A6787" t="s">
        <v>6819</v>
      </c>
      <c r="B6787">
        <v>1</v>
      </c>
      <c r="C6787">
        <v>0</v>
      </c>
      <c r="D6787">
        <v>0</v>
      </c>
      <c r="E6787">
        <v>0</v>
      </c>
      <c r="F6787">
        <v>61</v>
      </c>
      <c r="G6787">
        <v>1</v>
      </c>
      <c r="H6787" t="s">
        <v>22</v>
      </c>
      <c r="I6787" t="s">
        <v>35</v>
      </c>
      <c r="J6787" t="s">
        <v>22</v>
      </c>
      <c r="K6787" t="s">
        <v>23</v>
      </c>
      <c r="L6787" t="s">
        <v>22</v>
      </c>
      <c r="M6787" t="s">
        <v>22</v>
      </c>
      <c r="N6787" t="s">
        <v>22</v>
      </c>
      <c r="O6787" t="s">
        <v>22</v>
      </c>
      <c r="P6787" t="s">
        <v>45</v>
      </c>
      <c r="Q6787">
        <v>1</v>
      </c>
      <c r="R6787" t="s">
        <v>38</v>
      </c>
      <c r="S6787">
        <v>111.6</v>
      </c>
      <c r="T6787">
        <v>6876.05</v>
      </c>
      <c r="U6787">
        <v>1</v>
      </c>
    </row>
    <row r="6788" spans="1:21" x14ac:dyDescent="0.25">
      <c r="A6788" t="s">
        <v>6820</v>
      </c>
      <c r="B6788">
        <v>0</v>
      </c>
      <c r="C6788">
        <v>0</v>
      </c>
      <c r="D6788">
        <v>0</v>
      </c>
      <c r="E6788">
        <v>0</v>
      </c>
      <c r="F6788">
        <v>11</v>
      </c>
      <c r="G6788">
        <v>1</v>
      </c>
      <c r="H6788" t="s">
        <v>23</v>
      </c>
      <c r="I6788" t="s">
        <v>25</v>
      </c>
      <c r="J6788" t="s">
        <v>22</v>
      </c>
      <c r="K6788" t="s">
        <v>23</v>
      </c>
      <c r="L6788" t="s">
        <v>23</v>
      </c>
      <c r="M6788" t="s">
        <v>23</v>
      </c>
      <c r="N6788" t="s">
        <v>23</v>
      </c>
      <c r="O6788" t="s">
        <v>23</v>
      </c>
      <c r="P6788" t="s">
        <v>26</v>
      </c>
      <c r="Q6788">
        <v>0</v>
      </c>
      <c r="R6788" t="s">
        <v>38</v>
      </c>
      <c r="S6788">
        <v>48.55</v>
      </c>
      <c r="T6788">
        <v>501</v>
      </c>
      <c r="U6788">
        <v>1</v>
      </c>
    </row>
    <row r="6789" spans="1:21" x14ac:dyDescent="0.25">
      <c r="A6789" t="s">
        <v>6821</v>
      </c>
      <c r="B6789">
        <v>1</v>
      </c>
      <c r="C6789">
        <v>0</v>
      </c>
      <c r="D6789">
        <v>1</v>
      </c>
      <c r="E6789">
        <v>1</v>
      </c>
      <c r="F6789">
        <v>35</v>
      </c>
      <c r="G6789">
        <v>1</v>
      </c>
      <c r="H6789" t="s">
        <v>22</v>
      </c>
      <c r="I6789" t="s">
        <v>35</v>
      </c>
      <c r="J6789" t="s">
        <v>23</v>
      </c>
      <c r="K6789" t="s">
        <v>22</v>
      </c>
      <c r="L6789" t="s">
        <v>22</v>
      </c>
      <c r="M6789" t="s">
        <v>22</v>
      </c>
      <c r="N6789" t="s">
        <v>22</v>
      </c>
      <c r="O6789" t="s">
        <v>22</v>
      </c>
      <c r="P6789" t="s">
        <v>26</v>
      </c>
      <c r="Q6789">
        <v>1</v>
      </c>
      <c r="R6789" t="s">
        <v>27</v>
      </c>
      <c r="S6789">
        <v>109.95</v>
      </c>
      <c r="T6789">
        <v>3782.4</v>
      </c>
      <c r="U6789">
        <v>0</v>
      </c>
    </row>
    <row r="6790" spans="1:21" x14ac:dyDescent="0.25">
      <c r="A6790" t="s">
        <v>6822</v>
      </c>
      <c r="B6790">
        <v>1</v>
      </c>
      <c r="C6790">
        <v>0</v>
      </c>
      <c r="D6790">
        <v>0</v>
      </c>
      <c r="E6790">
        <v>1</v>
      </c>
      <c r="F6790">
        <v>25</v>
      </c>
      <c r="G6790">
        <v>1</v>
      </c>
      <c r="H6790" t="s">
        <v>23</v>
      </c>
      <c r="I6790" t="s">
        <v>23</v>
      </c>
      <c r="J6790" t="s">
        <v>44</v>
      </c>
      <c r="K6790" t="s">
        <v>44</v>
      </c>
      <c r="L6790" t="s">
        <v>44</v>
      </c>
      <c r="M6790" t="s">
        <v>44</v>
      </c>
      <c r="N6790" t="s">
        <v>44</v>
      </c>
      <c r="O6790" t="s">
        <v>44</v>
      </c>
      <c r="P6790" t="s">
        <v>26</v>
      </c>
      <c r="Q6790">
        <v>0</v>
      </c>
      <c r="R6790" t="s">
        <v>30</v>
      </c>
      <c r="S6790">
        <v>20.8</v>
      </c>
      <c r="T6790">
        <v>460.2</v>
      </c>
      <c r="U6790">
        <v>0</v>
      </c>
    </row>
    <row r="6791" spans="1:21" x14ac:dyDescent="0.25">
      <c r="A6791" t="s">
        <v>6823</v>
      </c>
      <c r="B6791">
        <v>0</v>
      </c>
      <c r="C6791">
        <v>0</v>
      </c>
      <c r="D6791">
        <v>0</v>
      </c>
      <c r="E6791">
        <v>0</v>
      </c>
      <c r="F6791">
        <v>1</v>
      </c>
      <c r="G6791">
        <v>1</v>
      </c>
      <c r="H6791" t="s">
        <v>23</v>
      </c>
      <c r="I6791" t="s">
        <v>23</v>
      </c>
      <c r="J6791" t="s">
        <v>44</v>
      </c>
      <c r="K6791" t="s">
        <v>44</v>
      </c>
      <c r="L6791" t="s">
        <v>44</v>
      </c>
      <c r="M6791" t="s">
        <v>44</v>
      </c>
      <c r="N6791" t="s">
        <v>44</v>
      </c>
      <c r="O6791" t="s">
        <v>44</v>
      </c>
      <c r="P6791" t="s">
        <v>26</v>
      </c>
      <c r="Q6791">
        <v>1</v>
      </c>
      <c r="R6791" t="s">
        <v>30</v>
      </c>
      <c r="S6791">
        <v>20.2</v>
      </c>
      <c r="T6791">
        <v>20.2</v>
      </c>
      <c r="U6791">
        <v>1</v>
      </c>
    </row>
    <row r="6792" spans="1:21" x14ac:dyDescent="0.25">
      <c r="A6792" t="s">
        <v>6824</v>
      </c>
      <c r="B6792">
        <v>0</v>
      </c>
      <c r="C6792">
        <v>0</v>
      </c>
      <c r="D6792">
        <v>0</v>
      </c>
      <c r="E6792">
        <v>0</v>
      </c>
      <c r="F6792">
        <v>67</v>
      </c>
      <c r="G6792">
        <v>1</v>
      </c>
      <c r="H6792" t="s">
        <v>22</v>
      </c>
      <c r="I6792" t="s">
        <v>23</v>
      </c>
      <c r="J6792" t="s">
        <v>44</v>
      </c>
      <c r="K6792" t="s">
        <v>44</v>
      </c>
      <c r="L6792" t="s">
        <v>44</v>
      </c>
      <c r="M6792" t="s">
        <v>44</v>
      </c>
      <c r="N6792" t="s">
        <v>44</v>
      </c>
      <c r="O6792" t="s">
        <v>44</v>
      </c>
      <c r="P6792" t="s">
        <v>45</v>
      </c>
      <c r="Q6792">
        <v>1</v>
      </c>
      <c r="R6792" t="s">
        <v>33</v>
      </c>
      <c r="S6792">
        <v>25.6</v>
      </c>
      <c r="T6792">
        <v>1790.35</v>
      </c>
      <c r="U6792">
        <v>0</v>
      </c>
    </row>
    <row r="6793" spans="1:21" x14ac:dyDescent="0.25">
      <c r="A6793" t="s">
        <v>6825</v>
      </c>
      <c r="B6793">
        <v>1</v>
      </c>
      <c r="C6793">
        <v>0</v>
      </c>
      <c r="D6793">
        <v>0</v>
      </c>
      <c r="E6793">
        <v>0</v>
      </c>
      <c r="F6793">
        <v>19</v>
      </c>
      <c r="G6793">
        <v>0</v>
      </c>
      <c r="H6793" t="s">
        <v>24</v>
      </c>
      <c r="I6793" t="s">
        <v>25</v>
      </c>
      <c r="J6793" t="s">
        <v>23</v>
      </c>
      <c r="K6793" t="s">
        <v>23</v>
      </c>
      <c r="L6793" t="s">
        <v>22</v>
      </c>
      <c r="M6793" t="s">
        <v>23</v>
      </c>
      <c r="N6793" t="s">
        <v>22</v>
      </c>
      <c r="O6793" t="s">
        <v>23</v>
      </c>
      <c r="P6793" t="s">
        <v>26</v>
      </c>
      <c r="Q6793">
        <v>1</v>
      </c>
      <c r="R6793" t="s">
        <v>27</v>
      </c>
      <c r="S6793">
        <v>39.65</v>
      </c>
      <c r="T6793">
        <v>733.35</v>
      </c>
      <c r="U6793">
        <v>1</v>
      </c>
    </row>
    <row r="6794" spans="1:21" x14ac:dyDescent="0.25">
      <c r="A6794" t="s">
        <v>6826</v>
      </c>
      <c r="B6794">
        <v>1</v>
      </c>
      <c r="C6794">
        <v>0</v>
      </c>
      <c r="D6794">
        <v>0</v>
      </c>
      <c r="E6794">
        <v>0</v>
      </c>
      <c r="F6794">
        <v>56</v>
      </c>
      <c r="G6794">
        <v>1</v>
      </c>
      <c r="H6794" t="s">
        <v>22</v>
      </c>
      <c r="I6794" t="s">
        <v>23</v>
      </c>
      <c r="J6794" t="s">
        <v>44</v>
      </c>
      <c r="K6794" t="s">
        <v>44</v>
      </c>
      <c r="L6794" t="s">
        <v>44</v>
      </c>
      <c r="M6794" t="s">
        <v>44</v>
      </c>
      <c r="N6794" t="s">
        <v>44</v>
      </c>
      <c r="O6794" t="s">
        <v>44</v>
      </c>
      <c r="P6794" t="s">
        <v>29</v>
      </c>
      <c r="Q6794">
        <v>0</v>
      </c>
      <c r="R6794" t="s">
        <v>27</v>
      </c>
      <c r="S6794">
        <v>24.9</v>
      </c>
      <c r="T6794">
        <v>1334</v>
      </c>
      <c r="U6794">
        <v>1</v>
      </c>
    </row>
    <row r="6795" spans="1:21" x14ac:dyDescent="0.25">
      <c r="A6795" t="s">
        <v>6827</v>
      </c>
      <c r="B6795">
        <v>1</v>
      </c>
      <c r="C6795">
        <v>0</v>
      </c>
      <c r="D6795">
        <v>1</v>
      </c>
      <c r="E6795">
        <v>1</v>
      </c>
      <c r="F6795">
        <v>72</v>
      </c>
      <c r="G6795">
        <v>1</v>
      </c>
      <c r="H6795" t="s">
        <v>22</v>
      </c>
      <c r="I6795" t="s">
        <v>35</v>
      </c>
      <c r="J6795" t="s">
        <v>22</v>
      </c>
      <c r="K6795" t="s">
        <v>22</v>
      </c>
      <c r="L6795" t="s">
        <v>22</v>
      </c>
      <c r="M6795" t="s">
        <v>23</v>
      </c>
      <c r="N6795" t="s">
        <v>22</v>
      </c>
      <c r="O6795" t="s">
        <v>22</v>
      </c>
      <c r="P6795" t="s">
        <v>45</v>
      </c>
      <c r="Q6795">
        <v>1</v>
      </c>
      <c r="R6795" t="s">
        <v>38</v>
      </c>
      <c r="S6795">
        <v>108.4</v>
      </c>
      <c r="T6795">
        <v>7767.25</v>
      </c>
      <c r="U6795">
        <v>0</v>
      </c>
    </row>
    <row r="6796" spans="1:21" x14ac:dyDescent="0.25">
      <c r="A6796" t="s">
        <v>6828</v>
      </c>
      <c r="B6796">
        <v>1</v>
      </c>
      <c r="C6796">
        <v>0</v>
      </c>
      <c r="D6796">
        <v>0</v>
      </c>
      <c r="E6796">
        <v>0</v>
      </c>
      <c r="F6796">
        <v>43</v>
      </c>
      <c r="G6796">
        <v>1</v>
      </c>
      <c r="H6796" t="s">
        <v>23</v>
      </c>
      <c r="I6796" t="s">
        <v>23</v>
      </c>
      <c r="J6796" t="s">
        <v>44</v>
      </c>
      <c r="K6796" t="s">
        <v>44</v>
      </c>
      <c r="L6796" t="s">
        <v>44</v>
      </c>
      <c r="M6796" t="s">
        <v>44</v>
      </c>
      <c r="N6796" t="s">
        <v>44</v>
      </c>
      <c r="O6796" t="s">
        <v>44</v>
      </c>
      <c r="P6796" t="s">
        <v>45</v>
      </c>
      <c r="Q6796">
        <v>0</v>
      </c>
      <c r="R6796" t="s">
        <v>30</v>
      </c>
      <c r="S6796">
        <v>19.55</v>
      </c>
      <c r="T6796">
        <v>876.15</v>
      </c>
      <c r="U6796">
        <v>0</v>
      </c>
    </row>
    <row r="6797" spans="1:21" x14ac:dyDescent="0.25">
      <c r="A6797" t="s">
        <v>6829</v>
      </c>
      <c r="B6797">
        <v>0</v>
      </c>
      <c r="C6797">
        <v>0</v>
      </c>
      <c r="D6797">
        <v>1</v>
      </c>
      <c r="E6797">
        <v>1</v>
      </c>
      <c r="F6797">
        <v>55</v>
      </c>
      <c r="G6797">
        <v>1</v>
      </c>
      <c r="H6797" t="s">
        <v>22</v>
      </c>
      <c r="I6797" t="s">
        <v>35</v>
      </c>
      <c r="J6797" t="s">
        <v>22</v>
      </c>
      <c r="K6797" t="s">
        <v>22</v>
      </c>
      <c r="L6797" t="s">
        <v>23</v>
      </c>
      <c r="M6797" t="s">
        <v>23</v>
      </c>
      <c r="N6797" t="s">
        <v>23</v>
      </c>
      <c r="O6797" t="s">
        <v>23</v>
      </c>
      <c r="P6797" t="s">
        <v>26</v>
      </c>
      <c r="Q6797">
        <v>1</v>
      </c>
      <c r="R6797" t="s">
        <v>27</v>
      </c>
      <c r="S6797">
        <v>85.1</v>
      </c>
      <c r="T6797">
        <v>4600.95</v>
      </c>
      <c r="U6797">
        <v>0</v>
      </c>
    </row>
    <row r="6798" spans="1:21" x14ac:dyDescent="0.25">
      <c r="A6798" t="s">
        <v>6830</v>
      </c>
      <c r="B6798">
        <v>1</v>
      </c>
      <c r="C6798">
        <v>0</v>
      </c>
      <c r="D6798">
        <v>1</v>
      </c>
      <c r="E6798">
        <v>1</v>
      </c>
      <c r="F6798">
        <v>2</v>
      </c>
      <c r="G6798">
        <v>1</v>
      </c>
      <c r="H6798" t="s">
        <v>22</v>
      </c>
      <c r="I6798" t="s">
        <v>25</v>
      </c>
      <c r="J6798" t="s">
        <v>22</v>
      </c>
      <c r="K6798" t="s">
        <v>23</v>
      </c>
      <c r="L6798" t="s">
        <v>23</v>
      </c>
      <c r="M6798" t="s">
        <v>23</v>
      </c>
      <c r="N6798" t="s">
        <v>23</v>
      </c>
      <c r="O6798" t="s">
        <v>23</v>
      </c>
      <c r="P6798" t="s">
        <v>26</v>
      </c>
      <c r="Q6798">
        <v>0</v>
      </c>
      <c r="R6798" t="s">
        <v>30</v>
      </c>
      <c r="S6798">
        <v>56.7</v>
      </c>
      <c r="T6798">
        <v>113.55</v>
      </c>
      <c r="U6798">
        <v>1</v>
      </c>
    </row>
    <row r="6799" spans="1:21" x14ac:dyDescent="0.25">
      <c r="A6799" t="s">
        <v>6831</v>
      </c>
      <c r="B6799">
        <v>1</v>
      </c>
      <c r="C6799">
        <v>0</v>
      </c>
      <c r="D6799">
        <v>0</v>
      </c>
      <c r="E6799">
        <v>0</v>
      </c>
      <c r="F6799">
        <v>27</v>
      </c>
      <c r="G6799">
        <v>1</v>
      </c>
      <c r="H6799" t="s">
        <v>23</v>
      </c>
      <c r="I6799" t="s">
        <v>35</v>
      </c>
      <c r="J6799" t="s">
        <v>23</v>
      </c>
      <c r="K6799" t="s">
        <v>23</v>
      </c>
      <c r="L6799" t="s">
        <v>23</v>
      </c>
      <c r="M6799" t="s">
        <v>23</v>
      </c>
      <c r="N6799" t="s">
        <v>23</v>
      </c>
      <c r="O6799" t="s">
        <v>23</v>
      </c>
      <c r="P6799" t="s">
        <v>26</v>
      </c>
      <c r="Q6799">
        <v>1</v>
      </c>
      <c r="R6799" t="s">
        <v>30</v>
      </c>
      <c r="S6799">
        <v>69.05</v>
      </c>
      <c r="T6799">
        <v>1793.25</v>
      </c>
      <c r="U6799">
        <v>0</v>
      </c>
    </row>
    <row r="6800" spans="1:21" x14ac:dyDescent="0.25">
      <c r="A6800" t="s">
        <v>6832</v>
      </c>
      <c r="B6800">
        <v>0</v>
      </c>
      <c r="C6800">
        <v>0</v>
      </c>
      <c r="D6800">
        <v>0</v>
      </c>
      <c r="E6800">
        <v>0</v>
      </c>
      <c r="F6800">
        <v>13</v>
      </c>
      <c r="G6800">
        <v>1</v>
      </c>
      <c r="H6800" t="s">
        <v>23</v>
      </c>
      <c r="I6800" t="s">
        <v>35</v>
      </c>
      <c r="J6800" t="s">
        <v>23</v>
      </c>
      <c r="K6800" t="s">
        <v>23</v>
      </c>
      <c r="L6800" t="s">
        <v>23</v>
      </c>
      <c r="M6800" t="s">
        <v>23</v>
      </c>
      <c r="N6800" t="s">
        <v>23</v>
      </c>
      <c r="O6800" t="s">
        <v>23</v>
      </c>
      <c r="P6800" t="s">
        <v>26</v>
      </c>
      <c r="Q6800">
        <v>1</v>
      </c>
      <c r="R6800" t="s">
        <v>30</v>
      </c>
      <c r="S6800">
        <v>70.150000000000006</v>
      </c>
      <c r="T6800">
        <v>886.7</v>
      </c>
      <c r="U6800">
        <v>0</v>
      </c>
    </row>
    <row r="6801" spans="1:21" x14ac:dyDescent="0.25">
      <c r="A6801" t="s">
        <v>6833</v>
      </c>
      <c r="B6801">
        <v>0</v>
      </c>
      <c r="C6801">
        <v>0</v>
      </c>
      <c r="D6801">
        <v>0</v>
      </c>
      <c r="E6801">
        <v>0</v>
      </c>
      <c r="F6801">
        <v>70</v>
      </c>
      <c r="G6801">
        <v>1</v>
      </c>
      <c r="H6801" t="s">
        <v>22</v>
      </c>
      <c r="I6801" t="s">
        <v>35</v>
      </c>
      <c r="J6801" t="s">
        <v>22</v>
      </c>
      <c r="K6801" t="s">
        <v>22</v>
      </c>
      <c r="L6801" t="s">
        <v>22</v>
      </c>
      <c r="M6801" t="s">
        <v>23</v>
      </c>
      <c r="N6801" t="s">
        <v>22</v>
      </c>
      <c r="O6801" t="s">
        <v>22</v>
      </c>
      <c r="P6801" t="s">
        <v>45</v>
      </c>
      <c r="Q6801">
        <v>1</v>
      </c>
      <c r="R6801" t="s">
        <v>30</v>
      </c>
      <c r="S6801">
        <v>111.15</v>
      </c>
      <c r="T6801">
        <v>7737.55</v>
      </c>
      <c r="U6801">
        <v>0</v>
      </c>
    </row>
    <row r="6802" spans="1:21" x14ac:dyDescent="0.25">
      <c r="A6802" t="s">
        <v>6834</v>
      </c>
      <c r="B6802">
        <v>0</v>
      </c>
      <c r="C6802">
        <v>0</v>
      </c>
      <c r="D6802">
        <v>1</v>
      </c>
      <c r="E6802">
        <v>0</v>
      </c>
      <c r="F6802">
        <v>14</v>
      </c>
      <c r="G6802">
        <v>1</v>
      </c>
      <c r="H6802" t="s">
        <v>23</v>
      </c>
      <c r="I6802" t="s">
        <v>35</v>
      </c>
      <c r="J6802" t="s">
        <v>22</v>
      </c>
      <c r="K6802" t="s">
        <v>22</v>
      </c>
      <c r="L6802" t="s">
        <v>23</v>
      </c>
      <c r="M6802" t="s">
        <v>22</v>
      </c>
      <c r="N6802" t="s">
        <v>22</v>
      </c>
      <c r="O6802" t="s">
        <v>22</v>
      </c>
      <c r="P6802" t="s">
        <v>29</v>
      </c>
      <c r="Q6802">
        <v>0</v>
      </c>
      <c r="R6802" t="s">
        <v>30</v>
      </c>
      <c r="S6802">
        <v>105.95</v>
      </c>
      <c r="T6802">
        <v>1348.9</v>
      </c>
      <c r="U6802">
        <v>1</v>
      </c>
    </row>
    <row r="6803" spans="1:21" x14ac:dyDescent="0.25">
      <c r="A6803" t="s">
        <v>6835</v>
      </c>
      <c r="B6803">
        <v>0</v>
      </c>
      <c r="C6803">
        <v>0</v>
      </c>
      <c r="D6803">
        <v>1</v>
      </c>
      <c r="E6803">
        <v>1</v>
      </c>
      <c r="F6803">
        <v>19</v>
      </c>
      <c r="G6803">
        <v>1</v>
      </c>
      <c r="H6803" t="s">
        <v>22</v>
      </c>
      <c r="I6803" t="s">
        <v>35</v>
      </c>
      <c r="J6803" t="s">
        <v>23</v>
      </c>
      <c r="K6803" t="s">
        <v>23</v>
      </c>
      <c r="L6803" t="s">
        <v>23</v>
      </c>
      <c r="M6803" t="s">
        <v>22</v>
      </c>
      <c r="N6803" t="s">
        <v>23</v>
      </c>
      <c r="O6803" t="s">
        <v>22</v>
      </c>
      <c r="P6803" t="s">
        <v>29</v>
      </c>
      <c r="Q6803">
        <v>1</v>
      </c>
      <c r="R6803" t="s">
        <v>33</v>
      </c>
      <c r="S6803">
        <v>89.35</v>
      </c>
      <c r="T6803">
        <v>1686.85</v>
      </c>
      <c r="U6803">
        <v>0</v>
      </c>
    </row>
    <row r="6804" spans="1:21" x14ac:dyDescent="0.25">
      <c r="A6804" t="s">
        <v>6836</v>
      </c>
      <c r="B6804">
        <v>0</v>
      </c>
      <c r="C6804">
        <v>0</v>
      </c>
      <c r="D6804">
        <v>0</v>
      </c>
      <c r="E6804">
        <v>0</v>
      </c>
      <c r="F6804">
        <v>20</v>
      </c>
      <c r="G6804">
        <v>1</v>
      </c>
      <c r="H6804" t="s">
        <v>22</v>
      </c>
      <c r="I6804" t="s">
        <v>35</v>
      </c>
      <c r="J6804" t="s">
        <v>22</v>
      </c>
      <c r="K6804" t="s">
        <v>23</v>
      </c>
      <c r="L6804" t="s">
        <v>23</v>
      </c>
      <c r="M6804" t="s">
        <v>23</v>
      </c>
      <c r="N6804" t="s">
        <v>22</v>
      </c>
      <c r="O6804" t="s">
        <v>23</v>
      </c>
      <c r="P6804" t="s">
        <v>26</v>
      </c>
      <c r="Q6804">
        <v>1</v>
      </c>
      <c r="R6804" t="s">
        <v>33</v>
      </c>
      <c r="S6804">
        <v>89.1</v>
      </c>
      <c r="T6804">
        <v>1879.25</v>
      </c>
      <c r="U6804">
        <v>0</v>
      </c>
    </row>
    <row r="6805" spans="1:21" x14ac:dyDescent="0.25">
      <c r="A6805" t="s">
        <v>6837</v>
      </c>
      <c r="B6805">
        <v>1</v>
      </c>
      <c r="C6805">
        <v>0</v>
      </c>
      <c r="D6805">
        <v>1</v>
      </c>
      <c r="E6805">
        <v>1</v>
      </c>
      <c r="F6805">
        <v>43</v>
      </c>
      <c r="G6805">
        <v>1</v>
      </c>
      <c r="H6805" t="s">
        <v>22</v>
      </c>
      <c r="I6805" t="s">
        <v>35</v>
      </c>
      <c r="J6805" t="s">
        <v>22</v>
      </c>
      <c r="K6805" t="s">
        <v>23</v>
      </c>
      <c r="L6805" t="s">
        <v>22</v>
      </c>
      <c r="M6805" t="s">
        <v>22</v>
      </c>
      <c r="N6805" t="s">
        <v>23</v>
      </c>
      <c r="O6805" t="s">
        <v>23</v>
      </c>
      <c r="P6805" t="s">
        <v>29</v>
      </c>
      <c r="Q6805">
        <v>1</v>
      </c>
      <c r="R6805" t="s">
        <v>38</v>
      </c>
      <c r="S6805">
        <v>91.25</v>
      </c>
      <c r="T6805">
        <v>4013.8</v>
      </c>
      <c r="U6805">
        <v>0</v>
      </c>
    </row>
    <row r="6806" spans="1:21" x14ac:dyDescent="0.25">
      <c r="A6806" t="s">
        <v>6838</v>
      </c>
      <c r="B6806">
        <v>1</v>
      </c>
      <c r="C6806">
        <v>0</v>
      </c>
      <c r="D6806">
        <v>1</v>
      </c>
      <c r="E6806">
        <v>1</v>
      </c>
      <c r="F6806">
        <v>5</v>
      </c>
      <c r="G6806">
        <v>1</v>
      </c>
      <c r="H6806" t="s">
        <v>23</v>
      </c>
      <c r="I6806" t="s">
        <v>35</v>
      </c>
      <c r="J6806" t="s">
        <v>22</v>
      </c>
      <c r="K6806" t="s">
        <v>23</v>
      </c>
      <c r="L6806" t="s">
        <v>22</v>
      </c>
      <c r="M6806" t="s">
        <v>23</v>
      </c>
      <c r="N6806" t="s">
        <v>23</v>
      </c>
      <c r="O6806" t="s">
        <v>22</v>
      </c>
      <c r="P6806" t="s">
        <v>26</v>
      </c>
      <c r="Q6806">
        <v>1</v>
      </c>
      <c r="R6806" t="s">
        <v>30</v>
      </c>
      <c r="S6806">
        <v>90.35</v>
      </c>
      <c r="T6806">
        <v>434.5</v>
      </c>
      <c r="U6806">
        <v>0</v>
      </c>
    </row>
    <row r="6807" spans="1:21" x14ac:dyDescent="0.25">
      <c r="A6807" t="s">
        <v>6839</v>
      </c>
      <c r="B6807">
        <v>0</v>
      </c>
      <c r="C6807">
        <v>1</v>
      </c>
      <c r="D6807">
        <v>1</v>
      </c>
      <c r="E6807">
        <v>0</v>
      </c>
      <c r="F6807">
        <v>70</v>
      </c>
      <c r="G6807">
        <v>1</v>
      </c>
      <c r="H6807" t="s">
        <v>22</v>
      </c>
      <c r="I6807" t="s">
        <v>35</v>
      </c>
      <c r="J6807" t="s">
        <v>23</v>
      </c>
      <c r="K6807" t="s">
        <v>22</v>
      </c>
      <c r="L6807" t="s">
        <v>23</v>
      </c>
      <c r="M6807" t="s">
        <v>22</v>
      </c>
      <c r="N6807" t="s">
        <v>22</v>
      </c>
      <c r="O6807" t="s">
        <v>22</v>
      </c>
      <c r="P6807" t="s">
        <v>29</v>
      </c>
      <c r="Q6807">
        <v>1</v>
      </c>
      <c r="R6807" t="s">
        <v>33</v>
      </c>
      <c r="S6807">
        <v>105.55</v>
      </c>
      <c r="T6807">
        <v>7195.35</v>
      </c>
      <c r="U6807">
        <v>0</v>
      </c>
    </row>
    <row r="6808" spans="1:21" x14ac:dyDescent="0.25">
      <c r="A6808" t="s">
        <v>6840</v>
      </c>
      <c r="B6808">
        <v>0</v>
      </c>
      <c r="C6808">
        <v>0</v>
      </c>
      <c r="D6808">
        <v>1</v>
      </c>
      <c r="E6808">
        <v>0</v>
      </c>
      <c r="F6808">
        <v>40</v>
      </c>
      <c r="G6808">
        <v>1</v>
      </c>
      <c r="H6808" t="s">
        <v>23</v>
      </c>
      <c r="I6808" t="s">
        <v>23</v>
      </c>
      <c r="J6808" t="s">
        <v>44</v>
      </c>
      <c r="K6808" t="s">
        <v>44</v>
      </c>
      <c r="L6808" t="s">
        <v>44</v>
      </c>
      <c r="M6808" t="s">
        <v>44</v>
      </c>
      <c r="N6808" t="s">
        <v>44</v>
      </c>
      <c r="O6808" t="s">
        <v>44</v>
      </c>
      <c r="P6808" t="s">
        <v>45</v>
      </c>
      <c r="Q6808">
        <v>0</v>
      </c>
      <c r="R6808" t="s">
        <v>30</v>
      </c>
      <c r="S6808">
        <v>19.100000000000001</v>
      </c>
      <c r="T6808">
        <v>780.1</v>
      </c>
      <c r="U6808">
        <v>0</v>
      </c>
    </row>
    <row r="6809" spans="1:21" x14ac:dyDescent="0.25">
      <c r="A6809" t="s">
        <v>6841</v>
      </c>
      <c r="B6809">
        <v>1</v>
      </c>
      <c r="C6809">
        <v>0</v>
      </c>
      <c r="D6809">
        <v>1</v>
      </c>
      <c r="E6809">
        <v>1</v>
      </c>
      <c r="F6809">
        <v>6</v>
      </c>
      <c r="G6809">
        <v>1</v>
      </c>
      <c r="H6809" t="s">
        <v>23</v>
      </c>
      <c r="I6809" t="s">
        <v>23</v>
      </c>
      <c r="J6809" t="s">
        <v>44</v>
      </c>
      <c r="K6809" t="s">
        <v>44</v>
      </c>
      <c r="L6809" t="s">
        <v>44</v>
      </c>
      <c r="M6809" t="s">
        <v>44</v>
      </c>
      <c r="N6809" t="s">
        <v>44</v>
      </c>
      <c r="O6809" t="s">
        <v>44</v>
      </c>
      <c r="P6809" t="s">
        <v>45</v>
      </c>
      <c r="Q6809">
        <v>1</v>
      </c>
      <c r="R6809" t="s">
        <v>38</v>
      </c>
      <c r="S6809">
        <v>20.399999999999999</v>
      </c>
      <c r="T6809">
        <v>107.6</v>
      </c>
      <c r="U6809">
        <v>0</v>
      </c>
    </row>
    <row r="6810" spans="1:21" x14ac:dyDescent="0.25">
      <c r="A6810" t="s">
        <v>6842</v>
      </c>
      <c r="B6810">
        <v>1</v>
      </c>
      <c r="C6810">
        <v>0</v>
      </c>
      <c r="D6810">
        <v>0</v>
      </c>
      <c r="E6810">
        <v>0</v>
      </c>
      <c r="F6810">
        <v>39</v>
      </c>
      <c r="G6810">
        <v>1</v>
      </c>
      <c r="H6810" t="s">
        <v>23</v>
      </c>
      <c r="I6810" t="s">
        <v>35</v>
      </c>
      <c r="J6810" t="s">
        <v>22</v>
      </c>
      <c r="K6810" t="s">
        <v>23</v>
      </c>
      <c r="L6810" t="s">
        <v>22</v>
      </c>
      <c r="M6810" t="s">
        <v>23</v>
      </c>
      <c r="N6810" t="s">
        <v>22</v>
      </c>
      <c r="O6810" t="s">
        <v>22</v>
      </c>
      <c r="P6810" t="s">
        <v>45</v>
      </c>
      <c r="Q6810">
        <v>1</v>
      </c>
      <c r="R6810" t="s">
        <v>27</v>
      </c>
      <c r="S6810">
        <v>100.45</v>
      </c>
      <c r="T6810">
        <v>3801.7</v>
      </c>
      <c r="U6810">
        <v>0</v>
      </c>
    </row>
    <row r="6811" spans="1:21" x14ac:dyDescent="0.25">
      <c r="A6811" t="s">
        <v>6843</v>
      </c>
      <c r="B6811">
        <v>1</v>
      </c>
      <c r="C6811">
        <v>1</v>
      </c>
      <c r="D6811">
        <v>1</v>
      </c>
      <c r="E6811">
        <v>0</v>
      </c>
      <c r="F6811">
        <v>4</v>
      </c>
      <c r="G6811">
        <v>1</v>
      </c>
      <c r="H6811" t="s">
        <v>22</v>
      </c>
      <c r="I6811" t="s">
        <v>35</v>
      </c>
      <c r="J6811" t="s">
        <v>23</v>
      </c>
      <c r="K6811" t="s">
        <v>23</v>
      </c>
      <c r="L6811" t="s">
        <v>23</v>
      </c>
      <c r="M6811" t="s">
        <v>23</v>
      </c>
      <c r="N6811" t="s">
        <v>23</v>
      </c>
      <c r="O6811" t="s">
        <v>23</v>
      </c>
      <c r="P6811" t="s">
        <v>26</v>
      </c>
      <c r="Q6811">
        <v>0</v>
      </c>
      <c r="R6811" t="s">
        <v>27</v>
      </c>
      <c r="S6811">
        <v>74.95</v>
      </c>
      <c r="T6811">
        <v>308.7</v>
      </c>
      <c r="U6811">
        <v>1</v>
      </c>
    </row>
    <row r="6812" spans="1:21" x14ac:dyDescent="0.25">
      <c r="A6812" t="s">
        <v>6844</v>
      </c>
      <c r="B6812">
        <v>1</v>
      </c>
      <c r="C6812">
        <v>0</v>
      </c>
      <c r="D6812">
        <v>0</v>
      </c>
      <c r="E6812">
        <v>0</v>
      </c>
      <c r="F6812">
        <v>15</v>
      </c>
      <c r="G6812">
        <v>0</v>
      </c>
      <c r="H6812" t="s">
        <v>24</v>
      </c>
      <c r="I6812" t="s">
        <v>25</v>
      </c>
      <c r="J6812" t="s">
        <v>23</v>
      </c>
      <c r="K6812" t="s">
        <v>23</v>
      </c>
      <c r="L6812" t="s">
        <v>23</v>
      </c>
      <c r="M6812" t="s">
        <v>22</v>
      </c>
      <c r="N6812" t="s">
        <v>23</v>
      </c>
      <c r="O6812" t="s">
        <v>23</v>
      </c>
      <c r="P6812" t="s">
        <v>26</v>
      </c>
      <c r="Q6812">
        <v>1</v>
      </c>
      <c r="R6812" t="s">
        <v>27</v>
      </c>
      <c r="S6812">
        <v>29.7</v>
      </c>
      <c r="T6812">
        <v>438.25</v>
      </c>
      <c r="U6812">
        <v>1</v>
      </c>
    </row>
    <row r="6813" spans="1:21" x14ac:dyDescent="0.25">
      <c r="A6813" t="s">
        <v>6845</v>
      </c>
      <c r="B6813">
        <v>1</v>
      </c>
      <c r="C6813">
        <v>0</v>
      </c>
      <c r="D6813">
        <v>1</v>
      </c>
      <c r="E6813">
        <v>0</v>
      </c>
      <c r="F6813">
        <v>1</v>
      </c>
      <c r="G6813">
        <v>0</v>
      </c>
      <c r="H6813" t="s">
        <v>24</v>
      </c>
      <c r="I6813" t="s">
        <v>25</v>
      </c>
      <c r="J6813" t="s">
        <v>23</v>
      </c>
      <c r="K6813" t="s">
        <v>23</v>
      </c>
      <c r="L6813" t="s">
        <v>22</v>
      </c>
      <c r="M6813" t="s">
        <v>23</v>
      </c>
      <c r="N6813" t="s">
        <v>22</v>
      </c>
      <c r="O6813" t="s">
        <v>22</v>
      </c>
      <c r="P6813" t="s">
        <v>26</v>
      </c>
      <c r="Q6813">
        <v>1</v>
      </c>
      <c r="R6813" t="s">
        <v>27</v>
      </c>
      <c r="S6813">
        <v>50.35</v>
      </c>
      <c r="T6813">
        <v>50.35</v>
      </c>
      <c r="U6813">
        <v>1</v>
      </c>
    </row>
    <row r="6814" spans="1:21" x14ac:dyDescent="0.25">
      <c r="A6814" t="s">
        <v>6846</v>
      </c>
      <c r="B6814">
        <v>0</v>
      </c>
      <c r="C6814">
        <v>1</v>
      </c>
      <c r="D6814">
        <v>0</v>
      </c>
      <c r="E6814">
        <v>0</v>
      </c>
      <c r="F6814">
        <v>45</v>
      </c>
      <c r="G6814">
        <v>1</v>
      </c>
      <c r="H6814" t="s">
        <v>23</v>
      </c>
      <c r="I6814" t="s">
        <v>35</v>
      </c>
      <c r="J6814" t="s">
        <v>22</v>
      </c>
      <c r="K6814" t="s">
        <v>22</v>
      </c>
      <c r="L6814" t="s">
        <v>23</v>
      </c>
      <c r="M6814" t="s">
        <v>22</v>
      </c>
      <c r="N6814" t="s">
        <v>23</v>
      </c>
      <c r="O6814" t="s">
        <v>23</v>
      </c>
      <c r="P6814" t="s">
        <v>26</v>
      </c>
      <c r="Q6814">
        <v>1</v>
      </c>
      <c r="R6814" t="s">
        <v>33</v>
      </c>
      <c r="S6814">
        <v>85.7</v>
      </c>
      <c r="T6814">
        <v>3778.1</v>
      </c>
      <c r="U6814">
        <v>0</v>
      </c>
    </row>
    <row r="6815" spans="1:21" x14ac:dyDescent="0.25">
      <c r="A6815" t="s">
        <v>6847</v>
      </c>
      <c r="B6815">
        <v>0</v>
      </c>
      <c r="C6815">
        <v>0</v>
      </c>
      <c r="D6815">
        <v>1</v>
      </c>
      <c r="E6815">
        <v>0</v>
      </c>
      <c r="F6815">
        <v>64</v>
      </c>
      <c r="G6815">
        <v>0</v>
      </c>
      <c r="H6815" t="s">
        <v>24</v>
      </c>
      <c r="I6815" t="s">
        <v>25</v>
      </c>
      <c r="J6815" t="s">
        <v>22</v>
      </c>
      <c r="K6815" t="s">
        <v>23</v>
      </c>
      <c r="L6815" t="s">
        <v>22</v>
      </c>
      <c r="M6815" t="s">
        <v>22</v>
      </c>
      <c r="N6815" t="s">
        <v>23</v>
      </c>
      <c r="O6815" t="s">
        <v>22</v>
      </c>
      <c r="P6815" t="s">
        <v>45</v>
      </c>
      <c r="Q6815">
        <v>0</v>
      </c>
      <c r="R6815" t="s">
        <v>27</v>
      </c>
      <c r="S6815">
        <v>47.85</v>
      </c>
      <c r="T6815">
        <v>3147.5</v>
      </c>
      <c r="U6815">
        <v>1</v>
      </c>
    </row>
    <row r="6816" spans="1:21" x14ac:dyDescent="0.25">
      <c r="A6816" t="s">
        <v>6848</v>
      </c>
      <c r="B6816">
        <v>0</v>
      </c>
      <c r="C6816">
        <v>1</v>
      </c>
      <c r="D6816">
        <v>1</v>
      </c>
      <c r="E6816">
        <v>0</v>
      </c>
      <c r="F6816">
        <v>57</v>
      </c>
      <c r="G6816">
        <v>1</v>
      </c>
      <c r="H6816" t="s">
        <v>22</v>
      </c>
      <c r="I6816" t="s">
        <v>35</v>
      </c>
      <c r="J6816" t="s">
        <v>23</v>
      </c>
      <c r="K6816" t="s">
        <v>22</v>
      </c>
      <c r="L6816" t="s">
        <v>22</v>
      </c>
      <c r="M6816" t="s">
        <v>23</v>
      </c>
      <c r="N6816" t="s">
        <v>23</v>
      </c>
      <c r="O6816" t="s">
        <v>22</v>
      </c>
      <c r="P6816" t="s">
        <v>26</v>
      </c>
      <c r="Q6816">
        <v>0</v>
      </c>
      <c r="R6816" t="s">
        <v>38</v>
      </c>
      <c r="S6816">
        <v>94</v>
      </c>
      <c r="T6816">
        <v>5438.95</v>
      </c>
      <c r="U6816">
        <v>0</v>
      </c>
    </row>
    <row r="6817" spans="1:21" x14ac:dyDescent="0.25">
      <c r="A6817" t="s">
        <v>6849</v>
      </c>
      <c r="B6817">
        <v>1</v>
      </c>
      <c r="C6817">
        <v>0</v>
      </c>
      <c r="D6817">
        <v>1</v>
      </c>
      <c r="E6817">
        <v>1</v>
      </c>
      <c r="F6817">
        <v>72</v>
      </c>
      <c r="G6817">
        <v>1</v>
      </c>
      <c r="H6817" t="s">
        <v>22</v>
      </c>
      <c r="I6817" t="s">
        <v>25</v>
      </c>
      <c r="J6817" t="s">
        <v>22</v>
      </c>
      <c r="K6817" t="s">
        <v>22</v>
      </c>
      <c r="L6817" t="s">
        <v>22</v>
      </c>
      <c r="M6817" t="s">
        <v>22</v>
      </c>
      <c r="N6817" t="s">
        <v>23</v>
      </c>
      <c r="O6817" t="s">
        <v>23</v>
      </c>
      <c r="P6817" t="s">
        <v>45</v>
      </c>
      <c r="Q6817">
        <v>0</v>
      </c>
      <c r="R6817" t="s">
        <v>33</v>
      </c>
      <c r="S6817">
        <v>69.849999999999994</v>
      </c>
      <c r="T6817">
        <v>5102.3500000000004</v>
      </c>
      <c r="U6817">
        <v>0</v>
      </c>
    </row>
    <row r="6818" spans="1:21" x14ac:dyDescent="0.25">
      <c r="A6818" t="s">
        <v>6850</v>
      </c>
      <c r="B6818">
        <v>1</v>
      </c>
      <c r="C6818">
        <v>0</v>
      </c>
      <c r="D6818">
        <v>0</v>
      </c>
      <c r="E6818">
        <v>0</v>
      </c>
      <c r="F6818">
        <v>1</v>
      </c>
      <c r="G6818">
        <v>1</v>
      </c>
      <c r="H6818" t="s">
        <v>23</v>
      </c>
      <c r="I6818" t="s">
        <v>35</v>
      </c>
      <c r="J6818" t="s">
        <v>23</v>
      </c>
      <c r="K6818" t="s">
        <v>23</v>
      </c>
      <c r="L6818" t="s">
        <v>23</v>
      </c>
      <c r="M6818" t="s">
        <v>23</v>
      </c>
      <c r="N6818" t="s">
        <v>23</v>
      </c>
      <c r="O6818" t="s">
        <v>23</v>
      </c>
      <c r="P6818" t="s">
        <v>26</v>
      </c>
      <c r="Q6818">
        <v>1</v>
      </c>
      <c r="R6818" t="s">
        <v>27</v>
      </c>
      <c r="S6818">
        <v>70.3</v>
      </c>
      <c r="T6818">
        <v>70.3</v>
      </c>
      <c r="U6818">
        <v>1</v>
      </c>
    </row>
    <row r="6819" spans="1:21" x14ac:dyDescent="0.25">
      <c r="A6819" t="s">
        <v>6851</v>
      </c>
      <c r="B6819">
        <v>1</v>
      </c>
      <c r="C6819">
        <v>0</v>
      </c>
      <c r="D6819">
        <v>1</v>
      </c>
      <c r="E6819">
        <v>0</v>
      </c>
      <c r="F6819">
        <v>72</v>
      </c>
      <c r="G6819">
        <v>1</v>
      </c>
      <c r="H6819" t="s">
        <v>22</v>
      </c>
      <c r="I6819" t="s">
        <v>23</v>
      </c>
      <c r="J6819" t="s">
        <v>44</v>
      </c>
      <c r="K6819" t="s">
        <v>44</v>
      </c>
      <c r="L6819" t="s">
        <v>44</v>
      </c>
      <c r="M6819" t="s">
        <v>44</v>
      </c>
      <c r="N6819" t="s">
        <v>44</v>
      </c>
      <c r="O6819" t="s">
        <v>44</v>
      </c>
      <c r="P6819" t="s">
        <v>45</v>
      </c>
      <c r="Q6819">
        <v>0</v>
      </c>
      <c r="R6819" t="s">
        <v>38</v>
      </c>
      <c r="S6819">
        <v>25.85</v>
      </c>
      <c r="T6819">
        <v>1872.2</v>
      </c>
      <c r="U6819">
        <v>0</v>
      </c>
    </row>
    <row r="6820" spans="1:21" x14ac:dyDescent="0.25">
      <c r="A6820" t="s">
        <v>6852</v>
      </c>
      <c r="B6820">
        <v>0</v>
      </c>
      <c r="C6820">
        <v>0</v>
      </c>
      <c r="D6820">
        <v>0</v>
      </c>
      <c r="E6820">
        <v>0</v>
      </c>
      <c r="F6820">
        <v>3</v>
      </c>
      <c r="G6820">
        <v>1</v>
      </c>
      <c r="H6820" t="s">
        <v>23</v>
      </c>
      <c r="I6820" t="s">
        <v>25</v>
      </c>
      <c r="J6820" t="s">
        <v>22</v>
      </c>
      <c r="K6820" t="s">
        <v>22</v>
      </c>
      <c r="L6820" t="s">
        <v>23</v>
      </c>
      <c r="M6820" t="s">
        <v>22</v>
      </c>
      <c r="N6820" t="s">
        <v>23</v>
      </c>
      <c r="O6820" t="s">
        <v>22</v>
      </c>
      <c r="P6820" t="s">
        <v>45</v>
      </c>
      <c r="Q6820">
        <v>0</v>
      </c>
      <c r="R6820" t="s">
        <v>30</v>
      </c>
      <c r="S6820">
        <v>71.099999999999994</v>
      </c>
      <c r="T6820">
        <v>213.35</v>
      </c>
      <c r="U6820">
        <v>0</v>
      </c>
    </row>
    <row r="6821" spans="1:21" x14ac:dyDescent="0.25">
      <c r="A6821" t="s">
        <v>6853</v>
      </c>
      <c r="B6821">
        <v>1</v>
      </c>
      <c r="C6821">
        <v>1</v>
      </c>
      <c r="D6821">
        <v>0</v>
      </c>
      <c r="E6821">
        <v>0</v>
      </c>
      <c r="F6821">
        <v>55</v>
      </c>
      <c r="G6821">
        <v>1</v>
      </c>
      <c r="H6821" t="s">
        <v>22</v>
      </c>
      <c r="I6821" t="s">
        <v>35</v>
      </c>
      <c r="J6821" t="s">
        <v>22</v>
      </c>
      <c r="K6821" t="s">
        <v>23</v>
      </c>
      <c r="L6821" t="s">
        <v>23</v>
      </c>
      <c r="M6821" t="s">
        <v>23</v>
      </c>
      <c r="N6821" t="s">
        <v>22</v>
      </c>
      <c r="O6821" t="s">
        <v>22</v>
      </c>
      <c r="P6821" t="s">
        <v>26</v>
      </c>
      <c r="Q6821">
        <v>1</v>
      </c>
      <c r="R6821" t="s">
        <v>27</v>
      </c>
      <c r="S6821">
        <v>98.8</v>
      </c>
      <c r="T6821">
        <v>5617.75</v>
      </c>
      <c r="U6821">
        <v>1</v>
      </c>
    </row>
    <row r="6822" spans="1:21" x14ac:dyDescent="0.25">
      <c r="A6822" t="s">
        <v>6854</v>
      </c>
      <c r="B6822">
        <v>0</v>
      </c>
      <c r="C6822">
        <v>0</v>
      </c>
      <c r="D6822">
        <v>1</v>
      </c>
      <c r="E6822">
        <v>0</v>
      </c>
      <c r="F6822">
        <v>59</v>
      </c>
      <c r="G6822">
        <v>1</v>
      </c>
      <c r="H6822" t="s">
        <v>22</v>
      </c>
      <c r="I6822" t="s">
        <v>35</v>
      </c>
      <c r="J6822" t="s">
        <v>23</v>
      </c>
      <c r="K6822" t="s">
        <v>23</v>
      </c>
      <c r="L6822" t="s">
        <v>22</v>
      </c>
      <c r="M6822" t="s">
        <v>22</v>
      </c>
      <c r="N6822" t="s">
        <v>22</v>
      </c>
      <c r="O6822" t="s">
        <v>23</v>
      </c>
      <c r="P6822" t="s">
        <v>26</v>
      </c>
      <c r="Q6822">
        <v>0</v>
      </c>
      <c r="R6822" t="s">
        <v>27</v>
      </c>
      <c r="S6822">
        <v>93.35</v>
      </c>
      <c r="T6822">
        <v>5386.5</v>
      </c>
      <c r="U6822">
        <v>0</v>
      </c>
    </row>
    <row r="6823" spans="1:21" x14ac:dyDescent="0.25">
      <c r="A6823" t="s">
        <v>6855</v>
      </c>
      <c r="B6823">
        <v>0</v>
      </c>
      <c r="C6823">
        <v>0</v>
      </c>
      <c r="D6823">
        <v>0</v>
      </c>
      <c r="E6823">
        <v>0</v>
      </c>
      <c r="F6823">
        <v>18</v>
      </c>
      <c r="G6823">
        <v>1</v>
      </c>
      <c r="H6823" t="s">
        <v>22</v>
      </c>
      <c r="I6823" t="s">
        <v>35</v>
      </c>
      <c r="J6823" t="s">
        <v>23</v>
      </c>
      <c r="K6823" t="s">
        <v>23</v>
      </c>
      <c r="L6823" t="s">
        <v>23</v>
      </c>
      <c r="M6823" t="s">
        <v>22</v>
      </c>
      <c r="N6823" t="s">
        <v>22</v>
      </c>
      <c r="O6823" t="s">
        <v>22</v>
      </c>
      <c r="P6823" t="s">
        <v>26</v>
      </c>
      <c r="Q6823">
        <v>1</v>
      </c>
      <c r="R6823" t="s">
        <v>33</v>
      </c>
      <c r="S6823">
        <v>99.85</v>
      </c>
      <c r="T6823">
        <v>1776.95</v>
      </c>
      <c r="U6823">
        <v>1</v>
      </c>
    </row>
    <row r="6824" spans="1:21" x14ac:dyDescent="0.25">
      <c r="A6824" t="s">
        <v>6856</v>
      </c>
      <c r="B6824">
        <v>1</v>
      </c>
      <c r="C6824">
        <v>1</v>
      </c>
      <c r="D6824">
        <v>1</v>
      </c>
      <c r="E6824">
        <v>0</v>
      </c>
      <c r="F6824">
        <v>32</v>
      </c>
      <c r="G6824">
        <v>1</v>
      </c>
      <c r="H6824" t="s">
        <v>23</v>
      </c>
      <c r="I6824" t="s">
        <v>35</v>
      </c>
      <c r="J6824" t="s">
        <v>23</v>
      </c>
      <c r="K6824" t="s">
        <v>23</v>
      </c>
      <c r="L6824" t="s">
        <v>23</v>
      </c>
      <c r="M6824" t="s">
        <v>23</v>
      </c>
      <c r="N6824" t="s">
        <v>23</v>
      </c>
      <c r="O6824" t="s">
        <v>22</v>
      </c>
      <c r="P6824" t="s">
        <v>26</v>
      </c>
      <c r="Q6824">
        <v>1</v>
      </c>
      <c r="R6824" t="s">
        <v>38</v>
      </c>
      <c r="S6824">
        <v>80.3</v>
      </c>
      <c r="T6824">
        <v>2483.0500000000002</v>
      </c>
      <c r="U6824">
        <v>1</v>
      </c>
    </row>
    <row r="6825" spans="1:21" x14ac:dyDescent="0.25">
      <c r="A6825" t="s">
        <v>6857</v>
      </c>
      <c r="B6825">
        <v>0</v>
      </c>
      <c r="C6825">
        <v>0</v>
      </c>
      <c r="D6825">
        <v>0</v>
      </c>
      <c r="E6825">
        <v>0</v>
      </c>
      <c r="F6825">
        <v>4</v>
      </c>
      <c r="G6825">
        <v>1</v>
      </c>
      <c r="H6825" t="s">
        <v>23</v>
      </c>
      <c r="I6825" t="s">
        <v>25</v>
      </c>
      <c r="J6825" t="s">
        <v>22</v>
      </c>
      <c r="K6825" t="s">
        <v>23</v>
      </c>
      <c r="L6825" t="s">
        <v>23</v>
      </c>
      <c r="M6825" t="s">
        <v>23</v>
      </c>
      <c r="N6825" t="s">
        <v>23</v>
      </c>
      <c r="O6825" t="s">
        <v>23</v>
      </c>
      <c r="P6825" t="s">
        <v>26</v>
      </c>
      <c r="Q6825">
        <v>1</v>
      </c>
      <c r="R6825" t="s">
        <v>33</v>
      </c>
      <c r="S6825">
        <v>50.55</v>
      </c>
      <c r="T6825">
        <v>235.65</v>
      </c>
      <c r="U6825">
        <v>0</v>
      </c>
    </row>
    <row r="6826" spans="1:21" x14ac:dyDescent="0.25">
      <c r="A6826" t="s">
        <v>6858</v>
      </c>
      <c r="B6826">
        <v>0</v>
      </c>
      <c r="C6826">
        <v>1</v>
      </c>
      <c r="D6826">
        <v>0</v>
      </c>
      <c r="E6826">
        <v>0</v>
      </c>
      <c r="F6826">
        <v>66</v>
      </c>
      <c r="G6826">
        <v>1</v>
      </c>
      <c r="H6826" t="s">
        <v>22</v>
      </c>
      <c r="I6826" t="s">
        <v>35</v>
      </c>
      <c r="J6826" t="s">
        <v>23</v>
      </c>
      <c r="K6826" t="s">
        <v>22</v>
      </c>
      <c r="L6826" t="s">
        <v>23</v>
      </c>
      <c r="M6826" t="s">
        <v>23</v>
      </c>
      <c r="N6826" t="s">
        <v>23</v>
      </c>
      <c r="O6826" t="s">
        <v>23</v>
      </c>
      <c r="P6826" t="s">
        <v>26</v>
      </c>
      <c r="Q6826">
        <v>1</v>
      </c>
      <c r="R6826" t="s">
        <v>38</v>
      </c>
      <c r="S6826">
        <v>80.45</v>
      </c>
      <c r="T6826">
        <v>5224.3500000000004</v>
      </c>
      <c r="U6826">
        <v>1</v>
      </c>
    </row>
    <row r="6827" spans="1:21" x14ac:dyDescent="0.25">
      <c r="A6827" t="s">
        <v>6859</v>
      </c>
      <c r="B6827">
        <v>1</v>
      </c>
      <c r="C6827">
        <v>0</v>
      </c>
      <c r="D6827">
        <v>0</v>
      </c>
      <c r="E6827">
        <v>0</v>
      </c>
      <c r="F6827">
        <v>27</v>
      </c>
      <c r="G6827">
        <v>1</v>
      </c>
      <c r="H6827" t="s">
        <v>22</v>
      </c>
      <c r="I6827" t="s">
        <v>35</v>
      </c>
      <c r="J6827" t="s">
        <v>23</v>
      </c>
      <c r="K6827" t="s">
        <v>23</v>
      </c>
      <c r="L6827" t="s">
        <v>22</v>
      </c>
      <c r="M6827" t="s">
        <v>23</v>
      </c>
      <c r="N6827" t="s">
        <v>23</v>
      </c>
      <c r="O6827" t="s">
        <v>23</v>
      </c>
      <c r="P6827" t="s">
        <v>26</v>
      </c>
      <c r="Q6827">
        <v>1</v>
      </c>
      <c r="R6827" t="s">
        <v>27</v>
      </c>
      <c r="S6827">
        <v>81.3</v>
      </c>
      <c r="T6827">
        <v>2272.8000000000002</v>
      </c>
      <c r="U6827">
        <v>0</v>
      </c>
    </row>
    <row r="6828" spans="1:21" x14ac:dyDescent="0.25">
      <c r="A6828" t="s">
        <v>6860</v>
      </c>
      <c r="B6828">
        <v>1</v>
      </c>
      <c r="C6828">
        <v>0</v>
      </c>
      <c r="D6828">
        <v>0</v>
      </c>
      <c r="E6828">
        <v>0</v>
      </c>
      <c r="F6828">
        <v>4</v>
      </c>
      <c r="G6828">
        <v>1</v>
      </c>
      <c r="H6828" t="s">
        <v>23</v>
      </c>
      <c r="I6828" t="s">
        <v>23</v>
      </c>
      <c r="J6828" t="s">
        <v>44</v>
      </c>
      <c r="K6828" t="s">
        <v>44</v>
      </c>
      <c r="L6828" t="s">
        <v>44</v>
      </c>
      <c r="M6828" t="s">
        <v>44</v>
      </c>
      <c r="N6828" t="s">
        <v>44</v>
      </c>
      <c r="O6828" t="s">
        <v>44</v>
      </c>
      <c r="P6828" t="s">
        <v>26</v>
      </c>
      <c r="Q6828">
        <v>1</v>
      </c>
      <c r="R6828" t="s">
        <v>38</v>
      </c>
      <c r="S6828">
        <v>20.7</v>
      </c>
      <c r="T6828">
        <v>83.75</v>
      </c>
      <c r="U6828">
        <v>0</v>
      </c>
    </row>
    <row r="6829" spans="1:21" x14ac:dyDescent="0.25">
      <c r="A6829" t="s">
        <v>6861</v>
      </c>
      <c r="B6829">
        <v>1</v>
      </c>
      <c r="C6829">
        <v>0</v>
      </c>
      <c r="D6829">
        <v>1</v>
      </c>
      <c r="E6829">
        <v>1</v>
      </c>
      <c r="F6829">
        <v>60</v>
      </c>
      <c r="G6829">
        <v>1</v>
      </c>
      <c r="H6829" t="s">
        <v>23</v>
      </c>
      <c r="I6829" t="s">
        <v>25</v>
      </c>
      <c r="J6829" t="s">
        <v>22</v>
      </c>
      <c r="K6829" t="s">
        <v>22</v>
      </c>
      <c r="L6829" t="s">
        <v>23</v>
      </c>
      <c r="M6829" t="s">
        <v>22</v>
      </c>
      <c r="N6829" t="s">
        <v>22</v>
      </c>
      <c r="O6829" t="s">
        <v>22</v>
      </c>
      <c r="P6829" t="s">
        <v>26</v>
      </c>
      <c r="Q6829">
        <v>1</v>
      </c>
      <c r="R6829" t="s">
        <v>38</v>
      </c>
      <c r="S6829">
        <v>79.05</v>
      </c>
      <c r="T6829">
        <v>4663.3999999999996</v>
      </c>
      <c r="U6829">
        <v>0</v>
      </c>
    </row>
    <row r="6830" spans="1:21" x14ac:dyDescent="0.25">
      <c r="A6830" t="s">
        <v>6862</v>
      </c>
      <c r="B6830">
        <v>0</v>
      </c>
      <c r="C6830">
        <v>0</v>
      </c>
      <c r="D6830">
        <v>1</v>
      </c>
      <c r="E6830">
        <v>1</v>
      </c>
      <c r="F6830">
        <v>8</v>
      </c>
      <c r="G6830">
        <v>1</v>
      </c>
      <c r="H6830" t="s">
        <v>23</v>
      </c>
      <c r="I6830" t="s">
        <v>23</v>
      </c>
      <c r="J6830" t="s">
        <v>44</v>
      </c>
      <c r="K6830" t="s">
        <v>44</v>
      </c>
      <c r="L6830" t="s">
        <v>44</v>
      </c>
      <c r="M6830" t="s">
        <v>44</v>
      </c>
      <c r="N6830" t="s">
        <v>44</v>
      </c>
      <c r="O6830" t="s">
        <v>44</v>
      </c>
      <c r="P6830" t="s">
        <v>45</v>
      </c>
      <c r="Q6830">
        <v>0</v>
      </c>
      <c r="R6830" t="s">
        <v>30</v>
      </c>
      <c r="S6830">
        <v>19.05</v>
      </c>
      <c r="T6830">
        <v>201.7</v>
      </c>
      <c r="U6830">
        <v>0</v>
      </c>
    </row>
    <row r="6831" spans="1:21" x14ac:dyDescent="0.25">
      <c r="A6831" t="s">
        <v>6863</v>
      </c>
      <c r="B6831">
        <v>1</v>
      </c>
      <c r="C6831">
        <v>0</v>
      </c>
      <c r="D6831">
        <v>1</v>
      </c>
      <c r="E6831">
        <v>1</v>
      </c>
      <c r="F6831">
        <v>8</v>
      </c>
      <c r="G6831">
        <v>1</v>
      </c>
      <c r="H6831" t="s">
        <v>23</v>
      </c>
      <c r="I6831" t="s">
        <v>23</v>
      </c>
      <c r="J6831" t="s">
        <v>44</v>
      </c>
      <c r="K6831" t="s">
        <v>44</v>
      </c>
      <c r="L6831" t="s">
        <v>44</v>
      </c>
      <c r="M6831" t="s">
        <v>44</v>
      </c>
      <c r="N6831" t="s">
        <v>44</v>
      </c>
      <c r="O6831" t="s">
        <v>44</v>
      </c>
      <c r="P6831" t="s">
        <v>45</v>
      </c>
      <c r="Q6831">
        <v>0</v>
      </c>
      <c r="R6831" t="s">
        <v>38</v>
      </c>
      <c r="S6831">
        <v>19.600000000000001</v>
      </c>
      <c r="T6831">
        <v>125</v>
      </c>
      <c r="U6831">
        <v>0</v>
      </c>
    </row>
    <row r="6832" spans="1:21" x14ac:dyDescent="0.25">
      <c r="A6832" t="s">
        <v>6864</v>
      </c>
      <c r="B6832">
        <v>1</v>
      </c>
      <c r="C6832">
        <v>0</v>
      </c>
      <c r="D6832">
        <v>0</v>
      </c>
      <c r="E6832">
        <v>0</v>
      </c>
      <c r="F6832">
        <v>35</v>
      </c>
      <c r="G6832">
        <v>1</v>
      </c>
      <c r="H6832" t="s">
        <v>23</v>
      </c>
      <c r="I6832" t="s">
        <v>23</v>
      </c>
      <c r="J6832" t="s">
        <v>44</v>
      </c>
      <c r="K6832" t="s">
        <v>44</v>
      </c>
      <c r="L6832" t="s">
        <v>44</v>
      </c>
      <c r="M6832" t="s">
        <v>44</v>
      </c>
      <c r="N6832" t="s">
        <v>44</v>
      </c>
      <c r="O6832" t="s">
        <v>44</v>
      </c>
      <c r="P6832" t="s">
        <v>45</v>
      </c>
      <c r="Q6832">
        <v>1</v>
      </c>
      <c r="R6832" t="s">
        <v>30</v>
      </c>
      <c r="S6832">
        <v>20.2</v>
      </c>
      <c r="T6832">
        <v>684.4</v>
      </c>
      <c r="U6832">
        <v>0</v>
      </c>
    </row>
    <row r="6833" spans="1:21" x14ac:dyDescent="0.25">
      <c r="A6833" t="s">
        <v>6865</v>
      </c>
      <c r="B6833">
        <v>1</v>
      </c>
      <c r="C6833">
        <v>0</v>
      </c>
      <c r="D6833">
        <v>0</v>
      </c>
      <c r="E6833">
        <v>0</v>
      </c>
      <c r="F6833">
        <v>7</v>
      </c>
      <c r="G6833">
        <v>1</v>
      </c>
      <c r="H6833" t="s">
        <v>22</v>
      </c>
      <c r="I6833" t="s">
        <v>35</v>
      </c>
      <c r="J6833" t="s">
        <v>23</v>
      </c>
      <c r="K6833" t="s">
        <v>23</v>
      </c>
      <c r="L6833" t="s">
        <v>23</v>
      </c>
      <c r="M6833" t="s">
        <v>23</v>
      </c>
      <c r="N6833" t="s">
        <v>23</v>
      </c>
      <c r="O6833" t="s">
        <v>22</v>
      </c>
      <c r="P6833" t="s">
        <v>26</v>
      </c>
      <c r="Q6833">
        <v>1</v>
      </c>
      <c r="R6833" t="s">
        <v>27</v>
      </c>
      <c r="S6833">
        <v>86.8</v>
      </c>
      <c r="T6833">
        <v>620.35</v>
      </c>
      <c r="U6833">
        <v>1</v>
      </c>
    </row>
    <row r="6834" spans="1:21" x14ac:dyDescent="0.25">
      <c r="A6834" t="s">
        <v>6866</v>
      </c>
      <c r="B6834">
        <v>0</v>
      </c>
      <c r="C6834">
        <v>0</v>
      </c>
      <c r="D6834">
        <v>1</v>
      </c>
      <c r="E6834">
        <v>1</v>
      </c>
      <c r="F6834">
        <v>53</v>
      </c>
      <c r="G6834">
        <v>1</v>
      </c>
      <c r="H6834" t="s">
        <v>23</v>
      </c>
      <c r="I6834" t="s">
        <v>23</v>
      </c>
      <c r="J6834" t="s">
        <v>44</v>
      </c>
      <c r="K6834" t="s">
        <v>44</v>
      </c>
      <c r="L6834" t="s">
        <v>44</v>
      </c>
      <c r="M6834" t="s">
        <v>44</v>
      </c>
      <c r="N6834" t="s">
        <v>44</v>
      </c>
      <c r="O6834" t="s">
        <v>44</v>
      </c>
      <c r="P6834" t="s">
        <v>45</v>
      </c>
      <c r="Q6834">
        <v>0</v>
      </c>
      <c r="R6834" t="s">
        <v>30</v>
      </c>
      <c r="S6834">
        <v>20.9</v>
      </c>
      <c r="T6834">
        <v>1146.05</v>
      </c>
      <c r="U6834">
        <v>0</v>
      </c>
    </row>
    <row r="6835" spans="1:21" x14ac:dyDescent="0.25">
      <c r="A6835" t="s">
        <v>6867</v>
      </c>
      <c r="B6835">
        <v>0</v>
      </c>
      <c r="C6835">
        <v>1</v>
      </c>
      <c r="D6835">
        <v>0</v>
      </c>
      <c r="E6835">
        <v>0</v>
      </c>
      <c r="F6835">
        <v>18</v>
      </c>
      <c r="G6835">
        <v>1</v>
      </c>
      <c r="H6835" t="s">
        <v>22</v>
      </c>
      <c r="I6835" t="s">
        <v>35</v>
      </c>
      <c r="J6835" t="s">
        <v>23</v>
      </c>
      <c r="K6835" t="s">
        <v>22</v>
      </c>
      <c r="L6835" t="s">
        <v>23</v>
      </c>
      <c r="M6835" t="s">
        <v>22</v>
      </c>
      <c r="N6835" t="s">
        <v>22</v>
      </c>
      <c r="O6835" t="s">
        <v>22</v>
      </c>
      <c r="P6835" t="s">
        <v>26</v>
      </c>
      <c r="Q6835">
        <v>1</v>
      </c>
      <c r="R6835" t="s">
        <v>38</v>
      </c>
      <c r="S6835">
        <v>103.6</v>
      </c>
      <c r="T6835">
        <v>1806.35</v>
      </c>
      <c r="U6835">
        <v>0</v>
      </c>
    </row>
    <row r="6836" spans="1:21" x14ac:dyDescent="0.25">
      <c r="A6836" t="s">
        <v>6868</v>
      </c>
      <c r="B6836">
        <v>0</v>
      </c>
      <c r="C6836">
        <v>0</v>
      </c>
      <c r="D6836">
        <v>0</v>
      </c>
      <c r="E6836">
        <v>0</v>
      </c>
      <c r="F6836">
        <v>15</v>
      </c>
      <c r="G6836">
        <v>0</v>
      </c>
      <c r="H6836" t="s">
        <v>24</v>
      </c>
      <c r="I6836" t="s">
        <v>25</v>
      </c>
      <c r="J6836" t="s">
        <v>23</v>
      </c>
      <c r="K6836" t="s">
        <v>22</v>
      </c>
      <c r="L6836" t="s">
        <v>23</v>
      </c>
      <c r="M6836" t="s">
        <v>23</v>
      </c>
      <c r="N6836" t="s">
        <v>23</v>
      </c>
      <c r="O6836" t="s">
        <v>22</v>
      </c>
      <c r="P6836" t="s">
        <v>45</v>
      </c>
      <c r="Q6836">
        <v>1</v>
      </c>
      <c r="R6836" t="s">
        <v>30</v>
      </c>
      <c r="S6836">
        <v>38.799999999999997</v>
      </c>
      <c r="T6836">
        <v>603</v>
      </c>
      <c r="U6836">
        <v>0</v>
      </c>
    </row>
    <row r="6837" spans="1:21" x14ac:dyDescent="0.25">
      <c r="A6837" t="s">
        <v>6869</v>
      </c>
      <c r="B6837">
        <v>1</v>
      </c>
      <c r="C6837">
        <v>0</v>
      </c>
      <c r="D6837">
        <v>1</v>
      </c>
      <c r="E6837">
        <v>0</v>
      </c>
      <c r="F6837">
        <v>67</v>
      </c>
      <c r="G6837">
        <v>1</v>
      </c>
      <c r="H6837" t="s">
        <v>22</v>
      </c>
      <c r="I6837" t="s">
        <v>35</v>
      </c>
      <c r="J6837" t="s">
        <v>23</v>
      </c>
      <c r="K6837" t="s">
        <v>22</v>
      </c>
      <c r="L6837" t="s">
        <v>23</v>
      </c>
      <c r="M6837" t="s">
        <v>23</v>
      </c>
      <c r="N6837" t="s">
        <v>22</v>
      </c>
      <c r="O6837" t="s">
        <v>23</v>
      </c>
      <c r="P6837" t="s">
        <v>29</v>
      </c>
      <c r="Q6837">
        <v>1</v>
      </c>
      <c r="R6837" t="s">
        <v>33</v>
      </c>
      <c r="S6837">
        <v>88.4</v>
      </c>
      <c r="T6837">
        <v>5798.3</v>
      </c>
      <c r="U6837">
        <v>0</v>
      </c>
    </row>
    <row r="6838" spans="1:21" x14ac:dyDescent="0.25">
      <c r="A6838" t="s">
        <v>6870</v>
      </c>
      <c r="B6838">
        <v>1</v>
      </c>
      <c r="C6838">
        <v>1</v>
      </c>
      <c r="D6838">
        <v>1</v>
      </c>
      <c r="E6838">
        <v>0</v>
      </c>
      <c r="F6838">
        <v>6</v>
      </c>
      <c r="G6838">
        <v>1</v>
      </c>
      <c r="H6838" t="s">
        <v>23</v>
      </c>
      <c r="I6838" t="s">
        <v>35</v>
      </c>
      <c r="J6838" t="s">
        <v>23</v>
      </c>
      <c r="K6838" t="s">
        <v>22</v>
      </c>
      <c r="L6838" t="s">
        <v>23</v>
      </c>
      <c r="M6838" t="s">
        <v>23</v>
      </c>
      <c r="N6838" t="s">
        <v>23</v>
      </c>
      <c r="O6838" t="s">
        <v>22</v>
      </c>
      <c r="P6838" t="s">
        <v>26</v>
      </c>
      <c r="Q6838">
        <v>1</v>
      </c>
      <c r="R6838" t="s">
        <v>27</v>
      </c>
      <c r="S6838">
        <v>84.2</v>
      </c>
      <c r="T6838">
        <v>519.15</v>
      </c>
      <c r="U6838">
        <v>1</v>
      </c>
    </row>
    <row r="6839" spans="1:21" x14ac:dyDescent="0.25">
      <c r="A6839" t="s">
        <v>6871</v>
      </c>
      <c r="B6839">
        <v>1</v>
      </c>
      <c r="C6839">
        <v>1</v>
      </c>
      <c r="D6839">
        <v>0</v>
      </c>
      <c r="E6839">
        <v>0</v>
      </c>
      <c r="F6839">
        <v>6</v>
      </c>
      <c r="G6839">
        <v>1</v>
      </c>
      <c r="H6839" t="s">
        <v>23</v>
      </c>
      <c r="I6839" t="s">
        <v>35</v>
      </c>
      <c r="J6839" t="s">
        <v>23</v>
      </c>
      <c r="K6839" t="s">
        <v>23</v>
      </c>
      <c r="L6839" t="s">
        <v>23</v>
      </c>
      <c r="M6839" t="s">
        <v>23</v>
      </c>
      <c r="N6839" t="s">
        <v>22</v>
      </c>
      <c r="O6839" t="s">
        <v>23</v>
      </c>
      <c r="P6839" t="s">
        <v>26</v>
      </c>
      <c r="Q6839">
        <v>1</v>
      </c>
      <c r="R6839" t="s">
        <v>27</v>
      </c>
      <c r="S6839">
        <v>79.7</v>
      </c>
      <c r="T6839">
        <v>497.6</v>
      </c>
      <c r="U6839">
        <v>0</v>
      </c>
    </row>
    <row r="6840" spans="1:21" x14ac:dyDescent="0.25">
      <c r="A6840" t="s">
        <v>6872</v>
      </c>
      <c r="B6840">
        <v>1</v>
      </c>
      <c r="C6840">
        <v>0</v>
      </c>
      <c r="D6840">
        <v>0</v>
      </c>
      <c r="E6840">
        <v>0</v>
      </c>
      <c r="F6840">
        <v>13</v>
      </c>
      <c r="G6840">
        <v>1</v>
      </c>
      <c r="H6840" t="s">
        <v>22</v>
      </c>
      <c r="I6840" t="s">
        <v>35</v>
      </c>
      <c r="J6840" t="s">
        <v>23</v>
      </c>
      <c r="K6840" t="s">
        <v>23</v>
      </c>
      <c r="L6840" t="s">
        <v>23</v>
      </c>
      <c r="M6840" t="s">
        <v>22</v>
      </c>
      <c r="N6840" t="s">
        <v>22</v>
      </c>
      <c r="O6840" t="s">
        <v>22</v>
      </c>
      <c r="P6840" t="s">
        <v>26</v>
      </c>
      <c r="Q6840">
        <v>1</v>
      </c>
      <c r="R6840" t="s">
        <v>30</v>
      </c>
      <c r="S6840">
        <v>99</v>
      </c>
      <c r="T6840">
        <v>1301.7</v>
      </c>
      <c r="U6840">
        <v>1</v>
      </c>
    </row>
    <row r="6841" spans="1:21" x14ac:dyDescent="0.25">
      <c r="A6841" t="s">
        <v>6873</v>
      </c>
      <c r="B6841">
        <v>0</v>
      </c>
      <c r="C6841">
        <v>0</v>
      </c>
      <c r="D6841">
        <v>0</v>
      </c>
      <c r="E6841">
        <v>0</v>
      </c>
      <c r="F6841">
        <v>11</v>
      </c>
      <c r="G6841">
        <v>1</v>
      </c>
      <c r="H6841" t="s">
        <v>22</v>
      </c>
      <c r="I6841" t="s">
        <v>35</v>
      </c>
      <c r="J6841" t="s">
        <v>23</v>
      </c>
      <c r="K6841" t="s">
        <v>23</v>
      </c>
      <c r="L6841" t="s">
        <v>22</v>
      </c>
      <c r="M6841" t="s">
        <v>23</v>
      </c>
      <c r="N6841" t="s">
        <v>22</v>
      </c>
      <c r="O6841" t="s">
        <v>22</v>
      </c>
      <c r="P6841" t="s">
        <v>26</v>
      </c>
      <c r="Q6841">
        <v>1</v>
      </c>
      <c r="R6841" t="s">
        <v>27</v>
      </c>
      <c r="S6841">
        <v>100.75</v>
      </c>
      <c r="T6841">
        <v>1129.75</v>
      </c>
      <c r="U6841">
        <v>1</v>
      </c>
    </row>
    <row r="6842" spans="1:21" x14ac:dyDescent="0.25">
      <c r="A6842" t="s">
        <v>6874</v>
      </c>
      <c r="B6842">
        <v>1</v>
      </c>
      <c r="C6842">
        <v>0</v>
      </c>
      <c r="D6842">
        <v>0</v>
      </c>
      <c r="E6842">
        <v>1</v>
      </c>
      <c r="F6842">
        <v>1</v>
      </c>
      <c r="G6842">
        <v>1</v>
      </c>
      <c r="H6842" t="s">
        <v>23</v>
      </c>
      <c r="I6842" t="s">
        <v>23</v>
      </c>
      <c r="J6842" t="s">
        <v>44</v>
      </c>
      <c r="K6842" t="s">
        <v>44</v>
      </c>
      <c r="L6842" t="s">
        <v>44</v>
      </c>
      <c r="M6842" t="s">
        <v>44</v>
      </c>
      <c r="N6842" t="s">
        <v>44</v>
      </c>
      <c r="O6842" t="s">
        <v>44</v>
      </c>
      <c r="P6842" t="s">
        <v>26</v>
      </c>
      <c r="Q6842">
        <v>1</v>
      </c>
      <c r="R6842" t="s">
        <v>30</v>
      </c>
      <c r="S6842">
        <v>19.3</v>
      </c>
      <c r="T6842">
        <v>19.3</v>
      </c>
      <c r="U6842">
        <v>0</v>
      </c>
    </row>
    <row r="6843" spans="1:21" x14ac:dyDescent="0.25">
      <c r="A6843" t="s">
        <v>6875</v>
      </c>
      <c r="B6843">
        <v>1</v>
      </c>
      <c r="C6843">
        <v>0</v>
      </c>
      <c r="D6843">
        <v>0</v>
      </c>
      <c r="E6843">
        <v>0</v>
      </c>
      <c r="F6843">
        <v>5</v>
      </c>
      <c r="G6843">
        <v>1</v>
      </c>
      <c r="H6843" t="s">
        <v>23</v>
      </c>
      <c r="I6843" t="s">
        <v>25</v>
      </c>
      <c r="J6843" t="s">
        <v>22</v>
      </c>
      <c r="K6843" t="s">
        <v>23</v>
      </c>
      <c r="L6843" t="s">
        <v>23</v>
      </c>
      <c r="M6843" t="s">
        <v>22</v>
      </c>
      <c r="N6843" t="s">
        <v>23</v>
      </c>
      <c r="O6843" t="s">
        <v>23</v>
      </c>
      <c r="P6843" t="s">
        <v>26</v>
      </c>
      <c r="Q6843">
        <v>1</v>
      </c>
      <c r="R6843" t="s">
        <v>30</v>
      </c>
      <c r="S6843">
        <v>55.75</v>
      </c>
      <c r="T6843">
        <v>266.95</v>
      </c>
      <c r="U6843">
        <v>0</v>
      </c>
    </row>
    <row r="6844" spans="1:21" x14ac:dyDescent="0.25">
      <c r="A6844" t="s">
        <v>6876</v>
      </c>
      <c r="B6844">
        <v>1</v>
      </c>
      <c r="C6844">
        <v>0</v>
      </c>
      <c r="D6844">
        <v>0</v>
      </c>
      <c r="E6844">
        <v>0</v>
      </c>
      <c r="F6844">
        <v>13</v>
      </c>
      <c r="G6844">
        <v>1</v>
      </c>
      <c r="H6844" t="s">
        <v>23</v>
      </c>
      <c r="I6844" t="s">
        <v>23</v>
      </c>
      <c r="J6844" t="s">
        <v>44</v>
      </c>
      <c r="K6844" t="s">
        <v>44</v>
      </c>
      <c r="L6844" t="s">
        <v>44</v>
      </c>
      <c r="M6844" t="s">
        <v>44</v>
      </c>
      <c r="N6844" t="s">
        <v>44</v>
      </c>
      <c r="O6844" t="s">
        <v>44</v>
      </c>
      <c r="P6844" t="s">
        <v>29</v>
      </c>
      <c r="Q6844">
        <v>1</v>
      </c>
      <c r="R6844" t="s">
        <v>30</v>
      </c>
      <c r="S6844">
        <v>19.95</v>
      </c>
      <c r="T6844">
        <v>257</v>
      </c>
      <c r="U6844">
        <v>0</v>
      </c>
    </row>
    <row r="6845" spans="1:21" x14ac:dyDescent="0.25">
      <c r="A6845" t="s">
        <v>6877</v>
      </c>
      <c r="B6845">
        <v>0</v>
      </c>
      <c r="C6845">
        <v>0</v>
      </c>
      <c r="D6845">
        <v>1</v>
      </c>
      <c r="E6845">
        <v>0</v>
      </c>
      <c r="F6845">
        <v>9</v>
      </c>
      <c r="G6845">
        <v>1</v>
      </c>
      <c r="H6845" t="s">
        <v>22</v>
      </c>
      <c r="I6845" t="s">
        <v>35</v>
      </c>
      <c r="J6845" t="s">
        <v>22</v>
      </c>
      <c r="K6845" t="s">
        <v>22</v>
      </c>
      <c r="L6845" t="s">
        <v>22</v>
      </c>
      <c r="M6845" t="s">
        <v>23</v>
      </c>
      <c r="N6845" t="s">
        <v>23</v>
      </c>
      <c r="O6845" t="s">
        <v>23</v>
      </c>
      <c r="P6845" t="s">
        <v>26</v>
      </c>
      <c r="Q6845">
        <v>0</v>
      </c>
      <c r="R6845" t="s">
        <v>33</v>
      </c>
      <c r="S6845">
        <v>91.75</v>
      </c>
      <c r="T6845">
        <v>865.8</v>
      </c>
      <c r="U6845">
        <v>1</v>
      </c>
    </row>
    <row r="6846" spans="1:21" x14ac:dyDescent="0.25">
      <c r="A6846" t="s">
        <v>6878</v>
      </c>
      <c r="B6846">
        <v>1</v>
      </c>
      <c r="C6846">
        <v>0</v>
      </c>
      <c r="D6846">
        <v>0</v>
      </c>
      <c r="E6846">
        <v>0</v>
      </c>
      <c r="F6846">
        <v>29</v>
      </c>
      <c r="G6846">
        <v>1</v>
      </c>
      <c r="H6846" t="s">
        <v>23</v>
      </c>
      <c r="I6846" t="s">
        <v>35</v>
      </c>
      <c r="J6846" t="s">
        <v>23</v>
      </c>
      <c r="K6846" t="s">
        <v>22</v>
      </c>
      <c r="L6846" t="s">
        <v>23</v>
      </c>
      <c r="M6846" t="s">
        <v>22</v>
      </c>
      <c r="N6846" t="s">
        <v>22</v>
      </c>
      <c r="O6846" t="s">
        <v>23</v>
      </c>
      <c r="P6846" t="s">
        <v>26</v>
      </c>
      <c r="Q6846">
        <v>0</v>
      </c>
      <c r="R6846" t="s">
        <v>30</v>
      </c>
      <c r="S6846">
        <v>89.65</v>
      </c>
      <c r="T6846">
        <v>2623.65</v>
      </c>
      <c r="U6846">
        <v>0</v>
      </c>
    </row>
    <row r="6847" spans="1:21" x14ac:dyDescent="0.25">
      <c r="A6847" t="s">
        <v>6879</v>
      </c>
      <c r="B6847">
        <v>1</v>
      </c>
      <c r="C6847">
        <v>1</v>
      </c>
      <c r="D6847">
        <v>0</v>
      </c>
      <c r="E6847">
        <v>0</v>
      </c>
      <c r="F6847">
        <v>1</v>
      </c>
      <c r="G6847">
        <v>1</v>
      </c>
      <c r="H6847" t="s">
        <v>23</v>
      </c>
      <c r="I6847" t="s">
        <v>25</v>
      </c>
      <c r="J6847" t="s">
        <v>23</v>
      </c>
      <c r="K6847" t="s">
        <v>23</v>
      </c>
      <c r="L6847" t="s">
        <v>23</v>
      </c>
      <c r="M6847" t="s">
        <v>23</v>
      </c>
      <c r="N6847" t="s">
        <v>23</v>
      </c>
      <c r="O6847" t="s">
        <v>23</v>
      </c>
      <c r="P6847" t="s">
        <v>26</v>
      </c>
      <c r="Q6847">
        <v>1</v>
      </c>
      <c r="R6847" t="s">
        <v>30</v>
      </c>
      <c r="S6847">
        <v>45.85</v>
      </c>
      <c r="T6847">
        <v>45.85</v>
      </c>
      <c r="U6847">
        <v>0</v>
      </c>
    </row>
    <row r="6848" spans="1:21" x14ac:dyDescent="0.25">
      <c r="A6848" t="s">
        <v>6880</v>
      </c>
      <c r="B6848">
        <v>0</v>
      </c>
      <c r="C6848">
        <v>0</v>
      </c>
      <c r="D6848">
        <v>0</v>
      </c>
      <c r="E6848">
        <v>0</v>
      </c>
      <c r="F6848">
        <v>1</v>
      </c>
      <c r="G6848">
        <v>1</v>
      </c>
      <c r="H6848" t="s">
        <v>22</v>
      </c>
      <c r="I6848" t="s">
        <v>35</v>
      </c>
      <c r="J6848" t="s">
        <v>23</v>
      </c>
      <c r="K6848" t="s">
        <v>23</v>
      </c>
      <c r="L6848" t="s">
        <v>22</v>
      </c>
      <c r="M6848" t="s">
        <v>23</v>
      </c>
      <c r="N6848" t="s">
        <v>23</v>
      </c>
      <c r="O6848" t="s">
        <v>23</v>
      </c>
      <c r="P6848" t="s">
        <v>26</v>
      </c>
      <c r="Q6848">
        <v>1</v>
      </c>
      <c r="R6848" t="s">
        <v>30</v>
      </c>
      <c r="S6848">
        <v>79.55</v>
      </c>
      <c r="T6848">
        <v>79.55</v>
      </c>
      <c r="U6848">
        <v>1</v>
      </c>
    </row>
    <row r="6849" spans="1:21" x14ac:dyDescent="0.25">
      <c r="A6849" t="s">
        <v>6881</v>
      </c>
      <c r="B6849">
        <v>0</v>
      </c>
      <c r="C6849">
        <v>0</v>
      </c>
      <c r="D6849">
        <v>1</v>
      </c>
      <c r="E6849">
        <v>1</v>
      </c>
      <c r="F6849">
        <v>18</v>
      </c>
      <c r="G6849">
        <v>1</v>
      </c>
      <c r="H6849" t="s">
        <v>23</v>
      </c>
      <c r="I6849" t="s">
        <v>25</v>
      </c>
      <c r="J6849" t="s">
        <v>23</v>
      </c>
      <c r="K6849" t="s">
        <v>23</v>
      </c>
      <c r="L6849" t="s">
        <v>23</v>
      </c>
      <c r="M6849" t="s">
        <v>23</v>
      </c>
      <c r="N6849" t="s">
        <v>22</v>
      </c>
      <c r="O6849" t="s">
        <v>23</v>
      </c>
      <c r="P6849" t="s">
        <v>26</v>
      </c>
      <c r="Q6849">
        <v>0</v>
      </c>
      <c r="R6849" t="s">
        <v>30</v>
      </c>
      <c r="S6849">
        <v>55.95</v>
      </c>
      <c r="T6849">
        <v>1082.8</v>
      </c>
      <c r="U6849">
        <v>0</v>
      </c>
    </row>
    <row r="6850" spans="1:21" x14ac:dyDescent="0.25">
      <c r="A6850" t="s">
        <v>6882</v>
      </c>
      <c r="B6850">
        <v>0</v>
      </c>
      <c r="C6850">
        <v>0</v>
      </c>
      <c r="D6850">
        <v>1</v>
      </c>
      <c r="E6850">
        <v>0</v>
      </c>
      <c r="F6850">
        <v>2</v>
      </c>
      <c r="G6850">
        <v>1</v>
      </c>
      <c r="H6850" t="s">
        <v>23</v>
      </c>
      <c r="I6850" t="s">
        <v>25</v>
      </c>
      <c r="J6850" t="s">
        <v>23</v>
      </c>
      <c r="K6850" t="s">
        <v>23</v>
      </c>
      <c r="L6850" t="s">
        <v>22</v>
      </c>
      <c r="M6850" t="s">
        <v>23</v>
      </c>
      <c r="N6850" t="s">
        <v>22</v>
      </c>
      <c r="O6850" t="s">
        <v>22</v>
      </c>
      <c r="P6850" t="s">
        <v>26</v>
      </c>
      <c r="Q6850">
        <v>0</v>
      </c>
      <c r="R6850" t="s">
        <v>38</v>
      </c>
      <c r="S6850">
        <v>69</v>
      </c>
      <c r="T6850">
        <v>147.80000000000001</v>
      </c>
      <c r="U6850">
        <v>0</v>
      </c>
    </row>
    <row r="6851" spans="1:21" x14ac:dyDescent="0.25">
      <c r="A6851" t="s">
        <v>6883</v>
      </c>
      <c r="B6851">
        <v>1</v>
      </c>
      <c r="C6851">
        <v>0</v>
      </c>
      <c r="D6851">
        <v>1</v>
      </c>
      <c r="E6851">
        <v>1</v>
      </c>
      <c r="F6851">
        <v>30</v>
      </c>
      <c r="G6851">
        <v>1</v>
      </c>
      <c r="H6851" t="s">
        <v>22</v>
      </c>
      <c r="I6851" t="s">
        <v>35</v>
      </c>
      <c r="J6851" t="s">
        <v>23</v>
      </c>
      <c r="K6851" t="s">
        <v>22</v>
      </c>
      <c r="L6851" t="s">
        <v>23</v>
      </c>
      <c r="M6851" t="s">
        <v>22</v>
      </c>
      <c r="N6851" t="s">
        <v>23</v>
      </c>
      <c r="O6851" t="s">
        <v>23</v>
      </c>
      <c r="P6851" t="s">
        <v>26</v>
      </c>
      <c r="Q6851">
        <v>1</v>
      </c>
      <c r="R6851" t="s">
        <v>33</v>
      </c>
      <c r="S6851">
        <v>83.55</v>
      </c>
      <c r="T6851">
        <v>2570.1999999999998</v>
      </c>
      <c r="U6851">
        <v>0</v>
      </c>
    </row>
    <row r="6852" spans="1:21" x14ac:dyDescent="0.25">
      <c r="A6852" t="s">
        <v>6884</v>
      </c>
      <c r="B6852">
        <v>1</v>
      </c>
      <c r="C6852">
        <v>0</v>
      </c>
      <c r="D6852">
        <v>0</v>
      </c>
      <c r="E6852">
        <v>1</v>
      </c>
      <c r="F6852">
        <v>66</v>
      </c>
      <c r="G6852">
        <v>1</v>
      </c>
      <c r="H6852" t="s">
        <v>22</v>
      </c>
      <c r="I6852" t="s">
        <v>25</v>
      </c>
      <c r="J6852" t="s">
        <v>22</v>
      </c>
      <c r="K6852" t="s">
        <v>22</v>
      </c>
      <c r="L6852" t="s">
        <v>23</v>
      </c>
      <c r="M6852" t="s">
        <v>22</v>
      </c>
      <c r="N6852" t="s">
        <v>23</v>
      </c>
      <c r="O6852" t="s">
        <v>23</v>
      </c>
      <c r="P6852" t="s">
        <v>45</v>
      </c>
      <c r="Q6852">
        <v>0</v>
      </c>
      <c r="R6852" t="s">
        <v>33</v>
      </c>
      <c r="S6852">
        <v>65.7</v>
      </c>
      <c r="T6852">
        <v>4378.8999999999996</v>
      </c>
      <c r="U6852">
        <v>0</v>
      </c>
    </row>
    <row r="6853" spans="1:21" x14ac:dyDescent="0.25">
      <c r="A6853" t="s">
        <v>6885</v>
      </c>
      <c r="B6853">
        <v>1</v>
      </c>
      <c r="C6853">
        <v>0</v>
      </c>
      <c r="D6853">
        <v>1</v>
      </c>
      <c r="E6853">
        <v>1</v>
      </c>
      <c r="F6853">
        <v>38</v>
      </c>
      <c r="G6853">
        <v>1</v>
      </c>
      <c r="H6853" t="s">
        <v>22</v>
      </c>
      <c r="I6853" t="s">
        <v>35</v>
      </c>
      <c r="J6853" t="s">
        <v>23</v>
      </c>
      <c r="K6853" t="s">
        <v>23</v>
      </c>
      <c r="L6853" t="s">
        <v>22</v>
      </c>
      <c r="M6853" t="s">
        <v>22</v>
      </c>
      <c r="N6853" t="s">
        <v>22</v>
      </c>
      <c r="O6853" t="s">
        <v>23</v>
      </c>
      <c r="P6853" t="s">
        <v>45</v>
      </c>
      <c r="Q6853">
        <v>1</v>
      </c>
      <c r="R6853" t="s">
        <v>33</v>
      </c>
      <c r="S6853">
        <v>94.9</v>
      </c>
      <c r="T6853">
        <v>3616.25</v>
      </c>
      <c r="U6853">
        <v>0</v>
      </c>
    </row>
    <row r="6854" spans="1:21" x14ac:dyDescent="0.25">
      <c r="A6854" t="s">
        <v>6886</v>
      </c>
      <c r="B6854">
        <v>1</v>
      </c>
      <c r="C6854">
        <v>0</v>
      </c>
      <c r="D6854">
        <v>1</v>
      </c>
      <c r="E6854">
        <v>1</v>
      </c>
      <c r="F6854">
        <v>44</v>
      </c>
      <c r="G6854">
        <v>1</v>
      </c>
      <c r="H6854" t="s">
        <v>23</v>
      </c>
      <c r="I6854" t="s">
        <v>25</v>
      </c>
      <c r="J6854" t="s">
        <v>23</v>
      </c>
      <c r="K6854" t="s">
        <v>22</v>
      </c>
      <c r="L6854" t="s">
        <v>22</v>
      </c>
      <c r="M6854" t="s">
        <v>22</v>
      </c>
      <c r="N6854" t="s">
        <v>23</v>
      </c>
      <c r="O6854" t="s">
        <v>23</v>
      </c>
      <c r="P6854" t="s">
        <v>26</v>
      </c>
      <c r="Q6854">
        <v>1</v>
      </c>
      <c r="R6854" t="s">
        <v>30</v>
      </c>
      <c r="S6854">
        <v>61.9</v>
      </c>
      <c r="T6854">
        <v>2924.05</v>
      </c>
      <c r="U6854">
        <v>0</v>
      </c>
    </row>
    <row r="6855" spans="1:21" x14ac:dyDescent="0.25">
      <c r="A6855" t="s">
        <v>6887</v>
      </c>
      <c r="B6855">
        <v>0</v>
      </c>
      <c r="C6855">
        <v>0</v>
      </c>
      <c r="D6855">
        <v>0</v>
      </c>
      <c r="E6855">
        <v>0</v>
      </c>
      <c r="F6855">
        <v>54</v>
      </c>
      <c r="G6855">
        <v>1</v>
      </c>
      <c r="H6855" t="s">
        <v>22</v>
      </c>
      <c r="I6855" t="s">
        <v>35</v>
      </c>
      <c r="J6855" t="s">
        <v>23</v>
      </c>
      <c r="K6855" t="s">
        <v>22</v>
      </c>
      <c r="L6855" t="s">
        <v>22</v>
      </c>
      <c r="M6855" t="s">
        <v>22</v>
      </c>
      <c r="N6855" t="s">
        <v>22</v>
      </c>
      <c r="O6855" t="s">
        <v>22</v>
      </c>
      <c r="P6855" t="s">
        <v>26</v>
      </c>
      <c r="Q6855">
        <v>0</v>
      </c>
      <c r="R6855" t="s">
        <v>27</v>
      </c>
      <c r="S6855">
        <v>111.1</v>
      </c>
      <c r="T6855">
        <v>6014.85</v>
      </c>
      <c r="U6855">
        <v>1</v>
      </c>
    </row>
    <row r="6856" spans="1:21" x14ac:dyDescent="0.25">
      <c r="A6856" t="s">
        <v>6888</v>
      </c>
      <c r="B6856">
        <v>1</v>
      </c>
      <c r="C6856">
        <v>0</v>
      </c>
      <c r="D6856">
        <v>0</v>
      </c>
      <c r="E6856">
        <v>0</v>
      </c>
      <c r="F6856">
        <v>2</v>
      </c>
      <c r="G6856">
        <v>1</v>
      </c>
      <c r="H6856" t="s">
        <v>23</v>
      </c>
      <c r="I6856" t="s">
        <v>23</v>
      </c>
      <c r="J6856" t="s">
        <v>44</v>
      </c>
      <c r="K6856" t="s">
        <v>44</v>
      </c>
      <c r="L6856" t="s">
        <v>44</v>
      </c>
      <c r="M6856" t="s">
        <v>44</v>
      </c>
      <c r="N6856" t="s">
        <v>44</v>
      </c>
      <c r="O6856" t="s">
        <v>44</v>
      </c>
      <c r="P6856" t="s">
        <v>26</v>
      </c>
      <c r="Q6856">
        <v>0</v>
      </c>
      <c r="R6856" t="s">
        <v>30</v>
      </c>
      <c r="S6856">
        <v>20</v>
      </c>
      <c r="T6856">
        <v>32.700000000000003</v>
      </c>
      <c r="U6856">
        <v>0</v>
      </c>
    </row>
    <row r="6857" spans="1:21" x14ac:dyDescent="0.25">
      <c r="A6857" t="s">
        <v>6889</v>
      </c>
      <c r="B6857">
        <v>0</v>
      </c>
      <c r="C6857">
        <v>0</v>
      </c>
      <c r="D6857">
        <v>0</v>
      </c>
      <c r="E6857">
        <v>0</v>
      </c>
      <c r="F6857">
        <v>42</v>
      </c>
      <c r="G6857">
        <v>1</v>
      </c>
      <c r="H6857" t="s">
        <v>23</v>
      </c>
      <c r="I6857" t="s">
        <v>25</v>
      </c>
      <c r="J6857" t="s">
        <v>22</v>
      </c>
      <c r="K6857" t="s">
        <v>22</v>
      </c>
      <c r="L6857" t="s">
        <v>23</v>
      </c>
      <c r="M6857" t="s">
        <v>22</v>
      </c>
      <c r="N6857" t="s">
        <v>23</v>
      </c>
      <c r="O6857" t="s">
        <v>22</v>
      </c>
      <c r="P6857" t="s">
        <v>29</v>
      </c>
      <c r="Q6857">
        <v>1</v>
      </c>
      <c r="R6857" t="s">
        <v>30</v>
      </c>
      <c r="S6857">
        <v>67.7</v>
      </c>
      <c r="T6857">
        <v>2882.25</v>
      </c>
      <c r="U6857">
        <v>0</v>
      </c>
    </row>
    <row r="6858" spans="1:21" x14ac:dyDescent="0.25">
      <c r="A6858" t="s">
        <v>6890</v>
      </c>
      <c r="B6858">
        <v>0</v>
      </c>
      <c r="C6858">
        <v>0</v>
      </c>
      <c r="D6858">
        <v>1</v>
      </c>
      <c r="E6858">
        <v>1</v>
      </c>
      <c r="F6858">
        <v>58</v>
      </c>
      <c r="G6858">
        <v>1</v>
      </c>
      <c r="H6858" t="s">
        <v>22</v>
      </c>
      <c r="I6858" t="s">
        <v>23</v>
      </c>
      <c r="J6858" t="s">
        <v>44</v>
      </c>
      <c r="K6858" t="s">
        <v>44</v>
      </c>
      <c r="L6858" t="s">
        <v>44</v>
      </c>
      <c r="M6858" t="s">
        <v>44</v>
      </c>
      <c r="N6858" t="s">
        <v>44</v>
      </c>
      <c r="O6858" t="s">
        <v>44</v>
      </c>
      <c r="P6858" t="s">
        <v>45</v>
      </c>
      <c r="Q6858">
        <v>0</v>
      </c>
      <c r="R6858" t="s">
        <v>38</v>
      </c>
      <c r="S6858">
        <v>25.15</v>
      </c>
      <c r="T6858">
        <v>1509.9</v>
      </c>
      <c r="U6858">
        <v>0</v>
      </c>
    </row>
    <row r="6859" spans="1:21" x14ac:dyDescent="0.25">
      <c r="A6859" t="s">
        <v>6891</v>
      </c>
      <c r="B6859">
        <v>1</v>
      </c>
      <c r="C6859">
        <v>0</v>
      </c>
      <c r="D6859">
        <v>1</v>
      </c>
      <c r="E6859">
        <v>1</v>
      </c>
      <c r="F6859">
        <v>58</v>
      </c>
      <c r="G6859">
        <v>1</v>
      </c>
      <c r="H6859" t="s">
        <v>23</v>
      </c>
      <c r="I6859" t="s">
        <v>35</v>
      </c>
      <c r="J6859" t="s">
        <v>23</v>
      </c>
      <c r="K6859" t="s">
        <v>22</v>
      </c>
      <c r="L6859" t="s">
        <v>23</v>
      </c>
      <c r="M6859" t="s">
        <v>23</v>
      </c>
      <c r="N6859" t="s">
        <v>22</v>
      </c>
      <c r="O6859" t="s">
        <v>22</v>
      </c>
      <c r="P6859" t="s">
        <v>26</v>
      </c>
      <c r="Q6859">
        <v>1</v>
      </c>
      <c r="R6859" t="s">
        <v>27</v>
      </c>
      <c r="S6859">
        <v>92.85</v>
      </c>
      <c r="T6859">
        <v>5305.05</v>
      </c>
      <c r="U6859">
        <v>0</v>
      </c>
    </row>
    <row r="6860" spans="1:21" x14ac:dyDescent="0.25">
      <c r="A6860" t="s">
        <v>6892</v>
      </c>
      <c r="B6860">
        <v>0</v>
      </c>
      <c r="C6860">
        <v>0</v>
      </c>
      <c r="D6860">
        <v>1</v>
      </c>
      <c r="E6860">
        <v>1</v>
      </c>
      <c r="F6860">
        <v>25</v>
      </c>
      <c r="G6860">
        <v>1</v>
      </c>
      <c r="H6860" t="s">
        <v>22</v>
      </c>
      <c r="I6860" t="s">
        <v>35</v>
      </c>
      <c r="J6860" t="s">
        <v>23</v>
      </c>
      <c r="K6860" t="s">
        <v>23</v>
      </c>
      <c r="L6860" t="s">
        <v>22</v>
      </c>
      <c r="M6860" t="s">
        <v>23</v>
      </c>
      <c r="N6860" t="s">
        <v>23</v>
      </c>
      <c r="O6860" t="s">
        <v>22</v>
      </c>
      <c r="P6860" t="s">
        <v>26</v>
      </c>
      <c r="Q6860">
        <v>1</v>
      </c>
      <c r="R6860" t="s">
        <v>27</v>
      </c>
      <c r="S6860">
        <v>89.1</v>
      </c>
      <c r="T6860">
        <v>2368.4</v>
      </c>
      <c r="U6860">
        <v>1</v>
      </c>
    </row>
    <row r="6861" spans="1:21" x14ac:dyDescent="0.25">
      <c r="A6861" t="s">
        <v>6893</v>
      </c>
      <c r="B6861">
        <v>0</v>
      </c>
      <c r="C6861">
        <v>0</v>
      </c>
      <c r="D6861">
        <v>0</v>
      </c>
      <c r="E6861">
        <v>0</v>
      </c>
      <c r="F6861">
        <v>71</v>
      </c>
      <c r="G6861">
        <v>1</v>
      </c>
      <c r="H6861" t="s">
        <v>22</v>
      </c>
      <c r="I6861" t="s">
        <v>35</v>
      </c>
      <c r="J6861" t="s">
        <v>22</v>
      </c>
      <c r="K6861" t="s">
        <v>22</v>
      </c>
      <c r="L6861" t="s">
        <v>22</v>
      </c>
      <c r="M6861" t="s">
        <v>22</v>
      </c>
      <c r="N6861" t="s">
        <v>22</v>
      </c>
      <c r="O6861" t="s">
        <v>22</v>
      </c>
      <c r="P6861" t="s">
        <v>45</v>
      </c>
      <c r="Q6861">
        <v>0</v>
      </c>
      <c r="R6861" t="s">
        <v>30</v>
      </c>
      <c r="S6861">
        <v>111.3</v>
      </c>
      <c r="T6861">
        <v>7985.9</v>
      </c>
      <c r="U6861">
        <v>0</v>
      </c>
    </row>
    <row r="6862" spans="1:21" x14ac:dyDescent="0.25">
      <c r="A6862" t="s">
        <v>6894</v>
      </c>
      <c r="B6862">
        <v>0</v>
      </c>
      <c r="C6862">
        <v>0</v>
      </c>
      <c r="D6862">
        <v>0</v>
      </c>
      <c r="E6862">
        <v>0</v>
      </c>
      <c r="F6862">
        <v>37</v>
      </c>
      <c r="G6862">
        <v>1</v>
      </c>
      <c r="H6862" t="s">
        <v>22</v>
      </c>
      <c r="I6862" t="s">
        <v>35</v>
      </c>
      <c r="J6862" t="s">
        <v>23</v>
      </c>
      <c r="K6862" t="s">
        <v>22</v>
      </c>
      <c r="L6862" t="s">
        <v>22</v>
      </c>
      <c r="M6862" t="s">
        <v>23</v>
      </c>
      <c r="N6862" t="s">
        <v>22</v>
      </c>
      <c r="O6862" t="s">
        <v>22</v>
      </c>
      <c r="P6862" t="s">
        <v>26</v>
      </c>
      <c r="Q6862">
        <v>1</v>
      </c>
      <c r="R6862" t="s">
        <v>33</v>
      </c>
      <c r="S6862">
        <v>101.9</v>
      </c>
      <c r="T6862">
        <v>3545.35</v>
      </c>
      <c r="U6862">
        <v>1</v>
      </c>
    </row>
    <row r="6863" spans="1:21" x14ac:dyDescent="0.25">
      <c r="A6863" t="s">
        <v>6895</v>
      </c>
      <c r="B6863">
        <v>0</v>
      </c>
      <c r="C6863">
        <v>0</v>
      </c>
      <c r="D6863">
        <v>1</v>
      </c>
      <c r="E6863">
        <v>1</v>
      </c>
      <c r="F6863">
        <v>14</v>
      </c>
      <c r="G6863">
        <v>1</v>
      </c>
      <c r="H6863" t="s">
        <v>22</v>
      </c>
      <c r="I6863" t="s">
        <v>35</v>
      </c>
      <c r="J6863" t="s">
        <v>23</v>
      </c>
      <c r="K6863" t="s">
        <v>23</v>
      </c>
      <c r="L6863" t="s">
        <v>23</v>
      </c>
      <c r="M6863" t="s">
        <v>22</v>
      </c>
      <c r="N6863" t="s">
        <v>22</v>
      </c>
      <c r="O6863" t="s">
        <v>23</v>
      </c>
      <c r="P6863" t="s">
        <v>26</v>
      </c>
      <c r="Q6863">
        <v>1</v>
      </c>
      <c r="R6863" t="s">
        <v>27</v>
      </c>
      <c r="S6863">
        <v>91.65</v>
      </c>
      <c r="T6863">
        <v>1301</v>
      </c>
      <c r="U6863">
        <v>1</v>
      </c>
    </row>
    <row r="6864" spans="1:21" x14ac:dyDescent="0.25">
      <c r="A6864" t="s">
        <v>6896</v>
      </c>
      <c r="B6864">
        <v>0</v>
      </c>
      <c r="C6864">
        <v>1</v>
      </c>
      <c r="D6864">
        <v>0</v>
      </c>
      <c r="E6864">
        <v>0</v>
      </c>
      <c r="F6864">
        <v>4</v>
      </c>
      <c r="G6864">
        <v>1</v>
      </c>
      <c r="H6864" t="s">
        <v>22</v>
      </c>
      <c r="I6864" t="s">
        <v>35</v>
      </c>
      <c r="J6864" t="s">
        <v>23</v>
      </c>
      <c r="K6864" t="s">
        <v>23</v>
      </c>
      <c r="L6864" t="s">
        <v>22</v>
      </c>
      <c r="M6864" t="s">
        <v>23</v>
      </c>
      <c r="N6864" t="s">
        <v>23</v>
      </c>
      <c r="O6864" t="s">
        <v>22</v>
      </c>
      <c r="P6864" t="s">
        <v>26</v>
      </c>
      <c r="Q6864">
        <v>1</v>
      </c>
      <c r="R6864" t="s">
        <v>27</v>
      </c>
      <c r="S6864">
        <v>88.85</v>
      </c>
      <c r="T6864">
        <v>372.45</v>
      </c>
      <c r="U6864">
        <v>1</v>
      </c>
    </row>
    <row r="6865" spans="1:21" x14ac:dyDescent="0.25">
      <c r="A6865" t="s">
        <v>6897</v>
      </c>
      <c r="B6865">
        <v>0</v>
      </c>
      <c r="C6865">
        <v>0</v>
      </c>
      <c r="D6865">
        <v>1</v>
      </c>
      <c r="E6865">
        <v>0</v>
      </c>
      <c r="F6865">
        <v>48</v>
      </c>
      <c r="G6865">
        <v>1</v>
      </c>
      <c r="H6865" t="s">
        <v>22</v>
      </c>
      <c r="I6865" t="s">
        <v>25</v>
      </c>
      <c r="J6865" t="s">
        <v>22</v>
      </c>
      <c r="K6865" t="s">
        <v>23</v>
      </c>
      <c r="L6865" t="s">
        <v>23</v>
      </c>
      <c r="M6865" t="s">
        <v>22</v>
      </c>
      <c r="N6865" t="s">
        <v>23</v>
      </c>
      <c r="O6865" t="s">
        <v>23</v>
      </c>
      <c r="P6865" t="s">
        <v>29</v>
      </c>
      <c r="Q6865">
        <v>1</v>
      </c>
      <c r="R6865" t="s">
        <v>33</v>
      </c>
      <c r="S6865">
        <v>60.6</v>
      </c>
      <c r="T6865">
        <v>2985.25</v>
      </c>
      <c r="U6865">
        <v>0</v>
      </c>
    </row>
    <row r="6866" spans="1:21" x14ac:dyDescent="0.25">
      <c r="A6866" t="s">
        <v>6898</v>
      </c>
      <c r="B6866">
        <v>0</v>
      </c>
      <c r="C6866">
        <v>1</v>
      </c>
      <c r="D6866">
        <v>0</v>
      </c>
      <c r="E6866">
        <v>0</v>
      </c>
      <c r="F6866">
        <v>3</v>
      </c>
      <c r="G6866">
        <v>0</v>
      </c>
      <c r="H6866" t="s">
        <v>24</v>
      </c>
      <c r="I6866" t="s">
        <v>25</v>
      </c>
      <c r="J6866" t="s">
        <v>23</v>
      </c>
      <c r="K6866" t="s">
        <v>23</v>
      </c>
      <c r="L6866" t="s">
        <v>23</v>
      </c>
      <c r="M6866" t="s">
        <v>23</v>
      </c>
      <c r="N6866" t="s">
        <v>23</v>
      </c>
      <c r="O6866" t="s">
        <v>23</v>
      </c>
      <c r="P6866" t="s">
        <v>26</v>
      </c>
      <c r="Q6866">
        <v>0</v>
      </c>
      <c r="R6866" t="s">
        <v>27</v>
      </c>
      <c r="S6866">
        <v>25.3</v>
      </c>
      <c r="T6866">
        <v>77.75</v>
      </c>
      <c r="U6866">
        <v>1</v>
      </c>
    </row>
    <row r="6867" spans="1:21" x14ac:dyDescent="0.25">
      <c r="A6867" t="s">
        <v>6899</v>
      </c>
      <c r="B6867">
        <v>0</v>
      </c>
      <c r="C6867">
        <v>0</v>
      </c>
      <c r="D6867">
        <v>1</v>
      </c>
      <c r="E6867">
        <v>0</v>
      </c>
      <c r="F6867">
        <v>8</v>
      </c>
      <c r="G6867">
        <v>1</v>
      </c>
      <c r="H6867" t="s">
        <v>23</v>
      </c>
      <c r="I6867" t="s">
        <v>25</v>
      </c>
      <c r="J6867" t="s">
        <v>22</v>
      </c>
      <c r="K6867" t="s">
        <v>23</v>
      </c>
      <c r="L6867" t="s">
        <v>23</v>
      </c>
      <c r="M6867" t="s">
        <v>22</v>
      </c>
      <c r="N6867" t="s">
        <v>23</v>
      </c>
      <c r="O6867" t="s">
        <v>22</v>
      </c>
      <c r="P6867" t="s">
        <v>45</v>
      </c>
      <c r="Q6867">
        <v>0</v>
      </c>
      <c r="R6867" t="s">
        <v>30</v>
      </c>
      <c r="S6867">
        <v>65.5</v>
      </c>
      <c r="T6867">
        <v>564.35</v>
      </c>
      <c r="U6867">
        <v>0</v>
      </c>
    </row>
    <row r="6868" spans="1:21" x14ac:dyDescent="0.25">
      <c r="A6868" t="s">
        <v>6900</v>
      </c>
      <c r="B6868">
        <v>1</v>
      </c>
      <c r="C6868">
        <v>0</v>
      </c>
      <c r="D6868">
        <v>0</v>
      </c>
      <c r="E6868">
        <v>0</v>
      </c>
      <c r="F6868">
        <v>1</v>
      </c>
      <c r="G6868">
        <v>1</v>
      </c>
      <c r="H6868" t="s">
        <v>22</v>
      </c>
      <c r="I6868" t="s">
        <v>35</v>
      </c>
      <c r="J6868" t="s">
        <v>23</v>
      </c>
      <c r="K6868" t="s">
        <v>23</v>
      </c>
      <c r="L6868" t="s">
        <v>23</v>
      </c>
      <c r="M6868" t="s">
        <v>23</v>
      </c>
      <c r="N6868" t="s">
        <v>22</v>
      </c>
      <c r="O6868" t="s">
        <v>22</v>
      </c>
      <c r="P6868" t="s">
        <v>26</v>
      </c>
      <c r="Q6868">
        <v>1</v>
      </c>
      <c r="R6868" t="s">
        <v>27</v>
      </c>
      <c r="S6868">
        <v>95.45</v>
      </c>
      <c r="T6868">
        <v>95.45</v>
      </c>
      <c r="U6868">
        <v>1</v>
      </c>
    </row>
    <row r="6869" spans="1:21" x14ac:dyDescent="0.25">
      <c r="A6869" t="s">
        <v>6901</v>
      </c>
      <c r="B6869">
        <v>1</v>
      </c>
      <c r="C6869">
        <v>0</v>
      </c>
      <c r="D6869">
        <v>0</v>
      </c>
      <c r="E6869">
        <v>0</v>
      </c>
      <c r="F6869">
        <v>67</v>
      </c>
      <c r="G6869">
        <v>1</v>
      </c>
      <c r="H6869" t="s">
        <v>23</v>
      </c>
      <c r="I6869" t="s">
        <v>23</v>
      </c>
      <c r="J6869" t="s">
        <v>44</v>
      </c>
      <c r="K6869" t="s">
        <v>44</v>
      </c>
      <c r="L6869" t="s">
        <v>44</v>
      </c>
      <c r="M6869" t="s">
        <v>44</v>
      </c>
      <c r="N6869" t="s">
        <v>44</v>
      </c>
      <c r="O6869" t="s">
        <v>44</v>
      </c>
      <c r="P6869" t="s">
        <v>45</v>
      </c>
      <c r="Q6869">
        <v>0</v>
      </c>
      <c r="R6869" t="s">
        <v>33</v>
      </c>
      <c r="S6869">
        <v>19.95</v>
      </c>
      <c r="T6869">
        <v>1311.75</v>
      </c>
      <c r="U6869">
        <v>0</v>
      </c>
    </row>
    <row r="6870" spans="1:21" x14ac:dyDescent="0.25">
      <c r="A6870" t="s">
        <v>6902</v>
      </c>
      <c r="B6870">
        <v>1</v>
      </c>
      <c r="C6870">
        <v>0</v>
      </c>
      <c r="D6870">
        <v>0</v>
      </c>
      <c r="E6870">
        <v>0</v>
      </c>
      <c r="F6870">
        <v>13</v>
      </c>
      <c r="G6870">
        <v>1</v>
      </c>
      <c r="H6870" t="s">
        <v>23</v>
      </c>
      <c r="I6870" t="s">
        <v>35</v>
      </c>
      <c r="J6870" t="s">
        <v>23</v>
      </c>
      <c r="K6870" t="s">
        <v>23</v>
      </c>
      <c r="L6870" t="s">
        <v>23</v>
      </c>
      <c r="M6870" t="s">
        <v>23</v>
      </c>
      <c r="N6870" t="s">
        <v>22</v>
      </c>
      <c r="O6870" t="s">
        <v>22</v>
      </c>
      <c r="P6870" t="s">
        <v>26</v>
      </c>
      <c r="Q6870">
        <v>1</v>
      </c>
      <c r="R6870" t="s">
        <v>27</v>
      </c>
      <c r="S6870">
        <v>91.1</v>
      </c>
      <c r="T6870">
        <v>1135.7</v>
      </c>
      <c r="U6870">
        <v>1</v>
      </c>
    </row>
    <row r="6871" spans="1:21" x14ac:dyDescent="0.25">
      <c r="A6871" t="s">
        <v>6903</v>
      </c>
      <c r="B6871">
        <v>0</v>
      </c>
      <c r="C6871">
        <v>0</v>
      </c>
      <c r="D6871">
        <v>1</v>
      </c>
      <c r="E6871">
        <v>1</v>
      </c>
      <c r="F6871">
        <v>45</v>
      </c>
      <c r="G6871">
        <v>1</v>
      </c>
      <c r="H6871" t="s">
        <v>23</v>
      </c>
      <c r="I6871" t="s">
        <v>25</v>
      </c>
      <c r="J6871" t="s">
        <v>23</v>
      </c>
      <c r="K6871" t="s">
        <v>22</v>
      </c>
      <c r="L6871" t="s">
        <v>23</v>
      </c>
      <c r="M6871" t="s">
        <v>22</v>
      </c>
      <c r="N6871" t="s">
        <v>23</v>
      </c>
      <c r="O6871" t="s">
        <v>23</v>
      </c>
      <c r="P6871" t="s">
        <v>29</v>
      </c>
      <c r="Q6871">
        <v>1</v>
      </c>
      <c r="R6871" t="s">
        <v>38</v>
      </c>
      <c r="S6871">
        <v>54.15</v>
      </c>
      <c r="T6871">
        <v>2319.8000000000002</v>
      </c>
      <c r="U6871">
        <v>1</v>
      </c>
    </row>
    <row r="6872" spans="1:21" x14ac:dyDescent="0.25">
      <c r="A6872" t="s">
        <v>6904</v>
      </c>
      <c r="B6872">
        <v>1</v>
      </c>
      <c r="C6872">
        <v>0</v>
      </c>
      <c r="D6872">
        <v>0</v>
      </c>
      <c r="E6872">
        <v>0</v>
      </c>
      <c r="F6872">
        <v>49</v>
      </c>
      <c r="G6872">
        <v>1</v>
      </c>
      <c r="H6872" t="s">
        <v>22</v>
      </c>
      <c r="I6872" t="s">
        <v>35</v>
      </c>
      <c r="J6872" t="s">
        <v>23</v>
      </c>
      <c r="K6872" t="s">
        <v>23</v>
      </c>
      <c r="L6872" t="s">
        <v>23</v>
      </c>
      <c r="M6872" t="s">
        <v>23</v>
      </c>
      <c r="N6872" t="s">
        <v>23</v>
      </c>
      <c r="O6872" t="s">
        <v>23</v>
      </c>
      <c r="P6872" t="s">
        <v>26</v>
      </c>
      <c r="Q6872">
        <v>1</v>
      </c>
      <c r="R6872" t="s">
        <v>33</v>
      </c>
      <c r="S6872">
        <v>74.599999999999994</v>
      </c>
      <c r="T6872">
        <v>3720.35</v>
      </c>
      <c r="U6872">
        <v>0</v>
      </c>
    </row>
    <row r="6873" spans="1:21" x14ac:dyDescent="0.25">
      <c r="A6873" t="s">
        <v>6905</v>
      </c>
      <c r="B6873">
        <v>0</v>
      </c>
      <c r="C6873">
        <v>0</v>
      </c>
      <c r="D6873">
        <v>1</v>
      </c>
      <c r="E6873">
        <v>0</v>
      </c>
      <c r="F6873">
        <v>52</v>
      </c>
      <c r="G6873">
        <v>1</v>
      </c>
      <c r="H6873" t="s">
        <v>22</v>
      </c>
      <c r="I6873" t="s">
        <v>35</v>
      </c>
      <c r="J6873" t="s">
        <v>23</v>
      </c>
      <c r="K6873" t="s">
        <v>22</v>
      </c>
      <c r="L6873" t="s">
        <v>22</v>
      </c>
      <c r="M6873" t="s">
        <v>23</v>
      </c>
      <c r="N6873" t="s">
        <v>22</v>
      </c>
      <c r="O6873" t="s">
        <v>23</v>
      </c>
      <c r="P6873" t="s">
        <v>26</v>
      </c>
      <c r="Q6873">
        <v>0</v>
      </c>
      <c r="R6873" t="s">
        <v>33</v>
      </c>
      <c r="S6873">
        <v>94.6</v>
      </c>
      <c r="T6873">
        <v>5025.8</v>
      </c>
      <c r="U6873">
        <v>0</v>
      </c>
    </row>
    <row r="6874" spans="1:21" x14ac:dyDescent="0.25">
      <c r="A6874" t="s">
        <v>6906</v>
      </c>
      <c r="B6874">
        <v>0</v>
      </c>
      <c r="C6874">
        <v>0</v>
      </c>
      <c r="D6874">
        <v>1</v>
      </c>
      <c r="E6874">
        <v>0</v>
      </c>
      <c r="F6874">
        <v>63</v>
      </c>
      <c r="G6874">
        <v>1</v>
      </c>
      <c r="H6874" t="s">
        <v>23</v>
      </c>
      <c r="I6874" t="s">
        <v>35</v>
      </c>
      <c r="J6874" t="s">
        <v>22</v>
      </c>
      <c r="K6874" t="s">
        <v>23</v>
      </c>
      <c r="L6874" t="s">
        <v>22</v>
      </c>
      <c r="M6874" t="s">
        <v>23</v>
      </c>
      <c r="N6874" t="s">
        <v>23</v>
      </c>
      <c r="O6874" t="s">
        <v>23</v>
      </c>
      <c r="P6874" t="s">
        <v>29</v>
      </c>
      <c r="Q6874">
        <v>1</v>
      </c>
      <c r="R6874" t="s">
        <v>38</v>
      </c>
      <c r="S6874">
        <v>81.150000000000006</v>
      </c>
      <c r="T6874">
        <v>5224.5</v>
      </c>
      <c r="U6874">
        <v>0</v>
      </c>
    </row>
    <row r="6875" spans="1:21" x14ac:dyDescent="0.25">
      <c r="A6875" t="s">
        <v>6907</v>
      </c>
      <c r="B6875">
        <v>0</v>
      </c>
      <c r="C6875">
        <v>0</v>
      </c>
      <c r="D6875">
        <v>1</v>
      </c>
      <c r="E6875">
        <v>1</v>
      </c>
      <c r="F6875">
        <v>68</v>
      </c>
      <c r="G6875">
        <v>1</v>
      </c>
      <c r="H6875" t="s">
        <v>22</v>
      </c>
      <c r="I6875" t="s">
        <v>25</v>
      </c>
      <c r="J6875" t="s">
        <v>22</v>
      </c>
      <c r="K6875" t="s">
        <v>22</v>
      </c>
      <c r="L6875" t="s">
        <v>22</v>
      </c>
      <c r="M6875" t="s">
        <v>22</v>
      </c>
      <c r="N6875" t="s">
        <v>22</v>
      </c>
      <c r="O6875" t="s">
        <v>22</v>
      </c>
      <c r="P6875" t="s">
        <v>45</v>
      </c>
      <c r="Q6875">
        <v>1</v>
      </c>
      <c r="R6875" t="s">
        <v>33</v>
      </c>
      <c r="S6875">
        <v>89.05</v>
      </c>
      <c r="T6875">
        <v>6185.8</v>
      </c>
      <c r="U6875">
        <v>0</v>
      </c>
    </row>
    <row r="6876" spans="1:21" x14ac:dyDescent="0.25">
      <c r="A6876" t="s">
        <v>6908</v>
      </c>
      <c r="B6876">
        <v>0</v>
      </c>
      <c r="C6876">
        <v>0</v>
      </c>
      <c r="D6876">
        <v>1</v>
      </c>
      <c r="E6876">
        <v>0</v>
      </c>
      <c r="F6876">
        <v>31</v>
      </c>
      <c r="G6876">
        <v>1</v>
      </c>
      <c r="H6876" t="s">
        <v>23</v>
      </c>
      <c r="I6876" t="s">
        <v>25</v>
      </c>
      <c r="J6876" t="s">
        <v>23</v>
      </c>
      <c r="K6876" t="s">
        <v>23</v>
      </c>
      <c r="L6876" t="s">
        <v>23</v>
      </c>
      <c r="M6876" t="s">
        <v>22</v>
      </c>
      <c r="N6876" t="s">
        <v>23</v>
      </c>
      <c r="O6876" t="s">
        <v>23</v>
      </c>
      <c r="P6876" t="s">
        <v>26</v>
      </c>
      <c r="Q6876">
        <v>1</v>
      </c>
      <c r="R6876" t="s">
        <v>30</v>
      </c>
      <c r="S6876">
        <v>49.2</v>
      </c>
      <c r="T6876">
        <v>1498.55</v>
      </c>
      <c r="U6876">
        <v>0</v>
      </c>
    </row>
    <row r="6877" spans="1:21" x14ac:dyDescent="0.25">
      <c r="A6877" t="s">
        <v>6909</v>
      </c>
      <c r="B6877">
        <v>0</v>
      </c>
      <c r="C6877">
        <v>0</v>
      </c>
      <c r="D6877">
        <v>1</v>
      </c>
      <c r="E6877">
        <v>0</v>
      </c>
      <c r="F6877">
        <v>64</v>
      </c>
      <c r="G6877">
        <v>1</v>
      </c>
      <c r="H6877" t="s">
        <v>23</v>
      </c>
      <c r="I6877" t="s">
        <v>23</v>
      </c>
      <c r="J6877" t="s">
        <v>44</v>
      </c>
      <c r="K6877" t="s">
        <v>44</v>
      </c>
      <c r="L6877" t="s">
        <v>44</v>
      </c>
      <c r="M6877" t="s">
        <v>44</v>
      </c>
      <c r="N6877" t="s">
        <v>44</v>
      </c>
      <c r="O6877" t="s">
        <v>44</v>
      </c>
      <c r="P6877" t="s">
        <v>45</v>
      </c>
      <c r="Q6877">
        <v>0</v>
      </c>
      <c r="R6877" t="s">
        <v>38</v>
      </c>
      <c r="S6877">
        <v>19.45</v>
      </c>
      <c r="T6877">
        <v>1208.5999999999999</v>
      </c>
      <c r="U6877">
        <v>0</v>
      </c>
    </row>
    <row r="6878" spans="1:21" x14ac:dyDescent="0.25">
      <c r="A6878" t="s">
        <v>6910</v>
      </c>
      <c r="B6878">
        <v>0</v>
      </c>
      <c r="C6878">
        <v>0</v>
      </c>
      <c r="D6878">
        <v>1</v>
      </c>
      <c r="E6878">
        <v>0</v>
      </c>
      <c r="F6878">
        <v>62</v>
      </c>
      <c r="G6878">
        <v>1</v>
      </c>
      <c r="H6878" t="s">
        <v>23</v>
      </c>
      <c r="I6878" t="s">
        <v>35</v>
      </c>
      <c r="J6878" t="s">
        <v>22</v>
      </c>
      <c r="K6878" t="s">
        <v>23</v>
      </c>
      <c r="L6878" t="s">
        <v>22</v>
      </c>
      <c r="M6878" t="s">
        <v>22</v>
      </c>
      <c r="N6878" t="s">
        <v>22</v>
      </c>
      <c r="O6878" t="s">
        <v>22</v>
      </c>
      <c r="P6878" t="s">
        <v>29</v>
      </c>
      <c r="Q6878">
        <v>1</v>
      </c>
      <c r="R6878" t="s">
        <v>27</v>
      </c>
      <c r="S6878">
        <v>104.3</v>
      </c>
      <c r="T6878">
        <v>6613.65</v>
      </c>
      <c r="U6878">
        <v>0</v>
      </c>
    </row>
    <row r="6879" spans="1:21" x14ac:dyDescent="0.25">
      <c r="A6879" t="s">
        <v>6911</v>
      </c>
      <c r="B6879">
        <v>0</v>
      </c>
      <c r="C6879">
        <v>0</v>
      </c>
      <c r="D6879">
        <v>0</v>
      </c>
      <c r="E6879">
        <v>0</v>
      </c>
      <c r="F6879">
        <v>1</v>
      </c>
      <c r="G6879">
        <v>1</v>
      </c>
      <c r="H6879" t="s">
        <v>23</v>
      </c>
      <c r="I6879" t="s">
        <v>35</v>
      </c>
      <c r="J6879" t="s">
        <v>23</v>
      </c>
      <c r="K6879" t="s">
        <v>23</v>
      </c>
      <c r="L6879" t="s">
        <v>23</v>
      </c>
      <c r="M6879" t="s">
        <v>23</v>
      </c>
      <c r="N6879" t="s">
        <v>23</v>
      </c>
      <c r="O6879" t="s">
        <v>23</v>
      </c>
      <c r="P6879" t="s">
        <v>26</v>
      </c>
      <c r="Q6879">
        <v>0</v>
      </c>
      <c r="R6879" t="s">
        <v>33</v>
      </c>
      <c r="S6879">
        <v>69.7</v>
      </c>
      <c r="T6879">
        <v>69.7</v>
      </c>
      <c r="U6879">
        <v>1</v>
      </c>
    </row>
    <row r="6880" spans="1:21" x14ac:dyDescent="0.25">
      <c r="A6880" t="s">
        <v>6912</v>
      </c>
      <c r="B6880">
        <v>0</v>
      </c>
      <c r="C6880">
        <v>0</v>
      </c>
      <c r="D6880">
        <v>0</v>
      </c>
      <c r="E6880">
        <v>0</v>
      </c>
      <c r="F6880">
        <v>6</v>
      </c>
      <c r="G6880">
        <v>1</v>
      </c>
      <c r="H6880" t="s">
        <v>23</v>
      </c>
      <c r="I6880" t="s">
        <v>35</v>
      </c>
      <c r="J6880" t="s">
        <v>23</v>
      </c>
      <c r="K6880" t="s">
        <v>23</v>
      </c>
      <c r="L6880" t="s">
        <v>23</v>
      </c>
      <c r="M6880" t="s">
        <v>23</v>
      </c>
      <c r="N6880" t="s">
        <v>22</v>
      </c>
      <c r="O6880" t="s">
        <v>22</v>
      </c>
      <c r="P6880" t="s">
        <v>26</v>
      </c>
      <c r="Q6880">
        <v>1</v>
      </c>
      <c r="R6880" t="s">
        <v>27</v>
      </c>
      <c r="S6880">
        <v>89.5</v>
      </c>
      <c r="T6880">
        <v>573.29999999999995</v>
      </c>
      <c r="U6880">
        <v>1</v>
      </c>
    </row>
    <row r="6881" spans="1:21" x14ac:dyDescent="0.25">
      <c r="A6881" t="s">
        <v>6913</v>
      </c>
      <c r="B6881">
        <v>0</v>
      </c>
      <c r="C6881">
        <v>0</v>
      </c>
      <c r="D6881">
        <v>1</v>
      </c>
      <c r="E6881">
        <v>0</v>
      </c>
      <c r="F6881">
        <v>21</v>
      </c>
      <c r="G6881">
        <v>1</v>
      </c>
      <c r="H6881" t="s">
        <v>23</v>
      </c>
      <c r="I6881" t="s">
        <v>35</v>
      </c>
      <c r="J6881" t="s">
        <v>23</v>
      </c>
      <c r="K6881" t="s">
        <v>23</v>
      </c>
      <c r="L6881" t="s">
        <v>23</v>
      </c>
      <c r="M6881" t="s">
        <v>22</v>
      </c>
      <c r="N6881" t="s">
        <v>22</v>
      </c>
      <c r="O6881" t="s">
        <v>23</v>
      </c>
      <c r="P6881" t="s">
        <v>26</v>
      </c>
      <c r="Q6881">
        <v>1</v>
      </c>
      <c r="R6881" t="s">
        <v>27</v>
      </c>
      <c r="S6881">
        <v>86.05</v>
      </c>
      <c r="T6881">
        <v>1818.9</v>
      </c>
      <c r="U6881">
        <v>0</v>
      </c>
    </row>
    <row r="6882" spans="1:21" x14ac:dyDescent="0.25">
      <c r="A6882" t="s">
        <v>6914</v>
      </c>
      <c r="B6882">
        <v>0</v>
      </c>
      <c r="C6882">
        <v>0</v>
      </c>
      <c r="D6882">
        <v>1</v>
      </c>
      <c r="E6882">
        <v>1</v>
      </c>
      <c r="F6882">
        <v>72</v>
      </c>
      <c r="G6882">
        <v>1</v>
      </c>
      <c r="H6882" t="s">
        <v>22</v>
      </c>
      <c r="I6882" t="s">
        <v>23</v>
      </c>
      <c r="J6882" t="s">
        <v>44</v>
      </c>
      <c r="K6882" t="s">
        <v>44</v>
      </c>
      <c r="L6882" t="s">
        <v>44</v>
      </c>
      <c r="M6882" t="s">
        <v>44</v>
      </c>
      <c r="N6882" t="s">
        <v>44</v>
      </c>
      <c r="O6882" t="s">
        <v>44</v>
      </c>
      <c r="P6882" t="s">
        <v>45</v>
      </c>
      <c r="Q6882">
        <v>0</v>
      </c>
      <c r="R6882" t="s">
        <v>33</v>
      </c>
      <c r="S6882">
        <v>25.2</v>
      </c>
      <c r="T6882">
        <v>1787.35</v>
      </c>
      <c r="U6882">
        <v>0</v>
      </c>
    </row>
    <row r="6883" spans="1:21" x14ac:dyDescent="0.25">
      <c r="A6883" t="s">
        <v>6915</v>
      </c>
      <c r="B6883">
        <v>0</v>
      </c>
      <c r="C6883">
        <v>0</v>
      </c>
      <c r="D6883">
        <v>1</v>
      </c>
      <c r="E6883">
        <v>1</v>
      </c>
      <c r="F6883">
        <v>32</v>
      </c>
      <c r="G6883">
        <v>0</v>
      </c>
      <c r="H6883" t="s">
        <v>24</v>
      </c>
      <c r="I6883" t="s">
        <v>25</v>
      </c>
      <c r="J6883" t="s">
        <v>22</v>
      </c>
      <c r="K6883" t="s">
        <v>22</v>
      </c>
      <c r="L6883" t="s">
        <v>23</v>
      </c>
      <c r="M6883" t="s">
        <v>23</v>
      </c>
      <c r="N6883" t="s">
        <v>23</v>
      </c>
      <c r="O6883" t="s">
        <v>23</v>
      </c>
      <c r="P6883" t="s">
        <v>26</v>
      </c>
      <c r="Q6883">
        <v>1</v>
      </c>
      <c r="R6883" t="s">
        <v>27</v>
      </c>
      <c r="S6883">
        <v>35.15</v>
      </c>
      <c r="T6883">
        <v>1051.05</v>
      </c>
      <c r="U6883">
        <v>0</v>
      </c>
    </row>
    <row r="6884" spans="1:21" x14ac:dyDescent="0.25">
      <c r="A6884" t="s">
        <v>6916</v>
      </c>
      <c r="B6884">
        <v>0</v>
      </c>
      <c r="C6884">
        <v>1</v>
      </c>
      <c r="D6884">
        <v>0</v>
      </c>
      <c r="E6884">
        <v>0</v>
      </c>
      <c r="F6884">
        <v>71</v>
      </c>
      <c r="G6884">
        <v>1</v>
      </c>
      <c r="H6884" t="s">
        <v>22</v>
      </c>
      <c r="I6884" t="s">
        <v>35</v>
      </c>
      <c r="J6884" t="s">
        <v>22</v>
      </c>
      <c r="K6884" t="s">
        <v>22</v>
      </c>
      <c r="L6884" t="s">
        <v>23</v>
      </c>
      <c r="M6884" t="s">
        <v>22</v>
      </c>
      <c r="N6884" t="s">
        <v>22</v>
      </c>
      <c r="O6884" t="s">
        <v>23</v>
      </c>
      <c r="P6884" t="s">
        <v>29</v>
      </c>
      <c r="Q6884">
        <v>1</v>
      </c>
      <c r="R6884" t="s">
        <v>38</v>
      </c>
      <c r="S6884">
        <v>99.65</v>
      </c>
      <c r="T6884">
        <v>7181.25</v>
      </c>
      <c r="U6884">
        <v>0</v>
      </c>
    </row>
    <row r="6885" spans="1:21" x14ac:dyDescent="0.25">
      <c r="A6885" t="s">
        <v>6917</v>
      </c>
      <c r="B6885">
        <v>0</v>
      </c>
      <c r="C6885">
        <v>0</v>
      </c>
      <c r="D6885">
        <v>0</v>
      </c>
      <c r="E6885">
        <v>1</v>
      </c>
      <c r="F6885">
        <v>34</v>
      </c>
      <c r="G6885">
        <v>1</v>
      </c>
      <c r="H6885" t="s">
        <v>23</v>
      </c>
      <c r="I6885" t="s">
        <v>35</v>
      </c>
      <c r="J6885" t="s">
        <v>22</v>
      </c>
      <c r="K6885" t="s">
        <v>22</v>
      </c>
      <c r="L6885" t="s">
        <v>22</v>
      </c>
      <c r="M6885" t="s">
        <v>23</v>
      </c>
      <c r="N6885" t="s">
        <v>22</v>
      </c>
      <c r="O6885" t="s">
        <v>22</v>
      </c>
      <c r="P6885" t="s">
        <v>26</v>
      </c>
      <c r="Q6885">
        <v>1</v>
      </c>
      <c r="R6885" t="s">
        <v>33</v>
      </c>
      <c r="S6885">
        <v>105.35</v>
      </c>
      <c r="T6885">
        <v>3688.6</v>
      </c>
      <c r="U6885">
        <v>0</v>
      </c>
    </row>
    <row r="6886" spans="1:21" x14ac:dyDescent="0.25">
      <c r="A6886" t="s">
        <v>6918</v>
      </c>
      <c r="B6886">
        <v>1</v>
      </c>
      <c r="C6886">
        <v>0</v>
      </c>
      <c r="D6886">
        <v>1</v>
      </c>
      <c r="E6886">
        <v>0</v>
      </c>
      <c r="F6886">
        <v>3</v>
      </c>
      <c r="G6886">
        <v>0</v>
      </c>
      <c r="H6886" t="s">
        <v>24</v>
      </c>
      <c r="I6886" t="s">
        <v>25</v>
      </c>
      <c r="J6886" t="s">
        <v>23</v>
      </c>
      <c r="K6886" t="s">
        <v>23</v>
      </c>
      <c r="L6886" t="s">
        <v>23</v>
      </c>
      <c r="M6886" t="s">
        <v>23</v>
      </c>
      <c r="N6886" t="s">
        <v>23</v>
      </c>
      <c r="O6886" t="s">
        <v>22</v>
      </c>
      <c r="P6886" t="s">
        <v>26</v>
      </c>
      <c r="Q6886">
        <v>1</v>
      </c>
      <c r="R6886" t="s">
        <v>27</v>
      </c>
      <c r="S6886">
        <v>35.15</v>
      </c>
      <c r="T6886">
        <v>99.75</v>
      </c>
      <c r="U6886">
        <v>1</v>
      </c>
    </row>
    <row r="6887" spans="1:21" x14ac:dyDescent="0.25">
      <c r="A6887" t="s">
        <v>6919</v>
      </c>
      <c r="B6887">
        <v>1</v>
      </c>
      <c r="C6887">
        <v>0</v>
      </c>
      <c r="D6887">
        <v>0</v>
      </c>
      <c r="E6887">
        <v>1</v>
      </c>
      <c r="F6887">
        <v>12</v>
      </c>
      <c r="G6887">
        <v>1</v>
      </c>
      <c r="H6887" t="s">
        <v>22</v>
      </c>
      <c r="I6887" t="s">
        <v>35</v>
      </c>
      <c r="J6887" t="s">
        <v>23</v>
      </c>
      <c r="K6887" t="s">
        <v>23</v>
      </c>
      <c r="L6887" t="s">
        <v>23</v>
      </c>
      <c r="M6887" t="s">
        <v>23</v>
      </c>
      <c r="N6887" t="s">
        <v>23</v>
      </c>
      <c r="O6887" t="s">
        <v>23</v>
      </c>
      <c r="P6887" t="s">
        <v>26</v>
      </c>
      <c r="Q6887">
        <v>1</v>
      </c>
      <c r="R6887" t="s">
        <v>38</v>
      </c>
      <c r="S6887">
        <v>73.75</v>
      </c>
      <c r="T6887">
        <v>871.4</v>
      </c>
      <c r="U6887">
        <v>1</v>
      </c>
    </row>
    <row r="6888" spans="1:21" x14ac:dyDescent="0.25">
      <c r="A6888" t="s">
        <v>6920</v>
      </c>
      <c r="B6888">
        <v>0</v>
      </c>
      <c r="C6888">
        <v>1</v>
      </c>
      <c r="D6888">
        <v>0</v>
      </c>
      <c r="E6888">
        <v>0</v>
      </c>
      <c r="F6888">
        <v>8</v>
      </c>
      <c r="G6888">
        <v>1</v>
      </c>
      <c r="H6888" t="s">
        <v>22</v>
      </c>
      <c r="I6888" t="s">
        <v>35</v>
      </c>
      <c r="J6888" t="s">
        <v>23</v>
      </c>
      <c r="K6888" t="s">
        <v>23</v>
      </c>
      <c r="L6888" t="s">
        <v>22</v>
      </c>
      <c r="M6888" t="s">
        <v>23</v>
      </c>
      <c r="N6888" t="s">
        <v>22</v>
      </c>
      <c r="O6888" t="s">
        <v>22</v>
      </c>
      <c r="P6888" t="s">
        <v>26</v>
      </c>
      <c r="Q6888">
        <v>0</v>
      </c>
      <c r="R6888" t="s">
        <v>27</v>
      </c>
      <c r="S6888">
        <v>101.35</v>
      </c>
      <c r="T6888">
        <v>780.5</v>
      </c>
      <c r="U6888">
        <v>1</v>
      </c>
    </row>
    <row r="6889" spans="1:21" x14ac:dyDescent="0.25">
      <c r="A6889" t="s">
        <v>6921</v>
      </c>
      <c r="B6889">
        <v>0</v>
      </c>
      <c r="C6889">
        <v>0</v>
      </c>
      <c r="D6889">
        <v>1</v>
      </c>
      <c r="E6889">
        <v>1</v>
      </c>
      <c r="F6889">
        <v>35</v>
      </c>
      <c r="G6889">
        <v>1</v>
      </c>
      <c r="H6889" t="s">
        <v>22</v>
      </c>
      <c r="I6889" t="s">
        <v>23</v>
      </c>
      <c r="J6889" t="s">
        <v>44</v>
      </c>
      <c r="K6889" t="s">
        <v>44</v>
      </c>
      <c r="L6889" t="s">
        <v>44</v>
      </c>
      <c r="M6889" t="s">
        <v>44</v>
      </c>
      <c r="N6889" t="s">
        <v>44</v>
      </c>
      <c r="O6889" t="s">
        <v>44</v>
      </c>
      <c r="P6889" t="s">
        <v>45</v>
      </c>
      <c r="Q6889">
        <v>0</v>
      </c>
      <c r="R6889" t="s">
        <v>33</v>
      </c>
      <c r="S6889">
        <v>24.3</v>
      </c>
      <c r="T6889">
        <v>821.6</v>
      </c>
      <c r="U6889">
        <v>0</v>
      </c>
    </row>
    <row r="6890" spans="1:21" x14ac:dyDescent="0.25">
      <c r="A6890" t="s">
        <v>6922</v>
      </c>
      <c r="B6890">
        <v>0</v>
      </c>
      <c r="C6890">
        <v>0</v>
      </c>
      <c r="D6890">
        <v>1</v>
      </c>
      <c r="E6890">
        <v>1</v>
      </c>
      <c r="F6890">
        <v>3</v>
      </c>
      <c r="G6890">
        <v>1</v>
      </c>
      <c r="H6890" t="s">
        <v>23</v>
      </c>
      <c r="I6890" t="s">
        <v>35</v>
      </c>
      <c r="J6890" t="s">
        <v>23</v>
      </c>
      <c r="K6890" t="s">
        <v>23</v>
      </c>
      <c r="L6890" t="s">
        <v>23</v>
      </c>
      <c r="M6890" t="s">
        <v>23</v>
      </c>
      <c r="N6890" t="s">
        <v>22</v>
      </c>
      <c r="O6890" t="s">
        <v>23</v>
      </c>
      <c r="P6890" t="s">
        <v>26</v>
      </c>
      <c r="Q6890">
        <v>1</v>
      </c>
      <c r="R6890" t="s">
        <v>27</v>
      </c>
      <c r="S6890">
        <v>80.7</v>
      </c>
      <c r="T6890">
        <v>239.45</v>
      </c>
      <c r="U6890">
        <v>0</v>
      </c>
    </row>
    <row r="6891" spans="1:21" x14ac:dyDescent="0.25">
      <c r="A6891" t="s">
        <v>6923</v>
      </c>
      <c r="B6891">
        <v>1</v>
      </c>
      <c r="C6891">
        <v>0</v>
      </c>
      <c r="D6891">
        <v>0</v>
      </c>
      <c r="E6891">
        <v>0</v>
      </c>
      <c r="F6891">
        <v>3</v>
      </c>
      <c r="G6891">
        <v>1</v>
      </c>
      <c r="H6891" t="s">
        <v>23</v>
      </c>
      <c r="I6891" t="s">
        <v>35</v>
      </c>
      <c r="J6891" t="s">
        <v>23</v>
      </c>
      <c r="K6891" t="s">
        <v>23</v>
      </c>
      <c r="L6891" t="s">
        <v>22</v>
      </c>
      <c r="M6891" t="s">
        <v>22</v>
      </c>
      <c r="N6891" t="s">
        <v>22</v>
      </c>
      <c r="O6891" t="s">
        <v>23</v>
      </c>
      <c r="P6891" t="s">
        <v>26</v>
      </c>
      <c r="Q6891">
        <v>1</v>
      </c>
      <c r="R6891" t="s">
        <v>30</v>
      </c>
      <c r="S6891">
        <v>89.85</v>
      </c>
      <c r="T6891">
        <v>244.45</v>
      </c>
      <c r="U6891">
        <v>0</v>
      </c>
    </row>
    <row r="6892" spans="1:21" x14ac:dyDescent="0.25">
      <c r="A6892" t="s">
        <v>6924</v>
      </c>
      <c r="B6892">
        <v>1</v>
      </c>
      <c r="C6892">
        <v>0</v>
      </c>
      <c r="D6892">
        <v>0</v>
      </c>
      <c r="E6892">
        <v>0</v>
      </c>
      <c r="F6892">
        <v>53</v>
      </c>
      <c r="G6892">
        <v>1</v>
      </c>
      <c r="H6892" t="s">
        <v>23</v>
      </c>
      <c r="I6892" t="s">
        <v>25</v>
      </c>
      <c r="J6892" t="s">
        <v>23</v>
      </c>
      <c r="K6892" t="s">
        <v>23</v>
      </c>
      <c r="L6892" t="s">
        <v>22</v>
      </c>
      <c r="M6892" t="s">
        <v>23</v>
      </c>
      <c r="N6892" t="s">
        <v>23</v>
      </c>
      <c r="O6892" t="s">
        <v>22</v>
      </c>
      <c r="P6892" t="s">
        <v>29</v>
      </c>
      <c r="Q6892">
        <v>1</v>
      </c>
      <c r="R6892" t="s">
        <v>27</v>
      </c>
      <c r="S6892">
        <v>61.1</v>
      </c>
      <c r="T6892">
        <v>3357.9</v>
      </c>
      <c r="U6892">
        <v>0</v>
      </c>
    </row>
    <row r="6893" spans="1:21" x14ac:dyDescent="0.25">
      <c r="A6893" t="s">
        <v>6925</v>
      </c>
      <c r="B6893">
        <v>0</v>
      </c>
      <c r="C6893">
        <v>0</v>
      </c>
      <c r="D6893">
        <v>1</v>
      </c>
      <c r="E6893">
        <v>0</v>
      </c>
      <c r="F6893">
        <v>4</v>
      </c>
      <c r="G6893">
        <v>0</v>
      </c>
      <c r="H6893" t="s">
        <v>24</v>
      </c>
      <c r="I6893" t="s">
        <v>25</v>
      </c>
      <c r="J6893" t="s">
        <v>22</v>
      </c>
      <c r="K6893" t="s">
        <v>23</v>
      </c>
      <c r="L6893" t="s">
        <v>23</v>
      </c>
      <c r="M6893" t="s">
        <v>23</v>
      </c>
      <c r="N6893" t="s">
        <v>23</v>
      </c>
      <c r="O6893" t="s">
        <v>23</v>
      </c>
      <c r="P6893" t="s">
        <v>26</v>
      </c>
      <c r="Q6893">
        <v>1</v>
      </c>
      <c r="R6893" t="s">
        <v>27</v>
      </c>
      <c r="S6893">
        <v>29.05</v>
      </c>
      <c r="T6893">
        <v>129.6</v>
      </c>
      <c r="U6893">
        <v>0</v>
      </c>
    </row>
    <row r="6894" spans="1:21" x14ac:dyDescent="0.25">
      <c r="A6894" t="s">
        <v>6926</v>
      </c>
      <c r="B6894">
        <v>0</v>
      </c>
      <c r="C6894">
        <v>0</v>
      </c>
      <c r="D6894">
        <v>1</v>
      </c>
      <c r="E6894">
        <v>1</v>
      </c>
      <c r="F6894">
        <v>48</v>
      </c>
      <c r="G6894">
        <v>1</v>
      </c>
      <c r="H6894" t="s">
        <v>23</v>
      </c>
      <c r="I6894" t="s">
        <v>35</v>
      </c>
      <c r="J6894" t="s">
        <v>22</v>
      </c>
      <c r="K6894" t="s">
        <v>23</v>
      </c>
      <c r="L6894" t="s">
        <v>22</v>
      </c>
      <c r="M6894" t="s">
        <v>23</v>
      </c>
      <c r="N6894" t="s">
        <v>22</v>
      </c>
      <c r="O6894" t="s">
        <v>22</v>
      </c>
      <c r="P6894" t="s">
        <v>29</v>
      </c>
      <c r="Q6894">
        <v>1</v>
      </c>
      <c r="R6894" t="s">
        <v>33</v>
      </c>
      <c r="S6894">
        <v>99.7</v>
      </c>
      <c r="T6894">
        <v>4977.2</v>
      </c>
      <c r="U6894">
        <v>0</v>
      </c>
    </row>
    <row r="6895" spans="1:21" x14ac:dyDescent="0.25">
      <c r="A6895" t="s">
        <v>6927</v>
      </c>
      <c r="B6895">
        <v>0</v>
      </c>
      <c r="C6895">
        <v>0</v>
      </c>
      <c r="D6895">
        <v>1</v>
      </c>
      <c r="E6895">
        <v>1</v>
      </c>
      <c r="F6895">
        <v>6</v>
      </c>
      <c r="G6895">
        <v>1</v>
      </c>
      <c r="H6895" t="s">
        <v>23</v>
      </c>
      <c r="I6895" t="s">
        <v>25</v>
      </c>
      <c r="J6895" t="s">
        <v>22</v>
      </c>
      <c r="K6895" t="s">
        <v>22</v>
      </c>
      <c r="L6895" t="s">
        <v>23</v>
      </c>
      <c r="M6895" t="s">
        <v>23</v>
      </c>
      <c r="N6895" t="s">
        <v>23</v>
      </c>
      <c r="O6895" t="s">
        <v>23</v>
      </c>
      <c r="P6895" t="s">
        <v>26</v>
      </c>
      <c r="Q6895">
        <v>0</v>
      </c>
      <c r="R6895" t="s">
        <v>38</v>
      </c>
      <c r="S6895">
        <v>55.9</v>
      </c>
      <c r="T6895">
        <v>365.35</v>
      </c>
      <c r="U6895">
        <v>1</v>
      </c>
    </row>
    <row r="6896" spans="1:21" x14ac:dyDescent="0.25">
      <c r="A6896" t="s">
        <v>6928</v>
      </c>
      <c r="B6896">
        <v>1</v>
      </c>
      <c r="C6896">
        <v>1</v>
      </c>
      <c r="D6896">
        <v>1</v>
      </c>
      <c r="E6896">
        <v>0</v>
      </c>
      <c r="F6896">
        <v>3</v>
      </c>
      <c r="G6896">
        <v>1</v>
      </c>
      <c r="H6896" t="s">
        <v>22</v>
      </c>
      <c r="I6896" t="s">
        <v>35</v>
      </c>
      <c r="J6896" t="s">
        <v>23</v>
      </c>
      <c r="K6896" t="s">
        <v>22</v>
      </c>
      <c r="L6896" t="s">
        <v>22</v>
      </c>
      <c r="M6896" t="s">
        <v>23</v>
      </c>
      <c r="N6896" t="s">
        <v>22</v>
      </c>
      <c r="O6896" t="s">
        <v>22</v>
      </c>
      <c r="P6896" t="s">
        <v>26</v>
      </c>
      <c r="Q6896">
        <v>1</v>
      </c>
      <c r="R6896" t="s">
        <v>27</v>
      </c>
      <c r="S6896">
        <v>105.9</v>
      </c>
      <c r="T6896">
        <v>334.65</v>
      </c>
      <c r="U6896">
        <v>1</v>
      </c>
    </row>
    <row r="6897" spans="1:21" x14ac:dyDescent="0.25">
      <c r="A6897" t="s">
        <v>6929</v>
      </c>
      <c r="B6897">
        <v>1</v>
      </c>
      <c r="C6897">
        <v>0</v>
      </c>
      <c r="D6897">
        <v>1</v>
      </c>
      <c r="E6897">
        <v>1</v>
      </c>
      <c r="F6897">
        <v>54</v>
      </c>
      <c r="G6897">
        <v>0</v>
      </c>
      <c r="H6897" t="s">
        <v>24</v>
      </c>
      <c r="I6897" t="s">
        <v>25</v>
      </c>
      <c r="J6897" t="s">
        <v>23</v>
      </c>
      <c r="K6897" t="s">
        <v>23</v>
      </c>
      <c r="L6897" t="s">
        <v>22</v>
      </c>
      <c r="M6897" t="s">
        <v>22</v>
      </c>
      <c r="N6897" t="s">
        <v>23</v>
      </c>
      <c r="O6897" t="s">
        <v>22</v>
      </c>
      <c r="P6897" t="s">
        <v>45</v>
      </c>
      <c r="Q6897">
        <v>0</v>
      </c>
      <c r="R6897" t="s">
        <v>38</v>
      </c>
      <c r="S6897">
        <v>46</v>
      </c>
      <c r="T6897">
        <v>2424.0500000000002</v>
      </c>
      <c r="U6897">
        <v>0</v>
      </c>
    </row>
    <row r="6898" spans="1:21" x14ac:dyDescent="0.25">
      <c r="A6898" t="s">
        <v>6930</v>
      </c>
      <c r="B6898">
        <v>0</v>
      </c>
      <c r="C6898">
        <v>0</v>
      </c>
      <c r="D6898">
        <v>0</v>
      </c>
      <c r="E6898">
        <v>0</v>
      </c>
      <c r="F6898">
        <v>1</v>
      </c>
      <c r="G6898">
        <v>1</v>
      </c>
      <c r="H6898" t="s">
        <v>23</v>
      </c>
      <c r="I6898" t="s">
        <v>25</v>
      </c>
      <c r="J6898" t="s">
        <v>23</v>
      </c>
      <c r="K6898" t="s">
        <v>23</v>
      </c>
      <c r="L6898" t="s">
        <v>23</v>
      </c>
      <c r="M6898" t="s">
        <v>23</v>
      </c>
      <c r="N6898" t="s">
        <v>23</v>
      </c>
      <c r="O6898" t="s">
        <v>23</v>
      </c>
      <c r="P6898" t="s">
        <v>26</v>
      </c>
      <c r="Q6898">
        <v>0</v>
      </c>
      <c r="R6898" t="s">
        <v>30</v>
      </c>
      <c r="S6898">
        <v>43.95</v>
      </c>
      <c r="T6898">
        <v>43.95</v>
      </c>
      <c r="U6898">
        <v>1</v>
      </c>
    </row>
    <row r="6899" spans="1:21" x14ac:dyDescent="0.25">
      <c r="A6899" t="s">
        <v>6931</v>
      </c>
      <c r="B6899">
        <v>1</v>
      </c>
      <c r="C6899">
        <v>0</v>
      </c>
      <c r="D6899">
        <v>0</v>
      </c>
      <c r="E6899">
        <v>0</v>
      </c>
      <c r="F6899">
        <v>62</v>
      </c>
      <c r="G6899">
        <v>1</v>
      </c>
      <c r="H6899" t="s">
        <v>23</v>
      </c>
      <c r="I6899" t="s">
        <v>25</v>
      </c>
      <c r="J6899" t="s">
        <v>23</v>
      </c>
      <c r="K6899" t="s">
        <v>22</v>
      </c>
      <c r="L6899" t="s">
        <v>22</v>
      </c>
      <c r="M6899" t="s">
        <v>22</v>
      </c>
      <c r="N6899" t="s">
        <v>22</v>
      </c>
      <c r="O6899" t="s">
        <v>22</v>
      </c>
      <c r="P6899" t="s">
        <v>26</v>
      </c>
      <c r="Q6899">
        <v>1</v>
      </c>
      <c r="R6899" t="s">
        <v>33</v>
      </c>
      <c r="S6899">
        <v>80.400000000000006</v>
      </c>
      <c r="T6899">
        <v>4981.1499999999996</v>
      </c>
      <c r="U6899">
        <v>0</v>
      </c>
    </row>
    <row r="6900" spans="1:21" x14ac:dyDescent="0.25">
      <c r="A6900" t="s">
        <v>6932</v>
      </c>
      <c r="B6900">
        <v>1</v>
      </c>
      <c r="C6900">
        <v>0</v>
      </c>
      <c r="D6900">
        <v>1</v>
      </c>
      <c r="E6900">
        <v>1</v>
      </c>
      <c r="F6900">
        <v>22</v>
      </c>
      <c r="G6900">
        <v>1</v>
      </c>
      <c r="H6900" t="s">
        <v>23</v>
      </c>
      <c r="I6900" t="s">
        <v>35</v>
      </c>
      <c r="J6900" t="s">
        <v>23</v>
      </c>
      <c r="K6900" t="s">
        <v>22</v>
      </c>
      <c r="L6900" t="s">
        <v>22</v>
      </c>
      <c r="M6900" t="s">
        <v>23</v>
      </c>
      <c r="N6900" t="s">
        <v>22</v>
      </c>
      <c r="O6900" t="s">
        <v>22</v>
      </c>
      <c r="P6900" t="s">
        <v>29</v>
      </c>
      <c r="Q6900">
        <v>1</v>
      </c>
      <c r="R6900" t="s">
        <v>30</v>
      </c>
      <c r="S6900">
        <v>100.05</v>
      </c>
      <c r="T6900">
        <v>2090.25</v>
      </c>
      <c r="U6900">
        <v>0</v>
      </c>
    </row>
    <row r="6901" spans="1:21" x14ac:dyDescent="0.25">
      <c r="A6901" t="s">
        <v>6933</v>
      </c>
      <c r="B6901">
        <v>1</v>
      </c>
      <c r="C6901">
        <v>0</v>
      </c>
      <c r="D6901">
        <v>0</v>
      </c>
      <c r="E6901">
        <v>0</v>
      </c>
      <c r="F6901">
        <v>1</v>
      </c>
      <c r="G6901">
        <v>1</v>
      </c>
      <c r="H6901" t="s">
        <v>23</v>
      </c>
      <c r="I6901" t="s">
        <v>25</v>
      </c>
      <c r="J6901" t="s">
        <v>23</v>
      </c>
      <c r="K6901" t="s">
        <v>23</v>
      </c>
      <c r="L6901" t="s">
        <v>23</v>
      </c>
      <c r="M6901" t="s">
        <v>23</v>
      </c>
      <c r="N6901" t="s">
        <v>23</v>
      </c>
      <c r="O6901" t="s">
        <v>23</v>
      </c>
      <c r="P6901" t="s">
        <v>26</v>
      </c>
      <c r="Q6901">
        <v>1</v>
      </c>
      <c r="R6901" t="s">
        <v>33</v>
      </c>
      <c r="S6901">
        <v>45.1</v>
      </c>
      <c r="T6901">
        <v>45.1</v>
      </c>
      <c r="U6901">
        <v>1</v>
      </c>
    </row>
    <row r="6902" spans="1:21" x14ac:dyDescent="0.25">
      <c r="A6902" t="s">
        <v>6934</v>
      </c>
      <c r="B6902">
        <v>1</v>
      </c>
      <c r="C6902">
        <v>1</v>
      </c>
      <c r="D6902">
        <v>0</v>
      </c>
      <c r="E6902">
        <v>0</v>
      </c>
      <c r="F6902">
        <v>51</v>
      </c>
      <c r="G6902">
        <v>1</v>
      </c>
      <c r="H6902" t="s">
        <v>23</v>
      </c>
      <c r="I6902" t="s">
        <v>35</v>
      </c>
      <c r="J6902" t="s">
        <v>23</v>
      </c>
      <c r="K6902" t="s">
        <v>23</v>
      </c>
      <c r="L6902" t="s">
        <v>22</v>
      </c>
      <c r="M6902" t="s">
        <v>23</v>
      </c>
      <c r="N6902" t="s">
        <v>22</v>
      </c>
      <c r="O6902" t="s">
        <v>22</v>
      </c>
      <c r="P6902" t="s">
        <v>29</v>
      </c>
      <c r="Q6902">
        <v>1</v>
      </c>
      <c r="R6902" t="s">
        <v>33</v>
      </c>
      <c r="S6902">
        <v>94</v>
      </c>
      <c r="T6902">
        <v>4905.75</v>
      </c>
      <c r="U6902">
        <v>0</v>
      </c>
    </row>
    <row r="6903" spans="1:21" x14ac:dyDescent="0.25">
      <c r="A6903" t="s">
        <v>6935</v>
      </c>
      <c r="B6903">
        <v>0</v>
      </c>
      <c r="C6903">
        <v>0</v>
      </c>
      <c r="D6903">
        <v>0</v>
      </c>
      <c r="E6903">
        <v>0</v>
      </c>
      <c r="F6903">
        <v>30</v>
      </c>
      <c r="G6903">
        <v>1</v>
      </c>
      <c r="H6903" t="s">
        <v>22</v>
      </c>
      <c r="I6903" t="s">
        <v>25</v>
      </c>
      <c r="J6903" t="s">
        <v>23</v>
      </c>
      <c r="K6903" t="s">
        <v>22</v>
      </c>
      <c r="L6903" t="s">
        <v>22</v>
      </c>
      <c r="M6903" t="s">
        <v>23</v>
      </c>
      <c r="N6903" t="s">
        <v>22</v>
      </c>
      <c r="O6903" t="s">
        <v>23</v>
      </c>
      <c r="P6903" t="s">
        <v>29</v>
      </c>
      <c r="Q6903">
        <v>1</v>
      </c>
      <c r="R6903" t="s">
        <v>38</v>
      </c>
      <c r="S6903">
        <v>68.95</v>
      </c>
      <c r="T6903">
        <v>2038.7</v>
      </c>
      <c r="U6903">
        <v>0</v>
      </c>
    </row>
    <row r="6904" spans="1:21" x14ac:dyDescent="0.25">
      <c r="A6904" t="s">
        <v>6936</v>
      </c>
      <c r="B6904">
        <v>0</v>
      </c>
      <c r="C6904">
        <v>1</v>
      </c>
      <c r="D6904">
        <v>1</v>
      </c>
      <c r="E6904">
        <v>0</v>
      </c>
      <c r="F6904">
        <v>56</v>
      </c>
      <c r="G6904">
        <v>1</v>
      </c>
      <c r="H6904" t="s">
        <v>22</v>
      </c>
      <c r="I6904" t="s">
        <v>25</v>
      </c>
      <c r="J6904" t="s">
        <v>22</v>
      </c>
      <c r="K6904" t="s">
        <v>22</v>
      </c>
      <c r="L6904" t="s">
        <v>22</v>
      </c>
      <c r="M6904" t="s">
        <v>22</v>
      </c>
      <c r="N6904" t="s">
        <v>23</v>
      </c>
      <c r="O6904" t="s">
        <v>23</v>
      </c>
      <c r="P6904" t="s">
        <v>29</v>
      </c>
      <c r="Q6904">
        <v>1</v>
      </c>
      <c r="R6904" t="s">
        <v>38</v>
      </c>
      <c r="S6904">
        <v>68.45</v>
      </c>
      <c r="T6904">
        <v>4014</v>
      </c>
      <c r="U6904">
        <v>0</v>
      </c>
    </row>
    <row r="6905" spans="1:21" x14ac:dyDescent="0.25">
      <c r="A6905" t="s">
        <v>6937</v>
      </c>
      <c r="B6905">
        <v>1</v>
      </c>
      <c r="C6905">
        <v>0</v>
      </c>
      <c r="D6905">
        <v>1</v>
      </c>
      <c r="E6905">
        <v>0</v>
      </c>
      <c r="F6905">
        <v>35</v>
      </c>
      <c r="G6905">
        <v>1</v>
      </c>
      <c r="H6905" t="s">
        <v>22</v>
      </c>
      <c r="I6905" t="s">
        <v>25</v>
      </c>
      <c r="J6905" t="s">
        <v>23</v>
      </c>
      <c r="K6905" t="s">
        <v>22</v>
      </c>
      <c r="L6905" t="s">
        <v>23</v>
      </c>
      <c r="M6905" t="s">
        <v>22</v>
      </c>
      <c r="N6905" t="s">
        <v>22</v>
      </c>
      <c r="O6905" t="s">
        <v>23</v>
      </c>
      <c r="P6905" t="s">
        <v>29</v>
      </c>
      <c r="Q6905">
        <v>1</v>
      </c>
      <c r="R6905" t="s">
        <v>27</v>
      </c>
      <c r="S6905">
        <v>69</v>
      </c>
      <c r="T6905">
        <v>2441.6999999999998</v>
      </c>
      <c r="U6905">
        <v>0</v>
      </c>
    </row>
    <row r="6906" spans="1:21" x14ac:dyDescent="0.25">
      <c r="A6906" t="s">
        <v>6938</v>
      </c>
      <c r="B6906">
        <v>0</v>
      </c>
      <c r="C6906">
        <v>1</v>
      </c>
      <c r="D6906">
        <v>0</v>
      </c>
      <c r="E6906">
        <v>0</v>
      </c>
      <c r="F6906">
        <v>64</v>
      </c>
      <c r="G6906">
        <v>0</v>
      </c>
      <c r="H6906" t="s">
        <v>24</v>
      </c>
      <c r="I6906" t="s">
        <v>25</v>
      </c>
      <c r="J6906" t="s">
        <v>23</v>
      </c>
      <c r="K6906" t="s">
        <v>22</v>
      </c>
      <c r="L6906" t="s">
        <v>23</v>
      </c>
      <c r="M6906" t="s">
        <v>22</v>
      </c>
      <c r="N6906" t="s">
        <v>22</v>
      </c>
      <c r="O6906" t="s">
        <v>23</v>
      </c>
      <c r="P6906" t="s">
        <v>26</v>
      </c>
      <c r="Q6906">
        <v>1</v>
      </c>
      <c r="R6906" t="s">
        <v>27</v>
      </c>
      <c r="S6906">
        <v>43.85</v>
      </c>
      <c r="T6906">
        <v>2751</v>
      </c>
      <c r="U6906">
        <v>0</v>
      </c>
    </row>
    <row r="6907" spans="1:21" x14ac:dyDescent="0.25">
      <c r="A6907" t="s">
        <v>6939</v>
      </c>
      <c r="B6907">
        <v>1</v>
      </c>
      <c r="C6907">
        <v>0</v>
      </c>
      <c r="D6907">
        <v>0</v>
      </c>
      <c r="E6907">
        <v>1</v>
      </c>
      <c r="F6907">
        <v>30</v>
      </c>
      <c r="G6907">
        <v>0</v>
      </c>
      <c r="H6907" t="s">
        <v>24</v>
      </c>
      <c r="I6907" t="s">
        <v>25</v>
      </c>
      <c r="J6907" t="s">
        <v>23</v>
      </c>
      <c r="K6907" t="s">
        <v>23</v>
      </c>
      <c r="L6907" t="s">
        <v>23</v>
      </c>
      <c r="M6907" t="s">
        <v>23</v>
      </c>
      <c r="N6907" t="s">
        <v>22</v>
      </c>
      <c r="O6907" t="s">
        <v>22</v>
      </c>
      <c r="P6907" t="s">
        <v>26</v>
      </c>
      <c r="Q6907">
        <v>1</v>
      </c>
      <c r="R6907" t="s">
        <v>27</v>
      </c>
      <c r="S6907">
        <v>44.5</v>
      </c>
      <c r="T6907">
        <v>1307.8</v>
      </c>
      <c r="U6907">
        <v>0</v>
      </c>
    </row>
    <row r="6908" spans="1:21" x14ac:dyDescent="0.25">
      <c r="A6908" t="s">
        <v>6940</v>
      </c>
      <c r="B6908">
        <v>0</v>
      </c>
      <c r="C6908">
        <v>0</v>
      </c>
      <c r="D6908">
        <v>1</v>
      </c>
      <c r="E6908">
        <v>1</v>
      </c>
      <c r="F6908">
        <v>25</v>
      </c>
      <c r="G6908">
        <v>1</v>
      </c>
      <c r="H6908" t="s">
        <v>23</v>
      </c>
      <c r="I6908" t="s">
        <v>23</v>
      </c>
      <c r="J6908" t="s">
        <v>44</v>
      </c>
      <c r="K6908" t="s">
        <v>44</v>
      </c>
      <c r="L6908" t="s">
        <v>44</v>
      </c>
      <c r="M6908" t="s">
        <v>44</v>
      </c>
      <c r="N6908" t="s">
        <v>44</v>
      </c>
      <c r="O6908" t="s">
        <v>44</v>
      </c>
      <c r="P6908" t="s">
        <v>45</v>
      </c>
      <c r="Q6908">
        <v>1</v>
      </c>
      <c r="R6908" t="s">
        <v>30</v>
      </c>
      <c r="S6908">
        <v>18.7</v>
      </c>
      <c r="T6908">
        <v>383.65</v>
      </c>
      <c r="U6908">
        <v>0</v>
      </c>
    </row>
    <row r="6909" spans="1:21" x14ac:dyDescent="0.25">
      <c r="A6909" t="s">
        <v>6941</v>
      </c>
      <c r="B6909">
        <v>0</v>
      </c>
      <c r="C6909">
        <v>0</v>
      </c>
      <c r="D6909">
        <v>0</v>
      </c>
      <c r="E6909">
        <v>0</v>
      </c>
      <c r="F6909">
        <v>41</v>
      </c>
      <c r="G6909">
        <v>1</v>
      </c>
      <c r="H6909" t="s">
        <v>23</v>
      </c>
      <c r="I6909" t="s">
        <v>35</v>
      </c>
      <c r="J6909" t="s">
        <v>23</v>
      </c>
      <c r="K6909" t="s">
        <v>23</v>
      </c>
      <c r="L6909" t="s">
        <v>23</v>
      </c>
      <c r="M6909" t="s">
        <v>23</v>
      </c>
      <c r="N6909" t="s">
        <v>23</v>
      </c>
      <c r="O6909" t="s">
        <v>23</v>
      </c>
      <c r="P6909" t="s">
        <v>26</v>
      </c>
      <c r="Q6909">
        <v>0</v>
      </c>
      <c r="R6909" t="s">
        <v>33</v>
      </c>
      <c r="S6909">
        <v>70.25</v>
      </c>
      <c r="T6909">
        <v>2868.05</v>
      </c>
      <c r="U6909">
        <v>1</v>
      </c>
    </row>
    <row r="6910" spans="1:21" x14ac:dyDescent="0.25">
      <c r="A6910" t="s">
        <v>6942</v>
      </c>
      <c r="B6910">
        <v>1</v>
      </c>
      <c r="C6910">
        <v>0</v>
      </c>
      <c r="D6910">
        <v>0</v>
      </c>
      <c r="E6910">
        <v>1</v>
      </c>
      <c r="F6910">
        <v>9</v>
      </c>
      <c r="G6910">
        <v>1</v>
      </c>
      <c r="H6910" t="s">
        <v>23</v>
      </c>
      <c r="I6910" t="s">
        <v>25</v>
      </c>
      <c r="J6910" t="s">
        <v>23</v>
      </c>
      <c r="K6910" t="s">
        <v>23</v>
      </c>
      <c r="L6910" t="s">
        <v>23</v>
      </c>
      <c r="M6910" t="s">
        <v>23</v>
      </c>
      <c r="N6910" t="s">
        <v>22</v>
      </c>
      <c r="O6910" t="s">
        <v>23</v>
      </c>
      <c r="P6910" t="s">
        <v>26</v>
      </c>
      <c r="Q6910">
        <v>0</v>
      </c>
      <c r="R6910" t="s">
        <v>27</v>
      </c>
      <c r="S6910">
        <v>55.35</v>
      </c>
      <c r="T6910">
        <v>449.75</v>
      </c>
      <c r="U6910">
        <v>1</v>
      </c>
    </row>
    <row r="6911" spans="1:21" x14ac:dyDescent="0.25">
      <c r="A6911" t="s">
        <v>6943</v>
      </c>
      <c r="B6911">
        <v>0</v>
      </c>
      <c r="C6911">
        <v>0</v>
      </c>
      <c r="D6911">
        <v>1</v>
      </c>
      <c r="E6911">
        <v>0</v>
      </c>
      <c r="F6911">
        <v>1</v>
      </c>
      <c r="G6911">
        <v>1</v>
      </c>
      <c r="H6911" t="s">
        <v>23</v>
      </c>
      <c r="I6911" t="s">
        <v>25</v>
      </c>
      <c r="J6911" t="s">
        <v>22</v>
      </c>
      <c r="K6911" t="s">
        <v>22</v>
      </c>
      <c r="L6911" t="s">
        <v>23</v>
      </c>
      <c r="M6911" t="s">
        <v>23</v>
      </c>
      <c r="N6911" t="s">
        <v>23</v>
      </c>
      <c r="O6911" t="s">
        <v>23</v>
      </c>
      <c r="P6911" t="s">
        <v>26</v>
      </c>
      <c r="Q6911">
        <v>1</v>
      </c>
      <c r="R6911" t="s">
        <v>30</v>
      </c>
      <c r="S6911">
        <v>53.55</v>
      </c>
      <c r="T6911">
        <v>53.55</v>
      </c>
      <c r="U6911">
        <v>0</v>
      </c>
    </row>
    <row r="6912" spans="1:21" x14ac:dyDescent="0.25">
      <c r="A6912" t="s">
        <v>6944</v>
      </c>
      <c r="B6912">
        <v>1</v>
      </c>
      <c r="C6912">
        <v>0</v>
      </c>
      <c r="D6912">
        <v>0</v>
      </c>
      <c r="E6912">
        <v>1</v>
      </c>
      <c r="F6912">
        <v>70</v>
      </c>
      <c r="G6912">
        <v>1</v>
      </c>
      <c r="H6912" t="s">
        <v>22</v>
      </c>
      <c r="I6912" t="s">
        <v>35</v>
      </c>
      <c r="J6912" t="s">
        <v>22</v>
      </c>
      <c r="K6912" t="s">
        <v>22</v>
      </c>
      <c r="L6912" t="s">
        <v>22</v>
      </c>
      <c r="M6912" t="s">
        <v>22</v>
      </c>
      <c r="N6912" t="s">
        <v>22</v>
      </c>
      <c r="O6912" t="s">
        <v>22</v>
      </c>
      <c r="P6912" t="s">
        <v>45</v>
      </c>
      <c r="Q6912">
        <v>1</v>
      </c>
      <c r="R6912" t="s">
        <v>27</v>
      </c>
      <c r="S6912">
        <v>114.6</v>
      </c>
      <c r="T6912">
        <v>7882.5</v>
      </c>
      <c r="U6912">
        <v>0</v>
      </c>
    </row>
    <row r="6913" spans="1:21" x14ac:dyDescent="0.25">
      <c r="A6913" t="s">
        <v>6945</v>
      </c>
      <c r="B6913">
        <v>0</v>
      </c>
      <c r="C6913">
        <v>0</v>
      </c>
      <c r="D6913">
        <v>1</v>
      </c>
      <c r="E6913">
        <v>1</v>
      </c>
      <c r="F6913">
        <v>57</v>
      </c>
      <c r="G6913">
        <v>1</v>
      </c>
      <c r="H6913" t="s">
        <v>23</v>
      </c>
      <c r="I6913" t="s">
        <v>23</v>
      </c>
      <c r="J6913" t="s">
        <v>44</v>
      </c>
      <c r="K6913" t="s">
        <v>44</v>
      </c>
      <c r="L6913" t="s">
        <v>44</v>
      </c>
      <c r="M6913" t="s">
        <v>44</v>
      </c>
      <c r="N6913" t="s">
        <v>44</v>
      </c>
      <c r="O6913" t="s">
        <v>44</v>
      </c>
      <c r="P6913" t="s">
        <v>45</v>
      </c>
      <c r="Q6913">
        <v>1</v>
      </c>
      <c r="R6913" t="s">
        <v>33</v>
      </c>
      <c r="S6913">
        <v>20.100000000000001</v>
      </c>
      <c r="T6913">
        <v>1087.7</v>
      </c>
      <c r="U6913">
        <v>0</v>
      </c>
    </row>
    <row r="6914" spans="1:21" x14ac:dyDescent="0.25">
      <c r="A6914" t="s">
        <v>6946</v>
      </c>
      <c r="B6914">
        <v>1</v>
      </c>
      <c r="C6914">
        <v>0</v>
      </c>
      <c r="D6914">
        <v>0</v>
      </c>
      <c r="E6914">
        <v>0</v>
      </c>
      <c r="F6914">
        <v>9</v>
      </c>
      <c r="G6914">
        <v>1</v>
      </c>
      <c r="H6914" t="s">
        <v>22</v>
      </c>
      <c r="I6914" t="s">
        <v>35</v>
      </c>
      <c r="J6914" t="s">
        <v>23</v>
      </c>
      <c r="K6914" t="s">
        <v>23</v>
      </c>
      <c r="L6914" t="s">
        <v>23</v>
      </c>
      <c r="M6914" t="s">
        <v>23</v>
      </c>
      <c r="N6914" t="s">
        <v>22</v>
      </c>
      <c r="O6914" t="s">
        <v>23</v>
      </c>
      <c r="P6914" t="s">
        <v>26</v>
      </c>
      <c r="Q6914">
        <v>1</v>
      </c>
      <c r="R6914" t="s">
        <v>27</v>
      </c>
      <c r="S6914">
        <v>85.5</v>
      </c>
      <c r="T6914">
        <v>791.7</v>
      </c>
      <c r="U6914">
        <v>0</v>
      </c>
    </row>
    <row r="6915" spans="1:21" x14ac:dyDescent="0.25">
      <c r="A6915" t="s">
        <v>6947</v>
      </c>
      <c r="B6915">
        <v>0</v>
      </c>
      <c r="C6915">
        <v>0</v>
      </c>
      <c r="D6915">
        <v>1</v>
      </c>
      <c r="E6915">
        <v>1</v>
      </c>
      <c r="F6915">
        <v>69</v>
      </c>
      <c r="G6915">
        <v>1</v>
      </c>
      <c r="H6915" t="s">
        <v>22</v>
      </c>
      <c r="I6915" t="s">
        <v>35</v>
      </c>
      <c r="J6915" t="s">
        <v>23</v>
      </c>
      <c r="K6915" t="s">
        <v>22</v>
      </c>
      <c r="L6915" t="s">
        <v>22</v>
      </c>
      <c r="M6915" t="s">
        <v>22</v>
      </c>
      <c r="N6915" t="s">
        <v>22</v>
      </c>
      <c r="O6915" t="s">
        <v>22</v>
      </c>
      <c r="P6915" t="s">
        <v>29</v>
      </c>
      <c r="Q6915">
        <v>1</v>
      </c>
      <c r="R6915" t="s">
        <v>33</v>
      </c>
      <c r="S6915">
        <v>108.75</v>
      </c>
      <c r="T6915">
        <v>7493.05</v>
      </c>
      <c r="U6915">
        <v>0</v>
      </c>
    </row>
    <row r="6916" spans="1:21" x14ac:dyDescent="0.25">
      <c r="A6916" t="s">
        <v>6948</v>
      </c>
      <c r="B6916">
        <v>1</v>
      </c>
      <c r="C6916">
        <v>1</v>
      </c>
      <c r="D6916">
        <v>1</v>
      </c>
      <c r="E6916">
        <v>0</v>
      </c>
      <c r="F6916">
        <v>43</v>
      </c>
      <c r="G6916">
        <v>1</v>
      </c>
      <c r="H6916" t="s">
        <v>22</v>
      </c>
      <c r="I6916" t="s">
        <v>35</v>
      </c>
      <c r="J6916" t="s">
        <v>23</v>
      </c>
      <c r="K6916" t="s">
        <v>22</v>
      </c>
      <c r="L6916" t="s">
        <v>22</v>
      </c>
      <c r="M6916" t="s">
        <v>23</v>
      </c>
      <c r="N6916" t="s">
        <v>22</v>
      </c>
      <c r="O6916" t="s">
        <v>22</v>
      </c>
      <c r="P6916" t="s">
        <v>26</v>
      </c>
      <c r="Q6916">
        <v>1</v>
      </c>
      <c r="R6916" t="s">
        <v>27</v>
      </c>
      <c r="S6916">
        <v>103</v>
      </c>
      <c r="T6916">
        <v>4414.3</v>
      </c>
      <c r="U6916">
        <v>1</v>
      </c>
    </row>
    <row r="6917" spans="1:21" x14ac:dyDescent="0.25">
      <c r="A6917" t="s">
        <v>6949</v>
      </c>
      <c r="B6917">
        <v>0</v>
      </c>
      <c r="C6917">
        <v>0</v>
      </c>
      <c r="D6917">
        <v>1</v>
      </c>
      <c r="E6917">
        <v>0</v>
      </c>
      <c r="F6917">
        <v>72</v>
      </c>
      <c r="G6917">
        <v>1</v>
      </c>
      <c r="H6917" t="s">
        <v>22</v>
      </c>
      <c r="I6917" t="s">
        <v>35</v>
      </c>
      <c r="J6917" t="s">
        <v>23</v>
      </c>
      <c r="K6917" t="s">
        <v>23</v>
      </c>
      <c r="L6917" t="s">
        <v>22</v>
      </c>
      <c r="M6917" t="s">
        <v>23</v>
      </c>
      <c r="N6917" t="s">
        <v>22</v>
      </c>
      <c r="O6917" t="s">
        <v>22</v>
      </c>
      <c r="P6917" t="s">
        <v>45</v>
      </c>
      <c r="Q6917">
        <v>1</v>
      </c>
      <c r="R6917" t="s">
        <v>27</v>
      </c>
      <c r="S6917">
        <v>97.85</v>
      </c>
      <c r="T6917">
        <v>6841.3</v>
      </c>
      <c r="U6917">
        <v>0</v>
      </c>
    </row>
    <row r="6918" spans="1:21" x14ac:dyDescent="0.25">
      <c r="A6918" t="s">
        <v>6950</v>
      </c>
      <c r="B6918">
        <v>1</v>
      </c>
      <c r="C6918">
        <v>0</v>
      </c>
      <c r="D6918">
        <v>0</v>
      </c>
      <c r="E6918">
        <v>1</v>
      </c>
      <c r="F6918">
        <v>44</v>
      </c>
      <c r="G6918">
        <v>1</v>
      </c>
      <c r="H6918" t="s">
        <v>23</v>
      </c>
      <c r="I6918" t="s">
        <v>23</v>
      </c>
      <c r="J6918" t="s">
        <v>44</v>
      </c>
      <c r="K6918" t="s">
        <v>44</v>
      </c>
      <c r="L6918" t="s">
        <v>44</v>
      </c>
      <c r="M6918" t="s">
        <v>44</v>
      </c>
      <c r="N6918" t="s">
        <v>44</v>
      </c>
      <c r="O6918" t="s">
        <v>44</v>
      </c>
      <c r="P6918" t="s">
        <v>45</v>
      </c>
      <c r="Q6918">
        <v>0</v>
      </c>
      <c r="R6918" t="s">
        <v>33</v>
      </c>
      <c r="S6918">
        <v>19.55</v>
      </c>
      <c r="T6918">
        <v>819.95</v>
      </c>
      <c r="U6918">
        <v>0</v>
      </c>
    </row>
    <row r="6919" spans="1:21" x14ac:dyDescent="0.25">
      <c r="A6919" t="s">
        <v>6951</v>
      </c>
      <c r="B6919">
        <v>0</v>
      </c>
      <c r="C6919">
        <v>0</v>
      </c>
      <c r="D6919">
        <v>1</v>
      </c>
      <c r="E6919">
        <v>0</v>
      </c>
      <c r="F6919">
        <v>72</v>
      </c>
      <c r="G6919">
        <v>1</v>
      </c>
      <c r="H6919" t="s">
        <v>22</v>
      </c>
      <c r="I6919" t="s">
        <v>35</v>
      </c>
      <c r="J6919" t="s">
        <v>22</v>
      </c>
      <c r="K6919" t="s">
        <v>22</v>
      </c>
      <c r="L6919" t="s">
        <v>23</v>
      </c>
      <c r="M6919" t="s">
        <v>23</v>
      </c>
      <c r="N6919" t="s">
        <v>23</v>
      </c>
      <c r="O6919" t="s">
        <v>23</v>
      </c>
      <c r="P6919" t="s">
        <v>45</v>
      </c>
      <c r="Q6919">
        <v>1</v>
      </c>
      <c r="R6919" t="s">
        <v>33</v>
      </c>
      <c r="S6919">
        <v>84.05</v>
      </c>
      <c r="T6919">
        <v>6052.25</v>
      </c>
      <c r="U6919">
        <v>0</v>
      </c>
    </row>
    <row r="6920" spans="1:21" x14ac:dyDescent="0.25">
      <c r="A6920" t="s">
        <v>6952</v>
      </c>
      <c r="B6920">
        <v>0</v>
      </c>
      <c r="C6920">
        <v>0</v>
      </c>
      <c r="D6920">
        <v>1</v>
      </c>
      <c r="E6920">
        <v>0</v>
      </c>
      <c r="F6920">
        <v>33</v>
      </c>
      <c r="G6920">
        <v>1</v>
      </c>
      <c r="H6920" t="s">
        <v>23</v>
      </c>
      <c r="I6920" t="s">
        <v>35</v>
      </c>
      <c r="J6920" t="s">
        <v>22</v>
      </c>
      <c r="K6920" t="s">
        <v>23</v>
      </c>
      <c r="L6920" t="s">
        <v>22</v>
      </c>
      <c r="M6920" t="s">
        <v>22</v>
      </c>
      <c r="N6920" t="s">
        <v>22</v>
      </c>
      <c r="O6920" t="s">
        <v>22</v>
      </c>
      <c r="P6920" t="s">
        <v>29</v>
      </c>
      <c r="Q6920">
        <v>1</v>
      </c>
      <c r="R6920" t="s">
        <v>27</v>
      </c>
      <c r="S6920">
        <v>103.75</v>
      </c>
      <c r="T6920">
        <v>3361.05</v>
      </c>
      <c r="U6920">
        <v>1</v>
      </c>
    </row>
    <row r="6921" spans="1:21" x14ac:dyDescent="0.25">
      <c r="A6921" t="s">
        <v>6953</v>
      </c>
      <c r="B6921">
        <v>1</v>
      </c>
      <c r="C6921">
        <v>0</v>
      </c>
      <c r="D6921">
        <v>0</v>
      </c>
      <c r="E6921">
        <v>0</v>
      </c>
      <c r="F6921">
        <v>54</v>
      </c>
      <c r="G6921">
        <v>1</v>
      </c>
      <c r="H6921" t="s">
        <v>22</v>
      </c>
      <c r="I6921" t="s">
        <v>35</v>
      </c>
      <c r="J6921" t="s">
        <v>23</v>
      </c>
      <c r="K6921" t="s">
        <v>23</v>
      </c>
      <c r="L6921" t="s">
        <v>22</v>
      </c>
      <c r="M6921" t="s">
        <v>23</v>
      </c>
      <c r="N6921" t="s">
        <v>23</v>
      </c>
      <c r="O6921" t="s">
        <v>22</v>
      </c>
      <c r="P6921" t="s">
        <v>26</v>
      </c>
      <c r="Q6921">
        <v>0</v>
      </c>
      <c r="R6921" t="s">
        <v>38</v>
      </c>
      <c r="S6921">
        <v>89.4</v>
      </c>
      <c r="T6921">
        <v>4869.5</v>
      </c>
      <c r="U6921">
        <v>0</v>
      </c>
    </row>
    <row r="6922" spans="1:21" x14ac:dyDescent="0.25">
      <c r="A6922" t="s">
        <v>6954</v>
      </c>
      <c r="B6922">
        <v>1</v>
      </c>
      <c r="C6922">
        <v>0</v>
      </c>
      <c r="D6922">
        <v>0</v>
      </c>
      <c r="E6922">
        <v>1</v>
      </c>
      <c r="F6922">
        <v>27</v>
      </c>
      <c r="G6922">
        <v>1</v>
      </c>
      <c r="H6922" t="s">
        <v>23</v>
      </c>
      <c r="I6922" t="s">
        <v>23</v>
      </c>
      <c r="J6922" t="s">
        <v>44</v>
      </c>
      <c r="K6922" t="s">
        <v>44</v>
      </c>
      <c r="L6922" t="s">
        <v>44</v>
      </c>
      <c r="M6922" t="s">
        <v>44</v>
      </c>
      <c r="N6922" t="s">
        <v>44</v>
      </c>
      <c r="O6922" t="s">
        <v>44</v>
      </c>
      <c r="P6922" t="s">
        <v>45</v>
      </c>
      <c r="Q6922">
        <v>0</v>
      </c>
      <c r="R6922" t="s">
        <v>38</v>
      </c>
      <c r="S6922">
        <v>19.7</v>
      </c>
      <c r="T6922">
        <v>509.3</v>
      </c>
      <c r="U6922">
        <v>0</v>
      </c>
    </row>
    <row r="6923" spans="1:21" x14ac:dyDescent="0.25">
      <c r="A6923" t="s">
        <v>6955</v>
      </c>
      <c r="B6923">
        <v>1</v>
      </c>
      <c r="C6923">
        <v>0</v>
      </c>
      <c r="D6923">
        <v>0</v>
      </c>
      <c r="E6923">
        <v>0</v>
      </c>
      <c r="F6923">
        <v>54</v>
      </c>
      <c r="G6923">
        <v>1</v>
      </c>
      <c r="H6923" t="s">
        <v>22</v>
      </c>
      <c r="I6923" t="s">
        <v>35</v>
      </c>
      <c r="J6923" t="s">
        <v>23</v>
      </c>
      <c r="K6923" t="s">
        <v>22</v>
      </c>
      <c r="L6923" t="s">
        <v>23</v>
      </c>
      <c r="M6923" t="s">
        <v>23</v>
      </c>
      <c r="N6923" t="s">
        <v>23</v>
      </c>
      <c r="O6923" t="s">
        <v>23</v>
      </c>
      <c r="P6923" t="s">
        <v>26</v>
      </c>
      <c r="Q6923">
        <v>1</v>
      </c>
      <c r="R6923" t="s">
        <v>33</v>
      </c>
      <c r="S6923">
        <v>79.849999999999994</v>
      </c>
      <c r="T6923">
        <v>4308.25</v>
      </c>
      <c r="U6923">
        <v>0</v>
      </c>
    </row>
    <row r="6924" spans="1:21" x14ac:dyDescent="0.25">
      <c r="A6924" t="s">
        <v>6956</v>
      </c>
      <c r="B6924">
        <v>1</v>
      </c>
      <c r="C6924">
        <v>0</v>
      </c>
      <c r="D6924">
        <v>0</v>
      </c>
      <c r="E6924">
        <v>0</v>
      </c>
      <c r="F6924">
        <v>3</v>
      </c>
      <c r="G6924">
        <v>1</v>
      </c>
      <c r="H6924" t="s">
        <v>23</v>
      </c>
      <c r="I6924" t="s">
        <v>35</v>
      </c>
      <c r="J6924" t="s">
        <v>23</v>
      </c>
      <c r="K6924" t="s">
        <v>22</v>
      </c>
      <c r="L6924" t="s">
        <v>23</v>
      </c>
      <c r="M6924" t="s">
        <v>23</v>
      </c>
      <c r="N6924" t="s">
        <v>23</v>
      </c>
      <c r="O6924" t="s">
        <v>23</v>
      </c>
      <c r="P6924" t="s">
        <v>26</v>
      </c>
      <c r="Q6924">
        <v>0</v>
      </c>
      <c r="R6924" t="s">
        <v>38</v>
      </c>
      <c r="S6924">
        <v>74.45</v>
      </c>
      <c r="T6924">
        <v>221.1</v>
      </c>
      <c r="U6924">
        <v>0</v>
      </c>
    </row>
    <row r="6925" spans="1:21" x14ac:dyDescent="0.25">
      <c r="A6925" t="s">
        <v>6957</v>
      </c>
      <c r="B6925">
        <v>0</v>
      </c>
      <c r="C6925">
        <v>0</v>
      </c>
      <c r="D6925">
        <v>1</v>
      </c>
      <c r="E6925">
        <v>0</v>
      </c>
      <c r="F6925">
        <v>53</v>
      </c>
      <c r="G6925">
        <v>1</v>
      </c>
      <c r="H6925" t="s">
        <v>22</v>
      </c>
      <c r="I6925" t="s">
        <v>25</v>
      </c>
      <c r="J6925" t="s">
        <v>22</v>
      </c>
      <c r="K6925" t="s">
        <v>22</v>
      </c>
      <c r="L6925" t="s">
        <v>22</v>
      </c>
      <c r="M6925" t="s">
        <v>23</v>
      </c>
      <c r="N6925" t="s">
        <v>23</v>
      </c>
      <c r="O6925" t="s">
        <v>22</v>
      </c>
      <c r="P6925" t="s">
        <v>29</v>
      </c>
      <c r="Q6925">
        <v>0</v>
      </c>
      <c r="R6925" t="s">
        <v>33</v>
      </c>
      <c r="S6925">
        <v>74.099999999999994</v>
      </c>
      <c r="T6925">
        <v>3833.95</v>
      </c>
      <c r="U6925">
        <v>0</v>
      </c>
    </row>
    <row r="6926" spans="1:21" x14ac:dyDescent="0.25">
      <c r="A6926" t="s">
        <v>6958</v>
      </c>
      <c r="B6926">
        <v>1</v>
      </c>
      <c r="C6926">
        <v>0</v>
      </c>
      <c r="D6926">
        <v>0</v>
      </c>
      <c r="E6926">
        <v>0</v>
      </c>
      <c r="F6926">
        <v>1</v>
      </c>
      <c r="G6926">
        <v>1</v>
      </c>
      <c r="H6926" t="s">
        <v>23</v>
      </c>
      <c r="I6926" t="s">
        <v>35</v>
      </c>
      <c r="J6926" t="s">
        <v>23</v>
      </c>
      <c r="K6926" t="s">
        <v>23</v>
      </c>
      <c r="L6926" t="s">
        <v>23</v>
      </c>
      <c r="M6926" t="s">
        <v>23</v>
      </c>
      <c r="N6926" t="s">
        <v>23</v>
      </c>
      <c r="O6926" t="s">
        <v>23</v>
      </c>
      <c r="P6926" t="s">
        <v>26</v>
      </c>
      <c r="Q6926">
        <v>1</v>
      </c>
      <c r="R6926" t="s">
        <v>27</v>
      </c>
      <c r="S6926">
        <v>69.349999999999994</v>
      </c>
      <c r="T6926">
        <v>69.349999999999994</v>
      </c>
      <c r="U6926">
        <v>1</v>
      </c>
    </row>
    <row r="6927" spans="1:21" x14ac:dyDescent="0.25">
      <c r="A6927" t="s">
        <v>6959</v>
      </c>
      <c r="B6927">
        <v>1</v>
      </c>
      <c r="C6927">
        <v>0</v>
      </c>
      <c r="D6927">
        <v>1</v>
      </c>
      <c r="E6927">
        <v>0</v>
      </c>
      <c r="F6927">
        <v>15</v>
      </c>
      <c r="G6927">
        <v>1</v>
      </c>
      <c r="H6927" t="s">
        <v>23</v>
      </c>
      <c r="I6927" t="s">
        <v>23</v>
      </c>
      <c r="J6927" t="s">
        <v>44</v>
      </c>
      <c r="K6927" t="s">
        <v>44</v>
      </c>
      <c r="L6927" t="s">
        <v>44</v>
      </c>
      <c r="M6927" t="s">
        <v>44</v>
      </c>
      <c r="N6927" t="s">
        <v>44</v>
      </c>
      <c r="O6927" t="s">
        <v>44</v>
      </c>
      <c r="P6927" t="s">
        <v>29</v>
      </c>
      <c r="Q6927">
        <v>0</v>
      </c>
      <c r="R6927" t="s">
        <v>30</v>
      </c>
      <c r="S6927">
        <v>18.8</v>
      </c>
      <c r="T6927">
        <v>294.95</v>
      </c>
      <c r="U6927">
        <v>0</v>
      </c>
    </row>
    <row r="6928" spans="1:21" x14ac:dyDescent="0.25">
      <c r="A6928" t="s">
        <v>6960</v>
      </c>
      <c r="B6928">
        <v>0</v>
      </c>
      <c r="C6928">
        <v>0</v>
      </c>
      <c r="D6928">
        <v>0</v>
      </c>
      <c r="E6928">
        <v>0</v>
      </c>
      <c r="F6928">
        <v>56</v>
      </c>
      <c r="G6928">
        <v>1</v>
      </c>
      <c r="H6928" t="s">
        <v>23</v>
      </c>
      <c r="I6928" t="s">
        <v>35</v>
      </c>
      <c r="J6928" t="s">
        <v>23</v>
      </c>
      <c r="K6928" t="s">
        <v>22</v>
      </c>
      <c r="L6928" t="s">
        <v>23</v>
      </c>
      <c r="M6928" t="s">
        <v>23</v>
      </c>
      <c r="N6928" t="s">
        <v>23</v>
      </c>
      <c r="O6928" t="s">
        <v>23</v>
      </c>
      <c r="P6928" t="s">
        <v>26</v>
      </c>
      <c r="Q6928">
        <v>1</v>
      </c>
      <c r="R6928" t="s">
        <v>27</v>
      </c>
      <c r="S6928">
        <v>73.849999999999994</v>
      </c>
      <c r="T6928">
        <v>4092.85</v>
      </c>
      <c r="U6928">
        <v>1</v>
      </c>
    </row>
    <row r="6929" spans="1:21" x14ac:dyDescent="0.25">
      <c r="A6929" t="s">
        <v>6961</v>
      </c>
      <c r="B6929">
        <v>1</v>
      </c>
      <c r="C6929">
        <v>0</v>
      </c>
      <c r="D6929">
        <v>1</v>
      </c>
      <c r="E6929">
        <v>1</v>
      </c>
      <c r="F6929">
        <v>5</v>
      </c>
      <c r="G6929">
        <v>1</v>
      </c>
      <c r="H6929" t="s">
        <v>22</v>
      </c>
      <c r="I6929" t="s">
        <v>25</v>
      </c>
      <c r="J6929" t="s">
        <v>22</v>
      </c>
      <c r="K6929" t="s">
        <v>22</v>
      </c>
      <c r="L6929" t="s">
        <v>23</v>
      </c>
      <c r="M6929" t="s">
        <v>22</v>
      </c>
      <c r="N6929" t="s">
        <v>23</v>
      </c>
      <c r="O6929" t="s">
        <v>23</v>
      </c>
      <c r="P6929" t="s">
        <v>26</v>
      </c>
      <c r="Q6929">
        <v>0</v>
      </c>
      <c r="R6929" t="s">
        <v>38</v>
      </c>
      <c r="S6929">
        <v>64.400000000000006</v>
      </c>
      <c r="T6929">
        <v>316.89999999999998</v>
      </c>
      <c r="U6929">
        <v>0</v>
      </c>
    </row>
    <row r="6930" spans="1:21" x14ac:dyDescent="0.25">
      <c r="A6930" t="s">
        <v>6962</v>
      </c>
      <c r="B6930">
        <v>1</v>
      </c>
      <c r="C6930">
        <v>0</v>
      </c>
      <c r="D6930">
        <v>1</v>
      </c>
      <c r="E6930">
        <v>1</v>
      </c>
      <c r="F6930">
        <v>48</v>
      </c>
      <c r="G6930">
        <v>1</v>
      </c>
      <c r="H6930" t="s">
        <v>23</v>
      </c>
      <c r="I6930" t="s">
        <v>25</v>
      </c>
      <c r="J6930" t="s">
        <v>23</v>
      </c>
      <c r="K6930" t="s">
        <v>22</v>
      </c>
      <c r="L6930" t="s">
        <v>22</v>
      </c>
      <c r="M6930" t="s">
        <v>23</v>
      </c>
      <c r="N6930" t="s">
        <v>23</v>
      </c>
      <c r="O6930" t="s">
        <v>23</v>
      </c>
      <c r="P6930" t="s">
        <v>29</v>
      </c>
      <c r="Q6930">
        <v>1</v>
      </c>
      <c r="R6930" t="s">
        <v>38</v>
      </c>
      <c r="S6930">
        <v>55.8</v>
      </c>
      <c r="T6930">
        <v>2651.2</v>
      </c>
      <c r="U6930">
        <v>0</v>
      </c>
    </row>
    <row r="6931" spans="1:21" x14ac:dyDescent="0.25">
      <c r="A6931" t="s">
        <v>6963</v>
      </c>
      <c r="B6931">
        <v>0</v>
      </c>
      <c r="C6931">
        <v>0</v>
      </c>
      <c r="D6931">
        <v>0</v>
      </c>
      <c r="E6931">
        <v>1</v>
      </c>
      <c r="F6931">
        <v>25</v>
      </c>
      <c r="G6931">
        <v>1</v>
      </c>
      <c r="H6931" t="s">
        <v>23</v>
      </c>
      <c r="I6931" t="s">
        <v>23</v>
      </c>
      <c r="J6931" t="s">
        <v>44</v>
      </c>
      <c r="K6931" t="s">
        <v>44</v>
      </c>
      <c r="L6931" t="s">
        <v>44</v>
      </c>
      <c r="M6931" t="s">
        <v>44</v>
      </c>
      <c r="N6931" t="s">
        <v>44</v>
      </c>
      <c r="O6931" t="s">
        <v>44</v>
      </c>
      <c r="P6931" t="s">
        <v>26</v>
      </c>
      <c r="Q6931">
        <v>0</v>
      </c>
      <c r="R6931" t="s">
        <v>38</v>
      </c>
      <c r="S6931">
        <v>20.05</v>
      </c>
      <c r="T6931">
        <v>471.7</v>
      </c>
      <c r="U6931">
        <v>0</v>
      </c>
    </row>
    <row r="6932" spans="1:21" x14ac:dyDescent="0.25">
      <c r="A6932" t="s">
        <v>6964</v>
      </c>
      <c r="B6932">
        <v>0</v>
      </c>
      <c r="C6932">
        <v>0</v>
      </c>
      <c r="D6932">
        <v>1</v>
      </c>
      <c r="E6932">
        <v>0</v>
      </c>
      <c r="F6932">
        <v>3</v>
      </c>
      <c r="G6932">
        <v>1</v>
      </c>
      <c r="H6932" t="s">
        <v>22</v>
      </c>
      <c r="I6932" t="s">
        <v>35</v>
      </c>
      <c r="J6932" t="s">
        <v>23</v>
      </c>
      <c r="K6932" t="s">
        <v>23</v>
      </c>
      <c r="L6932" t="s">
        <v>23</v>
      </c>
      <c r="M6932" t="s">
        <v>23</v>
      </c>
      <c r="N6932" t="s">
        <v>23</v>
      </c>
      <c r="O6932" t="s">
        <v>23</v>
      </c>
      <c r="P6932" t="s">
        <v>26</v>
      </c>
      <c r="Q6932">
        <v>1</v>
      </c>
      <c r="R6932" t="s">
        <v>38</v>
      </c>
      <c r="S6932">
        <v>75.150000000000006</v>
      </c>
      <c r="T6932">
        <v>216.75</v>
      </c>
      <c r="U6932">
        <v>1</v>
      </c>
    </row>
    <row r="6933" spans="1:21" x14ac:dyDescent="0.25">
      <c r="A6933" t="s">
        <v>6965</v>
      </c>
      <c r="B6933">
        <v>1</v>
      </c>
      <c r="C6933">
        <v>0</v>
      </c>
      <c r="D6933">
        <v>0</v>
      </c>
      <c r="E6933">
        <v>0</v>
      </c>
      <c r="F6933">
        <v>58</v>
      </c>
      <c r="G6933">
        <v>1</v>
      </c>
      <c r="H6933" t="s">
        <v>23</v>
      </c>
      <c r="I6933" t="s">
        <v>35</v>
      </c>
      <c r="J6933" t="s">
        <v>22</v>
      </c>
      <c r="K6933" t="s">
        <v>22</v>
      </c>
      <c r="L6933" t="s">
        <v>23</v>
      </c>
      <c r="M6933" t="s">
        <v>23</v>
      </c>
      <c r="N6933" t="s">
        <v>22</v>
      </c>
      <c r="O6933" t="s">
        <v>22</v>
      </c>
      <c r="P6933" t="s">
        <v>29</v>
      </c>
      <c r="Q6933">
        <v>0</v>
      </c>
      <c r="R6933" t="s">
        <v>33</v>
      </c>
      <c r="S6933">
        <v>99.15</v>
      </c>
      <c r="T6933">
        <v>5720.95</v>
      </c>
      <c r="U6933">
        <v>0</v>
      </c>
    </row>
    <row r="6934" spans="1:21" x14ac:dyDescent="0.25">
      <c r="A6934" t="s">
        <v>6966</v>
      </c>
      <c r="B6934">
        <v>1</v>
      </c>
      <c r="C6934">
        <v>0</v>
      </c>
      <c r="D6934">
        <v>0</v>
      </c>
      <c r="E6934">
        <v>0</v>
      </c>
      <c r="F6934">
        <v>10</v>
      </c>
      <c r="G6934">
        <v>1</v>
      </c>
      <c r="H6934" t="s">
        <v>23</v>
      </c>
      <c r="I6934" t="s">
        <v>25</v>
      </c>
      <c r="J6934" t="s">
        <v>23</v>
      </c>
      <c r="K6934" t="s">
        <v>23</v>
      </c>
      <c r="L6934" t="s">
        <v>23</v>
      </c>
      <c r="M6934" t="s">
        <v>23</v>
      </c>
      <c r="N6934" t="s">
        <v>23</v>
      </c>
      <c r="O6934" t="s">
        <v>22</v>
      </c>
      <c r="P6934" t="s">
        <v>26</v>
      </c>
      <c r="Q6934">
        <v>1</v>
      </c>
      <c r="R6934" t="s">
        <v>33</v>
      </c>
      <c r="S6934">
        <v>56.75</v>
      </c>
      <c r="T6934">
        <v>503.25</v>
      </c>
      <c r="U6934">
        <v>0</v>
      </c>
    </row>
    <row r="6935" spans="1:21" x14ac:dyDescent="0.25">
      <c r="A6935" t="s">
        <v>6967</v>
      </c>
      <c r="B6935">
        <v>1</v>
      </c>
      <c r="C6935">
        <v>0</v>
      </c>
      <c r="D6935">
        <v>0</v>
      </c>
      <c r="E6935">
        <v>0</v>
      </c>
      <c r="F6935">
        <v>1</v>
      </c>
      <c r="G6935">
        <v>1</v>
      </c>
      <c r="H6935" t="s">
        <v>23</v>
      </c>
      <c r="I6935" t="s">
        <v>35</v>
      </c>
      <c r="J6935" t="s">
        <v>23</v>
      </c>
      <c r="K6935" t="s">
        <v>23</v>
      </c>
      <c r="L6935" t="s">
        <v>23</v>
      </c>
      <c r="M6935" t="s">
        <v>23</v>
      </c>
      <c r="N6935" t="s">
        <v>23</v>
      </c>
      <c r="O6935" t="s">
        <v>23</v>
      </c>
      <c r="P6935" t="s">
        <v>26</v>
      </c>
      <c r="Q6935">
        <v>1</v>
      </c>
      <c r="R6935" t="s">
        <v>27</v>
      </c>
      <c r="S6935">
        <v>69.599999999999994</v>
      </c>
      <c r="T6935">
        <v>69.599999999999994</v>
      </c>
      <c r="U6935">
        <v>1</v>
      </c>
    </row>
    <row r="6936" spans="1:21" x14ac:dyDescent="0.25">
      <c r="A6936" t="s">
        <v>6968</v>
      </c>
      <c r="B6936">
        <v>1</v>
      </c>
      <c r="C6936">
        <v>0</v>
      </c>
      <c r="D6936">
        <v>1</v>
      </c>
      <c r="E6936">
        <v>0</v>
      </c>
      <c r="F6936">
        <v>71</v>
      </c>
      <c r="G6936">
        <v>1</v>
      </c>
      <c r="H6936" t="s">
        <v>22</v>
      </c>
      <c r="I6936" t="s">
        <v>35</v>
      </c>
      <c r="J6936" t="s">
        <v>23</v>
      </c>
      <c r="K6936" t="s">
        <v>22</v>
      </c>
      <c r="L6936" t="s">
        <v>23</v>
      </c>
      <c r="M6936" t="s">
        <v>22</v>
      </c>
      <c r="N6936" t="s">
        <v>22</v>
      </c>
      <c r="O6936" t="s">
        <v>22</v>
      </c>
      <c r="P6936" t="s">
        <v>45</v>
      </c>
      <c r="Q6936">
        <v>1</v>
      </c>
      <c r="R6936" t="s">
        <v>38</v>
      </c>
      <c r="S6936">
        <v>104.15</v>
      </c>
      <c r="T6936">
        <v>7365.3</v>
      </c>
      <c r="U6936">
        <v>0</v>
      </c>
    </row>
    <row r="6937" spans="1:21" x14ac:dyDescent="0.25">
      <c r="A6937" t="s">
        <v>6969</v>
      </c>
      <c r="B6937">
        <v>0</v>
      </c>
      <c r="C6937">
        <v>0</v>
      </c>
      <c r="D6937">
        <v>1</v>
      </c>
      <c r="E6937">
        <v>1</v>
      </c>
      <c r="F6937">
        <v>65</v>
      </c>
      <c r="G6937">
        <v>1</v>
      </c>
      <c r="H6937" t="s">
        <v>22</v>
      </c>
      <c r="I6937" t="s">
        <v>35</v>
      </c>
      <c r="J6937" t="s">
        <v>23</v>
      </c>
      <c r="K6937" t="s">
        <v>22</v>
      </c>
      <c r="L6937" t="s">
        <v>22</v>
      </c>
      <c r="M6937" t="s">
        <v>22</v>
      </c>
      <c r="N6937" t="s">
        <v>22</v>
      </c>
      <c r="O6937" t="s">
        <v>22</v>
      </c>
      <c r="P6937" t="s">
        <v>45</v>
      </c>
      <c r="Q6937">
        <v>1</v>
      </c>
      <c r="R6937" t="s">
        <v>38</v>
      </c>
      <c r="S6937">
        <v>110.8</v>
      </c>
      <c r="T6937">
        <v>7245.9</v>
      </c>
      <c r="U6937">
        <v>0</v>
      </c>
    </row>
    <row r="6938" spans="1:21" x14ac:dyDescent="0.25">
      <c r="A6938" t="s">
        <v>6970</v>
      </c>
      <c r="B6938">
        <v>1</v>
      </c>
      <c r="C6938">
        <v>0</v>
      </c>
      <c r="D6938">
        <v>1</v>
      </c>
      <c r="E6938">
        <v>1</v>
      </c>
      <c r="F6938">
        <v>5</v>
      </c>
      <c r="G6938">
        <v>1</v>
      </c>
      <c r="H6938" t="s">
        <v>22</v>
      </c>
      <c r="I6938" t="s">
        <v>35</v>
      </c>
      <c r="J6938" t="s">
        <v>23</v>
      </c>
      <c r="K6938" t="s">
        <v>22</v>
      </c>
      <c r="L6938" t="s">
        <v>23</v>
      </c>
      <c r="M6938" t="s">
        <v>23</v>
      </c>
      <c r="N6938" t="s">
        <v>23</v>
      </c>
      <c r="O6938" t="s">
        <v>23</v>
      </c>
      <c r="P6938" t="s">
        <v>26</v>
      </c>
      <c r="Q6938">
        <v>1</v>
      </c>
      <c r="R6938" t="s">
        <v>27</v>
      </c>
      <c r="S6938">
        <v>80.150000000000006</v>
      </c>
      <c r="T6938">
        <v>385</v>
      </c>
      <c r="U6938">
        <v>1</v>
      </c>
    </row>
    <row r="6939" spans="1:21" x14ac:dyDescent="0.25">
      <c r="A6939" t="s">
        <v>6971</v>
      </c>
      <c r="B6939">
        <v>0</v>
      </c>
      <c r="C6939">
        <v>0</v>
      </c>
      <c r="D6939">
        <v>0</v>
      </c>
      <c r="E6939">
        <v>0</v>
      </c>
      <c r="F6939">
        <v>28</v>
      </c>
      <c r="G6939">
        <v>0</v>
      </c>
      <c r="H6939" t="s">
        <v>24</v>
      </c>
      <c r="I6939" t="s">
        <v>25</v>
      </c>
      <c r="J6939" t="s">
        <v>23</v>
      </c>
      <c r="K6939" t="s">
        <v>23</v>
      </c>
      <c r="L6939" t="s">
        <v>22</v>
      </c>
      <c r="M6939" t="s">
        <v>22</v>
      </c>
      <c r="N6939" t="s">
        <v>23</v>
      </c>
      <c r="O6939" t="s">
        <v>23</v>
      </c>
      <c r="P6939" t="s">
        <v>26</v>
      </c>
      <c r="Q6939">
        <v>1</v>
      </c>
      <c r="R6939" t="s">
        <v>30</v>
      </c>
      <c r="S6939">
        <v>35.75</v>
      </c>
      <c r="T6939">
        <v>961.4</v>
      </c>
      <c r="U6939">
        <v>0</v>
      </c>
    </row>
    <row r="6940" spans="1:21" x14ac:dyDescent="0.25">
      <c r="A6940" t="s">
        <v>6972</v>
      </c>
      <c r="B6940">
        <v>0</v>
      </c>
      <c r="C6940">
        <v>0</v>
      </c>
      <c r="D6940">
        <v>1</v>
      </c>
      <c r="E6940">
        <v>1</v>
      </c>
      <c r="F6940">
        <v>67</v>
      </c>
      <c r="G6940">
        <v>1</v>
      </c>
      <c r="H6940" t="s">
        <v>22</v>
      </c>
      <c r="I6940" t="s">
        <v>25</v>
      </c>
      <c r="J6940" t="s">
        <v>23</v>
      </c>
      <c r="K6940" t="s">
        <v>23</v>
      </c>
      <c r="L6940" t="s">
        <v>22</v>
      </c>
      <c r="M6940" t="s">
        <v>22</v>
      </c>
      <c r="N6940" t="s">
        <v>23</v>
      </c>
      <c r="O6940" t="s">
        <v>22</v>
      </c>
      <c r="P6940" t="s">
        <v>45</v>
      </c>
      <c r="Q6940">
        <v>1</v>
      </c>
      <c r="R6940" t="s">
        <v>33</v>
      </c>
      <c r="S6940">
        <v>69.900000000000006</v>
      </c>
      <c r="T6940">
        <v>4615.8999999999996</v>
      </c>
      <c r="U6940">
        <v>0</v>
      </c>
    </row>
    <row r="6941" spans="1:21" x14ac:dyDescent="0.25">
      <c r="A6941" t="s">
        <v>6973</v>
      </c>
      <c r="B6941">
        <v>1</v>
      </c>
      <c r="C6941">
        <v>0</v>
      </c>
      <c r="D6941">
        <v>0</v>
      </c>
      <c r="E6941">
        <v>0</v>
      </c>
      <c r="F6941">
        <v>35</v>
      </c>
      <c r="G6941">
        <v>1</v>
      </c>
      <c r="H6941" t="s">
        <v>23</v>
      </c>
      <c r="I6941" t="s">
        <v>35</v>
      </c>
      <c r="J6941" t="s">
        <v>22</v>
      </c>
      <c r="K6941" t="s">
        <v>23</v>
      </c>
      <c r="L6941" t="s">
        <v>23</v>
      </c>
      <c r="M6941" t="s">
        <v>22</v>
      </c>
      <c r="N6941" t="s">
        <v>23</v>
      </c>
      <c r="O6941" t="s">
        <v>22</v>
      </c>
      <c r="P6941" t="s">
        <v>29</v>
      </c>
      <c r="Q6941">
        <v>1</v>
      </c>
      <c r="R6941" t="s">
        <v>27</v>
      </c>
      <c r="S6941">
        <v>89.2</v>
      </c>
      <c r="T6941">
        <v>3251.3</v>
      </c>
      <c r="U6941">
        <v>0</v>
      </c>
    </row>
    <row r="6942" spans="1:21" x14ac:dyDescent="0.25">
      <c r="A6942" t="s">
        <v>6974</v>
      </c>
      <c r="B6942">
        <v>0</v>
      </c>
      <c r="C6942">
        <v>0</v>
      </c>
      <c r="D6942">
        <v>1</v>
      </c>
      <c r="E6942">
        <v>1</v>
      </c>
      <c r="F6942">
        <v>72</v>
      </c>
      <c r="G6942">
        <v>0</v>
      </c>
      <c r="H6942" t="s">
        <v>24</v>
      </c>
      <c r="I6942" t="s">
        <v>25</v>
      </c>
      <c r="J6942" t="s">
        <v>22</v>
      </c>
      <c r="K6942" t="s">
        <v>22</v>
      </c>
      <c r="L6942" t="s">
        <v>22</v>
      </c>
      <c r="M6942" t="s">
        <v>22</v>
      </c>
      <c r="N6942" t="s">
        <v>23</v>
      </c>
      <c r="O6942" t="s">
        <v>22</v>
      </c>
      <c r="P6942" t="s">
        <v>45</v>
      </c>
      <c r="Q6942">
        <v>0</v>
      </c>
      <c r="R6942" t="s">
        <v>38</v>
      </c>
      <c r="S6942">
        <v>55.65</v>
      </c>
      <c r="T6942">
        <v>3880.05</v>
      </c>
      <c r="U6942">
        <v>0</v>
      </c>
    </row>
    <row r="6943" spans="1:21" x14ac:dyDescent="0.25">
      <c r="A6943" t="s">
        <v>6975</v>
      </c>
      <c r="B6943">
        <v>0</v>
      </c>
      <c r="C6943">
        <v>0</v>
      </c>
      <c r="D6943">
        <v>1</v>
      </c>
      <c r="E6943">
        <v>1</v>
      </c>
      <c r="F6943">
        <v>61</v>
      </c>
      <c r="G6943">
        <v>0</v>
      </c>
      <c r="H6943" t="s">
        <v>24</v>
      </c>
      <c r="I6943" t="s">
        <v>25</v>
      </c>
      <c r="J6943" t="s">
        <v>22</v>
      </c>
      <c r="K6943" t="s">
        <v>22</v>
      </c>
      <c r="L6943" t="s">
        <v>23</v>
      </c>
      <c r="M6943" t="s">
        <v>22</v>
      </c>
      <c r="N6943" t="s">
        <v>23</v>
      </c>
      <c r="O6943" t="s">
        <v>22</v>
      </c>
      <c r="P6943" t="s">
        <v>29</v>
      </c>
      <c r="Q6943">
        <v>1</v>
      </c>
      <c r="R6943" t="s">
        <v>33</v>
      </c>
      <c r="S6943">
        <v>50.7</v>
      </c>
      <c r="T6943">
        <v>3088.75</v>
      </c>
      <c r="U6943">
        <v>0</v>
      </c>
    </row>
    <row r="6944" spans="1:21" x14ac:dyDescent="0.25">
      <c r="A6944" t="s">
        <v>6976</v>
      </c>
      <c r="B6944">
        <v>1</v>
      </c>
      <c r="C6944">
        <v>1</v>
      </c>
      <c r="D6944">
        <v>0</v>
      </c>
      <c r="E6944">
        <v>0</v>
      </c>
      <c r="F6944">
        <v>68</v>
      </c>
      <c r="G6944">
        <v>1</v>
      </c>
      <c r="H6944" t="s">
        <v>23</v>
      </c>
      <c r="I6944" t="s">
        <v>23</v>
      </c>
      <c r="J6944" t="s">
        <v>44</v>
      </c>
      <c r="K6944" t="s">
        <v>44</v>
      </c>
      <c r="L6944" t="s">
        <v>44</v>
      </c>
      <c r="M6944" t="s">
        <v>44</v>
      </c>
      <c r="N6944" t="s">
        <v>44</v>
      </c>
      <c r="O6944" t="s">
        <v>44</v>
      </c>
      <c r="P6944" t="s">
        <v>45</v>
      </c>
      <c r="Q6944">
        <v>1</v>
      </c>
      <c r="R6944" t="s">
        <v>38</v>
      </c>
      <c r="S6944">
        <v>20</v>
      </c>
      <c r="T6944">
        <v>1396</v>
      </c>
      <c r="U6944">
        <v>0</v>
      </c>
    </row>
    <row r="6945" spans="1:21" x14ac:dyDescent="0.25">
      <c r="A6945" t="s">
        <v>6977</v>
      </c>
      <c r="B6945">
        <v>0</v>
      </c>
      <c r="C6945">
        <v>0</v>
      </c>
      <c r="D6945">
        <v>1</v>
      </c>
      <c r="E6945">
        <v>1</v>
      </c>
      <c r="F6945">
        <v>1</v>
      </c>
      <c r="G6945">
        <v>0</v>
      </c>
      <c r="H6945" t="s">
        <v>24</v>
      </c>
      <c r="I6945" t="s">
        <v>25</v>
      </c>
      <c r="J6945" t="s">
        <v>22</v>
      </c>
      <c r="K6945" t="s">
        <v>23</v>
      </c>
      <c r="L6945" t="s">
        <v>23</v>
      </c>
      <c r="M6945" t="s">
        <v>23</v>
      </c>
      <c r="N6945" t="s">
        <v>23</v>
      </c>
      <c r="O6945" t="s">
        <v>23</v>
      </c>
      <c r="P6945" t="s">
        <v>26</v>
      </c>
      <c r="Q6945">
        <v>0</v>
      </c>
      <c r="R6945" t="s">
        <v>33</v>
      </c>
      <c r="S6945">
        <v>30.5</v>
      </c>
      <c r="T6945">
        <v>30.5</v>
      </c>
      <c r="U6945">
        <v>1</v>
      </c>
    </row>
    <row r="6946" spans="1:21" x14ac:dyDescent="0.25">
      <c r="A6946" t="s">
        <v>6978</v>
      </c>
      <c r="B6946">
        <v>1</v>
      </c>
      <c r="C6946">
        <v>0</v>
      </c>
      <c r="D6946">
        <v>0</v>
      </c>
      <c r="E6946">
        <v>0</v>
      </c>
      <c r="F6946">
        <v>3</v>
      </c>
      <c r="G6946">
        <v>1</v>
      </c>
      <c r="H6946" t="s">
        <v>23</v>
      </c>
      <c r="I6946" t="s">
        <v>23</v>
      </c>
      <c r="J6946" t="s">
        <v>44</v>
      </c>
      <c r="K6946" t="s">
        <v>44</v>
      </c>
      <c r="L6946" t="s">
        <v>44</v>
      </c>
      <c r="M6946" t="s">
        <v>44</v>
      </c>
      <c r="N6946" t="s">
        <v>44</v>
      </c>
      <c r="O6946" t="s">
        <v>44</v>
      </c>
      <c r="P6946" t="s">
        <v>26</v>
      </c>
      <c r="Q6946">
        <v>1</v>
      </c>
      <c r="R6946" t="s">
        <v>30</v>
      </c>
      <c r="S6946">
        <v>19.100000000000001</v>
      </c>
      <c r="T6946">
        <v>53.05</v>
      </c>
      <c r="U6946">
        <v>0</v>
      </c>
    </row>
    <row r="6947" spans="1:21" x14ac:dyDescent="0.25">
      <c r="A6947" t="s">
        <v>6979</v>
      </c>
      <c r="B6947">
        <v>1</v>
      </c>
      <c r="C6947">
        <v>0</v>
      </c>
      <c r="D6947">
        <v>1</v>
      </c>
      <c r="E6947">
        <v>1</v>
      </c>
      <c r="F6947">
        <v>70</v>
      </c>
      <c r="G6947">
        <v>1</v>
      </c>
      <c r="H6947" t="s">
        <v>22</v>
      </c>
      <c r="I6947" t="s">
        <v>35</v>
      </c>
      <c r="J6947" t="s">
        <v>23</v>
      </c>
      <c r="K6947" t="s">
        <v>22</v>
      </c>
      <c r="L6947" t="s">
        <v>23</v>
      </c>
      <c r="M6947" t="s">
        <v>23</v>
      </c>
      <c r="N6947" t="s">
        <v>22</v>
      </c>
      <c r="O6947" t="s">
        <v>22</v>
      </c>
      <c r="P6947" t="s">
        <v>45</v>
      </c>
      <c r="Q6947">
        <v>0</v>
      </c>
      <c r="R6947" t="s">
        <v>33</v>
      </c>
      <c r="S6947">
        <v>98.3</v>
      </c>
      <c r="T6947">
        <v>6859.5</v>
      </c>
      <c r="U6947">
        <v>1</v>
      </c>
    </row>
    <row r="6948" spans="1:21" x14ac:dyDescent="0.25">
      <c r="A6948" t="s">
        <v>6980</v>
      </c>
      <c r="B6948">
        <v>0</v>
      </c>
      <c r="C6948">
        <v>0</v>
      </c>
      <c r="D6948">
        <v>0</v>
      </c>
      <c r="E6948">
        <v>1</v>
      </c>
      <c r="F6948">
        <v>48</v>
      </c>
      <c r="G6948">
        <v>0</v>
      </c>
      <c r="H6948" t="s">
        <v>24</v>
      </c>
      <c r="I6948" t="s">
        <v>25</v>
      </c>
      <c r="J6948" t="s">
        <v>23</v>
      </c>
      <c r="K6948" t="s">
        <v>22</v>
      </c>
      <c r="L6948" t="s">
        <v>22</v>
      </c>
      <c r="M6948" t="s">
        <v>23</v>
      </c>
      <c r="N6948" t="s">
        <v>23</v>
      </c>
      <c r="O6948" t="s">
        <v>22</v>
      </c>
      <c r="P6948" t="s">
        <v>26</v>
      </c>
      <c r="Q6948">
        <v>0</v>
      </c>
      <c r="R6948" t="s">
        <v>38</v>
      </c>
      <c r="S6948">
        <v>45.55</v>
      </c>
      <c r="T6948">
        <v>2108.35</v>
      </c>
      <c r="U6948">
        <v>0</v>
      </c>
    </row>
    <row r="6949" spans="1:21" x14ac:dyDescent="0.25">
      <c r="A6949" t="s">
        <v>6981</v>
      </c>
      <c r="B6949">
        <v>1</v>
      </c>
      <c r="C6949">
        <v>0</v>
      </c>
      <c r="D6949">
        <v>1</v>
      </c>
      <c r="E6949">
        <v>1</v>
      </c>
      <c r="F6949">
        <v>68</v>
      </c>
      <c r="G6949">
        <v>1</v>
      </c>
      <c r="H6949" t="s">
        <v>22</v>
      </c>
      <c r="I6949" t="s">
        <v>35</v>
      </c>
      <c r="J6949" t="s">
        <v>23</v>
      </c>
      <c r="K6949" t="s">
        <v>22</v>
      </c>
      <c r="L6949" t="s">
        <v>23</v>
      </c>
      <c r="M6949" t="s">
        <v>23</v>
      </c>
      <c r="N6949" t="s">
        <v>22</v>
      </c>
      <c r="O6949" t="s">
        <v>22</v>
      </c>
      <c r="P6949" t="s">
        <v>29</v>
      </c>
      <c r="Q6949">
        <v>1</v>
      </c>
      <c r="R6949" t="s">
        <v>38</v>
      </c>
      <c r="S6949">
        <v>101.05</v>
      </c>
      <c r="T6949">
        <v>6770.5</v>
      </c>
      <c r="U6949">
        <v>0</v>
      </c>
    </row>
    <row r="6950" spans="1:21" x14ac:dyDescent="0.25">
      <c r="A6950" t="s">
        <v>6982</v>
      </c>
      <c r="B6950">
        <v>0</v>
      </c>
      <c r="C6950">
        <v>0</v>
      </c>
      <c r="D6950">
        <v>0</v>
      </c>
      <c r="E6950">
        <v>0</v>
      </c>
      <c r="F6950">
        <v>47</v>
      </c>
      <c r="G6950">
        <v>1</v>
      </c>
      <c r="H6950" t="s">
        <v>23</v>
      </c>
      <c r="I6950" t="s">
        <v>35</v>
      </c>
      <c r="J6950" t="s">
        <v>22</v>
      </c>
      <c r="K6950" t="s">
        <v>23</v>
      </c>
      <c r="L6950" t="s">
        <v>22</v>
      </c>
      <c r="M6950" t="s">
        <v>22</v>
      </c>
      <c r="N6950" t="s">
        <v>22</v>
      </c>
      <c r="O6950" t="s">
        <v>22</v>
      </c>
      <c r="P6950" t="s">
        <v>29</v>
      </c>
      <c r="Q6950">
        <v>1</v>
      </c>
      <c r="R6950" t="s">
        <v>27</v>
      </c>
      <c r="S6950">
        <v>103.7</v>
      </c>
      <c r="T6950">
        <v>4730.6000000000004</v>
      </c>
      <c r="U6950">
        <v>0</v>
      </c>
    </row>
    <row r="6951" spans="1:21" x14ac:dyDescent="0.25">
      <c r="A6951" t="s">
        <v>6983</v>
      </c>
      <c r="B6951">
        <v>1</v>
      </c>
      <c r="C6951">
        <v>0</v>
      </c>
      <c r="D6951">
        <v>1</v>
      </c>
      <c r="E6951">
        <v>1</v>
      </c>
      <c r="F6951">
        <v>32</v>
      </c>
      <c r="G6951">
        <v>0</v>
      </c>
      <c r="H6951" t="s">
        <v>24</v>
      </c>
      <c r="I6951" t="s">
        <v>25</v>
      </c>
      <c r="J6951" t="s">
        <v>23</v>
      </c>
      <c r="K6951" t="s">
        <v>23</v>
      </c>
      <c r="L6951" t="s">
        <v>22</v>
      </c>
      <c r="M6951" t="s">
        <v>22</v>
      </c>
      <c r="N6951" t="s">
        <v>23</v>
      </c>
      <c r="O6951" t="s">
        <v>23</v>
      </c>
      <c r="P6951" t="s">
        <v>29</v>
      </c>
      <c r="Q6951">
        <v>1</v>
      </c>
      <c r="R6951" t="s">
        <v>30</v>
      </c>
      <c r="S6951">
        <v>36.25</v>
      </c>
      <c r="T6951">
        <v>1151.05</v>
      </c>
      <c r="U6951">
        <v>0</v>
      </c>
    </row>
    <row r="6952" spans="1:21" x14ac:dyDescent="0.25">
      <c r="A6952" t="s">
        <v>6984</v>
      </c>
      <c r="B6952">
        <v>0</v>
      </c>
      <c r="C6952">
        <v>0</v>
      </c>
      <c r="D6952">
        <v>1</v>
      </c>
      <c r="E6952">
        <v>1</v>
      </c>
      <c r="F6952">
        <v>5</v>
      </c>
      <c r="G6952">
        <v>1</v>
      </c>
      <c r="H6952" t="s">
        <v>23</v>
      </c>
      <c r="I6952" t="s">
        <v>25</v>
      </c>
      <c r="J6952" t="s">
        <v>22</v>
      </c>
      <c r="K6952" t="s">
        <v>23</v>
      </c>
      <c r="L6952" t="s">
        <v>23</v>
      </c>
      <c r="M6952" t="s">
        <v>23</v>
      </c>
      <c r="N6952" t="s">
        <v>23</v>
      </c>
      <c r="O6952" t="s">
        <v>23</v>
      </c>
      <c r="P6952" t="s">
        <v>26</v>
      </c>
      <c r="Q6952">
        <v>1</v>
      </c>
      <c r="R6952" t="s">
        <v>30</v>
      </c>
      <c r="S6952">
        <v>49.4</v>
      </c>
      <c r="T6952">
        <v>232.55</v>
      </c>
      <c r="U6952">
        <v>0</v>
      </c>
    </row>
    <row r="6953" spans="1:21" x14ac:dyDescent="0.25">
      <c r="A6953" t="s">
        <v>6985</v>
      </c>
      <c r="B6953">
        <v>1</v>
      </c>
      <c r="C6953">
        <v>0</v>
      </c>
      <c r="D6953">
        <v>0</v>
      </c>
      <c r="E6953">
        <v>0</v>
      </c>
      <c r="F6953">
        <v>49</v>
      </c>
      <c r="G6953">
        <v>1</v>
      </c>
      <c r="H6953" t="s">
        <v>23</v>
      </c>
      <c r="I6953" t="s">
        <v>23</v>
      </c>
      <c r="J6953" t="s">
        <v>44</v>
      </c>
      <c r="K6953" t="s">
        <v>44</v>
      </c>
      <c r="L6953" t="s">
        <v>44</v>
      </c>
      <c r="M6953" t="s">
        <v>44</v>
      </c>
      <c r="N6953" t="s">
        <v>44</v>
      </c>
      <c r="O6953" t="s">
        <v>44</v>
      </c>
      <c r="P6953" t="s">
        <v>45</v>
      </c>
      <c r="Q6953">
        <v>1</v>
      </c>
      <c r="R6953" t="s">
        <v>38</v>
      </c>
      <c r="S6953">
        <v>19.899999999999999</v>
      </c>
      <c r="T6953">
        <v>1022.6</v>
      </c>
      <c r="U6953">
        <v>0</v>
      </c>
    </row>
    <row r="6954" spans="1:21" x14ac:dyDescent="0.25">
      <c r="A6954" t="s">
        <v>6986</v>
      </c>
      <c r="B6954">
        <v>0</v>
      </c>
      <c r="C6954">
        <v>0</v>
      </c>
      <c r="D6954">
        <v>0</v>
      </c>
      <c r="E6954">
        <v>0</v>
      </c>
      <c r="F6954">
        <v>48</v>
      </c>
      <c r="G6954">
        <v>1</v>
      </c>
      <c r="H6954" t="s">
        <v>22</v>
      </c>
      <c r="I6954" t="s">
        <v>35</v>
      </c>
      <c r="J6954" t="s">
        <v>23</v>
      </c>
      <c r="K6954" t="s">
        <v>22</v>
      </c>
      <c r="L6954" t="s">
        <v>22</v>
      </c>
      <c r="M6954" t="s">
        <v>23</v>
      </c>
      <c r="N6954" t="s">
        <v>22</v>
      </c>
      <c r="O6954" t="s">
        <v>22</v>
      </c>
      <c r="P6954" t="s">
        <v>26</v>
      </c>
      <c r="Q6954">
        <v>1</v>
      </c>
      <c r="R6954" t="s">
        <v>33</v>
      </c>
      <c r="S6954">
        <v>107.4</v>
      </c>
      <c r="T6954">
        <v>5121.3</v>
      </c>
      <c r="U6954">
        <v>1</v>
      </c>
    </row>
    <row r="6955" spans="1:21" x14ac:dyDescent="0.25">
      <c r="A6955" t="s">
        <v>6987</v>
      </c>
      <c r="B6955">
        <v>0</v>
      </c>
      <c r="C6955">
        <v>1</v>
      </c>
      <c r="D6955">
        <v>0</v>
      </c>
      <c r="E6955">
        <v>0</v>
      </c>
      <c r="F6955">
        <v>13</v>
      </c>
      <c r="G6955">
        <v>1</v>
      </c>
      <c r="H6955" t="s">
        <v>22</v>
      </c>
      <c r="I6955" t="s">
        <v>35</v>
      </c>
      <c r="J6955" t="s">
        <v>23</v>
      </c>
      <c r="K6955" t="s">
        <v>23</v>
      </c>
      <c r="L6955" t="s">
        <v>23</v>
      </c>
      <c r="M6955" t="s">
        <v>23</v>
      </c>
      <c r="N6955" t="s">
        <v>23</v>
      </c>
      <c r="O6955" t="s">
        <v>22</v>
      </c>
      <c r="P6955" t="s">
        <v>26</v>
      </c>
      <c r="Q6955">
        <v>1</v>
      </c>
      <c r="R6955" t="s">
        <v>27</v>
      </c>
      <c r="S6955">
        <v>82</v>
      </c>
      <c r="T6955">
        <v>1127.2</v>
      </c>
      <c r="U6955">
        <v>1</v>
      </c>
    </row>
    <row r="6956" spans="1:21" x14ac:dyDescent="0.25">
      <c r="A6956" t="s">
        <v>6988</v>
      </c>
      <c r="B6956">
        <v>1</v>
      </c>
      <c r="C6956">
        <v>0</v>
      </c>
      <c r="D6956">
        <v>0</v>
      </c>
      <c r="E6956">
        <v>0</v>
      </c>
      <c r="F6956">
        <v>15</v>
      </c>
      <c r="G6956">
        <v>1</v>
      </c>
      <c r="H6956" t="s">
        <v>23</v>
      </c>
      <c r="I6956" t="s">
        <v>23</v>
      </c>
      <c r="J6956" t="s">
        <v>44</v>
      </c>
      <c r="K6956" t="s">
        <v>44</v>
      </c>
      <c r="L6956" t="s">
        <v>44</v>
      </c>
      <c r="M6956" t="s">
        <v>44</v>
      </c>
      <c r="N6956" t="s">
        <v>44</v>
      </c>
      <c r="O6956" t="s">
        <v>44</v>
      </c>
      <c r="P6956" t="s">
        <v>26</v>
      </c>
      <c r="Q6956">
        <v>1</v>
      </c>
      <c r="R6956" t="s">
        <v>30</v>
      </c>
      <c r="S6956">
        <v>19.8</v>
      </c>
      <c r="T6956">
        <v>309.39999999999998</v>
      </c>
      <c r="U6956">
        <v>0</v>
      </c>
    </row>
    <row r="6957" spans="1:21" x14ac:dyDescent="0.25">
      <c r="A6957" t="s">
        <v>6989</v>
      </c>
      <c r="B6957">
        <v>0</v>
      </c>
      <c r="C6957">
        <v>0</v>
      </c>
      <c r="D6957">
        <v>0</v>
      </c>
      <c r="E6957">
        <v>0</v>
      </c>
      <c r="F6957">
        <v>12</v>
      </c>
      <c r="G6957">
        <v>1</v>
      </c>
      <c r="H6957" t="s">
        <v>23</v>
      </c>
      <c r="I6957" t="s">
        <v>25</v>
      </c>
      <c r="J6957" t="s">
        <v>23</v>
      </c>
      <c r="K6957" t="s">
        <v>23</v>
      </c>
      <c r="L6957" t="s">
        <v>23</v>
      </c>
      <c r="M6957" t="s">
        <v>23</v>
      </c>
      <c r="N6957" t="s">
        <v>23</v>
      </c>
      <c r="O6957" t="s">
        <v>23</v>
      </c>
      <c r="P6957" t="s">
        <v>26</v>
      </c>
      <c r="Q6957">
        <v>1</v>
      </c>
      <c r="R6957" t="s">
        <v>27</v>
      </c>
      <c r="S6957">
        <v>45.05</v>
      </c>
      <c r="T6957">
        <v>523.1</v>
      </c>
      <c r="U6957">
        <v>0</v>
      </c>
    </row>
    <row r="6958" spans="1:21" x14ac:dyDescent="0.25">
      <c r="A6958" t="s">
        <v>6990</v>
      </c>
      <c r="B6958">
        <v>1</v>
      </c>
      <c r="C6958">
        <v>1</v>
      </c>
      <c r="D6958">
        <v>0</v>
      </c>
      <c r="E6958">
        <v>0</v>
      </c>
      <c r="F6958">
        <v>67</v>
      </c>
      <c r="G6958">
        <v>1</v>
      </c>
      <c r="H6958" t="s">
        <v>22</v>
      </c>
      <c r="I6958" t="s">
        <v>25</v>
      </c>
      <c r="J6958" t="s">
        <v>22</v>
      </c>
      <c r="K6958" t="s">
        <v>22</v>
      </c>
      <c r="L6958" t="s">
        <v>23</v>
      </c>
      <c r="M6958" t="s">
        <v>22</v>
      </c>
      <c r="N6958" t="s">
        <v>23</v>
      </c>
      <c r="O6958" t="s">
        <v>23</v>
      </c>
      <c r="P6958" t="s">
        <v>45</v>
      </c>
      <c r="Q6958">
        <v>1</v>
      </c>
      <c r="R6958" t="s">
        <v>33</v>
      </c>
      <c r="S6958">
        <v>64.55</v>
      </c>
      <c r="T6958">
        <v>4250.1000000000004</v>
      </c>
      <c r="U6958">
        <v>0</v>
      </c>
    </row>
    <row r="6959" spans="1:21" x14ac:dyDescent="0.25">
      <c r="A6959" t="s">
        <v>6991</v>
      </c>
      <c r="B6959">
        <v>1</v>
      </c>
      <c r="C6959">
        <v>0</v>
      </c>
      <c r="D6959">
        <v>0</v>
      </c>
      <c r="E6959">
        <v>0</v>
      </c>
      <c r="F6959">
        <v>9</v>
      </c>
      <c r="G6959">
        <v>1</v>
      </c>
      <c r="H6959" t="s">
        <v>23</v>
      </c>
      <c r="I6959" t="s">
        <v>35</v>
      </c>
      <c r="J6959" t="s">
        <v>23</v>
      </c>
      <c r="K6959" t="s">
        <v>23</v>
      </c>
      <c r="L6959" t="s">
        <v>23</v>
      </c>
      <c r="M6959" t="s">
        <v>22</v>
      </c>
      <c r="N6959" t="s">
        <v>22</v>
      </c>
      <c r="O6959" t="s">
        <v>23</v>
      </c>
      <c r="P6959" t="s">
        <v>26</v>
      </c>
      <c r="Q6959">
        <v>0</v>
      </c>
      <c r="R6959" t="s">
        <v>27</v>
      </c>
      <c r="S6959">
        <v>86.25</v>
      </c>
      <c r="T6959">
        <v>770.5</v>
      </c>
      <c r="U6959">
        <v>0</v>
      </c>
    </row>
    <row r="6960" spans="1:21" x14ac:dyDescent="0.25">
      <c r="A6960" t="s">
        <v>6992</v>
      </c>
      <c r="B6960">
        <v>0</v>
      </c>
      <c r="C6960">
        <v>0</v>
      </c>
      <c r="D6960">
        <v>1</v>
      </c>
      <c r="E6960">
        <v>1</v>
      </c>
      <c r="F6960">
        <v>13</v>
      </c>
      <c r="G6960">
        <v>1</v>
      </c>
      <c r="H6960" t="s">
        <v>23</v>
      </c>
      <c r="I6960" t="s">
        <v>23</v>
      </c>
      <c r="J6960" t="s">
        <v>44</v>
      </c>
      <c r="K6960" t="s">
        <v>44</v>
      </c>
      <c r="L6960" t="s">
        <v>44</v>
      </c>
      <c r="M6960" t="s">
        <v>44</v>
      </c>
      <c r="N6960" t="s">
        <v>44</v>
      </c>
      <c r="O6960" t="s">
        <v>44</v>
      </c>
      <c r="P6960" t="s">
        <v>45</v>
      </c>
      <c r="Q6960">
        <v>1</v>
      </c>
      <c r="R6960" t="s">
        <v>33</v>
      </c>
      <c r="S6960">
        <v>19.75</v>
      </c>
      <c r="T6960">
        <v>246.7</v>
      </c>
      <c r="U6960">
        <v>0</v>
      </c>
    </row>
    <row r="6961" spans="1:21" x14ac:dyDescent="0.25">
      <c r="A6961" t="s">
        <v>6993</v>
      </c>
      <c r="B6961">
        <v>0</v>
      </c>
      <c r="C6961">
        <v>0</v>
      </c>
      <c r="D6961">
        <v>0</v>
      </c>
      <c r="E6961">
        <v>0</v>
      </c>
      <c r="F6961">
        <v>38</v>
      </c>
      <c r="G6961">
        <v>1</v>
      </c>
      <c r="H6961" t="s">
        <v>23</v>
      </c>
      <c r="I6961" t="s">
        <v>35</v>
      </c>
      <c r="J6961" t="s">
        <v>23</v>
      </c>
      <c r="K6961" t="s">
        <v>23</v>
      </c>
      <c r="L6961" t="s">
        <v>23</v>
      </c>
      <c r="M6961" t="s">
        <v>23</v>
      </c>
      <c r="N6961" t="s">
        <v>22</v>
      </c>
      <c r="O6961" t="s">
        <v>22</v>
      </c>
      <c r="P6961" t="s">
        <v>29</v>
      </c>
      <c r="Q6961">
        <v>1</v>
      </c>
      <c r="R6961" t="s">
        <v>30</v>
      </c>
      <c r="S6961">
        <v>89.1</v>
      </c>
      <c r="T6961">
        <v>3342</v>
      </c>
      <c r="U6961">
        <v>0</v>
      </c>
    </row>
    <row r="6962" spans="1:21" x14ac:dyDescent="0.25">
      <c r="A6962" t="s">
        <v>6994</v>
      </c>
      <c r="B6962">
        <v>0</v>
      </c>
      <c r="C6962">
        <v>1</v>
      </c>
      <c r="D6962">
        <v>1</v>
      </c>
      <c r="E6962">
        <v>0</v>
      </c>
      <c r="F6962">
        <v>42</v>
      </c>
      <c r="G6962">
        <v>1</v>
      </c>
      <c r="H6962" t="s">
        <v>22</v>
      </c>
      <c r="I6962" t="s">
        <v>35</v>
      </c>
      <c r="J6962" t="s">
        <v>23</v>
      </c>
      <c r="K6962" t="s">
        <v>22</v>
      </c>
      <c r="L6962" t="s">
        <v>22</v>
      </c>
      <c r="M6962" t="s">
        <v>23</v>
      </c>
      <c r="N6962" t="s">
        <v>22</v>
      </c>
      <c r="O6962" t="s">
        <v>23</v>
      </c>
      <c r="P6962" t="s">
        <v>26</v>
      </c>
      <c r="Q6962">
        <v>1</v>
      </c>
      <c r="R6962" t="s">
        <v>27</v>
      </c>
      <c r="S6962">
        <v>95.55</v>
      </c>
      <c r="T6962">
        <v>3930.6</v>
      </c>
      <c r="U6962">
        <v>0</v>
      </c>
    </row>
    <row r="6963" spans="1:21" x14ac:dyDescent="0.25">
      <c r="A6963" t="s">
        <v>6995</v>
      </c>
      <c r="B6963">
        <v>0</v>
      </c>
      <c r="C6963">
        <v>0</v>
      </c>
      <c r="D6963">
        <v>1</v>
      </c>
      <c r="E6963">
        <v>0</v>
      </c>
      <c r="F6963">
        <v>24</v>
      </c>
      <c r="G6963">
        <v>1</v>
      </c>
      <c r="H6963" t="s">
        <v>22</v>
      </c>
      <c r="I6963" t="s">
        <v>35</v>
      </c>
      <c r="J6963" t="s">
        <v>23</v>
      </c>
      <c r="K6963" t="s">
        <v>23</v>
      </c>
      <c r="L6963" t="s">
        <v>23</v>
      </c>
      <c r="M6963" t="s">
        <v>23</v>
      </c>
      <c r="N6963" t="s">
        <v>23</v>
      </c>
      <c r="O6963" t="s">
        <v>23</v>
      </c>
      <c r="P6963" t="s">
        <v>26</v>
      </c>
      <c r="Q6963">
        <v>1</v>
      </c>
      <c r="R6963" t="s">
        <v>38</v>
      </c>
      <c r="S6963">
        <v>75.400000000000006</v>
      </c>
      <c r="T6963">
        <v>1747.85</v>
      </c>
      <c r="U6963">
        <v>1</v>
      </c>
    </row>
    <row r="6964" spans="1:21" x14ac:dyDescent="0.25">
      <c r="A6964" t="s">
        <v>6996</v>
      </c>
      <c r="B6964">
        <v>0</v>
      </c>
      <c r="C6964">
        <v>1</v>
      </c>
      <c r="D6964">
        <v>1</v>
      </c>
      <c r="E6964">
        <v>0</v>
      </c>
      <c r="F6964">
        <v>27</v>
      </c>
      <c r="G6964">
        <v>1</v>
      </c>
      <c r="H6964" t="s">
        <v>23</v>
      </c>
      <c r="I6964" t="s">
        <v>35</v>
      </c>
      <c r="J6964" t="s">
        <v>22</v>
      </c>
      <c r="K6964" t="s">
        <v>23</v>
      </c>
      <c r="L6964" t="s">
        <v>22</v>
      </c>
      <c r="M6964" t="s">
        <v>23</v>
      </c>
      <c r="N6964" t="s">
        <v>22</v>
      </c>
      <c r="O6964" t="s">
        <v>22</v>
      </c>
      <c r="P6964" t="s">
        <v>26</v>
      </c>
      <c r="Q6964">
        <v>1</v>
      </c>
      <c r="R6964" t="s">
        <v>27</v>
      </c>
      <c r="S6964">
        <v>101.25</v>
      </c>
      <c r="T6964">
        <v>2754.45</v>
      </c>
      <c r="U6964">
        <v>1</v>
      </c>
    </row>
    <row r="6965" spans="1:21" x14ac:dyDescent="0.25">
      <c r="A6965" t="s">
        <v>6997</v>
      </c>
      <c r="B6965">
        <v>1</v>
      </c>
      <c r="C6965">
        <v>0</v>
      </c>
      <c r="D6965">
        <v>1</v>
      </c>
      <c r="E6965">
        <v>1</v>
      </c>
      <c r="F6965">
        <v>9</v>
      </c>
      <c r="G6965">
        <v>1</v>
      </c>
      <c r="H6965" t="s">
        <v>22</v>
      </c>
      <c r="I6965" t="s">
        <v>35</v>
      </c>
      <c r="J6965" t="s">
        <v>23</v>
      </c>
      <c r="K6965" t="s">
        <v>22</v>
      </c>
      <c r="L6965" t="s">
        <v>22</v>
      </c>
      <c r="M6965" t="s">
        <v>23</v>
      </c>
      <c r="N6965" t="s">
        <v>22</v>
      </c>
      <c r="O6965" t="s">
        <v>22</v>
      </c>
      <c r="P6965" t="s">
        <v>26</v>
      </c>
      <c r="Q6965">
        <v>1</v>
      </c>
      <c r="R6965" t="s">
        <v>38</v>
      </c>
      <c r="S6965">
        <v>102.6</v>
      </c>
      <c r="T6965">
        <v>897.75</v>
      </c>
      <c r="U6965">
        <v>0</v>
      </c>
    </row>
    <row r="6966" spans="1:21" x14ac:dyDescent="0.25">
      <c r="A6966" t="s">
        <v>6998</v>
      </c>
      <c r="B6966">
        <v>0</v>
      </c>
      <c r="C6966">
        <v>0</v>
      </c>
      <c r="D6966">
        <v>1</v>
      </c>
      <c r="E6966">
        <v>0</v>
      </c>
      <c r="F6966">
        <v>49</v>
      </c>
      <c r="G6966">
        <v>0</v>
      </c>
      <c r="H6966" t="s">
        <v>24</v>
      </c>
      <c r="I6966" t="s">
        <v>25</v>
      </c>
      <c r="J6966" t="s">
        <v>23</v>
      </c>
      <c r="K6966" t="s">
        <v>22</v>
      </c>
      <c r="L6966" t="s">
        <v>23</v>
      </c>
      <c r="M6966" t="s">
        <v>22</v>
      </c>
      <c r="N6966" t="s">
        <v>22</v>
      </c>
      <c r="O6966" t="s">
        <v>22</v>
      </c>
      <c r="P6966" t="s">
        <v>29</v>
      </c>
      <c r="Q6966">
        <v>1</v>
      </c>
      <c r="R6966" t="s">
        <v>38</v>
      </c>
      <c r="S6966">
        <v>56.3</v>
      </c>
      <c r="T6966">
        <v>2780.6</v>
      </c>
      <c r="U6966">
        <v>0</v>
      </c>
    </row>
    <row r="6967" spans="1:21" x14ac:dyDescent="0.25">
      <c r="A6967" t="s">
        <v>6999</v>
      </c>
      <c r="B6967">
        <v>0</v>
      </c>
      <c r="C6967">
        <v>1</v>
      </c>
      <c r="D6967">
        <v>1</v>
      </c>
      <c r="E6967">
        <v>0</v>
      </c>
      <c r="F6967">
        <v>61</v>
      </c>
      <c r="G6967">
        <v>1</v>
      </c>
      <c r="H6967" t="s">
        <v>22</v>
      </c>
      <c r="I6967" t="s">
        <v>35</v>
      </c>
      <c r="J6967" t="s">
        <v>22</v>
      </c>
      <c r="K6967" t="s">
        <v>22</v>
      </c>
      <c r="L6967" t="s">
        <v>22</v>
      </c>
      <c r="M6967" t="s">
        <v>22</v>
      </c>
      <c r="N6967" t="s">
        <v>23</v>
      </c>
      <c r="O6967" t="s">
        <v>23</v>
      </c>
      <c r="P6967" t="s">
        <v>26</v>
      </c>
      <c r="Q6967">
        <v>1</v>
      </c>
      <c r="R6967" t="s">
        <v>38</v>
      </c>
      <c r="S6967">
        <v>94.2</v>
      </c>
      <c r="T6967">
        <v>5895.45</v>
      </c>
      <c r="U6967">
        <v>0</v>
      </c>
    </row>
    <row r="6968" spans="1:21" x14ac:dyDescent="0.25">
      <c r="A6968" t="s">
        <v>7000</v>
      </c>
      <c r="B6968">
        <v>1</v>
      </c>
      <c r="C6968">
        <v>0</v>
      </c>
      <c r="D6968">
        <v>0</v>
      </c>
      <c r="E6968">
        <v>1</v>
      </c>
      <c r="F6968">
        <v>50</v>
      </c>
      <c r="G6968">
        <v>0</v>
      </c>
      <c r="H6968" t="s">
        <v>24</v>
      </c>
      <c r="I6968" t="s">
        <v>25</v>
      </c>
      <c r="J6968" t="s">
        <v>22</v>
      </c>
      <c r="K6968" t="s">
        <v>22</v>
      </c>
      <c r="L6968" t="s">
        <v>23</v>
      </c>
      <c r="M6968" t="s">
        <v>23</v>
      </c>
      <c r="N6968" t="s">
        <v>22</v>
      </c>
      <c r="O6968" t="s">
        <v>23</v>
      </c>
      <c r="P6968" t="s">
        <v>29</v>
      </c>
      <c r="Q6968">
        <v>1</v>
      </c>
      <c r="R6968" t="s">
        <v>33</v>
      </c>
      <c r="S6968">
        <v>43.05</v>
      </c>
      <c r="T6968">
        <v>2208.0500000000002</v>
      </c>
      <c r="U6968">
        <v>0</v>
      </c>
    </row>
    <row r="6969" spans="1:21" x14ac:dyDescent="0.25">
      <c r="A6969" t="s">
        <v>7001</v>
      </c>
      <c r="B6969">
        <v>1</v>
      </c>
      <c r="C6969">
        <v>1</v>
      </c>
      <c r="D6969">
        <v>0</v>
      </c>
      <c r="E6969">
        <v>0</v>
      </c>
      <c r="F6969">
        <v>25</v>
      </c>
      <c r="G6969">
        <v>1</v>
      </c>
      <c r="H6969" t="s">
        <v>22</v>
      </c>
      <c r="I6969" t="s">
        <v>35</v>
      </c>
      <c r="J6969" t="s">
        <v>23</v>
      </c>
      <c r="K6969" t="s">
        <v>22</v>
      </c>
      <c r="L6969" t="s">
        <v>23</v>
      </c>
      <c r="M6969" t="s">
        <v>23</v>
      </c>
      <c r="N6969" t="s">
        <v>22</v>
      </c>
      <c r="O6969" t="s">
        <v>23</v>
      </c>
      <c r="P6969" t="s">
        <v>26</v>
      </c>
      <c r="Q6969">
        <v>1</v>
      </c>
      <c r="R6969" t="s">
        <v>27</v>
      </c>
      <c r="S6969">
        <v>89.5</v>
      </c>
      <c r="T6969">
        <v>2196.15</v>
      </c>
      <c r="U6969">
        <v>1</v>
      </c>
    </row>
    <row r="6970" spans="1:21" x14ac:dyDescent="0.25">
      <c r="A6970" t="s">
        <v>7002</v>
      </c>
      <c r="B6970">
        <v>0</v>
      </c>
      <c r="C6970">
        <v>1</v>
      </c>
      <c r="D6970">
        <v>0</v>
      </c>
      <c r="E6970">
        <v>0</v>
      </c>
      <c r="F6970">
        <v>22</v>
      </c>
      <c r="G6970">
        <v>1</v>
      </c>
      <c r="H6970" t="s">
        <v>22</v>
      </c>
      <c r="I6970" t="s">
        <v>35</v>
      </c>
      <c r="J6970" t="s">
        <v>23</v>
      </c>
      <c r="K6970" t="s">
        <v>23</v>
      </c>
      <c r="L6970" t="s">
        <v>23</v>
      </c>
      <c r="M6970" t="s">
        <v>23</v>
      </c>
      <c r="N6970" t="s">
        <v>23</v>
      </c>
      <c r="O6970" t="s">
        <v>23</v>
      </c>
      <c r="P6970" t="s">
        <v>26</v>
      </c>
      <c r="Q6970">
        <v>1</v>
      </c>
      <c r="R6970" t="s">
        <v>33</v>
      </c>
      <c r="S6970">
        <v>74.400000000000006</v>
      </c>
      <c r="T6970">
        <v>1692.6</v>
      </c>
      <c r="U6970">
        <v>1</v>
      </c>
    </row>
    <row r="6971" spans="1:21" x14ac:dyDescent="0.25">
      <c r="A6971" t="s">
        <v>7003</v>
      </c>
      <c r="B6971">
        <v>1</v>
      </c>
      <c r="C6971">
        <v>0</v>
      </c>
      <c r="D6971">
        <v>0</v>
      </c>
      <c r="E6971">
        <v>0</v>
      </c>
      <c r="F6971">
        <v>1</v>
      </c>
      <c r="G6971">
        <v>1</v>
      </c>
      <c r="H6971" t="s">
        <v>23</v>
      </c>
      <c r="I6971" t="s">
        <v>23</v>
      </c>
      <c r="J6971" t="s">
        <v>44</v>
      </c>
      <c r="K6971" t="s">
        <v>44</v>
      </c>
      <c r="L6971" t="s">
        <v>44</v>
      </c>
      <c r="M6971" t="s">
        <v>44</v>
      </c>
      <c r="N6971" t="s">
        <v>44</v>
      </c>
      <c r="O6971" t="s">
        <v>44</v>
      </c>
      <c r="P6971" t="s">
        <v>26</v>
      </c>
      <c r="Q6971">
        <v>0</v>
      </c>
      <c r="R6971" t="s">
        <v>30</v>
      </c>
      <c r="S6971">
        <v>20.5</v>
      </c>
      <c r="T6971">
        <v>20.5</v>
      </c>
      <c r="U6971">
        <v>1</v>
      </c>
    </row>
    <row r="6972" spans="1:21" x14ac:dyDescent="0.25">
      <c r="A6972" t="s">
        <v>7004</v>
      </c>
      <c r="B6972">
        <v>1</v>
      </c>
      <c r="C6972">
        <v>0</v>
      </c>
      <c r="D6972">
        <v>0</v>
      </c>
      <c r="E6972">
        <v>0</v>
      </c>
      <c r="F6972">
        <v>4</v>
      </c>
      <c r="G6972">
        <v>1</v>
      </c>
      <c r="H6972" t="s">
        <v>22</v>
      </c>
      <c r="I6972" t="s">
        <v>35</v>
      </c>
      <c r="J6972" t="s">
        <v>23</v>
      </c>
      <c r="K6972" t="s">
        <v>23</v>
      </c>
      <c r="L6972" t="s">
        <v>23</v>
      </c>
      <c r="M6972" t="s">
        <v>23</v>
      </c>
      <c r="N6972" t="s">
        <v>23</v>
      </c>
      <c r="O6972" t="s">
        <v>23</v>
      </c>
      <c r="P6972" t="s">
        <v>26</v>
      </c>
      <c r="Q6972">
        <v>1</v>
      </c>
      <c r="R6972" t="s">
        <v>27</v>
      </c>
      <c r="S6972">
        <v>74.349999999999994</v>
      </c>
      <c r="T6972">
        <v>265.35000000000002</v>
      </c>
      <c r="U6972">
        <v>1</v>
      </c>
    </row>
    <row r="6973" spans="1:21" x14ac:dyDescent="0.25">
      <c r="A6973" t="s">
        <v>7005</v>
      </c>
      <c r="B6973">
        <v>0</v>
      </c>
      <c r="C6973">
        <v>1</v>
      </c>
      <c r="D6973">
        <v>1</v>
      </c>
      <c r="E6973">
        <v>0</v>
      </c>
      <c r="F6973">
        <v>18</v>
      </c>
      <c r="G6973">
        <v>1</v>
      </c>
      <c r="H6973" t="s">
        <v>22</v>
      </c>
      <c r="I6973" t="s">
        <v>35</v>
      </c>
      <c r="J6973" t="s">
        <v>23</v>
      </c>
      <c r="K6973" t="s">
        <v>23</v>
      </c>
      <c r="L6973" t="s">
        <v>23</v>
      </c>
      <c r="M6973" t="s">
        <v>22</v>
      </c>
      <c r="N6973" t="s">
        <v>22</v>
      </c>
      <c r="O6973" t="s">
        <v>22</v>
      </c>
      <c r="P6973" t="s">
        <v>26</v>
      </c>
      <c r="Q6973">
        <v>0</v>
      </c>
      <c r="R6973" t="s">
        <v>33</v>
      </c>
      <c r="S6973">
        <v>99.75</v>
      </c>
      <c r="T6973">
        <v>1836.25</v>
      </c>
      <c r="U6973">
        <v>1</v>
      </c>
    </row>
    <row r="6974" spans="1:21" x14ac:dyDescent="0.25">
      <c r="A6974" t="s">
        <v>7006</v>
      </c>
      <c r="B6974">
        <v>0</v>
      </c>
      <c r="C6974">
        <v>1</v>
      </c>
      <c r="D6974">
        <v>0</v>
      </c>
      <c r="E6974">
        <v>0</v>
      </c>
      <c r="F6974">
        <v>56</v>
      </c>
      <c r="G6974">
        <v>1</v>
      </c>
      <c r="H6974" t="s">
        <v>22</v>
      </c>
      <c r="I6974" t="s">
        <v>35</v>
      </c>
      <c r="J6974" t="s">
        <v>23</v>
      </c>
      <c r="K6974" t="s">
        <v>22</v>
      </c>
      <c r="L6974" t="s">
        <v>22</v>
      </c>
      <c r="M6974" t="s">
        <v>22</v>
      </c>
      <c r="N6974" t="s">
        <v>22</v>
      </c>
      <c r="O6974" t="s">
        <v>22</v>
      </c>
      <c r="P6974" t="s">
        <v>29</v>
      </c>
      <c r="Q6974">
        <v>1</v>
      </c>
      <c r="R6974" t="s">
        <v>27</v>
      </c>
      <c r="S6974">
        <v>111.95</v>
      </c>
      <c r="T6974">
        <v>6418.9</v>
      </c>
      <c r="U6974">
        <v>1</v>
      </c>
    </row>
    <row r="6975" spans="1:21" x14ac:dyDescent="0.25">
      <c r="A6975" t="s">
        <v>7007</v>
      </c>
      <c r="B6975">
        <v>0</v>
      </c>
      <c r="C6975">
        <v>1</v>
      </c>
      <c r="D6975">
        <v>1</v>
      </c>
      <c r="E6975">
        <v>0</v>
      </c>
      <c r="F6975">
        <v>53</v>
      </c>
      <c r="G6975">
        <v>1</v>
      </c>
      <c r="H6975" t="s">
        <v>23</v>
      </c>
      <c r="I6975" t="s">
        <v>35</v>
      </c>
      <c r="J6975" t="s">
        <v>23</v>
      </c>
      <c r="K6975" t="s">
        <v>22</v>
      </c>
      <c r="L6975" t="s">
        <v>22</v>
      </c>
      <c r="M6975" t="s">
        <v>22</v>
      </c>
      <c r="N6975" t="s">
        <v>22</v>
      </c>
      <c r="O6975" t="s">
        <v>23</v>
      </c>
      <c r="P6975" t="s">
        <v>29</v>
      </c>
      <c r="Q6975">
        <v>1</v>
      </c>
      <c r="R6975" t="s">
        <v>27</v>
      </c>
      <c r="S6975">
        <v>94</v>
      </c>
      <c r="T6975">
        <v>4871.45</v>
      </c>
      <c r="U6975">
        <v>0</v>
      </c>
    </row>
    <row r="6976" spans="1:21" x14ac:dyDescent="0.25">
      <c r="A6976" t="s">
        <v>7008</v>
      </c>
      <c r="B6976">
        <v>0</v>
      </c>
      <c r="C6976">
        <v>0</v>
      </c>
      <c r="D6976">
        <v>1</v>
      </c>
      <c r="E6976">
        <v>0</v>
      </c>
      <c r="F6976">
        <v>51</v>
      </c>
      <c r="G6976">
        <v>1</v>
      </c>
      <c r="H6976" t="s">
        <v>22</v>
      </c>
      <c r="I6976" t="s">
        <v>35</v>
      </c>
      <c r="J6976" t="s">
        <v>23</v>
      </c>
      <c r="K6976" t="s">
        <v>23</v>
      </c>
      <c r="L6976" t="s">
        <v>22</v>
      </c>
      <c r="M6976" t="s">
        <v>23</v>
      </c>
      <c r="N6976" t="s">
        <v>22</v>
      </c>
      <c r="O6976" t="s">
        <v>22</v>
      </c>
      <c r="P6976" t="s">
        <v>29</v>
      </c>
      <c r="Q6976">
        <v>1</v>
      </c>
      <c r="R6976" t="s">
        <v>27</v>
      </c>
      <c r="S6976">
        <v>98.85</v>
      </c>
      <c r="T6976">
        <v>4947.55</v>
      </c>
      <c r="U6976">
        <v>0</v>
      </c>
    </row>
    <row r="6977" spans="1:21" x14ac:dyDescent="0.25">
      <c r="A6977" t="s">
        <v>7009</v>
      </c>
      <c r="B6977">
        <v>0</v>
      </c>
      <c r="C6977">
        <v>0</v>
      </c>
      <c r="D6977">
        <v>1</v>
      </c>
      <c r="E6977">
        <v>1</v>
      </c>
      <c r="F6977">
        <v>24</v>
      </c>
      <c r="G6977">
        <v>1</v>
      </c>
      <c r="H6977" t="s">
        <v>22</v>
      </c>
      <c r="I6977" t="s">
        <v>25</v>
      </c>
      <c r="J6977" t="s">
        <v>22</v>
      </c>
      <c r="K6977" t="s">
        <v>22</v>
      </c>
      <c r="L6977" t="s">
        <v>22</v>
      </c>
      <c r="M6977" t="s">
        <v>23</v>
      </c>
      <c r="N6977" t="s">
        <v>23</v>
      </c>
      <c r="O6977" t="s">
        <v>23</v>
      </c>
      <c r="P6977" t="s">
        <v>45</v>
      </c>
      <c r="Q6977">
        <v>0</v>
      </c>
      <c r="R6977" t="s">
        <v>27</v>
      </c>
      <c r="S6977">
        <v>64.349999999999994</v>
      </c>
      <c r="T6977">
        <v>1558.65</v>
      </c>
      <c r="U6977">
        <v>0</v>
      </c>
    </row>
    <row r="6978" spans="1:21" x14ac:dyDescent="0.25">
      <c r="A6978" t="s">
        <v>7010</v>
      </c>
      <c r="B6978">
        <v>0</v>
      </c>
      <c r="C6978">
        <v>0</v>
      </c>
      <c r="D6978">
        <v>1</v>
      </c>
      <c r="E6978">
        <v>0</v>
      </c>
      <c r="F6978">
        <v>62</v>
      </c>
      <c r="G6978">
        <v>1</v>
      </c>
      <c r="H6978" t="s">
        <v>23</v>
      </c>
      <c r="I6978" t="s">
        <v>25</v>
      </c>
      <c r="J6978" t="s">
        <v>22</v>
      </c>
      <c r="K6978" t="s">
        <v>22</v>
      </c>
      <c r="L6978" t="s">
        <v>22</v>
      </c>
      <c r="M6978" t="s">
        <v>23</v>
      </c>
      <c r="N6978" t="s">
        <v>22</v>
      </c>
      <c r="O6978" t="s">
        <v>23</v>
      </c>
      <c r="P6978" t="s">
        <v>45</v>
      </c>
      <c r="Q6978">
        <v>1</v>
      </c>
      <c r="R6978" t="s">
        <v>38</v>
      </c>
      <c r="S6978">
        <v>72</v>
      </c>
      <c r="T6978">
        <v>4284.2</v>
      </c>
      <c r="U6978">
        <v>0</v>
      </c>
    </row>
    <row r="6979" spans="1:21" x14ac:dyDescent="0.25">
      <c r="A6979" t="s">
        <v>7011</v>
      </c>
      <c r="B6979">
        <v>1</v>
      </c>
      <c r="C6979">
        <v>0</v>
      </c>
      <c r="D6979">
        <v>0</v>
      </c>
      <c r="E6979">
        <v>0</v>
      </c>
      <c r="F6979">
        <v>24</v>
      </c>
      <c r="G6979">
        <v>1</v>
      </c>
      <c r="H6979" t="s">
        <v>23</v>
      </c>
      <c r="I6979" t="s">
        <v>25</v>
      </c>
      <c r="J6979" t="s">
        <v>23</v>
      </c>
      <c r="K6979" t="s">
        <v>22</v>
      </c>
      <c r="L6979" t="s">
        <v>23</v>
      </c>
      <c r="M6979" t="s">
        <v>23</v>
      </c>
      <c r="N6979" t="s">
        <v>23</v>
      </c>
      <c r="O6979" t="s">
        <v>23</v>
      </c>
      <c r="P6979" t="s">
        <v>26</v>
      </c>
      <c r="Q6979">
        <v>1</v>
      </c>
      <c r="R6979" t="s">
        <v>30</v>
      </c>
      <c r="S6979">
        <v>49.7</v>
      </c>
      <c r="T6979">
        <v>1218.25</v>
      </c>
      <c r="U6979">
        <v>0</v>
      </c>
    </row>
    <row r="6980" spans="1:21" x14ac:dyDescent="0.25">
      <c r="A6980" t="s">
        <v>7012</v>
      </c>
      <c r="B6980">
        <v>0</v>
      </c>
      <c r="C6980">
        <v>0</v>
      </c>
      <c r="D6980">
        <v>1</v>
      </c>
      <c r="E6980">
        <v>1</v>
      </c>
      <c r="F6980">
        <v>70</v>
      </c>
      <c r="G6980">
        <v>1</v>
      </c>
      <c r="H6980" t="s">
        <v>22</v>
      </c>
      <c r="I6980" t="s">
        <v>25</v>
      </c>
      <c r="J6980" t="s">
        <v>22</v>
      </c>
      <c r="K6980" t="s">
        <v>22</v>
      </c>
      <c r="L6980" t="s">
        <v>22</v>
      </c>
      <c r="M6980" t="s">
        <v>22</v>
      </c>
      <c r="N6980" t="s">
        <v>22</v>
      </c>
      <c r="O6980" t="s">
        <v>23</v>
      </c>
      <c r="P6980" t="s">
        <v>45</v>
      </c>
      <c r="Q6980">
        <v>0</v>
      </c>
      <c r="R6980" t="s">
        <v>27</v>
      </c>
      <c r="S6980">
        <v>80.7</v>
      </c>
      <c r="T6980">
        <v>5617.95</v>
      </c>
      <c r="U6980">
        <v>0</v>
      </c>
    </row>
    <row r="6981" spans="1:21" x14ac:dyDescent="0.25">
      <c r="A6981" t="s">
        <v>7013</v>
      </c>
      <c r="B6981">
        <v>1</v>
      </c>
      <c r="C6981">
        <v>0</v>
      </c>
      <c r="D6981">
        <v>0</v>
      </c>
      <c r="E6981">
        <v>1</v>
      </c>
      <c r="F6981">
        <v>1</v>
      </c>
      <c r="G6981">
        <v>0</v>
      </c>
      <c r="H6981" t="s">
        <v>24</v>
      </c>
      <c r="I6981" t="s">
        <v>25</v>
      </c>
      <c r="J6981" t="s">
        <v>23</v>
      </c>
      <c r="K6981" t="s">
        <v>23</v>
      </c>
      <c r="L6981" t="s">
        <v>23</v>
      </c>
      <c r="M6981" t="s">
        <v>23</v>
      </c>
      <c r="N6981" t="s">
        <v>23</v>
      </c>
      <c r="O6981" t="s">
        <v>23</v>
      </c>
      <c r="P6981" t="s">
        <v>26</v>
      </c>
      <c r="Q6981">
        <v>0</v>
      </c>
      <c r="R6981" t="s">
        <v>30</v>
      </c>
      <c r="S6981">
        <v>24.2</v>
      </c>
      <c r="T6981">
        <v>24.2</v>
      </c>
      <c r="U6981">
        <v>0</v>
      </c>
    </row>
    <row r="6982" spans="1:21" x14ac:dyDescent="0.25">
      <c r="A6982" t="s">
        <v>7014</v>
      </c>
      <c r="B6982">
        <v>1</v>
      </c>
      <c r="C6982">
        <v>1</v>
      </c>
      <c r="D6982">
        <v>0</v>
      </c>
      <c r="E6982">
        <v>0</v>
      </c>
      <c r="F6982">
        <v>16</v>
      </c>
      <c r="G6982">
        <v>0</v>
      </c>
      <c r="H6982" t="s">
        <v>24</v>
      </c>
      <c r="I6982" t="s">
        <v>25</v>
      </c>
      <c r="J6982" t="s">
        <v>23</v>
      </c>
      <c r="K6982" t="s">
        <v>22</v>
      </c>
      <c r="L6982" t="s">
        <v>23</v>
      </c>
      <c r="M6982" t="s">
        <v>23</v>
      </c>
      <c r="N6982" t="s">
        <v>22</v>
      </c>
      <c r="O6982" t="s">
        <v>23</v>
      </c>
      <c r="P6982" t="s">
        <v>26</v>
      </c>
      <c r="Q6982">
        <v>1</v>
      </c>
      <c r="R6982" t="s">
        <v>30</v>
      </c>
      <c r="S6982">
        <v>39</v>
      </c>
      <c r="T6982">
        <v>679.85</v>
      </c>
      <c r="U6982">
        <v>1</v>
      </c>
    </row>
    <row r="6983" spans="1:21" x14ac:dyDescent="0.25">
      <c r="A6983" t="s">
        <v>7015</v>
      </c>
      <c r="B6983">
        <v>0</v>
      </c>
      <c r="C6983">
        <v>0</v>
      </c>
      <c r="D6983">
        <v>0</v>
      </c>
      <c r="E6983">
        <v>0</v>
      </c>
      <c r="F6983">
        <v>8</v>
      </c>
      <c r="G6983">
        <v>1</v>
      </c>
      <c r="H6983" t="s">
        <v>23</v>
      </c>
      <c r="I6983" t="s">
        <v>25</v>
      </c>
      <c r="J6983" t="s">
        <v>23</v>
      </c>
      <c r="K6983" t="s">
        <v>22</v>
      </c>
      <c r="L6983" t="s">
        <v>23</v>
      </c>
      <c r="M6983" t="s">
        <v>22</v>
      </c>
      <c r="N6983" t="s">
        <v>22</v>
      </c>
      <c r="O6983" t="s">
        <v>23</v>
      </c>
      <c r="P6983" t="s">
        <v>26</v>
      </c>
      <c r="Q6983">
        <v>1</v>
      </c>
      <c r="R6983" t="s">
        <v>27</v>
      </c>
      <c r="S6983">
        <v>65.45</v>
      </c>
      <c r="T6983">
        <v>554.45000000000005</v>
      </c>
      <c r="U6983">
        <v>0</v>
      </c>
    </row>
    <row r="6984" spans="1:21" x14ac:dyDescent="0.25">
      <c r="A6984" t="s">
        <v>7016</v>
      </c>
      <c r="B6984">
        <v>0</v>
      </c>
      <c r="C6984">
        <v>0</v>
      </c>
      <c r="D6984">
        <v>1</v>
      </c>
      <c r="E6984">
        <v>1</v>
      </c>
      <c r="F6984">
        <v>72</v>
      </c>
      <c r="G6984">
        <v>1</v>
      </c>
      <c r="H6984" t="s">
        <v>23</v>
      </c>
      <c r="I6984" t="s">
        <v>25</v>
      </c>
      <c r="J6984" t="s">
        <v>22</v>
      </c>
      <c r="K6984" t="s">
        <v>22</v>
      </c>
      <c r="L6984" t="s">
        <v>22</v>
      </c>
      <c r="M6984" t="s">
        <v>22</v>
      </c>
      <c r="N6984" t="s">
        <v>23</v>
      </c>
      <c r="O6984" t="s">
        <v>22</v>
      </c>
      <c r="P6984" t="s">
        <v>45</v>
      </c>
      <c r="Q6984">
        <v>1</v>
      </c>
      <c r="R6984" t="s">
        <v>27</v>
      </c>
      <c r="S6984">
        <v>74.349999999999994</v>
      </c>
      <c r="T6984">
        <v>5237.3999999999996</v>
      </c>
      <c r="U6984">
        <v>0</v>
      </c>
    </row>
    <row r="6985" spans="1:21" x14ac:dyDescent="0.25">
      <c r="A6985" t="s">
        <v>7017</v>
      </c>
      <c r="B6985">
        <v>0</v>
      </c>
      <c r="C6985">
        <v>0</v>
      </c>
      <c r="D6985">
        <v>0</v>
      </c>
      <c r="E6985">
        <v>0</v>
      </c>
      <c r="F6985">
        <v>23</v>
      </c>
      <c r="G6985">
        <v>1</v>
      </c>
      <c r="H6985" t="s">
        <v>23</v>
      </c>
      <c r="I6985" t="s">
        <v>35</v>
      </c>
      <c r="J6985" t="s">
        <v>23</v>
      </c>
      <c r="K6985" t="s">
        <v>22</v>
      </c>
      <c r="L6985" t="s">
        <v>22</v>
      </c>
      <c r="M6985" t="s">
        <v>22</v>
      </c>
      <c r="N6985" t="s">
        <v>23</v>
      </c>
      <c r="O6985" t="s">
        <v>23</v>
      </c>
      <c r="P6985" t="s">
        <v>26</v>
      </c>
      <c r="Q6985">
        <v>0</v>
      </c>
      <c r="R6985" t="s">
        <v>33</v>
      </c>
      <c r="S6985">
        <v>83.2</v>
      </c>
      <c r="T6985">
        <v>2032.3</v>
      </c>
      <c r="U6985">
        <v>0</v>
      </c>
    </row>
    <row r="6986" spans="1:21" x14ac:dyDescent="0.25">
      <c r="A6986" t="s">
        <v>7018</v>
      </c>
      <c r="B6986">
        <v>1</v>
      </c>
      <c r="C6986">
        <v>0</v>
      </c>
      <c r="D6986">
        <v>0</v>
      </c>
      <c r="E6986">
        <v>1</v>
      </c>
      <c r="F6986">
        <v>31</v>
      </c>
      <c r="G6986">
        <v>0</v>
      </c>
      <c r="H6986" t="s">
        <v>24</v>
      </c>
      <c r="I6986" t="s">
        <v>25</v>
      </c>
      <c r="J6986" t="s">
        <v>23</v>
      </c>
      <c r="K6986" t="s">
        <v>23</v>
      </c>
      <c r="L6986" t="s">
        <v>23</v>
      </c>
      <c r="M6986" t="s">
        <v>23</v>
      </c>
      <c r="N6986" t="s">
        <v>23</v>
      </c>
      <c r="O6986" t="s">
        <v>23</v>
      </c>
      <c r="P6986" t="s">
        <v>26</v>
      </c>
      <c r="Q6986">
        <v>0</v>
      </c>
      <c r="R6986" t="s">
        <v>38</v>
      </c>
      <c r="S6986">
        <v>25</v>
      </c>
      <c r="T6986">
        <v>789.2</v>
      </c>
      <c r="U6986">
        <v>0</v>
      </c>
    </row>
    <row r="6987" spans="1:21" x14ac:dyDescent="0.25">
      <c r="A6987" t="s">
        <v>7019</v>
      </c>
      <c r="B6987">
        <v>1</v>
      </c>
      <c r="C6987">
        <v>0</v>
      </c>
      <c r="D6987">
        <v>1</v>
      </c>
      <c r="E6987">
        <v>1</v>
      </c>
      <c r="F6987">
        <v>37</v>
      </c>
      <c r="G6987">
        <v>0</v>
      </c>
      <c r="H6987" t="s">
        <v>24</v>
      </c>
      <c r="I6987" t="s">
        <v>25</v>
      </c>
      <c r="J6987" t="s">
        <v>22</v>
      </c>
      <c r="K6987" t="s">
        <v>23</v>
      </c>
      <c r="L6987" t="s">
        <v>22</v>
      </c>
      <c r="M6987" t="s">
        <v>22</v>
      </c>
      <c r="N6987" t="s">
        <v>23</v>
      </c>
      <c r="O6987" t="s">
        <v>23</v>
      </c>
      <c r="P6987" t="s">
        <v>29</v>
      </c>
      <c r="Q6987">
        <v>1</v>
      </c>
      <c r="R6987" t="s">
        <v>27</v>
      </c>
      <c r="S6987">
        <v>40.200000000000003</v>
      </c>
      <c r="T6987">
        <v>1525.35</v>
      </c>
      <c r="U6987">
        <v>0</v>
      </c>
    </row>
    <row r="6988" spans="1:21" x14ac:dyDescent="0.25">
      <c r="A6988" t="s">
        <v>7020</v>
      </c>
      <c r="B6988">
        <v>0</v>
      </c>
      <c r="C6988">
        <v>0</v>
      </c>
      <c r="D6988">
        <v>1</v>
      </c>
      <c r="E6988">
        <v>0</v>
      </c>
      <c r="F6988">
        <v>30</v>
      </c>
      <c r="G6988">
        <v>1</v>
      </c>
      <c r="H6988" t="s">
        <v>22</v>
      </c>
      <c r="I6988" t="s">
        <v>35</v>
      </c>
      <c r="J6988" t="s">
        <v>23</v>
      </c>
      <c r="K6988" t="s">
        <v>22</v>
      </c>
      <c r="L6988" t="s">
        <v>23</v>
      </c>
      <c r="M6988" t="s">
        <v>22</v>
      </c>
      <c r="N6988" t="s">
        <v>22</v>
      </c>
      <c r="O6988" t="s">
        <v>23</v>
      </c>
      <c r="P6988" t="s">
        <v>26</v>
      </c>
      <c r="Q6988">
        <v>1</v>
      </c>
      <c r="R6988" t="s">
        <v>38</v>
      </c>
      <c r="S6988">
        <v>94.1</v>
      </c>
      <c r="T6988">
        <v>2804.45</v>
      </c>
      <c r="U6988">
        <v>1</v>
      </c>
    </row>
    <row r="6989" spans="1:21" x14ac:dyDescent="0.25">
      <c r="A6989" t="s">
        <v>7021</v>
      </c>
      <c r="B6989">
        <v>0</v>
      </c>
      <c r="C6989">
        <v>1</v>
      </c>
      <c r="D6989">
        <v>0</v>
      </c>
      <c r="E6989">
        <v>0</v>
      </c>
      <c r="F6989">
        <v>35</v>
      </c>
      <c r="G6989">
        <v>1</v>
      </c>
      <c r="H6989" t="s">
        <v>22</v>
      </c>
      <c r="I6989" t="s">
        <v>35</v>
      </c>
      <c r="J6989" t="s">
        <v>22</v>
      </c>
      <c r="K6989" t="s">
        <v>22</v>
      </c>
      <c r="L6989" t="s">
        <v>22</v>
      </c>
      <c r="M6989" t="s">
        <v>23</v>
      </c>
      <c r="N6989" t="s">
        <v>22</v>
      </c>
      <c r="O6989" t="s">
        <v>22</v>
      </c>
      <c r="P6989" t="s">
        <v>29</v>
      </c>
      <c r="Q6989">
        <v>1</v>
      </c>
      <c r="R6989" t="s">
        <v>27</v>
      </c>
      <c r="S6989">
        <v>108.35</v>
      </c>
      <c r="T6989">
        <v>3726.15</v>
      </c>
      <c r="U6989">
        <v>0</v>
      </c>
    </row>
    <row r="6990" spans="1:21" x14ac:dyDescent="0.25">
      <c r="A6990" t="s">
        <v>7022</v>
      </c>
      <c r="B6990">
        <v>0</v>
      </c>
      <c r="C6990">
        <v>0</v>
      </c>
      <c r="D6990">
        <v>1</v>
      </c>
      <c r="E6990">
        <v>1</v>
      </c>
      <c r="F6990">
        <v>23</v>
      </c>
      <c r="G6990">
        <v>1</v>
      </c>
      <c r="H6990" t="s">
        <v>22</v>
      </c>
      <c r="I6990" t="s">
        <v>25</v>
      </c>
      <c r="J6990" t="s">
        <v>23</v>
      </c>
      <c r="K6990" t="s">
        <v>22</v>
      </c>
      <c r="L6990" t="s">
        <v>23</v>
      </c>
      <c r="M6990" t="s">
        <v>22</v>
      </c>
      <c r="N6990" t="s">
        <v>22</v>
      </c>
      <c r="O6990" t="s">
        <v>23</v>
      </c>
      <c r="P6990" t="s">
        <v>26</v>
      </c>
      <c r="Q6990">
        <v>1</v>
      </c>
      <c r="R6990" t="s">
        <v>38</v>
      </c>
      <c r="S6990">
        <v>69.5</v>
      </c>
      <c r="T6990">
        <v>1652.1</v>
      </c>
      <c r="U6990">
        <v>0</v>
      </c>
    </row>
    <row r="6991" spans="1:21" x14ac:dyDescent="0.25">
      <c r="A6991" t="s">
        <v>7023</v>
      </c>
      <c r="B6991">
        <v>0</v>
      </c>
      <c r="C6991">
        <v>0</v>
      </c>
      <c r="D6991">
        <v>1</v>
      </c>
      <c r="E6991">
        <v>1</v>
      </c>
      <c r="F6991">
        <v>20</v>
      </c>
      <c r="G6991">
        <v>1</v>
      </c>
      <c r="H6991" t="s">
        <v>22</v>
      </c>
      <c r="I6991" t="s">
        <v>25</v>
      </c>
      <c r="J6991" t="s">
        <v>22</v>
      </c>
      <c r="K6991" t="s">
        <v>23</v>
      </c>
      <c r="L6991" t="s">
        <v>23</v>
      </c>
      <c r="M6991" t="s">
        <v>23</v>
      </c>
      <c r="N6991" t="s">
        <v>22</v>
      </c>
      <c r="O6991" t="s">
        <v>22</v>
      </c>
      <c r="P6991" t="s">
        <v>29</v>
      </c>
      <c r="Q6991">
        <v>0</v>
      </c>
      <c r="R6991" t="s">
        <v>33</v>
      </c>
      <c r="S6991">
        <v>76</v>
      </c>
      <c r="T6991">
        <v>1588.75</v>
      </c>
      <c r="U6991">
        <v>0</v>
      </c>
    </row>
    <row r="6992" spans="1:21" x14ac:dyDescent="0.25">
      <c r="A6992" t="s">
        <v>7024</v>
      </c>
      <c r="B6992">
        <v>1</v>
      </c>
      <c r="C6992">
        <v>0</v>
      </c>
      <c r="D6992">
        <v>1</v>
      </c>
      <c r="E6992">
        <v>0</v>
      </c>
      <c r="F6992">
        <v>36</v>
      </c>
      <c r="G6992">
        <v>1</v>
      </c>
      <c r="H6992" t="s">
        <v>23</v>
      </c>
      <c r="I6992" t="s">
        <v>35</v>
      </c>
      <c r="J6992" t="s">
        <v>22</v>
      </c>
      <c r="K6992" t="s">
        <v>23</v>
      </c>
      <c r="L6992" t="s">
        <v>23</v>
      </c>
      <c r="M6992" t="s">
        <v>23</v>
      </c>
      <c r="N6992" t="s">
        <v>22</v>
      </c>
      <c r="O6992" t="s">
        <v>22</v>
      </c>
      <c r="P6992" t="s">
        <v>26</v>
      </c>
      <c r="Q6992">
        <v>1</v>
      </c>
      <c r="R6992" t="s">
        <v>27</v>
      </c>
      <c r="S6992">
        <v>93.6</v>
      </c>
      <c r="T6992">
        <v>3366.05</v>
      </c>
      <c r="U6992">
        <v>0</v>
      </c>
    </row>
    <row r="6993" spans="1:21" x14ac:dyDescent="0.25">
      <c r="A6993" t="s">
        <v>7025</v>
      </c>
      <c r="B6993">
        <v>0</v>
      </c>
      <c r="C6993">
        <v>0</v>
      </c>
      <c r="D6993">
        <v>0</v>
      </c>
      <c r="E6993">
        <v>0</v>
      </c>
      <c r="F6993">
        <v>8</v>
      </c>
      <c r="G6993">
        <v>1</v>
      </c>
      <c r="H6993" t="s">
        <v>22</v>
      </c>
      <c r="I6993" t="s">
        <v>35</v>
      </c>
      <c r="J6993" t="s">
        <v>23</v>
      </c>
      <c r="K6993" t="s">
        <v>23</v>
      </c>
      <c r="L6993" t="s">
        <v>23</v>
      </c>
      <c r="M6993" t="s">
        <v>23</v>
      </c>
      <c r="N6993" t="s">
        <v>22</v>
      </c>
      <c r="O6993" t="s">
        <v>22</v>
      </c>
      <c r="P6993" t="s">
        <v>26</v>
      </c>
      <c r="Q6993">
        <v>0</v>
      </c>
      <c r="R6993" t="s">
        <v>33</v>
      </c>
      <c r="S6993">
        <v>95.65</v>
      </c>
      <c r="T6993">
        <v>778.1</v>
      </c>
      <c r="U6993">
        <v>1</v>
      </c>
    </row>
    <row r="6994" spans="1:21" x14ac:dyDescent="0.25">
      <c r="A6994" t="s">
        <v>7026</v>
      </c>
      <c r="B6994">
        <v>1</v>
      </c>
      <c r="C6994">
        <v>0</v>
      </c>
      <c r="D6994">
        <v>1</v>
      </c>
      <c r="E6994">
        <v>1</v>
      </c>
      <c r="F6994">
        <v>71</v>
      </c>
      <c r="G6994">
        <v>1</v>
      </c>
      <c r="H6994" t="s">
        <v>22</v>
      </c>
      <c r="I6994" t="s">
        <v>35</v>
      </c>
      <c r="J6994" t="s">
        <v>23</v>
      </c>
      <c r="K6994" t="s">
        <v>22</v>
      </c>
      <c r="L6994" t="s">
        <v>23</v>
      </c>
      <c r="M6994" t="s">
        <v>23</v>
      </c>
      <c r="N6994" t="s">
        <v>22</v>
      </c>
      <c r="O6994" t="s">
        <v>22</v>
      </c>
      <c r="P6994" t="s">
        <v>29</v>
      </c>
      <c r="Q6994">
        <v>0</v>
      </c>
      <c r="R6994" t="s">
        <v>33</v>
      </c>
      <c r="S6994">
        <v>100.55</v>
      </c>
      <c r="T6994">
        <v>7113.75</v>
      </c>
      <c r="U6994">
        <v>0</v>
      </c>
    </row>
    <row r="6995" spans="1:21" x14ac:dyDescent="0.25">
      <c r="A6995" t="s">
        <v>7027</v>
      </c>
      <c r="B6995">
        <v>0</v>
      </c>
      <c r="C6995">
        <v>1</v>
      </c>
      <c r="D6995">
        <v>1</v>
      </c>
      <c r="E6995">
        <v>0</v>
      </c>
      <c r="F6995">
        <v>50</v>
      </c>
      <c r="G6995">
        <v>1</v>
      </c>
      <c r="H6995" t="s">
        <v>22</v>
      </c>
      <c r="I6995" t="s">
        <v>35</v>
      </c>
      <c r="J6995" t="s">
        <v>23</v>
      </c>
      <c r="K6995" t="s">
        <v>22</v>
      </c>
      <c r="L6995" t="s">
        <v>23</v>
      </c>
      <c r="M6995" t="s">
        <v>23</v>
      </c>
      <c r="N6995" t="s">
        <v>22</v>
      </c>
      <c r="O6995" t="s">
        <v>23</v>
      </c>
      <c r="P6995" t="s">
        <v>26</v>
      </c>
      <c r="Q6995">
        <v>1</v>
      </c>
      <c r="R6995" t="s">
        <v>27</v>
      </c>
      <c r="S6995">
        <v>88.05</v>
      </c>
      <c r="T6995">
        <v>4367.3500000000004</v>
      </c>
      <c r="U6995">
        <v>1</v>
      </c>
    </row>
    <row r="6996" spans="1:21" x14ac:dyDescent="0.25">
      <c r="A6996" t="s">
        <v>7028</v>
      </c>
      <c r="B6996">
        <v>0</v>
      </c>
      <c r="C6996">
        <v>0</v>
      </c>
      <c r="D6996">
        <v>1</v>
      </c>
      <c r="E6996">
        <v>1</v>
      </c>
      <c r="F6996">
        <v>43</v>
      </c>
      <c r="G6996">
        <v>1</v>
      </c>
      <c r="H6996" t="s">
        <v>22</v>
      </c>
      <c r="I6996" t="s">
        <v>23</v>
      </c>
      <c r="J6996" t="s">
        <v>44</v>
      </c>
      <c r="K6996" t="s">
        <v>44</v>
      </c>
      <c r="L6996" t="s">
        <v>44</v>
      </c>
      <c r="M6996" t="s">
        <v>44</v>
      </c>
      <c r="N6996" t="s">
        <v>44</v>
      </c>
      <c r="O6996" t="s">
        <v>44</v>
      </c>
      <c r="P6996" t="s">
        <v>29</v>
      </c>
      <c r="Q6996">
        <v>1</v>
      </c>
      <c r="R6996" t="s">
        <v>33</v>
      </c>
      <c r="S6996">
        <v>24.45</v>
      </c>
      <c r="T6996">
        <v>993.15</v>
      </c>
      <c r="U6996">
        <v>0</v>
      </c>
    </row>
    <row r="6997" spans="1:21" x14ac:dyDescent="0.25">
      <c r="A6997" t="s">
        <v>7029</v>
      </c>
      <c r="B6997">
        <v>1</v>
      </c>
      <c r="C6997">
        <v>0</v>
      </c>
      <c r="D6997">
        <v>0</v>
      </c>
      <c r="E6997">
        <v>1</v>
      </c>
      <c r="F6997">
        <v>57</v>
      </c>
      <c r="G6997">
        <v>1</v>
      </c>
      <c r="H6997" t="s">
        <v>22</v>
      </c>
      <c r="I6997" t="s">
        <v>25</v>
      </c>
      <c r="J6997" t="s">
        <v>22</v>
      </c>
      <c r="K6997" t="s">
        <v>22</v>
      </c>
      <c r="L6997" t="s">
        <v>22</v>
      </c>
      <c r="M6997" t="s">
        <v>22</v>
      </c>
      <c r="N6997" t="s">
        <v>22</v>
      </c>
      <c r="O6997" t="s">
        <v>22</v>
      </c>
      <c r="P6997" t="s">
        <v>45</v>
      </c>
      <c r="Q6997">
        <v>0</v>
      </c>
      <c r="R6997" t="s">
        <v>30</v>
      </c>
      <c r="S6997">
        <v>89.55</v>
      </c>
      <c r="T6997">
        <v>5012.3500000000004</v>
      </c>
      <c r="U6997">
        <v>0</v>
      </c>
    </row>
    <row r="6998" spans="1:21" x14ac:dyDescent="0.25">
      <c r="A6998" t="s">
        <v>7030</v>
      </c>
      <c r="B6998">
        <v>0</v>
      </c>
      <c r="C6998">
        <v>0</v>
      </c>
      <c r="D6998">
        <v>1</v>
      </c>
      <c r="E6998">
        <v>1</v>
      </c>
      <c r="F6998">
        <v>41</v>
      </c>
      <c r="G6998">
        <v>1</v>
      </c>
      <c r="H6998" t="s">
        <v>23</v>
      </c>
      <c r="I6998" t="s">
        <v>25</v>
      </c>
      <c r="J6998" t="s">
        <v>23</v>
      </c>
      <c r="K6998" t="s">
        <v>22</v>
      </c>
      <c r="L6998" t="s">
        <v>23</v>
      </c>
      <c r="M6998" t="s">
        <v>22</v>
      </c>
      <c r="N6998" t="s">
        <v>23</v>
      </c>
      <c r="O6998" t="s">
        <v>22</v>
      </c>
      <c r="P6998" t="s">
        <v>29</v>
      </c>
      <c r="Q6998">
        <v>1</v>
      </c>
      <c r="R6998" t="s">
        <v>33</v>
      </c>
      <c r="S6998">
        <v>66.5</v>
      </c>
      <c r="T6998">
        <v>2728.6</v>
      </c>
      <c r="U6998">
        <v>1</v>
      </c>
    </row>
    <row r="6999" spans="1:21" x14ac:dyDescent="0.25">
      <c r="A6999" t="s">
        <v>7031</v>
      </c>
      <c r="B6999">
        <v>0</v>
      </c>
      <c r="C6999">
        <v>0</v>
      </c>
      <c r="D6999">
        <v>1</v>
      </c>
      <c r="E6999">
        <v>0</v>
      </c>
      <c r="F6999">
        <v>27</v>
      </c>
      <c r="G6999">
        <v>1</v>
      </c>
      <c r="H6999" t="s">
        <v>23</v>
      </c>
      <c r="I6999" t="s">
        <v>35</v>
      </c>
      <c r="J6999" t="s">
        <v>23</v>
      </c>
      <c r="K6999" t="s">
        <v>22</v>
      </c>
      <c r="L6999" t="s">
        <v>23</v>
      </c>
      <c r="M6999" t="s">
        <v>23</v>
      </c>
      <c r="N6999" t="s">
        <v>23</v>
      </c>
      <c r="O6999" t="s">
        <v>23</v>
      </c>
      <c r="P6999" t="s">
        <v>26</v>
      </c>
      <c r="Q6999">
        <v>1</v>
      </c>
      <c r="R6999" t="s">
        <v>27</v>
      </c>
      <c r="S6999">
        <v>76.099999999999994</v>
      </c>
      <c r="T6999">
        <v>2093.4</v>
      </c>
      <c r="U6999">
        <v>0</v>
      </c>
    </row>
    <row r="7000" spans="1:21" x14ac:dyDescent="0.25">
      <c r="A7000" t="s">
        <v>7032</v>
      </c>
      <c r="B7000">
        <v>0</v>
      </c>
      <c r="C7000">
        <v>0</v>
      </c>
      <c r="D7000">
        <v>0</v>
      </c>
      <c r="E7000">
        <v>0</v>
      </c>
      <c r="F7000">
        <v>13</v>
      </c>
      <c r="G7000">
        <v>1</v>
      </c>
      <c r="H7000" t="s">
        <v>23</v>
      </c>
      <c r="I7000" t="s">
        <v>35</v>
      </c>
      <c r="J7000" t="s">
        <v>23</v>
      </c>
      <c r="K7000" t="s">
        <v>23</v>
      </c>
      <c r="L7000" t="s">
        <v>23</v>
      </c>
      <c r="M7000" t="s">
        <v>23</v>
      </c>
      <c r="N7000" t="s">
        <v>23</v>
      </c>
      <c r="O7000" t="s">
        <v>22</v>
      </c>
      <c r="P7000" t="s">
        <v>26</v>
      </c>
      <c r="Q7000">
        <v>1</v>
      </c>
      <c r="R7000" t="s">
        <v>27</v>
      </c>
      <c r="S7000">
        <v>80.5</v>
      </c>
      <c r="T7000">
        <v>1011.8</v>
      </c>
      <c r="U7000">
        <v>0</v>
      </c>
    </row>
    <row r="7001" spans="1:21" x14ac:dyDescent="0.25">
      <c r="A7001" t="s">
        <v>7033</v>
      </c>
      <c r="B7001">
        <v>1</v>
      </c>
      <c r="C7001">
        <v>0</v>
      </c>
      <c r="D7001">
        <v>0</v>
      </c>
      <c r="E7001">
        <v>0</v>
      </c>
      <c r="F7001">
        <v>3</v>
      </c>
      <c r="G7001">
        <v>0</v>
      </c>
      <c r="H7001" t="s">
        <v>24</v>
      </c>
      <c r="I7001" t="s">
        <v>25</v>
      </c>
      <c r="J7001" t="s">
        <v>22</v>
      </c>
      <c r="K7001" t="s">
        <v>22</v>
      </c>
      <c r="L7001" t="s">
        <v>23</v>
      </c>
      <c r="M7001" t="s">
        <v>23</v>
      </c>
      <c r="N7001" t="s">
        <v>23</v>
      </c>
      <c r="O7001" t="s">
        <v>23</v>
      </c>
      <c r="P7001" t="s">
        <v>26</v>
      </c>
      <c r="Q7001">
        <v>1</v>
      </c>
      <c r="R7001" t="s">
        <v>30</v>
      </c>
      <c r="S7001">
        <v>35.450000000000003</v>
      </c>
      <c r="T7001">
        <v>106.85</v>
      </c>
      <c r="U7001">
        <v>1</v>
      </c>
    </row>
    <row r="7002" spans="1:21" x14ac:dyDescent="0.25">
      <c r="A7002" t="s">
        <v>7034</v>
      </c>
      <c r="B7002">
        <v>0</v>
      </c>
      <c r="C7002">
        <v>0</v>
      </c>
      <c r="D7002">
        <v>0</v>
      </c>
      <c r="E7002">
        <v>0</v>
      </c>
      <c r="F7002">
        <v>67</v>
      </c>
      <c r="G7002">
        <v>1</v>
      </c>
      <c r="H7002" t="s">
        <v>23</v>
      </c>
      <c r="I7002" t="s">
        <v>23</v>
      </c>
      <c r="J7002" t="s">
        <v>44</v>
      </c>
      <c r="K7002" t="s">
        <v>44</v>
      </c>
      <c r="L7002" t="s">
        <v>44</v>
      </c>
      <c r="M7002" t="s">
        <v>44</v>
      </c>
      <c r="N7002" t="s">
        <v>44</v>
      </c>
      <c r="O7002" t="s">
        <v>44</v>
      </c>
      <c r="P7002" t="s">
        <v>29</v>
      </c>
      <c r="Q7002">
        <v>0</v>
      </c>
      <c r="R7002" t="s">
        <v>27</v>
      </c>
      <c r="S7002">
        <v>20.55</v>
      </c>
      <c r="T7002">
        <v>1343.4</v>
      </c>
      <c r="U7002">
        <v>0</v>
      </c>
    </row>
    <row r="7003" spans="1:21" x14ac:dyDescent="0.25">
      <c r="A7003" t="s">
        <v>7035</v>
      </c>
      <c r="B7003">
        <v>1</v>
      </c>
      <c r="C7003">
        <v>0</v>
      </c>
      <c r="D7003">
        <v>0</v>
      </c>
      <c r="E7003">
        <v>0</v>
      </c>
      <c r="F7003">
        <v>3</v>
      </c>
      <c r="G7003">
        <v>1</v>
      </c>
      <c r="H7003" t="s">
        <v>23</v>
      </c>
      <c r="I7003" t="s">
        <v>25</v>
      </c>
      <c r="J7003" t="s">
        <v>23</v>
      </c>
      <c r="K7003" t="s">
        <v>22</v>
      </c>
      <c r="L7003" t="s">
        <v>23</v>
      </c>
      <c r="M7003" t="s">
        <v>23</v>
      </c>
      <c r="N7003" t="s">
        <v>23</v>
      </c>
      <c r="O7003" t="s">
        <v>23</v>
      </c>
      <c r="P7003" t="s">
        <v>26</v>
      </c>
      <c r="Q7003">
        <v>1</v>
      </c>
      <c r="R7003" t="s">
        <v>30</v>
      </c>
      <c r="S7003">
        <v>49.9</v>
      </c>
      <c r="T7003">
        <v>130.1</v>
      </c>
      <c r="U7003">
        <v>1</v>
      </c>
    </row>
    <row r="7004" spans="1:21" x14ac:dyDescent="0.25">
      <c r="A7004" t="s">
        <v>7036</v>
      </c>
      <c r="B7004">
        <v>0</v>
      </c>
      <c r="C7004">
        <v>0</v>
      </c>
      <c r="D7004">
        <v>1</v>
      </c>
      <c r="E7004">
        <v>0</v>
      </c>
      <c r="F7004">
        <v>64</v>
      </c>
      <c r="G7004">
        <v>1</v>
      </c>
      <c r="H7004" t="s">
        <v>22</v>
      </c>
      <c r="I7004" t="s">
        <v>35</v>
      </c>
      <c r="J7004" t="s">
        <v>23</v>
      </c>
      <c r="K7004" t="s">
        <v>22</v>
      </c>
      <c r="L7004" t="s">
        <v>23</v>
      </c>
      <c r="M7004" t="s">
        <v>22</v>
      </c>
      <c r="N7004" t="s">
        <v>22</v>
      </c>
      <c r="O7004" t="s">
        <v>22</v>
      </c>
      <c r="P7004" t="s">
        <v>45</v>
      </c>
      <c r="Q7004">
        <v>1</v>
      </c>
      <c r="R7004" t="s">
        <v>33</v>
      </c>
      <c r="S7004">
        <v>105.4</v>
      </c>
      <c r="T7004">
        <v>6794.75</v>
      </c>
      <c r="U7004">
        <v>0</v>
      </c>
    </row>
    <row r="7005" spans="1:21" x14ac:dyDescent="0.25">
      <c r="A7005" t="s">
        <v>7037</v>
      </c>
      <c r="B7005">
        <v>1</v>
      </c>
      <c r="C7005">
        <v>0</v>
      </c>
      <c r="D7005">
        <v>0</v>
      </c>
      <c r="E7005">
        <v>0</v>
      </c>
      <c r="F7005">
        <v>26</v>
      </c>
      <c r="G7005">
        <v>0</v>
      </c>
      <c r="H7005" t="s">
        <v>24</v>
      </c>
      <c r="I7005" t="s">
        <v>25</v>
      </c>
      <c r="J7005" t="s">
        <v>23</v>
      </c>
      <c r="K7005" t="s">
        <v>23</v>
      </c>
      <c r="L7005" t="s">
        <v>22</v>
      </c>
      <c r="M7005" t="s">
        <v>22</v>
      </c>
      <c r="N7005" t="s">
        <v>23</v>
      </c>
      <c r="O7005" t="s">
        <v>23</v>
      </c>
      <c r="P7005" t="s">
        <v>26</v>
      </c>
      <c r="Q7005">
        <v>0</v>
      </c>
      <c r="R7005" t="s">
        <v>27</v>
      </c>
      <c r="S7005">
        <v>35.75</v>
      </c>
      <c r="T7005">
        <v>1022.5</v>
      </c>
      <c r="U7005">
        <v>0</v>
      </c>
    </row>
    <row r="7006" spans="1:21" x14ac:dyDescent="0.25">
      <c r="A7006" t="s">
        <v>7038</v>
      </c>
      <c r="B7006">
        <v>1</v>
      </c>
      <c r="C7006">
        <v>0</v>
      </c>
      <c r="D7006">
        <v>0</v>
      </c>
      <c r="E7006">
        <v>0</v>
      </c>
      <c r="F7006">
        <v>38</v>
      </c>
      <c r="G7006">
        <v>1</v>
      </c>
      <c r="H7006" t="s">
        <v>22</v>
      </c>
      <c r="I7006" t="s">
        <v>35</v>
      </c>
      <c r="J7006" t="s">
        <v>23</v>
      </c>
      <c r="K7006" t="s">
        <v>22</v>
      </c>
      <c r="L7006" t="s">
        <v>22</v>
      </c>
      <c r="M7006" t="s">
        <v>23</v>
      </c>
      <c r="N7006" t="s">
        <v>23</v>
      </c>
      <c r="O7006" t="s">
        <v>22</v>
      </c>
      <c r="P7006" t="s">
        <v>26</v>
      </c>
      <c r="Q7006">
        <v>1</v>
      </c>
      <c r="R7006" t="s">
        <v>38</v>
      </c>
      <c r="S7006">
        <v>95.1</v>
      </c>
      <c r="T7006">
        <v>3691.2</v>
      </c>
      <c r="U7006">
        <v>0</v>
      </c>
    </row>
    <row r="7007" spans="1:21" x14ac:dyDescent="0.25">
      <c r="A7007" t="s">
        <v>7039</v>
      </c>
      <c r="B7007">
        <v>1</v>
      </c>
      <c r="C7007">
        <v>0</v>
      </c>
      <c r="D7007">
        <v>1</v>
      </c>
      <c r="E7007">
        <v>0</v>
      </c>
      <c r="F7007">
        <v>23</v>
      </c>
      <c r="G7007">
        <v>1</v>
      </c>
      <c r="H7007" t="s">
        <v>23</v>
      </c>
      <c r="I7007" t="s">
        <v>23</v>
      </c>
      <c r="J7007" t="s">
        <v>44</v>
      </c>
      <c r="K7007" t="s">
        <v>44</v>
      </c>
      <c r="L7007" t="s">
        <v>44</v>
      </c>
      <c r="M7007" t="s">
        <v>44</v>
      </c>
      <c r="N7007" t="s">
        <v>44</v>
      </c>
      <c r="O7007" t="s">
        <v>44</v>
      </c>
      <c r="P7007" t="s">
        <v>29</v>
      </c>
      <c r="Q7007">
        <v>0</v>
      </c>
      <c r="R7007" t="s">
        <v>38</v>
      </c>
      <c r="S7007">
        <v>19.3</v>
      </c>
      <c r="T7007">
        <v>486.2</v>
      </c>
      <c r="U7007">
        <v>0</v>
      </c>
    </row>
    <row r="7008" spans="1:21" x14ac:dyDescent="0.25">
      <c r="A7008" t="s">
        <v>7040</v>
      </c>
      <c r="B7008">
        <v>1</v>
      </c>
      <c r="C7008">
        <v>0</v>
      </c>
      <c r="D7008">
        <v>0</v>
      </c>
      <c r="E7008">
        <v>0</v>
      </c>
      <c r="F7008">
        <v>40</v>
      </c>
      <c r="G7008">
        <v>1</v>
      </c>
      <c r="H7008" t="s">
        <v>22</v>
      </c>
      <c r="I7008" t="s">
        <v>35</v>
      </c>
      <c r="J7008" t="s">
        <v>23</v>
      </c>
      <c r="K7008" t="s">
        <v>22</v>
      </c>
      <c r="L7008" t="s">
        <v>22</v>
      </c>
      <c r="M7008" t="s">
        <v>23</v>
      </c>
      <c r="N7008" t="s">
        <v>22</v>
      </c>
      <c r="O7008" t="s">
        <v>22</v>
      </c>
      <c r="P7008" t="s">
        <v>26</v>
      </c>
      <c r="Q7008">
        <v>1</v>
      </c>
      <c r="R7008" t="s">
        <v>38</v>
      </c>
      <c r="S7008">
        <v>104.5</v>
      </c>
      <c r="T7008">
        <v>4036.85</v>
      </c>
      <c r="U7008">
        <v>1</v>
      </c>
    </row>
    <row r="7009" spans="1:21" x14ac:dyDescent="0.25">
      <c r="A7009" t="s">
        <v>7041</v>
      </c>
      <c r="B7009">
        <v>1</v>
      </c>
      <c r="C7009">
        <v>1</v>
      </c>
      <c r="D7009">
        <v>1</v>
      </c>
      <c r="E7009">
        <v>0</v>
      </c>
      <c r="F7009">
        <v>72</v>
      </c>
      <c r="G7009">
        <v>0</v>
      </c>
      <c r="H7009" t="s">
        <v>24</v>
      </c>
      <c r="I7009" t="s">
        <v>25</v>
      </c>
      <c r="J7009" t="s">
        <v>22</v>
      </c>
      <c r="K7009" t="s">
        <v>22</v>
      </c>
      <c r="L7009" t="s">
        <v>22</v>
      </c>
      <c r="M7009" t="s">
        <v>22</v>
      </c>
      <c r="N7009" t="s">
        <v>22</v>
      </c>
      <c r="O7009" t="s">
        <v>22</v>
      </c>
      <c r="P7009" t="s">
        <v>45</v>
      </c>
      <c r="Q7009">
        <v>1</v>
      </c>
      <c r="R7009" t="s">
        <v>33</v>
      </c>
      <c r="S7009">
        <v>63.1</v>
      </c>
      <c r="T7009">
        <v>4685.55</v>
      </c>
      <c r="U7009">
        <v>0</v>
      </c>
    </row>
    <row r="7010" spans="1:21" x14ac:dyDescent="0.25">
      <c r="A7010" t="s">
        <v>7042</v>
      </c>
      <c r="B7010">
        <v>0</v>
      </c>
      <c r="C7010">
        <v>1</v>
      </c>
      <c r="D7010">
        <v>0</v>
      </c>
      <c r="E7010">
        <v>0</v>
      </c>
      <c r="F7010">
        <v>3</v>
      </c>
      <c r="G7010">
        <v>1</v>
      </c>
      <c r="H7010" t="s">
        <v>22</v>
      </c>
      <c r="I7010" t="s">
        <v>35</v>
      </c>
      <c r="J7010" t="s">
        <v>23</v>
      </c>
      <c r="K7010" t="s">
        <v>23</v>
      </c>
      <c r="L7010" t="s">
        <v>23</v>
      </c>
      <c r="M7010" t="s">
        <v>23</v>
      </c>
      <c r="N7010" t="s">
        <v>23</v>
      </c>
      <c r="O7010" t="s">
        <v>23</v>
      </c>
      <c r="P7010" t="s">
        <v>26</v>
      </c>
      <c r="Q7010">
        <v>1</v>
      </c>
      <c r="R7010" t="s">
        <v>38</v>
      </c>
      <c r="S7010">
        <v>75.05</v>
      </c>
      <c r="T7010">
        <v>256.25</v>
      </c>
      <c r="U7010">
        <v>1</v>
      </c>
    </row>
    <row r="7011" spans="1:21" x14ac:dyDescent="0.25">
      <c r="A7011" t="s">
        <v>7043</v>
      </c>
      <c r="B7011">
        <v>1</v>
      </c>
      <c r="C7011">
        <v>0</v>
      </c>
      <c r="D7011">
        <v>0</v>
      </c>
      <c r="E7011">
        <v>0</v>
      </c>
      <c r="F7011">
        <v>23</v>
      </c>
      <c r="G7011">
        <v>1</v>
      </c>
      <c r="H7011" t="s">
        <v>22</v>
      </c>
      <c r="I7011" t="s">
        <v>35</v>
      </c>
      <c r="J7011" t="s">
        <v>23</v>
      </c>
      <c r="K7011" t="s">
        <v>23</v>
      </c>
      <c r="L7011" t="s">
        <v>22</v>
      </c>
      <c r="M7011" t="s">
        <v>23</v>
      </c>
      <c r="N7011" t="s">
        <v>23</v>
      </c>
      <c r="O7011" t="s">
        <v>23</v>
      </c>
      <c r="P7011" t="s">
        <v>26</v>
      </c>
      <c r="Q7011">
        <v>1</v>
      </c>
      <c r="R7011" t="s">
        <v>27</v>
      </c>
      <c r="S7011">
        <v>81</v>
      </c>
      <c r="T7011">
        <v>1917.1</v>
      </c>
      <c r="U7011">
        <v>1</v>
      </c>
    </row>
    <row r="7012" spans="1:21" x14ac:dyDescent="0.25">
      <c r="A7012" t="s">
        <v>7044</v>
      </c>
      <c r="B7012">
        <v>0</v>
      </c>
      <c r="C7012">
        <v>1</v>
      </c>
      <c r="D7012">
        <v>1</v>
      </c>
      <c r="E7012">
        <v>0</v>
      </c>
      <c r="F7012">
        <v>1</v>
      </c>
      <c r="G7012">
        <v>1</v>
      </c>
      <c r="H7012" t="s">
        <v>22</v>
      </c>
      <c r="I7012" t="s">
        <v>35</v>
      </c>
      <c r="J7012" t="s">
        <v>23</v>
      </c>
      <c r="K7012" t="s">
        <v>23</v>
      </c>
      <c r="L7012" t="s">
        <v>23</v>
      </c>
      <c r="M7012" t="s">
        <v>23</v>
      </c>
      <c r="N7012" t="s">
        <v>23</v>
      </c>
      <c r="O7012" t="s">
        <v>23</v>
      </c>
      <c r="P7012" t="s">
        <v>26</v>
      </c>
      <c r="Q7012">
        <v>1</v>
      </c>
      <c r="R7012" t="s">
        <v>27</v>
      </c>
      <c r="S7012">
        <v>74.45</v>
      </c>
      <c r="T7012">
        <v>74.45</v>
      </c>
      <c r="U7012">
        <v>1</v>
      </c>
    </row>
    <row r="7013" spans="1:21" x14ac:dyDescent="0.25">
      <c r="A7013" t="s">
        <v>7045</v>
      </c>
      <c r="B7013">
        <v>0</v>
      </c>
      <c r="C7013">
        <v>0</v>
      </c>
      <c r="D7013">
        <v>0</v>
      </c>
      <c r="E7013">
        <v>0</v>
      </c>
      <c r="F7013">
        <v>4</v>
      </c>
      <c r="G7013">
        <v>1</v>
      </c>
      <c r="H7013" t="s">
        <v>23</v>
      </c>
      <c r="I7013" t="s">
        <v>25</v>
      </c>
      <c r="J7013" t="s">
        <v>22</v>
      </c>
      <c r="K7013" t="s">
        <v>22</v>
      </c>
      <c r="L7013" t="s">
        <v>23</v>
      </c>
      <c r="M7013" t="s">
        <v>22</v>
      </c>
      <c r="N7013" t="s">
        <v>23</v>
      </c>
      <c r="O7013" t="s">
        <v>23</v>
      </c>
      <c r="P7013" t="s">
        <v>26</v>
      </c>
      <c r="Q7013">
        <v>1</v>
      </c>
      <c r="R7013" t="s">
        <v>30</v>
      </c>
      <c r="S7013">
        <v>60.4</v>
      </c>
      <c r="T7013">
        <v>272.14999999999998</v>
      </c>
      <c r="U7013">
        <v>1</v>
      </c>
    </row>
    <row r="7014" spans="1:21" x14ac:dyDescent="0.25">
      <c r="A7014" t="s">
        <v>7046</v>
      </c>
      <c r="B7014">
        <v>0</v>
      </c>
      <c r="C7014">
        <v>0</v>
      </c>
      <c r="D7014">
        <v>1</v>
      </c>
      <c r="E7014">
        <v>0</v>
      </c>
      <c r="F7014">
        <v>62</v>
      </c>
      <c r="G7014">
        <v>1</v>
      </c>
      <c r="H7014" t="s">
        <v>22</v>
      </c>
      <c r="I7014" t="s">
        <v>25</v>
      </c>
      <c r="J7014" t="s">
        <v>22</v>
      </c>
      <c r="K7014" t="s">
        <v>22</v>
      </c>
      <c r="L7014" t="s">
        <v>23</v>
      </c>
      <c r="M7014" t="s">
        <v>22</v>
      </c>
      <c r="N7014" t="s">
        <v>22</v>
      </c>
      <c r="O7014" t="s">
        <v>22</v>
      </c>
      <c r="P7014" t="s">
        <v>45</v>
      </c>
      <c r="Q7014">
        <v>1</v>
      </c>
      <c r="R7014" t="s">
        <v>27</v>
      </c>
      <c r="S7014">
        <v>84.95</v>
      </c>
      <c r="T7014">
        <v>5150.55</v>
      </c>
      <c r="U7014">
        <v>0</v>
      </c>
    </row>
    <row r="7015" spans="1:21" x14ac:dyDescent="0.25">
      <c r="A7015" t="s">
        <v>7047</v>
      </c>
      <c r="B7015">
        <v>0</v>
      </c>
      <c r="C7015">
        <v>0</v>
      </c>
      <c r="D7015">
        <v>0</v>
      </c>
      <c r="E7015">
        <v>0</v>
      </c>
      <c r="F7015">
        <v>40</v>
      </c>
      <c r="G7015">
        <v>1</v>
      </c>
      <c r="H7015" t="s">
        <v>22</v>
      </c>
      <c r="I7015" t="s">
        <v>35</v>
      </c>
      <c r="J7015" t="s">
        <v>23</v>
      </c>
      <c r="K7015" t="s">
        <v>22</v>
      </c>
      <c r="L7015" t="s">
        <v>22</v>
      </c>
      <c r="M7015" t="s">
        <v>23</v>
      </c>
      <c r="N7015" t="s">
        <v>22</v>
      </c>
      <c r="O7015" t="s">
        <v>23</v>
      </c>
      <c r="P7015" t="s">
        <v>26</v>
      </c>
      <c r="Q7015">
        <v>1</v>
      </c>
      <c r="R7015" t="s">
        <v>33</v>
      </c>
      <c r="S7015">
        <v>93.4</v>
      </c>
      <c r="T7015">
        <v>3756.4</v>
      </c>
      <c r="U7015">
        <v>0</v>
      </c>
    </row>
    <row r="7016" spans="1:21" x14ac:dyDescent="0.25">
      <c r="A7016" t="s">
        <v>7048</v>
      </c>
      <c r="B7016">
        <v>1</v>
      </c>
      <c r="C7016">
        <v>0</v>
      </c>
      <c r="D7016">
        <v>0</v>
      </c>
      <c r="E7016">
        <v>0</v>
      </c>
      <c r="F7016">
        <v>41</v>
      </c>
      <c r="G7016">
        <v>1</v>
      </c>
      <c r="H7016" t="s">
        <v>22</v>
      </c>
      <c r="I7016" t="s">
        <v>35</v>
      </c>
      <c r="J7016" t="s">
        <v>23</v>
      </c>
      <c r="K7016" t="s">
        <v>22</v>
      </c>
      <c r="L7016" t="s">
        <v>23</v>
      </c>
      <c r="M7016" t="s">
        <v>23</v>
      </c>
      <c r="N7016" t="s">
        <v>22</v>
      </c>
      <c r="O7016" t="s">
        <v>23</v>
      </c>
      <c r="P7016" t="s">
        <v>26</v>
      </c>
      <c r="Q7016">
        <v>1</v>
      </c>
      <c r="R7016" t="s">
        <v>27</v>
      </c>
      <c r="S7016">
        <v>89.2</v>
      </c>
      <c r="T7016">
        <v>3645.75</v>
      </c>
      <c r="U7016">
        <v>0</v>
      </c>
    </row>
    <row r="7017" spans="1:21" x14ac:dyDescent="0.25">
      <c r="A7017" t="s">
        <v>7049</v>
      </c>
      <c r="B7017">
        <v>1</v>
      </c>
      <c r="C7017">
        <v>1</v>
      </c>
      <c r="D7017">
        <v>1</v>
      </c>
      <c r="E7017">
        <v>0</v>
      </c>
      <c r="F7017">
        <v>34</v>
      </c>
      <c r="G7017">
        <v>1</v>
      </c>
      <c r="H7017" t="s">
        <v>23</v>
      </c>
      <c r="I7017" t="s">
        <v>35</v>
      </c>
      <c r="J7017" t="s">
        <v>23</v>
      </c>
      <c r="K7017" t="s">
        <v>23</v>
      </c>
      <c r="L7017" t="s">
        <v>22</v>
      </c>
      <c r="M7017" t="s">
        <v>23</v>
      </c>
      <c r="N7017" t="s">
        <v>22</v>
      </c>
      <c r="O7017" t="s">
        <v>23</v>
      </c>
      <c r="P7017" t="s">
        <v>26</v>
      </c>
      <c r="Q7017">
        <v>1</v>
      </c>
      <c r="R7017" t="s">
        <v>38</v>
      </c>
      <c r="S7017">
        <v>85.2</v>
      </c>
      <c r="T7017">
        <v>2874.45</v>
      </c>
      <c r="U7017">
        <v>0</v>
      </c>
    </row>
    <row r="7018" spans="1:21" x14ac:dyDescent="0.25">
      <c r="A7018" t="s">
        <v>7050</v>
      </c>
      <c r="B7018">
        <v>0</v>
      </c>
      <c r="C7018">
        <v>0</v>
      </c>
      <c r="D7018">
        <v>0</v>
      </c>
      <c r="E7018">
        <v>0</v>
      </c>
      <c r="F7018">
        <v>1</v>
      </c>
      <c r="G7018">
        <v>1</v>
      </c>
      <c r="H7018" t="s">
        <v>23</v>
      </c>
      <c r="I7018" t="s">
        <v>25</v>
      </c>
      <c r="J7018" t="s">
        <v>23</v>
      </c>
      <c r="K7018" t="s">
        <v>22</v>
      </c>
      <c r="L7018" t="s">
        <v>23</v>
      </c>
      <c r="M7018" t="s">
        <v>23</v>
      </c>
      <c r="N7018" t="s">
        <v>23</v>
      </c>
      <c r="O7018" t="s">
        <v>23</v>
      </c>
      <c r="P7018" t="s">
        <v>26</v>
      </c>
      <c r="Q7018">
        <v>0</v>
      </c>
      <c r="R7018" t="s">
        <v>27</v>
      </c>
      <c r="S7018">
        <v>49.95</v>
      </c>
      <c r="T7018">
        <v>49.95</v>
      </c>
      <c r="U7018">
        <v>0</v>
      </c>
    </row>
    <row r="7019" spans="1:21" x14ac:dyDescent="0.25">
      <c r="A7019" t="s">
        <v>7051</v>
      </c>
      <c r="B7019">
        <v>0</v>
      </c>
      <c r="C7019">
        <v>0</v>
      </c>
      <c r="D7019">
        <v>0</v>
      </c>
      <c r="E7019">
        <v>0</v>
      </c>
      <c r="F7019">
        <v>51</v>
      </c>
      <c r="G7019">
        <v>1</v>
      </c>
      <c r="H7019" t="s">
        <v>23</v>
      </c>
      <c r="I7019" t="s">
        <v>23</v>
      </c>
      <c r="J7019" t="s">
        <v>44</v>
      </c>
      <c r="K7019" t="s">
        <v>44</v>
      </c>
      <c r="L7019" t="s">
        <v>44</v>
      </c>
      <c r="M7019" t="s">
        <v>44</v>
      </c>
      <c r="N7019" t="s">
        <v>44</v>
      </c>
      <c r="O7019" t="s">
        <v>44</v>
      </c>
      <c r="P7019" t="s">
        <v>45</v>
      </c>
      <c r="Q7019">
        <v>0</v>
      </c>
      <c r="R7019" t="s">
        <v>33</v>
      </c>
      <c r="S7019">
        <v>20.65</v>
      </c>
      <c r="T7019">
        <v>1020.75</v>
      </c>
      <c r="U7019">
        <v>0</v>
      </c>
    </row>
    <row r="7020" spans="1:21" x14ac:dyDescent="0.25">
      <c r="A7020" t="s">
        <v>7052</v>
      </c>
      <c r="B7020">
        <v>1</v>
      </c>
      <c r="C7020">
        <v>0</v>
      </c>
      <c r="D7020">
        <v>1</v>
      </c>
      <c r="E7020">
        <v>1</v>
      </c>
      <c r="F7020">
        <v>1</v>
      </c>
      <c r="G7020">
        <v>1</v>
      </c>
      <c r="H7020" t="s">
        <v>23</v>
      </c>
      <c r="I7020" t="s">
        <v>35</v>
      </c>
      <c r="J7020" t="s">
        <v>23</v>
      </c>
      <c r="K7020" t="s">
        <v>23</v>
      </c>
      <c r="L7020" t="s">
        <v>23</v>
      </c>
      <c r="M7020" t="s">
        <v>23</v>
      </c>
      <c r="N7020" t="s">
        <v>23</v>
      </c>
      <c r="O7020" t="s">
        <v>23</v>
      </c>
      <c r="P7020" t="s">
        <v>26</v>
      </c>
      <c r="Q7020">
        <v>1</v>
      </c>
      <c r="R7020" t="s">
        <v>30</v>
      </c>
      <c r="S7020">
        <v>70.650000000000006</v>
      </c>
      <c r="T7020">
        <v>70.650000000000006</v>
      </c>
      <c r="U7020">
        <v>1</v>
      </c>
    </row>
    <row r="7021" spans="1:21" x14ac:dyDescent="0.25">
      <c r="A7021" t="s">
        <v>7053</v>
      </c>
      <c r="B7021">
        <v>0</v>
      </c>
      <c r="C7021">
        <v>0</v>
      </c>
      <c r="D7021">
        <v>0</v>
      </c>
      <c r="E7021">
        <v>0</v>
      </c>
      <c r="F7021">
        <v>39</v>
      </c>
      <c r="G7021">
        <v>1</v>
      </c>
      <c r="H7021" t="s">
        <v>23</v>
      </c>
      <c r="I7021" t="s">
        <v>23</v>
      </c>
      <c r="J7021" t="s">
        <v>44</v>
      </c>
      <c r="K7021" t="s">
        <v>44</v>
      </c>
      <c r="L7021" t="s">
        <v>44</v>
      </c>
      <c r="M7021" t="s">
        <v>44</v>
      </c>
      <c r="N7021" t="s">
        <v>44</v>
      </c>
      <c r="O7021" t="s">
        <v>44</v>
      </c>
      <c r="P7021" t="s">
        <v>45</v>
      </c>
      <c r="Q7021">
        <v>0</v>
      </c>
      <c r="R7021" t="s">
        <v>30</v>
      </c>
      <c r="S7021">
        <v>20.149999999999999</v>
      </c>
      <c r="T7021">
        <v>826</v>
      </c>
      <c r="U7021">
        <v>0</v>
      </c>
    </row>
    <row r="7022" spans="1:21" x14ac:dyDescent="0.25">
      <c r="A7022" t="s">
        <v>7054</v>
      </c>
      <c r="B7022">
        <v>1</v>
      </c>
      <c r="C7022">
        <v>0</v>
      </c>
      <c r="D7022">
        <v>1</v>
      </c>
      <c r="E7022">
        <v>1</v>
      </c>
      <c r="F7022">
        <v>12</v>
      </c>
      <c r="G7022">
        <v>1</v>
      </c>
      <c r="H7022" t="s">
        <v>23</v>
      </c>
      <c r="I7022" t="s">
        <v>23</v>
      </c>
      <c r="J7022" t="s">
        <v>44</v>
      </c>
      <c r="K7022" t="s">
        <v>44</v>
      </c>
      <c r="L7022" t="s">
        <v>44</v>
      </c>
      <c r="M7022" t="s">
        <v>44</v>
      </c>
      <c r="N7022" t="s">
        <v>44</v>
      </c>
      <c r="O7022" t="s">
        <v>44</v>
      </c>
      <c r="P7022" t="s">
        <v>26</v>
      </c>
      <c r="Q7022">
        <v>1</v>
      </c>
      <c r="R7022" t="s">
        <v>27</v>
      </c>
      <c r="S7022">
        <v>19.2</v>
      </c>
      <c r="T7022">
        <v>239</v>
      </c>
      <c r="U7022">
        <v>0</v>
      </c>
    </row>
    <row r="7023" spans="1:21" x14ac:dyDescent="0.25">
      <c r="A7023" t="s">
        <v>7055</v>
      </c>
      <c r="B7023">
        <v>1</v>
      </c>
      <c r="C7023">
        <v>0</v>
      </c>
      <c r="D7023">
        <v>0</v>
      </c>
      <c r="E7023">
        <v>0</v>
      </c>
      <c r="F7023">
        <v>12</v>
      </c>
      <c r="G7023">
        <v>1</v>
      </c>
      <c r="H7023" t="s">
        <v>23</v>
      </c>
      <c r="I7023" t="s">
        <v>25</v>
      </c>
      <c r="J7023" t="s">
        <v>23</v>
      </c>
      <c r="K7023" t="s">
        <v>23</v>
      </c>
      <c r="L7023" t="s">
        <v>23</v>
      </c>
      <c r="M7023" t="s">
        <v>22</v>
      </c>
      <c r="N7023" t="s">
        <v>22</v>
      </c>
      <c r="O7023" t="s">
        <v>23</v>
      </c>
      <c r="P7023" t="s">
        <v>29</v>
      </c>
      <c r="Q7023">
        <v>1</v>
      </c>
      <c r="R7023" t="s">
        <v>27</v>
      </c>
      <c r="S7023">
        <v>59.8</v>
      </c>
      <c r="T7023">
        <v>727.8</v>
      </c>
      <c r="U7023">
        <v>1</v>
      </c>
    </row>
    <row r="7024" spans="1:21" x14ac:dyDescent="0.25">
      <c r="A7024" t="s">
        <v>7056</v>
      </c>
      <c r="B7024">
        <v>1</v>
      </c>
      <c r="C7024">
        <v>0</v>
      </c>
      <c r="D7024">
        <v>0</v>
      </c>
      <c r="E7024">
        <v>0</v>
      </c>
      <c r="F7024">
        <v>72</v>
      </c>
      <c r="G7024">
        <v>1</v>
      </c>
      <c r="H7024" t="s">
        <v>22</v>
      </c>
      <c r="I7024" t="s">
        <v>35</v>
      </c>
      <c r="J7024" t="s">
        <v>23</v>
      </c>
      <c r="K7024" t="s">
        <v>22</v>
      </c>
      <c r="L7024" t="s">
        <v>22</v>
      </c>
      <c r="M7024" t="s">
        <v>23</v>
      </c>
      <c r="N7024" t="s">
        <v>22</v>
      </c>
      <c r="O7024" t="s">
        <v>22</v>
      </c>
      <c r="P7024" t="s">
        <v>29</v>
      </c>
      <c r="Q7024">
        <v>1</v>
      </c>
      <c r="R7024" t="s">
        <v>27</v>
      </c>
      <c r="S7024">
        <v>104.95</v>
      </c>
      <c r="T7024">
        <v>7544.3</v>
      </c>
      <c r="U7024">
        <v>0</v>
      </c>
    </row>
    <row r="7025" spans="1:21" x14ac:dyDescent="0.25">
      <c r="A7025" t="s">
        <v>7057</v>
      </c>
      <c r="B7025">
        <v>0</v>
      </c>
      <c r="C7025">
        <v>1</v>
      </c>
      <c r="D7025">
        <v>1</v>
      </c>
      <c r="E7025">
        <v>0</v>
      </c>
      <c r="F7025">
        <v>63</v>
      </c>
      <c r="G7025">
        <v>1</v>
      </c>
      <c r="H7025" t="s">
        <v>22</v>
      </c>
      <c r="I7025" t="s">
        <v>35</v>
      </c>
      <c r="J7025" t="s">
        <v>23</v>
      </c>
      <c r="K7025" t="s">
        <v>22</v>
      </c>
      <c r="L7025" t="s">
        <v>22</v>
      </c>
      <c r="M7025" t="s">
        <v>23</v>
      </c>
      <c r="N7025" t="s">
        <v>22</v>
      </c>
      <c r="O7025" t="s">
        <v>22</v>
      </c>
      <c r="P7025" t="s">
        <v>26</v>
      </c>
      <c r="Q7025">
        <v>1</v>
      </c>
      <c r="R7025" t="s">
        <v>27</v>
      </c>
      <c r="S7025">
        <v>103.5</v>
      </c>
      <c r="T7025">
        <v>6479.4</v>
      </c>
      <c r="U7025">
        <v>0</v>
      </c>
    </row>
    <row r="7026" spans="1:21" x14ac:dyDescent="0.25">
      <c r="A7026" t="s">
        <v>7058</v>
      </c>
      <c r="B7026">
        <v>1</v>
      </c>
      <c r="C7026">
        <v>0</v>
      </c>
      <c r="D7026">
        <v>1</v>
      </c>
      <c r="E7026">
        <v>0</v>
      </c>
      <c r="F7026">
        <v>44</v>
      </c>
      <c r="G7026">
        <v>1</v>
      </c>
      <c r="H7026" t="s">
        <v>22</v>
      </c>
      <c r="I7026" t="s">
        <v>35</v>
      </c>
      <c r="J7026" t="s">
        <v>22</v>
      </c>
      <c r="K7026" t="s">
        <v>23</v>
      </c>
      <c r="L7026" t="s">
        <v>22</v>
      </c>
      <c r="M7026" t="s">
        <v>23</v>
      </c>
      <c r="N7026" t="s">
        <v>23</v>
      </c>
      <c r="O7026" t="s">
        <v>23</v>
      </c>
      <c r="P7026" t="s">
        <v>26</v>
      </c>
      <c r="Q7026">
        <v>1</v>
      </c>
      <c r="R7026" t="s">
        <v>38</v>
      </c>
      <c r="S7026">
        <v>84.8</v>
      </c>
      <c r="T7026">
        <v>3626.35</v>
      </c>
      <c r="U7026">
        <v>0</v>
      </c>
    </row>
    <row r="7027" spans="1:21" x14ac:dyDescent="0.25">
      <c r="A7027" t="s">
        <v>7059</v>
      </c>
      <c r="B7027">
        <v>0</v>
      </c>
      <c r="C7027">
        <v>0</v>
      </c>
      <c r="D7027">
        <v>0</v>
      </c>
      <c r="E7027">
        <v>0</v>
      </c>
      <c r="F7027">
        <v>18</v>
      </c>
      <c r="G7027">
        <v>1</v>
      </c>
      <c r="H7027" t="s">
        <v>22</v>
      </c>
      <c r="I7027" t="s">
        <v>35</v>
      </c>
      <c r="J7027" t="s">
        <v>23</v>
      </c>
      <c r="K7027" t="s">
        <v>23</v>
      </c>
      <c r="L7027" t="s">
        <v>22</v>
      </c>
      <c r="M7027" t="s">
        <v>22</v>
      </c>
      <c r="N7027" t="s">
        <v>23</v>
      </c>
      <c r="O7027" t="s">
        <v>22</v>
      </c>
      <c r="P7027" t="s">
        <v>26</v>
      </c>
      <c r="Q7027">
        <v>1</v>
      </c>
      <c r="R7027" t="s">
        <v>33</v>
      </c>
      <c r="S7027">
        <v>95.05</v>
      </c>
      <c r="T7027">
        <v>1679.4</v>
      </c>
      <c r="U7027">
        <v>0</v>
      </c>
    </row>
    <row r="7028" spans="1:21" x14ac:dyDescent="0.25">
      <c r="A7028" t="s">
        <v>7060</v>
      </c>
      <c r="B7028">
        <v>0</v>
      </c>
      <c r="C7028">
        <v>0</v>
      </c>
      <c r="D7028">
        <v>0</v>
      </c>
      <c r="E7028">
        <v>0</v>
      </c>
      <c r="F7028">
        <v>9</v>
      </c>
      <c r="G7028">
        <v>1</v>
      </c>
      <c r="H7028" t="s">
        <v>23</v>
      </c>
      <c r="I7028" t="s">
        <v>25</v>
      </c>
      <c r="J7028" t="s">
        <v>23</v>
      </c>
      <c r="K7028" t="s">
        <v>23</v>
      </c>
      <c r="L7028" t="s">
        <v>23</v>
      </c>
      <c r="M7028" t="s">
        <v>23</v>
      </c>
      <c r="N7028" t="s">
        <v>23</v>
      </c>
      <c r="O7028" t="s">
        <v>23</v>
      </c>
      <c r="P7028" t="s">
        <v>26</v>
      </c>
      <c r="Q7028">
        <v>1</v>
      </c>
      <c r="R7028" t="s">
        <v>33</v>
      </c>
      <c r="S7028">
        <v>44.2</v>
      </c>
      <c r="T7028">
        <v>403.35</v>
      </c>
      <c r="U7028">
        <v>1</v>
      </c>
    </row>
    <row r="7029" spans="1:21" x14ac:dyDescent="0.25">
      <c r="A7029" t="s">
        <v>7061</v>
      </c>
      <c r="B7029">
        <v>1</v>
      </c>
      <c r="C7029">
        <v>0</v>
      </c>
      <c r="D7029">
        <v>0</v>
      </c>
      <c r="E7029">
        <v>0</v>
      </c>
      <c r="F7029">
        <v>13</v>
      </c>
      <c r="G7029">
        <v>1</v>
      </c>
      <c r="H7029" t="s">
        <v>23</v>
      </c>
      <c r="I7029" t="s">
        <v>25</v>
      </c>
      <c r="J7029" t="s">
        <v>23</v>
      </c>
      <c r="K7029" t="s">
        <v>22</v>
      </c>
      <c r="L7029" t="s">
        <v>23</v>
      </c>
      <c r="M7029" t="s">
        <v>22</v>
      </c>
      <c r="N7029" t="s">
        <v>22</v>
      </c>
      <c r="O7029" t="s">
        <v>22</v>
      </c>
      <c r="P7029" t="s">
        <v>26</v>
      </c>
      <c r="Q7029">
        <v>0</v>
      </c>
      <c r="R7029" t="s">
        <v>30</v>
      </c>
      <c r="S7029">
        <v>73.349999999999994</v>
      </c>
      <c r="T7029">
        <v>931.55</v>
      </c>
      <c r="U7029">
        <v>0</v>
      </c>
    </row>
    <row r="7030" spans="1:21" x14ac:dyDescent="0.25">
      <c r="A7030" t="s">
        <v>7062</v>
      </c>
      <c r="B7030">
        <v>0</v>
      </c>
      <c r="C7030">
        <v>0</v>
      </c>
      <c r="D7030">
        <v>1</v>
      </c>
      <c r="E7030">
        <v>0</v>
      </c>
      <c r="F7030">
        <v>68</v>
      </c>
      <c r="G7030">
        <v>1</v>
      </c>
      <c r="H7030" t="s">
        <v>23</v>
      </c>
      <c r="I7030" t="s">
        <v>25</v>
      </c>
      <c r="J7030" t="s">
        <v>23</v>
      </c>
      <c r="K7030" t="s">
        <v>22</v>
      </c>
      <c r="L7030" t="s">
        <v>23</v>
      </c>
      <c r="M7030" t="s">
        <v>22</v>
      </c>
      <c r="N7030" t="s">
        <v>22</v>
      </c>
      <c r="O7030" t="s">
        <v>23</v>
      </c>
      <c r="P7030" t="s">
        <v>45</v>
      </c>
      <c r="Q7030">
        <v>0</v>
      </c>
      <c r="R7030" t="s">
        <v>33</v>
      </c>
      <c r="S7030">
        <v>64.099999999999994</v>
      </c>
      <c r="T7030">
        <v>4326.25</v>
      </c>
      <c r="U7030">
        <v>0</v>
      </c>
    </row>
    <row r="7031" spans="1:21" x14ac:dyDescent="0.25">
      <c r="A7031" t="s">
        <v>7063</v>
      </c>
      <c r="B7031">
        <v>0</v>
      </c>
      <c r="C7031">
        <v>1</v>
      </c>
      <c r="D7031">
        <v>0</v>
      </c>
      <c r="E7031">
        <v>0</v>
      </c>
      <c r="F7031">
        <v>6</v>
      </c>
      <c r="G7031">
        <v>0</v>
      </c>
      <c r="H7031" t="s">
        <v>24</v>
      </c>
      <c r="I7031" t="s">
        <v>25</v>
      </c>
      <c r="J7031" t="s">
        <v>23</v>
      </c>
      <c r="K7031" t="s">
        <v>23</v>
      </c>
      <c r="L7031" t="s">
        <v>23</v>
      </c>
      <c r="M7031" t="s">
        <v>23</v>
      </c>
      <c r="N7031" t="s">
        <v>22</v>
      </c>
      <c r="O7031" t="s">
        <v>22</v>
      </c>
      <c r="P7031" t="s">
        <v>26</v>
      </c>
      <c r="Q7031">
        <v>1</v>
      </c>
      <c r="R7031" t="s">
        <v>27</v>
      </c>
      <c r="S7031">
        <v>44.4</v>
      </c>
      <c r="T7031">
        <v>263.05</v>
      </c>
      <c r="U7031">
        <v>0</v>
      </c>
    </row>
    <row r="7032" spans="1:21" x14ac:dyDescent="0.25">
      <c r="A7032" t="s">
        <v>7064</v>
      </c>
      <c r="B7032">
        <v>0</v>
      </c>
      <c r="C7032">
        <v>0</v>
      </c>
      <c r="D7032">
        <v>0</v>
      </c>
      <c r="E7032">
        <v>0</v>
      </c>
      <c r="F7032">
        <v>2</v>
      </c>
      <c r="G7032">
        <v>1</v>
      </c>
      <c r="H7032" t="s">
        <v>23</v>
      </c>
      <c r="I7032" t="s">
        <v>23</v>
      </c>
      <c r="J7032" t="s">
        <v>44</v>
      </c>
      <c r="K7032" t="s">
        <v>44</v>
      </c>
      <c r="L7032" t="s">
        <v>44</v>
      </c>
      <c r="M7032" t="s">
        <v>44</v>
      </c>
      <c r="N7032" t="s">
        <v>44</v>
      </c>
      <c r="O7032" t="s">
        <v>44</v>
      </c>
      <c r="P7032" t="s">
        <v>26</v>
      </c>
      <c r="Q7032">
        <v>1</v>
      </c>
      <c r="R7032" t="s">
        <v>30</v>
      </c>
      <c r="S7032">
        <v>20.05</v>
      </c>
      <c r="T7032">
        <v>39.25</v>
      </c>
      <c r="U7032">
        <v>0</v>
      </c>
    </row>
    <row r="7033" spans="1:21" x14ac:dyDescent="0.25">
      <c r="A7033" t="s">
        <v>7065</v>
      </c>
      <c r="B7033">
        <v>1</v>
      </c>
      <c r="C7033">
        <v>1</v>
      </c>
      <c r="D7033">
        <v>1</v>
      </c>
      <c r="E7033">
        <v>0</v>
      </c>
      <c r="F7033">
        <v>55</v>
      </c>
      <c r="G7033">
        <v>1</v>
      </c>
      <c r="H7033" t="s">
        <v>22</v>
      </c>
      <c r="I7033" t="s">
        <v>25</v>
      </c>
      <c r="J7033" t="s">
        <v>22</v>
      </c>
      <c r="K7033" t="s">
        <v>22</v>
      </c>
      <c r="L7033" t="s">
        <v>23</v>
      </c>
      <c r="M7033" t="s">
        <v>23</v>
      </c>
      <c r="N7033" t="s">
        <v>23</v>
      </c>
      <c r="O7033" t="s">
        <v>23</v>
      </c>
      <c r="P7033" t="s">
        <v>29</v>
      </c>
      <c r="Q7033">
        <v>0</v>
      </c>
      <c r="R7033" t="s">
        <v>38</v>
      </c>
      <c r="S7033">
        <v>60</v>
      </c>
      <c r="T7033">
        <v>3316.1</v>
      </c>
      <c r="U7033">
        <v>0</v>
      </c>
    </row>
    <row r="7034" spans="1:21" x14ac:dyDescent="0.25">
      <c r="A7034" t="s">
        <v>7066</v>
      </c>
      <c r="B7034">
        <v>1</v>
      </c>
      <c r="C7034">
        <v>1</v>
      </c>
      <c r="D7034">
        <v>0</v>
      </c>
      <c r="E7034">
        <v>0</v>
      </c>
      <c r="F7034">
        <v>1</v>
      </c>
      <c r="G7034">
        <v>1</v>
      </c>
      <c r="H7034" t="s">
        <v>22</v>
      </c>
      <c r="I7034" t="s">
        <v>35</v>
      </c>
      <c r="J7034" t="s">
        <v>23</v>
      </c>
      <c r="K7034" t="s">
        <v>23</v>
      </c>
      <c r="L7034" t="s">
        <v>23</v>
      </c>
      <c r="M7034" t="s">
        <v>23</v>
      </c>
      <c r="N7034" t="s">
        <v>23</v>
      </c>
      <c r="O7034" t="s">
        <v>23</v>
      </c>
      <c r="P7034" t="s">
        <v>26</v>
      </c>
      <c r="Q7034">
        <v>1</v>
      </c>
      <c r="R7034" t="s">
        <v>27</v>
      </c>
      <c r="S7034">
        <v>75.75</v>
      </c>
      <c r="T7034">
        <v>75.75</v>
      </c>
      <c r="U7034">
        <v>1</v>
      </c>
    </row>
    <row r="7035" spans="1:21" x14ac:dyDescent="0.25">
      <c r="A7035" t="s">
        <v>7067</v>
      </c>
      <c r="B7035">
        <v>1</v>
      </c>
      <c r="C7035">
        <v>0</v>
      </c>
      <c r="D7035">
        <v>0</v>
      </c>
      <c r="E7035">
        <v>0</v>
      </c>
      <c r="F7035">
        <v>38</v>
      </c>
      <c r="G7035">
        <v>1</v>
      </c>
      <c r="H7035" t="s">
        <v>23</v>
      </c>
      <c r="I7035" t="s">
        <v>35</v>
      </c>
      <c r="J7035" t="s">
        <v>23</v>
      </c>
      <c r="K7035" t="s">
        <v>23</v>
      </c>
      <c r="L7035" t="s">
        <v>23</v>
      </c>
      <c r="M7035" t="s">
        <v>23</v>
      </c>
      <c r="N7035" t="s">
        <v>23</v>
      </c>
      <c r="O7035" t="s">
        <v>23</v>
      </c>
      <c r="P7035" t="s">
        <v>26</v>
      </c>
      <c r="Q7035">
        <v>1</v>
      </c>
      <c r="R7035" t="s">
        <v>38</v>
      </c>
      <c r="S7035">
        <v>69.5</v>
      </c>
      <c r="T7035">
        <v>2625.25</v>
      </c>
      <c r="U7035">
        <v>0</v>
      </c>
    </row>
    <row r="7036" spans="1:21" x14ac:dyDescent="0.25">
      <c r="A7036" t="s">
        <v>7068</v>
      </c>
      <c r="B7036">
        <v>0</v>
      </c>
      <c r="C7036">
        <v>0</v>
      </c>
      <c r="D7036">
        <v>0</v>
      </c>
      <c r="E7036">
        <v>0</v>
      </c>
      <c r="F7036">
        <v>67</v>
      </c>
      <c r="G7036">
        <v>1</v>
      </c>
      <c r="H7036" t="s">
        <v>22</v>
      </c>
      <c r="I7036" t="s">
        <v>35</v>
      </c>
      <c r="J7036" t="s">
        <v>22</v>
      </c>
      <c r="K7036" t="s">
        <v>22</v>
      </c>
      <c r="L7036" t="s">
        <v>22</v>
      </c>
      <c r="M7036" t="s">
        <v>23</v>
      </c>
      <c r="N7036" t="s">
        <v>22</v>
      </c>
      <c r="O7036" t="s">
        <v>23</v>
      </c>
      <c r="P7036" t="s">
        <v>26</v>
      </c>
      <c r="Q7036">
        <v>1</v>
      </c>
      <c r="R7036" t="s">
        <v>38</v>
      </c>
      <c r="S7036">
        <v>102.95</v>
      </c>
      <c r="T7036">
        <v>6886.25</v>
      </c>
      <c r="U7036">
        <v>1</v>
      </c>
    </row>
    <row r="7037" spans="1:21" x14ac:dyDescent="0.25">
      <c r="A7037" t="s">
        <v>7069</v>
      </c>
      <c r="B7037">
        <v>1</v>
      </c>
      <c r="C7037">
        <v>0</v>
      </c>
      <c r="D7037">
        <v>0</v>
      </c>
      <c r="E7037">
        <v>0</v>
      </c>
      <c r="F7037">
        <v>19</v>
      </c>
      <c r="G7037">
        <v>1</v>
      </c>
      <c r="H7037" t="s">
        <v>23</v>
      </c>
      <c r="I7037" t="s">
        <v>35</v>
      </c>
      <c r="J7037" t="s">
        <v>23</v>
      </c>
      <c r="K7037" t="s">
        <v>23</v>
      </c>
      <c r="L7037" t="s">
        <v>23</v>
      </c>
      <c r="M7037" t="s">
        <v>23</v>
      </c>
      <c r="N7037" t="s">
        <v>22</v>
      </c>
      <c r="O7037" t="s">
        <v>23</v>
      </c>
      <c r="P7037" t="s">
        <v>26</v>
      </c>
      <c r="Q7037">
        <v>1</v>
      </c>
      <c r="R7037" t="s">
        <v>33</v>
      </c>
      <c r="S7037">
        <v>78.7</v>
      </c>
      <c r="T7037">
        <v>1495.1</v>
      </c>
      <c r="U7037">
        <v>0</v>
      </c>
    </row>
    <row r="7038" spans="1:21" x14ac:dyDescent="0.25">
      <c r="A7038" t="s">
        <v>7070</v>
      </c>
      <c r="B7038">
        <v>0</v>
      </c>
      <c r="C7038">
        <v>0</v>
      </c>
      <c r="D7038">
        <v>0</v>
      </c>
      <c r="E7038">
        <v>0</v>
      </c>
      <c r="F7038">
        <v>12</v>
      </c>
      <c r="G7038">
        <v>0</v>
      </c>
      <c r="H7038" t="s">
        <v>24</v>
      </c>
      <c r="I7038" t="s">
        <v>25</v>
      </c>
      <c r="J7038" t="s">
        <v>23</v>
      </c>
      <c r="K7038" t="s">
        <v>22</v>
      </c>
      <c r="L7038" t="s">
        <v>22</v>
      </c>
      <c r="M7038" t="s">
        <v>22</v>
      </c>
      <c r="N7038" t="s">
        <v>22</v>
      </c>
      <c r="O7038" t="s">
        <v>22</v>
      </c>
      <c r="P7038" t="s">
        <v>29</v>
      </c>
      <c r="Q7038">
        <v>0</v>
      </c>
      <c r="R7038" t="s">
        <v>27</v>
      </c>
      <c r="S7038">
        <v>60.65</v>
      </c>
      <c r="T7038">
        <v>743.3</v>
      </c>
      <c r="U7038">
        <v>0</v>
      </c>
    </row>
    <row r="7039" spans="1:21" x14ac:dyDescent="0.25">
      <c r="A7039" t="s">
        <v>7071</v>
      </c>
      <c r="B7039">
        <v>0</v>
      </c>
      <c r="C7039">
        <v>0</v>
      </c>
      <c r="D7039">
        <v>0</v>
      </c>
      <c r="E7039">
        <v>0</v>
      </c>
      <c r="F7039">
        <v>72</v>
      </c>
      <c r="G7039">
        <v>1</v>
      </c>
      <c r="H7039" t="s">
        <v>23</v>
      </c>
      <c r="I7039" t="s">
        <v>23</v>
      </c>
      <c r="J7039" t="s">
        <v>44</v>
      </c>
      <c r="K7039" t="s">
        <v>44</v>
      </c>
      <c r="L7039" t="s">
        <v>44</v>
      </c>
      <c r="M7039" t="s">
        <v>44</v>
      </c>
      <c r="N7039" t="s">
        <v>44</v>
      </c>
      <c r="O7039" t="s">
        <v>44</v>
      </c>
      <c r="P7039" t="s">
        <v>45</v>
      </c>
      <c r="Q7039">
        <v>1</v>
      </c>
      <c r="R7039" t="s">
        <v>33</v>
      </c>
      <c r="S7039">
        <v>21.15</v>
      </c>
      <c r="T7039">
        <v>1419.4</v>
      </c>
      <c r="U7039">
        <v>0</v>
      </c>
    </row>
    <row r="7040" spans="1:21" x14ac:dyDescent="0.25">
      <c r="A7040" t="s">
        <v>7072</v>
      </c>
      <c r="B7040">
        <v>1</v>
      </c>
      <c r="C7040">
        <v>0</v>
      </c>
      <c r="D7040">
        <v>1</v>
      </c>
      <c r="E7040">
        <v>1</v>
      </c>
      <c r="F7040">
        <v>24</v>
      </c>
      <c r="G7040">
        <v>1</v>
      </c>
      <c r="H7040" t="s">
        <v>22</v>
      </c>
      <c r="I7040" t="s">
        <v>25</v>
      </c>
      <c r="J7040" t="s">
        <v>22</v>
      </c>
      <c r="K7040" t="s">
        <v>23</v>
      </c>
      <c r="L7040" t="s">
        <v>22</v>
      </c>
      <c r="M7040" t="s">
        <v>22</v>
      </c>
      <c r="N7040" t="s">
        <v>22</v>
      </c>
      <c r="O7040" t="s">
        <v>22</v>
      </c>
      <c r="P7040" t="s">
        <v>29</v>
      </c>
      <c r="Q7040">
        <v>1</v>
      </c>
      <c r="R7040" t="s">
        <v>30</v>
      </c>
      <c r="S7040">
        <v>84.8</v>
      </c>
      <c r="T7040">
        <v>1990.5</v>
      </c>
      <c r="U7040">
        <v>0</v>
      </c>
    </row>
    <row r="7041" spans="1:21" x14ac:dyDescent="0.25">
      <c r="A7041" t="s">
        <v>7073</v>
      </c>
      <c r="B7041">
        <v>0</v>
      </c>
      <c r="C7041">
        <v>0</v>
      </c>
      <c r="D7041">
        <v>1</v>
      </c>
      <c r="E7041">
        <v>1</v>
      </c>
      <c r="F7041">
        <v>72</v>
      </c>
      <c r="G7041">
        <v>1</v>
      </c>
      <c r="H7041" t="s">
        <v>22</v>
      </c>
      <c r="I7041" t="s">
        <v>35</v>
      </c>
      <c r="J7041" t="s">
        <v>23</v>
      </c>
      <c r="K7041" t="s">
        <v>22</v>
      </c>
      <c r="L7041" t="s">
        <v>22</v>
      </c>
      <c r="M7041" t="s">
        <v>23</v>
      </c>
      <c r="N7041" t="s">
        <v>22</v>
      </c>
      <c r="O7041" t="s">
        <v>22</v>
      </c>
      <c r="P7041" t="s">
        <v>29</v>
      </c>
      <c r="Q7041">
        <v>1</v>
      </c>
      <c r="R7041" t="s">
        <v>38</v>
      </c>
      <c r="S7041">
        <v>103.2</v>
      </c>
      <c r="T7041">
        <v>7362.9</v>
      </c>
      <c r="U7041">
        <v>0</v>
      </c>
    </row>
    <row r="7042" spans="1:21" x14ac:dyDescent="0.25">
      <c r="A7042" t="s">
        <v>7074</v>
      </c>
      <c r="B7042">
        <v>0</v>
      </c>
      <c r="C7042">
        <v>0</v>
      </c>
      <c r="D7042">
        <v>1</v>
      </c>
      <c r="E7042">
        <v>1</v>
      </c>
      <c r="F7042">
        <v>11</v>
      </c>
      <c r="G7042">
        <v>0</v>
      </c>
      <c r="H7042" t="s">
        <v>24</v>
      </c>
      <c r="I7042" t="s">
        <v>25</v>
      </c>
      <c r="J7042" t="s">
        <v>22</v>
      </c>
      <c r="K7042" t="s">
        <v>23</v>
      </c>
      <c r="L7042" t="s">
        <v>23</v>
      </c>
      <c r="M7042" t="s">
        <v>23</v>
      </c>
      <c r="N7042" t="s">
        <v>23</v>
      </c>
      <c r="O7042" t="s">
        <v>23</v>
      </c>
      <c r="P7042" t="s">
        <v>26</v>
      </c>
      <c r="Q7042">
        <v>1</v>
      </c>
      <c r="R7042" t="s">
        <v>27</v>
      </c>
      <c r="S7042">
        <v>29.6</v>
      </c>
      <c r="T7042">
        <v>346.45</v>
      </c>
      <c r="U7042">
        <v>0</v>
      </c>
    </row>
    <row r="7043" spans="1:21" x14ac:dyDescent="0.25">
      <c r="A7043" t="s">
        <v>7075</v>
      </c>
      <c r="B7043">
        <v>1</v>
      </c>
      <c r="C7043">
        <v>1</v>
      </c>
      <c r="D7043">
        <v>1</v>
      </c>
      <c r="E7043">
        <v>0</v>
      </c>
      <c r="F7043">
        <v>4</v>
      </c>
      <c r="G7043">
        <v>1</v>
      </c>
      <c r="H7043" t="s">
        <v>22</v>
      </c>
      <c r="I7043" t="s">
        <v>35</v>
      </c>
      <c r="J7043" t="s">
        <v>23</v>
      </c>
      <c r="K7043" t="s">
        <v>23</v>
      </c>
      <c r="L7043" t="s">
        <v>23</v>
      </c>
      <c r="M7043" t="s">
        <v>23</v>
      </c>
      <c r="N7043" t="s">
        <v>23</v>
      </c>
      <c r="O7043" t="s">
        <v>23</v>
      </c>
      <c r="P7043" t="s">
        <v>26</v>
      </c>
      <c r="Q7043">
        <v>1</v>
      </c>
      <c r="R7043" t="s">
        <v>30</v>
      </c>
      <c r="S7043">
        <v>74.400000000000006</v>
      </c>
      <c r="T7043">
        <v>306.60000000000002</v>
      </c>
      <c r="U7043">
        <v>1</v>
      </c>
    </row>
    <row r="7044" spans="1:21" x14ac:dyDescent="0.25">
      <c r="A7044" t="s">
        <v>7076</v>
      </c>
      <c r="B7044">
        <v>1</v>
      </c>
      <c r="C7044">
        <v>0</v>
      </c>
      <c r="D7044">
        <v>0</v>
      </c>
      <c r="E7044">
        <v>0</v>
      </c>
      <c r="F7044">
        <v>66</v>
      </c>
      <c r="G7044">
        <v>1</v>
      </c>
      <c r="H7044" t="s">
        <v>23</v>
      </c>
      <c r="I7044" t="s">
        <v>35</v>
      </c>
      <c r="J7044" t="s">
        <v>22</v>
      </c>
      <c r="K7044" t="s">
        <v>23</v>
      </c>
      <c r="L7044" t="s">
        <v>22</v>
      </c>
      <c r="M7044" t="s">
        <v>22</v>
      </c>
      <c r="N7044" t="s">
        <v>22</v>
      </c>
      <c r="O7044" t="s">
        <v>22</v>
      </c>
      <c r="P7044" t="s">
        <v>45</v>
      </c>
      <c r="Q7044">
        <v>1</v>
      </c>
      <c r="R7044" t="s">
        <v>33</v>
      </c>
      <c r="S7044">
        <v>105.65</v>
      </c>
      <c r="T7044">
        <v>6844.5</v>
      </c>
      <c r="U7044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74B1D-AB24-407A-A7DB-7343253FE3C4}">
  <dimension ref="A1:AK7046"/>
  <sheetViews>
    <sheetView topLeftCell="S1" zoomScale="90" zoomScaleNormal="90" workbookViewId="0">
      <selection activeCell="AB7" sqref="AB7"/>
    </sheetView>
  </sheetViews>
  <sheetFormatPr defaultRowHeight="15" x14ac:dyDescent="0.25"/>
  <cols>
    <col min="1" max="1" width="16.140625" bestFit="1" customWidth="1"/>
    <col min="2" max="2" width="26" customWidth="1"/>
    <col min="3" max="3" width="17.140625" bestFit="1" customWidth="1"/>
    <col min="4" max="4" width="15.140625" bestFit="1" customWidth="1"/>
    <col min="5" max="5" width="15.140625" customWidth="1"/>
    <col min="7" max="7" width="18" bestFit="1" customWidth="1"/>
    <col min="8" max="8" width="18" customWidth="1"/>
    <col min="9" max="9" width="21" customWidth="1"/>
    <col min="10" max="10" width="19.5703125" customWidth="1"/>
    <col min="13" max="13" width="10.42578125" customWidth="1"/>
    <col min="16" max="16" width="12" customWidth="1"/>
    <col min="17" max="17" width="23.140625" customWidth="1"/>
    <col min="18" max="18" width="15.85546875" customWidth="1"/>
    <col min="20" max="20" width="12.28515625" customWidth="1"/>
    <col min="21" max="21" width="12.7109375" customWidth="1"/>
    <col min="23" max="23" width="23.85546875" customWidth="1"/>
    <col min="25" max="25" width="13.85546875" customWidth="1"/>
    <col min="26" max="26" width="14" bestFit="1" customWidth="1"/>
    <col min="27" max="27" width="20.7109375" customWidth="1"/>
    <col min="28" max="28" width="13.140625" customWidth="1"/>
    <col min="30" max="30" width="13.140625" customWidth="1"/>
    <col min="31" max="33" width="12.5703125" customWidth="1"/>
    <col min="34" max="34" width="17.42578125" customWidth="1"/>
    <col min="36" max="36" width="17.140625" customWidth="1"/>
    <col min="37" max="37" width="15.85546875" customWidth="1"/>
  </cols>
  <sheetData>
    <row r="1" spans="1:37" x14ac:dyDescent="0.25">
      <c r="A1" t="s">
        <v>15</v>
      </c>
      <c r="B1" t="s">
        <v>17</v>
      </c>
      <c r="C1" t="s">
        <v>8</v>
      </c>
      <c r="D1" t="s">
        <v>2</v>
      </c>
      <c r="F1" t="s">
        <v>7110</v>
      </c>
      <c r="G1" t="s">
        <v>18</v>
      </c>
      <c r="H1" t="s">
        <v>7108</v>
      </c>
      <c r="I1" t="s">
        <v>7109</v>
      </c>
      <c r="J1" t="s">
        <v>7090</v>
      </c>
      <c r="K1" t="s">
        <v>7106</v>
      </c>
      <c r="L1" t="s">
        <v>7107</v>
      </c>
      <c r="M1" t="s">
        <v>7103</v>
      </c>
      <c r="N1" t="s">
        <v>7086</v>
      </c>
      <c r="O1" t="s">
        <v>7087</v>
      </c>
      <c r="P1" t="s">
        <v>5</v>
      </c>
      <c r="Q1" t="s">
        <v>7104</v>
      </c>
      <c r="R1" t="s">
        <v>7105</v>
      </c>
      <c r="S1" t="s">
        <v>7098</v>
      </c>
      <c r="T1" t="s">
        <v>7099</v>
      </c>
      <c r="U1" t="s">
        <v>7125</v>
      </c>
      <c r="V1" t="s">
        <v>7124</v>
      </c>
      <c r="W1" t="s">
        <v>7111</v>
      </c>
      <c r="X1" t="s">
        <v>7113</v>
      </c>
      <c r="Y1" t="s">
        <v>7115</v>
      </c>
      <c r="Z1" t="s">
        <v>0</v>
      </c>
      <c r="AA1">
        <f>MIN(V3:V7046)</f>
        <v>-7.3433236421918971E-2</v>
      </c>
    </row>
    <row r="2" spans="1:37" x14ac:dyDescent="0.25">
      <c r="E2" t="s">
        <v>7112</v>
      </c>
      <c r="G2">
        <v>1.5590554130667665E-3</v>
      </c>
      <c r="H2">
        <v>-1.3691449104302582E-2</v>
      </c>
      <c r="I2">
        <v>1.1918095628396391E-2</v>
      </c>
      <c r="J2">
        <v>2.0985595568841577E-2</v>
      </c>
      <c r="K2">
        <v>4.8631692607557066E-3</v>
      </c>
      <c r="L2">
        <v>-2.8728209186848746E-2</v>
      </c>
      <c r="M2">
        <v>0.27145484854144936</v>
      </c>
      <c r="N2">
        <v>-5.5027184510155359E-3</v>
      </c>
      <c r="O2">
        <v>-5.9934056043156159E-2</v>
      </c>
      <c r="P2">
        <v>1.3650567066122818E-3</v>
      </c>
      <c r="Q2">
        <v>0.13676834373755128</v>
      </c>
      <c r="R2">
        <v>-7.1883999290451972E-2</v>
      </c>
      <c r="S2">
        <v>-0.15401191878671172</v>
      </c>
      <c r="T2">
        <v>-0.1714902129178999</v>
      </c>
      <c r="Z2" t="s">
        <v>21</v>
      </c>
      <c r="AA2">
        <f>MAX(V3:V7046)</f>
        <v>0.59471631716203466</v>
      </c>
    </row>
    <row r="3" spans="1:37" x14ac:dyDescent="0.25">
      <c r="A3" t="s">
        <v>26</v>
      </c>
      <c r="B3" t="s">
        <v>27</v>
      </c>
      <c r="C3" t="s">
        <v>25</v>
      </c>
      <c r="D3">
        <v>0</v>
      </c>
      <c r="F3">
        <v>1</v>
      </c>
      <c r="G3">
        <v>29.85</v>
      </c>
      <c r="H3">
        <f t="shared" ref="H3:H66" si="0">IF(D3:D7045=0,1,0)</f>
        <v>1</v>
      </c>
      <c r="I3">
        <f t="shared" ref="I3:I66" si="1">IF(D3:D7045=1,1,0)</f>
        <v>0</v>
      </c>
      <c r="J3">
        <f t="shared" ref="J3:J66" si="2">IF(C3:C7045="DSL",1,0)</f>
        <v>1</v>
      </c>
      <c r="K3">
        <f t="shared" ref="K3:K66" si="3">IF(C3:C7045="Fiber optic",1,0)</f>
        <v>0</v>
      </c>
      <c r="L3">
        <f t="shared" ref="L3:L66" si="4">IF(C3:C7045="No",1,0)</f>
        <v>0</v>
      </c>
      <c r="M3">
        <f t="shared" ref="M3:M66" si="5">IF(A3:A7045="Month-to-month",1,0)</f>
        <v>1</v>
      </c>
      <c r="N3">
        <f t="shared" ref="N3:N66" si="6">IF(A3:A7045="ONE YEAR",1,0)</f>
        <v>0</v>
      </c>
      <c r="O3">
        <f t="shared" ref="O3:O66" si="7">IF(A3:A7045="two year",1,0)</f>
        <v>0</v>
      </c>
      <c r="P3">
        <v>1</v>
      </c>
      <c r="Q3">
        <f t="shared" ref="Q3:Q66" si="8">IF(B3:B7045="Electronic check",1,0)</f>
        <v>1</v>
      </c>
      <c r="R3">
        <f t="shared" ref="R3:R66" si="9">IF(B3:B7045="Mailed check",1,0)</f>
        <v>0</v>
      </c>
      <c r="S3">
        <f t="shared" ref="S3:S66" si="10">IF(B3:B7045="Credit card (automatic)",1,0)</f>
        <v>0</v>
      </c>
      <c r="T3">
        <f t="shared" ref="T3:T66" si="11">IF(B3:B7045="Bank transfer (automatic)",1,0)</f>
        <v>0</v>
      </c>
      <c r="U3">
        <v>0</v>
      </c>
      <c r="V3">
        <f>G3*$G$2+H4*$H$2+K4*$K$2+M3*$M$2+O3*$O$2+Q3*$Q$2+L3*$L$2</f>
        <v>0.44106954725474101</v>
      </c>
      <c r="W3">
        <f>1/ (1+EXP(-V3))</f>
        <v>0.60851385291772309</v>
      </c>
      <c r="X3">
        <f>(U3-V3)^2</f>
        <v>0.1945423455155022</v>
      </c>
      <c r="Y3">
        <f>IF(W3&gt;=0.58,1,0)</f>
        <v>1</v>
      </c>
      <c r="Z3" t="s">
        <v>28</v>
      </c>
      <c r="AA3" t="s">
        <v>7088</v>
      </c>
      <c r="AB3">
        <f>COUNTA(Z3:Z7044)</f>
        <v>7042</v>
      </c>
    </row>
    <row r="4" spans="1:37" x14ac:dyDescent="0.25">
      <c r="A4" t="s">
        <v>29</v>
      </c>
      <c r="B4" t="s">
        <v>30</v>
      </c>
      <c r="C4" t="s">
        <v>25</v>
      </c>
      <c r="D4">
        <v>0</v>
      </c>
      <c r="F4">
        <v>1</v>
      </c>
      <c r="G4">
        <v>56.95</v>
      </c>
      <c r="H4">
        <f t="shared" si="0"/>
        <v>1</v>
      </c>
      <c r="I4">
        <f t="shared" si="1"/>
        <v>0</v>
      </c>
      <c r="J4">
        <f t="shared" si="2"/>
        <v>1</v>
      </c>
      <c r="K4">
        <f t="shared" si="3"/>
        <v>0</v>
      </c>
      <c r="L4">
        <f t="shared" si="4"/>
        <v>0</v>
      </c>
      <c r="M4">
        <f t="shared" si="5"/>
        <v>0</v>
      </c>
      <c r="N4">
        <f t="shared" si="6"/>
        <v>1</v>
      </c>
      <c r="O4">
        <f t="shared" si="7"/>
        <v>0</v>
      </c>
      <c r="P4">
        <v>34</v>
      </c>
      <c r="Q4">
        <f t="shared" si="8"/>
        <v>0</v>
      </c>
      <c r="R4">
        <f t="shared" si="9"/>
        <v>1</v>
      </c>
      <c r="S4">
        <f t="shared" si="10"/>
        <v>0</v>
      </c>
      <c r="T4">
        <f t="shared" si="11"/>
        <v>0</v>
      </c>
      <c r="U4">
        <v>0</v>
      </c>
      <c r="V4">
        <f t="shared" ref="V4:V67" si="12">G4*$G$2+H5*$H$2+K5*$K$2+M4*$M$2+O4*$O$2+Q4*$Q$2+L4*$L$2</f>
        <v>7.5096756669849773E-2</v>
      </c>
      <c r="W4">
        <f t="shared" ref="W4:W22" si="13">1/ (1+EXP(-V4))</f>
        <v>0.51876537101802522</v>
      </c>
      <c r="X4">
        <f t="shared" ref="X4:X67" si="14">(U4-V4)^2</f>
        <v>5.6395228623306263E-3</v>
      </c>
      <c r="Y4">
        <f t="shared" ref="Y4:Y67" si="15">IF(W4&gt;=0.58,1,0)</f>
        <v>0</v>
      </c>
      <c r="Z4" t="s">
        <v>31</v>
      </c>
    </row>
    <row r="5" spans="1:37" x14ac:dyDescent="0.25">
      <c r="A5" t="s">
        <v>26</v>
      </c>
      <c r="B5" t="s">
        <v>30</v>
      </c>
      <c r="C5" t="s">
        <v>25</v>
      </c>
      <c r="D5">
        <v>0</v>
      </c>
      <c r="F5">
        <v>1</v>
      </c>
      <c r="G5">
        <v>53.85</v>
      </c>
      <c r="H5">
        <f t="shared" si="0"/>
        <v>1</v>
      </c>
      <c r="I5">
        <f t="shared" si="1"/>
        <v>0</v>
      </c>
      <c r="J5">
        <f t="shared" si="2"/>
        <v>1</v>
      </c>
      <c r="K5">
        <f t="shared" si="3"/>
        <v>0</v>
      </c>
      <c r="L5">
        <f t="shared" si="4"/>
        <v>0</v>
      </c>
      <c r="M5">
        <f t="shared" si="5"/>
        <v>1</v>
      </c>
      <c r="N5">
        <f t="shared" si="6"/>
        <v>0</v>
      </c>
      <c r="O5">
        <f t="shared" si="7"/>
        <v>0</v>
      </c>
      <c r="P5">
        <v>2</v>
      </c>
      <c r="Q5">
        <f t="shared" si="8"/>
        <v>0</v>
      </c>
      <c r="R5">
        <f t="shared" si="9"/>
        <v>1</v>
      </c>
      <c r="S5">
        <f t="shared" si="10"/>
        <v>0</v>
      </c>
      <c r="T5">
        <f t="shared" si="11"/>
        <v>0</v>
      </c>
      <c r="U5">
        <v>1</v>
      </c>
      <c r="V5">
        <f t="shared" si="12"/>
        <v>0.34171853343079217</v>
      </c>
      <c r="W5">
        <f t="shared" si="13"/>
        <v>0.58460791475953144</v>
      </c>
      <c r="X5">
        <f t="shared" si="14"/>
        <v>0.43333448922850709</v>
      </c>
      <c r="Y5">
        <f t="shared" si="15"/>
        <v>1</v>
      </c>
      <c r="Z5" t="s">
        <v>32</v>
      </c>
      <c r="AA5" t="s">
        <v>7114</v>
      </c>
      <c r="AB5">
        <f>SUM(X3:X7046)</f>
        <v>1080.7311497249846</v>
      </c>
    </row>
    <row r="6" spans="1:37" x14ac:dyDescent="0.25">
      <c r="A6" t="s">
        <v>29</v>
      </c>
      <c r="B6" t="s">
        <v>33</v>
      </c>
      <c r="C6" t="s">
        <v>25</v>
      </c>
      <c r="D6">
        <v>0</v>
      </c>
      <c r="F6">
        <v>1</v>
      </c>
      <c r="G6">
        <v>42.3</v>
      </c>
      <c r="H6">
        <f t="shared" si="0"/>
        <v>1</v>
      </c>
      <c r="I6">
        <f t="shared" si="1"/>
        <v>0</v>
      </c>
      <c r="J6">
        <f t="shared" si="2"/>
        <v>1</v>
      </c>
      <c r="K6">
        <f t="shared" si="3"/>
        <v>0</v>
      </c>
      <c r="L6">
        <f t="shared" si="4"/>
        <v>0</v>
      </c>
      <c r="M6">
        <f t="shared" si="5"/>
        <v>0</v>
      </c>
      <c r="N6">
        <f t="shared" si="6"/>
        <v>1</v>
      </c>
      <c r="O6">
        <f t="shared" si="7"/>
        <v>0</v>
      </c>
      <c r="P6">
        <v>45</v>
      </c>
      <c r="Q6">
        <f t="shared" si="8"/>
        <v>0</v>
      </c>
      <c r="R6">
        <f t="shared" si="9"/>
        <v>0</v>
      </c>
      <c r="S6">
        <f t="shared" si="10"/>
        <v>0</v>
      </c>
      <c r="T6">
        <f t="shared" si="11"/>
        <v>1</v>
      </c>
      <c r="U6">
        <v>0</v>
      </c>
      <c r="V6">
        <f t="shared" si="12"/>
        <v>5.7119764129177346E-2</v>
      </c>
      <c r="W6">
        <f t="shared" si="13"/>
        <v>0.51427605974038815</v>
      </c>
      <c r="X6">
        <f t="shared" si="14"/>
        <v>3.2626674541728551E-3</v>
      </c>
      <c r="Y6">
        <f t="shared" si="15"/>
        <v>0</v>
      </c>
      <c r="Z6" t="s">
        <v>34</v>
      </c>
      <c r="AA6" t="s">
        <v>7127</v>
      </c>
      <c r="AB6">
        <f>COUNTIFS(Y3:Y7046,1)/COUNT(Y3:Y7046)</f>
        <v>0.46706416808631457</v>
      </c>
    </row>
    <row r="7" spans="1:37" x14ac:dyDescent="0.25">
      <c r="A7" t="s">
        <v>26</v>
      </c>
      <c r="B7" t="s">
        <v>27</v>
      </c>
      <c r="C7" t="s">
        <v>35</v>
      </c>
      <c r="D7">
        <v>0</v>
      </c>
      <c r="F7">
        <v>1</v>
      </c>
      <c r="G7">
        <v>70.7</v>
      </c>
      <c r="H7">
        <f t="shared" si="0"/>
        <v>1</v>
      </c>
      <c r="I7">
        <f t="shared" si="1"/>
        <v>0</v>
      </c>
      <c r="J7">
        <f t="shared" si="2"/>
        <v>0</v>
      </c>
      <c r="K7">
        <f t="shared" si="3"/>
        <v>1</v>
      </c>
      <c r="L7">
        <f t="shared" si="4"/>
        <v>0</v>
      </c>
      <c r="M7">
        <f t="shared" si="5"/>
        <v>1</v>
      </c>
      <c r="N7">
        <f t="shared" si="6"/>
        <v>0</v>
      </c>
      <c r="O7">
        <f t="shared" si="7"/>
        <v>0</v>
      </c>
      <c r="P7">
        <v>2</v>
      </c>
      <c r="Q7">
        <f t="shared" si="8"/>
        <v>1</v>
      </c>
      <c r="R7">
        <f t="shared" si="9"/>
        <v>0</v>
      </c>
      <c r="S7">
        <f t="shared" si="10"/>
        <v>0</v>
      </c>
      <c r="T7">
        <f t="shared" si="11"/>
        <v>0</v>
      </c>
      <c r="U7">
        <v>1</v>
      </c>
      <c r="V7">
        <f t="shared" si="12"/>
        <v>0.50962013013927421</v>
      </c>
      <c r="W7">
        <f t="shared" si="13"/>
        <v>0.62471741988439311</v>
      </c>
      <c r="X7">
        <f t="shared" si="14"/>
        <v>0.24047241676462236</v>
      </c>
      <c r="Y7">
        <f t="shared" si="15"/>
        <v>1</v>
      </c>
      <c r="Z7" t="s">
        <v>36</v>
      </c>
      <c r="AA7" t="s">
        <v>7128</v>
      </c>
      <c r="AB7">
        <f>ROUND(SUM(U3:U7046)/COUNT(U3:U7046)*100,0)</f>
        <v>27</v>
      </c>
    </row>
    <row r="8" spans="1:37" x14ac:dyDescent="0.25">
      <c r="A8" t="s">
        <v>26</v>
      </c>
      <c r="B8" t="s">
        <v>27</v>
      </c>
      <c r="C8" t="s">
        <v>35</v>
      </c>
      <c r="D8">
        <v>0</v>
      </c>
      <c r="F8">
        <v>1</v>
      </c>
      <c r="G8">
        <v>99.65</v>
      </c>
      <c r="H8">
        <f t="shared" si="0"/>
        <v>1</v>
      </c>
      <c r="I8">
        <f t="shared" si="1"/>
        <v>0</v>
      </c>
      <c r="J8">
        <f t="shared" si="2"/>
        <v>0</v>
      </c>
      <c r="K8">
        <f t="shared" si="3"/>
        <v>1</v>
      </c>
      <c r="L8">
        <f t="shared" si="4"/>
        <v>0</v>
      </c>
      <c r="M8">
        <f t="shared" si="5"/>
        <v>1</v>
      </c>
      <c r="N8">
        <f t="shared" si="6"/>
        <v>0</v>
      </c>
      <c r="O8">
        <f t="shared" si="7"/>
        <v>0</v>
      </c>
      <c r="P8">
        <v>8</v>
      </c>
      <c r="Q8">
        <f t="shared" si="8"/>
        <v>1</v>
      </c>
      <c r="R8">
        <f t="shared" si="9"/>
        <v>0</v>
      </c>
      <c r="S8">
        <f t="shared" si="10"/>
        <v>0</v>
      </c>
      <c r="T8">
        <f t="shared" si="11"/>
        <v>0</v>
      </c>
      <c r="U8">
        <v>1</v>
      </c>
      <c r="V8">
        <f t="shared" si="12"/>
        <v>0.5547547843475571</v>
      </c>
      <c r="W8">
        <f t="shared" si="13"/>
        <v>0.63523803212302454</v>
      </c>
      <c r="X8">
        <f t="shared" si="14"/>
        <v>0.19824330206139038</v>
      </c>
      <c r="Y8">
        <f t="shared" si="15"/>
        <v>1</v>
      </c>
      <c r="Z8" t="s">
        <v>37</v>
      </c>
      <c r="AA8" t="s">
        <v>7129</v>
      </c>
      <c r="AB8">
        <f>1-SUM(U3:U7046)/COUNT(U3:U7046)</f>
        <v>0.73452583759227719</v>
      </c>
    </row>
    <row r="9" spans="1:37" x14ac:dyDescent="0.25">
      <c r="A9" t="s">
        <v>26</v>
      </c>
      <c r="B9" t="s">
        <v>38</v>
      </c>
      <c r="C9" t="s">
        <v>35</v>
      </c>
      <c r="D9">
        <v>0</v>
      </c>
      <c r="F9">
        <v>1</v>
      </c>
      <c r="G9">
        <v>89.1</v>
      </c>
      <c r="H9">
        <f t="shared" si="0"/>
        <v>1</v>
      </c>
      <c r="I9">
        <f t="shared" si="1"/>
        <v>0</v>
      </c>
      <c r="J9">
        <f t="shared" si="2"/>
        <v>0</v>
      </c>
      <c r="K9">
        <f t="shared" si="3"/>
        <v>1</v>
      </c>
      <c r="L9">
        <f t="shared" si="4"/>
        <v>0</v>
      </c>
      <c r="M9">
        <f t="shared" si="5"/>
        <v>1</v>
      </c>
      <c r="N9">
        <f t="shared" si="6"/>
        <v>0</v>
      </c>
      <c r="O9">
        <f t="shared" si="7"/>
        <v>0</v>
      </c>
      <c r="P9">
        <v>22</v>
      </c>
      <c r="Q9">
        <f t="shared" si="8"/>
        <v>0</v>
      </c>
      <c r="R9">
        <f t="shared" si="9"/>
        <v>0</v>
      </c>
      <c r="S9">
        <f t="shared" si="10"/>
        <v>1</v>
      </c>
      <c r="T9">
        <f t="shared" si="11"/>
        <v>0</v>
      </c>
      <c r="U9">
        <v>0</v>
      </c>
      <c r="V9">
        <f t="shared" si="12"/>
        <v>0.39667523674139565</v>
      </c>
      <c r="W9">
        <f t="shared" si="13"/>
        <v>0.59788858856275862</v>
      </c>
      <c r="X9">
        <f t="shared" si="14"/>
        <v>0.1573512434438423</v>
      </c>
      <c r="Y9">
        <f t="shared" si="15"/>
        <v>1</v>
      </c>
      <c r="Z9" t="s">
        <v>39</v>
      </c>
      <c r="AA9" t="s">
        <v>7126</v>
      </c>
      <c r="AB9">
        <f>COUNTIFS(Y3:Y7046,0)/COUNT(Y3:Y7046)</f>
        <v>0.53293583191368543</v>
      </c>
    </row>
    <row r="10" spans="1:37" x14ac:dyDescent="0.25">
      <c r="A10" t="s">
        <v>26</v>
      </c>
      <c r="B10" t="s">
        <v>30</v>
      </c>
      <c r="C10" t="s">
        <v>25</v>
      </c>
      <c r="D10">
        <v>0</v>
      </c>
      <c r="F10">
        <v>1</v>
      </c>
      <c r="G10">
        <v>29.75</v>
      </c>
      <c r="H10">
        <f t="shared" si="0"/>
        <v>1</v>
      </c>
      <c r="I10">
        <f t="shared" si="1"/>
        <v>0</v>
      </c>
      <c r="J10">
        <f t="shared" si="2"/>
        <v>1</v>
      </c>
      <c r="K10">
        <f t="shared" si="3"/>
        <v>0</v>
      </c>
      <c r="L10">
        <f t="shared" si="4"/>
        <v>0</v>
      </c>
      <c r="M10">
        <f t="shared" si="5"/>
        <v>1</v>
      </c>
      <c r="N10">
        <f t="shared" si="6"/>
        <v>0</v>
      </c>
      <c r="O10">
        <f t="shared" si="7"/>
        <v>0</v>
      </c>
      <c r="P10">
        <v>10</v>
      </c>
      <c r="Q10">
        <f t="shared" si="8"/>
        <v>0</v>
      </c>
      <c r="R10">
        <f t="shared" si="9"/>
        <v>1</v>
      </c>
      <c r="S10">
        <f t="shared" si="10"/>
        <v>0</v>
      </c>
      <c r="T10">
        <f t="shared" si="11"/>
        <v>0</v>
      </c>
      <c r="U10">
        <v>0</v>
      </c>
      <c r="V10">
        <f t="shared" si="12"/>
        <v>0.30900846723663877</v>
      </c>
      <c r="W10">
        <f t="shared" si="13"/>
        <v>0.5766432207999076</v>
      </c>
      <c r="X10">
        <f t="shared" si="14"/>
        <v>9.5486232823936854E-2</v>
      </c>
      <c r="Y10">
        <f t="shared" si="15"/>
        <v>0</v>
      </c>
      <c r="Z10" t="s">
        <v>40</v>
      </c>
    </row>
    <row r="11" spans="1:37" x14ac:dyDescent="0.25">
      <c r="A11" t="s">
        <v>26</v>
      </c>
      <c r="B11" t="s">
        <v>27</v>
      </c>
      <c r="C11" t="s">
        <v>35</v>
      </c>
      <c r="D11">
        <v>0</v>
      </c>
      <c r="F11">
        <v>1</v>
      </c>
      <c r="G11">
        <v>104.8</v>
      </c>
      <c r="H11">
        <f t="shared" si="0"/>
        <v>1</v>
      </c>
      <c r="I11">
        <f t="shared" si="1"/>
        <v>0</v>
      </c>
      <c r="J11">
        <f t="shared" si="2"/>
        <v>0</v>
      </c>
      <c r="K11">
        <f t="shared" si="3"/>
        <v>1</v>
      </c>
      <c r="L11">
        <f t="shared" si="4"/>
        <v>0</v>
      </c>
      <c r="M11">
        <f t="shared" si="5"/>
        <v>1</v>
      </c>
      <c r="N11">
        <f t="shared" si="6"/>
        <v>0</v>
      </c>
      <c r="O11">
        <f t="shared" si="7"/>
        <v>0</v>
      </c>
      <c r="P11">
        <v>28</v>
      </c>
      <c r="Q11">
        <f t="shared" si="8"/>
        <v>1</v>
      </c>
      <c r="R11">
        <f t="shared" si="9"/>
        <v>0</v>
      </c>
      <c r="S11">
        <f t="shared" si="10"/>
        <v>0</v>
      </c>
      <c r="T11">
        <f t="shared" si="11"/>
        <v>0</v>
      </c>
      <c r="U11">
        <v>1</v>
      </c>
      <c r="V11">
        <f t="shared" si="12"/>
        <v>0.55792075046409517</v>
      </c>
      <c r="W11">
        <f t="shared" si="13"/>
        <v>0.63597130569767391</v>
      </c>
      <c r="X11">
        <f t="shared" si="14"/>
        <v>0.1954340628702288</v>
      </c>
      <c r="Y11">
        <f t="shared" si="15"/>
        <v>1</v>
      </c>
      <c r="Z11" t="s">
        <v>41</v>
      </c>
    </row>
    <row r="12" spans="1:37" x14ac:dyDescent="0.25">
      <c r="A12" t="s">
        <v>29</v>
      </c>
      <c r="B12" t="s">
        <v>33</v>
      </c>
      <c r="C12" t="s">
        <v>25</v>
      </c>
      <c r="D12">
        <v>0</v>
      </c>
      <c r="F12">
        <v>1</v>
      </c>
      <c r="G12">
        <v>56.15</v>
      </c>
      <c r="H12">
        <f t="shared" si="0"/>
        <v>1</v>
      </c>
      <c r="I12">
        <f t="shared" si="1"/>
        <v>0</v>
      </c>
      <c r="J12">
        <f t="shared" si="2"/>
        <v>1</v>
      </c>
      <c r="K12">
        <f t="shared" si="3"/>
        <v>0</v>
      </c>
      <c r="L12">
        <f t="shared" si="4"/>
        <v>0</v>
      </c>
      <c r="M12">
        <f t="shared" si="5"/>
        <v>0</v>
      </c>
      <c r="N12">
        <f t="shared" si="6"/>
        <v>1</v>
      </c>
      <c r="O12">
        <f t="shared" si="7"/>
        <v>0</v>
      </c>
      <c r="P12">
        <v>62</v>
      </c>
      <c r="Q12">
        <f t="shared" si="8"/>
        <v>0</v>
      </c>
      <c r="R12">
        <f t="shared" si="9"/>
        <v>0</v>
      </c>
      <c r="S12">
        <f t="shared" si="10"/>
        <v>0</v>
      </c>
      <c r="T12">
        <f t="shared" si="11"/>
        <v>1</v>
      </c>
      <c r="U12">
        <v>0</v>
      </c>
      <c r="V12">
        <f t="shared" si="12"/>
        <v>7.384951233939635E-2</v>
      </c>
      <c r="W12">
        <f t="shared" si="13"/>
        <v>0.51845399189150598</v>
      </c>
      <c r="X12">
        <f t="shared" si="14"/>
        <v>5.4537504727666542E-3</v>
      </c>
      <c r="Y12">
        <f t="shared" si="15"/>
        <v>0</v>
      </c>
      <c r="Z12" t="s">
        <v>42</v>
      </c>
    </row>
    <row r="13" spans="1:37" x14ac:dyDescent="0.25">
      <c r="A13" t="s">
        <v>26</v>
      </c>
      <c r="B13" t="s">
        <v>30</v>
      </c>
      <c r="C13" t="s">
        <v>25</v>
      </c>
      <c r="D13">
        <v>0</v>
      </c>
      <c r="F13">
        <v>1</v>
      </c>
      <c r="G13">
        <v>49.95</v>
      </c>
      <c r="H13">
        <f t="shared" si="0"/>
        <v>1</v>
      </c>
      <c r="I13">
        <f t="shared" si="1"/>
        <v>0</v>
      </c>
      <c r="J13">
        <f t="shared" si="2"/>
        <v>1</v>
      </c>
      <c r="K13">
        <f t="shared" si="3"/>
        <v>0</v>
      </c>
      <c r="L13">
        <f t="shared" si="4"/>
        <v>0</v>
      </c>
      <c r="M13">
        <f t="shared" si="5"/>
        <v>1</v>
      </c>
      <c r="N13">
        <f t="shared" si="6"/>
        <v>0</v>
      </c>
      <c r="O13">
        <f t="shared" si="7"/>
        <v>0</v>
      </c>
      <c r="P13">
        <v>13</v>
      </c>
      <c r="Q13">
        <f t="shared" si="8"/>
        <v>0</v>
      </c>
      <c r="R13">
        <f t="shared" si="9"/>
        <v>1</v>
      </c>
      <c r="S13">
        <f t="shared" si="10"/>
        <v>0</v>
      </c>
      <c r="T13">
        <f t="shared" si="11"/>
        <v>0</v>
      </c>
      <c r="U13">
        <v>0</v>
      </c>
      <c r="V13">
        <f t="shared" si="12"/>
        <v>0.33563821731983179</v>
      </c>
      <c r="W13">
        <f t="shared" si="13"/>
        <v>0.58313060623058355</v>
      </c>
      <c r="X13">
        <f t="shared" si="14"/>
        <v>0.11265301292563464</v>
      </c>
      <c r="Y13">
        <f t="shared" si="15"/>
        <v>1</v>
      </c>
      <c r="Z13" t="s">
        <v>43</v>
      </c>
      <c r="AA13" t="s">
        <v>7116</v>
      </c>
      <c r="AB13">
        <f>COUNTIFS(U3:U7046,1,Y3:Y7046,1)</f>
        <v>1530</v>
      </c>
    </row>
    <row r="14" spans="1:37" x14ac:dyDescent="0.25">
      <c r="A14" t="s">
        <v>45</v>
      </c>
      <c r="B14" t="s">
        <v>38</v>
      </c>
      <c r="C14" t="s">
        <v>23</v>
      </c>
      <c r="D14">
        <v>0</v>
      </c>
      <c r="F14">
        <v>1</v>
      </c>
      <c r="G14">
        <v>18.95</v>
      </c>
      <c r="H14">
        <f t="shared" si="0"/>
        <v>1</v>
      </c>
      <c r="I14">
        <f t="shared" si="1"/>
        <v>0</v>
      </c>
      <c r="J14">
        <f t="shared" si="2"/>
        <v>0</v>
      </c>
      <c r="K14">
        <f t="shared" si="3"/>
        <v>0</v>
      </c>
      <c r="L14">
        <f t="shared" si="4"/>
        <v>1</v>
      </c>
      <c r="M14">
        <f t="shared" si="5"/>
        <v>0</v>
      </c>
      <c r="N14">
        <f t="shared" si="6"/>
        <v>0</v>
      </c>
      <c r="O14">
        <f t="shared" si="7"/>
        <v>1</v>
      </c>
      <c r="P14">
        <v>16</v>
      </c>
      <c r="Q14">
        <f t="shared" si="8"/>
        <v>0</v>
      </c>
      <c r="R14">
        <f t="shared" si="9"/>
        <v>0</v>
      </c>
      <c r="S14">
        <f t="shared" si="10"/>
        <v>1</v>
      </c>
      <c r="T14">
        <f t="shared" si="11"/>
        <v>0</v>
      </c>
      <c r="U14">
        <v>0</v>
      </c>
      <c r="V14">
        <f t="shared" si="12"/>
        <v>-6.7946444995936564E-2</v>
      </c>
      <c r="W14">
        <f t="shared" si="13"/>
        <v>0.48301992093676249</v>
      </c>
      <c r="X14">
        <f t="shared" si="14"/>
        <v>4.6167193875858333E-3</v>
      </c>
      <c r="Y14">
        <f t="shared" si="15"/>
        <v>0</v>
      </c>
      <c r="Z14" t="s">
        <v>46</v>
      </c>
      <c r="AA14" t="s">
        <v>7117</v>
      </c>
      <c r="AB14">
        <f>COUNTIFS(U3:U7046,0,Y3:Y7046,0)</f>
        <v>3414</v>
      </c>
    </row>
    <row r="15" spans="1:37" x14ac:dyDescent="0.25">
      <c r="A15" t="s">
        <v>29</v>
      </c>
      <c r="B15" t="s">
        <v>38</v>
      </c>
      <c r="C15" t="s">
        <v>35</v>
      </c>
      <c r="D15">
        <v>0</v>
      </c>
      <c r="F15">
        <v>1</v>
      </c>
      <c r="G15">
        <v>100.35</v>
      </c>
      <c r="H15">
        <f t="shared" si="0"/>
        <v>1</v>
      </c>
      <c r="I15">
        <f t="shared" si="1"/>
        <v>0</v>
      </c>
      <c r="J15">
        <f t="shared" si="2"/>
        <v>0</v>
      </c>
      <c r="K15">
        <f t="shared" si="3"/>
        <v>1</v>
      </c>
      <c r="L15">
        <f t="shared" si="4"/>
        <v>0</v>
      </c>
      <c r="M15">
        <f t="shared" si="5"/>
        <v>0</v>
      </c>
      <c r="N15">
        <f t="shared" si="6"/>
        <v>1</v>
      </c>
      <c r="O15">
        <f t="shared" si="7"/>
        <v>0</v>
      </c>
      <c r="P15">
        <v>58</v>
      </c>
      <c r="Q15">
        <f t="shared" si="8"/>
        <v>0</v>
      </c>
      <c r="R15">
        <f t="shared" si="9"/>
        <v>0</v>
      </c>
      <c r="S15">
        <f t="shared" si="10"/>
        <v>1</v>
      </c>
      <c r="T15">
        <f t="shared" si="11"/>
        <v>0</v>
      </c>
      <c r="U15">
        <v>0</v>
      </c>
      <c r="V15">
        <f t="shared" si="12"/>
        <v>0.14762293085770312</v>
      </c>
      <c r="W15">
        <f t="shared" si="13"/>
        <v>0.53683885601216164</v>
      </c>
      <c r="X15">
        <f t="shared" si="14"/>
        <v>2.1792529715018195E-2</v>
      </c>
      <c r="Y15">
        <f t="shared" si="15"/>
        <v>0</v>
      </c>
      <c r="Z15" t="s">
        <v>47</v>
      </c>
      <c r="AA15" t="s">
        <v>7118</v>
      </c>
      <c r="AB15">
        <f>COUNTIFS(U3:U7046,0,Y3:Y7046,1)</f>
        <v>1760</v>
      </c>
    </row>
    <row r="16" spans="1:37" x14ac:dyDescent="0.25">
      <c r="A16" t="s">
        <v>26</v>
      </c>
      <c r="B16" t="s">
        <v>33</v>
      </c>
      <c r="C16" t="s">
        <v>35</v>
      </c>
      <c r="D16">
        <v>0</v>
      </c>
      <c r="F16">
        <v>1</v>
      </c>
      <c r="G16">
        <v>103.7</v>
      </c>
      <c r="H16">
        <f t="shared" si="0"/>
        <v>1</v>
      </c>
      <c r="I16">
        <f t="shared" si="1"/>
        <v>0</v>
      </c>
      <c r="J16">
        <f t="shared" si="2"/>
        <v>0</v>
      </c>
      <c r="K16">
        <f t="shared" si="3"/>
        <v>1</v>
      </c>
      <c r="L16">
        <f t="shared" si="4"/>
        <v>0</v>
      </c>
      <c r="M16">
        <f t="shared" si="5"/>
        <v>1</v>
      </c>
      <c r="N16">
        <f t="shared" si="6"/>
        <v>0</v>
      </c>
      <c r="O16">
        <f t="shared" si="7"/>
        <v>0</v>
      </c>
      <c r="P16">
        <v>49</v>
      </c>
      <c r="Q16">
        <f t="shared" si="8"/>
        <v>0</v>
      </c>
      <c r="R16">
        <f t="shared" si="9"/>
        <v>0</v>
      </c>
      <c r="S16">
        <f t="shared" si="10"/>
        <v>0</v>
      </c>
      <c r="T16">
        <f t="shared" si="11"/>
        <v>1</v>
      </c>
      <c r="U16">
        <v>1</v>
      </c>
      <c r="V16">
        <f t="shared" si="12"/>
        <v>0.42430061503292615</v>
      </c>
      <c r="W16">
        <f t="shared" si="13"/>
        <v>0.60451188989675064</v>
      </c>
      <c r="X16">
        <f t="shared" si="14"/>
        <v>0.3314297818514671</v>
      </c>
      <c r="Y16">
        <f t="shared" si="15"/>
        <v>1</v>
      </c>
      <c r="Z16" t="s">
        <v>48</v>
      </c>
      <c r="AA16" t="s">
        <v>7119</v>
      </c>
      <c r="AB16">
        <f>COUNTIFS(U3:U7046,1,Y3:Y7046,0)</f>
        <v>340</v>
      </c>
      <c r="AE16" s="4" t="s">
        <v>7134</v>
      </c>
      <c r="AF16" s="3" t="s">
        <v>7133</v>
      </c>
      <c r="AG16" s="3"/>
      <c r="AH16" t="s">
        <v>7138</v>
      </c>
      <c r="AJ16" s="4" t="s">
        <v>7136</v>
      </c>
      <c r="AK16" s="3" t="s">
        <v>7137</v>
      </c>
    </row>
    <row r="17" spans="1:37" x14ac:dyDescent="0.25">
      <c r="A17" t="s">
        <v>26</v>
      </c>
      <c r="B17" t="s">
        <v>27</v>
      </c>
      <c r="C17" t="s">
        <v>35</v>
      </c>
      <c r="D17">
        <v>0</v>
      </c>
      <c r="F17">
        <v>1</v>
      </c>
      <c r="G17">
        <v>105.5</v>
      </c>
      <c r="H17">
        <f t="shared" si="0"/>
        <v>1</v>
      </c>
      <c r="I17">
        <f t="shared" si="1"/>
        <v>0</v>
      </c>
      <c r="J17">
        <f t="shared" si="2"/>
        <v>0</v>
      </c>
      <c r="K17">
        <f t="shared" si="3"/>
        <v>1</v>
      </c>
      <c r="L17">
        <f t="shared" si="4"/>
        <v>0</v>
      </c>
      <c r="M17">
        <f t="shared" si="5"/>
        <v>1</v>
      </c>
      <c r="N17">
        <f t="shared" si="6"/>
        <v>0</v>
      </c>
      <c r="O17">
        <f t="shared" si="7"/>
        <v>0</v>
      </c>
      <c r="P17">
        <v>25</v>
      </c>
      <c r="Q17">
        <f t="shared" si="8"/>
        <v>1</v>
      </c>
      <c r="R17">
        <f t="shared" si="9"/>
        <v>0</v>
      </c>
      <c r="S17">
        <f t="shared" si="10"/>
        <v>0</v>
      </c>
      <c r="T17">
        <f t="shared" si="11"/>
        <v>0</v>
      </c>
      <c r="U17">
        <v>0</v>
      </c>
      <c r="V17">
        <f t="shared" si="12"/>
        <v>0.56387525851399767</v>
      </c>
      <c r="W17">
        <f>1/ (1+EXP(-V17))</f>
        <v>0.63734872531147324</v>
      </c>
      <c r="X17">
        <f t="shared" si="14"/>
        <v>0.31795530716422771</v>
      </c>
      <c r="Y17">
        <f t="shared" si="15"/>
        <v>1</v>
      </c>
      <c r="Z17" t="s">
        <v>49</v>
      </c>
      <c r="AD17" s="4" t="s">
        <v>7130</v>
      </c>
      <c r="AE17" s="1">
        <f>COUNTIFS(U3:U7046,1,Y3:Y7046,1)</f>
        <v>1530</v>
      </c>
      <c r="AF17" s="3">
        <f>COUNTIFS(Y3:Y7046,0,U3:U7046,1)</f>
        <v>340</v>
      </c>
      <c r="AG17" s="3" t="s">
        <v>7089</v>
      </c>
      <c r="AH17">
        <f>SUM(AE17,AF17)</f>
        <v>1870</v>
      </c>
      <c r="AI17" s="4" t="s">
        <v>7135</v>
      </c>
      <c r="AJ17" s="4">
        <f>(AE17/AH17)*100</f>
        <v>81.818181818181827</v>
      </c>
      <c r="AK17" s="3">
        <f>(AF17/AH17)*100</f>
        <v>18.181818181818183</v>
      </c>
    </row>
    <row r="18" spans="1:37" x14ac:dyDescent="0.25">
      <c r="A18" t="s">
        <v>45</v>
      </c>
      <c r="B18" t="s">
        <v>38</v>
      </c>
      <c r="C18" t="s">
        <v>35</v>
      </c>
      <c r="D18">
        <v>0</v>
      </c>
      <c r="F18">
        <v>1</v>
      </c>
      <c r="G18">
        <v>113.25</v>
      </c>
      <c r="H18">
        <f t="shared" si="0"/>
        <v>1</v>
      </c>
      <c r="I18">
        <f t="shared" si="1"/>
        <v>0</v>
      </c>
      <c r="J18">
        <f t="shared" si="2"/>
        <v>0</v>
      </c>
      <c r="K18">
        <f t="shared" si="3"/>
        <v>1</v>
      </c>
      <c r="L18">
        <f t="shared" si="4"/>
        <v>0</v>
      </c>
      <c r="M18">
        <f t="shared" si="5"/>
        <v>0</v>
      </c>
      <c r="N18">
        <f t="shared" si="6"/>
        <v>0</v>
      </c>
      <c r="O18">
        <f t="shared" si="7"/>
        <v>1</v>
      </c>
      <c r="P18">
        <v>69</v>
      </c>
      <c r="Q18">
        <f t="shared" si="8"/>
        <v>0</v>
      </c>
      <c r="R18">
        <f t="shared" si="9"/>
        <v>0</v>
      </c>
      <c r="S18">
        <f t="shared" si="10"/>
        <v>1</v>
      </c>
      <c r="T18">
        <f t="shared" si="11"/>
        <v>0</v>
      </c>
      <c r="U18">
        <v>0</v>
      </c>
      <c r="V18">
        <f t="shared" si="12"/>
        <v>0.10293752038235257</v>
      </c>
      <c r="W18">
        <f t="shared" si="13"/>
        <v>0.52571168040511207</v>
      </c>
      <c r="X18">
        <f t="shared" si="14"/>
        <v>1.0596133102467251E-2</v>
      </c>
      <c r="Y18">
        <f t="shared" si="15"/>
        <v>0</v>
      </c>
      <c r="Z18" t="s">
        <v>50</v>
      </c>
      <c r="AD18" s="3" t="s">
        <v>7131</v>
      </c>
      <c r="AE18" s="3">
        <f>COUNTIFS(U3:U7046,0,Y3:Y7046,1)</f>
        <v>1760</v>
      </c>
      <c r="AF18" s="2">
        <f>COUNTIFS(Y3:Y7046,0,U3:U7046,0)</f>
        <v>3414</v>
      </c>
      <c r="AG18" s="2" t="s">
        <v>7139</v>
      </c>
      <c r="AH18">
        <f>SUM(AE18,AF18)</f>
        <v>5174</v>
      </c>
      <c r="AI18" s="3" t="s">
        <v>7131</v>
      </c>
      <c r="AJ18" s="3">
        <f>(AE18/AH18)*100</f>
        <v>34.016235021260151</v>
      </c>
      <c r="AK18" s="4">
        <f>(AF18/AH18)*100</f>
        <v>65.983764978739856</v>
      </c>
    </row>
    <row r="19" spans="1:37" x14ac:dyDescent="0.25">
      <c r="A19" t="s">
        <v>29</v>
      </c>
      <c r="B19" t="s">
        <v>30</v>
      </c>
      <c r="C19" t="s">
        <v>23</v>
      </c>
      <c r="D19">
        <v>0</v>
      </c>
      <c r="F19">
        <v>1</v>
      </c>
      <c r="G19">
        <v>20.65</v>
      </c>
      <c r="H19">
        <f t="shared" si="0"/>
        <v>1</v>
      </c>
      <c r="I19">
        <f t="shared" si="1"/>
        <v>0</v>
      </c>
      <c r="J19">
        <f t="shared" si="2"/>
        <v>0</v>
      </c>
      <c r="K19">
        <f t="shared" si="3"/>
        <v>0</v>
      </c>
      <c r="L19">
        <f t="shared" si="4"/>
        <v>1</v>
      </c>
      <c r="M19">
        <f t="shared" si="5"/>
        <v>0</v>
      </c>
      <c r="N19">
        <f t="shared" si="6"/>
        <v>1</v>
      </c>
      <c r="O19">
        <f t="shared" si="7"/>
        <v>0</v>
      </c>
      <c r="P19">
        <v>52</v>
      </c>
      <c r="Q19">
        <f t="shared" si="8"/>
        <v>0</v>
      </c>
      <c r="R19">
        <f t="shared" si="9"/>
        <v>1</v>
      </c>
      <c r="S19">
        <f t="shared" si="10"/>
        <v>0</v>
      </c>
      <c r="T19">
        <f t="shared" si="11"/>
        <v>0</v>
      </c>
      <c r="U19">
        <v>0</v>
      </c>
      <c r="V19">
        <f t="shared" si="12"/>
        <v>-5.3619947505668952E-3</v>
      </c>
      <c r="W19">
        <f t="shared" si="13"/>
        <v>0.49865950452407076</v>
      </c>
      <c r="X19">
        <f t="shared" si="14"/>
        <v>2.875098770510694E-5</v>
      </c>
      <c r="Y19">
        <f t="shared" si="15"/>
        <v>0</v>
      </c>
      <c r="Z19" t="s">
        <v>51</v>
      </c>
      <c r="AD19" t="s">
        <v>7132</v>
      </c>
      <c r="AE19">
        <f>SUM(AE17,AE18)</f>
        <v>3290</v>
      </c>
      <c r="AF19">
        <f>SUM(AF17,AF18)</f>
        <v>3754</v>
      </c>
      <c r="AH19">
        <f>SUM(AH17,AH18)</f>
        <v>7044</v>
      </c>
    </row>
    <row r="20" spans="1:37" x14ac:dyDescent="0.25">
      <c r="A20" t="s">
        <v>45</v>
      </c>
      <c r="B20" t="s">
        <v>33</v>
      </c>
      <c r="C20" t="s">
        <v>35</v>
      </c>
      <c r="D20">
        <v>0</v>
      </c>
      <c r="F20">
        <v>1</v>
      </c>
      <c r="G20">
        <v>106.7</v>
      </c>
      <c r="H20">
        <f t="shared" si="0"/>
        <v>1</v>
      </c>
      <c r="I20">
        <f t="shared" si="1"/>
        <v>0</v>
      </c>
      <c r="J20">
        <f t="shared" si="2"/>
        <v>0</v>
      </c>
      <c r="K20">
        <f t="shared" si="3"/>
        <v>1</v>
      </c>
      <c r="L20">
        <f t="shared" si="4"/>
        <v>0</v>
      </c>
      <c r="M20">
        <f t="shared" si="5"/>
        <v>0</v>
      </c>
      <c r="N20">
        <f t="shared" si="6"/>
        <v>0</v>
      </c>
      <c r="O20">
        <f t="shared" si="7"/>
        <v>1</v>
      </c>
      <c r="P20">
        <v>71</v>
      </c>
      <c r="Q20">
        <f t="shared" si="8"/>
        <v>0</v>
      </c>
      <c r="R20">
        <f t="shared" si="9"/>
        <v>0</v>
      </c>
      <c r="S20">
        <f t="shared" si="10"/>
        <v>0</v>
      </c>
      <c r="T20">
        <f t="shared" si="11"/>
        <v>1</v>
      </c>
      <c r="U20">
        <v>0</v>
      </c>
      <c r="V20">
        <f t="shared" si="12"/>
        <v>9.2725707426765253E-2</v>
      </c>
      <c r="W20">
        <f t="shared" si="13"/>
        <v>0.5231648315232047</v>
      </c>
      <c r="X20">
        <f t="shared" si="14"/>
        <v>8.5980568177940683E-3</v>
      </c>
      <c r="Y20">
        <f t="shared" si="15"/>
        <v>0</v>
      </c>
      <c r="Z20" t="s">
        <v>52</v>
      </c>
      <c r="AA20" t="s">
        <v>7123</v>
      </c>
      <c r="AB20">
        <f>(AB13+AB14)/(AB13+AB14+AB16+AB15)</f>
        <v>0.7018739352640545</v>
      </c>
    </row>
    <row r="21" spans="1:37" x14ac:dyDescent="0.25">
      <c r="A21" t="s">
        <v>26</v>
      </c>
      <c r="B21" t="s">
        <v>38</v>
      </c>
      <c r="C21" t="s">
        <v>25</v>
      </c>
      <c r="D21">
        <v>0</v>
      </c>
      <c r="F21">
        <v>1</v>
      </c>
      <c r="G21">
        <v>55.2</v>
      </c>
      <c r="H21">
        <f t="shared" si="0"/>
        <v>1</v>
      </c>
      <c r="I21">
        <f t="shared" si="1"/>
        <v>0</v>
      </c>
      <c r="J21">
        <f t="shared" si="2"/>
        <v>1</v>
      </c>
      <c r="K21">
        <f t="shared" si="3"/>
        <v>0</v>
      </c>
      <c r="L21">
        <f t="shared" si="4"/>
        <v>0</v>
      </c>
      <c r="M21">
        <f t="shared" si="5"/>
        <v>1</v>
      </c>
      <c r="N21">
        <f t="shared" si="6"/>
        <v>0</v>
      </c>
      <c r="O21">
        <f t="shared" si="7"/>
        <v>0</v>
      </c>
      <c r="P21">
        <v>10</v>
      </c>
      <c r="Q21">
        <f t="shared" si="8"/>
        <v>0</v>
      </c>
      <c r="R21">
        <f t="shared" si="9"/>
        <v>0</v>
      </c>
      <c r="S21">
        <f t="shared" si="10"/>
        <v>1</v>
      </c>
      <c r="T21">
        <f t="shared" si="11"/>
        <v>0</v>
      </c>
      <c r="U21">
        <v>1</v>
      </c>
      <c r="V21">
        <f t="shared" si="12"/>
        <v>0.34868642749918799</v>
      </c>
      <c r="W21">
        <f t="shared" si="13"/>
        <v>0.58629900480664265</v>
      </c>
      <c r="X21">
        <f t="shared" si="14"/>
        <v>0.42420936972377049</v>
      </c>
      <c r="Y21">
        <f t="shared" si="15"/>
        <v>1</v>
      </c>
      <c r="Z21" t="s">
        <v>53</v>
      </c>
      <c r="AA21" t="s">
        <v>7120</v>
      </c>
      <c r="AB21">
        <f>AB13/(AB13+AB15)</f>
        <v>0.46504559270516715</v>
      </c>
    </row>
    <row r="22" spans="1:37" x14ac:dyDescent="0.25">
      <c r="A22" t="s">
        <v>26</v>
      </c>
      <c r="B22" t="s">
        <v>27</v>
      </c>
      <c r="C22" t="s">
        <v>35</v>
      </c>
      <c r="D22">
        <v>0</v>
      </c>
      <c r="F22">
        <v>1</v>
      </c>
      <c r="G22">
        <v>90.05</v>
      </c>
      <c r="H22">
        <f t="shared" si="0"/>
        <v>1</v>
      </c>
      <c r="I22">
        <f t="shared" si="1"/>
        <v>0</v>
      </c>
      <c r="J22">
        <f t="shared" si="2"/>
        <v>0</v>
      </c>
      <c r="K22">
        <f t="shared" si="3"/>
        <v>1</v>
      </c>
      <c r="L22">
        <f t="shared" si="4"/>
        <v>0</v>
      </c>
      <c r="M22">
        <f t="shared" si="5"/>
        <v>1</v>
      </c>
      <c r="N22">
        <f t="shared" si="6"/>
        <v>0</v>
      </c>
      <c r="O22">
        <f t="shared" si="7"/>
        <v>0</v>
      </c>
      <c r="P22">
        <v>21</v>
      </c>
      <c r="Q22">
        <f t="shared" si="8"/>
        <v>1</v>
      </c>
      <c r="R22">
        <f t="shared" si="9"/>
        <v>0</v>
      </c>
      <c r="S22">
        <f t="shared" si="10"/>
        <v>0</v>
      </c>
      <c r="T22">
        <f t="shared" si="11"/>
        <v>0</v>
      </c>
      <c r="U22">
        <v>0</v>
      </c>
      <c r="V22">
        <f t="shared" si="12"/>
        <v>0.54861613222566297</v>
      </c>
      <c r="W22">
        <f t="shared" si="13"/>
        <v>0.6338144635516112</v>
      </c>
      <c r="X22">
        <f t="shared" si="14"/>
        <v>0.3009796605382461</v>
      </c>
      <c r="Y22">
        <f t="shared" si="15"/>
        <v>1</v>
      </c>
      <c r="Z22" t="s">
        <v>54</v>
      </c>
      <c r="AA22" t="s">
        <v>7121</v>
      </c>
      <c r="AB22">
        <f>AB13/(AB13+AB16)</f>
        <v>0.81818181818181823</v>
      </c>
    </row>
    <row r="23" spans="1:37" x14ac:dyDescent="0.25">
      <c r="A23" t="s">
        <v>26</v>
      </c>
      <c r="B23" t="s">
        <v>27</v>
      </c>
      <c r="C23" t="s">
        <v>25</v>
      </c>
      <c r="D23">
        <v>1</v>
      </c>
      <c r="F23">
        <v>1</v>
      </c>
      <c r="G23">
        <v>39.65</v>
      </c>
      <c r="H23">
        <f t="shared" si="0"/>
        <v>0</v>
      </c>
      <c r="I23">
        <f t="shared" si="1"/>
        <v>1</v>
      </c>
      <c r="J23">
        <f t="shared" si="2"/>
        <v>1</v>
      </c>
      <c r="K23">
        <f t="shared" si="3"/>
        <v>0</v>
      </c>
      <c r="L23">
        <f t="shared" si="4"/>
        <v>0</v>
      </c>
      <c r="M23">
        <f t="shared" si="5"/>
        <v>1</v>
      </c>
      <c r="N23">
        <f t="shared" si="6"/>
        <v>0</v>
      </c>
      <c r="O23">
        <f t="shared" si="7"/>
        <v>0</v>
      </c>
      <c r="P23">
        <v>1</v>
      </c>
      <c r="Q23">
        <f t="shared" si="8"/>
        <v>1</v>
      </c>
      <c r="R23">
        <f t="shared" si="9"/>
        <v>0</v>
      </c>
      <c r="S23">
        <f t="shared" si="10"/>
        <v>0</v>
      </c>
      <c r="T23">
        <f t="shared" si="11"/>
        <v>0</v>
      </c>
      <c r="U23">
        <v>1</v>
      </c>
      <c r="V23">
        <f t="shared" si="12"/>
        <v>0.45634829030279533</v>
      </c>
      <c r="W23">
        <f t="shared" ref="W23:W67" si="16">1/ (1+EXP(-V23))</f>
        <v>0.61214753239981723</v>
      </c>
      <c r="X23">
        <f t="shared" si="14"/>
        <v>0.29555718145669369</v>
      </c>
      <c r="Y23">
        <f t="shared" si="15"/>
        <v>1</v>
      </c>
      <c r="Z23" t="s">
        <v>55</v>
      </c>
      <c r="AA23" t="s">
        <v>7122</v>
      </c>
      <c r="AB23">
        <f>2*(AB21*AB22)/(AB21+AB22)</f>
        <v>0.59302325581395343</v>
      </c>
    </row>
    <row r="24" spans="1:37" x14ac:dyDescent="0.25">
      <c r="A24" t="s">
        <v>29</v>
      </c>
      <c r="B24" t="s">
        <v>33</v>
      </c>
      <c r="C24" t="s">
        <v>23</v>
      </c>
      <c r="D24">
        <v>0</v>
      </c>
      <c r="F24">
        <v>1</v>
      </c>
      <c r="G24">
        <v>19.8</v>
      </c>
      <c r="H24">
        <f t="shared" si="0"/>
        <v>1</v>
      </c>
      <c r="I24">
        <f t="shared" si="1"/>
        <v>0</v>
      </c>
      <c r="J24">
        <f t="shared" si="2"/>
        <v>0</v>
      </c>
      <c r="K24">
        <f t="shared" si="3"/>
        <v>0</v>
      </c>
      <c r="L24">
        <f t="shared" si="4"/>
        <v>1</v>
      </c>
      <c r="M24">
        <f t="shared" si="5"/>
        <v>0</v>
      </c>
      <c r="N24">
        <f t="shared" si="6"/>
        <v>1</v>
      </c>
      <c r="O24">
        <f t="shared" si="7"/>
        <v>0</v>
      </c>
      <c r="P24">
        <v>12</v>
      </c>
      <c r="Q24">
        <f t="shared" si="8"/>
        <v>0</v>
      </c>
      <c r="R24">
        <f t="shared" si="9"/>
        <v>0</v>
      </c>
      <c r="S24">
        <f t="shared" si="10"/>
        <v>0</v>
      </c>
      <c r="T24">
        <f t="shared" si="11"/>
        <v>1</v>
      </c>
      <c r="U24">
        <v>0</v>
      </c>
      <c r="V24">
        <f t="shared" si="12"/>
        <v>-1.1550361112429349E-2</v>
      </c>
      <c r="W24">
        <f t="shared" si="16"/>
        <v>0.49711244182445186</v>
      </c>
      <c r="X24">
        <f t="shared" si="14"/>
        <v>1.3341084182752014E-4</v>
      </c>
      <c r="Y24">
        <f t="shared" si="15"/>
        <v>0</v>
      </c>
      <c r="Z24" t="s">
        <v>56</v>
      </c>
    </row>
    <row r="25" spans="1:37" x14ac:dyDescent="0.25">
      <c r="A25" t="s">
        <v>26</v>
      </c>
      <c r="B25" t="s">
        <v>30</v>
      </c>
      <c r="C25" t="s">
        <v>23</v>
      </c>
      <c r="D25">
        <v>0</v>
      </c>
      <c r="F25">
        <v>1</v>
      </c>
      <c r="G25">
        <v>20.149999999999999</v>
      </c>
      <c r="H25">
        <f t="shared" si="0"/>
        <v>1</v>
      </c>
      <c r="I25">
        <f t="shared" si="1"/>
        <v>0</v>
      </c>
      <c r="J25">
        <f t="shared" si="2"/>
        <v>0</v>
      </c>
      <c r="K25">
        <f t="shared" si="3"/>
        <v>0</v>
      </c>
      <c r="L25">
        <f t="shared" si="4"/>
        <v>1</v>
      </c>
      <c r="M25">
        <f t="shared" si="5"/>
        <v>1</v>
      </c>
      <c r="N25">
        <f t="shared" si="6"/>
        <v>0</v>
      </c>
      <c r="O25">
        <f t="shared" si="7"/>
        <v>0</v>
      </c>
      <c r="P25">
        <v>1</v>
      </c>
      <c r="Q25">
        <f t="shared" si="8"/>
        <v>0</v>
      </c>
      <c r="R25">
        <f t="shared" si="9"/>
        <v>1</v>
      </c>
      <c r="S25">
        <f t="shared" si="10"/>
        <v>0</v>
      </c>
      <c r="T25">
        <f t="shared" si="11"/>
        <v>0</v>
      </c>
      <c r="U25">
        <v>1</v>
      </c>
      <c r="V25">
        <f t="shared" si="12"/>
        <v>0.26045015682359335</v>
      </c>
      <c r="W25">
        <f t="shared" si="16"/>
        <v>0.56474694709959705</v>
      </c>
      <c r="X25">
        <f t="shared" si="14"/>
        <v>0.54693397054224779</v>
      </c>
      <c r="Y25">
        <f t="shared" si="15"/>
        <v>0</v>
      </c>
      <c r="Z25" t="s">
        <v>57</v>
      </c>
    </row>
    <row r="26" spans="1:37" x14ac:dyDescent="0.25">
      <c r="A26" t="s">
        <v>45</v>
      </c>
      <c r="B26" t="s">
        <v>38</v>
      </c>
      <c r="C26" t="s">
        <v>25</v>
      </c>
      <c r="D26">
        <v>0</v>
      </c>
      <c r="F26">
        <v>1</v>
      </c>
      <c r="G26">
        <v>59.9</v>
      </c>
      <c r="H26">
        <f t="shared" si="0"/>
        <v>1</v>
      </c>
      <c r="I26">
        <f t="shared" si="1"/>
        <v>0</v>
      </c>
      <c r="J26">
        <f t="shared" si="2"/>
        <v>1</v>
      </c>
      <c r="K26">
        <f t="shared" si="3"/>
        <v>0</v>
      </c>
      <c r="L26">
        <f t="shared" si="4"/>
        <v>0</v>
      </c>
      <c r="M26">
        <f t="shared" si="5"/>
        <v>0</v>
      </c>
      <c r="N26">
        <f t="shared" si="6"/>
        <v>0</v>
      </c>
      <c r="O26">
        <f t="shared" si="7"/>
        <v>1</v>
      </c>
      <c r="P26">
        <v>58</v>
      </c>
      <c r="Q26">
        <f t="shared" si="8"/>
        <v>0</v>
      </c>
      <c r="R26">
        <f t="shared" si="9"/>
        <v>0</v>
      </c>
      <c r="S26">
        <f t="shared" si="10"/>
        <v>1</v>
      </c>
      <c r="T26">
        <f t="shared" si="11"/>
        <v>0</v>
      </c>
      <c r="U26">
        <v>0</v>
      </c>
      <c r="V26">
        <f t="shared" si="12"/>
        <v>1.9761914095240557E-2</v>
      </c>
      <c r="W26">
        <f t="shared" si="16"/>
        <v>0.50494031774499515</v>
      </c>
      <c r="X26">
        <f t="shared" si="14"/>
        <v>3.905332487076674E-4</v>
      </c>
      <c r="Y26">
        <f t="shared" si="15"/>
        <v>0</v>
      </c>
      <c r="Z26" t="s">
        <v>58</v>
      </c>
    </row>
    <row r="27" spans="1:37" x14ac:dyDescent="0.25">
      <c r="A27" t="s">
        <v>26</v>
      </c>
      <c r="B27" t="s">
        <v>38</v>
      </c>
      <c r="C27" t="s">
        <v>25</v>
      </c>
      <c r="D27">
        <v>0</v>
      </c>
      <c r="F27">
        <v>1</v>
      </c>
      <c r="G27">
        <v>59.6</v>
      </c>
      <c r="H27">
        <f t="shared" si="0"/>
        <v>1</v>
      </c>
      <c r="I27">
        <f t="shared" si="1"/>
        <v>0</v>
      </c>
      <c r="J27">
        <f t="shared" si="2"/>
        <v>1</v>
      </c>
      <c r="K27">
        <f t="shared" si="3"/>
        <v>0</v>
      </c>
      <c r="L27">
        <f t="shared" si="4"/>
        <v>0</v>
      </c>
      <c r="M27">
        <f t="shared" si="5"/>
        <v>1</v>
      </c>
      <c r="N27">
        <f t="shared" si="6"/>
        <v>0</v>
      </c>
      <c r="O27">
        <f t="shared" si="7"/>
        <v>0</v>
      </c>
      <c r="P27">
        <v>49</v>
      </c>
      <c r="Q27">
        <f t="shared" si="8"/>
        <v>0</v>
      </c>
      <c r="R27">
        <f t="shared" si="9"/>
        <v>0</v>
      </c>
      <c r="S27">
        <f t="shared" si="10"/>
        <v>1</v>
      </c>
      <c r="T27">
        <f t="shared" si="11"/>
        <v>0</v>
      </c>
      <c r="U27">
        <v>0</v>
      </c>
      <c r="V27">
        <f t="shared" si="12"/>
        <v>0.35068310205592607</v>
      </c>
      <c r="W27">
        <f t="shared" si="16"/>
        <v>0.58678321957925184</v>
      </c>
      <c r="X27">
        <f t="shared" si="14"/>
        <v>0.12297863806756705</v>
      </c>
      <c r="Y27">
        <f t="shared" si="15"/>
        <v>1</v>
      </c>
      <c r="Z27" t="s">
        <v>59</v>
      </c>
    </row>
    <row r="28" spans="1:37" x14ac:dyDescent="0.25">
      <c r="A28" t="s">
        <v>26</v>
      </c>
      <c r="B28" t="s">
        <v>33</v>
      </c>
      <c r="C28" t="s">
        <v>25</v>
      </c>
      <c r="D28">
        <v>0</v>
      </c>
      <c r="F28">
        <v>1</v>
      </c>
      <c r="G28">
        <v>55.3</v>
      </c>
      <c r="H28">
        <f t="shared" si="0"/>
        <v>1</v>
      </c>
      <c r="I28">
        <f t="shared" si="1"/>
        <v>0</v>
      </c>
      <c r="J28">
        <f t="shared" si="2"/>
        <v>1</v>
      </c>
      <c r="K28">
        <f t="shared" si="3"/>
        <v>0</v>
      </c>
      <c r="L28">
        <f t="shared" si="4"/>
        <v>0</v>
      </c>
      <c r="M28">
        <f t="shared" si="5"/>
        <v>1</v>
      </c>
      <c r="N28">
        <f t="shared" si="6"/>
        <v>0</v>
      </c>
      <c r="O28">
        <f t="shared" si="7"/>
        <v>0</v>
      </c>
      <c r="P28">
        <v>30</v>
      </c>
      <c r="Q28">
        <f t="shared" si="8"/>
        <v>0</v>
      </c>
      <c r="R28">
        <f t="shared" si="9"/>
        <v>0</v>
      </c>
      <c r="S28">
        <f t="shared" si="10"/>
        <v>0</v>
      </c>
      <c r="T28">
        <f t="shared" si="11"/>
        <v>1</v>
      </c>
      <c r="U28">
        <v>0</v>
      </c>
      <c r="V28">
        <f t="shared" si="12"/>
        <v>0.34884233304049467</v>
      </c>
      <c r="W28">
        <f t="shared" si="16"/>
        <v>0.58633681957375317</v>
      </c>
      <c r="X28">
        <f t="shared" si="14"/>
        <v>0.1216909733211354</v>
      </c>
      <c r="Y28">
        <f t="shared" si="15"/>
        <v>1</v>
      </c>
      <c r="Z28" t="s">
        <v>60</v>
      </c>
    </row>
    <row r="29" spans="1:37" x14ac:dyDescent="0.25">
      <c r="A29" t="s">
        <v>26</v>
      </c>
      <c r="B29" t="s">
        <v>27</v>
      </c>
      <c r="C29" t="s">
        <v>35</v>
      </c>
      <c r="D29">
        <v>0</v>
      </c>
      <c r="F29">
        <v>1</v>
      </c>
      <c r="G29">
        <v>99.35</v>
      </c>
      <c r="H29">
        <f t="shared" si="0"/>
        <v>1</v>
      </c>
      <c r="I29">
        <f t="shared" si="1"/>
        <v>0</v>
      </c>
      <c r="J29">
        <f t="shared" si="2"/>
        <v>0</v>
      </c>
      <c r="K29">
        <f t="shared" si="3"/>
        <v>1</v>
      </c>
      <c r="L29">
        <f t="shared" si="4"/>
        <v>0</v>
      </c>
      <c r="M29">
        <f t="shared" si="5"/>
        <v>1</v>
      </c>
      <c r="N29">
        <f t="shared" si="6"/>
        <v>0</v>
      </c>
      <c r="O29">
        <f t="shared" si="7"/>
        <v>0</v>
      </c>
      <c r="P29">
        <v>47</v>
      </c>
      <c r="Q29">
        <f t="shared" si="8"/>
        <v>1</v>
      </c>
      <c r="R29">
        <f t="shared" si="9"/>
        <v>0</v>
      </c>
      <c r="S29">
        <f t="shared" si="10"/>
        <v>0</v>
      </c>
      <c r="T29">
        <f t="shared" si="11"/>
        <v>0</v>
      </c>
      <c r="U29">
        <v>1</v>
      </c>
      <c r="V29">
        <f t="shared" si="12"/>
        <v>0.54942389846288131</v>
      </c>
      <c r="W29">
        <f t="shared" si="16"/>
        <v>0.6340019207251455</v>
      </c>
      <c r="X29">
        <f t="shared" si="14"/>
        <v>0.2030188232763879</v>
      </c>
      <c r="Y29">
        <f t="shared" si="15"/>
        <v>1</v>
      </c>
      <c r="Z29" t="s">
        <v>61</v>
      </c>
    </row>
    <row r="30" spans="1:37" x14ac:dyDescent="0.25">
      <c r="A30" t="s">
        <v>26</v>
      </c>
      <c r="B30" t="s">
        <v>27</v>
      </c>
      <c r="C30" t="s">
        <v>25</v>
      </c>
      <c r="D30">
        <v>0</v>
      </c>
      <c r="F30">
        <v>1</v>
      </c>
      <c r="G30">
        <v>30.2</v>
      </c>
      <c r="H30">
        <f t="shared" si="0"/>
        <v>1</v>
      </c>
      <c r="I30">
        <f t="shared" si="1"/>
        <v>0</v>
      </c>
      <c r="J30">
        <f t="shared" si="2"/>
        <v>1</v>
      </c>
      <c r="K30">
        <f t="shared" si="3"/>
        <v>0</v>
      </c>
      <c r="L30">
        <f t="shared" si="4"/>
        <v>0</v>
      </c>
      <c r="M30">
        <f t="shared" si="5"/>
        <v>1</v>
      </c>
      <c r="N30">
        <f t="shared" si="6"/>
        <v>0</v>
      </c>
      <c r="O30">
        <f t="shared" si="7"/>
        <v>0</v>
      </c>
      <c r="P30">
        <v>1</v>
      </c>
      <c r="Q30">
        <f t="shared" si="8"/>
        <v>1</v>
      </c>
      <c r="R30">
        <f t="shared" si="9"/>
        <v>0</v>
      </c>
      <c r="S30">
        <f t="shared" si="10"/>
        <v>0</v>
      </c>
      <c r="T30">
        <f t="shared" si="11"/>
        <v>0</v>
      </c>
      <c r="U30">
        <v>1</v>
      </c>
      <c r="V30">
        <f t="shared" si="12"/>
        <v>0.44161521664931436</v>
      </c>
      <c r="W30">
        <f t="shared" si="16"/>
        <v>0.60864383716946158</v>
      </c>
      <c r="X30">
        <f t="shared" si="14"/>
        <v>0.31179356627759214</v>
      </c>
      <c r="Y30">
        <f t="shared" si="15"/>
        <v>1</v>
      </c>
      <c r="Z30" t="s">
        <v>62</v>
      </c>
    </row>
    <row r="31" spans="1:37" x14ac:dyDescent="0.25">
      <c r="A31" t="s">
        <v>45</v>
      </c>
      <c r="B31" t="s">
        <v>38</v>
      </c>
      <c r="C31" t="s">
        <v>25</v>
      </c>
      <c r="D31">
        <v>0</v>
      </c>
      <c r="F31">
        <v>1</v>
      </c>
      <c r="G31">
        <v>90.25</v>
      </c>
      <c r="H31">
        <f t="shared" si="0"/>
        <v>1</v>
      </c>
      <c r="I31">
        <f t="shared" si="1"/>
        <v>0</v>
      </c>
      <c r="J31">
        <f t="shared" si="2"/>
        <v>1</v>
      </c>
      <c r="K31">
        <f t="shared" si="3"/>
        <v>0</v>
      </c>
      <c r="L31">
        <f t="shared" si="4"/>
        <v>0</v>
      </c>
      <c r="M31">
        <f t="shared" si="5"/>
        <v>0</v>
      </c>
      <c r="N31">
        <f t="shared" si="6"/>
        <v>0</v>
      </c>
      <c r="O31">
        <f t="shared" si="7"/>
        <v>1</v>
      </c>
      <c r="P31">
        <v>72</v>
      </c>
      <c r="Q31">
        <f t="shared" si="8"/>
        <v>0</v>
      </c>
      <c r="R31">
        <f t="shared" si="9"/>
        <v>0</v>
      </c>
      <c r="S31">
        <f t="shared" si="10"/>
        <v>1</v>
      </c>
      <c r="T31">
        <f t="shared" si="11"/>
        <v>0</v>
      </c>
      <c r="U31">
        <v>0</v>
      </c>
      <c r="V31">
        <f t="shared" si="12"/>
        <v>6.7079245881816935E-2</v>
      </c>
      <c r="W31">
        <f t="shared" si="16"/>
        <v>0.51676352614303733</v>
      </c>
      <c r="X31">
        <f t="shared" si="14"/>
        <v>4.499625228073254E-3</v>
      </c>
      <c r="Y31">
        <f t="shared" si="15"/>
        <v>0</v>
      </c>
      <c r="Z31" t="s">
        <v>63</v>
      </c>
    </row>
    <row r="32" spans="1:37" x14ac:dyDescent="0.25">
      <c r="A32" t="s">
        <v>26</v>
      </c>
      <c r="B32" t="s">
        <v>30</v>
      </c>
      <c r="C32" t="s">
        <v>25</v>
      </c>
      <c r="D32">
        <v>0</v>
      </c>
      <c r="F32">
        <v>1</v>
      </c>
      <c r="G32">
        <v>64.7</v>
      </c>
      <c r="H32">
        <f t="shared" si="0"/>
        <v>1</v>
      </c>
      <c r="I32">
        <f t="shared" si="1"/>
        <v>0</v>
      </c>
      <c r="J32">
        <f t="shared" si="2"/>
        <v>1</v>
      </c>
      <c r="K32">
        <f t="shared" si="3"/>
        <v>0</v>
      </c>
      <c r="L32">
        <f t="shared" si="4"/>
        <v>0</v>
      </c>
      <c r="M32">
        <f t="shared" si="5"/>
        <v>1</v>
      </c>
      <c r="N32">
        <f t="shared" si="6"/>
        <v>0</v>
      </c>
      <c r="O32">
        <f t="shared" si="7"/>
        <v>0</v>
      </c>
      <c r="P32">
        <v>17</v>
      </c>
      <c r="Q32">
        <f t="shared" si="8"/>
        <v>0</v>
      </c>
      <c r="R32">
        <f t="shared" si="9"/>
        <v>1</v>
      </c>
      <c r="S32">
        <f t="shared" si="10"/>
        <v>0</v>
      </c>
      <c r="T32">
        <f t="shared" si="11"/>
        <v>0</v>
      </c>
      <c r="U32">
        <v>1</v>
      </c>
      <c r="V32">
        <f t="shared" si="12"/>
        <v>0.37718890302762487</v>
      </c>
      <c r="W32">
        <f t="shared" si="16"/>
        <v>0.59319492200968904</v>
      </c>
      <c r="X32">
        <f t="shared" si="14"/>
        <v>0.38789366251193325</v>
      </c>
      <c r="Y32">
        <f t="shared" si="15"/>
        <v>1</v>
      </c>
      <c r="Z32" t="s">
        <v>64</v>
      </c>
    </row>
    <row r="33" spans="1:26" x14ac:dyDescent="0.25">
      <c r="A33" t="s">
        <v>45</v>
      </c>
      <c r="B33" t="s">
        <v>38</v>
      </c>
      <c r="C33" t="s">
        <v>35</v>
      </c>
      <c r="D33">
        <v>1</v>
      </c>
      <c r="F33">
        <v>1</v>
      </c>
      <c r="G33">
        <v>96.35</v>
      </c>
      <c r="H33">
        <f t="shared" si="0"/>
        <v>0</v>
      </c>
      <c r="I33">
        <f t="shared" si="1"/>
        <v>1</v>
      </c>
      <c r="J33">
        <f t="shared" si="2"/>
        <v>0</v>
      </c>
      <c r="K33">
        <f t="shared" si="3"/>
        <v>1</v>
      </c>
      <c r="L33">
        <f t="shared" si="4"/>
        <v>0</v>
      </c>
      <c r="M33">
        <f t="shared" si="5"/>
        <v>0</v>
      </c>
      <c r="N33">
        <f t="shared" si="6"/>
        <v>0</v>
      </c>
      <c r="O33">
        <f t="shared" si="7"/>
        <v>1</v>
      </c>
      <c r="P33">
        <v>71</v>
      </c>
      <c r="Q33">
        <f t="shared" si="8"/>
        <v>0</v>
      </c>
      <c r="R33">
        <f t="shared" si="9"/>
        <v>0</v>
      </c>
      <c r="S33">
        <f t="shared" si="10"/>
        <v>1</v>
      </c>
      <c r="T33">
        <f t="shared" si="11"/>
        <v>0</v>
      </c>
      <c r="U33">
        <v>0</v>
      </c>
      <c r="V33">
        <f t="shared" si="12"/>
        <v>9.5144102266582486E-2</v>
      </c>
      <c r="W33">
        <f t="shared" si="16"/>
        <v>0.523768098409642</v>
      </c>
      <c r="X33">
        <f t="shared" si="14"/>
        <v>9.0524001961139067E-3</v>
      </c>
      <c r="Y33">
        <f t="shared" si="15"/>
        <v>0</v>
      </c>
      <c r="Z33" t="s">
        <v>65</v>
      </c>
    </row>
    <row r="34" spans="1:26" x14ac:dyDescent="0.25">
      <c r="A34" t="s">
        <v>26</v>
      </c>
      <c r="B34" t="s">
        <v>38</v>
      </c>
      <c r="C34" t="s">
        <v>35</v>
      </c>
      <c r="D34">
        <v>1</v>
      </c>
      <c r="F34">
        <v>1</v>
      </c>
      <c r="G34">
        <v>95.5</v>
      </c>
      <c r="H34">
        <f t="shared" si="0"/>
        <v>0</v>
      </c>
      <c r="I34">
        <f t="shared" si="1"/>
        <v>1</v>
      </c>
      <c r="J34">
        <f t="shared" si="2"/>
        <v>0</v>
      </c>
      <c r="K34">
        <f t="shared" si="3"/>
        <v>1</v>
      </c>
      <c r="L34">
        <f t="shared" si="4"/>
        <v>0</v>
      </c>
      <c r="M34">
        <f t="shared" si="5"/>
        <v>1</v>
      </c>
      <c r="N34">
        <f t="shared" si="6"/>
        <v>0</v>
      </c>
      <c r="O34">
        <f t="shared" si="7"/>
        <v>0</v>
      </c>
      <c r="P34">
        <v>2</v>
      </c>
      <c r="Q34">
        <f t="shared" si="8"/>
        <v>0</v>
      </c>
      <c r="R34">
        <f t="shared" si="9"/>
        <v>0</v>
      </c>
      <c r="S34">
        <f t="shared" si="10"/>
        <v>1</v>
      </c>
      <c r="T34">
        <f t="shared" si="11"/>
        <v>0</v>
      </c>
      <c r="U34">
        <v>0</v>
      </c>
      <c r="V34">
        <f t="shared" si="12"/>
        <v>0.40665319138502298</v>
      </c>
      <c r="W34">
        <f t="shared" si="16"/>
        <v>0.60028510607993291</v>
      </c>
      <c r="X34">
        <f t="shared" si="14"/>
        <v>0.16536681806362413</v>
      </c>
      <c r="Y34">
        <f t="shared" si="15"/>
        <v>1</v>
      </c>
      <c r="Z34" t="s">
        <v>66</v>
      </c>
    </row>
    <row r="35" spans="1:26" x14ac:dyDescent="0.25">
      <c r="A35" t="s">
        <v>29</v>
      </c>
      <c r="B35" t="s">
        <v>30</v>
      </c>
      <c r="C35" t="s">
        <v>25</v>
      </c>
      <c r="D35">
        <v>0</v>
      </c>
      <c r="F35">
        <v>1</v>
      </c>
      <c r="G35">
        <v>66.150000000000006</v>
      </c>
      <c r="H35">
        <f t="shared" si="0"/>
        <v>1</v>
      </c>
      <c r="I35">
        <f t="shared" si="1"/>
        <v>0</v>
      </c>
      <c r="J35">
        <f t="shared" si="2"/>
        <v>1</v>
      </c>
      <c r="K35">
        <f t="shared" si="3"/>
        <v>0</v>
      </c>
      <c r="L35">
        <f t="shared" si="4"/>
        <v>0</v>
      </c>
      <c r="M35">
        <f t="shared" si="5"/>
        <v>0</v>
      </c>
      <c r="N35">
        <f t="shared" si="6"/>
        <v>1</v>
      </c>
      <c r="O35">
        <f t="shared" si="7"/>
        <v>0</v>
      </c>
      <c r="P35">
        <v>27</v>
      </c>
      <c r="Q35">
        <f t="shared" si="8"/>
        <v>0</v>
      </c>
      <c r="R35">
        <f t="shared" si="9"/>
        <v>1</v>
      </c>
      <c r="S35">
        <f t="shared" si="10"/>
        <v>0</v>
      </c>
      <c r="T35">
        <f t="shared" si="11"/>
        <v>0</v>
      </c>
      <c r="U35">
        <v>0</v>
      </c>
      <c r="V35">
        <f t="shared" si="12"/>
        <v>8.9440066470064028E-2</v>
      </c>
      <c r="W35">
        <f t="shared" si="16"/>
        <v>0.52234512273822487</v>
      </c>
      <c r="X35">
        <f t="shared" si="14"/>
        <v>7.9995254901694714E-3</v>
      </c>
      <c r="Y35">
        <f t="shared" si="15"/>
        <v>0</v>
      </c>
      <c r="Z35" t="s">
        <v>67</v>
      </c>
    </row>
    <row r="36" spans="1:26" x14ac:dyDescent="0.25">
      <c r="A36" t="s">
        <v>26</v>
      </c>
      <c r="B36" t="s">
        <v>33</v>
      </c>
      <c r="C36" t="s">
        <v>23</v>
      </c>
      <c r="D36">
        <v>0</v>
      </c>
      <c r="F36">
        <v>1</v>
      </c>
      <c r="G36">
        <v>20.2</v>
      </c>
      <c r="H36">
        <f t="shared" si="0"/>
        <v>1</v>
      </c>
      <c r="I36">
        <f t="shared" si="1"/>
        <v>0</v>
      </c>
      <c r="J36">
        <f t="shared" si="2"/>
        <v>0</v>
      </c>
      <c r="K36">
        <f t="shared" si="3"/>
        <v>0</v>
      </c>
      <c r="L36">
        <f t="shared" si="4"/>
        <v>1</v>
      </c>
      <c r="M36">
        <f t="shared" si="5"/>
        <v>1</v>
      </c>
      <c r="N36">
        <f t="shared" si="6"/>
        <v>0</v>
      </c>
      <c r="O36">
        <f t="shared" si="7"/>
        <v>0</v>
      </c>
      <c r="P36">
        <v>1</v>
      </c>
      <c r="Q36">
        <f t="shared" si="8"/>
        <v>0</v>
      </c>
      <c r="R36">
        <f t="shared" si="9"/>
        <v>0</v>
      </c>
      <c r="S36">
        <f t="shared" si="10"/>
        <v>0</v>
      </c>
      <c r="T36">
        <f t="shared" si="11"/>
        <v>1</v>
      </c>
      <c r="U36">
        <v>0</v>
      </c>
      <c r="V36">
        <f t="shared" si="12"/>
        <v>0.27421955869854925</v>
      </c>
      <c r="W36">
        <f t="shared" si="16"/>
        <v>0.56812850575660123</v>
      </c>
      <c r="X36">
        <f t="shared" si="14"/>
        <v>7.5196366372827103E-2</v>
      </c>
      <c r="Y36">
        <f t="shared" si="15"/>
        <v>0</v>
      </c>
      <c r="Z36" t="s">
        <v>68</v>
      </c>
    </row>
    <row r="37" spans="1:26" x14ac:dyDescent="0.25">
      <c r="A37" t="s">
        <v>26</v>
      </c>
      <c r="B37" t="s">
        <v>33</v>
      </c>
      <c r="C37" t="s">
        <v>25</v>
      </c>
      <c r="D37">
        <v>1</v>
      </c>
      <c r="F37">
        <v>1</v>
      </c>
      <c r="G37">
        <v>45.25</v>
      </c>
      <c r="H37">
        <f t="shared" si="0"/>
        <v>0</v>
      </c>
      <c r="I37">
        <f t="shared" si="1"/>
        <v>1</v>
      </c>
      <c r="J37">
        <f t="shared" si="2"/>
        <v>1</v>
      </c>
      <c r="K37">
        <f t="shared" si="3"/>
        <v>0</v>
      </c>
      <c r="L37">
        <f t="shared" si="4"/>
        <v>0</v>
      </c>
      <c r="M37">
        <f t="shared" si="5"/>
        <v>1</v>
      </c>
      <c r="N37">
        <f t="shared" si="6"/>
        <v>0</v>
      </c>
      <c r="O37">
        <f t="shared" si="7"/>
        <v>0</v>
      </c>
      <c r="P37">
        <v>1</v>
      </c>
      <c r="Q37">
        <f t="shared" si="8"/>
        <v>0</v>
      </c>
      <c r="R37">
        <f t="shared" si="9"/>
        <v>0</v>
      </c>
      <c r="S37">
        <f t="shared" si="10"/>
        <v>0</v>
      </c>
      <c r="T37">
        <f t="shared" si="11"/>
        <v>1</v>
      </c>
      <c r="U37">
        <v>0</v>
      </c>
      <c r="V37">
        <f t="shared" si="12"/>
        <v>0.33317382613917368</v>
      </c>
      <c r="W37">
        <f t="shared" si="16"/>
        <v>0.58253141664734254</v>
      </c>
      <c r="X37">
        <f t="shared" si="14"/>
        <v>0.11100479842421633</v>
      </c>
      <c r="Y37">
        <f t="shared" si="15"/>
        <v>1</v>
      </c>
      <c r="Z37" t="s">
        <v>69</v>
      </c>
    </row>
    <row r="38" spans="1:26" x14ac:dyDescent="0.25">
      <c r="A38" t="s">
        <v>45</v>
      </c>
      <c r="B38" t="s">
        <v>33</v>
      </c>
      <c r="C38" t="s">
        <v>35</v>
      </c>
      <c r="D38">
        <v>0</v>
      </c>
      <c r="F38">
        <v>1</v>
      </c>
      <c r="G38">
        <v>99.9</v>
      </c>
      <c r="H38">
        <f t="shared" si="0"/>
        <v>1</v>
      </c>
      <c r="I38">
        <f t="shared" si="1"/>
        <v>0</v>
      </c>
      <c r="J38">
        <f t="shared" si="2"/>
        <v>0</v>
      </c>
      <c r="K38">
        <f t="shared" si="3"/>
        <v>1</v>
      </c>
      <c r="L38">
        <f t="shared" si="4"/>
        <v>0</v>
      </c>
      <c r="M38">
        <f t="shared" si="5"/>
        <v>0</v>
      </c>
      <c r="N38">
        <f t="shared" si="6"/>
        <v>0</v>
      </c>
      <c r="O38">
        <f t="shared" si="7"/>
        <v>1</v>
      </c>
      <c r="P38">
        <v>72</v>
      </c>
      <c r="Q38">
        <f t="shared" si="8"/>
        <v>0</v>
      </c>
      <c r="R38">
        <f t="shared" si="9"/>
        <v>0</v>
      </c>
      <c r="S38">
        <f t="shared" si="10"/>
        <v>0</v>
      </c>
      <c r="T38">
        <f t="shared" si="11"/>
        <v>1</v>
      </c>
      <c r="U38">
        <v>0</v>
      </c>
      <c r="V38">
        <f t="shared" si="12"/>
        <v>8.6987299878666935E-2</v>
      </c>
      <c r="W38">
        <f t="shared" si="16"/>
        <v>0.52173312253249449</v>
      </c>
      <c r="X38">
        <f t="shared" si="14"/>
        <v>7.5667903401811284E-3</v>
      </c>
      <c r="Y38">
        <f t="shared" si="15"/>
        <v>0</v>
      </c>
      <c r="Z38" t="s">
        <v>70</v>
      </c>
    </row>
    <row r="39" spans="1:26" x14ac:dyDescent="0.25">
      <c r="A39" t="s">
        <v>26</v>
      </c>
      <c r="B39" t="s">
        <v>27</v>
      </c>
      <c r="C39" t="s">
        <v>35</v>
      </c>
      <c r="D39">
        <v>0</v>
      </c>
      <c r="F39">
        <v>1</v>
      </c>
      <c r="G39">
        <v>69.7</v>
      </c>
      <c r="H39">
        <f t="shared" si="0"/>
        <v>1</v>
      </c>
      <c r="I39">
        <f t="shared" si="1"/>
        <v>0</v>
      </c>
      <c r="J39">
        <f t="shared" si="2"/>
        <v>0</v>
      </c>
      <c r="K39">
        <f t="shared" si="3"/>
        <v>1</v>
      </c>
      <c r="L39">
        <f t="shared" si="4"/>
        <v>0</v>
      </c>
      <c r="M39">
        <f t="shared" si="5"/>
        <v>1</v>
      </c>
      <c r="N39">
        <f t="shared" si="6"/>
        <v>0</v>
      </c>
      <c r="O39">
        <f t="shared" si="7"/>
        <v>0</v>
      </c>
      <c r="P39">
        <v>5</v>
      </c>
      <c r="Q39">
        <f t="shared" si="8"/>
        <v>1</v>
      </c>
      <c r="R39">
        <f t="shared" si="9"/>
        <v>0</v>
      </c>
      <c r="S39">
        <f t="shared" si="10"/>
        <v>0</v>
      </c>
      <c r="T39">
        <f t="shared" si="11"/>
        <v>0</v>
      </c>
      <c r="U39">
        <v>1</v>
      </c>
      <c r="V39">
        <f t="shared" si="12"/>
        <v>0.50806107472620743</v>
      </c>
      <c r="W39">
        <f t="shared" si="16"/>
        <v>0.6243518352462073</v>
      </c>
      <c r="X39">
        <f t="shared" si="14"/>
        <v>0.24200390619953407</v>
      </c>
      <c r="Y39">
        <f t="shared" si="15"/>
        <v>1</v>
      </c>
      <c r="Z39" t="s">
        <v>71</v>
      </c>
    </row>
    <row r="40" spans="1:26" x14ac:dyDescent="0.25">
      <c r="A40" t="s">
        <v>26</v>
      </c>
      <c r="B40" t="s">
        <v>38</v>
      </c>
      <c r="C40" t="s">
        <v>35</v>
      </c>
      <c r="D40">
        <v>0</v>
      </c>
      <c r="F40">
        <v>1</v>
      </c>
      <c r="G40">
        <v>74.8</v>
      </c>
      <c r="H40">
        <f t="shared" si="0"/>
        <v>1</v>
      </c>
      <c r="I40">
        <f t="shared" si="1"/>
        <v>0</v>
      </c>
      <c r="J40">
        <f t="shared" si="2"/>
        <v>0</v>
      </c>
      <c r="K40">
        <f t="shared" si="3"/>
        <v>1</v>
      </c>
      <c r="L40">
        <f t="shared" si="4"/>
        <v>0</v>
      </c>
      <c r="M40">
        <f t="shared" si="5"/>
        <v>1</v>
      </c>
      <c r="N40">
        <f t="shared" si="6"/>
        <v>0</v>
      </c>
      <c r="O40">
        <f t="shared" si="7"/>
        <v>0</v>
      </c>
      <c r="P40">
        <v>46</v>
      </c>
      <c r="Q40">
        <f t="shared" si="8"/>
        <v>0</v>
      </c>
      <c r="R40">
        <f t="shared" si="9"/>
        <v>0</v>
      </c>
      <c r="S40">
        <f t="shared" si="10"/>
        <v>1</v>
      </c>
      <c r="T40">
        <f t="shared" si="11"/>
        <v>0</v>
      </c>
      <c r="U40">
        <v>0</v>
      </c>
      <c r="V40">
        <f t="shared" si="12"/>
        <v>0.37924391359529663</v>
      </c>
      <c r="W40">
        <f t="shared" si="16"/>
        <v>0.59369073115156257</v>
      </c>
      <c r="X40">
        <f t="shared" si="14"/>
        <v>0.14382594599907683</v>
      </c>
      <c r="Y40">
        <f t="shared" si="15"/>
        <v>1</v>
      </c>
      <c r="Z40" t="s">
        <v>72</v>
      </c>
    </row>
    <row r="41" spans="1:26" x14ac:dyDescent="0.25">
      <c r="A41" t="s">
        <v>26</v>
      </c>
      <c r="B41" t="s">
        <v>27</v>
      </c>
      <c r="C41" t="s">
        <v>35</v>
      </c>
      <c r="D41">
        <v>0</v>
      </c>
      <c r="F41">
        <v>1</v>
      </c>
      <c r="G41">
        <v>106.35</v>
      </c>
      <c r="H41">
        <f t="shared" si="0"/>
        <v>1</v>
      </c>
      <c r="I41">
        <f t="shared" si="1"/>
        <v>0</v>
      </c>
      <c r="J41">
        <f t="shared" si="2"/>
        <v>0</v>
      </c>
      <c r="K41">
        <f t="shared" si="3"/>
        <v>1</v>
      </c>
      <c r="L41">
        <f t="shared" si="4"/>
        <v>0</v>
      </c>
      <c r="M41">
        <f t="shared" si="5"/>
        <v>1</v>
      </c>
      <c r="N41">
        <f t="shared" si="6"/>
        <v>0</v>
      </c>
      <c r="O41">
        <f t="shared" si="7"/>
        <v>0</v>
      </c>
      <c r="P41">
        <v>34</v>
      </c>
      <c r="Q41">
        <f t="shared" si="8"/>
        <v>1</v>
      </c>
      <c r="R41">
        <f t="shared" si="9"/>
        <v>0</v>
      </c>
      <c r="S41">
        <f t="shared" si="10"/>
        <v>0</v>
      </c>
      <c r="T41">
        <f t="shared" si="11"/>
        <v>0</v>
      </c>
      <c r="U41">
        <v>1</v>
      </c>
      <c r="V41">
        <f t="shared" si="12"/>
        <v>0.56520045561510435</v>
      </c>
      <c r="W41">
        <f t="shared" si="16"/>
        <v>0.63765496939207722</v>
      </c>
      <c r="X41">
        <f t="shared" si="14"/>
        <v>0.18905064379731285</v>
      </c>
      <c r="Y41">
        <f t="shared" si="15"/>
        <v>1</v>
      </c>
      <c r="Z41" t="s">
        <v>73</v>
      </c>
    </row>
    <row r="42" spans="1:26" x14ac:dyDescent="0.25">
      <c r="A42" t="s">
        <v>26</v>
      </c>
      <c r="B42" t="s">
        <v>33</v>
      </c>
      <c r="C42" t="s">
        <v>35</v>
      </c>
      <c r="D42">
        <v>0</v>
      </c>
      <c r="F42">
        <v>1</v>
      </c>
      <c r="G42">
        <v>97.85</v>
      </c>
      <c r="H42">
        <f t="shared" si="0"/>
        <v>1</v>
      </c>
      <c r="I42">
        <f t="shared" si="1"/>
        <v>0</v>
      </c>
      <c r="J42">
        <f t="shared" si="2"/>
        <v>0</v>
      </c>
      <c r="K42">
        <f t="shared" si="3"/>
        <v>1</v>
      </c>
      <c r="L42">
        <f t="shared" si="4"/>
        <v>0</v>
      </c>
      <c r="M42">
        <f t="shared" si="5"/>
        <v>1</v>
      </c>
      <c r="N42">
        <f t="shared" si="6"/>
        <v>0</v>
      </c>
      <c r="O42">
        <f t="shared" si="7"/>
        <v>0</v>
      </c>
      <c r="P42">
        <v>11</v>
      </c>
      <c r="Q42">
        <f t="shared" si="8"/>
        <v>0</v>
      </c>
      <c r="R42">
        <f t="shared" si="9"/>
        <v>0</v>
      </c>
      <c r="S42">
        <f t="shared" si="10"/>
        <v>0</v>
      </c>
      <c r="T42">
        <f t="shared" si="11"/>
        <v>1</v>
      </c>
      <c r="U42">
        <v>1</v>
      </c>
      <c r="V42">
        <f t="shared" si="12"/>
        <v>0.41031697160572989</v>
      </c>
      <c r="W42">
        <f t="shared" si="16"/>
        <v>0.60116388025740164</v>
      </c>
      <c r="X42">
        <f t="shared" si="14"/>
        <v>0.34772607397623756</v>
      </c>
      <c r="Y42">
        <f t="shared" si="15"/>
        <v>1</v>
      </c>
      <c r="Z42" t="s">
        <v>74</v>
      </c>
    </row>
    <row r="43" spans="1:26" x14ac:dyDescent="0.25">
      <c r="A43" t="s">
        <v>29</v>
      </c>
      <c r="B43" t="s">
        <v>30</v>
      </c>
      <c r="C43" t="s">
        <v>25</v>
      </c>
      <c r="D43">
        <v>0</v>
      </c>
      <c r="F43">
        <v>1</v>
      </c>
      <c r="G43">
        <v>49.55</v>
      </c>
      <c r="H43">
        <f t="shared" si="0"/>
        <v>1</v>
      </c>
      <c r="I43">
        <f t="shared" si="1"/>
        <v>0</v>
      </c>
      <c r="J43">
        <f t="shared" si="2"/>
        <v>1</v>
      </c>
      <c r="K43">
        <f t="shared" si="3"/>
        <v>0</v>
      </c>
      <c r="L43">
        <f t="shared" si="4"/>
        <v>0</v>
      </c>
      <c r="M43">
        <f t="shared" si="5"/>
        <v>0</v>
      </c>
      <c r="N43">
        <f t="shared" si="6"/>
        <v>1</v>
      </c>
      <c r="O43">
        <f t="shared" si="7"/>
        <v>0</v>
      </c>
      <c r="P43">
        <v>10</v>
      </c>
      <c r="Q43">
        <f t="shared" si="8"/>
        <v>0</v>
      </c>
      <c r="R43">
        <f t="shared" si="9"/>
        <v>1</v>
      </c>
      <c r="S43">
        <f t="shared" si="10"/>
        <v>0</v>
      </c>
      <c r="T43">
        <f t="shared" si="11"/>
        <v>0</v>
      </c>
      <c r="U43">
        <v>0</v>
      </c>
      <c r="V43">
        <f t="shared" si="12"/>
        <v>6.3559746613155693E-2</v>
      </c>
      <c r="W43">
        <f t="shared" si="16"/>
        <v>0.51588458941149873</v>
      </c>
      <c r="X43">
        <f t="shared" si="14"/>
        <v>4.0398413895285567E-3</v>
      </c>
      <c r="Y43">
        <f t="shared" si="15"/>
        <v>0</v>
      </c>
      <c r="Z43" t="s">
        <v>75</v>
      </c>
    </row>
    <row r="44" spans="1:26" x14ac:dyDescent="0.25">
      <c r="A44" t="s">
        <v>45</v>
      </c>
      <c r="B44" t="s">
        <v>38</v>
      </c>
      <c r="C44" t="s">
        <v>25</v>
      </c>
      <c r="D44">
        <v>0</v>
      </c>
      <c r="F44">
        <v>1</v>
      </c>
      <c r="G44">
        <v>69.2</v>
      </c>
      <c r="H44">
        <f t="shared" si="0"/>
        <v>1</v>
      </c>
      <c r="I44">
        <f t="shared" si="1"/>
        <v>0</v>
      </c>
      <c r="J44">
        <f t="shared" si="2"/>
        <v>1</v>
      </c>
      <c r="K44">
        <f t="shared" si="3"/>
        <v>0</v>
      </c>
      <c r="L44">
        <f t="shared" si="4"/>
        <v>0</v>
      </c>
      <c r="M44">
        <f t="shared" si="5"/>
        <v>0</v>
      </c>
      <c r="N44">
        <f t="shared" si="6"/>
        <v>0</v>
      </c>
      <c r="O44">
        <f t="shared" si="7"/>
        <v>1</v>
      </c>
      <c r="P44">
        <v>70</v>
      </c>
      <c r="Q44">
        <f t="shared" si="8"/>
        <v>0</v>
      </c>
      <c r="R44">
        <f t="shared" si="9"/>
        <v>0</v>
      </c>
      <c r="S44">
        <f t="shared" si="10"/>
        <v>1</v>
      </c>
      <c r="T44">
        <f t="shared" si="11"/>
        <v>0</v>
      </c>
      <c r="U44">
        <v>0</v>
      </c>
      <c r="V44">
        <f t="shared" si="12"/>
        <v>3.4261129436761517E-2</v>
      </c>
      <c r="W44">
        <f t="shared" si="16"/>
        <v>0.5085644446123202</v>
      </c>
      <c r="X44">
        <f t="shared" si="14"/>
        <v>1.1738249902825265E-3</v>
      </c>
      <c r="Y44">
        <f t="shared" si="15"/>
        <v>0</v>
      </c>
      <c r="Z44" t="s">
        <v>76</v>
      </c>
    </row>
    <row r="45" spans="1:26" x14ac:dyDescent="0.25">
      <c r="A45" t="s">
        <v>29</v>
      </c>
      <c r="B45" t="s">
        <v>30</v>
      </c>
      <c r="C45" t="s">
        <v>23</v>
      </c>
      <c r="D45">
        <v>0</v>
      </c>
      <c r="F45">
        <v>1</v>
      </c>
      <c r="G45">
        <v>20.75</v>
      </c>
      <c r="H45">
        <f t="shared" si="0"/>
        <v>1</v>
      </c>
      <c r="I45">
        <f t="shared" si="1"/>
        <v>0</v>
      </c>
      <c r="J45">
        <f t="shared" si="2"/>
        <v>0</v>
      </c>
      <c r="K45">
        <f t="shared" si="3"/>
        <v>0</v>
      </c>
      <c r="L45">
        <f t="shared" si="4"/>
        <v>1</v>
      </c>
      <c r="M45">
        <f t="shared" si="5"/>
        <v>0</v>
      </c>
      <c r="N45">
        <f t="shared" si="6"/>
        <v>1</v>
      </c>
      <c r="O45">
        <f t="shared" si="7"/>
        <v>0</v>
      </c>
      <c r="P45">
        <v>17</v>
      </c>
      <c r="Q45">
        <f t="shared" si="8"/>
        <v>0</v>
      </c>
      <c r="R45">
        <f t="shared" si="9"/>
        <v>1</v>
      </c>
      <c r="S45">
        <f t="shared" si="10"/>
        <v>0</v>
      </c>
      <c r="T45">
        <f t="shared" si="11"/>
        <v>0</v>
      </c>
      <c r="U45">
        <v>0</v>
      </c>
      <c r="V45">
        <f t="shared" si="12"/>
        <v>-1.0069258470015923E-2</v>
      </c>
      <c r="W45">
        <f t="shared" si="16"/>
        <v>0.49748270665148403</v>
      </c>
      <c r="X45">
        <f t="shared" si="14"/>
        <v>1.013899661359874E-4</v>
      </c>
      <c r="Y45">
        <f t="shared" si="15"/>
        <v>0</v>
      </c>
      <c r="Z45" t="s">
        <v>77</v>
      </c>
    </row>
    <row r="46" spans="1:26" x14ac:dyDescent="0.25">
      <c r="A46" t="s">
        <v>45</v>
      </c>
      <c r="B46" t="s">
        <v>38</v>
      </c>
      <c r="C46" t="s">
        <v>25</v>
      </c>
      <c r="D46">
        <v>0</v>
      </c>
      <c r="F46">
        <v>1</v>
      </c>
      <c r="G46">
        <v>79.849999999999994</v>
      </c>
      <c r="H46">
        <f t="shared" si="0"/>
        <v>1</v>
      </c>
      <c r="I46">
        <f t="shared" si="1"/>
        <v>0</v>
      </c>
      <c r="J46">
        <f t="shared" si="2"/>
        <v>1</v>
      </c>
      <c r="K46">
        <f t="shared" si="3"/>
        <v>0</v>
      </c>
      <c r="L46">
        <f t="shared" si="4"/>
        <v>0</v>
      </c>
      <c r="M46">
        <f t="shared" si="5"/>
        <v>0</v>
      </c>
      <c r="N46">
        <f t="shared" si="6"/>
        <v>0</v>
      </c>
      <c r="O46">
        <f t="shared" si="7"/>
        <v>1</v>
      </c>
      <c r="P46">
        <v>63</v>
      </c>
      <c r="Q46">
        <f t="shared" si="8"/>
        <v>0</v>
      </c>
      <c r="R46">
        <f t="shared" si="9"/>
        <v>0</v>
      </c>
      <c r="S46">
        <f t="shared" si="10"/>
        <v>1</v>
      </c>
      <c r="T46">
        <f t="shared" si="11"/>
        <v>0</v>
      </c>
      <c r="U46">
        <v>0</v>
      </c>
      <c r="V46">
        <f t="shared" si="12"/>
        <v>5.0865069585922545E-2</v>
      </c>
      <c r="W46">
        <f t="shared" si="16"/>
        <v>0.51271352641978341</v>
      </c>
      <c r="X46">
        <f t="shared" si="14"/>
        <v>2.5872553039807426E-3</v>
      </c>
      <c r="Y46">
        <f t="shared" si="15"/>
        <v>0</v>
      </c>
      <c r="Z46" t="s">
        <v>78</v>
      </c>
    </row>
    <row r="47" spans="1:26" x14ac:dyDescent="0.25">
      <c r="A47" t="s">
        <v>26</v>
      </c>
      <c r="B47" t="s">
        <v>27</v>
      </c>
      <c r="C47" t="s">
        <v>25</v>
      </c>
      <c r="D47">
        <v>0</v>
      </c>
      <c r="F47">
        <v>1</v>
      </c>
      <c r="G47">
        <v>76.2</v>
      </c>
      <c r="H47">
        <f t="shared" si="0"/>
        <v>1</v>
      </c>
      <c r="I47">
        <f t="shared" si="1"/>
        <v>0</v>
      </c>
      <c r="J47">
        <f t="shared" si="2"/>
        <v>1</v>
      </c>
      <c r="K47">
        <f t="shared" si="3"/>
        <v>0</v>
      </c>
      <c r="L47">
        <f t="shared" si="4"/>
        <v>0</v>
      </c>
      <c r="M47">
        <f t="shared" si="5"/>
        <v>1</v>
      </c>
      <c r="N47">
        <f t="shared" si="6"/>
        <v>0</v>
      </c>
      <c r="O47">
        <f t="shared" si="7"/>
        <v>0</v>
      </c>
      <c r="P47">
        <v>13</v>
      </c>
      <c r="Q47">
        <f t="shared" si="8"/>
        <v>1</v>
      </c>
      <c r="R47">
        <f t="shared" si="9"/>
        <v>0</v>
      </c>
      <c r="S47">
        <f t="shared" si="10"/>
        <v>0</v>
      </c>
      <c r="T47">
        <f t="shared" si="11"/>
        <v>0</v>
      </c>
      <c r="U47">
        <v>0</v>
      </c>
      <c r="V47">
        <f t="shared" si="12"/>
        <v>0.51819493491114132</v>
      </c>
      <c r="W47">
        <f t="shared" si="16"/>
        <v>0.62672558494386488</v>
      </c>
      <c r="X47">
        <f t="shared" si="14"/>
        <v>0.26852599056756199</v>
      </c>
      <c r="Y47">
        <f t="shared" si="15"/>
        <v>1</v>
      </c>
      <c r="Z47" t="s">
        <v>79</v>
      </c>
    </row>
    <row r="48" spans="1:26" x14ac:dyDescent="0.25">
      <c r="A48" t="s">
        <v>26</v>
      </c>
      <c r="B48" t="s">
        <v>27</v>
      </c>
      <c r="C48" t="s">
        <v>35</v>
      </c>
      <c r="D48">
        <v>0</v>
      </c>
      <c r="F48">
        <v>1</v>
      </c>
      <c r="G48">
        <v>84.5</v>
      </c>
      <c r="H48">
        <f t="shared" si="0"/>
        <v>1</v>
      </c>
      <c r="I48">
        <f t="shared" si="1"/>
        <v>0</v>
      </c>
      <c r="J48">
        <f t="shared" si="2"/>
        <v>0</v>
      </c>
      <c r="K48">
        <f t="shared" si="3"/>
        <v>1</v>
      </c>
      <c r="L48">
        <f t="shared" si="4"/>
        <v>0</v>
      </c>
      <c r="M48">
        <f t="shared" si="5"/>
        <v>1</v>
      </c>
      <c r="N48">
        <f t="shared" si="6"/>
        <v>0</v>
      </c>
      <c r="O48">
        <f t="shared" si="7"/>
        <v>0</v>
      </c>
      <c r="P48">
        <v>49</v>
      </c>
      <c r="Q48">
        <f t="shared" si="8"/>
        <v>1</v>
      </c>
      <c r="R48">
        <f t="shared" si="9"/>
        <v>0</v>
      </c>
      <c r="S48">
        <f t="shared" si="10"/>
        <v>0</v>
      </c>
      <c r="T48">
        <f t="shared" si="11"/>
        <v>0</v>
      </c>
      <c r="U48">
        <v>0</v>
      </c>
      <c r="V48">
        <f t="shared" si="12"/>
        <v>0.52627192557883984</v>
      </c>
      <c r="W48">
        <f t="shared" si="16"/>
        <v>0.62861317886776147</v>
      </c>
      <c r="X48">
        <f t="shared" si="14"/>
        <v>0.27696213965245992</v>
      </c>
      <c r="Y48">
        <f t="shared" si="15"/>
        <v>1</v>
      </c>
      <c r="Z48" t="s">
        <v>80</v>
      </c>
    </row>
    <row r="49" spans="1:26" x14ac:dyDescent="0.25">
      <c r="A49" t="s">
        <v>26</v>
      </c>
      <c r="B49" t="s">
        <v>30</v>
      </c>
      <c r="C49" t="s">
        <v>25</v>
      </c>
      <c r="D49">
        <v>0</v>
      </c>
      <c r="F49">
        <v>1</v>
      </c>
      <c r="G49">
        <v>49.25</v>
      </c>
      <c r="H49">
        <f t="shared" si="0"/>
        <v>1</v>
      </c>
      <c r="I49">
        <f t="shared" si="1"/>
        <v>0</v>
      </c>
      <c r="J49">
        <f t="shared" si="2"/>
        <v>1</v>
      </c>
      <c r="K49">
        <f t="shared" si="3"/>
        <v>0</v>
      </c>
      <c r="L49">
        <f t="shared" si="4"/>
        <v>0</v>
      </c>
      <c r="M49">
        <f t="shared" si="5"/>
        <v>1</v>
      </c>
      <c r="N49">
        <f t="shared" si="6"/>
        <v>0</v>
      </c>
      <c r="O49">
        <f t="shared" si="7"/>
        <v>0</v>
      </c>
      <c r="P49">
        <v>2</v>
      </c>
      <c r="Q49">
        <f t="shared" si="8"/>
        <v>0</v>
      </c>
      <c r="R49">
        <f t="shared" si="9"/>
        <v>1</v>
      </c>
      <c r="S49">
        <f t="shared" si="10"/>
        <v>0</v>
      </c>
      <c r="T49">
        <f t="shared" si="11"/>
        <v>0</v>
      </c>
      <c r="U49">
        <v>0</v>
      </c>
      <c r="V49">
        <f t="shared" si="12"/>
        <v>0.33941004779144074</v>
      </c>
      <c r="W49">
        <f t="shared" si="16"/>
        <v>0.58404720937657306</v>
      </c>
      <c r="X49">
        <f t="shared" si="14"/>
        <v>0.11519918054178808</v>
      </c>
      <c r="Y49">
        <f t="shared" si="15"/>
        <v>1</v>
      </c>
      <c r="Z49" t="s">
        <v>81</v>
      </c>
    </row>
    <row r="50" spans="1:26" x14ac:dyDescent="0.25">
      <c r="A50" t="s">
        <v>26</v>
      </c>
      <c r="B50" t="s">
        <v>27</v>
      </c>
      <c r="C50" t="s">
        <v>35</v>
      </c>
      <c r="D50">
        <v>0</v>
      </c>
      <c r="F50">
        <v>1</v>
      </c>
      <c r="G50">
        <v>80.650000000000006</v>
      </c>
      <c r="H50">
        <f t="shared" si="0"/>
        <v>1</v>
      </c>
      <c r="I50">
        <f t="shared" si="1"/>
        <v>0</v>
      </c>
      <c r="J50">
        <f t="shared" si="2"/>
        <v>0</v>
      </c>
      <c r="K50">
        <f t="shared" si="3"/>
        <v>1</v>
      </c>
      <c r="L50">
        <f t="shared" si="4"/>
        <v>0</v>
      </c>
      <c r="M50">
        <f t="shared" si="5"/>
        <v>1</v>
      </c>
      <c r="N50">
        <f t="shared" si="6"/>
        <v>0</v>
      </c>
      <c r="O50">
        <f t="shared" si="7"/>
        <v>0</v>
      </c>
      <c r="P50">
        <v>2</v>
      </c>
      <c r="Q50">
        <f t="shared" si="8"/>
        <v>1</v>
      </c>
      <c r="R50">
        <f t="shared" si="9"/>
        <v>0</v>
      </c>
      <c r="S50">
        <f t="shared" si="10"/>
        <v>0</v>
      </c>
      <c r="T50">
        <f t="shared" si="11"/>
        <v>0</v>
      </c>
      <c r="U50">
        <v>1</v>
      </c>
      <c r="V50">
        <f t="shared" si="12"/>
        <v>0.52026956223853282</v>
      </c>
      <c r="W50">
        <f t="shared" si="16"/>
        <v>0.62721079681950997</v>
      </c>
      <c r="X50">
        <f t="shared" si="14"/>
        <v>0.23014129291480892</v>
      </c>
      <c r="Y50">
        <f t="shared" si="15"/>
        <v>1</v>
      </c>
      <c r="Z50" t="s">
        <v>82</v>
      </c>
    </row>
    <row r="51" spans="1:26" x14ac:dyDescent="0.25">
      <c r="A51" t="s">
        <v>45</v>
      </c>
      <c r="B51" t="s">
        <v>38</v>
      </c>
      <c r="C51" t="s">
        <v>25</v>
      </c>
      <c r="D51">
        <v>0</v>
      </c>
      <c r="F51">
        <v>1</v>
      </c>
      <c r="G51">
        <v>79.75</v>
      </c>
      <c r="H51">
        <f t="shared" si="0"/>
        <v>1</v>
      </c>
      <c r="I51">
        <f t="shared" si="1"/>
        <v>0</v>
      </c>
      <c r="J51">
        <f t="shared" si="2"/>
        <v>1</v>
      </c>
      <c r="K51">
        <f t="shared" si="3"/>
        <v>0</v>
      </c>
      <c r="L51">
        <f t="shared" si="4"/>
        <v>0</v>
      </c>
      <c r="M51">
        <f t="shared" si="5"/>
        <v>0</v>
      </c>
      <c r="N51">
        <f t="shared" si="6"/>
        <v>0</v>
      </c>
      <c r="O51">
        <f t="shared" si="7"/>
        <v>1</v>
      </c>
      <c r="P51">
        <v>52</v>
      </c>
      <c r="Q51">
        <f t="shared" si="8"/>
        <v>0</v>
      </c>
      <c r="R51">
        <f t="shared" si="9"/>
        <v>0</v>
      </c>
      <c r="S51">
        <f t="shared" si="10"/>
        <v>1</v>
      </c>
      <c r="T51">
        <f t="shared" si="11"/>
        <v>0</v>
      </c>
      <c r="U51">
        <v>0</v>
      </c>
      <c r="V51">
        <f t="shared" si="12"/>
        <v>5.0709164044615895E-2</v>
      </c>
      <c r="W51">
        <f t="shared" si="16"/>
        <v>0.51267457515692783</v>
      </c>
      <c r="X51">
        <f t="shared" si="14"/>
        <v>2.5714193181037657E-3</v>
      </c>
      <c r="Y51">
        <f t="shared" si="15"/>
        <v>0</v>
      </c>
      <c r="Z51" t="s">
        <v>83</v>
      </c>
    </row>
    <row r="52" spans="1:26" x14ac:dyDescent="0.25">
      <c r="A52" t="s">
        <v>45</v>
      </c>
      <c r="B52" t="s">
        <v>38</v>
      </c>
      <c r="C52" t="s">
        <v>25</v>
      </c>
      <c r="D52">
        <v>0</v>
      </c>
      <c r="F52">
        <v>1</v>
      </c>
      <c r="G52">
        <v>64.150000000000006</v>
      </c>
      <c r="H52">
        <f t="shared" si="0"/>
        <v>1</v>
      </c>
      <c r="I52">
        <f t="shared" si="1"/>
        <v>0</v>
      </c>
      <c r="J52">
        <f t="shared" si="2"/>
        <v>1</v>
      </c>
      <c r="K52">
        <f t="shared" si="3"/>
        <v>0</v>
      </c>
      <c r="L52">
        <f t="shared" si="4"/>
        <v>0</v>
      </c>
      <c r="M52">
        <f t="shared" si="5"/>
        <v>0</v>
      </c>
      <c r="N52">
        <f t="shared" si="6"/>
        <v>0</v>
      </c>
      <c r="O52">
        <f t="shared" si="7"/>
        <v>1</v>
      </c>
      <c r="P52">
        <v>69</v>
      </c>
      <c r="Q52">
        <f t="shared" si="8"/>
        <v>0</v>
      </c>
      <c r="R52">
        <f t="shared" si="9"/>
        <v>0</v>
      </c>
      <c r="S52">
        <f t="shared" si="10"/>
        <v>1</v>
      </c>
      <c r="T52">
        <f t="shared" si="11"/>
        <v>0</v>
      </c>
      <c r="U52">
        <v>0</v>
      </c>
      <c r="V52">
        <f t="shared" si="12"/>
        <v>4.4942517965832637E-2</v>
      </c>
      <c r="W52">
        <f t="shared" si="16"/>
        <v>0.51123373870164546</v>
      </c>
      <c r="X52">
        <f t="shared" si="14"/>
        <v>2.0198299211091893E-3</v>
      </c>
      <c r="Y52">
        <f t="shared" si="15"/>
        <v>0</v>
      </c>
      <c r="Z52" t="s">
        <v>84</v>
      </c>
    </row>
    <row r="53" spans="1:26" x14ac:dyDescent="0.25">
      <c r="A53" t="s">
        <v>26</v>
      </c>
      <c r="B53" t="s">
        <v>27</v>
      </c>
      <c r="C53" t="s">
        <v>35</v>
      </c>
      <c r="D53">
        <v>1</v>
      </c>
      <c r="F53">
        <v>1</v>
      </c>
      <c r="G53">
        <v>90.25</v>
      </c>
      <c r="H53">
        <f t="shared" si="0"/>
        <v>0</v>
      </c>
      <c r="I53">
        <f t="shared" si="1"/>
        <v>1</v>
      </c>
      <c r="J53">
        <f t="shared" si="2"/>
        <v>0</v>
      </c>
      <c r="K53">
        <f t="shared" si="3"/>
        <v>1</v>
      </c>
      <c r="L53">
        <f t="shared" si="4"/>
        <v>0</v>
      </c>
      <c r="M53">
        <f t="shared" si="5"/>
        <v>1</v>
      </c>
      <c r="N53">
        <f t="shared" si="6"/>
        <v>0</v>
      </c>
      <c r="O53">
        <f t="shared" si="7"/>
        <v>0</v>
      </c>
      <c r="P53">
        <v>43</v>
      </c>
      <c r="Q53">
        <f t="shared" si="8"/>
        <v>1</v>
      </c>
      <c r="R53">
        <f t="shared" si="9"/>
        <v>0</v>
      </c>
      <c r="S53">
        <f t="shared" si="10"/>
        <v>0</v>
      </c>
      <c r="T53">
        <f t="shared" si="11"/>
        <v>0</v>
      </c>
      <c r="U53">
        <v>0</v>
      </c>
      <c r="V53">
        <f t="shared" si="12"/>
        <v>0.54009966346472948</v>
      </c>
      <c r="W53">
        <f t="shared" si="16"/>
        <v>0.63183560169348962</v>
      </c>
      <c r="X53">
        <f t="shared" si="14"/>
        <v>0.29170764647471403</v>
      </c>
      <c r="Y53">
        <f t="shared" si="15"/>
        <v>1</v>
      </c>
      <c r="Z53" t="s">
        <v>85</v>
      </c>
    </row>
    <row r="54" spans="1:26" x14ac:dyDescent="0.25">
      <c r="A54" t="s">
        <v>26</v>
      </c>
      <c r="B54" t="s">
        <v>38</v>
      </c>
      <c r="C54" t="s">
        <v>35</v>
      </c>
      <c r="D54">
        <v>0</v>
      </c>
      <c r="F54">
        <v>1</v>
      </c>
      <c r="G54">
        <v>99.1</v>
      </c>
      <c r="H54">
        <f t="shared" si="0"/>
        <v>1</v>
      </c>
      <c r="I54">
        <f t="shared" si="1"/>
        <v>0</v>
      </c>
      <c r="J54">
        <f t="shared" si="2"/>
        <v>0</v>
      </c>
      <c r="K54">
        <f t="shared" si="3"/>
        <v>1</v>
      </c>
      <c r="L54">
        <f t="shared" si="4"/>
        <v>0</v>
      </c>
      <c r="M54">
        <f t="shared" si="5"/>
        <v>1</v>
      </c>
      <c r="N54">
        <f t="shared" si="6"/>
        <v>0</v>
      </c>
      <c r="O54">
        <f t="shared" si="7"/>
        <v>0</v>
      </c>
      <c r="P54">
        <v>15</v>
      </c>
      <c r="Q54">
        <f t="shared" si="8"/>
        <v>0</v>
      </c>
      <c r="R54">
        <f t="shared" si="9"/>
        <v>0</v>
      </c>
      <c r="S54">
        <f t="shared" si="10"/>
        <v>1</v>
      </c>
      <c r="T54">
        <f t="shared" si="11"/>
        <v>0</v>
      </c>
      <c r="U54">
        <v>1</v>
      </c>
      <c r="V54">
        <f t="shared" si="12"/>
        <v>0.42595723997636592</v>
      </c>
      <c r="W54">
        <f t="shared" si="16"/>
        <v>0.60490788260558914</v>
      </c>
      <c r="X54">
        <f t="shared" si="14"/>
        <v>0.32952509033555155</v>
      </c>
      <c r="Y54">
        <f t="shared" si="15"/>
        <v>1</v>
      </c>
      <c r="Z54" t="s">
        <v>86</v>
      </c>
    </row>
    <row r="55" spans="1:26" x14ac:dyDescent="0.25">
      <c r="A55" t="s">
        <v>26</v>
      </c>
      <c r="B55" t="s">
        <v>38</v>
      </c>
      <c r="C55" t="s">
        <v>25</v>
      </c>
      <c r="D55">
        <v>1</v>
      </c>
      <c r="F55">
        <v>1</v>
      </c>
      <c r="G55">
        <v>69.5</v>
      </c>
      <c r="H55">
        <f t="shared" si="0"/>
        <v>0</v>
      </c>
      <c r="I55">
        <f t="shared" si="1"/>
        <v>1</v>
      </c>
      <c r="J55">
        <f t="shared" si="2"/>
        <v>1</v>
      </c>
      <c r="K55">
        <f t="shared" si="3"/>
        <v>0</v>
      </c>
      <c r="L55">
        <f t="shared" si="4"/>
        <v>0</v>
      </c>
      <c r="M55">
        <f t="shared" si="5"/>
        <v>1</v>
      </c>
      <c r="N55">
        <f t="shared" si="6"/>
        <v>0</v>
      </c>
      <c r="O55">
        <f t="shared" si="7"/>
        <v>0</v>
      </c>
      <c r="P55">
        <v>25</v>
      </c>
      <c r="Q55">
        <f t="shared" si="8"/>
        <v>0</v>
      </c>
      <c r="R55">
        <f t="shared" si="9"/>
        <v>0</v>
      </c>
      <c r="S55">
        <f t="shared" si="10"/>
        <v>1</v>
      </c>
      <c r="T55">
        <f t="shared" si="11"/>
        <v>0</v>
      </c>
      <c r="U55">
        <v>0</v>
      </c>
      <c r="V55">
        <f t="shared" si="12"/>
        <v>0.38467236901034535</v>
      </c>
      <c r="W55">
        <f t="shared" si="16"/>
        <v>0.59499952541681933</v>
      </c>
      <c r="X55">
        <f t="shared" si="14"/>
        <v>0.14797283148003129</v>
      </c>
      <c r="Y55">
        <f t="shared" si="15"/>
        <v>1</v>
      </c>
      <c r="Z55" t="s">
        <v>87</v>
      </c>
    </row>
    <row r="56" spans="1:26" x14ac:dyDescent="0.25">
      <c r="A56" t="s">
        <v>26</v>
      </c>
      <c r="B56" t="s">
        <v>38</v>
      </c>
      <c r="C56" t="s">
        <v>35</v>
      </c>
      <c r="D56">
        <v>1</v>
      </c>
      <c r="F56">
        <v>1</v>
      </c>
      <c r="G56">
        <v>80.650000000000006</v>
      </c>
      <c r="H56">
        <f t="shared" si="0"/>
        <v>0</v>
      </c>
      <c r="I56">
        <f t="shared" si="1"/>
        <v>1</v>
      </c>
      <c r="J56">
        <f t="shared" si="2"/>
        <v>0</v>
      </c>
      <c r="K56">
        <f t="shared" si="3"/>
        <v>1</v>
      </c>
      <c r="L56">
        <f t="shared" si="4"/>
        <v>0</v>
      </c>
      <c r="M56">
        <f t="shared" si="5"/>
        <v>1</v>
      </c>
      <c r="N56">
        <f t="shared" si="6"/>
        <v>0</v>
      </c>
      <c r="O56">
        <f t="shared" si="7"/>
        <v>0</v>
      </c>
      <c r="P56">
        <v>8</v>
      </c>
      <c r="Q56">
        <f t="shared" si="8"/>
        <v>0</v>
      </c>
      <c r="R56">
        <f t="shared" si="9"/>
        <v>0</v>
      </c>
      <c r="S56">
        <f t="shared" si="10"/>
        <v>1</v>
      </c>
      <c r="T56">
        <f t="shared" si="11"/>
        <v>0</v>
      </c>
      <c r="U56">
        <v>1</v>
      </c>
      <c r="V56">
        <f t="shared" si="12"/>
        <v>0.39719266760528404</v>
      </c>
      <c r="W56">
        <f t="shared" si="16"/>
        <v>0.5980129818618759</v>
      </c>
      <c r="X56">
        <f t="shared" si="14"/>
        <v>0.36337667998883355</v>
      </c>
      <c r="Y56">
        <f t="shared" si="15"/>
        <v>1</v>
      </c>
      <c r="Z56" t="s">
        <v>88</v>
      </c>
    </row>
    <row r="57" spans="1:26" x14ac:dyDescent="0.25">
      <c r="A57" t="s">
        <v>29</v>
      </c>
      <c r="B57" t="s">
        <v>38</v>
      </c>
      <c r="C57" t="s">
        <v>25</v>
      </c>
      <c r="D57">
        <v>1</v>
      </c>
      <c r="F57">
        <v>1</v>
      </c>
      <c r="G57">
        <v>74.849999999999994</v>
      </c>
      <c r="H57">
        <f t="shared" si="0"/>
        <v>0</v>
      </c>
      <c r="I57">
        <f t="shared" si="1"/>
        <v>1</v>
      </c>
      <c r="J57">
        <f t="shared" si="2"/>
        <v>1</v>
      </c>
      <c r="K57">
        <f t="shared" si="3"/>
        <v>0</v>
      </c>
      <c r="L57">
        <f t="shared" si="4"/>
        <v>0</v>
      </c>
      <c r="M57">
        <f t="shared" si="5"/>
        <v>0</v>
      </c>
      <c r="N57">
        <f t="shared" si="6"/>
        <v>1</v>
      </c>
      <c r="O57">
        <f t="shared" si="7"/>
        <v>0</v>
      </c>
      <c r="P57">
        <v>60</v>
      </c>
      <c r="Q57">
        <f t="shared" si="8"/>
        <v>0</v>
      </c>
      <c r="R57">
        <f t="shared" si="9"/>
        <v>0</v>
      </c>
      <c r="S57">
        <f t="shared" si="10"/>
        <v>1</v>
      </c>
      <c r="T57">
        <f t="shared" si="11"/>
        <v>0</v>
      </c>
      <c r="U57">
        <v>0</v>
      </c>
      <c r="V57">
        <f t="shared" si="12"/>
        <v>0.12155846692880318</v>
      </c>
      <c r="W57">
        <f t="shared" si="16"/>
        <v>0.53035225102927575</v>
      </c>
      <c r="X57">
        <f t="shared" si="14"/>
        <v>1.4776460882080936E-2</v>
      </c>
      <c r="Y57">
        <f t="shared" si="15"/>
        <v>0</v>
      </c>
      <c r="Z57" t="s">
        <v>89</v>
      </c>
    </row>
    <row r="58" spans="1:26" x14ac:dyDescent="0.25">
      <c r="A58" t="s">
        <v>26</v>
      </c>
      <c r="B58" t="s">
        <v>27</v>
      </c>
      <c r="C58" t="s">
        <v>35</v>
      </c>
      <c r="D58">
        <v>1</v>
      </c>
      <c r="F58">
        <v>1</v>
      </c>
      <c r="G58">
        <v>95.45</v>
      </c>
      <c r="H58">
        <f t="shared" si="0"/>
        <v>0</v>
      </c>
      <c r="I58">
        <f t="shared" si="1"/>
        <v>1</v>
      </c>
      <c r="J58">
        <f t="shared" si="2"/>
        <v>0</v>
      </c>
      <c r="K58">
        <f t="shared" si="3"/>
        <v>1</v>
      </c>
      <c r="L58">
        <f t="shared" si="4"/>
        <v>0</v>
      </c>
      <c r="M58">
        <f t="shared" si="5"/>
        <v>1</v>
      </c>
      <c r="N58">
        <f t="shared" si="6"/>
        <v>0</v>
      </c>
      <c r="O58">
        <f t="shared" si="7"/>
        <v>0</v>
      </c>
      <c r="P58">
        <v>18</v>
      </c>
      <c r="Q58">
        <f t="shared" si="8"/>
        <v>1</v>
      </c>
      <c r="R58">
        <f t="shared" si="9"/>
        <v>0</v>
      </c>
      <c r="S58">
        <f t="shared" si="10"/>
        <v>0</v>
      </c>
      <c r="T58">
        <f t="shared" si="11"/>
        <v>0</v>
      </c>
      <c r="U58">
        <v>1</v>
      </c>
      <c r="V58">
        <f t="shared" si="12"/>
        <v>0.54820675161267662</v>
      </c>
      <c r="W58">
        <f t="shared" si="16"/>
        <v>0.63371944369083677</v>
      </c>
      <c r="X58">
        <f t="shared" si="14"/>
        <v>0.20411713928836966</v>
      </c>
      <c r="Y58">
        <f t="shared" si="15"/>
        <v>1</v>
      </c>
      <c r="Z58" t="s">
        <v>90</v>
      </c>
    </row>
    <row r="59" spans="1:26" x14ac:dyDescent="0.25">
      <c r="A59" t="s">
        <v>29</v>
      </c>
      <c r="B59" t="s">
        <v>38</v>
      </c>
      <c r="C59" t="s">
        <v>35</v>
      </c>
      <c r="D59">
        <v>0</v>
      </c>
      <c r="F59">
        <v>1</v>
      </c>
      <c r="G59">
        <v>99.65</v>
      </c>
      <c r="H59">
        <f t="shared" si="0"/>
        <v>1</v>
      </c>
      <c r="I59">
        <f t="shared" si="1"/>
        <v>0</v>
      </c>
      <c r="J59">
        <f t="shared" si="2"/>
        <v>0</v>
      </c>
      <c r="K59">
        <f t="shared" si="3"/>
        <v>1</v>
      </c>
      <c r="L59">
        <f t="shared" si="4"/>
        <v>0</v>
      </c>
      <c r="M59">
        <f t="shared" si="5"/>
        <v>0</v>
      </c>
      <c r="N59">
        <f t="shared" si="6"/>
        <v>1</v>
      </c>
      <c r="O59">
        <f t="shared" si="7"/>
        <v>0</v>
      </c>
      <c r="P59">
        <v>63</v>
      </c>
      <c r="Q59">
        <f t="shared" si="8"/>
        <v>0</v>
      </c>
      <c r="R59">
        <f t="shared" si="9"/>
        <v>0</v>
      </c>
      <c r="S59">
        <f t="shared" si="10"/>
        <v>1</v>
      </c>
      <c r="T59">
        <f t="shared" si="11"/>
        <v>0</v>
      </c>
      <c r="U59">
        <v>0</v>
      </c>
      <c r="V59">
        <f t="shared" si="12"/>
        <v>0.16022304117285899</v>
      </c>
      <c r="W59">
        <f t="shared" si="16"/>
        <v>0.53997028900655109</v>
      </c>
      <c r="X59">
        <f t="shared" si="14"/>
        <v>2.5671422922679668E-2</v>
      </c>
      <c r="Y59">
        <f t="shared" si="15"/>
        <v>0</v>
      </c>
      <c r="Z59" t="s">
        <v>91</v>
      </c>
    </row>
    <row r="60" spans="1:26" x14ac:dyDescent="0.25">
      <c r="A60" t="s">
        <v>29</v>
      </c>
      <c r="B60" t="s">
        <v>27</v>
      </c>
      <c r="C60" t="s">
        <v>35</v>
      </c>
      <c r="D60">
        <v>1</v>
      </c>
      <c r="F60">
        <v>1</v>
      </c>
      <c r="G60">
        <v>108.45</v>
      </c>
      <c r="H60">
        <f t="shared" si="0"/>
        <v>0</v>
      </c>
      <c r="I60">
        <f t="shared" si="1"/>
        <v>1</v>
      </c>
      <c r="J60">
        <f t="shared" si="2"/>
        <v>0</v>
      </c>
      <c r="K60">
        <f t="shared" si="3"/>
        <v>1</v>
      </c>
      <c r="L60">
        <f t="shared" si="4"/>
        <v>0</v>
      </c>
      <c r="M60">
        <f t="shared" si="5"/>
        <v>0</v>
      </c>
      <c r="N60">
        <f t="shared" si="6"/>
        <v>1</v>
      </c>
      <c r="O60">
        <f t="shared" si="7"/>
        <v>0</v>
      </c>
      <c r="P60">
        <v>66</v>
      </c>
      <c r="Q60">
        <f t="shared" si="8"/>
        <v>1</v>
      </c>
      <c r="R60">
        <f t="shared" si="9"/>
        <v>0</v>
      </c>
      <c r="S60">
        <f t="shared" si="10"/>
        <v>0</v>
      </c>
      <c r="T60">
        <f t="shared" si="11"/>
        <v>0</v>
      </c>
      <c r="U60">
        <v>0</v>
      </c>
      <c r="V60">
        <f t="shared" si="12"/>
        <v>0.29215645418033953</v>
      </c>
      <c r="W60">
        <f t="shared" si="16"/>
        <v>0.57252398646176406</v>
      </c>
      <c r="X60">
        <f t="shared" si="14"/>
        <v>8.5355393719228831E-2</v>
      </c>
      <c r="Y60">
        <f t="shared" si="15"/>
        <v>0</v>
      </c>
      <c r="Z60" t="s">
        <v>92</v>
      </c>
    </row>
    <row r="61" spans="1:26" x14ac:dyDescent="0.25">
      <c r="A61" t="s">
        <v>45</v>
      </c>
      <c r="B61" t="s">
        <v>38</v>
      </c>
      <c r="C61" t="s">
        <v>23</v>
      </c>
      <c r="D61">
        <v>0</v>
      </c>
      <c r="F61">
        <v>1</v>
      </c>
      <c r="G61">
        <v>24.95</v>
      </c>
      <c r="H61">
        <f t="shared" si="0"/>
        <v>1</v>
      </c>
      <c r="I61">
        <f t="shared" si="1"/>
        <v>0</v>
      </c>
      <c r="J61">
        <f t="shared" si="2"/>
        <v>0</v>
      </c>
      <c r="K61">
        <f t="shared" si="3"/>
        <v>0</v>
      </c>
      <c r="L61">
        <f t="shared" si="4"/>
        <v>1</v>
      </c>
      <c r="M61">
        <f t="shared" si="5"/>
        <v>0</v>
      </c>
      <c r="N61">
        <f t="shared" si="6"/>
        <v>0</v>
      </c>
      <c r="O61">
        <f t="shared" si="7"/>
        <v>1</v>
      </c>
      <c r="P61">
        <v>34</v>
      </c>
      <c r="Q61">
        <f t="shared" si="8"/>
        <v>0</v>
      </c>
      <c r="R61">
        <f t="shared" si="9"/>
        <v>0</v>
      </c>
      <c r="S61">
        <f t="shared" si="10"/>
        <v>1</v>
      </c>
      <c r="T61">
        <f t="shared" si="11"/>
        <v>0</v>
      </c>
      <c r="U61">
        <v>0</v>
      </c>
      <c r="V61">
        <f t="shared" si="12"/>
        <v>-5.859211251753596E-2</v>
      </c>
      <c r="W61">
        <f t="shared" si="16"/>
        <v>0.48535616103269758</v>
      </c>
      <c r="X61">
        <f t="shared" si="14"/>
        <v>3.4330356492675942E-3</v>
      </c>
      <c r="Y61">
        <f t="shared" si="15"/>
        <v>0</v>
      </c>
      <c r="Z61" t="s">
        <v>93</v>
      </c>
    </row>
    <row r="62" spans="1:26" x14ac:dyDescent="0.25">
      <c r="A62" t="s">
        <v>45</v>
      </c>
      <c r="B62" t="s">
        <v>38</v>
      </c>
      <c r="C62" t="s">
        <v>35</v>
      </c>
      <c r="D62">
        <v>0</v>
      </c>
      <c r="F62">
        <v>1</v>
      </c>
      <c r="G62">
        <v>107.5</v>
      </c>
      <c r="H62">
        <f t="shared" si="0"/>
        <v>1</v>
      </c>
      <c r="I62">
        <f t="shared" si="1"/>
        <v>0</v>
      </c>
      <c r="J62">
        <f t="shared" si="2"/>
        <v>0</v>
      </c>
      <c r="K62">
        <f t="shared" si="3"/>
        <v>1</v>
      </c>
      <c r="L62">
        <f t="shared" si="4"/>
        <v>0</v>
      </c>
      <c r="M62">
        <f t="shared" si="5"/>
        <v>0</v>
      </c>
      <c r="N62">
        <f t="shared" si="6"/>
        <v>0</v>
      </c>
      <c r="O62">
        <f t="shared" si="7"/>
        <v>1</v>
      </c>
      <c r="P62">
        <v>72</v>
      </c>
      <c r="Q62">
        <f t="shared" si="8"/>
        <v>0</v>
      </c>
      <c r="R62">
        <f t="shared" si="9"/>
        <v>0</v>
      </c>
      <c r="S62">
        <f t="shared" si="10"/>
        <v>1</v>
      </c>
      <c r="T62">
        <f t="shared" si="11"/>
        <v>0</v>
      </c>
      <c r="U62">
        <v>0</v>
      </c>
      <c r="V62">
        <f t="shared" si="12"/>
        <v>9.8836121017974343E-2</v>
      </c>
      <c r="W62">
        <f t="shared" si="16"/>
        <v>0.52468893554148122</v>
      </c>
      <c r="X62">
        <f t="shared" si="14"/>
        <v>9.7685788178796702E-3</v>
      </c>
      <c r="Y62">
        <f t="shared" si="15"/>
        <v>0</v>
      </c>
      <c r="Z62" t="s">
        <v>94</v>
      </c>
    </row>
    <row r="63" spans="1:26" x14ac:dyDescent="0.25">
      <c r="A63" t="s">
        <v>26</v>
      </c>
      <c r="B63" t="s">
        <v>27</v>
      </c>
      <c r="C63" t="s">
        <v>35</v>
      </c>
      <c r="D63">
        <v>0</v>
      </c>
      <c r="F63">
        <v>1</v>
      </c>
      <c r="G63">
        <v>100.5</v>
      </c>
      <c r="H63">
        <f t="shared" si="0"/>
        <v>1</v>
      </c>
      <c r="I63">
        <f t="shared" si="1"/>
        <v>0</v>
      </c>
      <c r="J63">
        <f t="shared" si="2"/>
        <v>0</v>
      </c>
      <c r="K63">
        <f t="shared" si="3"/>
        <v>1</v>
      </c>
      <c r="L63">
        <f t="shared" si="4"/>
        <v>0</v>
      </c>
      <c r="M63">
        <f t="shared" si="5"/>
        <v>1</v>
      </c>
      <c r="N63">
        <f t="shared" si="6"/>
        <v>0</v>
      </c>
      <c r="O63">
        <f t="shared" si="7"/>
        <v>0</v>
      </c>
      <c r="P63">
        <v>47</v>
      </c>
      <c r="Q63">
        <f t="shared" si="8"/>
        <v>1</v>
      </c>
      <c r="R63">
        <f t="shared" si="9"/>
        <v>0</v>
      </c>
      <c r="S63">
        <f t="shared" si="10"/>
        <v>0</v>
      </c>
      <c r="T63">
        <f t="shared" si="11"/>
        <v>0</v>
      </c>
      <c r="U63">
        <v>0</v>
      </c>
      <c r="V63">
        <f t="shared" si="12"/>
        <v>0.55607998144866377</v>
      </c>
      <c r="W63">
        <f t="shared" si="16"/>
        <v>0.6355450393715274</v>
      </c>
      <c r="X63">
        <f t="shared" si="14"/>
        <v>0.30922494576794624</v>
      </c>
      <c r="Y63">
        <f t="shared" si="15"/>
        <v>1</v>
      </c>
      <c r="Z63" t="s">
        <v>95</v>
      </c>
    </row>
    <row r="64" spans="1:26" x14ac:dyDescent="0.25">
      <c r="A64" t="s">
        <v>26</v>
      </c>
      <c r="B64" t="s">
        <v>33</v>
      </c>
      <c r="C64" t="s">
        <v>35</v>
      </c>
      <c r="D64">
        <v>0</v>
      </c>
      <c r="F64">
        <v>1</v>
      </c>
      <c r="G64">
        <v>89.9</v>
      </c>
      <c r="H64">
        <f t="shared" si="0"/>
        <v>1</v>
      </c>
      <c r="I64">
        <f t="shared" si="1"/>
        <v>0</v>
      </c>
      <c r="J64">
        <f t="shared" si="2"/>
        <v>0</v>
      </c>
      <c r="K64">
        <f t="shared" si="3"/>
        <v>1</v>
      </c>
      <c r="L64">
        <f t="shared" si="4"/>
        <v>0</v>
      </c>
      <c r="M64">
        <f t="shared" si="5"/>
        <v>1</v>
      </c>
      <c r="N64">
        <f t="shared" si="6"/>
        <v>0</v>
      </c>
      <c r="O64">
        <f t="shared" si="7"/>
        <v>0</v>
      </c>
      <c r="P64">
        <v>60</v>
      </c>
      <c r="Q64">
        <f t="shared" si="8"/>
        <v>0</v>
      </c>
      <c r="R64">
        <f t="shared" si="9"/>
        <v>0</v>
      </c>
      <c r="S64">
        <f t="shared" si="10"/>
        <v>0</v>
      </c>
      <c r="T64">
        <f t="shared" si="11"/>
        <v>1</v>
      </c>
      <c r="U64">
        <v>0</v>
      </c>
      <c r="V64">
        <f t="shared" si="12"/>
        <v>0.39792248107184908</v>
      </c>
      <c r="W64">
        <f t="shared" si="16"/>
        <v>0.59818841168639969</v>
      </c>
      <c r="X64">
        <f t="shared" si="14"/>
        <v>0.15834230094237609</v>
      </c>
      <c r="Y64">
        <f t="shared" si="15"/>
        <v>1</v>
      </c>
      <c r="Z64" t="s">
        <v>96</v>
      </c>
    </row>
    <row r="65" spans="1:26" x14ac:dyDescent="0.25">
      <c r="A65" t="s">
        <v>45</v>
      </c>
      <c r="B65" t="s">
        <v>33</v>
      </c>
      <c r="C65" t="s">
        <v>25</v>
      </c>
      <c r="D65">
        <v>0</v>
      </c>
      <c r="F65">
        <v>1</v>
      </c>
      <c r="G65">
        <v>42.1</v>
      </c>
      <c r="H65">
        <f t="shared" si="0"/>
        <v>1</v>
      </c>
      <c r="I65">
        <f t="shared" si="1"/>
        <v>0</v>
      </c>
      <c r="J65">
        <f t="shared" si="2"/>
        <v>1</v>
      </c>
      <c r="K65">
        <f t="shared" si="3"/>
        <v>0</v>
      </c>
      <c r="L65">
        <f t="shared" si="4"/>
        <v>0</v>
      </c>
      <c r="M65">
        <f t="shared" si="5"/>
        <v>0</v>
      </c>
      <c r="N65">
        <f t="shared" si="6"/>
        <v>0</v>
      </c>
      <c r="O65">
        <f t="shared" si="7"/>
        <v>1</v>
      </c>
      <c r="P65">
        <v>72</v>
      </c>
      <c r="Q65">
        <f t="shared" si="8"/>
        <v>0</v>
      </c>
      <c r="R65">
        <f t="shared" si="9"/>
        <v>0</v>
      </c>
      <c r="S65">
        <f t="shared" si="10"/>
        <v>0</v>
      </c>
      <c r="T65">
        <f t="shared" si="11"/>
        <v>1</v>
      </c>
      <c r="U65">
        <v>0</v>
      </c>
      <c r="V65">
        <f t="shared" si="12"/>
        <v>-7.9892722573478639E-3</v>
      </c>
      <c r="W65">
        <f t="shared" si="16"/>
        <v>0.49800269255940838</v>
      </c>
      <c r="X65">
        <f t="shared" si="14"/>
        <v>6.3828471202028228E-5</v>
      </c>
      <c r="Y65">
        <f t="shared" si="15"/>
        <v>0</v>
      </c>
      <c r="Z65" t="s">
        <v>97</v>
      </c>
    </row>
    <row r="66" spans="1:26" x14ac:dyDescent="0.25">
      <c r="A66" t="s">
        <v>29</v>
      </c>
      <c r="B66" t="s">
        <v>38</v>
      </c>
      <c r="C66" t="s">
        <v>25</v>
      </c>
      <c r="D66">
        <v>0</v>
      </c>
      <c r="F66">
        <v>1</v>
      </c>
      <c r="G66">
        <v>54.4</v>
      </c>
      <c r="H66">
        <f t="shared" si="0"/>
        <v>1</v>
      </c>
      <c r="I66">
        <f t="shared" si="1"/>
        <v>0</v>
      </c>
      <c r="J66">
        <f t="shared" si="2"/>
        <v>1</v>
      </c>
      <c r="K66">
        <f t="shared" si="3"/>
        <v>0</v>
      </c>
      <c r="L66">
        <f t="shared" si="4"/>
        <v>0</v>
      </c>
      <c r="M66">
        <f t="shared" si="5"/>
        <v>0</v>
      </c>
      <c r="N66">
        <f t="shared" si="6"/>
        <v>1</v>
      </c>
      <c r="O66">
        <f t="shared" si="7"/>
        <v>0</v>
      </c>
      <c r="P66">
        <v>18</v>
      </c>
      <c r="Q66">
        <f t="shared" si="8"/>
        <v>0</v>
      </c>
      <c r="R66">
        <f t="shared" si="9"/>
        <v>0</v>
      </c>
      <c r="S66">
        <f t="shared" si="10"/>
        <v>1</v>
      </c>
      <c r="T66">
        <f t="shared" si="11"/>
        <v>0</v>
      </c>
      <c r="U66">
        <v>0</v>
      </c>
      <c r="V66">
        <f t="shared" si="12"/>
        <v>7.5984334627285224E-2</v>
      </c>
      <c r="W66">
        <f t="shared" si="16"/>
        <v>0.51898694925134348</v>
      </c>
      <c r="X66">
        <f t="shared" si="14"/>
        <v>5.7736191087512561E-3</v>
      </c>
      <c r="Y66">
        <f t="shared" si="15"/>
        <v>0</v>
      </c>
      <c r="Z66" t="s">
        <v>98</v>
      </c>
    </row>
    <row r="67" spans="1:26" x14ac:dyDescent="0.25">
      <c r="A67" t="s">
        <v>26</v>
      </c>
      <c r="B67" t="s">
        <v>27</v>
      </c>
      <c r="C67" t="s">
        <v>35</v>
      </c>
      <c r="D67">
        <v>0</v>
      </c>
      <c r="F67">
        <v>1</v>
      </c>
      <c r="G67">
        <v>94.4</v>
      </c>
      <c r="H67">
        <f t="shared" ref="H67:H130" si="17">IF(D67:D7109=0,1,0)</f>
        <v>1</v>
      </c>
      <c r="I67">
        <f t="shared" ref="I67:I130" si="18">IF(D67:D7109=1,1,0)</f>
        <v>0</v>
      </c>
      <c r="J67">
        <f t="shared" ref="J67:J130" si="19">IF(C67:C7109="DSL",1,0)</f>
        <v>0</v>
      </c>
      <c r="K67">
        <f t="shared" ref="K67:K130" si="20">IF(C67:C7109="Fiber optic",1,0)</f>
        <v>1</v>
      </c>
      <c r="L67">
        <f t="shared" ref="L67:L130" si="21">IF(C67:C7109="No",1,0)</f>
        <v>0</v>
      </c>
      <c r="M67">
        <f t="shared" ref="M67:M130" si="22">IF(A67:A7109="Month-to-month",1,0)</f>
        <v>1</v>
      </c>
      <c r="N67">
        <f t="shared" ref="N67:N130" si="23">IF(A67:A7109="ONE YEAR",1,0)</f>
        <v>0</v>
      </c>
      <c r="O67">
        <f t="shared" ref="O67:O130" si="24">IF(A67:A7109="two year",1,0)</f>
        <v>0</v>
      </c>
      <c r="P67">
        <v>9</v>
      </c>
      <c r="Q67">
        <f t="shared" ref="Q67:Q130" si="25">IF(B67:B7109="Electronic check",1,0)</f>
        <v>1</v>
      </c>
      <c r="R67">
        <f t="shared" ref="R67:R130" si="26">IF(B67:B7109="Mailed check",1,0)</f>
        <v>0</v>
      </c>
      <c r="S67">
        <f t="shared" ref="S67:S130" si="27">IF(B67:B7109="Credit card (automatic)",1,0)</f>
        <v>0</v>
      </c>
      <c r="T67">
        <f t="shared" ref="T67:T130" si="28">IF(B67:B7109="Bank transfer (automatic)",1,0)</f>
        <v>0</v>
      </c>
      <c r="U67">
        <v>1</v>
      </c>
      <c r="V67">
        <f t="shared" si="12"/>
        <v>0.54170657416820078</v>
      </c>
      <c r="W67">
        <f t="shared" si="16"/>
        <v>0.63220932100348748</v>
      </c>
      <c r="X67">
        <f t="shared" si="14"/>
        <v>0.21003286416064684</v>
      </c>
      <c r="Y67">
        <f t="shared" si="15"/>
        <v>1</v>
      </c>
      <c r="Z67" t="s">
        <v>99</v>
      </c>
    </row>
    <row r="68" spans="1:26" x14ac:dyDescent="0.25">
      <c r="A68" t="s">
        <v>26</v>
      </c>
      <c r="B68" t="s">
        <v>27</v>
      </c>
      <c r="C68" t="s">
        <v>25</v>
      </c>
      <c r="D68">
        <v>0</v>
      </c>
      <c r="F68">
        <v>1</v>
      </c>
      <c r="G68">
        <v>75.3</v>
      </c>
      <c r="H68">
        <f t="shared" si="17"/>
        <v>1</v>
      </c>
      <c r="I68">
        <f t="shared" si="18"/>
        <v>0</v>
      </c>
      <c r="J68">
        <f t="shared" si="19"/>
        <v>1</v>
      </c>
      <c r="K68">
        <f t="shared" si="20"/>
        <v>0</v>
      </c>
      <c r="L68">
        <f t="shared" si="21"/>
        <v>0</v>
      </c>
      <c r="M68">
        <f t="shared" si="22"/>
        <v>1</v>
      </c>
      <c r="N68">
        <f t="shared" si="23"/>
        <v>0</v>
      </c>
      <c r="O68">
        <f t="shared" si="24"/>
        <v>0</v>
      </c>
      <c r="P68">
        <v>3</v>
      </c>
      <c r="Q68">
        <f t="shared" si="25"/>
        <v>1</v>
      </c>
      <c r="R68">
        <f t="shared" si="26"/>
        <v>0</v>
      </c>
      <c r="S68">
        <f t="shared" si="27"/>
        <v>0</v>
      </c>
      <c r="T68">
        <f t="shared" si="28"/>
        <v>0</v>
      </c>
      <c r="U68">
        <v>0</v>
      </c>
      <c r="V68">
        <f t="shared" ref="V68:V131" si="29">G68*$G$2+H69*$H$2+K69*$K$2+M68*$M$2+O68*$O$2+Q68*$Q$2+L68*$L$2</f>
        <v>0.51679178503938128</v>
      </c>
      <c r="W68">
        <f t="shared" ref="W68:W131" si="30">1/ (1+EXP(-V68))</f>
        <v>0.62639727285938063</v>
      </c>
      <c r="X68">
        <f t="shared" ref="X68:X131" si="31">(U68-V68)^2</f>
        <v>0.26707374908419007</v>
      </c>
      <c r="Y68">
        <f t="shared" ref="Y68:Y131" si="32">IF(W68&gt;=0.58,1,0)</f>
        <v>1</v>
      </c>
      <c r="Z68" t="s">
        <v>100</v>
      </c>
    </row>
    <row r="69" spans="1:26" x14ac:dyDescent="0.25">
      <c r="A69" t="s">
        <v>29</v>
      </c>
      <c r="B69" t="s">
        <v>27</v>
      </c>
      <c r="C69" t="s">
        <v>35</v>
      </c>
      <c r="D69">
        <v>0</v>
      </c>
      <c r="F69">
        <v>1</v>
      </c>
      <c r="G69">
        <v>78.900000000000006</v>
      </c>
      <c r="H69">
        <f t="shared" si="17"/>
        <v>1</v>
      </c>
      <c r="I69">
        <f t="shared" si="18"/>
        <v>0</v>
      </c>
      <c r="J69">
        <f t="shared" si="19"/>
        <v>0</v>
      </c>
      <c r="K69">
        <f t="shared" si="20"/>
        <v>1</v>
      </c>
      <c r="L69">
        <f t="shared" si="21"/>
        <v>0</v>
      </c>
      <c r="M69">
        <f t="shared" si="22"/>
        <v>0</v>
      </c>
      <c r="N69">
        <f t="shared" si="23"/>
        <v>1</v>
      </c>
      <c r="O69">
        <f t="shared" si="24"/>
        <v>0</v>
      </c>
      <c r="P69">
        <v>47</v>
      </c>
      <c r="Q69">
        <f t="shared" si="25"/>
        <v>1</v>
      </c>
      <c r="R69">
        <f t="shared" si="26"/>
        <v>0</v>
      </c>
      <c r="S69">
        <f t="shared" si="27"/>
        <v>0</v>
      </c>
      <c r="T69">
        <f t="shared" si="28"/>
        <v>0</v>
      </c>
      <c r="U69">
        <v>0</v>
      </c>
      <c r="V69">
        <f t="shared" si="29"/>
        <v>0.24608636672421658</v>
      </c>
      <c r="W69">
        <f t="shared" si="30"/>
        <v>0.56121298912197526</v>
      </c>
      <c r="X69">
        <f t="shared" si="31"/>
        <v>6.055849988752561E-2</v>
      </c>
      <c r="Y69">
        <f t="shared" si="32"/>
        <v>0</v>
      </c>
      <c r="Z69" t="s">
        <v>101</v>
      </c>
    </row>
    <row r="70" spans="1:26" x14ac:dyDescent="0.25">
      <c r="A70" t="s">
        <v>45</v>
      </c>
      <c r="B70" t="s">
        <v>30</v>
      </c>
      <c r="C70" t="s">
        <v>25</v>
      </c>
      <c r="D70">
        <v>0</v>
      </c>
      <c r="F70">
        <v>1</v>
      </c>
      <c r="G70">
        <v>79.2</v>
      </c>
      <c r="H70">
        <f t="shared" si="17"/>
        <v>1</v>
      </c>
      <c r="I70">
        <f t="shared" si="18"/>
        <v>0</v>
      </c>
      <c r="J70">
        <f t="shared" si="19"/>
        <v>1</v>
      </c>
      <c r="K70">
        <f t="shared" si="20"/>
        <v>0</v>
      </c>
      <c r="L70">
        <f t="shared" si="21"/>
        <v>0</v>
      </c>
      <c r="M70">
        <f t="shared" si="22"/>
        <v>0</v>
      </c>
      <c r="N70">
        <f t="shared" si="23"/>
        <v>0</v>
      </c>
      <c r="O70">
        <f t="shared" si="24"/>
        <v>1</v>
      </c>
      <c r="P70">
        <v>31</v>
      </c>
      <c r="Q70">
        <f t="shared" si="25"/>
        <v>0</v>
      </c>
      <c r="R70">
        <f t="shared" si="26"/>
        <v>1</v>
      </c>
      <c r="S70">
        <f t="shared" si="27"/>
        <v>0</v>
      </c>
      <c r="T70">
        <f t="shared" si="28"/>
        <v>0</v>
      </c>
      <c r="U70">
        <v>0</v>
      </c>
      <c r="V70">
        <f t="shared" si="29"/>
        <v>4.9851683567429167E-2</v>
      </c>
      <c r="W70">
        <f t="shared" si="30"/>
        <v>0.51246034047223965</v>
      </c>
      <c r="X70">
        <f t="shared" si="31"/>
        <v>2.4851903545070873E-3</v>
      </c>
      <c r="Y70">
        <f t="shared" si="32"/>
        <v>0</v>
      </c>
      <c r="Z70" t="s">
        <v>102</v>
      </c>
    </row>
    <row r="71" spans="1:26" x14ac:dyDescent="0.25">
      <c r="A71" t="s">
        <v>45</v>
      </c>
      <c r="B71" t="s">
        <v>33</v>
      </c>
      <c r="C71" t="s">
        <v>23</v>
      </c>
      <c r="D71">
        <v>0</v>
      </c>
      <c r="F71">
        <v>1</v>
      </c>
      <c r="G71">
        <v>20.149999999999999</v>
      </c>
      <c r="H71">
        <f t="shared" si="17"/>
        <v>1</v>
      </c>
      <c r="I71">
        <f t="shared" si="18"/>
        <v>0</v>
      </c>
      <c r="J71">
        <f t="shared" si="19"/>
        <v>0</v>
      </c>
      <c r="K71">
        <f t="shared" si="20"/>
        <v>0</v>
      </c>
      <c r="L71">
        <f t="shared" si="21"/>
        <v>1</v>
      </c>
      <c r="M71">
        <f t="shared" si="22"/>
        <v>0</v>
      </c>
      <c r="N71">
        <f t="shared" si="23"/>
        <v>0</v>
      </c>
      <c r="O71">
        <f t="shared" si="24"/>
        <v>1</v>
      </c>
      <c r="P71">
        <v>50</v>
      </c>
      <c r="Q71">
        <f t="shared" si="25"/>
        <v>0</v>
      </c>
      <c r="R71">
        <f t="shared" si="26"/>
        <v>0</v>
      </c>
      <c r="S71">
        <f t="shared" si="27"/>
        <v>0</v>
      </c>
      <c r="T71">
        <f t="shared" si="28"/>
        <v>1</v>
      </c>
      <c r="U71">
        <v>0</v>
      </c>
      <c r="V71">
        <f t="shared" si="29"/>
        <v>-6.6075578500256443E-2</v>
      </c>
      <c r="W71">
        <f t="shared" si="30"/>
        <v>0.48348711285191392</v>
      </c>
      <c r="X71">
        <f t="shared" si="31"/>
        <v>4.3659820741435516E-3</v>
      </c>
      <c r="Y71">
        <f t="shared" si="32"/>
        <v>0</v>
      </c>
      <c r="Z71" t="s">
        <v>103</v>
      </c>
    </row>
    <row r="72" spans="1:26" x14ac:dyDescent="0.25">
      <c r="A72" t="s">
        <v>26</v>
      </c>
      <c r="B72" t="s">
        <v>30</v>
      </c>
      <c r="C72" t="s">
        <v>35</v>
      </c>
      <c r="D72">
        <v>0</v>
      </c>
      <c r="F72">
        <v>1</v>
      </c>
      <c r="G72">
        <v>79.849999999999994</v>
      </c>
      <c r="H72">
        <f t="shared" si="17"/>
        <v>1</v>
      </c>
      <c r="I72">
        <f t="shared" si="18"/>
        <v>0</v>
      </c>
      <c r="J72">
        <f t="shared" si="19"/>
        <v>0</v>
      </c>
      <c r="K72">
        <f t="shared" si="20"/>
        <v>1</v>
      </c>
      <c r="L72">
        <f t="shared" si="21"/>
        <v>0</v>
      </c>
      <c r="M72">
        <f t="shared" si="22"/>
        <v>1</v>
      </c>
      <c r="N72">
        <f t="shared" si="23"/>
        <v>0</v>
      </c>
      <c r="O72">
        <f t="shared" si="24"/>
        <v>0</v>
      </c>
      <c r="P72">
        <v>10</v>
      </c>
      <c r="Q72">
        <f t="shared" si="25"/>
        <v>0</v>
      </c>
      <c r="R72">
        <f t="shared" si="26"/>
        <v>1</v>
      </c>
      <c r="S72">
        <f t="shared" si="27"/>
        <v>0</v>
      </c>
      <c r="T72">
        <f t="shared" si="28"/>
        <v>0</v>
      </c>
      <c r="U72">
        <v>0</v>
      </c>
      <c r="V72">
        <f t="shared" si="29"/>
        <v>0.38225397417052809</v>
      </c>
      <c r="W72">
        <f t="shared" si="30"/>
        <v>0.59441661886566732</v>
      </c>
      <c r="X72">
        <f t="shared" si="31"/>
        <v>0.14611810076916276</v>
      </c>
      <c r="Y72">
        <f t="shared" si="32"/>
        <v>1</v>
      </c>
      <c r="Z72" t="s">
        <v>104</v>
      </c>
    </row>
    <row r="73" spans="1:26" x14ac:dyDescent="0.25">
      <c r="A73" t="s">
        <v>26</v>
      </c>
      <c r="B73" t="s">
        <v>30</v>
      </c>
      <c r="C73" t="s">
        <v>25</v>
      </c>
      <c r="D73">
        <v>0</v>
      </c>
      <c r="F73">
        <v>1</v>
      </c>
      <c r="G73">
        <v>49.05</v>
      </c>
      <c r="H73">
        <f t="shared" si="17"/>
        <v>1</v>
      </c>
      <c r="I73">
        <f t="shared" si="18"/>
        <v>0</v>
      </c>
      <c r="J73">
        <f t="shared" si="19"/>
        <v>1</v>
      </c>
      <c r="K73">
        <f t="shared" si="20"/>
        <v>0</v>
      </c>
      <c r="L73">
        <f t="shared" si="21"/>
        <v>0</v>
      </c>
      <c r="M73">
        <f t="shared" si="22"/>
        <v>1</v>
      </c>
      <c r="N73">
        <f t="shared" si="23"/>
        <v>0</v>
      </c>
      <c r="O73">
        <f t="shared" si="24"/>
        <v>0</v>
      </c>
      <c r="P73">
        <v>1</v>
      </c>
      <c r="Q73">
        <f t="shared" si="25"/>
        <v>0</v>
      </c>
      <c r="R73">
        <f t="shared" si="26"/>
        <v>1</v>
      </c>
      <c r="S73">
        <f t="shared" si="27"/>
        <v>0</v>
      </c>
      <c r="T73">
        <f t="shared" si="28"/>
        <v>0</v>
      </c>
      <c r="U73">
        <v>0</v>
      </c>
      <c r="V73">
        <f t="shared" si="29"/>
        <v>0.33423506744807163</v>
      </c>
      <c r="W73">
        <f t="shared" si="30"/>
        <v>0.58278947577213336</v>
      </c>
      <c r="X73">
        <f t="shared" si="31"/>
        <v>0.11171308031201699</v>
      </c>
      <c r="Y73">
        <f t="shared" si="32"/>
        <v>1</v>
      </c>
      <c r="Z73" t="s">
        <v>105</v>
      </c>
    </row>
    <row r="74" spans="1:26" x14ac:dyDescent="0.25">
      <c r="A74" t="s">
        <v>29</v>
      </c>
      <c r="B74" t="s">
        <v>27</v>
      </c>
      <c r="C74" t="s">
        <v>23</v>
      </c>
      <c r="D74">
        <v>0</v>
      </c>
      <c r="F74">
        <v>1</v>
      </c>
      <c r="G74">
        <v>20.399999999999999</v>
      </c>
      <c r="H74">
        <f t="shared" si="17"/>
        <v>1</v>
      </c>
      <c r="I74">
        <f t="shared" si="18"/>
        <v>0</v>
      </c>
      <c r="J74">
        <f t="shared" si="19"/>
        <v>0</v>
      </c>
      <c r="K74">
        <f t="shared" si="20"/>
        <v>0</v>
      </c>
      <c r="L74">
        <f t="shared" si="21"/>
        <v>1</v>
      </c>
      <c r="M74">
        <f t="shared" si="22"/>
        <v>0</v>
      </c>
      <c r="N74">
        <f t="shared" si="23"/>
        <v>1</v>
      </c>
      <c r="O74">
        <f t="shared" si="24"/>
        <v>0</v>
      </c>
      <c r="P74">
        <v>52</v>
      </c>
      <c r="Q74">
        <f t="shared" si="25"/>
        <v>1</v>
      </c>
      <c r="R74">
        <f t="shared" si="26"/>
        <v>0</v>
      </c>
      <c r="S74">
        <f t="shared" si="27"/>
        <v>0</v>
      </c>
      <c r="T74">
        <f t="shared" si="28"/>
        <v>0</v>
      </c>
      <c r="U74">
        <v>0</v>
      </c>
      <c r="V74">
        <f t="shared" si="29"/>
        <v>0.14470803423802028</v>
      </c>
      <c r="W74">
        <f t="shared" si="30"/>
        <v>0.5361140103455132</v>
      </c>
      <c r="X74">
        <f t="shared" si="31"/>
        <v>2.0940415173032051E-2</v>
      </c>
      <c r="Y74">
        <f t="shared" si="32"/>
        <v>0</v>
      </c>
      <c r="Z74" t="s">
        <v>106</v>
      </c>
    </row>
    <row r="75" spans="1:26" x14ac:dyDescent="0.25">
      <c r="A75" t="s">
        <v>45</v>
      </c>
      <c r="B75" t="s">
        <v>33</v>
      </c>
      <c r="C75" t="s">
        <v>35</v>
      </c>
      <c r="D75">
        <v>1</v>
      </c>
      <c r="F75">
        <v>1</v>
      </c>
      <c r="G75">
        <v>111.6</v>
      </c>
      <c r="H75">
        <f t="shared" si="17"/>
        <v>0</v>
      </c>
      <c r="I75">
        <f t="shared" si="18"/>
        <v>1</v>
      </c>
      <c r="J75">
        <f t="shared" si="19"/>
        <v>0</v>
      </c>
      <c r="K75">
        <f t="shared" si="20"/>
        <v>1</v>
      </c>
      <c r="L75">
        <f t="shared" si="21"/>
        <v>0</v>
      </c>
      <c r="M75">
        <f t="shared" si="22"/>
        <v>0</v>
      </c>
      <c r="N75">
        <f t="shared" si="23"/>
        <v>0</v>
      </c>
      <c r="O75">
        <f t="shared" si="24"/>
        <v>1</v>
      </c>
      <c r="P75">
        <v>64</v>
      </c>
      <c r="Q75">
        <f t="shared" si="25"/>
        <v>0</v>
      </c>
      <c r="R75">
        <f t="shared" si="26"/>
        <v>0</v>
      </c>
      <c r="S75">
        <f t="shared" si="27"/>
        <v>0</v>
      </c>
      <c r="T75">
        <f t="shared" si="28"/>
        <v>1</v>
      </c>
      <c r="U75">
        <v>0</v>
      </c>
      <c r="V75">
        <f t="shared" si="29"/>
        <v>0.10036507895079239</v>
      </c>
      <c r="W75">
        <f t="shared" si="30"/>
        <v>0.52507022859079711</v>
      </c>
      <c r="X75">
        <f t="shared" si="31"/>
        <v>1.007314907279879E-2</v>
      </c>
      <c r="Y75">
        <f t="shared" si="32"/>
        <v>0</v>
      </c>
      <c r="Z75" t="s">
        <v>107</v>
      </c>
    </row>
    <row r="76" spans="1:26" x14ac:dyDescent="0.25">
      <c r="A76" t="s">
        <v>45</v>
      </c>
      <c r="B76" t="s">
        <v>33</v>
      </c>
      <c r="C76" t="s">
        <v>23</v>
      </c>
      <c r="D76">
        <v>0</v>
      </c>
      <c r="F76">
        <v>1</v>
      </c>
      <c r="G76">
        <v>24.25</v>
      </c>
      <c r="H76">
        <f t="shared" si="17"/>
        <v>1</v>
      </c>
      <c r="I76">
        <f t="shared" si="18"/>
        <v>0</v>
      </c>
      <c r="J76">
        <f t="shared" si="19"/>
        <v>0</v>
      </c>
      <c r="K76">
        <f t="shared" si="20"/>
        <v>0</v>
      </c>
      <c r="L76">
        <f t="shared" si="21"/>
        <v>1</v>
      </c>
      <c r="M76">
        <f t="shared" si="22"/>
        <v>0</v>
      </c>
      <c r="N76">
        <f t="shared" si="23"/>
        <v>0</v>
      </c>
      <c r="O76">
        <f t="shared" si="24"/>
        <v>1</v>
      </c>
      <c r="P76">
        <v>62</v>
      </c>
      <c r="Q76">
        <f t="shared" si="25"/>
        <v>0</v>
      </c>
      <c r="R76">
        <f t="shared" si="26"/>
        <v>0</v>
      </c>
      <c r="S76">
        <f t="shared" si="27"/>
        <v>0</v>
      </c>
      <c r="T76">
        <f t="shared" si="28"/>
        <v>1</v>
      </c>
      <c r="U76">
        <v>0</v>
      </c>
      <c r="V76">
        <f t="shared" si="29"/>
        <v>-6.4546620567438401E-2</v>
      </c>
      <c r="W76">
        <f t="shared" si="30"/>
        <v>0.48386894499176458</v>
      </c>
      <c r="X76">
        <f t="shared" si="31"/>
        <v>4.1662662266768622E-3</v>
      </c>
      <c r="Y76">
        <f t="shared" si="32"/>
        <v>0</v>
      </c>
      <c r="Z76" t="s">
        <v>108</v>
      </c>
    </row>
    <row r="77" spans="1:26" x14ac:dyDescent="0.25">
      <c r="A77" t="s">
        <v>26</v>
      </c>
      <c r="B77" t="s">
        <v>33</v>
      </c>
      <c r="C77" t="s">
        <v>25</v>
      </c>
      <c r="D77">
        <v>0</v>
      </c>
      <c r="F77">
        <v>1</v>
      </c>
      <c r="G77">
        <v>64.5</v>
      </c>
      <c r="H77">
        <f t="shared" si="17"/>
        <v>1</v>
      </c>
      <c r="I77">
        <f t="shared" si="18"/>
        <v>0</v>
      </c>
      <c r="J77">
        <f t="shared" si="19"/>
        <v>1</v>
      </c>
      <c r="K77">
        <f t="shared" si="20"/>
        <v>0</v>
      </c>
      <c r="L77">
        <f t="shared" si="21"/>
        <v>0</v>
      </c>
      <c r="M77">
        <f t="shared" si="22"/>
        <v>1</v>
      </c>
      <c r="N77">
        <f t="shared" si="23"/>
        <v>0</v>
      </c>
      <c r="O77">
        <f t="shared" si="24"/>
        <v>0</v>
      </c>
      <c r="P77">
        <v>3</v>
      </c>
      <c r="Q77">
        <f t="shared" si="25"/>
        <v>0</v>
      </c>
      <c r="R77">
        <f t="shared" si="26"/>
        <v>0</v>
      </c>
      <c r="S77">
        <f t="shared" si="27"/>
        <v>0</v>
      </c>
      <c r="T77">
        <f t="shared" si="28"/>
        <v>1</v>
      </c>
      <c r="U77">
        <v>0</v>
      </c>
      <c r="V77">
        <f t="shared" si="29"/>
        <v>0.37687709194501151</v>
      </c>
      <c r="W77">
        <f t="shared" si="30"/>
        <v>0.59311967522379871</v>
      </c>
      <c r="X77">
        <f t="shared" si="31"/>
        <v>0.14203634243292865</v>
      </c>
      <c r="Y77">
        <f t="shared" si="32"/>
        <v>1</v>
      </c>
      <c r="Z77" t="s">
        <v>109</v>
      </c>
    </row>
    <row r="78" spans="1:26" x14ac:dyDescent="0.25">
      <c r="A78" t="s">
        <v>29</v>
      </c>
      <c r="B78" t="s">
        <v>27</v>
      </c>
      <c r="C78" t="s">
        <v>35</v>
      </c>
      <c r="D78">
        <v>1</v>
      </c>
      <c r="F78">
        <v>1</v>
      </c>
      <c r="G78">
        <v>110.5</v>
      </c>
      <c r="H78">
        <f t="shared" si="17"/>
        <v>0</v>
      </c>
      <c r="I78">
        <f t="shared" si="18"/>
        <v>1</v>
      </c>
      <c r="J78">
        <f t="shared" si="19"/>
        <v>0</v>
      </c>
      <c r="K78">
        <f t="shared" si="20"/>
        <v>1</v>
      </c>
      <c r="L78">
        <f t="shared" si="21"/>
        <v>0</v>
      </c>
      <c r="M78">
        <f t="shared" si="22"/>
        <v>0</v>
      </c>
      <c r="N78">
        <f t="shared" si="23"/>
        <v>1</v>
      </c>
      <c r="O78">
        <f t="shared" si="24"/>
        <v>0</v>
      </c>
      <c r="P78">
        <v>56</v>
      </c>
      <c r="Q78">
        <f t="shared" si="25"/>
        <v>1</v>
      </c>
      <c r="R78">
        <f t="shared" si="26"/>
        <v>0</v>
      </c>
      <c r="S78">
        <f t="shared" si="27"/>
        <v>0</v>
      </c>
      <c r="T78">
        <f t="shared" si="28"/>
        <v>0</v>
      </c>
      <c r="U78">
        <v>0</v>
      </c>
      <c r="V78">
        <f t="shared" si="29"/>
        <v>0.2953525177771264</v>
      </c>
      <c r="W78">
        <f t="shared" si="30"/>
        <v>0.57330601000189607</v>
      </c>
      <c r="X78">
        <f t="shared" si="31"/>
        <v>8.7233109757287763E-2</v>
      </c>
      <c r="Y78">
        <f t="shared" si="32"/>
        <v>0</v>
      </c>
      <c r="Z78" t="s">
        <v>110</v>
      </c>
    </row>
    <row r="79" spans="1:26" x14ac:dyDescent="0.25">
      <c r="A79" t="s">
        <v>29</v>
      </c>
      <c r="B79" t="s">
        <v>38</v>
      </c>
      <c r="C79" t="s">
        <v>25</v>
      </c>
      <c r="D79">
        <v>0</v>
      </c>
      <c r="F79">
        <v>1</v>
      </c>
      <c r="G79">
        <v>55.65</v>
      </c>
      <c r="H79">
        <f t="shared" si="17"/>
        <v>1</v>
      </c>
      <c r="I79">
        <f t="shared" si="18"/>
        <v>0</v>
      </c>
      <c r="J79">
        <f t="shared" si="19"/>
        <v>1</v>
      </c>
      <c r="K79">
        <f t="shared" si="20"/>
        <v>0</v>
      </c>
      <c r="L79">
        <f t="shared" si="21"/>
        <v>0</v>
      </c>
      <c r="M79">
        <f t="shared" si="22"/>
        <v>0</v>
      </c>
      <c r="N79">
        <f t="shared" si="23"/>
        <v>1</v>
      </c>
      <c r="O79">
        <f t="shared" si="24"/>
        <v>0</v>
      </c>
      <c r="P79">
        <v>46</v>
      </c>
      <c r="Q79">
        <f t="shared" si="25"/>
        <v>0</v>
      </c>
      <c r="R79">
        <f t="shared" si="26"/>
        <v>0</v>
      </c>
      <c r="S79">
        <f t="shared" si="27"/>
        <v>1</v>
      </c>
      <c r="T79">
        <f t="shared" si="28"/>
        <v>0</v>
      </c>
      <c r="U79">
        <v>0</v>
      </c>
      <c r="V79">
        <f t="shared" si="29"/>
        <v>7.3069984632862961E-2</v>
      </c>
      <c r="W79">
        <f t="shared" si="30"/>
        <v>0.51825937264307009</v>
      </c>
      <c r="X79">
        <f t="shared" si="31"/>
        <v>5.3392226542468297E-3</v>
      </c>
      <c r="Y79">
        <f t="shared" si="32"/>
        <v>0</v>
      </c>
      <c r="Z79" t="s">
        <v>111</v>
      </c>
    </row>
    <row r="80" spans="1:26" x14ac:dyDescent="0.25">
      <c r="A80" t="s">
        <v>26</v>
      </c>
      <c r="B80" t="s">
        <v>30</v>
      </c>
      <c r="C80" t="s">
        <v>25</v>
      </c>
      <c r="D80">
        <v>0</v>
      </c>
      <c r="F80">
        <v>1</v>
      </c>
      <c r="G80">
        <v>54.65</v>
      </c>
      <c r="H80">
        <f t="shared" si="17"/>
        <v>1</v>
      </c>
      <c r="I80">
        <f t="shared" si="18"/>
        <v>0</v>
      </c>
      <c r="J80">
        <f t="shared" si="19"/>
        <v>1</v>
      </c>
      <c r="K80">
        <f t="shared" si="20"/>
        <v>0</v>
      </c>
      <c r="L80">
        <f t="shared" si="21"/>
        <v>0</v>
      </c>
      <c r="M80">
        <f t="shared" si="22"/>
        <v>1</v>
      </c>
      <c r="N80">
        <f t="shared" si="23"/>
        <v>0</v>
      </c>
      <c r="O80">
        <f t="shared" si="24"/>
        <v>0</v>
      </c>
      <c r="P80">
        <v>8</v>
      </c>
      <c r="Q80">
        <f t="shared" si="25"/>
        <v>0</v>
      </c>
      <c r="R80">
        <f t="shared" si="26"/>
        <v>1</v>
      </c>
      <c r="S80">
        <f t="shared" si="27"/>
        <v>0</v>
      </c>
      <c r="T80">
        <f t="shared" si="28"/>
        <v>0</v>
      </c>
      <c r="U80">
        <v>0</v>
      </c>
      <c r="V80">
        <f t="shared" si="29"/>
        <v>0.35665722686554813</v>
      </c>
      <c r="W80">
        <f t="shared" si="30"/>
        <v>0.58823100277833351</v>
      </c>
      <c r="X80">
        <f t="shared" si="31"/>
        <v>0.12720437747542307</v>
      </c>
      <c r="Y80">
        <f t="shared" si="32"/>
        <v>1</v>
      </c>
      <c r="Z80" t="s">
        <v>112</v>
      </c>
    </row>
    <row r="81" spans="1:26" x14ac:dyDescent="0.25">
      <c r="A81" t="s">
        <v>26</v>
      </c>
      <c r="B81" t="s">
        <v>27</v>
      </c>
      <c r="C81" t="s">
        <v>25</v>
      </c>
      <c r="D81">
        <v>1</v>
      </c>
      <c r="F81">
        <v>1</v>
      </c>
      <c r="G81">
        <v>74.75</v>
      </c>
      <c r="H81">
        <f t="shared" si="17"/>
        <v>0</v>
      </c>
      <c r="I81">
        <f t="shared" si="18"/>
        <v>1</v>
      </c>
      <c r="J81">
        <f t="shared" si="19"/>
        <v>1</v>
      </c>
      <c r="K81">
        <f t="shared" si="20"/>
        <v>0</v>
      </c>
      <c r="L81">
        <f t="shared" si="21"/>
        <v>0</v>
      </c>
      <c r="M81">
        <f t="shared" si="22"/>
        <v>1</v>
      </c>
      <c r="N81">
        <f t="shared" si="23"/>
        <v>0</v>
      </c>
      <c r="O81">
        <f t="shared" si="24"/>
        <v>0</v>
      </c>
      <c r="P81">
        <v>30</v>
      </c>
      <c r="Q81">
        <f t="shared" si="25"/>
        <v>1</v>
      </c>
      <c r="R81">
        <f t="shared" si="26"/>
        <v>0</v>
      </c>
      <c r="S81">
        <f t="shared" si="27"/>
        <v>0</v>
      </c>
      <c r="T81">
        <f t="shared" si="28"/>
        <v>0</v>
      </c>
      <c r="U81">
        <v>0</v>
      </c>
      <c r="V81">
        <f t="shared" si="29"/>
        <v>0.51107113530143888</v>
      </c>
      <c r="W81">
        <f t="shared" si="30"/>
        <v>0.62505753999998992</v>
      </c>
      <c r="X81">
        <f t="shared" si="31"/>
        <v>0.26119370533830166</v>
      </c>
      <c r="Y81">
        <f t="shared" si="32"/>
        <v>1</v>
      </c>
      <c r="Z81" t="s">
        <v>113</v>
      </c>
    </row>
    <row r="82" spans="1:26" x14ac:dyDescent="0.25">
      <c r="A82" t="s">
        <v>29</v>
      </c>
      <c r="B82" t="s">
        <v>38</v>
      </c>
      <c r="C82" t="s">
        <v>23</v>
      </c>
      <c r="D82">
        <v>0</v>
      </c>
      <c r="F82">
        <v>1</v>
      </c>
      <c r="G82">
        <v>25.9</v>
      </c>
      <c r="H82">
        <f t="shared" si="17"/>
        <v>1</v>
      </c>
      <c r="I82">
        <f t="shared" si="18"/>
        <v>0</v>
      </c>
      <c r="J82">
        <f t="shared" si="19"/>
        <v>0</v>
      </c>
      <c r="K82">
        <f t="shared" si="20"/>
        <v>0</v>
      </c>
      <c r="L82">
        <f t="shared" si="21"/>
        <v>1</v>
      </c>
      <c r="M82">
        <f t="shared" si="22"/>
        <v>0</v>
      </c>
      <c r="N82">
        <f t="shared" si="23"/>
        <v>1</v>
      </c>
      <c r="O82">
        <f t="shared" si="24"/>
        <v>0</v>
      </c>
      <c r="P82">
        <v>45</v>
      </c>
      <c r="Q82">
        <f t="shared" si="25"/>
        <v>0</v>
      </c>
      <c r="R82">
        <f t="shared" si="26"/>
        <v>0</v>
      </c>
      <c r="S82">
        <f t="shared" si="27"/>
        <v>1</v>
      </c>
      <c r="T82">
        <f t="shared" si="28"/>
        <v>0</v>
      </c>
      <c r="U82">
        <v>0</v>
      </c>
      <c r="V82">
        <f t="shared" si="29"/>
        <v>2.8230461680336348E-3</v>
      </c>
      <c r="W82">
        <f t="shared" si="30"/>
        <v>0.50070576107328957</v>
      </c>
      <c r="X82">
        <f t="shared" si="31"/>
        <v>7.9695896668493889E-6</v>
      </c>
      <c r="Y82">
        <f t="shared" si="32"/>
        <v>0</v>
      </c>
      <c r="Z82" t="s">
        <v>114</v>
      </c>
    </row>
    <row r="83" spans="1:26" x14ac:dyDescent="0.25">
      <c r="A83" t="s">
        <v>26</v>
      </c>
      <c r="B83" t="s">
        <v>27</v>
      </c>
      <c r="C83" t="s">
        <v>35</v>
      </c>
      <c r="D83">
        <v>0</v>
      </c>
      <c r="F83">
        <v>1</v>
      </c>
      <c r="G83">
        <v>79.349999999999994</v>
      </c>
      <c r="H83">
        <f t="shared" si="17"/>
        <v>1</v>
      </c>
      <c r="I83">
        <f t="shared" si="18"/>
        <v>0</v>
      </c>
      <c r="J83">
        <f t="shared" si="19"/>
        <v>0</v>
      </c>
      <c r="K83">
        <f t="shared" si="20"/>
        <v>1</v>
      </c>
      <c r="L83">
        <f t="shared" si="21"/>
        <v>0</v>
      </c>
      <c r="M83">
        <f t="shared" si="22"/>
        <v>1</v>
      </c>
      <c r="N83">
        <f t="shared" si="23"/>
        <v>0</v>
      </c>
      <c r="O83">
        <f t="shared" si="24"/>
        <v>0</v>
      </c>
      <c r="P83">
        <v>1</v>
      </c>
      <c r="Q83">
        <f t="shared" si="25"/>
        <v>1</v>
      </c>
      <c r="R83">
        <f t="shared" si="26"/>
        <v>0</v>
      </c>
      <c r="S83">
        <f t="shared" si="27"/>
        <v>0</v>
      </c>
      <c r="T83">
        <f t="shared" si="28"/>
        <v>0</v>
      </c>
      <c r="U83">
        <v>1</v>
      </c>
      <c r="V83">
        <f t="shared" si="29"/>
        <v>0.51824279020154596</v>
      </c>
      <c r="W83">
        <f t="shared" si="30"/>
        <v>0.62673678017256984</v>
      </c>
      <c r="X83">
        <f t="shared" si="31"/>
        <v>0.23209000919279166</v>
      </c>
      <c r="Y83">
        <f t="shared" si="32"/>
        <v>1</v>
      </c>
      <c r="Z83" t="s">
        <v>115</v>
      </c>
    </row>
    <row r="84" spans="1:26" x14ac:dyDescent="0.25">
      <c r="A84" t="s">
        <v>26</v>
      </c>
      <c r="B84" t="s">
        <v>27</v>
      </c>
      <c r="C84" t="s">
        <v>25</v>
      </c>
      <c r="D84">
        <v>0</v>
      </c>
      <c r="F84">
        <v>1</v>
      </c>
      <c r="G84">
        <v>50.55</v>
      </c>
      <c r="H84">
        <f t="shared" si="17"/>
        <v>1</v>
      </c>
      <c r="I84">
        <f t="shared" si="18"/>
        <v>0</v>
      </c>
      <c r="J84">
        <f t="shared" si="19"/>
        <v>1</v>
      </c>
      <c r="K84">
        <f t="shared" si="20"/>
        <v>0</v>
      </c>
      <c r="L84">
        <f t="shared" si="21"/>
        <v>0</v>
      </c>
      <c r="M84">
        <f t="shared" si="22"/>
        <v>1</v>
      </c>
      <c r="N84">
        <f t="shared" si="23"/>
        <v>0</v>
      </c>
      <c r="O84">
        <f t="shared" si="24"/>
        <v>0</v>
      </c>
      <c r="P84">
        <v>11</v>
      </c>
      <c r="Q84">
        <f t="shared" si="25"/>
        <v>1</v>
      </c>
      <c r="R84">
        <f t="shared" si="26"/>
        <v>0</v>
      </c>
      <c r="S84">
        <f t="shared" si="27"/>
        <v>0</v>
      </c>
      <c r="T84">
        <f t="shared" si="28"/>
        <v>0</v>
      </c>
      <c r="U84">
        <v>0</v>
      </c>
      <c r="V84">
        <f t="shared" si="29"/>
        <v>0.47820516356597886</v>
      </c>
      <c r="W84">
        <f t="shared" si="30"/>
        <v>0.6173239608063833</v>
      </c>
      <c r="X84">
        <f t="shared" si="31"/>
        <v>0.22868017846116459</v>
      </c>
      <c r="Y84">
        <f t="shared" si="32"/>
        <v>1</v>
      </c>
      <c r="Z84" t="s">
        <v>116</v>
      </c>
    </row>
    <row r="85" spans="1:26" x14ac:dyDescent="0.25">
      <c r="A85" t="s">
        <v>26</v>
      </c>
      <c r="B85" t="s">
        <v>33</v>
      </c>
      <c r="C85" t="s">
        <v>35</v>
      </c>
      <c r="D85">
        <v>0</v>
      </c>
      <c r="F85">
        <v>1</v>
      </c>
      <c r="G85">
        <v>75.150000000000006</v>
      </c>
      <c r="H85">
        <f t="shared" si="17"/>
        <v>1</v>
      </c>
      <c r="I85">
        <f t="shared" si="18"/>
        <v>0</v>
      </c>
      <c r="J85">
        <f t="shared" si="19"/>
        <v>0</v>
      </c>
      <c r="K85">
        <f t="shared" si="20"/>
        <v>1</v>
      </c>
      <c r="L85">
        <f t="shared" si="21"/>
        <v>0</v>
      </c>
      <c r="M85">
        <f t="shared" si="22"/>
        <v>1</v>
      </c>
      <c r="N85">
        <f t="shared" si="23"/>
        <v>0</v>
      </c>
      <c r="O85">
        <f t="shared" si="24"/>
        <v>0</v>
      </c>
      <c r="P85">
        <v>7</v>
      </c>
      <c r="Q85">
        <f t="shared" si="25"/>
        <v>0</v>
      </c>
      <c r="R85">
        <f t="shared" si="26"/>
        <v>0</v>
      </c>
      <c r="S85">
        <f t="shared" si="27"/>
        <v>0</v>
      </c>
      <c r="T85">
        <f t="shared" si="28"/>
        <v>1</v>
      </c>
      <c r="U85">
        <v>1</v>
      </c>
      <c r="V85">
        <f t="shared" si="29"/>
        <v>0.37978958298986998</v>
      </c>
      <c r="W85">
        <f t="shared" si="30"/>
        <v>0.59382235190758315</v>
      </c>
      <c r="X85">
        <f t="shared" si="31"/>
        <v>0.38466096136787936</v>
      </c>
      <c r="Y85">
        <f t="shared" si="32"/>
        <v>1</v>
      </c>
      <c r="Z85" t="s">
        <v>117</v>
      </c>
    </row>
    <row r="86" spans="1:26" x14ac:dyDescent="0.25">
      <c r="A86" t="s">
        <v>26</v>
      </c>
      <c r="B86" t="s">
        <v>33</v>
      </c>
      <c r="C86" t="s">
        <v>35</v>
      </c>
      <c r="D86">
        <v>0</v>
      </c>
      <c r="F86">
        <v>1</v>
      </c>
      <c r="G86">
        <v>103.8</v>
      </c>
      <c r="H86">
        <f t="shared" si="17"/>
        <v>1</v>
      </c>
      <c r="I86">
        <f t="shared" si="18"/>
        <v>0</v>
      </c>
      <c r="J86">
        <f t="shared" si="19"/>
        <v>0</v>
      </c>
      <c r="K86">
        <f t="shared" si="20"/>
        <v>1</v>
      </c>
      <c r="L86">
        <f t="shared" si="21"/>
        <v>0</v>
      </c>
      <c r="M86">
        <f t="shared" si="22"/>
        <v>1</v>
      </c>
      <c r="N86">
        <f t="shared" si="23"/>
        <v>0</v>
      </c>
      <c r="O86">
        <f t="shared" si="24"/>
        <v>0</v>
      </c>
      <c r="P86">
        <v>42</v>
      </c>
      <c r="Q86">
        <f t="shared" si="25"/>
        <v>0</v>
      </c>
      <c r="R86">
        <f t="shared" si="26"/>
        <v>0</v>
      </c>
      <c r="S86">
        <f t="shared" si="27"/>
        <v>0</v>
      </c>
      <c r="T86">
        <f t="shared" si="28"/>
        <v>1</v>
      </c>
      <c r="U86">
        <v>0</v>
      </c>
      <c r="V86">
        <f t="shared" si="29"/>
        <v>0.41959335131347714</v>
      </c>
      <c r="W86">
        <f t="shared" si="30"/>
        <v>0.60338593831197951</v>
      </c>
      <c r="X86">
        <f t="shared" si="31"/>
        <v>0.17605858046647505</v>
      </c>
      <c r="Y86">
        <f t="shared" si="32"/>
        <v>1</v>
      </c>
      <c r="Z86" t="s">
        <v>118</v>
      </c>
    </row>
    <row r="87" spans="1:26" x14ac:dyDescent="0.25">
      <c r="A87" t="s">
        <v>45</v>
      </c>
      <c r="B87" t="s">
        <v>33</v>
      </c>
      <c r="C87" t="s">
        <v>23</v>
      </c>
      <c r="D87">
        <v>0</v>
      </c>
      <c r="F87">
        <v>1</v>
      </c>
      <c r="G87">
        <v>20.149999999999999</v>
      </c>
      <c r="H87">
        <f t="shared" si="17"/>
        <v>1</v>
      </c>
      <c r="I87">
        <f t="shared" si="18"/>
        <v>0</v>
      </c>
      <c r="J87">
        <f t="shared" si="19"/>
        <v>0</v>
      </c>
      <c r="K87">
        <f t="shared" si="20"/>
        <v>0</v>
      </c>
      <c r="L87">
        <f t="shared" si="21"/>
        <v>1</v>
      </c>
      <c r="M87">
        <f t="shared" si="22"/>
        <v>0</v>
      </c>
      <c r="N87">
        <f t="shared" si="23"/>
        <v>0</v>
      </c>
      <c r="O87">
        <f t="shared" si="24"/>
        <v>1</v>
      </c>
      <c r="P87">
        <v>49</v>
      </c>
      <c r="Q87">
        <f t="shared" si="25"/>
        <v>0</v>
      </c>
      <c r="R87">
        <f t="shared" si="26"/>
        <v>0</v>
      </c>
      <c r="S87">
        <f t="shared" si="27"/>
        <v>0</v>
      </c>
      <c r="T87">
        <f t="shared" si="28"/>
        <v>1</v>
      </c>
      <c r="U87">
        <v>0</v>
      </c>
      <c r="V87">
        <f t="shared" si="29"/>
        <v>-6.6075578500256443E-2</v>
      </c>
      <c r="W87">
        <f t="shared" si="30"/>
        <v>0.48348711285191392</v>
      </c>
      <c r="X87">
        <f t="shared" si="31"/>
        <v>4.3659820741435516E-3</v>
      </c>
      <c r="Y87">
        <f t="shared" si="32"/>
        <v>0</v>
      </c>
      <c r="Z87" t="s">
        <v>119</v>
      </c>
    </row>
    <row r="88" spans="1:26" x14ac:dyDescent="0.25">
      <c r="A88" t="s">
        <v>26</v>
      </c>
      <c r="B88" t="s">
        <v>38</v>
      </c>
      <c r="C88" t="s">
        <v>35</v>
      </c>
      <c r="D88">
        <v>0</v>
      </c>
      <c r="F88">
        <v>1</v>
      </c>
      <c r="G88">
        <v>99.3</v>
      </c>
      <c r="H88">
        <f t="shared" si="17"/>
        <v>1</v>
      </c>
      <c r="I88">
        <f t="shared" si="18"/>
        <v>0</v>
      </c>
      <c r="J88">
        <f t="shared" si="19"/>
        <v>0</v>
      </c>
      <c r="K88">
        <f t="shared" si="20"/>
        <v>1</v>
      </c>
      <c r="L88">
        <f t="shared" si="21"/>
        <v>0</v>
      </c>
      <c r="M88">
        <f t="shared" si="22"/>
        <v>1</v>
      </c>
      <c r="N88">
        <f t="shared" si="23"/>
        <v>0</v>
      </c>
      <c r="O88">
        <f t="shared" si="24"/>
        <v>0</v>
      </c>
      <c r="P88">
        <v>9</v>
      </c>
      <c r="Q88">
        <f t="shared" si="25"/>
        <v>0</v>
      </c>
      <c r="R88">
        <f t="shared" si="26"/>
        <v>0</v>
      </c>
      <c r="S88">
        <f t="shared" si="27"/>
        <v>1</v>
      </c>
      <c r="T88">
        <f t="shared" si="28"/>
        <v>0</v>
      </c>
      <c r="U88">
        <v>0</v>
      </c>
      <c r="V88">
        <f t="shared" si="29"/>
        <v>0.41257760195467669</v>
      </c>
      <c r="W88">
        <f t="shared" si="30"/>
        <v>0.60170577809861547</v>
      </c>
      <c r="X88">
        <f t="shared" si="31"/>
        <v>0.17022027763467162</v>
      </c>
      <c r="Y88">
        <f t="shared" si="32"/>
        <v>1</v>
      </c>
      <c r="Z88" t="s">
        <v>120</v>
      </c>
    </row>
    <row r="89" spans="1:26" x14ac:dyDescent="0.25">
      <c r="A89" t="s">
        <v>29</v>
      </c>
      <c r="B89" t="s">
        <v>33</v>
      </c>
      <c r="C89" t="s">
        <v>25</v>
      </c>
      <c r="D89">
        <v>0</v>
      </c>
      <c r="F89">
        <v>1</v>
      </c>
      <c r="G89">
        <v>62.15</v>
      </c>
      <c r="H89">
        <f t="shared" si="17"/>
        <v>1</v>
      </c>
      <c r="I89">
        <f t="shared" si="18"/>
        <v>0</v>
      </c>
      <c r="J89">
        <f t="shared" si="19"/>
        <v>1</v>
      </c>
      <c r="K89">
        <f t="shared" si="20"/>
        <v>0</v>
      </c>
      <c r="L89">
        <f t="shared" si="21"/>
        <v>0</v>
      </c>
      <c r="M89">
        <f t="shared" si="22"/>
        <v>0</v>
      </c>
      <c r="N89">
        <f t="shared" si="23"/>
        <v>1</v>
      </c>
      <c r="O89">
        <f t="shared" si="24"/>
        <v>0</v>
      </c>
      <c r="P89">
        <v>35</v>
      </c>
      <c r="Q89">
        <f t="shared" si="25"/>
        <v>0</v>
      </c>
      <c r="R89">
        <f t="shared" si="26"/>
        <v>0</v>
      </c>
      <c r="S89">
        <f t="shared" si="27"/>
        <v>0</v>
      </c>
      <c r="T89">
        <f t="shared" si="28"/>
        <v>1</v>
      </c>
      <c r="U89">
        <v>0</v>
      </c>
      <c r="V89">
        <f t="shared" si="29"/>
        <v>8.320384481779694E-2</v>
      </c>
      <c r="W89">
        <f t="shared" si="30"/>
        <v>0.52078896929340446</v>
      </c>
      <c r="X89">
        <f t="shared" si="31"/>
        <v>6.9228797924640343E-3</v>
      </c>
      <c r="Y89">
        <f t="shared" si="32"/>
        <v>0</v>
      </c>
      <c r="Z89" t="s">
        <v>121</v>
      </c>
    </row>
    <row r="90" spans="1:26" x14ac:dyDescent="0.25">
      <c r="A90" t="s">
        <v>45</v>
      </c>
      <c r="B90" t="s">
        <v>33</v>
      </c>
      <c r="C90" t="s">
        <v>23</v>
      </c>
      <c r="D90">
        <v>0</v>
      </c>
      <c r="F90">
        <v>1</v>
      </c>
      <c r="G90">
        <v>20.65</v>
      </c>
      <c r="H90">
        <f t="shared" si="17"/>
        <v>1</v>
      </c>
      <c r="I90">
        <f t="shared" si="18"/>
        <v>0</v>
      </c>
      <c r="J90">
        <f t="shared" si="19"/>
        <v>0</v>
      </c>
      <c r="K90">
        <f t="shared" si="20"/>
        <v>0</v>
      </c>
      <c r="L90">
        <f t="shared" si="21"/>
        <v>1</v>
      </c>
      <c r="M90">
        <f t="shared" si="22"/>
        <v>0</v>
      </c>
      <c r="N90">
        <f t="shared" si="23"/>
        <v>0</v>
      </c>
      <c r="O90">
        <f t="shared" si="24"/>
        <v>1</v>
      </c>
      <c r="P90">
        <v>48</v>
      </c>
      <c r="Q90">
        <f t="shared" si="25"/>
        <v>0</v>
      </c>
      <c r="R90">
        <f t="shared" si="26"/>
        <v>0</v>
      </c>
      <c r="S90">
        <f t="shared" si="27"/>
        <v>0</v>
      </c>
      <c r="T90">
        <f t="shared" si="28"/>
        <v>1</v>
      </c>
      <c r="U90">
        <v>0</v>
      </c>
      <c r="V90">
        <f t="shared" si="29"/>
        <v>-7.0159220054478763E-2</v>
      </c>
      <c r="W90">
        <f t="shared" si="30"/>
        <v>0.48246738615215173</v>
      </c>
      <c r="X90">
        <f t="shared" si="31"/>
        <v>4.9223161586527753E-3</v>
      </c>
      <c r="Y90">
        <f t="shared" si="32"/>
        <v>0</v>
      </c>
      <c r="Z90" t="s">
        <v>122</v>
      </c>
    </row>
    <row r="91" spans="1:26" x14ac:dyDescent="0.25">
      <c r="A91" t="s">
        <v>45</v>
      </c>
      <c r="B91" t="s">
        <v>30</v>
      </c>
      <c r="C91" t="s">
        <v>23</v>
      </c>
      <c r="D91">
        <v>0</v>
      </c>
      <c r="F91">
        <v>1</v>
      </c>
      <c r="G91">
        <v>19.95</v>
      </c>
      <c r="H91">
        <f t="shared" si="17"/>
        <v>1</v>
      </c>
      <c r="I91">
        <f t="shared" si="18"/>
        <v>0</v>
      </c>
      <c r="J91">
        <f t="shared" si="19"/>
        <v>0</v>
      </c>
      <c r="K91">
        <f t="shared" si="20"/>
        <v>0</v>
      </c>
      <c r="L91">
        <f t="shared" si="21"/>
        <v>1</v>
      </c>
      <c r="M91">
        <f t="shared" si="22"/>
        <v>0</v>
      </c>
      <c r="N91">
        <f t="shared" si="23"/>
        <v>0</v>
      </c>
      <c r="O91">
        <f t="shared" si="24"/>
        <v>1</v>
      </c>
      <c r="P91">
        <v>46</v>
      </c>
      <c r="Q91">
        <f t="shared" si="25"/>
        <v>0</v>
      </c>
      <c r="R91">
        <f t="shared" si="26"/>
        <v>1</v>
      </c>
      <c r="S91">
        <f t="shared" si="27"/>
        <v>0</v>
      </c>
      <c r="T91">
        <f t="shared" si="28"/>
        <v>0</v>
      </c>
      <c r="U91">
        <v>0</v>
      </c>
      <c r="V91">
        <f t="shared" si="29"/>
        <v>-7.1250558843625494E-2</v>
      </c>
      <c r="W91">
        <f t="shared" si="30"/>
        <v>0.48219489216522793</v>
      </c>
      <c r="X91">
        <f t="shared" si="31"/>
        <v>5.0766421355289389E-3</v>
      </c>
      <c r="Y91">
        <f t="shared" si="32"/>
        <v>0</v>
      </c>
      <c r="Z91" t="s">
        <v>123</v>
      </c>
    </row>
    <row r="92" spans="1:26" x14ac:dyDescent="0.25">
      <c r="A92" t="s">
        <v>26</v>
      </c>
      <c r="B92" t="s">
        <v>30</v>
      </c>
      <c r="C92" t="s">
        <v>25</v>
      </c>
      <c r="D92">
        <v>0</v>
      </c>
      <c r="F92">
        <v>1</v>
      </c>
      <c r="G92">
        <v>33.75</v>
      </c>
      <c r="H92">
        <f t="shared" si="17"/>
        <v>1</v>
      </c>
      <c r="I92">
        <f t="shared" si="18"/>
        <v>0</v>
      </c>
      <c r="J92">
        <f t="shared" si="19"/>
        <v>1</v>
      </c>
      <c r="K92">
        <f t="shared" si="20"/>
        <v>0</v>
      </c>
      <c r="L92">
        <f t="shared" si="21"/>
        <v>0</v>
      </c>
      <c r="M92">
        <f t="shared" si="22"/>
        <v>1</v>
      </c>
      <c r="N92">
        <f t="shared" si="23"/>
        <v>0</v>
      </c>
      <c r="O92">
        <f t="shared" si="24"/>
        <v>0</v>
      </c>
      <c r="P92">
        <v>29</v>
      </c>
      <c r="Q92">
        <f t="shared" si="25"/>
        <v>0</v>
      </c>
      <c r="R92">
        <f t="shared" si="26"/>
        <v>1</v>
      </c>
      <c r="S92">
        <f t="shared" si="27"/>
        <v>0</v>
      </c>
      <c r="T92">
        <f t="shared" si="28"/>
        <v>0</v>
      </c>
      <c r="U92">
        <v>0</v>
      </c>
      <c r="V92">
        <f t="shared" si="29"/>
        <v>0.31524468888890583</v>
      </c>
      <c r="W92">
        <f t="shared" si="30"/>
        <v>0.57816491125889236</v>
      </c>
      <c r="X92">
        <f t="shared" si="31"/>
        <v>9.9379213872663033E-2</v>
      </c>
      <c r="Y92">
        <f t="shared" si="32"/>
        <v>0</v>
      </c>
      <c r="Z92" t="s">
        <v>124</v>
      </c>
    </row>
    <row r="93" spans="1:26" x14ac:dyDescent="0.25">
      <c r="A93" t="s">
        <v>26</v>
      </c>
      <c r="B93" t="s">
        <v>33</v>
      </c>
      <c r="C93" t="s">
        <v>35</v>
      </c>
      <c r="D93">
        <v>0</v>
      </c>
      <c r="F93">
        <v>1</v>
      </c>
      <c r="G93">
        <v>82.05</v>
      </c>
      <c r="H93">
        <f t="shared" si="17"/>
        <v>1</v>
      </c>
      <c r="I93">
        <f t="shared" si="18"/>
        <v>0</v>
      </c>
      <c r="J93">
        <f t="shared" si="19"/>
        <v>0</v>
      </c>
      <c r="K93">
        <f t="shared" si="20"/>
        <v>1</v>
      </c>
      <c r="L93">
        <f t="shared" si="21"/>
        <v>0</v>
      </c>
      <c r="M93">
        <f t="shared" si="22"/>
        <v>1</v>
      </c>
      <c r="N93">
        <f t="shared" si="23"/>
        <v>0</v>
      </c>
      <c r="O93">
        <f t="shared" si="24"/>
        <v>0</v>
      </c>
      <c r="P93">
        <v>30</v>
      </c>
      <c r="Q93">
        <f t="shared" si="25"/>
        <v>0</v>
      </c>
      <c r="R93">
        <f t="shared" si="26"/>
        <v>0</v>
      </c>
      <c r="S93">
        <f t="shared" si="27"/>
        <v>0</v>
      </c>
      <c r="T93">
        <f t="shared" si="28"/>
        <v>1</v>
      </c>
      <c r="U93">
        <v>0</v>
      </c>
      <c r="V93">
        <f t="shared" si="29"/>
        <v>0.40423851444433323</v>
      </c>
      <c r="W93">
        <f t="shared" si="30"/>
        <v>0.59970558144440056</v>
      </c>
      <c r="X93">
        <f t="shared" si="31"/>
        <v>0.1634087765601614</v>
      </c>
      <c r="Y93">
        <f t="shared" si="32"/>
        <v>1</v>
      </c>
      <c r="Z93" t="s">
        <v>125</v>
      </c>
    </row>
    <row r="94" spans="1:26" x14ac:dyDescent="0.25">
      <c r="A94" t="s">
        <v>26</v>
      </c>
      <c r="B94" t="s">
        <v>27</v>
      </c>
      <c r="C94" t="s">
        <v>35</v>
      </c>
      <c r="D94">
        <v>1</v>
      </c>
      <c r="F94">
        <v>1</v>
      </c>
      <c r="G94">
        <v>74.7</v>
      </c>
      <c r="H94">
        <f t="shared" si="17"/>
        <v>0</v>
      </c>
      <c r="I94">
        <f t="shared" si="18"/>
        <v>1</v>
      </c>
      <c r="J94">
        <f t="shared" si="19"/>
        <v>0</v>
      </c>
      <c r="K94">
        <f t="shared" si="20"/>
        <v>1</v>
      </c>
      <c r="L94">
        <f t="shared" si="21"/>
        <v>0</v>
      </c>
      <c r="M94">
        <f t="shared" si="22"/>
        <v>1</v>
      </c>
      <c r="N94">
        <f t="shared" si="23"/>
        <v>0</v>
      </c>
      <c r="O94">
        <f t="shared" si="24"/>
        <v>0</v>
      </c>
      <c r="P94">
        <v>1</v>
      </c>
      <c r="Q94">
        <f t="shared" si="25"/>
        <v>1</v>
      </c>
      <c r="R94">
        <f t="shared" si="26"/>
        <v>0</v>
      </c>
      <c r="S94">
        <f t="shared" si="27"/>
        <v>0</v>
      </c>
      <c r="T94">
        <f t="shared" si="28"/>
        <v>0</v>
      </c>
      <c r="U94">
        <v>0</v>
      </c>
      <c r="V94">
        <f t="shared" si="29"/>
        <v>0.51099318253078552</v>
      </c>
      <c r="W94">
        <f t="shared" si="30"/>
        <v>0.62503927076288679</v>
      </c>
      <c r="X94">
        <f t="shared" si="31"/>
        <v>0.26111403259294069</v>
      </c>
      <c r="Y94">
        <f t="shared" si="32"/>
        <v>1</v>
      </c>
      <c r="Z94" t="s">
        <v>126</v>
      </c>
    </row>
    <row r="95" spans="1:26" x14ac:dyDescent="0.25">
      <c r="A95" t="s">
        <v>45</v>
      </c>
      <c r="B95" t="s">
        <v>30</v>
      </c>
      <c r="C95" t="s">
        <v>25</v>
      </c>
      <c r="D95">
        <v>0</v>
      </c>
      <c r="F95">
        <v>1</v>
      </c>
      <c r="G95">
        <v>84</v>
      </c>
      <c r="H95">
        <f t="shared" si="17"/>
        <v>1</v>
      </c>
      <c r="I95">
        <f t="shared" si="18"/>
        <v>0</v>
      </c>
      <c r="J95">
        <f t="shared" si="19"/>
        <v>1</v>
      </c>
      <c r="K95">
        <f t="shared" si="20"/>
        <v>0</v>
      </c>
      <c r="L95">
        <f t="shared" si="21"/>
        <v>0</v>
      </c>
      <c r="M95">
        <f t="shared" si="22"/>
        <v>0</v>
      </c>
      <c r="N95">
        <f t="shared" si="23"/>
        <v>0</v>
      </c>
      <c r="O95">
        <f t="shared" si="24"/>
        <v>1</v>
      </c>
      <c r="P95">
        <v>66</v>
      </c>
      <c r="Q95">
        <f t="shared" si="25"/>
        <v>0</v>
      </c>
      <c r="R95">
        <f t="shared" si="26"/>
        <v>1</v>
      </c>
      <c r="S95">
        <f t="shared" si="27"/>
        <v>0</v>
      </c>
      <c r="T95">
        <f t="shared" si="28"/>
        <v>0</v>
      </c>
      <c r="U95">
        <v>0</v>
      </c>
      <c r="V95">
        <f t="shared" si="29"/>
        <v>6.2198318810905359E-2</v>
      </c>
      <c r="W95">
        <f t="shared" si="30"/>
        <v>0.51554456867597009</v>
      </c>
      <c r="X95">
        <f t="shared" si="31"/>
        <v>3.8686308629030234E-3</v>
      </c>
      <c r="Y95">
        <f t="shared" si="32"/>
        <v>0</v>
      </c>
      <c r="Z95" t="s">
        <v>127</v>
      </c>
    </row>
    <row r="96" spans="1:26" x14ac:dyDescent="0.25">
      <c r="A96" t="s">
        <v>26</v>
      </c>
      <c r="B96" t="s">
        <v>38</v>
      </c>
      <c r="C96" t="s">
        <v>35</v>
      </c>
      <c r="D96">
        <v>0</v>
      </c>
      <c r="F96">
        <v>1</v>
      </c>
      <c r="G96">
        <v>111.05</v>
      </c>
      <c r="H96">
        <f t="shared" si="17"/>
        <v>1</v>
      </c>
      <c r="I96">
        <f t="shared" si="18"/>
        <v>0</v>
      </c>
      <c r="J96">
        <f t="shared" si="19"/>
        <v>0</v>
      </c>
      <c r="K96">
        <f t="shared" si="20"/>
        <v>1</v>
      </c>
      <c r="L96">
        <f t="shared" si="21"/>
        <v>0</v>
      </c>
      <c r="M96">
        <f t="shared" si="22"/>
        <v>1</v>
      </c>
      <c r="N96">
        <f t="shared" si="23"/>
        <v>0</v>
      </c>
      <c r="O96">
        <f t="shared" si="24"/>
        <v>0</v>
      </c>
      <c r="P96">
        <v>65</v>
      </c>
      <c r="Q96">
        <f t="shared" si="25"/>
        <v>0</v>
      </c>
      <c r="R96">
        <f t="shared" si="26"/>
        <v>0</v>
      </c>
      <c r="S96">
        <f t="shared" si="27"/>
        <v>1</v>
      </c>
      <c r="T96">
        <f t="shared" si="28"/>
        <v>0</v>
      </c>
      <c r="U96">
        <v>0</v>
      </c>
      <c r="V96">
        <f t="shared" si="29"/>
        <v>0.43575967231896684</v>
      </c>
      <c r="W96">
        <f t="shared" si="30"/>
        <v>0.60724818302305872</v>
      </c>
      <c r="X96">
        <f t="shared" si="31"/>
        <v>0.18988649201953336</v>
      </c>
      <c r="Y96">
        <f t="shared" si="32"/>
        <v>1</v>
      </c>
      <c r="Z96" t="s">
        <v>128</v>
      </c>
    </row>
    <row r="97" spans="1:26" x14ac:dyDescent="0.25">
      <c r="A97" t="s">
        <v>45</v>
      </c>
      <c r="B97" t="s">
        <v>33</v>
      </c>
      <c r="C97" t="s">
        <v>35</v>
      </c>
      <c r="D97">
        <v>0</v>
      </c>
      <c r="F97">
        <v>1</v>
      </c>
      <c r="G97">
        <v>100.9</v>
      </c>
      <c r="H97">
        <f t="shared" si="17"/>
        <v>1</v>
      </c>
      <c r="I97">
        <f t="shared" si="18"/>
        <v>0</v>
      </c>
      <c r="J97">
        <f t="shared" si="19"/>
        <v>0</v>
      </c>
      <c r="K97">
        <f t="shared" si="20"/>
        <v>1</v>
      </c>
      <c r="L97">
        <f t="shared" si="21"/>
        <v>0</v>
      </c>
      <c r="M97">
        <f t="shared" si="22"/>
        <v>0</v>
      </c>
      <c r="N97">
        <f t="shared" si="23"/>
        <v>0</v>
      </c>
      <c r="O97">
        <f t="shared" si="24"/>
        <v>1</v>
      </c>
      <c r="P97">
        <v>72</v>
      </c>
      <c r="Q97">
        <f t="shared" si="25"/>
        <v>0</v>
      </c>
      <c r="R97">
        <f t="shared" si="26"/>
        <v>0</v>
      </c>
      <c r="S97">
        <f t="shared" si="27"/>
        <v>0</v>
      </c>
      <c r="T97">
        <f t="shared" si="28"/>
        <v>1</v>
      </c>
      <c r="U97">
        <v>0</v>
      </c>
      <c r="V97">
        <f t="shared" si="29"/>
        <v>8.8546355291733686E-2</v>
      </c>
      <c r="W97">
        <f t="shared" si="30"/>
        <v>0.52212213673945684</v>
      </c>
      <c r="X97">
        <f t="shared" si="31"/>
        <v>7.840457035449935E-3</v>
      </c>
      <c r="Y97">
        <f t="shared" si="32"/>
        <v>0</v>
      </c>
      <c r="Z97" t="s">
        <v>129</v>
      </c>
    </row>
    <row r="98" spans="1:26" x14ac:dyDescent="0.25">
      <c r="A98" t="s">
        <v>26</v>
      </c>
      <c r="B98" t="s">
        <v>27</v>
      </c>
      <c r="C98" t="s">
        <v>35</v>
      </c>
      <c r="D98">
        <v>0</v>
      </c>
      <c r="F98">
        <v>1</v>
      </c>
      <c r="G98">
        <v>78.95</v>
      </c>
      <c r="H98">
        <f t="shared" si="17"/>
        <v>1</v>
      </c>
      <c r="I98">
        <f t="shared" si="18"/>
        <v>0</v>
      </c>
      <c r="J98">
        <f t="shared" si="19"/>
        <v>0</v>
      </c>
      <c r="K98">
        <f t="shared" si="20"/>
        <v>1</v>
      </c>
      <c r="L98">
        <f t="shared" si="21"/>
        <v>0</v>
      </c>
      <c r="M98">
        <f t="shared" si="22"/>
        <v>1</v>
      </c>
      <c r="N98">
        <f t="shared" si="23"/>
        <v>0</v>
      </c>
      <c r="O98">
        <f t="shared" si="24"/>
        <v>0</v>
      </c>
      <c r="P98">
        <v>12</v>
      </c>
      <c r="Q98">
        <f t="shared" si="25"/>
        <v>1</v>
      </c>
      <c r="R98">
        <f t="shared" si="26"/>
        <v>0</v>
      </c>
      <c r="S98">
        <f t="shared" si="27"/>
        <v>0</v>
      </c>
      <c r="T98">
        <f t="shared" si="28"/>
        <v>0</v>
      </c>
      <c r="U98">
        <v>1</v>
      </c>
      <c r="V98">
        <f t="shared" si="29"/>
        <v>0.51761916803631924</v>
      </c>
      <c r="W98">
        <f t="shared" si="30"/>
        <v>0.6265908798557156</v>
      </c>
      <c r="X98">
        <f t="shared" si="31"/>
        <v>0.23269126704597282</v>
      </c>
      <c r="Y98">
        <f t="shared" si="32"/>
        <v>1</v>
      </c>
      <c r="Z98" t="s">
        <v>130</v>
      </c>
    </row>
    <row r="99" spans="1:26" x14ac:dyDescent="0.25">
      <c r="A99" t="s">
        <v>29</v>
      </c>
      <c r="B99" t="s">
        <v>38</v>
      </c>
      <c r="C99" t="s">
        <v>25</v>
      </c>
      <c r="D99">
        <v>0</v>
      </c>
      <c r="F99">
        <v>1</v>
      </c>
      <c r="G99">
        <v>66.849999999999994</v>
      </c>
      <c r="H99">
        <f t="shared" si="17"/>
        <v>1</v>
      </c>
      <c r="I99">
        <f t="shared" si="18"/>
        <v>0</v>
      </c>
      <c r="J99">
        <f t="shared" si="19"/>
        <v>1</v>
      </c>
      <c r="K99">
        <f t="shared" si="20"/>
        <v>0</v>
      </c>
      <c r="L99">
        <f t="shared" si="21"/>
        <v>0</v>
      </c>
      <c r="M99">
        <f t="shared" si="22"/>
        <v>0</v>
      </c>
      <c r="N99">
        <f t="shared" si="23"/>
        <v>1</v>
      </c>
      <c r="O99">
        <f t="shared" si="24"/>
        <v>0</v>
      </c>
      <c r="P99">
        <v>71</v>
      </c>
      <c r="Q99">
        <f t="shared" si="25"/>
        <v>0</v>
      </c>
      <c r="R99">
        <f t="shared" si="26"/>
        <v>0</v>
      </c>
      <c r="S99">
        <f t="shared" si="27"/>
        <v>1</v>
      </c>
      <c r="T99">
        <f t="shared" si="28"/>
        <v>0</v>
      </c>
      <c r="U99">
        <v>0</v>
      </c>
      <c r="V99">
        <f t="shared" si="29"/>
        <v>9.0531405259210745E-2</v>
      </c>
      <c r="W99">
        <f t="shared" si="30"/>
        <v>0.52261740585818428</v>
      </c>
      <c r="X99">
        <f t="shared" si="31"/>
        <v>8.1959353382074513E-3</v>
      </c>
      <c r="Y99">
        <f t="shared" si="32"/>
        <v>0</v>
      </c>
      <c r="Z99" t="s">
        <v>131</v>
      </c>
    </row>
    <row r="100" spans="1:26" x14ac:dyDescent="0.25">
      <c r="A100" t="s">
        <v>26</v>
      </c>
      <c r="B100" t="s">
        <v>30</v>
      </c>
      <c r="C100" t="s">
        <v>23</v>
      </c>
      <c r="D100">
        <v>0</v>
      </c>
      <c r="F100">
        <v>1</v>
      </c>
      <c r="G100">
        <v>21.05</v>
      </c>
      <c r="H100">
        <f t="shared" si="17"/>
        <v>1</v>
      </c>
      <c r="I100">
        <f t="shared" si="18"/>
        <v>0</v>
      </c>
      <c r="J100">
        <f t="shared" si="19"/>
        <v>0</v>
      </c>
      <c r="K100">
        <f t="shared" si="20"/>
        <v>0</v>
      </c>
      <c r="L100">
        <f t="shared" si="21"/>
        <v>1</v>
      </c>
      <c r="M100">
        <f t="shared" si="22"/>
        <v>1</v>
      </c>
      <c r="N100">
        <f t="shared" si="23"/>
        <v>0</v>
      </c>
      <c r="O100">
        <f t="shared" si="24"/>
        <v>0</v>
      </c>
      <c r="P100">
        <v>5</v>
      </c>
      <c r="Q100">
        <f t="shared" si="25"/>
        <v>0</v>
      </c>
      <c r="R100">
        <f t="shared" si="26"/>
        <v>1</v>
      </c>
      <c r="S100">
        <f t="shared" si="27"/>
        <v>0</v>
      </c>
      <c r="T100">
        <f t="shared" si="28"/>
        <v>0</v>
      </c>
      <c r="U100">
        <v>1</v>
      </c>
      <c r="V100">
        <f t="shared" si="29"/>
        <v>0.26185330669535345</v>
      </c>
      <c r="W100">
        <f t="shared" si="30"/>
        <v>0.56509182094046795</v>
      </c>
      <c r="X100">
        <f t="shared" si="31"/>
        <v>0.54486054083658397</v>
      </c>
      <c r="Y100">
        <f t="shared" si="32"/>
        <v>0</v>
      </c>
      <c r="Z100" t="s">
        <v>132</v>
      </c>
    </row>
    <row r="101" spans="1:26" x14ac:dyDescent="0.25">
      <c r="A101" t="s">
        <v>45</v>
      </c>
      <c r="B101" t="s">
        <v>33</v>
      </c>
      <c r="C101" t="s">
        <v>23</v>
      </c>
      <c r="D101">
        <v>0</v>
      </c>
      <c r="F101">
        <v>1</v>
      </c>
      <c r="G101">
        <v>21</v>
      </c>
      <c r="H101">
        <f t="shared" si="17"/>
        <v>1</v>
      </c>
      <c r="I101">
        <f t="shared" si="18"/>
        <v>0</v>
      </c>
      <c r="J101">
        <f t="shared" si="19"/>
        <v>0</v>
      </c>
      <c r="K101">
        <f t="shared" si="20"/>
        <v>0</v>
      </c>
      <c r="L101">
        <f t="shared" si="21"/>
        <v>1</v>
      </c>
      <c r="M101">
        <f t="shared" si="22"/>
        <v>0</v>
      </c>
      <c r="N101">
        <f t="shared" si="23"/>
        <v>0</v>
      </c>
      <c r="O101">
        <f t="shared" si="24"/>
        <v>1</v>
      </c>
      <c r="P101">
        <v>52</v>
      </c>
      <c r="Q101">
        <f t="shared" si="25"/>
        <v>0</v>
      </c>
      <c r="R101">
        <f t="shared" si="26"/>
        <v>0</v>
      </c>
      <c r="S101">
        <f t="shared" si="27"/>
        <v>0</v>
      </c>
      <c r="T101">
        <f t="shared" si="28"/>
        <v>1</v>
      </c>
      <c r="U101">
        <v>0</v>
      </c>
      <c r="V101">
        <f t="shared" si="29"/>
        <v>-5.1058932294847093E-2</v>
      </c>
      <c r="W101">
        <f t="shared" si="30"/>
        <v>0.48723803935726934</v>
      </c>
      <c r="X101">
        <f t="shared" si="31"/>
        <v>2.6070145670897796E-3</v>
      </c>
      <c r="Y101">
        <f t="shared" si="32"/>
        <v>0</v>
      </c>
      <c r="Z101" t="s">
        <v>133</v>
      </c>
    </row>
    <row r="102" spans="1:26" x14ac:dyDescent="0.25">
      <c r="A102" t="s">
        <v>26</v>
      </c>
      <c r="B102" t="s">
        <v>27</v>
      </c>
      <c r="C102" t="s">
        <v>35</v>
      </c>
      <c r="D102">
        <v>1</v>
      </c>
      <c r="F102">
        <v>1</v>
      </c>
      <c r="G102">
        <v>98.5</v>
      </c>
      <c r="H102">
        <f t="shared" si="17"/>
        <v>0</v>
      </c>
      <c r="I102">
        <f t="shared" si="18"/>
        <v>1</v>
      </c>
      <c r="J102">
        <f t="shared" si="19"/>
        <v>0</v>
      </c>
      <c r="K102">
        <f t="shared" si="20"/>
        <v>1</v>
      </c>
      <c r="L102">
        <f t="shared" si="21"/>
        <v>0</v>
      </c>
      <c r="M102">
        <f t="shared" si="22"/>
        <v>1</v>
      </c>
      <c r="N102">
        <f t="shared" si="23"/>
        <v>0</v>
      </c>
      <c r="O102">
        <f t="shared" si="24"/>
        <v>0</v>
      </c>
      <c r="P102">
        <v>25</v>
      </c>
      <c r="Q102">
        <f t="shared" si="25"/>
        <v>1</v>
      </c>
      <c r="R102">
        <f t="shared" si="26"/>
        <v>0</v>
      </c>
      <c r="S102">
        <f t="shared" si="27"/>
        <v>0</v>
      </c>
      <c r="T102">
        <f t="shared" si="28"/>
        <v>0</v>
      </c>
      <c r="U102">
        <v>1</v>
      </c>
      <c r="V102">
        <f t="shared" si="29"/>
        <v>0.54809870136177452</v>
      </c>
      <c r="W102">
        <f t="shared" si="30"/>
        <v>0.63369436280036628</v>
      </c>
      <c r="X102">
        <f t="shared" si="31"/>
        <v>0.20421478371091464</v>
      </c>
      <c r="Y102">
        <f t="shared" si="32"/>
        <v>1</v>
      </c>
      <c r="Z102" t="s">
        <v>134</v>
      </c>
    </row>
    <row r="103" spans="1:26" x14ac:dyDescent="0.25">
      <c r="A103" t="s">
        <v>26</v>
      </c>
      <c r="B103" t="s">
        <v>30</v>
      </c>
      <c r="C103" t="s">
        <v>23</v>
      </c>
      <c r="D103">
        <v>0</v>
      </c>
      <c r="F103">
        <v>1</v>
      </c>
      <c r="G103">
        <v>20.2</v>
      </c>
      <c r="H103">
        <f t="shared" si="17"/>
        <v>1</v>
      </c>
      <c r="I103">
        <f t="shared" si="18"/>
        <v>0</v>
      </c>
      <c r="J103">
        <f t="shared" si="19"/>
        <v>0</v>
      </c>
      <c r="K103">
        <f t="shared" si="20"/>
        <v>0</v>
      </c>
      <c r="L103">
        <f t="shared" si="21"/>
        <v>1</v>
      </c>
      <c r="M103">
        <f t="shared" si="22"/>
        <v>1</v>
      </c>
      <c r="N103">
        <f t="shared" si="23"/>
        <v>0</v>
      </c>
      <c r="O103">
        <f t="shared" si="24"/>
        <v>0</v>
      </c>
      <c r="P103">
        <v>1</v>
      </c>
      <c r="Q103">
        <f t="shared" si="25"/>
        <v>0</v>
      </c>
      <c r="R103">
        <f t="shared" si="26"/>
        <v>1</v>
      </c>
      <c r="S103">
        <f t="shared" si="27"/>
        <v>0</v>
      </c>
      <c r="T103">
        <f t="shared" si="28"/>
        <v>0</v>
      </c>
      <c r="U103">
        <v>0</v>
      </c>
      <c r="V103">
        <f t="shared" si="29"/>
        <v>0.26052810959424672</v>
      </c>
      <c r="W103">
        <f t="shared" si="30"/>
        <v>0.56476610840449459</v>
      </c>
      <c r="X103">
        <f t="shared" si="31"/>
        <v>6.7874895888751827E-2</v>
      </c>
      <c r="Y103">
        <f t="shared" si="32"/>
        <v>0</v>
      </c>
      <c r="Z103" t="s">
        <v>135</v>
      </c>
    </row>
    <row r="104" spans="1:26" x14ac:dyDescent="0.25">
      <c r="A104" t="s">
        <v>26</v>
      </c>
      <c r="B104" t="s">
        <v>27</v>
      </c>
      <c r="C104" t="s">
        <v>23</v>
      </c>
      <c r="D104">
        <v>0</v>
      </c>
      <c r="F104">
        <v>1</v>
      </c>
      <c r="G104">
        <v>19.45</v>
      </c>
      <c r="H104">
        <f t="shared" si="17"/>
        <v>1</v>
      </c>
      <c r="I104">
        <f t="shared" si="18"/>
        <v>0</v>
      </c>
      <c r="J104">
        <f t="shared" si="19"/>
        <v>0</v>
      </c>
      <c r="K104">
        <f t="shared" si="20"/>
        <v>0</v>
      </c>
      <c r="L104">
        <f t="shared" si="21"/>
        <v>1</v>
      </c>
      <c r="M104">
        <f t="shared" si="22"/>
        <v>1</v>
      </c>
      <c r="N104">
        <f t="shared" si="23"/>
        <v>0</v>
      </c>
      <c r="O104">
        <f t="shared" si="24"/>
        <v>0</v>
      </c>
      <c r="P104">
        <v>1</v>
      </c>
      <c r="Q104">
        <f t="shared" si="25"/>
        <v>1</v>
      </c>
      <c r="R104">
        <f t="shared" si="26"/>
        <v>0</v>
      </c>
      <c r="S104">
        <f t="shared" si="27"/>
        <v>0</v>
      </c>
      <c r="T104">
        <f t="shared" si="28"/>
        <v>0</v>
      </c>
      <c r="U104">
        <v>0</v>
      </c>
      <c r="V104">
        <f t="shared" si="29"/>
        <v>0.40099033103275356</v>
      </c>
      <c r="W104">
        <f t="shared" si="30"/>
        <v>0.598925574513272</v>
      </c>
      <c r="X104">
        <f t="shared" si="31"/>
        <v>0.16079324558175728</v>
      </c>
      <c r="Y104">
        <f t="shared" si="32"/>
        <v>1</v>
      </c>
      <c r="Z104" t="s">
        <v>136</v>
      </c>
    </row>
    <row r="105" spans="1:26" x14ac:dyDescent="0.25">
      <c r="A105" t="s">
        <v>29</v>
      </c>
      <c r="B105" t="s">
        <v>33</v>
      </c>
      <c r="C105" t="s">
        <v>35</v>
      </c>
      <c r="D105">
        <v>0</v>
      </c>
      <c r="F105">
        <v>1</v>
      </c>
      <c r="G105">
        <v>95</v>
      </c>
      <c r="H105">
        <f t="shared" si="17"/>
        <v>1</v>
      </c>
      <c r="I105">
        <f t="shared" si="18"/>
        <v>0</v>
      </c>
      <c r="J105">
        <f t="shared" si="19"/>
        <v>0</v>
      </c>
      <c r="K105">
        <f t="shared" si="20"/>
        <v>1</v>
      </c>
      <c r="L105">
        <f t="shared" si="21"/>
        <v>0</v>
      </c>
      <c r="M105">
        <f t="shared" si="22"/>
        <v>0</v>
      </c>
      <c r="N105">
        <f t="shared" si="23"/>
        <v>1</v>
      </c>
      <c r="O105">
        <f t="shared" si="24"/>
        <v>0</v>
      </c>
      <c r="P105">
        <v>38</v>
      </c>
      <c r="Q105">
        <f t="shared" si="25"/>
        <v>0</v>
      </c>
      <c r="R105">
        <f t="shared" si="26"/>
        <v>0</v>
      </c>
      <c r="S105">
        <f t="shared" si="27"/>
        <v>0</v>
      </c>
      <c r="T105">
        <f t="shared" si="28"/>
        <v>1</v>
      </c>
      <c r="U105">
        <v>0</v>
      </c>
      <c r="V105">
        <f t="shared" si="29"/>
        <v>0.14811026424134283</v>
      </c>
      <c r="W105">
        <f t="shared" si="30"/>
        <v>0.53696002581956115</v>
      </c>
      <c r="X105">
        <f t="shared" si="31"/>
        <v>2.1936650373640395E-2</v>
      </c>
      <c r="Y105">
        <f t="shared" si="32"/>
        <v>0</v>
      </c>
      <c r="Z105" t="s">
        <v>137</v>
      </c>
    </row>
    <row r="106" spans="1:26" x14ac:dyDescent="0.25">
      <c r="A106" t="s">
        <v>29</v>
      </c>
      <c r="B106" t="s">
        <v>33</v>
      </c>
      <c r="C106" t="s">
        <v>25</v>
      </c>
      <c r="D106">
        <v>1</v>
      </c>
      <c r="F106">
        <v>1</v>
      </c>
      <c r="G106">
        <v>45.55</v>
      </c>
      <c r="H106">
        <f t="shared" si="17"/>
        <v>0</v>
      </c>
      <c r="I106">
        <f t="shared" si="18"/>
        <v>1</v>
      </c>
      <c r="J106">
        <f t="shared" si="19"/>
        <v>1</v>
      </c>
      <c r="K106">
        <f t="shared" si="20"/>
        <v>0</v>
      </c>
      <c r="L106">
        <f t="shared" si="21"/>
        <v>0</v>
      </c>
      <c r="M106">
        <f t="shared" si="22"/>
        <v>0</v>
      </c>
      <c r="N106">
        <f t="shared" si="23"/>
        <v>1</v>
      </c>
      <c r="O106">
        <f t="shared" si="24"/>
        <v>0</v>
      </c>
      <c r="P106">
        <v>66</v>
      </c>
      <c r="Q106">
        <f t="shared" si="25"/>
        <v>0</v>
      </c>
      <c r="R106">
        <f t="shared" si="26"/>
        <v>0</v>
      </c>
      <c r="S106">
        <f t="shared" si="27"/>
        <v>0</v>
      </c>
      <c r="T106">
        <f t="shared" si="28"/>
        <v>1</v>
      </c>
      <c r="U106">
        <v>0</v>
      </c>
      <c r="V106">
        <f t="shared" si="29"/>
        <v>6.2186694221644336E-2</v>
      </c>
      <c r="W106">
        <f t="shared" si="30"/>
        <v>0.51554166533702173</v>
      </c>
      <c r="X106">
        <f t="shared" si="31"/>
        <v>3.8671849382162929E-3</v>
      </c>
      <c r="Y106">
        <f t="shared" si="32"/>
        <v>0</v>
      </c>
      <c r="Z106" t="s">
        <v>138</v>
      </c>
    </row>
    <row r="107" spans="1:26" x14ac:dyDescent="0.25">
      <c r="A107" t="s">
        <v>45</v>
      </c>
      <c r="B107" t="s">
        <v>33</v>
      </c>
      <c r="C107" t="s">
        <v>35</v>
      </c>
      <c r="D107">
        <v>0</v>
      </c>
      <c r="F107">
        <v>1</v>
      </c>
      <c r="G107">
        <v>110</v>
      </c>
      <c r="H107">
        <f t="shared" si="17"/>
        <v>1</v>
      </c>
      <c r="I107">
        <f t="shared" si="18"/>
        <v>0</v>
      </c>
      <c r="J107">
        <f t="shared" si="19"/>
        <v>0</v>
      </c>
      <c r="K107">
        <f t="shared" si="20"/>
        <v>1</v>
      </c>
      <c r="L107">
        <f t="shared" si="21"/>
        <v>0</v>
      </c>
      <c r="M107">
        <f t="shared" si="22"/>
        <v>0</v>
      </c>
      <c r="N107">
        <f t="shared" si="23"/>
        <v>0</v>
      </c>
      <c r="O107">
        <f t="shared" si="24"/>
        <v>1</v>
      </c>
      <c r="P107">
        <v>68</v>
      </c>
      <c r="Q107">
        <f t="shared" si="25"/>
        <v>0</v>
      </c>
      <c r="R107">
        <f t="shared" si="26"/>
        <v>0</v>
      </c>
      <c r="S107">
        <f t="shared" si="27"/>
        <v>0</v>
      </c>
      <c r="T107">
        <f t="shared" si="28"/>
        <v>1</v>
      </c>
      <c r="U107">
        <v>1</v>
      </c>
      <c r="V107">
        <f t="shared" si="29"/>
        <v>9.7870590289885567E-2</v>
      </c>
      <c r="W107">
        <f t="shared" si="30"/>
        <v>0.52444813567101289</v>
      </c>
      <c r="X107">
        <f t="shared" si="31"/>
        <v>0.81383747186391953</v>
      </c>
      <c r="Y107">
        <f t="shared" si="32"/>
        <v>0</v>
      </c>
      <c r="Z107" t="s">
        <v>139</v>
      </c>
    </row>
    <row r="108" spans="1:26" x14ac:dyDescent="0.25">
      <c r="A108" t="s">
        <v>26</v>
      </c>
      <c r="B108" t="s">
        <v>30</v>
      </c>
      <c r="C108" t="s">
        <v>25</v>
      </c>
      <c r="D108">
        <v>0</v>
      </c>
      <c r="F108">
        <v>1</v>
      </c>
      <c r="G108">
        <v>24.3</v>
      </c>
      <c r="H108">
        <f t="shared" si="17"/>
        <v>1</v>
      </c>
      <c r="I108">
        <f t="shared" si="18"/>
        <v>0</v>
      </c>
      <c r="J108">
        <f t="shared" si="19"/>
        <v>1</v>
      </c>
      <c r="K108">
        <f t="shared" si="20"/>
        <v>0</v>
      </c>
      <c r="L108">
        <f t="shared" si="21"/>
        <v>0</v>
      </c>
      <c r="M108">
        <f t="shared" si="22"/>
        <v>1</v>
      </c>
      <c r="N108">
        <f t="shared" si="23"/>
        <v>0</v>
      </c>
      <c r="O108">
        <f t="shared" si="24"/>
        <v>0</v>
      </c>
      <c r="P108">
        <v>5</v>
      </c>
      <c r="Q108">
        <f t="shared" si="25"/>
        <v>0</v>
      </c>
      <c r="R108">
        <f t="shared" si="26"/>
        <v>1</v>
      </c>
      <c r="S108">
        <f t="shared" si="27"/>
        <v>0</v>
      </c>
      <c r="T108">
        <f t="shared" si="28"/>
        <v>0</v>
      </c>
      <c r="U108">
        <v>0</v>
      </c>
      <c r="V108">
        <f t="shared" si="29"/>
        <v>0.30051161523542491</v>
      </c>
      <c r="W108">
        <f t="shared" si="30"/>
        <v>0.57456758064244651</v>
      </c>
      <c r="X108">
        <f t="shared" si="31"/>
        <v>9.0307230891404064E-2</v>
      </c>
      <c r="Y108">
        <f t="shared" si="32"/>
        <v>0</v>
      </c>
      <c r="Z108" t="s">
        <v>140</v>
      </c>
    </row>
    <row r="109" spans="1:26" x14ac:dyDescent="0.25">
      <c r="A109" t="s">
        <v>29</v>
      </c>
      <c r="B109" t="s">
        <v>27</v>
      </c>
      <c r="C109" t="s">
        <v>35</v>
      </c>
      <c r="D109">
        <v>0</v>
      </c>
      <c r="F109">
        <v>1</v>
      </c>
      <c r="G109">
        <v>104.15</v>
      </c>
      <c r="H109">
        <f t="shared" si="17"/>
        <v>1</v>
      </c>
      <c r="I109">
        <f t="shared" si="18"/>
        <v>0</v>
      </c>
      <c r="J109">
        <f t="shared" si="19"/>
        <v>0</v>
      </c>
      <c r="K109">
        <f t="shared" si="20"/>
        <v>1</v>
      </c>
      <c r="L109">
        <f t="shared" si="21"/>
        <v>0</v>
      </c>
      <c r="M109">
        <f t="shared" si="22"/>
        <v>0</v>
      </c>
      <c r="N109">
        <f t="shared" si="23"/>
        <v>1</v>
      </c>
      <c r="O109">
        <f t="shared" si="24"/>
        <v>0</v>
      </c>
      <c r="P109">
        <v>72</v>
      </c>
      <c r="Q109">
        <f t="shared" si="25"/>
        <v>1</v>
      </c>
      <c r="R109">
        <f t="shared" si="26"/>
        <v>0</v>
      </c>
      <c r="S109">
        <f t="shared" si="27"/>
        <v>0</v>
      </c>
      <c r="T109">
        <f t="shared" si="28"/>
        <v>0</v>
      </c>
      <c r="U109">
        <v>0</v>
      </c>
      <c r="V109">
        <f t="shared" si="29"/>
        <v>0.28545251590415244</v>
      </c>
      <c r="W109">
        <f t="shared" si="30"/>
        <v>0.5708824708376663</v>
      </c>
      <c r="X109">
        <f t="shared" si="31"/>
        <v>8.1483138836010396E-2</v>
      </c>
      <c r="Y109">
        <f t="shared" si="32"/>
        <v>0</v>
      </c>
      <c r="Z109" t="s">
        <v>141</v>
      </c>
    </row>
    <row r="110" spans="1:26" x14ac:dyDescent="0.25">
      <c r="A110" t="s">
        <v>29</v>
      </c>
      <c r="B110" t="s">
        <v>30</v>
      </c>
      <c r="C110" t="s">
        <v>25</v>
      </c>
      <c r="D110">
        <v>0</v>
      </c>
      <c r="F110">
        <v>1</v>
      </c>
      <c r="G110">
        <v>30.15</v>
      </c>
      <c r="H110">
        <f t="shared" si="17"/>
        <v>1</v>
      </c>
      <c r="I110">
        <f t="shared" si="18"/>
        <v>0</v>
      </c>
      <c r="J110">
        <f t="shared" si="19"/>
        <v>1</v>
      </c>
      <c r="K110">
        <f t="shared" si="20"/>
        <v>0</v>
      </c>
      <c r="L110">
        <f t="shared" si="21"/>
        <v>0</v>
      </c>
      <c r="M110">
        <f t="shared" si="22"/>
        <v>0</v>
      </c>
      <c r="N110">
        <f t="shared" si="23"/>
        <v>1</v>
      </c>
      <c r="O110">
        <f t="shared" si="24"/>
        <v>0</v>
      </c>
      <c r="P110">
        <v>32</v>
      </c>
      <c r="Q110">
        <f t="shared" si="25"/>
        <v>0</v>
      </c>
      <c r="R110">
        <f t="shared" si="26"/>
        <v>1</v>
      </c>
      <c r="S110">
        <f t="shared" si="27"/>
        <v>0</v>
      </c>
      <c r="T110">
        <f t="shared" si="28"/>
        <v>0</v>
      </c>
      <c r="U110">
        <v>0</v>
      </c>
      <c r="V110">
        <f t="shared" si="29"/>
        <v>3.8177240860416135E-2</v>
      </c>
      <c r="W110">
        <f t="shared" si="30"/>
        <v>0.50954315114665882</v>
      </c>
      <c r="X110">
        <f t="shared" si="31"/>
        <v>1.4575017197142274E-3</v>
      </c>
      <c r="Y110">
        <f t="shared" si="32"/>
        <v>0</v>
      </c>
      <c r="Z110" t="s">
        <v>142</v>
      </c>
    </row>
    <row r="111" spans="1:26" x14ac:dyDescent="0.25">
      <c r="A111" t="s">
        <v>29</v>
      </c>
      <c r="B111" t="s">
        <v>30</v>
      </c>
      <c r="C111" t="s">
        <v>35</v>
      </c>
      <c r="D111">
        <v>0</v>
      </c>
      <c r="F111">
        <v>1</v>
      </c>
      <c r="G111">
        <v>94.35</v>
      </c>
      <c r="H111">
        <f t="shared" si="17"/>
        <v>1</v>
      </c>
      <c r="I111">
        <f t="shared" si="18"/>
        <v>0</v>
      </c>
      <c r="J111">
        <f t="shared" si="19"/>
        <v>0</v>
      </c>
      <c r="K111">
        <f t="shared" si="20"/>
        <v>1</v>
      </c>
      <c r="L111">
        <f t="shared" si="21"/>
        <v>0</v>
      </c>
      <c r="M111">
        <f t="shared" si="22"/>
        <v>0</v>
      </c>
      <c r="N111">
        <f t="shared" si="23"/>
        <v>1</v>
      </c>
      <c r="O111">
        <f t="shared" si="24"/>
        <v>0</v>
      </c>
      <c r="P111">
        <v>43</v>
      </c>
      <c r="Q111">
        <f t="shared" si="25"/>
        <v>0</v>
      </c>
      <c r="R111">
        <f t="shared" si="26"/>
        <v>1</v>
      </c>
      <c r="S111">
        <f t="shared" si="27"/>
        <v>0</v>
      </c>
      <c r="T111">
        <f t="shared" si="28"/>
        <v>0</v>
      </c>
      <c r="U111">
        <v>0</v>
      </c>
      <c r="V111">
        <f t="shared" si="29"/>
        <v>0.13340542911854683</v>
      </c>
      <c r="W111">
        <f t="shared" si="30"/>
        <v>0.53330198228469561</v>
      </c>
      <c r="X111">
        <f t="shared" si="31"/>
        <v>1.7797008518303622E-2</v>
      </c>
      <c r="Y111">
        <f t="shared" si="32"/>
        <v>0</v>
      </c>
      <c r="Z111" t="s">
        <v>143</v>
      </c>
    </row>
    <row r="112" spans="1:26" x14ac:dyDescent="0.25">
      <c r="A112" t="s">
        <v>45</v>
      </c>
      <c r="B112" t="s">
        <v>38</v>
      </c>
      <c r="C112" t="s">
        <v>23</v>
      </c>
      <c r="D112">
        <v>0</v>
      </c>
      <c r="F112">
        <v>1</v>
      </c>
      <c r="G112">
        <v>19.399999999999999</v>
      </c>
      <c r="H112">
        <f t="shared" si="17"/>
        <v>1</v>
      </c>
      <c r="I112">
        <f t="shared" si="18"/>
        <v>0</v>
      </c>
      <c r="J112">
        <f t="shared" si="19"/>
        <v>0</v>
      </c>
      <c r="K112">
        <f t="shared" si="20"/>
        <v>0</v>
      </c>
      <c r="L112">
        <f t="shared" si="21"/>
        <v>1</v>
      </c>
      <c r="M112">
        <f t="shared" si="22"/>
        <v>0</v>
      </c>
      <c r="N112">
        <f t="shared" si="23"/>
        <v>0</v>
      </c>
      <c r="O112">
        <f t="shared" si="24"/>
        <v>1</v>
      </c>
      <c r="P112">
        <v>72</v>
      </c>
      <c r="Q112">
        <f t="shared" si="25"/>
        <v>0</v>
      </c>
      <c r="R112">
        <f t="shared" si="26"/>
        <v>0</v>
      </c>
      <c r="S112">
        <f t="shared" si="27"/>
        <v>1</v>
      </c>
      <c r="T112">
        <f t="shared" si="28"/>
        <v>0</v>
      </c>
      <c r="U112">
        <v>0</v>
      </c>
      <c r="V112">
        <f t="shared" si="29"/>
        <v>-6.7244870060056514E-2</v>
      </c>
      <c r="W112">
        <f t="shared" si="30"/>
        <v>0.48319511447034175</v>
      </c>
      <c r="X112">
        <f t="shared" si="31"/>
        <v>4.5218725493938851E-3</v>
      </c>
      <c r="Y112">
        <f t="shared" si="32"/>
        <v>0</v>
      </c>
      <c r="Z112" t="s">
        <v>144</v>
      </c>
    </row>
    <row r="113" spans="1:26" x14ac:dyDescent="0.25">
      <c r="A113" t="s">
        <v>26</v>
      </c>
      <c r="B113" t="s">
        <v>27</v>
      </c>
      <c r="C113" t="s">
        <v>35</v>
      </c>
      <c r="D113">
        <v>0</v>
      </c>
      <c r="F113">
        <v>1</v>
      </c>
      <c r="G113">
        <v>96.75</v>
      </c>
      <c r="H113">
        <f t="shared" si="17"/>
        <v>1</v>
      </c>
      <c r="I113">
        <f t="shared" si="18"/>
        <v>0</v>
      </c>
      <c r="J113">
        <f t="shared" si="19"/>
        <v>0</v>
      </c>
      <c r="K113">
        <f t="shared" si="20"/>
        <v>1</v>
      </c>
      <c r="L113">
        <f t="shared" si="21"/>
        <v>0</v>
      </c>
      <c r="M113">
        <f t="shared" si="22"/>
        <v>1</v>
      </c>
      <c r="N113">
        <f t="shared" si="23"/>
        <v>0</v>
      </c>
      <c r="O113">
        <f t="shared" si="24"/>
        <v>0</v>
      </c>
      <c r="P113">
        <v>55</v>
      </c>
      <c r="Q113">
        <f t="shared" si="25"/>
        <v>1</v>
      </c>
      <c r="R113">
        <f t="shared" si="26"/>
        <v>0</v>
      </c>
      <c r="S113">
        <f t="shared" si="27"/>
        <v>0</v>
      </c>
      <c r="T113">
        <f t="shared" si="28"/>
        <v>0</v>
      </c>
      <c r="U113">
        <v>1</v>
      </c>
      <c r="V113">
        <f t="shared" si="29"/>
        <v>0.54537035438890769</v>
      </c>
      <c r="W113">
        <f t="shared" si="30"/>
        <v>0.6330608123254744</v>
      </c>
      <c r="X113">
        <f t="shared" si="31"/>
        <v>0.2066881146684674</v>
      </c>
      <c r="Y113">
        <f t="shared" si="32"/>
        <v>1</v>
      </c>
      <c r="Z113" t="s">
        <v>145</v>
      </c>
    </row>
    <row r="114" spans="1:26" x14ac:dyDescent="0.25">
      <c r="A114" t="s">
        <v>29</v>
      </c>
      <c r="B114" t="s">
        <v>38</v>
      </c>
      <c r="C114" t="s">
        <v>25</v>
      </c>
      <c r="D114">
        <v>0</v>
      </c>
      <c r="F114">
        <v>1</v>
      </c>
      <c r="G114">
        <v>57.95</v>
      </c>
      <c r="H114">
        <f t="shared" si="17"/>
        <v>1</v>
      </c>
      <c r="I114">
        <f t="shared" si="18"/>
        <v>0</v>
      </c>
      <c r="J114">
        <f t="shared" si="19"/>
        <v>1</v>
      </c>
      <c r="K114">
        <f t="shared" si="20"/>
        <v>0</v>
      </c>
      <c r="L114">
        <f t="shared" si="21"/>
        <v>0</v>
      </c>
      <c r="M114">
        <f t="shared" si="22"/>
        <v>0</v>
      </c>
      <c r="N114">
        <f t="shared" si="23"/>
        <v>1</v>
      </c>
      <c r="O114">
        <f t="shared" si="24"/>
        <v>0</v>
      </c>
      <c r="P114">
        <v>52</v>
      </c>
      <c r="Q114">
        <f t="shared" si="25"/>
        <v>0</v>
      </c>
      <c r="R114">
        <f t="shared" si="26"/>
        <v>0</v>
      </c>
      <c r="S114">
        <f t="shared" si="27"/>
        <v>1</v>
      </c>
      <c r="T114">
        <f t="shared" si="28"/>
        <v>0</v>
      </c>
      <c r="U114">
        <v>0</v>
      </c>
      <c r="V114">
        <f t="shared" si="29"/>
        <v>8.1518981343672262E-2</v>
      </c>
      <c r="W114">
        <f t="shared" si="30"/>
        <v>0.52036846696198524</v>
      </c>
      <c r="X114">
        <f t="shared" si="31"/>
        <v>6.6453443193099865E-3</v>
      </c>
      <c r="Y114">
        <f t="shared" si="32"/>
        <v>0</v>
      </c>
      <c r="Z114" t="s">
        <v>146</v>
      </c>
    </row>
    <row r="115" spans="1:26" x14ac:dyDescent="0.25">
      <c r="A115" t="s">
        <v>26</v>
      </c>
      <c r="B115" t="s">
        <v>27</v>
      </c>
      <c r="C115" t="s">
        <v>35</v>
      </c>
      <c r="D115">
        <v>0</v>
      </c>
      <c r="F115">
        <v>1</v>
      </c>
      <c r="G115">
        <v>91.65</v>
      </c>
      <c r="H115">
        <f t="shared" si="17"/>
        <v>1</v>
      </c>
      <c r="I115">
        <f t="shared" si="18"/>
        <v>0</v>
      </c>
      <c r="J115">
        <f t="shared" si="19"/>
        <v>0</v>
      </c>
      <c r="K115">
        <f t="shared" si="20"/>
        <v>1</v>
      </c>
      <c r="L115">
        <f t="shared" si="21"/>
        <v>0</v>
      </c>
      <c r="M115">
        <f t="shared" si="22"/>
        <v>1</v>
      </c>
      <c r="N115">
        <f t="shared" si="23"/>
        <v>0</v>
      </c>
      <c r="O115">
        <f t="shared" si="24"/>
        <v>0</v>
      </c>
      <c r="P115">
        <v>43</v>
      </c>
      <c r="Q115">
        <f t="shared" si="25"/>
        <v>1</v>
      </c>
      <c r="R115">
        <f t="shared" si="26"/>
        <v>0</v>
      </c>
      <c r="S115">
        <f t="shared" si="27"/>
        <v>0</v>
      </c>
      <c r="T115">
        <f t="shared" si="28"/>
        <v>0</v>
      </c>
      <c r="U115">
        <v>0</v>
      </c>
      <c r="V115">
        <f t="shared" si="29"/>
        <v>0.55597379014732551</v>
      </c>
      <c r="W115">
        <f t="shared" si="30"/>
        <v>0.63552044218736314</v>
      </c>
      <c r="X115">
        <f t="shared" si="31"/>
        <v>0.30910685533078236</v>
      </c>
      <c r="Y115">
        <f t="shared" si="32"/>
        <v>1</v>
      </c>
      <c r="Z115" t="s">
        <v>147</v>
      </c>
    </row>
    <row r="116" spans="1:26" x14ac:dyDescent="0.25">
      <c r="A116" t="s">
        <v>26</v>
      </c>
      <c r="B116" t="s">
        <v>27</v>
      </c>
      <c r="C116" t="s">
        <v>35</v>
      </c>
      <c r="D116">
        <v>1</v>
      </c>
      <c r="F116">
        <v>1</v>
      </c>
      <c r="G116">
        <v>76.5</v>
      </c>
      <c r="H116">
        <f t="shared" si="17"/>
        <v>0</v>
      </c>
      <c r="I116">
        <f t="shared" si="18"/>
        <v>1</v>
      </c>
      <c r="J116">
        <f t="shared" si="19"/>
        <v>0</v>
      </c>
      <c r="K116">
        <f t="shared" si="20"/>
        <v>1</v>
      </c>
      <c r="L116">
        <f t="shared" si="21"/>
        <v>0</v>
      </c>
      <c r="M116">
        <f t="shared" si="22"/>
        <v>1</v>
      </c>
      <c r="N116">
        <f t="shared" si="23"/>
        <v>0</v>
      </c>
      <c r="O116">
        <f t="shared" si="24"/>
        <v>0</v>
      </c>
      <c r="P116">
        <v>37</v>
      </c>
      <c r="Q116">
        <f t="shared" si="25"/>
        <v>1</v>
      </c>
      <c r="R116">
        <f t="shared" si="26"/>
        <v>0</v>
      </c>
      <c r="S116">
        <f t="shared" si="27"/>
        <v>0</v>
      </c>
      <c r="T116">
        <f t="shared" si="28"/>
        <v>0</v>
      </c>
      <c r="U116">
        <v>1</v>
      </c>
      <c r="V116">
        <f t="shared" si="29"/>
        <v>0.51379948227430572</v>
      </c>
      <c r="W116">
        <f t="shared" si="30"/>
        <v>0.62569673857415764</v>
      </c>
      <c r="X116">
        <f t="shared" si="31"/>
        <v>0.23639094343673317</v>
      </c>
      <c r="Y116">
        <f t="shared" si="32"/>
        <v>1</v>
      </c>
      <c r="Z116" t="s">
        <v>148</v>
      </c>
    </row>
    <row r="117" spans="1:26" x14ac:dyDescent="0.25">
      <c r="A117" t="s">
        <v>45</v>
      </c>
      <c r="B117" t="s">
        <v>27</v>
      </c>
      <c r="C117" t="s">
        <v>25</v>
      </c>
      <c r="D117">
        <v>0</v>
      </c>
      <c r="F117">
        <v>1</v>
      </c>
      <c r="G117">
        <v>54.6</v>
      </c>
      <c r="H117">
        <f t="shared" si="17"/>
        <v>1</v>
      </c>
      <c r="I117">
        <f t="shared" si="18"/>
        <v>0</v>
      </c>
      <c r="J117">
        <f t="shared" si="19"/>
        <v>1</v>
      </c>
      <c r="K117">
        <f t="shared" si="20"/>
        <v>0</v>
      </c>
      <c r="L117">
        <f t="shared" si="21"/>
        <v>0</v>
      </c>
      <c r="M117">
        <f t="shared" si="22"/>
        <v>0</v>
      </c>
      <c r="N117">
        <f t="shared" si="23"/>
        <v>0</v>
      </c>
      <c r="O117">
        <f t="shared" si="24"/>
        <v>1</v>
      </c>
      <c r="P117">
        <v>64</v>
      </c>
      <c r="Q117">
        <f t="shared" si="25"/>
        <v>1</v>
      </c>
      <c r="R117">
        <f t="shared" si="26"/>
        <v>0</v>
      </c>
      <c r="S117">
        <f t="shared" si="27"/>
        <v>0</v>
      </c>
      <c r="T117">
        <f t="shared" si="28"/>
        <v>0</v>
      </c>
      <c r="U117">
        <v>0</v>
      </c>
      <c r="V117">
        <f t="shared" si="29"/>
        <v>0.15313043340429372</v>
      </c>
      <c r="W117">
        <f t="shared" si="30"/>
        <v>0.53820797616821536</v>
      </c>
      <c r="X117">
        <f t="shared" si="31"/>
        <v>2.3448929634586835E-2</v>
      </c>
      <c r="Y117">
        <f t="shared" si="32"/>
        <v>0</v>
      </c>
      <c r="Z117" t="s">
        <v>149</v>
      </c>
    </row>
    <row r="118" spans="1:26" x14ac:dyDescent="0.25">
      <c r="A118" t="s">
        <v>26</v>
      </c>
      <c r="B118" t="s">
        <v>27</v>
      </c>
      <c r="C118" t="s">
        <v>35</v>
      </c>
      <c r="D118">
        <v>0</v>
      </c>
      <c r="F118">
        <v>1</v>
      </c>
      <c r="G118">
        <v>89.85</v>
      </c>
      <c r="H118">
        <f t="shared" si="17"/>
        <v>1</v>
      </c>
      <c r="I118">
        <f t="shared" si="18"/>
        <v>0</v>
      </c>
      <c r="J118">
        <f t="shared" si="19"/>
        <v>0</v>
      </c>
      <c r="K118">
        <f t="shared" si="20"/>
        <v>1</v>
      </c>
      <c r="L118">
        <f t="shared" si="21"/>
        <v>0</v>
      </c>
      <c r="M118">
        <f t="shared" si="22"/>
        <v>1</v>
      </c>
      <c r="N118">
        <f t="shared" si="23"/>
        <v>0</v>
      </c>
      <c r="O118">
        <f t="shared" si="24"/>
        <v>0</v>
      </c>
      <c r="P118">
        <v>3</v>
      </c>
      <c r="Q118">
        <f t="shared" si="25"/>
        <v>1</v>
      </c>
      <c r="R118">
        <f t="shared" si="26"/>
        <v>0</v>
      </c>
      <c r="S118">
        <f t="shared" si="27"/>
        <v>0</v>
      </c>
      <c r="T118">
        <f t="shared" si="28"/>
        <v>0</v>
      </c>
      <c r="U118">
        <v>0</v>
      </c>
      <c r="V118">
        <f t="shared" si="29"/>
        <v>0.53461287203874708</v>
      </c>
      <c r="W118">
        <f t="shared" si="30"/>
        <v>0.63055834700245195</v>
      </c>
      <c r="X118">
        <f t="shared" si="31"/>
        <v>0.28581092294951777</v>
      </c>
      <c r="Y118">
        <f t="shared" si="32"/>
        <v>1</v>
      </c>
      <c r="Z118" t="s">
        <v>150</v>
      </c>
    </row>
    <row r="119" spans="1:26" x14ac:dyDescent="0.25">
      <c r="A119" t="s">
        <v>45</v>
      </c>
      <c r="B119" t="s">
        <v>33</v>
      </c>
      <c r="C119" t="s">
        <v>25</v>
      </c>
      <c r="D119">
        <v>0</v>
      </c>
      <c r="F119">
        <v>1</v>
      </c>
      <c r="G119">
        <v>31.05</v>
      </c>
      <c r="H119">
        <f t="shared" si="17"/>
        <v>1</v>
      </c>
      <c r="I119">
        <f t="shared" si="18"/>
        <v>0</v>
      </c>
      <c r="J119">
        <f t="shared" si="19"/>
        <v>1</v>
      </c>
      <c r="K119">
        <f t="shared" si="20"/>
        <v>0</v>
      </c>
      <c r="L119">
        <f t="shared" si="21"/>
        <v>0</v>
      </c>
      <c r="M119">
        <f t="shared" si="22"/>
        <v>0</v>
      </c>
      <c r="N119">
        <f t="shared" si="23"/>
        <v>0</v>
      </c>
      <c r="O119">
        <f t="shared" si="24"/>
        <v>1</v>
      </c>
      <c r="P119">
        <v>36</v>
      </c>
      <c r="Q119">
        <f t="shared" si="25"/>
        <v>0</v>
      </c>
      <c r="R119">
        <f t="shared" si="26"/>
        <v>0</v>
      </c>
      <c r="S119">
        <f t="shared" si="27"/>
        <v>0</v>
      </c>
      <c r="T119">
        <f t="shared" si="28"/>
        <v>1</v>
      </c>
      <c r="U119">
        <v>0</v>
      </c>
      <c r="V119">
        <f t="shared" si="29"/>
        <v>-2.0353665310979929E-2</v>
      </c>
      <c r="W119">
        <f t="shared" si="30"/>
        <v>0.49491175933054798</v>
      </c>
      <c r="X119">
        <f t="shared" si="31"/>
        <v>4.1427169159138769E-4</v>
      </c>
      <c r="Y119">
        <f t="shared" si="32"/>
        <v>0</v>
      </c>
      <c r="Z119" t="s">
        <v>151</v>
      </c>
    </row>
    <row r="120" spans="1:26" x14ac:dyDescent="0.25">
      <c r="A120" t="s">
        <v>26</v>
      </c>
      <c r="B120" t="s">
        <v>27</v>
      </c>
      <c r="C120" t="s">
        <v>35</v>
      </c>
      <c r="D120">
        <v>0</v>
      </c>
      <c r="F120">
        <v>1</v>
      </c>
      <c r="G120">
        <v>100.25</v>
      </c>
      <c r="H120">
        <f t="shared" si="17"/>
        <v>1</v>
      </c>
      <c r="I120">
        <f t="shared" si="18"/>
        <v>0</v>
      </c>
      <c r="J120">
        <f t="shared" si="19"/>
        <v>0</v>
      </c>
      <c r="K120">
        <f t="shared" si="20"/>
        <v>1</v>
      </c>
      <c r="L120">
        <f t="shared" si="21"/>
        <v>0</v>
      </c>
      <c r="M120">
        <f t="shared" si="22"/>
        <v>1</v>
      </c>
      <c r="N120">
        <f t="shared" si="23"/>
        <v>0</v>
      </c>
      <c r="O120">
        <f t="shared" si="24"/>
        <v>0</v>
      </c>
      <c r="P120">
        <v>10</v>
      </c>
      <c r="Q120">
        <f t="shared" si="25"/>
        <v>1</v>
      </c>
      <c r="R120">
        <f t="shared" si="26"/>
        <v>0</v>
      </c>
      <c r="S120">
        <f t="shared" si="27"/>
        <v>0</v>
      </c>
      <c r="T120">
        <f t="shared" si="28"/>
        <v>0</v>
      </c>
      <c r="U120">
        <v>1</v>
      </c>
      <c r="V120">
        <f t="shared" si="29"/>
        <v>0.55082704833464136</v>
      </c>
      <c r="W120">
        <f t="shared" si="30"/>
        <v>0.63432745125049117</v>
      </c>
      <c r="X120">
        <f t="shared" si="31"/>
        <v>0.20175634050777061</v>
      </c>
      <c r="Y120">
        <f t="shared" si="32"/>
        <v>1</v>
      </c>
      <c r="Z120" t="s">
        <v>152</v>
      </c>
    </row>
    <row r="121" spans="1:26" x14ac:dyDescent="0.25">
      <c r="A121" t="s">
        <v>45</v>
      </c>
      <c r="B121" t="s">
        <v>30</v>
      </c>
      <c r="C121" t="s">
        <v>23</v>
      </c>
      <c r="D121">
        <v>0</v>
      </c>
      <c r="F121">
        <v>1</v>
      </c>
      <c r="G121">
        <v>20.65</v>
      </c>
      <c r="H121">
        <f t="shared" si="17"/>
        <v>1</v>
      </c>
      <c r="I121">
        <f t="shared" si="18"/>
        <v>0</v>
      </c>
      <c r="J121">
        <f t="shared" si="19"/>
        <v>0</v>
      </c>
      <c r="K121">
        <f t="shared" si="20"/>
        <v>0</v>
      </c>
      <c r="L121">
        <f t="shared" si="21"/>
        <v>1</v>
      </c>
      <c r="M121">
        <f t="shared" si="22"/>
        <v>0</v>
      </c>
      <c r="N121">
        <f t="shared" si="23"/>
        <v>0</v>
      </c>
      <c r="O121">
        <f t="shared" si="24"/>
        <v>1</v>
      </c>
      <c r="P121">
        <v>41</v>
      </c>
      <c r="Q121">
        <f t="shared" si="25"/>
        <v>0</v>
      </c>
      <c r="R121">
        <f t="shared" si="26"/>
        <v>1</v>
      </c>
      <c r="S121">
        <f t="shared" si="27"/>
        <v>0</v>
      </c>
      <c r="T121">
        <f t="shared" si="28"/>
        <v>0</v>
      </c>
      <c r="U121">
        <v>0</v>
      </c>
      <c r="V121">
        <f t="shared" si="29"/>
        <v>-6.5296050793723054E-2</v>
      </c>
      <c r="W121">
        <f t="shared" si="30"/>
        <v>0.48368178471649304</v>
      </c>
      <c r="X121">
        <f t="shared" si="31"/>
        <v>4.263574249256461E-3</v>
      </c>
      <c r="Y121">
        <f t="shared" si="32"/>
        <v>0</v>
      </c>
      <c r="Z121" t="s">
        <v>153</v>
      </c>
    </row>
    <row r="122" spans="1:26" x14ac:dyDescent="0.25">
      <c r="A122" t="s">
        <v>26</v>
      </c>
      <c r="B122" t="s">
        <v>38</v>
      </c>
      <c r="C122" t="s">
        <v>35</v>
      </c>
      <c r="D122">
        <v>0</v>
      </c>
      <c r="F122">
        <v>1</v>
      </c>
      <c r="G122">
        <v>85.2</v>
      </c>
      <c r="H122">
        <f t="shared" si="17"/>
        <v>1</v>
      </c>
      <c r="I122">
        <f t="shared" si="18"/>
        <v>0</v>
      </c>
      <c r="J122">
        <f t="shared" si="19"/>
        <v>0</v>
      </c>
      <c r="K122">
        <f t="shared" si="20"/>
        <v>1</v>
      </c>
      <c r="L122">
        <f t="shared" si="21"/>
        <v>0</v>
      </c>
      <c r="M122">
        <f t="shared" si="22"/>
        <v>1</v>
      </c>
      <c r="N122">
        <f t="shared" si="23"/>
        <v>0</v>
      </c>
      <c r="O122">
        <f t="shared" si="24"/>
        <v>0</v>
      </c>
      <c r="P122">
        <v>27</v>
      </c>
      <c r="Q122">
        <f t="shared" si="25"/>
        <v>0</v>
      </c>
      <c r="R122">
        <f t="shared" si="26"/>
        <v>0</v>
      </c>
      <c r="S122">
        <f t="shared" si="27"/>
        <v>1</v>
      </c>
      <c r="T122">
        <f t="shared" si="28"/>
        <v>0</v>
      </c>
      <c r="U122">
        <v>0</v>
      </c>
      <c r="V122">
        <f t="shared" si="29"/>
        <v>0.39545808989119097</v>
      </c>
      <c r="W122">
        <f t="shared" si="30"/>
        <v>0.59759592993264454</v>
      </c>
      <c r="X122">
        <f t="shared" si="31"/>
        <v>0.15638710086038929</v>
      </c>
      <c r="Y122">
        <f t="shared" si="32"/>
        <v>1</v>
      </c>
      <c r="Z122" t="s">
        <v>154</v>
      </c>
    </row>
    <row r="123" spans="1:26" x14ac:dyDescent="0.25">
      <c r="A123" t="s">
        <v>29</v>
      </c>
      <c r="B123" t="s">
        <v>38</v>
      </c>
      <c r="C123" t="s">
        <v>35</v>
      </c>
      <c r="D123">
        <v>0</v>
      </c>
      <c r="F123">
        <v>1</v>
      </c>
      <c r="G123">
        <v>99.8</v>
      </c>
      <c r="H123">
        <f t="shared" si="17"/>
        <v>1</v>
      </c>
      <c r="I123">
        <f t="shared" si="18"/>
        <v>0</v>
      </c>
      <c r="J123">
        <f t="shared" si="19"/>
        <v>0</v>
      </c>
      <c r="K123">
        <f t="shared" si="20"/>
        <v>1</v>
      </c>
      <c r="L123">
        <f t="shared" si="21"/>
        <v>0</v>
      </c>
      <c r="M123">
        <f t="shared" si="22"/>
        <v>0</v>
      </c>
      <c r="N123">
        <f t="shared" si="23"/>
        <v>1</v>
      </c>
      <c r="O123">
        <f t="shared" si="24"/>
        <v>0</v>
      </c>
      <c r="P123">
        <v>56</v>
      </c>
      <c r="Q123">
        <f t="shared" si="25"/>
        <v>0</v>
      </c>
      <c r="R123">
        <f t="shared" si="26"/>
        <v>0</v>
      </c>
      <c r="S123">
        <f t="shared" si="27"/>
        <v>1</v>
      </c>
      <c r="T123">
        <f t="shared" si="28"/>
        <v>0</v>
      </c>
      <c r="U123">
        <v>0</v>
      </c>
      <c r="V123">
        <f t="shared" si="29"/>
        <v>0.14190228111976069</v>
      </c>
      <c r="W123">
        <f t="shared" si="30"/>
        <v>0.53541616113701018</v>
      </c>
      <c r="X123">
        <f t="shared" si="31"/>
        <v>2.0136257386991593E-2</v>
      </c>
      <c r="Y123">
        <f t="shared" si="32"/>
        <v>0</v>
      </c>
      <c r="Z123" t="s">
        <v>155</v>
      </c>
    </row>
    <row r="124" spans="1:26" x14ac:dyDescent="0.25">
      <c r="A124" t="s">
        <v>26</v>
      </c>
      <c r="B124" t="s">
        <v>30</v>
      </c>
      <c r="C124" t="s">
        <v>23</v>
      </c>
      <c r="D124">
        <v>0</v>
      </c>
      <c r="F124">
        <v>1</v>
      </c>
      <c r="G124">
        <v>20.7</v>
      </c>
      <c r="H124">
        <f t="shared" si="17"/>
        <v>1</v>
      </c>
      <c r="I124">
        <f t="shared" si="18"/>
        <v>0</v>
      </c>
      <c r="J124">
        <f t="shared" si="19"/>
        <v>0</v>
      </c>
      <c r="K124">
        <f t="shared" si="20"/>
        <v>0</v>
      </c>
      <c r="L124">
        <f t="shared" si="21"/>
        <v>1</v>
      </c>
      <c r="M124">
        <f t="shared" si="22"/>
        <v>1</v>
      </c>
      <c r="N124">
        <f t="shared" si="23"/>
        <v>0</v>
      </c>
      <c r="O124">
        <f t="shared" si="24"/>
        <v>0</v>
      </c>
      <c r="P124">
        <v>6</v>
      </c>
      <c r="Q124">
        <f t="shared" si="25"/>
        <v>0</v>
      </c>
      <c r="R124">
        <f t="shared" si="26"/>
        <v>1</v>
      </c>
      <c r="S124">
        <f t="shared" si="27"/>
        <v>0</v>
      </c>
      <c r="T124">
        <f t="shared" si="28"/>
        <v>0</v>
      </c>
      <c r="U124">
        <v>0</v>
      </c>
      <c r="V124">
        <f t="shared" si="29"/>
        <v>0.2661708065615358</v>
      </c>
      <c r="W124">
        <f t="shared" si="30"/>
        <v>0.56615260313327531</v>
      </c>
      <c r="X124">
        <f t="shared" si="31"/>
        <v>7.0846898265618505E-2</v>
      </c>
      <c r="Y124">
        <f t="shared" si="32"/>
        <v>0</v>
      </c>
      <c r="Z124" t="s">
        <v>156</v>
      </c>
    </row>
    <row r="125" spans="1:26" x14ac:dyDescent="0.25">
      <c r="A125" t="s">
        <v>26</v>
      </c>
      <c r="B125" t="s">
        <v>27</v>
      </c>
      <c r="C125" t="s">
        <v>35</v>
      </c>
      <c r="D125">
        <v>0</v>
      </c>
      <c r="F125">
        <v>1</v>
      </c>
      <c r="G125">
        <v>74.400000000000006</v>
      </c>
      <c r="H125">
        <f t="shared" si="17"/>
        <v>1</v>
      </c>
      <c r="I125">
        <f t="shared" si="18"/>
        <v>0</v>
      </c>
      <c r="J125">
        <f t="shared" si="19"/>
        <v>0</v>
      </c>
      <c r="K125">
        <f t="shared" si="20"/>
        <v>1</v>
      </c>
      <c r="L125">
        <f t="shared" si="21"/>
        <v>0</v>
      </c>
      <c r="M125">
        <f t="shared" si="22"/>
        <v>1</v>
      </c>
      <c r="N125">
        <f t="shared" si="23"/>
        <v>0</v>
      </c>
      <c r="O125">
        <f t="shared" si="24"/>
        <v>0</v>
      </c>
      <c r="P125">
        <v>3</v>
      </c>
      <c r="Q125">
        <f t="shared" si="25"/>
        <v>1</v>
      </c>
      <c r="R125">
        <f t="shared" si="26"/>
        <v>0</v>
      </c>
      <c r="S125">
        <f t="shared" si="27"/>
        <v>0</v>
      </c>
      <c r="T125">
        <f t="shared" si="28"/>
        <v>0</v>
      </c>
      <c r="U125">
        <v>1</v>
      </c>
      <c r="V125">
        <f t="shared" si="29"/>
        <v>0.51052546590686554</v>
      </c>
      <c r="W125">
        <f t="shared" si="30"/>
        <v>0.62492964786270244</v>
      </c>
      <c r="X125">
        <f t="shared" si="31"/>
        <v>0.23958531952569104</v>
      </c>
      <c r="Y125">
        <f t="shared" si="32"/>
        <v>1</v>
      </c>
      <c r="Z125" t="s">
        <v>157</v>
      </c>
    </row>
    <row r="126" spans="1:26" x14ac:dyDescent="0.25">
      <c r="A126" t="s">
        <v>26</v>
      </c>
      <c r="B126" t="s">
        <v>30</v>
      </c>
      <c r="C126" t="s">
        <v>25</v>
      </c>
      <c r="D126">
        <v>0</v>
      </c>
      <c r="F126">
        <v>1</v>
      </c>
      <c r="G126">
        <v>50.7</v>
      </c>
      <c r="H126">
        <f t="shared" si="17"/>
        <v>1</v>
      </c>
      <c r="I126">
        <f t="shared" si="18"/>
        <v>0</v>
      </c>
      <c r="J126">
        <f t="shared" si="19"/>
        <v>1</v>
      </c>
      <c r="K126">
        <f t="shared" si="20"/>
        <v>0</v>
      </c>
      <c r="L126">
        <f t="shared" si="21"/>
        <v>0</v>
      </c>
      <c r="M126">
        <f t="shared" si="22"/>
        <v>1</v>
      </c>
      <c r="N126">
        <f t="shared" si="23"/>
        <v>0</v>
      </c>
      <c r="O126">
        <f t="shared" si="24"/>
        <v>0</v>
      </c>
      <c r="P126">
        <v>7</v>
      </c>
      <c r="Q126">
        <f t="shared" si="25"/>
        <v>0</v>
      </c>
      <c r="R126">
        <f t="shared" si="26"/>
        <v>1</v>
      </c>
      <c r="S126">
        <f t="shared" si="27"/>
        <v>0</v>
      </c>
      <c r="T126">
        <f t="shared" si="28"/>
        <v>0</v>
      </c>
      <c r="U126">
        <v>0</v>
      </c>
      <c r="V126">
        <f t="shared" si="29"/>
        <v>0.33680750887963185</v>
      </c>
      <c r="W126">
        <f t="shared" si="30"/>
        <v>0.58341482084089391</v>
      </c>
      <c r="X126">
        <f t="shared" si="31"/>
        <v>0.11343929803770328</v>
      </c>
      <c r="Y126">
        <f t="shared" si="32"/>
        <v>1</v>
      </c>
      <c r="Z126" t="s">
        <v>158</v>
      </c>
    </row>
    <row r="127" spans="1:26" x14ac:dyDescent="0.25">
      <c r="A127" t="s">
        <v>26</v>
      </c>
      <c r="B127" t="s">
        <v>30</v>
      </c>
      <c r="C127" t="s">
        <v>23</v>
      </c>
      <c r="D127">
        <v>0</v>
      </c>
      <c r="F127">
        <v>1</v>
      </c>
      <c r="G127">
        <v>20.85</v>
      </c>
      <c r="H127">
        <f t="shared" si="17"/>
        <v>1</v>
      </c>
      <c r="I127">
        <f t="shared" si="18"/>
        <v>0</v>
      </c>
      <c r="J127">
        <f t="shared" si="19"/>
        <v>0</v>
      </c>
      <c r="K127">
        <f t="shared" si="20"/>
        <v>0</v>
      </c>
      <c r="L127">
        <f t="shared" si="21"/>
        <v>1</v>
      </c>
      <c r="M127">
        <f t="shared" si="22"/>
        <v>1</v>
      </c>
      <c r="N127">
        <f t="shared" si="23"/>
        <v>0</v>
      </c>
      <c r="O127">
        <f t="shared" si="24"/>
        <v>0</v>
      </c>
      <c r="P127">
        <v>4</v>
      </c>
      <c r="Q127">
        <f t="shared" si="25"/>
        <v>0</v>
      </c>
      <c r="R127">
        <f t="shared" si="26"/>
        <v>1</v>
      </c>
      <c r="S127">
        <f t="shared" si="27"/>
        <v>0</v>
      </c>
      <c r="T127">
        <f t="shared" si="28"/>
        <v>0</v>
      </c>
      <c r="U127">
        <v>0</v>
      </c>
      <c r="V127">
        <f t="shared" si="29"/>
        <v>0.26640466487349579</v>
      </c>
      <c r="W127">
        <f t="shared" si="30"/>
        <v>0.56621004341937864</v>
      </c>
      <c r="X127">
        <f t="shared" si="31"/>
        <v>7.0971445466359598E-2</v>
      </c>
      <c r="Y127">
        <f t="shared" si="32"/>
        <v>0</v>
      </c>
      <c r="Z127" t="s">
        <v>159</v>
      </c>
    </row>
    <row r="128" spans="1:26" x14ac:dyDescent="0.25">
      <c r="A128" t="s">
        <v>45</v>
      </c>
      <c r="B128" t="s">
        <v>27</v>
      </c>
      <c r="C128" t="s">
        <v>35</v>
      </c>
      <c r="D128">
        <v>0</v>
      </c>
      <c r="F128">
        <v>1</v>
      </c>
      <c r="G128">
        <v>88.95</v>
      </c>
      <c r="H128">
        <f t="shared" si="17"/>
        <v>1</v>
      </c>
      <c r="I128">
        <f t="shared" si="18"/>
        <v>0</v>
      </c>
      <c r="J128">
        <f t="shared" si="19"/>
        <v>0</v>
      </c>
      <c r="K128">
        <f t="shared" si="20"/>
        <v>1</v>
      </c>
      <c r="L128">
        <f t="shared" si="21"/>
        <v>0</v>
      </c>
      <c r="M128">
        <f t="shared" si="22"/>
        <v>0</v>
      </c>
      <c r="N128">
        <f t="shared" si="23"/>
        <v>0</v>
      </c>
      <c r="O128">
        <f t="shared" si="24"/>
        <v>1</v>
      </c>
      <c r="P128">
        <v>33</v>
      </c>
      <c r="Q128">
        <f t="shared" si="25"/>
        <v>1</v>
      </c>
      <c r="R128">
        <f t="shared" si="26"/>
        <v>0</v>
      </c>
      <c r="S128">
        <f t="shared" si="27"/>
        <v>0</v>
      </c>
      <c r="T128">
        <f t="shared" si="28"/>
        <v>0</v>
      </c>
      <c r="U128">
        <v>0</v>
      </c>
      <c r="V128">
        <f t="shared" si="29"/>
        <v>0.22037543594743972</v>
      </c>
      <c r="W128">
        <f t="shared" si="30"/>
        <v>0.5548719655909814</v>
      </c>
      <c r="X128">
        <f t="shared" si="31"/>
        <v>4.8565332769024104E-2</v>
      </c>
      <c r="Y128">
        <f t="shared" si="32"/>
        <v>0</v>
      </c>
      <c r="Z128" t="s">
        <v>160</v>
      </c>
    </row>
    <row r="129" spans="1:26" x14ac:dyDescent="0.25">
      <c r="A129" t="s">
        <v>26</v>
      </c>
      <c r="B129" t="s">
        <v>27</v>
      </c>
      <c r="C129" t="s">
        <v>35</v>
      </c>
      <c r="D129">
        <v>1</v>
      </c>
      <c r="F129">
        <v>1</v>
      </c>
      <c r="G129">
        <v>78.05</v>
      </c>
      <c r="H129">
        <f t="shared" si="17"/>
        <v>0</v>
      </c>
      <c r="I129">
        <f t="shared" si="18"/>
        <v>1</v>
      </c>
      <c r="J129">
        <f t="shared" si="19"/>
        <v>0</v>
      </c>
      <c r="K129">
        <f t="shared" si="20"/>
        <v>1</v>
      </c>
      <c r="L129">
        <f t="shared" si="21"/>
        <v>0</v>
      </c>
      <c r="M129">
        <f t="shared" si="22"/>
        <v>1</v>
      </c>
      <c r="N129">
        <f t="shared" si="23"/>
        <v>0</v>
      </c>
      <c r="O129">
        <f t="shared" si="24"/>
        <v>0</v>
      </c>
      <c r="P129">
        <v>27</v>
      </c>
      <c r="Q129">
        <f t="shared" si="25"/>
        <v>1</v>
      </c>
      <c r="R129">
        <f t="shared" si="26"/>
        <v>0</v>
      </c>
      <c r="S129">
        <f t="shared" si="27"/>
        <v>0</v>
      </c>
      <c r="T129">
        <f t="shared" si="28"/>
        <v>0</v>
      </c>
      <c r="U129">
        <v>1</v>
      </c>
      <c r="V129">
        <f t="shared" si="29"/>
        <v>0.5162160181645592</v>
      </c>
      <c r="W129">
        <f t="shared" si="30"/>
        <v>0.62626251994509241</v>
      </c>
      <c r="X129">
        <f t="shared" si="31"/>
        <v>0.23404694108055413</v>
      </c>
      <c r="Y129">
        <f t="shared" si="32"/>
        <v>1</v>
      </c>
      <c r="Z129" t="s">
        <v>161</v>
      </c>
    </row>
    <row r="130" spans="1:26" x14ac:dyDescent="0.25">
      <c r="A130" t="s">
        <v>45</v>
      </c>
      <c r="B130" t="s">
        <v>33</v>
      </c>
      <c r="C130" t="s">
        <v>23</v>
      </c>
      <c r="D130">
        <v>0</v>
      </c>
      <c r="F130">
        <v>1</v>
      </c>
      <c r="G130">
        <v>23.55</v>
      </c>
      <c r="H130">
        <f t="shared" si="17"/>
        <v>1</v>
      </c>
      <c r="I130">
        <f t="shared" si="18"/>
        <v>0</v>
      </c>
      <c r="J130">
        <f t="shared" si="19"/>
        <v>0</v>
      </c>
      <c r="K130">
        <f t="shared" si="20"/>
        <v>0</v>
      </c>
      <c r="L130">
        <f t="shared" si="21"/>
        <v>1</v>
      </c>
      <c r="M130">
        <f t="shared" si="22"/>
        <v>0</v>
      </c>
      <c r="N130">
        <f t="shared" si="23"/>
        <v>0</v>
      </c>
      <c r="O130">
        <f t="shared" si="24"/>
        <v>1</v>
      </c>
      <c r="P130">
        <v>72</v>
      </c>
      <c r="Q130">
        <f t="shared" si="25"/>
        <v>0</v>
      </c>
      <c r="R130">
        <f t="shared" si="26"/>
        <v>0</v>
      </c>
      <c r="S130">
        <f t="shared" si="27"/>
        <v>0</v>
      </c>
      <c r="T130">
        <f t="shared" si="28"/>
        <v>1</v>
      </c>
      <c r="U130">
        <v>0</v>
      </c>
      <c r="V130">
        <f t="shared" si="29"/>
        <v>-6.5637959356585132E-2</v>
      </c>
      <c r="W130">
        <f t="shared" si="30"/>
        <v>0.48359639909783553</v>
      </c>
      <c r="X130">
        <f t="shared" si="31"/>
        <v>4.3083417084967216E-3</v>
      </c>
      <c r="Y130">
        <f t="shared" si="32"/>
        <v>0</v>
      </c>
      <c r="Z130" t="s">
        <v>162</v>
      </c>
    </row>
    <row r="131" spans="1:26" x14ac:dyDescent="0.25">
      <c r="A131" t="s">
        <v>26</v>
      </c>
      <c r="B131" t="s">
        <v>30</v>
      </c>
      <c r="C131" t="s">
        <v>23</v>
      </c>
      <c r="D131">
        <v>0</v>
      </c>
      <c r="F131">
        <v>1</v>
      </c>
      <c r="G131">
        <v>19.75</v>
      </c>
      <c r="H131">
        <f t="shared" ref="H131:H194" si="33">IF(D131:D7173=0,1,0)</f>
        <v>1</v>
      </c>
      <c r="I131">
        <f t="shared" ref="I131:I194" si="34">IF(D131:D7173=1,1,0)</f>
        <v>0</v>
      </c>
      <c r="J131">
        <f t="shared" ref="J131:J194" si="35">IF(C131:C7173="DSL",1,0)</f>
        <v>0</v>
      </c>
      <c r="K131">
        <f t="shared" ref="K131:K194" si="36">IF(C131:C7173="Fiber optic",1,0)</f>
        <v>0</v>
      </c>
      <c r="L131">
        <f t="shared" ref="L131:L194" si="37">IF(C131:C7173="No",1,0)</f>
        <v>1</v>
      </c>
      <c r="M131">
        <f t="shared" ref="M131:M194" si="38">IF(A131:A7173="Month-to-month",1,0)</f>
        <v>1</v>
      </c>
      <c r="N131">
        <f t="shared" ref="N131:N194" si="39">IF(A131:A7173="ONE YEAR",1,0)</f>
        <v>0</v>
      </c>
      <c r="O131">
        <f t="shared" ref="O131:O194" si="40">IF(A131:A7173="two year",1,0)</f>
        <v>0</v>
      </c>
      <c r="P131">
        <v>1</v>
      </c>
      <c r="Q131">
        <f t="shared" ref="Q131:Q194" si="41">IF(B131:B7173="Electronic check",1,0)</f>
        <v>0</v>
      </c>
      <c r="R131">
        <f t="shared" ref="R131:R194" si="42">IF(B131:B7173="Mailed check",1,0)</f>
        <v>1</v>
      </c>
      <c r="S131">
        <f t="shared" ref="S131:S194" si="43">IF(B131:B7173="Credit card (automatic)",1,0)</f>
        <v>0</v>
      </c>
      <c r="T131">
        <f t="shared" ref="T131:T194" si="44">IF(B131:B7173="Bank transfer (automatic)",1,0)</f>
        <v>0</v>
      </c>
      <c r="U131">
        <v>0</v>
      </c>
      <c r="V131">
        <f t="shared" si="29"/>
        <v>0.27351798376266923</v>
      </c>
      <c r="W131">
        <f t="shared" si="30"/>
        <v>0.5679563601569676</v>
      </c>
      <c r="X131">
        <f t="shared" si="31"/>
        <v>7.4812087441595787E-2</v>
      </c>
      <c r="Y131">
        <f t="shared" si="32"/>
        <v>0</v>
      </c>
      <c r="Z131" t="s">
        <v>163</v>
      </c>
    </row>
    <row r="132" spans="1:26" x14ac:dyDescent="0.25">
      <c r="A132" t="s">
        <v>29</v>
      </c>
      <c r="B132" t="s">
        <v>27</v>
      </c>
      <c r="C132" t="s">
        <v>25</v>
      </c>
      <c r="D132">
        <v>1</v>
      </c>
      <c r="F132">
        <v>1</v>
      </c>
      <c r="G132">
        <v>56.45</v>
      </c>
      <c r="H132">
        <f t="shared" si="33"/>
        <v>0</v>
      </c>
      <c r="I132">
        <f t="shared" si="34"/>
        <v>1</v>
      </c>
      <c r="J132">
        <f t="shared" si="35"/>
        <v>1</v>
      </c>
      <c r="K132">
        <f t="shared" si="36"/>
        <v>0</v>
      </c>
      <c r="L132">
        <f t="shared" si="37"/>
        <v>0</v>
      </c>
      <c r="M132">
        <f t="shared" si="38"/>
        <v>0</v>
      </c>
      <c r="N132">
        <f t="shared" si="39"/>
        <v>1</v>
      </c>
      <c r="O132">
        <f t="shared" si="40"/>
        <v>0</v>
      </c>
      <c r="P132">
        <v>71</v>
      </c>
      <c r="Q132">
        <f t="shared" si="41"/>
        <v>1</v>
      </c>
      <c r="R132">
        <f t="shared" si="42"/>
        <v>0</v>
      </c>
      <c r="S132">
        <f t="shared" si="43"/>
        <v>0</v>
      </c>
      <c r="T132">
        <f t="shared" si="44"/>
        <v>0</v>
      </c>
      <c r="U132">
        <v>0</v>
      </c>
      <c r="V132">
        <f t="shared" ref="V132:V195" si="45">G132*$G$2+H133*$H$2+K133*$K$2+M132*$M$2+O132*$O$2+Q132*$Q$2+L132*$L$2</f>
        <v>0.21594874196162339</v>
      </c>
      <c r="W132">
        <f t="shared" ref="W132:W195" si="46">1/ (1+EXP(-V132))</f>
        <v>0.55377835671849585</v>
      </c>
      <c r="X132">
        <f t="shared" ref="X132:X195" si="47">(U132-V132)^2</f>
        <v>4.6633859154807805E-2</v>
      </c>
      <c r="Y132">
        <f t="shared" ref="Y132:Y195" si="48">IF(W132&gt;=0.58,1,0)</f>
        <v>0</v>
      </c>
      <c r="Z132" t="s">
        <v>164</v>
      </c>
    </row>
    <row r="133" spans="1:26" x14ac:dyDescent="0.25">
      <c r="A133" t="s">
        <v>26</v>
      </c>
      <c r="B133" t="s">
        <v>27</v>
      </c>
      <c r="C133" t="s">
        <v>35</v>
      </c>
      <c r="D133">
        <v>0</v>
      </c>
      <c r="F133">
        <v>1</v>
      </c>
      <c r="G133">
        <v>85.95</v>
      </c>
      <c r="H133">
        <f t="shared" si="33"/>
        <v>1</v>
      </c>
      <c r="I133">
        <f t="shared" si="34"/>
        <v>0</v>
      </c>
      <c r="J133">
        <f t="shared" si="35"/>
        <v>0</v>
      </c>
      <c r="K133">
        <f t="shared" si="36"/>
        <v>1</v>
      </c>
      <c r="L133">
        <f t="shared" si="37"/>
        <v>0</v>
      </c>
      <c r="M133">
        <f t="shared" si="38"/>
        <v>1</v>
      </c>
      <c r="N133">
        <f t="shared" si="39"/>
        <v>0</v>
      </c>
      <c r="O133">
        <f t="shared" si="40"/>
        <v>0</v>
      </c>
      <c r="P133">
        <v>13</v>
      </c>
      <c r="Q133">
        <f t="shared" si="41"/>
        <v>1</v>
      </c>
      <c r="R133">
        <f t="shared" si="42"/>
        <v>0</v>
      </c>
      <c r="S133">
        <f t="shared" si="43"/>
        <v>0</v>
      </c>
      <c r="T133">
        <f t="shared" si="44"/>
        <v>0</v>
      </c>
      <c r="U133">
        <v>0</v>
      </c>
      <c r="V133">
        <f t="shared" si="45"/>
        <v>0.5285325559277867</v>
      </c>
      <c r="W133">
        <f t="shared" si="46"/>
        <v>0.62914078895200987</v>
      </c>
      <c r="X133">
        <f t="shared" si="47"/>
        <v>0.27934666267555897</v>
      </c>
      <c r="Y133">
        <f t="shared" si="48"/>
        <v>1</v>
      </c>
      <c r="Z133" t="s">
        <v>165</v>
      </c>
    </row>
    <row r="134" spans="1:26" x14ac:dyDescent="0.25">
      <c r="A134" t="s">
        <v>26</v>
      </c>
      <c r="B134" t="s">
        <v>38</v>
      </c>
      <c r="C134" t="s">
        <v>25</v>
      </c>
      <c r="D134">
        <v>0</v>
      </c>
      <c r="F134">
        <v>1</v>
      </c>
      <c r="G134">
        <v>58.6</v>
      </c>
      <c r="H134">
        <f t="shared" si="33"/>
        <v>1</v>
      </c>
      <c r="I134">
        <f t="shared" si="34"/>
        <v>0</v>
      </c>
      <c r="J134">
        <f t="shared" si="35"/>
        <v>1</v>
      </c>
      <c r="K134">
        <f t="shared" si="36"/>
        <v>0</v>
      </c>
      <c r="L134">
        <f t="shared" si="37"/>
        <v>0</v>
      </c>
      <c r="M134">
        <f t="shared" si="38"/>
        <v>1</v>
      </c>
      <c r="N134">
        <f t="shared" si="39"/>
        <v>0</v>
      </c>
      <c r="O134">
        <f t="shared" si="40"/>
        <v>0</v>
      </c>
      <c r="P134">
        <v>25</v>
      </c>
      <c r="Q134">
        <f t="shared" si="41"/>
        <v>0</v>
      </c>
      <c r="R134">
        <f t="shared" si="42"/>
        <v>0</v>
      </c>
      <c r="S134">
        <f t="shared" si="43"/>
        <v>1</v>
      </c>
      <c r="T134">
        <f t="shared" si="44"/>
        <v>0</v>
      </c>
      <c r="U134">
        <v>1</v>
      </c>
      <c r="V134">
        <f t="shared" si="45"/>
        <v>0.34912404664285929</v>
      </c>
      <c r="W134">
        <f t="shared" si="46"/>
        <v>0.58640514640576225</v>
      </c>
      <c r="X134">
        <f t="shared" si="47"/>
        <v>0.42363950665856676</v>
      </c>
      <c r="Y134">
        <f t="shared" si="48"/>
        <v>1</v>
      </c>
      <c r="Z134" t="s">
        <v>166</v>
      </c>
    </row>
    <row r="135" spans="1:26" x14ac:dyDescent="0.25">
      <c r="A135" t="s">
        <v>45</v>
      </c>
      <c r="B135" t="s">
        <v>33</v>
      </c>
      <c r="C135" t="s">
        <v>25</v>
      </c>
      <c r="D135">
        <v>0</v>
      </c>
      <c r="F135">
        <v>1</v>
      </c>
      <c r="G135">
        <v>50.55</v>
      </c>
      <c r="H135">
        <f t="shared" si="33"/>
        <v>1</v>
      </c>
      <c r="I135">
        <f t="shared" si="34"/>
        <v>0</v>
      </c>
      <c r="J135">
        <f t="shared" si="35"/>
        <v>1</v>
      </c>
      <c r="K135">
        <f t="shared" si="36"/>
        <v>0</v>
      </c>
      <c r="L135">
        <f t="shared" si="37"/>
        <v>0</v>
      </c>
      <c r="M135">
        <f t="shared" si="38"/>
        <v>0</v>
      </c>
      <c r="N135">
        <f t="shared" si="39"/>
        <v>0</v>
      </c>
      <c r="O135">
        <f t="shared" si="40"/>
        <v>1</v>
      </c>
      <c r="P135">
        <v>67</v>
      </c>
      <c r="Q135">
        <f t="shared" si="41"/>
        <v>0</v>
      </c>
      <c r="R135">
        <f t="shared" si="42"/>
        <v>0</v>
      </c>
      <c r="S135">
        <f t="shared" si="43"/>
        <v>0</v>
      </c>
      <c r="T135">
        <f t="shared" si="44"/>
        <v>1</v>
      </c>
      <c r="U135">
        <v>0</v>
      </c>
      <c r="V135">
        <f t="shared" si="45"/>
        <v>5.1847459830663134E-3</v>
      </c>
      <c r="W135">
        <f t="shared" si="46"/>
        <v>0.50129618359214478</v>
      </c>
      <c r="X135">
        <f t="shared" si="47"/>
        <v>2.6881590908922273E-5</v>
      </c>
      <c r="Y135">
        <f t="shared" si="48"/>
        <v>0</v>
      </c>
      <c r="Z135" t="s">
        <v>167</v>
      </c>
    </row>
    <row r="136" spans="1:26" x14ac:dyDescent="0.25">
      <c r="A136" t="s">
        <v>26</v>
      </c>
      <c r="B136" t="s">
        <v>27</v>
      </c>
      <c r="C136" t="s">
        <v>25</v>
      </c>
      <c r="D136">
        <v>0</v>
      </c>
      <c r="F136">
        <v>1</v>
      </c>
      <c r="G136">
        <v>35.450000000000003</v>
      </c>
      <c r="H136">
        <f t="shared" si="33"/>
        <v>1</v>
      </c>
      <c r="I136">
        <f t="shared" si="34"/>
        <v>0</v>
      </c>
      <c r="J136">
        <f t="shared" si="35"/>
        <v>1</v>
      </c>
      <c r="K136">
        <f t="shared" si="36"/>
        <v>0</v>
      </c>
      <c r="L136">
        <f t="shared" si="37"/>
        <v>0</v>
      </c>
      <c r="M136">
        <f t="shared" si="38"/>
        <v>1</v>
      </c>
      <c r="N136">
        <f t="shared" si="39"/>
        <v>0</v>
      </c>
      <c r="O136">
        <f t="shared" si="40"/>
        <v>0</v>
      </c>
      <c r="P136">
        <v>1</v>
      </c>
      <c r="Q136">
        <f t="shared" si="41"/>
        <v>1</v>
      </c>
      <c r="R136">
        <f t="shared" si="42"/>
        <v>0</v>
      </c>
      <c r="S136">
        <f t="shared" si="43"/>
        <v>0</v>
      </c>
      <c r="T136">
        <f t="shared" si="44"/>
        <v>0</v>
      </c>
      <c r="U136">
        <v>1</v>
      </c>
      <c r="V136">
        <f t="shared" si="45"/>
        <v>0.44980025756791497</v>
      </c>
      <c r="W136">
        <f t="shared" si="46"/>
        <v>0.61059174234694369</v>
      </c>
      <c r="X136">
        <f t="shared" si="47"/>
        <v>0.30271975657233269</v>
      </c>
      <c r="Y136">
        <f t="shared" si="48"/>
        <v>1</v>
      </c>
      <c r="Z136" t="s">
        <v>168</v>
      </c>
    </row>
    <row r="137" spans="1:26" x14ac:dyDescent="0.25">
      <c r="A137" t="s">
        <v>26</v>
      </c>
      <c r="B137" t="s">
        <v>27</v>
      </c>
      <c r="C137" t="s">
        <v>25</v>
      </c>
      <c r="D137">
        <v>0</v>
      </c>
      <c r="F137">
        <v>1</v>
      </c>
      <c r="G137">
        <v>44.35</v>
      </c>
      <c r="H137">
        <f t="shared" si="33"/>
        <v>1</v>
      </c>
      <c r="I137">
        <f t="shared" si="34"/>
        <v>0</v>
      </c>
      <c r="J137">
        <f t="shared" si="35"/>
        <v>1</v>
      </c>
      <c r="K137">
        <f t="shared" si="36"/>
        <v>0</v>
      </c>
      <c r="L137">
        <f t="shared" si="37"/>
        <v>0</v>
      </c>
      <c r="M137">
        <f t="shared" si="38"/>
        <v>1</v>
      </c>
      <c r="N137">
        <f t="shared" si="39"/>
        <v>0</v>
      </c>
      <c r="O137">
        <f t="shared" si="40"/>
        <v>0</v>
      </c>
      <c r="P137">
        <v>2</v>
      </c>
      <c r="Q137">
        <f t="shared" si="41"/>
        <v>1</v>
      </c>
      <c r="R137">
        <f t="shared" si="42"/>
        <v>0</v>
      </c>
      <c r="S137">
        <f t="shared" si="43"/>
        <v>0</v>
      </c>
      <c r="T137">
        <f t="shared" si="44"/>
        <v>0</v>
      </c>
      <c r="U137">
        <v>1</v>
      </c>
      <c r="V137">
        <f t="shared" si="45"/>
        <v>0.46367585074420914</v>
      </c>
      <c r="W137">
        <f t="shared" si="46"/>
        <v>0.61388582702427041</v>
      </c>
      <c r="X137">
        <f t="shared" si="47"/>
        <v>0.28764359307494786</v>
      </c>
      <c r="Y137">
        <f t="shared" si="48"/>
        <v>1</v>
      </c>
      <c r="Z137" t="s">
        <v>169</v>
      </c>
    </row>
    <row r="138" spans="1:26" x14ac:dyDescent="0.25">
      <c r="A138" t="s">
        <v>45</v>
      </c>
      <c r="B138" t="s">
        <v>38</v>
      </c>
      <c r="C138" t="s">
        <v>23</v>
      </c>
      <c r="D138">
        <v>0</v>
      </c>
      <c r="F138">
        <v>1</v>
      </c>
      <c r="G138">
        <v>25.7</v>
      </c>
      <c r="H138">
        <f t="shared" si="33"/>
        <v>1</v>
      </c>
      <c r="I138">
        <f t="shared" si="34"/>
        <v>0</v>
      </c>
      <c r="J138">
        <f t="shared" si="35"/>
        <v>0</v>
      </c>
      <c r="K138">
        <f t="shared" si="36"/>
        <v>0</v>
      </c>
      <c r="L138">
        <f t="shared" si="37"/>
        <v>1</v>
      </c>
      <c r="M138">
        <f t="shared" si="38"/>
        <v>0</v>
      </c>
      <c r="N138">
        <f t="shared" si="39"/>
        <v>0</v>
      </c>
      <c r="O138">
        <f t="shared" si="40"/>
        <v>1</v>
      </c>
      <c r="P138">
        <v>43</v>
      </c>
      <c r="Q138">
        <f t="shared" si="41"/>
        <v>0</v>
      </c>
      <c r="R138">
        <f t="shared" si="42"/>
        <v>0</v>
      </c>
      <c r="S138">
        <f t="shared" si="43"/>
        <v>1</v>
      </c>
      <c r="T138">
        <f t="shared" si="44"/>
        <v>0</v>
      </c>
      <c r="U138">
        <v>0</v>
      </c>
      <c r="V138">
        <f t="shared" si="45"/>
        <v>-5.7422820957735883E-2</v>
      </c>
      <c r="W138">
        <f t="shared" si="46"/>
        <v>0.48564823814533781</v>
      </c>
      <c r="X138">
        <f t="shared" si="47"/>
        <v>3.2973803667441914E-3</v>
      </c>
      <c r="Y138">
        <f t="shared" si="48"/>
        <v>0</v>
      </c>
      <c r="Z138" t="s">
        <v>170</v>
      </c>
    </row>
    <row r="139" spans="1:26" x14ac:dyDescent="0.25">
      <c r="A139" t="s">
        <v>26</v>
      </c>
      <c r="B139" t="s">
        <v>33</v>
      </c>
      <c r="C139" t="s">
        <v>35</v>
      </c>
      <c r="D139">
        <v>0</v>
      </c>
      <c r="F139">
        <v>1</v>
      </c>
      <c r="G139">
        <v>75</v>
      </c>
      <c r="H139">
        <f t="shared" si="33"/>
        <v>1</v>
      </c>
      <c r="I139">
        <f t="shared" si="34"/>
        <v>0</v>
      </c>
      <c r="J139">
        <f t="shared" si="35"/>
        <v>0</v>
      </c>
      <c r="K139">
        <f t="shared" si="36"/>
        <v>1</v>
      </c>
      <c r="L139">
        <f t="shared" si="37"/>
        <v>0</v>
      </c>
      <c r="M139">
        <f t="shared" si="38"/>
        <v>1</v>
      </c>
      <c r="N139">
        <f t="shared" si="39"/>
        <v>0</v>
      </c>
      <c r="O139">
        <f t="shared" si="40"/>
        <v>0</v>
      </c>
      <c r="P139">
        <v>23</v>
      </c>
      <c r="Q139">
        <f t="shared" si="41"/>
        <v>0</v>
      </c>
      <c r="R139">
        <f t="shared" si="42"/>
        <v>0</v>
      </c>
      <c r="S139">
        <f t="shared" si="43"/>
        <v>0</v>
      </c>
      <c r="T139">
        <f t="shared" si="44"/>
        <v>1</v>
      </c>
      <c r="U139">
        <v>0</v>
      </c>
      <c r="V139">
        <f t="shared" si="45"/>
        <v>0.37469255541715429</v>
      </c>
      <c r="W139">
        <f t="shared" si="46"/>
        <v>0.59259237675132759</v>
      </c>
      <c r="X139">
        <f t="shared" si="47"/>
        <v>0.14039451108503725</v>
      </c>
      <c r="Y139">
        <f t="shared" si="48"/>
        <v>1</v>
      </c>
      <c r="Z139" t="s">
        <v>171</v>
      </c>
    </row>
    <row r="140" spans="1:26" x14ac:dyDescent="0.25">
      <c r="A140" t="s">
        <v>45</v>
      </c>
      <c r="B140" t="s">
        <v>30</v>
      </c>
      <c r="C140" t="s">
        <v>23</v>
      </c>
      <c r="D140">
        <v>0</v>
      </c>
      <c r="F140">
        <v>1</v>
      </c>
      <c r="G140">
        <v>20.2</v>
      </c>
      <c r="H140">
        <f t="shared" si="33"/>
        <v>1</v>
      </c>
      <c r="I140">
        <f t="shared" si="34"/>
        <v>0</v>
      </c>
      <c r="J140">
        <f t="shared" si="35"/>
        <v>0</v>
      </c>
      <c r="K140">
        <f t="shared" si="36"/>
        <v>0</v>
      </c>
      <c r="L140">
        <f t="shared" si="37"/>
        <v>1</v>
      </c>
      <c r="M140">
        <f t="shared" si="38"/>
        <v>0</v>
      </c>
      <c r="N140">
        <f t="shared" si="39"/>
        <v>0</v>
      </c>
      <c r="O140">
        <f t="shared" si="40"/>
        <v>1</v>
      </c>
      <c r="P140">
        <v>64</v>
      </c>
      <c r="Q140">
        <f t="shared" si="41"/>
        <v>0</v>
      </c>
      <c r="R140">
        <f t="shared" si="42"/>
        <v>1</v>
      </c>
      <c r="S140">
        <f t="shared" si="43"/>
        <v>0</v>
      </c>
      <c r="T140">
        <f t="shared" si="44"/>
        <v>0</v>
      </c>
      <c r="U140">
        <v>0</v>
      </c>
      <c r="V140">
        <f t="shared" si="45"/>
        <v>-7.08607949903588E-2</v>
      </c>
      <c r="W140">
        <f t="shared" si="46"/>
        <v>0.48229221023901558</v>
      </c>
      <c r="X140">
        <f t="shared" si="47"/>
        <v>5.0212522666656587E-3</v>
      </c>
      <c r="Y140">
        <f t="shared" si="48"/>
        <v>0</v>
      </c>
      <c r="Z140" t="s">
        <v>172</v>
      </c>
    </row>
    <row r="141" spans="1:26" x14ac:dyDescent="0.25">
      <c r="A141" t="s">
        <v>45</v>
      </c>
      <c r="B141" t="s">
        <v>30</v>
      </c>
      <c r="C141" t="s">
        <v>23</v>
      </c>
      <c r="D141">
        <v>0</v>
      </c>
      <c r="F141">
        <v>1</v>
      </c>
      <c r="G141">
        <v>19.600000000000001</v>
      </c>
      <c r="H141">
        <f t="shared" si="33"/>
        <v>1</v>
      </c>
      <c r="I141">
        <f t="shared" si="34"/>
        <v>0</v>
      </c>
      <c r="J141">
        <f t="shared" si="35"/>
        <v>0</v>
      </c>
      <c r="K141">
        <f t="shared" si="36"/>
        <v>0</v>
      </c>
      <c r="L141">
        <f t="shared" si="37"/>
        <v>1</v>
      </c>
      <c r="M141">
        <f t="shared" si="38"/>
        <v>0</v>
      </c>
      <c r="N141">
        <f t="shared" si="39"/>
        <v>0</v>
      </c>
      <c r="O141">
        <f t="shared" si="40"/>
        <v>1</v>
      </c>
      <c r="P141">
        <v>57</v>
      </c>
      <c r="Q141">
        <f t="shared" si="41"/>
        <v>0</v>
      </c>
      <c r="R141">
        <f t="shared" si="42"/>
        <v>1</v>
      </c>
      <c r="S141">
        <f t="shared" si="43"/>
        <v>0</v>
      </c>
      <c r="T141">
        <f t="shared" si="44"/>
        <v>0</v>
      </c>
      <c r="U141">
        <v>0</v>
      </c>
      <c r="V141">
        <f t="shared" si="45"/>
        <v>-5.3241609873140569E-2</v>
      </c>
      <c r="W141">
        <f t="shared" si="46"/>
        <v>0.48669274085615155</v>
      </c>
      <c r="X141">
        <f t="shared" si="47"/>
        <v>2.8346690218836994E-3</v>
      </c>
      <c r="Y141">
        <f t="shared" si="48"/>
        <v>0</v>
      </c>
      <c r="Z141" t="s">
        <v>173</v>
      </c>
    </row>
    <row r="142" spans="1:26" x14ac:dyDescent="0.25">
      <c r="A142" t="s">
        <v>26</v>
      </c>
      <c r="B142" t="s">
        <v>30</v>
      </c>
      <c r="C142" t="s">
        <v>35</v>
      </c>
      <c r="D142">
        <v>1</v>
      </c>
      <c r="F142">
        <v>1</v>
      </c>
      <c r="G142">
        <v>70.45</v>
      </c>
      <c r="H142">
        <f t="shared" si="33"/>
        <v>0</v>
      </c>
      <c r="I142">
        <f t="shared" si="34"/>
        <v>1</v>
      </c>
      <c r="J142">
        <f t="shared" si="35"/>
        <v>0</v>
      </c>
      <c r="K142">
        <f t="shared" si="36"/>
        <v>1</v>
      </c>
      <c r="L142">
        <f t="shared" si="37"/>
        <v>0</v>
      </c>
      <c r="M142">
        <f t="shared" si="38"/>
        <v>1</v>
      </c>
      <c r="N142">
        <f t="shared" si="39"/>
        <v>0</v>
      </c>
      <c r="O142">
        <f t="shared" si="40"/>
        <v>0</v>
      </c>
      <c r="P142">
        <v>1</v>
      </c>
      <c r="Q142">
        <f t="shared" si="41"/>
        <v>0</v>
      </c>
      <c r="R142">
        <f t="shared" si="42"/>
        <v>1</v>
      </c>
      <c r="S142">
        <f t="shared" si="43"/>
        <v>0</v>
      </c>
      <c r="T142">
        <f t="shared" si="44"/>
        <v>0</v>
      </c>
      <c r="U142">
        <v>1</v>
      </c>
      <c r="V142">
        <f t="shared" si="45"/>
        <v>0.38129030239200307</v>
      </c>
      <c r="W142">
        <f t="shared" si="46"/>
        <v>0.59418427044848077</v>
      </c>
      <c r="X142">
        <f t="shared" si="47"/>
        <v>0.38280168991417896</v>
      </c>
      <c r="Y142">
        <f t="shared" si="48"/>
        <v>1</v>
      </c>
      <c r="Z142" t="s">
        <v>174</v>
      </c>
    </row>
    <row r="143" spans="1:26" x14ac:dyDescent="0.25">
      <c r="A143" t="s">
        <v>45</v>
      </c>
      <c r="B143" t="s">
        <v>38</v>
      </c>
      <c r="C143" t="s">
        <v>25</v>
      </c>
      <c r="D143">
        <v>1</v>
      </c>
      <c r="F143">
        <v>1</v>
      </c>
      <c r="G143">
        <v>88.05</v>
      </c>
      <c r="H143">
        <f t="shared" si="33"/>
        <v>0</v>
      </c>
      <c r="I143">
        <f t="shared" si="34"/>
        <v>1</v>
      </c>
      <c r="J143">
        <f t="shared" si="35"/>
        <v>1</v>
      </c>
      <c r="K143">
        <f t="shared" si="36"/>
        <v>0</v>
      </c>
      <c r="L143">
        <f t="shared" si="37"/>
        <v>0</v>
      </c>
      <c r="M143">
        <f t="shared" si="38"/>
        <v>0</v>
      </c>
      <c r="N143">
        <f t="shared" si="39"/>
        <v>0</v>
      </c>
      <c r="O143">
        <f t="shared" si="40"/>
        <v>1</v>
      </c>
      <c r="P143">
        <v>72</v>
      </c>
      <c r="Q143">
        <f t="shared" si="41"/>
        <v>0</v>
      </c>
      <c r="R143">
        <f t="shared" si="42"/>
        <v>0</v>
      </c>
      <c r="S143">
        <f t="shared" si="43"/>
        <v>1</v>
      </c>
      <c r="T143">
        <f t="shared" si="44"/>
        <v>0</v>
      </c>
      <c r="U143">
        <v>0</v>
      </c>
      <c r="V143">
        <f t="shared" si="45"/>
        <v>6.3649323973070049E-2</v>
      </c>
      <c r="W143">
        <f t="shared" si="46"/>
        <v>0.51590696111745393</v>
      </c>
      <c r="X143">
        <f t="shared" si="47"/>
        <v>4.0512364422288297E-3</v>
      </c>
      <c r="Y143">
        <f t="shared" si="48"/>
        <v>0</v>
      </c>
      <c r="Z143" t="s">
        <v>175</v>
      </c>
    </row>
    <row r="144" spans="1:26" x14ac:dyDescent="0.25">
      <c r="A144" t="s">
        <v>26</v>
      </c>
      <c r="B144" t="s">
        <v>27</v>
      </c>
      <c r="C144" t="s">
        <v>25</v>
      </c>
      <c r="D144">
        <v>0</v>
      </c>
      <c r="F144">
        <v>1</v>
      </c>
      <c r="G144">
        <v>71.150000000000006</v>
      </c>
      <c r="H144">
        <f t="shared" si="33"/>
        <v>1</v>
      </c>
      <c r="I144">
        <f t="shared" si="34"/>
        <v>0</v>
      </c>
      <c r="J144">
        <f t="shared" si="35"/>
        <v>1</v>
      </c>
      <c r="K144">
        <f t="shared" si="36"/>
        <v>0</v>
      </c>
      <c r="L144">
        <f t="shared" si="37"/>
        <v>0</v>
      </c>
      <c r="M144">
        <f t="shared" si="38"/>
        <v>1</v>
      </c>
      <c r="N144">
        <f t="shared" si="39"/>
        <v>0</v>
      </c>
      <c r="O144">
        <f t="shared" si="40"/>
        <v>0</v>
      </c>
      <c r="P144">
        <v>8</v>
      </c>
      <c r="Q144">
        <f t="shared" si="41"/>
        <v>1</v>
      </c>
      <c r="R144">
        <f t="shared" si="42"/>
        <v>0</v>
      </c>
      <c r="S144">
        <f t="shared" si="43"/>
        <v>0</v>
      </c>
      <c r="T144">
        <f t="shared" si="44"/>
        <v>0</v>
      </c>
      <c r="U144">
        <v>1</v>
      </c>
      <c r="V144">
        <f t="shared" si="45"/>
        <v>0.51032170507515418</v>
      </c>
      <c r="W144">
        <f t="shared" si="46"/>
        <v>0.62488188661939204</v>
      </c>
      <c r="X144">
        <f t="shared" si="47"/>
        <v>0.23978483252050428</v>
      </c>
      <c r="Y144">
        <f t="shared" si="48"/>
        <v>1</v>
      </c>
      <c r="Z144" t="s">
        <v>176</v>
      </c>
    </row>
    <row r="145" spans="1:26" x14ac:dyDescent="0.25">
      <c r="A145" t="s">
        <v>45</v>
      </c>
      <c r="B145" t="s">
        <v>33</v>
      </c>
      <c r="C145" t="s">
        <v>35</v>
      </c>
      <c r="D145">
        <v>0</v>
      </c>
      <c r="F145">
        <v>1</v>
      </c>
      <c r="G145">
        <v>101.05</v>
      </c>
      <c r="H145">
        <f t="shared" si="33"/>
        <v>1</v>
      </c>
      <c r="I145">
        <f t="shared" si="34"/>
        <v>0</v>
      </c>
      <c r="J145">
        <f t="shared" si="35"/>
        <v>0</v>
      </c>
      <c r="K145">
        <f t="shared" si="36"/>
        <v>1</v>
      </c>
      <c r="L145">
        <f t="shared" si="37"/>
        <v>0</v>
      </c>
      <c r="M145">
        <f t="shared" si="38"/>
        <v>0</v>
      </c>
      <c r="N145">
        <f t="shared" si="39"/>
        <v>0</v>
      </c>
      <c r="O145">
        <f t="shared" si="40"/>
        <v>1</v>
      </c>
      <c r="P145">
        <v>61</v>
      </c>
      <c r="Q145">
        <f t="shared" si="41"/>
        <v>0</v>
      </c>
      <c r="R145">
        <f t="shared" si="42"/>
        <v>0</v>
      </c>
      <c r="S145">
        <f t="shared" si="43"/>
        <v>0</v>
      </c>
      <c r="T145">
        <f t="shared" si="44"/>
        <v>1</v>
      </c>
      <c r="U145">
        <v>0</v>
      </c>
      <c r="V145">
        <f t="shared" si="45"/>
        <v>8.8780213603693703E-2</v>
      </c>
      <c r="W145">
        <f t="shared" si="46"/>
        <v>0.52218048656764127</v>
      </c>
      <c r="X145">
        <f t="shared" si="47"/>
        <v>7.8819263275174811E-3</v>
      </c>
      <c r="Y145">
        <f t="shared" si="48"/>
        <v>0</v>
      </c>
      <c r="Z145" t="s">
        <v>177</v>
      </c>
    </row>
    <row r="146" spans="1:26" x14ac:dyDescent="0.25">
      <c r="A146" t="s">
        <v>29</v>
      </c>
      <c r="B146" t="s">
        <v>38</v>
      </c>
      <c r="C146" t="s">
        <v>35</v>
      </c>
      <c r="D146">
        <v>0</v>
      </c>
      <c r="F146">
        <v>1</v>
      </c>
      <c r="G146">
        <v>84.3</v>
      </c>
      <c r="H146">
        <f t="shared" si="33"/>
        <v>1</v>
      </c>
      <c r="I146">
        <f t="shared" si="34"/>
        <v>0</v>
      </c>
      <c r="J146">
        <f t="shared" si="35"/>
        <v>0</v>
      </c>
      <c r="K146">
        <f t="shared" si="36"/>
        <v>1</v>
      </c>
      <c r="L146">
        <f t="shared" si="37"/>
        <v>0</v>
      </c>
      <c r="M146">
        <f t="shared" si="38"/>
        <v>0</v>
      </c>
      <c r="N146">
        <f t="shared" si="39"/>
        <v>1</v>
      </c>
      <c r="O146">
        <f t="shared" si="40"/>
        <v>0</v>
      </c>
      <c r="P146">
        <v>64</v>
      </c>
      <c r="Q146">
        <f t="shared" si="41"/>
        <v>0</v>
      </c>
      <c r="R146">
        <f t="shared" si="42"/>
        <v>0</v>
      </c>
      <c r="S146">
        <f t="shared" si="43"/>
        <v>1</v>
      </c>
      <c r="T146">
        <f t="shared" si="44"/>
        <v>0</v>
      </c>
      <c r="U146">
        <v>0</v>
      </c>
      <c r="V146">
        <f t="shared" si="45"/>
        <v>0.1314283713215284</v>
      </c>
      <c r="W146">
        <f t="shared" si="46"/>
        <v>0.53280987819626835</v>
      </c>
      <c r="X146">
        <f t="shared" si="47"/>
        <v>1.7273416788229551E-2</v>
      </c>
      <c r="Y146">
        <f t="shared" si="48"/>
        <v>0</v>
      </c>
      <c r="Z146" t="s">
        <v>178</v>
      </c>
    </row>
    <row r="147" spans="1:26" x14ac:dyDescent="0.25">
      <c r="A147" t="s">
        <v>45</v>
      </c>
      <c r="B147" t="s">
        <v>33</v>
      </c>
      <c r="C147" t="s">
        <v>23</v>
      </c>
      <c r="D147">
        <v>1</v>
      </c>
      <c r="F147">
        <v>1</v>
      </c>
      <c r="G147">
        <v>23.95</v>
      </c>
      <c r="H147">
        <f t="shared" si="33"/>
        <v>0</v>
      </c>
      <c r="I147">
        <f t="shared" si="34"/>
        <v>1</v>
      </c>
      <c r="J147">
        <f t="shared" si="35"/>
        <v>0</v>
      </c>
      <c r="K147">
        <f t="shared" si="36"/>
        <v>0</v>
      </c>
      <c r="L147">
        <f t="shared" si="37"/>
        <v>1</v>
      </c>
      <c r="M147">
        <f t="shared" si="38"/>
        <v>0</v>
      </c>
      <c r="N147">
        <f t="shared" si="39"/>
        <v>0</v>
      </c>
      <c r="O147">
        <f t="shared" si="40"/>
        <v>1</v>
      </c>
      <c r="P147">
        <v>71</v>
      </c>
      <c r="Q147">
        <f t="shared" si="41"/>
        <v>0</v>
      </c>
      <c r="R147">
        <f t="shared" si="42"/>
        <v>0</v>
      </c>
      <c r="S147">
        <f t="shared" si="43"/>
        <v>0</v>
      </c>
      <c r="T147">
        <f t="shared" si="44"/>
        <v>1</v>
      </c>
      <c r="U147">
        <v>0</v>
      </c>
      <c r="V147">
        <f t="shared" si="45"/>
        <v>-6.0151167930602725E-2</v>
      </c>
      <c r="W147">
        <f t="shared" si="46"/>
        <v>0.48496674047598942</v>
      </c>
      <c r="X147">
        <f t="shared" si="47"/>
        <v>3.6181630034155697E-3</v>
      </c>
      <c r="Y147">
        <f t="shared" si="48"/>
        <v>0</v>
      </c>
      <c r="Z147" t="s">
        <v>179</v>
      </c>
    </row>
    <row r="148" spans="1:26" x14ac:dyDescent="0.25">
      <c r="A148" t="s">
        <v>45</v>
      </c>
      <c r="B148" t="s">
        <v>38</v>
      </c>
      <c r="C148" t="s">
        <v>35</v>
      </c>
      <c r="D148">
        <v>0</v>
      </c>
      <c r="F148">
        <v>1</v>
      </c>
      <c r="G148">
        <v>99.05</v>
      </c>
      <c r="H148">
        <f t="shared" si="33"/>
        <v>1</v>
      </c>
      <c r="I148">
        <f t="shared" si="34"/>
        <v>0</v>
      </c>
      <c r="J148">
        <f t="shared" si="35"/>
        <v>0</v>
      </c>
      <c r="K148">
        <f t="shared" si="36"/>
        <v>1</v>
      </c>
      <c r="L148">
        <f t="shared" si="37"/>
        <v>0</v>
      </c>
      <c r="M148">
        <f t="shared" si="38"/>
        <v>0</v>
      </c>
      <c r="N148">
        <f t="shared" si="39"/>
        <v>0</v>
      </c>
      <c r="O148">
        <f t="shared" si="40"/>
        <v>1</v>
      </c>
      <c r="P148">
        <v>65</v>
      </c>
      <c r="Q148">
        <f t="shared" si="41"/>
        <v>0</v>
      </c>
      <c r="R148">
        <f t="shared" si="42"/>
        <v>0</v>
      </c>
      <c r="S148">
        <f t="shared" si="43"/>
        <v>1</v>
      </c>
      <c r="T148">
        <f t="shared" si="44"/>
        <v>0</v>
      </c>
      <c r="U148">
        <v>0</v>
      </c>
      <c r="V148">
        <f t="shared" si="45"/>
        <v>8.0798933516804478E-2</v>
      </c>
      <c r="W148">
        <f t="shared" si="46"/>
        <v>0.52018875110671525</v>
      </c>
      <c r="X148">
        <f t="shared" si="47"/>
        <v>6.5284676574529901E-3</v>
      </c>
      <c r="Y148">
        <f t="shared" si="48"/>
        <v>0</v>
      </c>
      <c r="Z148" t="s">
        <v>180</v>
      </c>
    </row>
    <row r="149" spans="1:26" x14ac:dyDescent="0.25">
      <c r="A149" t="s">
        <v>29</v>
      </c>
      <c r="B149" t="s">
        <v>30</v>
      </c>
      <c r="C149" t="s">
        <v>23</v>
      </c>
      <c r="D149">
        <v>0</v>
      </c>
      <c r="F149">
        <v>1</v>
      </c>
      <c r="G149">
        <v>19.600000000000001</v>
      </c>
      <c r="H149">
        <f t="shared" si="33"/>
        <v>1</v>
      </c>
      <c r="I149">
        <f t="shared" si="34"/>
        <v>0</v>
      </c>
      <c r="J149">
        <f t="shared" si="35"/>
        <v>0</v>
      </c>
      <c r="K149">
        <f t="shared" si="36"/>
        <v>0</v>
      </c>
      <c r="L149">
        <f t="shared" si="37"/>
        <v>1</v>
      </c>
      <c r="M149">
        <f t="shared" si="38"/>
        <v>0</v>
      </c>
      <c r="N149">
        <f t="shared" si="39"/>
        <v>1</v>
      </c>
      <c r="O149">
        <f t="shared" si="40"/>
        <v>0</v>
      </c>
      <c r="P149">
        <v>3</v>
      </c>
      <c r="Q149">
        <f t="shared" si="41"/>
        <v>0</v>
      </c>
      <c r="R149">
        <f t="shared" si="42"/>
        <v>1</v>
      </c>
      <c r="S149">
        <f t="shared" si="43"/>
        <v>0</v>
      </c>
      <c r="T149">
        <f t="shared" si="44"/>
        <v>0</v>
      </c>
      <c r="U149">
        <v>0</v>
      </c>
      <c r="V149">
        <f t="shared" si="45"/>
        <v>-1.1862172195042701E-2</v>
      </c>
      <c r="W149">
        <f t="shared" si="46"/>
        <v>0.49703449172449266</v>
      </c>
      <c r="X149">
        <f t="shared" si="47"/>
        <v>1.4071112918484418E-4</v>
      </c>
      <c r="Y149">
        <f t="shared" si="48"/>
        <v>0</v>
      </c>
      <c r="Z149" t="s">
        <v>181</v>
      </c>
    </row>
    <row r="150" spans="1:26" x14ac:dyDescent="0.25">
      <c r="A150" t="s">
        <v>26</v>
      </c>
      <c r="B150" t="s">
        <v>27</v>
      </c>
      <c r="C150" t="s">
        <v>25</v>
      </c>
      <c r="D150">
        <v>0</v>
      </c>
      <c r="F150">
        <v>1</v>
      </c>
      <c r="G150">
        <v>45.65</v>
      </c>
      <c r="H150">
        <f t="shared" si="33"/>
        <v>1</v>
      </c>
      <c r="I150">
        <f t="shared" si="34"/>
        <v>0</v>
      </c>
      <c r="J150">
        <f t="shared" si="35"/>
        <v>1</v>
      </c>
      <c r="K150">
        <f t="shared" si="36"/>
        <v>0</v>
      </c>
      <c r="L150">
        <f t="shared" si="37"/>
        <v>0</v>
      </c>
      <c r="M150">
        <f t="shared" si="38"/>
        <v>1</v>
      </c>
      <c r="N150">
        <f t="shared" si="39"/>
        <v>0</v>
      </c>
      <c r="O150">
        <f t="shared" si="40"/>
        <v>0</v>
      </c>
      <c r="P150">
        <v>1</v>
      </c>
      <c r="Q150">
        <f t="shared" si="41"/>
        <v>1</v>
      </c>
      <c r="R150">
        <f t="shared" si="42"/>
        <v>0</v>
      </c>
      <c r="S150">
        <f t="shared" si="43"/>
        <v>0</v>
      </c>
      <c r="T150">
        <f t="shared" si="44"/>
        <v>0</v>
      </c>
      <c r="U150">
        <v>1</v>
      </c>
      <c r="V150">
        <f t="shared" si="45"/>
        <v>0.4657026227811959</v>
      </c>
      <c r="W150">
        <f t="shared" si="46"/>
        <v>0.61436612181114747</v>
      </c>
      <c r="X150">
        <f t="shared" si="47"/>
        <v>0.28547368730289302</v>
      </c>
      <c r="Y150">
        <f t="shared" si="48"/>
        <v>1</v>
      </c>
      <c r="Z150" t="s">
        <v>182</v>
      </c>
    </row>
    <row r="151" spans="1:26" x14ac:dyDescent="0.25">
      <c r="A151" t="s">
        <v>29</v>
      </c>
      <c r="B151" t="s">
        <v>38</v>
      </c>
      <c r="C151" t="s">
        <v>25</v>
      </c>
      <c r="D151">
        <v>0</v>
      </c>
      <c r="F151">
        <v>1</v>
      </c>
      <c r="G151">
        <v>64.5</v>
      </c>
      <c r="H151">
        <f t="shared" si="33"/>
        <v>1</v>
      </c>
      <c r="I151">
        <f t="shared" si="34"/>
        <v>0</v>
      </c>
      <c r="J151">
        <f t="shared" si="35"/>
        <v>1</v>
      </c>
      <c r="K151">
        <f t="shared" si="36"/>
        <v>0</v>
      </c>
      <c r="L151">
        <f t="shared" si="37"/>
        <v>0</v>
      </c>
      <c r="M151">
        <f t="shared" si="38"/>
        <v>0</v>
      </c>
      <c r="N151">
        <f t="shared" si="39"/>
        <v>1</v>
      </c>
      <c r="O151">
        <f t="shared" si="40"/>
        <v>0</v>
      </c>
      <c r="P151">
        <v>30</v>
      </c>
      <c r="Q151">
        <f t="shared" si="41"/>
        <v>0</v>
      </c>
      <c r="R151">
        <f t="shared" si="42"/>
        <v>0</v>
      </c>
      <c r="S151">
        <f t="shared" si="43"/>
        <v>1</v>
      </c>
      <c r="T151">
        <f t="shared" si="44"/>
        <v>0</v>
      </c>
      <c r="U151">
        <v>0</v>
      </c>
      <c r="V151">
        <f t="shared" si="45"/>
        <v>8.6867625038503871E-2</v>
      </c>
      <c r="W151">
        <f t="shared" si="46"/>
        <v>0.52170326027067182</v>
      </c>
      <c r="X151">
        <f t="shared" si="47"/>
        <v>7.5459842798301048E-3</v>
      </c>
      <c r="Y151">
        <f t="shared" si="48"/>
        <v>0</v>
      </c>
      <c r="Z151" t="s">
        <v>183</v>
      </c>
    </row>
    <row r="152" spans="1:26" x14ac:dyDescent="0.25">
      <c r="A152" t="s">
        <v>26</v>
      </c>
      <c r="B152" t="s">
        <v>30</v>
      </c>
      <c r="C152" t="s">
        <v>25</v>
      </c>
      <c r="D152">
        <v>0</v>
      </c>
      <c r="F152">
        <v>1</v>
      </c>
      <c r="G152">
        <v>69.5</v>
      </c>
      <c r="H152">
        <f t="shared" si="33"/>
        <v>1</v>
      </c>
      <c r="I152">
        <f t="shared" si="34"/>
        <v>0</v>
      </c>
      <c r="J152">
        <f t="shared" si="35"/>
        <v>1</v>
      </c>
      <c r="K152">
        <f t="shared" si="36"/>
        <v>0</v>
      </c>
      <c r="L152">
        <f t="shared" si="37"/>
        <v>0</v>
      </c>
      <c r="M152">
        <f t="shared" si="38"/>
        <v>1</v>
      </c>
      <c r="N152">
        <f t="shared" si="39"/>
        <v>0</v>
      </c>
      <c r="O152">
        <f t="shared" si="40"/>
        <v>0</v>
      </c>
      <c r="P152">
        <v>15</v>
      </c>
      <c r="Q152">
        <f t="shared" si="41"/>
        <v>0</v>
      </c>
      <c r="R152">
        <f t="shared" si="42"/>
        <v>1</v>
      </c>
      <c r="S152">
        <f t="shared" si="43"/>
        <v>0</v>
      </c>
      <c r="T152">
        <f t="shared" si="44"/>
        <v>0</v>
      </c>
      <c r="U152">
        <v>0</v>
      </c>
      <c r="V152">
        <f t="shared" si="45"/>
        <v>0.36611775064528707</v>
      </c>
      <c r="W152">
        <f t="shared" si="46"/>
        <v>0.59052055809591919</v>
      </c>
      <c r="X152">
        <f t="shared" si="47"/>
        <v>0.13404220733756458</v>
      </c>
      <c r="Y152">
        <f t="shared" si="48"/>
        <v>1</v>
      </c>
      <c r="Z152" t="s">
        <v>184</v>
      </c>
    </row>
    <row r="153" spans="1:26" x14ac:dyDescent="0.25">
      <c r="A153" t="s">
        <v>26</v>
      </c>
      <c r="B153" t="s">
        <v>27</v>
      </c>
      <c r="C153" t="s">
        <v>25</v>
      </c>
      <c r="D153">
        <v>0</v>
      </c>
      <c r="F153">
        <v>1</v>
      </c>
      <c r="G153">
        <v>68.55</v>
      </c>
      <c r="H153">
        <f t="shared" si="33"/>
        <v>1</v>
      </c>
      <c r="I153">
        <f t="shared" si="34"/>
        <v>0</v>
      </c>
      <c r="J153">
        <f t="shared" si="35"/>
        <v>1</v>
      </c>
      <c r="K153">
        <f t="shared" si="36"/>
        <v>0</v>
      </c>
      <c r="L153">
        <f t="shared" si="37"/>
        <v>0</v>
      </c>
      <c r="M153">
        <f t="shared" si="38"/>
        <v>1</v>
      </c>
      <c r="N153">
        <f t="shared" si="39"/>
        <v>0</v>
      </c>
      <c r="O153">
        <f t="shared" si="40"/>
        <v>0</v>
      </c>
      <c r="P153">
        <v>8</v>
      </c>
      <c r="Q153">
        <f t="shared" si="41"/>
        <v>1</v>
      </c>
      <c r="R153">
        <f t="shared" si="42"/>
        <v>0</v>
      </c>
      <c r="S153">
        <f t="shared" si="43"/>
        <v>0</v>
      </c>
      <c r="T153">
        <f t="shared" si="44"/>
        <v>0</v>
      </c>
      <c r="U153">
        <v>0</v>
      </c>
      <c r="V153">
        <f t="shared" si="45"/>
        <v>0.50626816100118066</v>
      </c>
      <c r="W153">
        <f t="shared" si="46"/>
        <v>0.6239312376588162</v>
      </c>
      <c r="X153">
        <f t="shared" si="47"/>
        <v>0.25630745084351736</v>
      </c>
      <c r="Y153">
        <f t="shared" si="48"/>
        <v>1</v>
      </c>
      <c r="Z153" t="s">
        <v>185</v>
      </c>
    </row>
    <row r="154" spans="1:26" x14ac:dyDescent="0.25">
      <c r="A154" t="s">
        <v>26</v>
      </c>
      <c r="B154" t="s">
        <v>30</v>
      </c>
      <c r="C154" t="s">
        <v>35</v>
      </c>
      <c r="D154">
        <v>0</v>
      </c>
      <c r="F154">
        <v>1</v>
      </c>
      <c r="G154">
        <v>95</v>
      </c>
      <c r="H154">
        <f t="shared" si="33"/>
        <v>1</v>
      </c>
      <c r="I154">
        <f t="shared" si="34"/>
        <v>0</v>
      </c>
      <c r="J154">
        <f t="shared" si="35"/>
        <v>0</v>
      </c>
      <c r="K154">
        <f t="shared" si="36"/>
        <v>1</v>
      </c>
      <c r="L154">
        <f t="shared" si="37"/>
        <v>0</v>
      </c>
      <c r="M154">
        <f t="shared" si="38"/>
        <v>1</v>
      </c>
      <c r="N154">
        <f t="shared" si="39"/>
        <v>0</v>
      </c>
      <c r="O154">
        <f t="shared" si="40"/>
        <v>0</v>
      </c>
      <c r="P154">
        <v>7</v>
      </c>
      <c r="Q154">
        <f t="shared" si="41"/>
        <v>0</v>
      </c>
      <c r="R154">
        <f t="shared" si="42"/>
        <v>1</v>
      </c>
      <c r="S154">
        <f t="shared" si="43"/>
        <v>0</v>
      </c>
      <c r="T154">
        <f t="shared" si="44"/>
        <v>0</v>
      </c>
      <c r="U154">
        <v>1</v>
      </c>
      <c r="V154">
        <f t="shared" si="45"/>
        <v>0.41073683293924529</v>
      </c>
      <c r="W154">
        <f t="shared" si="46"/>
        <v>0.60126454439786237</v>
      </c>
      <c r="X154">
        <f t="shared" si="47"/>
        <v>0.34723108005447084</v>
      </c>
      <c r="Y154">
        <f t="shared" si="48"/>
        <v>1</v>
      </c>
      <c r="Z154" t="s">
        <v>186</v>
      </c>
    </row>
    <row r="155" spans="1:26" x14ac:dyDescent="0.25">
      <c r="A155" t="s">
        <v>29</v>
      </c>
      <c r="B155" t="s">
        <v>38</v>
      </c>
      <c r="C155" t="s">
        <v>35</v>
      </c>
      <c r="D155">
        <v>0</v>
      </c>
      <c r="F155">
        <v>1</v>
      </c>
      <c r="G155">
        <v>108.15</v>
      </c>
      <c r="H155">
        <f t="shared" si="33"/>
        <v>1</v>
      </c>
      <c r="I155">
        <f t="shared" si="34"/>
        <v>0</v>
      </c>
      <c r="J155">
        <f t="shared" si="35"/>
        <v>0</v>
      </c>
      <c r="K155">
        <f t="shared" si="36"/>
        <v>1</v>
      </c>
      <c r="L155">
        <f t="shared" si="37"/>
        <v>0</v>
      </c>
      <c r="M155">
        <f t="shared" si="38"/>
        <v>0</v>
      </c>
      <c r="N155">
        <f t="shared" si="39"/>
        <v>1</v>
      </c>
      <c r="O155">
        <f t="shared" si="40"/>
        <v>0</v>
      </c>
      <c r="P155">
        <v>70</v>
      </c>
      <c r="Q155">
        <f t="shared" si="41"/>
        <v>0</v>
      </c>
      <c r="R155">
        <f t="shared" si="42"/>
        <v>0</v>
      </c>
      <c r="S155">
        <f t="shared" si="43"/>
        <v>1</v>
      </c>
      <c r="T155">
        <f t="shared" si="44"/>
        <v>0</v>
      </c>
      <c r="U155">
        <v>0</v>
      </c>
      <c r="V155">
        <f t="shared" si="45"/>
        <v>0.15492039381886821</v>
      </c>
      <c r="W155">
        <f t="shared" si="46"/>
        <v>0.538652822656981</v>
      </c>
      <c r="X155">
        <f t="shared" si="47"/>
        <v>2.4000328420993221E-2</v>
      </c>
      <c r="Y155">
        <f t="shared" si="48"/>
        <v>0</v>
      </c>
      <c r="Z155" t="s">
        <v>187</v>
      </c>
    </row>
    <row r="156" spans="1:26" x14ac:dyDescent="0.25">
      <c r="A156" t="s">
        <v>45</v>
      </c>
      <c r="B156" t="s">
        <v>27</v>
      </c>
      <c r="C156" t="s">
        <v>25</v>
      </c>
      <c r="D156">
        <v>0</v>
      </c>
      <c r="F156">
        <v>1</v>
      </c>
      <c r="G156">
        <v>86.1</v>
      </c>
      <c r="H156">
        <f t="shared" si="33"/>
        <v>1</v>
      </c>
      <c r="I156">
        <f t="shared" si="34"/>
        <v>0</v>
      </c>
      <c r="J156">
        <f t="shared" si="35"/>
        <v>1</v>
      </c>
      <c r="K156">
        <f t="shared" si="36"/>
        <v>0</v>
      </c>
      <c r="L156">
        <f t="shared" si="37"/>
        <v>0</v>
      </c>
      <c r="M156">
        <f t="shared" si="38"/>
        <v>0</v>
      </c>
      <c r="N156">
        <f t="shared" si="39"/>
        <v>0</v>
      </c>
      <c r="O156">
        <f t="shared" si="40"/>
        <v>1</v>
      </c>
      <c r="P156">
        <v>62</v>
      </c>
      <c r="Q156">
        <f t="shared" si="41"/>
        <v>1</v>
      </c>
      <c r="R156">
        <f t="shared" si="42"/>
        <v>0</v>
      </c>
      <c r="S156">
        <f t="shared" si="43"/>
        <v>0</v>
      </c>
      <c r="T156">
        <f t="shared" si="44"/>
        <v>0</v>
      </c>
      <c r="U156">
        <v>0</v>
      </c>
      <c r="V156">
        <f t="shared" si="45"/>
        <v>0.19737750965514111</v>
      </c>
      <c r="W156">
        <f t="shared" si="46"/>
        <v>0.54918480301974781</v>
      </c>
      <c r="X156">
        <f t="shared" si="47"/>
        <v>3.8957881317665324E-2</v>
      </c>
      <c r="Y156">
        <f t="shared" si="48"/>
        <v>0</v>
      </c>
      <c r="Z156" t="s">
        <v>188</v>
      </c>
    </row>
    <row r="157" spans="1:26" x14ac:dyDescent="0.25">
      <c r="A157" t="s">
        <v>26</v>
      </c>
      <c r="B157" t="s">
        <v>30</v>
      </c>
      <c r="C157" t="s">
        <v>23</v>
      </c>
      <c r="D157">
        <v>0</v>
      </c>
      <c r="F157">
        <v>1</v>
      </c>
      <c r="G157">
        <v>19.7</v>
      </c>
      <c r="H157">
        <f t="shared" si="33"/>
        <v>1</v>
      </c>
      <c r="I157">
        <f t="shared" si="34"/>
        <v>0</v>
      </c>
      <c r="J157">
        <f t="shared" si="35"/>
        <v>0</v>
      </c>
      <c r="K157">
        <f t="shared" si="36"/>
        <v>0</v>
      </c>
      <c r="L157">
        <f t="shared" si="37"/>
        <v>1</v>
      </c>
      <c r="M157">
        <f t="shared" si="38"/>
        <v>1</v>
      </c>
      <c r="N157">
        <f t="shared" si="39"/>
        <v>0</v>
      </c>
      <c r="O157">
        <f t="shared" si="40"/>
        <v>0</v>
      </c>
      <c r="P157">
        <v>6</v>
      </c>
      <c r="Q157">
        <f t="shared" si="41"/>
        <v>0</v>
      </c>
      <c r="R157">
        <f t="shared" si="42"/>
        <v>1</v>
      </c>
      <c r="S157">
        <f t="shared" si="43"/>
        <v>0</v>
      </c>
      <c r="T157">
        <f t="shared" si="44"/>
        <v>0</v>
      </c>
      <c r="U157">
        <v>0</v>
      </c>
      <c r="V157">
        <f t="shared" si="45"/>
        <v>0.26461175114846902</v>
      </c>
      <c r="W157">
        <f t="shared" si="46"/>
        <v>0.56576962254535623</v>
      </c>
      <c r="X157">
        <f t="shared" si="47"/>
        <v>7.0019378845859293E-2</v>
      </c>
      <c r="Y157">
        <f t="shared" si="48"/>
        <v>0</v>
      </c>
      <c r="Z157" t="s">
        <v>189</v>
      </c>
    </row>
    <row r="158" spans="1:26" x14ac:dyDescent="0.25">
      <c r="A158" t="s">
        <v>26</v>
      </c>
      <c r="B158" t="s">
        <v>33</v>
      </c>
      <c r="C158" t="s">
        <v>35</v>
      </c>
      <c r="D158">
        <v>0</v>
      </c>
      <c r="F158">
        <v>1</v>
      </c>
      <c r="G158">
        <v>80.900000000000006</v>
      </c>
      <c r="H158">
        <f t="shared" si="33"/>
        <v>1</v>
      </c>
      <c r="I158">
        <f t="shared" si="34"/>
        <v>0</v>
      </c>
      <c r="J158">
        <f t="shared" si="35"/>
        <v>0</v>
      </c>
      <c r="K158">
        <f t="shared" si="36"/>
        <v>1</v>
      </c>
      <c r="L158">
        <f t="shared" si="37"/>
        <v>0</v>
      </c>
      <c r="M158">
        <f t="shared" si="38"/>
        <v>1</v>
      </c>
      <c r="N158">
        <f t="shared" si="39"/>
        <v>0</v>
      </c>
      <c r="O158">
        <f t="shared" si="40"/>
        <v>0</v>
      </c>
      <c r="P158">
        <v>14</v>
      </c>
      <c r="Q158">
        <f t="shared" si="41"/>
        <v>0</v>
      </c>
      <c r="R158">
        <f t="shared" si="42"/>
        <v>0</v>
      </c>
      <c r="S158">
        <f t="shared" si="43"/>
        <v>0</v>
      </c>
      <c r="T158">
        <f t="shared" si="44"/>
        <v>1</v>
      </c>
      <c r="U158">
        <v>0</v>
      </c>
      <c r="V158">
        <f t="shared" si="45"/>
        <v>0.38875415161500387</v>
      </c>
      <c r="W158">
        <f t="shared" si="46"/>
        <v>0.59598275072018214</v>
      </c>
      <c r="X158">
        <f t="shared" si="47"/>
        <v>0.15112979039790142</v>
      </c>
      <c r="Y158">
        <f t="shared" si="48"/>
        <v>1</v>
      </c>
      <c r="Z158" t="s">
        <v>190</v>
      </c>
    </row>
    <row r="159" spans="1:26" x14ac:dyDescent="0.25">
      <c r="A159" t="s">
        <v>26</v>
      </c>
      <c r="B159" t="s">
        <v>33</v>
      </c>
      <c r="C159" t="s">
        <v>35</v>
      </c>
      <c r="D159">
        <v>0</v>
      </c>
      <c r="F159">
        <v>1</v>
      </c>
      <c r="G159">
        <v>84.15</v>
      </c>
      <c r="H159">
        <f t="shared" si="33"/>
        <v>1</v>
      </c>
      <c r="I159">
        <f t="shared" si="34"/>
        <v>0</v>
      </c>
      <c r="J159">
        <f t="shared" si="35"/>
        <v>0</v>
      </c>
      <c r="K159">
        <f t="shared" si="36"/>
        <v>1</v>
      </c>
      <c r="L159">
        <f t="shared" si="37"/>
        <v>0</v>
      </c>
      <c r="M159">
        <f t="shared" si="38"/>
        <v>1</v>
      </c>
      <c r="N159">
        <f t="shared" si="39"/>
        <v>0</v>
      </c>
      <c r="O159">
        <f t="shared" si="40"/>
        <v>0</v>
      </c>
      <c r="P159">
        <v>22</v>
      </c>
      <c r="Q159">
        <f t="shared" si="41"/>
        <v>0</v>
      </c>
      <c r="R159">
        <f t="shared" si="42"/>
        <v>0</v>
      </c>
      <c r="S159">
        <f t="shared" si="43"/>
        <v>0</v>
      </c>
      <c r="T159">
        <f t="shared" si="44"/>
        <v>1</v>
      </c>
      <c r="U159">
        <v>0</v>
      </c>
      <c r="V159">
        <f t="shared" si="45"/>
        <v>0.38895791244671518</v>
      </c>
      <c r="W159">
        <f t="shared" si="46"/>
        <v>0.59603181278334971</v>
      </c>
      <c r="X159">
        <f t="shared" si="47"/>
        <v>0.15128825765490655</v>
      </c>
      <c r="Y159">
        <f t="shared" si="48"/>
        <v>1</v>
      </c>
      <c r="Z159" t="s">
        <v>191</v>
      </c>
    </row>
    <row r="160" spans="1:26" x14ac:dyDescent="0.25">
      <c r="A160" t="s">
        <v>29</v>
      </c>
      <c r="B160" t="s">
        <v>30</v>
      </c>
      <c r="C160" t="s">
        <v>23</v>
      </c>
      <c r="D160">
        <v>0</v>
      </c>
      <c r="F160">
        <v>1</v>
      </c>
      <c r="G160">
        <v>20.149999999999999</v>
      </c>
      <c r="H160">
        <f t="shared" si="33"/>
        <v>1</v>
      </c>
      <c r="I160">
        <f t="shared" si="34"/>
        <v>0</v>
      </c>
      <c r="J160">
        <f t="shared" si="35"/>
        <v>0</v>
      </c>
      <c r="K160">
        <f t="shared" si="36"/>
        <v>0</v>
      </c>
      <c r="L160">
        <f t="shared" si="37"/>
        <v>1</v>
      </c>
      <c r="M160">
        <f t="shared" si="38"/>
        <v>0</v>
      </c>
      <c r="N160">
        <f t="shared" si="39"/>
        <v>1</v>
      </c>
      <c r="O160">
        <f t="shared" si="40"/>
        <v>0</v>
      </c>
      <c r="P160">
        <v>22</v>
      </c>
      <c r="Q160">
        <f t="shared" si="41"/>
        <v>0</v>
      </c>
      <c r="R160">
        <f t="shared" si="42"/>
        <v>1</v>
      </c>
      <c r="S160">
        <f t="shared" si="43"/>
        <v>0</v>
      </c>
      <c r="T160">
        <f t="shared" si="44"/>
        <v>0</v>
      </c>
      <c r="U160">
        <v>0</v>
      </c>
      <c r="V160">
        <f t="shared" si="45"/>
        <v>-1.1004691717855983E-2</v>
      </c>
      <c r="W160">
        <f t="shared" si="46"/>
        <v>0.49724885483486264</v>
      </c>
      <c r="X160">
        <f t="shared" si="47"/>
        <v>1.2110323980504807E-4</v>
      </c>
      <c r="Y160">
        <f t="shared" si="48"/>
        <v>0</v>
      </c>
      <c r="Z160" t="s">
        <v>192</v>
      </c>
    </row>
    <row r="161" spans="1:26" x14ac:dyDescent="0.25">
      <c r="A161" t="s">
        <v>45</v>
      </c>
      <c r="B161" t="s">
        <v>30</v>
      </c>
      <c r="C161" t="s">
        <v>25</v>
      </c>
      <c r="D161">
        <v>0</v>
      </c>
      <c r="F161">
        <v>1</v>
      </c>
      <c r="G161">
        <v>64.25</v>
      </c>
      <c r="H161">
        <f t="shared" si="33"/>
        <v>1</v>
      </c>
      <c r="I161">
        <f t="shared" si="34"/>
        <v>0</v>
      </c>
      <c r="J161">
        <f t="shared" si="35"/>
        <v>1</v>
      </c>
      <c r="K161">
        <f t="shared" si="36"/>
        <v>0</v>
      </c>
      <c r="L161">
        <f t="shared" si="37"/>
        <v>0</v>
      </c>
      <c r="M161">
        <f t="shared" si="38"/>
        <v>0</v>
      </c>
      <c r="N161">
        <f t="shared" si="39"/>
        <v>0</v>
      </c>
      <c r="O161">
        <f t="shared" si="40"/>
        <v>1</v>
      </c>
      <c r="P161">
        <v>16</v>
      </c>
      <c r="Q161">
        <f t="shared" si="41"/>
        <v>0</v>
      </c>
      <c r="R161">
        <f t="shared" si="42"/>
        <v>1</v>
      </c>
      <c r="S161">
        <f t="shared" si="43"/>
        <v>0</v>
      </c>
      <c r="T161">
        <f t="shared" si="44"/>
        <v>0</v>
      </c>
      <c r="U161">
        <v>0</v>
      </c>
      <c r="V161">
        <f t="shared" si="45"/>
        <v>2.6543805142081017E-2</v>
      </c>
      <c r="W161">
        <f t="shared" si="46"/>
        <v>0.50663556168663459</v>
      </c>
      <c r="X161">
        <f t="shared" si="47"/>
        <v>7.0457359142076664E-4</v>
      </c>
      <c r="Y161">
        <f t="shared" si="48"/>
        <v>0</v>
      </c>
      <c r="Z161" t="s">
        <v>193</v>
      </c>
    </row>
    <row r="162" spans="1:26" x14ac:dyDescent="0.25">
      <c r="A162" t="s">
        <v>45</v>
      </c>
      <c r="B162" t="s">
        <v>33</v>
      </c>
      <c r="C162" t="s">
        <v>23</v>
      </c>
      <c r="D162">
        <v>0</v>
      </c>
      <c r="F162">
        <v>1</v>
      </c>
      <c r="G162">
        <v>25.7</v>
      </c>
      <c r="H162">
        <f t="shared" si="33"/>
        <v>1</v>
      </c>
      <c r="I162">
        <f t="shared" si="34"/>
        <v>0</v>
      </c>
      <c r="J162">
        <f t="shared" si="35"/>
        <v>0</v>
      </c>
      <c r="K162">
        <f t="shared" si="36"/>
        <v>0</v>
      </c>
      <c r="L162">
        <f t="shared" si="37"/>
        <v>1</v>
      </c>
      <c r="M162">
        <f t="shared" si="38"/>
        <v>0</v>
      </c>
      <c r="N162">
        <f t="shared" si="39"/>
        <v>0</v>
      </c>
      <c r="O162">
        <f t="shared" si="40"/>
        <v>1</v>
      </c>
      <c r="P162">
        <v>10</v>
      </c>
      <c r="Q162">
        <f t="shared" si="41"/>
        <v>0</v>
      </c>
      <c r="R162">
        <f t="shared" si="42"/>
        <v>0</v>
      </c>
      <c r="S162">
        <f t="shared" si="43"/>
        <v>0</v>
      </c>
      <c r="T162">
        <f t="shared" si="44"/>
        <v>1</v>
      </c>
      <c r="U162">
        <v>0</v>
      </c>
      <c r="V162">
        <f t="shared" si="45"/>
        <v>-6.2285990218491585E-2</v>
      </c>
      <c r="W162">
        <f t="shared" si="46"/>
        <v>0.48443353468634764</v>
      </c>
      <c r="X162">
        <f t="shared" si="47"/>
        <v>3.8795445774980294E-3</v>
      </c>
      <c r="Y162">
        <f t="shared" si="48"/>
        <v>0</v>
      </c>
      <c r="Z162" t="s">
        <v>194</v>
      </c>
    </row>
    <row r="163" spans="1:26" x14ac:dyDescent="0.25">
      <c r="A163" t="s">
        <v>26</v>
      </c>
      <c r="B163" t="s">
        <v>27</v>
      </c>
      <c r="C163" t="s">
        <v>25</v>
      </c>
      <c r="D163">
        <v>0</v>
      </c>
      <c r="F163">
        <v>1</v>
      </c>
      <c r="G163">
        <v>56</v>
      </c>
      <c r="H163">
        <f t="shared" si="33"/>
        <v>1</v>
      </c>
      <c r="I163">
        <f t="shared" si="34"/>
        <v>0</v>
      </c>
      <c r="J163">
        <f t="shared" si="35"/>
        <v>1</v>
      </c>
      <c r="K163">
        <f t="shared" si="36"/>
        <v>0</v>
      </c>
      <c r="L163">
        <f t="shared" si="37"/>
        <v>0</v>
      </c>
      <c r="M163">
        <f t="shared" si="38"/>
        <v>1</v>
      </c>
      <c r="N163">
        <f t="shared" si="39"/>
        <v>0</v>
      </c>
      <c r="O163">
        <f t="shared" si="40"/>
        <v>0</v>
      </c>
      <c r="P163">
        <v>13</v>
      </c>
      <c r="Q163">
        <f t="shared" si="41"/>
        <v>1</v>
      </c>
      <c r="R163">
        <f t="shared" si="42"/>
        <v>0</v>
      </c>
      <c r="S163">
        <f t="shared" si="43"/>
        <v>0</v>
      </c>
      <c r="T163">
        <f t="shared" si="44"/>
        <v>0</v>
      </c>
      <c r="U163">
        <v>0</v>
      </c>
      <c r="V163">
        <f t="shared" si="45"/>
        <v>0.48670201556719273</v>
      </c>
      <c r="W163">
        <f t="shared" si="46"/>
        <v>0.61932920432835958</v>
      </c>
      <c r="X163">
        <f t="shared" si="47"/>
        <v>0.2368788519571679</v>
      </c>
      <c r="Y163">
        <f t="shared" si="48"/>
        <v>1</v>
      </c>
      <c r="Z163" t="s">
        <v>195</v>
      </c>
    </row>
    <row r="164" spans="1:26" x14ac:dyDescent="0.25">
      <c r="A164" t="s">
        <v>26</v>
      </c>
      <c r="B164" t="s">
        <v>27</v>
      </c>
      <c r="C164" t="s">
        <v>35</v>
      </c>
      <c r="D164">
        <v>0</v>
      </c>
      <c r="F164">
        <v>1</v>
      </c>
      <c r="G164">
        <v>82.4</v>
      </c>
      <c r="H164">
        <f t="shared" si="33"/>
        <v>1</v>
      </c>
      <c r="I164">
        <f t="shared" si="34"/>
        <v>0</v>
      </c>
      <c r="J164">
        <f t="shared" si="35"/>
        <v>0</v>
      </c>
      <c r="K164">
        <f t="shared" si="36"/>
        <v>1</v>
      </c>
      <c r="L164">
        <f t="shared" si="37"/>
        <v>0</v>
      </c>
      <c r="M164">
        <f t="shared" si="38"/>
        <v>1</v>
      </c>
      <c r="N164">
        <f t="shared" si="39"/>
        <v>0</v>
      </c>
      <c r="O164">
        <f t="shared" si="40"/>
        <v>0</v>
      </c>
      <c r="P164">
        <v>20</v>
      </c>
      <c r="Q164">
        <f t="shared" si="41"/>
        <v>1</v>
      </c>
      <c r="R164">
        <f t="shared" si="42"/>
        <v>0</v>
      </c>
      <c r="S164">
        <f t="shared" si="43"/>
        <v>0</v>
      </c>
      <c r="T164">
        <f t="shared" si="44"/>
        <v>0</v>
      </c>
      <c r="U164">
        <v>1</v>
      </c>
      <c r="V164">
        <f t="shared" si="45"/>
        <v>0.52786107847215535</v>
      </c>
      <c r="W164">
        <f t="shared" si="46"/>
        <v>0.62898410446716757</v>
      </c>
      <c r="X164">
        <f t="shared" si="47"/>
        <v>0.22291516122147625</v>
      </c>
      <c r="Y164">
        <f t="shared" si="48"/>
        <v>1</v>
      </c>
      <c r="Z164" t="s">
        <v>196</v>
      </c>
    </row>
    <row r="165" spans="1:26" x14ac:dyDescent="0.25">
      <c r="A165" t="s">
        <v>26</v>
      </c>
      <c r="B165" t="s">
        <v>27</v>
      </c>
      <c r="C165" t="s">
        <v>35</v>
      </c>
      <c r="D165">
        <v>0</v>
      </c>
      <c r="F165">
        <v>1</v>
      </c>
      <c r="G165">
        <v>69.7</v>
      </c>
      <c r="H165">
        <f t="shared" si="33"/>
        <v>1</v>
      </c>
      <c r="I165">
        <f t="shared" si="34"/>
        <v>0</v>
      </c>
      <c r="J165">
        <f t="shared" si="35"/>
        <v>0</v>
      </c>
      <c r="K165">
        <f t="shared" si="36"/>
        <v>1</v>
      </c>
      <c r="L165">
        <f t="shared" si="37"/>
        <v>0</v>
      </c>
      <c r="M165">
        <f t="shared" si="38"/>
        <v>1</v>
      </c>
      <c r="N165">
        <f t="shared" si="39"/>
        <v>0</v>
      </c>
      <c r="O165">
        <f t="shared" si="40"/>
        <v>0</v>
      </c>
      <c r="P165">
        <v>2</v>
      </c>
      <c r="Q165">
        <f t="shared" si="41"/>
        <v>1</v>
      </c>
      <c r="R165">
        <f t="shared" si="42"/>
        <v>0</v>
      </c>
      <c r="S165">
        <f t="shared" si="43"/>
        <v>0</v>
      </c>
      <c r="T165">
        <f t="shared" si="44"/>
        <v>0</v>
      </c>
      <c r="U165">
        <v>0</v>
      </c>
      <c r="V165">
        <f t="shared" si="45"/>
        <v>0.50319790546545173</v>
      </c>
      <c r="W165">
        <f t="shared" si="46"/>
        <v>0.62321055602761777</v>
      </c>
      <c r="X165">
        <f t="shared" si="47"/>
        <v>0.25320813206481768</v>
      </c>
      <c r="Y165">
        <f t="shared" si="48"/>
        <v>1</v>
      </c>
      <c r="Z165" t="s">
        <v>197</v>
      </c>
    </row>
    <row r="166" spans="1:26" x14ac:dyDescent="0.25">
      <c r="A166" t="s">
        <v>45</v>
      </c>
      <c r="B166" t="s">
        <v>33</v>
      </c>
      <c r="C166" t="s">
        <v>25</v>
      </c>
      <c r="D166">
        <v>0</v>
      </c>
      <c r="F166">
        <v>1</v>
      </c>
      <c r="G166">
        <v>73.900000000000006</v>
      </c>
      <c r="H166">
        <f t="shared" si="33"/>
        <v>1</v>
      </c>
      <c r="I166">
        <f t="shared" si="34"/>
        <v>0</v>
      </c>
      <c r="J166">
        <f t="shared" si="35"/>
        <v>1</v>
      </c>
      <c r="K166">
        <f t="shared" si="36"/>
        <v>0</v>
      </c>
      <c r="L166">
        <f t="shared" si="37"/>
        <v>0</v>
      </c>
      <c r="M166">
        <f t="shared" si="38"/>
        <v>0</v>
      </c>
      <c r="N166">
        <f t="shared" si="39"/>
        <v>0</v>
      </c>
      <c r="O166">
        <f t="shared" si="40"/>
        <v>1</v>
      </c>
      <c r="P166">
        <v>53</v>
      </c>
      <c r="Q166">
        <f t="shared" si="41"/>
        <v>0</v>
      </c>
      <c r="R166">
        <f t="shared" si="42"/>
        <v>0</v>
      </c>
      <c r="S166">
        <f t="shared" si="43"/>
        <v>0</v>
      </c>
      <c r="T166">
        <f t="shared" si="44"/>
        <v>1</v>
      </c>
      <c r="U166">
        <v>0</v>
      </c>
      <c r="V166">
        <f t="shared" si="45"/>
        <v>4.1588689878175322E-2</v>
      </c>
      <c r="W166">
        <f t="shared" si="46"/>
        <v>0.51039567413300202</v>
      </c>
      <c r="X166">
        <f t="shared" si="47"/>
        <v>1.7296191257830426E-3</v>
      </c>
      <c r="Y166">
        <f t="shared" si="48"/>
        <v>0</v>
      </c>
      <c r="Z166" t="s">
        <v>198</v>
      </c>
    </row>
    <row r="167" spans="1:26" x14ac:dyDescent="0.25">
      <c r="A167" t="s">
        <v>29</v>
      </c>
      <c r="B167" t="s">
        <v>30</v>
      </c>
      <c r="C167" t="s">
        <v>23</v>
      </c>
      <c r="D167">
        <v>0</v>
      </c>
      <c r="F167">
        <v>1</v>
      </c>
      <c r="G167">
        <v>20.6</v>
      </c>
      <c r="H167">
        <f t="shared" si="33"/>
        <v>1</v>
      </c>
      <c r="I167">
        <f t="shared" si="34"/>
        <v>0</v>
      </c>
      <c r="J167">
        <f t="shared" si="35"/>
        <v>0</v>
      </c>
      <c r="K167">
        <f t="shared" si="36"/>
        <v>0</v>
      </c>
      <c r="L167">
        <f t="shared" si="37"/>
        <v>1</v>
      </c>
      <c r="M167">
        <f t="shared" si="38"/>
        <v>0</v>
      </c>
      <c r="N167">
        <f t="shared" si="39"/>
        <v>1</v>
      </c>
      <c r="O167">
        <f t="shared" si="40"/>
        <v>0</v>
      </c>
      <c r="P167">
        <v>11</v>
      </c>
      <c r="Q167">
        <f t="shared" si="41"/>
        <v>0</v>
      </c>
      <c r="R167">
        <f t="shared" si="42"/>
        <v>1</v>
      </c>
      <c r="S167">
        <f t="shared" si="43"/>
        <v>0</v>
      </c>
      <c r="T167">
        <f t="shared" si="44"/>
        <v>0</v>
      </c>
      <c r="U167">
        <v>0</v>
      </c>
      <c r="V167">
        <f t="shared" si="45"/>
        <v>-1.0303116781975933E-2</v>
      </c>
      <c r="W167">
        <f t="shared" si="46"/>
        <v>0.49742424359008236</v>
      </c>
      <c r="X167">
        <f t="shared" si="47"/>
        <v>1.0615421542303411E-4</v>
      </c>
      <c r="Y167">
        <f t="shared" si="48"/>
        <v>0</v>
      </c>
      <c r="Z167" t="s">
        <v>199</v>
      </c>
    </row>
    <row r="168" spans="1:26" x14ac:dyDescent="0.25">
      <c r="A168" t="s">
        <v>45</v>
      </c>
      <c r="B168" t="s">
        <v>30</v>
      </c>
      <c r="C168" t="s">
        <v>23</v>
      </c>
      <c r="D168">
        <v>0</v>
      </c>
      <c r="F168">
        <v>1</v>
      </c>
      <c r="G168">
        <v>19.899999999999999</v>
      </c>
      <c r="H168">
        <f t="shared" si="33"/>
        <v>1</v>
      </c>
      <c r="I168">
        <f t="shared" si="34"/>
        <v>0</v>
      </c>
      <c r="J168">
        <f t="shared" si="35"/>
        <v>0</v>
      </c>
      <c r="K168">
        <f t="shared" si="36"/>
        <v>0</v>
      </c>
      <c r="L168">
        <f t="shared" si="37"/>
        <v>1</v>
      </c>
      <c r="M168">
        <f t="shared" si="38"/>
        <v>0</v>
      </c>
      <c r="N168">
        <f t="shared" si="39"/>
        <v>0</v>
      </c>
      <c r="O168">
        <f t="shared" si="40"/>
        <v>1</v>
      </c>
      <c r="P168">
        <v>69</v>
      </c>
      <c r="Q168">
        <f t="shared" si="41"/>
        <v>0</v>
      </c>
      <c r="R168">
        <f t="shared" si="42"/>
        <v>1</v>
      </c>
      <c r="S168">
        <f t="shared" si="43"/>
        <v>0</v>
      </c>
      <c r="T168">
        <f t="shared" si="44"/>
        <v>0</v>
      </c>
      <c r="U168">
        <v>0</v>
      </c>
      <c r="V168">
        <f t="shared" si="45"/>
        <v>-6.6465342353523138E-2</v>
      </c>
      <c r="W168">
        <f t="shared" si="46"/>
        <v>0.4833897787953147</v>
      </c>
      <c r="X168">
        <f t="shared" si="47"/>
        <v>4.4176417341710364E-3</v>
      </c>
      <c r="Y168">
        <f t="shared" si="48"/>
        <v>0</v>
      </c>
      <c r="Z168" t="s">
        <v>200</v>
      </c>
    </row>
    <row r="169" spans="1:26" x14ac:dyDescent="0.25">
      <c r="A169" t="s">
        <v>26</v>
      </c>
      <c r="B169" t="s">
        <v>33</v>
      </c>
      <c r="C169" t="s">
        <v>35</v>
      </c>
      <c r="D169">
        <v>0</v>
      </c>
      <c r="F169">
        <v>1</v>
      </c>
      <c r="G169">
        <v>70.900000000000006</v>
      </c>
      <c r="H169">
        <f t="shared" si="33"/>
        <v>1</v>
      </c>
      <c r="I169">
        <f t="shared" si="34"/>
        <v>0</v>
      </c>
      <c r="J169">
        <f t="shared" si="35"/>
        <v>0</v>
      </c>
      <c r="K169">
        <f t="shared" si="36"/>
        <v>1</v>
      </c>
      <c r="L169">
        <f t="shared" si="37"/>
        <v>0</v>
      </c>
      <c r="M169">
        <f t="shared" si="38"/>
        <v>1</v>
      </c>
      <c r="N169">
        <f t="shared" si="39"/>
        <v>0</v>
      </c>
      <c r="O169">
        <f t="shared" si="40"/>
        <v>0</v>
      </c>
      <c r="P169">
        <v>4</v>
      </c>
      <c r="Q169">
        <f t="shared" si="41"/>
        <v>0</v>
      </c>
      <c r="R169">
        <f t="shared" si="42"/>
        <v>0</v>
      </c>
      <c r="S169">
        <f t="shared" si="43"/>
        <v>0</v>
      </c>
      <c r="T169">
        <f t="shared" si="44"/>
        <v>1</v>
      </c>
      <c r="U169">
        <v>1</v>
      </c>
      <c r="V169">
        <f t="shared" si="45"/>
        <v>0.36830042822358056</v>
      </c>
      <c r="W169">
        <f t="shared" si="46"/>
        <v>0.59104823822570651</v>
      </c>
      <c r="X169">
        <f t="shared" si="47"/>
        <v>0.39904434898251168</v>
      </c>
      <c r="Y169">
        <f t="shared" si="48"/>
        <v>1</v>
      </c>
      <c r="Z169" t="s">
        <v>201</v>
      </c>
    </row>
    <row r="170" spans="1:26" x14ac:dyDescent="0.25">
      <c r="A170" t="s">
        <v>45</v>
      </c>
      <c r="B170" t="s">
        <v>33</v>
      </c>
      <c r="C170" t="s">
        <v>25</v>
      </c>
      <c r="D170">
        <v>0</v>
      </c>
      <c r="F170">
        <v>1</v>
      </c>
      <c r="G170">
        <v>89.05</v>
      </c>
      <c r="H170">
        <f t="shared" si="33"/>
        <v>1</v>
      </c>
      <c r="I170">
        <f t="shared" si="34"/>
        <v>0</v>
      </c>
      <c r="J170">
        <f t="shared" si="35"/>
        <v>1</v>
      </c>
      <c r="K170">
        <f t="shared" si="36"/>
        <v>0</v>
      </c>
      <c r="L170">
        <f t="shared" si="37"/>
        <v>0</v>
      </c>
      <c r="M170">
        <f t="shared" si="38"/>
        <v>0</v>
      </c>
      <c r="N170">
        <f t="shared" si="39"/>
        <v>0</v>
      </c>
      <c r="O170">
        <f t="shared" si="40"/>
        <v>1</v>
      </c>
      <c r="P170">
        <v>72</v>
      </c>
      <c r="Q170">
        <f t="shared" si="41"/>
        <v>0</v>
      </c>
      <c r="R170">
        <f t="shared" si="42"/>
        <v>0</v>
      </c>
      <c r="S170">
        <f t="shared" si="43"/>
        <v>0</v>
      </c>
      <c r="T170">
        <f t="shared" si="44"/>
        <v>1</v>
      </c>
      <c r="U170">
        <v>0</v>
      </c>
      <c r="V170">
        <f t="shared" si="45"/>
        <v>7.8899828490439389E-2</v>
      </c>
      <c r="W170">
        <f t="shared" si="46"/>
        <v>0.51971473086638675</v>
      </c>
      <c r="X170">
        <f t="shared" si="47"/>
        <v>6.2251829358207509E-3</v>
      </c>
      <c r="Y170">
        <f t="shared" si="48"/>
        <v>0</v>
      </c>
      <c r="Z170" t="s">
        <v>202</v>
      </c>
    </row>
    <row r="171" spans="1:26" x14ac:dyDescent="0.25">
      <c r="A171" t="s">
        <v>26</v>
      </c>
      <c r="B171" t="s">
        <v>27</v>
      </c>
      <c r="C171" t="s">
        <v>25</v>
      </c>
      <c r="D171">
        <v>1</v>
      </c>
      <c r="F171">
        <v>1</v>
      </c>
      <c r="G171">
        <v>45.3</v>
      </c>
      <c r="H171">
        <f t="shared" si="33"/>
        <v>0</v>
      </c>
      <c r="I171">
        <f t="shared" si="34"/>
        <v>1</v>
      </c>
      <c r="J171">
        <f t="shared" si="35"/>
        <v>1</v>
      </c>
      <c r="K171">
        <f t="shared" si="36"/>
        <v>0</v>
      </c>
      <c r="L171">
        <f t="shared" si="37"/>
        <v>0</v>
      </c>
      <c r="M171">
        <f t="shared" si="38"/>
        <v>1</v>
      </c>
      <c r="N171">
        <f t="shared" si="39"/>
        <v>0</v>
      </c>
      <c r="O171">
        <f t="shared" si="40"/>
        <v>0</v>
      </c>
      <c r="P171">
        <v>58</v>
      </c>
      <c r="Q171">
        <f t="shared" si="41"/>
        <v>1</v>
      </c>
      <c r="R171">
        <f t="shared" si="42"/>
        <v>0</v>
      </c>
      <c r="S171">
        <f t="shared" si="43"/>
        <v>0</v>
      </c>
      <c r="T171">
        <f t="shared" si="44"/>
        <v>0</v>
      </c>
      <c r="U171">
        <v>1</v>
      </c>
      <c r="V171">
        <f t="shared" si="45"/>
        <v>0.46515695338662255</v>
      </c>
      <c r="W171">
        <f t="shared" si="46"/>
        <v>0.61423683354010705</v>
      </c>
      <c r="X171">
        <f t="shared" si="47"/>
        <v>0.28605708451067946</v>
      </c>
      <c r="Y171">
        <f t="shared" si="48"/>
        <v>1</v>
      </c>
      <c r="Z171" t="s">
        <v>203</v>
      </c>
    </row>
    <row r="172" spans="1:26" x14ac:dyDescent="0.25">
      <c r="A172" t="s">
        <v>26</v>
      </c>
      <c r="B172" t="s">
        <v>27</v>
      </c>
      <c r="C172" t="s">
        <v>23</v>
      </c>
      <c r="D172">
        <v>0</v>
      </c>
      <c r="F172">
        <v>1</v>
      </c>
      <c r="G172">
        <v>20.399999999999999</v>
      </c>
      <c r="H172">
        <f t="shared" si="33"/>
        <v>1</v>
      </c>
      <c r="I172">
        <f t="shared" si="34"/>
        <v>0</v>
      </c>
      <c r="J172">
        <f t="shared" si="35"/>
        <v>0</v>
      </c>
      <c r="K172">
        <f t="shared" si="36"/>
        <v>0</v>
      </c>
      <c r="L172">
        <f t="shared" si="37"/>
        <v>1</v>
      </c>
      <c r="M172">
        <f t="shared" si="38"/>
        <v>1</v>
      </c>
      <c r="N172">
        <f t="shared" si="39"/>
        <v>0</v>
      </c>
      <c r="O172">
        <f t="shared" si="40"/>
        <v>0</v>
      </c>
      <c r="P172">
        <v>16</v>
      </c>
      <c r="Q172">
        <f t="shared" si="41"/>
        <v>1</v>
      </c>
      <c r="R172">
        <f t="shared" si="42"/>
        <v>0</v>
      </c>
      <c r="S172">
        <f t="shared" si="43"/>
        <v>0</v>
      </c>
      <c r="T172">
        <f t="shared" si="44"/>
        <v>0</v>
      </c>
      <c r="U172">
        <v>0</v>
      </c>
      <c r="V172">
        <f t="shared" si="45"/>
        <v>0.40247143367516708</v>
      </c>
      <c r="W172">
        <f t="shared" si="46"/>
        <v>0.59928130351850406</v>
      </c>
      <c r="X172">
        <f t="shared" si="47"/>
        <v>0.16198325492454441</v>
      </c>
      <c r="Y172">
        <f t="shared" si="48"/>
        <v>1</v>
      </c>
      <c r="Z172" t="s">
        <v>204</v>
      </c>
    </row>
    <row r="173" spans="1:26" x14ac:dyDescent="0.25">
      <c r="A173" t="s">
        <v>29</v>
      </c>
      <c r="B173" t="s">
        <v>33</v>
      </c>
      <c r="C173" t="s">
        <v>35</v>
      </c>
      <c r="D173">
        <v>0</v>
      </c>
      <c r="F173">
        <v>1</v>
      </c>
      <c r="G173">
        <v>84.25</v>
      </c>
      <c r="H173">
        <f t="shared" si="33"/>
        <v>1</v>
      </c>
      <c r="I173">
        <f t="shared" si="34"/>
        <v>0</v>
      </c>
      <c r="J173">
        <f t="shared" si="35"/>
        <v>0</v>
      </c>
      <c r="K173">
        <f t="shared" si="36"/>
        <v>1</v>
      </c>
      <c r="L173">
        <f t="shared" si="37"/>
        <v>0</v>
      </c>
      <c r="M173">
        <f t="shared" si="38"/>
        <v>0</v>
      </c>
      <c r="N173">
        <f t="shared" si="39"/>
        <v>1</v>
      </c>
      <c r="O173">
        <f t="shared" si="40"/>
        <v>0</v>
      </c>
      <c r="P173">
        <v>43</v>
      </c>
      <c r="Q173">
        <f t="shared" si="41"/>
        <v>0</v>
      </c>
      <c r="R173">
        <f t="shared" si="42"/>
        <v>0</v>
      </c>
      <c r="S173">
        <f t="shared" si="43"/>
        <v>0</v>
      </c>
      <c r="T173">
        <f t="shared" si="44"/>
        <v>1</v>
      </c>
      <c r="U173">
        <v>0</v>
      </c>
      <c r="V173">
        <f t="shared" si="45"/>
        <v>0.12252213870732818</v>
      </c>
      <c r="W173">
        <f t="shared" si="46"/>
        <v>0.53059227414331367</v>
      </c>
      <c r="X173">
        <f t="shared" si="47"/>
        <v>1.5011674473417768E-2</v>
      </c>
      <c r="Y173">
        <f t="shared" si="48"/>
        <v>0</v>
      </c>
      <c r="Z173" t="s">
        <v>205</v>
      </c>
    </row>
    <row r="174" spans="1:26" x14ac:dyDescent="0.25">
      <c r="A174" t="s">
        <v>26</v>
      </c>
      <c r="B174" t="s">
        <v>27</v>
      </c>
      <c r="C174" t="s">
        <v>35</v>
      </c>
      <c r="D174">
        <v>0</v>
      </c>
      <c r="F174">
        <v>1</v>
      </c>
      <c r="G174">
        <v>104.4</v>
      </c>
      <c r="H174">
        <f t="shared" si="33"/>
        <v>1</v>
      </c>
      <c r="I174">
        <f t="shared" si="34"/>
        <v>0</v>
      </c>
      <c r="J174">
        <f t="shared" si="35"/>
        <v>0</v>
      </c>
      <c r="K174">
        <f t="shared" si="36"/>
        <v>1</v>
      </c>
      <c r="L174">
        <f t="shared" si="37"/>
        <v>0</v>
      </c>
      <c r="M174">
        <f t="shared" si="38"/>
        <v>1</v>
      </c>
      <c r="N174">
        <f t="shared" si="39"/>
        <v>0</v>
      </c>
      <c r="O174">
        <f t="shared" si="40"/>
        <v>0</v>
      </c>
      <c r="P174">
        <v>2</v>
      </c>
      <c r="Q174">
        <f t="shared" si="41"/>
        <v>1</v>
      </c>
      <c r="R174">
        <f t="shared" si="42"/>
        <v>0</v>
      </c>
      <c r="S174">
        <f t="shared" si="43"/>
        <v>0</v>
      </c>
      <c r="T174">
        <f t="shared" si="44"/>
        <v>0</v>
      </c>
      <c r="U174">
        <v>1</v>
      </c>
      <c r="V174">
        <f t="shared" si="45"/>
        <v>0.55729712829886846</v>
      </c>
      <c r="W174">
        <f t="shared" si="46"/>
        <v>0.63582691756649945</v>
      </c>
      <c r="X174">
        <f t="shared" si="47"/>
        <v>0.19598583261242852</v>
      </c>
      <c r="Y174">
        <f t="shared" si="48"/>
        <v>1</v>
      </c>
      <c r="Z174" t="s">
        <v>206</v>
      </c>
    </row>
    <row r="175" spans="1:26" x14ac:dyDescent="0.25">
      <c r="A175" t="s">
        <v>45</v>
      </c>
      <c r="B175" t="s">
        <v>30</v>
      </c>
      <c r="C175" t="s">
        <v>25</v>
      </c>
      <c r="D175">
        <v>0</v>
      </c>
      <c r="F175">
        <v>1</v>
      </c>
      <c r="G175">
        <v>81.95</v>
      </c>
      <c r="H175">
        <f t="shared" si="33"/>
        <v>1</v>
      </c>
      <c r="I175">
        <f t="shared" si="34"/>
        <v>0</v>
      </c>
      <c r="J175">
        <f t="shared" si="35"/>
        <v>1</v>
      </c>
      <c r="K175">
        <f t="shared" si="36"/>
        <v>0</v>
      </c>
      <c r="L175">
        <f t="shared" si="37"/>
        <v>0</v>
      </c>
      <c r="M175">
        <f t="shared" si="38"/>
        <v>0</v>
      </c>
      <c r="N175">
        <f t="shared" si="39"/>
        <v>0</v>
      </c>
      <c r="O175">
        <f t="shared" si="40"/>
        <v>1</v>
      </c>
      <c r="P175">
        <v>14</v>
      </c>
      <c r="Q175">
        <f t="shared" si="41"/>
        <v>0</v>
      </c>
      <c r="R175">
        <f t="shared" si="42"/>
        <v>1</v>
      </c>
      <c r="S175">
        <f t="shared" si="43"/>
        <v>0</v>
      </c>
      <c r="T175">
        <f t="shared" si="44"/>
        <v>0</v>
      </c>
      <c r="U175">
        <v>0</v>
      </c>
      <c r="V175">
        <f t="shared" si="45"/>
        <v>5.900225521411849E-2</v>
      </c>
      <c r="W175">
        <f t="shared" si="46"/>
        <v>0.51474628607287987</v>
      </c>
      <c r="X175">
        <f t="shared" si="47"/>
        <v>3.4812661203519725E-3</v>
      </c>
      <c r="Y175">
        <f t="shared" si="48"/>
        <v>0</v>
      </c>
      <c r="Z175" t="s">
        <v>207</v>
      </c>
    </row>
    <row r="176" spans="1:26" x14ac:dyDescent="0.25">
      <c r="A176" t="s">
        <v>29</v>
      </c>
      <c r="B176" t="s">
        <v>33</v>
      </c>
      <c r="C176" t="s">
        <v>35</v>
      </c>
      <c r="D176">
        <v>0</v>
      </c>
      <c r="F176">
        <v>1</v>
      </c>
      <c r="G176">
        <v>94.85</v>
      </c>
      <c r="H176">
        <f t="shared" si="33"/>
        <v>1</v>
      </c>
      <c r="I176">
        <f t="shared" si="34"/>
        <v>0</v>
      </c>
      <c r="J176">
        <f t="shared" si="35"/>
        <v>0</v>
      </c>
      <c r="K176">
        <f t="shared" si="36"/>
        <v>1</v>
      </c>
      <c r="L176">
        <f t="shared" si="37"/>
        <v>0</v>
      </c>
      <c r="M176">
        <f t="shared" si="38"/>
        <v>0</v>
      </c>
      <c r="N176">
        <f t="shared" si="39"/>
        <v>1</v>
      </c>
      <c r="O176">
        <f t="shared" si="40"/>
        <v>0</v>
      </c>
      <c r="P176">
        <v>53</v>
      </c>
      <c r="Q176">
        <f t="shared" si="41"/>
        <v>0</v>
      </c>
      <c r="R176">
        <f t="shared" si="42"/>
        <v>0</v>
      </c>
      <c r="S176">
        <f t="shared" si="43"/>
        <v>0</v>
      </c>
      <c r="T176">
        <f t="shared" si="44"/>
        <v>1</v>
      </c>
      <c r="U176">
        <v>1</v>
      </c>
      <c r="V176">
        <f t="shared" si="45"/>
        <v>0.13418495682508019</v>
      </c>
      <c r="W176">
        <f t="shared" si="46"/>
        <v>0.53349599465158382</v>
      </c>
      <c r="X176">
        <f t="shared" si="47"/>
        <v>0.74963568898798838</v>
      </c>
      <c r="Y176">
        <f t="shared" si="48"/>
        <v>0</v>
      </c>
      <c r="Z176" t="s">
        <v>208</v>
      </c>
    </row>
    <row r="177" spans="1:26" x14ac:dyDescent="0.25">
      <c r="A177" t="s">
        <v>29</v>
      </c>
      <c r="B177" t="s">
        <v>33</v>
      </c>
      <c r="C177" t="s">
        <v>23</v>
      </c>
      <c r="D177">
        <v>0</v>
      </c>
      <c r="F177">
        <v>1</v>
      </c>
      <c r="G177">
        <v>20.55</v>
      </c>
      <c r="H177">
        <f t="shared" si="33"/>
        <v>1</v>
      </c>
      <c r="I177">
        <f t="shared" si="34"/>
        <v>0</v>
      </c>
      <c r="J177">
        <f t="shared" si="35"/>
        <v>0</v>
      </c>
      <c r="K177">
        <f t="shared" si="36"/>
        <v>0</v>
      </c>
      <c r="L177">
        <f t="shared" si="37"/>
        <v>1</v>
      </c>
      <c r="M177">
        <f t="shared" si="38"/>
        <v>0</v>
      </c>
      <c r="N177">
        <f t="shared" si="39"/>
        <v>1</v>
      </c>
      <c r="O177">
        <f t="shared" si="40"/>
        <v>0</v>
      </c>
      <c r="P177">
        <v>32</v>
      </c>
      <c r="Q177">
        <f t="shared" si="41"/>
        <v>0</v>
      </c>
      <c r="R177">
        <f t="shared" si="42"/>
        <v>0</v>
      </c>
      <c r="S177">
        <f t="shared" si="43"/>
        <v>0</v>
      </c>
      <c r="T177">
        <f t="shared" si="44"/>
        <v>1</v>
      </c>
      <c r="U177">
        <v>0</v>
      </c>
      <c r="V177">
        <f t="shared" si="45"/>
        <v>-1.0381069552629272E-2</v>
      </c>
      <c r="W177">
        <f t="shared" si="46"/>
        <v>0.49740475591852124</v>
      </c>
      <c r="X177">
        <f t="shared" si="47"/>
        <v>1.0776660505652651E-4</v>
      </c>
      <c r="Y177">
        <f t="shared" si="48"/>
        <v>0</v>
      </c>
      <c r="Z177" t="s">
        <v>209</v>
      </c>
    </row>
    <row r="178" spans="1:26" x14ac:dyDescent="0.25">
      <c r="A178" t="s">
        <v>26</v>
      </c>
      <c r="B178" t="s">
        <v>27</v>
      </c>
      <c r="C178" t="s">
        <v>23</v>
      </c>
      <c r="D178">
        <v>0</v>
      </c>
      <c r="F178">
        <v>1</v>
      </c>
      <c r="G178">
        <v>24.7</v>
      </c>
      <c r="H178">
        <f t="shared" si="33"/>
        <v>1</v>
      </c>
      <c r="I178">
        <f t="shared" si="34"/>
        <v>0</v>
      </c>
      <c r="J178">
        <f t="shared" si="35"/>
        <v>0</v>
      </c>
      <c r="K178">
        <f t="shared" si="36"/>
        <v>0</v>
      </c>
      <c r="L178">
        <f t="shared" si="37"/>
        <v>1</v>
      </c>
      <c r="M178">
        <f t="shared" si="38"/>
        <v>1</v>
      </c>
      <c r="N178">
        <f t="shared" si="39"/>
        <v>0</v>
      </c>
      <c r="O178">
        <f t="shared" si="40"/>
        <v>0</v>
      </c>
      <c r="P178">
        <v>34</v>
      </c>
      <c r="Q178">
        <f t="shared" si="41"/>
        <v>1</v>
      </c>
      <c r="R178">
        <f t="shared" si="42"/>
        <v>0</v>
      </c>
      <c r="S178">
        <f t="shared" si="43"/>
        <v>0</v>
      </c>
      <c r="T178">
        <f t="shared" si="44"/>
        <v>0</v>
      </c>
      <c r="U178">
        <v>0</v>
      </c>
      <c r="V178">
        <f t="shared" si="45"/>
        <v>0.42286682105565671</v>
      </c>
      <c r="W178">
        <f t="shared" si="46"/>
        <v>0.60416905103911589</v>
      </c>
      <c r="X178">
        <f t="shared" si="47"/>
        <v>0.1788163483497168</v>
      </c>
      <c r="Y178">
        <f t="shared" si="48"/>
        <v>1</v>
      </c>
      <c r="Z178" t="s">
        <v>210</v>
      </c>
    </row>
    <row r="179" spans="1:26" x14ac:dyDescent="0.25">
      <c r="A179" t="s">
        <v>26</v>
      </c>
      <c r="B179" t="s">
        <v>30</v>
      </c>
      <c r="C179" t="s">
        <v>35</v>
      </c>
      <c r="D179">
        <v>1</v>
      </c>
      <c r="F179">
        <v>1</v>
      </c>
      <c r="G179">
        <v>74.45</v>
      </c>
      <c r="H179">
        <f t="shared" si="33"/>
        <v>0</v>
      </c>
      <c r="I179">
        <f t="shared" si="34"/>
        <v>1</v>
      </c>
      <c r="J179">
        <f t="shared" si="35"/>
        <v>0</v>
      </c>
      <c r="K179">
        <f t="shared" si="36"/>
        <v>1</v>
      </c>
      <c r="L179">
        <f t="shared" si="37"/>
        <v>0</v>
      </c>
      <c r="M179">
        <f t="shared" si="38"/>
        <v>1</v>
      </c>
      <c r="N179">
        <f t="shared" si="39"/>
        <v>0</v>
      </c>
      <c r="O179">
        <f t="shared" si="40"/>
        <v>0</v>
      </c>
      <c r="P179">
        <v>15</v>
      </c>
      <c r="Q179">
        <f t="shared" si="41"/>
        <v>0</v>
      </c>
      <c r="R179">
        <f t="shared" si="42"/>
        <v>1</v>
      </c>
      <c r="S179">
        <f t="shared" si="43"/>
        <v>0</v>
      </c>
      <c r="T179">
        <f t="shared" si="44"/>
        <v>0</v>
      </c>
      <c r="U179">
        <v>1</v>
      </c>
      <c r="V179">
        <f t="shared" si="45"/>
        <v>0.39238969330502582</v>
      </c>
      <c r="W179">
        <f t="shared" si="46"/>
        <v>0.59685783670532133</v>
      </c>
      <c r="X179">
        <f t="shared" si="47"/>
        <v>0.36919028480196059</v>
      </c>
      <c r="Y179">
        <f t="shared" si="48"/>
        <v>1</v>
      </c>
      <c r="Z179" t="s">
        <v>211</v>
      </c>
    </row>
    <row r="180" spans="1:26" x14ac:dyDescent="0.25">
      <c r="A180" t="s">
        <v>26</v>
      </c>
      <c r="B180" t="s">
        <v>33</v>
      </c>
      <c r="C180" t="s">
        <v>35</v>
      </c>
      <c r="D180">
        <v>1</v>
      </c>
      <c r="F180">
        <v>1</v>
      </c>
      <c r="G180">
        <v>76.45</v>
      </c>
      <c r="H180">
        <f t="shared" si="33"/>
        <v>0</v>
      </c>
      <c r="I180">
        <f t="shared" si="34"/>
        <v>1</v>
      </c>
      <c r="J180">
        <f t="shared" si="35"/>
        <v>0</v>
      </c>
      <c r="K180">
        <f t="shared" si="36"/>
        <v>1</v>
      </c>
      <c r="L180">
        <f t="shared" si="37"/>
        <v>0</v>
      </c>
      <c r="M180">
        <f t="shared" si="38"/>
        <v>1</v>
      </c>
      <c r="N180">
        <f t="shared" si="39"/>
        <v>0</v>
      </c>
      <c r="O180">
        <f t="shared" si="40"/>
        <v>0</v>
      </c>
      <c r="P180">
        <v>7</v>
      </c>
      <c r="Q180">
        <f t="shared" si="41"/>
        <v>0</v>
      </c>
      <c r="R180">
        <f t="shared" si="42"/>
        <v>0</v>
      </c>
      <c r="S180">
        <f t="shared" si="43"/>
        <v>0</v>
      </c>
      <c r="T180">
        <f t="shared" si="44"/>
        <v>1</v>
      </c>
      <c r="U180">
        <v>1</v>
      </c>
      <c r="V180">
        <f t="shared" si="45"/>
        <v>0.38181635502685679</v>
      </c>
      <c r="W180">
        <f t="shared" si="46"/>
        <v>0.59431111087694455</v>
      </c>
      <c r="X180">
        <f t="shared" si="47"/>
        <v>0.38215101891228126</v>
      </c>
      <c r="Y180">
        <f t="shared" si="48"/>
        <v>1</v>
      </c>
      <c r="Z180" t="s">
        <v>212</v>
      </c>
    </row>
    <row r="181" spans="1:26" x14ac:dyDescent="0.25">
      <c r="A181" t="s">
        <v>26</v>
      </c>
      <c r="B181" t="s">
        <v>33</v>
      </c>
      <c r="C181" t="s">
        <v>35</v>
      </c>
      <c r="D181">
        <v>0</v>
      </c>
      <c r="F181">
        <v>1</v>
      </c>
      <c r="G181">
        <v>105.35</v>
      </c>
      <c r="H181">
        <f t="shared" si="33"/>
        <v>1</v>
      </c>
      <c r="I181">
        <f t="shared" si="34"/>
        <v>0</v>
      </c>
      <c r="J181">
        <f t="shared" si="35"/>
        <v>0</v>
      </c>
      <c r="K181">
        <f t="shared" si="36"/>
        <v>1</v>
      </c>
      <c r="L181">
        <f t="shared" si="37"/>
        <v>0</v>
      </c>
      <c r="M181">
        <f t="shared" si="38"/>
        <v>1</v>
      </c>
      <c r="N181">
        <f t="shared" si="39"/>
        <v>0</v>
      </c>
      <c r="O181">
        <f t="shared" si="40"/>
        <v>0</v>
      </c>
      <c r="P181">
        <v>15</v>
      </c>
      <c r="Q181">
        <f t="shared" si="41"/>
        <v>0</v>
      </c>
      <c r="R181">
        <f t="shared" si="42"/>
        <v>0</v>
      </c>
      <c r="S181">
        <f t="shared" si="43"/>
        <v>0</v>
      </c>
      <c r="T181">
        <f t="shared" si="44"/>
        <v>1</v>
      </c>
      <c r="U181">
        <v>0</v>
      </c>
      <c r="V181">
        <f t="shared" si="45"/>
        <v>0.42200988720373062</v>
      </c>
      <c r="W181">
        <f t="shared" si="46"/>
        <v>0.60396409804641349</v>
      </c>
      <c r="X181">
        <f t="shared" si="47"/>
        <v>0.17809234489770545</v>
      </c>
      <c r="Y181">
        <f t="shared" si="48"/>
        <v>1</v>
      </c>
      <c r="Z181" t="s">
        <v>213</v>
      </c>
    </row>
    <row r="182" spans="1:26" x14ac:dyDescent="0.25">
      <c r="A182" t="s">
        <v>29</v>
      </c>
      <c r="B182" t="s">
        <v>38</v>
      </c>
      <c r="C182" t="s">
        <v>23</v>
      </c>
      <c r="D182">
        <v>0</v>
      </c>
      <c r="F182">
        <v>1</v>
      </c>
      <c r="G182">
        <v>20.55</v>
      </c>
      <c r="H182">
        <f t="shared" si="33"/>
        <v>1</v>
      </c>
      <c r="I182">
        <f t="shared" si="34"/>
        <v>0</v>
      </c>
      <c r="J182">
        <f t="shared" si="35"/>
        <v>0</v>
      </c>
      <c r="K182">
        <f t="shared" si="36"/>
        <v>0</v>
      </c>
      <c r="L182">
        <f t="shared" si="37"/>
        <v>1</v>
      </c>
      <c r="M182">
        <f t="shared" si="38"/>
        <v>0</v>
      </c>
      <c r="N182">
        <f t="shared" si="39"/>
        <v>1</v>
      </c>
      <c r="O182">
        <f t="shared" si="40"/>
        <v>0</v>
      </c>
      <c r="P182">
        <v>61</v>
      </c>
      <c r="Q182">
        <f t="shared" si="41"/>
        <v>0</v>
      </c>
      <c r="R182">
        <f t="shared" si="42"/>
        <v>0</v>
      </c>
      <c r="S182">
        <f t="shared" si="43"/>
        <v>1</v>
      </c>
      <c r="T182">
        <f t="shared" si="44"/>
        <v>0</v>
      </c>
      <c r="U182">
        <v>0</v>
      </c>
      <c r="V182">
        <f t="shared" si="45"/>
        <v>-1.0381069552629272E-2</v>
      </c>
      <c r="W182">
        <f t="shared" si="46"/>
        <v>0.49740475591852124</v>
      </c>
      <c r="X182">
        <f t="shared" si="47"/>
        <v>1.0776660505652651E-4</v>
      </c>
      <c r="Y182">
        <f t="shared" si="48"/>
        <v>0</v>
      </c>
      <c r="Z182" t="s">
        <v>214</v>
      </c>
    </row>
    <row r="183" spans="1:26" x14ac:dyDescent="0.25">
      <c r="A183" t="s">
        <v>26</v>
      </c>
      <c r="B183" t="s">
        <v>33</v>
      </c>
      <c r="C183" t="s">
        <v>25</v>
      </c>
      <c r="D183">
        <v>0</v>
      </c>
      <c r="F183">
        <v>1</v>
      </c>
      <c r="G183">
        <v>29.95</v>
      </c>
      <c r="H183">
        <f t="shared" si="33"/>
        <v>1</v>
      </c>
      <c r="I183">
        <f t="shared" si="34"/>
        <v>0</v>
      </c>
      <c r="J183">
        <f t="shared" si="35"/>
        <v>1</v>
      </c>
      <c r="K183">
        <f t="shared" si="36"/>
        <v>0</v>
      </c>
      <c r="L183">
        <f t="shared" si="37"/>
        <v>0</v>
      </c>
      <c r="M183">
        <f t="shared" si="38"/>
        <v>1</v>
      </c>
      <c r="N183">
        <f t="shared" si="39"/>
        <v>0</v>
      </c>
      <c r="O183">
        <f t="shared" si="40"/>
        <v>0</v>
      </c>
      <c r="P183">
        <v>1</v>
      </c>
      <c r="Q183">
        <f t="shared" si="41"/>
        <v>0</v>
      </c>
      <c r="R183">
        <f t="shared" si="42"/>
        <v>0</v>
      </c>
      <c r="S183">
        <f t="shared" si="43"/>
        <v>0</v>
      </c>
      <c r="T183">
        <f t="shared" si="44"/>
        <v>1</v>
      </c>
      <c r="U183">
        <v>1</v>
      </c>
      <c r="V183">
        <f t="shared" si="45"/>
        <v>0.30445710905849643</v>
      </c>
      <c r="W183">
        <f t="shared" si="46"/>
        <v>0.57553173096441279</v>
      </c>
      <c r="X183">
        <f t="shared" si="47"/>
        <v>0.48377991313926433</v>
      </c>
      <c r="Y183">
        <f t="shared" si="48"/>
        <v>0</v>
      </c>
      <c r="Z183" t="s">
        <v>215</v>
      </c>
    </row>
    <row r="184" spans="1:26" x14ac:dyDescent="0.25">
      <c r="A184" t="s">
        <v>26</v>
      </c>
      <c r="B184" t="s">
        <v>30</v>
      </c>
      <c r="C184" t="s">
        <v>25</v>
      </c>
      <c r="D184">
        <v>0</v>
      </c>
      <c r="F184">
        <v>1</v>
      </c>
      <c r="G184">
        <v>45.3</v>
      </c>
      <c r="H184">
        <f t="shared" si="33"/>
        <v>1</v>
      </c>
      <c r="I184">
        <f t="shared" si="34"/>
        <v>0</v>
      </c>
      <c r="J184">
        <f t="shared" si="35"/>
        <v>1</v>
      </c>
      <c r="K184">
        <f t="shared" si="36"/>
        <v>0</v>
      </c>
      <c r="L184">
        <f t="shared" si="37"/>
        <v>0</v>
      </c>
      <c r="M184">
        <f t="shared" si="38"/>
        <v>1</v>
      </c>
      <c r="N184">
        <f t="shared" si="39"/>
        <v>0</v>
      </c>
      <c r="O184">
        <f t="shared" si="40"/>
        <v>0</v>
      </c>
      <c r="P184">
        <v>1</v>
      </c>
      <c r="Q184">
        <f t="shared" si="41"/>
        <v>0</v>
      </c>
      <c r="R184">
        <f t="shared" si="42"/>
        <v>1</v>
      </c>
      <c r="S184">
        <f t="shared" si="43"/>
        <v>0</v>
      </c>
      <c r="T184">
        <f t="shared" si="44"/>
        <v>0</v>
      </c>
      <c r="U184">
        <v>0</v>
      </c>
      <c r="V184">
        <f t="shared" si="45"/>
        <v>0.33325177890982699</v>
      </c>
      <c r="W184">
        <f t="shared" si="46"/>
        <v>0.58255037374782515</v>
      </c>
      <c r="X184">
        <f t="shared" si="47"/>
        <v>0.11105674814656422</v>
      </c>
      <c r="Y184">
        <f t="shared" si="48"/>
        <v>1</v>
      </c>
      <c r="Z184" t="s">
        <v>216</v>
      </c>
    </row>
    <row r="185" spans="1:26" x14ac:dyDescent="0.25">
      <c r="A185" t="s">
        <v>26</v>
      </c>
      <c r="B185" t="s">
        <v>33</v>
      </c>
      <c r="C185" t="s">
        <v>35</v>
      </c>
      <c r="D185">
        <v>0</v>
      </c>
      <c r="F185">
        <v>1</v>
      </c>
      <c r="G185">
        <v>84.5</v>
      </c>
      <c r="H185">
        <f t="shared" si="33"/>
        <v>1</v>
      </c>
      <c r="I185">
        <f t="shared" si="34"/>
        <v>0</v>
      </c>
      <c r="J185">
        <f t="shared" si="35"/>
        <v>0</v>
      </c>
      <c r="K185">
        <f t="shared" si="36"/>
        <v>1</v>
      </c>
      <c r="L185">
        <f t="shared" si="37"/>
        <v>0</v>
      </c>
      <c r="M185">
        <f t="shared" si="38"/>
        <v>1</v>
      </c>
      <c r="N185">
        <f t="shared" si="39"/>
        <v>0</v>
      </c>
      <c r="O185">
        <f t="shared" si="40"/>
        <v>0</v>
      </c>
      <c r="P185">
        <v>8</v>
      </c>
      <c r="Q185">
        <f t="shared" si="41"/>
        <v>0</v>
      </c>
      <c r="R185">
        <f t="shared" si="42"/>
        <v>0</v>
      </c>
      <c r="S185">
        <f t="shared" si="43"/>
        <v>0</v>
      </c>
      <c r="T185">
        <f t="shared" si="44"/>
        <v>1</v>
      </c>
      <c r="U185">
        <v>1</v>
      </c>
      <c r="V185">
        <f t="shared" si="45"/>
        <v>0.38950358184128853</v>
      </c>
      <c r="W185">
        <f t="shared" si="46"/>
        <v>0.59616319102162951</v>
      </c>
      <c r="X185">
        <f t="shared" si="47"/>
        <v>0.37270587658461629</v>
      </c>
      <c r="Y185">
        <f t="shared" si="48"/>
        <v>1</v>
      </c>
      <c r="Z185" t="s">
        <v>217</v>
      </c>
    </row>
    <row r="186" spans="1:26" x14ac:dyDescent="0.25">
      <c r="A186" t="s">
        <v>29</v>
      </c>
      <c r="B186" t="s">
        <v>38</v>
      </c>
      <c r="C186" t="s">
        <v>25</v>
      </c>
      <c r="D186">
        <v>0</v>
      </c>
      <c r="F186">
        <v>1</v>
      </c>
      <c r="G186">
        <v>74.75</v>
      </c>
      <c r="H186">
        <f t="shared" si="33"/>
        <v>1</v>
      </c>
      <c r="I186">
        <f t="shared" si="34"/>
        <v>0</v>
      </c>
      <c r="J186">
        <f t="shared" si="35"/>
        <v>1</v>
      </c>
      <c r="K186">
        <f t="shared" si="36"/>
        <v>0</v>
      </c>
      <c r="L186">
        <f t="shared" si="37"/>
        <v>0</v>
      </c>
      <c r="M186">
        <f t="shared" si="38"/>
        <v>0</v>
      </c>
      <c r="N186">
        <f t="shared" si="39"/>
        <v>1</v>
      </c>
      <c r="O186">
        <f t="shared" si="40"/>
        <v>0</v>
      </c>
      <c r="P186">
        <v>33</v>
      </c>
      <c r="Q186">
        <f t="shared" si="41"/>
        <v>0</v>
      </c>
      <c r="R186">
        <f t="shared" si="42"/>
        <v>0</v>
      </c>
      <c r="S186">
        <f t="shared" si="43"/>
        <v>1</v>
      </c>
      <c r="T186">
        <f t="shared" si="44"/>
        <v>0</v>
      </c>
      <c r="U186">
        <v>0</v>
      </c>
      <c r="V186">
        <f t="shared" si="45"/>
        <v>0.10771111228319392</v>
      </c>
      <c r="W186">
        <f t="shared" si="46"/>
        <v>0.52690177427548179</v>
      </c>
      <c r="X186">
        <f t="shared" si="47"/>
        <v>1.1601683709282809E-2</v>
      </c>
      <c r="Y186">
        <f t="shared" si="48"/>
        <v>0</v>
      </c>
      <c r="Z186" t="s">
        <v>218</v>
      </c>
    </row>
    <row r="187" spans="1:26" x14ac:dyDescent="0.25">
      <c r="A187" t="s">
        <v>26</v>
      </c>
      <c r="B187" t="s">
        <v>27</v>
      </c>
      <c r="C187" t="s">
        <v>35</v>
      </c>
      <c r="D187">
        <v>0</v>
      </c>
      <c r="F187">
        <v>1</v>
      </c>
      <c r="G187">
        <v>79.25</v>
      </c>
      <c r="H187">
        <f t="shared" si="33"/>
        <v>1</v>
      </c>
      <c r="I187">
        <f t="shared" si="34"/>
        <v>0</v>
      </c>
      <c r="J187">
        <f t="shared" si="35"/>
        <v>0</v>
      </c>
      <c r="K187">
        <f t="shared" si="36"/>
        <v>1</v>
      </c>
      <c r="L187">
        <f t="shared" si="37"/>
        <v>0</v>
      </c>
      <c r="M187">
        <f t="shared" si="38"/>
        <v>1</v>
      </c>
      <c r="N187">
        <f t="shared" si="39"/>
        <v>0</v>
      </c>
      <c r="O187">
        <f t="shared" si="40"/>
        <v>0</v>
      </c>
      <c r="P187">
        <v>13</v>
      </c>
      <c r="Q187">
        <f t="shared" si="41"/>
        <v>1</v>
      </c>
      <c r="R187">
        <f t="shared" si="42"/>
        <v>0</v>
      </c>
      <c r="S187">
        <f t="shared" si="43"/>
        <v>0</v>
      </c>
      <c r="T187">
        <f t="shared" si="44"/>
        <v>0</v>
      </c>
      <c r="U187">
        <v>1</v>
      </c>
      <c r="V187">
        <f t="shared" si="45"/>
        <v>0.51808688466023933</v>
      </c>
      <c r="W187">
        <f t="shared" si="46"/>
        <v>0.62670030725442039</v>
      </c>
      <c r="X187">
        <f t="shared" si="47"/>
        <v>0.23224025073647347</v>
      </c>
      <c r="Y187">
        <f t="shared" si="48"/>
        <v>1</v>
      </c>
      <c r="Z187" t="s">
        <v>219</v>
      </c>
    </row>
    <row r="188" spans="1:26" x14ac:dyDescent="0.25">
      <c r="A188" t="s">
        <v>26</v>
      </c>
      <c r="B188" t="s">
        <v>27</v>
      </c>
      <c r="C188" t="s">
        <v>25</v>
      </c>
      <c r="D188">
        <v>0</v>
      </c>
      <c r="F188">
        <v>1</v>
      </c>
      <c r="G188">
        <v>24.8</v>
      </c>
      <c r="H188">
        <f t="shared" si="33"/>
        <v>1</v>
      </c>
      <c r="I188">
        <f t="shared" si="34"/>
        <v>0</v>
      </c>
      <c r="J188">
        <f t="shared" si="35"/>
        <v>1</v>
      </c>
      <c r="K188">
        <f t="shared" si="36"/>
        <v>0</v>
      </c>
      <c r="L188">
        <f t="shared" si="37"/>
        <v>0</v>
      </c>
      <c r="M188">
        <f t="shared" si="38"/>
        <v>1</v>
      </c>
      <c r="N188">
        <f t="shared" si="39"/>
        <v>0</v>
      </c>
      <c r="O188">
        <f t="shared" si="40"/>
        <v>0</v>
      </c>
      <c r="P188">
        <v>1</v>
      </c>
      <c r="Q188">
        <f t="shared" si="41"/>
        <v>1</v>
      </c>
      <c r="R188">
        <f t="shared" si="42"/>
        <v>0</v>
      </c>
      <c r="S188">
        <f t="shared" si="43"/>
        <v>0</v>
      </c>
      <c r="T188">
        <f t="shared" si="44"/>
        <v>0</v>
      </c>
      <c r="U188">
        <v>1</v>
      </c>
      <c r="V188">
        <f t="shared" si="45"/>
        <v>0.43319631741875386</v>
      </c>
      <c r="W188">
        <f t="shared" si="46"/>
        <v>0.60663666066700239</v>
      </c>
      <c r="X188">
        <f t="shared" si="47"/>
        <v>0.32126641458766203</v>
      </c>
      <c r="Y188">
        <f t="shared" si="48"/>
        <v>1</v>
      </c>
      <c r="Z188" t="s">
        <v>220</v>
      </c>
    </row>
    <row r="189" spans="1:26" x14ac:dyDescent="0.25">
      <c r="A189" t="s">
        <v>26</v>
      </c>
      <c r="B189" t="s">
        <v>30</v>
      </c>
      <c r="C189" t="s">
        <v>25</v>
      </c>
      <c r="D189">
        <v>0</v>
      </c>
      <c r="F189">
        <v>1</v>
      </c>
      <c r="G189">
        <v>51.8</v>
      </c>
      <c r="H189">
        <f t="shared" si="33"/>
        <v>1</v>
      </c>
      <c r="I189">
        <f t="shared" si="34"/>
        <v>0</v>
      </c>
      <c r="J189">
        <f t="shared" si="35"/>
        <v>1</v>
      </c>
      <c r="K189">
        <f t="shared" si="36"/>
        <v>0</v>
      </c>
      <c r="L189">
        <f t="shared" si="37"/>
        <v>0</v>
      </c>
      <c r="M189">
        <f t="shared" si="38"/>
        <v>1</v>
      </c>
      <c r="N189">
        <f t="shared" si="39"/>
        <v>0</v>
      </c>
      <c r="O189">
        <f t="shared" si="40"/>
        <v>0</v>
      </c>
      <c r="P189">
        <v>20</v>
      </c>
      <c r="Q189">
        <f t="shared" si="41"/>
        <v>0</v>
      </c>
      <c r="R189">
        <f t="shared" si="42"/>
        <v>1</v>
      </c>
      <c r="S189">
        <f t="shared" si="43"/>
        <v>0</v>
      </c>
      <c r="T189">
        <f t="shared" si="44"/>
        <v>0</v>
      </c>
      <c r="U189">
        <v>0</v>
      </c>
      <c r="V189">
        <f t="shared" si="45"/>
        <v>0.33852246983400525</v>
      </c>
      <c r="W189">
        <f t="shared" si="46"/>
        <v>0.58383156860648577</v>
      </c>
      <c r="X189">
        <f t="shared" si="47"/>
        <v>0.11459746258251499</v>
      </c>
      <c r="Y189">
        <f t="shared" si="48"/>
        <v>1</v>
      </c>
      <c r="Z189" t="s">
        <v>221</v>
      </c>
    </row>
    <row r="190" spans="1:26" x14ac:dyDescent="0.25">
      <c r="A190" t="s">
        <v>26</v>
      </c>
      <c r="B190" t="s">
        <v>27</v>
      </c>
      <c r="C190" t="s">
        <v>25</v>
      </c>
      <c r="D190">
        <v>0</v>
      </c>
      <c r="F190">
        <v>1</v>
      </c>
      <c r="G190">
        <v>30.4</v>
      </c>
      <c r="H190">
        <f t="shared" si="33"/>
        <v>1</v>
      </c>
      <c r="I190">
        <f t="shared" si="34"/>
        <v>0</v>
      </c>
      <c r="J190">
        <f t="shared" si="35"/>
        <v>1</v>
      </c>
      <c r="K190">
        <f t="shared" si="36"/>
        <v>0</v>
      </c>
      <c r="L190">
        <f t="shared" si="37"/>
        <v>0</v>
      </c>
      <c r="M190">
        <f t="shared" si="38"/>
        <v>1</v>
      </c>
      <c r="N190">
        <f t="shared" si="39"/>
        <v>0</v>
      </c>
      <c r="O190">
        <f t="shared" si="40"/>
        <v>0</v>
      </c>
      <c r="P190">
        <v>3</v>
      </c>
      <c r="Q190">
        <f t="shared" si="41"/>
        <v>1</v>
      </c>
      <c r="R190">
        <f t="shared" si="42"/>
        <v>0</v>
      </c>
      <c r="S190">
        <f t="shared" si="43"/>
        <v>0</v>
      </c>
      <c r="T190">
        <f t="shared" si="44"/>
        <v>0</v>
      </c>
      <c r="U190">
        <v>0</v>
      </c>
      <c r="V190">
        <f t="shared" si="45"/>
        <v>0.44192702773192771</v>
      </c>
      <c r="W190">
        <f t="shared" si="46"/>
        <v>0.6087181069666</v>
      </c>
      <c r="X190">
        <f t="shared" si="47"/>
        <v>0.19529949783997599</v>
      </c>
      <c r="Y190">
        <f t="shared" si="48"/>
        <v>1</v>
      </c>
      <c r="Z190" t="s">
        <v>222</v>
      </c>
    </row>
    <row r="191" spans="1:26" x14ac:dyDescent="0.25">
      <c r="A191" t="s">
        <v>29</v>
      </c>
      <c r="B191" t="s">
        <v>27</v>
      </c>
      <c r="C191" t="s">
        <v>23</v>
      </c>
      <c r="D191">
        <v>0</v>
      </c>
      <c r="F191">
        <v>1</v>
      </c>
      <c r="G191">
        <v>19.649999999999999</v>
      </c>
      <c r="H191">
        <f t="shared" si="33"/>
        <v>1</v>
      </c>
      <c r="I191">
        <f t="shared" si="34"/>
        <v>0</v>
      </c>
      <c r="J191">
        <f t="shared" si="35"/>
        <v>0</v>
      </c>
      <c r="K191">
        <f t="shared" si="36"/>
        <v>0</v>
      </c>
      <c r="L191">
        <f t="shared" si="37"/>
        <v>1</v>
      </c>
      <c r="M191">
        <f t="shared" si="38"/>
        <v>0</v>
      </c>
      <c r="N191">
        <f t="shared" si="39"/>
        <v>1</v>
      </c>
      <c r="O191">
        <f t="shared" si="40"/>
        <v>0</v>
      </c>
      <c r="P191">
        <v>13</v>
      </c>
      <c r="Q191">
        <f t="shared" si="41"/>
        <v>1</v>
      </c>
      <c r="R191">
        <f t="shared" si="42"/>
        <v>0</v>
      </c>
      <c r="S191">
        <f t="shared" si="43"/>
        <v>0</v>
      </c>
      <c r="T191">
        <f t="shared" si="44"/>
        <v>0</v>
      </c>
      <c r="U191">
        <v>0</v>
      </c>
      <c r="V191">
        <f t="shared" si="45"/>
        <v>0.1249841243131619</v>
      </c>
      <c r="W191">
        <f t="shared" si="46"/>
        <v>0.53120541991340364</v>
      </c>
      <c r="X191">
        <f t="shared" si="47"/>
        <v>1.5621031330327908E-2</v>
      </c>
      <c r="Y191">
        <f t="shared" si="48"/>
        <v>0</v>
      </c>
      <c r="Z191" t="s">
        <v>223</v>
      </c>
    </row>
    <row r="192" spans="1:26" x14ac:dyDescent="0.25">
      <c r="A192" t="s">
        <v>26</v>
      </c>
      <c r="B192" t="s">
        <v>38</v>
      </c>
      <c r="C192" t="s">
        <v>25</v>
      </c>
      <c r="D192">
        <v>0</v>
      </c>
      <c r="F192">
        <v>1</v>
      </c>
      <c r="G192">
        <v>56.6</v>
      </c>
      <c r="H192">
        <f t="shared" si="33"/>
        <v>1</v>
      </c>
      <c r="I192">
        <f t="shared" si="34"/>
        <v>0</v>
      </c>
      <c r="J192">
        <f t="shared" si="35"/>
        <v>1</v>
      </c>
      <c r="K192">
        <f t="shared" si="36"/>
        <v>0</v>
      </c>
      <c r="L192">
        <f t="shared" si="37"/>
        <v>0</v>
      </c>
      <c r="M192">
        <f t="shared" si="38"/>
        <v>1</v>
      </c>
      <c r="N192">
        <f t="shared" si="39"/>
        <v>0</v>
      </c>
      <c r="O192">
        <f t="shared" si="40"/>
        <v>0</v>
      </c>
      <c r="P192">
        <v>40</v>
      </c>
      <c r="Q192">
        <f t="shared" si="41"/>
        <v>0</v>
      </c>
      <c r="R192">
        <f t="shared" si="42"/>
        <v>0</v>
      </c>
      <c r="S192">
        <f t="shared" si="43"/>
        <v>1</v>
      </c>
      <c r="T192">
        <f t="shared" si="44"/>
        <v>0</v>
      </c>
      <c r="U192">
        <v>0</v>
      </c>
      <c r="V192">
        <f t="shared" si="45"/>
        <v>0.34600593581672578</v>
      </c>
      <c r="W192">
        <f t="shared" si="46"/>
        <v>0.5856486948539279</v>
      </c>
      <c r="X192">
        <f t="shared" si="47"/>
        <v>0.11972010762040816</v>
      </c>
      <c r="Y192">
        <f t="shared" si="48"/>
        <v>1</v>
      </c>
      <c r="Z192" t="s">
        <v>224</v>
      </c>
    </row>
    <row r="193" spans="1:26" x14ac:dyDescent="0.25">
      <c r="A193" t="s">
        <v>29</v>
      </c>
      <c r="B193" t="s">
        <v>38</v>
      </c>
      <c r="C193" t="s">
        <v>25</v>
      </c>
      <c r="D193">
        <v>0</v>
      </c>
      <c r="F193">
        <v>1</v>
      </c>
      <c r="G193">
        <v>71.900000000000006</v>
      </c>
      <c r="H193">
        <f t="shared" si="33"/>
        <v>1</v>
      </c>
      <c r="I193">
        <f t="shared" si="34"/>
        <v>0</v>
      </c>
      <c r="J193">
        <f t="shared" si="35"/>
        <v>1</v>
      </c>
      <c r="K193">
        <f t="shared" si="36"/>
        <v>0</v>
      </c>
      <c r="L193">
        <f t="shared" si="37"/>
        <v>0</v>
      </c>
      <c r="M193">
        <f t="shared" si="38"/>
        <v>0</v>
      </c>
      <c r="N193">
        <f t="shared" si="39"/>
        <v>1</v>
      </c>
      <c r="O193">
        <f t="shared" si="40"/>
        <v>0</v>
      </c>
      <c r="P193">
        <v>43</v>
      </c>
      <c r="Q193">
        <f t="shared" si="41"/>
        <v>0</v>
      </c>
      <c r="R193">
        <f t="shared" si="42"/>
        <v>0</v>
      </c>
      <c r="S193">
        <f t="shared" si="43"/>
        <v>1</v>
      </c>
      <c r="T193">
        <f t="shared" si="44"/>
        <v>0</v>
      </c>
      <c r="U193">
        <v>0</v>
      </c>
      <c r="V193">
        <f t="shared" si="45"/>
        <v>0.10326780435595366</v>
      </c>
      <c r="W193">
        <f t="shared" si="46"/>
        <v>0.52579403235081779</v>
      </c>
      <c r="X193">
        <f t="shared" si="47"/>
        <v>1.0664239416499521E-2</v>
      </c>
      <c r="Y193">
        <f t="shared" si="48"/>
        <v>0</v>
      </c>
      <c r="Z193" t="s">
        <v>225</v>
      </c>
    </row>
    <row r="194" spans="1:26" x14ac:dyDescent="0.25">
      <c r="A194" t="s">
        <v>26</v>
      </c>
      <c r="B194" t="s">
        <v>27</v>
      </c>
      <c r="C194" t="s">
        <v>35</v>
      </c>
      <c r="D194">
        <v>0</v>
      </c>
      <c r="F194">
        <v>1</v>
      </c>
      <c r="G194">
        <v>91</v>
      </c>
      <c r="H194">
        <f t="shared" si="33"/>
        <v>1</v>
      </c>
      <c r="I194">
        <f t="shared" si="34"/>
        <v>0</v>
      </c>
      <c r="J194">
        <f t="shared" si="35"/>
        <v>0</v>
      </c>
      <c r="K194">
        <f t="shared" si="36"/>
        <v>1</v>
      </c>
      <c r="L194">
        <f t="shared" si="37"/>
        <v>0</v>
      </c>
      <c r="M194">
        <f t="shared" si="38"/>
        <v>1</v>
      </c>
      <c r="N194">
        <f t="shared" si="39"/>
        <v>0</v>
      </c>
      <c r="O194">
        <f t="shared" si="40"/>
        <v>0</v>
      </c>
      <c r="P194">
        <v>6</v>
      </c>
      <c r="Q194">
        <f t="shared" si="41"/>
        <v>1</v>
      </c>
      <c r="R194">
        <f t="shared" si="42"/>
        <v>0</v>
      </c>
      <c r="S194">
        <f t="shared" si="43"/>
        <v>0</v>
      </c>
      <c r="T194">
        <f t="shared" si="44"/>
        <v>0</v>
      </c>
      <c r="U194">
        <v>1</v>
      </c>
      <c r="V194">
        <f t="shared" si="45"/>
        <v>0.53640578576377385</v>
      </c>
      <c r="W194">
        <f t="shared" si="46"/>
        <v>0.63097591649866769</v>
      </c>
      <c r="X194">
        <f t="shared" si="47"/>
        <v>0.21491959547330394</v>
      </c>
      <c r="Y194">
        <f t="shared" si="48"/>
        <v>1</v>
      </c>
      <c r="Z194" t="s">
        <v>226</v>
      </c>
    </row>
    <row r="195" spans="1:26" x14ac:dyDescent="0.25">
      <c r="A195" t="s">
        <v>45</v>
      </c>
      <c r="B195" t="s">
        <v>33</v>
      </c>
      <c r="C195" t="s">
        <v>23</v>
      </c>
      <c r="D195">
        <v>0</v>
      </c>
      <c r="F195">
        <v>1</v>
      </c>
      <c r="G195">
        <v>19.75</v>
      </c>
      <c r="H195">
        <f t="shared" ref="H195:H258" si="49">IF(D195:D7237=0,1,0)</f>
        <v>1</v>
      </c>
      <c r="I195">
        <f t="shared" ref="I195:I258" si="50">IF(D195:D7237=1,1,0)</f>
        <v>0</v>
      </c>
      <c r="J195">
        <f t="shared" ref="J195:J258" si="51">IF(C195:C7237="DSL",1,0)</f>
        <v>0</v>
      </c>
      <c r="K195">
        <f t="shared" ref="K195:K258" si="52">IF(C195:C7237="Fiber optic",1,0)</f>
        <v>0</v>
      </c>
      <c r="L195">
        <f t="shared" ref="L195:L258" si="53">IF(C195:C7237="No",1,0)</f>
        <v>1</v>
      </c>
      <c r="M195">
        <f t="shared" ref="M195:M258" si="54">IF(A195:A7237="Month-to-month",1,0)</f>
        <v>0</v>
      </c>
      <c r="N195">
        <f t="shared" ref="N195:N258" si="55">IF(A195:A7237="ONE YEAR",1,0)</f>
        <v>0</v>
      </c>
      <c r="O195">
        <f t="shared" ref="O195:O258" si="56">IF(A195:A7237="two year",1,0)</f>
        <v>1</v>
      </c>
      <c r="P195">
        <v>69</v>
      </c>
      <c r="Q195">
        <f t="shared" ref="Q195:Q258" si="57">IF(B195:B7237="Electronic check",1,0)</f>
        <v>0</v>
      </c>
      <c r="R195">
        <f t="shared" ref="R195:R258" si="58">IF(B195:B7237="Mailed check",1,0)</f>
        <v>0</v>
      </c>
      <c r="S195">
        <f t="shared" ref="S195:S258" si="59">IF(B195:B7237="Credit card (automatic)",1,0)</f>
        <v>0</v>
      </c>
      <c r="T195">
        <f t="shared" ref="T195:T258" si="60">IF(B195:B7237="Bank transfer (automatic)",1,0)</f>
        <v>1</v>
      </c>
      <c r="U195">
        <v>0</v>
      </c>
      <c r="V195">
        <f t="shared" si="45"/>
        <v>-6.6699200665483141E-2</v>
      </c>
      <c r="W195">
        <f t="shared" si="46"/>
        <v>0.48333137896582073</v>
      </c>
      <c r="X195">
        <f t="shared" si="47"/>
        <v>4.4487833694143867E-3</v>
      </c>
      <c r="Y195">
        <f t="shared" si="48"/>
        <v>0</v>
      </c>
      <c r="Z195" t="s">
        <v>227</v>
      </c>
    </row>
    <row r="196" spans="1:26" x14ac:dyDescent="0.25">
      <c r="A196" t="s">
        <v>45</v>
      </c>
      <c r="B196" t="s">
        <v>38</v>
      </c>
      <c r="C196" t="s">
        <v>35</v>
      </c>
      <c r="D196">
        <v>0</v>
      </c>
      <c r="F196">
        <v>1</v>
      </c>
      <c r="G196">
        <v>109.7</v>
      </c>
      <c r="H196">
        <f t="shared" si="49"/>
        <v>1</v>
      </c>
      <c r="I196">
        <f t="shared" si="50"/>
        <v>0</v>
      </c>
      <c r="J196">
        <f t="shared" si="51"/>
        <v>0</v>
      </c>
      <c r="K196">
        <f t="shared" si="52"/>
        <v>1</v>
      </c>
      <c r="L196">
        <f t="shared" si="53"/>
        <v>0</v>
      </c>
      <c r="M196">
        <f t="shared" si="54"/>
        <v>0</v>
      </c>
      <c r="N196">
        <f t="shared" si="55"/>
        <v>0</v>
      </c>
      <c r="O196">
        <f t="shared" si="56"/>
        <v>1</v>
      </c>
      <c r="P196">
        <v>72</v>
      </c>
      <c r="Q196">
        <f t="shared" si="57"/>
        <v>0</v>
      </c>
      <c r="R196">
        <f t="shared" si="58"/>
        <v>0</v>
      </c>
      <c r="S196">
        <f t="shared" si="59"/>
        <v>1</v>
      </c>
      <c r="T196">
        <f t="shared" si="60"/>
        <v>0</v>
      </c>
      <c r="U196">
        <v>0</v>
      </c>
      <c r="V196">
        <f t="shared" ref="V196:V259" si="61">G196*$G$2+H197*$H$2+K197*$K$2+M196*$M$2+O196*$O$2+Q196*$Q$2+L196*$L$2</f>
        <v>9.7402873665965534E-2</v>
      </c>
      <c r="W196">
        <f t="shared" ref="W196:W259" si="62">1/ (1+EXP(-V196))</f>
        <v>0.52433148474280855</v>
      </c>
      <c r="X196">
        <f t="shared" ref="X196:X259" si="63">(U196-V196)^2</f>
        <v>9.4873197983880424E-3</v>
      </c>
      <c r="Y196">
        <f t="shared" ref="Y196:Y259" si="64">IF(W196&gt;=0.58,1,0)</f>
        <v>0</v>
      </c>
      <c r="Z196" t="s">
        <v>228</v>
      </c>
    </row>
    <row r="197" spans="1:26" x14ac:dyDescent="0.25">
      <c r="A197" t="s">
        <v>45</v>
      </c>
      <c r="B197" t="s">
        <v>38</v>
      </c>
      <c r="C197" t="s">
        <v>23</v>
      </c>
      <c r="D197">
        <v>0</v>
      </c>
      <c r="F197">
        <v>1</v>
      </c>
      <c r="G197">
        <v>19.3</v>
      </c>
      <c r="H197">
        <f t="shared" si="49"/>
        <v>1</v>
      </c>
      <c r="I197">
        <f t="shared" si="50"/>
        <v>0</v>
      </c>
      <c r="J197">
        <f t="shared" si="51"/>
        <v>0</v>
      </c>
      <c r="K197">
        <f t="shared" si="52"/>
        <v>0</v>
      </c>
      <c r="L197">
        <f t="shared" si="53"/>
        <v>1</v>
      </c>
      <c r="M197">
        <f t="shared" si="54"/>
        <v>0</v>
      </c>
      <c r="N197">
        <f t="shared" si="55"/>
        <v>0</v>
      </c>
      <c r="O197">
        <f t="shared" si="56"/>
        <v>1</v>
      </c>
      <c r="P197">
        <v>59</v>
      </c>
      <c r="Q197">
        <f t="shared" si="57"/>
        <v>0</v>
      </c>
      <c r="R197">
        <f t="shared" si="58"/>
        <v>0</v>
      </c>
      <c r="S197">
        <f t="shared" si="59"/>
        <v>1</v>
      </c>
      <c r="T197">
        <f t="shared" si="60"/>
        <v>0</v>
      </c>
      <c r="U197">
        <v>0</v>
      </c>
      <c r="V197">
        <f t="shared" si="61"/>
        <v>-6.7400775601363191E-2</v>
      </c>
      <c r="W197">
        <f t="shared" si="62"/>
        <v>0.48315618221547169</v>
      </c>
      <c r="X197">
        <f t="shared" si="63"/>
        <v>4.5428645516653156E-3</v>
      </c>
      <c r="Y197">
        <f t="shared" si="64"/>
        <v>0</v>
      </c>
      <c r="Z197" t="s">
        <v>229</v>
      </c>
    </row>
    <row r="198" spans="1:26" x14ac:dyDescent="0.25">
      <c r="A198" t="s">
        <v>26</v>
      </c>
      <c r="B198" t="s">
        <v>27</v>
      </c>
      <c r="C198" t="s">
        <v>35</v>
      </c>
      <c r="D198">
        <v>0</v>
      </c>
      <c r="F198">
        <v>1</v>
      </c>
      <c r="G198">
        <v>96.55</v>
      </c>
      <c r="H198">
        <f t="shared" si="49"/>
        <v>1</v>
      </c>
      <c r="I198">
        <f t="shared" si="50"/>
        <v>0</v>
      </c>
      <c r="J198">
        <f t="shared" si="51"/>
        <v>0</v>
      </c>
      <c r="K198">
        <f t="shared" si="52"/>
        <v>1</v>
      </c>
      <c r="L198">
        <f t="shared" si="53"/>
        <v>0</v>
      </c>
      <c r="M198">
        <f t="shared" si="54"/>
        <v>1</v>
      </c>
      <c r="N198">
        <f t="shared" si="55"/>
        <v>0</v>
      </c>
      <c r="O198">
        <f t="shared" si="56"/>
        <v>0</v>
      </c>
      <c r="P198">
        <v>20</v>
      </c>
      <c r="Q198">
        <f t="shared" si="57"/>
        <v>1</v>
      </c>
      <c r="R198">
        <f t="shared" si="58"/>
        <v>0</v>
      </c>
      <c r="S198">
        <f t="shared" si="59"/>
        <v>0</v>
      </c>
      <c r="T198">
        <f t="shared" si="60"/>
        <v>0</v>
      </c>
      <c r="U198">
        <v>0</v>
      </c>
      <c r="V198">
        <f t="shared" si="61"/>
        <v>0.54505854330629433</v>
      </c>
      <c r="W198">
        <f t="shared" si="62"/>
        <v>0.63298837722136148</v>
      </c>
      <c r="X198">
        <f t="shared" si="63"/>
        <v>0.2970888156311795</v>
      </c>
      <c r="Y198">
        <f t="shared" si="64"/>
        <v>1</v>
      </c>
      <c r="Z198" t="s">
        <v>230</v>
      </c>
    </row>
    <row r="199" spans="1:26" x14ac:dyDescent="0.25">
      <c r="A199" t="s">
        <v>45</v>
      </c>
      <c r="B199" t="s">
        <v>33</v>
      </c>
      <c r="C199" t="s">
        <v>23</v>
      </c>
      <c r="D199">
        <v>0</v>
      </c>
      <c r="F199">
        <v>1</v>
      </c>
      <c r="G199">
        <v>24.1</v>
      </c>
      <c r="H199">
        <f t="shared" si="49"/>
        <v>1</v>
      </c>
      <c r="I199">
        <f t="shared" si="50"/>
        <v>0</v>
      </c>
      <c r="J199">
        <f t="shared" si="51"/>
        <v>0</v>
      </c>
      <c r="K199">
        <f t="shared" si="52"/>
        <v>0</v>
      </c>
      <c r="L199">
        <f t="shared" si="53"/>
        <v>1</v>
      </c>
      <c r="M199">
        <f t="shared" si="54"/>
        <v>0</v>
      </c>
      <c r="N199">
        <f t="shared" si="55"/>
        <v>0</v>
      </c>
      <c r="O199">
        <f t="shared" si="56"/>
        <v>1</v>
      </c>
      <c r="P199">
        <v>24</v>
      </c>
      <c r="Q199">
        <f t="shared" si="57"/>
        <v>0</v>
      </c>
      <c r="R199">
        <f t="shared" si="58"/>
        <v>0</v>
      </c>
      <c r="S199">
        <f t="shared" si="59"/>
        <v>0</v>
      </c>
      <c r="T199">
        <f t="shared" si="60"/>
        <v>1</v>
      </c>
      <c r="U199">
        <v>0</v>
      </c>
      <c r="V199">
        <f t="shared" si="61"/>
        <v>-5.9917309618642708E-2</v>
      </c>
      <c r="W199">
        <f t="shared" si="62"/>
        <v>0.48502515240734984</v>
      </c>
      <c r="X199">
        <f t="shared" si="63"/>
        <v>3.5900839919362939E-3</v>
      </c>
      <c r="Y199">
        <f t="shared" si="64"/>
        <v>0</v>
      </c>
      <c r="Z199" t="s">
        <v>231</v>
      </c>
    </row>
    <row r="200" spans="1:26" x14ac:dyDescent="0.25">
      <c r="A200" t="s">
        <v>26</v>
      </c>
      <c r="B200" t="s">
        <v>27</v>
      </c>
      <c r="C200" t="s">
        <v>35</v>
      </c>
      <c r="D200">
        <v>0</v>
      </c>
      <c r="F200">
        <v>1</v>
      </c>
      <c r="G200">
        <v>111.35</v>
      </c>
      <c r="H200">
        <f t="shared" si="49"/>
        <v>1</v>
      </c>
      <c r="I200">
        <f t="shared" si="50"/>
        <v>0</v>
      </c>
      <c r="J200">
        <f t="shared" si="51"/>
        <v>0</v>
      </c>
      <c r="K200">
        <f t="shared" si="52"/>
        <v>1</v>
      </c>
      <c r="L200">
        <f t="shared" si="53"/>
        <v>0</v>
      </c>
      <c r="M200">
        <f t="shared" si="54"/>
        <v>1</v>
      </c>
      <c r="N200">
        <f t="shared" si="55"/>
        <v>0</v>
      </c>
      <c r="O200">
        <f t="shared" si="56"/>
        <v>0</v>
      </c>
      <c r="P200">
        <v>59</v>
      </c>
      <c r="Q200">
        <f t="shared" si="57"/>
        <v>1</v>
      </c>
      <c r="R200">
        <f t="shared" si="58"/>
        <v>0</v>
      </c>
      <c r="S200">
        <f t="shared" si="59"/>
        <v>0</v>
      </c>
      <c r="T200">
        <f t="shared" si="60"/>
        <v>0</v>
      </c>
      <c r="U200">
        <v>0</v>
      </c>
      <c r="V200">
        <f t="shared" si="61"/>
        <v>0.57299573268043824</v>
      </c>
      <c r="W200">
        <f t="shared" si="62"/>
        <v>0.63945413708297816</v>
      </c>
      <c r="X200">
        <f t="shared" si="63"/>
        <v>0.32832410966999226</v>
      </c>
      <c r="Y200">
        <f t="shared" si="64"/>
        <v>1</v>
      </c>
      <c r="Z200" t="s">
        <v>232</v>
      </c>
    </row>
    <row r="201" spans="1:26" x14ac:dyDescent="0.25">
      <c r="A201" t="s">
        <v>45</v>
      </c>
      <c r="B201" t="s">
        <v>33</v>
      </c>
      <c r="C201" t="s">
        <v>35</v>
      </c>
      <c r="D201">
        <v>0</v>
      </c>
      <c r="F201">
        <v>1</v>
      </c>
      <c r="G201">
        <v>112.25</v>
      </c>
      <c r="H201">
        <f t="shared" si="49"/>
        <v>1</v>
      </c>
      <c r="I201">
        <f t="shared" si="50"/>
        <v>0</v>
      </c>
      <c r="J201">
        <f t="shared" si="51"/>
        <v>0</v>
      </c>
      <c r="K201">
        <f t="shared" si="52"/>
        <v>1</v>
      </c>
      <c r="L201">
        <f t="shared" si="53"/>
        <v>0</v>
      </c>
      <c r="M201">
        <f t="shared" si="54"/>
        <v>0</v>
      </c>
      <c r="N201">
        <f t="shared" si="55"/>
        <v>0</v>
      </c>
      <c r="O201">
        <f t="shared" si="56"/>
        <v>1</v>
      </c>
      <c r="P201">
        <v>72</v>
      </c>
      <c r="Q201">
        <f t="shared" si="57"/>
        <v>0</v>
      </c>
      <c r="R201">
        <f t="shared" si="58"/>
        <v>0</v>
      </c>
      <c r="S201">
        <f t="shared" si="59"/>
        <v>0</v>
      </c>
      <c r="T201">
        <f t="shared" si="60"/>
        <v>1</v>
      </c>
      <c r="U201">
        <v>0</v>
      </c>
      <c r="V201">
        <f t="shared" si="61"/>
        <v>0.10137846496928579</v>
      </c>
      <c r="W201">
        <f t="shared" si="62"/>
        <v>0.52532293172397093</v>
      </c>
      <c r="X201">
        <f t="shared" si="63"/>
        <v>1.0277593159528706E-2</v>
      </c>
      <c r="Y201">
        <f t="shared" si="64"/>
        <v>0</v>
      </c>
      <c r="Z201" t="s">
        <v>233</v>
      </c>
    </row>
    <row r="202" spans="1:26" x14ac:dyDescent="0.25">
      <c r="A202" t="s">
        <v>26</v>
      </c>
      <c r="B202" t="s">
        <v>30</v>
      </c>
      <c r="C202" t="s">
        <v>23</v>
      </c>
      <c r="D202">
        <v>0</v>
      </c>
      <c r="F202">
        <v>1</v>
      </c>
      <c r="G202">
        <v>20.75</v>
      </c>
      <c r="H202">
        <f t="shared" si="49"/>
        <v>1</v>
      </c>
      <c r="I202">
        <f t="shared" si="50"/>
        <v>0</v>
      </c>
      <c r="J202">
        <f t="shared" si="51"/>
        <v>0</v>
      </c>
      <c r="K202">
        <f t="shared" si="52"/>
        <v>0</v>
      </c>
      <c r="L202">
        <f t="shared" si="53"/>
        <v>1</v>
      </c>
      <c r="M202">
        <f t="shared" si="54"/>
        <v>1</v>
      </c>
      <c r="N202">
        <f t="shared" si="55"/>
        <v>0</v>
      </c>
      <c r="O202">
        <f t="shared" si="56"/>
        <v>0</v>
      </c>
      <c r="P202">
        <v>1</v>
      </c>
      <c r="Q202">
        <f t="shared" si="57"/>
        <v>0</v>
      </c>
      <c r="R202">
        <f t="shared" si="58"/>
        <v>1</v>
      </c>
      <c r="S202">
        <f t="shared" si="59"/>
        <v>0</v>
      </c>
      <c r="T202">
        <f t="shared" si="60"/>
        <v>0</v>
      </c>
      <c r="U202">
        <v>0</v>
      </c>
      <c r="V202">
        <f t="shared" si="61"/>
        <v>0.26624875933218911</v>
      </c>
      <c r="W202">
        <f t="shared" si="62"/>
        <v>0.56617175009285758</v>
      </c>
      <c r="X202">
        <f t="shared" si="63"/>
        <v>7.0888401845929955E-2</v>
      </c>
      <c r="Y202">
        <f t="shared" si="64"/>
        <v>0</v>
      </c>
      <c r="Z202" t="s">
        <v>234</v>
      </c>
    </row>
    <row r="203" spans="1:26" x14ac:dyDescent="0.25">
      <c r="A203" t="s">
        <v>29</v>
      </c>
      <c r="B203" t="s">
        <v>38</v>
      </c>
      <c r="C203" t="s">
        <v>35</v>
      </c>
      <c r="D203">
        <v>0</v>
      </c>
      <c r="F203">
        <v>1</v>
      </c>
      <c r="G203">
        <v>101.9</v>
      </c>
      <c r="H203">
        <f t="shared" si="49"/>
        <v>1</v>
      </c>
      <c r="I203">
        <f t="shared" si="50"/>
        <v>0</v>
      </c>
      <c r="J203">
        <f t="shared" si="51"/>
        <v>0</v>
      </c>
      <c r="K203">
        <f t="shared" si="52"/>
        <v>1</v>
      </c>
      <c r="L203">
        <f t="shared" si="53"/>
        <v>0</v>
      </c>
      <c r="M203">
        <f t="shared" si="54"/>
        <v>0</v>
      </c>
      <c r="N203">
        <f t="shared" si="55"/>
        <v>1</v>
      </c>
      <c r="O203">
        <f t="shared" si="56"/>
        <v>0</v>
      </c>
      <c r="P203">
        <v>27</v>
      </c>
      <c r="Q203">
        <f t="shared" si="57"/>
        <v>0</v>
      </c>
      <c r="R203">
        <f t="shared" si="58"/>
        <v>0</v>
      </c>
      <c r="S203">
        <f t="shared" si="59"/>
        <v>1</v>
      </c>
      <c r="T203">
        <f t="shared" si="60"/>
        <v>0</v>
      </c>
      <c r="U203">
        <v>0</v>
      </c>
      <c r="V203">
        <f t="shared" si="61"/>
        <v>0.15003946674795662</v>
      </c>
      <c r="W203">
        <f t="shared" si="62"/>
        <v>0.5374396567235934</v>
      </c>
      <c r="X203">
        <f t="shared" si="63"/>
        <v>2.251184158201118E-2</v>
      </c>
      <c r="Y203">
        <f t="shared" si="64"/>
        <v>0</v>
      </c>
      <c r="Z203" t="s">
        <v>235</v>
      </c>
    </row>
    <row r="204" spans="1:26" x14ac:dyDescent="0.25">
      <c r="A204" t="s">
        <v>26</v>
      </c>
      <c r="B204" t="s">
        <v>38</v>
      </c>
      <c r="C204" t="s">
        <v>35</v>
      </c>
      <c r="D204">
        <v>0</v>
      </c>
      <c r="F204">
        <v>1</v>
      </c>
      <c r="G204">
        <v>80.05</v>
      </c>
      <c r="H204">
        <f t="shared" si="49"/>
        <v>1</v>
      </c>
      <c r="I204">
        <f t="shared" si="50"/>
        <v>0</v>
      </c>
      <c r="J204">
        <f t="shared" si="51"/>
        <v>0</v>
      </c>
      <c r="K204">
        <f t="shared" si="52"/>
        <v>1</v>
      </c>
      <c r="L204">
        <f t="shared" si="53"/>
        <v>0</v>
      </c>
      <c r="M204">
        <f t="shared" si="54"/>
        <v>1</v>
      </c>
      <c r="N204">
        <f t="shared" si="55"/>
        <v>0</v>
      </c>
      <c r="O204">
        <f t="shared" si="56"/>
        <v>0</v>
      </c>
      <c r="P204">
        <v>14</v>
      </c>
      <c r="Q204">
        <f t="shared" si="57"/>
        <v>0</v>
      </c>
      <c r="R204">
        <f t="shared" si="58"/>
        <v>0</v>
      </c>
      <c r="S204">
        <f t="shared" si="59"/>
        <v>1</v>
      </c>
      <c r="T204">
        <f t="shared" si="60"/>
        <v>0</v>
      </c>
      <c r="U204">
        <v>0</v>
      </c>
      <c r="V204">
        <f t="shared" si="61"/>
        <v>0.38742895451389714</v>
      </c>
      <c r="W204">
        <f t="shared" si="62"/>
        <v>0.59566361952738611</v>
      </c>
      <c r="X204">
        <f t="shared" si="63"/>
        <v>0.15010119479573139</v>
      </c>
      <c r="Y204">
        <f t="shared" si="64"/>
        <v>1</v>
      </c>
      <c r="Z204" t="s">
        <v>236</v>
      </c>
    </row>
    <row r="205" spans="1:26" x14ac:dyDescent="0.25">
      <c r="A205" t="s">
        <v>45</v>
      </c>
      <c r="B205" t="s">
        <v>27</v>
      </c>
      <c r="C205" t="s">
        <v>35</v>
      </c>
      <c r="D205">
        <v>0</v>
      </c>
      <c r="F205">
        <v>1</v>
      </c>
      <c r="G205">
        <v>105.55</v>
      </c>
      <c r="H205">
        <f t="shared" si="49"/>
        <v>1</v>
      </c>
      <c r="I205">
        <f t="shared" si="50"/>
        <v>0</v>
      </c>
      <c r="J205">
        <f t="shared" si="51"/>
        <v>0</v>
      </c>
      <c r="K205">
        <f t="shared" si="52"/>
        <v>1</v>
      </c>
      <c r="L205">
        <f t="shared" si="53"/>
        <v>0</v>
      </c>
      <c r="M205">
        <f t="shared" si="54"/>
        <v>0</v>
      </c>
      <c r="N205">
        <f t="shared" si="55"/>
        <v>0</v>
      </c>
      <c r="O205">
        <f t="shared" si="56"/>
        <v>1</v>
      </c>
      <c r="P205">
        <v>71</v>
      </c>
      <c r="Q205">
        <f t="shared" si="57"/>
        <v>1</v>
      </c>
      <c r="R205">
        <f t="shared" si="58"/>
        <v>0</v>
      </c>
      <c r="S205">
        <f t="shared" si="59"/>
        <v>0</v>
      </c>
      <c r="T205">
        <f t="shared" si="60"/>
        <v>0</v>
      </c>
      <c r="U205">
        <v>0</v>
      </c>
      <c r="V205">
        <f t="shared" si="61"/>
        <v>0.23256430670004544</v>
      </c>
      <c r="W205">
        <f t="shared" si="62"/>
        <v>0.55788043401803111</v>
      </c>
      <c r="X205">
        <f t="shared" si="63"/>
        <v>5.4086156750872798E-2</v>
      </c>
      <c r="Y205">
        <f t="shared" si="64"/>
        <v>0</v>
      </c>
      <c r="Z205" t="s">
        <v>237</v>
      </c>
    </row>
    <row r="206" spans="1:26" x14ac:dyDescent="0.25">
      <c r="A206" t="s">
        <v>26</v>
      </c>
      <c r="B206" t="s">
        <v>38</v>
      </c>
      <c r="C206" t="s">
        <v>35</v>
      </c>
      <c r="D206">
        <v>0</v>
      </c>
      <c r="F206">
        <v>1</v>
      </c>
      <c r="G206">
        <v>78.3</v>
      </c>
      <c r="H206">
        <f t="shared" si="49"/>
        <v>1</v>
      </c>
      <c r="I206">
        <f t="shared" si="50"/>
        <v>0</v>
      </c>
      <c r="J206">
        <f t="shared" si="51"/>
        <v>0</v>
      </c>
      <c r="K206">
        <f t="shared" si="52"/>
        <v>1</v>
      </c>
      <c r="L206">
        <f t="shared" si="53"/>
        <v>0</v>
      </c>
      <c r="M206">
        <f t="shared" si="54"/>
        <v>1</v>
      </c>
      <c r="N206">
        <f t="shared" si="55"/>
        <v>0</v>
      </c>
      <c r="O206">
        <f t="shared" si="56"/>
        <v>0</v>
      </c>
      <c r="P206">
        <v>13</v>
      </c>
      <c r="Q206">
        <f t="shared" si="57"/>
        <v>0</v>
      </c>
      <c r="R206">
        <f t="shared" si="58"/>
        <v>0</v>
      </c>
      <c r="S206">
        <f t="shared" si="59"/>
        <v>1</v>
      </c>
      <c r="T206">
        <f t="shared" si="60"/>
        <v>0</v>
      </c>
      <c r="U206">
        <v>0</v>
      </c>
      <c r="V206">
        <f t="shared" si="61"/>
        <v>0.3847006075410303</v>
      </c>
      <c r="W206">
        <f t="shared" si="62"/>
        <v>0.5950063301810421</v>
      </c>
      <c r="X206">
        <f t="shared" si="63"/>
        <v>0.14799455744243784</v>
      </c>
      <c r="Y206">
        <f t="shared" si="64"/>
        <v>1</v>
      </c>
      <c r="Z206" t="s">
        <v>238</v>
      </c>
    </row>
    <row r="207" spans="1:26" x14ac:dyDescent="0.25">
      <c r="A207" t="s">
        <v>26</v>
      </c>
      <c r="B207" t="s">
        <v>38</v>
      </c>
      <c r="C207" t="s">
        <v>35</v>
      </c>
      <c r="D207">
        <v>0</v>
      </c>
      <c r="F207">
        <v>1</v>
      </c>
      <c r="G207">
        <v>68.849999999999994</v>
      </c>
      <c r="H207">
        <f t="shared" si="49"/>
        <v>1</v>
      </c>
      <c r="I207">
        <f t="shared" si="50"/>
        <v>0</v>
      </c>
      <c r="J207">
        <f t="shared" si="51"/>
        <v>0</v>
      </c>
      <c r="K207">
        <f t="shared" si="52"/>
        <v>1</v>
      </c>
      <c r="L207">
        <f t="shared" si="53"/>
        <v>0</v>
      </c>
      <c r="M207">
        <f t="shared" si="54"/>
        <v>1</v>
      </c>
      <c r="N207">
        <f t="shared" si="55"/>
        <v>0</v>
      </c>
      <c r="O207">
        <f t="shared" si="56"/>
        <v>0</v>
      </c>
      <c r="P207">
        <v>44</v>
      </c>
      <c r="Q207">
        <f t="shared" si="57"/>
        <v>0</v>
      </c>
      <c r="R207">
        <f t="shared" si="58"/>
        <v>0</v>
      </c>
      <c r="S207">
        <f t="shared" si="59"/>
        <v>1</v>
      </c>
      <c r="T207">
        <f t="shared" si="60"/>
        <v>0</v>
      </c>
      <c r="U207">
        <v>0</v>
      </c>
      <c r="V207">
        <f t="shared" si="61"/>
        <v>0.36996753388754933</v>
      </c>
      <c r="W207">
        <f t="shared" si="62"/>
        <v>0.59145113345211708</v>
      </c>
      <c r="X207">
        <f t="shared" si="63"/>
        <v>0.13687597613083496</v>
      </c>
      <c r="Y207">
        <f t="shared" si="64"/>
        <v>1</v>
      </c>
      <c r="Z207" t="s">
        <v>239</v>
      </c>
    </row>
    <row r="208" spans="1:26" x14ac:dyDescent="0.25">
      <c r="A208" t="s">
        <v>29</v>
      </c>
      <c r="B208" t="s">
        <v>33</v>
      </c>
      <c r="C208" t="s">
        <v>35</v>
      </c>
      <c r="D208">
        <v>0</v>
      </c>
      <c r="F208">
        <v>1</v>
      </c>
      <c r="G208">
        <v>79.95</v>
      </c>
      <c r="H208">
        <f t="shared" si="49"/>
        <v>1</v>
      </c>
      <c r="I208">
        <f t="shared" si="50"/>
        <v>0</v>
      </c>
      <c r="J208">
        <f t="shared" si="51"/>
        <v>0</v>
      </c>
      <c r="K208">
        <f t="shared" si="52"/>
        <v>1</v>
      </c>
      <c r="L208">
        <f t="shared" si="53"/>
        <v>0</v>
      </c>
      <c r="M208">
        <f t="shared" si="54"/>
        <v>0</v>
      </c>
      <c r="N208">
        <f t="shared" si="55"/>
        <v>1</v>
      </c>
      <c r="O208">
        <f t="shared" si="56"/>
        <v>0</v>
      </c>
      <c r="P208">
        <v>33</v>
      </c>
      <c r="Q208">
        <f t="shared" si="57"/>
        <v>0</v>
      </c>
      <c r="R208">
        <f t="shared" si="58"/>
        <v>0</v>
      </c>
      <c r="S208">
        <f t="shared" si="59"/>
        <v>0</v>
      </c>
      <c r="T208">
        <f t="shared" si="60"/>
        <v>1</v>
      </c>
      <c r="U208">
        <v>0</v>
      </c>
      <c r="V208">
        <f t="shared" si="61"/>
        <v>0.11095503117038541</v>
      </c>
      <c r="W208">
        <f t="shared" si="62"/>
        <v>0.52771033508561427</v>
      </c>
      <c r="X208">
        <f t="shared" si="63"/>
        <v>1.2311018942021197E-2</v>
      </c>
      <c r="Y208">
        <f t="shared" si="64"/>
        <v>0</v>
      </c>
      <c r="Z208" t="s">
        <v>240</v>
      </c>
    </row>
    <row r="209" spans="1:26" x14ac:dyDescent="0.25">
      <c r="A209" t="s">
        <v>45</v>
      </c>
      <c r="B209" t="s">
        <v>38</v>
      </c>
      <c r="C209" t="s">
        <v>25</v>
      </c>
      <c r="D209">
        <v>0</v>
      </c>
      <c r="F209">
        <v>1</v>
      </c>
      <c r="G209">
        <v>55.45</v>
      </c>
      <c r="H209">
        <f t="shared" si="49"/>
        <v>1</v>
      </c>
      <c r="I209">
        <f t="shared" si="50"/>
        <v>0</v>
      </c>
      <c r="J209">
        <f t="shared" si="51"/>
        <v>1</v>
      </c>
      <c r="K209">
        <f t="shared" si="52"/>
        <v>0</v>
      </c>
      <c r="L209">
        <f t="shared" si="53"/>
        <v>0</v>
      </c>
      <c r="M209">
        <f t="shared" si="54"/>
        <v>0</v>
      </c>
      <c r="N209">
        <f t="shared" si="55"/>
        <v>0</v>
      </c>
      <c r="O209">
        <f t="shared" si="56"/>
        <v>1</v>
      </c>
      <c r="P209">
        <v>72</v>
      </c>
      <c r="Q209">
        <f t="shared" si="57"/>
        <v>0</v>
      </c>
      <c r="R209">
        <f t="shared" si="58"/>
        <v>0</v>
      </c>
      <c r="S209">
        <f t="shared" si="59"/>
        <v>1</v>
      </c>
      <c r="T209">
        <f t="shared" si="60"/>
        <v>0</v>
      </c>
      <c r="U209">
        <v>0</v>
      </c>
      <c r="V209">
        <f t="shared" si="61"/>
        <v>1.7687286767849184E-2</v>
      </c>
      <c r="W209">
        <f t="shared" si="62"/>
        <v>0.50442170641863526</v>
      </c>
      <c r="X209">
        <f t="shared" si="63"/>
        <v>3.128401132081328E-4</v>
      </c>
      <c r="Y209">
        <f t="shared" si="64"/>
        <v>0</v>
      </c>
      <c r="Z209" t="s">
        <v>241</v>
      </c>
    </row>
    <row r="210" spans="1:26" x14ac:dyDescent="0.25">
      <c r="A210" t="s">
        <v>26</v>
      </c>
      <c r="B210" t="s">
        <v>27</v>
      </c>
      <c r="C210" t="s">
        <v>35</v>
      </c>
      <c r="D210">
        <v>0</v>
      </c>
      <c r="F210">
        <v>1</v>
      </c>
      <c r="G210">
        <v>79.900000000000006</v>
      </c>
      <c r="H210">
        <f t="shared" si="49"/>
        <v>1</v>
      </c>
      <c r="I210">
        <f t="shared" si="50"/>
        <v>0</v>
      </c>
      <c r="J210">
        <f t="shared" si="51"/>
        <v>0</v>
      </c>
      <c r="K210">
        <f t="shared" si="52"/>
        <v>1</v>
      </c>
      <c r="L210">
        <f t="shared" si="53"/>
        <v>0</v>
      </c>
      <c r="M210">
        <f t="shared" si="54"/>
        <v>1</v>
      </c>
      <c r="N210">
        <f t="shared" si="55"/>
        <v>0</v>
      </c>
      <c r="O210">
        <f t="shared" si="56"/>
        <v>0</v>
      </c>
      <c r="P210">
        <v>1</v>
      </c>
      <c r="Q210">
        <f t="shared" si="57"/>
        <v>1</v>
      </c>
      <c r="R210">
        <f t="shared" si="58"/>
        <v>0</v>
      </c>
      <c r="S210">
        <f t="shared" si="59"/>
        <v>0</v>
      </c>
      <c r="T210">
        <f t="shared" si="60"/>
        <v>0</v>
      </c>
      <c r="U210">
        <v>1</v>
      </c>
      <c r="V210">
        <f t="shared" si="61"/>
        <v>0.52396343993948846</v>
      </c>
      <c r="W210">
        <f t="shared" si="62"/>
        <v>0.62807408310731583</v>
      </c>
      <c r="X210">
        <f t="shared" si="63"/>
        <v>0.22661080651424501</v>
      </c>
      <c r="Y210">
        <f t="shared" si="64"/>
        <v>1</v>
      </c>
      <c r="Z210" t="s">
        <v>242</v>
      </c>
    </row>
    <row r="211" spans="1:26" x14ac:dyDescent="0.25">
      <c r="A211" t="s">
        <v>26</v>
      </c>
      <c r="B211" t="s">
        <v>27</v>
      </c>
      <c r="C211" t="s">
        <v>35</v>
      </c>
      <c r="D211">
        <v>0</v>
      </c>
      <c r="F211">
        <v>1</v>
      </c>
      <c r="G211">
        <v>106.6</v>
      </c>
      <c r="H211">
        <f t="shared" si="49"/>
        <v>1</v>
      </c>
      <c r="I211">
        <f t="shared" si="50"/>
        <v>0</v>
      </c>
      <c r="J211">
        <f t="shared" si="51"/>
        <v>0</v>
      </c>
      <c r="K211">
        <f t="shared" si="52"/>
        <v>1</v>
      </c>
      <c r="L211">
        <f t="shared" si="53"/>
        <v>0</v>
      </c>
      <c r="M211">
        <f t="shared" si="54"/>
        <v>1</v>
      </c>
      <c r="N211">
        <f t="shared" si="55"/>
        <v>0</v>
      </c>
      <c r="O211">
        <f t="shared" si="56"/>
        <v>0</v>
      </c>
      <c r="P211">
        <v>19</v>
      </c>
      <c r="Q211">
        <f t="shared" si="57"/>
        <v>1</v>
      </c>
      <c r="R211">
        <f t="shared" si="58"/>
        <v>0</v>
      </c>
      <c r="S211">
        <f t="shared" si="59"/>
        <v>0</v>
      </c>
      <c r="T211">
        <f t="shared" si="60"/>
        <v>0</v>
      </c>
      <c r="U211">
        <v>1</v>
      </c>
      <c r="V211">
        <f t="shared" si="61"/>
        <v>0.56559021946837107</v>
      </c>
      <c r="W211">
        <f t="shared" si="62"/>
        <v>0.63774501993016386</v>
      </c>
      <c r="X211">
        <f t="shared" si="63"/>
        <v>0.18871185742153801</v>
      </c>
      <c r="Y211">
        <f t="shared" si="64"/>
        <v>1</v>
      </c>
      <c r="Z211" t="s">
        <v>243</v>
      </c>
    </row>
    <row r="212" spans="1:26" x14ac:dyDescent="0.25">
      <c r="A212" t="s">
        <v>29</v>
      </c>
      <c r="B212" t="s">
        <v>38</v>
      </c>
      <c r="C212" t="s">
        <v>35</v>
      </c>
      <c r="D212">
        <v>0</v>
      </c>
      <c r="F212">
        <v>1</v>
      </c>
      <c r="G212">
        <v>102.45</v>
      </c>
      <c r="H212">
        <f t="shared" si="49"/>
        <v>1</v>
      </c>
      <c r="I212">
        <f t="shared" si="50"/>
        <v>0</v>
      </c>
      <c r="J212">
        <f t="shared" si="51"/>
        <v>0</v>
      </c>
      <c r="K212">
        <f t="shared" si="52"/>
        <v>1</v>
      </c>
      <c r="L212">
        <f t="shared" si="53"/>
        <v>0</v>
      </c>
      <c r="M212">
        <f t="shared" si="54"/>
        <v>0</v>
      </c>
      <c r="N212">
        <f t="shared" si="55"/>
        <v>1</v>
      </c>
      <c r="O212">
        <f t="shared" si="56"/>
        <v>0</v>
      </c>
      <c r="P212">
        <v>64</v>
      </c>
      <c r="Q212">
        <f t="shared" si="57"/>
        <v>0</v>
      </c>
      <c r="R212">
        <f t="shared" si="58"/>
        <v>0</v>
      </c>
      <c r="S212">
        <f t="shared" si="59"/>
        <v>1</v>
      </c>
      <c r="T212">
        <f t="shared" si="60"/>
        <v>0</v>
      </c>
      <c r="U212">
        <v>0</v>
      </c>
      <c r="V212">
        <f t="shared" si="61"/>
        <v>0.14603377796438766</v>
      </c>
      <c r="W212">
        <f t="shared" si="62"/>
        <v>0.53644370138010067</v>
      </c>
      <c r="X212">
        <f t="shared" si="63"/>
        <v>2.1325864306552075E-2</v>
      </c>
      <c r="Y212">
        <f t="shared" si="64"/>
        <v>0</v>
      </c>
      <c r="Z212" t="s">
        <v>244</v>
      </c>
    </row>
    <row r="213" spans="1:26" x14ac:dyDescent="0.25">
      <c r="A213" t="s">
        <v>26</v>
      </c>
      <c r="B213" t="s">
        <v>38</v>
      </c>
      <c r="C213" t="s">
        <v>25</v>
      </c>
      <c r="D213">
        <v>0</v>
      </c>
      <c r="F213">
        <v>1</v>
      </c>
      <c r="G213">
        <v>46</v>
      </c>
      <c r="H213">
        <f t="shared" si="49"/>
        <v>1</v>
      </c>
      <c r="I213">
        <f t="shared" si="50"/>
        <v>0</v>
      </c>
      <c r="J213">
        <f t="shared" si="51"/>
        <v>1</v>
      </c>
      <c r="K213">
        <f t="shared" si="52"/>
        <v>0</v>
      </c>
      <c r="L213">
        <f t="shared" si="53"/>
        <v>0</v>
      </c>
      <c r="M213">
        <f t="shared" si="54"/>
        <v>1</v>
      </c>
      <c r="N213">
        <f t="shared" si="55"/>
        <v>0</v>
      </c>
      <c r="O213">
        <f t="shared" si="56"/>
        <v>0</v>
      </c>
      <c r="P213">
        <v>2</v>
      </c>
      <c r="Q213">
        <f t="shared" si="57"/>
        <v>0</v>
      </c>
      <c r="R213">
        <f t="shared" si="58"/>
        <v>0</v>
      </c>
      <c r="S213">
        <f t="shared" si="59"/>
        <v>1</v>
      </c>
      <c r="T213">
        <f t="shared" si="60"/>
        <v>0</v>
      </c>
      <c r="U213">
        <v>1</v>
      </c>
      <c r="V213">
        <f t="shared" si="61"/>
        <v>0.32947994843821804</v>
      </c>
      <c r="W213">
        <f t="shared" si="62"/>
        <v>0.58163283490822915</v>
      </c>
      <c r="X213">
        <f t="shared" si="63"/>
        <v>0.44959713954641473</v>
      </c>
      <c r="Y213">
        <f t="shared" si="64"/>
        <v>1</v>
      </c>
      <c r="Z213" t="s">
        <v>245</v>
      </c>
    </row>
    <row r="214" spans="1:26" x14ac:dyDescent="0.25">
      <c r="A214" t="s">
        <v>26</v>
      </c>
      <c r="B214" t="s">
        <v>27</v>
      </c>
      <c r="C214" t="s">
        <v>25</v>
      </c>
      <c r="D214">
        <v>0</v>
      </c>
      <c r="F214">
        <v>1</v>
      </c>
      <c r="G214">
        <v>25.25</v>
      </c>
      <c r="H214">
        <f t="shared" si="49"/>
        <v>1</v>
      </c>
      <c r="I214">
        <f t="shared" si="50"/>
        <v>0</v>
      </c>
      <c r="J214">
        <f t="shared" si="51"/>
        <v>1</v>
      </c>
      <c r="K214">
        <f t="shared" si="52"/>
        <v>0</v>
      </c>
      <c r="L214">
        <f t="shared" si="53"/>
        <v>0</v>
      </c>
      <c r="M214">
        <f t="shared" si="54"/>
        <v>1</v>
      </c>
      <c r="N214">
        <f t="shared" si="55"/>
        <v>0</v>
      </c>
      <c r="O214">
        <f t="shared" si="56"/>
        <v>0</v>
      </c>
      <c r="P214">
        <v>1</v>
      </c>
      <c r="Q214">
        <f t="shared" si="57"/>
        <v>1</v>
      </c>
      <c r="R214">
        <f t="shared" si="58"/>
        <v>0</v>
      </c>
      <c r="S214">
        <f t="shared" si="59"/>
        <v>0</v>
      </c>
      <c r="T214">
        <f t="shared" si="60"/>
        <v>0</v>
      </c>
      <c r="U214">
        <v>0</v>
      </c>
      <c r="V214">
        <f t="shared" si="61"/>
        <v>0.43389789235463394</v>
      </c>
      <c r="W214">
        <f t="shared" si="62"/>
        <v>0.60680406399668996</v>
      </c>
      <c r="X214">
        <f t="shared" si="63"/>
        <v>0.18826738098979351</v>
      </c>
      <c r="Y214">
        <f t="shared" si="64"/>
        <v>1</v>
      </c>
      <c r="Z214" t="s">
        <v>246</v>
      </c>
    </row>
    <row r="215" spans="1:26" x14ac:dyDescent="0.25">
      <c r="A215" t="s">
        <v>45</v>
      </c>
      <c r="B215" t="s">
        <v>30</v>
      </c>
      <c r="C215" t="s">
        <v>23</v>
      </c>
      <c r="D215">
        <v>0</v>
      </c>
      <c r="F215">
        <v>1</v>
      </c>
      <c r="G215">
        <v>19.75</v>
      </c>
      <c r="H215">
        <f t="shared" si="49"/>
        <v>1</v>
      </c>
      <c r="I215">
        <f t="shared" si="50"/>
        <v>0</v>
      </c>
      <c r="J215">
        <f t="shared" si="51"/>
        <v>0</v>
      </c>
      <c r="K215">
        <f t="shared" si="52"/>
        <v>0</v>
      </c>
      <c r="L215">
        <f t="shared" si="53"/>
        <v>1</v>
      </c>
      <c r="M215">
        <f t="shared" si="54"/>
        <v>0</v>
      </c>
      <c r="N215">
        <f t="shared" si="55"/>
        <v>0</v>
      </c>
      <c r="O215">
        <f t="shared" si="56"/>
        <v>1</v>
      </c>
      <c r="P215">
        <v>61</v>
      </c>
      <c r="Q215">
        <f t="shared" si="57"/>
        <v>0</v>
      </c>
      <c r="R215">
        <f t="shared" si="58"/>
        <v>1</v>
      </c>
      <c r="S215">
        <f t="shared" si="59"/>
        <v>0</v>
      </c>
      <c r="T215">
        <f t="shared" si="60"/>
        <v>0</v>
      </c>
      <c r="U215">
        <v>0</v>
      </c>
      <c r="V215">
        <f t="shared" si="61"/>
        <v>-7.156236992623885E-2</v>
      </c>
      <c r="W215">
        <f t="shared" si="62"/>
        <v>0.48211703867836558</v>
      </c>
      <c r="X215">
        <f t="shared" si="63"/>
        <v>5.1211727894598545E-3</v>
      </c>
      <c r="Y215">
        <f t="shared" si="64"/>
        <v>0</v>
      </c>
      <c r="Z215" t="s">
        <v>247</v>
      </c>
    </row>
    <row r="216" spans="1:26" x14ac:dyDescent="0.25">
      <c r="A216" t="s">
        <v>29</v>
      </c>
      <c r="B216" t="s">
        <v>27</v>
      </c>
      <c r="C216" t="s">
        <v>23</v>
      </c>
      <c r="D216">
        <v>0</v>
      </c>
      <c r="F216">
        <v>1</v>
      </c>
      <c r="G216">
        <v>20</v>
      </c>
      <c r="H216">
        <f t="shared" si="49"/>
        <v>1</v>
      </c>
      <c r="I216">
        <f t="shared" si="50"/>
        <v>0</v>
      </c>
      <c r="J216">
        <f t="shared" si="51"/>
        <v>0</v>
      </c>
      <c r="K216">
        <f t="shared" si="52"/>
        <v>0</v>
      </c>
      <c r="L216">
        <f t="shared" si="53"/>
        <v>1</v>
      </c>
      <c r="M216">
        <f t="shared" si="54"/>
        <v>0</v>
      </c>
      <c r="N216">
        <f t="shared" si="55"/>
        <v>1</v>
      </c>
      <c r="O216">
        <f t="shared" si="56"/>
        <v>0</v>
      </c>
      <c r="P216">
        <v>29</v>
      </c>
      <c r="Q216">
        <f t="shared" si="57"/>
        <v>1</v>
      </c>
      <c r="R216">
        <f t="shared" si="58"/>
        <v>0</v>
      </c>
      <c r="S216">
        <f t="shared" si="59"/>
        <v>0</v>
      </c>
      <c r="T216">
        <f t="shared" si="60"/>
        <v>0</v>
      </c>
      <c r="U216">
        <v>0</v>
      </c>
      <c r="V216">
        <f t="shared" si="61"/>
        <v>0.14408441207279357</v>
      </c>
      <c r="W216">
        <f t="shared" si="62"/>
        <v>0.53595891465783341</v>
      </c>
      <c r="X216">
        <f t="shared" si="63"/>
        <v>2.0760317802362583E-2</v>
      </c>
      <c r="Y216">
        <f t="shared" si="64"/>
        <v>0</v>
      </c>
      <c r="Z216" t="s">
        <v>248</v>
      </c>
    </row>
    <row r="217" spans="1:26" x14ac:dyDescent="0.25">
      <c r="A217" t="s">
        <v>26</v>
      </c>
      <c r="B217" t="s">
        <v>27</v>
      </c>
      <c r="C217" t="s">
        <v>35</v>
      </c>
      <c r="D217">
        <v>1</v>
      </c>
      <c r="F217">
        <v>1</v>
      </c>
      <c r="G217">
        <v>86.8</v>
      </c>
      <c r="H217">
        <f t="shared" si="49"/>
        <v>0</v>
      </c>
      <c r="I217">
        <f t="shared" si="50"/>
        <v>1</v>
      </c>
      <c r="J217">
        <f t="shared" si="51"/>
        <v>0</v>
      </c>
      <c r="K217">
        <f t="shared" si="52"/>
        <v>1</v>
      </c>
      <c r="L217">
        <f t="shared" si="53"/>
        <v>0</v>
      </c>
      <c r="M217">
        <f t="shared" si="54"/>
        <v>1</v>
      </c>
      <c r="N217">
        <f t="shared" si="55"/>
        <v>0</v>
      </c>
      <c r="O217">
        <f t="shared" si="56"/>
        <v>0</v>
      </c>
      <c r="P217">
        <v>23</v>
      </c>
      <c r="Q217">
        <f t="shared" si="57"/>
        <v>1</v>
      </c>
      <c r="R217">
        <f t="shared" si="58"/>
        <v>0</v>
      </c>
      <c r="S217">
        <f t="shared" si="59"/>
        <v>0</v>
      </c>
      <c r="T217">
        <f t="shared" si="60"/>
        <v>0</v>
      </c>
      <c r="U217">
        <v>0</v>
      </c>
      <c r="V217">
        <f t="shared" si="61"/>
        <v>0.52985775302889337</v>
      </c>
      <c r="W217">
        <f t="shared" si="62"/>
        <v>0.62944993450871189</v>
      </c>
      <c r="X217">
        <f t="shared" si="63"/>
        <v>0.28074923844482774</v>
      </c>
      <c r="Y217">
        <f t="shared" si="64"/>
        <v>1</v>
      </c>
      <c r="Z217" t="s">
        <v>249</v>
      </c>
    </row>
    <row r="218" spans="1:26" x14ac:dyDescent="0.25">
      <c r="A218" t="s">
        <v>26</v>
      </c>
      <c r="B218" t="s">
        <v>33</v>
      </c>
      <c r="C218" t="s">
        <v>25</v>
      </c>
      <c r="D218">
        <v>0</v>
      </c>
      <c r="F218">
        <v>1</v>
      </c>
      <c r="G218">
        <v>58.75</v>
      </c>
      <c r="H218">
        <f t="shared" si="49"/>
        <v>1</v>
      </c>
      <c r="I218">
        <f t="shared" si="50"/>
        <v>0</v>
      </c>
      <c r="J218">
        <f t="shared" si="51"/>
        <v>1</v>
      </c>
      <c r="K218">
        <f t="shared" si="52"/>
        <v>0</v>
      </c>
      <c r="L218">
        <f t="shared" si="53"/>
        <v>0</v>
      </c>
      <c r="M218">
        <f t="shared" si="54"/>
        <v>1</v>
      </c>
      <c r="N218">
        <f t="shared" si="55"/>
        <v>0</v>
      </c>
      <c r="O218">
        <f t="shared" si="56"/>
        <v>0</v>
      </c>
      <c r="P218">
        <v>57</v>
      </c>
      <c r="Q218">
        <f t="shared" si="57"/>
        <v>0</v>
      </c>
      <c r="R218">
        <f t="shared" si="58"/>
        <v>0</v>
      </c>
      <c r="S218">
        <f t="shared" si="59"/>
        <v>0</v>
      </c>
      <c r="T218">
        <f t="shared" si="60"/>
        <v>1</v>
      </c>
      <c r="U218">
        <v>0</v>
      </c>
      <c r="V218">
        <f t="shared" si="61"/>
        <v>0.34935790495481933</v>
      </c>
      <c r="W218">
        <f t="shared" si="62"/>
        <v>0.58646186388650778</v>
      </c>
      <c r="X218">
        <f t="shared" si="63"/>
        <v>0.12205094575442058</v>
      </c>
      <c r="Y218">
        <f t="shared" si="64"/>
        <v>1</v>
      </c>
      <c r="Z218" t="s">
        <v>250</v>
      </c>
    </row>
    <row r="219" spans="1:26" x14ac:dyDescent="0.25">
      <c r="A219" t="s">
        <v>45</v>
      </c>
      <c r="B219" t="s">
        <v>38</v>
      </c>
      <c r="C219" t="s">
        <v>25</v>
      </c>
      <c r="D219">
        <v>0</v>
      </c>
      <c r="F219">
        <v>1</v>
      </c>
      <c r="G219">
        <v>45.25</v>
      </c>
      <c r="H219">
        <f t="shared" si="49"/>
        <v>1</v>
      </c>
      <c r="I219">
        <f t="shared" si="50"/>
        <v>0</v>
      </c>
      <c r="J219">
        <f t="shared" si="51"/>
        <v>1</v>
      </c>
      <c r="K219">
        <f t="shared" si="52"/>
        <v>0</v>
      </c>
      <c r="L219">
        <f t="shared" si="53"/>
        <v>0</v>
      </c>
      <c r="M219">
        <f t="shared" si="54"/>
        <v>0</v>
      </c>
      <c r="N219">
        <f t="shared" si="55"/>
        <v>0</v>
      </c>
      <c r="O219">
        <f t="shared" si="56"/>
        <v>1</v>
      </c>
      <c r="P219">
        <v>72</v>
      </c>
      <c r="Q219">
        <f t="shared" si="57"/>
        <v>0</v>
      </c>
      <c r="R219">
        <f t="shared" si="58"/>
        <v>0</v>
      </c>
      <c r="S219">
        <f t="shared" si="59"/>
        <v>1</v>
      </c>
      <c r="T219">
        <f t="shared" si="60"/>
        <v>0</v>
      </c>
      <c r="U219">
        <v>0</v>
      </c>
      <c r="V219">
        <f t="shared" si="61"/>
        <v>-3.0782477061875521E-3</v>
      </c>
      <c r="W219">
        <f t="shared" si="62"/>
        <v>0.49923043868112493</v>
      </c>
      <c r="X219">
        <f t="shared" si="63"/>
        <v>9.4756089406489257E-6</v>
      </c>
      <c r="Y219">
        <f t="shared" si="64"/>
        <v>0</v>
      </c>
      <c r="Z219" t="s">
        <v>251</v>
      </c>
    </row>
    <row r="220" spans="1:26" x14ac:dyDescent="0.25">
      <c r="A220" t="s">
        <v>45</v>
      </c>
      <c r="B220" t="s">
        <v>33</v>
      </c>
      <c r="C220" t="s">
        <v>25</v>
      </c>
      <c r="D220">
        <v>0</v>
      </c>
      <c r="F220">
        <v>1</v>
      </c>
      <c r="G220">
        <v>56.6</v>
      </c>
      <c r="H220">
        <f t="shared" si="49"/>
        <v>1</v>
      </c>
      <c r="I220">
        <f t="shared" si="50"/>
        <v>0</v>
      </c>
      <c r="J220">
        <f t="shared" si="51"/>
        <v>1</v>
      </c>
      <c r="K220">
        <f t="shared" si="52"/>
        <v>0</v>
      </c>
      <c r="L220">
        <f t="shared" si="53"/>
        <v>0</v>
      </c>
      <c r="M220">
        <f t="shared" si="54"/>
        <v>0</v>
      </c>
      <c r="N220">
        <f t="shared" si="55"/>
        <v>0</v>
      </c>
      <c r="O220">
        <f t="shared" si="56"/>
        <v>1</v>
      </c>
      <c r="P220">
        <v>66</v>
      </c>
      <c r="Q220">
        <f t="shared" si="57"/>
        <v>0</v>
      </c>
      <c r="R220">
        <f t="shared" si="58"/>
        <v>0</v>
      </c>
      <c r="S220">
        <f t="shared" si="59"/>
        <v>0</v>
      </c>
      <c r="T220">
        <f t="shared" si="60"/>
        <v>1</v>
      </c>
      <c r="U220">
        <v>0</v>
      </c>
      <c r="V220">
        <f t="shared" si="61"/>
        <v>1.4617031232120242E-2</v>
      </c>
      <c r="W220">
        <f t="shared" si="62"/>
        <v>0.50365419274609013</v>
      </c>
      <c r="X220">
        <f t="shared" si="63"/>
        <v>2.136576020407786E-4</v>
      </c>
      <c r="Y220">
        <f t="shared" si="64"/>
        <v>0</v>
      </c>
      <c r="Z220" t="s">
        <v>252</v>
      </c>
    </row>
    <row r="221" spans="1:26" x14ac:dyDescent="0.25">
      <c r="A221" t="s">
        <v>45</v>
      </c>
      <c r="B221" t="s">
        <v>33</v>
      </c>
      <c r="C221" t="s">
        <v>25</v>
      </c>
      <c r="D221">
        <v>0</v>
      </c>
      <c r="F221">
        <v>1</v>
      </c>
      <c r="G221">
        <v>84.2</v>
      </c>
      <c r="H221">
        <f t="shared" si="49"/>
        <v>1</v>
      </c>
      <c r="I221">
        <f t="shared" si="50"/>
        <v>0</v>
      </c>
      <c r="J221">
        <f t="shared" si="51"/>
        <v>1</v>
      </c>
      <c r="K221">
        <f t="shared" si="52"/>
        <v>0</v>
      </c>
      <c r="L221">
        <f t="shared" si="53"/>
        <v>0</v>
      </c>
      <c r="M221">
        <f t="shared" si="54"/>
        <v>0</v>
      </c>
      <c r="N221">
        <f t="shared" si="55"/>
        <v>0</v>
      </c>
      <c r="O221">
        <f t="shared" si="56"/>
        <v>1</v>
      </c>
      <c r="P221">
        <v>65</v>
      </c>
      <c r="Q221">
        <f t="shared" si="57"/>
        <v>0</v>
      </c>
      <c r="R221">
        <f t="shared" si="58"/>
        <v>0</v>
      </c>
      <c r="S221">
        <f t="shared" si="59"/>
        <v>0</v>
      </c>
      <c r="T221">
        <f t="shared" si="60"/>
        <v>1</v>
      </c>
      <c r="U221">
        <v>0</v>
      </c>
      <c r="V221">
        <f t="shared" si="61"/>
        <v>6.2510129893518715E-2</v>
      </c>
      <c r="W221">
        <f t="shared" si="62"/>
        <v>0.51562244572448568</v>
      </c>
      <c r="X221">
        <f t="shared" si="63"/>
        <v>3.9075163393045825E-3</v>
      </c>
      <c r="Y221">
        <f t="shared" si="64"/>
        <v>0</v>
      </c>
      <c r="Z221" t="s">
        <v>253</v>
      </c>
    </row>
    <row r="222" spans="1:26" x14ac:dyDescent="0.25">
      <c r="A222" t="s">
        <v>26</v>
      </c>
      <c r="B222" t="s">
        <v>33</v>
      </c>
      <c r="C222" t="s">
        <v>35</v>
      </c>
      <c r="D222">
        <v>0</v>
      </c>
      <c r="F222">
        <v>1</v>
      </c>
      <c r="G222">
        <v>80</v>
      </c>
      <c r="H222">
        <f t="shared" si="49"/>
        <v>1</v>
      </c>
      <c r="I222">
        <f t="shared" si="50"/>
        <v>0</v>
      </c>
      <c r="J222">
        <f t="shared" si="51"/>
        <v>0</v>
      </c>
      <c r="K222">
        <f t="shared" si="52"/>
        <v>1</v>
      </c>
      <c r="L222">
        <f t="shared" si="53"/>
        <v>0</v>
      </c>
      <c r="M222">
        <f t="shared" si="54"/>
        <v>1</v>
      </c>
      <c r="N222">
        <f t="shared" si="55"/>
        <v>0</v>
      </c>
      <c r="O222">
        <f t="shared" si="56"/>
        <v>0</v>
      </c>
      <c r="P222">
        <v>8</v>
      </c>
      <c r="Q222">
        <f t="shared" si="57"/>
        <v>0</v>
      </c>
      <c r="R222">
        <f t="shared" si="58"/>
        <v>0</v>
      </c>
      <c r="S222">
        <f t="shared" si="59"/>
        <v>0</v>
      </c>
      <c r="T222">
        <f t="shared" si="60"/>
        <v>1</v>
      </c>
      <c r="U222">
        <v>0</v>
      </c>
      <c r="V222">
        <f t="shared" si="61"/>
        <v>0.38735100174324383</v>
      </c>
      <c r="W222">
        <f t="shared" si="62"/>
        <v>0.59564484458169409</v>
      </c>
      <c r="X222">
        <f t="shared" si="63"/>
        <v>0.15004079855149449</v>
      </c>
      <c r="Y222">
        <f t="shared" si="64"/>
        <v>1</v>
      </c>
      <c r="Z222" t="s">
        <v>254</v>
      </c>
    </row>
    <row r="223" spans="1:26" x14ac:dyDescent="0.25">
      <c r="A223" t="s">
        <v>26</v>
      </c>
      <c r="B223" t="s">
        <v>27</v>
      </c>
      <c r="C223" t="s">
        <v>35</v>
      </c>
      <c r="D223">
        <v>0</v>
      </c>
      <c r="F223">
        <v>1</v>
      </c>
      <c r="G223">
        <v>70.150000000000006</v>
      </c>
      <c r="H223">
        <f t="shared" si="49"/>
        <v>1</v>
      </c>
      <c r="I223">
        <f t="shared" si="50"/>
        <v>0</v>
      </c>
      <c r="J223">
        <f t="shared" si="51"/>
        <v>0</v>
      </c>
      <c r="K223">
        <f t="shared" si="52"/>
        <v>1</v>
      </c>
      <c r="L223">
        <f t="shared" si="53"/>
        <v>0</v>
      </c>
      <c r="M223">
        <f t="shared" si="54"/>
        <v>1</v>
      </c>
      <c r="N223">
        <f t="shared" si="55"/>
        <v>0</v>
      </c>
      <c r="O223">
        <f t="shared" si="56"/>
        <v>0</v>
      </c>
      <c r="P223">
        <v>4</v>
      </c>
      <c r="Q223">
        <f t="shared" si="57"/>
        <v>1</v>
      </c>
      <c r="R223">
        <f t="shared" si="58"/>
        <v>0</v>
      </c>
      <c r="S223">
        <f t="shared" si="59"/>
        <v>0</v>
      </c>
      <c r="T223">
        <f t="shared" si="60"/>
        <v>0</v>
      </c>
      <c r="U223">
        <v>1</v>
      </c>
      <c r="V223">
        <f t="shared" si="61"/>
        <v>0.5038994804013317</v>
      </c>
      <c r="W223">
        <f t="shared" si="62"/>
        <v>0.62337528501778716</v>
      </c>
      <c r="X223">
        <f t="shared" si="63"/>
        <v>0.24611572554606867</v>
      </c>
      <c r="Y223">
        <f t="shared" si="64"/>
        <v>1</v>
      </c>
      <c r="Z223" t="s">
        <v>255</v>
      </c>
    </row>
    <row r="224" spans="1:26" x14ac:dyDescent="0.25">
      <c r="A224" t="s">
        <v>45</v>
      </c>
      <c r="B224" t="s">
        <v>33</v>
      </c>
      <c r="C224" t="s">
        <v>23</v>
      </c>
      <c r="D224">
        <v>0</v>
      </c>
      <c r="F224">
        <v>1</v>
      </c>
      <c r="G224">
        <v>24.75</v>
      </c>
      <c r="H224">
        <f t="shared" si="49"/>
        <v>1</v>
      </c>
      <c r="I224">
        <f t="shared" si="50"/>
        <v>0</v>
      </c>
      <c r="J224">
        <f t="shared" si="51"/>
        <v>0</v>
      </c>
      <c r="K224">
        <f t="shared" si="52"/>
        <v>0</v>
      </c>
      <c r="L224">
        <f t="shared" si="53"/>
        <v>1</v>
      </c>
      <c r="M224">
        <f t="shared" si="54"/>
        <v>0</v>
      </c>
      <c r="N224">
        <f t="shared" si="55"/>
        <v>0</v>
      </c>
      <c r="O224">
        <f t="shared" si="56"/>
        <v>1</v>
      </c>
      <c r="P224">
        <v>71</v>
      </c>
      <c r="Q224">
        <f t="shared" si="57"/>
        <v>0</v>
      </c>
      <c r="R224">
        <f t="shared" si="58"/>
        <v>0</v>
      </c>
      <c r="S224">
        <f t="shared" si="59"/>
        <v>0</v>
      </c>
      <c r="T224">
        <f t="shared" si="60"/>
        <v>1</v>
      </c>
      <c r="U224">
        <v>0</v>
      </c>
      <c r="V224">
        <f t="shared" si="61"/>
        <v>-6.3767092860905011E-2</v>
      </c>
      <c r="W224">
        <f t="shared" si="62"/>
        <v>0.48406362651494877</v>
      </c>
      <c r="X224">
        <f t="shared" si="63"/>
        <v>4.066242131931283E-3</v>
      </c>
      <c r="Y224">
        <f t="shared" si="64"/>
        <v>0</v>
      </c>
      <c r="Z224" t="s">
        <v>256</v>
      </c>
    </row>
    <row r="225" spans="1:26" x14ac:dyDescent="0.25">
      <c r="A225" t="s">
        <v>29</v>
      </c>
      <c r="B225" t="s">
        <v>27</v>
      </c>
      <c r="C225" t="s">
        <v>23</v>
      </c>
      <c r="D225">
        <v>0</v>
      </c>
      <c r="F225">
        <v>1</v>
      </c>
      <c r="G225">
        <v>20.2</v>
      </c>
      <c r="H225">
        <f t="shared" si="49"/>
        <v>1</v>
      </c>
      <c r="I225">
        <f t="shared" si="50"/>
        <v>0</v>
      </c>
      <c r="J225">
        <f t="shared" si="51"/>
        <v>0</v>
      </c>
      <c r="K225">
        <f t="shared" si="52"/>
        <v>0</v>
      </c>
      <c r="L225">
        <f t="shared" si="53"/>
        <v>1</v>
      </c>
      <c r="M225">
        <f t="shared" si="54"/>
        <v>0</v>
      </c>
      <c r="N225">
        <f t="shared" si="55"/>
        <v>1</v>
      </c>
      <c r="O225">
        <f t="shared" si="56"/>
        <v>0</v>
      </c>
      <c r="P225">
        <v>1</v>
      </c>
      <c r="Q225">
        <f t="shared" si="57"/>
        <v>1</v>
      </c>
      <c r="R225">
        <f t="shared" si="58"/>
        <v>0</v>
      </c>
      <c r="S225">
        <f t="shared" si="59"/>
        <v>0</v>
      </c>
      <c r="T225">
        <f t="shared" si="60"/>
        <v>0</v>
      </c>
      <c r="U225">
        <v>0</v>
      </c>
      <c r="V225">
        <f t="shared" si="61"/>
        <v>0.12584160479034864</v>
      </c>
      <c r="W225">
        <f t="shared" si="62"/>
        <v>0.53141894931016598</v>
      </c>
      <c r="X225">
        <f t="shared" si="63"/>
        <v>1.58361094962103E-2</v>
      </c>
      <c r="Y225">
        <f t="shared" si="64"/>
        <v>0</v>
      </c>
      <c r="Z225" t="s">
        <v>257</v>
      </c>
    </row>
    <row r="226" spans="1:26" x14ac:dyDescent="0.25">
      <c r="A226" t="s">
        <v>26</v>
      </c>
      <c r="B226" t="s">
        <v>30</v>
      </c>
      <c r="C226" t="s">
        <v>25</v>
      </c>
      <c r="D226">
        <v>0</v>
      </c>
      <c r="F226">
        <v>1</v>
      </c>
      <c r="G226">
        <v>50.05</v>
      </c>
      <c r="H226">
        <f t="shared" si="49"/>
        <v>1</v>
      </c>
      <c r="I226">
        <f t="shared" si="50"/>
        <v>0</v>
      </c>
      <c r="J226">
        <f t="shared" si="51"/>
        <v>1</v>
      </c>
      <c r="K226">
        <f t="shared" si="52"/>
        <v>0</v>
      </c>
      <c r="L226">
        <f t="shared" si="53"/>
        <v>0</v>
      </c>
      <c r="M226">
        <f t="shared" si="54"/>
        <v>1</v>
      </c>
      <c r="N226">
        <f t="shared" si="55"/>
        <v>0</v>
      </c>
      <c r="O226">
        <f t="shared" si="56"/>
        <v>0</v>
      </c>
      <c r="P226">
        <v>4</v>
      </c>
      <c r="Q226">
        <f t="shared" si="57"/>
        <v>0</v>
      </c>
      <c r="R226">
        <f t="shared" si="58"/>
        <v>1</v>
      </c>
      <c r="S226">
        <f t="shared" si="59"/>
        <v>0</v>
      </c>
      <c r="T226">
        <f t="shared" si="60"/>
        <v>0</v>
      </c>
      <c r="U226">
        <v>1</v>
      </c>
      <c r="V226">
        <f t="shared" si="61"/>
        <v>0.33579412286113841</v>
      </c>
      <c r="W226">
        <f t="shared" si="62"/>
        <v>0.58316850470858494</v>
      </c>
      <c r="X226">
        <f t="shared" si="63"/>
        <v>0.44116944722580448</v>
      </c>
      <c r="Y226">
        <f t="shared" si="64"/>
        <v>1</v>
      </c>
      <c r="Z226" t="s">
        <v>258</v>
      </c>
    </row>
    <row r="227" spans="1:26" x14ac:dyDescent="0.25">
      <c r="A227" t="s">
        <v>29</v>
      </c>
      <c r="B227" t="s">
        <v>33</v>
      </c>
      <c r="C227" t="s">
        <v>23</v>
      </c>
      <c r="D227">
        <v>0</v>
      </c>
      <c r="F227">
        <v>1</v>
      </c>
      <c r="G227">
        <v>19.350000000000001</v>
      </c>
      <c r="H227">
        <f t="shared" si="49"/>
        <v>1</v>
      </c>
      <c r="I227">
        <f t="shared" si="50"/>
        <v>0</v>
      </c>
      <c r="J227">
        <f t="shared" si="51"/>
        <v>0</v>
      </c>
      <c r="K227">
        <f t="shared" si="52"/>
        <v>0</v>
      </c>
      <c r="L227">
        <f t="shared" si="53"/>
        <v>1</v>
      </c>
      <c r="M227">
        <f t="shared" si="54"/>
        <v>0</v>
      </c>
      <c r="N227">
        <f t="shared" si="55"/>
        <v>1</v>
      </c>
      <c r="O227">
        <f t="shared" si="56"/>
        <v>0</v>
      </c>
      <c r="P227">
        <v>12</v>
      </c>
      <c r="Q227">
        <f t="shared" si="57"/>
        <v>0</v>
      </c>
      <c r="R227">
        <f t="shared" si="58"/>
        <v>0</v>
      </c>
      <c r="S227">
        <f t="shared" si="59"/>
        <v>0</v>
      </c>
      <c r="T227">
        <f t="shared" si="60"/>
        <v>1</v>
      </c>
      <c r="U227">
        <v>0</v>
      </c>
      <c r="V227">
        <f t="shared" si="61"/>
        <v>-1.2251936048309393E-2</v>
      </c>
      <c r="W227">
        <f t="shared" si="62"/>
        <v>0.4969370543027089</v>
      </c>
      <c r="X227">
        <f t="shared" si="63"/>
        <v>1.5010993693186317E-4</v>
      </c>
      <c r="Y227">
        <f t="shared" si="64"/>
        <v>0</v>
      </c>
      <c r="Z227" t="s">
        <v>259</v>
      </c>
    </row>
    <row r="228" spans="1:26" x14ac:dyDescent="0.25">
      <c r="A228" t="s">
        <v>29</v>
      </c>
      <c r="B228" t="s">
        <v>30</v>
      </c>
      <c r="C228" t="s">
        <v>25</v>
      </c>
      <c r="D228">
        <v>0</v>
      </c>
      <c r="F228">
        <v>1</v>
      </c>
      <c r="G228">
        <v>50.6</v>
      </c>
      <c r="H228">
        <f t="shared" si="49"/>
        <v>1</v>
      </c>
      <c r="I228">
        <f t="shared" si="50"/>
        <v>0</v>
      </c>
      <c r="J228">
        <f t="shared" si="51"/>
        <v>1</v>
      </c>
      <c r="K228">
        <f t="shared" si="52"/>
        <v>0</v>
      </c>
      <c r="L228">
        <f t="shared" si="53"/>
        <v>0</v>
      </c>
      <c r="M228">
        <f t="shared" si="54"/>
        <v>0</v>
      </c>
      <c r="N228">
        <f t="shared" si="55"/>
        <v>1</v>
      </c>
      <c r="O228">
        <f t="shared" si="56"/>
        <v>0</v>
      </c>
      <c r="P228">
        <v>24</v>
      </c>
      <c r="Q228">
        <f t="shared" si="57"/>
        <v>0</v>
      </c>
      <c r="R228">
        <f t="shared" si="58"/>
        <v>1</v>
      </c>
      <c r="S228">
        <f t="shared" si="59"/>
        <v>0</v>
      </c>
      <c r="T228">
        <f t="shared" si="60"/>
        <v>0</v>
      </c>
      <c r="U228">
        <v>0</v>
      </c>
      <c r="V228">
        <f t="shared" si="61"/>
        <v>6.5196754796875811E-2</v>
      </c>
      <c r="W228">
        <f t="shared" si="62"/>
        <v>0.5162934176850853</v>
      </c>
      <c r="X228">
        <f t="shared" si="63"/>
        <v>4.2506168360439489E-3</v>
      </c>
      <c r="Y228">
        <f t="shared" si="64"/>
        <v>0</v>
      </c>
      <c r="Z228" t="s">
        <v>260</v>
      </c>
    </row>
    <row r="229" spans="1:26" x14ac:dyDescent="0.25">
      <c r="A229" t="s">
        <v>29</v>
      </c>
      <c r="B229" t="s">
        <v>30</v>
      </c>
      <c r="C229" t="s">
        <v>25</v>
      </c>
      <c r="D229">
        <v>0</v>
      </c>
      <c r="F229">
        <v>1</v>
      </c>
      <c r="G229">
        <v>81.150000000000006</v>
      </c>
      <c r="H229">
        <f t="shared" si="49"/>
        <v>1</v>
      </c>
      <c r="I229">
        <f t="shared" si="50"/>
        <v>0</v>
      </c>
      <c r="J229">
        <f t="shared" si="51"/>
        <v>1</v>
      </c>
      <c r="K229">
        <f t="shared" si="52"/>
        <v>0</v>
      </c>
      <c r="L229">
        <f t="shared" si="53"/>
        <v>0</v>
      </c>
      <c r="M229">
        <f t="shared" si="54"/>
        <v>0</v>
      </c>
      <c r="N229">
        <f t="shared" si="55"/>
        <v>1</v>
      </c>
      <c r="O229">
        <f t="shared" si="56"/>
        <v>0</v>
      </c>
      <c r="P229">
        <v>31</v>
      </c>
      <c r="Q229">
        <f t="shared" si="57"/>
        <v>0</v>
      </c>
      <c r="R229">
        <f t="shared" si="58"/>
        <v>1</v>
      </c>
      <c r="S229">
        <f t="shared" si="59"/>
        <v>0</v>
      </c>
      <c r="T229">
        <f t="shared" si="60"/>
        <v>0</v>
      </c>
      <c r="U229">
        <v>0</v>
      </c>
      <c r="V229">
        <f t="shared" si="61"/>
        <v>0.11282589766606552</v>
      </c>
      <c r="W229">
        <f t="shared" si="62"/>
        <v>0.52817659083320601</v>
      </c>
      <c r="X229">
        <f t="shared" si="63"/>
        <v>1.2729683184153488E-2</v>
      </c>
      <c r="Y229">
        <f t="shared" si="64"/>
        <v>0</v>
      </c>
      <c r="Z229" t="s">
        <v>261</v>
      </c>
    </row>
    <row r="230" spans="1:26" x14ac:dyDescent="0.25">
      <c r="A230" t="s">
        <v>26</v>
      </c>
      <c r="B230" t="s">
        <v>30</v>
      </c>
      <c r="C230" t="s">
        <v>25</v>
      </c>
      <c r="D230">
        <v>0</v>
      </c>
      <c r="F230">
        <v>1</v>
      </c>
      <c r="G230">
        <v>55.2</v>
      </c>
      <c r="H230">
        <f t="shared" si="49"/>
        <v>1</v>
      </c>
      <c r="I230">
        <f t="shared" si="50"/>
        <v>0</v>
      </c>
      <c r="J230">
        <f t="shared" si="51"/>
        <v>1</v>
      </c>
      <c r="K230">
        <f t="shared" si="52"/>
        <v>0</v>
      </c>
      <c r="L230">
        <f t="shared" si="53"/>
        <v>0</v>
      </c>
      <c r="M230">
        <f t="shared" si="54"/>
        <v>1</v>
      </c>
      <c r="N230">
        <f t="shared" si="55"/>
        <v>0</v>
      </c>
      <c r="O230">
        <f t="shared" si="56"/>
        <v>0</v>
      </c>
      <c r="P230">
        <v>1</v>
      </c>
      <c r="Q230">
        <f t="shared" si="57"/>
        <v>0</v>
      </c>
      <c r="R230">
        <f t="shared" si="58"/>
        <v>1</v>
      </c>
      <c r="S230">
        <f t="shared" si="59"/>
        <v>0</v>
      </c>
      <c r="T230">
        <f t="shared" si="60"/>
        <v>0</v>
      </c>
      <c r="U230">
        <v>1</v>
      </c>
      <c r="V230">
        <f t="shared" si="61"/>
        <v>0.34868642749918799</v>
      </c>
      <c r="W230">
        <f t="shared" si="62"/>
        <v>0.58629900480664265</v>
      </c>
      <c r="X230">
        <f t="shared" si="63"/>
        <v>0.42420936972377049</v>
      </c>
      <c r="Y230">
        <f t="shared" si="64"/>
        <v>1</v>
      </c>
      <c r="Z230" t="s">
        <v>262</v>
      </c>
    </row>
    <row r="231" spans="1:26" x14ac:dyDescent="0.25">
      <c r="A231" t="s">
        <v>26</v>
      </c>
      <c r="B231" t="s">
        <v>38</v>
      </c>
      <c r="C231" t="s">
        <v>35</v>
      </c>
      <c r="D231">
        <v>0</v>
      </c>
      <c r="F231">
        <v>1</v>
      </c>
      <c r="G231">
        <v>89.9</v>
      </c>
      <c r="H231">
        <f t="shared" si="49"/>
        <v>1</v>
      </c>
      <c r="I231">
        <f t="shared" si="50"/>
        <v>0</v>
      </c>
      <c r="J231">
        <f t="shared" si="51"/>
        <v>0</v>
      </c>
      <c r="K231">
        <f t="shared" si="52"/>
        <v>1</v>
      </c>
      <c r="L231">
        <f t="shared" si="53"/>
        <v>0</v>
      </c>
      <c r="M231">
        <f t="shared" si="54"/>
        <v>1</v>
      </c>
      <c r="N231">
        <f t="shared" si="55"/>
        <v>0</v>
      </c>
      <c r="O231">
        <f t="shared" si="56"/>
        <v>0</v>
      </c>
      <c r="P231">
        <v>30</v>
      </c>
      <c r="Q231">
        <f t="shared" si="57"/>
        <v>0</v>
      </c>
      <c r="R231">
        <f t="shared" si="58"/>
        <v>0</v>
      </c>
      <c r="S231">
        <f t="shared" si="59"/>
        <v>1</v>
      </c>
      <c r="T231">
        <f t="shared" si="60"/>
        <v>0</v>
      </c>
      <c r="U231">
        <v>0</v>
      </c>
      <c r="V231">
        <f t="shared" si="61"/>
        <v>0.39792248107184908</v>
      </c>
      <c r="W231">
        <f t="shared" si="62"/>
        <v>0.59818841168639969</v>
      </c>
      <c r="X231">
        <f t="shared" si="63"/>
        <v>0.15834230094237609</v>
      </c>
      <c r="Y231">
        <f t="shared" si="64"/>
        <v>1</v>
      </c>
      <c r="Z231" t="s">
        <v>263</v>
      </c>
    </row>
    <row r="232" spans="1:26" x14ac:dyDescent="0.25">
      <c r="A232" t="s">
        <v>45</v>
      </c>
      <c r="B232" t="s">
        <v>38</v>
      </c>
      <c r="C232" t="s">
        <v>25</v>
      </c>
      <c r="D232">
        <v>0</v>
      </c>
      <c r="F232">
        <v>1</v>
      </c>
      <c r="G232">
        <v>85.3</v>
      </c>
      <c r="H232">
        <f t="shared" si="49"/>
        <v>1</v>
      </c>
      <c r="I232">
        <f t="shared" si="50"/>
        <v>0</v>
      </c>
      <c r="J232">
        <f t="shared" si="51"/>
        <v>1</v>
      </c>
      <c r="K232">
        <f t="shared" si="52"/>
        <v>0</v>
      </c>
      <c r="L232">
        <f t="shared" si="53"/>
        <v>0</v>
      </c>
      <c r="M232">
        <f t="shared" si="54"/>
        <v>0</v>
      </c>
      <c r="N232">
        <f t="shared" si="55"/>
        <v>0</v>
      </c>
      <c r="O232">
        <f t="shared" si="56"/>
        <v>1</v>
      </c>
      <c r="P232">
        <v>47</v>
      </c>
      <c r="Q232">
        <f t="shared" si="57"/>
        <v>0</v>
      </c>
      <c r="R232">
        <f t="shared" si="58"/>
        <v>0</v>
      </c>
      <c r="S232">
        <f t="shared" si="59"/>
        <v>1</v>
      </c>
      <c r="T232">
        <f t="shared" si="60"/>
        <v>0</v>
      </c>
      <c r="U232">
        <v>0</v>
      </c>
      <c r="V232">
        <f t="shared" si="61"/>
        <v>6.4225090847892144E-2</v>
      </c>
      <c r="W232">
        <f t="shared" si="62"/>
        <v>0.516050755828109</v>
      </c>
      <c r="X232">
        <f t="shared" si="63"/>
        <v>4.1248622944199996E-3</v>
      </c>
      <c r="Y232">
        <f t="shared" si="64"/>
        <v>0</v>
      </c>
      <c r="Z232" t="s">
        <v>264</v>
      </c>
    </row>
    <row r="233" spans="1:26" x14ac:dyDescent="0.25">
      <c r="A233" t="s">
        <v>45</v>
      </c>
      <c r="B233" t="s">
        <v>38</v>
      </c>
      <c r="C233" t="s">
        <v>35</v>
      </c>
      <c r="D233">
        <v>0</v>
      </c>
      <c r="F233">
        <v>1</v>
      </c>
      <c r="G233">
        <v>108</v>
      </c>
      <c r="H233">
        <f t="shared" si="49"/>
        <v>1</v>
      </c>
      <c r="I233">
        <f t="shared" si="50"/>
        <v>0</v>
      </c>
      <c r="J233">
        <f t="shared" si="51"/>
        <v>0</v>
      </c>
      <c r="K233">
        <f t="shared" si="52"/>
        <v>1</v>
      </c>
      <c r="L233">
        <f t="shared" si="53"/>
        <v>0</v>
      </c>
      <c r="M233">
        <f t="shared" si="54"/>
        <v>0</v>
      </c>
      <c r="N233">
        <f t="shared" si="55"/>
        <v>0</v>
      </c>
      <c r="O233">
        <f t="shared" si="56"/>
        <v>1</v>
      </c>
      <c r="P233">
        <v>54</v>
      </c>
      <c r="Q233">
        <f t="shared" si="57"/>
        <v>0</v>
      </c>
      <c r="R233">
        <f t="shared" si="58"/>
        <v>0</v>
      </c>
      <c r="S233">
        <f t="shared" si="59"/>
        <v>1</v>
      </c>
      <c r="T233">
        <f t="shared" si="60"/>
        <v>0</v>
      </c>
      <c r="U233">
        <v>0</v>
      </c>
      <c r="V233">
        <f t="shared" si="61"/>
        <v>9.9615648724507733E-2</v>
      </c>
      <c r="W233">
        <f t="shared" si="62"/>
        <v>0.52488333856076996</v>
      </c>
      <c r="X233">
        <f t="shared" si="63"/>
        <v>9.9232774708045198E-3</v>
      </c>
      <c r="Y233">
        <f t="shared" si="64"/>
        <v>0</v>
      </c>
      <c r="Z233" t="s">
        <v>265</v>
      </c>
    </row>
    <row r="234" spans="1:26" x14ac:dyDescent="0.25">
      <c r="A234" t="s">
        <v>26</v>
      </c>
      <c r="B234" t="s">
        <v>38</v>
      </c>
      <c r="C234" t="s">
        <v>35</v>
      </c>
      <c r="D234">
        <v>0</v>
      </c>
      <c r="F234">
        <v>1</v>
      </c>
      <c r="G234">
        <v>93.5</v>
      </c>
      <c r="H234">
        <f t="shared" si="49"/>
        <v>1</v>
      </c>
      <c r="I234">
        <f t="shared" si="50"/>
        <v>0</v>
      </c>
      <c r="J234">
        <f t="shared" si="51"/>
        <v>0</v>
      </c>
      <c r="K234">
        <f t="shared" si="52"/>
        <v>1</v>
      </c>
      <c r="L234">
        <f t="shared" si="53"/>
        <v>0</v>
      </c>
      <c r="M234">
        <f t="shared" si="54"/>
        <v>1</v>
      </c>
      <c r="N234">
        <f t="shared" si="55"/>
        <v>0</v>
      </c>
      <c r="O234">
        <f t="shared" si="56"/>
        <v>0</v>
      </c>
      <c r="P234">
        <v>50</v>
      </c>
      <c r="Q234">
        <f t="shared" si="57"/>
        <v>0</v>
      </c>
      <c r="R234">
        <f t="shared" si="58"/>
        <v>0</v>
      </c>
      <c r="S234">
        <f t="shared" si="59"/>
        <v>1</v>
      </c>
      <c r="T234">
        <f t="shared" si="60"/>
        <v>0</v>
      </c>
      <c r="U234">
        <v>0</v>
      </c>
      <c r="V234">
        <f t="shared" si="61"/>
        <v>0.40839824981964512</v>
      </c>
      <c r="W234">
        <f t="shared" si="62"/>
        <v>0.60070374708721508</v>
      </c>
      <c r="X234">
        <f t="shared" si="63"/>
        <v>0.16678913045574928</v>
      </c>
      <c r="Y234">
        <f t="shared" si="64"/>
        <v>1</v>
      </c>
      <c r="Z234" t="s">
        <v>266</v>
      </c>
    </row>
    <row r="235" spans="1:26" x14ac:dyDescent="0.25">
      <c r="A235" t="s">
        <v>26</v>
      </c>
      <c r="B235" t="s">
        <v>30</v>
      </c>
      <c r="C235" t="s">
        <v>35</v>
      </c>
      <c r="D235">
        <v>0</v>
      </c>
      <c r="F235">
        <v>1</v>
      </c>
      <c r="G235">
        <v>84.6</v>
      </c>
      <c r="H235">
        <f t="shared" si="49"/>
        <v>1</v>
      </c>
      <c r="I235">
        <f t="shared" si="50"/>
        <v>0</v>
      </c>
      <c r="J235">
        <f t="shared" si="51"/>
        <v>0</v>
      </c>
      <c r="K235">
        <f t="shared" si="52"/>
        <v>1</v>
      </c>
      <c r="L235">
        <f t="shared" si="53"/>
        <v>0</v>
      </c>
      <c r="M235">
        <f t="shared" si="54"/>
        <v>1</v>
      </c>
      <c r="N235">
        <f t="shared" si="55"/>
        <v>0</v>
      </c>
      <c r="O235">
        <f t="shared" si="56"/>
        <v>0</v>
      </c>
      <c r="P235">
        <v>1</v>
      </c>
      <c r="Q235">
        <f t="shared" si="57"/>
        <v>0</v>
      </c>
      <c r="R235">
        <f t="shared" si="58"/>
        <v>1</v>
      </c>
      <c r="S235">
        <f t="shared" si="59"/>
        <v>0</v>
      </c>
      <c r="T235">
        <f t="shared" si="60"/>
        <v>0</v>
      </c>
      <c r="U235">
        <v>1</v>
      </c>
      <c r="V235">
        <f t="shared" si="61"/>
        <v>0.3896594873825952</v>
      </c>
      <c r="W235">
        <f t="shared" si="62"/>
        <v>0.59620072512959632</v>
      </c>
      <c r="X235">
        <f t="shared" si="63"/>
        <v>0.37251554134207654</v>
      </c>
      <c r="Y235">
        <f t="shared" si="64"/>
        <v>1</v>
      </c>
      <c r="Z235" t="s">
        <v>267</v>
      </c>
    </row>
    <row r="236" spans="1:26" x14ac:dyDescent="0.25">
      <c r="A236" t="s">
        <v>45</v>
      </c>
      <c r="B236" t="s">
        <v>38</v>
      </c>
      <c r="C236" t="s">
        <v>23</v>
      </c>
      <c r="D236">
        <v>0</v>
      </c>
      <c r="F236">
        <v>1</v>
      </c>
      <c r="G236">
        <v>20.25</v>
      </c>
      <c r="H236">
        <f t="shared" si="49"/>
        <v>1</v>
      </c>
      <c r="I236">
        <f t="shared" si="50"/>
        <v>0</v>
      </c>
      <c r="J236">
        <f t="shared" si="51"/>
        <v>0</v>
      </c>
      <c r="K236">
        <f t="shared" si="52"/>
        <v>0</v>
      </c>
      <c r="L236">
        <f t="shared" si="53"/>
        <v>1</v>
      </c>
      <c r="M236">
        <f t="shared" si="54"/>
        <v>0</v>
      </c>
      <c r="N236">
        <f t="shared" si="55"/>
        <v>0</v>
      </c>
      <c r="O236">
        <f t="shared" si="56"/>
        <v>1</v>
      </c>
      <c r="P236">
        <v>72</v>
      </c>
      <c r="Q236">
        <f t="shared" si="57"/>
        <v>0</v>
      </c>
      <c r="R236">
        <f t="shared" si="58"/>
        <v>0</v>
      </c>
      <c r="S236">
        <f t="shared" si="59"/>
        <v>1</v>
      </c>
      <c r="T236">
        <f t="shared" si="60"/>
        <v>0</v>
      </c>
      <c r="U236">
        <v>0</v>
      </c>
      <c r="V236">
        <f t="shared" si="61"/>
        <v>-7.0782842219705461E-2</v>
      </c>
      <c r="W236">
        <f t="shared" si="62"/>
        <v>0.48231167401521202</v>
      </c>
      <c r="X236">
        <f t="shared" si="63"/>
        <v>5.0102107526997178E-3</v>
      </c>
      <c r="Y236">
        <f t="shared" si="64"/>
        <v>0</v>
      </c>
      <c r="Z236" t="s">
        <v>268</v>
      </c>
    </row>
    <row r="237" spans="1:26" x14ac:dyDescent="0.25">
      <c r="A237" t="s">
        <v>26</v>
      </c>
      <c r="B237" t="s">
        <v>27</v>
      </c>
      <c r="C237" t="s">
        <v>23</v>
      </c>
      <c r="D237">
        <v>0</v>
      </c>
      <c r="F237">
        <v>1</v>
      </c>
      <c r="G237">
        <v>25.15</v>
      </c>
      <c r="H237">
        <f t="shared" si="49"/>
        <v>1</v>
      </c>
      <c r="I237">
        <f t="shared" si="50"/>
        <v>0</v>
      </c>
      <c r="J237">
        <f t="shared" si="51"/>
        <v>0</v>
      </c>
      <c r="K237">
        <f t="shared" si="52"/>
        <v>0</v>
      </c>
      <c r="L237">
        <f t="shared" si="53"/>
        <v>1</v>
      </c>
      <c r="M237">
        <f t="shared" si="54"/>
        <v>1</v>
      </c>
      <c r="N237">
        <f t="shared" si="55"/>
        <v>0</v>
      </c>
      <c r="O237">
        <f t="shared" si="56"/>
        <v>0</v>
      </c>
      <c r="P237">
        <v>29</v>
      </c>
      <c r="Q237">
        <f t="shared" si="57"/>
        <v>1</v>
      </c>
      <c r="R237">
        <f t="shared" si="58"/>
        <v>0</v>
      </c>
      <c r="S237">
        <f t="shared" si="59"/>
        <v>0</v>
      </c>
      <c r="T237">
        <f t="shared" si="60"/>
        <v>0</v>
      </c>
      <c r="U237">
        <v>0</v>
      </c>
      <c r="V237">
        <f t="shared" si="61"/>
        <v>0.40501377762647844</v>
      </c>
      <c r="W237">
        <f t="shared" si="62"/>
        <v>0.59989167579723268</v>
      </c>
      <c r="X237">
        <f t="shared" si="63"/>
        <v>0.16403616006727054</v>
      </c>
      <c r="Y237">
        <f t="shared" si="64"/>
        <v>1</v>
      </c>
      <c r="Z237" t="s">
        <v>269</v>
      </c>
    </row>
    <row r="238" spans="1:26" x14ac:dyDescent="0.25">
      <c r="A238" t="s">
        <v>26</v>
      </c>
      <c r="B238" t="s">
        <v>30</v>
      </c>
      <c r="C238" t="s">
        <v>25</v>
      </c>
      <c r="D238">
        <v>0</v>
      </c>
      <c r="F238">
        <v>1</v>
      </c>
      <c r="G238">
        <v>54.4</v>
      </c>
      <c r="H238">
        <f t="shared" si="49"/>
        <v>1</v>
      </c>
      <c r="I238">
        <f t="shared" si="50"/>
        <v>0</v>
      </c>
      <c r="J238">
        <f t="shared" si="51"/>
        <v>1</v>
      </c>
      <c r="K238">
        <f t="shared" si="52"/>
        <v>0</v>
      </c>
      <c r="L238">
        <f t="shared" si="53"/>
        <v>0</v>
      </c>
      <c r="M238">
        <f t="shared" si="54"/>
        <v>1</v>
      </c>
      <c r="N238">
        <f t="shared" si="55"/>
        <v>0</v>
      </c>
      <c r="O238">
        <f t="shared" si="56"/>
        <v>0</v>
      </c>
      <c r="P238">
        <v>2</v>
      </c>
      <c r="Q238">
        <f t="shared" si="57"/>
        <v>0</v>
      </c>
      <c r="R238">
        <f t="shared" si="58"/>
        <v>1</v>
      </c>
      <c r="S238">
        <f t="shared" si="59"/>
        <v>0</v>
      </c>
      <c r="T238">
        <f t="shared" si="60"/>
        <v>0</v>
      </c>
      <c r="U238">
        <v>1</v>
      </c>
      <c r="V238">
        <f t="shared" si="61"/>
        <v>0.34257601390797887</v>
      </c>
      <c r="W238">
        <f t="shared" si="62"/>
        <v>0.58481613148667833</v>
      </c>
      <c r="X238">
        <f t="shared" si="63"/>
        <v>0.43220629748912198</v>
      </c>
      <c r="Y238">
        <f t="shared" si="64"/>
        <v>1</v>
      </c>
      <c r="Z238" t="s">
        <v>270</v>
      </c>
    </row>
    <row r="239" spans="1:26" x14ac:dyDescent="0.25">
      <c r="A239" t="s">
        <v>45</v>
      </c>
      <c r="B239" t="s">
        <v>30</v>
      </c>
      <c r="C239" t="s">
        <v>25</v>
      </c>
      <c r="D239">
        <v>0</v>
      </c>
      <c r="F239">
        <v>1</v>
      </c>
      <c r="G239">
        <v>29.6</v>
      </c>
      <c r="H239">
        <f t="shared" si="49"/>
        <v>1</v>
      </c>
      <c r="I239">
        <f t="shared" si="50"/>
        <v>0</v>
      </c>
      <c r="J239">
        <f t="shared" si="51"/>
        <v>1</v>
      </c>
      <c r="K239">
        <f t="shared" si="52"/>
        <v>0</v>
      </c>
      <c r="L239">
        <f t="shared" si="53"/>
        <v>0</v>
      </c>
      <c r="M239">
        <f t="shared" si="54"/>
        <v>0</v>
      </c>
      <c r="N239">
        <f t="shared" si="55"/>
        <v>0</v>
      </c>
      <c r="O239">
        <f t="shared" si="56"/>
        <v>1</v>
      </c>
      <c r="P239">
        <v>10</v>
      </c>
      <c r="Q239">
        <f t="shared" si="57"/>
        <v>0</v>
      </c>
      <c r="R239">
        <f t="shared" si="58"/>
        <v>1</v>
      </c>
      <c r="S239">
        <f t="shared" si="59"/>
        <v>0</v>
      </c>
      <c r="T239">
        <f t="shared" si="60"/>
        <v>0</v>
      </c>
      <c r="U239">
        <v>0</v>
      </c>
      <c r="V239">
        <f t="shared" si="61"/>
        <v>-2.2614295659926738E-2</v>
      </c>
      <c r="W239">
        <f t="shared" si="62"/>
        <v>0.49434666701217234</v>
      </c>
      <c r="X239">
        <f t="shared" si="63"/>
        <v>5.1140636819458133E-4</v>
      </c>
      <c r="Y239">
        <f t="shared" si="64"/>
        <v>0</v>
      </c>
      <c r="Z239" t="s">
        <v>271</v>
      </c>
    </row>
    <row r="240" spans="1:26" x14ac:dyDescent="0.25">
      <c r="A240" t="s">
        <v>26</v>
      </c>
      <c r="B240" t="s">
        <v>27</v>
      </c>
      <c r="C240" t="s">
        <v>35</v>
      </c>
      <c r="D240">
        <v>0</v>
      </c>
      <c r="F240">
        <v>1</v>
      </c>
      <c r="G240">
        <v>73.150000000000006</v>
      </c>
      <c r="H240">
        <f t="shared" si="49"/>
        <v>1</v>
      </c>
      <c r="I240">
        <f t="shared" si="50"/>
        <v>0</v>
      </c>
      <c r="J240">
        <f t="shared" si="51"/>
        <v>0</v>
      </c>
      <c r="K240">
        <f t="shared" si="52"/>
        <v>1</v>
      </c>
      <c r="L240">
        <f t="shared" si="53"/>
        <v>0</v>
      </c>
      <c r="M240">
        <f t="shared" si="54"/>
        <v>1</v>
      </c>
      <c r="N240">
        <f t="shared" si="55"/>
        <v>0</v>
      </c>
      <c r="O240">
        <f t="shared" si="56"/>
        <v>0</v>
      </c>
      <c r="P240">
        <v>18</v>
      </c>
      <c r="Q240">
        <f t="shared" si="57"/>
        <v>1</v>
      </c>
      <c r="R240">
        <f t="shared" si="58"/>
        <v>0</v>
      </c>
      <c r="S240">
        <f t="shared" si="59"/>
        <v>0</v>
      </c>
      <c r="T240">
        <f t="shared" si="60"/>
        <v>0</v>
      </c>
      <c r="U240">
        <v>0</v>
      </c>
      <c r="V240">
        <f t="shared" si="61"/>
        <v>0.52713126500559038</v>
      </c>
      <c r="W240">
        <f t="shared" si="62"/>
        <v>0.6288137769074964</v>
      </c>
      <c r="X240">
        <f t="shared" si="63"/>
        <v>0.27786737054639393</v>
      </c>
      <c r="Y240">
        <f t="shared" si="64"/>
        <v>1</v>
      </c>
      <c r="Z240" t="s">
        <v>272</v>
      </c>
    </row>
    <row r="241" spans="1:26" x14ac:dyDescent="0.25">
      <c r="A241" t="s">
        <v>26</v>
      </c>
      <c r="B241" t="s">
        <v>27</v>
      </c>
      <c r="C241" t="s">
        <v>35</v>
      </c>
      <c r="D241">
        <v>1</v>
      </c>
      <c r="F241">
        <v>1</v>
      </c>
      <c r="G241">
        <v>95</v>
      </c>
      <c r="H241">
        <f t="shared" si="49"/>
        <v>0</v>
      </c>
      <c r="I241">
        <f t="shared" si="50"/>
        <v>1</v>
      </c>
      <c r="J241">
        <f t="shared" si="51"/>
        <v>0</v>
      </c>
      <c r="K241">
        <f t="shared" si="52"/>
        <v>1</v>
      </c>
      <c r="L241">
        <f t="shared" si="53"/>
        <v>0</v>
      </c>
      <c r="M241">
        <f t="shared" si="54"/>
        <v>1</v>
      </c>
      <c r="N241">
        <f t="shared" si="55"/>
        <v>0</v>
      </c>
      <c r="O241">
        <f t="shared" si="56"/>
        <v>0</v>
      </c>
      <c r="P241">
        <v>11</v>
      </c>
      <c r="Q241">
        <f t="shared" si="57"/>
        <v>1</v>
      </c>
      <c r="R241">
        <f t="shared" si="58"/>
        <v>0</v>
      </c>
      <c r="S241">
        <f t="shared" si="59"/>
        <v>0</v>
      </c>
      <c r="T241">
        <f t="shared" si="60"/>
        <v>0</v>
      </c>
      <c r="U241">
        <v>1</v>
      </c>
      <c r="V241">
        <f t="shared" si="61"/>
        <v>0.54264200741604085</v>
      </c>
      <c r="W241">
        <f t="shared" si="62"/>
        <v>0.63242680168046761</v>
      </c>
      <c r="X241">
        <f t="shared" si="63"/>
        <v>0.20917633338042882</v>
      </c>
      <c r="Y241">
        <f t="shared" si="64"/>
        <v>1</v>
      </c>
      <c r="Z241" t="s">
        <v>273</v>
      </c>
    </row>
    <row r="242" spans="1:26" x14ac:dyDescent="0.25">
      <c r="A242" t="s">
        <v>45</v>
      </c>
      <c r="B242" t="s">
        <v>30</v>
      </c>
      <c r="C242" t="s">
        <v>23</v>
      </c>
      <c r="D242">
        <v>0</v>
      </c>
      <c r="F242">
        <v>1</v>
      </c>
      <c r="G242">
        <v>19.75</v>
      </c>
      <c r="H242">
        <f t="shared" si="49"/>
        <v>1</v>
      </c>
      <c r="I242">
        <f t="shared" si="50"/>
        <v>0</v>
      </c>
      <c r="J242">
        <f t="shared" si="51"/>
        <v>0</v>
      </c>
      <c r="K242">
        <f t="shared" si="52"/>
        <v>0</v>
      </c>
      <c r="L242">
        <f t="shared" si="53"/>
        <v>1</v>
      </c>
      <c r="M242">
        <f t="shared" si="54"/>
        <v>0</v>
      </c>
      <c r="N242">
        <f t="shared" si="55"/>
        <v>0</v>
      </c>
      <c r="O242">
        <f t="shared" si="56"/>
        <v>1</v>
      </c>
      <c r="P242">
        <v>16</v>
      </c>
      <c r="Q242">
        <f t="shared" si="57"/>
        <v>0</v>
      </c>
      <c r="R242">
        <f t="shared" si="58"/>
        <v>1</v>
      </c>
      <c r="S242">
        <f t="shared" si="59"/>
        <v>0</v>
      </c>
      <c r="T242">
        <f t="shared" si="60"/>
        <v>0</v>
      </c>
      <c r="U242">
        <v>0</v>
      </c>
      <c r="V242">
        <f t="shared" si="61"/>
        <v>-7.156236992623885E-2</v>
      </c>
      <c r="W242">
        <f t="shared" si="62"/>
        <v>0.48211703867836558</v>
      </c>
      <c r="X242">
        <f t="shared" si="63"/>
        <v>5.1211727894598545E-3</v>
      </c>
      <c r="Y242">
        <f t="shared" si="64"/>
        <v>0</v>
      </c>
      <c r="Z242" t="s">
        <v>274</v>
      </c>
    </row>
    <row r="243" spans="1:26" x14ac:dyDescent="0.25">
      <c r="A243" t="s">
        <v>45</v>
      </c>
      <c r="B243" t="s">
        <v>33</v>
      </c>
      <c r="C243" t="s">
        <v>25</v>
      </c>
      <c r="D243">
        <v>0</v>
      </c>
      <c r="F243">
        <v>1</v>
      </c>
      <c r="G243">
        <v>86.6</v>
      </c>
      <c r="H243">
        <f t="shared" si="49"/>
        <v>1</v>
      </c>
      <c r="I243">
        <f t="shared" si="50"/>
        <v>0</v>
      </c>
      <c r="J243">
        <f t="shared" si="51"/>
        <v>1</v>
      </c>
      <c r="K243">
        <f t="shared" si="52"/>
        <v>0</v>
      </c>
      <c r="L243">
        <f t="shared" si="53"/>
        <v>0</v>
      </c>
      <c r="M243">
        <f t="shared" si="54"/>
        <v>0</v>
      </c>
      <c r="N243">
        <f t="shared" si="55"/>
        <v>0</v>
      </c>
      <c r="O243">
        <f t="shared" si="56"/>
        <v>1</v>
      </c>
      <c r="P243">
        <v>72</v>
      </c>
      <c r="Q243">
        <f t="shared" si="57"/>
        <v>0</v>
      </c>
      <c r="R243">
        <f t="shared" si="58"/>
        <v>0</v>
      </c>
      <c r="S243">
        <f t="shared" si="59"/>
        <v>0</v>
      </c>
      <c r="T243">
        <f t="shared" si="60"/>
        <v>1</v>
      </c>
      <c r="U243">
        <v>0</v>
      </c>
      <c r="V243">
        <f t="shared" si="61"/>
        <v>6.6251862884878915E-2</v>
      </c>
      <c r="W243">
        <f t="shared" si="62"/>
        <v>0.51655691004755611</v>
      </c>
      <c r="X243">
        <f t="shared" si="63"/>
        <v>4.3893093357167965E-3</v>
      </c>
      <c r="Y243">
        <f t="shared" si="64"/>
        <v>0</v>
      </c>
      <c r="Z243" t="s">
        <v>275</v>
      </c>
    </row>
    <row r="244" spans="1:26" x14ac:dyDescent="0.25">
      <c r="A244" t="s">
        <v>45</v>
      </c>
      <c r="B244" t="s">
        <v>33</v>
      </c>
      <c r="C244" t="s">
        <v>35</v>
      </c>
      <c r="D244">
        <v>0</v>
      </c>
      <c r="F244">
        <v>1</v>
      </c>
      <c r="G244">
        <v>109.2</v>
      </c>
      <c r="H244">
        <f t="shared" si="49"/>
        <v>1</v>
      </c>
      <c r="I244">
        <f t="shared" si="50"/>
        <v>0</v>
      </c>
      <c r="J244">
        <f t="shared" si="51"/>
        <v>0</v>
      </c>
      <c r="K244">
        <f t="shared" si="52"/>
        <v>1</v>
      </c>
      <c r="L244">
        <f t="shared" si="53"/>
        <v>0</v>
      </c>
      <c r="M244">
        <f t="shared" si="54"/>
        <v>0</v>
      </c>
      <c r="N244">
        <f t="shared" si="55"/>
        <v>0</v>
      </c>
      <c r="O244">
        <f t="shared" si="56"/>
        <v>1</v>
      </c>
      <c r="P244">
        <v>72</v>
      </c>
      <c r="Q244">
        <f t="shared" si="57"/>
        <v>0</v>
      </c>
      <c r="R244">
        <f t="shared" si="58"/>
        <v>0</v>
      </c>
      <c r="S244">
        <f t="shared" si="59"/>
        <v>0</v>
      </c>
      <c r="T244">
        <f t="shared" si="60"/>
        <v>1</v>
      </c>
      <c r="U244">
        <v>0</v>
      </c>
      <c r="V244">
        <f t="shared" si="61"/>
        <v>9.6623345959432172E-2</v>
      </c>
      <c r="W244">
        <f t="shared" si="62"/>
        <v>0.52413706063525456</v>
      </c>
      <c r="X244">
        <f t="shared" si="63"/>
        <v>9.3360709843961168E-3</v>
      </c>
      <c r="Y244">
        <f t="shared" si="64"/>
        <v>0</v>
      </c>
      <c r="Z244" t="s">
        <v>276</v>
      </c>
    </row>
    <row r="245" spans="1:26" x14ac:dyDescent="0.25">
      <c r="A245" t="s">
        <v>29</v>
      </c>
      <c r="B245" t="s">
        <v>38</v>
      </c>
      <c r="C245" t="s">
        <v>25</v>
      </c>
      <c r="D245">
        <v>0</v>
      </c>
      <c r="F245">
        <v>1</v>
      </c>
      <c r="G245">
        <v>74.7</v>
      </c>
      <c r="H245">
        <f t="shared" si="49"/>
        <v>1</v>
      </c>
      <c r="I245">
        <f t="shared" si="50"/>
        <v>0</v>
      </c>
      <c r="J245">
        <f t="shared" si="51"/>
        <v>1</v>
      </c>
      <c r="K245">
        <f t="shared" si="52"/>
        <v>0</v>
      </c>
      <c r="L245">
        <f t="shared" si="53"/>
        <v>0</v>
      </c>
      <c r="M245">
        <f t="shared" si="54"/>
        <v>0</v>
      </c>
      <c r="N245">
        <f t="shared" si="55"/>
        <v>1</v>
      </c>
      <c r="O245">
        <f t="shared" si="56"/>
        <v>0</v>
      </c>
      <c r="P245">
        <v>41</v>
      </c>
      <c r="Q245">
        <f t="shared" si="57"/>
        <v>0</v>
      </c>
      <c r="R245">
        <f t="shared" si="58"/>
        <v>0</v>
      </c>
      <c r="S245">
        <f t="shared" si="59"/>
        <v>1</v>
      </c>
      <c r="T245">
        <f t="shared" si="60"/>
        <v>0</v>
      </c>
      <c r="U245">
        <v>0</v>
      </c>
      <c r="V245">
        <f t="shared" si="61"/>
        <v>0.12132460861684317</v>
      </c>
      <c r="W245">
        <f t="shared" si="62"/>
        <v>0.53029400148219652</v>
      </c>
      <c r="X245">
        <f t="shared" si="63"/>
        <v>1.4719660656030177E-2</v>
      </c>
      <c r="Y245">
        <f t="shared" si="64"/>
        <v>0</v>
      </c>
      <c r="Z245" t="s">
        <v>277</v>
      </c>
    </row>
    <row r="246" spans="1:26" x14ac:dyDescent="0.25">
      <c r="A246" t="s">
        <v>26</v>
      </c>
      <c r="B246" t="s">
        <v>27</v>
      </c>
      <c r="C246" t="s">
        <v>35</v>
      </c>
      <c r="D246">
        <v>1</v>
      </c>
      <c r="F246">
        <v>1</v>
      </c>
      <c r="G246">
        <v>94.4</v>
      </c>
      <c r="H246">
        <f t="shared" si="49"/>
        <v>0</v>
      </c>
      <c r="I246">
        <f t="shared" si="50"/>
        <v>1</v>
      </c>
      <c r="J246">
        <f t="shared" si="51"/>
        <v>0</v>
      </c>
      <c r="K246">
        <f t="shared" si="52"/>
        <v>1</v>
      </c>
      <c r="L246">
        <f t="shared" si="53"/>
        <v>0</v>
      </c>
      <c r="M246">
        <f t="shared" si="54"/>
        <v>1</v>
      </c>
      <c r="N246">
        <f t="shared" si="55"/>
        <v>0</v>
      </c>
      <c r="O246">
        <f t="shared" si="56"/>
        <v>0</v>
      </c>
      <c r="P246">
        <v>65</v>
      </c>
      <c r="Q246">
        <f t="shared" si="57"/>
        <v>1</v>
      </c>
      <c r="R246">
        <f t="shared" si="58"/>
        <v>0</v>
      </c>
      <c r="S246">
        <f t="shared" si="59"/>
        <v>0</v>
      </c>
      <c r="T246">
        <f t="shared" si="60"/>
        <v>0</v>
      </c>
      <c r="U246">
        <v>0</v>
      </c>
      <c r="V246">
        <f t="shared" si="61"/>
        <v>0.55539802327250343</v>
      </c>
      <c r="W246">
        <f t="shared" si="62"/>
        <v>0.63538706447877846</v>
      </c>
      <c r="X246">
        <f t="shared" si="63"/>
        <v>0.30846696425500425</v>
      </c>
      <c r="Y246">
        <f t="shared" si="64"/>
        <v>1</v>
      </c>
      <c r="Z246" t="s">
        <v>278</v>
      </c>
    </row>
    <row r="247" spans="1:26" x14ac:dyDescent="0.25">
      <c r="A247" t="s">
        <v>26</v>
      </c>
      <c r="B247" t="s">
        <v>27</v>
      </c>
      <c r="C247" t="s">
        <v>25</v>
      </c>
      <c r="D247">
        <v>1</v>
      </c>
      <c r="F247">
        <v>1</v>
      </c>
      <c r="G247">
        <v>54.8</v>
      </c>
      <c r="H247">
        <f t="shared" si="49"/>
        <v>0</v>
      </c>
      <c r="I247">
        <f t="shared" si="50"/>
        <v>1</v>
      </c>
      <c r="J247">
        <f t="shared" si="51"/>
        <v>1</v>
      </c>
      <c r="K247">
        <f t="shared" si="52"/>
        <v>0</v>
      </c>
      <c r="L247">
        <f t="shared" si="53"/>
        <v>0</v>
      </c>
      <c r="M247">
        <f t="shared" si="54"/>
        <v>1</v>
      </c>
      <c r="N247">
        <f t="shared" si="55"/>
        <v>0</v>
      </c>
      <c r="O247">
        <f t="shared" si="56"/>
        <v>0</v>
      </c>
      <c r="P247">
        <v>13</v>
      </c>
      <c r="Q247">
        <f t="shared" si="57"/>
        <v>1</v>
      </c>
      <c r="R247">
        <f t="shared" si="58"/>
        <v>0</v>
      </c>
      <c r="S247">
        <f t="shared" si="59"/>
        <v>0</v>
      </c>
      <c r="T247">
        <f t="shared" si="60"/>
        <v>0</v>
      </c>
      <c r="U247">
        <v>0</v>
      </c>
      <c r="V247">
        <f t="shared" si="61"/>
        <v>0.49852259817581512</v>
      </c>
      <c r="W247">
        <f t="shared" si="62"/>
        <v>0.62211207352549347</v>
      </c>
      <c r="X247">
        <f t="shared" si="63"/>
        <v>0.24852478089196522</v>
      </c>
      <c r="Y247">
        <f t="shared" si="64"/>
        <v>1</v>
      </c>
      <c r="Z247" t="s">
        <v>279</v>
      </c>
    </row>
    <row r="248" spans="1:26" x14ac:dyDescent="0.25">
      <c r="A248" t="s">
        <v>26</v>
      </c>
      <c r="B248" t="s">
        <v>27</v>
      </c>
      <c r="C248" t="s">
        <v>35</v>
      </c>
      <c r="D248">
        <v>1</v>
      </c>
      <c r="F248">
        <v>1</v>
      </c>
      <c r="G248">
        <v>75.349999999999994</v>
      </c>
      <c r="H248">
        <f t="shared" si="49"/>
        <v>0</v>
      </c>
      <c r="I248">
        <f t="shared" si="50"/>
        <v>1</v>
      </c>
      <c r="J248">
        <f t="shared" si="51"/>
        <v>0</v>
      </c>
      <c r="K248">
        <f t="shared" si="52"/>
        <v>1</v>
      </c>
      <c r="L248">
        <f t="shared" si="53"/>
        <v>0</v>
      </c>
      <c r="M248">
        <f t="shared" si="54"/>
        <v>1</v>
      </c>
      <c r="N248">
        <f t="shared" si="55"/>
        <v>0</v>
      </c>
      <c r="O248">
        <f t="shared" si="56"/>
        <v>0</v>
      </c>
      <c r="P248">
        <v>4</v>
      </c>
      <c r="Q248">
        <f t="shared" si="57"/>
        <v>1</v>
      </c>
      <c r="R248">
        <f t="shared" si="58"/>
        <v>0</v>
      </c>
      <c r="S248">
        <f t="shared" si="59"/>
        <v>0</v>
      </c>
      <c r="T248">
        <f t="shared" si="60"/>
        <v>0</v>
      </c>
      <c r="U248">
        <v>0</v>
      </c>
      <c r="V248">
        <f t="shared" si="61"/>
        <v>0.51200656854927895</v>
      </c>
      <c r="W248">
        <f t="shared" si="62"/>
        <v>0.62527674304913783</v>
      </c>
      <c r="X248">
        <f t="shared" si="63"/>
        <v>0.26215072623760749</v>
      </c>
      <c r="Y248">
        <f t="shared" si="64"/>
        <v>1</v>
      </c>
      <c r="Z248" t="s">
        <v>280</v>
      </c>
    </row>
    <row r="249" spans="1:26" x14ac:dyDescent="0.25">
      <c r="A249" t="s">
        <v>29</v>
      </c>
      <c r="B249" t="s">
        <v>30</v>
      </c>
      <c r="C249" t="s">
        <v>25</v>
      </c>
      <c r="D249">
        <v>0</v>
      </c>
      <c r="F249">
        <v>1</v>
      </c>
      <c r="G249">
        <v>65</v>
      </c>
      <c r="H249">
        <f t="shared" si="49"/>
        <v>1</v>
      </c>
      <c r="I249">
        <f t="shared" si="50"/>
        <v>0</v>
      </c>
      <c r="J249">
        <f t="shared" si="51"/>
        <v>1</v>
      </c>
      <c r="K249">
        <f t="shared" si="52"/>
        <v>0</v>
      </c>
      <c r="L249">
        <f t="shared" si="53"/>
        <v>0</v>
      </c>
      <c r="M249">
        <f t="shared" si="54"/>
        <v>0</v>
      </c>
      <c r="N249">
        <f t="shared" si="55"/>
        <v>1</v>
      </c>
      <c r="O249">
        <f t="shared" si="56"/>
        <v>0</v>
      </c>
      <c r="P249">
        <v>41</v>
      </c>
      <c r="Q249">
        <f t="shared" si="57"/>
        <v>0</v>
      </c>
      <c r="R249">
        <f t="shared" si="58"/>
        <v>1</v>
      </c>
      <c r="S249">
        <f t="shared" si="59"/>
        <v>0</v>
      </c>
      <c r="T249">
        <f t="shared" si="60"/>
        <v>0</v>
      </c>
      <c r="U249">
        <v>0</v>
      </c>
      <c r="V249">
        <f t="shared" si="61"/>
        <v>0.10620177111009553</v>
      </c>
      <c r="W249">
        <f t="shared" si="62"/>
        <v>0.52652551609451326</v>
      </c>
      <c r="X249">
        <f t="shared" si="63"/>
        <v>1.1278816186921121E-2</v>
      </c>
      <c r="Y249">
        <f t="shared" si="64"/>
        <v>0</v>
      </c>
      <c r="Z249" t="s">
        <v>281</v>
      </c>
    </row>
    <row r="250" spans="1:26" x14ac:dyDescent="0.25">
      <c r="A250" t="s">
        <v>26</v>
      </c>
      <c r="B250" t="s">
        <v>27</v>
      </c>
      <c r="C250" t="s">
        <v>35</v>
      </c>
      <c r="D250">
        <v>1</v>
      </c>
      <c r="F250">
        <v>1</v>
      </c>
      <c r="G250">
        <v>74.400000000000006</v>
      </c>
      <c r="H250">
        <f t="shared" si="49"/>
        <v>0</v>
      </c>
      <c r="I250">
        <f t="shared" si="50"/>
        <v>1</v>
      </c>
      <c r="J250">
        <f t="shared" si="51"/>
        <v>0</v>
      </c>
      <c r="K250">
        <f t="shared" si="52"/>
        <v>1</v>
      </c>
      <c r="L250">
        <f t="shared" si="53"/>
        <v>0</v>
      </c>
      <c r="M250">
        <f t="shared" si="54"/>
        <v>1</v>
      </c>
      <c r="N250">
        <f t="shared" si="55"/>
        <v>0</v>
      </c>
      <c r="O250">
        <f t="shared" si="56"/>
        <v>0</v>
      </c>
      <c r="P250">
        <v>15</v>
      </c>
      <c r="Q250">
        <f t="shared" si="57"/>
        <v>1</v>
      </c>
      <c r="R250">
        <f t="shared" si="58"/>
        <v>0</v>
      </c>
      <c r="S250">
        <f t="shared" si="59"/>
        <v>0</v>
      </c>
      <c r="T250">
        <f t="shared" si="60"/>
        <v>0</v>
      </c>
      <c r="U250">
        <v>1</v>
      </c>
      <c r="V250">
        <f t="shared" si="61"/>
        <v>0.51052546590686554</v>
      </c>
      <c r="W250">
        <f t="shared" si="62"/>
        <v>0.62492964786270244</v>
      </c>
      <c r="X250">
        <f t="shared" si="63"/>
        <v>0.23958531952569104</v>
      </c>
      <c r="Y250">
        <f t="shared" si="64"/>
        <v>1</v>
      </c>
      <c r="Z250" t="s">
        <v>282</v>
      </c>
    </row>
    <row r="251" spans="1:26" x14ac:dyDescent="0.25">
      <c r="A251" t="s">
        <v>26</v>
      </c>
      <c r="B251" t="s">
        <v>30</v>
      </c>
      <c r="C251" t="s">
        <v>25</v>
      </c>
      <c r="D251">
        <v>0</v>
      </c>
      <c r="F251">
        <v>1</v>
      </c>
      <c r="G251">
        <v>48.55</v>
      </c>
      <c r="H251">
        <f t="shared" si="49"/>
        <v>1</v>
      </c>
      <c r="I251">
        <f t="shared" si="50"/>
        <v>0</v>
      </c>
      <c r="J251">
        <f t="shared" si="51"/>
        <v>1</v>
      </c>
      <c r="K251">
        <f t="shared" si="52"/>
        <v>0</v>
      </c>
      <c r="L251">
        <f t="shared" si="53"/>
        <v>0</v>
      </c>
      <c r="M251">
        <f t="shared" si="54"/>
        <v>1</v>
      </c>
      <c r="N251">
        <f t="shared" si="55"/>
        <v>0</v>
      </c>
      <c r="O251">
        <f t="shared" si="56"/>
        <v>0</v>
      </c>
      <c r="P251">
        <v>1</v>
      </c>
      <c r="Q251">
        <f t="shared" si="57"/>
        <v>0</v>
      </c>
      <c r="R251">
        <f t="shared" si="58"/>
        <v>1</v>
      </c>
      <c r="S251">
        <f t="shared" si="59"/>
        <v>0</v>
      </c>
      <c r="T251">
        <f t="shared" si="60"/>
        <v>0</v>
      </c>
      <c r="U251">
        <v>1</v>
      </c>
      <c r="V251">
        <f t="shared" si="61"/>
        <v>0.33831870900229399</v>
      </c>
      <c r="W251">
        <f t="shared" si="62"/>
        <v>0.58378205952953144</v>
      </c>
      <c r="X251">
        <f t="shared" si="63"/>
        <v>0.43782213085639088</v>
      </c>
      <c r="Y251">
        <f t="shared" si="64"/>
        <v>1</v>
      </c>
      <c r="Z251" t="s">
        <v>283</v>
      </c>
    </row>
    <row r="252" spans="1:26" x14ac:dyDescent="0.25">
      <c r="A252" t="s">
        <v>29</v>
      </c>
      <c r="B252" t="s">
        <v>27</v>
      </c>
      <c r="C252" t="s">
        <v>35</v>
      </c>
      <c r="D252">
        <v>0</v>
      </c>
      <c r="F252">
        <v>1</v>
      </c>
      <c r="G252">
        <v>99</v>
      </c>
      <c r="H252">
        <f t="shared" si="49"/>
        <v>1</v>
      </c>
      <c r="I252">
        <f t="shared" si="50"/>
        <v>0</v>
      </c>
      <c r="J252">
        <f t="shared" si="51"/>
        <v>0</v>
      </c>
      <c r="K252">
        <f t="shared" si="52"/>
        <v>1</v>
      </c>
      <c r="L252">
        <f t="shared" si="53"/>
        <v>0</v>
      </c>
      <c r="M252">
        <f t="shared" si="54"/>
        <v>0</v>
      </c>
      <c r="N252">
        <f t="shared" si="55"/>
        <v>1</v>
      </c>
      <c r="O252">
        <f t="shared" si="56"/>
        <v>0</v>
      </c>
      <c r="P252">
        <v>42</v>
      </c>
      <c r="Q252">
        <f t="shared" si="57"/>
        <v>1</v>
      </c>
      <c r="R252">
        <f t="shared" si="58"/>
        <v>0</v>
      </c>
      <c r="S252">
        <f t="shared" si="59"/>
        <v>0</v>
      </c>
      <c r="T252">
        <f t="shared" si="60"/>
        <v>0</v>
      </c>
      <c r="U252">
        <v>0</v>
      </c>
      <c r="V252">
        <f t="shared" si="61"/>
        <v>0.28228654978761425</v>
      </c>
      <c r="W252">
        <f t="shared" si="62"/>
        <v>0.57010671270912994</v>
      </c>
      <c r="X252">
        <f t="shared" si="63"/>
        <v>7.968569619099522E-2</v>
      </c>
      <c r="Y252">
        <f t="shared" si="64"/>
        <v>0</v>
      </c>
      <c r="Z252" t="s">
        <v>284</v>
      </c>
    </row>
    <row r="253" spans="1:26" x14ac:dyDescent="0.25">
      <c r="A253" t="s">
        <v>29</v>
      </c>
      <c r="B253" t="s">
        <v>27</v>
      </c>
      <c r="C253" t="s">
        <v>35</v>
      </c>
      <c r="D253">
        <v>0</v>
      </c>
      <c r="F253">
        <v>1</v>
      </c>
      <c r="G253">
        <v>93.5</v>
      </c>
      <c r="H253">
        <f t="shared" si="49"/>
        <v>1</v>
      </c>
      <c r="I253">
        <f t="shared" si="50"/>
        <v>0</v>
      </c>
      <c r="J253">
        <f t="shared" si="51"/>
        <v>0</v>
      </c>
      <c r="K253">
        <f t="shared" si="52"/>
        <v>1</v>
      </c>
      <c r="L253">
        <f t="shared" si="53"/>
        <v>0</v>
      </c>
      <c r="M253">
        <f t="shared" si="54"/>
        <v>0</v>
      </c>
      <c r="N253">
        <f t="shared" si="55"/>
        <v>1</v>
      </c>
      <c r="O253">
        <f t="shared" si="56"/>
        <v>0</v>
      </c>
      <c r="P253">
        <v>51</v>
      </c>
      <c r="Q253">
        <f t="shared" si="57"/>
        <v>1</v>
      </c>
      <c r="R253">
        <f t="shared" si="58"/>
        <v>0</v>
      </c>
      <c r="S253">
        <f t="shared" si="59"/>
        <v>0</v>
      </c>
      <c r="T253">
        <f t="shared" si="60"/>
        <v>0</v>
      </c>
      <c r="U253">
        <v>0</v>
      </c>
      <c r="V253">
        <f t="shared" si="61"/>
        <v>0.27371174501574702</v>
      </c>
      <c r="W253">
        <f t="shared" si="62"/>
        <v>0.56800390504162346</v>
      </c>
      <c r="X253">
        <f t="shared" si="63"/>
        <v>7.4918119359565313E-2</v>
      </c>
      <c r="Y253">
        <f t="shared" si="64"/>
        <v>0</v>
      </c>
      <c r="Z253" t="s">
        <v>285</v>
      </c>
    </row>
    <row r="254" spans="1:26" x14ac:dyDescent="0.25">
      <c r="A254" t="s">
        <v>26</v>
      </c>
      <c r="B254" t="s">
        <v>27</v>
      </c>
      <c r="C254" t="s">
        <v>35</v>
      </c>
      <c r="D254">
        <v>0</v>
      </c>
      <c r="F254">
        <v>1</v>
      </c>
      <c r="G254">
        <v>70.400000000000006</v>
      </c>
      <c r="H254">
        <f t="shared" si="49"/>
        <v>1</v>
      </c>
      <c r="I254">
        <f t="shared" si="50"/>
        <v>0</v>
      </c>
      <c r="J254">
        <f t="shared" si="51"/>
        <v>0</v>
      </c>
      <c r="K254">
        <f t="shared" si="52"/>
        <v>1</v>
      </c>
      <c r="L254">
        <f t="shared" si="53"/>
        <v>0</v>
      </c>
      <c r="M254">
        <f t="shared" si="54"/>
        <v>1</v>
      </c>
      <c r="N254">
        <f t="shared" si="55"/>
        <v>0</v>
      </c>
      <c r="O254">
        <f t="shared" si="56"/>
        <v>0</v>
      </c>
      <c r="P254">
        <v>2</v>
      </c>
      <c r="Q254">
        <f t="shared" si="57"/>
        <v>1</v>
      </c>
      <c r="R254">
        <f t="shared" si="58"/>
        <v>0</v>
      </c>
      <c r="S254">
        <f t="shared" si="59"/>
        <v>0</v>
      </c>
      <c r="T254">
        <f t="shared" si="60"/>
        <v>0</v>
      </c>
      <c r="U254">
        <v>1</v>
      </c>
      <c r="V254">
        <f t="shared" si="61"/>
        <v>0.51798069335890107</v>
      </c>
      <c r="W254">
        <f t="shared" si="62"/>
        <v>0.62667546378040051</v>
      </c>
      <c r="X254">
        <f t="shared" si="63"/>
        <v>0.23234261197476577</v>
      </c>
      <c r="Y254">
        <f t="shared" si="64"/>
        <v>1</v>
      </c>
      <c r="Z254" t="s">
        <v>286</v>
      </c>
    </row>
    <row r="255" spans="1:26" x14ac:dyDescent="0.25">
      <c r="A255" t="s">
        <v>26</v>
      </c>
      <c r="B255" t="s">
        <v>27</v>
      </c>
      <c r="C255" t="s">
        <v>25</v>
      </c>
      <c r="D255">
        <v>1</v>
      </c>
      <c r="F255">
        <v>1</v>
      </c>
      <c r="G255">
        <v>40.200000000000003</v>
      </c>
      <c r="H255">
        <f t="shared" si="49"/>
        <v>0</v>
      </c>
      <c r="I255">
        <f t="shared" si="50"/>
        <v>1</v>
      </c>
      <c r="J255">
        <f t="shared" si="51"/>
        <v>1</v>
      </c>
      <c r="K255">
        <f t="shared" si="52"/>
        <v>0</v>
      </c>
      <c r="L255">
        <f t="shared" si="53"/>
        <v>0</v>
      </c>
      <c r="M255">
        <f t="shared" si="54"/>
        <v>1</v>
      </c>
      <c r="N255">
        <f t="shared" si="55"/>
        <v>0</v>
      </c>
      <c r="O255">
        <f t="shared" si="56"/>
        <v>0</v>
      </c>
      <c r="P255">
        <v>1</v>
      </c>
      <c r="Q255">
        <f t="shared" si="57"/>
        <v>1</v>
      </c>
      <c r="R255">
        <f t="shared" si="58"/>
        <v>0</v>
      </c>
      <c r="S255">
        <f t="shared" si="59"/>
        <v>0</v>
      </c>
      <c r="T255">
        <f t="shared" si="60"/>
        <v>0</v>
      </c>
      <c r="U255">
        <v>1</v>
      </c>
      <c r="V255">
        <f t="shared" si="61"/>
        <v>0.45720577077998203</v>
      </c>
      <c r="W255">
        <f t="shared" si="62"/>
        <v>0.61235109833971302</v>
      </c>
      <c r="X255">
        <f t="shared" si="63"/>
        <v>0.29462557527455341</v>
      </c>
      <c r="Y255">
        <f t="shared" si="64"/>
        <v>1</v>
      </c>
      <c r="Z255" t="s">
        <v>287</v>
      </c>
    </row>
    <row r="256" spans="1:26" x14ac:dyDescent="0.25">
      <c r="A256" t="s">
        <v>29</v>
      </c>
      <c r="B256" t="s">
        <v>38</v>
      </c>
      <c r="C256" t="s">
        <v>25</v>
      </c>
      <c r="D256">
        <v>0</v>
      </c>
      <c r="F256">
        <v>1</v>
      </c>
      <c r="G256">
        <v>83.7</v>
      </c>
      <c r="H256">
        <f t="shared" si="49"/>
        <v>1</v>
      </c>
      <c r="I256">
        <f t="shared" si="50"/>
        <v>0</v>
      </c>
      <c r="J256">
        <f t="shared" si="51"/>
        <v>1</v>
      </c>
      <c r="K256">
        <f t="shared" si="52"/>
        <v>0</v>
      </c>
      <c r="L256">
        <f t="shared" si="53"/>
        <v>0</v>
      </c>
      <c r="M256">
        <f t="shared" si="54"/>
        <v>0</v>
      </c>
      <c r="N256">
        <f t="shared" si="55"/>
        <v>1</v>
      </c>
      <c r="O256">
        <f t="shared" si="56"/>
        <v>0</v>
      </c>
      <c r="P256">
        <v>32</v>
      </c>
      <c r="Q256">
        <f t="shared" si="57"/>
        <v>0</v>
      </c>
      <c r="R256">
        <f t="shared" si="58"/>
        <v>0</v>
      </c>
      <c r="S256">
        <f t="shared" si="59"/>
        <v>1</v>
      </c>
      <c r="T256">
        <f t="shared" si="60"/>
        <v>0</v>
      </c>
      <c r="U256">
        <v>0</v>
      </c>
      <c r="V256">
        <f t="shared" si="61"/>
        <v>0.11680148896938577</v>
      </c>
      <c r="W256">
        <f t="shared" si="62"/>
        <v>0.52916722008283235</v>
      </c>
      <c r="X256">
        <f t="shared" si="63"/>
        <v>1.3642587825465546E-2</v>
      </c>
      <c r="Y256">
        <f t="shared" si="64"/>
        <v>0</v>
      </c>
      <c r="Z256" t="s">
        <v>288</v>
      </c>
    </row>
    <row r="257" spans="1:26" x14ac:dyDescent="0.25">
      <c r="A257" t="s">
        <v>26</v>
      </c>
      <c r="B257" t="s">
        <v>30</v>
      </c>
      <c r="C257" t="s">
        <v>23</v>
      </c>
      <c r="D257">
        <v>0</v>
      </c>
      <c r="F257">
        <v>1</v>
      </c>
      <c r="G257">
        <v>19.850000000000001</v>
      </c>
      <c r="H257">
        <f t="shared" si="49"/>
        <v>1</v>
      </c>
      <c r="I257">
        <f t="shared" si="50"/>
        <v>0</v>
      </c>
      <c r="J257">
        <f t="shared" si="51"/>
        <v>0</v>
      </c>
      <c r="K257">
        <f t="shared" si="52"/>
        <v>0</v>
      </c>
      <c r="L257">
        <f t="shared" si="53"/>
        <v>1</v>
      </c>
      <c r="M257">
        <f t="shared" si="54"/>
        <v>1</v>
      </c>
      <c r="N257">
        <f t="shared" si="55"/>
        <v>0</v>
      </c>
      <c r="O257">
        <f t="shared" si="56"/>
        <v>0</v>
      </c>
      <c r="P257">
        <v>10</v>
      </c>
      <c r="Q257">
        <f t="shared" si="57"/>
        <v>0</v>
      </c>
      <c r="R257">
        <f t="shared" si="58"/>
        <v>1</v>
      </c>
      <c r="S257">
        <f t="shared" si="59"/>
        <v>0</v>
      </c>
      <c r="T257">
        <f t="shared" si="60"/>
        <v>0</v>
      </c>
      <c r="U257">
        <v>0</v>
      </c>
      <c r="V257">
        <f t="shared" si="61"/>
        <v>0.25998244019967331</v>
      </c>
      <c r="W257">
        <f t="shared" si="62"/>
        <v>0.56463197521026387</v>
      </c>
      <c r="X257">
        <f t="shared" si="63"/>
        <v>6.7590869212176705E-2</v>
      </c>
      <c r="Y257">
        <f t="shared" si="64"/>
        <v>0</v>
      </c>
      <c r="Z257" t="s">
        <v>289</v>
      </c>
    </row>
    <row r="258" spans="1:26" x14ac:dyDescent="0.25">
      <c r="A258" t="s">
        <v>45</v>
      </c>
      <c r="B258" t="s">
        <v>27</v>
      </c>
      <c r="C258" t="s">
        <v>25</v>
      </c>
      <c r="D258">
        <v>0</v>
      </c>
      <c r="F258">
        <v>1</v>
      </c>
      <c r="G258">
        <v>59.55</v>
      </c>
      <c r="H258">
        <f t="shared" si="49"/>
        <v>1</v>
      </c>
      <c r="I258">
        <f t="shared" si="50"/>
        <v>0</v>
      </c>
      <c r="J258">
        <f t="shared" si="51"/>
        <v>1</v>
      </c>
      <c r="K258">
        <f t="shared" si="52"/>
        <v>0</v>
      </c>
      <c r="L258">
        <f t="shared" si="53"/>
        <v>0</v>
      </c>
      <c r="M258">
        <f t="shared" si="54"/>
        <v>0</v>
      </c>
      <c r="N258">
        <f t="shared" si="55"/>
        <v>0</v>
      </c>
      <c r="O258">
        <f t="shared" si="56"/>
        <v>1</v>
      </c>
      <c r="P258">
        <v>67</v>
      </c>
      <c r="Q258">
        <f t="shared" si="57"/>
        <v>1</v>
      </c>
      <c r="R258">
        <f t="shared" si="58"/>
        <v>0</v>
      </c>
      <c r="S258">
        <f t="shared" si="59"/>
        <v>0</v>
      </c>
      <c r="T258">
        <f t="shared" si="60"/>
        <v>0</v>
      </c>
      <c r="U258">
        <v>0</v>
      </c>
      <c r="V258">
        <f t="shared" si="61"/>
        <v>0.16084775769897419</v>
      </c>
      <c r="W258">
        <f t="shared" si="62"/>
        <v>0.54012546619612578</v>
      </c>
      <c r="X258">
        <f t="shared" si="63"/>
        <v>2.5872001156787911E-2</v>
      </c>
      <c r="Y258">
        <f t="shared" si="64"/>
        <v>0</v>
      </c>
      <c r="Z258" t="s">
        <v>290</v>
      </c>
    </row>
    <row r="259" spans="1:26" x14ac:dyDescent="0.25">
      <c r="A259" t="s">
        <v>45</v>
      </c>
      <c r="B259" t="s">
        <v>38</v>
      </c>
      <c r="C259" t="s">
        <v>35</v>
      </c>
      <c r="D259">
        <v>0</v>
      </c>
      <c r="F259">
        <v>1</v>
      </c>
      <c r="G259">
        <v>115.1</v>
      </c>
      <c r="H259">
        <f t="shared" ref="H259:H322" si="65">IF(D259:D7301=0,1,0)</f>
        <v>1</v>
      </c>
      <c r="I259">
        <f t="shared" ref="I259:I322" si="66">IF(D259:D7301=1,1,0)</f>
        <v>0</v>
      </c>
      <c r="J259">
        <f t="shared" ref="J259:J322" si="67">IF(C259:C7301="DSL",1,0)</f>
        <v>0</v>
      </c>
      <c r="K259">
        <f t="shared" ref="K259:K322" si="68">IF(C259:C7301="Fiber optic",1,0)</f>
        <v>1</v>
      </c>
      <c r="L259">
        <f t="shared" ref="L259:L322" si="69">IF(C259:C7301="No",1,0)</f>
        <v>0</v>
      </c>
      <c r="M259">
        <f t="shared" ref="M259:M322" si="70">IF(A259:A7301="Month-to-month",1,0)</f>
        <v>0</v>
      </c>
      <c r="N259">
        <f t="shared" ref="N259:N322" si="71">IF(A259:A7301="ONE YEAR",1,0)</f>
        <v>0</v>
      </c>
      <c r="O259">
        <f t="shared" ref="O259:O322" si="72">IF(A259:A7301="two year",1,0)</f>
        <v>1</v>
      </c>
      <c r="P259">
        <v>61</v>
      </c>
      <c r="Q259">
        <f t="shared" ref="Q259:Q322" si="73">IF(B259:B7301="Electronic check",1,0)</f>
        <v>0</v>
      </c>
      <c r="R259">
        <f t="shared" ref="R259:R322" si="74">IF(B259:B7301="Mailed check",1,0)</f>
        <v>0</v>
      </c>
      <c r="S259">
        <f t="shared" ref="S259:S322" si="75">IF(B259:B7301="Credit card (automatic)",1,0)</f>
        <v>1</v>
      </c>
      <c r="T259">
        <f t="shared" ref="T259:T322" si="76">IF(B259:B7301="Bank transfer (automatic)",1,0)</f>
        <v>0</v>
      </c>
      <c r="U259">
        <v>0</v>
      </c>
      <c r="V259">
        <f t="shared" si="61"/>
        <v>0.11068494215728175</v>
      </c>
      <c r="W259">
        <f t="shared" si="62"/>
        <v>0.52764301972021299</v>
      </c>
      <c r="X259">
        <f t="shared" si="63"/>
        <v>1.2251156420360808E-2</v>
      </c>
      <c r="Y259">
        <f t="shared" si="64"/>
        <v>0</v>
      </c>
      <c r="Z259" t="s">
        <v>291</v>
      </c>
    </row>
    <row r="260" spans="1:26" x14ac:dyDescent="0.25">
      <c r="A260" t="s">
        <v>29</v>
      </c>
      <c r="B260" t="s">
        <v>38</v>
      </c>
      <c r="C260" t="s">
        <v>35</v>
      </c>
      <c r="D260">
        <v>0</v>
      </c>
      <c r="F260">
        <v>1</v>
      </c>
      <c r="G260">
        <v>114.35</v>
      </c>
      <c r="H260">
        <f t="shared" si="65"/>
        <v>1</v>
      </c>
      <c r="I260">
        <f t="shared" si="66"/>
        <v>0</v>
      </c>
      <c r="J260">
        <f t="shared" si="67"/>
        <v>0</v>
      </c>
      <c r="K260">
        <f t="shared" si="68"/>
        <v>1</v>
      </c>
      <c r="L260">
        <f t="shared" si="69"/>
        <v>0</v>
      </c>
      <c r="M260">
        <f t="shared" si="70"/>
        <v>0</v>
      </c>
      <c r="N260">
        <f t="shared" si="71"/>
        <v>1</v>
      </c>
      <c r="O260">
        <f t="shared" si="72"/>
        <v>0</v>
      </c>
      <c r="P260">
        <v>50</v>
      </c>
      <c r="Q260">
        <f t="shared" si="73"/>
        <v>0</v>
      </c>
      <c r="R260">
        <f t="shared" si="74"/>
        <v>0</v>
      </c>
      <c r="S260">
        <f t="shared" si="75"/>
        <v>1</v>
      </c>
      <c r="T260">
        <f t="shared" si="76"/>
        <v>0</v>
      </c>
      <c r="U260">
        <v>0</v>
      </c>
      <c r="V260">
        <f t="shared" ref="V260:V323" si="77">G260*$G$2+H261*$H$2+K261*$K$2+M260*$M$2+O260*$O$2+Q260*$Q$2+L260*$L$2</f>
        <v>0.16458653737988216</v>
      </c>
      <c r="W260">
        <f t="shared" ref="W260:W323" si="78">1/ (1+EXP(-V260))</f>
        <v>0.54105400110208191</v>
      </c>
      <c r="X260">
        <f t="shared" ref="X260:X323" si="79">(U260-V260)^2</f>
        <v>2.7088728286699348E-2</v>
      </c>
      <c r="Y260">
        <f t="shared" ref="Y260:Y323" si="80">IF(W260&gt;=0.58,1,0)</f>
        <v>0</v>
      </c>
      <c r="Z260" t="s">
        <v>292</v>
      </c>
    </row>
    <row r="261" spans="1:26" x14ac:dyDescent="0.25">
      <c r="A261" t="s">
        <v>26</v>
      </c>
      <c r="B261" t="s">
        <v>38</v>
      </c>
      <c r="C261" t="s">
        <v>25</v>
      </c>
      <c r="D261">
        <v>0</v>
      </c>
      <c r="F261">
        <v>1</v>
      </c>
      <c r="G261">
        <v>44.6</v>
      </c>
      <c r="H261">
        <f t="shared" si="65"/>
        <v>1</v>
      </c>
      <c r="I261">
        <f t="shared" si="66"/>
        <v>0</v>
      </c>
      <c r="J261">
        <f t="shared" si="67"/>
        <v>1</v>
      </c>
      <c r="K261">
        <f t="shared" si="68"/>
        <v>0</v>
      </c>
      <c r="L261">
        <f t="shared" si="69"/>
        <v>0</v>
      </c>
      <c r="M261">
        <f t="shared" si="70"/>
        <v>1</v>
      </c>
      <c r="N261">
        <f t="shared" si="71"/>
        <v>0</v>
      </c>
      <c r="O261">
        <f t="shared" si="72"/>
        <v>0</v>
      </c>
      <c r="P261">
        <v>2</v>
      </c>
      <c r="Q261">
        <f t="shared" si="73"/>
        <v>0</v>
      </c>
      <c r="R261">
        <f t="shared" si="74"/>
        <v>0</v>
      </c>
      <c r="S261">
        <f t="shared" si="75"/>
        <v>1</v>
      </c>
      <c r="T261">
        <f t="shared" si="76"/>
        <v>0</v>
      </c>
      <c r="U261">
        <v>1</v>
      </c>
      <c r="V261">
        <f t="shared" si="77"/>
        <v>0.34098871996422714</v>
      </c>
      <c r="W261">
        <f t="shared" si="78"/>
        <v>0.58443067482569222</v>
      </c>
      <c r="X261">
        <f t="shared" si="79"/>
        <v>0.43429586721438779</v>
      </c>
      <c r="Y261">
        <f t="shared" si="80"/>
        <v>1</v>
      </c>
      <c r="Z261" t="s">
        <v>293</v>
      </c>
    </row>
    <row r="262" spans="1:26" x14ac:dyDescent="0.25">
      <c r="A262" t="s">
        <v>26</v>
      </c>
      <c r="B262" t="s">
        <v>27</v>
      </c>
      <c r="C262" t="s">
        <v>25</v>
      </c>
      <c r="D262">
        <v>1</v>
      </c>
      <c r="F262">
        <v>1</v>
      </c>
      <c r="G262">
        <v>45</v>
      </c>
      <c r="H262">
        <f t="shared" si="65"/>
        <v>0</v>
      </c>
      <c r="I262">
        <f t="shared" si="66"/>
        <v>1</v>
      </c>
      <c r="J262">
        <f t="shared" si="67"/>
        <v>1</v>
      </c>
      <c r="K262">
        <f t="shared" si="68"/>
        <v>0</v>
      </c>
      <c r="L262">
        <f t="shared" si="69"/>
        <v>0</v>
      </c>
      <c r="M262">
        <f t="shared" si="70"/>
        <v>1</v>
      </c>
      <c r="N262">
        <f t="shared" si="71"/>
        <v>0</v>
      </c>
      <c r="O262">
        <f t="shared" si="72"/>
        <v>0</v>
      </c>
      <c r="P262">
        <v>29</v>
      </c>
      <c r="Q262">
        <f t="shared" si="73"/>
        <v>1</v>
      </c>
      <c r="R262">
        <f t="shared" si="74"/>
        <v>0</v>
      </c>
      <c r="S262">
        <f t="shared" si="75"/>
        <v>0</v>
      </c>
      <c r="T262">
        <f t="shared" si="76"/>
        <v>0</v>
      </c>
      <c r="U262">
        <v>0</v>
      </c>
      <c r="V262">
        <f t="shared" si="77"/>
        <v>0.47838068586700511</v>
      </c>
      <c r="W262">
        <f t="shared" si="78"/>
        <v>0.61736542447868425</v>
      </c>
      <c r="X262">
        <f t="shared" si="79"/>
        <v>0.22884808061058623</v>
      </c>
      <c r="Y262">
        <f t="shared" si="80"/>
        <v>1</v>
      </c>
      <c r="Z262" t="s">
        <v>294</v>
      </c>
    </row>
    <row r="263" spans="1:26" x14ac:dyDescent="0.25">
      <c r="A263" t="s">
        <v>26</v>
      </c>
      <c r="B263" t="s">
        <v>27</v>
      </c>
      <c r="C263" t="s">
        <v>25</v>
      </c>
      <c r="D263">
        <v>1</v>
      </c>
      <c r="F263">
        <v>1</v>
      </c>
      <c r="G263">
        <v>41.15</v>
      </c>
      <c r="H263">
        <f t="shared" si="65"/>
        <v>0</v>
      </c>
      <c r="I263">
        <f t="shared" si="66"/>
        <v>1</v>
      </c>
      <c r="J263">
        <f t="shared" si="67"/>
        <v>1</v>
      </c>
      <c r="K263">
        <f t="shared" si="68"/>
        <v>0</v>
      </c>
      <c r="L263">
        <f t="shared" si="69"/>
        <v>0</v>
      </c>
      <c r="M263">
        <f t="shared" si="70"/>
        <v>1</v>
      </c>
      <c r="N263">
        <f t="shared" si="71"/>
        <v>0</v>
      </c>
      <c r="O263">
        <f t="shared" si="72"/>
        <v>0</v>
      </c>
      <c r="P263">
        <v>3</v>
      </c>
      <c r="Q263">
        <f t="shared" si="73"/>
        <v>1</v>
      </c>
      <c r="R263">
        <f t="shared" si="74"/>
        <v>0</v>
      </c>
      <c r="S263">
        <f t="shared" si="75"/>
        <v>0</v>
      </c>
      <c r="T263">
        <f t="shared" si="76"/>
        <v>0</v>
      </c>
      <c r="U263">
        <v>1</v>
      </c>
      <c r="V263">
        <f t="shared" si="77"/>
        <v>0.47724149178745379</v>
      </c>
      <c r="W263">
        <f t="shared" si="78"/>
        <v>0.6170962819946133</v>
      </c>
      <c r="X263">
        <f t="shared" si="79"/>
        <v>0.27327645790860677</v>
      </c>
      <c r="Y263">
        <f t="shared" si="80"/>
        <v>1</v>
      </c>
      <c r="Z263" t="s">
        <v>295</v>
      </c>
    </row>
    <row r="264" spans="1:26" x14ac:dyDescent="0.25">
      <c r="A264" t="s">
        <v>26</v>
      </c>
      <c r="B264" t="s">
        <v>27</v>
      </c>
      <c r="C264" t="s">
        <v>35</v>
      </c>
      <c r="D264">
        <v>1</v>
      </c>
      <c r="F264">
        <v>1</v>
      </c>
      <c r="G264">
        <v>106.9</v>
      </c>
      <c r="H264">
        <f t="shared" si="65"/>
        <v>0</v>
      </c>
      <c r="I264">
        <f t="shared" si="66"/>
        <v>1</v>
      </c>
      <c r="J264">
        <f t="shared" si="67"/>
        <v>0</v>
      </c>
      <c r="K264">
        <f t="shared" si="68"/>
        <v>1</v>
      </c>
      <c r="L264">
        <f t="shared" si="69"/>
        <v>0</v>
      </c>
      <c r="M264">
        <f t="shared" si="70"/>
        <v>1</v>
      </c>
      <c r="N264">
        <f t="shared" si="71"/>
        <v>0</v>
      </c>
      <c r="O264">
        <f t="shared" si="72"/>
        <v>0</v>
      </c>
      <c r="P264">
        <v>13</v>
      </c>
      <c r="Q264">
        <f t="shared" si="73"/>
        <v>1</v>
      </c>
      <c r="R264">
        <f t="shared" si="74"/>
        <v>0</v>
      </c>
      <c r="S264">
        <f t="shared" si="75"/>
        <v>0</v>
      </c>
      <c r="T264">
        <f t="shared" si="76"/>
        <v>0</v>
      </c>
      <c r="U264">
        <v>1</v>
      </c>
      <c r="V264">
        <f t="shared" si="77"/>
        <v>0.57974938519659369</v>
      </c>
      <c r="W264">
        <f t="shared" si="78"/>
        <v>0.6410097378333578</v>
      </c>
      <c r="X264">
        <f t="shared" si="79"/>
        <v>0.17661057924264098</v>
      </c>
      <c r="Y264">
        <f t="shared" si="80"/>
        <v>1</v>
      </c>
      <c r="Z264" t="s">
        <v>296</v>
      </c>
    </row>
    <row r="265" spans="1:26" x14ac:dyDescent="0.25">
      <c r="A265" t="s">
        <v>26</v>
      </c>
      <c r="B265" t="s">
        <v>27</v>
      </c>
      <c r="C265" t="s">
        <v>35</v>
      </c>
      <c r="D265">
        <v>1</v>
      </c>
      <c r="F265">
        <v>1</v>
      </c>
      <c r="G265">
        <v>89.85</v>
      </c>
      <c r="H265">
        <f t="shared" si="65"/>
        <v>0</v>
      </c>
      <c r="I265">
        <f t="shared" si="66"/>
        <v>1</v>
      </c>
      <c r="J265">
        <f t="shared" si="67"/>
        <v>0</v>
      </c>
      <c r="K265">
        <f t="shared" si="68"/>
        <v>1</v>
      </c>
      <c r="L265">
        <f t="shared" si="69"/>
        <v>0</v>
      </c>
      <c r="M265">
        <f t="shared" si="70"/>
        <v>1</v>
      </c>
      <c r="N265">
        <f t="shared" si="71"/>
        <v>0</v>
      </c>
      <c r="O265">
        <f t="shared" si="72"/>
        <v>0</v>
      </c>
      <c r="P265">
        <v>57</v>
      </c>
      <c r="Q265">
        <f t="shared" si="73"/>
        <v>1</v>
      </c>
      <c r="R265">
        <f t="shared" si="74"/>
        <v>0</v>
      </c>
      <c r="S265">
        <f t="shared" si="75"/>
        <v>0</v>
      </c>
      <c r="T265">
        <f t="shared" si="76"/>
        <v>0</v>
      </c>
      <c r="U265">
        <v>0</v>
      </c>
      <c r="V265">
        <f t="shared" si="77"/>
        <v>0.53461287203874708</v>
      </c>
      <c r="W265">
        <f t="shared" si="78"/>
        <v>0.63055834700245195</v>
      </c>
      <c r="X265">
        <f t="shared" si="79"/>
        <v>0.28581092294951777</v>
      </c>
      <c r="Y265">
        <f t="shared" si="80"/>
        <v>1</v>
      </c>
      <c r="Z265" t="s">
        <v>297</v>
      </c>
    </row>
    <row r="266" spans="1:26" x14ac:dyDescent="0.25">
      <c r="A266" t="s">
        <v>45</v>
      </c>
      <c r="B266" t="s">
        <v>33</v>
      </c>
      <c r="C266" t="s">
        <v>25</v>
      </c>
      <c r="D266">
        <v>0</v>
      </c>
      <c r="F266">
        <v>1</v>
      </c>
      <c r="G266">
        <v>49.85</v>
      </c>
      <c r="H266">
        <f t="shared" si="65"/>
        <v>1</v>
      </c>
      <c r="I266">
        <f t="shared" si="66"/>
        <v>0</v>
      </c>
      <c r="J266">
        <f t="shared" si="67"/>
        <v>1</v>
      </c>
      <c r="K266">
        <f t="shared" si="68"/>
        <v>0</v>
      </c>
      <c r="L266">
        <f t="shared" si="69"/>
        <v>0</v>
      </c>
      <c r="M266">
        <f t="shared" si="70"/>
        <v>0</v>
      </c>
      <c r="N266">
        <f t="shared" si="71"/>
        <v>0</v>
      </c>
      <c r="O266">
        <f t="shared" si="72"/>
        <v>1</v>
      </c>
      <c r="P266">
        <v>31</v>
      </c>
      <c r="Q266">
        <f t="shared" si="73"/>
        <v>0</v>
      </c>
      <c r="R266">
        <f t="shared" si="74"/>
        <v>0</v>
      </c>
      <c r="S266">
        <f t="shared" si="75"/>
        <v>0</v>
      </c>
      <c r="T266">
        <f t="shared" si="76"/>
        <v>1</v>
      </c>
      <c r="U266">
        <v>0</v>
      </c>
      <c r="V266">
        <f t="shared" si="77"/>
        <v>8.9565764546752774E-3</v>
      </c>
      <c r="W266">
        <f t="shared" si="78"/>
        <v>0.50223912914506164</v>
      </c>
      <c r="X266">
        <f t="shared" si="79"/>
        <v>8.0220261788443558E-5</v>
      </c>
      <c r="Y266">
        <f t="shared" si="80"/>
        <v>0</v>
      </c>
      <c r="Z266" t="s">
        <v>298</v>
      </c>
    </row>
    <row r="267" spans="1:26" x14ac:dyDescent="0.25">
      <c r="A267" t="s">
        <v>29</v>
      </c>
      <c r="B267" t="s">
        <v>30</v>
      </c>
      <c r="C267" t="s">
        <v>35</v>
      </c>
      <c r="D267">
        <v>0</v>
      </c>
      <c r="F267">
        <v>1</v>
      </c>
      <c r="G267">
        <v>113.3</v>
      </c>
      <c r="H267">
        <f t="shared" si="65"/>
        <v>1</v>
      </c>
      <c r="I267">
        <f t="shared" si="66"/>
        <v>0</v>
      </c>
      <c r="J267">
        <f t="shared" si="67"/>
        <v>0</v>
      </c>
      <c r="K267">
        <f t="shared" si="68"/>
        <v>1</v>
      </c>
      <c r="L267">
        <f t="shared" si="69"/>
        <v>0</v>
      </c>
      <c r="M267">
        <f t="shared" si="70"/>
        <v>0</v>
      </c>
      <c r="N267">
        <f t="shared" si="71"/>
        <v>1</v>
      </c>
      <c r="O267">
        <f t="shared" si="72"/>
        <v>0</v>
      </c>
      <c r="P267">
        <v>45</v>
      </c>
      <c r="Q267">
        <f t="shared" si="73"/>
        <v>0</v>
      </c>
      <c r="R267">
        <f t="shared" si="74"/>
        <v>1</v>
      </c>
      <c r="S267">
        <f t="shared" si="75"/>
        <v>0</v>
      </c>
      <c r="T267">
        <f t="shared" si="76"/>
        <v>0</v>
      </c>
      <c r="U267">
        <v>0</v>
      </c>
      <c r="V267">
        <f t="shared" si="77"/>
        <v>0.16294952919616204</v>
      </c>
      <c r="W267">
        <f t="shared" si="78"/>
        <v>0.54064748089079528</v>
      </c>
      <c r="X267">
        <f t="shared" si="79"/>
        <v>2.6552549065250865E-2</v>
      </c>
      <c r="Y267">
        <f t="shared" si="80"/>
        <v>0</v>
      </c>
      <c r="Z267" t="s">
        <v>299</v>
      </c>
    </row>
    <row r="268" spans="1:26" x14ac:dyDescent="0.25">
      <c r="A268" t="s">
        <v>45</v>
      </c>
      <c r="B268" t="s">
        <v>30</v>
      </c>
      <c r="C268" t="s">
        <v>25</v>
      </c>
      <c r="D268">
        <v>0</v>
      </c>
      <c r="F268">
        <v>1</v>
      </c>
      <c r="G268">
        <v>88.1</v>
      </c>
      <c r="H268">
        <f t="shared" si="65"/>
        <v>1</v>
      </c>
      <c r="I268">
        <f t="shared" si="66"/>
        <v>0</v>
      </c>
      <c r="J268">
        <f t="shared" si="67"/>
        <v>1</v>
      </c>
      <c r="K268">
        <f t="shared" si="68"/>
        <v>0</v>
      </c>
      <c r="L268">
        <f t="shared" si="69"/>
        <v>0</v>
      </c>
      <c r="M268">
        <f t="shared" si="70"/>
        <v>0</v>
      </c>
      <c r="N268">
        <f t="shared" si="71"/>
        <v>0</v>
      </c>
      <c r="O268">
        <f t="shared" si="72"/>
        <v>1</v>
      </c>
      <c r="P268">
        <v>61</v>
      </c>
      <c r="Q268">
        <f t="shared" si="73"/>
        <v>0</v>
      </c>
      <c r="R268">
        <f t="shared" si="74"/>
        <v>1</v>
      </c>
      <c r="S268">
        <f t="shared" si="75"/>
        <v>0</v>
      </c>
      <c r="T268">
        <f t="shared" si="76"/>
        <v>0</v>
      </c>
      <c r="U268">
        <v>0</v>
      </c>
      <c r="V268">
        <f t="shared" si="77"/>
        <v>6.372727674372336E-2</v>
      </c>
      <c r="W268">
        <f t="shared" si="78"/>
        <v>0.51592642956146706</v>
      </c>
      <c r="X268">
        <f t="shared" si="79"/>
        <v>4.0611658011711045E-3</v>
      </c>
      <c r="Y268">
        <f t="shared" si="80"/>
        <v>0</v>
      </c>
      <c r="Z268" t="s">
        <v>300</v>
      </c>
    </row>
    <row r="269" spans="1:26" x14ac:dyDescent="0.25">
      <c r="A269" t="s">
        <v>45</v>
      </c>
      <c r="B269" t="s">
        <v>33</v>
      </c>
      <c r="C269" t="s">
        <v>23</v>
      </c>
      <c r="D269">
        <v>0</v>
      </c>
      <c r="F269">
        <v>1</v>
      </c>
      <c r="G269">
        <v>24.9</v>
      </c>
      <c r="H269">
        <f t="shared" si="65"/>
        <v>1</v>
      </c>
      <c r="I269">
        <f t="shared" si="66"/>
        <v>0</v>
      </c>
      <c r="J269">
        <f t="shared" si="67"/>
        <v>0</v>
      </c>
      <c r="K269">
        <f t="shared" si="68"/>
        <v>0</v>
      </c>
      <c r="L269">
        <f t="shared" si="69"/>
        <v>1</v>
      </c>
      <c r="M269">
        <f t="shared" si="70"/>
        <v>0</v>
      </c>
      <c r="N269">
        <f t="shared" si="71"/>
        <v>0</v>
      </c>
      <c r="O269">
        <f t="shared" si="72"/>
        <v>1</v>
      </c>
      <c r="P269">
        <v>50</v>
      </c>
      <c r="Q269">
        <f t="shared" si="73"/>
        <v>0</v>
      </c>
      <c r="R269">
        <f t="shared" si="74"/>
        <v>0</v>
      </c>
      <c r="S269">
        <f t="shared" si="75"/>
        <v>0</v>
      </c>
      <c r="T269">
        <f t="shared" si="76"/>
        <v>1</v>
      </c>
      <c r="U269">
        <v>0</v>
      </c>
      <c r="V269">
        <f t="shared" si="77"/>
        <v>-4.497861618388671E-2</v>
      </c>
      <c r="W269">
        <f t="shared" si="78"/>
        <v>0.48875724130298237</v>
      </c>
      <c r="X269">
        <f t="shared" si="79"/>
        <v>2.0230759138173955E-3</v>
      </c>
      <c r="Y269">
        <f t="shared" si="80"/>
        <v>0</v>
      </c>
      <c r="Z269" t="s">
        <v>301</v>
      </c>
    </row>
    <row r="270" spans="1:26" x14ac:dyDescent="0.25">
      <c r="A270" t="s">
        <v>26</v>
      </c>
      <c r="B270" t="s">
        <v>30</v>
      </c>
      <c r="C270" t="s">
        <v>35</v>
      </c>
      <c r="D270">
        <v>1</v>
      </c>
      <c r="F270">
        <v>1</v>
      </c>
      <c r="G270">
        <v>105</v>
      </c>
      <c r="H270">
        <f t="shared" si="65"/>
        <v>0</v>
      </c>
      <c r="I270">
        <f t="shared" si="66"/>
        <v>1</v>
      </c>
      <c r="J270">
        <f t="shared" si="67"/>
        <v>0</v>
      </c>
      <c r="K270">
        <f t="shared" si="68"/>
        <v>1</v>
      </c>
      <c r="L270">
        <f t="shared" si="69"/>
        <v>0</v>
      </c>
      <c r="M270">
        <f t="shared" si="70"/>
        <v>1</v>
      </c>
      <c r="N270">
        <f t="shared" si="71"/>
        <v>0</v>
      </c>
      <c r="O270">
        <f t="shared" si="72"/>
        <v>0</v>
      </c>
      <c r="P270">
        <v>19</v>
      </c>
      <c r="Q270">
        <f t="shared" si="73"/>
        <v>0</v>
      </c>
      <c r="R270">
        <f t="shared" si="74"/>
        <v>1</v>
      </c>
      <c r="S270">
        <f t="shared" si="75"/>
        <v>0</v>
      </c>
      <c r="T270">
        <f t="shared" si="76"/>
        <v>0</v>
      </c>
      <c r="U270">
        <v>0</v>
      </c>
      <c r="V270">
        <f t="shared" si="77"/>
        <v>0.42146421780915722</v>
      </c>
      <c r="W270">
        <f t="shared" si="78"/>
        <v>0.60383357118224723</v>
      </c>
      <c r="X270">
        <f t="shared" si="79"/>
        <v>0.17763208689348473</v>
      </c>
      <c r="Y270">
        <f t="shared" si="80"/>
        <v>1</v>
      </c>
      <c r="Z270" t="s">
        <v>302</v>
      </c>
    </row>
    <row r="271" spans="1:26" x14ac:dyDescent="0.25">
      <c r="A271" t="s">
        <v>45</v>
      </c>
      <c r="B271" t="s">
        <v>30</v>
      </c>
      <c r="C271" t="s">
        <v>23</v>
      </c>
      <c r="D271">
        <v>0</v>
      </c>
      <c r="F271">
        <v>1</v>
      </c>
      <c r="G271">
        <v>19.350000000000001</v>
      </c>
      <c r="H271">
        <f t="shared" si="65"/>
        <v>1</v>
      </c>
      <c r="I271">
        <f t="shared" si="66"/>
        <v>0</v>
      </c>
      <c r="J271">
        <f t="shared" si="67"/>
        <v>0</v>
      </c>
      <c r="K271">
        <f t="shared" si="68"/>
        <v>0</v>
      </c>
      <c r="L271">
        <f t="shared" si="69"/>
        <v>1</v>
      </c>
      <c r="M271">
        <f t="shared" si="70"/>
        <v>0</v>
      </c>
      <c r="N271">
        <f t="shared" si="71"/>
        <v>0</v>
      </c>
      <c r="O271">
        <f t="shared" si="72"/>
        <v>1</v>
      </c>
      <c r="P271">
        <v>59</v>
      </c>
      <c r="Q271">
        <f t="shared" si="73"/>
        <v>0</v>
      </c>
      <c r="R271">
        <f t="shared" si="74"/>
        <v>1</v>
      </c>
      <c r="S271">
        <f t="shared" si="75"/>
        <v>0</v>
      </c>
      <c r="T271">
        <f t="shared" si="76"/>
        <v>0</v>
      </c>
      <c r="U271">
        <v>1</v>
      </c>
      <c r="V271">
        <f t="shared" si="77"/>
        <v>-7.2185992091465548E-2</v>
      </c>
      <c r="W271">
        <f t="shared" si="78"/>
        <v>0.48196133431311211</v>
      </c>
      <c r="X271">
        <f t="shared" si="79"/>
        <v>1.1495828016371603</v>
      </c>
      <c r="Y271">
        <f t="shared" si="80"/>
        <v>0</v>
      </c>
      <c r="Z271" t="s">
        <v>303</v>
      </c>
    </row>
    <row r="272" spans="1:26" x14ac:dyDescent="0.25">
      <c r="A272" t="s">
        <v>45</v>
      </c>
      <c r="B272" t="s">
        <v>38</v>
      </c>
      <c r="C272" t="s">
        <v>23</v>
      </c>
      <c r="D272">
        <v>0</v>
      </c>
      <c r="F272">
        <v>1</v>
      </c>
      <c r="G272">
        <v>24.25</v>
      </c>
      <c r="H272">
        <f t="shared" si="65"/>
        <v>1</v>
      </c>
      <c r="I272">
        <f t="shared" si="66"/>
        <v>0</v>
      </c>
      <c r="J272">
        <f t="shared" si="67"/>
        <v>0</v>
      </c>
      <c r="K272">
        <f t="shared" si="68"/>
        <v>0</v>
      </c>
      <c r="L272">
        <f t="shared" si="69"/>
        <v>1</v>
      </c>
      <c r="M272">
        <f t="shared" si="70"/>
        <v>0</v>
      </c>
      <c r="N272">
        <f t="shared" si="71"/>
        <v>0</v>
      </c>
      <c r="O272">
        <f t="shared" si="72"/>
        <v>1</v>
      </c>
      <c r="P272">
        <v>71</v>
      </c>
      <c r="Q272">
        <f t="shared" si="73"/>
        <v>0</v>
      </c>
      <c r="R272">
        <f t="shared" si="74"/>
        <v>0</v>
      </c>
      <c r="S272">
        <f t="shared" si="75"/>
        <v>1</v>
      </c>
      <c r="T272">
        <f t="shared" si="76"/>
        <v>0</v>
      </c>
      <c r="U272">
        <v>0</v>
      </c>
      <c r="V272">
        <f t="shared" si="77"/>
        <v>-4.5992002202380103E-2</v>
      </c>
      <c r="W272">
        <f t="shared" si="78"/>
        <v>0.48850402579658858</v>
      </c>
      <c r="X272">
        <f t="shared" si="79"/>
        <v>2.1152642665837364E-3</v>
      </c>
      <c r="Y272">
        <f t="shared" si="80"/>
        <v>0</v>
      </c>
      <c r="Z272" t="s">
        <v>304</v>
      </c>
    </row>
    <row r="273" spans="1:26" x14ac:dyDescent="0.25">
      <c r="A273" t="s">
        <v>26</v>
      </c>
      <c r="B273" t="s">
        <v>27</v>
      </c>
      <c r="C273" t="s">
        <v>35</v>
      </c>
      <c r="D273">
        <v>1</v>
      </c>
      <c r="F273">
        <v>1</v>
      </c>
      <c r="G273">
        <v>94.45</v>
      </c>
      <c r="H273">
        <f t="shared" si="65"/>
        <v>0</v>
      </c>
      <c r="I273">
        <f t="shared" si="66"/>
        <v>1</v>
      </c>
      <c r="J273">
        <f t="shared" si="67"/>
        <v>0</v>
      </c>
      <c r="K273">
        <f t="shared" si="68"/>
        <v>1</v>
      </c>
      <c r="L273">
        <f t="shared" si="69"/>
        <v>0</v>
      </c>
      <c r="M273">
        <f t="shared" si="70"/>
        <v>1</v>
      </c>
      <c r="N273">
        <f t="shared" si="71"/>
        <v>0</v>
      </c>
      <c r="O273">
        <f t="shared" si="72"/>
        <v>0</v>
      </c>
      <c r="P273">
        <v>16</v>
      </c>
      <c r="Q273">
        <f t="shared" si="73"/>
        <v>1</v>
      </c>
      <c r="R273">
        <f t="shared" si="74"/>
        <v>0</v>
      </c>
      <c r="S273">
        <f t="shared" si="75"/>
        <v>0</v>
      </c>
      <c r="T273">
        <f t="shared" si="76"/>
        <v>0</v>
      </c>
      <c r="U273">
        <v>1</v>
      </c>
      <c r="V273">
        <f t="shared" si="77"/>
        <v>0.54178452693885415</v>
      </c>
      <c r="W273">
        <f t="shared" si="78"/>
        <v>0.63222744644911977</v>
      </c>
      <c r="X273">
        <f t="shared" si="79"/>
        <v>0.20996141975264968</v>
      </c>
      <c r="Y273">
        <f t="shared" si="80"/>
        <v>1</v>
      </c>
      <c r="Z273" t="s">
        <v>305</v>
      </c>
    </row>
    <row r="274" spans="1:26" x14ac:dyDescent="0.25">
      <c r="A274" t="s">
        <v>45</v>
      </c>
      <c r="B274" t="s">
        <v>27</v>
      </c>
      <c r="C274" t="s">
        <v>25</v>
      </c>
      <c r="D274">
        <v>0</v>
      </c>
      <c r="F274">
        <v>1</v>
      </c>
      <c r="G274">
        <v>59.75</v>
      </c>
      <c r="H274">
        <f t="shared" si="65"/>
        <v>1</v>
      </c>
      <c r="I274">
        <f t="shared" si="66"/>
        <v>0</v>
      </c>
      <c r="J274">
        <f t="shared" si="67"/>
        <v>1</v>
      </c>
      <c r="K274">
        <f t="shared" si="68"/>
        <v>0</v>
      </c>
      <c r="L274">
        <f t="shared" si="69"/>
        <v>0</v>
      </c>
      <c r="M274">
        <f t="shared" si="70"/>
        <v>0</v>
      </c>
      <c r="N274">
        <f t="shared" si="71"/>
        <v>0</v>
      </c>
      <c r="O274">
        <f t="shared" si="72"/>
        <v>1</v>
      </c>
      <c r="P274">
        <v>57</v>
      </c>
      <c r="Q274">
        <f t="shared" si="73"/>
        <v>1</v>
      </c>
      <c r="R274">
        <f t="shared" si="74"/>
        <v>0</v>
      </c>
      <c r="S274">
        <f t="shared" si="75"/>
        <v>0</v>
      </c>
      <c r="T274">
        <f t="shared" si="76"/>
        <v>0</v>
      </c>
      <c r="U274">
        <v>0</v>
      </c>
      <c r="V274">
        <f t="shared" si="77"/>
        <v>0.15629639952083185</v>
      </c>
      <c r="W274">
        <f t="shared" si="78"/>
        <v>0.53899475003407848</v>
      </c>
      <c r="X274">
        <f t="shared" si="79"/>
        <v>2.4428564503175487E-2</v>
      </c>
      <c r="Y274">
        <f t="shared" si="80"/>
        <v>0</v>
      </c>
      <c r="Z274" t="s">
        <v>306</v>
      </c>
    </row>
    <row r="275" spans="1:26" x14ac:dyDescent="0.25">
      <c r="A275" t="s">
        <v>26</v>
      </c>
      <c r="B275" t="s">
        <v>33</v>
      </c>
      <c r="C275" t="s">
        <v>25</v>
      </c>
      <c r="D275">
        <v>0</v>
      </c>
      <c r="F275">
        <v>1</v>
      </c>
      <c r="G275">
        <v>24.8</v>
      </c>
      <c r="H275">
        <f t="shared" si="65"/>
        <v>1</v>
      </c>
      <c r="I275">
        <f t="shared" si="66"/>
        <v>0</v>
      </c>
      <c r="J275">
        <f t="shared" si="67"/>
        <v>1</v>
      </c>
      <c r="K275">
        <f t="shared" si="68"/>
        <v>0</v>
      </c>
      <c r="L275">
        <f t="shared" si="69"/>
        <v>0</v>
      </c>
      <c r="M275">
        <f t="shared" si="70"/>
        <v>1</v>
      </c>
      <c r="N275">
        <f t="shared" si="71"/>
        <v>0</v>
      </c>
      <c r="O275">
        <f t="shared" si="72"/>
        <v>0</v>
      </c>
      <c r="P275">
        <v>1</v>
      </c>
      <c r="Q275">
        <f t="shared" si="73"/>
        <v>0</v>
      </c>
      <c r="R275">
        <f t="shared" si="74"/>
        <v>0</v>
      </c>
      <c r="S275">
        <f t="shared" si="75"/>
        <v>0</v>
      </c>
      <c r="T275">
        <f t="shared" si="76"/>
        <v>1</v>
      </c>
      <c r="U275">
        <v>1</v>
      </c>
      <c r="V275">
        <f t="shared" si="77"/>
        <v>0.31498259204626089</v>
      </c>
      <c r="W275">
        <f t="shared" si="78"/>
        <v>0.57810098708605973</v>
      </c>
      <c r="X275">
        <f t="shared" si="79"/>
        <v>0.46924884919965942</v>
      </c>
      <c r="Y275">
        <f t="shared" si="80"/>
        <v>0</v>
      </c>
      <c r="Z275" t="s">
        <v>307</v>
      </c>
    </row>
    <row r="276" spans="1:26" x14ac:dyDescent="0.25">
      <c r="A276" t="s">
        <v>26</v>
      </c>
      <c r="B276" t="s">
        <v>27</v>
      </c>
      <c r="C276" t="s">
        <v>35</v>
      </c>
      <c r="D276">
        <v>1</v>
      </c>
      <c r="F276">
        <v>1</v>
      </c>
      <c r="G276">
        <v>107.05</v>
      </c>
      <c r="H276">
        <f t="shared" si="65"/>
        <v>0</v>
      </c>
      <c r="I276">
        <f t="shared" si="66"/>
        <v>1</v>
      </c>
      <c r="J276">
        <f t="shared" si="67"/>
        <v>0</v>
      </c>
      <c r="K276">
        <f t="shared" si="68"/>
        <v>1</v>
      </c>
      <c r="L276">
        <f t="shared" si="69"/>
        <v>0</v>
      </c>
      <c r="M276">
        <f t="shared" si="70"/>
        <v>1</v>
      </c>
      <c r="N276">
        <f t="shared" si="71"/>
        <v>0</v>
      </c>
      <c r="O276">
        <f t="shared" si="72"/>
        <v>0</v>
      </c>
      <c r="P276">
        <v>20</v>
      </c>
      <c r="Q276">
        <f t="shared" si="73"/>
        <v>1</v>
      </c>
      <c r="R276">
        <f t="shared" si="74"/>
        <v>0</v>
      </c>
      <c r="S276">
        <f t="shared" si="75"/>
        <v>0</v>
      </c>
      <c r="T276">
        <f t="shared" si="76"/>
        <v>0</v>
      </c>
      <c r="U276">
        <v>0</v>
      </c>
      <c r="V276">
        <f t="shared" si="77"/>
        <v>0.56629179440425115</v>
      </c>
      <c r="W276">
        <f t="shared" si="78"/>
        <v>0.63790708652991379</v>
      </c>
      <c r="X276">
        <f t="shared" si="79"/>
        <v>0.32068639640958663</v>
      </c>
      <c r="Y276">
        <f t="shared" si="80"/>
        <v>1</v>
      </c>
      <c r="Z276" t="s">
        <v>308</v>
      </c>
    </row>
    <row r="277" spans="1:26" x14ac:dyDescent="0.25">
      <c r="A277" t="s">
        <v>26</v>
      </c>
      <c r="B277" t="s">
        <v>30</v>
      </c>
      <c r="C277" t="s">
        <v>35</v>
      </c>
      <c r="D277">
        <v>0</v>
      </c>
      <c r="F277">
        <v>1</v>
      </c>
      <c r="G277">
        <v>70.599999999999994</v>
      </c>
      <c r="H277">
        <f t="shared" si="65"/>
        <v>1</v>
      </c>
      <c r="I277">
        <f t="shared" si="66"/>
        <v>0</v>
      </c>
      <c r="J277">
        <f t="shared" si="67"/>
        <v>0</v>
      </c>
      <c r="K277">
        <f t="shared" si="68"/>
        <v>1</v>
      </c>
      <c r="L277">
        <f t="shared" si="69"/>
        <v>0</v>
      </c>
      <c r="M277">
        <f t="shared" si="70"/>
        <v>1</v>
      </c>
      <c r="N277">
        <f t="shared" si="71"/>
        <v>0</v>
      </c>
      <c r="O277">
        <f t="shared" si="72"/>
        <v>0</v>
      </c>
      <c r="P277">
        <v>1</v>
      </c>
      <c r="Q277">
        <f t="shared" si="73"/>
        <v>0</v>
      </c>
      <c r="R277">
        <f t="shared" si="74"/>
        <v>1</v>
      </c>
      <c r="S277">
        <f t="shared" si="75"/>
        <v>0</v>
      </c>
      <c r="T277">
        <f t="shared" si="76"/>
        <v>0</v>
      </c>
      <c r="U277">
        <v>1</v>
      </c>
      <c r="V277">
        <f t="shared" si="77"/>
        <v>0.37269588086041616</v>
      </c>
      <c r="W277">
        <f t="shared" si="78"/>
        <v>0.59211023732218859</v>
      </c>
      <c r="X277">
        <f t="shared" si="79"/>
        <v>0.39351045788948918</v>
      </c>
      <c r="Y277">
        <f t="shared" si="80"/>
        <v>1</v>
      </c>
      <c r="Z277" t="s">
        <v>309</v>
      </c>
    </row>
    <row r="278" spans="1:26" x14ac:dyDescent="0.25">
      <c r="A278" t="s">
        <v>26</v>
      </c>
      <c r="B278" t="s">
        <v>27</v>
      </c>
      <c r="C278" t="s">
        <v>35</v>
      </c>
      <c r="D278">
        <v>0</v>
      </c>
      <c r="F278">
        <v>1</v>
      </c>
      <c r="G278">
        <v>85.4</v>
      </c>
      <c r="H278">
        <f t="shared" si="65"/>
        <v>1</v>
      </c>
      <c r="I278">
        <f t="shared" si="66"/>
        <v>0</v>
      </c>
      <c r="J278">
        <f t="shared" si="67"/>
        <v>0</v>
      </c>
      <c r="K278">
        <f t="shared" si="68"/>
        <v>1</v>
      </c>
      <c r="L278">
        <f t="shared" si="69"/>
        <v>0</v>
      </c>
      <c r="M278">
        <f t="shared" si="70"/>
        <v>1</v>
      </c>
      <c r="N278">
        <f t="shared" si="71"/>
        <v>0</v>
      </c>
      <c r="O278">
        <f t="shared" si="72"/>
        <v>0</v>
      </c>
      <c r="P278">
        <v>5</v>
      </c>
      <c r="Q278">
        <f t="shared" si="73"/>
        <v>1</v>
      </c>
      <c r="R278">
        <f t="shared" si="74"/>
        <v>0</v>
      </c>
      <c r="S278">
        <f t="shared" si="75"/>
        <v>0</v>
      </c>
      <c r="T278">
        <f t="shared" si="76"/>
        <v>0</v>
      </c>
      <c r="U278">
        <v>1</v>
      </c>
      <c r="V278">
        <f t="shared" si="77"/>
        <v>0.53253824471135558</v>
      </c>
      <c r="W278">
        <f t="shared" si="78"/>
        <v>0.63007492242636398</v>
      </c>
      <c r="X278">
        <f t="shared" si="79"/>
        <v>0.21852049265754048</v>
      </c>
      <c r="Y278">
        <f t="shared" si="80"/>
        <v>1</v>
      </c>
      <c r="Z278" t="s">
        <v>310</v>
      </c>
    </row>
    <row r="279" spans="1:26" x14ac:dyDescent="0.25">
      <c r="A279" t="s">
        <v>26</v>
      </c>
      <c r="B279" t="s">
        <v>27</v>
      </c>
      <c r="C279" t="s">
        <v>35</v>
      </c>
      <c r="D279">
        <v>0</v>
      </c>
      <c r="F279">
        <v>1</v>
      </c>
      <c r="G279">
        <v>105.05</v>
      </c>
      <c r="H279">
        <f t="shared" si="65"/>
        <v>1</v>
      </c>
      <c r="I279">
        <f t="shared" si="66"/>
        <v>0</v>
      </c>
      <c r="J279">
        <f t="shared" si="67"/>
        <v>0</v>
      </c>
      <c r="K279">
        <f t="shared" si="68"/>
        <v>1</v>
      </c>
      <c r="L279">
        <f t="shared" si="69"/>
        <v>0</v>
      </c>
      <c r="M279">
        <f t="shared" si="70"/>
        <v>1</v>
      </c>
      <c r="N279">
        <f t="shared" si="71"/>
        <v>0</v>
      </c>
      <c r="O279">
        <f t="shared" si="72"/>
        <v>0</v>
      </c>
      <c r="P279">
        <v>52</v>
      </c>
      <c r="Q279">
        <f t="shared" si="73"/>
        <v>1</v>
      </c>
      <c r="R279">
        <f t="shared" si="74"/>
        <v>0</v>
      </c>
      <c r="S279">
        <f t="shared" si="75"/>
        <v>0</v>
      </c>
      <c r="T279">
        <f t="shared" si="76"/>
        <v>0</v>
      </c>
      <c r="U279">
        <v>1</v>
      </c>
      <c r="V279">
        <f t="shared" si="77"/>
        <v>0.57200196342166443</v>
      </c>
      <c r="W279">
        <f t="shared" si="78"/>
        <v>0.63922498931492744</v>
      </c>
      <c r="X279">
        <f t="shared" si="79"/>
        <v>0.18318231931491027</v>
      </c>
      <c r="Y279">
        <f t="shared" si="80"/>
        <v>1</v>
      </c>
      <c r="Z279" t="s">
        <v>311</v>
      </c>
    </row>
    <row r="280" spans="1:26" x14ac:dyDescent="0.25">
      <c r="A280" t="s">
        <v>26</v>
      </c>
      <c r="B280" t="s">
        <v>33</v>
      </c>
      <c r="C280" t="s">
        <v>25</v>
      </c>
      <c r="D280">
        <v>1</v>
      </c>
      <c r="F280">
        <v>1</v>
      </c>
      <c r="G280">
        <v>64.95</v>
      </c>
      <c r="H280">
        <f t="shared" si="65"/>
        <v>0</v>
      </c>
      <c r="I280">
        <f t="shared" si="66"/>
        <v>1</v>
      </c>
      <c r="J280">
        <f t="shared" si="67"/>
        <v>1</v>
      </c>
      <c r="K280">
        <f t="shared" si="68"/>
        <v>0</v>
      </c>
      <c r="L280">
        <f t="shared" si="69"/>
        <v>0</v>
      </c>
      <c r="M280">
        <f t="shared" si="70"/>
        <v>1</v>
      </c>
      <c r="N280">
        <f t="shared" si="71"/>
        <v>0</v>
      </c>
      <c r="O280">
        <f t="shared" si="72"/>
        <v>0</v>
      </c>
      <c r="P280">
        <v>21</v>
      </c>
      <c r="Q280">
        <f t="shared" si="73"/>
        <v>0</v>
      </c>
      <c r="R280">
        <f t="shared" si="74"/>
        <v>0</v>
      </c>
      <c r="S280">
        <f t="shared" si="75"/>
        <v>0</v>
      </c>
      <c r="T280">
        <f t="shared" si="76"/>
        <v>1</v>
      </c>
      <c r="U280">
        <v>0</v>
      </c>
      <c r="V280">
        <f t="shared" si="77"/>
        <v>0.35902404851583325</v>
      </c>
      <c r="W280">
        <f t="shared" si="78"/>
        <v>0.58880416321212337</v>
      </c>
      <c r="X280">
        <f t="shared" si="79"/>
        <v>0.12889826741269939</v>
      </c>
      <c r="Y280">
        <f t="shared" si="80"/>
        <v>1</v>
      </c>
      <c r="Z280" t="s">
        <v>312</v>
      </c>
    </row>
    <row r="281" spans="1:26" x14ac:dyDescent="0.25">
      <c r="A281" t="s">
        <v>26</v>
      </c>
      <c r="B281" t="s">
        <v>27</v>
      </c>
      <c r="C281" t="s">
        <v>25</v>
      </c>
      <c r="D281">
        <v>0</v>
      </c>
      <c r="F281">
        <v>1</v>
      </c>
      <c r="G281">
        <v>55</v>
      </c>
      <c r="H281">
        <f t="shared" si="65"/>
        <v>1</v>
      </c>
      <c r="I281">
        <f t="shared" si="66"/>
        <v>0</v>
      </c>
      <c r="J281">
        <f t="shared" si="67"/>
        <v>1</v>
      </c>
      <c r="K281">
        <f t="shared" si="68"/>
        <v>0</v>
      </c>
      <c r="L281">
        <f t="shared" si="69"/>
        <v>0</v>
      </c>
      <c r="M281">
        <f t="shared" si="70"/>
        <v>1</v>
      </c>
      <c r="N281">
        <f t="shared" si="71"/>
        <v>0</v>
      </c>
      <c r="O281">
        <f t="shared" si="72"/>
        <v>0</v>
      </c>
      <c r="P281">
        <v>14</v>
      </c>
      <c r="Q281">
        <f t="shared" si="73"/>
        <v>1</v>
      </c>
      <c r="R281">
        <f t="shared" si="74"/>
        <v>0</v>
      </c>
      <c r="S281">
        <f t="shared" si="75"/>
        <v>0</v>
      </c>
      <c r="T281">
        <f t="shared" si="76"/>
        <v>0</v>
      </c>
      <c r="U281">
        <v>0</v>
      </c>
      <c r="V281">
        <f t="shared" si="77"/>
        <v>0.48027979089337025</v>
      </c>
      <c r="W281">
        <f t="shared" si="78"/>
        <v>0.61781394113742671</v>
      </c>
      <c r="X281">
        <f t="shared" si="79"/>
        <v>0.23066867754057946</v>
      </c>
      <c r="Y281">
        <f t="shared" si="80"/>
        <v>1</v>
      </c>
      <c r="Z281" t="s">
        <v>313</v>
      </c>
    </row>
    <row r="282" spans="1:26" x14ac:dyDescent="0.25">
      <c r="A282" t="s">
        <v>26</v>
      </c>
      <c r="B282" t="s">
        <v>33</v>
      </c>
      <c r="C282" t="s">
        <v>25</v>
      </c>
      <c r="D282">
        <v>0</v>
      </c>
      <c r="F282">
        <v>1</v>
      </c>
      <c r="G282">
        <v>50.55</v>
      </c>
      <c r="H282">
        <f t="shared" si="65"/>
        <v>1</v>
      </c>
      <c r="I282">
        <f t="shared" si="66"/>
        <v>0</v>
      </c>
      <c r="J282">
        <f t="shared" si="67"/>
        <v>1</v>
      </c>
      <c r="K282">
        <f t="shared" si="68"/>
        <v>0</v>
      </c>
      <c r="L282">
        <f t="shared" si="69"/>
        <v>0</v>
      </c>
      <c r="M282">
        <f t="shared" si="70"/>
        <v>1</v>
      </c>
      <c r="N282">
        <f t="shared" si="71"/>
        <v>0</v>
      </c>
      <c r="O282">
        <f t="shared" si="72"/>
        <v>0</v>
      </c>
      <c r="P282">
        <v>5</v>
      </c>
      <c r="Q282">
        <f t="shared" si="73"/>
        <v>0</v>
      </c>
      <c r="R282">
        <f t="shared" si="74"/>
        <v>0</v>
      </c>
      <c r="S282">
        <f t="shared" si="75"/>
        <v>0</v>
      </c>
      <c r="T282">
        <f t="shared" si="76"/>
        <v>1</v>
      </c>
      <c r="U282">
        <v>0</v>
      </c>
      <c r="V282">
        <f t="shared" si="77"/>
        <v>0.33657365056767186</v>
      </c>
      <c r="W282">
        <f t="shared" si="78"/>
        <v>0.58335798234809699</v>
      </c>
      <c r="X282">
        <f t="shared" si="79"/>
        <v>0.11328182225644928</v>
      </c>
      <c r="Y282">
        <f t="shared" si="80"/>
        <v>1</v>
      </c>
      <c r="Z282" t="s">
        <v>314</v>
      </c>
    </row>
    <row r="283" spans="1:26" x14ac:dyDescent="0.25">
      <c r="A283" t="s">
        <v>26</v>
      </c>
      <c r="B283" t="s">
        <v>30</v>
      </c>
      <c r="C283" t="s">
        <v>25</v>
      </c>
      <c r="D283">
        <v>0</v>
      </c>
      <c r="F283">
        <v>1</v>
      </c>
      <c r="G283">
        <v>55.15</v>
      </c>
      <c r="H283">
        <f t="shared" si="65"/>
        <v>1</v>
      </c>
      <c r="I283">
        <f t="shared" si="66"/>
        <v>0</v>
      </c>
      <c r="J283">
        <f t="shared" si="67"/>
        <v>1</v>
      </c>
      <c r="K283">
        <f t="shared" si="68"/>
        <v>0</v>
      </c>
      <c r="L283">
        <f t="shared" si="69"/>
        <v>0</v>
      </c>
      <c r="M283">
        <f t="shared" si="70"/>
        <v>1</v>
      </c>
      <c r="N283">
        <f t="shared" si="71"/>
        <v>0</v>
      </c>
      <c r="O283">
        <f t="shared" si="72"/>
        <v>0</v>
      </c>
      <c r="P283">
        <v>6</v>
      </c>
      <c r="Q283">
        <f t="shared" si="73"/>
        <v>0</v>
      </c>
      <c r="R283">
        <f t="shared" si="74"/>
        <v>1</v>
      </c>
      <c r="S283">
        <f t="shared" si="75"/>
        <v>0</v>
      </c>
      <c r="T283">
        <f t="shared" si="76"/>
        <v>0</v>
      </c>
      <c r="U283">
        <v>0</v>
      </c>
      <c r="V283">
        <f t="shared" si="77"/>
        <v>0.34374530546777893</v>
      </c>
      <c r="W283">
        <f t="shared" si="78"/>
        <v>0.58510001456849214</v>
      </c>
      <c r="X283">
        <f t="shared" si="79"/>
        <v>0.11816083503113664</v>
      </c>
      <c r="Y283">
        <f t="shared" si="80"/>
        <v>1</v>
      </c>
      <c r="Z283" t="s">
        <v>315</v>
      </c>
    </row>
    <row r="284" spans="1:26" x14ac:dyDescent="0.25">
      <c r="A284" t="s">
        <v>26</v>
      </c>
      <c r="B284" t="s">
        <v>27</v>
      </c>
      <c r="C284" t="s">
        <v>25</v>
      </c>
      <c r="D284">
        <v>0</v>
      </c>
      <c r="F284">
        <v>1</v>
      </c>
      <c r="G284">
        <v>51.2</v>
      </c>
      <c r="H284">
        <f t="shared" si="65"/>
        <v>1</v>
      </c>
      <c r="I284">
        <f t="shared" si="66"/>
        <v>0</v>
      </c>
      <c r="J284">
        <f t="shared" si="67"/>
        <v>1</v>
      </c>
      <c r="K284">
        <f t="shared" si="68"/>
        <v>0</v>
      </c>
      <c r="L284">
        <f t="shared" si="69"/>
        <v>0</v>
      </c>
      <c r="M284">
        <f t="shared" si="70"/>
        <v>1</v>
      </c>
      <c r="N284">
        <f t="shared" si="71"/>
        <v>0</v>
      </c>
      <c r="O284">
        <f t="shared" si="72"/>
        <v>0</v>
      </c>
      <c r="P284">
        <v>10</v>
      </c>
      <c r="Q284">
        <f t="shared" si="73"/>
        <v>1</v>
      </c>
      <c r="R284">
        <f t="shared" si="74"/>
        <v>0</v>
      </c>
      <c r="S284">
        <f t="shared" si="75"/>
        <v>0</v>
      </c>
      <c r="T284">
        <f t="shared" si="76"/>
        <v>0</v>
      </c>
      <c r="U284">
        <v>0</v>
      </c>
      <c r="V284">
        <f t="shared" si="77"/>
        <v>0.47435538032371649</v>
      </c>
      <c r="W284">
        <f t="shared" si="78"/>
        <v>0.61641409708646056</v>
      </c>
      <c r="X284">
        <f t="shared" si="79"/>
        <v>0.22501302684205771</v>
      </c>
      <c r="Y284">
        <f t="shared" si="80"/>
        <v>1</v>
      </c>
      <c r="Z284" t="s">
        <v>316</v>
      </c>
    </row>
    <row r="285" spans="1:26" x14ac:dyDescent="0.25">
      <c r="A285" t="s">
        <v>26</v>
      </c>
      <c r="B285" t="s">
        <v>30</v>
      </c>
      <c r="C285" t="s">
        <v>23</v>
      </c>
      <c r="D285">
        <v>0</v>
      </c>
      <c r="F285">
        <v>1</v>
      </c>
      <c r="G285">
        <v>25.4</v>
      </c>
      <c r="H285">
        <f t="shared" si="65"/>
        <v>1</v>
      </c>
      <c r="I285">
        <f t="shared" si="66"/>
        <v>0</v>
      </c>
      <c r="J285">
        <f t="shared" si="67"/>
        <v>0</v>
      </c>
      <c r="K285">
        <f t="shared" si="68"/>
        <v>0</v>
      </c>
      <c r="L285">
        <f t="shared" si="69"/>
        <v>1</v>
      </c>
      <c r="M285">
        <f t="shared" si="70"/>
        <v>1</v>
      </c>
      <c r="N285">
        <f t="shared" si="71"/>
        <v>0</v>
      </c>
      <c r="O285">
        <f t="shared" si="72"/>
        <v>0</v>
      </c>
      <c r="P285">
        <v>1</v>
      </c>
      <c r="Q285">
        <f t="shared" si="73"/>
        <v>0</v>
      </c>
      <c r="R285">
        <f t="shared" si="74"/>
        <v>1</v>
      </c>
      <c r="S285">
        <f t="shared" si="75"/>
        <v>0</v>
      </c>
      <c r="T285">
        <f t="shared" si="76"/>
        <v>0</v>
      </c>
      <c r="U285">
        <v>0</v>
      </c>
      <c r="V285">
        <f t="shared" si="77"/>
        <v>0.26863519774219385</v>
      </c>
      <c r="W285">
        <f t="shared" si="78"/>
        <v>0.56675781736943243</v>
      </c>
      <c r="X285">
        <f t="shared" si="79"/>
        <v>7.2164869465987588E-2</v>
      </c>
      <c r="Y285">
        <f t="shared" si="80"/>
        <v>0</v>
      </c>
      <c r="Z285" t="s">
        <v>317</v>
      </c>
    </row>
    <row r="286" spans="1:26" x14ac:dyDescent="0.25">
      <c r="A286" t="s">
        <v>26</v>
      </c>
      <c r="B286" t="s">
        <v>30</v>
      </c>
      <c r="C286" t="s">
        <v>25</v>
      </c>
      <c r="D286">
        <v>0</v>
      </c>
      <c r="F286">
        <v>1</v>
      </c>
      <c r="G286">
        <v>54.45</v>
      </c>
      <c r="H286">
        <f t="shared" si="65"/>
        <v>1</v>
      </c>
      <c r="I286">
        <f t="shared" si="66"/>
        <v>0</v>
      </c>
      <c r="J286">
        <f t="shared" si="67"/>
        <v>1</v>
      </c>
      <c r="K286">
        <f t="shared" si="68"/>
        <v>0</v>
      </c>
      <c r="L286">
        <f t="shared" si="69"/>
        <v>0</v>
      </c>
      <c r="M286">
        <f t="shared" si="70"/>
        <v>1</v>
      </c>
      <c r="N286">
        <f t="shared" si="71"/>
        <v>0</v>
      </c>
      <c r="O286">
        <f t="shared" si="72"/>
        <v>0</v>
      </c>
      <c r="P286">
        <v>68</v>
      </c>
      <c r="Q286">
        <f t="shared" si="73"/>
        <v>0</v>
      </c>
      <c r="R286">
        <f t="shared" si="74"/>
        <v>1</v>
      </c>
      <c r="S286">
        <f t="shared" si="75"/>
        <v>0</v>
      </c>
      <c r="T286">
        <f t="shared" si="76"/>
        <v>0</v>
      </c>
      <c r="U286">
        <v>0</v>
      </c>
      <c r="V286">
        <f t="shared" si="77"/>
        <v>0.34751713593938793</v>
      </c>
      <c r="W286">
        <f t="shared" si="78"/>
        <v>0.58601536164715673</v>
      </c>
      <c r="X286">
        <f t="shared" si="79"/>
        <v>0.12076815977151503</v>
      </c>
      <c r="Y286">
        <f t="shared" si="80"/>
        <v>1</v>
      </c>
      <c r="Z286" t="s">
        <v>318</v>
      </c>
    </row>
    <row r="287" spans="1:26" x14ac:dyDescent="0.25">
      <c r="A287" t="s">
        <v>26</v>
      </c>
      <c r="B287" t="s">
        <v>30</v>
      </c>
      <c r="C287" t="s">
        <v>35</v>
      </c>
      <c r="D287">
        <v>0</v>
      </c>
      <c r="F287">
        <v>1</v>
      </c>
      <c r="G287">
        <v>95.15</v>
      </c>
      <c r="H287">
        <f t="shared" si="65"/>
        <v>1</v>
      </c>
      <c r="I287">
        <f t="shared" si="66"/>
        <v>0</v>
      </c>
      <c r="J287">
        <f t="shared" si="67"/>
        <v>0</v>
      </c>
      <c r="K287">
        <f t="shared" si="68"/>
        <v>1</v>
      </c>
      <c r="L287">
        <f t="shared" si="69"/>
        <v>0</v>
      </c>
      <c r="M287">
        <f t="shared" si="70"/>
        <v>1</v>
      </c>
      <c r="N287">
        <f t="shared" si="71"/>
        <v>0</v>
      </c>
      <c r="O287">
        <f t="shared" si="72"/>
        <v>0</v>
      </c>
      <c r="P287">
        <v>18</v>
      </c>
      <c r="Q287">
        <f t="shared" si="73"/>
        <v>0</v>
      </c>
      <c r="R287">
        <f t="shared" si="74"/>
        <v>1</v>
      </c>
      <c r="S287">
        <f t="shared" si="75"/>
        <v>0</v>
      </c>
      <c r="T287">
        <f t="shared" si="76"/>
        <v>0</v>
      </c>
      <c r="U287">
        <v>1</v>
      </c>
      <c r="V287">
        <f t="shared" si="77"/>
        <v>0.41097069125120533</v>
      </c>
      <c r="W287">
        <f t="shared" si="78"/>
        <v>0.60132060954596733</v>
      </c>
      <c r="X287">
        <f t="shared" si="79"/>
        <v>0.34695552656508288</v>
      </c>
      <c r="Y287">
        <f t="shared" si="80"/>
        <v>1</v>
      </c>
      <c r="Z287" t="s">
        <v>319</v>
      </c>
    </row>
    <row r="288" spans="1:26" x14ac:dyDescent="0.25">
      <c r="A288" t="s">
        <v>29</v>
      </c>
      <c r="B288" t="s">
        <v>38</v>
      </c>
      <c r="C288" t="s">
        <v>35</v>
      </c>
      <c r="D288">
        <v>0</v>
      </c>
      <c r="F288">
        <v>1</v>
      </c>
      <c r="G288">
        <v>76</v>
      </c>
      <c r="H288">
        <f t="shared" si="65"/>
        <v>1</v>
      </c>
      <c r="I288">
        <f t="shared" si="66"/>
        <v>0</v>
      </c>
      <c r="J288">
        <f t="shared" si="67"/>
        <v>0</v>
      </c>
      <c r="K288">
        <f t="shared" si="68"/>
        <v>1</v>
      </c>
      <c r="L288">
        <f t="shared" si="69"/>
        <v>0</v>
      </c>
      <c r="M288">
        <f t="shared" si="70"/>
        <v>0</v>
      </c>
      <c r="N288">
        <f t="shared" si="71"/>
        <v>1</v>
      </c>
      <c r="O288">
        <f t="shared" si="72"/>
        <v>0</v>
      </c>
      <c r="P288">
        <v>22</v>
      </c>
      <c r="Q288">
        <f t="shared" si="73"/>
        <v>0</v>
      </c>
      <c r="R288">
        <f t="shared" si="74"/>
        <v>0</v>
      </c>
      <c r="S288">
        <f t="shared" si="75"/>
        <v>1</v>
      </c>
      <c r="T288">
        <f t="shared" si="76"/>
        <v>0</v>
      </c>
      <c r="U288">
        <v>0</v>
      </c>
      <c r="V288">
        <f t="shared" si="77"/>
        <v>0.10479676228877166</v>
      </c>
      <c r="W288">
        <f t="shared" si="78"/>
        <v>0.52617523946091749</v>
      </c>
      <c r="X288">
        <f t="shared" si="79"/>
        <v>1.0982361386209314E-2</v>
      </c>
      <c r="Y288">
        <f t="shared" si="80"/>
        <v>0</v>
      </c>
      <c r="Z288" t="s">
        <v>320</v>
      </c>
    </row>
    <row r="289" spans="1:26" x14ac:dyDescent="0.25">
      <c r="A289" t="s">
        <v>26</v>
      </c>
      <c r="B289" t="s">
        <v>27</v>
      </c>
      <c r="C289" t="s">
        <v>25</v>
      </c>
      <c r="D289">
        <v>0</v>
      </c>
      <c r="F289">
        <v>1</v>
      </c>
      <c r="G289">
        <v>44.35</v>
      </c>
      <c r="H289">
        <f t="shared" si="65"/>
        <v>1</v>
      </c>
      <c r="I289">
        <f t="shared" si="66"/>
        <v>0</v>
      </c>
      <c r="J289">
        <f t="shared" si="67"/>
        <v>1</v>
      </c>
      <c r="K289">
        <f t="shared" si="68"/>
        <v>0</v>
      </c>
      <c r="L289">
        <f t="shared" si="69"/>
        <v>0</v>
      </c>
      <c r="M289">
        <f t="shared" si="70"/>
        <v>1</v>
      </c>
      <c r="N289">
        <f t="shared" si="71"/>
        <v>0</v>
      </c>
      <c r="O289">
        <f t="shared" si="72"/>
        <v>0</v>
      </c>
      <c r="P289">
        <v>20</v>
      </c>
      <c r="Q289">
        <f t="shared" si="73"/>
        <v>1</v>
      </c>
      <c r="R289">
        <f t="shared" si="74"/>
        <v>0</v>
      </c>
      <c r="S289">
        <f t="shared" si="75"/>
        <v>0</v>
      </c>
      <c r="T289">
        <f t="shared" si="76"/>
        <v>0</v>
      </c>
      <c r="U289">
        <v>0</v>
      </c>
      <c r="V289">
        <f t="shared" si="77"/>
        <v>0.46853902000496483</v>
      </c>
      <c r="W289">
        <f t="shared" si="78"/>
        <v>0.61503790377988987</v>
      </c>
      <c r="X289">
        <f t="shared" si="79"/>
        <v>0.21952881326721282</v>
      </c>
      <c r="Y289">
        <f t="shared" si="80"/>
        <v>1</v>
      </c>
      <c r="Z289" t="s">
        <v>321</v>
      </c>
    </row>
    <row r="290" spans="1:26" x14ac:dyDescent="0.25">
      <c r="A290" t="s">
        <v>26</v>
      </c>
      <c r="B290" t="s">
        <v>27</v>
      </c>
      <c r="C290" t="s">
        <v>35</v>
      </c>
      <c r="D290">
        <v>0</v>
      </c>
      <c r="F290">
        <v>1</v>
      </c>
      <c r="G290">
        <v>70</v>
      </c>
      <c r="H290">
        <f t="shared" si="65"/>
        <v>1</v>
      </c>
      <c r="I290">
        <f t="shared" si="66"/>
        <v>0</v>
      </c>
      <c r="J290">
        <f t="shared" si="67"/>
        <v>0</v>
      </c>
      <c r="K290">
        <f t="shared" si="68"/>
        <v>1</v>
      </c>
      <c r="L290">
        <f t="shared" si="69"/>
        <v>0</v>
      </c>
      <c r="M290">
        <f t="shared" si="70"/>
        <v>1</v>
      </c>
      <c r="N290">
        <f t="shared" si="71"/>
        <v>0</v>
      </c>
      <c r="O290">
        <f t="shared" si="72"/>
        <v>0</v>
      </c>
      <c r="P290">
        <v>1</v>
      </c>
      <c r="Q290">
        <f t="shared" si="73"/>
        <v>1</v>
      </c>
      <c r="R290">
        <f t="shared" si="74"/>
        <v>0</v>
      </c>
      <c r="S290">
        <f t="shared" si="75"/>
        <v>0</v>
      </c>
      <c r="T290">
        <f t="shared" si="76"/>
        <v>0</v>
      </c>
      <c r="U290">
        <v>1</v>
      </c>
      <c r="V290">
        <f t="shared" si="77"/>
        <v>0.52222024045443005</v>
      </c>
      <c r="W290">
        <f t="shared" si="78"/>
        <v>0.62766678605677928</v>
      </c>
      <c r="X290">
        <f t="shared" si="79"/>
        <v>0.22827349863142263</v>
      </c>
      <c r="Y290">
        <f t="shared" si="80"/>
        <v>1</v>
      </c>
      <c r="Z290" t="s">
        <v>322</v>
      </c>
    </row>
    <row r="291" spans="1:26" x14ac:dyDescent="0.25">
      <c r="A291" t="s">
        <v>26</v>
      </c>
      <c r="B291" t="s">
        <v>27</v>
      </c>
      <c r="C291" t="s">
        <v>35</v>
      </c>
      <c r="D291">
        <v>1</v>
      </c>
      <c r="F291">
        <v>1</v>
      </c>
      <c r="G291">
        <v>74.5</v>
      </c>
      <c r="H291">
        <f t="shared" si="65"/>
        <v>0</v>
      </c>
      <c r="I291">
        <f t="shared" si="66"/>
        <v>1</v>
      </c>
      <c r="J291">
        <f t="shared" si="67"/>
        <v>0</v>
      </c>
      <c r="K291">
        <f t="shared" si="68"/>
        <v>1</v>
      </c>
      <c r="L291">
        <f t="shared" si="69"/>
        <v>0</v>
      </c>
      <c r="M291">
        <f t="shared" si="70"/>
        <v>1</v>
      </c>
      <c r="N291">
        <f t="shared" si="71"/>
        <v>0</v>
      </c>
      <c r="O291">
        <f t="shared" si="72"/>
        <v>0</v>
      </c>
      <c r="P291">
        <v>8</v>
      </c>
      <c r="Q291">
        <f t="shared" si="73"/>
        <v>1</v>
      </c>
      <c r="R291">
        <f t="shared" si="74"/>
        <v>0</v>
      </c>
      <c r="S291">
        <f t="shared" si="75"/>
        <v>0</v>
      </c>
      <c r="T291">
        <f t="shared" si="76"/>
        <v>0</v>
      </c>
      <c r="U291">
        <v>1</v>
      </c>
      <c r="V291">
        <f t="shared" si="77"/>
        <v>0.51068137144817216</v>
      </c>
      <c r="W291">
        <f t="shared" si="78"/>
        <v>0.62496619025342814</v>
      </c>
      <c r="X291">
        <f t="shared" si="79"/>
        <v>0.23943272024784168</v>
      </c>
      <c r="Y291">
        <f t="shared" si="80"/>
        <v>1</v>
      </c>
      <c r="Z291" t="s">
        <v>323</v>
      </c>
    </row>
    <row r="292" spans="1:26" x14ac:dyDescent="0.25">
      <c r="A292" t="s">
        <v>26</v>
      </c>
      <c r="B292" t="s">
        <v>38</v>
      </c>
      <c r="C292" t="s">
        <v>25</v>
      </c>
      <c r="D292">
        <v>0</v>
      </c>
      <c r="F292">
        <v>1</v>
      </c>
      <c r="G292">
        <v>44.85</v>
      </c>
      <c r="H292">
        <f t="shared" si="65"/>
        <v>1</v>
      </c>
      <c r="I292">
        <f t="shared" si="66"/>
        <v>0</v>
      </c>
      <c r="J292">
        <f t="shared" si="67"/>
        <v>1</v>
      </c>
      <c r="K292">
        <f t="shared" si="68"/>
        <v>0</v>
      </c>
      <c r="L292">
        <f t="shared" si="69"/>
        <v>0</v>
      </c>
      <c r="M292">
        <f t="shared" si="70"/>
        <v>1</v>
      </c>
      <c r="N292">
        <f t="shared" si="71"/>
        <v>0</v>
      </c>
      <c r="O292">
        <f t="shared" si="72"/>
        <v>0</v>
      </c>
      <c r="P292">
        <v>10</v>
      </c>
      <c r="Q292">
        <f t="shared" si="73"/>
        <v>0</v>
      </c>
      <c r="R292">
        <f t="shared" si="74"/>
        <v>0</v>
      </c>
      <c r="S292">
        <f t="shared" si="75"/>
        <v>1</v>
      </c>
      <c r="T292">
        <f t="shared" si="76"/>
        <v>0</v>
      </c>
      <c r="U292">
        <v>1</v>
      </c>
      <c r="V292">
        <f t="shared" si="77"/>
        <v>0.34624165307824956</v>
      </c>
      <c r="W292">
        <f t="shared" si="78"/>
        <v>0.585705893863397</v>
      </c>
      <c r="X292">
        <f t="shared" si="79"/>
        <v>0.42739997616985986</v>
      </c>
      <c r="Y292">
        <f t="shared" si="80"/>
        <v>1</v>
      </c>
      <c r="Z292" t="s">
        <v>324</v>
      </c>
    </row>
    <row r="293" spans="1:26" x14ac:dyDescent="0.25">
      <c r="A293" t="s">
        <v>26</v>
      </c>
      <c r="B293" t="s">
        <v>27</v>
      </c>
      <c r="C293" t="s">
        <v>35</v>
      </c>
      <c r="D293">
        <v>1</v>
      </c>
      <c r="F293">
        <v>1</v>
      </c>
      <c r="G293">
        <v>76.099999999999994</v>
      </c>
      <c r="H293">
        <f t="shared" si="65"/>
        <v>0</v>
      </c>
      <c r="I293">
        <f t="shared" si="66"/>
        <v>1</v>
      </c>
      <c r="J293">
        <f t="shared" si="67"/>
        <v>0</v>
      </c>
      <c r="K293">
        <f t="shared" si="68"/>
        <v>1</v>
      </c>
      <c r="L293">
        <f t="shared" si="69"/>
        <v>0</v>
      </c>
      <c r="M293">
        <f t="shared" si="70"/>
        <v>1</v>
      </c>
      <c r="N293">
        <f t="shared" si="71"/>
        <v>0</v>
      </c>
      <c r="O293">
        <f t="shared" si="72"/>
        <v>0</v>
      </c>
      <c r="P293">
        <v>24</v>
      </c>
      <c r="Q293">
        <f t="shared" si="73"/>
        <v>1</v>
      </c>
      <c r="R293">
        <f t="shared" si="74"/>
        <v>0</v>
      </c>
      <c r="S293">
        <f t="shared" si="75"/>
        <v>0</v>
      </c>
      <c r="T293">
        <f t="shared" si="76"/>
        <v>0</v>
      </c>
      <c r="U293">
        <v>1</v>
      </c>
      <c r="V293">
        <f t="shared" si="77"/>
        <v>0.51317586010907901</v>
      </c>
      <c r="W293">
        <f t="shared" si="78"/>
        <v>0.62555067461249936</v>
      </c>
      <c r="X293">
        <f t="shared" si="79"/>
        <v>0.23699774318053501</v>
      </c>
      <c r="Y293">
        <f t="shared" si="80"/>
        <v>1</v>
      </c>
      <c r="Z293" t="s">
        <v>325</v>
      </c>
    </row>
    <row r="294" spans="1:26" x14ac:dyDescent="0.25">
      <c r="A294" t="s">
        <v>29</v>
      </c>
      <c r="B294" t="s">
        <v>30</v>
      </c>
      <c r="C294" t="s">
        <v>25</v>
      </c>
      <c r="D294">
        <v>0</v>
      </c>
      <c r="F294">
        <v>1</v>
      </c>
      <c r="G294">
        <v>61.2</v>
      </c>
      <c r="H294">
        <f t="shared" si="65"/>
        <v>1</v>
      </c>
      <c r="I294">
        <f t="shared" si="66"/>
        <v>0</v>
      </c>
      <c r="J294">
        <f t="shared" si="67"/>
        <v>1</v>
      </c>
      <c r="K294">
        <f t="shared" si="68"/>
        <v>0</v>
      </c>
      <c r="L294">
        <f t="shared" si="69"/>
        <v>0</v>
      </c>
      <c r="M294">
        <f t="shared" si="70"/>
        <v>0</v>
      </c>
      <c r="N294">
        <f t="shared" si="71"/>
        <v>1</v>
      </c>
      <c r="O294">
        <f t="shared" si="72"/>
        <v>0</v>
      </c>
      <c r="P294">
        <v>35</v>
      </c>
      <c r="Q294">
        <f t="shared" si="73"/>
        <v>0</v>
      </c>
      <c r="R294">
        <f t="shared" si="74"/>
        <v>1</v>
      </c>
      <c r="S294">
        <f t="shared" si="75"/>
        <v>0</v>
      </c>
      <c r="T294">
        <f t="shared" si="76"/>
        <v>0</v>
      </c>
      <c r="U294">
        <v>0</v>
      </c>
      <c r="V294">
        <f t="shared" si="77"/>
        <v>8.6585911436139237E-2</v>
      </c>
      <c r="W294">
        <f t="shared" si="78"/>
        <v>0.52163296413673022</v>
      </c>
      <c r="X294">
        <f t="shared" si="79"/>
        <v>7.4971200592269475E-3</v>
      </c>
      <c r="Y294">
        <f t="shared" si="80"/>
        <v>0</v>
      </c>
      <c r="Z294" t="s">
        <v>326</v>
      </c>
    </row>
    <row r="295" spans="1:26" x14ac:dyDescent="0.25">
      <c r="A295" t="s">
        <v>29</v>
      </c>
      <c r="B295" t="s">
        <v>30</v>
      </c>
      <c r="C295" t="s">
        <v>35</v>
      </c>
      <c r="D295">
        <v>0</v>
      </c>
      <c r="F295">
        <v>1</v>
      </c>
      <c r="G295">
        <v>86.8</v>
      </c>
      <c r="H295">
        <f t="shared" si="65"/>
        <v>1</v>
      </c>
      <c r="I295">
        <f t="shared" si="66"/>
        <v>0</v>
      </c>
      <c r="J295">
        <f t="shared" si="67"/>
        <v>0</v>
      </c>
      <c r="K295">
        <f t="shared" si="68"/>
        <v>1</v>
      </c>
      <c r="L295">
        <f t="shared" si="69"/>
        <v>0</v>
      </c>
      <c r="M295">
        <f t="shared" si="70"/>
        <v>0</v>
      </c>
      <c r="N295">
        <f t="shared" si="71"/>
        <v>1</v>
      </c>
      <c r="O295">
        <f t="shared" si="72"/>
        <v>0</v>
      </c>
      <c r="P295">
        <v>23</v>
      </c>
      <c r="Q295">
        <f t="shared" si="73"/>
        <v>0</v>
      </c>
      <c r="R295">
        <f t="shared" si="74"/>
        <v>1</v>
      </c>
      <c r="S295">
        <f t="shared" si="75"/>
        <v>0</v>
      </c>
      <c r="T295">
        <f t="shared" si="76"/>
        <v>0</v>
      </c>
      <c r="U295">
        <v>0</v>
      </c>
      <c r="V295">
        <f t="shared" si="77"/>
        <v>0.14018917911495102</v>
      </c>
      <c r="W295">
        <f t="shared" si="78"/>
        <v>0.53499000863621915</v>
      </c>
      <c r="X295">
        <f t="shared" si="79"/>
        <v>1.9653005940923819E-2</v>
      </c>
      <c r="Y295">
        <f t="shared" si="80"/>
        <v>0</v>
      </c>
      <c r="Z295" t="s">
        <v>327</v>
      </c>
    </row>
    <row r="296" spans="1:26" x14ac:dyDescent="0.25">
      <c r="A296" t="s">
        <v>26</v>
      </c>
      <c r="B296" t="s">
        <v>27</v>
      </c>
      <c r="C296" t="s">
        <v>35</v>
      </c>
      <c r="D296">
        <v>1</v>
      </c>
      <c r="F296">
        <v>1</v>
      </c>
      <c r="G296">
        <v>89.35</v>
      </c>
      <c r="H296">
        <f t="shared" si="65"/>
        <v>0</v>
      </c>
      <c r="I296">
        <f t="shared" si="66"/>
        <v>1</v>
      </c>
      <c r="J296">
        <f t="shared" si="67"/>
        <v>0</v>
      </c>
      <c r="K296">
        <f t="shared" si="68"/>
        <v>1</v>
      </c>
      <c r="L296">
        <f t="shared" si="69"/>
        <v>0</v>
      </c>
      <c r="M296">
        <f t="shared" si="70"/>
        <v>1</v>
      </c>
      <c r="N296">
        <f t="shared" si="71"/>
        <v>0</v>
      </c>
      <c r="O296">
        <f t="shared" si="72"/>
        <v>0</v>
      </c>
      <c r="P296">
        <v>6</v>
      </c>
      <c r="Q296">
        <f t="shared" si="73"/>
        <v>1</v>
      </c>
      <c r="R296">
        <f t="shared" si="74"/>
        <v>0</v>
      </c>
      <c r="S296">
        <f t="shared" si="75"/>
        <v>0</v>
      </c>
      <c r="T296">
        <f t="shared" si="76"/>
        <v>0</v>
      </c>
      <c r="U296">
        <v>0</v>
      </c>
      <c r="V296">
        <f t="shared" si="77"/>
        <v>0.53383334433221363</v>
      </c>
      <c r="W296">
        <f t="shared" si="78"/>
        <v>0.6303767340270322</v>
      </c>
      <c r="X296">
        <f t="shared" si="79"/>
        <v>0.28497803952091577</v>
      </c>
      <c r="Y296">
        <f t="shared" si="80"/>
        <v>1</v>
      </c>
      <c r="Z296" t="s">
        <v>328</v>
      </c>
    </row>
    <row r="297" spans="1:26" x14ac:dyDescent="0.25">
      <c r="A297" t="s">
        <v>26</v>
      </c>
      <c r="B297" t="s">
        <v>30</v>
      </c>
      <c r="C297" t="s">
        <v>23</v>
      </c>
      <c r="D297">
        <v>0</v>
      </c>
      <c r="F297">
        <v>1</v>
      </c>
      <c r="G297">
        <v>19.7</v>
      </c>
      <c r="H297">
        <f t="shared" si="65"/>
        <v>1</v>
      </c>
      <c r="I297">
        <f t="shared" si="66"/>
        <v>0</v>
      </c>
      <c r="J297">
        <f t="shared" si="67"/>
        <v>0</v>
      </c>
      <c r="K297">
        <f t="shared" si="68"/>
        <v>0</v>
      </c>
      <c r="L297">
        <f t="shared" si="69"/>
        <v>1</v>
      </c>
      <c r="M297">
        <f t="shared" si="70"/>
        <v>1</v>
      </c>
      <c r="N297">
        <f t="shared" si="71"/>
        <v>0</v>
      </c>
      <c r="O297">
        <f t="shared" si="72"/>
        <v>0</v>
      </c>
      <c r="P297">
        <v>12</v>
      </c>
      <c r="Q297">
        <f t="shared" si="73"/>
        <v>0</v>
      </c>
      <c r="R297">
        <f t="shared" si="74"/>
        <v>1</v>
      </c>
      <c r="S297">
        <f t="shared" si="75"/>
        <v>0</v>
      </c>
      <c r="T297">
        <f t="shared" si="76"/>
        <v>0</v>
      </c>
      <c r="U297">
        <v>0</v>
      </c>
      <c r="V297">
        <f t="shared" si="77"/>
        <v>0.25974858188771333</v>
      </c>
      <c r="W297">
        <f t="shared" si="78"/>
        <v>0.56457448665811927</v>
      </c>
      <c r="X297">
        <f t="shared" si="79"/>
        <v>6.7469325792678114E-2</v>
      </c>
      <c r="Y297">
        <f t="shared" si="80"/>
        <v>0</v>
      </c>
      <c r="Z297" t="s">
        <v>329</v>
      </c>
    </row>
    <row r="298" spans="1:26" x14ac:dyDescent="0.25">
      <c r="A298" t="s">
        <v>26</v>
      </c>
      <c r="B298" t="s">
        <v>30</v>
      </c>
      <c r="C298" t="s">
        <v>23</v>
      </c>
      <c r="D298">
        <v>0</v>
      </c>
      <c r="F298">
        <v>1</v>
      </c>
      <c r="G298">
        <v>20.25</v>
      </c>
      <c r="H298">
        <f t="shared" si="65"/>
        <v>1</v>
      </c>
      <c r="I298">
        <f t="shared" si="66"/>
        <v>0</v>
      </c>
      <c r="J298">
        <f t="shared" si="67"/>
        <v>0</v>
      </c>
      <c r="K298">
        <f t="shared" si="68"/>
        <v>0</v>
      </c>
      <c r="L298">
        <f t="shared" si="69"/>
        <v>1</v>
      </c>
      <c r="M298">
        <f t="shared" si="70"/>
        <v>1</v>
      </c>
      <c r="N298">
        <f t="shared" si="71"/>
        <v>0</v>
      </c>
      <c r="O298">
        <f t="shared" si="72"/>
        <v>0</v>
      </c>
      <c r="P298">
        <v>1</v>
      </c>
      <c r="Q298">
        <f t="shared" si="73"/>
        <v>0</v>
      </c>
      <c r="R298">
        <f t="shared" si="74"/>
        <v>1</v>
      </c>
      <c r="S298">
        <f t="shared" si="75"/>
        <v>0</v>
      </c>
      <c r="T298">
        <f t="shared" si="76"/>
        <v>0</v>
      </c>
      <c r="U298">
        <v>0</v>
      </c>
      <c r="V298">
        <f t="shared" si="77"/>
        <v>0.26546923162565572</v>
      </c>
      <c r="W298">
        <f t="shared" si="78"/>
        <v>0.56598027161730757</v>
      </c>
      <c r="X298">
        <f t="shared" si="79"/>
        <v>7.0473912939916047E-2</v>
      </c>
      <c r="Y298">
        <f t="shared" si="80"/>
        <v>0</v>
      </c>
      <c r="Z298" t="s">
        <v>330</v>
      </c>
    </row>
    <row r="299" spans="1:26" x14ac:dyDescent="0.25">
      <c r="A299" t="s">
        <v>45</v>
      </c>
      <c r="B299" t="s">
        <v>27</v>
      </c>
      <c r="C299" t="s">
        <v>35</v>
      </c>
      <c r="D299">
        <v>0</v>
      </c>
      <c r="F299">
        <v>1</v>
      </c>
      <c r="G299">
        <v>76.05</v>
      </c>
      <c r="H299">
        <f t="shared" si="65"/>
        <v>1</v>
      </c>
      <c r="I299">
        <f t="shared" si="66"/>
        <v>0</v>
      </c>
      <c r="J299">
        <f t="shared" si="67"/>
        <v>0</v>
      </c>
      <c r="K299">
        <f t="shared" si="68"/>
        <v>1</v>
      </c>
      <c r="L299">
        <f t="shared" si="69"/>
        <v>0</v>
      </c>
      <c r="M299">
        <f t="shared" si="70"/>
        <v>0</v>
      </c>
      <c r="N299">
        <f t="shared" si="71"/>
        <v>0</v>
      </c>
      <c r="O299">
        <f t="shared" si="72"/>
        <v>1</v>
      </c>
      <c r="P299">
        <v>71</v>
      </c>
      <c r="Q299">
        <f t="shared" si="73"/>
        <v>1</v>
      </c>
      <c r="R299">
        <f t="shared" si="74"/>
        <v>0</v>
      </c>
      <c r="S299">
        <f t="shared" si="75"/>
        <v>0</v>
      </c>
      <c r="T299">
        <f t="shared" si="76"/>
        <v>0</v>
      </c>
      <c r="U299">
        <v>0</v>
      </c>
      <c r="V299">
        <f t="shared" si="77"/>
        <v>0.20026362111887841</v>
      </c>
      <c r="W299">
        <f t="shared" si="78"/>
        <v>0.54989924705073423</v>
      </c>
      <c r="X299">
        <f t="shared" si="79"/>
        <v>4.0105517943645683E-2</v>
      </c>
      <c r="Y299">
        <f t="shared" si="80"/>
        <v>0</v>
      </c>
      <c r="Z299" t="s">
        <v>331</v>
      </c>
    </row>
    <row r="300" spans="1:26" x14ac:dyDescent="0.25">
      <c r="A300" t="s">
        <v>26</v>
      </c>
      <c r="B300" t="s">
        <v>27</v>
      </c>
      <c r="C300" t="s">
        <v>35</v>
      </c>
      <c r="D300">
        <v>1</v>
      </c>
      <c r="F300">
        <v>1</v>
      </c>
      <c r="G300">
        <v>100.8</v>
      </c>
      <c r="H300">
        <f t="shared" si="65"/>
        <v>0</v>
      </c>
      <c r="I300">
        <f t="shared" si="66"/>
        <v>1</v>
      </c>
      <c r="J300">
        <f t="shared" si="67"/>
        <v>0</v>
      </c>
      <c r="K300">
        <f t="shared" si="68"/>
        <v>1</v>
      </c>
      <c r="L300">
        <f t="shared" si="69"/>
        <v>0</v>
      </c>
      <c r="M300">
        <f t="shared" si="70"/>
        <v>1</v>
      </c>
      <c r="N300">
        <f t="shared" si="71"/>
        <v>0</v>
      </c>
      <c r="O300">
        <f t="shared" si="72"/>
        <v>0</v>
      </c>
      <c r="P300">
        <v>35</v>
      </c>
      <c r="Q300">
        <f t="shared" si="73"/>
        <v>1</v>
      </c>
      <c r="R300">
        <f t="shared" si="74"/>
        <v>0</v>
      </c>
      <c r="S300">
        <f t="shared" si="75"/>
        <v>0</v>
      </c>
      <c r="T300">
        <f t="shared" si="76"/>
        <v>0</v>
      </c>
      <c r="U300">
        <v>0</v>
      </c>
      <c r="V300">
        <f t="shared" si="77"/>
        <v>0.55168452881182817</v>
      </c>
      <c r="W300">
        <f t="shared" si="78"/>
        <v>0.63452632618930727</v>
      </c>
      <c r="X300">
        <f t="shared" si="79"/>
        <v>0.30435581933032885</v>
      </c>
      <c r="Y300">
        <f t="shared" si="80"/>
        <v>1</v>
      </c>
      <c r="Z300" t="s">
        <v>332</v>
      </c>
    </row>
    <row r="301" spans="1:26" x14ac:dyDescent="0.25">
      <c r="A301" t="s">
        <v>26</v>
      </c>
      <c r="B301" t="s">
        <v>27</v>
      </c>
      <c r="C301" t="s">
        <v>25</v>
      </c>
      <c r="D301">
        <v>0</v>
      </c>
      <c r="F301">
        <v>1</v>
      </c>
      <c r="G301">
        <v>74.55</v>
      </c>
      <c r="H301">
        <f t="shared" si="65"/>
        <v>1</v>
      </c>
      <c r="I301">
        <f t="shared" si="66"/>
        <v>0</v>
      </c>
      <c r="J301">
        <f t="shared" si="67"/>
        <v>1</v>
      </c>
      <c r="K301">
        <f t="shared" si="68"/>
        <v>0</v>
      </c>
      <c r="L301">
        <f t="shared" si="69"/>
        <v>0</v>
      </c>
      <c r="M301">
        <f t="shared" si="70"/>
        <v>1</v>
      </c>
      <c r="N301">
        <f t="shared" si="71"/>
        <v>0</v>
      </c>
      <c r="O301">
        <f t="shared" si="72"/>
        <v>0</v>
      </c>
      <c r="P301">
        <v>40</v>
      </c>
      <c r="Q301">
        <f t="shared" si="73"/>
        <v>1</v>
      </c>
      <c r="R301">
        <f t="shared" si="74"/>
        <v>0</v>
      </c>
      <c r="S301">
        <f t="shared" si="75"/>
        <v>0</v>
      </c>
      <c r="T301">
        <f t="shared" si="76"/>
        <v>0</v>
      </c>
      <c r="U301">
        <v>0</v>
      </c>
      <c r="V301">
        <f t="shared" si="77"/>
        <v>0.51562249347958122</v>
      </c>
      <c r="W301">
        <f t="shared" si="78"/>
        <v>0.62612359047000576</v>
      </c>
      <c r="X301">
        <f t="shared" si="79"/>
        <v>0.26586655578210078</v>
      </c>
      <c r="Y301">
        <f t="shared" si="80"/>
        <v>1</v>
      </c>
      <c r="Z301" t="s">
        <v>333</v>
      </c>
    </row>
    <row r="302" spans="1:26" x14ac:dyDescent="0.25">
      <c r="A302" t="s">
        <v>26</v>
      </c>
      <c r="B302" t="s">
        <v>30</v>
      </c>
      <c r="C302" t="s">
        <v>35</v>
      </c>
      <c r="D302">
        <v>0</v>
      </c>
      <c r="F302">
        <v>1</v>
      </c>
      <c r="G302">
        <v>73.599999999999994</v>
      </c>
      <c r="H302">
        <f t="shared" si="65"/>
        <v>1</v>
      </c>
      <c r="I302">
        <f t="shared" si="66"/>
        <v>0</v>
      </c>
      <c r="J302">
        <f t="shared" si="67"/>
        <v>0</v>
      </c>
      <c r="K302">
        <f t="shared" si="68"/>
        <v>1</v>
      </c>
      <c r="L302">
        <f t="shared" si="69"/>
        <v>0</v>
      </c>
      <c r="M302">
        <f t="shared" si="70"/>
        <v>1</v>
      </c>
      <c r="N302">
        <f t="shared" si="71"/>
        <v>0</v>
      </c>
      <c r="O302">
        <f t="shared" si="72"/>
        <v>0</v>
      </c>
      <c r="P302">
        <v>1</v>
      </c>
      <c r="Q302">
        <f t="shared" si="73"/>
        <v>0</v>
      </c>
      <c r="R302">
        <f t="shared" si="74"/>
        <v>1</v>
      </c>
      <c r="S302">
        <f t="shared" si="75"/>
        <v>0</v>
      </c>
      <c r="T302">
        <f t="shared" si="76"/>
        <v>0</v>
      </c>
      <c r="U302">
        <v>1</v>
      </c>
      <c r="V302">
        <f t="shared" si="77"/>
        <v>0.3725098778388608</v>
      </c>
      <c r="W302">
        <f t="shared" si="78"/>
        <v>0.59206531390192429</v>
      </c>
      <c r="X302">
        <f t="shared" si="79"/>
        <v>0.39374385340980139</v>
      </c>
      <c r="Y302">
        <f t="shared" si="80"/>
        <v>1</v>
      </c>
      <c r="Z302" t="s">
        <v>334</v>
      </c>
    </row>
    <row r="303" spans="1:26" x14ac:dyDescent="0.25">
      <c r="A303" t="s">
        <v>29</v>
      </c>
      <c r="B303" t="s">
        <v>33</v>
      </c>
      <c r="C303" t="s">
        <v>25</v>
      </c>
      <c r="D303">
        <v>0</v>
      </c>
      <c r="F303">
        <v>1</v>
      </c>
      <c r="G303">
        <v>64.900000000000006</v>
      </c>
      <c r="H303">
        <f t="shared" si="65"/>
        <v>1</v>
      </c>
      <c r="I303">
        <f t="shared" si="66"/>
        <v>0</v>
      </c>
      <c r="J303">
        <f t="shared" si="67"/>
        <v>1</v>
      </c>
      <c r="K303">
        <f t="shared" si="68"/>
        <v>0</v>
      </c>
      <c r="L303">
        <f t="shared" si="69"/>
        <v>0</v>
      </c>
      <c r="M303">
        <f t="shared" si="70"/>
        <v>0</v>
      </c>
      <c r="N303">
        <f t="shared" si="71"/>
        <v>1</v>
      </c>
      <c r="O303">
        <f t="shared" si="72"/>
        <v>0</v>
      </c>
      <c r="P303">
        <v>23</v>
      </c>
      <c r="Q303">
        <f t="shared" si="73"/>
        <v>0</v>
      </c>
      <c r="R303">
        <f t="shared" si="74"/>
        <v>0</v>
      </c>
      <c r="S303">
        <f t="shared" si="75"/>
        <v>0</v>
      </c>
      <c r="T303">
        <f t="shared" si="76"/>
        <v>1</v>
      </c>
      <c r="U303">
        <v>0</v>
      </c>
      <c r="V303">
        <f t="shared" si="77"/>
        <v>0.10604586556878887</v>
      </c>
      <c r="W303">
        <f t="shared" si="78"/>
        <v>0.52648664924413968</v>
      </c>
      <c r="X303">
        <f t="shared" si="79"/>
        <v>1.124572560423364E-2</v>
      </c>
      <c r="Y303">
        <f t="shared" si="80"/>
        <v>0</v>
      </c>
      <c r="Z303" t="s">
        <v>335</v>
      </c>
    </row>
    <row r="304" spans="1:26" x14ac:dyDescent="0.25">
      <c r="A304" t="s">
        <v>26</v>
      </c>
      <c r="B304" t="s">
        <v>27</v>
      </c>
      <c r="C304" t="s">
        <v>35</v>
      </c>
      <c r="D304">
        <v>1</v>
      </c>
      <c r="F304">
        <v>1</v>
      </c>
      <c r="G304">
        <v>95.45</v>
      </c>
      <c r="H304">
        <f t="shared" si="65"/>
        <v>0</v>
      </c>
      <c r="I304">
        <f t="shared" si="66"/>
        <v>1</v>
      </c>
      <c r="J304">
        <f t="shared" si="67"/>
        <v>0</v>
      </c>
      <c r="K304">
        <f t="shared" si="68"/>
        <v>1</v>
      </c>
      <c r="L304">
        <f t="shared" si="69"/>
        <v>0</v>
      </c>
      <c r="M304">
        <f t="shared" si="70"/>
        <v>1</v>
      </c>
      <c r="N304">
        <f t="shared" si="71"/>
        <v>0</v>
      </c>
      <c r="O304">
        <f t="shared" si="72"/>
        <v>0</v>
      </c>
      <c r="P304">
        <v>4</v>
      </c>
      <c r="Q304">
        <f t="shared" si="73"/>
        <v>1</v>
      </c>
      <c r="R304">
        <f t="shared" si="74"/>
        <v>0</v>
      </c>
      <c r="S304">
        <f t="shared" si="75"/>
        <v>0</v>
      </c>
      <c r="T304">
        <f t="shared" si="76"/>
        <v>0</v>
      </c>
      <c r="U304">
        <v>1</v>
      </c>
      <c r="V304">
        <f t="shared" si="77"/>
        <v>0.54820675161267662</v>
      </c>
      <c r="W304">
        <f t="shared" si="78"/>
        <v>0.63371944369083677</v>
      </c>
      <c r="X304">
        <f t="shared" si="79"/>
        <v>0.20411713928836966</v>
      </c>
      <c r="Y304">
        <f t="shared" si="80"/>
        <v>1</v>
      </c>
      <c r="Z304" t="s">
        <v>336</v>
      </c>
    </row>
    <row r="305" spans="1:26" x14ac:dyDescent="0.25">
      <c r="A305" t="s">
        <v>26</v>
      </c>
      <c r="B305" t="s">
        <v>27</v>
      </c>
      <c r="C305" t="s">
        <v>35</v>
      </c>
      <c r="D305">
        <v>0</v>
      </c>
      <c r="F305">
        <v>1</v>
      </c>
      <c r="G305">
        <v>90.4</v>
      </c>
      <c r="H305">
        <f t="shared" si="65"/>
        <v>1</v>
      </c>
      <c r="I305">
        <f t="shared" si="66"/>
        <v>0</v>
      </c>
      <c r="J305">
        <f t="shared" si="67"/>
        <v>0</v>
      </c>
      <c r="K305">
        <f t="shared" si="68"/>
        <v>1</v>
      </c>
      <c r="L305">
        <f t="shared" si="69"/>
        <v>0</v>
      </c>
      <c r="M305">
        <f t="shared" si="70"/>
        <v>1</v>
      </c>
      <c r="N305">
        <f t="shared" si="71"/>
        <v>0</v>
      </c>
      <c r="O305">
        <f t="shared" si="72"/>
        <v>0</v>
      </c>
      <c r="P305">
        <v>4</v>
      </c>
      <c r="Q305">
        <f t="shared" si="73"/>
        <v>1</v>
      </c>
      <c r="R305">
        <f t="shared" si="74"/>
        <v>0</v>
      </c>
      <c r="S305">
        <f t="shared" si="75"/>
        <v>0</v>
      </c>
      <c r="T305">
        <f t="shared" si="76"/>
        <v>0</v>
      </c>
      <c r="U305">
        <v>0</v>
      </c>
      <c r="V305">
        <f t="shared" si="77"/>
        <v>0.53547035251593378</v>
      </c>
      <c r="W305">
        <f t="shared" si="78"/>
        <v>0.63075807858129873</v>
      </c>
      <c r="X305">
        <f t="shared" si="79"/>
        <v>0.28672849842353837</v>
      </c>
      <c r="Y305">
        <f t="shared" si="80"/>
        <v>1</v>
      </c>
      <c r="Z305" t="s">
        <v>337</v>
      </c>
    </row>
    <row r="306" spans="1:26" x14ac:dyDescent="0.25">
      <c r="A306" t="s">
        <v>45</v>
      </c>
      <c r="B306" t="s">
        <v>38</v>
      </c>
      <c r="C306" t="s">
        <v>25</v>
      </c>
      <c r="D306">
        <v>0</v>
      </c>
      <c r="F306">
        <v>1</v>
      </c>
      <c r="G306">
        <v>60.3</v>
      </c>
      <c r="H306">
        <f t="shared" si="65"/>
        <v>1</v>
      </c>
      <c r="I306">
        <f t="shared" si="66"/>
        <v>0</v>
      </c>
      <c r="J306">
        <f t="shared" si="67"/>
        <v>1</v>
      </c>
      <c r="K306">
        <f t="shared" si="68"/>
        <v>0</v>
      </c>
      <c r="L306">
        <f t="shared" si="69"/>
        <v>0</v>
      </c>
      <c r="M306">
        <f t="shared" si="70"/>
        <v>0</v>
      </c>
      <c r="N306">
        <f t="shared" si="71"/>
        <v>0</v>
      </c>
      <c r="O306">
        <f t="shared" si="72"/>
        <v>1</v>
      </c>
      <c r="P306">
        <v>68</v>
      </c>
      <c r="Q306">
        <f t="shared" si="73"/>
        <v>0</v>
      </c>
      <c r="R306">
        <f t="shared" si="74"/>
        <v>0</v>
      </c>
      <c r="S306">
        <f t="shared" si="75"/>
        <v>1</v>
      </c>
      <c r="T306">
        <f t="shared" si="76"/>
        <v>0</v>
      </c>
      <c r="U306">
        <v>0</v>
      </c>
      <c r="V306">
        <f t="shared" si="77"/>
        <v>2.5248705521222978E-2</v>
      </c>
      <c r="W306">
        <f t="shared" si="78"/>
        <v>0.50631184106882099</v>
      </c>
      <c r="X306">
        <f t="shared" si="79"/>
        <v>6.3749713049743566E-4</v>
      </c>
      <c r="Y306">
        <f t="shared" si="80"/>
        <v>0</v>
      </c>
      <c r="Z306" t="s">
        <v>338</v>
      </c>
    </row>
    <row r="307" spans="1:26" x14ac:dyDescent="0.25">
      <c r="A307" t="s">
        <v>26</v>
      </c>
      <c r="B307" t="s">
        <v>30</v>
      </c>
      <c r="C307" t="s">
        <v>35</v>
      </c>
      <c r="D307">
        <v>0</v>
      </c>
      <c r="F307">
        <v>1</v>
      </c>
      <c r="G307">
        <v>81.849999999999994</v>
      </c>
      <c r="H307">
        <f t="shared" si="65"/>
        <v>1</v>
      </c>
      <c r="I307">
        <f t="shared" si="66"/>
        <v>0</v>
      </c>
      <c r="J307">
        <f t="shared" si="67"/>
        <v>0</v>
      </c>
      <c r="K307">
        <f t="shared" si="68"/>
        <v>1</v>
      </c>
      <c r="L307">
        <f t="shared" si="69"/>
        <v>0</v>
      </c>
      <c r="M307">
        <f t="shared" si="70"/>
        <v>1</v>
      </c>
      <c r="N307">
        <f t="shared" si="71"/>
        <v>0</v>
      </c>
      <c r="O307">
        <f t="shared" si="72"/>
        <v>0</v>
      </c>
      <c r="P307">
        <v>38</v>
      </c>
      <c r="Q307">
        <f t="shared" si="73"/>
        <v>0</v>
      </c>
      <c r="R307">
        <f t="shared" si="74"/>
        <v>1</v>
      </c>
      <c r="S307">
        <f t="shared" si="75"/>
        <v>0</v>
      </c>
      <c r="T307">
        <f t="shared" si="76"/>
        <v>0</v>
      </c>
      <c r="U307">
        <v>0</v>
      </c>
      <c r="V307">
        <f t="shared" si="77"/>
        <v>0.38537208499666159</v>
      </c>
      <c r="W307">
        <f t="shared" si="78"/>
        <v>0.59516812832534838</v>
      </c>
      <c r="X307">
        <f t="shared" si="79"/>
        <v>0.14851164389467417</v>
      </c>
      <c r="Y307">
        <f t="shared" si="80"/>
        <v>1</v>
      </c>
      <c r="Z307" t="s">
        <v>339</v>
      </c>
    </row>
    <row r="308" spans="1:26" x14ac:dyDescent="0.25">
      <c r="A308" t="s">
        <v>45</v>
      </c>
      <c r="B308" t="s">
        <v>30</v>
      </c>
      <c r="C308" t="s">
        <v>23</v>
      </c>
      <c r="D308">
        <v>0</v>
      </c>
      <c r="F308">
        <v>1</v>
      </c>
      <c r="G308">
        <v>24.8</v>
      </c>
      <c r="H308">
        <f t="shared" si="65"/>
        <v>1</v>
      </c>
      <c r="I308">
        <f t="shared" si="66"/>
        <v>0</v>
      </c>
      <c r="J308">
        <f t="shared" si="67"/>
        <v>0</v>
      </c>
      <c r="K308">
        <f t="shared" si="68"/>
        <v>0</v>
      </c>
      <c r="L308">
        <f t="shared" si="69"/>
        <v>1</v>
      </c>
      <c r="M308">
        <f t="shared" si="70"/>
        <v>0</v>
      </c>
      <c r="N308">
        <f t="shared" si="71"/>
        <v>0</v>
      </c>
      <c r="O308">
        <f t="shared" si="72"/>
        <v>1</v>
      </c>
      <c r="P308">
        <v>52</v>
      </c>
      <c r="Q308">
        <f t="shared" si="73"/>
        <v>0</v>
      </c>
      <c r="R308">
        <f t="shared" si="74"/>
        <v>1</v>
      </c>
      <c r="S308">
        <f t="shared" si="75"/>
        <v>0</v>
      </c>
      <c r="T308">
        <f t="shared" si="76"/>
        <v>0</v>
      </c>
      <c r="U308">
        <v>0</v>
      </c>
      <c r="V308">
        <f t="shared" si="77"/>
        <v>-4.5134521725193388E-2</v>
      </c>
      <c r="W308">
        <f t="shared" si="78"/>
        <v>0.48871828469241985</v>
      </c>
      <c r="X308">
        <f t="shared" si="79"/>
        <v>2.0371250513619541E-3</v>
      </c>
      <c r="Y308">
        <f t="shared" si="80"/>
        <v>0</v>
      </c>
      <c r="Z308" t="s">
        <v>340</v>
      </c>
    </row>
    <row r="309" spans="1:26" x14ac:dyDescent="0.25">
      <c r="A309" t="s">
        <v>26</v>
      </c>
      <c r="B309" t="s">
        <v>27</v>
      </c>
      <c r="C309" t="s">
        <v>35</v>
      </c>
      <c r="D309">
        <v>1</v>
      </c>
      <c r="F309">
        <v>1</v>
      </c>
      <c r="G309">
        <v>74.900000000000006</v>
      </c>
      <c r="H309">
        <f t="shared" si="65"/>
        <v>0</v>
      </c>
      <c r="I309">
        <f t="shared" si="66"/>
        <v>1</v>
      </c>
      <c r="J309">
        <f t="shared" si="67"/>
        <v>0</v>
      </c>
      <c r="K309">
        <f t="shared" si="68"/>
        <v>1</v>
      </c>
      <c r="L309">
        <f t="shared" si="69"/>
        <v>0</v>
      </c>
      <c r="M309">
        <f t="shared" si="70"/>
        <v>1</v>
      </c>
      <c r="N309">
        <f t="shared" si="71"/>
        <v>0</v>
      </c>
      <c r="O309">
        <f t="shared" si="72"/>
        <v>0</v>
      </c>
      <c r="P309">
        <v>32</v>
      </c>
      <c r="Q309">
        <f t="shared" si="73"/>
        <v>1</v>
      </c>
      <c r="R309">
        <f t="shared" si="74"/>
        <v>0</v>
      </c>
      <c r="S309">
        <f t="shared" si="75"/>
        <v>0</v>
      </c>
      <c r="T309">
        <f t="shared" si="76"/>
        <v>0</v>
      </c>
      <c r="U309">
        <v>1</v>
      </c>
      <c r="V309">
        <f t="shared" si="77"/>
        <v>0.51130499361339887</v>
      </c>
      <c r="W309">
        <f t="shared" si="78"/>
        <v>0.62511234557394979</v>
      </c>
      <c r="X309">
        <f t="shared" si="79"/>
        <v>0.23882280926720012</v>
      </c>
      <c r="Y309">
        <f t="shared" si="80"/>
        <v>1</v>
      </c>
      <c r="Z309" t="s">
        <v>341</v>
      </c>
    </row>
    <row r="310" spans="1:26" x14ac:dyDescent="0.25">
      <c r="A310" t="s">
        <v>45</v>
      </c>
      <c r="B310" t="s">
        <v>30</v>
      </c>
      <c r="C310" t="s">
        <v>25</v>
      </c>
      <c r="D310">
        <v>0</v>
      </c>
      <c r="F310">
        <v>1</v>
      </c>
      <c r="G310">
        <v>75.55</v>
      </c>
      <c r="H310">
        <f t="shared" si="65"/>
        <v>1</v>
      </c>
      <c r="I310">
        <f t="shared" si="66"/>
        <v>0</v>
      </c>
      <c r="J310">
        <f t="shared" si="67"/>
        <v>1</v>
      </c>
      <c r="K310">
        <f t="shared" si="68"/>
        <v>0</v>
      </c>
      <c r="L310">
        <f t="shared" si="69"/>
        <v>0</v>
      </c>
      <c r="M310">
        <f t="shared" si="70"/>
        <v>0</v>
      </c>
      <c r="N310">
        <f t="shared" si="71"/>
        <v>0</v>
      </c>
      <c r="O310">
        <f t="shared" si="72"/>
        <v>1</v>
      </c>
      <c r="P310">
        <v>29</v>
      </c>
      <c r="Q310">
        <f t="shared" si="73"/>
        <v>0</v>
      </c>
      <c r="R310">
        <f t="shared" si="74"/>
        <v>1</v>
      </c>
      <c r="S310">
        <f t="shared" si="75"/>
        <v>0</v>
      </c>
      <c r="T310">
        <f t="shared" si="76"/>
        <v>0</v>
      </c>
      <c r="U310">
        <v>0</v>
      </c>
      <c r="V310">
        <f t="shared" si="77"/>
        <v>6.271574967479375E-2</v>
      </c>
      <c r="W310">
        <f t="shared" si="78"/>
        <v>0.51567380032092747</v>
      </c>
      <c r="X310">
        <f t="shared" si="79"/>
        <v>3.9332652572713926E-3</v>
      </c>
      <c r="Y310">
        <f t="shared" si="80"/>
        <v>0</v>
      </c>
      <c r="Z310" t="s">
        <v>342</v>
      </c>
    </row>
    <row r="311" spans="1:26" x14ac:dyDescent="0.25">
      <c r="A311" t="s">
        <v>26</v>
      </c>
      <c r="B311" t="s">
        <v>27</v>
      </c>
      <c r="C311" t="s">
        <v>35</v>
      </c>
      <c r="D311">
        <v>1</v>
      </c>
      <c r="F311">
        <v>1</v>
      </c>
      <c r="G311">
        <v>101.15</v>
      </c>
      <c r="H311">
        <f t="shared" si="65"/>
        <v>0</v>
      </c>
      <c r="I311">
        <f t="shared" si="66"/>
        <v>1</v>
      </c>
      <c r="J311">
        <f t="shared" si="67"/>
        <v>0</v>
      </c>
      <c r="K311">
        <f t="shared" si="68"/>
        <v>1</v>
      </c>
      <c r="L311">
        <f t="shared" si="69"/>
        <v>0</v>
      </c>
      <c r="M311">
        <f t="shared" si="70"/>
        <v>1</v>
      </c>
      <c r="N311">
        <f t="shared" si="71"/>
        <v>0</v>
      </c>
      <c r="O311">
        <f t="shared" si="72"/>
        <v>0</v>
      </c>
      <c r="P311">
        <v>38</v>
      </c>
      <c r="Q311">
        <f t="shared" si="73"/>
        <v>1</v>
      </c>
      <c r="R311">
        <f t="shared" si="74"/>
        <v>0</v>
      </c>
      <c r="S311">
        <f t="shared" si="75"/>
        <v>0</v>
      </c>
      <c r="T311">
        <f t="shared" si="76"/>
        <v>0</v>
      </c>
      <c r="U311">
        <v>0</v>
      </c>
      <c r="V311">
        <f t="shared" si="77"/>
        <v>0.55223019820640151</v>
      </c>
      <c r="W311">
        <f t="shared" si="78"/>
        <v>0.63465285908598856</v>
      </c>
      <c r="X311">
        <f t="shared" si="79"/>
        <v>0.30495819181108152</v>
      </c>
      <c r="Y311">
        <f t="shared" si="80"/>
        <v>1</v>
      </c>
      <c r="Z311" t="s">
        <v>343</v>
      </c>
    </row>
    <row r="312" spans="1:26" x14ac:dyDescent="0.25">
      <c r="A312" t="s">
        <v>29</v>
      </c>
      <c r="B312" t="s">
        <v>38</v>
      </c>
      <c r="C312" t="s">
        <v>25</v>
      </c>
      <c r="D312">
        <v>0</v>
      </c>
      <c r="F312">
        <v>1</v>
      </c>
      <c r="G312">
        <v>78.75</v>
      </c>
      <c r="H312">
        <f t="shared" si="65"/>
        <v>1</v>
      </c>
      <c r="I312">
        <f t="shared" si="66"/>
        <v>0</v>
      </c>
      <c r="J312">
        <f t="shared" si="67"/>
        <v>1</v>
      </c>
      <c r="K312">
        <f t="shared" si="68"/>
        <v>0</v>
      </c>
      <c r="L312">
        <f t="shared" si="69"/>
        <v>0</v>
      </c>
      <c r="M312">
        <f t="shared" si="70"/>
        <v>0</v>
      </c>
      <c r="N312">
        <f t="shared" si="71"/>
        <v>1</v>
      </c>
      <c r="O312">
        <f t="shared" si="72"/>
        <v>0</v>
      </c>
      <c r="P312">
        <v>48</v>
      </c>
      <c r="Q312">
        <f t="shared" si="73"/>
        <v>0</v>
      </c>
      <c r="R312">
        <f t="shared" si="74"/>
        <v>0</v>
      </c>
      <c r="S312">
        <f t="shared" si="75"/>
        <v>1</v>
      </c>
      <c r="T312">
        <f t="shared" si="76"/>
        <v>0</v>
      </c>
      <c r="U312">
        <v>0</v>
      </c>
      <c r="V312">
        <f t="shared" si="77"/>
        <v>0.10908416467470528</v>
      </c>
      <c r="W312">
        <f t="shared" si="78"/>
        <v>0.52724403099195449</v>
      </c>
      <c r="X312">
        <f t="shared" si="79"/>
        <v>1.1899354982778219E-2</v>
      </c>
      <c r="Y312">
        <f t="shared" si="80"/>
        <v>0</v>
      </c>
      <c r="Z312" t="s">
        <v>344</v>
      </c>
    </row>
    <row r="313" spans="1:26" x14ac:dyDescent="0.25">
      <c r="A313" t="s">
        <v>26</v>
      </c>
      <c r="B313" t="s">
        <v>33</v>
      </c>
      <c r="C313" t="s">
        <v>23</v>
      </c>
      <c r="D313">
        <v>0</v>
      </c>
      <c r="F313">
        <v>1</v>
      </c>
      <c r="G313">
        <v>19.25</v>
      </c>
      <c r="H313">
        <f t="shared" si="65"/>
        <v>1</v>
      </c>
      <c r="I313">
        <f t="shared" si="66"/>
        <v>0</v>
      </c>
      <c r="J313">
        <f t="shared" si="67"/>
        <v>0</v>
      </c>
      <c r="K313">
        <f t="shared" si="68"/>
        <v>0</v>
      </c>
      <c r="L313">
        <f t="shared" si="69"/>
        <v>1</v>
      </c>
      <c r="M313">
        <f t="shared" si="70"/>
        <v>1</v>
      </c>
      <c r="N313">
        <f t="shared" si="71"/>
        <v>0</v>
      </c>
      <c r="O313">
        <f t="shared" si="72"/>
        <v>0</v>
      </c>
      <c r="P313">
        <v>1</v>
      </c>
      <c r="Q313">
        <f t="shared" si="73"/>
        <v>0</v>
      </c>
      <c r="R313">
        <f t="shared" si="74"/>
        <v>0</v>
      </c>
      <c r="S313">
        <f t="shared" si="75"/>
        <v>0</v>
      </c>
      <c r="T313">
        <f t="shared" si="76"/>
        <v>1</v>
      </c>
      <c r="U313">
        <v>0</v>
      </c>
      <c r="V313">
        <f t="shared" si="77"/>
        <v>0.263910176212589</v>
      </c>
      <c r="W313">
        <f t="shared" si="78"/>
        <v>0.56559725562793262</v>
      </c>
      <c r="X313">
        <f t="shared" si="79"/>
        <v>6.9648581108559773E-2</v>
      </c>
      <c r="Y313">
        <f t="shared" si="80"/>
        <v>0</v>
      </c>
      <c r="Z313" t="s">
        <v>345</v>
      </c>
    </row>
    <row r="314" spans="1:26" x14ac:dyDescent="0.25">
      <c r="A314" t="s">
        <v>26</v>
      </c>
      <c r="B314" t="s">
        <v>27</v>
      </c>
      <c r="C314" t="s">
        <v>35</v>
      </c>
      <c r="D314">
        <v>0</v>
      </c>
      <c r="F314">
        <v>1</v>
      </c>
      <c r="G314">
        <v>89.05</v>
      </c>
      <c r="H314">
        <f t="shared" si="65"/>
        <v>1</v>
      </c>
      <c r="I314">
        <f t="shared" si="66"/>
        <v>0</v>
      </c>
      <c r="J314">
        <f t="shared" si="67"/>
        <v>0</v>
      </c>
      <c r="K314">
        <f t="shared" si="68"/>
        <v>1</v>
      </c>
      <c r="L314">
        <f t="shared" si="69"/>
        <v>0</v>
      </c>
      <c r="M314">
        <f t="shared" si="70"/>
        <v>1</v>
      </c>
      <c r="N314">
        <f t="shared" si="71"/>
        <v>0</v>
      </c>
      <c r="O314">
        <f t="shared" si="72"/>
        <v>0</v>
      </c>
      <c r="P314">
        <v>22</v>
      </c>
      <c r="Q314">
        <f t="shared" si="73"/>
        <v>1</v>
      </c>
      <c r="R314">
        <f t="shared" si="74"/>
        <v>0</v>
      </c>
      <c r="S314">
        <f t="shared" si="75"/>
        <v>0</v>
      </c>
      <c r="T314">
        <f t="shared" si="76"/>
        <v>0</v>
      </c>
      <c r="U314">
        <v>0</v>
      </c>
      <c r="V314">
        <f t="shared" si="77"/>
        <v>0.53822879696904935</v>
      </c>
      <c r="W314">
        <f t="shared" si="78"/>
        <v>0.63140029466006942</v>
      </c>
      <c r="X314">
        <f t="shared" si="79"/>
        <v>0.28969023788675013</v>
      </c>
      <c r="Y314">
        <f t="shared" si="80"/>
        <v>1</v>
      </c>
      <c r="Z314" t="s">
        <v>346</v>
      </c>
    </row>
    <row r="315" spans="1:26" x14ac:dyDescent="0.25">
      <c r="A315" t="s">
        <v>45</v>
      </c>
      <c r="B315" t="s">
        <v>38</v>
      </c>
      <c r="C315" t="s">
        <v>35</v>
      </c>
      <c r="D315">
        <v>0</v>
      </c>
      <c r="F315">
        <v>1</v>
      </c>
      <c r="G315">
        <v>115.05</v>
      </c>
      <c r="H315">
        <f t="shared" si="65"/>
        <v>1</v>
      </c>
      <c r="I315">
        <f t="shared" si="66"/>
        <v>0</v>
      </c>
      <c r="J315">
        <f t="shared" si="67"/>
        <v>0</v>
      </c>
      <c r="K315">
        <f t="shared" si="68"/>
        <v>1</v>
      </c>
      <c r="L315">
        <f t="shared" si="69"/>
        <v>0</v>
      </c>
      <c r="M315">
        <f t="shared" si="70"/>
        <v>0</v>
      </c>
      <c r="N315">
        <f t="shared" si="71"/>
        <v>0</v>
      </c>
      <c r="O315">
        <f t="shared" si="72"/>
        <v>1</v>
      </c>
      <c r="P315">
        <v>43</v>
      </c>
      <c r="Q315">
        <f t="shared" si="73"/>
        <v>0</v>
      </c>
      <c r="R315">
        <f t="shared" si="74"/>
        <v>0</v>
      </c>
      <c r="S315">
        <f t="shared" si="75"/>
        <v>1</v>
      </c>
      <c r="T315">
        <f t="shared" si="76"/>
        <v>0</v>
      </c>
      <c r="U315">
        <v>0</v>
      </c>
      <c r="V315">
        <f t="shared" si="77"/>
        <v>0.12429843849093103</v>
      </c>
      <c r="W315">
        <f t="shared" si="78"/>
        <v>0.53103466251674847</v>
      </c>
      <c r="X315">
        <f t="shared" si="79"/>
        <v>1.5450101811283765E-2</v>
      </c>
      <c r="Y315">
        <f t="shared" si="80"/>
        <v>0</v>
      </c>
      <c r="Z315" t="s">
        <v>347</v>
      </c>
    </row>
    <row r="316" spans="1:26" x14ac:dyDescent="0.25">
      <c r="A316" t="s">
        <v>26</v>
      </c>
      <c r="B316" t="s">
        <v>27</v>
      </c>
      <c r="C316" t="s">
        <v>35</v>
      </c>
      <c r="D316">
        <v>1</v>
      </c>
      <c r="F316">
        <v>1</v>
      </c>
      <c r="G316">
        <v>69.349999999999994</v>
      </c>
      <c r="H316">
        <f t="shared" si="65"/>
        <v>0</v>
      </c>
      <c r="I316">
        <f t="shared" si="66"/>
        <v>1</v>
      </c>
      <c r="J316">
        <f t="shared" si="67"/>
        <v>0</v>
      </c>
      <c r="K316">
        <f t="shared" si="68"/>
        <v>1</v>
      </c>
      <c r="L316">
        <f t="shared" si="69"/>
        <v>0</v>
      </c>
      <c r="M316">
        <f t="shared" si="70"/>
        <v>1</v>
      </c>
      <c r="N316">
        <f t="shared" si="71"/>
        <v>0</v>
      </c>
      <c r="O316">
        <f t="shared" si="72"/>
        <v>0</v>
      </c>
      <c r="P316">
        <v>5</v>
      </c>
      <c r="Q316">
        <f t="shared" si="73"/>
        <v>1</v>
      </c>
      <c r="R316">
        <f t="shared" si="74"/>
        <v>0</v>
      </c>
      <c r="S316">
        <f t="shared" si="75"/>
        <v>0</v>
      </c>
      <c r="T316">
        <f t="shared" si="76"/>
        <v>0</v>
      </c>
      <c r="U316">
        <v>0</v>
      </c>
      <c r="V316">
        <f t="shared" si="77"/>
        <v>0.50751540533163397</v>
      </c>
      <c r="W316">
        <f t="shared" si="78"/>
        <v>0.62422384710872403</v>
      </c>
      <c r="X316">
        <f t="shared" si="79"/>
        <v>0.25757188664893271</v>
      </c>
      <c r="Y316">
        <f t="shared" si="80"/>
        <v>1</v>
      </c>
      <c r="Z316" t="s">
        <v>348</v>
      </c>
    </row>
    <row r="317" spans="1:26" x14ac:dyDescent="0.25">
      <c r="A317" t="s">
        <v>26</v>
      </c>
      <c r="B317" t="s">
        <v>27</v>
      </c>
      <c r="C317" t="s">
        <v>35</v>
      </c>
      <c r="D317">
        <v>0</v>
      </c>
      <c r="F317">
        <v>1</v>
      </c>
      <c r="G317">
        <v>80.599999999999994</v>
      </c>
      <c r="H317">
        <f t="shared" si="65"/>
        <v>1</v>
      </c>
      <c r="I317">
        <f t="shared" si="66"/>
        <v>0</v>
      </c>
      <c r="J317">
        <f t="shared" si="67"/>
        <v>0</v>
      </c>
      <c r="K317">
        <f t="shared" si="68"/>
        <v>1</v>
      </c>
      <c r="L317">
        <f t="shared" si="69"/>
        <v>0</v>
      </c>
      <c r="M317">
        <f t="shared" si="70"/>
        <v>1</v>
      </c>
      <c r="N317">
        <f t="shared" si="71"/>
        <v>0</v>
      </c>
      <c r="O317">
        <f t="shared" si="72"/>
        <v>0</v>
      </c>
      <c r="P317">
        <v>5</v>
      </c>
      <c r="Q317">
        <f t="shared" si="73"/>
        <v>1</v>
      </c>
      <c r="R317">
        <f t="shared" si="74"/>
        <v>0</v>
      </c>
      <c r="S317">
        <f t="shared" si="75"/>
        <v>0</v>
      </c>
      <c r="T317">
        <f t="shared" si="76"/>
        <v>0</v>
      </c>
      <c r="U317">
        <v>1</v>
      </c>
      <c r="V317">
        <f t="shared" si="77"/>
        <v>0.52505477872863515</v>
      </c>
      <c r="W317">
        <f t="shared" si="78"/>
        <v>0.62832898095341527</v>
      </c>
      <c r="X317">
        <f t="shared" si="79"/>
        <v>0.22557296320850573</v>
      </c>
      <c r="Y317">
        <f t="shared" si="80"/>
        <v>1</v>
      </c>
      <c r="Z317" t="s">
        <v>349</v>
      </c>
    </row>
    <row r="318" spans="1:26" x14ac:dyDescent="0.25">
      <c r="A318" t="s">
        <v>29</v>
      </c>
      <c r="B318" t="s">
        <v>38</v>
      </c>
      <c r="C318" t="s">
        <v>35</v>
      </c>
      <c r="D318">
        <v>0</v>
      </c>
      <c r="F318">
        <v>1</v>
      </c>
      <c r="G318">
        <v>110.05</v>
      </c>
      <c r="H318">
        <f t="shared" si="65"/>
        <v>1</v>
      </c>
      <c r="I318">
        <f t="shared" si="66"/>
        <v>0</v>
      </c>
      <c r="J318">
        <f t="shared" si="67"/>
        <v>0</v>
      </c>
      <c r="K318">
        <f t="shared" si="68"/>
        <v>1</v>
      </c>
      <c r="L318">
        <f t="shared" si="69"/>
        <v>0</v>
      </c>
      <c r="M318">
        <f t="shared" si="70"/>
        <v>0</v>
      </c>
      <c r="N318">
        <f t="shared" si="71"/>
        <v>1</v>
      </c>
      <c r="O318">
        <f t="shared" si="72"/>
        <v>0</v>
      </c>
      <c r="P318">
        <v>51</v>
      </c>
      <c r="Q318">
        <f t="shared" si="73"/>
        <v>0</v>
      </c>
      <c r="R318">
        <f t="shared" si="74"/>
        <v>0</v>
      </c>
      <c r="S318">
        <f t="shared" si="75"/>
        <v>1</v>
      </c>
      <c r="T318">
        <f t="shared" si="76"/>
        <v>0</v>
      </c>
      <c r="U318">
        <v>0</v>
      </c>
      <c r="V318">
        <f t="shared" si="77"/>
        <v>0.15788259910369506</v>
      </c>
      <c r="W318">
        <f t="shared" si="78"/>
        <v>0.53938886350981552</v>
      </c>
      <c r="X318">
        <f t="shared" si="79"/>
        <v>2.4926915099738094E-2</v>
      </c>
      <c r="Y318">
        <f t="shared" si="80"/>
        <v>0</v>
      </c>
      <c r="Z318" t="s">
        <v>350</v>
      </c>
    </row>
    <row r="319" spans="1:26" x14ac:dyDescent="0.25">
      <c r="A319" t="s">
        <v>45</v>
      </c>
      <c r="B319" t="s">
        <v>38</v>
      </c>
      <c r="C319" t="s">
        <v>23</v>
      </c>
      <c r="D319">
        <v>0</v>
      </c>
      <c r="F319">
        <v>1</v>
      </c>
      <c r="G319">
        <v>19.899999999999999</v>
      </c>
      <c r="H319">
        <f t="shared" si="65"/>
        <v>1</v>
      </c>
      <c r="I319">
        <f t="shared" si="66"/>
        <v>0</v>
      </c>
      <c r="J319">
        <f t="shared" si="67"/>
        <v>0</v>
      </c>
      <c r="K319">
        <f t="shared" si="68"/>
        <v>0</v>
      </c>
      <c r="L319">
        <f t="shared" si="69"/>
        <v>1</v>
      </c>
      <c r="M319">
        <f t="shared" si="70"/>
        <v>0</v>
      </c>
      <c r="N319">
        <f t="shared" si="71"/>
        <v>0</v>
      </c>
      <c r="O319">
        <f t="shared" si="72"/>
        <v>1</v>
      </c>
      <c r="P319">
        <v>71</v>
      </c>
      <c r="Q319">
        <f t="shared" si="73"/>
        <v>0</v>
      </c>
      <c r="R319">
        <f t="shared" si="74"/>
        <v>0</v>
      </c>
      <c r="S319">
        <f t="shared" si="75"/>
        <v>1</v>
      </c>
      <c r="T319">
        <f t="shared" si="76"/>
        <v>0</v>
      </c>
      <c r="U319">
        <v>0</v>
      </c>
      <c r="V319">
        <f t="shared" si="77"/>
        <v>-7.1328511614278833E-2</v>
      </c>
      <c r="W319">
        <f t="shared" si="78"/>
        <v>0.4821754287123215</v>
      </c>
      <c r="X319">
        <f t="shared" si="79"/>
        <v>5.0877565691083105E-3</v>
      </c>
      <c r="Y319">
        <f t="shared" si="80"/>
        <v>0</v>
      </c>
      <c r="Z319" t="s">
        <v>351</v>
      </c>
    </row>
    <row r="320" spans="1:26" x14ac:dyDescent="0.25">
      <c r="A320" t="s">
        <v>29</v>
      </c>
      <c r="B320" t="s">
        <v>38</v>
      </c>
      <c r="C320" t="s">
        <v>25</v>
      </c>
      <c r="D320">
        <v>0</v>
      </c>
      <c r="F320">
        <v>1</v>
      </c>
      <c r="G320">
        <v>80.3</v>
      </c>
      <c r="H320">
        <f t="shared" si="65"/>
        <v>1</v>
      </c>
      <c r="I320">
        <f t="shared" si="66"/>
        <v>0</v>
      </c>
      <c r="J320">
        <f t="shared" si="67"/>
        <v>1</v>
      </c>
      <c r="K320">
        <f t="shared" si="68"/>
        <v>0</v>
      </c>
      <c r="L320">
        <f t="shared" si="69"/>
        <v>0</v>
      </c>
      <c r="M320">
        <f t="shared" si="70"/>
        <v>0</v>
      </c>
      <c r="N320">
        <f t="shared" si="71"/>
        <v>1</v>
      </c>
      <c r="O320">
        <f t="shared" si="72"/>
        <v>0</v>
      </c>
      <c r="P320">
        <v>38</v>
      </c>
      <c r="Q320">
        <f t="shared" si="73"/>
        <v>0</v>
      </c>
      <c r="R320">
        <f t="shared" si="74"/>
        <v>0</v>
      </c>
      <c r="S320">
        <f t="shared" si="75"/>
        <v>1</v>
      </c>
      <c r="T320">
        <f t="shared" si="76"/>
        <v>0</v>
      </c>
      <c r="U320">
        <v>1</v>
      </c>
      <c r="V320">
        <f t="shared" si="77"/>
        <v>0.13005531893001704</v>
      </c>
      <c r="W320">
        <f t="shared" si="78"/>
        <v>0.53246807782866168</v>
      </c>
      <c r="X320">
        <f t="shared" si="79"/>
        <v>0.75680374812195428</v>
      </c>
      <c r="Y320">
        <f t="shared" si="80"/>
        <v>0</v>
      </c>
      <c r="Z320" t="s">
        <v>352</v>
      </c>
    </row>
    <row r="321" spans="1:26" x14ac:dyDescent="0.25">
      <c r="A321" t="s">
        <v>26</v>
      </c>
      <c r="B321" t="s">
        <v>27</v>
      </c>
      <c r="C321" t="s">
        <v>35</v>
      </c>
      <c r="D321">
        <v>1</v>
      </c>
      <c r="F321">
        <v>1</v>
      </c>
      <c r="G321">
        <v>93.15</v>
      </c>
      <c r="H321">
        <f t="shared" si="65"/>
        <v>0</v>
      </c>
      <c r="I321">
        <f t="shared" si="66"/>
        <v>1</v>
      </c>
      <c r="J321">
        <f t="shared" si="67"/>
        <v>0</v>
      </c>
      <c r="K321">
        <f t="shared" si="68"/>
        <v>1</v>
      </c>
      <c r="L321">
        <f t="shared" si="69"/>
        <v>0</v>
      </c>
      <c r="M321">
        <f t="shared" si="70"/>
        <v>1</v>
      </c>
      <c r="N321">
        <f t="shared" si="71"/>
        <v>0</v>
      </c>
      <c r="O321">
        <f t="shared" si="72"/>
        <v>0</v>
      </c>
      <c r="P321">
        <v>24</v>
      </c>
      <c r="Q321">
        <f t="shared" si="73"/>
        <v>1</v>
      </c>
      <c r="R321">
        <f t="shared" si="74"/>
        <v>0</v>
      </c>
      <c r="S321">
        <f t="shared" si="75"/>
        <v>0</v>
      </c>
      <c r="T321">
        <f t="shared" si="76"/>
        <v>0</v>
      </c>
      <c r="U321">
        <v>1</v>
      </c>
      <c r="V321">
        <f t="shared" si="77"/>
        <v>0.54462092416262309</v>
      </c>
      <c r="W321">
        <f t="shared" si="78"/>
        <v>0.63288670621211274</v>
      </c>
      <c r="X321">
        <f t="shared" si="79"/>
        <v>0.20737010271050346</v>
      </c>
      <c r="Y321">
        <f t="shared" si="80"/>
        <v>1</v>
      </c>
      <c r="Z321" t="s">
        <v>353</v>
      </c>
    </row>
    <row r="322" spans="1:26" x14ac:dyDescent="0.25">
      <c r="A322" t="s">
        <v>26</v>
      </c>
      <c r="B322" t="s">
        <v>38</v>
      </c>
      <c r="C322" t="s">
        <v>35</v>
      </c>
      <c r="D322">
        <v>0</v>
      </c>
      <c r="F322">
        <v>1</v>
      </c>
      <c r="G322">
        <v>91.5</v>
      </c>
      <c r="H322">
        <f t="shared" si="65"/>
        <v>1</v>
      </c>
      <c r="I322">
        <f t="shared" si="66"/>
        <v>0</v>
      </c>
      <c r="J322">
        <f t="shared" si="67"/>
        <v>0</v>
      </c>
      <c r="K322">
        <f t="shared" si="68"/>
        <v>1</v>
      </c>
      <c r="L322">
        <f t="shared" si="69"/>
        <v>0</v>
      </c>
      <c r="M322">
        <f t="shared" si="70"/>
        <v>1</v>
      </c>
      <c r="N322">
        <f t="shared" si="71"/>
        <v>0</v>
      </c>
      <c r="O322">
        <f t="shared" si="72"/>
        <v>0</v>
      </c>
      <c r="P322">
        <v>35</v>
      </c>
      <c r="Q322">
        <f t="shared" si="73"/>
        <v>0</v>
      </c>
      <c r="R322">
        <f t="shared" si="74"/>
        <v>0</v>
      </c>
      <c r="S322">
        <f t="shared" si="75"/>
        <v>1</v>
      </c>
      <c r="T322">
        <f t="shared" si="76"/>
        <v>0</v>
      </c>
      <c r="U322">
        <v>0</v>
      </c>
      <c r="V322">
        <f t="shared" si="77"/>
        <v>0.41410841883705851</v>
      </c>
      <c r="W322">
        <f t="shared" si="78"/>
        <v>0.60207259026772852</v>
      </c>
      <c r="X322">
        <f t="shared" si="79"/>
        <v>0.17148578255172867</v>
      </c>
      <c r="Y322">
        <f t="shared" si="80"/>
        <v>1</v>
      </c>
      <c r="Z322" t="s">
        <v>354</v>
      </c>
    </row>
    <row r="323" spans="1:26" x14ac:dyDescent="0.25">
      <c r="A323" t="s">
        <v>29</v>
      </c>
      <c r="B323" t="s">
        <v>33</v>
      </c>
      <c r="C323" t="s">
        <v>25</v>
      </c>
      <c r="D323">
        <v>1</v>
      </c>
      <c r="F323">
        <v>1</v>
      </c>
      <c r="G323">
        <v>82.45</v>
      </c>
      <c r="H323">
        <f t="shared" ref="H323:H386" si="81">IF(D323:D7365=0,1,0)</f>
        <v>0</v>
      </c>
      <c r="I323">
        <f t="shared" ref="I323:I386" si="82">IF(D323:D7365=1,1,0)</f>
        <v>1</v>
      </c>
      <c r="J323">
        <f t="shared" ref="J323:J386" si="83">IF(C323:C7365="DSL",1,0)</f>
        <v>1</v>
      </c>
      <c r="K323">
        <f t="shared" ref="K323:K386" si="84">IF(C323:C7365="Fiber optic",1,0)</f>
        <v>0</v>
      </c>
      <c r="L323">
        <f t="shared" ref="L323:L386" si="85">IF(C323:C7365="No",1,0)</f>
        <v>0</v>
      </c>
      <c r="M323">
        <f t="shared" ref="M323:M386" si="86">IF(A323:A7365="Month-to-month",1,0)</f>
        <v>0</v>
      </c>
      <c r="N323">
        <f t="shared" ref="N323:N386" si="87">IF(A323:A7365="ONE YEAR",1,0)</f>
        <v>1</v>
      </c>
      <c r="O323">
        <f t="shared" ref="O323:O386" si="88">IF(A323:A7365="two year",1,0)</f>
        <v>0</v>
      </c>
      <c r="P323">
        <v>54</v>
      </c>
      <c r="Q323">
        <f t="shared" ref="Q323:Q386" si="89">IF(B323:B7365="Electronic check",1,0)</f>
        <v>0</v>
      </c>
      <c r="R323">
        <f t="shared" ref="R323:R386" si="90">IF(B323:B7365="Mailed check",1,0)</f>
        <v>0</v>
      </c>
      <c r="S323">
        <f t="shared" ref="S323:S386" si="91">IF(B323:B7365="Credit card (automatic)",1,0)</f>
        <v>0</v>
      </c>
      <c r="T323">
        <f t="shared" ref="T323:T386" si="92">IF(B323:B7365="Bank transfer (automatic)",1,0)</f>
        <v>1</v>
      </c>
      <c r="U323">
        <v>1</v>
      </c>
      <c r="V323">
        <f t="shared" si="77"/>
        <v>0.1148526697030523</v>
      </c>
      <c r="W323">
        <f t="shared" si="78"/>
        <v>0.52868164573172316</v>
      </c>
      <c r="X323">
        <f t="shared" si="79"/>
        <v>0.78348579633181381</v>
      </c>
      <c r="Y323">
        <f t="shared" si="80"/>
        <v>0</v>
      </c>
      <c r="Z323" t="s">
        <v>355</v>
      </c>
    </row>
    <row r="324" spans="1:26" x14ac:dyDescent="0.25">
      <c r="A324" t="s">
        <v>45</v>
      </c>
      <c r="B324" t="s">
        <v>27</v>
      </c>
      <c r="C324" t="s">
        <v>25</v>
      </c>
      <c r="D324">
        <v>0</v>
      </c>
      <c r="F324">
        <v>1</v>
      </c>
      <c r="G324">
        <v>60</v>
      </c>
      <c r="H324">
        <f t="shared" si="81"/>
        <v>1</v>
      </c>
      <c r="I324">
        <f t="shared" si="82"/>
        <v>0</v>
      </c>
      <c r="J324">
        <f t="shared" si="83"/>
        <v>1</v>
      </c>
      <c r="K324">
        <f t="shared" si="84"/>
        <v>0</v>
      </c>
      <c r="L324">
        <f t="shared" si="85"/>
        <v>0</v>
      </c>
      <c r="M324">
        <f t="shared" si="86"/>
        <v>0</v>
      </c>
      <c r="N324">
        <f t="shared" si="87"/>
        <v>0</v>
      </c>
      <c r="O324">
        <f t="shared" si="88"/>
        <v>1</v>
      </c>
      <c r="P324">
        <v>72</v>
      </c>
      <c r="Q324">
        <f t="shared" si="89"/>
        <v>1</v>
      </c>
      <c r="R324">
        <f t="shared" si="90"/>
        <v>0</v>
      </c>
      <c r="S324">
        <f t="shared" si="91"/>
        <v>0</v>
      </c>
      <c r="T324">
        <f t="shared" si="92"/>
        <v>0</v>
      </c>
      <c r="U324">
        <v>0</v>
      </c>
      <c r="V324">
        <f t="shared" ref="V324:V387" si="93">G324*$G$2+H325*$H$2+K325*$K$2+M324*$M$2+O324*$O$2+Q324*$Q$2+L324*$L$2</f>
        <v>0.15668616337409855</v>
      </c>
      <c r="W324">
        <f t="shared" ref="W324:W387" si="94">1/ (1+EXP(-V324))</f>
        <v>0.53909159685299479</v>
      </c>
      <c r="X324">
        <f t="shared" ref="X324:X387" si="95">(U324-V324)^2</f>
        <v>2.4550553792894701E-2</v>
      </c>
      <c r="Y324">
        <f t="shared" ref="Y324:Y387" si="96">IF(W324&gt;=0.58,1,0)</f>
        <v>0</v>
      </c>
      <c r="Z324" t="s">
        <v>356</v>
      </c>
    </row>
    <row r="325" spans="1:26" x14ac:dyDescent="0.25">
      <c r="A325" t="s">
        <v>26</v>
      </c>
      <c r="B325" t="s">
        <v>27</v>
      </c>
      <c r="C325" t="s">
        <v>25</v>
      </c>
      <c r="D325">
        <v>0</v>
      </c>
      <c r="F325">
        <v>1</v>
      </c>
      <c r="G325">
        <v>44.8</v>
      </c>
      <c r="H325">
        <f t="shared" si="81"/>
        <v>1</v>
      </c>
      <c r="I325">
        <f t="shared" si="82"/>
        <v>0</v>
      </c>
      <c r="J325">
        <f t="shared" si="83"/>
        <v>1</v>
      </c>
      <c r="K325">
        <f t="shared" si="84"/>
        <v>0</v>
      </c>
      <c r="L325">
        <f t="shared" si="85"/>
        <v>0</v>
      </c>
      <c r="M325">
        <f t="shared" si="86"/>
        <v>1</v>
      </c>
      <c r="N325">
        <f t="shared" si="87"/>
        <v>0</v>
      </c>
      <c r="O325">
        <f t="shared" si="88"/>
        <v>0</v>
      </c>
      <c r="P325">
        <v>1</v>
      </c>
      <c r="Q325">
        <f t="shared" si="89"/>
        <v>1</v>
      </c>
      <c r="R325">
        <f t="shared" si="90"/>
        <v>0</v>
      </c>
      <c r="S325">
        <f t="shared" si="91"/>
        <v>0</v>
      </c>
      <c r="T325">
        <f t="shared" si="92"/>
        <v>0</v>
      </c>
      <c r="U325">
        <v>0</v>
      </c>
      <c r="V325">
        <f t="shared" si="93"/>
        <v>0.46437742568008922</v>
      </c>
      <c r="W325">
        <f t="shared" si="94"/>
        <v>0.61405210805165145</v>
      </c>
      <c r="X325">
        <f t="shared" si="95"/>
        <v>0.2156463934812668</v>
      </c>
      <c r="Y325">
        <f t="shared" si="96"/>
        <v>1</v>
      </c>
      <c r="Z325" t="s">
        <v>357</v>
      </c>
    </row>
    <row r="326" spans="1:26" x14ac:dyDescent="0.25">
      <c r="A326" t="s">
        <v>29</v>
      </c>
      <c r="B326" t="s">
        <v>30</v>
      </c>
      <c r="C326" t="s">
        <v>25</v>
      </c>
      <c r="D326">
        <v>0</v>
      </c>
      <c r="F326">
        <v>1</v>
      </c>
      <c r="G326">
        <v>48.6</v>
      </c>
      <c r="H326">
        <f t="shared" si="81"/>
        <v>1</v>
      </c>
      <c r="I326">
        <f t="shared" si="82"/>
        <v>0</v>
      </c>
      <c r="J326">
        <f t="shared" si="83"/>
        <v>1</v>
      </c>
      <c r="K326">
        <f t="shared" si="84"/>
        <v>0</v>
      </c>
      <c r="L326">
        <f t="shared" si="85"/>
        <v>0</v>
      </c>
      <c r="M326">
        <f t="shared" si="86"/>
        <v>0</v>
      </c>
      <c r="N326">
        <f t="shared" si="87"/>
        <v>1</v>
      </c>
      <c r="O326">
        <f t="shared" si="88"/>
        <v>0</v>
      </c>
      <c r="P326">
        <v>9</v>
      </c>
      <c r="Q326">
        <f t="shared" si="89"/>
        <v>0</v>
      </c>
      <c r="R326">
        <f t="shared" si="90"/>
        <v>1</v>
      </c>
      <c r="S326">
        <f t="shared" si="91"/>
        <v>0</v>
      </c>
      <c r="T326">
        <f t="shared" si="92"/>
        <v>0</v>
      </c>
      <c r="U326">
        <v>0</v>
      </c>
      <c r="V326">
        <f t="shared" si="93"/>
        <v>6.2078643970742274E-2</v>
      </c>
      <c r="W326">
        <f t="shared" si="94"/>
        <v>0.51551467882782542</v>
      </c>
      <c r="X326">
        <f t="shared" si="95"/>
        <v>3.8537580372461763E-3</v>
      </c>
      <c r="Y326">
        <f t="shared" si="96"/>
        <v>0</v>
      </c>
      <c r="Z326" t="s">
        <v>358</v>
      </c>
    </row>
    <row r="327" spans="1:26" x14ac:dyDescent="0.25">
      <c r="A327" t="s">
        <v>45</v>
      </c>
      <c r="B327" t="s">
        <v>33</v>
      </c>
      <c r="C327" t="s">
        <v>25</v>
      </c>
      <c r="D327">
        <v>0</v>
      </c>
      <c r="F327">
        <v>1</v>
      </c>
      <c r="G327">
        <v>60.05</v>
      </c>
      <c r="H327">
        <f t="shared" si="81"/>
        <v>1</v>
      </c>
      <c r="I327">
        <f t="shared" si="82"/>
        <v>0</v>
      </c>
      <c r="J327">
        <f t="shared" si="83"/>
        <v>1</v>
      </c>
      <c r="K327">
        <f t="shared" si="84"/>
        <v>0</v>
      </c>
      <c r="L327">
        <f t="shared" si="85"/>
        <v>0</v>
      </c>
      <c r="M327">
        <f t="shared" si="86"/>
        <v>0</v>
      </c>
      <c r="N327">
        <f t="shared" si="87"/>
        <v>0</v>
      </c>
      <c r="O327">
        <f t="shared" si="88"/>
        <v>1</v>
      </c>
      <c r="P327">
        <v>69</v>
      </c>
      <c r="Q327">
        <f t="shared" si="89"/>
        <v>0</v>
      </c>
      <c r="R327">
        <f t="shared" si="90"/>
        <v>0</v>
      </c>
      <c r="S327">
        <f t="shared" si="91"/>
        <v>0</v>
      </c>
      <c r="T327">
        <f t="shared" si="92"/>
        <v>1</v>
      </c>
      <c r="U327">
        <v>0</v>
      </c>
      <c r="V327">
        <f t="shared" si="93"/>
        <v>2.4858941667956283E-2</v>
      </c>
      <c r="W327">
        <f t="shared" si="94"/>
        <v>0.50621441539499179</v>
      </c>
      <c r="X327">
        <f t="shared" si="95"/>
        <v>6.1796698085085308E-4</v>
      </c>
      <c r="Y327">
        <f t="shared" si="96"/>
        <v>0</v>
      </c>
      <c r="Z327" t="s">
        <v>359</v>
      </c>
    </row>
    <row r="328" spans="1:26" x14ac:dyDescent="0.25">
      <c r="A328" t="s">
        <v>26</v>
      </c>
      <c r="B328" t="s">
        <v>38</v>
      </c>
      <c r="C328" t="s">
        <v>35</v>
      </c>
      <c r="D328">
        <v>0</v>
      </c>
      <c r="F328">
        <v>1</v>
      </c>
      <c r="G328">
        <v>102.7</v>
      </c>
      <c r="H328">
        <f t="shared" si="81"/>
        <v>1</v>
      </c>
      <c r="I328">
        <f t="shared" si="82"/>
        <v>0</v>
      </c>
      <c r="J328">
        <f t="shared" si="83"/>
        <v>0</v>
      </c>
      <c r="K328">
        <f t="shared" si="84"/>
        <v>1</v>
      </c>
      <c r="L328">
        <f t="shared" si="85"/>
        <v>0</v>
      </c>
      <c r="M328">
        <f t="shared" si="86"/>
        <v>1</v>
      </c>
      <c r="N328">
        <f t="shared" si="87"/>
        <v>0</v>
      </c>
      <c r="O328">
        <f t="shared" si="88"/>
        <v>0</v>
      </c>
      <c r="P328">
        <v>52</v>
      </c>
      <c r="Q328">
        <f t="shared" si="89"/>
        <v>0</v>
      </c>
      <c r="R328">
        <f t="shared" si="90"/>
        <v>0</v>
      </c>
      <c r="S328">
        <f t="shared" si="91"/>
        <v>1</v>
      </c>
      <c r="T328">
        <f t="shared" si="92"/>
        <v>0</v>
      </c>
      <c r="U328">
        <v>0</v>
      </c>
      <c r="V328">
        <f t="shared" si="93"/>
        <v>0.43643300872416196</v>
      </c>
      <c r="W328">
        <f t="shared" si="94"/>
        <v>0.60740876069065852</v>
      </c>
      <c r="X328">
        <f t="shared" si="95"/>
        <v>0.19047377110402444</v>
      </c>
      <c r="Y328">
        <f t="shared" si="96"/>
        <v>1</v>
      </c>
      <c r="Z328" t="s">
        <v>360</v>
      </c>
    </row>
    <row r="329" spans="1:26" x14ac:dyDescent="0.25">
      <c r="A329" t="s">
        <v>26</v>
      </c>
      <c r="B329" t="s">
        <v>27</v>
      </c>
      <c r="C329" t="s">
        <v>35</v>
      </c>
      <c r="D329">
        <v>1</v>
      </c>
      <c r="F329">
        <v>1</v>
      </c>
      <c r="G329">
        <v>82.9</v>
      </c>
      <c r="H329">
        <f t="shared" si="81"/>
        <v>0</v>
      </c>
      <c r="I329">
        <f t="shared" si="82"/>
        <v>1</v>
      </c>
      <c r="J329">
        <f t="shared" si="83"/>
        <v>0</v>
      </c>
      <c r="K329">
        <f t="shared" si="84"/>
        <v>1</v>
      </c>
      <c r="L329">
        <f t="shared" si="85"/>
        <v>0</v>
      </c>
      <c r="M329">
        <f t="shared" si="86"/>
        <v>1</v>
      </c>
      <c r="N329">
        <f t="shared" si="87"/>
        <v>0</v>
      </c>
      <c r="O329">
        <f t="shared" si="88"/>
        <v>0</v>
      </c>
      <c r="P329">
        <v>11</v>
      </c>
      <c r="Q329">
        <f t="shared" si="89"/>
        <v>1</v>
      </c>
      <c r="R329">
        <f t="shared" si="90"/>
        <v>0</v>
      </c>
      <c r="S329">
        <f t="shared" si="91"/>
        <v>0</v>
      </c>
      <c r="T329">
        <f t="shared" si="92"/>
        <v>0</v>
      </c>
      <c r="U329">
        <v>0</v>
      </c>
      <c r="V329">
        <f t="shared" si="93"/>
        <v>0.54233205528299133</v>
      </c>
      <c r="W329">
        <f t="shared" si="94"/>
        <v>0.63235474627668131</v>
      </c>
      <c r="X329">
        <f t="shared" si="95"/>
        <v>0.29412405818747356</v>
      </c>
      <c r="Y329">
        <f t="shared" si="96"/>
        <v>1</v>
      </c>
      <c r="Z329" t="s">
        <v>361</v>
      </c>
    </row>
    <row r="330" spans="1:26" x14ac:dyDescent="0.25">
      <c r="A330" t="s">
        <v>26</v>
      </c>
      <c r="B330" t="s">
        <v>27</v>
      </c>
      <c r="C330" t="s">
        <v>35</v>
      </c>
      <c r="D330">
        <v>1</v>
      </c>
      <c r="F330">
        <v>1</v>
      </c>
      <c r="G330">
        <v>70.349999999999994</v>
      </c>
      <c r="H330">
        <f t="shared" si="81"/>
        <v>0</v>
      </c>
      <c r="I330">
        <f t="shared" si="82"/>
        <v>1</v>
      </c>
      <c r="J330">
        <f t="shared" si="83"/>
        <v>0</v>
      </c>
      <c r="K330">
        <f t="shared" si="84"/>
        <v>1</v>
      </c>
      <c r="L330">
        <f t="shared" si="85"/>
        <v>0</v>
      </c>
      <c r="M330">
        <f t="shared" si="86"/>
        <v>1</v>
      </c>
      <c r="N330">
        <f t="shared" si="87"/>
        <v>0</v>
      </c>
      <c r="O330">
        <f t="shared" si="88"/>
        <v>0</v>
      </c>
      <c r="P330">
        <v>2</v>
      </c>
      <c r="Q330">
        <f t="shared" si="89"/>
        <v>1</v>
      </c>
      <c r="R330">
        <f t="shared" si="90"/>
        <v>0</v>
      </c>
      <c r="S330">
        <f t="shared" si="91"/>
        <v>0</v>
      </c>
      <c r="T330">
        <f t="shared" si="92"/>
        <v>0</v>
      </c>
      <c r="U330">
        <v>1</v>
      </c>
      <c r="V330">
        <f t="shared" si="93"/>
        <v>0.5179027405882477</v>
      </c>
      <c r="W330">
        <f t="shared" si="94"/>
        <v>0.62665722629028642</v>
      </c>
      <c r="X330">
        <f t="shared" si="95"/>
        <v>0.23241776753232238</v>
      </c>
      <c r="Y330">
        <f t="shared" si="96"/>
        <v>1</v>
      </c>
      <c r="Z330" t="s">
        <v>362</v>
      </c>
    </row>
    <row r="331" spans="1:26" x14ac:dyDescent="0.25">
      <c r="A331" t="s">
        <v>26</v>
      </c>
      <c r="B331" t="s">
        <v>27</v>
      </c>
      <c r="C331" t="s">
        <v>25</v>
      </c>
      <c r="D331">
        <v>1</v>
      </c>
      <c r="F331">
        <v>1</v>
      </c>
      <c r="G331">
        <v>35.9</v>
      </c>
      <c r="H331">
        <f t="shared" si="81"/>
        <v>0</v>
      </c>
      <c r="I331">
        <f t="shared" si="82"/>
        <v>1</v>
      </c>
      <c r="J331">
        <f t="shared" si="83"/>
        <v>1</v>
      </c>
      <c r="K331">
        <f t="shared" si="84"/>
        <v>0</v>
      </c>
      <c r="L331">
        <f t="shared" si="85"/>
        <v>0</v>
      </c>
      <c r="M331">
        <f t="shared" si="86"/>
        <v>1</v>
      </c>
      <c r="N331">
        <f t="shared" si="87"/>
        <v>0</v>
      </c>
      <c r="O331">
        <f t="shared" si="88"/>
        <v>0</v>
      </c>
      <c r="P331">
        <v>28</v>
      </c>
      <c r="Q331">
        <f t="shared" si="89"/>
        <v>1</v>
      </c>
      <c r="R331">
        <f t="shared" si="90"/>
        <v>0</v>
      </c>
      <c r="S331">
        <f t="shared" si="91"/>
        <v>0</v>
      </c>
      <c r="T331">
        <f t="shared" si="92"/>
        <v>0</v>
      </c>
      <c r="U331">
        <v>0</v>
      </c>
      <c r="V331">
        <f t="shared" si="93"/>
        <v>0.46905645086885328</v>
      </c>
      <c r="W331">
        <f t="shared" si="94"/>
        <v>0.61516040666643412</v>
      </c>
      <c r="X331">
        <f t="shared" si="95"/>
        <v>0.22001395410168498</v>
      </c>
      <c r="Y331">
        <f t="shared" si="96"/>
        <v>1</v>
      </c>
      <c r="Z331" t="s">
        <v>363</v>
      </c>
    </row>
    <row r="332" spans="1:26" x14ac:dyDescent="0.25">
      <c r="A332" t="s">
        <v>26</v>
      </c>
      <c r="B332" t="s">
        <v>38</v>
      </c>
      <c r="C332" t="s">
        <v>35</v>
      </c>
      <c r="D332">
        <v>1</v>
      </c>
      <c r="F332">
        <v>1</v>
      </c>
      <c r="G332">
        <v>82.65</v>
      </c>
      <c r="H332">
        <f t="shared" si="81"/>
        <v>0</v>
      </c>
      <c r="I332">
        <f t="shared" si="82"/>
        <v>1</v>
      </c>
      <c r="J332">
        <f t="shared" si="83"/>
        <v>0</v>
      </c>
      <c r="K332">
        <f t="shared" si="84"/>
        <v>1</v>
      </c>
      <c r="L332">
        <f t="shared" si="85"/>
        <v>0</v>
      </c>
      <c r="M332">
        <f t="shared" si="86"/>
        <v>1</v>
      </c>
      <c r="N332">
        <f t="shared" si="87"/>
        <v>0</v>
      </c>
      <c r="O332">
        <f t="shared" si="88"/>
        <v>0</v>
      </c>
      <c r="P332">
        <v>17</v>
      </c>
      <c r="Q332">
        <f t="shared" si="89"/>
        <v>0</v>
      </c>
      <c r="R332">
        <f t="shared" si="90"/>
        <v>0</v>
      </c>
      <c r="S332">
        <f t="shared" si="91"/>
        <v>1</v>
      </c>
      <c r="T332">
        <f t="shared" si="92"/>
        <v>0</v>
      </c>
      <c r="U332">
        <v>0</v>
      </c>
      <c r="V332">
        <f t="shared" si="93"/>
        <v>0.38661932932711507</v>
      </c>
      <c r="W332">
        <f t="shared" si="94"/>
        <v>0.59546860744497865</v>
      </c>
      <c r="X332">
        <f t="shared" si="95"/>
        <v>0.14947450580934826</v>
      </c>
      <c r="Y332">
        <f t="shared" si="96"/>
        <v>1</v>
      </c>
      <c r="Z332" t="s">
        <v>364</v>
      </c>
    </row>
    <row r="333" spans="1:26" x14ac:dyDescent="0.25">
      <c r="A333" t="s">
        <v>45</v>
      </c>
      <c r="B333" t="s">
        <v>30</v>
      </c>
      <c r="C333" t="s">
        <v>23</v>
      </c>
      <c r="D333">
        <v>0</v>
      </c>
      <c r="F333">
        <v>1</v>
      </c>
      <c r="G333">
        <v>19.850000000000001</v>
      </c>
      <c r="H333">
        <f t="shared" si="81"/>
        <v>1</v>
      </c>
      <c r="I333">
        <f t="shared" si="82"/>
        <v>0</v>
      </c>
      <c r="J333">
        <f t="shared" si="83"/>
        <v>0</v>
      </c>
      <c r="K333">
        <f t="shared" si="84"/>
        <v>0</v>
      </c>
      <c r="L333">
        <f t="shared" si="85"/>
        <v>1</v>
      </c>
      <c r="M333">
        <f t="shared" si="86"/>
        <v>0</v>
      </c>
      <c r="N333">
        <f t="shared" si="87"/>
        <v>0</v>
      </c>
      <c r="O333">
        <f t="shared" si="88"/>
        <v>1</v>
      </c>
      <c r="P333">
        <v>35</v>
      </c>
      <c r="Q333">
        <f t="shared" si="89"/>
        <v>0</v>
      </c>
      <c r="R333">
        <f t="shared" si="90"/>
        <v>1</v>
      </c>
      <c r="S333">
        <f t="shared" si="91"/>
        <v>0</v>
      </c>
      <c r="T333">
        <f t="shared" si="92"/>
        <v>0</v>
      </c>
      <c r="U333">
        <v>0</v>
      </c>
      <c r="V333">
        <f t="shared" si="93"/>
        <v>-7.1406464384932172E-2</v>
      </c>
      <c r="W333">
        <f t="shared" si="94"/>
        <v>0.48215596531350313</v>
      </c>
      <c r="X333">
        <f t="shared" si="95"/>
        <v>5.0988831559565864E-3</v>
      </c>
      <c r="Y333">
        <f t="shared" si="96"/>
        <v>0</v>
      </c>
      <c r="Z333" t="s">
        <v>365</v>
      </c>
    </row>
    <row r="334" spans="1:26" x14ac:dyDescent="0.25">
      <c r="A334" t="s">
        <v>29</v>
      </c>
      <c r="B334" t="s">
        <v>30</v>
      </c>
      <c r="C334" t="s">
        <v>23</v>
      </c>
      <c r="D334">
        <v>0</v>
      </c>
      <c r="F334">
        <v>1</v>
      </c>
      <c r="G334">
        <v>19.2</v>
      </c>
      <c r="H334">
        <f t="shared" si="81"/>
        <v>1</v>
      </c>
      <c r="I334">
        <f t="shared" si="82"/>
        <v>0</v>
      </c>
      <c r="J334">
        <f t="shared" si="83"/>
        <v>0</v>
      </c>
      <c r="K334">
        <f t="shared" si="84"/>
        <v>0</v>
      </c>
      <c r="L334">
        <f t="shared" si="85"/>
        <v>1</v>
      </c>
      <c r="M334">
        <f t="shared" si="86"/>
        <v>0</v>
      </c>
      <c r="N334">
        <f t="shared" si="87"/>
        <v>1</v>
      </c>
      <c r="O334">
        <f t="shared" si="88"/>
        <v>0</v>
      </c>
      <c r="P334">
        <v>8</v>
      </c>
      <c r="Q334">
        <f t="shared" si="89"/>
        <v>0</v>
      </c>
      <c r="R334">
        <f t="shared" si="90"/>
        <v>1</v>
      </c>
      <c r="S334">
        <f t="shared" si="91"/>
        <v>0</v>
      </c>
      <c r="T334">
        <f t="shared" si="92"/>
        <v>0</v>
      </c>
      <c r="U334">
        <v>0</v>
      </c>
      <c r="V334">
        <f t="shared" si="93"/>
        <v>-7.6226250995137072E-3</v>
      </c>
      <c r="W334">
        <f t="shared" si="94"/>
        <v>0.49809435295232124</v>
      </c>
      <c r="X334">
        <f t="shared" si="95"/>
        <v>5.8104413407736353E-5</v>
      </c>
      <c r="Y334">
        <f t="shared" si="96"/>
        <v>0</v>
      </c>
      <c r="Z334" t="s">
        <v>366</v>
      </c>
    </row>
    <row r="335" spans="1:26" x14ac:dyDescent="0.25">
      <c r="A335" t="s">
        <v>29</v>
      </c>
      <c r="B335" t="s">
        <v>38</v>
      </c>
      <c r="C335" t="s">
        <v>35</v>
      </c>
      <c r="D335">
        <v>0</v>
      </c>
      <c r="F335">
        <v>1</v>
      </c>
      <c r="G335">
        <v>94.9</v>
      </c>
      <c r="H335">
        <f t="shared" si="81"/>
        <v>1</v>
      </c>
      <c r="I335">
        <f t="shared" si="82"/>
        <v>0</v>
      </c>
      <c r="J335">
        <f t="shared" si="83"/>
        <v>0</v>
      </c>
      <c r="K335">
        <f t="shared" si="84"/>
        <v>1</v>
      </c>
      <c r="L335">
        <f t="shared" si="85"/>
        <v>0</v>
      </c>
      <c r="M335">
        <f t="shared" si="86"/>
        <v>0</v>
      </c>
      <c r="N335">
        <f t="shared" si="87"/>
        <v>1</v>
      </c>
      <c r="O335">
        <f t="shared" si="88"/>
        <v>0</v>
      </c>
      <c r="P335">
        <v>46</v>
      </c>
      <c r="Q335">
        <f t="shared" si="89"/>
        <v>0</v>
      </c>
      <c r="R335">
        <f t="shared" si="90"/>
        <v>0</v>
      </c>
      <c r="S335">
        <f t="shared" si="91"/>
        <v>1</v>
      </c>
      <c r="T335">
        <f t="shared" si="92"/>
        <v>0</v>
      </c>
      <c r="U335">
        <v>0</v>
      </c>
      <c r="V335">
        <f t="shared" si="93"/>
        <v>0.13912607885648925</v>
      </c>
      <c r="W335">
        <f t="shared" si="94"/>
        <v>0.53472552531268769</v>
      </c>
      <c r="X335">
        <f t="shared" si="95"/>
        <v>1.9356065817982066E-2</v>
      </c>
      <c r="Y335">
        <f t="shared" si="96"/>
        <v>0</v>
      </c>
      <c r="Z335" t="s">
        <v>367</v>
      </c>
    </row>
    <row r="336" spans="1:26" x14ac:dyDescent="0.25">
      <c r="A336" t="s">
        <v>26</v>
      </c>
      <c r="B336" t="s">
        <v>27</v>
      </c>
      <c r="C336" t="s">
        <v>35</v>
      </c>
      <c r="D336">
        <v>0</v>
      </c>
      <c r="F336">
        <v>1</v>
      </c>
      <c r="G336">
        <v>73.849999999999994</v>
      </c>
      <c r="H336">
        <f t="shared" si="81"/>
        <v>1</v>
      </c>
      <c r="I336">
        <f t="shared" si="82"/>
        <v>0</v>
      </c>
      <c r="J336">
        <f t="shared" si="83"/>
        <v>0</v>
      </c>
      <c r="K336">
        <f t="shared" si="84"/>
        <v>1</v>
      </c>
      <c r="L336">
        <f t="shared" si="85"/>
        <v>0</v>
      </c>
      <c r="M336">
        <f t="shared" si="86"/>
        <v>1</v>
      </c>
      <c r="N336">
        <f t="shared" si="87"/>
        <v>0</v>
      </c>
      <c r="O336">
        <f t="shared" si="88"/>
        <v>0</v>
      </c>
      <c r="P336">
        <v>7</v>
      </c>
      <c r="Q336">
        <f t="shared" si="89"/>
        <v>1</v>
      </c>
      <c r="R336">
        <f t="shared" si="90"/>
        <v>0</v>
      </c>
      <c r="S336">
        <f t="shared" si="91"/>
        <v>0</v>
      </c>
      <c r="T336">
        <f t="shared" si="92"/>
        <v>0</v>
      </c>
      <c r="U336">
        <v>1</v>
      </c>
      <c r="V336">
        <f t="shared" si="93"/>
        <v>0.51453115469043442</v>
      </c>
      <c r="W336">
        <f t="shared" si="94"/>
        <v>0.62586808072961964</v>
      </c>
      <c r="X336">
        <f t="shared" si="95"/>
        <v>0.23567999976620291</v>
      </c>
      <c r="Y336">
        <f t="shared" si="96"/>
        <v>1</v>
      </c>
      <c r="Z336" t="s">
        <v>368</v>
      </c>
    </row>
    <row r="337" spans="1:26" x14ac:dyDescent="0.25">
      <c r="A337" t="s">
        <v>26</v>
      </c>
      <c r="B337" t="s">
        <v>30</v>
      </c>
      <c r="C337" t="s">
        <v>35</v>
      </c>
      <c r="D337">
        <v>0</v>
      </c>
      <c r="F337">
        <v>1</v>
      </c>
      <c r="G337">
        <v>80.599999999999994</v>
      </c>
      <c r="H337">
        <f t="shared" si="81"/>
        <v>1</v>
      </c>
      <c r="I337">
        <f t="shared" si="82"/>
        <v>0</v>
      </c>
      <c r="J337">
        <f t="shared" si="83"/>
        <v>0</v>
      </c>
      <c r="K337">
        <f t="shared" si="84"/>
        <v>1</v>
      </c>
      <c r="L337">
        <f t="shared" si="85"/>
        <v>0</v>
      </c>
      <c r="M337">
        <f t="shared" si="86"/>
        <v>1</v>
      </c>
      <c r="N337">
        <f t="shared" si="87"/>
        <v>0</v>
      </c>
      <c r="O337">
        <f t="shared" si="88"/>
        <v>0</v>
      </c>
      <c r="P337">
        <v>2</v>
      </c>
      <c r="Q337">
        <f t="shared" si="89"/>
        <v>0</v>
      </c>
      <c r="R337">
        <f t="shared" si="90"/>
        <v>1</v>
      </c>
      <c r="S337">
        <f t="shared" si="91"/>
        <v>0</v>
      </c>
      <c r="T337">
        <f t="shared" si="92"/>
        <v>0</v>
      </c>
      <c r="U337">
        <v>1</v>
      </c>
      <c r="V337">
        <f t="shared" si="93"/>
        <v>0.38342326573032814</v>
      </c>
      <c r="W337">
        <f t="shared" si="94"/>
        <v>0.59469848695793281</v>
      </c>
      <c r="X337">
        <f t="shared" si="95"/>
        <v>0.38016686924265353</v>
      </c>
      <c r="Y337">
        <f t="shared" si="96"/>
        <v>1</v>
      </c>
      <c r="Z337" t="s">
        <v>369</v>
      </c>
    </row>
    <row r="338" spans="1:26" x14ac:dyDescent="0.25">
      <c r="A338" t="s">
        <v>29</v>
      </c>
      <c r="B338" t="s">
        <v>33</v>
      </c>
      <c r="C338" t="s">
        <v>25</v>
      </c>
      <c r="D338">
        <v>0</v>
      </c>
      <c r="F338">
        <v>1</v>
      </c>
      <c r="G338">
        <v>75.8</v>
      </c>
      <c r="H338">
        <f t="shared" si="81"/>
        <v>1</v>
      </c>
      <c r="I338">
        <f t="shared" si="82"/>
        <v>0</v>
      </c>
      <c r="J338">
        <f t="shared" si="83"/>
        <v>1</v>
      </c>
      <c r="K338">
        <f t="shared" si="84"/>
        <v>0</v>
      </c>
      <c r="L338">
        <f t="shared" si="85"/>
        <v>0</v>
      </c>
      <c r="M338">
        <f t="shared" si="86"/>
        <v>0</v>
      </c>
      <c r="N338">
        <f t="shared" si="87"/>
        <v>1</v>
      </c>
      <c r="O338">
        <f t="shared" si="88"/>
        <v>0</v>
      </c>
      <c r="P338">
        <v>68</v>
      </c>
      <c r="Q338">
        <f t="shared" si="89"/>
        <v>0</v>
      </c>
      <c r="R338">
        <f t="shared" si="90"/>
        <v>0</v>
      </c>
      <c r="S338">
        <f t="shared" si="91"/>
        <v>0</v>
      </c>
      <c r="T338">
        <f t="shared" si="92"/>
        <v>1</v>
      </c>
      <c r="U338">
        <v>1</v>
      </c>
      <c r="V338">
        <f t="shared" si="93"/>
        <v>0.10934812046691401</v>
      </c>
      <c r="W338">
        <f t="shared" si="94"/>
        <v>0.52730982354868128</v>
      </c>
      <c r="X338">
        <f t="shared" si="95"/>
        <v>0.79326077051581878</v>
      </c>
      <c r="Y338">
        <f t="shared" si="96"/>
        <v>0</v>
      </c>
      <c r="Z338" t="s">
        <v>370</v>
      </c>
    </row>
    <row r="339" spans="1:26" x14ac:dyDescent="0.25">
      <c r="A339" t="s">
        <v>45</v>
      </c>
      <c r="B339" t="s">
        <v>27</v>
      </c>
      <c r="C339" t="s">
        <v>35</v>
      </c>
      <c r="D339">
        <v>0</v>
      </c>
      <c r="F339">
        <v>1</v>
      </c>
      <c r="G339">
        <v>104.6</v>
      </c>
      <c r="H339">
        <f t="shared" si="81"/>
        <v>1</v>
      </c>
      <c r="I339">
        <f t="shared" si="82"/>
        <v>0</v>
      </c>
      <c r="J339">
        <f t="shared" si="83"/>
        <v>0</v>
      </c>
      <c r="K339">
        <f t="shared" si="84"/>
        <v>1</v>
      </c>
      <c r="L339">
        <f t="shared" si="85"/>
        <v>0</v>
      </c>
      <c r="M339">
        <f t="shared" si="86"/>
        <v>0</v>
      </c>
      <c r="N339">
        <f t="shared" si="87"/>
        <v>0</v>
      </c>
      <c r="O339">
        <f t="shared" si="88"/>
        <v>1</v>
      </c>
      <c r="P339">
        <v>43</v>
      </c>
      <c r="Q339">
        <f t="shared" si="89"/>
        <v>1</v>
      </c>
      <c r="R339">
        <f t="shared" si="90"/>
        <v>0</v>
      </c>
      <c r="S339">
        <f t="shared" si="91"/>
        <v>0</v>
      </c>
      <c r="T339">
        <f t="shared" si="92"/>
        <v>0</v>
      </c>
      <c r="U339">
        <v>1</v>
      </c>
      <c r="V339">
        <f t="shared" si="93"/>
        <v>0.2262200347968763</v>
      </c>
      <c r="W339">
        <f t="shared" si="94"/>
        <v>0.55631505069811416</v>
      </c>
      <c r="X339">
        <f t="shared" si="95"/>
        <v>0.5987354345497472</v>
      </c>
      <c r="Y339">
        <f t="shared" si="96"/>
        <v>0</v>
      </c>
      <c r="Z339" t="s">
        <v>371</v>
      </c>
    </row>
    <row r="340" spans="1:26" x14ac:dyDescent="0.25">
      <c r="A340" t="s">
        <v>45</v>
      </c>
      <c r="B340" t="s">
        <v>27</v>
      </c>
      <c r="C340" t="s">
        <v>25</v>
      </c>
      <c r="D340">
        <v>0</v>
      </c>
      <c r="F340">
        <v>1</v>
      </c>
      <c r="G340">
        <v>88.15</v>
      </c>
      <c r="H340">
        <f t="shared" si="81"/>
        <v>1</v>
      </c>
      <c r="I340">
        <f t="shared" si="82"/>
        <v>0</v>
      </c>
      <c r="J340">
        <f t="shared" si="83"/>
        <v>1</v>
      </c>
      <c r="K340">
        <f t="shared" si="84"/>
        <v>0</v>
      </c>
      <c r="L340">
        <f t="shared" si="85"/>
        <v>0</v>
      </c>
      <c r="M340">
        <f t="shared" si="86"/>
        <v>0</v>
      </c>
      <c r="N340">
        <f t="shared" si="87"/>
        <v>0</v>
      </c>
      <c r="O340">
        <f t="shared" si="88"/>
        <v>1</v>
      </c>
      <c r="P340">
        <v>68</v>
      </c>
      <c r="Q340">
        <f t="shared" si="89"/>
        <v>1</v>
      </c>
      <c r="R340">
        <f t="shared" si="90"/>
        <v>0</v>
      </c>
      <c r="S340">
        <f t="shared" si="91"/>
        <v>0</v>
      </c>
      <c r="T340">
        <f t="shared" si="92"/>
        <v>0</v>
      </c>
      <c r="U340">
        <v>0</v>
      </c>
      <c r="V340">
        <f t="shared" si="93"/>
        <v>0.20543674251268371</v>
      </c>
      <c r="W340">
        <f t="shared" si="94"/>
        <v>0.55117931337949289</v>
      </c>
      <c r="X340">
        <f t="shared" si="95"/>
        <v>4.2204255174222702E-2</v>
      </c>
      <c r="Y340">
        <f t="shared" si="96"/>
        <v>0</v>
      </c>
      <c r="Z340" t="s">
        <v>372</v>
      </c>
    </row>
    <row r="341" spans="1:26" x14ac:dyDescent="0.25">
      <c r="A341" t="s">
        <v>26</v>
      </c>
      <c r="B341" t="s">
        <v>38</v>
      </c>
      <c r="C341" t="s">
        <v>35</v>
      </c>
      <c r="D341">
        <v>0</v>
      </c>
      <c r="F341">
        <v>1</v>
      </c>
      <c r="G341">
        <v>94.8</v>
      </c>
      <c r="H341">
        <f t="shared" si="81"/>
        <v>1</v>
      </c>
      <c r="I341">
        <f t="shared" si="82"/>
        <v>0</v>
      </c>
      <c r="J341">
        <f t="shared" si="83"/>
        <v>0</v>
      </c>
      <c r="K341">
        <f t="shared" si="84"/>
        <v>1</v>
      </c>
      <c r="L341">
        <f t="shared" si="85"/>
        <v>0</v>
      </c>
      <c r="M341">
        <f t="shared" si="86"/>
        <v>1</v>
      </c>
      <c r="N341">
        <f t="shared" si="87"/>
        <v>0</v>
      </c>
      <c r="O341">
        <f t="shared" si="88"/>
        <v>0</v>
      </c>
      <c r="P341">
        <v>36</v>
      </c>
      <c r="Q341">
        <f t="shared" si="89"/>
        <v>0</v>
      </c>
      <c r="R341">
        <f t="shared" si="90"/>
        <v>0</v>
      </c>
      <c r="S341">
        <f t="shared" si="91"/>
        <v>1</v>
      </c>
      <c r="T341">
        <f t="shared" si="92"/>
        <v>0</v>
      </c>
      <c r="U341">
        <v>0</v>
      </c>
      <c r="V341">
        <f t="shared" si="93"/>
        <v>0.41042502185663193</v>
      </c>
      <c r="W341">
        <f t="shared" si="94"/>
        <v>0.60118978673653733</v>
      </c>
      <c r="X341">
        <f t="shared" si="95"/>
        <v>0.1684486985660168</v>
      </c>
      <c r="Y341">
        <f t="shared" si="96"/>
        <v>1</v>
      </c>
      <c r="Z341" t="s">
        <v>373</v>
      </c>
    </row>
    <row r="342" spans="1:26" x14ac:dyDescent="0.25">
      <c r="A342" t="s">
        <v>26</v>
      </c>
      <c r="B342" t="s">
        <v>27</v>
      </c>
      <c r="C342" t="s">
        <v>35</v>
      </c>
      <c r="D342">
        <v>0</v>
      </c>
      <c r="F342">
        <v>1</v>
      </c>
      <c r="G342">
        <v>103.4</v>
      </c>
      <c r="H342">
        <f t="shared" si="81"/>
        <v>1</v>
      </c>
      <c r="I342">
        <f t="shared" si="82"/>
        <v>0</v>
      </c>
      <c r="J342">
        <f t="shared" si="83"/>
        <v>0</v>
      </c>
      <c r="K342">
        <f t="shared" si="84"/>
        <v>1</v>
      </c>
      <c r="L342">
        <f t="shared" si="85"/>
        <v>0</v>
      </c>
      <c r="M342">
        <f t="shared" si="86"/>
        <v>1</v>
      </c>
      <c r="N342">
        <f t="shared" si="87"/>
        <v>0</v>
      </c>
      <c r="O342">
        <f t="shared" si="88"/>
        <v>0</v>
      </c>
      <c r="P342">
        <v>63</v>
      </c>
      <c r="Q342">
        <f t="shared" si="89"/>
        <v>1</v>
      </c>
      <c r="R342">
        <f t="shared" si="90"/>
        <v>0</v>
      </c>
      <c r="S342">
        <f t="shared" si="91"/>
        <v>0</v>
      </c>
      <c r="T342">
        <f t="shared" si="92"/>
        <v>0</v>
      </c>
      <c r="U342">
        <v>1</v>
      </c>
      <c r="V342">
        <f t="shared" si="93"/>
        <v>0.56942952199010433</v>
      </c>
      <c r="W342">
        <f t="shared" si="94"/>
        <v>0.63863152990761285</v>
      </c>
      <c r="X342">
        <f t="shared" si="95"/>
        <v>0.18539093653367006</v>
      </c>
      <c r="Y342">
        <f t="shared" si="96"/>
        <v>1</v>
      </c>
      <c r="Z342" t="s">
        <v>374</v>
      </c>
    </row>
    <row r="343" spans="1:26" x14ac:dyDescent="0.25">
      <c r="A343" t="s">
        <v>26</v>
      </c>
      <c r="B343" t="s">
        <v>33</v>
      </c>
      <c r="C343" t="s">
        <v>25</v>
      </c>
      <c r="D343">
        <v>1</v>
      </c>
      <c r="F343">
        <v>1</v>
      </c>
      <c r="G343">
        <v>54.65</v>
      </c>
      <c r="H343">
        <f t="shared" si="81"/>
        <v>0</v>
      </c>
      <c r="I343">
        <f t="shared" si="82"/>
        <v>1</v>
      </c>
      <c r="J343">
        <f t="shared" si="83"/>
        <v>1</v>
      </c>
      <c r="K343">
        <f t="shared" si="84"/>
        <v>0</v>
      </c>
      <c r="L343">
        <f t="shared" si="85"/>
        <v>0</v>
      </c>
      <c r="M343">
        <f t="shared" si="86"/>
        <v>1</v>
      </c>
      <c r="N343">
        <f t="shared" si="87"/>
        <v>0</v>
      </c>
      <c r="O343">
        <f t="shared" si="88"/>
        <v>0</v>
      </c>
      <c r="P343">
        <v>32</v>
      </c>
      <c r="Q343">
        <f t="shared" si="89"/>
        <v>0</v>
      </c>
      <c r="R343">
        <f t="shared" si="90"/>
        <v>0</v>
      </c>
      <c r="S343">
        <f t="shared" si="91"/>
        <v>0</v>
      </c>
      <c r="T343">
        <f t="shared" si="92"/>
        <v>1</v>
      </c>
      <c r="U343">
        <v>0</v>
      </c>
      <c r="V343">
        <f t="shared" si="93"/>
        <v>0.34296577776124559</v>
      </c>
      <c r="W343">
        <f t="shared" si="94"/>
        <v>0.58491076544644693</v>
      </c>
      <c r="X343">
        <f t="shared" si="95"/>
        <v>0.1176255247153761</v>
      </c>
      <c r="Y343">
        <f t="shared" si="96"/>
        <v>1</v>
      </c>
      <c r="Z343" t="s">
        <v>375</v>
      </c>
    </row>
    <row r="344" spans="1:26" x14ac:dyDescent="0.25">
      <c r="A344" t="s">
        <v>45</v>
      </c>
      <c r="B344" t="s">
        <v>38</v>
      </c>
      <c r="C344" t="s">
        <v>25</v>
      </c>
      <c r="D344">
        <v>0</v>
      </c>
      <c r="F344">
        <v>1</v>
      </c>
      <c r="G344">
        <v>85.75</v>
      </c>
      <c r="H344">
        <f t="shared" si="81"/>
        <v>1</v>
      </c>
      <c r="I344">
        <f t="shared" si="82"/>
        <v>0</v>
      </c>
      <c r="J344">
        <f t="shared" si="83"/>
        <v>1</v>
      </c>
      <c r="K344">
        <f t="shared" si="84"/>
        <v>0</v>
      </c>
      <c r="L344">
        <f t="shared" si="85"/>
        <v>0</v>
      </c>
      <c r="M344">
        <f t="shared" si="86"/>
        <v>0</v>
      </c>
      <c r="N344">
        <f t="shared" si="87"/>
        <v>0</v>
      </c>
      <c r="O344">
        <f t="shared" si="88"/>
        <v>1</v>
      </c>
      <c r="P344">
        <v>71</v>
      </c>
      <c r="Q344">
        <f t="shared" si="89"/>
        <v>0</v>
      </c>
      <c r="R344">
        <f t="shared" si="90"/>
        <v>0</v>
      </c>
      <c r="S344">
        <f t="shared" si="91"/>
        <v>1</v>
      </c>
      <c r="T344">
        <f t="shared" si="92"/>
        <v>0</v>
      </c>
      <c r="U344">
        <v>0</v>
      </c>
      <c r="V344">
        <f t="shared" si="93"/>
        <v>6.0063496523016485E-2</v>
      </c>
      <c r="W344">
        <f t="shared" si="94"/>
        <v>0.51501136145690773</v>
      </c>
      <c r="X344">
        <f t="shared" si="95"/>
        <v>3.6076236145704136E-3</v>
      </c>
      <c r="Y344">
        <f t="shared" si="96"/>
        <v>0</v>
      </c>
      <c r="Z344" t="s">
        <v>376</v>
      </c>
    </row>
    <row r="345" spans="1:26" x14ac:dyDescent="0.25">
      <c r="A345" t="s">
        <v>26</v>
      </c>
      <c r="B345" t="s">
        <v>33</v>
      </c>
      <c r="C345" t="s">
        <v>25</v>
      </c>
      <c r="D345">
        <v>0</v>
      </c>
      <c r="F345">
        <v>1</v>
      </c>
      <c r="G345">
        <v>67.45</v>
      </c>
      <c r="H345">
        <f t="shared" si="81"/>
        <v>1</v>
      </c>
      <c r="I345">
        <f t="shared" si="82"/>
        <v>0</v>
      </c>
      <c r="J345">
        <f t="shared" si="83"/>
        <v>1</v>
      </c>
      <c r="K345">
        <f t="shared" si="84"/>
        <v>0</v>
      </c>
      <c r="L345">
        <f t="shared" si="85"/>
        <v>0</v>
      </c>
      <c r="M345">
        <f t="shared" si="86"/>
        <v>1</v>
      </c>
      <c r="N345">
        <f t="shared" si="87"/>
        <v>0</v>
      </c>
      <c r="O345">
        <f t="shared" si="88"/>
        <v>0</v>
      </c>
      <c r="P345">
        <v>66</v>
      </c>
      <c r="Q345">
        <f t="shared" si="89"/>
        <v>0</v>
      </c>
      <c r="R345">
        <f t="shared" si="90"/>
        <v>0</v>
      </c>
      <c r="S345">
        <f t="shared" si="91"/>
        <v>0</v>
      </c>
      <c r="T345">
        <f t="shared" si="92"/>
        <v>1</v>
      </c>
      <c r="U345">
        <v>0</v>
      </c>
      <c r="V345">
        <f t="shared" si="93"/>
        <v>0.36292168704850014</v>
      </c>
      <c r="W345">
        <f t="shared" si="94"/>
        <v>0.58974750765779105</v>
      </c>
      <c r="X345">
        <f t="shared" si="95"/>
        <v>0.13171215093012947</v>
      </c>
      <c r="Y345">
        <f t="shared" si="96"/>
        <v>1</v>
      </c>
      <c r="Z345" t="s">
        <v>377</v>
      </c>
    </row>
    <row r="346" spans="1:26" x14ac:dyDescent="0.25">
      <c r="A346" t="s">
        <v>29</v>
      </c>
      <c r="B346" t="s">
        <v>30</v>
      </c>
      <c r="C346" t="s">
        <v>23</v>
      </c>
      <c r="D346">
        <v>0</v>
      </c>
      <c r="F346">
        <v>1</v>
      </c>
      <c r="G346">
        <v>20.5</v>
      </c>
      <c r="H346">
        <f t="shared" si="81"/>
        <v>1</v>
      </c>
      <c r="I346">
        <f t="shared" si="82"/>
        <v>0</v>
      </c>
      <c r="J346">
        <f t="shared" si="83"/>
        <v>0</v>
      </c>
      <c r="K346">
        <f t="shared" si="84"/>
        <v>0</v>
      </c>
      <c r="L346">
        <f t="shared" si="85"/>
        <v>1</v>
      </c>
      <c r="M346">
        <f t="shared" si="86"/>
        <v>0</v>
      </c>
      <c r="N346">
        <f t="shared" si="87"/>
        <v>1</v>
      </c>
      <c r="O346">
        <f t="shared" si="88"/>
        <v>0</v>
      </c>
      <c r="P346">
        <v>63</v>
      </c>
      <c r="Q346">
        <f t="shared" si="89"/>
        <v>0</v>
      </c>
      <c r="R346">
        <f t="shared" si="90"/>
        <v>1</v>
      </c>
      <c r="S346">
        <f t="shared" si="91"/>
        <v>0</v>
      </c>
      <c r="T346">
        <f t="shared" si="92"/>
        <v>0</v>
      </c>
      <c r="U346">
        <v>0</v>
      </c>
      <c r="V346">
        <f t="shared" si="93"/>
        <v>-1.0459022323282618E-2</v>
      </c>
      <c r="W346">
        <f t="shared" si="94"/>
        <v>0.4973852682548448</v>
      </c>
      <c r="X346">
        <f t="shared" si="95"/>
        <v>1.0939114795892412E-4</v>
      </c>
      <c r="Y346">
        <f t="shared" si="96"/>
        <v>0</v>
      </c>
      <c r="Z346" t="s">
        <v>378</v>
      </c>
    </row>
    <row r="347" spans="1:26" x14ac:dyDescent="0.25">
      <c r="A347" t="s">
        <v>29</v>
      </c>
      <c r="B347" t="s">
        <v>38</v>
      </c>
      <c r="C347" t="s">
        <v>23</v>
      </c>
      <c r="D347">
        <v>0</v>
      </c>
      <c r="F347">
        <v>1</v>
      </c>
      <c r="G347">
        <v>20.25</v>
      </c>
      <c r="H347">
        <f t="shared" si="81"/>
        <v>1</v>
      </c>
      <c r="I347">
        <f t="shared" si="82"/>
        <v>0</v>
      </c>
      <c r="J347">
        <f t="shared" si="83"/>
        <v>0</v>
      </c>
      <c r="K347">
        <f t="shared" si="84"/>
        <v>0</v>
      </c>
      <c r="L347">
        <f t="shared" si="85"/>
        <v>1</v>
      </c>
      <c r="M347">
        <f t="shared" si="86"/>
        <v>0</v>
      </c>
      <c r="N347">
        <f t="shared" si="87"/>
        <v>1</v>
      </c>
      <c r="O347">
        <f t="shared" si="88"/>
        <v>0</v>
      </c>
      <c r="P347">
        <v>41</v>
      </c>
      <c r="Q347">
        <f t="shared" si="89"/>
        <v>0</v>
      </c>
      <c r="R347">
        <f t="shared" si="90"/>
        <v>0</v>
      </c>
      <c r="S347">
        <f t="shared" si="91"/>
        <v>1</v>
      </c>
      <c r="T347">
        <f t="shared" si="92"/>
        <v>0</v>
      </c>
      <c r="U347">
        <v>0</v>
      </c>
      <c r="V347">
        <f t="shared" si="93"/>
        <v>7.7058321885089855E-3</v>
      </c>
      <c r="W347">
        <f t="shared" si="94"/>
        <v>0.50192644851445145</v>
      </c>
      <c r="X347">
        <f t="shared" si="95"/>
        <v>5.9379849717461183E-5</v>
      </c>
      <c r="Y347">
        <f t="shared" si="96"/>
        <v>0</v>
      </c>
      <c r="Z347" t="s">
        <v>379</v>
      </c>
    </row>
    <row r="348" spans="1:26" x14ac:dyDescent="0.25">
      <c r="A348" t="s">
        <v>26</v>
      </c>
      <c r="B348" t="s">
        <v>27</v>
      </c>
      <c r="C348" t="s">
        <v>35</v>
      </c>
      <c r="D348">
        <v>1</v>
      </c>
      <c r="F348">
        <v>1</v>
      </c>
      <c r="G348">
        <v>72.099999999999994</v>
      </c>
      <c r="H348">
        <f t="shared" si="81"/>
        <v>0</v>
      </c>
      <c r="I348">
        <f t="shared" si="82"/>
        <v>1</v>
      </c>
      <c r="J348">
        <f t="shared" si="83"/>
        <v>0</v>
      </c>
      <c r="K348">
        <f t="shared" si="84"/>
        <v>1</v>
      </c>
      <c r="L348">
        <f t="shared" si="85"/>
        <v>0</v>
      </c>
      <c r="M348">
        <f t="shared" si="86"/>
        <v>1</v>
      </c>
      <c r="N348">
        <f t="shared" si="87"/>
        <v>0</v>
      </c>
      <c r="O348">
        <f t="shared" si="88"/>
        <v>0</v>
      </c>
      <c r="P348">
        <v>1</v>
      </c>
      <c r="Q348">
        <f t="shared" si="89"/>
        <v>1</v>
      </c>
      <c r="R348">
        <f t="shared" si="90"/>
        <v>0</v>
      </c>
      <c r="S348">
        <f t="shared" si="91"/>
        <v>0</v>
      </c>
      <c r="T348">
        <f t="shared" si="92"/>
        <v>0</v>
      </c>
      <c r="U348">
        <v>0</v>
      </c>
      <c r="V348">
        <f t="shared" si="93"/>
        <v>0.51180280771756759</v>
      </c>
      <c r="W348">
        <f t="shared" si="94"/>
        <v>0.62522899949859911</v>
      </c>
      <c r="X348">
        <f t="shared" si="95"/>
        <v>0.26194211398758543</v>
      </c>
      <c r="Y348">
        <f t="shared" si="96"/>
        <v>1</v>
      </c>
      <c r="Z348" t="s">
        <v>380</v>
      </c>
    </row>
    <row r="349" spans="1:26" x14ac:dyDescent="0.25">
      <c r="A349" t="s">
        <v>26</v>
      </c>
      <c r="B349" t="s">
        <v>27</v>
      </c>
      <c r="C349" t="s">
        <v>35</v>
      </c>
      <c r="D349">
        <v>0</v>
      </c>
      <c r="F349">
        <v>1</v>
      </c>
      <c r="G349">
        <v>90.4</v>
      </c>
      <c r="H349">
        <f t="shared" si="81"/>
        <v>1</v>
      </c>
      <c r="I349">
        <f t="shared" si="82"/>
        <v>0</v>
      </c>
      <c r="J349">
        <f t="shared" si="83"/>
        <v>0</v>
      </c>
      <c r="K349">
        <f t="shared" si="84"/>
        <v>1</v>
      </c>
      <c r="L349">
        <f t="shared" si="85"/>
        <v>0</v>
      </c>
      <c r="M349">
        <f t="shared" si="86"/>
        <v>1</v>
      </c>
      <c r="N349">
        <f t="shared" si="87"/>
        <v>0</v>
      </c>
      <c r="O349">
        <f t="shared" si="88"/>
        <v>0</v>
      </c>
      <c r="P349">
        <v>2</v>
      </c>
      <c r="Q349">
        <f t="shared" si="89"/>
        <v>1</v>
      </c>
      <c r="R349">
        <f t="shared" si="90"/>
        <v>0</v>
      </c>
      <c r="S349">
        <f t="shared" si="91"/>
        <v>0</v>
      </c>
      <c r="T349">
        <f t="shared" si="92"/>
        <v>0</v>
      </c>
      <c r="U349">
        <v>1</v>
      </c>
      <c r="V349">
        <f t="shared" si="93"/>
        <v>0.53547035251593378</v>
      </c>
      <c r="W349">
        <f t="shared" si="94"/>
        <v>0.63075807858129873</v>
      </c>
      <c r="X349">
        <f t="shared" si="95"/>
        <v>0.21578779339167084</v>
      </c>
      <c r="Y349">
        <f t="shared" si="96"/>
        <v>1</v>
      </c>
      <c r="Z349" t="s">
        <v>381</v>
      </c>
    </row>
    <row r="350" spans="1:26" x14ac:dyDescent="0.25">
      <c r="A350" t="s">
        <v>45</v>
      </c>
      <c r="B350" t="s">
        <v>33</v>
      </c>
      <c r="C350" t="s">
        <v>23</v>
      </c>
      <c r="D350">
        <v>0</v>
      </c>
      <c r="F350">
        <v>1</v>
      </c>
      <c r="G350">
        <v>19.45</v>
      </c>
      <c r="H350">
        <f t="shared" si="81"/>
        <v>1</v>
      </c>
      <c r="I350">
        <f t="shared" si="82"/>
        <v>0</v>
      </c>
      <c r="J350">
        <f t="shared" si="83"/>
        <v>0</v>
      </c>
      <c r="K350">
        <f t="shared" si="84"/>
        <v>0</v>
      </c>
      <c r="L350">
        <f t="shared" si="85"/>
        <v>1</v>
      </c>
      <c r="M350">
        <f t="shared" si="86"/>
        <v>0</v>
      </c>
      <c r="N350">
        <f t="shared" si="87"/>
        <v>0</v>
      </c>
      <c r="O350">
        <f t="shared" si="88"/>
        <v>1</v>
      </c>
      <c r="P350">
        <v>70</v>
      </c>
      <c r="Q350">
        <f t="shared" si="89"/>
        <v>0</v>
      </c>
      <c r="R350">
        <f t="shared" si="90"/>
        <v>0</v>
      </c>
      <c r="S350">
        <f t="shared" si="91"/>
        <v>0</v>
      </c>
      <c r="T350">
        <f t="shared" si="92"/>
        <v>1</v>
      </c>
      <c r="U350">
        <v>0</v>
      </c>
      <c r="V350">
        <f t="shared" si="93"/>
        <v>-7.2030086550158884E-2</v>
      </c>
      <c r="W350">
        <f t="shared" si="94"/>
        <v>0.48200026007718838</v>
      </c>
      <c r="X350">
        <f t="shared" si="95"/>
        <v>5.1883333684233793E-3</v>
      </c>
      <c r="Y350">
        <f t="shared" si="96"/>
        <v>0</v>
      </c>
      <c r="Z350" t="s">
        <v>382</v>
      </c>
    </row>
    <row r="351" spans="1:26" x14ac:dyDescent="0.25">
      <c r="A351" t="s">
        <v>26</v>
      </c>
      <c r="B351" t="s">
        <v>27</v>
      </c>
      <c r="C351" t="s">
        <v>25</v>
      </c>
      <c r="D351">
        <v>0</v>
      </c>
      <c r="F351">
        <v>1</v>
      </c>
      <c r="G351">
        <v>44.95</v>
      </c>
      <c r="H351">
        <f t="shared" si="81"/>
        <v>1</v>
      </c>
      <c r="I351">
        <f t="shared" si="82"/>
        <v>0</v>
      </c>
      <c r="J351">
        <f t="shared" si="83"/>
        <v>1</v>
      </c>
      <c r="K351">
        <f t="shared" si="84"/>
        <v>0</v>
      </c>
      <c r="L351">
        <f t="shared" si="85"/>
        <v>0</v>
      </c>
      <c r="M351">
        <f t="shared" si="86"/>
        <v>1</v>
      </c>
      <c r="N351">
        <f t="shared" si="87"/>
        <v>0</v>
      </c>
      <c r="O351">
        <f t="shared" si="88"/>
        <v>0</v>
      </c>
      <c r="P351">
        <v>23</v>
      </c>
      <c r="Q351">
        <f t="shared" si="89"/>
        <v>1</v>
      </c>
      <c r="R351">
        <f t="shared" si="90"/>
        <v>0</v>
      </c>
      <c r="S351">
        <f t="shared" si="91"/>
        <v>0</v>
      </c>
      <c r="T351">
        <f t="shared" si="92"/>
        <v>0</v>
      </c>
      <c r="U351">
        <v>0</v>
      </c>
      <c r="V351">
        <f t="shared" si="93"/>
        <v>0.48316590235710755</v>
      </c>
      <c r="W351">
        <f t="shared" si="94"/>
        <v>0.61849517730663894</v>
      </c>
      <c r="X351">
        <f t="shared" si="95"/>
        <v>0.23344928920055799</v>
      </c>
      <c r="Y351">
        <f t="shared" si="96"/>
        <v>1</v>
      </c>
      <c r="Z351" t="s">
        <v>383</v>
      </c>
    </row>
    <row r="352" spans="1:26" x14ac:dyDescent="0.25">
      <c r="A352" t="s">
        <v>29</v>
      </c>
      <c r="B352" t="s">
        <v>33</v>
      </c>
      <c r="C352" t="s">
        <v>35</v>
      </c>
      <c r="D352">
        <v>1</v>
      </c>
      <c r="F352">
        <v>1</v>
      </c>
      <c r="G352">
        <v>97</v>
      </c>
      <c r="H352">
        <f t="shared" si="81"/>
        <v>0</v>
      </c>
      <c r="I352">
        <f t="shared" si="82"/>
        <v>1</v>
      </c>
      <c r="J352">
        <f t="shared" si="83"/>
        <v>0</v>
      </c>
      <c r="K352">
        <f t="shared" si="84"/>
        <v>1</v>
      </c>
      <c r="L352">
        <f t="shared" si="85"/>
        <v>0</v>
      </c>
      <c r="M352">
        <f t="shared" si="86"/>
        <v>0</v>
      </c>
      <c r="N352">
        <f t="shared" si="87"/>
        <v>1</v>
      </c>
      <c r="O352">
        <f t="shared" si="88"/>
        <v>0</v>
      </c>
      <c r="P352">
        <v>64</v>
      </c>
      <c r="Q352">
        <f t="shared" si="89"/>
        <v>0</v>
      </c>
      <c r="R352">
        <f t="shared" si="90"/>
        <v>0</v>
      </c>
      <c r="S352">
        <f t="shared" si="91"/>
        <v>0</v>
      </c>
      <c r="T352">
        <f t="shared" si="92"/>
        <v>1</v>
      </c>
      <c r="U352">
        <v>0</v>
      </c>
      <c r="V352">
        <f t="shared" si="93"/>
        <v>0.13753692596317377</v>
      </c>
      <c r="W352">
        <f t="shared" si="94"/>
        <v>0.53433013165235732</v>
      </c>
      <c r="X352">
        <f t="shared" si="95"/>
        <v>1.8916406003399541E-2</v>
      </c>
      <c r="Y352">
        <f t="shared" si="96"/>
        <v>0</v>
      </c>
      <c r="Z352" t="s">
        <v>384</v>
      </c>
    </row>
    <row r="353" spans="1:26" x14ac:dyDescent="0.25">
      <c r="A353" t="s">
        <v>45</v>
      </c>
      <c r="B353" t="s">
        <v>38</v>
      </c>
      <c r="C353" t="s">
        <v>25</v>
      </c>
      <c r="D353">
        <v>0</v>
      </c>
      <c r="F353">
        <v>1</v>
      </c>
      <c r="G353">
        <v>62.8</v>
      </c>
      <c r="H353">
        <f t="shared" si="81"/>
        <v>1</v>
      </c>
      <c r="I353">
        <f t="shared" si="82"/>
        <v>0</v>
      </c>
      <c r="J353">
        <f t="shared" si="83"/>
        <v>1</v>
      </c>
      <c r="K353">
        <f t="shared" si="84"/>
        <v>0</v>
      </c>
      <c r="L353">
        <f t="shared" si="85"/>
        <v>0</v>
      </c>
      <c r="M353">
        <f t="shared" si="86"/>
        <v>0</v>
      </c>
      <c r="N353">
        <f t="shared" si="87"/>
        <v>0</v>
      </c>
      <c r="O353">
        <f t="shared" si="88"/>
        <v>1</v>
      </c>
      <c r="P353">
        <v>37</v>
      </c>
      <c r="Q353">
        <f t="shared" si="89"/>
        <v>0</v>
      </c>
      <c r="R353">
        <f t="shared" si="90"/>
        <v>0</v>
      </c>
      <c r="S353">
        <f t="shared" si="91"/>
        <v>1</v>
      </c>
      <c r="T353">
        <f t="shared" si="92"/>
        <v>0</v>
      </c>
      <c r="U353">
        <v>0</v>
      </c>
      <c r="V353">
        <f t="shared" si="93"/>
        <v>2.4283174793134188E-2</v>
      </c>
      <c r="W353">
        <f t="shared" si="94"/>
        <v>0.50607049540082572</v>
      </c>
      <c r="X353">
        <f t="shared" si="95"/>
        <v>5.8967257803390759E-4</v>
      </c>
      <c r="Y353">
        <f t="shared" si="96"/>
        <v>0</v>
      </c>
      <c r="Z353" t="s">
        <v>385</v>
      </c>
    </row>
    <row r="354" spans="1:26" x14ac:dyDescent="0.25">
      <c r="A354" t="s">
        <v>29</v>
      </c>
      <c r="B354" t="s">
        <v>30</v>
      </c>
      <c r="C354" t="s">
        <v>25</v>
      </c>
      <c r="D354">
        <v>0</v>
      </c>
      <c r="F354">
        <v>1</v>
      </c>
      <c r="G354">
        <v>44.6</v>
      </c>
      <c r="H354">
        <f t="shared" si="81"/>
        <v>1</v>
      </c>
      <c r="I354">
        <f t="shared" si="82"/>
        <v>0</v>
      </c>
      <c r="J354">
        <f t="shared" si="83"/>
        <v>1</v>
      </c>
      <c r="K354">
        <f t="shared" si="84"/>
        <v>0</v>
      </c>
      <c r="L354">
        <f t="shared" si="85"/>
        <v>0</v>
      </c>
      <c r="M354">
        <f t="shared" si="86"/>
        <v>0</v>
      </c>
      <c r="N354">
        <f t="shared" si="87"/>
        <v>1</v>
      </c>
      <c r="O354">
        <f t="shared" si="88"/>
        <v>0</v>
      </c>
      <c r="P354">
        <v>17</v>
      </c>
      <c r="Q354">
        <f t="shared" si="89"/>
        <v>0</v>
      </c>
      <c r="R354">
        <f t="shared" si="90"/>
        <v>1</v>
      </c>
      <c r="S354">
        <f t="shared" si="91"/>
        <v>0</v>
      </c>
      <c r="T354">
        <f t="shared" si="92"/>
        <v>0</v>
      </c>
      <c r="U354">
        <v>0</v>
      </c>
      <c r="V354">
        <f t="shared" si="93"/>
        <v>7.4397040683533491E-2</v>
      </c>
      <c r="W354">
        <f t="shared" si="94"/>
        <v>0.51859068613227799</v>
      </c>
      <c r="X354">
        <f t="shared" si="95"/>
        <v>5.5349196624673372E-3</v>
      </c>
      <c r="Y354">
        <f t="shared" si="96"/>
        <v>0</v>
      </c>
      <c r="Z354" t="s">
        <v>386</v>
      </c>
    </row>
    <row r="355" spans="1:26" x14ac:dyDescent="0.25">
      <c r="A355" t="s">
        <v>26</v>
      </c>
      <c r="B355" t="s">
        <v>27</v>
      </c>
      <c r="C355" t="s">
        <v>35</v>
      </c>
      <c r="D355">
        <v>1</v>
      </c>
      <c r="F355">
        <v>1</v>
      </c>
      <c r="G355">
        <v>89.15</v>
      </c>
      <c r="H355">
        <f t="shared" si="81"/>
        <v>0</v>
      </c>
      <c r="I355">
        <f t="shared" si="82"/>
        <v>1</v>
      </c>
      <c r="J355">
        <f t="shared" si="83"/>
        <v>0</v>
      </c>
      <c r="K355">
        <f t="shared" si="84"/>
        <v>1</v>
      </c>
      <c r="L355">
        <f t="shared" si="85"/>
        <v>0</v>
      </c>
      <c r="M355">
        <f t="shared" si="86"/>
        <v>1</v>
      </c>
      <c r="N355">
        <f t="shared" si="87"/>
        <v>0</v>
      </c>
      <c r="O355">
        <f t="shared" si="88"/>
        <v>0</v>
      </c>
      <c r="P355">
        <v>7</v>
      </c>
      <c r="Q355">
        <f t="shared" si="89"/>
        <v>1</v>
      </c>
      <c r="R355">
        <f t="shared" si="90"/>
        <v>0</v>
      </c>
      <c r="S355">
        <f t="shared" si="91"/>
        <v>0</v>
      </c>
      <c r="T355">
        <f t="shared" si="92"/>
        <v>0</v>
      </c>
      <c r="U355">
        <v>0</v>
      </c>
      <c r="V355">
        <f t="shared" si="93"/>
        <v>0.53838470251035597</v>
      </c>
      <c r="W355">
        <f t="shared" si="94"/>
        <v>0.63143657843109913</v>
      </c>
      <c r="X355">
        <f t="shared" si="95"/>
        <v>0.2898580878971645</v>
      </c>
      <c r="Y355">
        <f t="shared" si="96"/>
        <v>1</v>
      </c>
      <c r="Z355" t="s">
        <v>387</v>
      </c>
    </row>
    <row r="356" spans="1:26" x14ac:dyDescent="0.25">
      <c r="A356" t="s">
        <v>26</v>
      </c>
      <c r="B356" t="s">
        <v>33</v>
      </c>
      <c r="C356" t="s">
        <v>35</v>
      </c>
      <c r="D356">
        <v>0</v>
      </c>
      <c r="F356">
        <v>1</v>
      </c>
      <c r="G356">
        <v>84.8</v>
      </c>
      <c r="H356">
        <f t="shared" si="81"/>
        <v>1</v>
      </c>
      <c r="I356">
        <f t="shared" si="82"/>
        <v>0</v>
      </c>
      <c r="J356">
        <f t="shared" si="83"/>
        <v>0</v>
      </c>
      <c r="K356">
        <f t="shared" si="84"/>
        <v>1</v>
      </c>
      <c r="L356">
        <f t="shared" si="85"/>
        <v>0</v>
      </c>
      <c r="M356">
        <f t="shared" si="86"/>
        <v>1</v>
      </c>
      <c r="N356">
        <f t="shared" si="87"/>
        <v>0</v>
      </c>
      <c r="O356">
        <f t="shared" si="88"/>
        <v>0</v>
      </c>
      <c r="P356">
        <v>4</v>
      </c>
      <c r="Q356">
        <f t="shared" si="89"/>
        <v>0</v>
      </c>
      <c r="R356">
        <f t="shared" si="90"/>
        <v>0</v>
      </c>
      <c r="S356">
        <f t="shared" si="91"/>
        <v>0</v>
      </c>
      <c r="T356">
        <f t="shared" si="92"/>
        <v>1</v>
      </c>
      <c r="U356">
        <v>1</v>
      </c>
      <c r="V356">
        <f t="shared" si="93"/>
        <v>0.40366274756951115</v>
      </c>
      <c r="W356">
        <f t="shared" si="94"/>
        <v>0.59956735560972618</v>
      </c>
      <c r="X356">
        <f t="shared" si="95"/>
        <v>0.35561811863634457</v>
      </c>
      <c r="Y356">
        <f t="shared" si="96"/>
        <v>1</v>
      </c>
      <c r="Z356" t="s">
        <v>388</v>
      </c>
    </row>
    <row r="357" spans="1:26" x14ac:dyDescent="0.25">
      <c r="A357" t="s">
        <v>26</v>
      </c>
      <c r="B357" t="s">
        <v>27</v>
      </c>
      <c r="C357" t="s">
        <v>25</v>
      </c>
      <c r="D357">
        <v>1</v>
      </c>
      <c r="F357">
        <v>1</v>
      </c>
      <c r="G357">
        <v>41.9</v>
      </c>
      <c r="H357">
        <f t="shared" si="81"/>
        <v>0</v>
      </c>
      <c r="I357">
        <f t="shared" si="82"/>
        <v>1</v>
      </c>
      <c r="J357">
        <f t="shared" si="83"/>
        <v>1</v>
      </c>
      <c r="K357">
        <f t="shared" si="84"/>
        <v>0</v>
      </c>
      <c r="L357">
        <f t="shared" si="85"/>
        <v>0</v>
      </c>
      <c r="M357">
        <f t="shared" si="86"/>
        <v>1</v>
      </c>
      <c r="N357">
        <f t="shared" si="87"/>
        <v>0</v>
      </c>
      <c r="O357">
        <f t="shared" si="88"/>
        <v>0</v>
      </c>
      <c r="P357">
        <v>21</v>
      </c>
      <c r="Q357">
        <f t="shared" si="89"/>
        <v>1</v>
      </c>
      <c r="R357">
        <f t="shared" si="90"/>
        <v>0</v>
      </c>
      <c r="S357">
        <f t="shared" si="91"/>
        <v>0</v>
      </c>
      <c r="T357">
        <f t="shared" si="92"/>
        <v>0</v>
      </c>
      <c r="U357">
        <v>1</v>
      </c>
      <c r="V357">
        <f t="shared" si="93"/>
        <v>0.46471933424295131</v>
      </c>
      <c r="W357">
        <f t="shared" si="94"/>
        <v>0.61413313452521612</v>
      </c>
      <c r="X357">
        <f t="shared" si="95"/>
        <v>0.28652539113330927</v>
      </c>
      <c r="Y357">
        <f t="shared" si="96"/>
        <v>1</v>
      </c>
      <c r="Z357" t="s">
        <v>389</v>
      </c>
    </row>
    <row r="358" spans="1:26" x14ac:dyDescent="0.25">
      <c r="A358" t="s">
        <v>26</v>
      </c>
      <c r="B358" t="s">
        <v>33</v>
      </c>
      <c r="C358" t="s">
        <v>35</v>
      </c>
      <c r="D358">
        <v>0</v>
      </c>
      <c r="F358">
        <v>1</v>
      </c>
      <c r="G358">
        <v>80.25</v>
      </c>
      <c r="H358">
        <f t="shared" si="81"/>
        <v>1</v>
      </c>
      <c r="I358">
        <f t="shared" si="82"/>
        <v>0</v>
      </c>
      <c r="J358">
        <f t="shared" si="83"/>
        <v>0</v>
      </c>
      <c r="K358">
        <f t="shared" si="84"/>
        <v>1</v>
      </c>
      <c r="L358">
        <f t="shared" si="85"/>
        <v>0</v>
      </c>
      <c r="M358">
        <f t="shared" si="86"/>
        <v>1</v>
      </c>
      <c r="N358">
        <f t="shared" si="87"/>
        <v>0</v>
      </c>
      <c r="O358">
        <f t="shared" si="88"/>
        <v>0</v>
      </c>
      <c r="P358">
        <v>10</v>
      </c>
      <c r="Q358">
        <f t="shared" si="89"/>
        <v>0</v>
      </c>
      <c r="R358">
        <f t="shared" si="90"/>
        <v>0</v>
      </c>
      <c r="S358">
        <f t="shared" si="91"/>
        <v>0</v>
      </c>
      <c r="T358">
        <f t="shared" si="92"/>
        <v>1</v>
      </c>
      <c r="U358">
        <v>1</v>
      </c>
      <c r="V358">
        <f t="shared" si="93"/>
        <v>0.39656904544005733</v>
      </c>
      <c r="W358">
        <f t="shared" si="94"/>
        <v>0.59786305801577488</v>
      </c>
      <c r="X358">
        <f t="shared" si="95"/>
        <v>0.36412891692112359</v>
      </c>
      <c r="Y358">
        <f t="shared" si="96"/>
        <v>1</v>
      </c>
      <c r="Z358" t="s">
        <v>390</v>
      </c>
    </row>
    <row r="359" spans="1:26" x14ac:dyDescent="0.25">
      <c r="A359" t="s">
        <v>26</v>
      </c>
      <c r="B359" t="s">
        <v>27</v>
      </c>
      <c r="C359" t="s">
        <v>25</v>
      </c>
      <c r="D359">
        <v>1</v>
      </c>
      <c r="F359">
        <v>1</v>
      </c>
      <c r="G359">
        <v>54.1</v>
      </c>
      <c r="H359">
        <f t="shared" si="81"/>
        <v>0</v>
      </c>
      <c r="I359">
        <f t="shared" si="82"/>
        <v>1</v>
      </c>
      <c r="J359">
        <f t="shared" si="83"/>
        <v>1</v>
      </c>
      <c r="K359">
        <f t="shared" si="84"/>
        <v>0</v>
      </c>
      <c r="L359">
        <f t="shared" si="85"/>
        <v>0</v>
      </c>
      <c r="M359">
        <f t="shared" si="86"/>
        <v>1</v>
      </c>
      <c r="N359">
        <f t="shared" si="87"/>
        <v>0</v>
      </c>
      <c r="O359">
        <f t="shared" si="88"/>
        <v>0</v>
      </c>
      <c r="P359">
        <v>16</v>
      </c>
      <c r="Q359">
        <f t="shared" si="89"/>
        <v>1</v>
      </c>
      <c r="R359">
        <f t="shared" si="90"/>
        <v>0</v>
      </c>
      <c r="S359">
        <f t="shared" si="91"/>
        <v>0</v>
      </c>
      <c r="T359">
        <f t="shared" si="92"/>
        <v>0</v>
      </c>
      <c r="U359">
        <v>0</v>
      </c>
      <c r="V359">
        <f t="shared" si="93"/>
        <v>0.48373981028236579</v>
      </c>
      <c r="W359">
        <f t="shared" si="94"/>
        <v>0.61863058677306004</v>
      </c>
      <c r="X359">
        <f t="shared" si="95"/>
        <v>0.23400420405201924</v>
      </c>
      <c r="Y359">
        <f t="shared" si="96"/>
        <v>1</v>
      </c>
      <c r="Z359" t="s">
        <v>391</v>
      </c>
    </row>
    <row r="360" spans="1:26" x14ac:dyDescent="0.25">
      <c r="A360" t="s">
        <v>45</v>
      </c>
      <c r="B360" t="s">
        <v>27</v>
      </c>
      <c r="C360" t="s">
        <v>35</v>
      </c>
      <c r="D360">
        <v>0</v>
      </c>
      <c r="F360">
        <v>1</v>
      </c>
      <c r="G360">
        <v>105.25</v>
      </c>
      <c r="H360">
        <f t="shared" si="81"/>
        <v>1</v>
      </c>
      <c r="I360">
        <f t="shared" si="82"/>
        <v>0</v>
      </c>
      <c r="J360">
        <f t="shared" si="83"/>
        <v>0</v>
      </c>
      <c r="K360">
        <f t="shared" si="84"/>
        <v>1</v>
      </c>
      <c r="L360">
        <f t="shared" si="85"/>
        <v>0</v>
      </c>
      <c r="M360">
        <f t="shared" si="86"/>
        <v>0</v>
      </c>
      <c r="N360">
        <f t="shared" si="87"/>
        <v>0</v>
      </c>
      <c r="O360">
        <f t="shared" si="88"/>
        <v>1</v>
      </c>
      <c r="P360">
        <v>64</v>
      </c>
      <c r="Q360">
        <f t="shared" si="89"/>
        <v>1</v>
      </c>
      <c r="R360">
        <f t="shared" si="90"/>
        <v>0</v>
      </c>
      <c r="S360">
        <f t="shared" si="91"/>
        <v>0</v>
      </c>
      <c r="T360">
        <f t="shared" si="92"/>
        <v>0</v>
      </c>
      <c r="U360">
        <v>0</v>
      </c>
      <c r="V360">
        <f t="shared" si="93"/>
        <v>0.2409248699196723</v>
      </c>
      <c r="W360">
        <f t="shared" si="94"/>
        <v>0.55994155631707554</v>
      </c>
      <c r="X360">
        <f t="shared" si="95"/>
        <v>5.8044792945811018E-2</v>
      </c>
      <c r="Y360">
        <f t="shared" si="96"/>
        <v>0</v>
      </c>
      <c r="Z360" t="s">
        <v>392</v>
      </c>
    </row>
    <row r="361" spans="1:26" x14ac:dyDescent="0.25">
      <c r="A361" t="s">
        <v>26</v>
      </c>
      <c r="B361" t="s">
        <v>38</v>
      </c>
      <c r="C361" t="s">
        <v>25</v>
      </c>
      <c r="D361">
        <v>1</v>
      </c>
      <c r="F361">
        <v>1</v>
      </c>
      <c r="G361">
        <v>30.75</v>
      </c>
      <c r="H361">
        <f t="shared" si="81"/>
        <v>0</v>
      </c>
      <c r="I361">
        <f t="shared" si="82"/>
        <v>1</v>
      </c>
      <c r="J361">
        <f t="shared" si="83"/>
        <v>1</v>
      </c>
      <c r="K361">
        <f t="shared" si="84"/>
        <v>0</v>
      </c>
      <c r="L361">
        <f t="shared" si="85"/>
        <v>0</v>
      </c>
      <c r="M361">
        <f t="shared" si="86"/>
        <v>1</v>
      </c>
      <c r="N361">
        <f t="shared" si="87"/>
        <v>0</v>
      </c>
      <c r="O361">
        <f t="shared" si="88"/>
        <v>0</v>
      </c>
      <c r="P361">
        <v>27</v>
      </c>
      <c r="Q361">
        <f t="shared" si="89"/>
        <v>0</v>
      </c>
      <c r="R361">
        <f t="shared" si="90"/>
        <v>0</v>
      </c>
      <c r="S361">
        <f t="shared" si="91"/>
        <v>1</v>
      </c>
      <c r="T361">
        <f t="shared" si="92"/>
        <v>0</v>
      </c>
      <c r="U361">
        <v>1</v>
      </c>
      <c r="V361">
        <f t="shared" si="93"/>
        <v>0.31056752264970555</v>
      </c>
      <c r="W361">
        <f t="shared" si="94"/>
        <v>0.5770237809253066</v>
      </c>
      <c r="X361">
        <f t="shared" si="95"/>
        <v>0.47531714082536425</v>
      </c>
      <c r="Y361">
        <f t="shared" si="96"/>
        <v>0</v>
      </c>
      <c r="Z361" t="s">
        <v>393</v>
      </c>
    </row>
    <row r="362" spans="1:26" x14ac:dyDescent="0.25">
      <c r="A362" t="s">
        <v>29</v>
      </c>
      <c r="B362" t="s">
        <v>27</v>
      </c>
      <c r="C362" t="s">
        <v>35</v>
      </c>
      <c r="D362">
        <v>0</v>
      </c>
      <c r="F362">
        <v>1</v>
      </c>
      <c r="G362">
        <v>97.1</v>
      </c>
      <c r="H362">
        <f t="shared" si="81"/>
        <v>1</v>
      </c>
      <c r="I362">
        <f t="shared" si="82"/>
        <v>0</v>
      </c>
      <c r="J362">
        <f t="shared" si="83"/>
        <v>0</v>
      </c>
      <c r="K362">
        <f t="shared" si="84"/>
        <v>1</v>
      </c>
      <c r="L362">
        <f t="shared" si="85"/>
        <v>0</v>
      </c>
      <c r="M362">
        <f t="shared" si="86"/>
        <v>0</v>
      </c>
      <c r="N362">
        <f t="shared" si="87"/>
        <v>1</v>
      </c>
      <c r="O362">
        <f t="shared" si="88"/>
        <v>0</v>
      </c>
      <c r="P362">
        <v>42</v>
      </c>
      <c r="Q362">
        <f t="shared" si="89"/>
        <v>1</v>
      </c>
      <c r="R362">
        <f t="shared" si="90"/>
        <v>0</v>
      </c>
      <c r="S362">
        <f t="shared" si="91"/>
        <v>0</v>
      </c>
      <c r="T362">
        <f t="shared" si="92"/>
        <v>0</v>
      </c>
      <c r="U362">
        <v>0</v>
      </c>
      <c r="V362">
        <f t="shared" si="93"/>
        <v>0.27446117524203173</v>
      </c>
      <c r="W362">
        <f t="shared" si="94"/>
        <v>0.56818778745478205</v>
      </c>
      <c r="X362">
        <f t="shared" si="95"/>
        <v>7.5328936715237257E-2</v>
      </c>
      <c r="Y362">
        <f t="shared" si="96"/>
        <v>0</v>
      </c>
      <c r="Z362" t="s">
        <v>394</v>
      </c>
    </row>
    <row r="363" spans="1:26" x14ac:dyDescent="0.25">
      <c r="A363" t="s">
        <v>26</v>
      </c>
      <c r="B363" t="s">
        <v>30</v>
      </c>
      <c r="C363" t="s">
        <v>23</v>
      </c>
      <c r="D363">
        <v>0</v>
      </c>
      <c r="F363">
        <v>1</v>
      </c>
      <c r="G363">
        <v>20.2</v>
      </c>
      <c r="H363">
        <f t="shared" si="81"/>
        <v>1</v>
      </c>
      <c r="I363">
        <f t="shared" si="82"/>
        <v>0</v>
      </c>
      <c r="J363">
        <f t="shared" si="83"/>
        <v>0</v>
      </c>
      <c r="K363">
        <f t="shared" si="84"/>
        <v>0</v>
      </c>
      <c r="L363">
        <f t="shared" si="85"/>
        <v>1</v>
      </c>
      <c r="M363">
        <f t="shared" si="86"/>
        <v>1</v>
      </c>
      <c r="N363">
        <f t="shared" si="87"/>
        <v>0</v>
      </c>
      <c r="O363">
        <f t="shared" si="88"/>
        <v>0</v>
      </c>
      <c r="P363">
        <v>5</v>
      </c>
      <c r="Q363">
        <f t="shared" si="89"/>
        <v>0</v>
      </c>
      <c r="R363">
        <f t="shared" si="90"/>
        <v>1</v>
      </c>
      <c r="S363">
        <f t="shared" si="91"/>
        <v>0</v>
      </c>
      <c r="T363">
        <f t="shared" si="92"/>
        <v>0</v>
      </c>
      <c r="U363">
        <v>0</v>
      </c>
      <c r="V363">
        <f t="shared" si="93"/>
        <v>0.26539127885500241</v>
      </c>
      <c r="W363">
        <f t="shared" si="94"/>
        <v>0.56596112268546328</v>
      </c>
      <c r="X363">
        <f t="shared" si="95"/>
        <v>7.0432530892293649E-2</v>
      </c>
      <c r="Y363">
        <f t="shared" si="96"/>
        <v>0</v>
      </c>
      <c r="Z363" t="s">
        <v>395</v>
      </c>
    </row>
    <row r="364" spans="1:26" x14ac:dyDescent="0.25">
      <c r="A364" t="s">
        <v>45</v>
      </c>
      <c r="B364" t="s">
        <v>33</v>
      </c>
      <c r="C364" t="s">
        <v>35</v>
      </c>
      <c r="D364">
        <v>0</v>
      </c>
      <c r="F364">
        <v>1</v>
      </c>
      <c r="G364">
        <v>98.8</v>
      </c>
      <c r="H364">
        <f t="shared" si="81"/>
        <v>1</v>
      </c>
      <c r="I364">
        <f t="shared" si="82"/>
        <v>0</v>
      </c>
      <c r="J364">
        <f t="shared" si="83"/>
        <v>0</v>
      </c>
      <c r="K364">
        <f t="shared" si="84"/>
        <v>1</v>
      </c>
      <c r="L364">
        <f t="shared" si="85"/>
        <v>0</v>
      </c>
      <c r="M364">
        <f t="shared" si="86"/>
        <v>0</v>
      </c>
      <c r="N364">
        <f t="shared" si="87"/>
        <v>0</v>
      </c>
      <c r="O364">
        <f t="shared" si="88"/>
        <v>1</v>
      </c>
      <c r="P364">
        <v>41</v>
      </c>
      <c r="Q364">
        <f t="shared" si="89"/>
        <v>0</v>
      </c>
      <c r="R364">
        <f t="shared" si="90"/>
        <v>0</v>
      </c>
      <c r="S364">
        <f t="shared" si="91"/>
        <v>0</v>
      </c>
      <c r="T364">
        <f t="shared" si="92"/>
        <v>1</v>
      </c>
      <c r="U364">
        <v>0</v>
      </c>
      <c r="V364">
        <f t="shared" si="93"/>
        <v>8.0409169663537783E-2</v>
      </c>
      <c r="W364">
        <f t="shared" si="94"/>
        <v>0.52009146824128805</v>
      </c>
      <c r="X364">
        <f t="shared" si="95"/>
        <v>6.4656345659796048E-3</v>
      </c>
      <c r="Y364">
        <f t="shared" si="96"/>
        <v>0</v>
      </c>
      <c r="Z364" t="s">
        <v>396</v>
      </c>
    </row>
    <row r="365" spans="1:26" x14ac:dyDescent="0.25">
      <c r="A365" t="s">
        <v>29</v>
      </c>
      <c r="B365" t="s">
        <v>38</v>
      </c>
      <c r="C365" t="s">
        <v>25</v>
      </c>
      <c r="D365">
        <v>0</v>
      </c>
      <c r="F365">
        <v>1</v>
      </c>
      <c r="G365">
        <v>50.3</v>
      </c>
      <c r="H365">
        <f t="shared" si="81"/>
        <v>1</v>
      </c>
      <c r="I365">
        <f t="shared" si="82"/>
        <v>0</v>
      </c>
      <c r="J365">
        <f t="shared" si="83"/>
        <v>1</v>
      </c>
      <c r="K365">
        <f t="shared" si="84"/>
        <v>0</v>
      </c>
      <c r="L365">
        <f t="shared" si="85"/>
        <v>0</v>
      </c>
      <c r="M365">
        <f t="shared" si="86"/>
        <v>0</v>
      </c>
      <c r="N365">
        <f t="shared" si="87"/>
        <v>1</v>
      </c>
      <c r="O365">
        <f t="shared" si="88"/>
        <v>0</v>
      </c>
      <c r="P365">
        <v>58</v>
      </c>
      <c r="Q365">
        <f t="shared" si="89"/>
        <v>0</v>
      </c>
      <c r="R365">
        <f t="shared" si="90"/>
        <v>0</v>
      </c>
      <c r="S365">
        <f t="shared" si="91"/>
        <v>1</v>
      </c>
      <c r="T365">
        <f t="shared" si="92"/>
        <v>0</v>
      </c>
      <c r="U365">
        <v>0</v>
      </c>
      <c r="V365">
        <f t="shared" si="93"/>
        <v>6.4729038172955777E-2</v>
      </c>
      <c r="W365">
        <f t="shared" si="94"/>
        <v>0.51617661180837771</v>
      </c>
      <c r="X365">
        <f t="shared" si="95"/>
        <v>4.1898483827959663E-3</v>
      </c>
      <c r="Y365">
        <f t="shared" si="96"/>
        <v>0</v>
      </c>
      <c r="Z365" t="s">
        <v>397</v>
      </c>
    </row>
    <row r="366" spans="1:26" x14ac:dyDescent="0.25">
      <c r="A366" t="s">
        <v>45</v>
      </c>
      <c r="B366" t="s">
        <v>30</v>
      </c>
      <c r="C366" t="s">
        <v>23</v>
      </c>
      <c r="D366">
        <v>0</v>
      </c>
      <c r="F366">
        <v>1</v>
      </c>
      <c r="G366">
        <v>20.55</v>
      </c>
      <c r="H366">
        <f t="shared" si="81"/>
        <v>1</v>
      </c>
      <c r="I366">
        <f t="shared" si="82"/>
        <v>0</v>
      </c>
      <c r="J366">
        <f t="shared" si="83"/>
        <v>0</v>
      </c>
      <c r="K366">
        <f t="shared" si="84"/>
        <v>0</v>
      </c>
      <c r="L366">
        <f t="shared" si="85"/>
        <v>1</v>
      </c>
      <c r="M366">
        <f t="shared" si="86"/>
        <v>0</v>
      </c>
      <c r="N366">
        <f t="shared" si="87"/>
        <v>0</v>
      </c>
      <c r="O366">
        <f t="shared" si="88"/>
        <v>1</v>
      </c>
      <c r="P366">
        <v>47</v>
      </c>
      <c r="Q366">
        <f t="shared" si="89"/>
        <v>0</v>
      </c>
      <c r="R366">
        <f t="shared" si="90"/>
        <v>1</v>
      </c>
      <c r="S366">
        <f t="shared" si="91"/>
        <v>0</v>
      </c>
      <c r="T366">
        <f t="shared" si="92"/>
        <v>0</v>
      </c>
      <c r="U366">
        <v>0</v>
      </c>
      <c r="V366">
        <f t="shared" si="93"/>
        <v>-6.5451956335029732E-2</v>
      </c>
      <c r="W366">
        <f t="shared" si="94"/>
        <v>0.48364284994547369</v>
      </c>
      <c r="X366">
        <f t="shared" si="95"/>
        <v>4.283958588082639E-3</v>
      </c>
      <c r="Y366">
        <f t="shared" si="96"/>
        <v>0</v>
      </c>
      <c r="Z366" t="s">
        <v>398</v>
      </c>
    </row>
    <row r="367" spans="1:26" x14ac:dyDescent="0.25">
      <c r="A367" t="s">
        <v>26</v>
      </c>
      <c r="B367" t="s">
        <v>33</v>
      </c>
      <c r="C367" t="s">
        <v>35</v>
      </c>
      <c r="D367">
        <v>0</v>
      </c>
      <c r="F367">
        <v>1</v>
      </c>
      <c r="G367">
        <v>75.900000000000006</v>
      </c>
      <c r="H367">
        <f t="shared" si="81"/>
        <v>1</v>
      </c>
      <c r="I367">
        <f t="shared" si="82"/>
        <v>0</v>
      </c>
      <c r="J367">
        <f t="shared" si="83"/>
        <v>0</v>
      </c>
      <c r="K367">
        <f t="shared" si="84"/>
        <v>1</v>
      </c>
      <c r="L367">
        <f t="shared" si="85"/>
        <v>0</v>
      </c>
      <c r="M367">
        <f t="shared" si="86"/>
        <v>1</v>
      </c>
      <c r="N367">
        <f t="shared" si="87"/>
        <v>0</v>
      </c>
      <c r="O367">
        <f t="shared" si="88"/>
        <v>0</v>
      </c>
      <c r="P367">
        <v>18</v>
      </c>
      <c r="Q367">
        <f t="shared" si="89"/>
        <v>0</v>
      </c>
      <c r="R367">
        <f t="shared" si="90"/>
        <v>0</v>
      </c>
      <c r="S367">
        <f t="shared" si="91"/>
        <v>0</v>
      </c>
      <c r="T367">
        <f t="shared" si="92"/>
        <v>1</v>
      </c>
      <c r="U367">
        <v>0</v>
      </c>
      <c r="V367">
        <f t="shared" si="93"/>
        <v>0.38095887454967009</v>
      </c>
      <c r="W367">
        <f t="shared" si="94"/>
        <v>0.59410435098319159</v>
      </c>
      <c r="X367">
        <f t="shared" si="95"/>
        <v>0.14512966409815128</v>
      </c>
      <c r="Y367">
        <f t="shared" si="96"/>
        <v>1</v>
      </c>
      <c r="Z367" t="s">
        <v>399</v>
      </c>
    </row>
    <row r="368" spans="1:26" x14ac:dyDescent="0.25">
      <c r="A368" t="s">
        <v>26</v>
      </c>
      <c r="B368" t="s">
        <v>33</v>
      </c>
      <c r="C368" t="s">
        <v>35</v>
      </c>
      <c r="D368">
        <v>0</v>
      </c>
      <c r="F368">
        <v>1</v>
      </c>
      <c r="G368">
        <v>96.5</v>
      </c>
      <c r="H368">
        <f t="shared" si="81"/>
        <v>1</v>
      </c>
      <c r="I368">
        <f t="shared" si="82"/>
        <v>0</v>
      </c>
      <c r="J368">
        <f t="shared" si="83"/>
        <v>0</v>
      </c>
      <c r="K368">
        <f t="shared" si="84"/>
        <v>1</v>
      </c>
      <c r="L368">
        <f t="shared" si="85"/>
        <v>0</v>
      </c>
      <c r="M368">
        <f t="shared" si="86"/>
        <v>1</v>
      </c>
      <c r="N368">
        <f t="shared" si="87"/>
        <v>0</v>
      </c>
      <c r="O368">
        <f t="shared" si="88"/>
        <v>0</v>
      </c>
      <c r="P368">
        <v>5</v>
      </c>
      <c r="Q368">
        <f t="shared" si="89"/>
        <v>0</v>
      </c>
      <c r="R368">
        <f t="shared" si="90"/>
        <v>0</v>
      </c>
      <c r="S368">
        <f t="shared" si="91"/>
        <v>0</v>
      </c>
      <c r="T368">
        <f t="shared" si="92"/>
        <v>1</v>
      </c>
      <c r="U368">
        <v>1</v>
      </c>
      <c r="V368">
        <f t="shared" si="93"/>
        <v>0.40821224679808976</v>
      </c>
      <c r="W368">
        <f t="shared" si="94"/>
        <v>0.60065913179840924</v>
      </c>
      <c r="X368">
        <f t="shared" si="95"/>
        <v>0.350212744839765</v>
      </c>
      <c r="Y368">
        <f t="shared" si="96"/>
        <v>1</v>
      </c>
      <c r="Z368" t="s">
        <v>400</v>
      </c>
    </row>
    <row r="369" spans="1:26" x14ac:dyDescent="0.25">
      <c r="A369" t="s">
        <v>26</v>
      </c>
      <c r="B369" t="s">
        <v>33</v>
      </c>
      <c r="C369" t="s">
        <v>25</v>
      </c>
      <c r="D369">
        <v>0</v>
      </c>
      <c r="F369">
        <v>1</v>
      </c>
      <c r="G369">
        <v>59.95</v>
      </c>
      <c r="H369">
        <f t="shared" si="81"/>
        <v>1</v>
      </c>
      <c r="I369">
        <f t="shared" si="82"/>
        <v>0</v>
      </c>
      <c r="J369">
        <f t="shared" si="83"/>
        <v>1</v>
      </c>
      <c r="K369">
        <f t="shared" si="84"/>
        <v>0</v>
      </c>
      <c r="L369">
        <f t="shared" si="85"/>
        <v>0</v>
      </c>
      <c r="M369">
        <f t="shared" si="86"/>
        <v>1</v>
      </c>
      <c r="N369">
        <f t="shared" si="87"/>
        <v>0</v>
      </c>
      <c r="O369">
        <f t="shared" si="88"/>
        <v>0</v>
      </c>
      <c r="P369">
        <v>23</v>
      </c>
      <c r="Q369">
        <f t="shared" si="89"/>
        <v>0</v>
      </c>
      <c r="R369">
        <f t="shared" si="90"/>
        <v>0</v>
      </c>
      <c r="S369">
        <f t="shared" si="91"/>
        <v>0</v>
      </c>
      <c r="T369">
        <f t="shared" si="92"/>
        <v>1</v>
      </c>
      <c r="U369">
        <v>0</v>
      </c>
      <c r="V369">
        <f t="shared" si="93"/>
        <v>0.35122877145049947</v>
      </c>
      <c r="W369">
        <f t="shared" si="94"/>
        <v>0.58691552104472966</v>
      </c>
      <c r="X369">
        <f t="shared" si="95"/>
        <v>0.1233616498946272</v>
      </c>
      <c r="Y369">
        <f t="shared" si="96"/>
        <v>1</v>
      </c>
      <c r="Z369" t="s">
        <v>401</v>
      </c>
    </row>
    <row r="370" spans="1:26" x14ac:dyDescent="0.25">
      <c r="A370" t="s">
        <v>26</v>
      </c>
      <c r="B370" t="s">
        <v>30</v>
      </c>
      <c r="C370" t="s">
        <v>23</v>
      </c>
      <c r="D370">
        <v>0</v>
      </c>
      <c r="F370">
        <v>1</v>
      </c>
      <c r="G370">
        <v>19.149999999999999</v>
      </c>
      <c r="H370">
        <f t="shared" si="81"/>
        <v>1</v>
      </c>
      <c r="I370">
        <f t="shared" si="82"/>
        <v>0</v>
      </c>
      <c r="J370">
        <f t="shared" si="83"/>
        <v>0</v>
      </c>
      <c r="K370">
        <f t="shared" si="84"/>
        <v>0</v>
      </c>
      <c r="L370">
        <f t="shared" si="85"/>
        <v>1</v>
      </c>
      <c r="M370">
        <f t="shared" si="86"/>
        <v>1</v>
      </c>
      <c r="N370">
        <f t="shared" si="87"/>
        <v>0</v>
      </c>
      <c r="O370">
        <f t="shared" si="88"/>
        <v>0</v>
      </c>
      <c r="P370">
        <v>1</v>
      </c>
      <c r="Q370">
        <f t="shared" si="89"/>
        <v>0</v>
      </c>
      <c r="R370">
        <f t="shared" si="90"/>
        <v>1</v>
      </c>
      <c r="S370">
        <f t="shared" si="91"/>
        <v>0</v>
      </c>
      <c r="T370">
        <f t="shared" si="92"/>
        <v>0</v>
      </c>
      <c r="U370">
        <v>0</v>
      </c>
      <c r="V370">
        <f t="shared" si="93"/>
        <v>0.26375427067128226</v>
      </c>
      <c r="W370">
        <f t="shared" si="94"/>
        <v>0.56555894971246568</v>
      </c>
      <c r="X370">
        <f t="shared" si="95"/>
        <v>6.9566315297340031E-2</v>
      </c>
      <c r="Y370">
        <f t="shared" si="96"/>
        <v>0</v>
      </c>
      <c r="Z370" t="s">
        <v>402</v>
      </c>
    </row>
    <row r="371" spans="1:26" x14ac:dyDescent="0.25">
      <c r="A371" t="s">
        <v>29</v>
      </c>
      <c r="B371" t="s">
        <v>38</v>
      </c>
      <c r="C371" t="s">
        <v>35</v>
      </c>
      <c r="D371">
        <v>0</v>
      </c>
      <c r="F371">
        <v>1</v>
      </c>
      <c r="G371">
        <v>98.65</v>
      </c>
      <c r="H371">
        <f t="shared" si="81"/>
        <v>1</v>
      </c>
      <c r="I371">
        <f t="shared" si="82"/>
        <v>0</v>
      </c>
      <c r="J371">
        <f t="shared" si="83"/>
        <v>0</v>
      </c>
      <c r="K371">
        <f t="shared" si="84"/>
        <v>1</v>
      </c>
      <c r="L371">
        <f t="shared" si="85"/>
        <v>0</v>
      </c>
      <c r="M371">
        <f t="shared" si="86"/>
        <v>0</v>
      </c>
      <c r="N371">
        <f t="shared" si="87"/>
        <v>1</v>
      </c>
      <c r="O371">
        <f t="shared" si="88"/>
        <v>0</v>
      </c>
      <c r="P371">
        <v>71</v>
      </c>
      <c r="Q371">
        <f t="shared" si="89"/>
        <v>0</v>
      </c>
      <c r="R371">
        <f t="shared" si="90"/>
        <v>0</v>
      </c>
      <c r="S371">
        <f t="shared" si="91"/>
        <v>1</v>
      </c>
      <c r="T371">
        <f t="shared" si="92"/>
        <v>0</v>
      </c>
      <c r="U371">
        <v>0</v>
      </c>
      <c r="V371">
        <f t="shared" si="93"/>
        <v>0.14497253665548962</v>
      </c>
      <c r="W371">
        <f t="shared" si="94"/>
        <v>0.53617979035134644</v>
      </c>
      <c r="X371">
        <f t="shared" si="95"/>
        <v>2.1017036384327281E-2</v>
      </c>
      <c r="Y371">
        <f t="shared" si="96"/>
        <v>0</v>
      </c>
      <c r="Z371" t="s">
        <v>403</v>
      </c>
    </row>
    <row r="372" spans="1:26" x14ac:dyDescent="0.25">
      <c r="A372" t="s">
        <v>45</v>
      </c>
      <c r="B372" t="s">
        <v>38</v>
      </c>
      <c r="C372" t="s">
        <v>35</v>
      </c>
      <c r="D372">
        <v>0</v>
      </c>
      <c r="F372">
        <v>1</v>
      </c>
      <c r="G372">
        <v>112.6</v>
      </c>
      <c r="H372">
        <f t="shared" si="81"/>
        <v>1</v>
      </c>
      <c r="I372">
        <f t="shared" si="82"/>
        <v>0</v>
      </c>
      <c r="J372">
        <f t="shared" si="83"/>
        <v>0</v>
      </c>
      <c r="K372">
        <f t="shared" si="84"/>
        <v>1</v>
      </c>
      <c r="L372">
        <f t="shared" si="85"/>
        <v>0</v>
      </c>
      <c r="M372">
        <f t="shared" si="86"/>
        <v>0</v>
      </c>
      <c r="N372">
        <f t="shared" si="87"/>
        <v>0</v>
      </c>
      <c r="O372">
        <f t="shared" si="88"/>
        <v>1</v>
      </c>
      <c r="P372">
        <v>72</v>
      </c>
      <c r="Q372">
        <f t="shared" si="89"/>
        <v>0</v>
      </c>
      <c r="R372">
        <f t="shared" si="90"/>
        <v>0</v>
      </c>
      <c r="S372">
        <f t="shared" si="91"/>
        <v>1</v>
      </c>
      <c r="T372">
        <f t="shared" si="92"/>
        <v>0</v>
      </c>
      <c r="U372">
        <v>0</v>
      </c>
      <c r="V372">
        <f t="shared" si="93"/>
        <v>0.10192413436385916</v>
      </c>
      <c r="W372">
        <f t="shared" si="94"/>
        <v>0.52545899727811662</v>
      </c>
      <c r="X372">
        <f t="shared" si="95"/>
        <v>1.0388529165822016E-2</v>
      </c>
      <c r="Y372">
        <f t="shared" si="96"/>
        <v>0</v>
      </c>
      <c r="Z372" t="s">
        <v>404</v>
      </c>
    </row>
    <row r="373" spans="1:26" x14ac:dyDescent="0.25">
      <c r="A373" t="s">
        <v>29</v>
      </c>
      <c r="B373" t="s">
        <v>30</v>
      </c>
      <c r="C373" t="s">
        <v>23</v>
      </c>
      <c r="D373">
        <v>0</v>
      </c>
      <c r="F373">
        <v>1</v>
      </c>
      <c r="G373">
        <v>20.6</v>
      </c>
      <c r="H373">
        <f t="shared" si="81"/>
        <v>1</v>
      </c>
      <c r="I373">
        <f t="shared" si="82"/>
        <v>0</v>
      </c>
      <c r="J373">
        <f t="shared" si="83"/>
        <v>0</v>
      </c>
      <c r="K373">
        <f t="shared" si="84"/>
        <v>0</v>
      </c>
      <c r="L373">
        <f t="shared" si="85"/>
        <v>1</v>
      </c>
      <c r="M373">
        <f t="shared" si="86"/>
        <v>0</v>
      </c>
      <c r="N373">
        <f t="shared" si="87"/>
        <v>1</v>
      </c>
      <c r="O373">
        <f t="shared" si="88"/>
        <v>0</v>
      </c>
      <c r="P373">
        <v>33</v>
      </c>
      <c r="Q373">
        <f t="shared" si="89"/>
        <v>0</v>
      </c>
      <c r="R373">
        <f t="shared" si="90"/>
        <v>1</v>
      </c>
      <c r="S373">
        <f t="shared" si="91"/>
        <v>0</v>
      </c>
      <c r="T373">
        <f t="shared" si="92"/>
        <v>0</v>
      </c>
      <c r="U373">
        <v>0</v>
      </c>
      <c r="V373">
        <f t="shared" si="93"/>
        <v>-5.4399475212202272E-3</v>
      </c>
      <c r="W373">
        <f t="shared" si="94"/>
        <v>0.49864001647352929</v>
      </c>
      <c r="X373">
        <f t="shared" si="95"/>
        <v>2.9593029033630093E-5</v>
      </c>
      <c r="Y373">
        <f t="shared" si="96"/>
        <v>0</v>
      </c>
      <c r="Z373" t="s">
        <v>405</v>
      </c>
    </row>
    <row r="374" spans="1:26" x14ac:dyDescent="0.25">
      <c r="A374" t="s">
        <v>26</v>
      </c>
      <c r="B374" t="s">
        <v>27</v>
      </c>
      <c r="C374" t="s">
        <v>35</v>
      </c>
      <c r="D374">
        <v>0</v>
      </c>
      <c r="F374">
        <v>1</v>
      </c>
      <c r="G374">
        <v>85.65</v>
      </c>
      <c r="H374">
        <f t="shared" si="81"/>
        <v>1</v>
      </c>
      <c r="I374">
        <f t="shared" si="82"/>
        <v>0</v>
      </c>
      <c r="J374">
        <f t="shared" si="83"/>
        <v>0</v>
      </c>
      <c r="K374">
        <f t="shared" si="84"/>
        <v>1</v>
      </c>
      <c r="L374">
        <f t="shared" si="85"/>
        <v>0</v>
      </c>
      <c r="M374">
        <f t="shared" si="86"/>
        <v>1</v>
      </c>
      <c r="N374">
        <f t="shared" si="87"/>
        <v>0</v>
      </c>
      <c r="O374">
        <f t="shared" si="88"/>
        <v>0</v>
      </c>
      <c r="P374">
        <v>2</v>
      </c>
      <c r="Q374">
        <f t="shared" si="89"/>
        <v>1</v>
      </c>
      <c r="R374">
        <f t="shared" si="90"/>
        <v>0</v>
      </c>
      <c r="S374">
        <f t="shared" si="91"/>
        <v>0</v>
      </c>
      <c r="T374">
        <f t="shared" si="92"/>
        <v>0</v>
      </c>
      <c r="U374">
        <v>1</v>
      </c>
      <c r="V374">
        <f t="shared" si="93"/>
        <v>0.52806483930386661</v>
      </c>
      <c r="W374">
        <f t="shared" si="94"/>
        <v>0.62903165347683299</v>
      </c>
      <c r="X374">
        <f t="shared" si="95"/>
        <v>0.22272279590128524</v>
      </c>
      <c r="Y374">
        <f t="shared" si="96"/>
        <v>1</v>
      </c>
      <c r="Z374" t="s">
        <v>406</v>
      </c>
    </row>
    <row r="375" spans="1:26" x14ac:dyDescent="0.25">
      <c r="A375" t="s">
        <v>45</v>
      </c>
      <c r="B375" t="s">
        <v>30</v>
      </c>
      <c r="C375" t="s">
        <v>25</v>
      </c>
      <c r="D375">
        <v>0</v>
      </c>
      <c r="F375">
        <v>1</v>
      </c>
      <c r="G375">
        <v>35.75</v>
      </c>
      <c r="H375">
        <f t="shared" si="81"/>
        <v>1</v>
      </c>
      <c r="I375">
        <f t="shared" si="82"/>
        <v>0</v>
      </c>
      <c r="J375">
        <f t="shared" si="83"/>
        <v>1</v>
      </c>
      <c r="K375">
        <f t="shared" si="84"/>
        <v>0</v>
      </c>
      <c r="L375">
        <f t="shared" si="85"/>
        <v>0</v>
      </c>
      <c r="M375">
        <f t="shared" si="86"/>
        <v>0</v>
      </c>
      <c r="N375">
        <f t="shared" si="87"/>
        <v>0</v>
      </c>
      <c r="O375">
        <f t="shared" si="88"/>
        <v>1</v>
      </c>
      <c r="P375">
        <v>24</v>
      </c>
      <c r="Q375">
        <f t="shared" si="89"/>
        <v>0</v>
      </c>
      <c r="R375">
        <f t="shared" si="90"/>
        <v>1</v>
      </c>
      <c r="S375">
        <f t="shared" si="91"/>
        <v>0</v>
      </c>
      <c r="T375">
        <f t="shared" si="92"/>
        <v>0</v>
      </c>
      <c r="U375">
        <v>0</v>
      </c>
      <c r="V375">
        <f t="shared" si="93"/>
        <v>-1.3026104869566131E-2</v>
      </c>
      <c r="W375">
        <f t="shared" si="94"/>
        <v>0.49674351982894721</v>
      </c>
      <c r="X375">
        <f t="shared" si="95"/>
        <v>1.6967940807293447E-4</v>
      </c>
      <c r="Y375">
        <f t="shared" si="96"/>
        <v>0</v>
      </c>
      <c r="Z375" t="s">
        <v>407</v>
      </c>
    </row>
    <row r="376" spans="1:26" x14ac:dyDescent="0.25">
      <c r="A376" t="s">
        <v>29</v>
      </c>
      <c r="B376" t="s">
        <v>38</v>
      </c>
      <c r="C376" t="s">
        <v>35</v>
      </c>
      <c r="D376">
        <v>0</v>
      </c>
      <c r="F376">
        <v>1</v>
      </c>
      <c r="G376">
        <v>99.75</v>
      </c>
      <c r="H376">
        <f t="shared" si="81"/>
        <v>1</v>
      </c>
      <c r="I376">
        <f t="shared" si="82"/>
        <v>0</v>
      </c>
      <c r="J376">
        <f t="shared" si="83"/>
        <v>0</v>
      </c>
      <c r="K376">
        <f t="shared" si="84"/>
        <v>1</v>
      </c>
      <c r="L376">
        <f t="shared" si="85"/>
        <v>0</v>
      </c>
      <c r="M376">
        <f t="shared" si="86"/>
        <v>0</v>
      </c>
      <c r="N376">
        <f t="shared" si="87"/>
        <v>1</v>
      </c>
      <c r="O376">
        <f t="shared" si="88"/>
        <v>0</v>
      </c>
      <c r="P376">
        <v>56</v>
      </c>
      <c r="Q376">
        <f t="shared" si="89"/>
        <v>0</v>
      </c>
      <c r="R376">
        <f t="shared" si="90"/>
        <v>0</v>
      </c>
      <c r="S376">
        <f t="shared" si="91"/>
        <v>1</v>
      </c>
      <c r="T376">
        <f t="shared" si="92"/>
        <v>0</v>
      </c>
      <c r="U376">
        <v>0</v>
      </c>
      <c r="V376">
        <f t="shared" si="93"/>
        <v>0.14668749760986308</v>
      </c>
      <c r="W376">
        <f t="shared" si="94"/>
        <v>0.53660625917949623</v>
      </c>
      <c r="X376">
        <f t="shared" si="95"/>
        <v>2.1517221955043585E-2</v>
      </c>
      <c r="Y376">
        <f t="shared" si="96"/>
        <v>0</v>
      </c>
      <c r="Z376" t="s">
        <v>408</v>
      </c>
    </row>
    <row r="377" spans="1:26" x14ac:dyDescent="0.25">
      <c r="A377" t="s">
        <v>26</v>
      </c>
      <c r="B377" t="s">
        <v>38</v>
      </c>
      <c r="C377" t="s">
        <v>35</v>
      </c>
      <c r="D377">
        <v>0</v>
      </c>
      <c r="F377">
        <v>1</v>
      </c>
      <c r="G377">
        <v>96.1</v>
      </c>
      <c r="H377">
        <f t="shared" si="81"/>
        <v>1</v>
      </c>
      <c r="I377">
        <f t="shared" si="82"/>
        <v>0</v>
      </c>
      <c r="J377">
        <f t="shared" si="83"/>
        <v>0</v>
      </c>
      <c r="K377">
        <f t="shared" si="84"/>
        <v>1</v>
      </c>
      <c r="L377">
        <f t="shared" si="85"/>
        <v>0</v>
      </c>
      <c r="M377">
        <f t="shared" si="86"/>
        <v>1</v>
      </c>
      <c r="N377">
        <f t="shared" si="87"/>
        <v>0</v>
      </c>
      <c r="O377">
        <f t="shared" si="88"/>
        <v>0</v>
      </c>
      <c r="P377">
        <v>37</v>
      </c>
      <c r="Q377">
        <f t="shared" si="89"/>
        <v>0</v>
      </c>
      <c r="R377">
        <f t="shared" si="90"/>
        <v>0</v>
      </c>
      <c r="S377">
        <f t="shared" si="91"/>
        <v>1</v>
      </c>
      <c r="T377">
        <f t="shared" si="92"/>
        <v>0</v>
      </c>
      <c r="U377">
        <v>0</v>
      </c>
      <c r="V377">
        <f t="shared" si="93"/>
        <v>0.40758862463286305</v>
      </c>
      <c r="W377">
        <f t="shared" si="94"/>
        <v>0.60050953557373499</v>
      </c>
      <c r="X377">
        <f t="shared" si="95"/>
        <v>0.16612848693010893</v>
      </c>
      <c r="Y377">
        <f t="shared" si="96"/>
        <v>1</v>
      </c>
      <c r="Z377" t="s">
        <v>409</v>
      </c>
    </row>
    <row r="378" spans="1:26" x14ac:dyDescent="0.25">
      <c r="A378" t="s">
        <v>29</v>
      </c>
      <c r="B378" t="s">
        <v>38</v>
      </c>
      <c r="C378" t="s">
        <v>25</v>
      </c>
      <c r="D378">
        <v>0</v>
      </c>
      <c r="F378">
        <v>1</v>
      </c>
      <c r="G378">
        <v>85.1</v>
      </c>
      <c r="H378">
        <f t="shared" si="81"/>
        <v>1</v>
      </c>
      <c r="I378">
        <f t="shared" si="82"/>
        <v>0</v>
      </c>
      <c r="J378">
        <f t="shared" si="83"/>
        <v>1</v>
      </c>
      <c r="K378">
        <f t="shared" si="84"/>
        <v>0</v>
      </c>
      <c r="L378">
        <f t="shared" si="85"/>
        <v>0</v>
      </c>
      <c r="M378">
        <f t="shared" si="86"/>
        <v>0</v>
      </c>
      <c r="N378">
        <f t="shared" si="87"/>
        <v>1</v>
      </c>
      <c r="O378">
        <f t="shared" si="88"/>
        <v>0</v>
      </c>
      <c r="P378">
        <v>43</v>
      </c>
      <c r="Q378">
        <f t="shared" si="89"/>
        <v>0</v>
      </c>
      <c r="R378">
        <f t="shared" si="90"/>
        <v>0</v>
      </c>
      <c r="S378">
        <f t="shared" si="91"/>
        <v>1</v>
      </c>
      <c r="T378">
        <f t="shared" si="92"/>
        <v>0</v>
      </c>
      <c r="U378">
        <v>0</v>
      </c>
      <c r="V378">
        <f t="shared" si="93"/>
        <v>0.11898416654767924</v>
      </c>
      <c r="W378">
        <f t="shared" si="94"/>
        <v>0.52971099778104691</v>
      </c>
      <c r="X378">
        <f t="shared" si="95"/>
        <v>1.4157231889045871E-2</v>
      </c>
      <c r="Y378">
        <f t="shared" si="96"/>
        <v>0</v>
      </c>
      <c r="Z378" t="s">
        <v>410</v>
      </c>
    </row>
    <row r="379" spans="1:26" x14ac:dyDescent="0.25">
      <c r="A379" t="s">
        <v>26</v>
      </c>
      <c r="B379" t="s">
        <v>30</v>
      </c>
      <c r="C379" t="s">
        <v>25</v>
      </c>
      <c r="D379">
        <v>0</v>
      </c>
      <c r="F379">
        <v>1</v>
      </c>
      <c r="G379">
        <v>25.35</v>
      </c>
      <c r="H379">
        <f t="shared" si="81"/>
        <v>1</v>
      </c>
      <c r="I379">
        <f t="shared" si="82"/>
        <v>0</v>
      </c>
      <c r="J379">
        <f t="shared" si="83"/>
        <v>1</v>
      </c>
      <c r="K379">
        <f t="shared" si="84"/>
        <v>0</v>
      </c>
      <c r="L379">
        <f t="shared" si="85"/>
        <v>0</v>
      </c>
      <c r="M379">
        <f t="shared" si="86"/>
        <v>1</v>
      </c>
      <c r="N379">
        <f t="shared" si="87"/>
        <v>0</v>
      </c>
      <c r="O379">
        <f t="shared" si="88"/>
        <v>0</v>
      </c>
      <c r="P379">
        <v>1</v>
      </c>
      <c r="Q379">
        <f t="shared" si="89"/>
        <v>0</v>
      </c>
      <c r="R379">
        <f t="shared" si="90"/>
        <v>1</v>
      </c>
      <c r="S379">
        <f t="shared" si="91"/>
        <v>0</v>
      </c>
      <c r="T379">
        <f t="shared" si="92"/>
        <v>0</v>
      </c>
      <c r="U379">
        <v>0</v>
      </c>
      <c r="V379">
        <f t="shared" si="93"/>
        <v>0.302148623419145</v>
      </c>
      <c r="W379">
        <f t="shared" si="94"/>
        <v>0.57496768146359678</v>
      </c>
      <c r="X379">
        <f t="shared" si="95"/>
        <v>9.1293790634084299E-2</v>
      </c>
      <c r="Y379">
        <f t="shared" si="96"/>
        <v>0</v>
      </c>
      <c r="Z379" t="s">
        <v>411</v>
      </c>
    </row>
    <row r="380" spans="1:26" x14ac:dyDescent="0.25">
      <c r="A380" t="s">
        <v>26</v>
      </c>
      <c r="B380" t="s">
        <v>33</v>
      </c>
      <c r="C380" t="s">
        <v>35</v>
      </c>
      <c r="D380">
        <v>0</v>
      </c>
      <c r="F380">
        <v>1</v>
      </c>
      <c r="G380">
        <v>104.95</v>
      </c>
      <c r="H380">
        <f t="shared" si="81"/>
        <v>1</v>
      </c>
      <c r="I380">
        <f t="shared" si="82"/>
        <v>0</v>
      </c>
      <c r="J380">
        <f t="shared" si="83"/>
        <v>0</v>
      </c>
      <c r="K380">
        <f t="shared" si="84"/>
        <v>1</v>
      </c>
      <c r="L380">
        <f t="shared" si="85"/>
        <v>0</v>
      </c>
      <c r="M380">
        <f t="shared" si="86"/>
        <v>1</v>
      </c>
      <c r="N380">
        <f t="shared" si="87"/>
        <v>0</v>
      </c>
      <c r="O380">
        <f t="shared" si="88"/>
        <v>0</v>
      </c>
      <c r="P380">
        <v>25</v>
      </c>
      <c r="Q380">
        <f t="shared" si="89"/>
        <v>0</v>
      </c>
      <c r="R380">
        <f t="shared" si="90"/>
        <v>0</v>
      </c>
      <c r="S380">
        <f t="shared" si="91"/>
        <v>0</v>
      </c>
      <c r="T380">
        <f t="shared" si="92"/>
        <v>1</v>
      </c>
      <c r="U380">
        <v>1</v>
      </c>
      <c r="V380">
        <f t="shared" si="93"/>
        <v>0.4213862650385039</v>
      </c>
      <c r="W380">
        <f t="shared" si="94"/>
        <v>0.6038149232794755</v>
      </c>
      <c r="X380">
        <f t="shared" si="95"/>
        <v>0.33479385428609254</v>
      </c>
      <c r="Y380">
        <f t="shared" si="96"/>
        <v>1</v>
      </c>
      <c r="Z380" t="s">
        <v>412</v>
      </c>
    </row>
    <row r="381" spans="1:26" x14ac:dyDescent="0.25">
      <c r="A381" t="s">
        <v>45</v>
      </c>
      <c r="B381" t="s">
        <v>27</v>
      </c>
      <c r="C381" t="s">
        <v>25</v>
      </c>
      <c r="D381">
        <v>0</v>
      </c>
      <c r="F381">
        <v>1</v>
      </c>
      <c r="G381">
        <v>89.65</v>
      </c>
      <c r="H381">
        <f t="shared" si="81"/>
        <v>1</v>
      </c>
      <c r="I381">
        <f t="shared" si="82"/>
        <v>0</v>
      </c>
      <c r="J381">
        <f t="shared" si="83"/>
        <v>1</v>
      </c>
      <c r="K381">
        <f t="shared" si="84"/>
        <v>0</v>
      </c>
      <c r="L381">
        <f t="shared" si="85"/>
        <v>0</v>
      </c>
      <c r="M381">
        <f t="shared" si="86"/>
        <v>0</v>
      </c>
      <c r="N381">
        <f t="shared" si="87"/>
        <v>0</v>
      </c>
      <c r="O381">
        <f t="shared" si="88"/>
        <v>1</v>
      </c>
      <c r="P381">
        <v>61</v>
      </c>
      <c r="Q381">
        <f t="shared" si="89"/>
        <v>1</v>
      </c>
      <c r="R381">
        <f t="shared" si="90"/>
        <v>0</v>
      </c>
      <c r="S381">
        <f t="shared" si="91"/>
        <v>0</v>
      </c>
      <c r="T381">
        <f t="shared" si="92"/>
        <v>0</v>
      </c>
      <c r="U381">
        <v>0</v>
      </c>
      <c r="V381">
        <f t="shared" si="93"/>
        <v>0.20777532563228385</v>
      </c>
      <c r="W381">
        <f t="shared" si="94"/>
        <v>0.55175776416019162</v>
      </c>
      <c r="X381">
        <f t="shared" si="95"/>
        <v>4.3170585941601586E-2</v>
      </c>
      <c r="Y381">
        <f t="shared" si="96"/>
        <v>0</v>
      </c>
      <c r="Z381" t="s">
        <v>413</v>
      </c>
    </row>
    <row r="382" spans="1:26" x14ac:dyDescent="0.25">
      <c r="A382" t="s">
        <v>29</v>
      </c>
      <c r="B382" t="s">
        <v>27</v>
      </c>
      <c r="C382" t="s">
        <v>35</v>
      </c>
      <c r="D382">
        <v>0</v>
      </c>
      <c r="F382">
        <v>1</v>
      </c>
      <c r="G382">
        <v>86.75</v>
      </c>
      <c r="H382">
        <f t="shared" si="81"/>
        <v>1</v>
      </c>
      <c r="I382">
        <f t="shared" si="82"/>
        <v>0</v>
      </c>
      <c r="J382">
        <f t="shared" si="83"/>
        <v>0</v>
      </c>
      <c r="K382">
        <f t="shared" si="84"/>
        <v>1</v>
      </c>
      <c r="L382">
        <f t="shared" si="85"/>
        <v>0</v>
      </c>
      <c r="M382">
        <f t="shared" si="86"/>
        <v>0</v>
      </c>
      <c r="N382">
        <f t="shared" si="87"/>
        <v>1</v>
      </c>
      <c r="O382">
        <f t="shared" si="88"/>
        <v>0</v>
      </c>
      <c r="P382">
        <v>17</v>
      </c>
      <c r="Q382">
        <f t="shared" si="89"/>
        <v>1</v>
      </c>
      <c r="R382">
        <f t="shared" si="90"/>
        <v>0</v>
      </c>
      <c r="S382">
        <f t="shared" si="91"/>
        <v>0</v>
      </c>
      <c r="T382">
        <f t="shared" si="92"/>
        <v>0</v>
      </c>
      <c r="U382">
        <v>0</v>
      </c>
      <c r="V382">
        <f t="shared" si="93"/>
        <v>0.2631881209775464</v>
      </c>
      <c r="W382">
        <f t="shared" si="94"/>
        <v>0.56541984042727456</v>
      </c>
      <c r="X382">
        <f t="shared" si="95"/>
        <v>6.9267987023691607E-2</v>
      </c>
      <c r="Y382">
        <f t="shared" si="96"/>
        <v>0</v>
      </c>
      <c r="Z382" t="s">
        <v>414</v>
      </c>
    </row>
    <row r="383" spans="1:26" x14ac:dyDescent="0.25">
      <c r="A383" t="s">
        <v>29</v>
      </c>
      <c r="B383" t="s">
        <v>33</v>
      </c>
      <c r="C383" t="s">
        <v>35</v>
      </c>
      <c r="D383">
        <v>0</v>
      </c>
      <c r="F383">
        <v>1</v>
      </c>
      <c r="G383">
        <v>86.2</v>
      </c>
      <c r="H383">
        <f t="shared" si="81"/>
        <v>1</v>
      </c>
      <c r="I383">
        <f t="shared" si="82"/>
        <v>0</v>
      </c>
      <c r="J383">
        <f t="shared" si="83"/>
        <v>0</v>
      </c>
      <c r="K383">
        <f t="shared" si="84"/>
        <v>1</v>
      </c>
      <c r="L383">
        <f t="shared" si="85"/>
        <v>0</v>
      </c>
      <c r="M383">
        <f t="shared" si="86"/>
        <v>0</v>
      </c>
      <c r="N383">
        <f t="shared" si="87"/>
        <v>1</v>
      </c>
      <c r="O383">
        <f t="shared" si="88"/>
        <v>0</v>
      </c>
      <c r="P383">
        <v>41</v>
      </c>
      <c r="Q383">
        <f t="shared" si="89"/>
        <v>0</v>
      </c>
      <c r="R383">
        <f t="shared" si="90"/>
        <v>0</v>
      </c>
      <c r="S383">
        <f t="shared" si="91"/>
        <v>0</v>
      </c>
      <c r="T383">
        <f t="shared" si="92"/>
        <v>1</v>
      </c>
      <c r="U383">
        <v>0</v>
      </c>
      <c r="V383">
        <f t="shared" si="93"/>
        <v>0.12069912750205269</v>
      </c>
      <c r="W383">
        <f t="shared" si="94"/>
        <v>0.53013820227705466</v>
      </c>
      <c r="X383">
        <f t="shared" si="95"/>
        <v>1.4568279379756773E-2</v>
      </c>
      <c r="Y383">
        <f t="shared" si="96"/>
        <v>0</v>
      </c>
      <c r="Z383" t="s">
        <v>415</v>
      </c>
    </row>
    <row r="384" spans="1:26" x14ac:dyDescent="0.25">
      <c r="A384" t="s">
        <v>26</v>
      </c>
      <c r="B384" t="s">
        <v>30</v>
      </c>
      <c r="C384" t="s">
        <v>25</v>
      </c>
      <c r="D384">
        <v>0</v>
      </c>
      <c r="F384">
        <v>1</v>
      </c>
      <c r="G384">
        <v>50.65</v>
      </c>
      <c r="H384">
        <f t="shared" si="81"/>
        <v>1</v>
      </c>
      <c r="I384">
        <f t="shared" si="82"/>
        <v>0</v>
      </c>
      <c r="J384">
        <f t="shared" si="83"/>
        <v>1</v>
      </c>
      <c r="K384">
        <f t="shared" si="84"/>
        <v>0</v>
      </c>
      <c r="L384">
        <f t="shared" si="85"/>
        <v>0</v>
      </c>
      <c r="M384">
        <f t="shared" si="86"/>
        <v>1</v>
      </c>
      <c r="N384">
        <f t="shared" si="87"/>
        <v>0</v>
      </c>
      <c r="O384">
        <f t="shared" si="88"/>
        <v>0</v>
      </c>
      <c r="P384">
        <v>1</v>
      </c>
      <c r="Q384">
        <f t="shared" si="89"/>
        <v>0</v>
      </c>
      <c r="R384">
        <f t="shared" si="90"/>
        <v>1</v>
      </c>
      <c r="S384">
        <f t="shared" si="91"/>
        <v>0</v>
      </c>
      <c r="T384">
        <f t="shared" si="92"/>
        <v>0</v>
      </c>
      <c r="U384">
        <v>1</v>
      </c>
      <c r="V384">
        <f t="shared" si="93"/>
        <v>0.35042100521328107</v>
      </c>
      <c r="W384">
        <f t="shared" si="94"/>
        <v>0.58671966786051222</v>
      </c>
      <c r="X384">
        <f t="shared" si="95"/>
        <v>0.4219528704681243</v>
      </c>
      <c r="Y384">
        <f t="shared" si="96"/>
        <v>1</v>
      </c>
      <c r="Z384" t="s">
        <v>416</v>
      </c>
    </row>
    <row r="385" spans="1:26" x14ac:dyDescent="0.25">
      <c r="A385" t="s">
        <v>45</v>
      </c>
      <c r="B385" t="s">
        <v>33</v>
      </c>
      <c r="C385" t="s">
        <v>25</v>
      </c>
      <c r="D385">
        <v>1</v>
      </c>
      <c r="F385">
        <v>1</v>
      </c>
      <c r="G385">
        <v>64.8</v>
      </c>
      <c r="H385">
        <f t="shared" si="81"/>
        <v>0</v>
      </c>
      <c r="I385">
        <f t="shared" si="82"/>
        <v>1</v>
      </c>
      <c r="J385">
        <f t="shared" si="83"/>
        <v>1</v>
      </c>
      <c r="K385">
        <f t="shared" si="84"/>
        <v>0</v>
      </c>
      <c r="L385">
        <f t="shared" si="85"/>
        <v>0</v>
      </c>
      <c r="M385">
        <f t="shared" si="86"/>
        <v>0</v>
      </c>
      <c r="N385">
        <f t="shared" si="87"/>
        <v>0</v>
      </c>
      <c r="O385">
        <f t="shared" si="88"/>
        <v>1</v>
      </c>
      <c r="P385">
        <v>72</v>
      </c>
      <c r="Q385">
        <f t="shared" si="89"/>
        <v>0</v>
      </c>
      <c r="R385">
        <f t="shared" si="90"/>
        <v>0</v>
      </c>
      <c r="S385">
        <f t="shared" si="91"/>
        <v>0</v>
      </c>
      <c r="T385">
        <f t="shared" si="92"/>
        <v>1</v>
      </c>
      <c r="U385">
        <v>0</v>
      </c>
      <c r="V385">
        <f t="shared" si="93"/>
        <v>3.2264454880023427E-2</v>
      </c>
      <c r="W385">
        <f t="shared" si="94"/>
        <v>0.50806541406080286</v>
      </c>
      <c r="X385">
        <f t="shared" si="95"/>
        <v>1.0409950487050676E-3</v>
      </c>
      <c r="Y385">
        <f t="shared" si="96"/>
        <v>0</v>
      </c>
      <c r="Z385" t="s">
        <v>417</v>
      </c>
    </row>
    <row r="386" spans="1:26" x14ac:dyDescent="0.25">
      <c r="A386" t="s">
        <v>26</v>
      </c>
      <c r="B386" t="s">
        <v>38</v>
      </c>
      <c r="C386" t="s">
        <v>35</v>
      </c>
      <c r="D386">
        <v>0</v>
      </c>
      <c r="F386">
        <v>1</v>
      </c>
      <c r="G386">
        <v>90.85</v>
      </c>
      <c r="H386">
        <f t="shared" si="81"/>
        <v>1</v>
      </c>
      <c r="I386">
        <f t="shared" si="82"/>
        <v>0</v>
      </c>
      <c r="J386">
        <f t="shared" si="83"/>
        <v>0</v>
      </c>
      <c r="K386">
        <f t="shared" si="84"/>
        <v>1</v>
      </c>
      <c r="L386">
        <f t="shared" si="85"/>
        <v>0</v>
      </c>
      <c r="M386">
        <f t="shared" si="86"/>
        <v>1</v>
      </c>
      <c r="N386">
        <f t="shared" si="87"/>
        <v>0</v>
      </c>
      <c r="O386">
        <f t="shared" si="88"/>
        <v>0</v>
      </c>
      <c r="P386">
        <v>1</v>
      </c>
      <c r="Q386">
        <f t="shared" si="89"/>
        <v>0</v>
      </c>
      <c r="R386">
        <f t="shared" si="90"/>
        <v>0</v>
      </c>
      <c r="S386">
        <f t="shared" si="91"/>
        <v>1</v>
      </c>
      <c r="T386">
        <f t="shared" si="92"/>
        <v>0</v>
      </c>
      <c r="U386">
        <v>1</v>
      </c>
      <c r="V386">
        <f t="shared" si="93"/>
        <v>0.40426675297501818</v>
      </c>
      <c r="W386">
        <f t="shared" si="94"/>
        <v>0.59971236033301989</v>
      </c>
      <c r="X386">
        <f t="shared" si="95"/>
        <v>0.35489810161092805</v>
      </c>
      <c r="Y386">
        <f t="shared" si="96"/>
        <v>1</v>
      </c>
      <c r="Z386" t="s">
        <v>418</v>
      </c>
    </row>
    <row r="387" spans="1:26" x14ac:dyDescent="0.25">
      <c r="A387" t="s">
        <v>45</v>
      </c>
      <c r="B387" t="s">
        <v>33</v>
      </c>
      <c r="C387" t="s">
        <v>35</v>
      </c>
      <c r="D387">
        <v>0</v>
      </c>
      <c r="F387">
        <v>1</v>
      </c>
      <c r="G387">
        <v>108.1</v>
      </c>
      <c r="H387">
        <f t="shared" ref="H387:H450" si="97">IF(D387:D7429=0,1,0)</f>
        <v>1</v>
      </c>
      <c r="I387">
        <f t="shared" ref="I387:I450" si="98">IF(D387:D7429=1,1,0)</f>
        <v>0</v>
      </c>
      <c r="J387">
        <f t="shared" ref="J387:J450" si="99">IF(C387:C7429="DSL",1,0)</f>
        <v>0</v>
      </c>
      <c r="K387">
        <f t="shared" ref="K387:K450" si="100">IF(C387:C7429="Fiber optic",1,0)</f>
        <v>1</v>
      </c>
      <c r="L387">
        <f t="shared" ref="L387:L450" si="101">IF(C387:C7429="No",1,0)</f>
        <v>0</v>
      </c>
      <c r="M387">
        <f t="shared" ref="M387:M450" si="102">IF(A387:A7429="Month-to-month",1,0)</f>
        <v>0</v>
      </c>
      <c r="N387">
        <f t="shared" ref="N387:N450" si="103">IF(A387:A7429="ONE YEAR",1,0)</f>
        <v>0</v>
      </c>
      <c r="O387">
        <f t="shared" ref="O387:O450" si="104">IF(A387:A7429="two year",1,0)</f>
        <v>1</v>
      </c>
      <c r="P387">
        <v>48</v>
      </c>
      <c r="Q387">
        <f t="shared" ref="Q387:Q450" si="105">IF(B387:B7429="Electronic check",1,0)</f>
        <v>0</v>
      </c>
      <c r="R387">
        <f t="shared" ref="R387:R450" si="106">IF(B387:B7429="Mailed check",1,0)</f>
        <v>0</v>
      </c>
      <c r="S387">
        <f t="shared" ref="S387:S450" si="107">IF(B387:B7429="Credit card (automatic)",1,0)</f>
        <v>0</v>
      </c>
      <c r="T387">
        <f t="shared" ref="T387:T450" si="108">IF(B387:B7429="Bank transfer (automatic)",1,0)</f>
        <v>1</v>
      </c>
      <c r="U387">
        <v>0</v>
      </c>
      <c r="V387">
        <f t="shared" si="93"/>
        <v>0.1085998341093613</v>
      </c>
      <c r="W387">
        <f t="shared" si="94"/>
        <v>0.52712330624817594</v>
      </c>
      <c r="X387">
        <f t="shared" si="95"/>
        <v>1.1793923968580795E-2</v>
      </c>
      <c r="Y387">
        <f t="shared" si="96"/>
        <v>0</v>
      </c>
      <c r="Z387" t="s">
        <v>419</v>
      </c>
    </row>
    <row r="388" spans="1:26" x14ac:dyDescent="0.25">
      <c r="A388" t="s">
        <v>26</v>
      </c>
      <c r="B388" t="s">
        <v>30</v>
      </c>
      <c r="C388" t="s">
        <v>23</v>
      </c>
      <c r="D388">
        <v>1</v>
      </c>
      <c r="F388">
        <v>1</v>
      </c>
      <c r="G388">
        <v>19.95</v>
      </c>
      <c r="H388">
        <f t="shared" si="97"/>
        <v>0</v>
      </c>
      <c r="I388">
        <f t="shared" si="98"/>
        <v>1</v>
      </c>
      <c r="J388">
        <f t="shared" si="99"/>
        <v>0</v>
      </c>
      <c r="K388">
        <f t="shared" si="100"/>
        <v>0</v>
      </c>
      <c r="L388">
        <f t="shared" si="101"/>
        <v>1</v>
      </c>
      <c r="M388">
        <f t="shared" si="102"/>
        <v>1</v>
      </c>
      <c r="N388">
        <f t="shared" si="103"/>
        <v>0</v>
      </c>
      <c r="O388">
        <f t="shared" si="104"/>
        <v>0</v>
      </c>
      <c r="P388">
        <v>11</v>
      </c>
      <c r="Q388">
        <f t="shared" si="105"/>
        <v>0</v>
      </c>
      <c r="R388">
        <f t="shared" si="106"/>
        <v>1</v>
      </c>
      <c r="S388">
        <f t="shared" si="107"/>
        <v>0</v>
      </c>
      <c r="T388">
        <f t="shared" si="108"/>
        <v>0</v>
      </c>
      <c r="U388">
        <v>1</v>
      </c>
      <c r="V388">
        <f t="shared" ref="V388:V451" si="109">G388*$G$2+H389*$H$2+K389*$K$2+M388*$M$2+O388*$O$2+Q388*$Q$2+L388*$L$2</f>
        <v>0.27869296410603828</v>
      </c>
      <c r="W388">
        <f t="shared" ref="W388:W451" si="110">1/ (1+EXP(-V388))</f>
        <v>0.56922575759195038</v>
      </c>
      <c r="X388">
        <f t="shared" ref="X388:X451" si="111">(U388-V388)^2</f>
        <v>0.52028384003013295</v>
      </c>
      <c r="Y388">
        <f t="shared" ref="Y388:Y451" si="112">IF(W388&gt;=0.58,1,0)</f>
        <v>0</v>
      </c>
      <c r="Z388" t="s">
        <v>420</v>
      </c>
    </row>
    <row r="389" spans="1:26" x14ac:dyDescent="0.25">
      <c r="A389" t="s">
        <v>26</v>
      </c>
      <c r="B389" t="s">
        <v>27</v>
      </c>
      <c r="C389" t="s">
        <v>35</v>
      </c>
      <c r="D389">
        <v>1</v>
      </c>
      <c r="F389">
        <v>1</v>
      </c>
      <c r="G389">
        <v>85.45</v>
      </c>
      <c r="H389">
        <f t="shared" si="97"/>
        <v>0</v>
      </c>
      <c r="I389">
        <f t="shared" si="98"/>
        <v>1</v>
      </c>
      <c r="J389">
        <f t="shared" si="99"/>
        <v>0</v>
      </c>
      <c r="K389">
        <f t="shared" si="100"/>
        <v>1</v>
      </c>
      <c r="L389">
        <f t="shared" si="101"/>
        <v>0</v>
      </c>
      <c r="M389">
        <f t="shared" si="102"/>
        <v>1</v>
      </c>
      <c r="N389">
        <f t="shared" si="103"/>
        <v>0</v>
      </c>
      <c r="O389">
        <f t="shared" si="104"/>
        <v>0</v>
      </c>
      <c r="P389">
        <v>55</v>
      </c>
      <c r="Q389">
        <f t="shared" si="105"/>
        <v>1</v>
      </c>
      <c r="R389">
        <f t="shared" si="106"/>
        <v>0</v>
      </c>
      <c r="S389">
        <f t="shared" si="107"/>
        <v>0</v>
      </c>
      <c r="T389">
        <f t="shared" si="108"/>
        <v>0</v>
      </c>
      <c r="U389">
        <v>1</v>
      </c>
      <c r="V389">
        <f t="shared" si="109"/>
        <v>0.52775302822125325</v>
      </c>
      <c r="W389">
        <f t="shared" si="110"/>
        <v>0.62895888917418019</v>
      </c>
      <c r="X389">
        <f t="shared" si="111"/>
        <v>0.22301720235419642</v>
      </c>
      <c r="Y389">
        <f t="shared" si="112"/>
        <v>1</v>
      </c>
      <c r="Z389" t="s">
        <v>421</v>
      </c>
    </row>
    <row r="390" spans="1:26" x14ac:dyDescent="0.25">
      <c r="A390" t="s">
        <v>29</v>
      </c>
      <c r="B390" t="s">
        <v>27</v>
      </c>
      <c r="C390" t="s">
        <v>25</v>
      </c>
      <c r="D390">
        <v>0</v>
      </c>
      <c r="F390">
        <v>1</v>
      </c>
      <c r="G390">
        <v>54.75</v>
      </c>
      <c r="H390">
        <f t="shared" si="97"/>
        <v>1</v>
      </c>
      <c r="I390">
        <f t="shared" si="98"/>
        <v>0</v>
      </c>
      <c r="J390">
        <f t="shared" si="99"/>
        <v>1</v>
      </c>
      <c r="K390">
        <f t="shared" si="100"/>
        <v>0</v>
      </c>
      <c r="L390">
        <f t="shared" si="101"/>
        <v>0</v>
      </c>
      <c r="M390">
        <f t="shared" si="102"/>
        <v>0</v>
      </c>
      <c r="N390">
        <f t="shared" si="103"/>
        <v>1</v>
      </c>
      <c r="O390">
        <f t="shared" si="104"/>
        <v>0</v>
      </c>
      <c r="P390">
        <v>42</v>
      </c>
      <c r="Q390">
        <f t="shared" si="105"/>
        <v>1</v>
      </c>
      <c r="R390">
        <f t="shared" si="106"/>
        <v>0</v>
      </c>
      <c r="S390">
        <f t="shared" si="107"/>
        <v>0</v>
      </c>
      <c r="T390">
        <f t="shared" si="108"/>
        <v>0</v>
      </c>
      <c r="U390">
        <v>0</v>
      </c>
      <c r="V390">
        <f t="shared" si="109"/>
        <v>0.21329834775940987</v>
      </c>
      <c r="W390">
        <f t="shared" si="110"/>
        <v>0.55312333042391992</v>
      </c>
      <c r="X390">
        <f t="shared" si="111"/>
        <v>4.5496185156894152E-2</v>
      </c>
      <c r="Y390">
        <f t="shared" si="112"/>
        <v>0</v>
      </c>
      <c r="Z390" t="s">
        <v>422</v>
      </c>
    </row>
    <row r="391" spans="1:26" x14ac:dyDescent="0.25">
      <c r="A391" t="s">
        <v>26</v>
      </c>
      <c r="B391" t="s">
        <v>30</v>
      </c>
      <c r="C391" t="s">
        <v>35</v>
      </c>
      <c r="D391">
        <v>0</v>
      </c>
      <c r="F391">
        <v>1</v>
      </c>
      <c r="G391">
        <v>90.4</v>
      </c>
      <c r="H391">
        <f t="shared" si="97"/>
        <v>1</v>
      </c>
      <c r="I391">
        <f t="shared" si="98"/>
        <v>0</v>
      </c>
      <c r="J391">
        <f t="shared" si="99"/>
        <v>0</v>
      </c>
      <c r="K391">
        <f t="shared" si="100"/>
        <v>1</v>
      </c>
      <c r="L391">
        <f t="shared" si="101"/>
        <v>0</v>
      </c>
      <c r="M391">
        <f t="shared" si="102"/>
        <v>1</v>
      </c>
      <c r="N391">
        <f t="shared" si="103"/>
        <v>0</v>
      </c>
      <c r="O391">
        <f t="shared" si="104"/>
        <v>0</v>
      </c>
      <c r="P391">
        <v>44</v>
      </c>
      <c r="Q391">
        <f t="shared" si="105"/>
        <v>0</v>
      </c>
      <c r="R391">
        <f t="shared" si="106"/>
        <v>1</v>
      </c>
      <c r="S391">
        <f t="shared" si="107"/>
        <v>0</v>
      </c>
      <c r="T391">
        <f t="shared" si="108"/>
        <v>0</v>
      </c>
      <c r="U391">
        <v>0</v>
      </c>
      <c r="V391">
        <f t="shared" si="109"/>
        <v>0.39870200877838247</v>
      </c>
      <c r="W391">
        <f t="shared" si="110"/>
        <v>0.59837576386479663</v>
      </c>
      <c r="X391">
        <f t="shared" si="111"/>
        <v>0.15896329180391736</v>
      </c>
      <c r="Y391">
        <f t="shared" si="112"/>
        <v>1</v>
      </c>
      <c r="Z391" t="s">
        <v>423</v>
      </c>
    </row>
    <row r="392" spans="1:26" x14ac:dyDescent="0.25">
      <c r="A392" t="s">
        <v>26</v>
      </c>
      <c r="B392" t="s">
        <v>27</v>
      </c>
      <c r="C392" t="s">
        <v>25</v>
      </c>
      <c r="D392">
        <v>0</v>
      </c>
      <c r="F392">
        <v>1</v>
      </c>
      <c r="G392">
        <v>44</v>
      </c>
      <c r="H392">
        <f t="shared" si="97"/>
        <v>1</v>
      </c>
      <c r="I392">
        <f t="shared" si="98"/>
        <v>0</v>
      </c>
      <c r="J392">
        <f t="shared" si="99"/>
        <v>1</v>
      </c>
      <c r="K392">
        <f t="shared" si="100"/>
        <v>0</v>
      </c>
      <c r="L392">
        <f t="shared" si="101"/>
        <v>0</v>
      </c>
      <c r="M392">
        <f t="shared" si="102"/>
        <v>1</v>
      </c>
      <c r="N392">
        <f t="shared" si="103"/>
        <v>0</v>
      </c>
      <c r="O392">
        <f t="shared" si="104"/>
        <v>0</v>
      </c>
      <c r="P392">
        <v>1</v>
      </c>
      <c r="Q392">
        <f t="shared" si="105"/>
        <v>1</v>
      </c>
      <c r="R392">
        <f t="shared" si="106"/>
        <v>0</v>
      </c>
      <c r="S392">
        <f t="shared" si="107"/>
        <v>0</v>
      </c>
      <c r="T392">
        <f t="shared" si="108"/>
        <v>0</v>
      </c>
      <c r="U392">
        <v>0</v>
      </c>
      <c r="V392">
        <f t="shared" si="109"/>
        <v>0.46799335061039149</v>
      </c>
      <c r="W392">
        <f t="shared" si="110"/>
        <v>0.61490869955956118</v>
      </c>
      <c r="X392">
        <f t="shared" si="111"/>
        <v>0.2190177762155408</v>
      </c>
      <c r="Y392">
        <f t="shared" si="112"/>
        <v>1</v>
      </c>
      <c r="Z392" t="s">
        <v>424</v>
      </c>
    </row>
    <row r="393" spans="1:26" x14ac:dyDescent="0.25">
      <c r="A393" t="s">
        <v>26</v>
      </c>
      <c r="B393" t="s">
        <v>33</v>
      </c>
      <c r="C393" t="s">
        <v>35</v>
      </c>
      <c r="D393">
        <v>0</v>
      </c>
      <c r="F393">
        <v>1</v>
      </c>
      <c r="G393">
        <v>95.6</v>
      </c>
      <c r="H393">
        <f t="shared" si="97"/>
        <v>1</v>
      </c>
      <c r="I393">
        <f t="shared" si="98"/>
        <v>0</v>
      </c>
      <c r="J393">
        <f t="shared" si="99"/>
        <v>0</v>
      </c>
      <c r="K393">
        <f t="shared" si="100"/>
        <v>1</v>
      </c>
      <c r="L393">
        <f t="shared" si="101"/>
        <v>0</v>
      </c>
      <c r="M393">
        <f t="shared" si="102"/>
        <v>1</v>
      </c>
      <c r="N393">
        <f t="shared" si="103"/>
        <v>0</v>
      </c>
      <c r="O393">
        <f t="shared" si="104"/>
        <v>0</v>
      </c>
      <c r="P393">
        <v>27</v>
      </c>
      <c r="Q393">
        <f t="shared" si="105"/>
        <v>0</v>
      </c>
      <c r="R393">
        <f t="shared" si="106"/>
        <v>0</v>
      </c>
      <c r="S393">
        <f t="shared" si="107"/>
        <v>0</v>
      </c>
      <c r="T393">
        <f t="shared" si="108"/>
        <v>1</v>
      </c>
      <c r="U393">
        <v>0</v>
      </c>
      <c r="V393">
        <f t="shared" si="109"/>
        <v>0.42050054603063225</v>
      </c>
      <c r="W393">
        <f t="shared" si="110"/>
        <v>0.60360301992719356</v>
      </c>
      <c r="X393">
        <f t="shared" si="111"/>
        <v>0.17682070921205986</v>
      </c>
      <c r="Y393">
        <f t="shared" si="112"/>
        <v>1</v>
      </c>
      <c r="Z393" t="s">
        <v>425</v>
      </c>
    </row>
    <row r="394" spans="1:26" x14ac:dyDescent="0.25">
      <c r="A394" t="s">
        <v>26</v>
      </c>
      <c r="B394" t="s">
        <v>33</v>
      </c>
      <c r="C394" t="s">
        <v>25</v>
      </c>
      <c r="D394">
        <v>1</v>
      </c>
      <c r="F394">
        <v>1</v>
      </c>
      <c r="G394">
        <v>84.8</v>
      </c>
      <c r="H394">
        <f t="shared" si="97"/>
        <v>0</v>
      </c>
      <c r="I394">
        <f t="shared" si="98"/>
        <v>1</v>
      </c>
      <c r="J394">
        <f t="shared" si="99"/>
        <v>1</v>
      </c>
      <c r="K394">
        <f t="shared" si="100"/>
        <v>0</v>
      </c>
      <c r="L394">
        <f t="shared" si="101"/>
        <v>0</v>
      </c>
      <c r="M394">
        <f t="shared" si="102"/>
        <v>1</v>
      </c>
      <c r="N394">
        <f t="shared" si="103"/>
        <v>0</v>
      </c>
      <c r="O394">
        <f t="shared" si="104"/>
        <v>0</v>
      </c>
      <c r="P394">
        <v>27</v>
      </c>
      <c r="Q394">
        <f t="shared" si="105"/>
        <v>0</v>
      </c>
      <c r="R394">
        <f t="shared" si="106"/>
        <v>0</v>
      </c>
      <c r="S394">
        <f t="shared" si="107"/>
        <v>0</v>
      </c>
      <c r="T394">
        <f t="shared" si="108"/>
        <v>1</v>
      </c>
      <c r="U394">
        <v>0</v>
      </c>
      <c r="V394">
        <f t="shared" si="109"/>
        <v>0.40366274756951115</v>
      </c>
      <c r="W394">
        <f t="shared" si="110"/>
        <v>0.59956735560972618</v>
      </c>
      <c r="X394">
        <f t="shared" si="111"/>
        <v>0.16294361377536687</v>
      </c>
      <c r="Y394">
        <f t="shared" si="112"/>
        <v>1</v>
      </c>
      <c r="Z394" t="s">
        <v>426</v>
      </c>
    </row>
    <row r="395" spans="1:26" x14ac:dyDescent="0.25">
      <c r="A395" t="s">
        <v>26</v>
      </c>
      <c r="B395" t="s">
        <v>27</v>
      </c>
      <c r="C395" t="s">
        <v>25</v>
      </c>
      <c r="D395">
        <v>1</v>
      </c>
      <c r="F395">
        <v>1</v>
      </c>
      <c r="G395">
        <v>44.3</v>
      </c>
      <c r="H395">
        <f t="shared" si="97"/>
        <v>0</v>
      </c>
      <c r="I395">
        <f t="shared" si="98"/>
        <v>1</v>
      </c>
      <c r="J395">
        <f t="shared" si="99"/>
        <v>1</v>
      </c>
      <c r="K395">
        <f t="shared" si="100"/>
        <v>0</v>
      </c>
      <c r="L395">
        <f t="shared" si="101"/>
        <v>0</v>
      </c>
      <c r="M395">
        <f t="shared" si="102"/>
        <v>1</v>
      </c>
      <c r="N395">
        <f t="shared" si="103"/>
        <v>0</v>
      </c>
      <c r="O395">
        <f t="shared" si="104"/>
        <v>0</v>
      </c>
      <c r="P395">
        <v>2</v>
      </c>
      <c r="Q395">
        <f t="shared" si="105"/>
        <v>1</v>
      </c>
      <c r="R395">
        <f t="shared" si="106"/>
        <v>0</v>
      </c>
      <c r="S395">
        <f t="shared" si="107"/>
        <v>0</v>
      </c>
      <c r="T395">
        <f t="shared" si="108"/>
        <v>0</v>
      </c>
      <c r="U395">
        <v>0</v>
      </c>
      <c r="V395">
        <f t="shared" si="109"/>
        <v>0.46359789797355577</v>
      </c>
      <c r="W395">
        <f t="shared" si="110"/>
        <v>0.61386734971358103</v>
      </c>
      <c r="X395">
        <f t="shared" si="111"/>
        <v>0.21492301100549943</v>
      </c>
      <c r="Y395">
        <f t="shared" si="112"/>
        <v>1</v>
      </c>
      <c r="Z395" t="s">
        <v>427</v>
      </c>
    </row>
    <row r="396" spans="1:26" x14ac:dyDescent="0.25">
      <c r="A396" t="s">
        <v>26</v>
      </c>
      <c r="B396" t="s">
        <v>30</v>
      </c>
      <c r="C396" t="s">
        <v>23</v>
      </c>
      <c r="D396">
        <v>0</v>
      </c>
      <c r="F396">
        <v>1</v>
      </c>
      <c r="G396">
        <v>19.899999999999999</v>
      </c>
      <c r="H396">
        <f t="shared" si="97"/>
        <v>1</v>
      </c>
      <c r="I396">
        <f t="shared" si="98"/>
        <v>0</v>
      </c>
      <c r="J396">
        <f t="shared" si="99"/>
        <v>0</v>
      </c>
      <c r="K396">
        <f t="shared" si="100"/>
        <v>0</v>
      </c>
      <c r="L396">
        <f t="shared" si="101"/>
        <v>1</v>
      </c>
      <c r="M396">
        <f t="shared" si="102"/>
        <v>1</v>
      </c>
      <c r="N396">
        <f t="shared" si="103"/>
        <v>0</v>
      </c>
      <c r="O396">
        <f t="shared" si="104"/>
        <v>0</v>
      </c>
      <c r="P396">
        <v>19</v>
      </c>
      <c r="Q396">
        <f t="shared" si="105"/>
        <v>0</v>
      </c>
      <c r="R396">
        <f t="shared" si="106"/>
        <v>1</v>
      </c>
      <c r="S396">
        <f t="shared" si="107"/>
        <v>0</v>
      </c>
      <c r="T396">
        <f t="shared" si="108"/>
        <v>0</v>
      </c>
      <c r="U396">
        <v>0</v>
      </c>
      <c r="V396">
        <f t="shared" si="109"/>
        <v>0.27861501133538497</v>
      </c>
      <c r="W396">
        <f t="shared" si="110"/>
        <v>0.56920664286184453</v>
      </c>
      <c r="X396">
        <f t="shared" si="111"/>
        <v>7.76263245414167E-2</v>
      </c>
      <c r="Y396">
        <f t="shared" si="112"/>
        <v>0</v>
      </c>
      <c r="Z396" t="s">
        <v>428</v>
      </c>
    </row>
    <row r="397" spans="1:26" x14ac:dyDescent="0.25">
      <c r="A397" t="s">
        <v>26</v>
      </c>
      <c r="B397" t="s">
        <v>27</v>
      </c>
      <c r="C397" t="s">
        <v>35</v>
      </c>
      <c r="D397">
        <v>1</v>
      </c>
      <c r="F397">
        <v>1</v>
      </c>
      <c r="G397">
        <v>95.05</v>
      </c>
      <c r="H397">
        <f t="shared" si="97"/>
        <v>0</v>
      </c>
      <c r="I397">
        <f t="shared" si="98"/>
        <v>1</v>
      </c>
      <c r="J397">
        <f t="shared" si="99"/>
        <v>0</v>
      </c>
      <c r="K397">
        <f t="shared" si="100"/>
        <v>1</v>
      </c>
      <c r="L397">
        <f t="shared" si="101"/>
        <v>0</v>
      </c>
      <c r="M397">
        <f t="shared" si="102"/>
        <v>1</v>
      </c>
      <c r="N397">
        <f t="shared" si="103"/>
        <v>0</v>
      </c>
      <c r="O397">
        <f t="shared" si="104"/>
        <v>0</v>
      </c>
      <c r="P397">
        <v>42</v>
      </c>
      <c r="Q397">
        <f t="shared" si="105"/>
        <v>1</v>
      </c>
      <c r="R397">
        <f t="shared" si="106"/>
        <v>0</v>
      </c>
      <c r="S397">
        <f t="shared" si="107"/>
        <v>0</v>
      </c>
      <c r="T397">
        <f t="shared" si="108"/>
        <v>0</v>
      </c>
      <c r="U397">
        <v>0</v>
      </c>
      <c r="V397">
        <f t="shared" si="109"/>
        <v>0.54271996018669422</v>
      </c>
      <c r="W397">
        <f t="shared" si="110"/>
        <v>0.63244492263940422</v>
      </c>
      <c r="X397">
        <f t="shared" si="111"/>
        <v>0.29454495518504697</v>
      </c>
      <c r="Y397">
        <f t="shared" si="112"/>
        <v>1</v>
      </c>
      <c r="Z397" t="s">
        <v>429</v>
      </c>
    </row>
    <row r="398" spans="1:26" x14ac:dyDescent="0.25">
      <c r="A398" t="s">
        <v>45</v>
      </c>
      <c r="B398" t="s">
        <v>38</v>
      </c>
      <c r="C398" t="s">
        <v>25</v>
      </c>
      <c r="D398">
        <v>0</v>
      </c>
      <c r="F398">
        <v>1</v>
      </c>
      <c r="G398">
        <v>90.05</v>
      </c>
      <c r="H398">
        <f t="shared" si="97"/>
        <v>1</v>
      </c>
      <c r="I398">
        <f t="shared" si="98"/>
        <v>0</v>
      </c>
      <c r="J398">
        <f t="shared" si="99"/>
        <v>1</v>
      </c>
      <c r="K398">
        <f t="shared" si="100"/>
        <v>0</v>
      </c>
      <c r="L398">
        <f t="shared" si="101"/>
        <v>0</v>
      </c>
      <c r="M398">
        <f t="shared" si="102"/>
        <v>0</v>
      </c>
      <c r="N398">
        <f t="shared" si="103"/>
        <v>0</v>
      </c>
      <c r="O398">
        <f t="shared" si="104"/>
        <v>1</v>
      </c>
      <c r="P398">
        <v>66</v>
      </c>
      <c r="Q398">
        <f t="shared" si="105"/>
        <v>0</v>
      </c>
      <c r="R398">
        <f t="shared" si="106"/>
        <v>0</v>
      </c>
      <c r="S398">
        <f t="shared" si="107"/>
        <v>1</v>
      </c>
      <c r="T398">
        <f t="shared" si="108"/>
        <v>0</v>
      </c>
      <c r="U398">
        <v>0</v>
      </c>
      <c r="V398">
        <f t="shared" si="109"/>
        <v>8.5322053164261863E-2</v>
      </c>
      <c r="W398">
        <f t="shared" si="110"/>
        <v>0.52131758245477799</v>
      </c>
      <c r="X398">
        <f t="shared" si="111"/>
        <v>7.2798527561651278E-3</v>
      </c>
      <c r="Y398">
        <f t="shared" si="112"/>
        <v>0</v>
      </c>
      <c r="Z398" t="s">
        <v>430</v>
      </c>
    </row>
    <row r="399" spans="1:26" x14ac:dyDescent="0.25">
      <c r="A399" t="s">
        <v>26</v>
      </c>
      <c r="B399" t="s">
        <v>33</v>
      </c>
      <c r="C399" t="s">
        <v>35</v>
      </c>
      <c r="D399">
        <v>1</v>
      </c>
      <c r="F399">
        <v>1</v>
      </c>
      <c r="G399">
        <v>109.9</v>
      </c>
      <c r="H399">
        <f t="shared" si="97"/>
        <v>0</v>
      </c>
      <c r="I399">
        <f t="shared" si="98"/>
        <v>1</v>
      </c>
      <c r="J399">
        <f t="shared" si="99"/>
        <v>0</v>
      </c>
      <c r="K399">
        <f t="shared" si="100"/>
        <v>1</v>
      </c>
      <c r="L399">
        <f t="shared" si="101"/>
        <v>0</v>
      </c>
      <c r="M399">
        <f t="shared" si="102"/>
        <v>1</v>
      </c>
      <c r="N399">
        <f t="shared" si="103"/>
        <v>0</v>
      </c>
      <c r="O399">
        <f t="shared" si="104"/>
        <v>0</v>
      </c>
      <c r="P399">
        <v>33</v>
      </c>
      <c r="Q399">
        <f t="shared" si="105"/>
        <v>0</v>
      </c>
      <c r="R399">
        <f t="shared" si="106"/>
        <v>0</v>
      </c>
      <c r="S399">
        <f t="shared" si="107"/>
        <v>0</v>
      </c>
      <c r="T399">
        <f t="shared" si="108"/>
        <v>1</v>
      </c>
      <c r="U399">
        <v>0</v>
      </c>
      <c r="V399">
        <f t="shared" si="109"/>
        <v>0.43396675859394007</v>
      </c>
      <c r="W399">
        <f t="shared" si="110"/>
        <v>0.60682049487102241</v>
      </c>
      <c r="X399">
        <f t="shared" si="111"/>
        <v>0.18832714756453106</v>
      </c>
      <c r="Y399">
        <f t="shared" si="112"/>
        <v>1</v>
      </c>
      <c r="Z399" t="s">
        <v>431</v>
      </c>
    </row>
    <row r="400" spans="1:26" x14ac:dyDescent="0.25">
      <c r="A400" t="s">
        <v>26</v>
      </c>
      <c r="B400" t="s">
        <v>38</v>
      </c>
      <c r="C400" t="s">
        <v>35</v>
      </c>
      <c r="D400">
        <v>0</v>
      </c>
      <c r="F400">
        <v>1</v>
      </c>
      <c r="G400">
        <v>73.95</v>
      </c>
      <c r="H400">
        <f t="shared" si="97"/>
        <v>1</v>
      </c>
      <c r="I400">
        <f t="shared" si="98"/>
        <v>0</v>
      </c>
      <c r="J400">
        <f t="shared" si="99"/>
        <v>0</v>
      </c>
      <c r="K400">
        <f t="shared" si="100"/>
        <v>1</v>
      </c>
      <c r="L400">
        <f t="shared" si="101"/>
        <v>0</v>
      </c>
      <c r="M400">
        <f t="shared" si="102"/>
        <v>1</v>
      </c>
      <c r="N400">
        <f t="shared" si="103"/>
        <v>0</v>
      </c>
      <c r="O400">
        <f t="shared" si="104"/>
        <v>0</v>
      </c>
      <c r="P400">
        <v>34</v>
      </c>
      <c r="Q400">
        <f t="shared" si="105"/>
        <v>0</v>
      </c>
      <c r="R400">
        <f t="shared" si="106"/>
        <v>0</v>
      </c>
      <c r="S400">
        <f t="shared" si="107"/>
        <v>1</v>
      </c>
      <c r="T400">
        <f t="shared" si="108"/>
        <v>0</v>
      </c>
      <c r="U400">
        <v>1</v>
      </c>
      <c r="V400">
        <f t="shared" si="109"/>
        <v>0.38674699633773674</v>
      </c>
      <c r="W400">
        <f t="shared" si="110"/>
        <v>0.59549936023308059</v>
      </c>
      <c r="X400">
        <f t="shared" si="111"/>
        <v>0.37607924650078783</v>
      </c>
      <c r="Y400">
        <f t="shared" si="112"/>
        <v>1</v>
      </c>
      <c r="Z400" t="s">
        <v>432</v>
      </c>
    </row>
    <row r="401" spans="1:26" x14ac:dyDescent="0.25">
      <c r="A401" t="s">
        <v>26</v>
      </c>
      <c r="B401" t="s">
        <v>27</v>
      </c>
      <c r="C401" t="s">
        <v>25</v>
      </c>
      <c r="D401">
        <v>1</v>
      </c>
      <c r="F401">
        <v>1</v>
      </c>
      <c r="G401">
        <v>54.6</v>
      </c>
      <c r="H401">
        <f t="shared" si="97"/>
        <v>0</v>
      </c>
      <c r="I401">
        <f t="shared" si="98"/>
        <v>1</v>
      </c>
      <c r="J401">
        <f t="shared" si="99"/>
        <v>1</v>
      </c>
      <c r="K401">
        <f t="shared" si="100"/>
        <v>0</v>
      </c>
      <c r="L401">
        <f t="shared" si="101"/>
        <v>0</v>
      </c>
      <c r="M401">
        <f t="shared" si="102"/>
        <v>1</v>
      </c>
      <c r="N401">
        <f t="shared" si="103"/>
        <v>0</v>
      </c>
      <c r="O401">
        <f t="shared" si="104"/>
        <v>0</v>
      </c>
      <c r="P401">
        <v>33</v>
      </c>
      <c r="Q401">
        <f t="shared" si="105"/>
        <v>1</v>
      </c>
      <c r="R401">
        <f t="shared" si="106"/>
        <v>0</v>
      </c>
      <c r="S401">
        <f t="shared" si="107"/>
        <v>0</v>
      </c>
      <c r="T401">
        <f t="shared" si="108"/>
        <v>0</v>
      </c>
      <c r="U401">
        <v>0</v>
      </c>
      <c r="V401">
        <f t="shared" si="109"/>
        <v>0.47965616872814354</v>
      </c>
      <c r="W401">
        <f t="shared" si="110"/>
        <v>0.61766668073490227</v>
      </c>
      <c r="X401">
        <f t="shared" si="111"/>
        <v>0.2300700401989613</v>
      </c>
      <c r="Y401">
        <f t="shared" si="112"/>
        <v>1</v>
      </c>
      <c r="Z401" t="s">
        <v>433</v>
      </c>
    </row>
    <row r="402" spans="1:26" x14ac:dyDescent="0.25">
      <c r="A402" t="s">
        <v>29</v>
      </c>
      <c r="B402" t="s">
        <v>30</v>
      </c>
      <c r="C402" t="s">
        <v>23</v>
      </c>
      <c r="D402">
        <v>0</v>
      </c>
      <c r="F402">
        <v>1</v>
      </c>
      <c r="G402">
        <v>20.05</v>
      </c>
      <c r="H402">
        <f t="shared" si="97"/>
        <v>1</v>
      </c>
      <c r="I402">
        <f t="shared" si="98"/>
        <v>0</v>
      </c>
      <c r="J402">
        <f t="shared" si="99"/>
        <v>0</v>
      </c>
      <c r="K402">
        <f t="shared" si="100"/>
        <v>0</v>
      </c>
      <c r="L402">
        <f t="shared" si="101"/>
        <v>1</v>
      </c>
      <c r="M402">
        <f t="shared" si="102"/>
        <v>0</v>
      </c>
      <c r="N402">
        <f t="shared" si="103"/>
        <v>1</v>
      </c>
      <c r="O402">
        <f t="shared" si="104"/>
        <v>0</v>
      </c>
      <c r="P402">
        <v>23</v>
      </c>
      <c r="Q402">
        <f t="shared" si="105"/>
        <v>0</v>
      </c>
      <c r="R402">
        <f t="shared" si="106"/>
        <v>1</v>
      </c>
      <c r="S402">
        <f t="shared" si="107"/>
        <v>0</v>
      </c>
      <c r="T402">
        <f t="shared" si="108"/>
        <v>0</v>
      </c>
      <c r="U402">
        <v>0</v>
      </c>
      <c r="V402">
        <f t="shared" si="109"/>
        <v>-1.1160597259162661E-2</v>
      </c>
      <c r="W402">
        <f t="shared" si="110"/>
        <v>0.49720987964634999</v>
      </c>
      <c r="X402">
        <f t="shared" si="111"/>
        <v>1.2455893118122911E-4</v>
      </c>
      <c r="Y402">
        <f t="shared" si="112"/>
        <v>0</v>
      </c>
      <c r="Z402" t="s">
        <v>434</v>
      </c>
    </row>
    <row r="403" spans="1:26" x14ac:dyDescent="0.25">
      <c r="A403" t="s">
        <v>29</v>
      </c>
      <c r="B403" t="s">
        <v>33</v>
      </c>
      <c r="C403" t="s">
        <v>23</v>
      </c>
      <c r="D403">
        <v>0</v>
      </c>
      <c r="F403">
        <v>1</v>
      </c>
      <c r="G403">
        <v>19.75</v>
      </c>
      <c r="H403">
        <f t="shared" si="97"/>
        <v>1</v>
      </c>
      <c r="I403">
        <f t="shared" si="98"/>
        <v>0</v>
      </c>
      <c r="J403">
        <f t="shared" si="99"/>
        <v>0</v>
      </c>
      <c r="K403">
        <f t="shared" si="100"/>
        <v>0</v>
      </c>
      <c r="L403">
        <f t="shared" si="101"/>
        <v>1</v>
      </c>
      <c r="M403">
        <f t="shared" si="102"/>
        <v>0</v>
      </c>
      <c r="N403">
        <f t="shared" si="103"/>
        <v>1</v>
      </c>
      <c r="O403">
        <f t="shared" si="104"/>
        <v>0</v>
      </c>
      <c r="P403">
        <v>32</v>
      </c>
      <c r="Q403">
        <f t="shared" si="105"/>
        <v>0</v>
      </c>
      <c r="R403">
        <f t="shared" si="106"/>
        <v>0</v>
      </c>
      <c r="S403">
        <f t="shared" si="107"/>
        <v>0</v>
      </c>
      <c r="T403">
        <f t="shared" si="108"/>
        <v>1</v>
      </c>
      <c r="U403">
        <v>0</v>
      </c>
      <c r="V403">
        <f t="shared" si="109"/>
        <v>-1.1628313883082688E-2</v>
      </c>
      <c r="W403">
        <f t="shared" si="110"/>
        <v>0.49709295428615452</v>
      </c>
      <c r="X403">
        <f t="shared" si="111"/>
        <v>1.3521768376349358E-4</v>
      </c>
      <c r="Y403">
        <f t="shared" si="112"/>
        <v>0</v>
      </c>
      <c r="Z403" t="s">
        <v>435</v>
      </c>
    </row>
    <row r="404" spans="1:26" x14ac:dyDescent="0.25">
      <c r="A404" t="s">
        <v>29</v>
      </c>
      <c r="B404" t="s">
        <v>38</v>
      </c>
      <c r="C404" t="s">
        <v>23</v>
      </c>
      <c r="D404">
        <v>0</v>
      </c>
      <c r="F404">
        <v>1</v>
      </c>
      <c r="G404">
        <v>20.05</v>
      </c>
      <c r="H404">
        <f t="shared" si="97"/>
        <v>1</v>
      </c>
      <c r="I404">
        <f t="shared" si="98"/>
        <v>0</v>
      </c>
      <c r="J404">
        <f t="shared" si="99"/>
        <v>0</v>
      </c>
      <c r="K404">
        <f t="shared" si="100"/>
        <v>0</v>
      </c>
      <c r="L404">
        <f t="shared" si="101"/>
        <v>1</v>
      </c>
      <c r="M404">
        <f t="shared" si="102"/>
        <v>0</v>
      </c>
      <c r="N404">
        <f t="shared" si="103"/>
        <v>1</v>
      </c>
      <c r="O404">
        <f t="shared" si="104"/>
        <v>0</v>
      </c>
      <c r="P404">
        <v>11</v>
      </c>
      <c r="Q404">
        <f t="shared" si="105"/>
        <v>0</v>
      </c>
      <c r="R404">
        <f t="shared" si="106"/>
        <v>0</v>
      </c>
      <c r="S404">
        <f t="shared" si="107"/>
        <v>1</v>
      </c>
      <c r="T404">
        <f t="shared" si="108"/>
        <v>0</v>
      </c>
      <c r="U404">
        <v>0</v>
      </c>
      <c r="V404">
        <f t="shared" si="109"/>
        <v>-6.2974279984069556E-3</v>
      </c>
      <c r="W404">
        <f t="shared" si="110"/>
        <v>0.49842564820331253</v>
      </c>
      <c r="X404">
        <f t="shared" si="111"/>
        <v>3.9657599395119838E-5</v>
      </c>
      <c r="Y404">
        <f t="shared" si="112"/>
        <v>0</v>
      </c>
      <c r="Z404" t="s">
        <v>436</v>
      </c>
    </row>
    <row r="405" spans="1:26" x14ac:dyDescent="0.25">
      <c r="A405" t="s">
        <v>26</v>
      </c>
      <c r="B405" t="s">
        <v>38</v>
      </c>
      <c r="C405" t="s">
        <v>35</v>
      </c>
      <c r="D405">
        <v>0</v>
      </c>
      <c r="F405">
        <v>1</v>
      </c>
      <c r="G405">
        <v>99.45</v>
      </c>
      <c r="H405">
        <f t="shared" si="97"/>
        <v>1</v>
      </c>
      <c r="I405">
        <f t="shared" si="98"/>
        <v>0</v>
      </c>
      <c r="J405">
        <f t="shared" si="99"/>
        <v>0</v>
      </c>
      <c r="K405">
        <f t="shared" si="100"/>
        <v>1</v>
      </c>
      <c r="L405">
        <f t="shared" si="101"/>
        <v>0</v>
      </c>
      <c r="M405">
        <f t="shared" si="102"/>
        <v>1</v>
      </c>
      <c r="N405">
        <f t="shared" si="103"/>
        <v>0</v>
      </c>
      <c r="O405">
        <f t="shared" si="104"/>
        <v>0</v>
      </c>
      <c r="P405">
        <v>69</v>
      </c>
      <c r="Q405">
        <f t="shared" si="105"/>
        <v>0</v>
      </c>
      <c r="R405">
        <f t="shared" si="106"/>
        <v>0</v>
      </c>
      <c r="S405">
        <f t="shared" si="107"/>
        <v>1</v>
      </c>
      <c r="T405">
        <f t="shared" si="108"/>
        <v>0</v>
      </c>
      <c r="U405">
        <v>1</v>
      </c>
      <c r="V405">
        <f t="shared" si="109"/>
        <v>0.41281146026663673</v>
      </c>
      <c r="W405">
        <f t="shared" si="110"/>
        <v>0.6017618222977037</v>
      </c>
      <c r="X405">
        <f t="shared" si="111"/>
        <v>0.34479038119419952</v>
      </c>
      <c r="Y405">
        <f t="shared" si="112"/>
        <v>1</v>
      </c>
      <c r="Z405" t="s">
        <v>437</v>
      </c>
    </row>
    <row r="406" spans="1:26" x14ac:dyDescent="0.25">
      <c r="A406" t="s">
        <v>29</v>
      </c>
      <c r="B406" t="s">
        <v>33</v>
      </c>
      <c r="C406" t="s">
        <v>25</v>
      </c>
      <c r="D406">
        <v>0</v>
      </c>
      <c r="F406">
        <v>1</v>
      </c>
      <c r="G406">
        <v>55.9</v>
      </c>
      <c r="H406">
        <f t="shared" si="97"/>
        <v>1</v>
      </c>
      <c r="I406">
        <f t="shared" si="98"/>
        <v>0</v>
      </c>
      <c r="J406">
        <f t="shared" si="99"/>
        <v>1</v>
      </c>
      <c r="K406">
        <f t="shared" si="100"/>
        <v>0</v>
      </c>
      <c r="L406">
        <f t="shared" si="101"/>
        <v>0</v>
      </c>
      <c r="M406">
        <f t="shared" si="102"/>
        <v>0</v>
      </c>
      <c r="N406">
        <f t="shared" si="103"/>
        <v>1</v>
      </c>
      <c r="O406">
        <f t="shared" si="104"/>
        <v>0</v>
      </c>
      <c r="P406">
        <v>68</v>
      </c>
      <c r="Q406">
        <f t="shared" si="105"/>
        <v>0</v>
      </c>
      <c r="R406">
        <f t="shared" si="106"/>
        <v>0</v>
      </c>
      <c r="S406">
        <f t="shared" si="107"/>
        <v>0</v>
      </c>
      <c r="T406">
        <f t="shared" si="108"/>
        <v>1</v>
      </c>
      <c r="U406">
        <v>0</v>
      </c>
      <c r="V406">
        <f t="shared" si="109"/>
        <v>7.3459748486129656E-2</v>
      </c>
      <c r="W406">
        <f t="shared" si="110"/>
        <v>0.51835668296351611</v>
      </c>
      <c r="X406">
        <f t="shared" si="111"/>
        <v>5.3963346476454286E-3</v>
      </c>
      <c r="Y406">
        <f t="shared" si="112"/>
        <v>0</v>
      </c>
      <c r="Z406" t="s">
        <v>438</v>
      </c>
    </row>
    <row r="407" spans="1:26" x14ac:dyDescent="0.25">
      <c r="A407" t="s">
        <v>45</v>
      </c>
      <c r="B407" t="s">
        <v>30</v>
      </c>
      <c r="C407" t="s">
        <v>23</v>
      </c>
      <c r="D407">
        <v>0</v>
      </c>
      <c r="F407">
        <v>1</v>
      </c>
      <c r="G407">
        <v>19.7</v>
      </c>
      <c r="H407">
        <f t="shared" si="97"/>
        <v>1</v>
      </c>
      <c r="I407">
        <f t="shared" si="98"/>
        <v>0</v>
      </c>
      <c r="J407">
        <f t="shared" si="99"/>
        <v>0</v>
      </c>
      <c r="K407">
        <f t="shared" si="100"/>
        <v>0</v>
      </c>
      <c r="L407">
        <f t="shared" si="101"/>
        <v>1</v>
      </c>
      <c r="M407">
        <f t="shared" si="102"/>
        <v>0</v>
      </c>
      <c r="N407">
        <f t="shared" si="103"/>
        <v>0</v>
      </c>
      <c r="O407">
        <f t="shared" si="104"/>
        <v>1</v>
      </c>
      <c r="P407">
        <v>20</v>
      </c>
      <c r="Q407">
        <f t="shared" si="105"/>
        <v>0</v>
      </c>
      <c r="R407">
        <f t="shared" si="106"/>
        <v>1</v>
      </c>
      <c r="S407">
        <f t="shared" si="107"/>
        <v>0</v>
      </c>
      <c r="T407">
        <f t="shared" si="108"/>
        <v>0</v>
      </c>
      <c r="U407">
        <v>0</v>
      </c>
      <c r="V407">
        <f t="shared" si="109"/>
        <v>-7.1640322696892189E-2</v>
      </c>
      <c r="W407">
        <f t="shared" si="110"/>
        <v>0.48209757544216419</v>
      </c>
      <c r="X407">
        <f t="shared" si="111"/>
        <v>5.1323358361148458E-3</v>
      </c>
      <c r="Y407">
        <f t="shared" si="112"/>
        <v>0</v>
      </c>
      <c r="Z407" t="s">
        <v>439</v>
      </c>
    </row>
    <row r="408" spans="1:26" x14ac:dyDescent="0.25">
      <c r="A408" t="s">
        <v>45</v>
      </c>
      <c r="B408" t="s">
        <v>38</v>
      </c>
      <c r="C408" t="s">
        <v>23</v>
      </c>
      <c r="D408">
        <v>0</v>
      </c>
      <c r="F408">
        <v>1</v>
      </c>
      <c r="G408">
        <v>19.8</v>
      </c>
      <c r="H408">
        <f t="shared" si="97"/>
        <v>1</v>
      </c>
      <c r="I408">
        <f t="shared" si="98"/>
        <v>0</v>
      </c>
      <c r="J408">
        <f t="shared" si="99"/>
        <v>0</v>
      </c>
      <c r="K408">
        <f t="shared" si="100"/>
        <v>0</v>
      </c>
      <c r="L408">
        <f t="shared" si="101"/>
        <v>1</v>
      </c>
      <c r="M408">
        <f t="shared" si="102"/>
        <v>0</v>
      </c>
      <c r="N408">
        <f t="shared" si="103"/>
        <v>0</v>
      </c>
      <c r="O408">
        <f t="shared" si="104"/>
        <v>1</v>
      </c>
      <c r="P408">
        <v>72</v>
      </c>
      <c r="Q408">
        <f t="shared" si="105"/>
        <v>0</v>
      </c>
      <c r="R408">
        <f t="shared" si="106"/>
        <v>0</v>
      </c>
      <c r="S408">
        <f t="shared" si="107"/>
        <v>1</v>
      </c>
      <c r="T408">
        <f t="shared" si="108"/>
        <v>0</v>
      </c>
      <c r="U408">
        <v>0</v>
      </c>
      <c r="V408">
        <f t="shared" si="109"/>
        <v>-6.6621247894829802E-2</v>
      </c>
      <c r="W408">
        <f t="shared" si="110"/>
        <v>0.48335084552514235</v>
      </c>
      <c r="X408">
        <f t="shared" si="111"/>
        <v>4.4383906710643642E-3</v>
      </c>
      <c r="Y408">
        <f t="shared" si="112"/>
        <v>0</v>
      </c>
      <c r="Z408" t="s">
        <v>440</v>
      </c>
    </row>
    <row r="409" spans="1:26" x14ac:dyDescent="0.25">
      <c r="A409" t="s">
        <v>29</v>
      </c>
      <c r="B409" t="s">
        <v>33</v>
      </c>
      <c r="C409" t="s">
        <v>35</v>
      </c>
      <c r="D409">
        <v>0</v>
      </c>
      <c r="F409">
        <v>1</v>
      </c>
      <c r="G409">
        <v>95.4</v>
      </c>
      <c r="H409">
        <f t="shared" si="97"/>
        <v>1</v>
      </c>
      <c r="I409">
        <f t="shared" si="98"/>
        <v>0</v>
      </c>
      <c r="J409">
        <f t="shared" si="99"/>
        <v>0</v>
      </c>
      <c r="K409">
        <f t="shared" si="100"/>
        <v>1</v>
      </c>
      <c r="L409">
        <f t="shared" si="101"/>
        <v>0</v>
      </c>
      <c r="M409">
        <f t="shared" si="102"/>
        <v>0</v>
      </c>
      <c r="N409">
        <f t="shared" si="103"/>
        <v>1</v>
      </c>
      <c r="O409">
        <f t="shared" si="104"/>
        <v>0</v>
      </c>
      <c r="P409">
        <v>60</v>
      </c>
      <c r="Q409">
        <f t="shared" si="105"/>
        <v>0</v>
      </c>
      <c r="R409">
        <f t="shared" si="106"/>
        <v>0</v>
      </c>
      <c r="S409">
        <f t="shared" si="107"/>
        <v>0</v>
      </c>
      <c r="T409">
        <f t="shared" si="108"/>
        <v>1</v>
      </c>
      <c r="U409">
        <v>0</v>
      </c>
      <c r="V409">
        <f t="shared" si="109"/>
        <v>0.15359705566732523</v>
      </c>
      <c r="W409">
        <f t="shared" si="110"/>
        <v>0.53832394846598386</v>
      </c>
      <c r="X409">
        <f t="shared" si="111"/>
        <v>2.3592055509671406E-2</v>
      </c>
      <c r="Y409">
        <f t="shared" si="112"/>
        <v>0</v>
      </c>
      <c r="Z409" t="s">
        <v>441</v>
      </c>
    </row>
    <row r="410" spans="1:26" x14ac:dyDescent="0.25">
      <c r="A410" t="s">
        <v>26</v>
      </c>
      <c r="B410" t="s">
        <v>30</v>
      </c>
      <c r="C410" t="s">
        <v>35</v>
      </c>
      <c r="D410">
        <v>1</v>
      </c>
      <c r="F410">
        <v>1</v>
      </c>
      <c r="G410">
        <v>93.95</v>
      </c>
      <c r="H410">
        <f t="shared" si="97"/>
        <v>0</v>
      </c>
      <c r="I410">
        <f t="shared" si="98"/>
        <v>1</v>
      </c>
      <c r="J410">
        <f t="shared" si="99"/>
        <v>0</v>
      </c>
      <c r="K410">
        <f t="shared" si="100"/>
        <v>1</v>
      </c>
      <c r="L410">
        <f t="shared" si="101"/>
        <v>0</v>
      </c>
      <c r="M410">
        <f t="shared" si="102"/>
        <v>1</v>
      </c>
      <c r="N410">
        <f t="shared" si="103"/>
        <v>0</v>
      </c>
      <c r="O410">
        <f t="shared" si="104"/>
        <v>0</v>
      </c>
      <c r="P410">
        <v>32</v>
      </c>
      <c r="Q410">
        <f t="shared" si="105"/>
        <v>0</v>
      </c>
      <c r="R410">
        <f t="shared" si="106"/>
        <v>1</v>
      </c>
      <c r="S410">
        <f t="shared" si="107"/>
        <v>0</v>
      </c>
      <c r="T410">
        <f t="shared" si="108"/>
        <v>0</v>
      </c>
      <c r="U410">
        <v>0</v>
      </c>
      <c r="V410">
        <f t="shared" si="109"/>
        <v>0.4042366554947695</v>
      </c>
      <c r="W410">
        <f t="shared" si="110"/>
        <v>0.59970513518712187</v>
      </c>
      <c r="X410">
        <f t="shared" si="111"/>
        <v>0.16340727364559696</v>
      </c>
      <c r="Y410">
        <f t="shared" si="112"/>
        <v>1</v>
      </c>
      <c r="Z410" t="s">
        <v>442</v>
      </c>
    </row>
    <row r="411" spans="1:26" x14ac:dyDescent="0.25">
      <c r="A411" t="s">
        <v>26</v>
      </c>
      <c r="B411" t="s">
        <v>30</v>
      </c>
      <c r="C411" t="s">
        <v>23</v>
      </c>
      <c r="D411">
        <v>0</v>
      </c>
      <c r="F411">
        <v>1</v>
      </c>
      <c r="G411">
        <v>19.899999999999999</v>
      </c>
      <c r="H411">
        <f t="shared" si="97"/>
        <v>1</v>
      </c>
      <c r="I411">
        <f t="shared" si="98"/>
        <v>0</v>
      </c>
      <c r="J411">
        <f t="shared" si="99"/>
        <v>0</v>
      </c>
      <c r="K411">
        <f t="shared" si="100"/>
        <v>0</v>
      </c>
      <c r="L411">
        <f t="shared" si="101"/>
        <v>1</v>
      </c>
      <c r="M411">
        <f t="shared" si="102"/>
        <v>1</v>
      </c>
      <c r="N411">
        <f t="shared" si="103"/>
        <v>0</v>
      </c>
      <c r="O411">
        <f t="shared" si="104"/>
        <v>0</v>
      </c>
      <c r="P411">
        <v>1</v>
      </c>
      <c r="Q411">
        <f t="shared" si="105"/>
        <v>0</v>
      </c>
      <c r="R411">
        <f t="shared" si="106"/>
        <v>1</v>
      </c>
      <c r="S411">
        <f t="shared" si="107"/>
        <v>0</v>
      </c>
      <c r="T411">
        <f t="shared" si="108"/>
        <v>0</v>
      </c>
      <c r="U411">
        <v>1</v>
      </c>
      <c r="V411">
        <f t="shared" si="109"/>
        <v>0.26006039297032668</v>
      </c>
      <c r="W411">
        <f t="shared" si="110"/>
        <v>0.56465113767487007</v>
      </c>
      <c r="X411">
        <f t="shared" si="111"/>
        <v>0.54751062205122736</v>
      </c>
      <c r="Y411">
        <f t="shared" si="112"/>
        <v>0</v>
      </c>
      <c r="Z411" t="s">
        <v>443</v>
      </c>
    </row>
    <row r="412" spans="1:26" x14ac:dyDescent="0.25">
      <c r="A412" t="s">
        <v>26</v>
      </c>
      <c r="B412" t="s">
        <v>30</v>
      </c>
      <c r="C412" t="s">
        <v>23</v>
      </c>
      <c r="D412">
        <v>0</v>
      </c>
      <c r="F412">
        <v>1</v>
      </c>
      <c r="G412">
        <v>19.600000000000001</v>
      </c>
      <c r="H412">
        <f t="shared" si="97"/>
        <v>1</v>
      </c>
      <c r="I412">
        <f t="shared" si="98"/>
        <v>0</v>
      </c>
      <c r="J412">
        <f t="shared" si="99"/>
        <v>0</v>
      </c>
      <c r="K412">
        <f t="shared" si="100"/>
        <v>0</v>
      </c>
      <c r="L412">
        <f t="shared" si="101"/>
        <v>1</v>
      </c>
      <c r="M412">
        <f t="shared" si="102"/>
        <v>1</v>
      </c>
      <c r="N412">
        <f t="shared" si="103"/>
        <v>0</v>
      </c>
      <c r="O412">
        <f t="shared" si="104"/>
        <v>0</v>
      </c>
      <c r="P412">
        <v>1</v>
      </c>
      <c r="Q412">
        <f t="shared" si="105"/>
        <v>0</v>
      </c>
      <c r="R412">
        <f t="shared" si="106"/>
        <v>1</v>
      </c>
      <c r="S412">
        <f t="shared" si="107"/>
        <v>0</v>
      </c>
      <c r="T412">
        <f t="shared" si="108"/>
        <v>0</v>
      </c>
      <c r="U412">
        <v>1</v>
      </c>
      <c r="V412">
        <f t="shared" si="109"/>
        <v>0.27814729471146493</v>
      </c>
      <c r="W412">
        <f t="shared" si="110"/>
        <v>0.56909195015201608</v>
      </c>
      <c r="X412">
        <f t="shared" si="111"/>
        <v>0.52107132813237667</v>
      </c>
      <c r="Y412">
        <f t="shared" si="112"/>
        <v>0</v>
      </c>
      <c r="Z412" t="s">
        <v>444</v>
      </c>
    </row>
    <row r="413" spans="1:26" x14ac:dyDescent="0.25">
      <c r="A413" t="s">
        <v>26</v>
      </c>
      <c r="B413" t="s">
        <v>27</v>
      </c>
      <c r="C413" t="s">
        <v>35</v>
      </c>
      <c r="D413">
        <v>1</v>
      </c>
      <c r="F413">
        <v>1</v>
      </c>
      <c r="G413">
        <v>81.349999999999994</v>
      </c>
      <c r="H413">
        <f t="shared" si="97"/>
        <v>0</v>
      </c>
      <c r="I413">
        <f t="shared" si="98"/>
        <v>1</v>
      </c>
      <c r="J413">
        <f t="shared" si="99"/>
        <v>0</v>
      </c>
      <c r="K413">
        <f t="shared" si="100"/>
        <v>1</v>
      </c>
      <c r="L413">
        <f t="shared" si="101"/>
        <v>0</v>
      </c>
      <c r="M413">
        <f t="shared" si="102"/>
        <v>1</v>
      </c>
      <c r="N413">
        <f t="shared" si="103"/>
        <v>0</v>
      </c>
      <c r="O413">
        <f t="shared" si="104"/>
        <v>0</v>
      </c>
      <c r="P413">
        <v>3</v>
      </c>
      <c r="Q413">
        <f t="shared" si="105"/>
        <v>1</v>
      </c>
      <c r="R413">
        <f t="shared" si="106"/>
        <v>0</v>
      </c>
      <c r="S413">
        <f t="shared" si="107"/>
        <v>0</v>
      </c>
      <c r="T413">
        <f t="shared" si="108"/>
        <v>0</v>
      </c>
      <c r="U413">
        <v>1</v>
      </c>
      <c r="V413">
        <f t="shared" si="109"/>
        <v>0.52136090102767951</v>
      </c>
      <c r="W413">
        <f t="shared" si="110"/>
        <v>0.62746593538585349</v>
      </c>
      <c r="X413">
        <f t="shared" si="111"/>
        <v>0.22909538706503479</v>
      </c>
      <c r="Y413">
        <f t="shared" si="112"/>
        <v>1</v>
      </c>
      <c r="Z413" t="s">
        <v>445</v>
      </c>
    </row>
    <row r="414" spans="1:26" x14ac:dyDescent="0.25">
      <c r="A414" t="s">
        <v>29</v>
      </c>
      <c r="B414" t="s">
        <v>33</v>
      </c>
      <c r="C414" t="s">
        <v>23</v>
      </c>
      <c r="D414">
        <v>0</v>
      </c>
      <c r="F414">
        <v>1</v>
      </c>
      <c r="G414">
        <v>24.45</v>
      </c>
      <c r="H414">
        <f t="shared" si="97"/>
        <v>1</v>
      </c>
      <c r="I414">
        <f t="shared" si="98"/>
        <v>0</v>
      </c>
      <c r="J414">
        <f t="shared" si="99"/>
        <v>0</v>
      </c>
      <c r="K414">
        <f t="shared" si="100"/>
        <v>0</v>
      </c>
      <c r="L414">
        <f t="shared" si="101"/>
        <v>1</v>
      </c>
      <c r="M414">
        <f t="shared" si="102"/>
        <v>0</v>
      </c>
      <c r="N414">
        <f t="shared" si="103"/>
        <v>1</v>
      </c>
      <c r="O414">
        <f t="shared" si="104"/>
        <v>0</v>
      </c>
      <c r="P414">
        <v>46</v>
      </c>
      <c r="Q414">
        <f t="shared" si="105"/>
        <v>0</v>
      </c>
      <c r="R414">
        <f t="shared" si="106"/>
        <v>0</v>
      </c>
      <c r="S414">
        <f t="shared" si="107"/>
        <v>0</v>
      </c>
      <c r="T414">
        <f t="shared" si="108"/>
        <v>1</v>
      </c>
      <c r="U414">
        <v>0</v>
      </c>
      <c r="V414">
        <f t="shared" si="109"/>
        <v>5.6241581908681587E-4</v>
      </c>
      <c r="W414">
        <f t="shared" si="110"/>
        <v>0.50014060395106552</v>
      </c>
      <c r="X414">
        <f t="shared" si="111"/>
        <v>3.1631155355909402E-7</v>
      </c>
      <c r="Y414">
        <f t="shared" si="112"/>
        <v>0</v>
      </c>
      <c r="Z414" t="s">
        <v>446</v>
      </c>
    </row>
    <row r="415" spans="1:26" x14ac:dyDescent="0.25">
      <c r="A415" t="s">
        <v>26</v>
      </c>
      <c r="B415" t="s">
        <v>27</v>
      </c>
      <c r="C415" t="s">
        <v>35</v>
      </c>
      <c r="D415">
        <v>0</v>
      </c>
      <c r="F415">
        <v>1</v>
      </c>
      <c r="G415">
        <v>74.95</v>
      </c>
      <c r="H415">
        <f t="shared" si="97"/>
        <v>1</v>
      </c>
      <c r="I415">
        <f t="shared" si="98"/>
        <v>0</v>
      </c>
      <c r="J415">
        <f t="shared" si="99"/>
        <v>0</v>
      </c>
      <c r="K415">
        <f t="shared" si="100"/>
        <v>1</v>
      </c>
      <c r="L415">
        <f t="shared" si="101"/>
        <v>0</v>
      </c>
      <c r="M415">
        <f t="shared" si="102"/>
        <v>1</v>
      </c>
      <c r="N415">
        <f t="shared" si="103"/>
        <v>0</v>
      </c>
      <c r="O415">
        <f t="shared" si="104"/>
        <v>0</v>
      </c>
      <c r="P415">
        <v>29</v>
      </c>
      <c r="Q415">
        <f t="shared" si="105"/>
        <v>1</v>
      </c>
      <c r="R415">
        <f t="shared" si="106"/>
        <v>0</v>
      </c>
      <c r="S415">
        <f t="shared" si="107"/>
        <v>0</v>
      </c>
      <c r="T415">
        <f t="shared" si="108"/>
        <v>0</v>
      </c>
      <c r="U415">
        <v>0</v>
      </c>
      <c r="V415">
        <f t="shared" si="109"/>
        <v>0.51624611564480793</v>
      </c>
      <c r="W415">
        <f t="shared" si="110"/>
        <v>0.62626956446761328</v>
      </c>
      <c r="X415">
        <f t="shared" si="111"/>
        <v>0.26651005191835242</v>
      </c>
      <c r="Y415">
        <f t="shared" si="112"/>
        <v>1</v>
      </c>
      <c r="Z415" t="s">
        <v>447</v>
      </c>
    </row>
    <row r="416" spans="1:26" x14ac:dyDescent="0.25">
      <c r="A416" t="s">
        <v>26</v>
      </c>
      <c r="B416" t="s">
        <v>27</v>
      </c>
      <c r="C416" t="s">
        <v>35</v>
      </c>
      <c r="D416">
        <v>0</v>
      </c>
      <c r="F416">
        <v>1</v>
      </c>
      <c r="G416">
        <v>87.35</v>
      </c>
      <c r="H416">
        <f t="shared" si="97"/>
        <v>1</v>
      </c>
      <c r="I416">
        <f t="shared" si="98"/>
        <v>0</v>
      </c>
      <c r="J416">
        <f t="shared" si="99"/>
        <v>0</v>
      </c>
      <c r="K416">
        <f t="shared" si="100"/>
        <v>1</v>
      </c>
      <c r="L416">
        <f t="shared" si="101"/>
        <v>0</v>
      </c>
      <c r="M416">
        <f t="shared" si="102"/>
        <v>1</v>
      </c>
      <c r="N416">
        <f t="shared" si="103"/>
        <v>0</v>
      </c>
      <c r="O416">
        <f t="shared" si="104"/>
        <v>0</v>
      </c>
      <c r="P416">
        <v>51</v>
      </c>
      <c r="Q416">
        <f t="shared" si="105"/>
        <v>1</v>
      </c>
      <c r="R416">
        <f t="shared" si="106"/>
        <v>0</v>
      </c>
      <c r="S416">
        <f t="shared" si="107"/>
        <v>0</v>
      </c>
      <c r="T416">
        <f t="shared" si="108"/>
        <v>0</v>
      </c>
      <c r="U416">
        <v>0</v>
      </c>
      <c r="V416">
        <f t="shared" si="109"/>
        <v>0.54926985187113841</v>
      </c>
      <c r="W416">
        <f t="shared" si="110"/>
        <v>0.63396617447928516</v>
      </c>
      <c r="X416">
        <f t="shared" si="111"/>
        <v>0.30169737017454235</v>
      </c>
      <c r="Y416">
        <f t="shared" si="112"/>
        <v>1</v>
      </c>
      <c r="Z416" t="s">
        <v>448</v>
      </c>
    </row>
    <row r="417" spans="1:26" x14ac:dyDescent="0.25">
      <c r="A417" t="s">
        <v>26</v>
      </c>
      <c r="B417" t="s">
        <v>33</v>
      </c>
      <c r="C417" t="s">
        <v>35</v>
      </c>
      <c r="D417">
        <v>1</v>
      </c>
      <c r="F417">
        <v>1</v>
      </c>
      <c r="G417">
        <v>70.650000000000006</v>
      </c>
      <c r="H417">
        <f t="shared" si="97"/>
        <v>0</v>
      </c>
      <c r="I417">
        <f t="shared" si="98"/>
        <v>1</v>
      </c>
      <c r="J417">
        <f t="shared" si="99"/>
        <v>0</v>
      </c>
      <c r="K417">
        <f t="shared" si="100"/>
        <v>1</v>
      </c>
      <c r="L417">
        <f t="shared" si="101"/>
        <v>0</v>
      </c>
      <c r="M417">
        <f t="shared" si="102"/>
        <v>1</v>
      </c>
      <c r="N417">
        <f t="shared" si="103"/>
        <v>0</v>
      </c>
      <c r="O417">
        <f t="shared" si="104"/>
        <v>0</v>
      </c>
      <c r="P417">
        <v>48</v>
      </c>
      <c r="Q417">
        <f t="shared" si="105"/>
        <v>0</v>
      </c>
      <c r="R417">
        <f t="shared" si="106"/>
        <v>0</v>
      </c>
      <c r="S417">
        <f t="shared" si="107"/>
        <v>0</v>
      </c>
      <c r="T417">
        <f t="shared" si="108"/>
        <v>1</v>
      </c>
      <c r="U417">
        <v>0</v>
      </c>
      <c r="V417">
        <f t="shared" si="109"/>
        <v>0.37277383363106953</v>
      </c>
      <c r="W417">
        <f t="shared" si="110"/>
        <v>0.59212906400529597</v>
      </c>
      <c r="X417">
        <f t="shared" si="111"/>
        <v>0.1389603310400043</v>
      </c>
      <c r="Y417">
        <f t="shared" si="112"/>
        <v>1</v>
      </c>
      <c r="Z417" t="s">
        <v>449</v>
      </c>
    </row>
    <row r="418" spans="1:26" x14ac:dyDescent="0.25">
      <c r="A418" t="s">
        <v>26</v>
      </c>
      <c r="B418" t="s">
        <v>33</v>
      </c>
      <c r="C418" t="s">
        <v>35</v>
      </c>
      <c r="D418">
        <v>0</v>
      </c>
      <c r="F418">
        <v>1</v>
      </c>
      <c r="G418">
        <v>73.25</v>
      </c>
      <c r="H418">
        <f t="shared" si="97"/>
        <v>1</v>
      </c>
      <c r="I418">
        <f t="shared" si="98"/>
        <v>0</v>
      </c>
      <c r="J418">
        <f t="shared" si="99"/>
        <v>0</v>
      </c>
      <c r="K418">
        <f t="shared" si="100"/>
        <v>1</v>
      </c>
      <c r="L418">
        <f t="shared" si="101"/>
        <v>0</v>
      </c>
      <c r="M418">
        <f t="shared" si="102"/>
        <v>1</v>
      </c>
      <c r="N418">
        <f t="shared" si="103"/>
        <v>0</v>
      </c>
      <c r="O418">
        <f t="shared" si="104"/>
        <v>0</v>
      </c>
      <c r="P418">
        <v>16</v>
      </c>
      <c r="Q418">
        <f t="shared" si="105"/>
        <v>0</v>
      </c>
      <c r="R418">
        <f t="shared" si="106"/>
        <v>0</v>
      </c>
      <c r="S418">
        <f t="shared" si="107"/>
        <v>0</v>
      </c>
      <c r="T418">
        <f t="shared" si="108"/>
        <v>1</v>
      </c>
      <c r="U418">
        <v>0</v>
      </c>
      <c r="V418">
        <f t="shared" si="109"/>
        <v>0.37682737770504315</v>
      </c>
      <c r="W418">
        <f t="shared" si="110"/>
        <v>0.59310767769406025</v>
      </c>
      <c r="X418">
        <f t="shared" si="111"/>
        <v>0.14199887258805927</v>
      </c>
      <c r="Y418">
        <f t="shared" si="112"/>
        <v>1</v>
      </c>
      <c r="Z418" t="s">
        <v>450</v>
      </c>
    </row>
    <row r="419" spans="1:26" x14ac:dyDescent="0.25">
      <c r="A419" t="s">
        <v>45</v>
      </c>
      <c r="B419" t="s">
        <v>33</v>
      </c>
      <c r="C419" t="s">
        <v>35</v>
      </c>
      <c r="D419">
        <v>0</v>
      </c>
      <c r="F419">
        <v>1</v>
      </c>
      <c r="G419">
        <v>98.7</v>
      </c>
      <c r="H419">
        <f t="shared" si="97"/>
        <v>1</v>
      </c>
      <c r="I419">
        <f t="shared" si="98"/>
        <v>0</v>
      </c>
      <c r="J419">
        <f t="shared" si="99"/>
        <v>0</v>
      </c>
      <c r="K419">
        <f t="shared" si="100"/>
        <v>1</v>
      </c>
      <c r="L419">
        <f t="shared" si="101"/>
        <v>0</v>
      </c>
      <c r="M419">
        <f t="shared" si="102"/>
        <v>0</v>
      </c>
      <c r="N419">
        <f t="shared" si="103"/>
        <v>0</v>
      </c>
      <c r="O419">
        <f t="shared" si="104"/>
        <v>1</v>
      </c>
      <c r="P419">
        <v>70</v>
      </c>
      <c r="Q419">
        <f t="shared" si="105"/>
        <v>0</v>
      </c>
      <c r="R419">
        <f t="shared" si="106"/>
        <v>0</v>
      </c>
      <c r="S419">
        <f t="shared" si="107"/>
        <v>0</v>
      </c>
      <c r="T419">
        <f t="shared" si="108"/>
        <v>1</v>
      </c>
      <c r="U419">
        <v>0</v>
      </c>
      <c r="V419">
        <f t="shared" si="109"/>
        <v>8.0253264122231105E-2</v>
      </c>
      <c r="W419">
        <f t="shared" si="110"/>
        <v>0.52005255466808553</v>
      </c>
      <c r="X419">
        <f t="shared" si="111"/>
        <v>6.4405864022725866E-3</v>
      </c>
      <c r="Y419">
        <f t="shared" si="112"/>
        <v>0</v>
      </c>
      <c r="Z419" t="s">
        <v>451</v>
      </c>
    </row>
    <row r="420" spans="1:26" x14ac:dyDescent="0.25">
      <c r="A420" t="s">
        <v>45</v>
      </c>
      <c r="B420" t="s">
        <v>30</v>
      </c>
      <c r="C420" t="s">
        <v>23</v>
      </c>
      <c r="D420">
        <v>0</v>
      </c>
      <c r="F420">
        <v>1</v>
      </c>
      <c r="G420">
        <v>24.8</v>
      </c>
      <c r="H420">
        <f t="shared" si="97"/>
        <v>1</v>
      </c>
      <c r="I420">
        <f t="shared" si="98"/>
        <v>0</v>
      </c>
      <c r="J420">
        <f t="shared" si="99"/>
        <v>0</v>
      </c>
      <c r="K420">
        <f t="shared" si="100"/>
        <v>0</v>
      </c>
      <c r="L420">
        <f t="shared" si="101"/>
        <v>1</v>
      </c>
      <c r="M420">
        <f t="shared" si="102"/>
        <v>0</v>
      </c>
      <c r="N420">
        <f t="shared" si="103"/>
        <v>0</v>
      </c>
      <c r="O420">
        <f t="shared" si="104"/>
        <v>1</v>
      </c>
      <c r="P420">
        <v>40</v>
      </c>
      <c r="Q420">
        <f t="shared" si="105"/>
        <v>0</v>
      </c>
      <c r="R420">
        <f t="shared" si="106"/>
        <v>1</v>
      </c>
      <c r="S420">
        <f t="shared" si="107"/>
        <v>0</v>
      </c>
      <c r="T420">
        <f t="shared" si="108"/>
        <v>0</v>
      </c>
      <c r="U420">
        <v>0</v>
      </c>
      <c r="V420">
        <f t="shared" si="109"/>
        <v>-5.882597082949597E-2</v>
      </c>
      <c r="W420">
        <f t="shared" si="110"/>
        <v>0.48529774680406695</v>
      </c>
      <c r="X420">
        <f t="shared" si="111"/>
        <v>3.4604948440327106E-3</v>
      </c>
      <c r="Y420">
        <f t="shared" si="112"/>
        <v>0</v>
      </c>
      <c r="Z420" t="s">
        <v>452</v>
      </c>
    </row>
    <row r="421" spans="1:26" x14ac:dyDescent="0.25">
      <c r="A421" t="s">
        <v>26</v>
      </c>
      <c r="B421" t="s">
        <v>27</v>
      </c>
      <c r="C421" t="s">
        <v>35</v>
      </c>
      <c r="D421">
        <v>0</v>
      </c>
      <c r="F421">
        <v>1</v>
      </c>
      <c r="G421">
        <v>83.3</v>
      </c>
      <c r="H421">
        <f t="shared" si="97"/>
        <v>1</v>
      </c>
      <c r="I421">
        <f t="shared" si="98"/>
        <v>0</v>
      </c>
      <c r="J421">
        <f t="shared" si="99"/>
        <v>0</v>
      </c>
      <c r="K421">
        <f t="shared" si="100"/>
        <v>1</v>
      </c>
      <c r="L421">
        <f t="shared" si="101"/>
        <v>0</v>
      </c>
      <c r="M421">
        <f t="shared" si="102"/>
        <v>1</v>
      </c>
      <c r="N421">
        <f t="shared" si="103"/>
        <v>0</v>
      </c>
      <c r="O421">
        <f t="shared" si="104"/>
        <v>0</v>
      </c>
      <c r="P421">
        <v>22</v>
      </c>
      <c r="Q421">
        <f t="shared" si="105"/>
        <v>1</v>
      </c>
      <c r="R421">
        <f t="shared" si="106"/>
        <v>0</v>
      </c>
      <c r="S421">
        <f t="shared" si="107"/>
        <v>0</v>
      </c>
      <c r="T421">
        <f t="shared" si="108"/>
        <v>0</v>
      </c>
      <c r="U421">
        <v>1</v>
      </c>
      <c r="V421">
        <f t="shared" si="109"/>
        <v>0.54295567744821804</v>
      </c>
      <c r="W421">
        <f t="shared" si="110"/>
        <v>0.63249971537245042</v>
      </c>
      <c r="X421">
        <f t="shared" si="111"/>
        <v>0.2088895127768173</v>
      </c>
      <c r="Y421">
        <f t="shared" si="112"/>
        <v>1</v>
      </c>
      <c r="Z421" t="s">
        <v>453</v>
      </c>
    </row>
    <row r="422" spans="1:26" x14ac:dyDescent="0.25">
      <c r="A422" t="s">
        <v>26</v>
      </c>
      <c r="B422" t="s">
        <v>33</v>
      </c>
      <c r="C422" t="s">
        <v>35</v>
      </c>
      <c r="D422">
        <v>1</v>
      </c>
      <c r="F422">
        <v>1</v>
      </c>
      <c r="G422">
        <v>75.3</v>
      </c>
      <c r="H422">
        <f t="shared" si="97"/>
        <v>0</v>
      </c>
      <c r="I422">
        <f t="shared" si="98"/>
        <v>1</v>
      </c>
      <c r="J422">
        <f t="shared" si="99"/>
        <v>0</v>
      </c>
      <c r="K422">
        <f t="shared" si="100"/>
        <v>1</v>
      </c>
      <c r="L422">
        <f t="shared" si="101"/>
        <v>0</v>
      </c>
      <c r="M422">
        <f t="shared" si="102"/>
        <v>1</v>
      </c>
      <c r="N422">
        <f t="shared" si="103"/>
        <v>0</v>
      </c>
      <c r="O422">
        <f t="shared" si="104"/>
        <v>0</v>
      </c>
      <c r="P422">
        <v>1</v>
      </c>
      <c r="Q422">
        <f t="shared" si="105"/>
        <v>0</v>
      </c>
      <c r="R422">
        <f t="shared" si="106"/>
        <v>0</v>
      </c>
      <c r="S422">
        <f t="shared" si="107"/>
        <v>0</v>
      </c>
      <c r="T422">
        <f t="shared" si="108"/>
        <v>1</v>
      </c>
      <c r="U422">
        <v>1</v>
      </c>
      <c r="V422">
        <f t="shared" si="109"/>
        <v>0.37516027204107427</v>
      </c>
      <c r="W422">
        <f t="shared" si="110"/>
        <v>0.59270529111777648</v>
      </c>
      <c r="X422">
        <f t="shared" si="111"/>
        <v>0.39042468563578431</v>
      </c>
      <c r="Y422">
        <f t="shared" si="112"/>
        <v>1</v>
      </c>
      <c r="Z422" t="s">
        <v>454</v>
      </c>
    </row>
    <row r="423" spans="1:26" x14ac:dyDescent="0.25">
      <c r="A423" t="s">
        <v>26</v>
      </c>
      <c r="B423" t="s">
        <v>30</v>
      </c>
      <c r="C423" t="s">
        <v>23</v>
      </c>
      <c r="D423">
        <v>0</v>
      </c>
      <c r="F423">
        <v>1</v>
      </c>
      <c r="G423">
        <v>24.3</v>
      </c>
      <c r="H423">
        <f t="shared" si="97"/>
        <v>1</v>
      </c>
      <c r="I423">
        <f t="shared" si="98"/>
        <v>0</v>
      </c>
      <c r="J423">
        <f t="shared" si="99"/>
        <v>0</v>
      </c>
      <c r="K423">
        <f t="shared" si="100"/>
        <v>0</v>
      </c>
      <c r="L423">
        <f t="shared" si="101"/>
        <v>1</v>
      </c>
      <c r="M423">
        <f t="shared" si="102"/>
        <v>1</v>
      </c>
      <c r="N423">
        <f t="shared" si="103"/>
        <v>0</v>
      </c>
      <c r="O423">
        <f t="shared" si="104"/>
        <v>0</v>
      </c>
      <c r="P423">
        <v>5</v>
      </c>
      <c r="Q423">
        <f t="shared" si="105"/>
        <v>0</v>
      </c>
      <c r="R423">
        <f t="shared" si="106"/>
        <v>1</v>
      </c>
      <c r="S423">
        <f t="shared" si="107"/>
        <v>0</v>
      </c>
      <c r="T423">
        <f t="shared" si="108"/>
        <v>0</v>
      </c>
      <c r="U423">
        <v>0</v>
      </c>
      <c r="V423">
        <f t="shared" si="109"/>
        <v>0.27178340604857615</v>
      </c>
      <c r="W423">
        <f t="shared" si="110"/>
        <v>0.56753067605331442</v>
      </c>
      <c r="X423">
        <f t="shared" si="111"/>
        <v>7.3866219803365218E-2</v>
      </c>
      <c r="Y423">
        <f t="shared" si="112"/>
        <v>0</v>
      </c>
      <c r="Z423" t="s">
        <v>455</v>
      </c>
    </row>
    <row r="424" spans="1:26" x14ac:dyDescent="0.25">
      <c r="A424" t="s">
        <v>26</v>
      </c>
      <c r="B424" t="s">
        <v>33</v>
      </c>
      <c r="C424" t="s">
        <v>35</v>
      </c>
      <c r="D424">
        <v>0</v>
      </c>
      <c r="F424">
        <v>1</v>
      </c>
      <c r="G424">
        <v>69.849999999999994</v>
      </c>
      <c r="H424">
        <f t="shared" si="97"/>
        <v>1</v>
      </c>
      <c r="I424">
        <f t="shared" si="98"/>
        <v>0</v>
      </c>
      <c r="J424">
        <f t="shared" si="99"/>
        <v>0</v>
      </c>
      <c r="K424">
        <f t="shared" si="100"/>
        <v>1</v>
      </c>
      <c r="L424">
        <f t="shared" si="101"/>
        <v>0</v>
      </c>
      <c r="M424">
        <f t="shared" si="102"/>
        <v>1</v>
      </c>
      <c r="N424">
        <f t="shared" si="103"/>
        <v>0</v>
      </c>
      <c r="O424">
        <f t="shared" si="104"/>
        <v>0</v>
      </c>
      <c r="P424">
        <v>7</v>
      </c>
      <c r="Q424">
        <f t="shared" si="105"/>
        <v>0</v>
      </c>
      <c r="R424">
        <f t="shared" si="106"/>
        <v>0</v>
      </c>
      <c r="S424">
        <f t="shared" si="107"/>
        <v>0</v>
      </c>
      <c r="T424">
        <f t="shared" si="108"/>
        <v>1</v>
      </c>
      <c r="U424">
        <v>0</v>
      </c>
      <c r="V424">
        <f t="shared" si="109"/>
        <v>0.37152658930061611</v>
      </c>
      <c r="W424">
        <f t="shared" si="110"/>
        <v>0.59182780466086149</v>
      </c>
      <c r="X424">
        <f t="shared" si="111"/>
        <v>0.13803200655734868</v>
      </c>
      <c r="Y424">
        <f t="shared" si="112"/>
        <v>1</v>
      </c>
      <c r="Z424" t="s">
        <v>456</v>
      </c>
    </row>
    <row r="425" spans="1:26" x14ac:dyDescent="0.25">
      <c r="A425" t="s">
        <v>29</v>
      </c>
      <c r="B425" t="s">
        <v>38</v>
      </c>
      <c r="C425" t="s">
        <v>35</v>
      </c>
      <c r="D425">
        <v>0</v>
      </c>
      <c r="F425">
        <v>1</v>
      </c>
      <c r="G425">
        <v>100.55</v>
      </c>
      <c r="H425">
        <f t="shared" si="97"/>
        <v>1</v>
      </c>
      <c r="I425">
        <f t="shared" si="98"/>
        <v>0</v>
      </c>
      <c r="J425">
        <f t="shared" si="99"/>
        <v>0</v>
      </c>
      <c r="K425">
        <f t="shared" si="100"/>
        <v>1</v>
      </c>
      <c r="L425">
        <f t="shared" si="101"/>
        <v>0</v>
      </c>
      <c r="M425">
        <f t="shared" si="102"/>
        <v>0</v>
      </c>
      <c r="N425">
        <f t="shared" si="103"/>
        <v>1</v>
      </c>
      <c r="O425">
        <f t="shared" si="104"/>
        <v>0</v>
      </c>
      <c r="P425">
        <v>29</v>
      </c>
      <c r="Q425">
        <f t="shared" si="105"/>
        <v>0</v>
      </c>
      <c r="R425">
        <f t="shared" si="106"/>
        <v>0</v>
      </c>
      <c r="S425">
        <f t="shared" si="107"/>
        <v>1</v>
      </c>
      <c r="T425">
        <f t="shared" si="108"/>
        <v>0</v>
      </c>
      <c r="U425">
        <v>0</v>
      </c>
      <c r="V425">
        <f t="shared" si="109"/>
        <v>0.14307157267956078</v>
      </c>
      <c r="W425">
        <f t="shared" si="110"/>
        <v>0.53570700530180682</v>
      </c>
      <c r="X425">
        <f t="shared" si="111"/>
        <v>2.0469474909002843E-2</v>
      </c>
      <c r="Y425">
        <f t="shared" si="112"/>
        <v>0</v>
      </c>
      <c r="Z425" t="s">
        <v>457</v>
      </c>
    </row>
    <row r="426" spans="1:26" x14ac:dyDescent="0.25">
      <c r="A426" t="s">
        <v>29</v>
      </c>
      <c r="B426" t="s">
        <v>30</v>
      </c>
      <c r="C426" t="s">
        <v>23</v>
      </c>
      <c r="D426">
        <v>0</v>
      </c>
      <c r="F426">
        <v>1</v>
      </c>
      <c r="G426">
        <v>25.7</v>
      </c>
      <c r="H426">
        <f t="shared" si="97"/>
        <v>1</v>
      </c>
      <c r="I426">
        <f t="shared" si="98"/>
        <v>0</v>
      </c>
      <c r="J426">
        <f t="shared" si="99"/>
        <v>0</v>
      </c>
      <c r="K426">
        <f t="shared" si="100"/>
        <v>0</v>
      </c>
      <c r="L426">
        <f t="shared" si="101"/>
        <v>1</v>
      </c>
      <c r="M426">
        <f t="shared" si="102"/>
        <v>0</v>
      </c>
      <c r="N426">
        <f t="shared" si="103"/>
        <v>1</v>
      </c>
      <c r="O426">
        <f t="shared" si="104"/>
        <v>0</v>
      </c>
      <c r="P426">
        <v>44</v>
      </c>
      <c r="Q426">
        <f t="shared" si="105"/>
        <v>0</v>
      </c>
      <c r="R426">
        <f t="shared" si="106"/>
        <v>1</v>
      </c>
      <c r="S426">
        <f t="shared" si="107"/>
        <v>0</v>
      </c>
      <c r="T426">
        <f t="shared" si="108"/>
        <v>0</v>
      </c>
      <c r="U426">
        <v>0</v>
      </c>
      <c r="V426">
        <f t="shared" si="109"/>
        <v>-2.3519341753354302E-3</v>
      </c>
      <c r="W426">
        <f t="shared" si="110"/>
        <v>0.49941201672720653</v>
      </c>
      <c r="X426">
        <f t="shared" si="111"/>
        <v>5.5315943651107499E-6</v>
      </c>
      <c r="Y426">
        <f t="shared" si="112"/>
        <v>0</v>
      </c>
      <c r="Z426" t="s">
        <v>458</v>
      </c>
    </row>
    <row r="427" spans="1:26" x14ac:dyDescent="0.25">
      <c r="A427" t="s">
        <v>26</v>
      </c>
      <c r="B427" t="s">
        <v>33</v>
      </c>
      <c r="C427" t="s">
        <v>25</v>
      </c>
      <c r="D427">
        <v>0</v>
      </c>
      <c r="F427">
        <v>1</v>
      </c>
      <c r="G427">
        <v>40.700000000000003</v>
      </c>
      <c r="H427">
        <f t="shared" si="97"/>
        <v>1</v>
      </c>
      <c r="I427">
        <f t="shared" si="98"/>
        <v>0</v>
      </c>
      <c r="J427">
        <f t="shared" si="99"/>
        <v>1</v>
      </c>
      <c r="K427">
        <f t="shared" si="100"/>
        <v>0</v>
      </c>
      <c r="L427">
        <f t="shared" si="101"/>
        <v>0</v>
      </c>
      <c r="M427">
        <f t="shared" si="102"/>
        <v>1</v>
      </c>
      <c r="N427">
        <f t="shared" si="103"/>
        <v>0</v>
      </c>
      <c r="O427">
        <f t="shared" si="104"/>
        <v>0</v>
      </c>
      <c r="P427">
        <v>10</v>
      </c>
      <c r="Q427">
        <f t="shared" si="105"/>
        <v>0</v>
      </c>
      <c r="R427">
        <f t="shared" si="106"/>
        <v>0</v>
      </c>
      <c r="S427">
        <f t="shared" si="107"/>
        <v>0</v>
      </c>
      <c r="T427">
        <f t="shared" si="108"/>
        <v>1</v>
      </c>
      <c r="U427">
        <v>0</v>
      </c>
      <c r="V427">
        <f t="shared" si="109"/>
        <v>0.33490840385326676</v>
      </c>
      <c r="W427">
        <f t="shared" si="110"/>
        <v>0.5829531856279776</v>
      </c>
      <c r="X427">
        <f t="shared" si="111"/>
        <v>0.11216363897154283</v>
      </c>
      <c r="Y427">
        <f t="shared" si="112"/>
        <v>1</v>
      </c>
      <c r="Z427" t="s">
        <v>459</v>
      </c>
    </row>
    <row r="428" spans="1:26" x14ac:dyDescent="0.25">
      <c r="A428" t="s">
        <v>26</v>
      </c>
      <c r="B428" t="s">
        <v>33</v>
      </c>
      <c r="C428" t="s">
        <v>25</v>
      </c>
      <c r="D428">
        <v>1</v>
      </c>
      <c r="F428">
        <v>1</v>
      </c>
      <c r="G428">
        <v>51.65</v>
      </c>
      <c r="H428">
        <f t="shared" si="97"/>
        <v>0</v>
      </c>
      <c r="I428">
        <f t="shared" si="98"/>
        <v>1</v>
      </c>
      <c r="J428">
        <f t="shared" si="99"/>
        <v>1</v>
      </c>
      <c r="K428">
        <f t="shared" si="100"/>
        <v>0</v>
      </c>
      <c r="L428">
        <f t="shared" si="101"/>
        <v>0</v>
      </c>
      <c r="M428">
        <f t="shared" si="102"/>
        <v>1</v>
      </c>
      <c r="N428">
        <f t="shared" si="103"/>
        <v>0</v>
      </c>
      <c r="O428">
        <f t="shared" si="104"/>
        <v>0</v>
      </c>
      <c r="P428">
        <v>55</v>
      </c>
      <c r="Q428">
        <f t="shared" si="105"/>
        <v>0</v>
      </c>
      <c r="R428">
        <f t="shared" si="106"/>
        <v>0</v>
      </c>
      <c r="S428">
        <f t="shared" si="107"/>
        <v>0</v>
      </c>
      <c r="T428">
        <f t="shared" si="108"/>
        <v>1</v>
      </c>
      <c r="U428">
        <v>0</v>
      </c>
      <c r="V428">
        <f t="shared" si="109"/>
        <v>0.35684322988710354</v>
      </c>
      <c r="W428">
        <f t="shared" si="110"/>
        <v>0.58827605481467871</v>
      </c>
      <c r="X428">
        <f t="shared" si="111"/>
        <v>0.12733709071626023</v>
      </c>
      <c r="Y428">
        <f t="shared" si="112"/>
        <v>1</v>
      </c>
      <c r="Z428" t="s">
        <v>460</v>
      </c>
    </row>
    <row r="429" spans="1:26" x14ac:dyDescent="0.25">
      <c r="A429" t="s">
        <v>29</v>
      </c>
      <c r="B429" t="s">
        <v>33</v>
      </c>
      <c r="C429" t="s">
        <v>35</v>
      </c>
      <c r="D429">
        <v>1</v>
      </c>
      <c r="F429">
        <v>1</v>
      </c>
      <c r="G429">
        <v>105.1</v>
      </c>
      <c r="H429">
        <f t="shared" si="97"/>
        <v>0</v>
      </c>
      <c r="I429">
        <f t="shared" si="98"/>
        <v>1</v>
      </c>
      <c r="J429">
        <f t="shared" si="99"/>
        <v>0</v>
      </c>
      <c r="K429">
        <f t="shared" si="100"/>
        <v>1</v>
      </c>
      <c r="L429">
        <f t="shared" si="101"/>
        <v>0</v>
      </c>
      <c r="M429">
        <f t="shared" si="102"/>
        <v>0</v>
      </c>
      <c r="N429">
        <f t="shared" si="103"/>
        <v>1</v>
      </c>
      <c r="O429">
        <f t="shared" si="104"/>
        <v>0</v>
      </c>
      <c r="P429">
        <v>52</v>
      </c>
      <c r="Q429">
        <f t="shared" si="105"/>
        <v>0</v>
      </c>
      <c r="R429">
        <f t="shared" si="106"/>
        <v>0</v>
      </c>
      <c r="S429">
        <f t="shared" si="107"/>
        <v>0</v>
      </c>
      <c r="T429">
        <f t="shared" si="108"/>
        <v>1</v>
      </c>
      <c r="U429">
        <v>0</v>
      </c>
      <c r="V429">
        <f t="shared" si="109"/>
        <v>0.15502844406977026</v>
      </c>
      <c r="W429">
        <f t="shared" si="110"/>
        <v>0.53867967367606606</v>
      </c>
      <c r="X429">
        <f t="shared" si="111"/>
        <v>2.4033818470693885E-2</v>
      </c>
      <c r="Y429">
        <f t="shared" si="112"/>
        <v>0</v>
      </c>
      <c r="Z429" t="s">
        <v>461</v>
      </c>
    </row>
    <row r="430" spans="1:26" x14ac:dyDescent="0.25">
      <c r="A430" t="s">
        <v>26</v>
      </c>
      <c r="B430" t="s">
        <v>27</v>
      </c>
      <c r="C430" t="s">
        <v>35</v>
      </c>
      <c r="D430">
        <v>0</v>
      </c>
      <c r="F430">
        <v>1</v>
      </c>
      <c r="G430">
        <v>85.95</v>
      </c>
      <c r="H430">
        <f t="shared" si="97"/>
        <v>1</v>
      </c>
      <c r="I430">
        <f t="shared" si="98"/>
        <v>0</v>
      </c>
      <c r="J430">
        <f t="shared" si="99"/>
        <v>0</v>
      </c>
      <c r="K430">
        <f t="shared" si="100"/>
        <v>1</v>
      </c>
      <c r="L430">
        <f t="shared" si="101"/>
        <v>0</v>
      </c>
      <c r="M430">
        <f t="shared" si="102"/>
        <v>1</v>
      </c>
      <c r="N430">
        <f t="shared" si="103"/>
        <v>0</v>
      </c>
      <c r="O430">
        <f t="shared" si="104"/>
        <v>0</v>
      </c>
      <c r="P430">
        <v>10</v>
      </c>
      <c r="Q430">
        <f t="shared" si="105"/>
        <v>1</v>
      </c>
      <c r="R430">
        <f t="shared" si="106"/>
        <v>0</v>
      </c>
      <c r="S430">
        <f t="shared" si="107"/>
        <v>0</v>
      </c>
      <c r="T430">
        <f t="shared" si="108"/>
        <v>0</v>
      </c>
      <c r="U430">
        <v>0</v>
      </c>
      <c r="V430">
        <f t="shared" si="109"/>
        <v>0.53339572518854239</v>
      </c>
      <c r="W430">
        <f t="shared" si="110"/>
        <v>0.63027476211550282</v>
      </c>
      <c r="X430">
        <f t="shared" si="111"/>
        <v>0.28451099964941101</v>
      </c>
      <c r="Y430">
        <f t="shared" si="112"/>
        <v>1</v>
      </c>
      <c r="Z430" t="s">
        <v>462</v>
      </c>
    </row>
    <row r="431" spans="1:26" x14ac:dyDescent="0.25">
      <c r="A431" t="s">
        <v>26</v>
      </c>
      <c r="B431" t="s">
        <v>33</v>
      </c>
      <c r="C431" t="s">
        <v>35</v>
      </c>
      <c r="D431">
        <v>0</v>
      </c>
      <c r="F431">
        <v>1</v>
      </c>
      <c r="G431">
        <v>75.599999999999994</v>
      </c>
      <c r="H431">
        <f t="shared" si="97"/>
        <v>1</v>
      </c>
      <c r="I431">
        <f t="shared" si="98"/>
        <v>0</v>
      </c>
      <c r="J431">
        <f t="shared" si="99"/>
        <v>0</v>
      </c>
      <c r="K431">
        <f t="shared" si="100"/>
        <v>1</v>
      </c>
      <c r="L431">
        <f t="shared" si="101"/>
        <v>0</v>
      </c>
      <c r="M431">
        <f t="shared" si="102"/>
        <v>1</v>
      </c>
      <c r="N431">
        <f t="shared" si="103"/>
        <v>0</v>
      </c>
      <c r="O431">
        <f t="shared" si="104"/>
        <v>0</v>
      </c>
      <c r="P431">
        <v>18</v>
      </c>
      <c r="Q431">
        <f t="shared" si="105"/>
        <v>0</v>
      </c>
      <c r="R431">
        <f t="shared" si="106"/>
        <v>0</v>
      </c>
      <c r="S431">
        <f t="shared" si="107"/>
        <v>0</v>
      </c>
      <c r="T431">
        <f t="shared" si="108"/>
        <v>1</v>
      </c>
      <c r="U431">
        <v>0</v>
      </c>
      <c r="V431">
        <f t="shared" si="109"/>
        <v>0.37562798866499431</v>
      </c>
      <c r="W431">
        <f t="shared" si="110"/>
        <v>0.59281819569276006</v>
      </c>
      <c r="X431">
        <f t="shared" si="111"/>
        <v>0.14109638586850909</v>
      </c>
      <c r="Y431">
        <f t="shared" si="112"/>
        <v>1</v>
      </c>
      <c r="Z431" t="s">
        <v>463</v>
      </c>
    </row>
    <row r="432" spans="1:26" x14ac:dyDescent="0.25">
      <c r="A432" t="s">
        <v>29</v>
      </c>
      <c r="B432" t="s">
        <v>33</v>
      </c>
      <c r="C432" t="s">
        <v>25</v>
      </c>
      <c r="D432">
        <v>0</v>
      </c>
      <c r="F432">
        <v>1</v>
      </c>
      <c r="G432">
        <v>58.25</v>
      </c>
      <c r="H432">
        <f t="shared" si="97"/>
        <v>1</v>
      </c>
      <c r="I432">
        <f t="shared" si="98"/>
        <v>0</v>
      </c>
      <c r="J432">
        <f t="shared" si="99"/>
        <v>1</v>
      </c>
      <c r="K432">
        <f t="shared" si="100"/>
        <v>0</v>
      </c>
      <c r="L432">
        <f t="shared" si="101"/>
        <v>0</v>
      </c>
      <c r="M432">
        <f t="shared" si="102"/>
        <v>0</v>
      </c>
      <c r="N432">
        <f t="shared" si="103"/>
        <v>1</v>
      </c>
      <c r="O432">
        <f t="shared" si="104"/>
        <v>0</v>
      </c>
      <c r="P432">
        <v>68</v>
      </c>
      <c r="Q432">
        <f t="shared" si="105"/>
        <v>0</v>
      </c>
      <c r="R432">
        <f t="shared" si="106"/>
        <v>0</v>
      </c>
      <c r="S432">
        <f t="shared" si="107"/>
        <v>0</v>
      </c>
      <c r="T432">
        <f t="shared" si="108"/>
        <v>1</v>
      </c>
      <c r="U432">
        <v>0</v>
      </c>
      <c r="V432">
        <f t="shared" si="109"/>
        <v>7.7123528706836558E-2</v>
      </c>
      <c r="W432">
        <f t="shared" si="110"/>
        <v>0.51927133090505428</v>
      </c>
      <c r="X432">
        <f t="shared" si="111"/>
        <v>5.9480386801942431E-3</v>
      </c>
      <c r="Y432">
        <f t="shared" si="112"/>
        <v>0</v>
      </c>
      <c r="Z432" t="s">
        <v>464</v>
      </c>
    </row>
    <row r="433" spans="1:26" x14ac:dyDescent="0.25">
      <c r="A433" t="s">
        <v>26</v>
      </c>
      <c r="B433" t="s">
        <v>30</v>
      </c>
      <c r="C433" t="s">
        <v>23</v>
      </c>
      <c r="D433">
        <v>0</v>
      </c>
      <c r="F433">
        <v>1</v>
      </c>
      <c r="G433">
        <v>19.399999999999999</v>
      </c>
      <c r="H433">
        <f t="shared" si="97"/>
        <v>1</v>
      </c>
      <c r="I433">
        <f t="shared" si="98"/>
        <v>0</v>
      </c>
      <c r="J433">
        <f t="shared" si="99"/>
        <v>0</v>
      </c>
      <c r="K433">
        <f t="shared" si="100"/>
        <v>0</v>
      </c>
      <c r="L433">
        <f t="shared" si="101"/>
        <v>1</v>
      </c>
      <c r="M433">
        <f t="shared" si="102"/>
        <v>1</v>
      </c>
      <c r="N433">
        <f t="shared" si="103"/>
        <v>0</v>
      </c>
      <c r="O433">
        <f t="shared" si="104"/>
        <v>0</v>
      </c>
      <c r="P433">
        <v>61</v>
      </c>
      <c r="Q433">
        <f t="shared" si="105"/>
        <v>0</v>
      </c>
      <c r="R433">
        <f t="shared" si="106"/>
        <v>1</v>
      </c>
      <c r="S433">
        <f t="shared" si="107"/>
        <v>0</v>
      </c>
      <c r="T433">
        <f t="shared" si="108"/>
        <v>0</v>
      </c>
      <c r="U433">
        <v>1</v>
      </c>
      <c r="V433">
        <f t="shared" si="109"/>
        <v>0.25928086526379329</v>
      </c>
      <c r="W433">
        <f t="shared" si="110"/>
        <v>0.5644595043463404</v>
      </c>
      <c r="X433">
        <f t="shared" si="111"/>
        <v>0.54866483656435483</v>
      </c>
      <c r="Y433">
        <f t="shared" si="112"/>
        <v>0</v>
      </c>
      <c r="Z433" t="s">
        <v>465</v>
      </c>
    </row>
    <row r="434" spans="1:26" x14ac:dyDescent="0.25">
      <c r="A434" t="s">
        <v>45</v>
      </c>
      <c r="B434" t="s">
        <v>38</v>
      </c>
      <c r="C434" t="s">
        <v>25</v>
      </c>
      <c r="D434">
        <v>0</v>
      </c>
      <c r="F434">
        <v>1</v>
      </c>
      <c r="G434">
        <v>65.2</v>
      </c>
      <c r="H434">
        <f t="shared" si="97"/>
        <v>1</v>
      </c>
      <c r="I434">
        <f t="shared" si="98"/>
        <v>0</v>
      </c>
      <c r="J434">
        <f t="shared" si="99"/>
        <v>1</v>
      </c>
      <c r="K434">
        <f t="shared" si="100"/>
        <v>0</v>
      </c>
      <c r="L434">
        <f t="shared" si="101"/>
        <v>0</v>
      </c>
      <c r="M434">
        <f t="shared" si="102"/>
        <v>0</v>
      </c>
      <c r="N434">
        <f t="shared" si="103"/>
        <v>0</v>
      </c>
      <c r="O434">
        <f t="shared" si="104"/>
        <v>1</v>
      </c>
      <c r="P434">
        <v>72</v>
      </c>
      <c r="Q434">
        <f t="shared" si="105"/>
        <v>0</v>
      </c>
      <c r="R434">
        <f t="shared" si="106"/>
        <v>0</v>
      </c>
      <c r="S434">
        <f t="shared" si="107"/>
        <v>1</v>
      </c>
      <c r="T434">
        <f t="shared" si="108"/>
        <v>0</v>
      </c>
      <c r="U434">
        <v>0</v>
      </c>
      <c r="V434">
        <f t="shared" si="109"/>
        <v>2.8024907784494429E-2</v>
      </c>
      <c r="W434">
        <f t="shared" si="110"/>
        <v>0.50700576842723466</v>
      </c>
      <c r="X434">
        <f t="shared" si="111"/>
        <v>7.8539545632941646E-4</v>
      </c>
      <c r="Y434">
        <f t="shared" si="112"/>
        <v>0</v>
      </c>
      <c r="Z434" t="s">
        <v>466</v>
      </c>
    </row>
    <row r="435" spans="1:26" x14ac:dyDescent="0.25">
      <c r="A435" t="s">
        <v>26</v>
      </c>
      <c r="B435" t="s">
        <v>27</v>
      </c>
      <c r="C435" t="s">
        <v>25</v>
      </c>
      <c r="D435">
        <v>0</v>
      </c>
      <c r="F435">
        <v>1</v>
      </c>
      <c r="G435">
        <v>53.45</v>
      </c>
      <c r="H435">
        <f t="shared" si="97"/>
        <v>1</v>
      </c>
      <c r="I435">
        <f t="shared" si="98"/>
        <v>0</v>
      </c>
      <c r="J435">
        <f t="shared" si="99"/>
        <v>1</v>
      </c>
      <c r="K435">
        <f t="shared" si="100"/>
        <v>0</v>
      </c>
      <c r="L435">
        <f t="shared" si="101"/>
        <v>0</v>
      </c>
      <c r="M435">
        <f t="shared" si="102"/>
        <v>1</v>
      </c>
      <c r="N435">
        <f t="shared" si="103"/>
        <v>0</v>
      </c>
      <c r="O435">
        <f t="shared" si="104"/>
        <v>0</v>
      </c>
      <c r="P435">
        <v>2</v>
      </c>
      <c r="Q435">
        <f t="shared" si="105"/>
        <v>1</v>
      </c>
      <c r="R435">
        <f t="shared" si="106"/>
        <v>0</v>
      </c>
      <c r="S435">
        <f t="shared" si="107"/>
        <v>0</v>
      </c>
      <c r="T435">
        <f t="shared" si="108"/>
        <v>0</v>
      </c>
      <c r="U435">
        <v>0</v>
      </c>
      <c r="V435">
        <f t="shared" si="109"/>
        <v>0.47786325500311677</v>
      </c>
      <c r="W435">
        <f t="shared" si="110"/>
        <v>0.6172431867674838</v>
      </c>
      <c r="X435">
        <f t="shared" si="111"/>
        <v>0.22835329048217382</v>
      </c>
      <c r="Y435">
        <f t="shared" si="112"/>
        <v>1</v>
      </c>
      <c r="Z435" t="s">
        <v>467</v>
      </c>
    </row>
    <row r="436" spans="1:26" x14ac:dyDescent="0.25">
      <c r="A436" t="s">
        <v>26</v>
      </c>
      <c r="B436" t="s">
        <v>33</v>
      </c>
      <c r="C436" t="s">
        <v>25</v>
      </c>
      <c r="D436">
        <v>0</v>
      </c>
      <c r="F436">
        <v>1</v>
      </c>
      <c r="G436">
        <v>45.4</v>
      </c>
      <c r="H436">
        <f t="shared" si="97"/>
        <v>1</v>
      </c>
      <c r="I436">
        <f t="shared" si="98"/>
        <v>0</v>
      </c>
      <c r="J436">
        <f t="shared" si="99"/>
        <v>1</v>
      </c>
      <c r="K436">
        <f t="shared" si="100"/>
        <v>0</v>
      </c>
      <c r="L436">
        <f t="shared" si="101"/>
        <v>0</v>
      </c>
      <c r="M436">
        <f t="shared" si="102"/>
        <v>1</v>
      </c>
      <c r="N436">
        <f t="shared" si="103"/>
        <v>0</v>
      </c>
      <c r="O436">
        <f t="shared" si="104"/>
        <v>0</v>
      </c>
      <c r="P436">
        <v>12</v>
      </c>
      <c r="Q436">
        <f t="shared" si="105"/>
        <v>0</v>
      </c>
      <c r="R436">
        <f t="shared" si="106"/>
        <v>0</v>
      </c>
      <c r="S436">
        <f t="shared" si="107"/>
        <v>0</v>
      </c>
      <c r="T436">
        <f t="shared" si="108"/>
        <v>1</v>
      </c>
      <c r="U436">
        <v>1</v>
      </c>
      <c r="V436">
        <f t="shared" si="109"/>
        <v>0.32854451519037797</v>
      </c>
      <c r="W436">
        <f t="shared" si="110"/>
        <v>0.58140519288173398</v>
      </c>
      <c r="X436">
        <f t="shared" si="111"/>
        <v>0.45085246808092455</v>
      </c>
      <c r="Y436">
        <f t="shared" si="112"/>
        <v>1</v>
      </c>
      <c r="Z436" t="s">
        <v>468</v>
      </c>
    </row>
    <row r="437" spans="1:26" x14ac:dyDescent="0.25">
      <c r="A437" t="s">
        <v>45</v>
      </c>
      <c r="B437" t="s">
        <v>27</v>
      </c>
      <c r="C437" t="s">
        <v>23</v>
      </c>
      <c r="D437">
        <v>0</v>
      </c>
      <c r="F437">
        <v>1</v>
      </c>
      <c r="G437">
        <v>19.75</v>
      </c>
      <c r="H437">
        <f t="shared" si="97"/>
        <v>1</v>
      </c>
      <c r="I437">
        <f t="shared" si="98"/>
        <v>0</v>
      </c>
      <c r="J437">
        <f t="shared" si="99"/>
        <v>0</v>
      </c>
      <c r="K437">
        <f t="shared" si="100"/>
        <v>0</v>
      </c>
      <c r="L437">
        <f t="shared" si="101"/>
        <v>1</v>
      </c>
      <c r="M437">
        <f t="shared" si="102"/>
        <v>0</v>
      </c>
      <c r="N437">
        <f t="shared" si="103"/>
        <v>0</v>
      </c>
      <c r="O437">
        <f t="shared" si="104"/>
        <v>1</v>
      </c>
      <c r="P437">
        <v>41</v>
      </c>
      <c r="Q437">
        <f t="shared" si="105"/>
        <v>1</v>
      </c>
      <c r="R437">
        <f t="shared" si="106"/>
        <v>0</v>
      </c>
      <c r="S437">
        <f t="shared" si="107"/>
        <v>0</v>
      </c>
      <c r="T437">
        <f t="shared" si="108"/>
        <v>0</v>
      </c>
      <c r="U437">
        <v>0</v>
      </c>
      <c r="V437">
        <f t="shared" si="109"/>
        <v>6.5205973811312434E-2</v>
      </c>
      <c r="W437">
        <f t="shared" si="110"/>
        <v>0.51629571999092649</v>
      </c>
      <c r="X437">
        <f t="shared" si="111"/>
        <v>4.2518190206815628E-3</v>
      </c>
      <c r="Y437">
        <f t="shared" si="112"/>
        <v>0</v>
      </c>
      <c r="Z437" t="s">
        <v>469</v>
      </c>
    </row>
    <row r="438" spans="1:26" x14ac:dyDescent="0.25">
      <c r="A438" t="s">
        <v>26</v>
      </c>
      <c r="B438" t="s">
        <v>38</v>
      </c>
      <c r="C438" t="s">
        <v>25</v>
      </c>
      <c r="D438">
        <v>0</v>
      </c>
      <c r="F438">
        <v>1</v>
      </c>
      <c r="G438">
        <v>44.45</v>
      </c>
      <c r="H438">
        <f t="shared" si="97"/>
        <v>1</v>
      </c>
      <c r="I438">
        <f t="shared" si="98"/>
        <v>0</v>
      </c>
      <c r="J438">
        <f t="shared" si="99"/>
        <v>1</v>
      </c>
      <c r="K438">
        <f t="shared" si="100"/>
        <v>0</v>
      </c>
      <c r="L438">
        <f t="shared" si="101"/>
        <v>0</v>
      </c>
      <c r="M438">
        <f t="shared" si="102"/>
        <v>1</v>
      </c>
      <c r="N438">
        <f t="shared" si="103"/>
        <v>0</v>
      </c>
      <c r="O438">
        <f t="shared" si="104"/>
        <v>0</v>
      </c>
      <c r="P438">
        <v>26</v>
      </c>
      <c r="Q438">
        <f t="shared" si="105"/>
        <v>0</v>
      </c>
      <c r="R438">
        <f t="shared" si="106"/>
        <v>0</v>
      </c>
      <c r="S438">
        <f t="shared" si="107"/>
        <v>1</v>
      </c>
      <c r="T438">
        <f t="shared" si="108"/>
        <v>0</v>
      </c>
      <c r="U438">
        <v>0</v>
      </c>
      <c r="V438">
        <f t="shared" si="109"/>
        <v>0.32706341254796456</v>
      </c>
      <c r="W438">
        <f t="shared" si="110"/>
        <v>0.58104468880028559</v>
      </c>
      <c r="X438">
        <f t="shared" si="111"/>
        <v>0.10697047582752006</v>
      </c>
      <c r="Y438">
        <f t="shared" si="112"/>
        <v>1</v>
      </c>
      <c r="Z438" t="s">
        <v>470</v>
      </c>
    </row>
    <row r="439" spans="1:26" x14ac:dyDescent="0.25">
      <c r="A439" t="s">
        <v>29</v>
      </c>
      <c r="B439" t="s">
        <v>33</v>
      </c>
      <c r="C439" t="s">
        <v>23</v>
      </c>
      <c r="D439">
        <v>0</v>
      </c>
      <c r="F439">
        <v>1</v>
      </c>
      <c r="G439">
        <v>20.85</v>
      </c>
      <c r="H439">
        <f t="shared" si="97"/>
        <v>1</v>
      </c>
      <c r="I439">
        <f t="shared" si="98"/>
        <v>0</v>
      </c>
      <c r="J439">
        <f t="shared" si="99"/>
        <v>0</v>
      </c>
      <c r="K439">
        <f t="shared" si="100"/>
        <v>0</v>
      </c>
      <c r="L439">
        <f t="shared" si="101"/>
        <v>1</v>
      </c>
      <c r="M439">
        <f t="shared" si="102"/>
        <v>0</v>
      </c>
      <c r="N439">
        <f t="shared" si="103"/>
        <v>1</v>
      </c>
      <c r="O439">
        <f t="shared" si="104"/>
        <v>0</v>
      </c>
      <c r="P439">
        <v>36</v>
      </c>
      <c r="Q439">
        <f t="shared" si="105"/>
        <v>0</v>
      </c>
      <c r="R439">
        <f t="shared" si="106"/>
        <v>0</v>
      </c>
      <c r="S439">
        <f t="shared" si="107"/>
        <v>0</v>
      </c>
      <c r="T439">
        <f t="shared" si="108"/>
        <v>1</v>
      </c>
      <c r="U439">
        <v>0</v>
      </c>
      <c r="V439">
        <f t="shared" si="109"/>
        <v>-5.0501836679535395E-3</v>
      </c>
      <c r="W439">
        <f t="shared" si="110"/>
        <v>0.4987374567663731</v>
      </c>
      <c r="X439">
        <f t="shared" si="111"/>
        <v>2.5504355080064664E-5</v>
      </c>
      <c r="Y439">
        <f t="shared" si="112"/>
        <v>0</v>
      </c>
      <c r="Z439" t="s">
        <v>471</v>
      </c>
    </row>
    <row r="440" spans="1:26" x14ac:dyDescent="0.25">
      <c r="A440" t="s">
        <v>45</v>
      </c>
      <c r="B440" t="s">
        <v>38</v>
      </c>
      <c r="C440" t="s">
        <v>35</v>
      </c>
      <c r="D440">
        <v>0</v>
      </c>
      <c r="F440">
        <v>1</v>
      </c>
      <c r="G440">
        <v>114.05</v>
      </c>
      <c r="H440">
        <f t="shared" si="97"/>
        <v>1</v>
      </c>
      <c r="I440">
        <f t="shared" si="98"/>
        <v>0</v>
      </c>
      <c r="J440">
        <f t="shared" si="99"/>
        <v>0</v>
      </c>
      <c r="K440">
        <f t="shared" si="100"/>
        <v>1</v>
      </c>
      <c r="L440">
        <f t="shared" si="101"/>
        <v>0</v>
      </c>
      <c r="M440">
        <f t="shared" si="102"/>
        <v>0</v>
      </c>
      <c r="N440">
        <f t="shared" si="103"/>
        <v>0</v>
      </c>
      <c r="O440">
        <f t="shared" si="104"/>
        <v>1</v>
      </c>
      <c r="P440">
        <v>72</v>
      </c>
      <c r="Q440">
        <f t="shared" si="105"/>
        <v>0</v>
      </c>
      <c r="R440">
        <f t="shared" si="106"/>
        <v>0</v>
      </c>
      <c r="S440">
        <f t="shared" si="107"/>
        <v>1</v>
      </c>
      <c r="T440">
        <f t="shared" si="108"/>
        <v>0</v>
      </c>
      <c r="U440">
        <v>0</v>
      </c>
      <c r="V440">
        <f t="shared" si="109"/>
        <v>0.10904793397356166</v>
      </c>
      <c r="W440">
        <f t="shared" si="110"/>
        <v>0.52723500019953062</v>
      </c>
      <c r="X440">
        <f t="shared" si="111"/>
        <v>1.1891451903902263E-2</v>
      </c>
      <c r="Y440">
        <f t="shared" si="112"/>
        <v>0</v>
      </c>
      <c r="Z440" t="s">
        <v>472</v>
      </c>
    </row>
    <row r="441" spans="1:26" x14ac:dyDescent="0.25">
      <c r="A441" t="s">
        <v>26</v>
      </c>
      <c r="B441" t="s">
        <v>33</v>
      </c>
      <c r="C441" t="s">
        <v>35</v>
      </c>
      <c r="D441">
        <v>0</v>
      </c>
      <c r="F441">
        <v>1</v>
      </c>
      <c r="G441">
        <v>89.85</v>
      </c>
      <c r="H441">
        <f t="shared" si="97"/>
        <v>1</v>
      </c>
      <c r="I441">
        <f t="shared" si="98"/>
        <v>0</v>
      </c>
      <c r="J441">
        <f t="shared" si="99"/>
        <v>0</v>
      </c>
      <c r="K441">
        <f t="shared" si="100"/>
        <v>1</v>
      </c>
      <c r="L441">
        <f t="shared" si="101"/>
        <v>0</v>
      </c>
      <c r="M441">
        <f t="shared" si="102"/>
        <v>1</v>
      </c>
      <c r="N441">
        <f t="shared" si="103"/>
        <v>0</v>
      </c>
      <c r="O441">
        <f t="shared" si="104"/>
        <v>0</v>
      </c>
      <c r="P441">
        <v>35</v>
      </c>
      <c r="Q441">
        <f t="shared" si="105"/>
        <v>0</v>
      </c>
      <c r="R441">
        <f t="shared" si="106"/>
        <v>0</v>
      </c>
      <c r="S441">
        <f t="shared" si="107"/>
        <v>0</v>
      </c>
      <c r="T441">
        <f t="shared" si="108"/>
        <v>1</v>
      </c>
      <c r="U441">
        <v>0</v>
      </c>
      <c r="V441">
        <f t="shared" si="109"/>
        <v>0.39784452830119577</v>
      </c>
      <c r="W441">
        <f t="shared" si="110"/>
        <v>0.59816967489020378</v>
      </c>
      <c r="X441">
        <f t="shared" si="111"/>
        <v>0.15828026869920095</v>
      </c>
      <c r="Y441">
        <f t="shared" si="112"/>
        <v>1</v>
      </c>
      <c r="Z441" t="s">
        <v>473</v>
      </c>
    </row>
    <row r="442" spans="1:26" x14ac:dyDescent="0.25">
      <c r="A442" t="s">
        <v>26</v>
      </c>
      <c r="B442" t="s">
        <v>30</v>
      </c>
      <c r="C442" t="s">
        <v>25</v>
      </c>
      <c r="D442">
        <v>0</v>
      </c>
      <c r="F442">
        <v>1</v>
      </c>
      <c r="G442">
        <v>55.05</v>
      </c>
      <c r="H442">
        <f t="shared" si="97"/>
        <v>1</v>
      </c>
      <c r="I442">
        <f t="shared" si="98"/>
        <v>0</v>
      </c>
      <c r="J442">
        <f t="shared" si="99"/>
        <v>1</v>
      </c>
      <c r="K442">
        <f t="shared" si="100"/>
        <v>0</v>
      </c>
      <c r="L442">
        <f t="shared" si="101"/>
        <v>0</v>
      </c>
      <c r="M442">
        <f t="shared" si="102"/>
        <v>1</v>
      </c>
      <c r="N442">
        <f t="shared" si="103"/>
        <v>0</v>
      </c>
      <c r="O442">
        <f t="shared" si="104"/>
        <v>0</v>
      </c>
      <c r="P442">
        <v>1</v>
      </c>
      <c r="Q442">
        <f t="shared" si="105"/>
        <v>0</v>
      </c>
      <c r="R442">
        <f t="shared" si="106"/>
        <v>1</v>
      </c>
      <c r="S442">
        <f t="shared" si="107"/>
        <v>0</v>
      </c>
      <c r="T442">
        <f t="shared" si="108"/>
        <v>0</v>
      </c>
      <c r="U442">
        <v>0</v>
      </c>
      <c r="V442">
        <f t="shared" si="109"/>
        <v>0.348452569187228</v>
      </c>
      <c r="W442">
        <f t="shared" si="110"/>
        <v>0.58624228074816276</v>
      </c>
      <c r="X442">
        <f t="shared" si="111"/>
        <v>0.12141919297317992</v>
      </c>
      <c r="Y442">
        <f t="shared" si="112"/>
        <v>1</v>
      </c>
      <c r="Z442" t="s">
        <v>474</v>
      </c>
    </row>
    <row r="443" spans="1:26" x14ac:dyDescent="0.25">
      <c r="A443" t="s">
        <v>26</v>
      </c>
      <c r="B443" t="s">
        <v>27</v>
      </c>
      <c r="C443" t="s">
        <v>35</v>
      </c>
      <c r="D443">
        <v>0</v>
      </c>
      <c r="F443">
        <v>1</v>
      </c>
      <c r="G443">
        <v>112.95</v>
      </c>
      <c r="H443">
        <f t="shared" si="97"/>
        <v>1</v>
      </c>
      <c r="I443">
        <f t="shared" si="98"/>
        <v>0</v>
      </c>
      <c r="J443">
        <f t="shared" si="99"/>
        <v>0</v>
      </c>
      <c r="K443">
        <f t="shared" si="100"/>
        <v>1</v>
      </c>
      <c r="L443">
        <f t="shared" si="101"/>
        <v>0</v>
      </c>
      <c r="M443">
        <f t="shared" si="102"/>
        <v>1</v>
      </c>
      <c r="N443">
        <f t="shared" si="103"/>
        <v>0</v>
      </c>
      <c r="O443">
        <f t="shared" si="104"/>
        <v>0</v>
      </c>
      <c r="P443">
        <v>16</v>
      </c>
      <c r="Q443">
        <f t="shared" si="105"/>
        <v>1</v>
      </c>
      <c r="R443">
        <f t="shared" si="106"/>
        <v>0</v>
      </c>
      <c r="S443">
        <f t="shared" si="107"/>
        <v>0</v>
      </c>
      <c r="T443">
        <f t="shared" si="108"/>
        <v>0</v>
      </c>
      <c r="U443">
        <v>0</v>
      </c>
      <c r="V443">
        <f t="shared" si="109"/>
        <v>0.58918167044564762</v>
      </c>
      <c r="W443">
        <f t="shared" si="110"/>
        <v>0.64317736087507682</v>
      </c>
      <c r="X443">
        <f t="shared" si="111"/>
        <v>0.34713504078912372</v>
      </c>
      <c r="Y443">
        <f t="shared" si="112"/>
        <v>1</v>
      </c>
      <c r="Z443" t="s">
        <v>475</v>
      </c>
    </row>
    <row r="444" spans="1:26" x14ac:dyDescent="0.25">
      <c r="A444" t="s">
        <v>26</v>
      </c>
      <c r="B444" t="s">
        <v>38</v>
      </c>
      <c r="C444" t="s">
        <v>35</v>
      </c>
      <c r="D444">
        <v>1</v>
      </c>
      <c r="F444">
        <v>1</v>
      </c>
      <c r="G444">
        <v>101.55</v>
      </c>
      <c r="H444">
        <f t="shared" si="97"/>
        <v>0</v>
      </c>
      <c r="I444">
        <f t="shared" si="98"/>
        <v>1</v>
      </c>
      <c r="J444">
        <f t="shared" si="99"/>
        <v>0</v>
      </c>
      <c r="K444">
        <f t="shared" si="100"/>
        <v>1</v>
      </c>
      <c r="L444">
        <f t="shared" si="101"/>
        <v>0</v>
      </c>
      <c r="M444">
        <f t="shared" si="102"/>
        <v>1</v>
      </c>
      <c r="N444">
        <f t="shared" si="103"/>
        <v>0</v>
      </c>
      <c r="O444">
        <f t="shared" si="104"/>
        <v>0</v>
      </c>
      <c r="P444">
        <v>49</v>
      </c>
      <c r="Q444">
        <f t="shared" si="105"/>
        <v>0</v>
      </c>
      <c r="R444">
        <f t="shared" si="106"/>
        <v>0</v>
      </c>
      <c r="S444">
        <f t="shared" si="107"/>
        <v>1</v>
      </c>
      <c r="T444">
        <f t="shared" si="108"/>
        <v>0</v>
      </c>
      <c r="U444">
        <v>0</v>
      </c>
      <c r="V444">
        <f t="shared" si="109"/>
        <v>0.42094864589483261</v>
      </c>
      <c r="W444">
        <f t="shared" si="110"/>
        <v>0.60371023019595516</v>
      </c>
      <c r="X444">
        <f t="shared" si="111"/>
        <v>0.17719776248069316</v>
      </c>
      <c r="Y444">
        <f t="shared" si="112"/>
        <v>1</v>
      </c>
      <c r="Z444" t="s">
        <v>476</v>
      </c>
    </row>
    <row r="445" spans="1:26" x14ac:dyDescent="0.25">
      <c r="A445" t="s">
        <v>29</v>
      </c>
      <c r="B445" t="s">
        <v>30</v>
      </c>
      <c r="C445" t="s">
        <v>35</v>
      </c>
      <c r="D445">
        <v>0</v>
      </c>
      <c r="F445">
        <v>1</v>
      </c>
      <c r="G445">
        <v>114.65</v>
      </c>
      <c r="H445">
        <f t="shared" si="97"/>
        <v>1</v>
      </c>
      <c r="I445">
        <f t="shared" si="98"/>
        <v>0</v>
      </c>
      <c r="J445">
        <f t="shared" si="99"/>
        <v>0</v>
      </c>
      <c r="K445">
        <f t="shared" si="100"/>
        <v>1</v>
      </c>
      <c r="L445">
        <f t="shared" si="101"/>
        <v>0</v>
      </c>
      <c r="M445">
        <f t="shared" si="102"/>
        <v>0</v>
      </c>
      <c r="N445">
        <f t="shared" si="103"/>
        <v>1</v>
      </c>
      <c r="O445">
        <f t="shared" si="104"/>
        <v>0</v>
      </c>
      <c r="P445">
        <v>54</v>
      </c>
      <c r="Q445">
        <f t="shared" si="105"/>
        <v>0</v>
      </c>
      <c r="R445">
        <f t="shared" si="106"/>
        <v>1</v>
      </c>
      <c r="S445">
        <f t="shared" si="107"/>
        <v>0</v>
      </c>
      <c r="T445">
        <f t="shared" si="108"/>
        <v>0</v>
      </c>
      <c r="U445">
        <v>0</v>
      </c>
      <c r="V445">
        <f t="shared" si="109"/>
        <v>0.16505425400380219</v>
      </c>
      <c r="W445">
        <f t="shared" si="110"/>
        <v>0.54117013972179273</v>
      </c>
      <c r="X445">
        <f t="shared" si="111"/>
        <v>2.7242906764751652E-2</v>
      </c>
      <c r="Y445">
        <f t="shared" si="112"/>
        <v>0</v>
      </c>
      <c r="Z445" t="s">
        <v>477</v>
      </c>
    </row>
    <row r="446" spans="1:26" x14ac:dyDescent="0.25">
      <c r="A446" t="s">
        <v>26</v>
      </c>
      <c r="B446" t="s">
        <v>27</v>
      </c>
      <c r="C446" t="s">
        <v>25</v>
      </c>
      <c r="D446">
        <v>0</v>
      </c>
      <c r="F446">
        <v>1</v>
      </c>
      <c r="G446">
        <v>64.8</v>
      </c>
      <c r="H446">
        <f t="shared" si="97"/>
        <v>1</v>
      </c>
      <c r="I446">
        <f t="shared" si="98"/>
        <v>0</v>
      </c>
      <c r="J446">
        <f t="shared" si="99"/>
        <v>1</v>
      </c>
      <c r="K446">
        <f t="shared" si="100"/>
        <v>0</v>
      </c>
      <c r="L446">
        <f t="shared" si="101"/>
        <v>0</v>
      </c>
      <c r="M446">
        <f t="shared" si="102"/>
        <v>1</v>
      </c>
      <c r="N446">
        <f t="shared" si="103"/>
        <v>0</v>
      </c>
      <c r="O446">
        <f t="shared" si="104"/>
        <v>0</v>
      </c>
      <c r="P446">
        <v>18</v>
      </c>
      <c r="Q446">
        <f t="shared" si="105"/>
        <v>1</v>
      </c>
      <c r="R446">
        <f t="shared" si="106"/>
        <v>0</v>
      </c>
      <c r="S446">
        <f t="shared" si="107"/>
        <v>0</v>
      </c>
      <c r="T446">
        <f t="shared" si="108"/>
        <v>0</v>
      </c>
      <c r="U446">
        <v>0</v>
      </c>
      <c r="V446">
        <f t="shared" si="109"/>
        <v>0.50042170320218027</v>
      </c>
      <c r="W446">
        <f t="shared" si="110"/>
        <v>0.62255842790084426</v>
      </c>
      <c r="X446">
        <f t="shared" si="111"/>
        <v>0.25042188103577101</v>
      </c>
      <c r="Y446">
        <f t="shared" si="112"/>
        <v>1</v>
      </c>
      <c r="Z446" t="s">
        <v>478</v>
      </c>
    </row>
    <row r="447" spans="1:26" x14ac:dyDescent="0.25">
      <c r="A447" t="s">
        <v>26</v>
      </c>
      <c r="B447" t="s">
        <v>27</v>
      </c>
      <c r="C447" t="s">
        <v>35</v>
      </c>
      <c r="D447">
        <v>0</v>
      </c>
      <c r="F447">
        <v>1</v>
      </c>
      <c r="G447">
        <v>80.400000000000006</v>
      </c>
      <c r="H447">
        <f t="shared" si="97"/>
        <v>1</v>
      </c>
      <c r="I447">
        <f t="shared" si="98"/>
        <v>0</v>
      </c>
      <c r="J447">
        <f t="shared" si="99"/>
        <v>0</v>
      </c>
      <c r="K447">
        <f t="shared" si="100"/>
        <v>1</v>
      </c>
      <c r="L447">
        <f t="shared" si="101"/>
        <v>0</v>
      </c>
      <c r="M447">
        <f t="shared" si="102"/>
        <v>1</v>
      </c>
      <c r="N447">
        <f t="shared" si="103"/>
        <v>0</v>
      </c>
      <c r="O447">
        <f t="shared" si="104"/>
        <v>0</v>
      </c>
      <c r="P447">
        <v>36</v>
      </c>
      <c r="Q447">
        <f t="shared" si="105"/>
        <v>1</v>
      </c>
      <c r="R447">
        <f t="shared" si="106"/>
        <v>0</v>
      </c>
      <c r="S447">
        <f t="shared" si="107"/>
        <v>0</v>
      </c>
      <c r="T447">
        <f t="shared" si="108"/>
        <v>0</v>
      </c>
      <c r="U447">
        <v>0</v>
      </c>
      <c r="V447">
        <f t="shared" si="109"/>
        <v>0.5247429676460218</v>
      </c>
      <c r="W447">
        <f t="shared" si="110"/>
        <v>0.62825616027645692</v>
      </c>
      <c r="X447">
        <f t="shared" si="111"/>
        <v>0.27535518209395388</v>
      </c>
      <c r="Y447">
        <f t="shared" si="112"/>
        <v>1</v>
      </c>
      <c r="Z447" t="s">
        <v>479</v>
      </c>
    </row>
    <row r="448" spans="1:26" x14ac:dyDescent="0.25">
      <c r="A448" t="s">
        <v>26</v>
      </c>
      <c r="B448" t="s">
        <v>27</v>
      </c>
      <c r="C448" t="s">
        <v>35</v>
      </c>
      <c r="D448">
        <v>0</v>
      </c>
      <c r="F448">
        <v>1</v>
      </c>
      <c r="G448">
        <v>105.9</v>
      </c>
      <c r="H448">
        <f t="shared" si="97"/>
        <v>1</v>
      </c>
      <c r="I448">
        <f t="shared" si="98"/>
        <v>0</v>
      </c>
      <c r="J448">
        <f t="shared" si="99"/>
        <v>0</v>
      </c>
      <c r="K448">
        <f t="shared" si="100"/>
        <v>1</v>
      </c>
      <c r="L448">
        <f t="shared" si="101"/>
        <v>0</v>
      </c>
      <c r="M448">
        <f t="shared" si="102"/>
        <v>1</v>
      </c>
      <c r="N448">
        <f t="shared" si="103"/>
        <v>0</v>
      </c>
      <c r="O448">
        <f t="shared" si="104"/>
        <v>0</v>
      </c>
      <c r="P448">
        <v>60</v>
      </c>
      <c r="Q448">
        <f t="shared" si="105"/>
        <v>1</v>
      </c>
      <c r="R448">
        <f t="shared" si="106"/>
        <v>0</v>
      </c>
      <c r="S448">
        <f t="shared" si="107"/>
        <v>0</v>
      </c>
      <c r="T448">
        <f t="shared" si="108"/>
        <v>0</v>
      </c>
      <c r="U448">
        <v>1</v>
      </c>
      <c r="V448">
        <f t="shared" si="109"/>
        <v>0.56449888067922438</v>
      </c>
      <c r="W448">
        <f t="shared" si="110"/>
        <v>0.63749285407513179</v>
      </c>
      <c r="X448">
        <f t="shared" si="111"/>
        <v>0.18966122492964843</v>
      </c>
      <c r="Y448">
        <f t="shared" si="112"/>
        <v>1</v>
      </c>
      <c r="Z448" t="s">
        <v>480</v>
      </c>
    </row>
    <row r="449" spans="1:26" x14ac:dyDescent="0.25">
      <c r="A449" t="s">
        <v>26</v>
      </c>
      <c r="B449" t="s">
        <v>30</v>
      </c>
      <c r="C449" t="s">
        <v>35</v>
      </c>
      <c r="D449">
        <v>0</v>
      </c>
      <c r="F449">
        <v>1</v>
      </c>
      <c r="G449">
        <v>69.55</v>
      </c>
      <c r="H449">
        <f t="shared" si="97"/>
        <v>1</v>
      </c>
      <c r="I449">
        <f t="shared" si="98"/>
        <v>0</v>
      </c>
      <c r="J449">
        <f t="shared" si="99"/>
        <v>0</v>
      </c>
      <c r="K449">
        <f t="shared" si="100"/>
        <v>1</v>
      </c>
      <c r="L449">
        <f t="shared" si="101"/>
        <v>0</v>
      </c>
      <c r="M449">
        <f t="shared" si="102"/>
        <v>1</v>
      </c>
      <c r="N449">
        <f t="shared" si="103"/>
        <v>0</v>
      </c>
      <c r="O449">
        <f t="shared" si="104"/>
        <v>0</v>
      </c>
      <c r="P449">
        <v>1</v>
      </c>
      <c r="Q449">
        <f t="shared" si="105"/>
        <v>0</v>
      </c>
      <c r="R449">
        <f t="shared" si="106"/>
        <v>1</v>
      </c>
      <c r="S449">
        <f t="shared" si="107"/>
        <v>0</v>
      </c>
      <c r="T449">
        <f t="shared" si="108"/>
        <v>0</v>
      </c>
      <c r="U449">
        <v>1</v>
      </c>
      <c r="V449">
        <f t="shared" si="109"/>
        <v>0.36619570341594038</v>
      </c>
      <c r="W449">
        <f t="shared" si="110"/>
        <v>0.59053940741278987</v>
      </c>
      <c r="X449">
        <f t="shared" si="111"/>
        <v>0.40170788636841454</v>
      </c>
      <c r="Y449">
        <f t="shared" si="112"/>
        <v>1</v>
      </c>
      <c r="Z449" t="s">
        <v>481</v>
      </c>
    </row>
    <row r="450" spans="1:26" x14ac:dyDescent="0.25">
      <c r="A450" t="s">
        <v>45</v>
      </c>
      <c r="B450" t="s">
        <v>33</v>
      </c>
      <c r="C450" t="s">
        <v>23</v>
      </c>
      <c r="D450">
        <v>0</v>
      </c>
      <c r="F450">
        <v>1</v>
      </c>
      <c r="G450">
        <v>25.05</v>
      </c>
      <c r="H450">
        <f t="shared" si="97"/>
        <v>1</v>
      </c>
      <c r="I450">
        <f t="shared" si="98"/>
        <v>0</v>
      </c>
      <c r="J450">
        <f t="shared" si="99"/>
        <v>0</v>
      </c>
      <c r="K450">
        <f t="shared" si="100"/>
        <v>0</v>
      </c>
      <c r="L450">
        <f t="shared" si="101"/>
        <v>1</v>
      </c>
      <c r="M450">
        <f t="shared" si="102"/>
        <v>0</v>
      </c>
      <c r="N450">
        <f t="shared" si="103"/>
        <v>0</v>
      </c>
      <c r="O450">
        <f t="shared" si="104"/>
        <v>1</v>
      </c>
      <c r="P450">
        <v>52</v>
      </c>
      <c r="Q450">
        <f t="shared" si="105"/>
        <v>0</v>
      </c>
      <c r="R450">
        <f t="shared" si="106"/>
        <v>0</v>
      </c>
      <c r="S450">
        <f t="shared" si="107"/>
        <v>0</v>
      </c>
      <c r="T450">
        <f t="shared" si="108"/>
        <v>1</v>
      </c>
      <c r="U450">
        <v>0</v>
      </c>
      <c r="V450">
        <f t="shared" si="109"/>
        <v>-5.8436206976229275E-2</v>
      </c>
      <c r="W450">
        <f t="shared" si="110"/>
        <v>0.48539510407415531</v>
      </c>
      <c r="X450">
        <f t="shared" si="111"/>
        <v>3.4147902857687069E-3</v>
      </c>
      <c r="Y450">
        <f t="shared" si="112"/>
        <v>0</v>
      </c>
      <c r="Z450" t="s">
        <v>482</v>
      </c>
    </row>
    <row r="451" spans="1:26" x14ac:dyDescent="0.25">
      <c r="A451" t="s">
        <v>26</v>
      </c>
      <c r="B451" t="s">
        <v>27</v>
      </c>
      <c r="C451" t="s">
        <v>35</v>
      </c>
      <c r="D451">
        <v>0</v>
      </c>
      <c r="F451">
        <v>1</v>
      </c>
      <c r="G451">
        <v>94.75</v>
      </c>
      <c r="H451">
        <f t="shared" ref="H451:H514" si="113">IF(D451:D7493=0,1,0)</f>
        <v>1</v>
      </c>
      <c r="I451">
        <f t="shared" ref="I451:I514" si="114">IF(D451:D7493=1,1,0)</f>
        <v>0</v>
      </c>
      <c r="J451">
        <f t="shared" ref="J451:J514" si="115">IF(C451:C7493="DSL",1,0)</f>
        <v>0</v>
      </c>
      <c r="K451">
        <f t="shared" ref="K451:K514" si="116">IF(C451:C7493="Fiber optic",1,0)</f>
        <v>1</v>
      </c>
      <c r="L451">
        <f t="shared" ref="L451:L514" si="117">IF(C451:C7493="No",1,0)</f>
        <v>0</v>
      </c>
      <c r="M451">
        <f t="shared" ref="M451:M514" si="118">IF(A451:A7493="Month-to-month",1,0)</f>
        <v>1</v>
      </c>
      <c r="N451">
        <f t="shared" ref="N451:N514" si="119">IF(A451:A7493="ONE YEAR",1,0)</f>
        <v>0</v>
      </c>
      <c r="O451">
        <f t="shared" ref="O451:O514" si="120">IF(A451:A7493="two year",1,0)</f>
        <v>0</v>
      </c>
      <c r="P451">
        <v>8</v>
      </c>
      <c r="Q451">
        <f t="shared" ref="Q451:Q514" si="121">IF(B451:B7493="Electronic check",1,0)</f>
        <v>1</v>
      </c>
      <c r="R451">
        <f t="shared" ref="R451:R514" si="122">IF(B451:B7493="Mailed check",1,0)</f>
        <v>0</v>
      </c>
      <c r="S451">
        <f t="shared" ref="S451:S514" si="123">IF(B451:B7493="Credit card (automatic)",1,0)</f>
        <v>0</v>
      </c>
      <c r="T451">
        <f t="shared" ref="T451:T514" si="124">IF(B451:B7493="Bank transfer (automatic)",1,0)</f>
        <v>0</v>
      </c>
      <c r="U451">
        <v>0</v>
      </c>
      <c r="V451">
        <f t="shared" si="109"/>
        <v>0.54711541282352993</v>
      </c>
      <c r="W451">
        <f t="shared" si="110"/>
        <v>0.63346608615384392</v>
      </c>
      <c r="X451">
        <f t="shared" si="111"/>
        <v>0.29933527494906159</v>
      </c>
      <c r="Y451">
        <f t="shared" si="112"/>
        <v>1</v>
      </c>
      <c r="Z451" t="s">
        <v>483</v>
      </c>
    </row>
    <row r="452" spans="1:26" x14ac:dyDescent="0.25">
      <c r="A452" t="s">
        <v>45</v>
      </c>
      <c r="B452" t="s">
        <v>33</v>
      </c>
      <c r="C452" t="s">
        <v>35</v>
      </c>
      <c r="D452">
        <v>0</v>
      </c>
      <c r="F452">
        <v>1</v>
      </c>
      <c r="G452">
        <v>105.5</v>
      </c>
      <c r="H452">
        <f t="shared" si="113"/>
        <v>1</v>
      </c>
      <c r="I452">
        <f t="shared" si="114"/>
        <v>0</v>
      </c>
      <c r="J452">
        <f t="shared" si="115"/>
        <v>0</v>
      </c>
      <c r="K452">
        <f t="shared" si="116"/>
        <v>1</v>
      </c>
      <c r="L452">
        <f t="shared" si="117"/>
        <v>0</v>
      </c>
      <c r="M452">
        <f t="shared" si="118"/>
        <v>0</v>
      </c>
      <c r="N452">
        <f t="shared" si="119"/>
        <v>0</v>
      </c>
      <c r="O452">
        <f t="shared" si="120"/>
        <v>1</v>
      </c>
      <c r="P452">
        <v>72</v>
      </c>
      <c r="Q452">
        <f t="shared" si="121"/>
        <v>0</v>
      </c>
      <c r="R452">
        <f t="shared" si="122"/>
        <v>0</v>
      </c>
      <c r="S452">
        <f t="shared" si="123"/>
        <v>0</v>
      </c>
      <c r="T452">
        <f t="shared" si="124"/>
        <v>1</v>
      </c>
      <c r="U452">
        <v>0</v>
      </c>
      <c r="V452">
        <f t="shared" ref="V452:V515" si="125">G452*$G$2+H453*$H$2+K453*$K$2+M452*$M$2+O452*$O$2+Q452*$Q$2+L452*$L$2</f>
        <v>9.0854840931085118E-2</v>
      </c>
      <c r="W452">
        <f t="shared" ref="W452:W515" si="126">1/ (1+EXP(-V452))</f>
        <v>0.52269809873259576</v>
      </c>
      <c r="X452">
        <f t="shared" ref="X452:X515" si="127">(U452-V452)^2</f>
        <v>8.25460212061278E-3</v>
      </c>
      <c r="Y452">
        <f t="shared" ref="Y452:Y515" si="128">IF(W452&gt;=0.58,1,0)</f>
        <v>0</v>
      </c>
      <c r="Z452" t="s">
        <v>484</v>
      </c>
    </row>
    <row r="453" spans="1:26" x14ac:dyDescent="0.25">
      <c r="A453" t="s">
        <v>29</v>
      </c>
      <c r="B453" t="s">
        <v>30</v>
      </c>
      <c r="C453" t="s">
        <v>23</v>
      </c>
      <c r="D453">
        <v>0</v>
      </c>
      <c r="F453">
        <v>1</v>
      </c>
      <c r="G453">
        <v>24.7</v>
      </c>
      <c r="H453">
        <f t="shared" si="113"/>
        <v>1</v>
      </c>
      <c r="I453">
        <f t="shared" si="114"/>
        <v>0</v>
      </c>
      <c r="J453">
        <f t="shared" si="115"/>
        <v>0</v>
      </c>
      <c r="K453">
        <f t="shared" si="116"/>
        <v>0</v>
      </c>
      <c r="L453">
        <f t="shared" si="117"/>
        <v>1</v>
      </c>
      <c r="M453">
        <f t="shared" si="118"/>
        <v>0</v>
      </c>
      <c r="N453">
        <f t="shared" si="119"/>
        <v>1</v>
      </c>
      <c r="O453">
        <f t="shared" si="120"/>
        <v>0</v>
      </c>
      <c r="P453">
        <v>64</v>
      </c>
      <c r="Q453">
        <f t="shared" si="121"/>
        <v>0</v>
      </c>
      <c r="R453">
        <f t="shared" si="122"/>
        <v>1</v>
      </c>
      <c r="S453">
        <f t="shared" si="123"/>
        <v>0</v>
      </c>
      <c r="T453">
        <f t="shared" si="124"/>
        <v>0</v>
      </c>
      <c r="U453">
        <v>0</v>
      </c>
      <c r="V453">
        <f t="shared" si="125"/>
        <v>9.7804595159003867E-3</v>
      </c>
      <c r="W453">
        <f t="shared" si="126"/>
        <v>0.50244509538805293</v>
      </c>
      <c r="X453">
        <f t="shared" si="127"/>
        <v>9.565738834216643E-5</v>
      </c>
      <c r="Y453">
        <f t="shared" si="128"/>
        <v>0</v>
      </c>
      <c r="Z453" t="s">
        <v>485</v>
      </c>
    </row>
    <row r="454" spans="1:26" x14ac:dyDescent="0.25">
      <c r="A454" t="s">
        <v>26</v>
      </c>
      <c r="B454" t="s">
        <v>30</v>
      </c>
      <c r="C454" t="s">
        <v>25</v>
      </c>
      <c r="D454">
        <v>1</v>
      </c>
      <c r="F454">
        <v>1</v>
      </c>
      <c r="G454">
        <v>69.75</v>
      </c>
      <c r="H454">
        <f t="shared" si="113"/>
        <v>0</v>
      </c>
      <c r="I454">
        <f t="shared" si="114"/>
        <v>1</v>
      </c>
      <c r="J454">
        <f t="shared" si="115"/>
        <v>1</v>
      </c>
      <c r="K454">
        <f t="shared" si="116"/>
        <v>0</v>
      </c>
      <c r="L454">
        <f t="shared" si="117"/>
        <v>0</v>
      </c>
      <c r="M454">
        <f t="shared" si="118"/>
        <v>1</v>
      </c>
      <c r="N454">
        <f t="shared" si="119"/>
        <v>0</v>
      </c>
      <c r="O454">
        <f t="shared" si="120"/>
        <v>0</v>
      </c>
      <c r="P454">
        <v>22</v>
      </c>
      <c r="Q454">
        <f t="shared" si="121"/>
        <v>0</v>
      </c>
      <c r="R454">
        <f t="shared" si="122"/>
        <v>1</v>
      </c>
      <c r="S454">
        <f t="shared" si="123"/>
        <v>0</v>
      </c>
      <c r="T454">
        <f t="shared" si="124"/>
        <v>0</v>
      </c>
      <c r="U454">
        <v>0</v>
      </c>
      <c r="V454">
        <f t="shared" si="125"/>
        <v>0.36650751449855373</v>
      </c>
      <c r="W454">
        <f t="shared" si="126"/>
        <v>0.59061480201908134</v>
      </c>
      <c r="X454">
        <f t="shared" si="127"/>
        <v>0.13432775818390758</v>
      </c>
      <c r="Y454">
        <f t="shared" si="128"/>
        <v>1</v>
      </c>
      <c r="Z454" t="s">
        <v>486</v>
      </c>
    </row>
    <row r="455" spans="1:26" x14ac:dyDescent="0.25">
      <c r="A455" t="s">
        <v>26</v>
      </c>
      <c r="B455" t="s">
        <v>33</v>
      </c>
      <c r="C455" t="s">
        <v>25</v>
      </c>
      <c r="D455">
        <v>0</v>
      </c>
      <c r="F455">
        <v>1</v>
      </c>
      <c r="G455">
        <v>60.2</v>
      </c>
      <c r="H455">
        <f t="shared" si="113"/>
        <v>1</v>
      </c>
      <c r="I455">
        <f t="shared" si="114"/>
        <v>0</v>
      </c>
      <c r="J455">
        <f t="shared" si="115"/>
        <v>1</v>
      </c>
      <c r="K455">
        <f t="shared" si="116"/>
        <v>0</v>
      </c>
      <c r="L455">
        <f t="shared" si="117"/>
        <v>0</v>
      </c>
      <c r="M455">
        <f t="shared" si="118"/>
        <v>1</v>
      </c>
      <c r="N455">
        <f t="shared" si="119"/>
        <v>0</v>
      </c>
      <c r="O455">
        <f t="shared" si="120"/>
        <v>0</v>
      </c>
      <c r="P455">
        <v>60</v>
      </c>
      <c r="Q455">
        <f t="shared" si="121"/>
        <v>0</v>
      </c>
      <c r="R455">
        <f t="shared" si="122"/>
        <v>0</v>
      </c>
      <c r="S455">
        <f t="shared" si="123"/>
        <v>0</v>
      </c>
      <c r="T455">
        <f t="shared" si="124"/>
        <v>1</v>
      </c>
      <c r="U455">
        <v>0</v>
      </c>
      <c r="V455">
        <f t="shared" si="125"/>
        <v>0.35648170456452183</v>
      </c>
      <c r="W455">
        <f t="shared" si="126"/>
        <v>0.58818848793496548</v>
      </c>
      <c r="X455">
        <f t="shared" si="127"/>
        <v>0.12707920568922701</v>
      </c>
      <c r="Y455">
        <f t="shared" si="128"/>
        <v>1</v>
      </c>
      <c r="Z455" t="s">
        <v>487</v>
      </c>
    </row>
    <row r="456" spans="1:26" x14ac:dyDescent="0.25">
      <c r="A456" t="s">
        <v>26</v>
      </c>
      <c r="B456" t="s">
        <v>27</v>
      </c>
      <c r="C456" t="s">
        <v>35</v>
      </c>
      <c r="D456">
        <v>0</v>
      </c>
      <c r="F456">
        <v>1</v>
      </c>
      <c r="G456">
        <v>81.05</v>
      </c>
      <c r="H456">
        <f t="shared" si="113"/>
        <v>1</v>
      </c>
      <c r="I456">
        <f t="shared" si="114"/>
        <v>0</v>
      </c>
      <c r="J456">
        <f t="shared" si="115"/>
        <v>0</v>
      </c>
      <c r="K456">
        <f t="shared" si="116"/>
        <v>1</v>
      </c>
      <c r="L456">
        <f t="shared" si="117"/>
        <v>0</v>
      </c>
      <c r="M456">
        <f t="shared" si="118"/>
        <v>1</v>
      </c>
      <c r="N456">
        <f t="shared" si="119"/>
        <v>0</v>
      </c>
      <c r="O456">
        <f t="shared" si="120"/>
        <v>0</v>
      </c>
      <c r="P456">
        <v>28</v>
      </c>
      <c r="Q456">
        <f t="shared" si="121"/>
        <v>1</v>
      </c>
      <c r="R456">
        <f t="shared" si="122"/>
        <v>0</v>
      </c>
      <c r="S456">
        <f t="shared" si="123"/>
        <v>0</v>
      </c>
      <c r="T456">
        <f t="shared" si="124"/>
        <v>0</v>
      </c>
      <c r="U456">
        <v>1</v>
      </c>
      <c r="V456">
        <f t="shared" si="125"/>
        <v>0.52089318440375953</v>
      </c>
      <c r="W456">
        <f t="shared" si="126"/>
        <v>0.62735659896955587</v>
      </c>
      <c r="X456">
        <f t="shared" si="127"/>
        <v>0.22954334075076996</v>
      </c>
      <c r="Y456">
        <f t="shared" si="128"/>
        <v>1</v>
      </c>
      <c r="Z456" t="s">
        <v>488</v>
      </c>
    </row>
    <row r="457" spans="1:26" x14ac:dyDescent="0.25">
      <c r="A457" t="s">
        <v>45</v>
      </c>
      <c r="B457" t="s">
        <v>30</v>
      </c>
      <c r="C457" t="s">
        <v>23</v>
      </c>
      <c r="D457">
        <v>0</v>
      </c>
      <c r="F457">
        <v>1</v>
      </c>
      <c r="G457">
        <v>24.4</v>
      </c>
      <c r="H457">
        <f t="shared" si="113"/>
        <v>1</v>
      </c>
      <c r="I457">
        <f t="shared" si="114"/>
        <v>0</v>
      </c>
      <c r="J457">
        <f t="shared" si="115"/>
        <v>0</v>
      </c>
      <c r="K457">
        <f t="shared" si="116"/>
        <v>0</v>
      </c>
      <c r="L457">
        <f t="shared" si="117"/>
        <v>1</v>
      </c>
      <c r="M457">
        <f t="shared" si="118"/>
        <v>0</v>
      </c>
      <c r="N457">
        <f t="shared" si="119"/>
        <v>0</v>
      </c>
      <c r="O457">
        <f t="shared" si="120"/>
        <v>1</v>
      </c>
      <c r="P457">
        <v>61</v>
      </c>
      <c r="Q457">
        <f t="shared" si="121"/>
        <v>0</v>
      </c>
      <c r="R457">
        <f t="shared" si="122"/>
        <v>1</v>
      </c>
      <c r="S457">
        <f t="shared" si="123"/>
        <v>0</v>
      </c>
      <c r="T457">
        <f t="shared" si="124"/>
        <v>0</v>
      </c>
      <c r="U457">
        <v>0</v>
      </c>
      <c r="V457">
        <f t="shared" si="125"/>
        <v>-5.9449592994722682E-2</v>
      </c>
      <c r="W457">
        <f t="shared" si="126"/>
        <v>0.48514197749583104</v>
      </c>
      <c r="X457">
        <f t="shared" si="127"/>
        <v>3.5342541072381803E-3</v>
      </c>
      <c r="Y457">
        <f t="shared" si="128"/>
        <v>0</v>
      </c>
      <c r="Z457" t="s">
        <v>489</v>
      </c>
    </row>
    <row r="458" spans="1:26" x14ac:dyDescent="0.25">
      <c r="A458" t="s">
        <v>26</v>
      </c>
      <c r="B458" t="s">
        <v>27</v>
      </c>
      <c r="C458" t="s">
        <v>35</v>
      </c>
      <c r="D458">
        <v>0</v>
      </c>
      <c r="F458">
        <v>1</v>
      </c>
      <c r="G458">
        <v>104.15</v>
      </c>
      <c r="H458">
        <f t="shared" si="113"/>
        <v>1</v>
      </c>
      <c r="I458">
        <f t="shared" si="114"/>
        <v>0</v>
      </c>
      <c r="J458">
        <f t="shared" si="115"/>
        <v>0</v>
      </c>
      <c r="K458">
        <f t="shared" si="116"/>
        <v>1</v>
      </c>
      <c r="L458">
        <f t="shared" si="117"/>
        <v>0</v>
      </c>
      <c r="M458">
        <f t="shared" si="118"/>
        <v>1</v>
      </c>
      <c r="N458">
        <f t="shared" si="119"/>
        <v>0</v>
      </c>
      <c r="O458">
        <f t="shared" si="120"/>
        <v>0</v>
      </c>
      <c r="P458">
        <v>24</v>
      </c>
      <c r="Q458">
        <f t="shared" si="121"/>
        <v>1</v>
      </c>
      <c r="R458">
        <f t="shared" si="122"/>
        <v>0</v>
      </c>
      <c r="S458">
        <f t="shared" si="123"/>
        <v>0</v>
      </c>
      <c r="T458">
        <f t="shared" si="124"/>
        <v>0</v>
      </c>
      <c r="U458">
        <v>0</v>
      </c>
      <c r="V458">
        <f t="shared" si="125"/>
        <v>0.56177053370635754</v>
      </c>
      <c r="W458">
        <f t="shared" si="126"/>
        <v>0.63686210856128445</v>
      </c>
      <c r="X458">
        <f t="shared" si="127"/>
        <v>0.31558613254072582</v>
      </c>
      <c r="Y458">
        <f t="shared" si="128"/>
        <v>1</v>
      </c>
      <c r="Z458" t="s">
        <v>490</v>
      </c>
    </row>
    <row r="459" spans="1:26" x14ac:dyDescent="0.25">
      <c r="A459" t="s">
        <v>29</v>
      </c>
      <c r="B459" t="s">
        <v>33</v>
      </c>
      <c r="C459" t="s">
        <v>35</v>
      </c>
      <c r="D459">
        <v>0</v>
      </c>
      <c r="F459">
        <v>1</v>
      </c>
      <c r="G459">
        <v>92.9</v>
      </c>
      <c r="H459">
        <f t="shared" si="113"/>
        <v>1</v>
      </c>
      <c r="I459">
        <f t="shared" si="114"/>
        <v>0</v>
      </c>
      <c r="J459">
        <f t="shared" si="115"/>
        <v>0</v>
      </c>
      <c r="K459">
        <f t="shared" si="116"/>
        <v>1</v>
      </c>
      <c r="L459">
        <f t="shared" si="117"/>
        <v>0</v>
      </c>
      <c r="M459">
        <f t="shared" si="118"/>
        <v>0</v>
      </c>
      <c r="N459">
        <f t="shared" si="119"/>
        <v>1</v>
      </c>
      <c r="O459">
        <f t="shared" si="120"/>
        <v>0</v>
      </c>
      <c r="P459">
        <v>28</v>
      </c>
      <c r="Q459">
        <f t="shared" si="121"/>
        <v>0</v>
      </c>
      <c r="R459">
        <f t="shared" si="122"/>
        <v>0</v>
      </c>
      <c r="S459">
        <f t="shared" si="123"/>
        <v>0</v>
      </c>
      <c r="T459">
        <f t="shared" si="124"/>
        <v>1</v>
      </c>
      <c r="U459">
        <v>0</v>
      </c>
      <c r="V459">
        <f t="shared" si="125"/>
        <v>0.13114479876960003</v>
      </c>
      <c r="W459">
        <f t="shared" si="126"/>
        <v>0.53273928966448458</v>
      </c>
      <c r="X459">
        <f t="shared" si="127"/>
        <v>1.7198958244318885E-2</v>
      </c>
      <c r="Y459">
        <f t="shared" si="128"/>
        <v>0</v>
      </c>
      <c r="Z459" t="s">
        <v>491</v>
      </c>
    </row>
    <row r="460" spans="1:26" x14ac:dyDescent="0.25">
      <c r="A460" t="s">
        <v>45</v>
      </c>
      <c r="B460" t="s">
        <v>33</v>
      </c>
      <c r="C460" t="s">
        <v>25</v>
      </c>
      <c r="D460">
        <v>0</v>
      </c>
      <c r="F460">
        <v>1</v>
      </c>
      <c r="G460">
        <v>80.8</v>
      </c>
      <c r="H460">
        <f t="shared" si="113"/>
        <v>1</v>
      </c>
      <c r="I460">
        <f t="shared" si="114"/>
        <v>0</v>
      </c>
      <c r="J460">
        <f t="shared" si="115"/>
        <v>1</v>
      </c>
      <c r="K460">
        <f t="shared" si="116"/>
        <v>0</v>
      </c>
      <c r="L460">
        <f t="shared" si="117"/>
        <v>0</v>
      </c>
      <c r="M460">
        <f t="shared" si="118"/>
        <v>0</v>
      </c>
      <c r="N460">
        <f t="shared" si="119"/>
        <v>0</v>
      </c>
      <c r="O460">
        <f t="shared" si="120"/>
        <v>1</v>
      </c>
      <c r="P460">
        <v>30</v>
      </c>
      <c r="Q460">
        <f t="shared" si="121"/>
        <v>0</v>
      </c>
      <c r="R460">
        <f t="shared" si="122"/>
        <v>0</v>
      </c>
      <c r="S460">
        <f t="shared" si="123"/>
        <v>0</v>
      </c>
      <c r="T460">
        <f t="shared" si="124"/>
        <v>1</v>
      </c>
      <c r="U460">
        <v>0</v>
      </c>
      <c r="V460">
        <f t="shared" si="125"/>
        <v>5.2346172228335985E-2</v>
      </c>
      <c r="W460">
        <f t="shared" si="126"/>
        <v>0.51308355564889896</v>
      </c>
      <c r="X460">
        <f t="shared" si="127"/>
        <v>2.7401217469586138E-3</v>
      </c>
      <c r="Y460">
        <f t="shared" si="128"/>
        <v>0</v>
      </c>
      <c r="Z460" t="s">
        <v>492</v>
      </c>
    </row>
    <row r="461" spans="1:26" x14ac:dyDescent="0.25">
      <c r="A461" t="s">
        <v>26</v>
      </c>
      <c r="B461" t="s">
        <v>30</v>
      </c>
      <c r="C461" t="s">
        <v>23</v>
      </c>
      <c r="D461">
        <v>0</v>
      </c>
      <c r="F461">
        <v>1</v>
      </c>
      <c r="G461">
        <v>20</v>
      </c>
      <c r="H461">
        <f t="shared" si="113"/>
        <v>1</v>
      </c>
      <c r="I461">
        <f t="shared" si="114"/>
        <v>0</v>
      </c>
      <c r="J461">
        <f t="shared" si="115"/>
        <v>0</v>
      </c>
      <c r="K461">
        <f t="shared" si="116"/>
        <v>0</v>
      </c>
      <c r="L461">
        <f t="shared" si="117"/>
        <v>1</v>
      </c>
      <c r="M461">
        <f t="shared" si="118"/>
        <v>1</v>
      </c>
      <c r="N461">
        <f t="shared" si="119"/>
        <v>0</v>
      </c>
      <c r="O461">
        <f t="shared" si="120"/>
        <v>0</v>
      </c>
      <c r="P461">
        <v>2</v>
      </c>
      <c r="Q461">
        <f t="shared" si="121"/>
        <v>0</v>
      </c>
      <c r="R461">
        <f t="shared" si="122"/>
        <v>1</v>
      </c>
      <c r="S461">
        <f t="shared" si="123"/>
        <v>0</v>
      </c>
      <c r="T461">
        <f t="shared" si="124"/>
        <v>0</v>
      </c>
      <c r="U461">
        <v>0</v>
      </c>
      <c r="V461">
        <f t="shared" si="125"/>
        <v>0.26507946777238905</v>
      </c>
      <c r="W461">
        <f t="shared" si="126"/>
        <v>0.56588452498940778</v>
      </c>
      <c r="X461">
        <f t="shared" si="127"/>
        <v>7.026712423449305E-2</v>
      </c>
      <c r="Y461">
        <f t="shared" si="128"/>
        <v>0</v>
      </c>
      <c r="Z461" t="s">
        <v>493</v>
      </c>
    </row>
    <row r="462" spans="1:26" x14ac:dyDescent="0.25">
      <c r="A462" t="s">
        <v>26</v>
      </c>
      <c r="B462" t="s">
        <v>27</v>
      </c>
      <c r="C462" t="s">
        <v>35</v>
      </c>
      <c r="D462">
        <v>0</v>
      </c>
      <c r="F462">
        <v>1</v>
      </c>
      <c r="G462">
        <v>75.099999999999994</v>
      </c>
      <c r="H462">
        <f t="shared" si="113"/>
        <v>1</v>
      </c>
      <c r="I462">
        <f t="shared" si="114"/>
        <v>0</v>
      </c>
      <c r="J462">
        <f t="shared" si="115"/>
        <v>0</v>
      </c>
      <c r="K462">
        <f t="shared" si="116"/>
        <v>1</v>
      </c>
      <c r="L462">
        <f t="shared" si="117"/>
        <v>0</v>
      </c>
      <c r="M462">
        <f t="shared" si="118"/>
        <v>1</v>
      </c>
      <c r="N462">
        <f t="shared" si="119"/>
        <v>0</v>
      </c>
      <c r="O462">
        <f t="shared" si="120"/>
        <v>0</v>
      </c>
      <c r="P462">
        <v>1</v>
      </c>
      <c r="Q462">
        <f t="shared" si="121"/>
        <v>1</v>
      </c>
      <c r="R462">
        <f t="shared" si="122"/>
        <v>0</v>
      </c>
      <c r="S462">
        <f t="shared" si="123"/>
        <v>0</v>
      </c>
      <c r="T462">
        <f t="shared" si="124"/>
        <v>0</v>
      </c>
      <c r="U462">
        <v>0</v>
      </c>
      <c r="V462">
        <f t="shared" si="125"/>
        <v>0.51161680469601223</v>
      </c>
      <c r="W462">
        <f t="shared" si="126"/>
        <v>0.62518541468373157</v>
      </c>
      <c r="X462">
        <f t="shared" si="127"/>
        <v>0.26175175484735752</v>
      </c>
      <c r="Y462">
        <f t="shared" si="128"/>
        <v>1</v>
      </c>
      <c r="Z462" t="s">
        <v>494</v>
      </c>
    </row>
    <row r="463" spans="1:26" x14ac:dyDescent="0.25">
      <c r="A463" t="s">
        <v>26</v>
      </c>
      <c r="B463" t="s">
        <v>30</v>
      </c>
      <c r="C463" t="s">
        <v>23</v>
      </c>
      <c r="D463">
        <v>0</v>
      </c>
      <c r="F463">
        <v>1</v>
      </c>
      <c r="G463">
        <v>19.649999999999999</v>
      </c>
      <c r="H463">
        <f t="shared" si="113"/>
        <v>1</v>
      </c>
      <c r="I463">
        <f t="shared" si="114"/>
        <v>0</v>
      </c>
      <c r="J463">
        <f t="shared" si="115"/>
        <v>0</v>
      </c>
      <c r="K463">
        <f t="shared" si="116"/>
        <v>0</v>
      </c>
      <c r="L463">
        <f t="shared" si="117"/>
        <v>1</v>
      </c>
      <c r="M463">
        <f t="shared" si="118"/>
        <v>1</v>
      </c>
      <c r="N463">
        <f t="shared" si="119"/>
        <v>0</v>
      </c>
      <c r="O463">
        <f t="shared" si="120"/>
        <v>0</v>
      </c>
      <c r="P463">
        <v>6</v>
      </c>
      <c r="Q463">
        <f t="shared" si="121"/>
        <v>0</v>
      </c>
      <c r="R463">
        <f t="shared" si="122"/>
        <v>1</v>
      </c>
      <c r="S463">
        <f t="shared" si="123"/>
        <v>0</v>
      </c>
      <c r="T463">
        <f t="shared" si="124"/>
        <v>0</v>
      </c>
      <c r="U463">
        <v>0</v>
      </c>
      <c r="V463">
        <f t="shared" si="125"/>
        <v>0.25967062911705996</v>
      </c>
      <c r="W463">
        <f t="shared" si="126"/>
        <v>0.56455532342148007</v>
      </c>
      <c r="X463">
        <f t="shared" si="127"/>
        <v>6.7428835626049705E-2</v>
      </c>
      <c r="Y463">
        <f t="shared" si="128"/>
        <v>0</v>
      </c>
      <c r="Z463" t="s">
        <v>495</v>
      </c>
    </row>
    <row r="464" spans="1:26" x14ac:dyDescent="0.25">
      <c r="A464" t="s">
        <v>26</v>
      </c>
      <c r="B464" t="s">
        <v>33</v>
      </c>
      <c r="C464" t="s">
        <v>25</v>
      </c>
      <c r="D464">
        <v>0</v>
      </c>
      <c r="F464">
        <v>1</v>
      </c>
      <c r="G464">
        <v>69.45</v>
      </c>
      <c r="H464">
        <f t="shared" si="113"/>
        <v>1</v>
      </c>
      <c r="I464">
        <f t="shared" si="114"/>
        <v>0</v>
      </c>
      <c r="J464">
        <f t="shared" si="115"/>
        <v>1</v>
      </c>
      <c r="K464">
        <f t="shared" si="116"/>
        <v>0</v>
      </c>
      <c r="L464">
        <f t="shared" si="117"/>
        <v>0</v>
      </c>
      <c r="M464">
        <f t="shared" si="118"/>
        <v>1</v>
      </c>
      <c r="N464">
        <f t="shared" si="119"/>
        <v>0</v>
      </c>
      <c r="O464">
        <f t="shared" si="120"/>
        <v>0</v>
      </c>
      <c r="P464">
        <v>24</v>
      </c>
      <c r="Q464">
        <f t="shared" si="121"/>
        <v>0</v>
      </c>
      <c r="R464">
        <f t="shared" si="122"/>
        <v>0</v>
      </c>
      <c r="S464">
        <f t="shared" si="123"/>
        <v>0</v>
      </c>
      <c r="T464">
        <f t="shared" si="124"/>
        <v>1</v>
      </c>
      <c r="U464">
        <v>0</v>
      </c>
      <c r="V464">
        <f t="shared" si="125"/>
        <v>0.37090296713538939</v>
      </c>
      <c r="W464">
        <f t="shared" si="126"/>
        <v>0.5916771490947067</v>
      </c>
      <c r="X464">
        <f t="shared" si="127"/>
        <v>0.13756901102983574</v>
      </c>
      <c r="Y464">
        <f t="shared" si="128"/>
        <v>1</v>
      </c>
      <c r="Z464" t="s">
        <v>496</v>
      </c>
    </row>
    <row r="465" spans="1:26" x14ac:dyDescent="0.25">
      <c r="A465" t="s">
        <v>26</v>
      </c>
      <c r="B465" t="s">
        <v>27</v>
      </c>
      <c r="C465" t="s">
        <v>35</v>
      </c>
      <c r="D465">
        <v>0</v>
      </c>
      <c r="F465">
        <v>1</v>
      </c>
      <c r="G465">
        <v>101.15</v>
      </c>
      <c r="H465">
        <f t="shared" si="113"/>
        <v>1</v>
      </c>
      <c r="I465">
        <f t="shared" si="114"/>
        <v>0</v>
      </c>
      <c r="J465">
        <f t="shared" si="115"/>
        <v>0</v>
      </c>
      <c r="K465">
        <f t="shared" si="116"/>
        <v>1</v>
      </c>
      <c r="L465">
        <f t="shared" si="117"/>
        <v>0</v>
      </c>
      <c r="M465">
        <f t="shared" si="118"/>
        <v>1</v>
      </c>
      <c r="N465">
        <f t="shared" si="119"/>
        <v>0</v>
      </c>
      <c r="O465">
        <f t="shared" si="120"/>
        <v>0</v>
      </c>
      <c r="P465">
        <v>4</v>
      </c>
      <c r="Q465">
        <f t="shared" si="121"/>
        <v>1</v>
      </c>
      <c r="R465">
        <f t="shared" si="122"/>
        <v>0</v>
      </c>
      <c r="S465">
        <f t="shared" si="123"/>
        <v>0</v>
      </c>
      <c r="T465">
        <f t="shared" si="124"/>
        <v>0</v>
      </c>
      <c r="U465">
        <v>1</v>
      </c>
      <c r="V465">
        <f t="shared" si="125"/>
        <v>0.55709336746715721</v>
      </c>
      <c r="W465">
        <f t="shared" si="126"/>
        <v>0.63577973522661591</v>
      </c>
      <c r="X465">
        <f t="shared" si="127"/>
        <v>0.19616628514158263</v>
      </c>
      <c r="Y465">
        <f t="shared" si="128"/>
        <v>1</v>
      </c>
      <c r="Z465" t="s">
        <v>497</v>
      </c>
    </row>
    <row r="466" spans="1:26" x14ac:dyDescent="0.25">
      <c r="A466" t="s">
        <v>26</v>
      </c>
      <c r="B466" t="s">
        <v>27</v>
      </c>
      <c r="C466" t="s">
        <v>35</v>
      </c>
      <c r="D466">
        <v>0</v>
      </c>
      <c r="F466">
        <v>1</v>
      </c>
      <c r="G466">
        <v>99.8</v>
      </c>
      <c r="H466">
        <f t="shared" si="113"/>
        <v>1</v>
      </c>
      <c r="I466">
        <f t="shared" si="114"/>
        <v>0</v>
      </c>
      <c r="J466">
        <f t="shared" si="115"/>
        <v>0</v>
      </c>
      <c r="K466">
        <f t="shared" si="116"/>
        <v>1</v>
      </c>
      <c r="L466">
        <f t="shared" si="117"/>
        <v>0</v>
      </c>
      <c r="M466">
        <f t="shared" si="118"/>
        <v>1</v>
      </c>
      <c r="N466">
        <f t="shared" si="119"/>
        <v>0</v>
      </c>
      <c r="O466">
        <f t="shared" si="120"/>
        <v>0</v>
      </c>
      <c r="P466">
        <v>7</v>
      </c>
      <c r="Q466">
        <f t="shared" si="121"/>
        <v>1</v>
      </c>
      <c r="R466">
        <f t="shared" si="122"/>
        <v>0</v>
      </c>
      <c r="S466">
        <f t="shared" si="123"/>
        <v>0</v>
      </c>
      <c r="T466">
        <f t="shared" si="124"/>
        <v>0</v>
      </c>
      <c r="U466">
        <v>1</v>
      </c>
      <c r="V466">
        <f t="shared" si="125"/>
        <v>0.56868009176381962</v>
      </c>
      <c r="W466">
        <f t="shared" si="126"/>
        <v>0.63845855746372704</v>
      </c>
      <c r="X466">
        <f t="shared" si="127"/>
        <v>0.18603686324086707</v>
      </c>
      <c r="Y466">
        <f t="shared" si="128"/>
        <v>1</v>
      </c>
      <c r="Z466" t="s">
        <v>498</v>
      </c>
    </row>
    <row r="467" spans="1:26" x14ac:dyDescent="0.25">
      <c r="A467" t="s">
        <v>45</v>
      </c>
      <c r="B467" t="s">
        <v>33</v>
      </c>
      <c r="C467" t="s">
        <v>35</v>
      </c>
      <c r="D467">
        <v>1</v>
      </c>
      <c r="F467">
        <v>1</v>
      </c>
      <c r="G467">
        <v>116.05</v>
      </c>
      <c r="H467">
        <f t="shared" si="113"/>
        <v>0</v>
      </c>
      <c r="I467">
        <f t="shared" si="114"/>
        <v>1</v>
      </c>
      <c r="J467">
        <f t="shared" si="115"/>
        <v>0</v>
      </c>
      <c r="K467">
        <f t="shared" si="116"/>
        <v>1</v>
      </c>
      <c r="L467">
        <f t="shared" si="117"/>
        <v>0</v>
      </c>
      <c r="M467">
        <f t="shared" si="118"/>
        <v>0</v>
      </c>
      <c r="N467">
        <f t="shared" si="119"/>
        <v>0</v>
      </c>
      <c r="O467">
        <f t="shared" si="120"/>
        <v>1</v>
      </c>
      <c r="P467">
        <v>72</v>
      </c>
      <c r="Q467">
        <f t="shared" si="121"/>
        <v>0</v>
      </c>
      <c r="R467">
        <f t="shared" si="122"/>
        <v>0</v>
      </c>
      <c r="S467">
        <f t="shared" si="123"/>
        <v>0</v>
      </c>
      <c r="T467">
        <f t="shared" si="124"/>
        <v>1</v>
      </c>
      <c r="U467">
        <v>0</v>
      </c>
      <c r="V467">
        <f t="shared" si="125"/>
        <v>0.1073028755389395</v>
      </c>
      <c r="W467">
        <f t="shared" si="126"/>
        <v>0.52680000941638039</v>
      </c>
      <c r="X467">
        <f t="shared" si="127"/>
        <v>1.1513907098925139E-2</v>
      </c>
      <c r="Y467">
        <f t="shared" si="128"/>
        <v>0</v>
      </c>
      <c r="Z467" t="s">
        <v>499</v>
      </c>
    </row>
    <row r="468" spans="1:26" x14ac:dyDescent="0.25">
      <c r="A468" t="s">
        <v>45</v>
      </c>
      <c r="B468" t="s">
        <v>30</v>
      </c>
      <c r="C468" t="s">
        <v>25</v>
      </c>
      <c r="D468">
        <v>0</v>
      </c>
      <c r="F468">
        <v>1</v>
      </c>
      <c r="G468">
        <v>40.049999999999997</v>
      </c>
      <c r="H468">
        <f t="shared" si="113"/>
        <v>1</v>
      </c>
      <c r="I468">
        <f t="shared" si="114"/>
        <v>0</v>
      </c>
      <c r="J468">
        <f t="shared" si="115"/>
        <v>1</v>
      </c>
      <c r="K468">
        <f t="shared" si="116"/>
        <v>0</v>
      </c>
      <c r="L468">
        <f t="shared" si="117"/>
        <v>0</v>
      </c>
      <c r="M468">
        <f t="shared" si="118"/>
        <v>0</v>
      </c>
      <c r="N468">
        <f t="shared" si="119"/>
        <v>0</v>
      </c>
      <c r="O468">
        <f t="shared" si="120"/>
        <v>1</v>
      </c>
      <c r="P468">
        <v>70</v>
      </c>
      <c r="Q468">
        <f t="shared" si="121"/>
        <v>0</v>
      </c>
      <c r="R468">
        <f t="shared" si="122"/>
        <v>1</v>
      </c>
      <c r="S468">
        <f t="shared" si="123"/>
        <v>0</v>
      </c>
      <c r="T468">
        <f t="shared" si="124"/>
        <v>0</v>
      </c>
      <c r="U468">
        <v>0</v>
      </c>
      <c r="V468">
        <f t="shared" si="125"/>
        <v>7.3692825109235444E-3</v>
      </c>
      <c r="W468">
        <f t="shared" si="126"/>
        <v>0.50184231229030429</v>
      </c>
      <c r="X468">
        <f t="shared" si="127"/>
        <v>5.4306324725803618E-5</v>
      </c>
      <c r="Y468">
        <f t="shared" si="128"/>
        <v>0</v>
      </c>
      <c r="Z468" t="s">
        <v>500</v>
      </c>
    </row>
    <row r="469" spans="1:26" x14ac:dyDescent="0.25">
      <c r="A469" t="s">
        <v>45</v>
      </c>
      <c r="B469" t="s">
        <v>27</v>
      </c>
      <c r="C469" t="s">
        <v>35</v>
      </c>
      <c r="D469">
        <v>1</v>
      </c>
      <c r="F469">
        <v>1</v>
      </c>
      <c r="G469">
        <v>102.1</v>
      </c>
      <c r="H469">
        <f t="shared" si="113"/>
        <v>0</v>
      </c>
      <c r="I469">
        <f t="shared" si="114"/>
        <v>1</v>
      </c>
      <c r="J469">
        <f t="shared" si="115"/>
        <v>0</v>
      </c>
      <c r="K469">
        <f t="shared" si="116"/>
        <v>1</v>
      </c>
      <c r="L469">
        <f t="shared" si="117"/>
        <v>0</v>
      </c>
      <c r="M469">
        <f t="shared" si="118"/>
        <v>0</v>
      </c>
      <c r="N469">
        <f t="shared" si="119"/>
        <v>0</v>
      </c>
      <c r="O469">
        <f t="shared" si="120"/>
        <v>1</v>
      </c>
      <c r="P469">
        <v>64</v>
      </c>
      <c r="Q469">
        <f t="shared" si="121"/>
        <v>1</v>
      </c>
      <c r="R469">
        <f t="shared" si="122"/>
        <v>0</v>
      </c>
      <c r="S469">
        <f t="shared" si="123"/>
        <v>0</v>
      </c>
      <c r="T469">
        <f t="shared" si="124"/>
        <v>0</v>
      </c>
      <c r="U469">
        <v>0</v>
      </c>
      <c r="V469">
        <f t="shared" si="125"/>
        <v>0.22718556552496508</v>
      </c>
      <c r="W469">
        <f t="shared" si="126"/>
        <v>0.55655335833429898</v>
      </c>
      <c r="X469">
        <f t="shared" si="127"/>
        <v>5.16132811828982E-2</v>
      </c>
      <c r="Y469">
        <f t="shared" si="128"/>
        <v>0</v>
      </c>
      <c r="Z469" t="s">
        <v>501</v>
      </c>
    </row>
    <row r="470" spans="1:26" x14ac:dyDescent="0.25">
      <c r="A470" t="s">
        <v>29</v>
      </c>
      <c r="B470" t="s">
        <v>27</v>
      </c>
      <c r="C470" t="s">
        <v>35</v>
      </c>
      <c r="D470">
        <v>0</v>
      </c>
      <c r="F470">
        <v>1</v>
      </c>
      <c r="G470">
        <v>89.7</v>
      </c>
      <c r="H470">
        <f t="shared" si="113"/>
        <v>1</v>
      </c>
      <c r="I470">
        <f t="shared" si="114"/>
        <v>0</v>
      </c>
      <c r="J470">
        <f t="shared" si="115"/>
        <v>0</v>
      </c>
      <c r="K470">
        <f t="shared" si="116"/>
        <v>1</v>
      </c>
      <c r="L470">
        <f t="shared" si="117"/>
        <v>0</v>
      </c>
      <c r="M470">
        <f t="shared" si="118"/>
        <v>0</v>
      </c>
      <c r="N470">
        <f t="shared" si="119"/>
        <v>1</v>
      </c>
      <c r="O470">
        <f t="shared" si="120"/>
        <v>0</v>
      </c>
      <c r="P470">
        <v>72</v>
      </c>
      <c r="Q470">
        <f t="shared" si="121"/>
        <v>1</v>
      </c>
      <c r="R470">
        <f t="shared" si="122"/>
        <v>0</v>
      </c>
      <c r="S470">
        <f t="shared" si="123"/>
        <v>0</v>
      </c>
      <c r="T470">
        <f t="shared" si="124"/>
        <v>0</v>
      </c>
      <c r="U470">
        <v>0</v>
      </c>
      <c r="V470">
        <f t="shared" si="125"/>
        <v>0.26292416518533768</v>
      </c>
      <c r="W470">
        <f t="shared" si="126"/>
        <v>0.56535498002585227</v>
      </c>
      <c r="X470">
        <f t="shared" si="127"/>
        <v>6.9129116638406735E-2</v>
      </c>
      <c r="Y470">
        <f t="shared" si="128"/>
        <v>0</v>
      </c>
      <c r="Z470" t="s">
        <v>502</v>
      </c>
    </row>
    <row r="471" spans="1:26" x14ac:dyDescent="0.25">
      <c r="A471" t="s">
        <v>45</v>
      </c>
      <c r="B471" t="s">
        <v>30</v>
      </c>
      <c r="C471" t="s">
        <v>23</v>
      </c>
      <c r="D471">
        <v>0</v>
      </c>
      <c r="F471">
        <v>1</v>
      </c>
      <c r="G471">
        <v>19.899999999999999</v>
      </c>
      <c r="H471">
        <f t="shared" si="113"/>
        <v>1</v>
      </c>
      <c r="I471">
        <f t="shared" si="114"/>
        <v>0</v>
      </c>
      <c r="J471">
        <f t="shared" si="115"/>
        <v>0</v>
      </c>
      <c r="K471">
        <f t="shared" si="116"/>
        <v>0</v>
      </c>
      <c r="L471">
        <f t="shared" si="117"/>
        <v>1</v>
      </c>
      <c r="M471">
        <f t="shared" si="118"/>
        <v>0</v>
      </c>
      <c r="N471">
        <f t="shared" si="119"/>
        <v>0</v>
      </c>
      <c r="O471">
        <f t="shared" si="120"/>
        <v>1</v>
      </c>
      <c r="P471">
        <v>44</v>
      </c>
      <c r="Q471">
        <f t="shared" si="121"/>
        <v>0</v>
      </c>
      <c r="R471">
        <f t="shared" si="122"/>
        <v>1</v>
      </c>
      <c r="S471">
        <f t="shared" si="123"/>
        <v>0</v>
      </c>
      <c r="T471">
        <f t="shared" si="124"/>
        <v>0</v>
      </c>
      <c r="U471">
        <v>0</v>
      </c>
      <c r="V471">
        <f t="shared" si="125"/>
        <v>-7.1328511614278833E-2</v>
      </c>
      <c r="W471">
        <f t="shared" si="126"/>
        <v>0.4821754287123215</v>
      </c>
      <c r="X471">
        <f t="shared" si="127"/>
        <v>5.0877565691083105E-3</v>
      </c>
      <c r="Y471">
        <f t="shared" si="128"/>
        <v>0</v>
      </c>
      <c r="Z471" t="s">
        <v>503</v>
      </c>
    </row>
    <row r="472" spans="1:26" x14ac:dyDescent="0.25">
      <c r="A472" t="s">
        <v>26</v>
      </c>
      <c r="B472" t="s">
        <v>27</v>
      </c>
      <c r="C472" t="s">
        <v>25</v>
      </c>
      <c r="D472">
        <v>0</v>
      </c>
      <c r="F472">
        <v>1</v>
      </c>
      <c r="G472">
        <v>55.95</v>
      </c>
      <c r="H472">
        <f t="shared" si="113"/>
        <v>1</v>
      </c>
      <c r="I472">
        <f t="shared" si="114"/>
        <v>0</v>
      </c>
      <c r="J472">
        <f t="shared" si="115"/>
        <v>1</v>
      </c>
      <c r="K472">
        <f t="shared" si="116"/>
        <v>0</v>
      </c>
      <c r="L472">
        <f t="shared" si="117"/>
        <v>0</v>
      </c>
      <c r="M472">
        <f t="shared" si="118"/>
        <v>1</v>
      </c>
      <c r="N472">
        <f t="shared" si="119"/>
        <v>0</v>
      </c>
      <c r="O472">
        <f t="shared" si="120"/>
        <v>0</v>
      </c>
      <c r="P472">
        <v>13</v>
      </c>
      <c r="Q472">
        <f t="shared" si="121"/>
        <v>1</v>
      </c>
      <c r="R472">
        <f t="shared" si="122"/>
        <v>0</v>
      </c>
      <c r="S472">
        <f t="shared" si="123"/>
        <v>0</v>
      </c>
      <c r="T472">
        <f t="shared" si="124"/>
        <v>0</v>
      </c>
      <c r="U472">
        <v>1</v>
      </c>
      <c r="V472">
        <f t="shared" si="125"/>
        <v>0.4954523426400862</v>
      </c>
      <c r="W472">
        <f t="shared" si="126"/>
        <v>0.62139002118129405</v>
      </c>
      <c r="X472">
        <f t="shared" si="127"/>
        <v>0.25456833854737698</v>
      </c>
      <c r="Y472">
        <f t="shared" si="128"/>
        <v>1</v>
      </c>
      <c r="Z472" t="s">
        <v>504</v>
      </c>
    </row>
    <row r="473" spans="1:26" x14ac:dyDescent="0.25">
      <c r="A473" t="s">
        <v>29</v>
      </c>
      <c r="B473" t="s">
        <v>30</v>
      </c>
      <c r="C473" t="s">
        <v>23</v>
      </c>
      <c r="D473">
        <v>1</v>
      </c>
      <c r="F473">
        <v>1</v>
      </c>
      <c r="G473">
        <v>20.65</v>
      </c>
      <c r="H473">
        <f t="shared" si="113"/>
        <v>0</v>
      </c>
      <c r="I473">
        <f t="shared" si="114"/>
        <v>1</v>
      </c>
      <c r="J473">
        <f t="shared" si="115"/>
        <v>0</v>
      </c>
      <c r="K473">
        <f t="shared" si="116"/>
        <v>0</v>
      </c>
      <c r="L473">
        <f t="shared" si="117"/>
        <v>1</v>
      </c>
      <c r="M473">
        <f t="shared" si="118"/>
        <v>0</v>
      </c>
      <c r="N473">
        <f t="shared" si="119"/>
        <v>1</v>
      </c>
      <c r="O473">
        <f t="shared" si="120"/>
        <v>0</v>
      </c>
      <c r="P473">
        <v>17</v>
      </c>
      <c r="Q473">
        <f t="shared" si="121"/>
        <v>0</v>
      </c>
      <c r="R473">
        <f t="shared" si="122"/>
        <v>1</v>
      </c>
      <c r="S473">
        <f t="shared" si="123"/>
        <v>0</v>
      </c>
      <c r="T473">
        <f t="shared" si="124"/>
        <v>0</v>
      </c>
      <c r="U473">
        <v>0</v>
      </c>
      <c r="V473">
        <f t="shared" si="125"/>
        <v>-1.0225164011322601E-2</v>
      </c>
      <c r="W473">
        <f t="shared" si="126"/>
        <v>0.49744373126946956</v>
      </c>
      <c r="X473">
        <f t="shared" si="127"/>
        <v>1.045539790584469E-4</v>
      </c>
      <c r="Y473">
        <f t="shared" si="128"/>
        <v>0</v>
      </c>
      <c r="Z473" t="s">
        <v>505</v>
      </c>
    </row>
    <row r="474" spans="1:26" x14ac:dyDescent="0.25">
      <c r="A474" t="s">
        <v>26</v>
      </c>
      <c r="B474" t="s">
        <v>27</v>
      </c>
      <c r="C474" t="s">
        <v>25</v>
      </c>
      <c r="D474">
        <v>0</v>
      </c>
      <c r="F474">
        <v>1</v>
      </c>
      <c r="G474">
        <v>55</v>
      </c>
      <c r="H474">
        <f t="shared" si="113"/>
        <v>1</v>
      </c>
      <c r="I474">
        <f t="shared" si="114"/>
        <v>0</v>
      </c>
      <c r="J474">
        <f t="shared" si="115"/>
        <v>1</v>
      </c>
      <c r="K474">
        <f t="shared" si="116"/>
        <v>0</v>
      </c>
      <c r="L474">
        <f t="shared" si="117"/>
        <v>0</v>
      </c>
      <c r="M474">
        <f t="shared" si="118"/>
        <v>1</v>
      </c>
      <c r="N474">
        <f t="shared" si="119"/>
        <v>0</v>
      </c>
      <c r="O474">
        <f t="shared" si="120"/>
        <v>0</v>
      </c>
      <c r="P474">
        <v>1</v>
      </c>
      <c r="Q474">
        <f t="shared" si="121"/>
        <v>1</v>
      </c>
      <c r="R474">
        <f t="shared" si="122"/>
        <v>0</v>
      </c>
      <c r="S474">
        <f t="shared" si="123"/>
        <v>0</v>
      </c>
      <c r="T474">
        <f t="shared" si="124"/>
        <v>0</v>
      </c>
      <c r="U474">
        <v>1</v>
      </c>
      <c r="V474">
        <f t="shared" si="125"/>
        <v>0.48027979089337025</v>
      </c>
      <c r="W474">
        <f t="shared" si="126"/>
        <v>0.61781394113742671</v>
      </c>
      <c r="X474">
        <f t="shared" si="127"/>
        <v>0.27010909575383896</v>
      </c>
      <c r="Y474">
        <f t="shared" si="128"/>
        <v>1</v>
      </c>
      <c r="Z474" t="s">
        <v>506</v>
      </c>
    </row>
    <row r="475" spans="1:26" x14ac:dyDescent="0.25">
      <c r="A475" t="s">
        <v>26</v>
      </c>
      <c r="B475" t="s">
        <v>30</v>
      </c>
      <c r="C475" t="s">
        <v>25</v>
      </c>
      <c r="D475">
        <v>0</v>
      </c>
      <c r="F475">
        <v>1</v>
      </c>
      <c r="G475">
        <v>70.05</v>
      </c>
      <c r="H475">
        <f t="shared" si="113"/>
        <v>1</v>
      </c>
      <c r="I475">
        <f t="shared" si="114"/>
        <v>0</v>
      </c>
      <c r="J475">
        <f t="shared" si="115"/>
        <v>1</v>
      </c>
      <c r="K475">
        <f t="shared" si="116"/>
        <v>0</v>
      </c>
      <c r="L475">
        <f t="shared" si="117"/>
        <v>0</v>
      </c>
      <c r="M475">
        <f t="shared" si="118"/>
        <v>1</v>
      </c>
      <c r="N475">
        <f t="shared" si="119"/>
        <v>0</v>
      </c>
      <c r="O475">
        <f t="shared" si="120"/>
        <v>0</v>
      </c>
      <c r="P475">
        <v>9</v>
      </c>
      <c r="Q475">
        <f t="shared" si="121"/>
        <v>0</v>
      </c>
      <c r="R475">
        <f t="shared" si="122"/>
        <v>1</v>
      </c>
      <c r="S475">
        <f t="shared" si="123"/>
        <v>0</v>
      </c>
      <c r="T475">
        <f t="shared" si="124"/>
        <v>0</v>
      </c>
      <c r="U475">
        <v>0</v>
      </c>
      <c r="V475">
        <f t="shared" si="125"/>
        <v>0.36697523112247377</v>
      </c>
      <c r="W475">
        <f t="shared" si="126"/>
        <v>0.59072788593926706</v>
      </c>
      <c r="X475">
        <f t="shared" si="127"/>
        <v>0.13467082025739305</v>
      </c>
      <c r="Y475">
        <f t="shared" si="128"/>
        <v>1</v>
      </c>
      <c r="Z475" t="s">
        <v>507</v>
      </c>
    </row>
    <row r="476" spans="1:26" x14ac:dyDescent="0.25">
      <c r="A476" t="s">
        <v>26</v>
      </c>
      <c r="B476" t="s">
        <v>30</v>
      </c>
      <c r="C476" t="s">
        <v>25</v>
      </c>
      <c r="D476">
        <v>0</v>
      </c>
      <c r="F476">
        <v>1</v>
      </c>
      <c r="G476">
        <v>53.6</v>
      </c>
      <c r="H476">
        <f t="shared" si="113"/>
        <v>1</v>
      </c>
      <c r="I476">
        <f t="shared" si="114"/>
        <v>0</v>
      </c>
      <c r="J476">
        <f t="shared" si="115"/>
        <v>1</v>
      </c>
      <c r="K476">
        <f t="shared" si="116"/>
        <v>0</v>
      </c>
      <c r="L476">
        <f t="shared" si="117"/>
        <v>0</v>
      </c>
      <c r="M476">
        <f t="shared" si="118"/>
        <v>1</v>
      </c>
      <c r="N476">
        <f t="shared" si="119"/>
        <v>0</v>
      </c>
      <c r="O476">
        <f t="shared" si="120"/>
        <v>0</v>
      </c>
      <c r="P476">
        <v>24</v>
      </c>
      <c r="Q476">
        <f t="shared" si="121"/>
        <v>0</v>
      </c>
      <c r="R476">
        <f t="shared" si="122"/>
        <v>1</v>
      </c>
      <c r="S476">
        <f t="shared" si="123"/>
        <v>0</v>
      </c>
      <c r="T476">
        <f t="shared" si="124"/>
        <v>0</v>
      </c>
      <c r="U476">
        <v>0</v>
      </c>
      <c r="V476">
        <f t="shared" si="125"/>
        <v>0.34619193883828114</v>
      </c>
      <c r="W476">
        <f t="shared" si="126"/>
        <v>0.5856938304279693</v>
      </c>
      <c r="X476">
        <f t="shared" si="127"/>
        <v>0.11984885851660819</v>
      </c>
      <c r="Y476">
        <f t="shared" si="128"/>
        <v>1</v>
      </c>
      <c r="Z476" t="s">
        <v>508</v>
      </c>
    </row>
    <row r="477" spans="1:26" x14ac:dyDescent="0.25">
      <c r="A477" t="s">
        <v>26</v>
      </c>
      <c r="B477" t="s">
        <v>27</v>
      </c>
      <c r="C477" t="s">
        <v>35</v>
      </c>
      <c r="D477">
        <v>0</v>
      </c>
      <c r="F477">
        <v>1</v>
      </c>
      <c r="G477">
        <v>74.7</v>
      </c>
      <c r="H477">
        <f t="shared" si="113"/>
        <v>1</v>
      </c>
      <c r="I477">
        <f t="shared" si="114"/>
        <v>0</v>
      </c>
      <c r="J477">
        <f t="shared" si="115"/>
        <v>0</v>
      </c>
      <c r="K477">
        <f t="shared" si="116"/>
        <v>1</v>
      </c>
      <c r="L477">
        <f t="shared" si="117"/>
        <v>0</v>
      </c>
      <c r="M477">
        <f t="shared" si="118"/>
        <v>1</v>
      </c>
      <c r="N477">
        <f t="shared" si="119"/>
        <v>0</v>
      </c>
      <c r="O477">
        <f t="shared" si="120"/>
        <v>0</v>
      </c>
      <c r="P477">
        <v>1</v>
      </c>
      <c r="Q477">
        <f t="shared" si="121"/>
        <v>1</v>
      </c>
      <c r="R477">
        <f t="shared" si="122"/>
        <v>0</v>
      </c>
      <c r="S477">
        <f t="shared" si="123"/>
        <v>0</v>
      </c>
      <c r="T477">
        <f t="shared" si="124"/>
        <v>0</v>
      </c>
      <c r="U477">
        <v>1</v>
      </c>
      <c r="V477">
        <f t="shared" si="125"/>
        <v>0.51585635179154121</v>
      </c>
      <c r="W477">
        <f t="shared" si="126"/>
        <v>0.62617833341149765</v>
      </c>
      <c r="X477">
        <f t="shared" si="127"/>
        <v>0.2343950721005959</v>
      </c>
      <c r="Y477">
        <f t="shared" si="128"/>
        <v>1</v>
      </c>
      <c r="Z477" t="s">
        <v>509</v>
      </c>
    </row>
    <row r="478" spans="1:26" x14ac:dyDescent="0.25">
      <c r="A478" t="s">
        <v>26</v>
      </c>
      <c r="B478" t="s">
        <v>27</v>
      </c>
      <c r="C478" t="s">
        <v>35</v>
      </c>
      <c r="D478">
        <v>0</v>
      </c>
      <c r="F478">
        <v>1</v>
      </c>
      <c r="G478">
        <v>80.25</v>
      </c>
      <c r="H478">
        <f t="shared" si="113"/>
        <v>1</v>
      </c>
      <c r="I478">
        <f t="shared" si="114"/>
        <v>0</v>
      </c>
      <c r="J478">
        <f t="shared" si="115"/>
        <v>0</v>
      </c>
      <c r="K478">
        <f t="shared" si="116"/>
        <v>1</v>
      </c>
      <c r="L478">
        <f t="shared" si="117"/>
        <v>0</v>
      </c>
      <c r="M478">
        <f t="shared" si="118"/>
        <v>1</v>
      </c>
      <c r="N478">
        <f t="shared" si="119"/>
        <v>0</v>
      </c>
      <c r="O478">
        <f t="shared" si="120"/>
        <v>0</v>
      </c>
      <c r="P478">
        <v>24</v>
      </c>
      <c r="Q478">
        <f t="shared" si="121"/>
        <v>1</v>
      </c>
      <c r="R478">
        <f t="shared" si="122"/>
        <v>0</v>
      </c>
      <c r="S478">
        <f t="shared" si="123"/>
        <v>0</v>
      </c>
      <c r="T478">
        <f t="shared" si="124"/>
        <v>0</v>
      </c>
      <c r="U478">
        <v>1</v>
      </c>
      <c r="V478">
        <f t="shared" si="125"/>
        <v>0.53333738917760865</v>
      </c>
      <c r="W478">
        <f t="shared" si="126"/>
        <v>0.63026116805986776</v>
      </c>
      <c r="X478">
        <f t="shared" si="127"/>
        <v>0.2177739923395707</v>
      </c>
      <c r="Y478">
        <f t="shared" si="128"/>
        <v>1</v>
      </c>
      <c r="Z478" t="s">
        <v>510</v>
      </c>
    </row>
    <row r="479" spans="1:26" x14ac:dyDescent="0.25">
      <c r="A479" t="s">
        <v>26</v>
      </c>
      <c r="B479" t="s">
        <v>27</v>
      </c>
      <c r="C479" t="s">
        <v>25</v>
      </c>
      <c r="D479">
        <v>1</v>
      </c>
      <c r="F479">
        <v>1</v>
      </c>
      <c r="G479">
        <v>76.05</v>
      </c>
      <c r="H479">
        <f t="shared" si="113"/>
        <v>0</v>
      </c>
      <c r="I479">
        <f t="shared" si="114"/>
        <v>1</v>
      </c>
      <c r="J479">
        <f t="shared" si="115"/>
        <v>1</v>
      </c>
      <c r="K479">
        <f t="shared" si="116"/>
        <v>0</v>
      </c>
      <c r="L479">
        <f t="shared" si="117"/>
        <v>0</v>
      </c>
      <c r="M479">
        <f t="shared" si="118"/>
        <v>1</v>
      </c>
      <c r="N479">
        <f t="shared" si="119"/>
        <v>0</v>
      </c>
      <c r="O479">
        <f t="shared" si="120"/>
        <v>0</v>
      </c>
      <c r="P479">
        <v>35</v>
      </c>
      <c r="Q479">
        <f t="shared" si="121"/>
        <v>1</v>
      </c>
      <c r="R479">
        <f t="shared" si="122"/>
        <v>0</v>
      </c>
      <c r="S479">
        <f t="shared" si="123"/>
        <v>0</v>
      </c>
      <c r="T479">
        <f t="shared" si="124"/>
        <v>0</v>
      </c>
      <c r="U479">
        <v>0</v>
      </c>
      <c r="V479">
        <f t="shared" si="125"/>
        <v>0.51309790733842564</v>
      </c>
      <c r="W479">
        <f t="shared" si="126"/>
        <v>0.62553241500847112</v>
      </c>
      <c r="X479">
        <f t="shared" si="127"/>
        <v>0.26326946251507161</v>
      </c>
      <c r="Y479">
        <f t="shared" si="128"/>
        <v>1</v>
      </c>
      <c r="Z479" t="s">
        <v>511</v>
      </c>
    </row>
    <row r="480" spans="1:26" x14ac:dyDescent="0.25">
      <c r="A480" t="s">
        <v>26</v>
      </c>
      <c r="B480" t="s">
        <v>27</v>
      </c>
      <c r="C480" t="s">
        <v>25</v>
      </c>
      <c r="D480">
        <v>0</v>
      </c>
      <c r="F480">
        <v>1</v>
      </c>
      <c r="G480">
        <v>75.7</v>
      </c>
      <c r="H480">
        <f t="shared" si="113"/>
        <v>1</v>
      </c>
      <c r="I480">
        <f t="shared" si="114"/>
        <v>0</v>
      </c>
      <c r="J480">
        <f t="shared" si="115"/>
        <v>1</v>
      </c>
      <c r="K480">
        <f t="shared" si="116"/>
        <v>0</v>
      </c>
      <c r="L480">
        <f t="shared" si="117"/>
        <v>0</v>
      </c>
      <c r="M480">
        <f t="shared" si="118"/>
        <v>1</v>
      </c>
      <c r="N480">
        <f t="shared" si="119"/>
        <v>0</v>
      </c>
      <c r="O480">
        <f t="shared" si="120"/>
        <v>0</v>
      </c>
      <c r="P480">
        <v>7</v>
      </c>
      <c r="Q480">
        <f t="shared" si="121"/>
        <v>1</v>
      </c>
      <c r="R480">
        <f t="shared" si="122"/>
        <v>0</v>
      </c>
      <c r="S480">
        <f t="shared" si="123"/>
        <v>0</v>
      </c>
      <c r="T480">
        <f t="shared" si="124"/>
        <v>0</v>
      </c>
      <c r="U480">
        <v>0</v>
      </c>
      <c r="V480">
        <f t="shared" si="125"/>
        <v>0.51741540720460799</v>
      </c>
      <c r="W480">
        <f t="shared" si="126"/>
        <v>0.62654320373662664</v>
      </c>
      <c r="X480">
        <f t="shared" si="127"/>
        <v>0.26771870361271033</v>
      </c>
      <c r="Y480">
        <f t="shared" si="128"/>
        <v>1</v>
      </c>
      <c r="Z480" t="s">
        <v>512</v>
      </c>
    </row>
    <row r="481" spans="1:26" x14ac:dyDescent="0.25">
      <c r="A481" t="s">
        <v>26</v>
      </c>
      <c r="B481" t="s">
        <v>27</v>
      </c>
      <c r="C481" t="s">
        <v>35</v>
      </c>
      <c r="D481">
        <v>0</v>
      </c>
      <c r="F481">
        <v>1</v>
      </c>
      <c r="G481">
        <v>96.1</v>
      </c>
      <c r="H481">
        <f t="shared" si="113"/>
        <v>1</v>
      </c>
      <c r="I481">
        <f t="shared" si="114"/>
        <v>0</v>
      </c>
      <c r="J481">
        <f t="shared" si="115"/>
        <v>0</v>
      </c>
      <c r="K481">
        <f t="shared" si="116"/>
        <v>1</v>
      </c>
      <c r="L481">
        <f t="shared" si="117"/>
        <v>0</v>
      </c>
      <c r="M481">
        <f t="shared" si="118"/>
        <v>1</v>
      </c>
      <c r="N481">
        <f t="shared" si="119"/>
        <v>0</v>
      </c>
      <c r="O481">
        <f t="shared" si="120"/>
        <v>0</v>
      </c>
      <c r="P481">
        <v>5</v>
      </c>
      <c r="Q481">
        <f t="shared" si="121"/>
        <v>1</v>
      </c>
      <c r="R481">
        <f t="shared" si="122"/>
        <v>0</v>
      </c>
      <c r="S481">
        <f t="shared" si="123"/>
        <v>0</v>
      </c>
      <c r="T481">
        <f t="shared" si="124"/>
        <v>0</v>
      </c>
      <c r="U481">
        <v>1</v>
      </c>
      <c r="V481">
        <f t="shared" si="125"/>
        <v>0.54922013763117006</v>
      </c>
      <c r="W481">
        <f t="shared" si="126"/>
        <v>0.63395463806074082</v>
      </c>
      <c r="X481">
        <f t="shared" si="127"/>
        <v>0.20320248431726126</v>
      </c>
      <c r="Y481">
        <f t="shared" si="128"/>
        <v>1</v>
      </c>
      <c r="Z481" t="s">
        <v>513</v>
      </c>
    </row>
    <row r="482" spans="1:26" x14ac:dyDescent="0.25">
      <c r="A482" t="s">
        <v>26</v>
      </c>
      <c r="B482" t="s">
        <v>33</v>
      </c>
      <c r="C482" t="s">
        <v>35</v>
      </c>
      <c r="D482">
        <v>0</v>
      </c>
      <c r="F482">
        <v>1</v>
      </c>
      <c r="G482">
        <v>69</v>
      </c>
      <c r="H482">
        <f t="shared" si="113"/>
        <v>1</v>
      </c>
      <c r="I482">
        <f t="shared" si="114"/>
        <v>0</v>
      </c>
      <c r="J482">
        <f t="shared" si="115"/>
        <v>0</v>
      </c>
      <c r="K482">
        <f t="shared" si="116"/>
        <v>1</v>
      </c>
      <c r="L482">
        <f t="shared" si="117"/>
        <v>0</v>
      </c>
      <c r="M482">
        <f t="shared" si="118"/>
        <v>1</v>
      </c>
      <c r="N482">
        <f t="shared" si="119"/>
        <v>0</v>
      </c>
      <c r="O482">
        <f t="shared" si="120"/>
        <v>0</v>
      </c>
      <c r="P482">
        <v>15</v>
      </c>
      <c r="Q482">
        <f t="shared" si="121"/>
        <v>0</v>
      </c>
      <c r="R482">
        <f t="shared" si="122"/>
        <v>0</v>
      </c>
      <c r="S482">
        <f t="shared" si="123"/>
        <v>0</v>
      </c>
      <c r="T482">
        <f t="shared" si="124"/>
        <v>1</v>
      </c>
      <c r="U482">
        <v>1</v>
      </c>
      <c r="V482">
        <f t="shared" si="125"/>
        <v>0.36533822293875368</v>
      </c>
      <c r="W482">
        <f t="shared" si="126"/>
        <v>0.59033205030486557</v>
      </c>
      <c r="X482">
        <f t="shared" si="127"/>
        <v>0.40279557126253918</v>
      </c>
      <c r="Y482">
        <f t="shared" si="128"/>
        <v>1</v>
      </c>
      <c r="Z482" t="s">
        <v>514</v>
      </c>
    </row>
    <row r="483" spans="1:26" x14ac:dyDescent="0.25">
      <c r="A483" t="s">
        <v>45</v>
      </c>
      <c r="B483" t="s">
        <v>30</v>
      </c>
      <c r="C483" t="s">
        <v>23</v>
      </c>
      <c r="D483">
        <v>0</v>
      </c>
      <c r="F483">
        <v>1</v>
      </c>
      <c r="G483">
        <v>19.649999999999999</v>
      </c>
      <c r="H483">
        <f t="shared" si="113"/>
        <v>1</v>
      </c>
      <c r="I483">
        <f t="shared" si="114"/>
        <v>0</v>
      </c>
      <c r="J483">
        <f t="shared" si="115"/>
        <v>0</v>
      </c>
      <c r="K483">
        <f t="shared" si="116"/>
        <v>0</v>
      </c>
      <c r="L483">
        <f t="shared" si="117"/>
        <v>1</v>
      </c>
      <c r="M483">
        <f t="shared" si="118"/>
        <v>0</v>
      </c>
      <c r="N483">
        <f t="shared" si="119"/>
        <v>0</v>
      </c>
      <c r="O483">
        <f t="shared" si="120"/>
        <v>1</v>
      </c>
      <c r="P483">
        <v>11</v>
      </c>
      <c r="Q483">
        <f t="shared" si="121"/>
        <v>0</v>
      </c>
      <c r="R483">
        <f t="shared" si="122"/>
        <v>1</v>
      </c>
      <c r="S483">
        <f t="shared" si="123"/>
        <v>0</v>
      </c>
      <c r="T483">
        <f t="shared" si="124"/>
        <v>0</v>
      </c>
      <c r="U483">
        <v>0</v>
      </c>
      <c r="V483">
        <f t="shared" si="125"/>
        <v>-7.1718275467545528E-2</v>
      </c>
      <c r="W483">
        <f t="shared" si="126"/>
        <v>0.48207811226028641</v>
      </c>
      <c r="X483">
        <f t="shared" si="127"/>
        <v>5.1435110360387431E-3</v>
      </c>
      <c r="Y483">
        <f t="shared" si="128"/>
        <v>0</v>
      </c>
      <c r="Z483" t="s">
        <v>515</v>
      </c>
    </row>
    <row r="484" spans="1:26" x14ac:dyDescent="0.25">
      <c r="A484" t="s">
        <v>26</v>
      </c>
      <c r="B484" t="s">
        <v>33</v>
      </c>
      <c r="C484" t="s">
        <v>25</v>
      </c>
      <c r="D484">
        <v>0</v>
      </c>
      <c r="F484">
        <v>1</v>
      </c>
      <c r="G484">
        <v>45.3</v>
      </c>
      <c r="H484">
        <f t="shared" si="113"/>
        <v>1</v>
      </c>
      <c r="I484">
        <f t="shared" si="114"/>
        <v>0</v>
      </c>
      <c r="J484">
        <f t="shared" si="115"/>
        <v>1</v>
      </c>
      <c r="K484">
        <f t="shared" si="116"/>
        <v>0</v>
      </c>
      <c r="L484">
        <f t="shared" si="117"/>
        <v>0</v>
      </c>
      <c r="M484">
        <f t="shared" si="118"/>
        <v>1</v>
      </c>
      <c r="N484">
        <f t="shared" si="119"/>
        <v>0</v>
      </c>
      <c r="O484">
        <f t="shared" si="120"/>
        <v>0</v>
      </c>
      <c r="P484">
        <v>48</v>
      </c>
      <c r="Q484">
        <f t="shared" si="121"/>
        <v>0</v>
      </c>
      <c r="R484">
        <f t="shared" si="122"/>
        <v>0</v>
      </c>
      <c r="S484">
        <f t="shared" si="123"/>
        <v>0</v>
      </c>
      <c r="T484">
        <f t="shared" si="124"/>
        <v>1</v>
      </c>
      <c r="U484">
        <v>1</v>
      </c>
      <c r="V484">
        <f t="shared" si="125"/>
        <v>0.34694322801412958</v>
      </c>
      <c r="W484">
        <f t="shared" si="126"/>
        <v>0.58587612393574051</v>
      </c>
      <c r="X484">
        <f t="shared" si="127"/>
        <v>0.42648314743660515</v>
      </c>
      <c r="Y484">
        <f t="shared" si="128"/>
        <v>1</v>
      </c>
      <c r="Z484" t="s">
        <v>516</v>
      </c>
    </row>
    <row r="485" spans="1:26" x14ac:dyDescent="0.25">
      <c r="A485" t="s">
        <v>26</v>
      </c>
      <c r="B485" t="s">
        <v>27</v>
      </c>
      <c r="C485" t="s">
        <v>35</v>
      </c>
      <c r="D485">
        <v>1</v>
      </c>
      <c r="F485">
        <v>1</v>
      </c>
      <c r="G485">
        <v>81.45</v>
      </c>
      <c r="H485">
        <f t="shared" si="113"/>
        <v>0</v>
      </c>
      <c r="I485">
        <f t="shared" si="114"/>
        <v>1</v>
      </c>
      <c r="J485">
        <f t="shared" si="115"/>
        <v>0</v>
      </c>
      <c r="K485">
        <f t="shared" si="116"/>
        <v>1</v>
      </c>
      <c r="L485">
        <f t="shared" si="117"/>
        <v>0</v>
      </c>
      <c r="M485">
        <f t="shared" si="118"/>
        <v>1</v>
      </c>
      <c r="N485">
        <f t="shared" si="119"/>
        <v>0</v>
      </c>
      <c r="O485">
        <f t="shared" si="120"/>
        <v>0</v>
      </c>
      <c r="P485">
        <v>20</v>
      </c>
      <c r="Q485">
        <f t="shared" si="121"/>
        <v>1</v>
      </c>
      <c r="R485">
        <f t="shared" si="122"/>
        <v>0</v>
      </c>
      <c r="S485">
        <f t="shared" si="123"/>
        <v>0</v>
      </c>
      <c r="T485">
        <f t="shared" si="124"/>
        <v>0</v>
      </c>
      <c r="U485">
        <v>0</v>
      </c>
      <c r="V485">
        <f t="shared" si="125"/>
        <v>0.52637997582974194</v>
      </c>
      <c r="W485">
        <f t="shared" si="126"/>
        <v>0.6286384037829259</v>
      </c>
      <c r="X485">
        <f t="shared" si="127"/>
        <v>0.27707587895451968</v>
      </c>
      <c r="Y485">
        <f t="shared" si="128"/>
        <v>1</v>
      </c>
      <c r="Z485" t="s">
        <v>517</v>
      </c>
    </row>
    <row r="486" spans="1:26" x14ac:dyDescent="0.25">
      <c r="A486" t="s">
        <v>29</v>
      </c>
      <c r="B486" t="s">
        <v>33</v>
      </c>
      <c r="C486" t="s">
        <v>35</v>
      </c>
      <c r="D486">
        <v>0</v>
      </c>
      <c r="F486">
        <v>1</v>
      </c>
      <c r="G486">
        <v>108.5</v>
      </c>
      <c r="H486">
        <f t="shared" si="113"/>
        <v>1</v>
      </c>
      <c r="I486">
        <f t="shared" si="114"/>
        <v>0</v>
      </c>
      <c r="J486">
        <f t="shared" si="115"/>
        <v>0</v>
      </c>
      <c r="K486">
        <f t="shared" si="116"/>
        <v>1</v>
      </c>
      <c r="L486">
        <f t="shared" si="117"/>
        <v>0</v>
      </c>
      <c r="M486">
        <f t="shared" si="118"/>
        <v>0</v>
      </c>
      <c r="N486">
        <f t="shared" si="119"/>
        <v>1</v>
      </c>
      <c r="O486">
        <f t="shared" si="120"/>
        <v>0</v>
      </c>
      <c r="P486">
        <v>72</v>
      </c>
      <c r="Q486">
        <f t="shared" si="121"/>
        <v>0</v>
      </c>
      <c r="R486">
        <f t="shared" si="122"/>
        <v>0</v>
      </c>
      <c r="S486">
        <f t="shared" si="123"/>
        <v>0</v>
      </c>
      <c r="T486">
        <f t="shared" si="124"/>
        <v>1</v>
      </c>
      <c r="U486">
        <v>0</v>
      </c>
      <c r="V486">
        <f t="shared" si="125"/>
        <v>0.16032923247419728</v>
      </c>
      <c r="W486">
        <f t="shared" si="126"/>
        <v>0.53999666706612737</v>
      </c>
      <c r="X486">
        <f t="shared" si="127"/>
        <v>2.5705462785765194E-2</v>
      </c>
      <c r="Y486">
        <f t="shared" si="128"/>
        <v>0</v>
      </c>
      <c r="Z486" t="s">
        <v>518</v>
      </c>
    </row>
    <row r="487" spans="1:26" x14ac:dyDescent="0.25">
      <c r="A487" t="s">
        <v>26</v>
      </c>
      <c r="B487" t="s">
        <v>27</v>
      </c>
      <c r="C487" t="s">
        <v>35</v>
      </c>
      <c r="D487">
        <v>0</v>
      </c>
      <c r="F487">
        <v>1</v>
      </c>
      <c r="G487">
        <v>83.55</v>
      </c>
      <c r="H487">
        <f t="shared" si="113"/>
        <v>1</v>
      </c>
      <c r="I487">
        <f t="shared" si="114"/>
        <v>0</v>
      </c>
      <c r="J487">
        <f t="shared" si="115"/>
        <v>0</v>
      </c>
      <c r="K487">
        <f t="shared" si="116"/>
        <v>1</v>
      </c>
      <c r="L487">
        <f t="shared" si="117"/>
        <v>0</v>
      </c>
      <c r="M487">
        <f t="shared" si="118"/>
        <v>1</v>
      </c>
      <c r="N487">
        <f t="shared" si="119"/>
        <v>0</v>
      </c>
      <c r="O487">
        <f t="shared" si="120"/>
        <v>0</v>
      </c>
      <c r="P487">
        <v>8</v>
      </c>
      <c r="Q487">
        <f t="shared" si="121"/>
        <v>1</v>
      </c>
      <c r="R487">
        <f t="shared" si="122"/>
        <v>0</v>
      </c>
      <c r="S487">
        <f t="shared" si="123"/>
        <v>0</v>
      </c>
      <c r="T487">
        <f t="shared" si="124"/>
        <v>0</v>
      </c>
      <c r="U487">
        <v>1</v>
      </c>
      <c r="V487">
        <f t="shared" si="125"/>
        <v>0.52965399219718212</v>
      </c>
      <c r="W487">
        <f t="shared" si="126"/>
        <v>0.62940240752577725</v>
      </c>
      <c r="X487">
        <f t="shared" si="127"/>
        <v>0.22122536705604842</v>
      </c>
      <c r="Y487">
        <f t="shared" si="128"/>
        <v>1</v>
      </c>
      <c r="Z487" t="s">
        <v>519</v>
      </c>
    </row>
    <row r="488" spans="1:26" x14ac:dyDescent="0.25">
      <c r="A488" t="s">
        <v>45</v>
      </c>
      <c r="B488" t="s">
        <v>38</v>
      </c>
      <c r="C488" t="s">
        <v>35</v>
      </c>
      <c r="D488">
        <v>0</v>
      </c>
      <c r="F488">
        <v>1</v>
      </c>
      <c r="G488">
        <v>84.5</v>
      </c>
      <c r="H488">
        <f t="shared" si="113"/>
        <v>1</v>
      </c>
      <c r="I488">
        <f t="shared" si="114"/>
        <v>0</v>
      </c>
      <c r="J488">
        <f t="shared" si="115"/>
        <v>0</v>
      </c>
      <c r="K488">
        <f t="shared" si="116"/>
        <v>1</v>
      </c>
      <c r="L488">
        <f t="shared" si="117"/>
        <v>0</v>
      </c>
      <c r="M488">
        <f t="shared" si="118"/>
        <v>0</v>
      </c>
      <c r="N488">
        <f t="shared" si="119"/>
        <v>0</v>
      </c>
      <c r="O488">
        <f t="shared" si="120"/>
        <v>1</v>
      </c>
      <c r="P488">
        <v>72</v>
      </c>
      <c r="Q488">
        <f t="shared" si="121"/>
        <v>0</v>
      </c>
      <c r="R488">
        <f t="shared" si="122"/>
        <v>0</v>
      </c>
      <c r="S488">
        <f t="shared" si="123"/>
        <v>1</v>
      </c>
      <c r="T488">
        <f t="shared" si="124"/>
        <v>0</v>
      </c>
      <c r="U488">
        <v>0</v>
      </c>
      <c r="V488">
        <f t="shared" si="125"/>
        <v>6.2977846517438721E-2</v>
      </c>
      <c r="W488">
        <f t="shared" si="126"/>
        <v>0.51573925987349112</v>
      </c>
      <c r="X488">
        <f t="shared" si="127"/>
        <v>3.9662091519740688E-3</v>
      </c>
      <c r="Y488">
        <f t="shared" si="128"/>
        <v>0</v>
      </c>
      <c r="Z488" t="s">
        <v>520</v>
      </c>
    </row>
    <row r="489" spans="1:26" x14ac:dyDescent="0.25">
      <c r="A489" t="s">
        <v>26</v>
      </c>
      <c r="B489" t="s">
        <v>27</v>
      </c>
      <c r="C489" t="s">
        <v>35</v>
      </c>
      <c r="D489">
        <v>0</v>
      </c>
      <c r="F489">
        <v>1</v>
      </c>
      <c r="G489">
        <v>100.15</v>
      </c>
      <c r="H489">
        <f t="shared" si="113"/>
        <v>1</v>
      </c>
      <c r="I489">
        <f t="shared" si="114"/>
        <v>0</v>
      </c>
      <c r="J489">
        <f t="shared" si="115"/>
        <v>0</v>
      </c>
      <c r="K489">
        <f t="shared" si="116"/>
        <v>1</v>
      </c>
      <c r="L489">
        <f t="shared" si="117"/>
        <v>0</v>
      </c>
      <c r="M489">
        <f t="shared" si="118"/>
        <v>1</v>
      </c>
      <c r="N489">
        <f t="shared" si="119"/>
        <v>0</v>
      </c>
      <c r="O489">
        <f t="shared" si="120"/>
        <v>0</v>
      </c>
      <c r="P489">
        <v>15</v>
      </c>
      <c r="Q489">
        <f t="shared" si="121"/>
        <v>1</v>
      </c>
      <c r="R489">
        <f t="shared" si="122"/>
        <v>0</v>
      </c>
      <c r="S489">
        <f t="shared" si="123"/>
        <v>0</v>
      </c>
      <c r="T489">
        <f t="shared" si="124"/>
        <v>0</v>
      </c>
      <c r="U489">
        <v>0</v>
      </c>
      <c r="V489">
        <f t="shared" si="125"/>
        <v>0.55067114279333473</v>
      </c>
      <c r="W489">
        <f t="shared" si="126"/>
        <v>0.63429128724628603</v>
      </c>
      <c r="X489">
        <f t="shared" si="127"/>
        <v>0.30323870750531723</v>
      </c>
      <c r="Y489">
        <f t="shared" si="128"/>
        <v>1</v>
      </c>
      <c r="Z489" t="s">
        <v>521</v>
      </c>
    </row>
    <row r="490" spans="1:26" x14ac:dyDescent="0.25">
      <c r="A490" t="s">
        <v>45</v>
      </c>
      <c r="B490" t="s">
        <v>33</v>
      </c>
      <c r="C490" t="s">
        <v>25</v>
      </c>
      <c r="D490">
        <v>0</v>
      </c>
      <c r="F490">
        <v>1</v>
      </c>
      <c r="G490">
        <v>88.6</v>
      </c>
      <c r="H490">
        <f t="shared" si="113"/>
        <v>1</v>
      </c>
      <c r="I490">
        <f t="shared" si="114"/>
        <v>0</v>
      </c>
      <c r="J490">
        <f t="shared" si="115"/>
        <v>1</v>
      </c>
      <c r="K490">
        <f t="shared" si="116"/>
        <v>0</v>
      </c>
      <c r="L490">
        <f t="shared" si="117"/>
        <v>0</v>
      </c>
      <c r="M490">
        <f t="shared" si="118"/>
        <v>0</v>
      </c>
      <c r="N490">
        <f t="shared" si="119"/>
        <v>0</v>
      </c>
      <c r="O490">
        <f t="shared" si="120"/>
        <v>1</v>
      </c>
      <c r="P490">
        <v>72</v>
      </c>
      <c r="Q490">
        <f t="shared" si="121"/>
        <v>0</v>
      </c>
      <c r="R490">
        <f t="shared" si="122"/>
        <v>0</v>
      </c>
      <c r="S490">
        <f t="shared" si="123"/>
        <v>0</v>
      </c>
      <c r="T490">
        <f t="shared" si="124"/>
        <v>1</v>
      </c>
      <c r="U490">
        <v>0</v>
      </c>
      <c r="V490">
        <f t="shared" si="125"/>
        <v>6.4506804450256749E-2</v>
      </c>
      <c r="W490">
        <f t="shared" si="126"/>
        <v>0.51612111133314376</v>
      </c>
      <c r="X490">
        <f t="shared" si="127"/>
        <v>4.1611278203836644E-3</v>
      </c>
      <c r="Y490">
        <f t="shared" si="128"/>
        <v>0</v>
      </c>
      <c r="Z490" t="s">
        <v>522</v>
      </c>
    </row>
    <row r="491" spans="1:26" x14ac:dyDescent="0.25">
      <c r="A491" t="s">
        <v>45</v>
      </c>
      <c r="B491" t="s">
        <v>33</v>
      </c>
      <c r="C491" t="s">
        <v>25</v>
      </c>
      <c r="D491">
        <v>0</v>
      </c>
      <c r="F491">
        <v>1</v>
      </c>
      <c r="G491">
        <v>52.55</v>
      </c>
      <c r="H491">
        <f t="shared" si="113"/>
        <v>1</v>
      </c>
      <c r="I491">
        <f t="shared" si="114"/>
        <v>0</v>
      </c>
      <c r="J491">
        <f t="shared" si="115"/>
        <v>1</v>
      </c>
      <c r="K491">
        <f t="shared" si="116"/>
        <v>0</v>
      </c>
      <c r="L491">
        <f t="shared" si="117"/>
        <v>0</v>
      </c>
      <c r="M491">
        <f t="shared" si="118"/>
        <v>0</v>
      </c>
      <c r="N491">
        <f t="shared" si="119"/>
        <v>0</v>
      </c>
      <c r="O491">
        <f t="shared" si="120"/>
        <v>1</v>
      </c>
      <c r="P491">
        <v>0</v>
      </c>
      <c r="Q491">
        <f t="shared" si="121"/>
        <v>0</v>
      </c>
      <c r="R491">
        <f t="shared" si="122"/>
        <v>0</v>
      </c>
      <c r="S491">
        <f t="shared" si="123"/>
        <v>0</v>
      </c>
      <c r="T491">
        <f t="shared" si="124"/>
        <v>1</v>
      </c>
      <c r="U491">
        <v>0</v>
      </c>
      <c r="V491">
        <f t="shared" si="125"/>
        <v>1.3166026069955553E-2</v>
      </c>
      <c r="W491">
        <f t="shared" si="126"/>
        <v>0.50329145897133776</v>
      </c>
      <c r="X491">
        <f t="shared" si="127"/>
        <v>1.7334424247474926E-4</v>
      </c>
      <c r="Y491">
        <f t="shared" si="128"/>
        <v>0</v>
      </c>
      <c r="Z491" t="s">
        <v>523</v>
      </c>
    </row>
    <row r="492" spans="1:26" x14ac:dyDescent="0.25">
      <c r="A492" t="s">
        <v>26</v>
      </c>
      <c r="B492" t="s">
        <v>27</v>
      </c>
      <c r="C492" t="s">
        <v>35</v>
      </c>
      <c r="D492">
        <v>0</v>
      </c>
      <c r="F492">
        <v>1</v>
      </c>
      <c r="G492">
        <v>74.349999999999994</v>
      </c>
      <c r="H492">
        <f t="shared" si="113"/>
        <v>1</v>
      </c>
      <c r="I492">
        <f t="shared" si="114"/>
        <v>0</v>
      </c>
      <c r="J492">
        <f t="shared" si="115"/>
        <v>0</v>
      </c>
      <c r="K492">
        <f t="shared" si="116"/>
        <v>1</v>
      </c>
      <c r="L492">
        <f t="shared" si="117"/>
        <v>0</v>
      </c>
      <c r="M492">
        <f t="shared" si="118"/>
        <v>1</v>
      </c>
      <c r="N492">
        <f t="shared" si="119"/>
        <v>0</v>
      </c>
      <c r="O492">
        <f t="shared" si="120"/>
        <v>0</v>
      </c>
      <c r="P492">
        <v>1</v>
      </c>
      <c r="Q492">
        <f t="shared" si="121"/>
        <v>1</v>
      </c>
      <c r="R492">
        <f t="shared" si="122"/>
        <v>0</v>
      </c>
      <c r="S492">
        <f t="shared" si="123"/>
        <v>0</v>
      </c>
      <c r="T492">
        <f t="shared" si="124"/>
        <v>0</v>
      </c>
      <c r="U492">
        <v>1</v>
      </c>
      <c r="V492">
        <f t="shared" si="125"/>
        <v>0.51531068239696787</v>
      </c>
      <c r="W492">
        <f t="shared" si="126"/>
        <v>0.62605059485806858</v>
      </c>
      <c r="X492">
        <f t="shared" si="127"/>
        <v>0.23492373459849294</v>
      </c>
      <c r="Y492">
        <f t="shared" si="128"/>
        <v>1</v>
      </c>
      <c r="Z492" t="s">
        <v>524</v>
      </c>
    </row>
    <row r="493" spans="1:26" x14ac:dyDescent="0.25">
      <c r="A493" t="s">
        <v>45</v>
      </c>
      <c r="B493" t="s">
        <v>33</v>
      </c>
      <c r="C493" t="s">
        <v>35</v>
      </c>
      <c r="D493">
        <v>0</v>
      </c>
      <c r="F493">
        <v>1</v>
      </c>
      <c r="G493">
        <v>104.8</v>
      </c>
      <c r="H493">
        <f t="shared" si="113"/>
        <v>1</v>
      </c>
      <c r="I493">
        <f t="shared" si="114"/>
        <v>0</v>
      </c>
      <c r="J493">
        <f t="shared" si="115"/>
        <v>0</v>
      </c>
      <c r="K493">
        <f t="shared" si="116"/>
        <v>1</v>
      </c>
      <c r="L493">
        <f t="shared" si="117"/>
        <v>0</v>
      </c>
      <c r="M493">
        <f t="shared" si="118"/>
        <v>0</v>
      </c>
      <c r="N493">
        <f t="shared" si="119"/>
        <v>0</v>
      </c>
      <c r="O493">
        <f t="shared" si="120"/>
        <v>1</v>
      </c>
      <c r="P493">
        <v>63</v>
      </c>
      <c r="Q493">
        <f t="shared" si="121"/>
        <v>0</v>
      </c>
      <c r="R493">
        <f t="shared" si="122"/>
        <v>0</v>
      </c>
      <c r="S493">
        <f t="shared" si="123"/>
        <v>0</v>
      </c>
      <c r="T493">
        <f t="shared" si="124"/>
        <v>1</v>
      </c>
      <c r="U493">
        <v>0</v>
      </c>
      <c r="V493">
        <f t="shared" si="125"/>
        <v>8.9763502141938373E-2</v>
      </c>
      <c r="W493">
        <f t="shared" si="126"/>
        <v>0.52242581957938727</v>
      </c>
      <c r="X493">
        <f t="shared" si="127"/>
        <v>8.0574863167857756E-3</v>
      </c>
      <c r="Y493">
        <f t="shared" si="128"/>
        <v>0</v>
      </c>
      <c r="Z493" t="s">
        <v>525</v>
      </c>
    </row>
    <row r="494" spans="1:26" x14ac:dyDescent="0.25">
      <c r="A494" t="s">
        <v>26</v>
      </c>
      <c r="B494" t="s">
        <v>27</v>
      </c>
      <c r="C494" t="s">
        <v>25</v>
      </c>
      <c r="D494">
        <v>0</v>
      </c>
      <c r="F494">
        <v>1</v>
      </c>
      <c r="G494">
        <v>59</v>
      </c>
      <c r="H494">
        <f t="shared" si="113"/>
        <v>1</v>
      </c>
      <c r="I494">
        <f t="shared" si="114"/>
        <v>0</v>
      </c>
      <c r="J494">
        <f t="shared" si="115"/>
        <v>1</v>
      </c>
      <c r="K494">
        <f t="shared" si="116"/>
        <v>0</v>
      </c>
      <c r="L494">
        <f t="shared" si="117"/>
        <v>0</v>
      </c>
      <c r="M494">
        <f t="shared" si="118"/>
        <v>1</v>
      </c>
      <c r="N494">
        <f t="shared" si="119"/>
        <v>0</v>
      </c>
      <c r="O494">
        <f t="shared" si="120"/>
        <v>0</v>
      </c>
      <c r="P494">
        <v>2</v>
      </c>
      <c r="Q494">
        <f t="shared" si="121"/>
        <v>1</v>
      </c>
      <c r="R494">
        <f t="shared" si="122"/>
        <v>0</v>
      </c>
      <c r="S494">
        <f t="shared" si="123"/>
        <v>0</v>
      </c>
      <c r="T494">
        <f t="shared" si="124"/>
        <v>0</v>
      </c>
      <c r="U494">
        <v>0</v>
      </c>
      <c r="V494">
        <f t="shared" si="125"/>
        <v>0.49137918180639295</v>
      </c>
      <c r="W494">
        <f t="shared" si="126"/>
        <v>0.62043127846976076</v>
      </c>
      <c r="X494">
        <f t="shared" si="127"/>
        <v>0.24145350031272017</v>
      </c>
      <c r="Y494">
        <f t="shared" si="128"/>
        <v>1</v>
      </c>
      <c r="Z494" t="s">
        <v>526</v>
      </c>
    </row>
    <row r="495" spans="1:26" x14ac:dyDescent="0.25">
      <c r="A495" t="s">
        <v>26</v>
      </c>
      <c r="B495" t="s">
        <v>27</v>
      </c>
      <c r="C495" t="s">
        <v>35</v>
      </c>
      <c r="D495">
        <v>0</v>
      </c>
      <c r="F495">
        <v>1</v>
      </c>
      <c r="G495">
        <v>74.400000000000006</v>
      </c>
      <c r="H495">
        <f t="shared" si="113"/>
        <v>1</v>
      </c>
      <c r="I495">
        <f t="shared" si="114"/>
        <v>0</v>
      </c>
      <c r="J495">
        <f t="shared" si="115"/>
        <v>0</v>
      </c>
      <c r="K495">
        <f t="shared" si="116"/>
        <v>1</v>
      </c>
      <c r="L495">
        <f t="shared" si="117"/>
        <v>0</v>
      </c>
      <c r="M495">
        <f t="shared" si="118"/>
        <v>1</v>
      </c>
      <c r="N495">
        <f t="shared" si="119"/>
        <v>0</v>
      </c>
      <c r="O495">
        <f t="shared" si="120"/>
        <v>0</v>
      </c>
      <c r="P495">
        <v>2</v>
      </c>
      <c r="Q495">
        <f t="shared" si="121"/>
        <v>1</v>
      </c>
      <c r="R495">
        <f t="shared" si="122"/>
        <v>0</v>
      </c>
      <c r="S495">
        <f t="shared" si="123"/>
        <v>0</v>
      </c>
      <c r="T495">
        <f t="shared" si="124"/>
        <v>0</v>
      </c>
      <c r="U495">
        <v>1</v>
      </c>
      <c r="V495">
        <f t="shared" si="125"/>
        <v>0.52421691501116807</v>
      </c>
      <c r="W495">
        <f t="shared" si="126"/>
        <v>0.62813329220858882</v>
      </c>
      <c r="X495">
        <f t="shared" si="127"/>
        <v>0.22636954396149006</v>
      </c>
      <c r="Y495">
        <f t="shared" si="128"/>
        <v>1</v>
      </c>
      <c r="Z495" t="s">
        <v>527</v>
      </c>
    </row>
    <row r="496" spans="1:26" x14ac:dyDescent="0.25">
      <c r="A496" t="s">
        <v>29</v>
      </c>
      <c r="B496" t="s">
        <v>33</v>
      </c>
      <c r="C496" t="s">
        <v>25</v>
      </c>
      <c r="D496">
        <v>1</v>
      </c>
      <c r="F496">
        <v>1</v>
      </c>
      <c r="G496">
        <v>64.05</v>
      </c>
      <c r="H496">
        <f t="shared" si="113"/>
        <v>0</v>
      </c>
      <c r="I496">
        <f t="shared" si="114"/>
        <v>1</v>
      </c>
      <c r="J496">
        <f t="shared" si="115"/>
        <v>1</v>
      </c>
      <c r="K496">
        <f t="shared" si="116"/>
        <v>0</v>
      </c>
      <c r="L496">
        <f t="shared" si="117"/>
        <v>0</v>
      </c>
      <c r="M496">
        <f t="shared" si="118"/>
        <v>0</v>
      </c>
      <c r="N496">
        <f t="shared" si="119"/>
        <v>1</v>
      </c>
      <c r="O496">
        <f t="shared" si="120"/>
        <v>0</v>
      </c>
      <c r="P496">
        <v>61</v>
      </c>
      <c r="Q496">
        <f t="shared" si="121"/>
        <v>0</v>
      </c>
      <c r="R496">
        <f t="shared" si="122"/>
        <v>0</v>
      </c>
      <c r="S496">
        <f t="shared" si="123"/>
        <v>0</v>
      </c>
      <c r="T496">
        <f t="shared" si="124"/>
        <v>1</v>
      </c>
      <c r="U496">
        <v>0</v>
      </c>
      <c r="V496">
        <f t="shared" si="125"/>
        <v>8.616605010262382E-2</v>
      </c>
      <c r="W496">
        <f t="shared" si="126"/>
        <v>0.52152819434214648</v>
      </c>
      <c r="X496">
        <f t="shared" si="127"/>
        <v>7.4245881902878785E-3</v>
      </c>
      <c r="Y496">
        <f t="shared" si="128"/>
        <v>0</v>
      </c>
      <c r="Z496" t="s">
        <v>528</v>
      </c>
    </row>
    <row r="497" spans="1:26" x14ac:dyDescent="0.25">
      <c r="A497" t="s">
        <v>26</v>
      </c>
      <c r="B497" t="s">
        <v>30</v>
      </c>
      <c r="C497" t="s">
        <v>23</v>
      </c>
      <c r="D497">
        <v>0</v>
      </c>
      <c r="F497">
        <v>1</v>
      </c>
      <c r="G497">
        <v>20.399999999999999</v>
      </c>
      <c r="H497">
        <f t="shared" si="113"/>
        <v>1</v>
      </c>
      <c r="I497">
        <f t="shared" si="114"/>
        <v>0</v>
      </c>
      <c r="J497">
        <f t="shared" si="115"/>
        <v>0</v>
      </c>
      <c r="K497">
        <f t="shared" si="116"/>
        <v>0</v>
      </c>
      <c r="L497">
        <f t="shared" si="117"/>
        <v>1</v>
      </c>
      <c r="M497">
        <f t="shared" si="118"/>
        <v>1</v>
      </c>
      <c r="N497">
        <f t="shared" si="119"/>
        <v>0</v>
      </c>
      <c r="O497">
        <f t="shared" si="120"/>
        <v>0</v>
      </c>
      <c r="P497">
        <v>1</v>
      </c>
      <c r="Q497">
        <f t="shared" si="121"/>
        <v>0</v>
      </c>
      <c r="R497">
        <f t="shared" si="122"/>
        <v>1</v>
      </c>
      <c r="S497">
        <f t="shared" si="123"/>
        <v>0</v>
      </c>
      <c r="T497">
        <f t="shared" si="124"/>
        <v>0</v>
      </c>
      <c r="U497">
        <v>0</v>
      </c>
      <c r="V497">
        <f t="shared" si="125"/>
        <v>0.26083992067686007</v>
      </c>
      <c r="W497">
        <f t="shared" si="126"/>
        <v>0.56484275168874909</v>
      </c>
      <c r="X497">
        <f t="shared" si="127"/>
        <v>6.8037464218710653E-2</v>
      </c>
      <c r="Y497">
        <f t="shared" si="128"/>
        <v>0</v>
      </c>
      <c r="Z497" t="s">
        <v>529</v>
      </c>
    </row>
    <row r="498" spans="1:26" x14ac:dyDescent="0.25">
      <c r="A498" t="s">
        <v>29</v>
      </c>
      <c r="B498" t="s">
        <v>33</v>
      </c>
      <c r="C498" t="s">
        <v>25</v>
      </c>
      <c r="D498">
        <v>0</v>
      </c>
      <c r="F498">
        <v>1</v>
      </c>
      <c r="G498">
        <v>43.75</v>
      </c>
      <c r="H498">
        <f t="shared" si="113"/>
        <v>1</v>
      </c>
      <c r="I498">
        <f t="shared" si="114"/>
        <v>0</v>
      </c>
      <c r="J498">
        <f t="shared" si="115"/>
        <v>1</v>
      </c>
      <c r="K498">
        <f t="shared" si="116"/>
        <v>0</v>
      </c>
      <c r="L498">
        <f t="shared" si="117"/>
        <v>0</v>
      </c>
      <c r="M498">
        <f t="shared" si="118"/>
        <v>0</v>
      </c>
      <c r="N498">
        <f t="shared" si="119"/>
        <v>1</v>
      </c>
      <c r="O498">
        <f t="shared" si="120"/>
        <v>0</v>
      </c>
      <c r="P498">
        <v>22</v>
      </c>
      <c r="Q498">
        <f t="shared" si="121"/>
        <v>0</v>
      </c>
      <c r="R498">
        <f t="shared" si="122"/>
        <v>0</v>
      </c>
      <c r="S498">
        <f t="shared" si="123"/>
        <v>0</v>
      </c>
      <c r="T498">
        <f t="shared" si="124"/>
        <v>1</v>
      </c>
      <c r="U498">
        <v>1</v>
      </c>
      <c r="V498">
        <f t="shared" si="125"/>
        <v>5.4517225217368452E-2</v>
      </c>
      <c r="W498">
        <f t="shared" si="126"/>
        <v>0.51362593163726766</v>
      </c>
      <c r="X498">
        <f t="shared" si="127"/>
        <v>0.89393767741066432</v>
      </c>
      <c r="Y498">
        <f t="shared" si="128"/>
        <v>0</v>
      </c>
      <c r="Z498" t="s">
        <v>530</v>
      </c>
    </row>
    <row r="499" spans="1:26" x14ac:dyDescent="0.25">
      <c r="A499" t="s">
        <v>26</v>
      </c>
      <c r="B499" t="s">
        <v>30</v>
      </c>
      <c r="C499" t="s">
        <v>25</v>
      </c>
      <c r="D499">
        <v>0</v>
      </c>
      <c r="F499">
        <v>1</v>
      </c>
      <c r="G499">
        <v>60.9</v>
      </c>
      <c r="H499">
        <f t="shared" si="113"/>
        <v>1</v>
      </c>
      <c r="I499">
        <f t="shared" si="114"/>
        <v>0</v>
      </c>
      <c r="J499">
        <f t="shared" si="115"/>
        <v>1</v>
      </c>
      <c r="K499">
        <f t="shared" si="116"/>
        <v>0</v>
      </c>
      <c r="L499">
        <f t="shared" si="117"/>
        <v>0</v>
      </c>
      <c r="M499">
        <f t="shared" si="118"/>
        <v>1</v>
      </c>
      <c r="N499">
        <f t="shared" si="119"/>
        <v>0</v>
      </c>
      <c r="O499">
        <f t="shared" si="120"/>
        <v>0</v>
      </c>
      <c r="P499">
        <v>28</v>
      </c>
      <c r="Q499">
        <f t="shared" si="121"/>
        <v>0</v>
      </c>
      <c r="R499">
        <f t="shared" si="122"/>
        <v>1</v>
      </c>
      <c r="S499">
        <f t="shared" si="123"/>
        <v>0</v>
      </c>
      <c r="T499">
        <f t="shared" si="124"/>
        <v>0</v>
      </c>
      <c r="U499">
        <v>0</v>
      </c>
      <c r="V499">
        <f t="shared" si="125"/>
        <v>0.35270987409291288</v>
      </c>
      <c r="W499">
        <f t="shared" si="126"/>
        <v>0.58727456171486103</v>
      </c>
      <c r="X499">
        <f t="shared" si="127"/>
        <v>0.12440425528263846</v>
      </c>
      <c r="Y499">
        <f t="shared" si="128"/>
        <v>1</v>
      </c>
      <c r="Z499" t="s">
        <v>531</v>
      </c>
    </row>
    <row r="500" spans="1:26" x14ac:dyDescent="0.25">
      <c r="A500" t="s">
        <v>45</v>
      </c>
      <c r="B500" t="s">
        <v>33</v>
      </c>
      <c r="C500" t="s">
        <v>23</v>
      </c>
      <c r="D500">
        <v>0</v>
      </c>
      <c r="F500">
        <v>1</v>
      </c>
      <c r="G500">
        <v>19.8</v>
      </c>
      <c r="H500">
        <f t="shared" si="113"/>
        <v>1</v>
      </c>
      <c r="I500">
        <f t="shared" si="114"/>
        <v>0</v>
      </c>
      <c r="J500">
        <f t="shared" si="115"/>
        <v>0</v>
      </c>
      <c r="K500">
        <f t="shared" si="116"/>
        <v>0</v>
      </c>
      <c r="L500">
        <f t="shared" si="117"/>
        <v>1</v>
      </c>
      <c r="M500">
        <f t="shared" si="118"/>
        <v>0</v>
      </c>
      <c r="N500">
        <f t="shared" si="119"/>
        <v>0</v>
      </c>
      <c r="O500">
        <f t="shared" si="120"/>
        <v>1</v>
      </c>
      <c r="P500">
        <v>70</v>
      </c>
      <c r="Q500">
        <f t="shared" si="121"/>
        <v>0</v>
      </c>
      <c r="R500">
        <f t="shared" si="122"/>
        <v>0</v>
      </c>
      <c r="S500">
        <f t="shared" si="123"/>
        <v>0</v>
      </c>
      <c r="T500">
        <f t="shared" si="124"/>
        <v>1</v>
      </c>
      <c r="U500">
        <v>0</v>
      </c>
      <c r="V500">
        <f t="shared" si="125"/>
        <v>-5.7792968051282922E-2</v>
      </c>
      <c r="W500">
        <f t="shared" si="126"/>
        <v>0.48555577810451123</v>
      </c>
      <c r="X500">
        <f t="shared" si="127"/>
        <v>3.3400271561766087E-3</v>
      </c>
      <c r="Y500">
        <f t="shared" si="128"/>
        <v>0</v>
      </c>
      <c r="Z500" t="s">
        <v>532</v>
      </c>
    </row>
    <row r="501" spans="1:26" x14ac:dyDescent="0.25">
      <c r="A501" t="s">
        <v>26</v>
      </c>
      <c r="B501" t="s">
        <v>27</v>
      </c>
      <c r="C501" t="s">
        <v>25</v>
      </c>
      <c r="D501">
        <v>1</v>
      </c>
      <c r="F501">
        <v>1</v>
      </c>
      <c r="G501">
        <v>28.45</v>
      </c>
      <c r="H501">
        <f t="shared" si="113"/>
        <v>0</v>
      </c>
      <c r="I501">
        <f t="shared" si="114"/>
        <v>1</v>
      </c>
      <c r="J501">
        <f t="shared" si="115"/>
        <v>1</v>
      </c>
      <c r="K501">
        <f t="shared" si="116"/>
        <v>0</v>
      </c>
      <c r="L501">
        <f t="shared" si="117"/>
        <v>0</v>
      </c>
      <c r="M501">
        <f t="shared" si="118"/>
        <v>1</v>
      </c>
      <c r="N501">
        <f t="shared" si="119"/>
        <v>0</v>
      </c>
      <c r="O501">
        <f t="shared" si="120"/>
        <v>0</v>
      </c>
      <c r="P501">
        <v>5</v>
      </c>
      <c r="Q501">
        <f t="shared" si="121"/>
        <v>1</v>
      </c>
      <c r="R501">
        <f t="shared" si="122"/>
        <v>0</v>
      </c>
      <c r="S501">
        <f t="shared" si="123"/>
        <v>0</v>
      </c>
      <c r="T501">
        <f t="shared" si="124"/>
        <v>0</v>
      </c>
      <c r="U501">
        <v>1</v>
      </c>
      <c r="V501">
        <f t="shared" si="125"/>
        <v>0.44375003893720333</v>
      </c>
      <c r="W501">
        <f t="shared" si="126"/>
        <v>0.6091522262956357</v>
      </c>
      <c r="X501">
        <f t="shared" si="127"/>
        <v>0.30941401918236283</v>
      </c>
      <c r="Y501">
        <f t="shared" si="128"/>
        <v>1</v>
      </c>
      <c r="Z501" t="s">
        <v>533</v>
      </c>
    </row>
    <row r="502" spans="1:26" x14ac:dyDescent="0.25">
      <c r="A502" t="s">
        <v>26</v>
      </c>
      <c r="B502" t="s">
        <v>33</v>
      </c>
      <c r="C502" t="s">
        <v>35</v>
      </c>
      <c r="D502">
        <v>0</v>
      </c>
      <c r="F502">
        <v>1</v>
      </c>
      <c r="G502">
        <v>99.7</v>
      </c>
      <c r="H502">
        <f t="shared" si="113"/>
        <v>1</v>
      </c>
      <c r="I502">
        <f t="shared" si="114"/>
        <v>0</v>
      </c>
      <c r="J502">
        <f t="shared" si="115"/>
        <v>0</v>
      </c>
      <c r="K502">
        <f t="shared" si="116"/>
        <v>1</v>
      </c>
      <c r="L502">
        <f t="shared" si="117"/>
        <v>0</v>
      </c>
      <c r="M502">
        <f t="shared" si="118"/>
        <v>1</v>
      </c>
      <c r="N502">
        <f t="shared" si="119"/>
        <v>0</v>
      </c>
      <c r="O502">
        <f t="shared" si="120"/>
        <v>0</v>
      </c>
      <c r="P502">
        <v>12</v>
      </c>
      <c r="Q502">
        <f t="shared" si="121"/>
        <v>0</v>
      </c>
      <c r="R502">
        <f t="shared" si="122"/>
        <v>0</v>
      </c>
      <c r="S502">
        <f t="shared" si="123"/>
        <v>0</v>
      </c>
      <c r="T502">
        <f t="shared" si="124"/>
        <v>1</v>
      </c>
      <c r="U502">
        <v>1</v>
      </c>
      <c r="V502">
        <f t="shared" si="125"/>
        <v>0.41806439338065909</v>
      </c>
      <c r="W502">
        <f t="shared" si="126"/>
        <v>0.60301998355222541</v>
      </c>
      <c r="X502">
        <f t="shared" si="127"/>
        <v>0.33864905025142022</v>
      </c>
      <c r="Y502">
        <f t="shared" si="128"/>
        <v>1</v>
      </c>
      <c r="Z502" t="s">
        <v>534</v>
      </c>
    </row>
    <row r="503" spans="1:26" x14ac:dyDescent="0.25">
      <c r="A503" t="s">
        <v>29</v>
      </c>
      <c r="B503" t="s">
        <v>38</v>
      </c>
      <c r="C503" t="s">
        <v>35</v>
      </c>
      <c r="D503">
        <v>0</v>
      </c>
      <c r="F503">
        <v>1</v>
      </c>
      <c r="G503">
        <v>116.25</v>
      </c>
      <c r="H503">
        <f t="shared" si="113"/>
        <v>1</v>
      </c>
      <c r="I503">
        <f t="shared" si="114"/>
        <v>0</v>
      </c>
      <c r="J503">
        <f t="shared" si="115"/>
        <v>0</v>
      </c>
      <c r="K503">
        <f t="shared" si="116"/>
        <v>1</v>
      </c>
      <c r="L503">
        <f t="shared" si="117"/>
        <v>0</v>
      </c>
      <c r="M503">
        <f t="shared" si="118"/>
        <v>0</v>
      </c>
      <c r="N503">
        <f t="shared" si="119"/>
        <v>1</v>
      </c>
      <c r="O503">
        <f t="shared" si="120"/>
        <v>0</v>
      </c>
      <c r="P503">
        <v>34</v>
      </c>
      <c r="Q503">
        <f t="shared" si="121"/>
        <v>0</v>
      </c>
      <c r="R503">
        <f t="shared" si="122"/>
        <v>0</v>
      </c>
      <c r="S503">
        <f t="shared" si="123"/>
        <v>1</v>
      </c>
      <c r="T503">
        <f t="shared" si="124"/>
        <v>0</v>
      </c>
      <c r="U503">
        <v>0</v>
      </c>
      <c r="V503">
        <f t="shared" si="125"/>
        <v>0.18610336102976729</v>
      </c>
      <c r="W503">
        <f t="shared" si="126"/>
        <v>0.54639202059890823</v>
      </c>
      <c r="X503">
        <f t="shared" si="127"/>
        <v>3.463446098657591E-2</v>
      </c>
      <c r="Y503">
        <f t="shared" si="128"/>
        <v>0</v>
      </c>
      <c r="Z503" t="s">
        <v>535</v>
      </c>
    </row>
    <row r="504" spans="1:26" x14ac:dyDescent="0.25">
      <c r="A504" t="s">
        <v>45</v>
      </c>
      <c r="B504" t="s">
        <v>38</v>
      </c>
      <c r="C504" t="s">
        <v>35</v>
      </c>
      <c r="D504">
        <v>1</v>
      </c>
      <c r="F504">
        <v>1</v>
      </c>
      <c r="G504">
        <v>80.7</v>
      </c>
      <c r="H504">
        <f t="shared" si="113"/>
        <v>0</v>
      </c>
      <c r="I504">
        <f t="shared" si="114"/>
        <v>1</v>
      </c>
      <c r="J504">
        <f t="shared" si="115"/>
        <v>0</v>
      </c>
      <c r="K504">
        <f t="shared" si="116"/>
        <v>1</v>
      </c>
      <c r="L504">
        <f t="shared" si="117"/>
        <v>0</v>
      </c>
      <c r="M504">
        <f t="shared" si="118"/>
        <v>0</v>
      </c>
      <c r="N504">
        <f t="shared" si="119"/>
        <v>0</v>
      </c>
      <c r="O504">
        <f t="shared" si="120"/>
        <v>1</v>
      </c>
      <c r="P504">
        <v>71</v>
      </c>
      <c r="Q504">
        <f t="shared" si="121"/>
        <v>0</v>
      </c>
      <c r="R504">
        <f t="shared" si="122"/>
        <v>0</v>
      </c>
      <c r="S504">
        <f t="shared" si="123"/>
        <v>1</v>
      </c>
      <c r="T504">
        <f t="shared" si="124"/>
        <v>0</v>
      </c>
      <c r="U504">
        <v>0</v>
      </c>
      <c r="V504">
        <f t="shared" si="125"/>
        <v>5.2190266687029307E-2</v>
      </c>
      <c r="W504">
        <f t="shared" si="126"/>
        <v>0.51304460587202294</v>
      </c>
      <c r="X504">
        <f t="shared" si="127"/>
        <v>2.7238239368632413E-3</v>
      </c>
      <c r="Y504">
        <f t="shared" si="128"/>
        <v>0</v>
      </c>
      <c r="Z504" t="s">
        <v>536</v>
      </c>
    </row>
    <row r="505" spans="1:26" x14ac:dyDescent="0.25">
      <c r="A505" t="s">
        <v>29</v>
      </c>
      <c r="B505" t="s">
        <v>33</v>
      </c>
      <c r="C505" t="s">
        <v>25</v>
      </c>
      <c r="D505">
        <v>0</v>
      </c>
      <c r="F505">
        <v>1</v>
      </c>
      <c r="G505">
        <v>65.2</v>
      </c>
      <c r="H505">
        <f t="shared" si="113"/>
        <v>1</v>
      </c>
      <c r="I505">
        <f t="shared" si="114"/>
        <v>0</v>
      </c>
      <c r="J505">
        <f t="shared" si="115"/>
        <v>1</v>
      </c>
      <c r="K505">
        <f t="shared" si="116"/>
        <v>0</v>
      </c>
      <c r="L505">
        <f t="shared" si="117"/>
        <v>0</v>
      </c>
      <c r="M505">
        <f t="shared" si="118"/>
        <v>0</v>
      </c>
      <c r="N505">
        <f t="shared" si="119"/>
        <v>1</v>
      </c>
      <c r="O505">
        <f t="shared" si="120"/>
        <v>0</v>
      </c>
      <c r="P505">
        <v>70</v>
      </c>
      <c r="Q505">
        <f t="shared" si="121"/>
        <v>0</v>
      </c>
      <c r="R505">
        <f t="shared" si="122"/>
        <v>0</v>
      </c>
      <c r="S505">
        <f t="shared" si="123"/>
        <v>0</v>
      </c>
      <c r="T505">
        <f t="shared" si="124"/>
        <v>1</v>
      </c>
      <c r="U505">
        <v>0</v>
      </c>
      <c r="V505">
        <f t="shared" si="125"/>
        <v>9.2822133088406297E-2</v>
      </c>
      <c r="W505">
        <f t="shared" si="126"/>
        <v>0.52318888614194758</v>
      </c>
      <c r="X505">
        <f t="shared" si="127"/>
        <v>8.615948391081811E-3</v>
      </c>
      <c r="Y505">
        <f t="shared" si="128"/>
        <v>0</v>
      </c>
      <c r="Z505" t="s">
        <v>537</v>
      </c>
    </row>
    <row r="506" spans="1:26" x14ac:dyDescent="0.25">
      <c r="A506" t="s">
        <v>26</v>
      </c>
      <c r="B506" t="s">
        <v>33</v>
      </c>
      <c r="C506" t="s">
        <v>35</v>
      </c>
      <c r="D506">
        <v>0</v>
      </c>
      <c r="F506">
        <v>1</v>
      </c>
      <c r="G506">
        <v>84.05</v>
      </c>
      <c r="H506">
        <f t="shared" si="113"/>
        <v>1</v>
      </c>
      <c r="I506">
        <f t="shared" si="114"/>
        <v>0</v>
      </c>
      <c r="J506">
        <f t="shared" si="115"/>
        <v>0</v>
      </c>
      <c r="K506">
        <f t="shared" si="116"/>
        <v>1</v>
      </c>
      <c r="L506">
        <f t="shared" si="117"/>
        <v>0</v>
      </c>
      <c r="M506">
        <f t="shared" si="118"/>
        <v>1</v>
      </c>
      <c r="N506">
        <f t="shared" si="119"/>
        <v>0</v>
      </c>
      <c r="O506">
        <f t="shared" si="120"/>
        <v>0</v>
      </c>
      <c r="P506">
        <v>52</v>
      </c>
      <c r="Q506">
        <f t="shared" si="121"/>
        <v>0</v>
      </c>
      <c r="R506">
        <f t="shared" si="122"/>
        <v>0</v>
      </c>
      <c r="S506">
        <f t="shared" si="123"/>
        <v>0</v>
      </c>
      <c r="T506">
        <f t="shared" si="124"/>
        <v>1</v>
      </c>
      <c r="U506">
        <v>0</v>
      </c>
      <c r="V506">
        <f t="shared" si="125"/>
        <v>0.38880200690540845</v>
      </c>
      <c r="W506">
        <f t="shared" si="126"/>
        <v>0.59599427361397272</v>
      </c>
      <c r="X506">
        <f t="shared" si="127"/>
        <v>0.15116700057367327</v>
      </c>
      <c r="Y506">
        <f t="shared" si="128"/>
        <v>1</v>
      </c>
      <c r="Z506" t="s">
        <v>538</v>
      </c>
    </row>
    <row r="507" spans="1:26" x14ac:dyDescent="0.25">
      <c r="A507" t="s">
        <v>45</v>
      </c>
      <c r="B507" t="s">
        <v>38</v>
      </c>
      <c r="C507" t="s">
        <v>25</v>
      </c>
      <c r="D507">
        <v>0</v>
      </c>
      <c r="F507">
        <v>1</v>
      </c>
      <c r="G507">
        <v>79.45</v>
      </c>
      <c r="H507">
        <f t="shared" si="113"/>
        <v>1</v>
      </c>
      <c r="I507">
        <f t="shared" si="114"/>
        <v>0</v>
      </c>
      <c r="J507">
        <f t="shared" si="115"/>
        <v>1</v>
      </c>
      <c r="K507">
        <f t="shared" si="116"/>
        <v>0</v>
      </c>
      <c r="L507">
        <f t="shared" si="117"/>
        <v>0</v>
      </c>
      <c r="M507">
        <f t="shared" si="118"/>
        <v>0</v>
      </c>
      <c r="N507">
        <f t="shared" si="119"/>
        <v>0</v>
      </c>
      <c r="O507">
        <f t="shared" si="120"/>
        <v>1</v>
      </c>
      <c r="P507">
        <v>69</v>
      </c>
      <c r="Q507">
        <f t="shared" si="121"/>
        <v>0</v>
      </c>
      <c r="R507">
        <f t="shared" si="122"/>
        <v>0</v>
      </c>
      <c r="S507">
        <f t="shared" si="123"/>
        <v>1</v>
      </c>
      <c r="T507">
        <f t="shared" si="124"/>
        <v>0</v>
      </c>
      <c r="U507">
        <v>0</v>
      </c>
      <c r="V507">
        <f t="shared" si="125"/>
        <v>6.8796065785754146E-2</v>
      </c>
      <c r="W507">
        <f t="shared" si="126"/>
        <v>0.51719223622193</v>
      </c>
      <c r="X507">
        <f t="shared" si="127"/>
        <v>4.7328986675978122E-3</v>
      </c>
      <c r="Y507">
        <f t="shared" si="128"/>
        <v>0</v>
      </c>
      <c r="Z507" t="s">
        <v>539</v>
      </c>
    </row>
    <row r="508" spans="1:26" x14ac:dyDescent="0.25">
      <c r="A508" t="s">
        <v>26</v>
      </c>
      <c r="B508" t="s">
        <v>27</v>
      </c>
      <c r="C508" t="s">
        <v>35</v>
      </c>
      <c r="D508">
        <v>1</v>
      </c>
      <c r="F508">
        <v>1</v>
      </c>
      <c r="G508">
        <v>94.1</v>
      </c>
      <c r="H508">
        <f t="shared" si="113"/>
        <v>0</v>
      </c>
      <c r="I508">
        <f t="shared" si="114"/>
        <v>1</v>
      </c>
      <c r="J508">
        <f t="shared" si="115"/>
        <v>0</v>
      </c>
      <c r="K508">
        <f t="shared" si="116"/>
        <v>1</v>
      </c>
      <c r="L508">
        <f t="shared" si="117"/>
        <v>0</v>
      </c>
      <c r="M508">
        <f t="shared" si="118"/>
        <v>1</v>
      </c>
      <c r="N508">
        <f t="shared" si="119"/>
        <v>0</v>
      </c>
      <c r="O508">
        <f t="shared" si="120"/>
        <v>0</v>
      </c>
      <c r="P508">
        <v>20</v>
      </c>
      <c r="Q508">
        <f t="shared" si="121"/>
        <v>1</v>
      </c>
      <c r="R508">
        <f t="shared" si="122"/>
        <v>0</v>
      </c>
      <c r="S508">
        <f t="shared" si="123"/>
        <v>0</v>
      </c>
      <c r="T508">
        <f t="shared" si="124"/>
        <v>0</v>
      </c>
      <c r="U508">
        <v>1</v>
      </c>
      <c r="V508">
        <f t="shared" si="125"/>
        <v>0.5461020268050365</v>
      </c>
      <c r="W508">
        <f t="shared" si="126"/>
        <v>0.63323075948472674</v>
      </c>
      <c r="X508">
        <f t="shared" si="127"/>
        <v>0.20602337007049581</v>
      </c>
      <c r="Y508">
        <f t="shared" si="128"/>
        <v>1</v>
      </c>
      <c r="Z508" t="s">
        <v>540</v>
      </c>
    </row>
    <row r="509" spans="1:26" x14ac:dyDescent="0.25">
      <c r="A509" t="s">
        <v>26</v>
      </c>
      <c r="B509" t="s">
        <v>30</v>
      </c>
      <c r="C509" t="s">
        <v>35</v>
      </c>
      <c r="D509">
        <v>0</v>
      </c>
      <c r="F509">
        <v>1</v>
      </c>
      <c r="G509">
        <v>78</v>
      </c>
      <c r="H509">
        <f t="shared" si="113"/>
        <v>1</v>
      </c>
      <c r="I509">
        <f t="shared" si="114"/>
        <v>0</v>
      </c>
      <c r="J509">
        <f t="shared" si="115"/>
        <v>0</v>
      </c>
      <c r="K509">
        <f t="shared" si="116"/>
        <v>1</v>
      </c>
      <c r="L509">
        <f t="shared" si="117"/>
        <v>0</v>
      </c>
      <c r="M509">
        <f t="shared" si="118"/>
        <v>1</v>
      </c>
      <c r="N509">
        <f t="shared" si="119"/>
        <v>0</v>
      </c>
      <c r="O509">
        <f t="shared" si="120"/>
        <v>0</v>
      </c>
      <c r="P509">
        <v>11</v>
      </c>
      <c r="Q509">
        <f t="shared" si="121"/>
        <v>0</v>
      </c>
      <c r="R509">
        <f t="shared" si="122"/>
        <v>1</v>
      </c>
      <c r="S509">
        <f t="shared" si="123"/>
        <v>0</v>
      </c>
      <c r="T509">
        <f t="shared" si="124"/>
        <v>0</v>
      </c>
      <c r="U509">
        <v>0</v>
      </c>
      <c r="V509">
        <f t="shared" si="125"/>
        <v>0.38423289091711027</v>
      </c>
      <c r="W509">
        <f t="shared" si="126"/>
        <v>0.59489361772371019</v>
      </c>
      <c r="X509">
        <f t="shared" si="127"/>
        <v>0.14763491446251997</v>
      </c>
      <c r="Y509">
        <f t="shared" si="128"/>
        <v>1</v>
      </c>
      <c r="Z509" t="s">
        <v>541</v>
      </c>
    </row>
    <row r="510" spans="1:26" x14ac:dyDescent="0.25">
      <c r="A510" t="s">
        <v>26</v>
      </c>
      <c r="B510" t="s">
        <v>27</v>
      </c>
      <c r="C510" t="s">
        <v>35</v>
      </c>
      <c r="D510">
        <v>0</v>
      </c>
      <c r="F510">
        <v>1</v>
      </c>
      <c r="G510">
        <v>94.2</v>
      </c>
      <c r="H510">
        <f t="shared" si="113"/>
        <v>1</v>
      </c>
      <c r="I510">
        <f t="shared" si="114"/>
        <v>0</v>
      </c>
      <c r="J510">
        <f t="shared" si="115"/>
        <v>0</v>
      </c>
      <c r="K510">
        <f t="shared" si="116"/>
        <v>1</v>
      </c>
      <c r="L510">
        <f t="shared" si="117"/>
        <v>0</v>
      </c>
      <c r="M510">
        <f t="shared" si="118"/>
        <v>1</v>
      </c>
      <c r="N510">
        <f t="shared" si="119"/>
        <v>0</v>
      </c>
      <c r="O510">
        <f t="shared" si="120"/>
        <v>0</v>
      </c>
      <c r="P510">
        <v>2</v>
      </c>
      <c r="Q510">
        <f t="shared" si="121"/>
        <v>1</v>
      </c>
      <c r="R510">
        <f t="shared" si="122"/>
        <v>0</v>
      </c>
      <c r="S510">
        <f t="shared" si="123"/>
        <v>0</v>
      </c>
      <c r="T510">
        <f t="shared" si="124"/>
        <v>0</v>
      </c>
      <c r="U510">
        <v>1</v>
      </c>
      <c r="V510">
        <f t="shared" si="125"/>
        <v>0.54625793234634312</v>
      </c>
      <c r="W510">
        <f t="shared" si="126"/>
        <v>0.63326696772666402</v>
      </c>
      <c r="X510">
        <f t="shared" si="127"/>
        <v>0.20588186395861574</v>
      </c>
      <c r="Y510">
        <f t="shared" si="128"/>
        <v>1</v>
      </c>
      <c r="Z510" t="s">
        <v>542</v>
      </c>
    </row>
    <row r="511" spans="1:26" x14ac:dyDescent="0.25">
      <c r="A511" t="s">
        <v>26</v>
      </c>
      <c r="B511" t="s">
        <v>27</v>
      </c>
      <c r="C511" t="s">
        <v>35</v>
      </c>
      <c r="D511">
        <v>0</v>
      </c>
      <c r="F511">
        <v>1</v>
      </c>
      <c r="G511">
        <v>80.5</v>
      </c>
      <c r="H511">
        <f t="shared" si="113"/>
        <v>1</v>
      </c>
      <c r="I511">
        <f t="shared" si="114"/>
        <v>0</v>
      </c>
      <c r="J511">
        <f t="shared" si="115"/>
        <v>0</v>
      </c>
      <c r="K511">
        <f t="shared" si="116"/>
        <v>1</v>
      </c>
      <c r="L511">
        <f t="shared" si="117"/>
        <v>0</v>
      </c>
      <c r="M511">
        <f t="shared" si="118"/>
        <v>1</v>
      </c>
      <c r="N511">
        <f t="shared" si="119"/>
        <v>0</v>
      </c>
      <c r="O511">
        <f t="shared" si="120"/>
        <v>0</v>
      </c>
      <c r="P511">
        <v>6</v>
      </c>
      <c r="Q511">
        <f t="shared" si="121"/>
        <v>1</v>
      </c>
      <c r="R511">
        <f t="shared" si="122"/>
        <v>0</v>
      </c>
      <c r="S511">
        <f t="shared" si="123"/>
        <v>0</v>
      </c>
      <c r="T511">
        <f t="shared" si="124"/>
        <v>0</v>
      </c>
      <c r="U511">
        <v>1</v>
      </c>
      <c r="V511">
        <f t="shared" si="125"/>
        <v>0.52003570392657272</v>
      </c>
      <c r="W511">
        <f t="shared" si="126"/>
        <v>0.62715611504746338</v>
      </c>
      <c r="X511">
        <f t="shared" si="127"/>
        <v>0.23036572550526055</v>
      </c>
      <c r="Y511">
        <f t="shared" si="128"/>
        <v>1</v>
      </c>
      <c r="Z511" t="s">
        <v>543</v>
      </c>
    </row>
    <row r="512" spans="1:26" x14ac:dyDescent="0.25">
      <c r="A512" t="s">
        <v>26</v>
      </c>
      <c r="B512" t="s">
        <v>30</v>
      </c>
      <c r="C512" t="s">
        <v>23</v>
      </c>
      <c r="D512">
        <v>0</v>
      </c>
      <c r="F512">
        <v>1</v>
      </c>
      <c r="G512">
        <v>19.850000000000001</v>
      </c>
      <c r="H512">
        <f t="shared" si="113"/>
        <v>1</v>
      </c>
      <c r="I512">
        <f t="shared" si="114"/>
        <v>0</v>
      </c>
      <c r="J512">
        <f t="shared" si="115"/>
        <v>0</v>
      </c>
      <c r="K512">
        <f t="shared" si="116"/>
        <v>0</v>
      </c>
      <c r="L512">
        <f t="shared" si="117"/>
        <v>1</v>
      </c>
      <c r="M512">
        <f t="shared" si="118"/>
        <v>1</v>
      </c>
      <c r="N512">
        <f t="shared" si="119"/>
        <v>0</v>
      </c>
      <c r="O512">
        <f t="shared" si="120"/>
        <v>0</v>
      </c>
      <c r="P512">
        <v>1</v>
      </c>
      <c r="Q512">
        <f t="shared" si="121"/>
        <v>0</v>
      </c>
      <c r="R512">
        <f t="shared" si="122"/>
        <v>1</v>
      </c>
      <c r="S512">
        <f t="shared" si="123"/>
        <v>0</v>
      </c>
      <c r="T512">
        <f t="shared" si="124"/>
        <v>0</v>
      </c>
      <c r="U512">
        <v>0</v>
      </c>
      <c r="V512">
        <f t="shared" si="125"/>
        <v>0.2785370585647316</v>
      </c>
      <c r="W512">
        <f t="shared" si="126"/>
        <v>0.56918752792549543</v>
      </c>
      <c r="X512">
        <f t="shared" si="127"/>
        <v>7.7582892993892719E-2</v>
      </c>
      <c r="Y512">
        <f t="shared" si="128"/>
        <v>0</v>
      </c>
      <c r="Z512" t="s">
        <v>544</v>
      </c>
    </row>
    <row r="513" spans="1:26" x14ac:dyDescent="0.25">
      <c r="A513" t="s">
        <v>29</v>
      </c>
      <c r="B513" t="s">
        <v>38</v>
      </c>
      <c r="C513" t="s">
        <v>35</v>
      </c>
      <c r="D513">
        <v>1</v>
      </c>
      <c r="F513">
        <v>1</v>
      </c>
      <c r="G513">
        <v>94.3</v>
      </c>
      <c r="H513">
        <f t="shared" si="113"/>
        <v>0</v>
      </c>
      <c r="I513">
        <f t="shared" si="114"/>
        <v>1</v>
      </c>
      <c r="J513">
        <f t="shared" si="115"/>
        <v>0</v>
      </c>
      <c r="K513">
        <f t="shared" si="116"/>
        <v>1</v>
      </c>
      <c r="L513">
        <f t="shared" si="117"/>
        <v>0</v>
      </c>
      <c r="M513">
        <f t="shared" si="118"/>
        <v>0</v>
      </c>
      <c r="N513">
        <f t="shared" si="119"/>
        <v>1</v>
      </c>
      <c r="O513">
        <f t="shared" si="120"/>
        <v>0</v>
      </c>
      <c r="P513">
        <v>20</v>
      </c>
      <c r="Q513">
        <f t="shared" si="121"/>
        <v>0</v>
      </c>
      <c r="R513">
        <f t="shared" si="122"/>
        <v>0</v>
      </c>
      <c r="S513">
        <f t="shared" si="123"/>
        <v>1</v>
      </c>
      <c r="T513">
        <f t="shared" si="124"/>
        <v>0</v>
      </c>
      <c r="U513">
        <v>0</v>
      </c>
      <c r="V513">
        <f t="shared" si="125"/>
        <v>0.13819064560864919</v>
      </c>
      <c r="W513">
        <f t="shared" si="126"/>
        <v>0.53449278746108786</v>
      </c>
      <c r="X513">
        <f t="shared" si="127"/>
        <v>1.9096654533735272E-2</v>
      </c>
      <c r="Y513">
        <f t="shared" si="128"/>
        <v>0</v>
      </c>
      <c r="Z513" t="s">
        <v>545</v>
      </c>
    </row>
    <row r="514" spans="1:26" x14ac:dyDescent="0.25">
      <c r="A514" t="s">
        <v>26</v>
      </c>
      <c r="B514" t="s">
        <v>27</v>
      </c>
      <c r="C514" t="s">
        <v>35</v>
      </c>
      <c r="D514">
        <v>0</v>
      </c>
      <c r="F514">
        <v>1</v>
      </c>
      <c r="G514">
        <v>106.45</v>
      </c>
      <c r="H514">
        <f t="shared" si="113"/>
        <v>1</v>
      </c>
      <c r="I514">
        <f t="shared" si="114"/>
        <v>0</v>
      </c>
      <c r="J514">
        <f t="shared" si="115"/>
        <v>0</v>
      </c>
      <c r="K514">
        <f t="shared" si="116"/>
        <v>1</v>
      </c>
      <c r="L514">
        <f t="shared" si="117"/>
        <v>0</v>
      </c>
      <c r="M514">
        <f t="shared" si="118"/>
        <v>1</v>
      </c>
      <c r="N514">
        <f t="shared" si="119"/>
        <v>0</v>
      </c>
      <c r="O514">
        <f t="shared" si="120"/>
        <v>0</v>
      </c>
      <c r="P514">
        <v>61</v>
      </c>
      <c r="Q514">
        <f t="shared" si="121"/>
        <v>1</v>
      </c>
      <c r="R514">
        <f t="shared" si="122"/>
        <v>0</v>
      </c>
      <c r="S514">
        <f t="shared" si="123"/>
        <v>0</v>
      </c>
      <c r="T514">
        <f t="shared" si="124"/>
        <v>0</v>
      </c>
      <c r="U514">
        <v>0</v>
      </c>
      <c r="V514">
        <f t="shared" si="125"/>
        <v>0.57904781026071361</v>
      </c>
      <c r="W514">
        <f t="shared" si="126"/>
        <v>0.64084827807091382</v>
      </c>
      <c r="X514">
        <f t="shared" si="127"/>
        <v>0.33529636656772738</v>
      </c>
      <c r="Y514">
        <f t="shared" si="128"/>
        <v>1</v>
      </c>
      <c r="Z514" t="s">
        <v>546</v>
      </c>
    </row>
    <row r="515" spans="1:26" x14ac:dyDescent="0.25">
      <c r="A515" t="s">
        <v>26</v>
      </c>
      <c r="B515" t="s">
        <v>27</v>
      </c>
      <c r="C515" t="s">
        <v>35</v>
      </c>
      <c r="D515">
        <v>1</v>
      </c>
      <c r="F515">
        <v>1</v>
      </c>
      <c r="G515">
        <v>74.349999999999994</v>
      </c>
      <c r="H515">
        <f t="shared" ref="H515:H578" si="129">IF(D515:D7557=0,1,0)</f>
        <v>0</v>
      </c>
      <c r="I515">
        <f t="shared" ref="I515:I578" si="130">IF(D515:D7557=1,1,0)</f>
        <v>1</v>
      </c>
      <c r="J515">
        <f t="shared" ref="J515:J578" si="131">IF(C515:C7557="DSL",1,0)</f>
        <v>0</v>
      </c>
      <c r="K515">
        <f t="shared" ref="K515:K578" si="132">IF(C515:C7557="Fiber optic",1,0)</f>
        <v>1</v>
      </c>
      <c r="L515">
        <f t="shared" ref="L515:L578" si="133">IF(C515:C7557="No",1,0)</f>
        <v>0</v>
      </c>
      <c r="M515">
        <f t="shared" ref="M515:M578" si="134">IF(A515:A7557="Month-to-month",1,0)</f>
        <v>1</v>
      </c>
      <c r="N515">
        <f t="shared" ref="N515:N578" si="135">IF(A515:A7557="ONE YEAR",1,0)</f>
        <v>0</v>
      </c>
      <c r="O515">
        <f t="shared" ref="O515:O578" si="136">IF(A515:A7557="two year",1,0)</f>
        <v>0</v>
      </c>
      <c r="P515">
        <v>5</v>
      </c>
      <c r="Q515">
        <f t="shared" ref="Q515:Q578" si="137">IF(B515:B7557="Electronic check",1,0)</f>
        <v>1</v>
      </c>
      <c r="R515">
        <f t="shared" ref="R515:R578" si="138">IF(B515:B7557="Mailed check",1,0)</f>
        <v>0</v>
      </c>
      <c r="S515">
        <f t="shared" ref="S515:S578" si="139">IF(B515:B7557="Credit card (automatic)",1,0)</f>
        <v>0</v>
      </c>
      <c r="T515">
        <f t="shared" ref="T515:T578" si="140">IF(B515:B7557="Bank transfer (automatic)",1,0)</f>
        <v>0</v>
      </c>
      <c r="U515">
        <v>1</v>
      </c>
      <c r="V515">
        <f t="shared" si="125"/>
        <v>0.51531068239696787</v>
      </c>
      <c r="W515">
        <f t="shared" si="126"/>
        <v>0.62605059485806858</v>
      </c>
      <c r="X515">
        <f t="shared" si="127"/>
        <v>0.23492373459849294</v>
      </c>
      <c r="Y515">
        <f t="shared" si="128"/>
        <v>1</v>
      </c>
      <c r="Z515" t="s">
        <v>547</v>
      </c>
    </row>
    <row r="516" spans="1:26" x14ac:dyDescent="0.25">
      <c r="A516" t="s">
        <v>26</v>
      </c>
      <c r="B516" t="s">
        <v>33</v>
      </c>
      <c r="C516" t="s">
        <v>35</v>
      </c>
      <c r="D516">
        <v>0</v>
      </c>
      <c r="F516">
        <v>1</v>
      </c>
      <c r="G516">
        <v>105.45</v>
      </c>
      <c r="H516">
        <f t="shared" si="129"/>
        <v>1</v>
      </c>
      <c r="I516">
        <f t="shared" si="130"/>
        <v>0</v>
      </c>
      <c r="J516">
        <f t="shared" si="131"/>
        <v>0</v>
      </c>
      <c r="K516">
        <f t="shared" si="132"/>
        <v>1</v>
      </c>
      <c r="L516">
        <f t="shared" si="133"/>
        <v>0</v>
      </c>
      <c r="M516">
        <f t="shared" si="134"/>
        <v>1</v>
      </c>
      <c r="N516">
        <f t="shared" si="135"/>
        <v>0</v>
      </c>
      <c r="O516">
        <f t="shared" si="136"/>
        <v>0</v>
      </c>
      <c r="P516">
        <v>56</v>
      </c>
      <c r="Q516">
        <f t="shared" si="137"/>
        <v>0</v>
      </c>
      <c r="R516">
        <f t="shared" si="138"/>
        <v>0</v>
      </c>
      <c r="S516">
        <f t="shared" si="139"/>
        <v>0</v>
      </c>
      <c r="T516">
        <f t="shared" si="140"/>
        <v>1</v>
      </c>
      <c r="U516">
        <v>0</v>
      </c>
      <c r="V516">
        <f t="shared" ref="V516:V579" si="141">G516*$G$2+H517*$H$2+K517*$K$2+M516*$M$2+O516*$O$2+Q516*$Q$2+L516*$L$2</f>
        <v>0.42702896200579299</v>
      </c>
      <c r="W516">
        <f t="shared" ref="W516:W579" si="142">1/ (1+EXP(-V516))</f>
        <v>0.60516398928144588</v>
      </c>
      <c r="X516">
        <f t="shared" ref="X516:X579" si="143">(U516-V516)^2</f>
        <v>0.18235373439174499</v>
      </c>
      <c r="Y516">
        <f t="shared" ref="Y516:Y579" si="144">IF(W516&gt;=0.58,1,0)</f>
        <v>1</v>
      </c>
      <c r="Z516" t="s">
        <v>548</v>
      </c>
    </row>
    <row r="517" spans="1:26" x14ac:dyDescent="0.25">
      <c r="A517" t="s">
        <v>26</v>
      </c>
      <c r="B517" t="s">
        <v>38</v>
      </c>
      <c r="C517" t="s">
        <v>35</v>
      </c>
      <c r="D517">
        <v>0</v>
      </c>
      <c r="F517">
        <v>1</v>
      </c>
      <c r="G517">
        <v>95</v>
      </c>
      <c r="H517">
        <f t="shared" si="129"/>
        <v>1</v>
      </c>
      <c r="I517">
        <f t="shared" si="130"/>
        <v>0</v>
      </c>
      <c r="J517">
        <f t="shared" si="131"/>
        <v>0</v>
      </c>
      <c r="K517">
        <f t="shared" si="132"/>
        <v>1</v>
      </c>
      <c r="L517">
        <f t="shared" si="133"/>
        <v>0</v>
      </c>
      <c r="M517">
        <f t="shared" si="134"/>
        <v>1</v>
      </c>
      <c r="N517">
        <f t="shared" si="135"/>
        <v>0</v>
      </c>
      <c r="O517">
        <f t="shared" si="136"/>
        <v>0</v>
      </c>
      <c r="P517">
        <v>30</v>
      </c>
      <c r="Q517">
        <f t="shared" si="137"/>
        <v>0</v>
      </c>
      <c r="R517">
        <f t="shared" si="138"/>
        <v>0</v>
      </c>
      <c r="S517">
        <f t="shared" si="139"/>
        <v>1</v>
      </c>
      <c r="T517">
        <f t="shared" si="140"/>
        <v>0</v>
      </c>
      <c r="U517">
        <v>0</v>
      </c>
      <c r="V517">
        <f t="shared" si="141"/>
        <v>0.41073683293924529</v>
      </c>
      <c r="W517">
        <f t="shared" si="142"/>
        <v>0.60126454439786237</v>
      </c>
      <c r="X517">
        <f t="shared" si="143"/>
        <v>0.1687047459329615</v>
      </c>
      <c r="Y517">
        <f t="shared" si="144"/>
        <v>1</v>
      </c>
      <c r="Z517" t="s">
        <v>549</v>
      </c>
    </row>
    <row r="518" spans="1:26" x14ac:dyDescent="0.25">
      <c r="A518" t="s">
        <v>26</v>
      </c>
      <c r="B518" t="s">
        <v>33</v>
      </c>
      <c r="C518" t="s">
        <v>35</v>
      </c>
      <c r="D518">
        <v>0</v>
      </c>
      <c r="F518">
        <v>1</v>
      </c>
      <c r="G518">
        <v>104.8</v>
      </c>
      <c r="H518">
        <f t="shared" si="129"/>
        <v>1</v>
      </c>
      <c r="I518">
        <f t="shared" si="130"/>
        <v>0</v>
      </c>
      <c r="J518">
        <f t="shared" si="131"/>
        <v>0</v>
      </c>
      <c r="K518">
        <f t="shared" si="132"/>
        <v>1</v>
      </c>
      <c r="L518">
        <f t="shared" si="133"/>
        <v>0</v>
      </c>
      <c r="M518">
        <f t="shared" si="134"/>
        <v>1</v>
      </c>
      <c r="N518">
        <f t="shared" si="135"/>
        <v>0</v>
      </c>
      <c r="O518">
        <f t="shared" si="136"/>
        <v>0</v>
      </c>
      <c r="P518">
        <v>40</v>
      </c>
      <c r="Q518">
        <f t="shared" si="137"/>
        <v>0</v>
      </c>
      <c r="R518">
        <f t="shared" si="138"/>
        <v>0</v>
      </c>
      <c r="S518">
        <f t="shared" si="139"/>
        <v>0</v>
      </c>
      <c r="T518">
        <f t="shared" si="140"/>
        <v>1</v>
      </c>
      <c r="U518">
        <v>1</v>
      </c>
      <c r="V518">
        <f t="shared" si="141"/>
        <v>0.42115240672654386</v>
      </c>
      <c r="W518">
        <f t="shared" si="142"/>
        <v>0.60375897776040899</v>
      </c>
      <c r="X518">
        <f t="shared" si="143"/>
        <v>0.33506453623847249</v>
      </c>
      <c r="Y518">
        <f t="shared" si="144"/>
        <v>1</v>
      </c>
      <c r="Z518" t="s">
        <v>550</v>
      </c>
    </row>
    <row r="519" spans="1:26" x14ac:dyDescent="0.25">
      <c r="A519" t="s">
        <v>29</v>
      </c>
      <c r="B519" t="s">
        <v>30</v>
      </c>
      <c r="C519" t="s">
        <v>25</v>
      </c>
      <c r="D519">
        <v>0</v>
      </c>
      <c r="F519">
        <v>1</v>
      </c>
      <c r="G519">
        <v>54.3</v>
      </c>
      <c r="H519">
        <f t="shared" si="129"/>
        <v>1</v>
      </c>
      <c r="I519">
        <f t="shared" si="130"/>
        <v>0</v>
      </c>
      <c r="J519">
        <f t="shared" si="131"/>
        <v>1</v>
      </c>
      <c r="K519">
        <f t="shared" si="132"/>
        <v>0</v>
      </c>
      <c r="L519">
        <f t="shared" si="133"/>
        <v>0</v>
      </c>
      <c r="M519">
        <f t="shared" si="134"/>
        <v>0</v>
      </c>
      <c r="N519">
        <f t="shared" si="135"/>
        <v>1</v>
      </c>
      <c r="O519">
        <f t="shared" si="136"/>
        <v>0</v>
      </c>
      <c r="P519">
        <v>28</v>
      </c>
      <c r="Q519">
        <f t="shared" si="137"/>
        <v>0</v>
      </c>
      <c r="R519">
        <f t="shared" si="138"/>
        <v>1</v>
      </c>
      <c r="S519">
        <f t="shared" si="139"/>
        <v>0</v>
      </c>
      <c r="T519">
        <f t="shared" si="140"/>
        <v>0</v>
      </c>
      <c r="U519">
        <v>0</v>
      </c>
      <c r="V519">
        <f t="shared" si="141"/>
        <v>8.9519878190281121E-2</v>
      </c>
      <c r="W519">
        <f t="shared" si="142"/>
        <v>0.52236503578240367</v>
      </c>
      <c r="X519">
        <f t="shared" si="143"/>
        <v>8.0138085912027698E-3</v>
      </c>
      <c r="Y519">
        <f t="shared" si="144"/>
        <v>0</v>
      </c>
      <c r="Z519" t="s">
        <v>551</v>
      </c>
    </row>
    <row r="520" spans="1:26" x14ac:dyDescent="0.25">
      <c r="A520" t="s">
        <v>26</v>
      </c>
      <c r="B520" t="s">
        <v>27</v>
      </c>
      <c r="C520" t="s">
        <v>35</v>
      </c>
      <c r="D520">
        <v>1</v>
      </c>
      <c r="F520">
        <v>1</v>
      </c>
      <c r="G520">
        <v>70.05</v>
      </c>
      <c r="H520">
        <f t="shared" si="129"/>
        <v>0</v>
      </c>
      <c r="I520">
        <f t="shared" si="130"/>
        <v>1</v>
      </c>
      <c r="J520">
        <f t="shared" si="131"/>
        <v>0</v>
      </c>
      <c r="K520">
        <f t="shared" si="132"/>
        <v>1</v>
      </c>
      <c r="L520">
        <f t="shared" si="133"/>
        <v>0</v>
      </c>
      <c r="M520">
        <f t="shared" si="134"/>
        <v>1</v>
      </c>
      <c r="N520">
        <f t="shared" si="135"/>
        <v>0</v>
      </c>
      <c r="O520">
        <f t="shared" si="136"/>
        <v>0</v>
      </c>
      <c r="P520">
        <v>5</v>
      </c>
      <c r="Q520">
        <f t="shared" si="137"/>
        <v>1</v>
      </c>
      <c r="R520">
        <f t="shared" si="138"/>
        <v>0</v>
      </c>
      <c r="S520">
        <f t="shared" si="139"/>
        <v>0</v>
      </c>
      <c r="T520">
        <f t="shared" si="140"/>
        <v>0</v>
      </c>
      <c r="U520">
        <v>0</v>
      </c>
      <c r="V520">
        <f t="shared" si="141"/>
        <v>0.52229819322508331</v>
      </c>
      <c r="W520">
        <f t="shared" si="142"/>
        <v>0.62768500353087109</v>
      </c>
      <c r="X520">
        <f t="shared" si="143"/>
        <v>0.27279540264618646</v>
      </c>
      <c r="Y520">
        <f t="shared" si="144"/>
        <v>1</v>
      </c>
      <c r="Z520" t="s">
        <v>552</v>
      </c>
    </row>
    <row r="521" spans="1:26" x14ac:dyDescent="0.25">
      <c r="A521" t="s">
        <v>26</v>
      </c>
      <c r="B521" t="s">
        <v>33</v>
      </c>
      <c r="C521" t="s">
        <v>35</v>
      </c>
      <c r="D521">
        <v>1</v>
      </c>
      <c r="F521">
        <v>1</v>
      </c>
      <c r="G521">
        <v>75.2</v>
      </c>
      <c r="H521">
        <f t="shared" si="129"/>
        <v>0</v>
      </c>
      <c r="I521">
        <f t="shared" si="130"/>
        <v>1</v>
      </c>
      <c r="J521">
        <f t="shared" si="131"/>
        <v>0</v>
      </c>
      <c r="K521">
        <f t="shared" si="132"/>
        <v>1</v>
      </c>
      <c r="L521">
        <f t="shared" si="133"/>
        <v>0</v>
      </c>
      <c r="M521">
        <f t="shared" si="134"/>
        <v>1</v>
      </c>
      <c r="N521">
        <f t="shared" si="135"/>
        <v>0</v>
      </c>
      <c r="O521">
        <f t="shared" si="136"/>
        <v>0</v>
      </c>
      <c r="P521">
        <v>27</v>
      </c>
      <c r="Q521">
        <f t="shared" si="137"/>
        <v>0</v>
      </c>
      <c r="R521">
        <f t="shared" si="138"/>
        <v>0</v>
      </c>
      <c r="S521">
        <f t="shared" si="139"/>
        <v>0</v>
      </c>
      <c r="T521">
        <f t="shared" si="140"/>
        <v>1</v>
      </c>
      <c r="U521">
        <v>1</v>
      </c>
      <c r="V521">
        <f t="shared" si="141"/>
        <v>0.37500436649976765</v>
      </c>
      <c r="W521">
        <f t="shared" si="142"/>
        <v>0.59266765408302047</v>
      </c>
      <c r="X521">
        <f t="shared" si="143"/>
        <v>0.39061954189435677</v>
      </c>
      <c r="Y521">
        <f t="shared" si="144"/>
        <v>1</v>
      </c>
      <c r="Z521" t="s">
        <v>553</v>
      </c>
    </row>
    <row r="522" spans="1:26" x14ac:dyDescent="0.25">
      <c r="A522" t="s">
        <v>26</v>
      </c>
      <c r="B522" t="s">
        <v>38</v>
      </c>
      <c r="C522" t="s">
        <v>23</v>
      </c>
      <c r="D522">
        <v>0</v>
      </c>
      <c r="F522">
        <v>1</v>
      </c>
      <c r="G522">
        <v>20.05</v>
      </c>
      <c r="H522">
        <f t="shared" si="129"/>
        <v>1</v>
      </c>
      <c r="I522">
        <f t="shared" si="130"/>
        <v>0</v>
      </c>
      <c r="J522">
        <f t="shared" si="131"/>
        <v>0</v>
      </c>
      <c r="K522">
        <f t="shared" si="132"/>
        <v>0</v>
      </c>
      <c r="L522">
        <f t="shared" si="133"/>
        <v>1</v>
      </c>
      <c r="M522">
        <f t="shared" si="134"/>
        <v>1</v>
      </c>
      <c r="N522">
        <f t="shared" si="135"/>
        <v>0</v>
      </c>
      <c r="O522">
        <f t="shared" si="136"/>
        <v>0</v>
      </c>
      <c r="P522">
        <v>12</v>
      </c>
      <c r="Q522">
        <f t="shared" si="137"/>
        <v>0</v>
      </c>
      <c r="R522">
        <f t="shared" si="138"/>
        <v>0</v>
      </c>
      <c r="S522">
        <f t="shared" si="139"/>
        <v>1</v>
      </c>
      <c r="T522">
        <f t="shared" si="140"/>
        <v>0</v>
      </c>
      <c r="U522">
        <v>0</v>
      </c>
      <c r="V522">
        <f t="shared" si="141"/>
        <v>0.26515742054304237</v>
      </c>
      <c r="W522">
        <f t="shared" si="142"/>
        <v>0.56590367470861314</v>
      </c>
      <c r="X522">
        <f t="shared" si="143"/>
        <v>7.0308457669039828E-2</v>
      </c>
      <c r="Y522">
        <f t="shared" si="144"/>
        <v>0</v>
      </c>
      <c r="Z522" t="s">
        <v>554</v>
      </c>
    </row>
    <row r="523" spans="1:26" x14ac:dyDescent="0.25">
      <c r="A523" t="s">
        <v>29</v>
      </c>
      <c r="B523" t="s">
        <v>27</v>
      </c>
      <c r="C523" t="s">
        <v>35</v>
      </c>
      <c r="D523">
        <v>0</v>
      </c>
      <c r="F523">
        <v>1</v>
      </c>
      <c r="G523">
        <v>105.4</v>
      </c>
      <c r="H523">
        <f t="shared" si="129"/>
        <v>1</v>
      </c>
      <c r="I523">
        <f t="shared" si="130"/>
        <v>0</v>
      </c>
      <c r="J523">
        <f t="shared" si="131"/>
        <v>0</v>
      </c>
      <c r="K523">
        <f t="shared" si="132"/>
        <v>1</v>
      </c>
      <c r="L523">
        <f t="shared" si="133"/>
        <v>0</v>
      </c>
      <c r="M523">
        <f t="shared" si="134"/>
        <v>0</v>
      </c>
      <c r="N523">
        <f t="shared" si="135"/>
        <v>1</v>
      </c>
      <c r="O523">
        <f t="shared" si="136"/>
        <v>0</v>
      </c>
      <c r="P523">
        <v>67</v>
      </c>
      <c r="Q523">
        <f t="shared" si="137"/>
        <v>1</v>
      </c>
      <c r="R523">
        <f t="shared" si="138"/>
        <v>0</v>
      </c>
      <c r="S523">
        <f t="shared" si="139"/>
        <v>0</v>
      </c>
      <c r="T523">
        <f t="shared" si="140"/>
        <v>0</v>
      </c>
      <c r="U523">
        <v>0</v>
      </c>
      <c r="V523">
        <f t="shared" si="141"/>
        <v>0.30109278427478847</v>
      </c>
      <c r="W523">
        <f t="shared" si="142"/>
        <v>0.57470963525395213</v>
      </c>
      <c r="X523">
        <f t="shared" si="143"/>
        <v>9.0656864742344315E-2</v>
      </c>
      <c r="Y523">
        <f t="shared" si="144"/>
        <v>0</v>
      </c>
      <c r="Z523" t="s">
        <v>555</v>
      </c>
    </row>
    <row r="524" spans="1:26" x14ac:dyDescent="0.25">
      <c r="A524" t="s">
        <v>26</v>
      </c>
      <c r="B524" t="s">
        <v>27</v>
      </c>
      <c r="C524" t="s">
        <v>25</v>
      </c>
      <c r="D524">
        <v>1</v>
      </c>
      <c r="F524">
        <v>1</v>
      </c>
      <c r="G524">
        <v>51.6</v>
      </c>
      <c r="H524">
        <f t="shared" si="129"/>
        <v>0</v>
      </c>
      <c r="I524">
        <f t="shared" si="130"/>
        <v>1</v>
      </c>
      <c r="J524">
        <f t="shared" si="131"/>
        <v>1</v>
      </c>
      <c r="K524">
        <f t="shared" si="132"/>
        <v>0</v>
      </c>
      <c r="L524">
        <f t="shared" si="133"/>
        <v>0</v>
      </c>
      <c r="M524">
        <f t="shared" si="134"/>
        <v>1</v>
      </c>
      <c r="N524">
        <f t="shared" si="135"/>
        <v>0</v>
      </c>
      <c r="O524">
        <f t="shared" si="136"/>
        <v>0</v>
      </c>
      <c r="P524">
        <v>29</v>
      </c>
      <c r="Q524">
        <f t="shared" si="137"/>
        <v>1</v>
      </c>
      <c r="R524">
        <f t="shared" si="138"/>
        <v>0</v>
      </c>
      <c r="S524">
        <f t="shared" si="139"/>
        <v>0</v>
      </c>
      <c r="T524">
        <f t="shared" si="140"/>
        <v>0</v>
      </c>
      <c r="U524">
        <v>0</v>
      </c>
      <c r="V524">
        <f t="shared" si="141"/>
        <v>0.4798421717496989</v>
      </c>
      <c r="W524">
        <f t="shared" si="142"/>
        <v>0.61771060523369992</v>
      </c>
      <c r="X524">
        <f t="shared" si="143"/>
        <v>0.23024850978946754</v>
      </c>
      <c r="Y524">
        <f t="shared" si="144"/>
        <v>1</v>
      </c>
      <c r="Z524" t="s">
        <v>556</v>
      </c>
    </row>
    <row r="525" spans="1:26" x14ac:dyDescent="0.25">
      <c r="A525" t="s">
        <v>26</v>
      </c>
      <c r="B525" t="s">
        <v>33</v>
      </c>
      <c r="C525" t="s">
        <v>35</v>
      </c>
      <c r="D525">
        <v>0</v>
      </c>
      <c r="F525">
        <v>1</v>
      </c>
      <c r="G525">
        <v>85.5</v>
      </c>
      <c r="H525">
        <f t="shared" si="129"/>
        <v>1</v>
      </c>
      <c r="I525">
        <f t="shared" si="130"/>
        <v>0</v>
      </c>
      <c r="J525">
        <f t="shared" si="131"/>
        <v>0</v>
      </c>
      <c r="K525">
        <f t="shared" si="132"/>
        <v>1</v>
      </c>
      <c r="L525">
        <f t="shared" si="133"/>
        <v>0</v>
      </c>
      <c r="M525">
        <f t="shared" si="134"/>
        <v>1</v>
      </c>
      <c r="N525">
        <f t="shared" si="135"/>
        <v>0</v>
      </c>
      <c r="O525">
        <f t="shared" si="136"/>
        <v>0</v>
      </c>
      <c r="P525">
        <v>55</v>
      </c>
      <c r="Q525">
        <f t="shared" si="137"/>
        <v>0</v>
      </c>
      <c r="R525">
        <f t="shared" si="138"/>
        <v>0</v>
      </c>
      <c r="S525">
        <f t="shared" si="139"/>
        <v>0</v>
      </c>
      <c r="T525">
        <f t="shared" si="140"/>
        <v>1</v>
      </c>
      <c r="U525">
        <v>0</v>
      </c>
      <c r="V525">
        <f t="shared" si="141"/>
        <v>0.395925806515111</v>
      </c>
      <c r="W525">
        <f t="shared" si="142"/>
        <v>0.59770839896794825</v>
      </c>
      <c r="X525">
        <f t="shared" si="143"/>
        <v>0.1567572442646411</v>
      </c>
      <c r="Y525">
        <f t="shared" si="144"/>
        <v>1</v>
      </c>
      <c r="Z525" t="s">
        <v>557</v>
      </c>
    </row>
    <row r="526" spans="1:26" x14ac:dyDescent="0.25">
      <c r="A526" t="s">
        <v>26</v>
      </c>
      <c r="B526" t="s">
        <v>33</v>
      </c>
      <c r="C526" t="s">
        <v>35</v>
      </c>
      <c r="D526">
        <v>0</v>
      </c>
      <c r="F526">
        <v>1</v>
      </c>
      <c r="G526">
        <v>75.599999999999994</v>
      </c>
      <c r="H526">
        <f t="shared" si="129"/>
        <v>1</v>
      </c>
      <c r="I526">
        <f t="shared" si="130"/>
        <v>0</v>
      </c>
      <c r="J526">
        <f t="shared" si="131"/>
        <v>0</v>
      </c>
      <c r="K526">
        <f t="shared" si="132"/>
        <v>1</v>
      </c>
      <c r="L526">
        <f t="shared" si="133"/>
        <v>0</v>
      </c>
      <c r="M526">
        <f t="shared" si="134"/>
        <v>1</v>
      </c>
      <c r="N526">
        <f t="shared" si="135"/>
        <v>0</v>
      </c>
      <c r="O526">
        <f t="shared" si="136"/>
        <v>0</v>
      </c>
      <c r="P526">
        <v>23</v>
      </c>
      <c r="Q526">
        <f t="shared" si="137"/>
        <v>0</v>
      </c>
      <c r="R526">
        <f t="shared" si="138"/>
        <v>0</v>
      </c>
      <c r="S526">
        <f t="shared" si="139"/>
        <v>0</v>
      </c>
      <c r="T526">
        <f t="shared" si="140"/>
        <v>1</v>
      </c>
      <c r="U526">
        <v>1</v>
      </c>
      <c r="V526">
        <f t="shared" si="141"/>
        <v>0.38049115792575</v>
      </c>
      <c r="W526">
        <f t="shared" si="142"/>
        <v>0.59399155878965271</v>
      </c>
      <c r="X526">
        <f t="shared" si="143"/>
        <v>0.38379120540817807</v>
      </c>
      <c r="Y526">
        <f t="shared" si="144"/>
        <v>1</v>
      </c>
      <c r="Z526" t="s">
        <v>558</v>
      </c>
    </row>
    <row r="527" spans="1:26" x14ac:dyDescent="0.25">
      <c r="A527" t="s">
        <v>26</v>
      </c>
      <c r="B527" t="s">
        <v>27</v>
      </c>
      <c r="C527" t="s">
        <v>35</v>
      </c>
      <c r="D527">
        <v>0</v>
      </c>
      <c r="F527">
        <v>1</v>
      </c>
      <c r="G527">
        <v>100.05</v>
      </c>
      <c r="H527">
        <f t="shared" si="129"/>
        <v>1</v>
      </c>
      <c r="I527">
        <f t="shared" si="130"/>
        <v>0</v>
      </c>
      <c r="J527">
        <f t="shared" si="131"/>
        <v>0</v>
      </c>
      <c r="K527">
        <f t="shared" si="132"/>
        <v>1</v>
      </c>
      <c r="L527">
        <f t="shared" si="133"/>
        <v>0</v>
      </c>
      <c r="M527">
        <f t="shared" si="134"/>
        <v>1</v>
      </c>
      <c r="N527">
        <f t="shared" si="135"/>
        <v>0</v>
      </c>
      <c r="O527">
        <f t="shared" si="136"/>
        <v>0</v>
      </c>
      <c r="P527">
        <v>34</v>
      </c>
      <c r="Q527">
        <f t="shared" si="137"/>
        <v>1</v>
      </c>
      <c r="R527">
        <f t="shared" si="138"/>
        <v>0</v>
      </c>
      <c r="S527">
        <f t="shared" si="139"/>
        <v>0</v>
      </c>
      <c r="T527">
        <f t="shared" si="140"/>
        <v>0</v>
      </c>
      <c r="U527">
        <v>1</v>
      </c>
      <c r="V527">
        <f t="shared" si="141"/>
        <v>0.5553784065127837</v>
      </c>
      <c r="W527">
        <f t="shared" si="142"/>
        <v>0.6353825198452604</v>
      </c>
      <c r="X527">
        <f t="shared" si="143"/>
        <v>0.19768836139511142</v>
      </c>
      <c r="Y527">
        <f t="shared" si="144"/>
        <v>1</v>
      </c>
      <c r="Z527" t="s">
        <v>559</v>
      </c>
    </row>
    <row r="528" spans="1:26" x14ac:dyDescent="0.25">
      <c r="A528" t="s">
        <v>29</v>
      </c>
      <c r="B528" t="s">
        <v>27</v>
      </c>
      <c r="C528" t="s">
        <v>35</v>
      </c>
      <c r="D528">
        <v>0</v>
      </c>
      <c r="F528">
        <v>1</v>
      </c>
      <c r="G528">
        <v>91.25</v>
      </c>
      <c r="H528">
        <f t="shared" si="129"/>
        <v>1</v>
      </c>
      <c r="I528">
        <f t="shared" si="130"/>
        <v>0</v>
      </c>
      <c r="J528">
        <f t="shared" si="131"/>
        <v>0</v>
      </c>
      <c r="K528">
        <f t="shared" si="132"/>
        <v>1</v>
      </c>
      <c r="L528">
        <f t="shared" si="133"/>
        <v>0</v>
      </c>
      <c r="M528">
        <f t="shared" si="134"/>
        <v>0</v>
      </c>
      <c r="N528">
        <f t="shared" si="135"/>
        <v>1</v>
      </c>
      <c r="O528">
        <f t="shared" si="136"/>
        <v>0</v>
      </c>
      <c r="P528">
        <v>52</v>
      </c>
      <c r="Q528">
        <f t="shared" si="137"/>
        <v>1</v>
      </c>
      <c r="R528">
        <f t="shared" si="138"/>
        <v>0</v>
      </c>
      <c r="S528">
        <f t="shared" si="139"/>
        <v>0</v>
      </c>
      <c r="T528">
        <f t="shared" si="140"/>
        <v>0</v>
      </c>
      <c r="U528">
        <v>0</v>
      </c>
      <c r="V528">
        <f t="shared" si="141"/>
        <v>0.28389531944064939</v>
      </c>
      <c r="W528">
        <f t="shared" si="142"/>
        <v>0.57050095354840547</v>
      </c>
      <c r="X528">
        <f t="shared" si="143"/>
        <v>8.0596552400308358E-2</v>
      </c>
      <c r="Y528">
        <f t="shared" si="144"/>
        <v>0</v>
      </c>
      <c r="Z528" t="s">
        <v>560</v>
      </c>
    </row>
    <row r="529" spans="1:26" x14ac:dyDescent="0.25">
      <c r="A529" t="s">
        <v>45</v>
      </c>
      <c r="B529" t="s">
        <v>38</v>
      </c>
      <c r="C529" t="s">
        <v>35</v>
      </c>
      <c r="D529">
        <v>1</v>
      </c>
      <c r="F529">
        <v>1</v>
      </c>
      <c r="G529">
        <v>115.75</v>
      </c>
      <c r="H529">
        <f t="shared" si="129"/>
        <v>0</v>
      </c>
      <c r="I529">
        <f t="shared" si="130"/>
        <v>1</v>
      </c>
      <c r="J529">
        <f t="shared" si="131"/>
        <v>0</v>
      </c>
      <c r="K529">
        <f t="shared" si="132"/>
        <v>1</v>
      </c>
      <c r="L529">
        <f t="shared" si="133"/>
        <v>0</v>
      </c>
      <c r="M529">
        <f t="shared" si="134"/>
        <v>0</v>
      </c>
      <c r="N529">
        <f t="shared" si="135"/>
        <v>0</v>
      </c>
      <c r="O529">
        <f t="shared" si="136"/>
        <v>1</v>
      </c>
      <c r="P529">
        <v>72</v>
      </c>
      <c r="Q529">
        <f t="shared" si="137"/>
        <v>0</v>
      </c>
      <c r="R529">
        <f t="shared" si="138"/>
        <v>0</v>
      </c>
      <c r="S529">
        <f t="shared" si="139"/>
        <v>1</v>
      </c>
      <c r="T529">
        <f t="shared" si="140"/>
        <v>0</v>
      </c>
      <c r="U529">
        <v>0</v>
      </c>
      <c r="V529">
        <f t="shared" si="141"/>
        <v>0.11169832817577516</v>
      </c>
      <c r="W529">
        <f t="shared" si="142"/>
        <v>0.52789558476281984</v>
      </c>
      <c r="X529">
        <f t="shared" si="143"/>
        <v>1.2476516517263166E-2</v>
      </c>
      <c r="Y529">
        <f t="shared" si="144"/>
        <v>0</v>
      </c>
      <c r="Z529" t="s">
        <v>561</v>
      </c>
    </row>
    <row r="530" spans="1:26" x14ac:dyDescent="0.25">
      <c r="A530" t="s">
        <v>29</v>
      </c>
      <c r="B530" t="s">
        <v>38</v>
      </c>
      <c r="C530" t="s">
        <v>35</v>
      </c>
      <c r="D530">
        <v>0</v>
      </c>
      <c r="F530">
        <v>1</v>
      </c>
      <c r="G530">
        <v>94.7</v>
      </c>
      <c r="H530">
        <f t="shared" si="129"/>
        <v>1</v>
      </c>
      <c r="I530">
        <f t="shared" si="130"/>
        <v>0</v>
      </c>
      <c r="J530">
        <f t="shared" si="131"/>
        <v>0</v>
      </c>
      <c r="K530">
        <f t="shared" si="132"/>
        <v>1</v>
      </c>
      <c r="L530">
        <f t="shared" si="133"/>
        <v>0</v>
      </c>
      <c r="M530">
        <f t="shared" si="134"/>
        <v>0</v>
      </c>
      <c r="N530">
        <f t="shared" si="135"/>
        <v>1</v>
      </c>
      <c r="O530">
        <f t="shared" si="136"/>
        <v>0</v>
      </c>
      <c r="P530">
        <v>58</v>
      </c>
      <c r="Q530">
        <f t="shared" si="137"/>
        <v>0</v>
      </c>
      <c r="R530">
        <f t="shared" si="138"/>
        <v>0</v>
      </c>
      <c r="S530">
        <f t="shared" si="139"/>
        <v>1</v>
      </c>
      <c r="T530">
        <f t="shared" si="140"/>
        <v>0</v>
      </c>
      <c r="U530">
        <v>0</v>
      </c>
      <c r="V530">
        <f t="shared" si="141"/>
        <v>0.1339510985131202</v>
      </c>
      <c r="W530">
        <f t="shared" si="142"/>
        <v>0.53343779200267583</v>
      </c>
      <c r="X530">
        <f t="shared" si="143"/>
        <v>1.7942896792871633E-2</v>
      </c>
      <c r="Y530">
        <f t="shared" si="144"/>
        <v>0</v>
      </c>
      <c r="Z530" t="s">
        <v>562</v>
      </c>
    </row>
    <row r="531" spans="1:26" x14ac:dyDescent="0.25">
      <c r="A531" t="s">
        <v>45</v>
      </c>
      <c r="B531" t="s">
        <v>30</v>
      </c>
      <c r="C531" t="s">
        <v>23</v>
      </c>
      <c r="D531">
        <v>0</v>
      </c>
      <c r="F531">
        <v>1</v>
      </c>
      <c r="G531">
        <v>19.600000000000001</v>
      </c>
      <c r="H531">
        <f t="shared" si="129"/>
        <v>1</v>
      </c>
      <c r="I531">
        <f t="shared" si="130"/>
        <v>0</v>
      </c>
      <c r="J531">
        <f t="shared" si="131"/>
        <v>0</v>
      </c>
      <c r="K531">
        <f t="shared" si="132"/>
        <v>0</v>
      </c>
      <c r="L531">
        <f t="shared" si="133"/>
        <v>1</v>
      </c>
      <c r="M531">
        <f t="shared" si="134"/>
        <v>0</v>
      </c>
      <c r="N531">
        <f t="shared" si="135"/>
        <v>0</v>
      </c>
      <c r="O531">
        <f t="shared" si="136"/>
        <v>1</v>
      </c>
      <c r="P531">
        <v>35</v>
      </c>
      <c r="Q531">
        <f t="shared" si="137"/>
        <v>0</v>
      </c>
      <c r="R531">
        <f t="shared" si="138"/>
        <v>1</v>
      </c>
      <c r="S531">
        <f t="shared" si="139"/>
        <v>0</v>
      </c>
      <c r="T531">
        <f t="shared" si="140"/>
        <v>0</v>
      </c>
      <c r="U531">
        <v>0</v>
      </c>
      <c r="V531">
        <f t="shared" si="141"/>
        <v>-5.3241609873140569E-2</v>
      </c>
      <c r="W531">
        <f t="shared" si="142"/>
        <v>0.48669274085615155</v>
      </c>
      <c r="X531">
        <f t="shared" si="143"/>
        <v>2.8346690218836994E-3</v>
      </c>
      <c r="Y531">
        <f t="shared" si="144"/>
        <v>0</v>
      </c>
      <c r="Z531" t="s">
        <v>563</v>
      </c>
    </row>
    <row r="532" spans="1:26" x14ac:dyDescent="0.25">
      <c r="A532" t="s">
        <v>45</v>
      </c>
      <c r="B532" t="s">
        <v>33</v>
      </c>
      <c r="C532" t="s">
        <v>35</v>
      </c>
      <c r="D532">
        <v>1</v>
      </c>
      <c r="F532">
        <v>1</v>
      </c>
      <c r="G532">
        <v>99.9</v>
      </c>
      <c r="H532">
        <f t="shared" si="129"/>
        <v>0</v>
      </c>
      <c r="I532">
        <f t="shared" si="130"/>
        <v>1</v>
      </c>
      <c r="J532">
        <f t="shared" si="131"/>
        <v>0</v>
      </c>
      <c r="K532">
        <f t="shared" si="132"/>
        <v>1</v>
      </c>
      <c r="L532">
        <f t="shared" si="133"/>
        <v>0</v>
      </c>
      <c r="M532">
        <f t="shared" si="134"/>
        <v>0</v>
      </c>
      <c r="N532">
        <f t="shared" si="135"/>
        <v>0</v>
      </c>
      <c r="O532">
        <f t="shared" si="136"/>
        <v>1</v>
      </c>
      <c r="P532">
        <v>56</v>
      </c>
      <c r="Q532">
        <f t="shared" si="137"/>
        <v>0</v>
      </c>
      <c r="R532">
        <f t="shared" si="138"/>
        <v>0</v>
      </c>
      <c r="S532">
        <f t="shared" si="139"/>
        <v>0</v>
      </c>
      <c r="T532">
        <f t="shared" si="140"/>
        <v>1</v>
      </c>
      <c r="U532">
        <v>0</v>
      </c>
      <c r="V532">
        <f t="shared" si="141"/>
        <v>8.212413061791124E-2</v>
      </c>
      <c r="W532">
        <f t="shared" si="142"/>
        <v>0.52051950135332137</v>
      </c>
      <c r="X532">
        <f t="shared" si="143"/>
        <v>6.7443728297477464E-3</v>
      </c>
      <c r="Y532">
        <f t="shared" si="144"/>
        <v>0</v>
      </c>
      <c r="Z532" t="s">
        <v>564</v>
      </c>
    </row>
    <row r="533" spans="1:26" x14ac:dyDescent="0.25">
      <c r="A533" t="s">
        <v>45</v>
      </c>
      <c r="B533" t="s">
        <v>38</v>
      </c>
      <c r="C533" t="s">
        <v>23</v>
      </c>
      <c r="D533">
        <v>0</v>
      </c>
      <c r="F533">
        <v>1</v>
      </c>
      <c r="G533">
        <v>21.1</v>
      </c>
      <c r="H533">
        <f t="shared" si="129"/>
        <v>1</v>
      </c>
      <c r="I533">
        <f t="shared" si="130"/>
        <v>0</v>
      </c>
      <c r="J533">
        <f t="shared" si="131"/>
        <v>0</v>
      </c>
      <c r="K533">
        <f t="shared" si="132"/>
        <v>0</v>
      </c>
      <c r="L533">
        <f t="shared" si="133"/>
        <v>1</v>
      </c>
      <c r="M533">
        <f t="shared" si="134"/>
        <v>0</v>
      </c>
      <c r="N533">
        <f t="shared" si="135"/>
        <v>0</v>
      </c>
      <c r="O533">
        <f t="shared" si="136"/>
        <v>1</v>
      </c>
      <c r="P533">
        <v>24</v>
      </c>
      <c r="Q533">
        <f t="shared" si="137"/>
        <v>0</v>
      </c>
      <c r="R533">
        <f t="shared" si="138"/>
        <v>0</v>
      </c>
      <c r="S533">
        <f t="shared" si="139"/>
        <v>1</v>
      </c>
      <c r="T533">
        <f t="shared" si="140"/>
        <v>0</v>
      </c>
      <c r="U533">
        <v>0</v>
      </c>
      <c r="V533">
        <f t="shared" si="141"/>
        <v>-6.9457645118598713E-2</v>
      </c>
      <c r="W533">
        <f t="shared" si="142"/>
        <v>0.48264256637482317</v>
      </c>
      <c r="X533">
        <f t="shared" si="143"/>
        <v>4.8243644654211992E-3</v>
      </c>
      <c r="Y533">
        <f t="shared" si="144"/>
        <v>0</v>
      </c>
      <c r="Z533" t="s">
        <v>565</v>
      </c>
    </row>
    <row r="534" spans="1:26" x14ac:dyDescent="0.25">
      <c r="A534" t="s">
        <v>45</v>
      </c>
      <c r="B534" t="s">
        <v>38</v>
      </c>
      <c r="C534" t="s">
        <v>23</v>
      </c>
      <c r="D534">
        <v>0</v>
      </c>
      <c r="F534">
        <v>1</v>
      </c>
      <c r="G534">
        <v>20.05</v>
      </c>
      <c r="H534">
        <f t="shared" si="129"/>
        <v>1</v>
      </c>
      <c r="I534">
        <f t="shared" si="130"/>
        <v>0</v>
      </c>
      <c r="J534">
        <f t="shared" si="131"/>
        <v>0</v>
      </c>
      <c r="K534">
        <f t="shared" si="132"/>
        <v>0</v>
      </c>
      <c r="L534">
        <f t="shared" si="133"/>
        <v>1</v>
      </c>
      <c r="M534">
        <f t="shared" si="134"/>
        <v>0</v>
      </c>
      <c r="N534">
        <f t="shared" si="135"/>
        <v>0</v>
      </c>
      <c r="O534">
        <f t="shared" si="136"/>
        <v>1</v>
      </c>
      <c r="P534">
        <v>70</v>
      </c>
      <c r="Q534">
        <f t="shared" si="137"/>
        <v>0</v>
      </c>
      <c r="R534">
        <f t="shared" si="138"/>
        <v>0</v>
      </c>
      <c r="S534">
        <f t="shared" si="139"/>
        <v>1</v>
      </c>
      <c r="T534">
        <f t="shared" si="140"/>
        <v>0</v>
      </c>
      <c r="U534">
        <v>0</v>
      </c>
      <c r="V534">
        <f t="shared" si="141"/>
        <v>-6.6231484041563121E-2</v>
      </c>
      <c r="W534">
        <f t="shared" si="142"/>
        <v>0.48344817907851168</v>
      </c>
      <c r="X534">
        <f t="shared" si="143"/>
        <v>4.3866094783478306E-3</v>
      </c>
      <c r="Y534">
        <f t="shared" si="144"/>
        <v>0</v>
      </c>
      <c r="Z534" t="s">
        <v>566</v>
      </c>
    </row>
    <row r="535" spans="1:26" x14ac:dyDescent="0.25">
      <c r="A535" t="s">
        <v>26</v>
      </c>
      <c r="B535" t="s">
        <v>27</v>
      </c>
      <c r="C535" t="s">
        <v>35</v>
      </c>
      <c r="D535">
        <v>0</v>
      </c>
      <c r="F535">
        <v>1</v>
      </c>
      <c r="G535">
        <v>79.95</v>
      </c>
      <c r="H535">
        <f t="shared" si="129"/>
        <v>1</v>
      </c>
      <c r="I535">
        <f t="shared" si="130"/>
        <v>0</v>
      </c>
      <c r="J535">
        <f t="shared" si="131"/>
        <v>0</v>
      </c>
      <c r="K535">
        <f t="shared" si="132"/>
        <v>1</v>
      </c>
      <c r="L535">
        <f t="shared" si="133"/>
        <v>0</v>
      </c>
      <c r="M535">
        <f t="shared" si="134"/>
        <v>1</v>
      </c>
      <c r="N535">
        <f t="shared" si="135"/>
        <v>0</v>
      </c>
      <c r="O535">
        <f t="shared" si="136"/>
        <v>0</v>
      </c>
      <c r="P535">
        <v>2</v>
      </c>
      <c r="Q535">
        <f t="shared" si="137"/>
        <v>1</v>
      </c>
      <c r="R535">
        <f t="shared" si="138"/>
        <v>0</v>
      </c>
      <c r="S535">
        <f t="shared" si="139"/>
        <v>0</v>
      </c>
      <c r="T535">
        <f t="shared" si="140"/>
        <v>0</v>
      </c>
      <c r="U535">
        <v>0</v>
      </c>
      <c r="V535">
        <f t="shared" si="141"/>
        <v>0.53773284181444436</v>
      </c>
      <c r="W535">
        <f t="shared" si="142"/>
        <v>0.63128486153142904</v>
      </c>
      <c r="X535">
        <f t="shared" si="143"/>
        <v>0.28915660916583824</v>
      </c>
      <c r="Y535">
        <f t="shared" si="144"/>
        <v>1</v>
      </c>
      <c r="Z535" t="s">
        <v>567</v>
      </c>
    </row>
    <row r="536" spans="1:26" x14ac:dyDescent="0.25">
      <c r="A536" t="s">
        <v>29</v>
      </c>
      <c r="B536" t="s">
        <v>38</v>
      </c>
      <c r="C536" t="s">
        <v>35</v>
      </c>
      <c r="D536">
        <v>1</v>
      </c>
      <c r="F536">
        <v>1</v>
      </c>
      <c r="G536">
        <v>107.15</v>
      </c>
      <c r="H536">
        <f t="shared" si="129"/>
        <v>0</v>
      </c>
      <c r="I536">
        <f t="shared" si="130"/>
        <v>1</v>
      </c>
      <c r="J536">
        <f t="shared" si="131"/>
        <v>0</v>
      </c>
      <c r="K536">
        <f t="shared" si="132"/>
        <v>1</v>
      </c>
      <c r="L536">
        <f t="shared" si="133"/>
        <v>0</v>
      </c>
      <c r="M536">
        <f t="shared" si="134"/>
        <v>0</v>
      </c>
      <c r="N536">
        <f t="shared" si="135"/>
        <v>1</v>
      </c>
      <c r="O536">
        <f t="shared" si="136"/>
        <v>0</v>
      </c>
      <c r="P536">
        <v>68</v>
      </c>
      <c r="Q536">
        <f t="shared" si="137"/>
        <v>0</v>
      </c>
      <c r="R536">
        <f t="shared" si="138"/>
        <v>0</v>
      </c>
      <c r="S536">
        <f t="shared" si="139"/>
        <v>1</v>
      </c>
      <c r="T536">
        <f t="shared" si="140"/>
        <v>0</v>
      </c>
      <c r="U536">
        <v>0</v>
      </c>
      <c r="V536">
        <f t="shared" si="141"/>
        <v>0.15822450766655716</v>
      </c>
      <c r="W536">
        <f t="shared" si="142"/>
        <v>0.53947380904053355</v>
      </c>
      <c r="X536">
        <f t="shared" si="143"/>
        <v>2.5034994826324406E-2</v>
      </c>
      <c r="Y536">
        <f t="shared" si="144"/>
        <v>0</v>
      </c>
      <c r="Z536" t="s">
        <v>568</v>
      </c>
    </row>
    <row r="537" spans="1:26" x14ac:dyDescent="0.25">
      <c r="A537" t="s">
        <v>26</v>
      </c>
      <c r="B537" t="s">
        <v>27</v>
      </c>
      <c r="C537" t="s">
        <v>35</v>
      </c>
      <c r="D537">
        <v>0</v>
      </c>
      <c r="F537">
        <v>1</v>
      </c>
      <c r="G537">
        <v>85</v>
      </c>
      <c r="H537">
        <f t="shared" si="129"/>
        <v>1</v>
      </c>
      <c r="I537">
        <f t="shared" si="130"/>
        <v>0</v>
      </c>
      <c r="J537">
        <f t="shared" si="131"/>
        <v>0</v>
      </c>
      <c r="K537">
        <f t="shared" si="132"/>
        <v>1</v>
      </c>
      <c r="L537">
        <f t="shared" si="133"/>
        <v>0</v>
      </c>
      <c r="M537">
        <f t="shared" si="134"/>
        <v>1</v>
      </c>
      <c r="N537">
        <f t="shared" si="135"/>
        <v>0</v>
      </c>
      <c r="O537">
        <f t="shared" si="136"/>
        <v>0</v>
      </c>
      <c r="P537">
        <v>1</v>
      </c>
      <c r="Q537">
        <f t="shared" si="137"/>
        <v>1</v>
      </c>
      <c r="R537">
        <f t="shared" si="138"/>
        <v>0</v>
      </c>
      <c r="S537">
        <f t="shared" si="139"/>
        <v>0</v>
      </c>
      <c r="T537">
        <f t="shared" si="140"/>
        <v>0</v>
      </c>
      <c r="U537">
        <v>1</v>
      </c>
      <c r="V537">
        <f t="shared" si="141"/>
        <v>0.53191462254612887</v>
      </c>
      <c r="W537">
        <f t="shared" si="142"/>
        <v>0.62992955646417703</v>
      </c>
      <c r="X537">
        <f t="shared" si="143"/>
        <v>0.21910392058613301</v>
      </c>
      <c r="Y537">
        <f t="shared" si="144"/>
        <v>1</v>
      </c>
      <c r="Z537" t="s">
        <v>569</v>
      </c>
    </row>
    <row r="538" spans="1:26" x14ac:dyDescent="0.25">
      <c r="A538" t="s">
        <v>26</v>
      </c>
      <c r="B538" t="s">
        <v>27</v>
      </c>
      <c r="C538" t="s">
        <v>35</v>
      </c>
      <c r="D538">
        <v>0</v>
      </c>
      <c r="F538">
        <v>1</v>
      </c>
      <c r="G538">
        <v>89.55</v>
      </c>
      <c r="H538">
        <f t="shared" si="129"/>
        <v>1</v>
      </c>
      <c r="I538">
        <f t="shared" si="130"/>
        <v>0</v>
      </c>
      <c r="J538">
        <f t="shared" si="131"/>
        <v>0</v>
      </c>
      <c r="K538">
        <f t="shared" si="132"/>
        <v>1</v>
      </c>
      <c r="L538">
        <f t="shared" si="133"/>
        <v>0</v>
      </c>
      <c r="M538">
        <f t="shared" si="134"/>
        <v>1</v>
      </c>
      <c r="N538">
        <f t="shared" si="135"/>
        <v>0</v>
      </c>
      <c r="O538">
        <f t="shared" si="136"/>
        <v>0</v>
      </c>
      <c r="P538">
        <v>12</v>
      </c>
      <c r="Q538">
        <f t="shared" si="137"/>
        <v>1</v>
      </c>
      <c r="R538">
        <f t="shared" si="138"/>
        <v>0</v>
      </c>
      <c r="S538">
        <f t="shared" si="139"/>
        <v>0</v>
      </c>
      <c r="T538">
        <f t="shared" si="140"/>
        <v>0</v>
      </c>
      <c r="U538">
        <v>0</v>
      </c>
      <c r="V538">
        <f t="shared" si="141"/>
        <v>0.53900832467558268</v>
      </c>
      <c r="W538">
        <f t="shared" si="142"/>
        <v>0.63158169864171199</v>
      </c>
      <c r="X538">
        <f t="shared" si="143"/>
        <v>0.29052997406957837</v>
      </c>
      <c r="Y538">
        <f t="shared" si="144"/>
        <v>1</v>
      </c>
      <c r="Z538" t="s">
        <v>570</v>
      </c>
    </row>
    <row r="539" spans="1:26" x14ac:dyDescent="0.25">
      <c r="A539" t="s">
        <v>26</v>
      </c>
      <c r="B539" t="s">
        <v>33</v>
      </c>
      <c r="C539" t="s">
        <v>35</v>
      </c>
      <c r="D539">
        <v>0</v>
      </c>
      <c r="F539">
        <v>1</v>
      </c>
      <c r="G539">
        <v>81.55</v>
      </c>
      <c r="H539">
        <f t="shared" si="129"/>
        <v>1</v>
      </c>
      <c r="I539">
        <f t="shared" si="130"/>
        <v>0</v>
      </c>
      <c r="J539">
        <f t="shared" si="131"/>
        <v>0</v>
      </c>
      <c r="K539">
        <f t="shared" si="132"/>
        <v>1</v>
      </c>
      <c r="L539">
        <f t="shared" si="133"/>
        <v>0</v>
      </c>
      <c r="M539">
        <f t="shared" si="134"/>
        <v>1</v>
      </c>
      <c r="N539">
        <f t="shared" si="135"/>
        <v>0</v>
      </c>
      <c r="O539">
        <f t="shared" si="136"/>
        <v>0</v>
      </c>
      <c r="P539">
        <v>63</v>
      </c>
      <c r="Q539">
        <f t="shared" si="137"/>
        <v>0</v>
      </c>
      <c r="R539">
        <f t="shared" si="138"/>
        <v>0</v>
      </c>
      <c r="S539">
        <f t="shared" si="139"/>
        <v>0</v>
      </c>
      <c r="T539">
        <f t="shared" si="140"/>
        <v>1</v>
      </c>
      <c r="U539">
        <v>0</v>
      </c>
      <c r="V539">
        <f t="shared" si="141"/>
        <v>0.38490436837274156</v>
      </c>
      <c r="W539">
        <f t="shared" si="142"/>
        <v>0.59505543025170848</v>
      </c>
      <c r="X539">
        <f t="shared" si="143"/>
        <v>0.14815137279241913</v>
      </c>
      <c r="Y539">
        <f t="shared" si="144"/>
        <v>1</v>
      </c>
      <c r="Z539" t="s">
        <v>571</v>
      </c>
    </row>
    <row r="540" spans="1:26" x14ac:dyDescent="0.25">
      <c r="A540" t="s">
        <v>29</v>
      </c>
      <c r="B540" t="s">
        <v>30</v>
      </c>
      <c r="C540" t="s">
        <v>25</v>
      </c>
      <c r="D540">
        <v>0</v>
      </c>
      <c r="F540">
        <v>1</v>
      </c>
      <c r="G540">
        <v>58.45</v>
      </c>
      <c r="H540">
        <f t="shared" si="129"/>
        <v>1</v>
      </c>
      <c r="I540">
        <f t="shared" si="130"/>
        <v>0</v>
      </c>
      <c r="J540">
        <f t="shared" si="131"/>
        <v>1</v>
      </c>
      <c r="K540">
        <f t="shared" si="132"/>
        <v>0</v>
      </c>
      <c r="L540">
        <f t="shared" si="133"/>
        <v>0</v>
      </c>
      <c r="M540">
        <f t="shared" si="134"/>
        <v>0</v>
      </c>
      <c r="N540">
        <f t="shared" si="135"/>
        <v>1</v>
      </c>
      <c r="O540">
        <f t="shared" si="136"/>
        <v>0</v>
      </c>
      <c r="P540">
        <v>33</v>
      </c>
      <c r="Q540">
        <f t="shared" si="137"/>
        <v>0</v>
      </c>
      <c r="R540">
        <f t="shared" si="138"/>
        <v>1</v>
      </c>
      <c r="S540">
        <f t="shared" si="139"/>
        <v>0</v>
      </c>
      <c r="T540">
        <f t="shared" si="140"/>
        <v>0</v>
      </c>
      <c r="U540">
        <v>0</v>
      </c>
      <c r="V540">
        <f t="shared" si="141"/>
        <v>8.2298509050205623E-2</v>
      </c>
      <c r="W540">
        <f t="shared" si="142"/>
        <v>0.5205630223835318</v>
      </c>
      <c r="X540">
        <f t="shared" si="143"/>
        <v>6.7730445918867772E-3</v>
      </c>
      <c r="Y540">
        <f t="shared" si="144"/>
        <v>0</v>
      </c>
      <c r="Z540" t="s">
        <v>572</v>
      </c>
    </row>
    <row r="541" spans="1:26" x14ac:dyDescent="0.25">
      <c r="A541" t="s">
        <v>29</v>
      </c>
      <c r="B541" t="s">
        <v>38</v>
      </c>
      <c r="C541" t="s">
        <v>35</v>
      </c>
      <c r="D541">
        <v>0</v>
      </c>
      <c r="F541">
        <v>1</v>
      </c>
      <c r="G541">
        <v>95.65</v>
      </c>
      <c r="H541">
        <f t="shared" si="129"/>
        <v>1</v>
      </c>
      <c r="I541">
        <f t="shared" si="130"/>
        <v>0</v>
      </c>
      <c r="J541">
        <f t="shared" si="131"/>
        <v>0</v>
      </c>
      <c r="K541">
        <f t="shared" si="132"/>
        <v>1</v>
      </c>
      <c r="L541">
        <f t="shared" si="133"/>
        <v>0</v>
      </c>
      <c r="M541">
        <f t="shared" si="134"/>
        <v>0</v>
      </c>
      <c r="N541">
        <f t="shared" si="135"/>
        <v>1</v>
      </c>
      <c r="O541">
        <f t="shared" si="136"/>
        <v>0</v>
      </c>
      <c r="P541">
        <v>69</v>
      </c>
      <c r="Q541">
        <f t="shared" si="137"/>
        <v>0</v>
      </c>
      <c r="R541">
        <f t="shared" si="138"/>
        <v>0</v>
      </c>
      <c r="S541">
        <f t="shared" si="139"/>
        <v>1</v>
      </c>
      <c r="T541">
        <f t="shared" si="140"/>
        <v>0</v>
      </c>
      <c r="U541">
        <v>0</v>
      </c>
      <c r="V541">
        <f t="shared" si="141"/>
        <v>0.13543220115553364</v>
      </c>
      <c r="W541">
        <f t="shared" si="142"/>
        <v>0.53380639334095725</v>
      </c>
      <c r="X541">
        <f t="shared" si="143"/>
        <v>1.8341881109832928E-2</v>
      </c>
      <c r="Y541">
        <f t="shared" si="144"/>
        <v>0</v>
      </c>
      <c r="Z541" t="s">
        <v>573</v>
      </c>
    </row>
    <row r="542" spans="1:26" x14ac:dyDescent="0.25">
      <c r="A542" t="s">
        <v>45</v>
      </c>
      <c r="B542" t="s">
        <v>33</v>
      </c>
      <c r="C542" t="s">
        <v>25</v>
      </c>
      <c r="D542">
        <v>0</v>
      </c>
      <c r="F542">
        <v>1</v>
      </c>
      <c r="G542">
        <v>80.599999999999994</v>
      </c>
      <c r="H542">
        <f t="shared" si="129"/>
        <v>1</v>
      </c>
      <c r="I542">
        <f t="shared" si="130"/>
        <v>0</v>
      </c>
      <c r="J542">
        <f t="shared" si="131"/>
        <v>1</v>
      </c>
      <c r="K542">
        <f t="shared" si="132"/>
        <v>0</v>
      </c>
      <c r="L542">
        <f t="shared" si="133"/>
        <v>0</v>
      </c>
      <c r="M542">
        <f t="shared" si="134"/>
        <v>0</v>
      </c>
      <c r="N542">
        <f t="shared" si="135"/>
        <v>0</v>
      </c>
      <c r="O542">
        <f t="shared" si="136"/>
        <v>1</v>
      </c>
      <c r="P542">
        <v>60</v>
      </c>
      <c r="Q542">
        <f t="shared" si="137"/>
        <v>0</v>
      </c>
      <c r="R542">
        <f t="shared" si="138"/>
        <v>0</v>
      </c>
      <c r="S542">
        <f t="shared" si="139"/>
        <v>0</v>
      </c>
      <c r="T542">
        <f t="shared" si="140"/>
        <v>1</v>
      </c>
      <c r="U542">
        <v>0</v>
      </c>
      <c r="V542">
        <f t="shared" si="141"/>
        <v>5.6897530406478339E-2</v>
      </c>
      <c r="W542">
        <f t="shared" si="142"/>
        <v>0.51422054642635884</v>
      </c>
      <c r="X542">
        <f t="shared" si="143"/>
        <v>3.2373289663561273E-3</v>
      </c>
      <c r="Y542">
        <f t="shared" si="144"/>
        <v>0</v>
      </c>
      <c r="Z542" t="s">
        <v>574</v>
      </c>
    </row>
    <row r="543" spans="1:26" x14ac:dyDescent="0.25">
      <c r="A543" t="s">
        <v>45</v>
      </c>
      <c r="B543" t="s">
        <v>33</v>
      </c>
      <c r="C543" t="s">
        <v>35</v>
      </c>
      <c r="D543">
        <v>0</v>
      </c>
      <c r="F543">
        <v>1</v>
      </c>
      <c r="G543">
        <v>113.1</v>
      </c>
      <c r="H543">
        <f t="shared" si="129"/>
        <v>1</v>
      </c>
      <c r="I543">
        <f t="shared" si="130"/>
        <v>0</v>
      </c>
      <c r="J543">
        <f t="shared" si="131"/>
        <v>0</v>
      </c>
      <c r="K543">
        <f t="shared" si="132"/>
        <v>1</v>
      </c>
      <c r="L543">
        <f t="shared" si="133"/>
        <v>0</v>
      </c>
      <c r="M543">
        <f t="shared" si="134"/>
        <v>0</v>
      </c>
      <c r="N543">
        <f t="shared" si="135"/>
        <v>0</v>
      </c>
      <c r="O543">
        <f t="shared" si="136"/>
        <v>1</v>
      </c>
      <c r="P543">
        <v>72</v>
      </c>
      <c r="Q543">
        <f t="shared" si="137"/>
        <v>0</v>
      </c>
      <c r="R543">
        <f t="shared" si="138"/>
        <v>0</v>
      </c>
      <c r="S543">
        <f t="shared" si="139"/>
        <v>0</v>
      </c>
      <c r="T543">
        <f t="shared" si="140"/>
        <v>1</v>
      </c>
      <c r="U543">
        <v>0</v>
      </c>
      <c r="V543">
        <f t="shared" si="141"/>
        <v>0.10270366207039253</v>
      </c>
      <c r="W543">
        <f t="shared" si="142"/>
        <v>0.52565337007828472</v>
      </c>
      <c r="X543">
        <f t="shared" si="143"/>
        <v>1.0548042202669385E-2</v>
      </c>
      <c r="Y543">
        <f t="shared" si="144"/>
        <v>0</v>
      </c>
      <c r="Z543" t="s">
        <v>575</v>
      </c>
    </row>
    <row r="544" spans="1:26" x14ac:dyDescent="0.25">
      <c r="A544" t="s">
        <v>26</v>
      </c>
      <c r="B544" t="s">
        <v>30</v>
      </c>
      <c r="C544" t="s">
        <v>25</v>
      </c>
      <c r="D544">
        <v>0</v>
      </c>
      <c r="F544">
        <v>1</v>
      </c>
      <c r="G544">
        <v>58.95</v>
      </c>
      <c r="H544">
        <f t="shared" si="129"/>
        <v>1</v>
      </c>
      <c r="I544">
        <f t="shared" si="130"/>
        <v>0</v>
      </c>
      <c r="J544">
        <f t="shared" si="131"/>
        <v>1</v>
      </c>
      <c r="K544">
        <f t="shared" si="132"/>
        <v>0</v>
      </c>
      <c r="L544">
        <f t="shared" si="133"/>
        <v>0</v>
      </c>
      <c r="M544">
        <f t="shared" si="134"/>
        <v>1</v>
      </c>
      <c r="N544">
        <f t="shared" si="135"/>
        <v>0</v>
      </c>
      <c r="O544">
        <f t="shared" si="136"/>
        <v>0</v>
      </c>
      <c r="P544">
        <v>11</v>
      </c>
      <c r="Q544">
        <f t="shared" si="137"/>
        <v>0</v>
      </c>
      <c r="R544">
        <f t="shared" si="138"/>
        <v>1</v>
      </c>
      <c r="S544">
        <f t="shared" si="139"/>
        <v>0</v>
      </c>
      <c r="T544">
        <f t="shared" si="140"/>
        <v>0</v>
      </c>
      <c r="U544">
        <v>0</v>
      </c>
      <c r="V544">
        <f t="shared" si="141"/>
        <v>0.34966971603743269</v>
      </c>
      <c r="W544">
        <f t="shared" si="142"/>
        <v>0.58653748362612002</v>
      </c>
      <c r="X544">
        <f t="shared" si="143"/>
        <v>0.12226891031369881</v>
      </c>
      <c r="Y544">
        <f t="shared" si="144"/>
        <v>1</v>
      </c>
      <c r="Z544" t="s">
        <v>576</v>
      </c>
    </row>
    <row r="545" spans="1:26" x14ac:dyDescent="0.25">
      <c r="A545" t="s">
        <v>26</v>
      </c>
      <c r="B545" t="s">
        <v>30</v>
      </c>
      <c r="C545" t="s">
        <v>23</v>
      </c>
      <c r="D545">
        <v>0</v>
      </c>
      <c r="F545">
        <v>1</v>
      </c>
      <c r="G545">
        <v>19.55</v>
      </c>
      <c r="H545">
        <f t="shared" si="129"/>
        <v>1</v>
      </c>
      <c r="I545">
        <f t="shared" si="130"/>
        <v>0</v>
      </c>
      <c r="J545">
        <f t="shared" si="131"/>
        <v>0</v>
      </c>
      <c r="K545">
        <f t="shared" si="132"/>
        <v>0</v>
      </c>
      <c r="L545">
        <f t="shared" si="133"/>
        <v>1</v>
      </c>
      <c r="M545">
        <f t="shared" si="134"/>
        <v>1</v>
      </c>
      <c r="N545">
        <f t="shared" si="135"/>
        <v>0</v>
      </c>
      <c r="O545">
        <f t="shared" si="136"/>
        <v>0</v>
      </c>
      <c r="P545">
        <v>1</v>
      </c>
      <c r="Q545">
        <f t="shared" si="137"/>
        <v>0</v>
      </c>
      <c r="R545">
        <f t="shared" si="138"/>
        <v>1</v>
      </c>
      <c r="S545">
        <f t="shared" si="139"/>
        <v>0</v>
      </c>
      <c r="T545">
        <f t="shared" si="140"/>
        <v>0</v>
      </c>
      <c r="U545">
        <v>0</v>
      </c>
      <c r="V545">
        <f t="shared" si="141"/>
        <v>0.26437789283650898</v>
      </c>
      <c r="W545">
        <f t="shared" si="142"/>
        <v>0.56571216867157159</v>
      </c>
      <c r="X545">
        <f t="shared" si="143"/>
        <v>6.9895670220672626E-2</v>
      </c>
      <c r="Y545">
        <f t="shared" si="144"/>
        <v>0</v>
      </c>
      <c r="Z545" t="s">
        <v>577</v>
      </c>
    </row>
    <row r="546" spans="1:26" x14ac:dyDescent="0.25">
      <c r="A546" t="s">
        <v>26</v>
      </c>
      <c r="B546" t="s">
        <v>33</v>
      </c>
      <c r="C546" t="s">
        <v>35</v>
      </c>
      <c r="D546">
        <v>0</v>
      </c>
      <c r="F546">
        <v>1</v>
      </c>
      <c r="G546">
        <v>86.05</v>
      </c>
      <c r="H546">
        <f t="shared" si="129"/>
        <v>1</v>
      </c>
      <c r="I546">
        <f t="shared" si="130"/>
        <v>0</v>
      </c>
      <c r="J546">
        <f t="shared" si="131"/>
        <v>0</v>
      </c>
      <c r="K546">
        <f t="shared" si="132"/>
        <v>1</v>
      </c>
      <c r="L546">
        <f t="shared" si="133"/>
        <v>0</v>
      </c>
      <c r="M546">
        <f t="shared" si="134"/>
        <v>1</v>
      </c>
      <c r="N546">
        <f t="shared" si="135"/>
        <v>0</v>
      </c>
      <c r="O546">
        <f t="shared" si="136"/>
        <v>0</v>
      </c>
      <c r="P546">
        <v>10</v>
      </c>
      <c r="Q546">
        <f t="shared" si="137"/>
        <v>0</v>
      </c>
      <c r="R546">
        <f t="shared" si="138"/>
        <v>0</v>
      </c>
      <c r="S546">
        <f t="shared" si="139"/>
        <v>0</v>
      </c>
      <c r="T546">
        <f t="shared" si="140"/>
        <v>1</v>
      </c>
      <c r="U546">
        <v>1</v>
      </c>
      <c r="V546">
        <f t="shared" si="141"/>
        <v>0.39192011773154201</v>
      </c>
      <c r="W546">
        <f t="shared" si="142"/>
        <v>0.59674484297015473</v>
      </c>
      <c r="X546">
        <f t="shared" si="143"/>
        <v>0.36976114321962172</v>
      </c>
      <c r="Y546">
        <f t="shared" si="144"/>
        <v>1</v>
      </c>
      <c r="Z546" t="s">
        <v>578</v>
      </c>
    </row>
    <row r="547" spans="1:26" x14ac:dyDescent="0.25">
      <c r="A547" t="s">
        <v>26</v>
      </c>
      <c r="B547" t="s">
        <v>38</v>
      </c>
      <c r="C547" t="s">
        <v>25</v>
      </c>
      <c r="D547">
        <v>0</v>
      </c>
      <c r="F547">
        <v>1</v>
      </c>
      <c r="G547">
        <v>45.55</v>
      </c>
      <c r="H547">
        <f t="shared" si="129"/>
        <v>1</v>
      </c>
      <c r="I547">
        <f t="shared" si="130"/>
        <v>0</v>
      </c>
      <c r="J547">
        <f t="shared" si="131"/>
        <v>1</v>
      </c>
      <c r="K547">
        <f t="shared" si="132"/>
        <v>0</v>
      </c>
      <c r="L547">
        <f t="shared" si="133"/>
        <v>0</v>
      </c>
      <c r="M547">
        <f t="shared" si="134"/>
        <v>1</v>
      </c>
      <c r="N547">
        <f t="shared" si="135"/>
        <v>0</v>
      </c>
      <c r="O547">
        <f t="shared" si="136"/>
        <v>0</v>
      </c>
      <c r="P547">
        <v>13</v>
      </c>
      <c r="Q547">
        <f t="shared" si="137"/>
        <v>0</v>
      </c>
      <c r="R547">
        <f t="shared" si="138"/>
        <v>0</v>
      </c>
      <c r="S547">
        <f t="shared" si="139"/>
        <v>1</v>
      </c>
      <c r="T547">
        <f t="shared" si="140"/>
        <v>0</v>
      </c>
      <c r="U547">
        <v>1</v>
      </c>
      <c r="V547">
        <f t="shared" si="141"/>
        <v>0.33364154276309371</v>
      </c>
      <c r="W547">
        <f t="shared" si="142"/>
        <v>0.58264515558951846</v>
      </c>
      <c r="X547">
        <f t="shared" si="143"/>
        <v>0.44403359353114996</v>
      </c>
      <c r="Y547">
        <f t="shared" si="144"/>
        <v>1</v>
      </c>
      <c r="Z547" t="s">
        <v>579</v>
      </c>
    </row>
    <row r="548" spans="1:26" x14ac:dyDescent="0.25">
      <c r="A548" t="s">
        <v>29</v>
      </c>
      <c r="B548" t="s">
        <v>33</v>
      </c>
      <c r="C548" t="s">
        <v>35</v>
      </c>
      <c r="D548">
        <v>0</v>
      </c>
      <c r="F548">
        <v>1</v>
      </c>
      <c r="G548">
        <v>78.95</v>
      </c>
      <c r="H548">
        <f t="shared" si="129"/>
        <v>1</v>
      </c>
      <c r="I548">
        <f t="shared" si="130"/>
        <v>0</v>
      </c>
      <c r="J548">
        <f t="shared" si="131"/>
        <v>0</v>
      </c>
      <c r="K548">
        <f t="shared" si="132"/>
        <v>1</v>
      </c>
      <c r="L548">
        <f t="shared" si="133"/>
        <v>0</v>
      </c>
      <c r="M548">
        <f t="shared" si="134"/>
        <v>0</v>
      </c>
      <c r="N548">
        <f t="shared" si="135"/>
        <v>1</v>
      </c>
      <c r="O548">
        <f t="shared" si="136"/>
        <v>0</v>
      </c>
      <c r="P548">
        <v>34</v>
      </c>
      <c r="Q548">
        <f t="shared" si="137"/>
        <v>0</v>
      </c>
      <c r="R548">
        <f t="shared" si="138"/>
        <v>0</v>
      </c>
      <c r="S548">
        <f t="shared" si="139"/>
        <v>0</v>
      </c>
      <c r="T548">
        <f t="shared" si="140"/>
        <v>1</v>
      </c>
      <c r="U548">
        <v>0</v>
      </c>
      <c r="V548">
        <f t="shared" si="141"/>
        <v>0.11425914501807434</v>
      </c>
      <c r="W548">
        <f t="shared" si="142"/>
        <v>0.5285337503024059</v>
      </c>
      <c r="X548">
        <f t="shared" si="143"/>
        <v>1.3055152220261343E-2</v>
      </c>
      <c r="Y548">
        <f t="shared" si="144"/>
        <v>0</v>
      </c>
      <c r="Z548" t="s">
        <v>580</v>
      </c>
    </row>
    <row r="549" spans="1:26" x14ac:dyDescent="0.25">
      <c r="A549" t="s">
        <v>26</v>
      </c>
      <c r="B549" t="s">
        <v>30</v>
      </c>
      <c r="C549" t="s">
        <v>35</v>
      </c>
      <c r="D549">
        <v>0</v>
      </c>
      <c r="F549">
        <v>1</v>
      </c>
      <c r="G549">
        <v>86.3</v>
      </c>
      <c r="H549">
        <f t="shared" si="129"/>
        <v>1</v>
      </c>
      <c r="I549">
        <f t="shared" si="130"/>
        <v>0</v>
      </c>
      <c r="J549">
        <f t="shared" si="131"/>
        <v>0</v>
      </c>
      <c r="K549">
        <f t="shared" si="132"/>
        <v>1</v>
      </c>
      <c r="L549">
        <f t="shared" si="133"/>
        <v>0</v>
      </c>
      <c r="M549">
        <f t="shared" si="134"/>
        <v>1</v>
      </c>
      <c r="N549">
        <f t="shared" si="135"/>
        <v>0</v>
      </c>
      <c r="O549">
        <f t="shared" si="136"/>
        <v>0</v>
      </c>
      <c r="P549">
        <v>39</v>
      </c>
      <c r="Q549">
        <f t="shared" si="137"/>
        <v>0</v>
      </c>
      <c r="R549">
        <f t="shared" si="138"/>
        <v>1</v>
      </c>
      <c r="S549">
        <f t="shared" si="139"/>
        <v>0</v>
      </c>
      <c r="T549">
        <f t="shared" si="140"/>
        <v>0</v>
      </c>
      <c r="U549">
        <v>1</v>
      </c>
      <c r="V549">
        <f t="shared" si="141"/>
        <v>0.39717305084556442</v>
      </c>
      <c r="W549">
        <f t="shared" si="142"/>
        <v>0.59800826611215663</v>
      </c>
      <c r="X549">
        <f t="shared" si="143"/>
        <v>0.36340033062684446</v>
      </c>
      <c r="Y549">
        <f t="shared" si="144"/>
        <v>1</v>
      </c>
      <c r="Z549" t="s">
        <v>581</v>
      </c>
    </row>
    <row r="550" spans="1:26" x14ac:dyDescent="0.25">
      <c r="A550" t="s">
        <v>29</v>
      </c>
      <c r="B550" t="s">
        <v>33</v>
      </c>
      <c r="C550" t="s">
        <v>35</v>
      </c>
      <c r="D550">
        <v>0</v>
      </c>
      <c r="F550">
        <v>1</v>
      </c>
      <c r="G550">
        <v>105.05</v>
      </c>
      <c r="H550">
        <f t="shared" si="129"/>
        <v>1</v>
      </c>
      <c r="I550">
        <f t="shared" si="130"/>
        <v>0</v>
      </c>
      <c r="J550">
        <f t="shared" si="131"/>
        <v>0</v>
      </c>
      <c r="K550">
        <f t="shared" si="132"/>
        <v>1</v>
      </c>
      <c r="L550">
        <f t="shared" si="133"/>
        <v>0</v>
      </c>
      <c r="M550">
        <f t="shared" si="134"/>
        <v>0</v>
      </c>
      <c r="N550">
        <f t="shared" si="135"/>
        <v>1</v>
      </c>
      <c r="O550">
        <f t="shared" si="136"/>
        <v>0</v>
      </c>
      <c r="P550">
        <v>65</v>
      </c>
      <c r="Q550">
        <f t="shared" si="137"/>
        <v>0</v>
      </c>
      <c r="R550">
        <f t="shared" si="138"/>
        <v>0</v>
      </c>
      <c r="S550">
        <f t="shared" si="139"/>
        <v>0</v>
      </c>
      <c r="T550">
        <f t="shared" si="140"/>
        <v>1</v>
      </c>
      <c r="U550">
        <v>0</v>
      </c>
      <c r="V550">
        <f t="shared" si="141"/>
        <v>0.16864194040341951</v>
      </c>
      <c r="W550">
        <f t="shared" si="142"/>
        <v>0.54206084774563745</v>
      </c>
      <c r="X550">
        <f t="shared" si="143"/>
        <v>2.8440104063030498E-2</v>
      </c>
      <c r="Y550">
        <f t="shared" si="144"/>
        <v>0</v>
      </c>
      <c r="Z550" t="s">
        <v>582</v>
      </c>
    </row>
    <row r="551" spans="1:26" x14ac:dyDescent="0.25">
      <c r="A551" t="s">
        <v>29</v>
      </c>
      <c r="B551" t="s">
        <v>33</v>
      </c>
      <c r="C551" t="s">
        <v>35</v>
      </c>
      <c r="D551">
        <v>1</v>
      </c>
      <c r="F551">
        <v>1</v>
      </c>
      <c r="G551">
        <v>101.9</v>
      </c>
      <c r="H551">
        <f t="shared" si="129"/>
        <v>0</v>
      </c>
      <c r="I551">
        <f t="shared" si="130"/>
        <v>1</v>
      </c>
      <c r="J551">
        <f t="shared" si="131"/>
        <v>0</v>
      </c>
      <c r="K551">
        <f t="shared" si="132"/>
        <v>1</v>
      </c>
      <c r="L551">
        <f t="shared" si="133"/>
        <v>0</v>
      </c>
      <c r="M551">
        <f t="shared" si="134"/>
        <v>0</v>
      </c>
      <c r="N551">
        <f t="shared" si="135"/>
        <v>1</v>
      </c>
      <c r="O551">
        <f t="shared" si="136"/>
        <v>0</v>
      </c>
      <c r="P551">
        <v>50</v>
      </c>
      <c r="Q551">
        <f t="shared" si="137"/>
        <v>0</v>
      </c>
      <c r="R551">
        <f t="shared" si="138"/>
        <v>0</v>
      </c>
      <c r="S551">
        <f t="shared" si="139"/>
        <v>0</v>
      </c>
      <c r="T551">
        <f t="shared" si="140"/>
        <v>1</v>
      </c>
      <c r="U551">
        <v>0</v>
      </c>
      <c r="V551">
        <f t="shared" si="141"/>
        <v>0.14517629748720093</v>
      </c>
      <c r="W551">
        <f t="shared" si="142"/>
        <v>0.53623046346724645</v>
      </c>
      <c r="X551">
        <f t="shared" si="143"/>
        <v>2.1076157352092263E-2</v>
      </c>
      <c r="Y551">
        <f t="shared" si="144"/>
        <v>0</v>
      </c>
      <c r="Z551" t="s">
        <v>583</v>
      </c>
    </row>
    <row r="552" spans="1:26" x14ac:dyDescent="0.25">
      <c r="A552" t="s">
        <v>26</v>
      </c>
      <c r="B552" t="s">
        <v>30</v>
      </c>
      <c r="C552" t="s">
        <v>23</v>
      </c>
      <c r="D552">
        <v>0</v>
      </c>
      <c r="F552">
        <v>1</v>
      </c>
      <c r="G552">
        <v>19.75</v>
      </c>
      <c r="H552">
        <f t="shared" si="129"/>
        <v>1</v>
      </c>
      <c r="I552">
        <f t="shared" si="130"/>
        <v>0</v>
      </c>
      <c r="J552">
        <f t="shared" si="131"/>
        <v>0</v>
      </c>
      <c r="K552">
        <f t="shared" si="132"/>
        <v>0</v>
      </c>
      <c r="L552">
        <f t="shared" si="133"/>
        <v>1</v>
      </c>
      <c r="M552">
        <f t="shared" si="134"/>
        <v>1</v>
      </c>
      <c r="N552">
        <f t="shared" si="135"/>
        <v>0</v>
      </c>
      <c r="O552">
        <f t="shared" si="136"/>
        <v>0</v>
      </c>
      <c r="P552">
        <v>15</v>
      </c>
      <c r="Q552">
        <f t="shared" si="137"/>
        <v>0</v>
      </c>
      <c r="R552">
        <f t="shared" si="138"/>
        <v>1</v>
      </c>
      <c r="S552">
        <f t="shared" si="139"/>
        <v>0</v>
      </c>
      <c r="T552">
        <f t="shared" si="140"/>
        <v>0</v>
      </c>
      <c r="U552">
        <v>0</v>
      </c>
      <c r="V552">
        <f t="shared" si="141"/>
        <v>0.26468970391912233</v>
      </c>
      <c r="W552">
        <f t="shared" si="142"/>
        <v>0.56578877344394851</v>
      </c>
      <c r="X552">
        <f t="shared" si="143"/>
        <v>7.006063936079264E-2</v>
      </c>
      <c r="Y552">
        <f t="shared" si="144"/>
        <v>0</v>
      </c>
      <c r="Z552" t="s">
        <v>584</v>
      </c>
    </row>
    <row r="553" spans="1:26" x14ac:dyDescent="0.25">
      <c r="A553" t="s">
        <v>45</v>
      </c>
      <c r="B553" t="s">
        <v>33</v>
      </c>
      <c r="C553" t="s">
        <v>35</v>
      </c>
      <c r="D553">
        <v>0</v>
      </c>
      <c r="F553">
        <v>1</v>
      </c>
      <c r="G553">
        <v>110.3</v>
      </c>
      <c r="H553">
        <f t="shared" si="129"/>
        <v>1</v>
      </c>
      <c r="I553">
        <f t="shared" si="130"/>
        <v>0</v>
      </c>
      <c r="J553">
        <f t="shared" si="131"/>
        <v>0</v>
      </c>
      <c r="K553">
        <f t="shared" si="132"/>
        <v>1</v>
      </c>
      <c r="L553">
        <f t="shared" si="133"/>
        <v>0</v>
      </c>
      <c r="M553">
        <f t="shared" si="134"/>
        <v>0</v>
      </c>
      <c r="N553">
        <f t="shared" si="135"/>
        <v>0</v>
      </c>
      <c r="O553">
        <f t="shared" si="136"/>
        <v>1</v>
      </c>
      <c r="P553">
        <v>72</v>
      </c>
      <c r="Q553">
        <f t="shared" si="137"/>
        <v>0</v>
      </c>
      <c r="R553">
        <f t="shared" si="138"/>
        <v>0</v>
      </c>
      <c r="S553">
        <f t="shared" si="139"/>
        <v>0</v>
      </c>
      <c r="T553">
        <f t="shared" si="140"/>
        <v>1</v>
      </c>
      <c r="U553">
        <v>0</v>
      </c>
      <c r="V553">
        <f t="shared" si="141"/>
        <v>0.1032014761745613</v>
      </c>
      <c r="W553">
        <f t="shared" si="142"/>
        <v>0.52577749440745003</v>
      </c>
      <c r="X553">
        <f t="shared" si="143"/>
        <v>1.0650544684608543E-2</v>
      </c>
      <c r="Y553">
        <f t="shared" si="144"/>
        <v>0</v>
      </c>
      <c r="Z553" t="s">
        <v>585</v>
      </c>
    </row>
    <row r="554" spans="1:26" x14ac:dyDescent="0.25">
      <c r="A554" t="s">
        <v>45</v>
      </c>
      <c r="B554" t="s">
        <v>33</v>
      </c>
      <c r="C554" t="s">
        <v>35</v>
      </c>
      <c r="D554">
        <v>0</v>
      </c>
      <c r="F554">
        <v>1</v>
      </c>
      <c r="G554">
        <v>115.6</v>
      </c>
      <c r="H554">
        <f t="shared" si="129"/>
        <v>1</v>
      </c>
      <c r="I554">
        <f t="shared" si="130"/>
        <v>0</v>
      </c>
      <c r="J554">
        <f t="shared" si="131"/>
        <v>0</v>
      </c>
      <c r="K554">
        <f t="shared" si="132"/>
        <v>1</v>
      </c>
      <c r="L554">
        <f t="shared" si="133"/>
        <v>0</v>
      </c>
      <c r="M554">
        <f t="shared" si="134"/>
        <v>0</v>
      </c>
      <c r="N554">
        <f t="shared" si="135"/>
        <v>0</v>
      </c>
      <c r="O554">
        <f t="shared" si="136"/>
        <v>1</v>
      </c>
      <c r="P554">
        <v>72</v>
      </c>
      <c r="Q554">
        <f t="shared" si="137"/>
        <v>0</v>
      </c>
      <c r="R554">
        <f t="shared" si="138"/>
        <v>0</v>
      </c>
      <c r="S554">
        <f t="shared" si="139"/>
        <v>0</v>
      </c>
      <c r="T554">
        <f t="shared" si="140"/>
        <v>1</v>
      </c>
      <c r="U554">
        <v>0</v>
      </c>
      <c r="V554">
        <f t="shared" si="141"/>
        <v>0.10660130060305945</v>
      </c>
      <c r="W554">
        <f t="shared" si="142"/>
        <v>0.52662511630074227</v>
      </c>
      <c r="X554">
        <f t="shared" si="143"/>
        <v>1.1363837290263842E-2</v>
      </c>
      <c r="Y554">
        <f t="shared" si="144"/>
        <v>0</v>
      </c>
      <c r="Z554" t="s">
        <v>586</v>
      </c>
    </row>
    <row r="555" spans="1:26" x14ac:dyDescent="0.25">
      <c r="A555" t="s">
        <v>45</v>
      </c>
      <c r="B555" t="s">
        <v>33</v>
      </c>
      <c r="C555" t="s">
        <v>23</v>
      </c>
      <c r="D555">
        <v>0</v>
      </c>
      <c r="F555">
        <v>1</v>
      </c>
      <c r="G555">
        <v>19.350000000000001</v>
      </c>
      <c r="H555">
        <f t="shared" si="129"/>
        <v>1</v>
      </c>
      <c r="I555">
        <f t="shared" si="130"/>
        <v>0</v>
      </c>
      <c r="J555">
        <f t="shared" si="131"/>
        <v>0</v>
      </c>
      <c r="K555">
        <f t="shared" si="132"/>
        <v>0</v>
      </c>
      <c r="L555">
        <f t="shared" si="133"/>
        <v>1</v>
      </c>
      <c r="M555">
        <f t="shared" si="134"/>
        <v>0</v>
      </c>
      <c r="N555">
        <f t="shared" si="135"/>
        <v>0</v>
      </c>
      <c r="O555">
        <f t="shared" si="136"/>
        <v>1</v>
      </c>
      <c r="P555">
        <v>55</v>
      </c>
      <c r="Q555">
        <f t="shared" si="137"/>
        <v>0</v>
      </c>
      <c r="R555">
        <f t="shared" si="138"/>
        <v>0</v>
      </c>
      <c r="S555">
        <f t="shared" si="139"/>
        <v>0</v>
      </c>
      <c r="T555">
        <f t="shared" si="140"/>
        <v>1</v>
      </c>
      <c r="U555">
        <v>0</v>
      </c>
      <c r="V555">
        <f t="shared" si="141"/>
        <v>-7.2185992091465548E-2</v>
      </c>
      <c r="W555">
        <f t="shared" si="142"/>
        <v>0.48196133431311211</v>
      </c>
      <c r="X555">
        <f t="shared" si="143"/>
        <v>5.2108174542291269E-3</v>
      </c>
      <c r="Y555">
        <f t="shared" si="144"/>
        <v>0</v>
      </c>
      <c r="Z555" t="s">
        <v>587</v>
      </c>
    </row>
    <row r="556" spans="1:26" x14ac:dyDescent="0.25">
      <c r="A556" t="s">
        <v>45</v>
      </c>
      <c r="B556" t="s">
        <v>38</v>
      </c>
      <c r="C556" t="s">
        <v>23</v>
      </c>
      <c r="D556">
        <v>0</v>
      </c>
      <c r="F556">
        <v>1</v>
      </c>
      <c r="G556">
        <v>25.6</v>
      </c>
      <c r="H556">
        <f t="shared" si="129"/>
        <v>1</v>
      </c>
      <c r="I556">
        <f t="shared" si="130"/>
        <v>0</v>
      </c>
      <c r="J556">
        <f t="shared" si="131"/>
        <v>0</v>
      </c>
      <c r="K556">
        <f t="shared" si="132"/>
        <v>0</v>
      </c>
      <c r="L556">
        <f t="shared" si="133"/>
        <v>1</v>
      </c>
      <c r="M556">
        <f t="shared" si="134"/>
        <v>0</v>
      </c>
      <c r="N556">
        <f t="shared" si="135"/>
        <v>0</v>
      </c>
      <c r="O556">
        <f t="shared" si="136"/>
        <v>1</v>
      </c>
      <c r="P556">
        <v>23</v>
      </c>
      <c r="Q556">
        <f t="shared" si="137"/>
        <v>0</v>
      </c>
      <c r="R556">
        <f t="shared" si="138"/>
        <v>0</v>
      </c>
      <c r="S556">
        <f t="shared" si="139"/>
        <v>1</v>
      </c>
      <c r="T556">
        <f t="shared" si="140"/>
        <v>0</v>
      </c>
      <c r="U556">
        <v>0</v>
      </c>
      <c r="V556">
        <f t="shared" si="141"/>
        <v>-5.7578726499042554E-2</v>
      </c>
      <c r="W556">
        <f t="shared" si="142"/>
        <v>0.48560929395957103</v>
      </c>
      <c r="X556">
        <f t="shared" si="143"/>
        <v>3.3153097452515452E-3</v>
      </c>
      <c r="Y556">
        <f t="shared" si="144"/>
        <v>0</v>
      </c>
      <c r="Z556" t="s">
        <v>588</v>
      </c>
    </row>
    <row r="557" spans="1:26" x14ac:dyDescent="0.25">
      <c r="A557" t="s">
        <v>26</v>
      </c>
      <c r="B557" t="s">
        <v>33</v>
      </c>
      <c r="C557" t="s">
        <v>35</v>
      </c>
      <c r="D557">
        <v>0</v>
      </c>
      <c r="F557">
        <v>1</v>
      </c>
      <c r="G557">
        <v>80.349999999999994</v>
      </c>
      <c r="H557">
        <f t="shared" si="129"/>
        <v>1</v>
      </c>
      <c r="I557">
        <f t="shared" si="130"/>
        <v>0</v>
      </c>
      <c r="J557">
        <f t="shared" si="131"/>
        <v>0</v>
      </c>
      <c r="K557">
        <f t="shared" si="132"/>
        <v>1</v>
      </c>
      <c r="L557">
        <f t="shared" si="133"/>
        <v>0</v>
      </c>
      <c r="M557">
        <f t="shared" si="134"/>
        <v>1</v>
      </c>
      <c r="N557">
        <f t="shared" si="135"/>
        <v>0</v>
      </c>
      <c r="O557">
        <f t="shared" si="136"/>
        <v>0</v>
      </c>
      <c r="P557">
        <v>32</v>
      </c>
      <c r="Q557">
        <f t="shared" si="137"/>
        <v>0</v>
      </c>
      <c r="R557">
        <f t="shared" si="138"/>
        <v>0</v>
      </c>
      <c r="S557">
        <f t="shared" si="139"/>
        <v>0</v>
      </c>
      <c r="T557">
        <f t="shared" si="140"/>
        <v>1</v>
      </c>
      <c r="U557">
        <v>1</v>
      </c>
      <c r="V557">
        <f t="shared" si="141"/>
        <v>0.38303350187706142</v>
      </c>
      <c r="W557">
        <f t="shared" si="142"/>
        <v>0.59460453785376055</v>
      </c>
      <c r="X557">
        <f t="shared" si="143"/>
        <v>0.38064765980608195</v>
      </c>
      <c r="Y557">
        <f t="shared" si="144"/>
        <v>1</v>
      </c>
      <c r="Z557" t="s">
        <v>589</v>
      </c>
    </row>
    <row r="558" spans="1:26" x14ac:dyDescent="0.25">
      <c r="A558" t="s">
        <v>29</v>
      </c>
      <c r="B558" t="s">
        <v>33</v>
      </c>
      <c r="C558" t="s">
        <v>25</v>
      </c>
      <c r="D558">
        <v>0</v>
      </c>
      <c r="F558">
        <v>1</v>
      </c>
      <c r="G558">
        <v>68.75</v>
      </c>
      <c r="H558">
        <f t="shared" si="129"/>
        <v>1</v>
      </c>
      <c r="I558">
        <f t="shared" si="130"/>
        <v>0</v>
      </c>
      <c r="J558">
        <f t="shared" si="131"/>
        <v>1</v>
      </c>
      <c r="K558">
        <f t="shared" si="132"/>
        <v>0</v>
      </c>
      <c r="L558">
        <f t="shared" si="133"/>
        <v>0</v>
      </c>
      <c r="M558">
        <f t="shared" si="134"/>
        <v>0</v>
      </c>
      <c r="N558">
        <f t="shared" si="135"/>
        <v>1</v>
      </c>
      <c r="O558">
        <f t="shared" si="136"/>
        <v>0</v>
      </c>
      <c r="P558">
        <v>56</v>
      </c>
      <c r="Q558">
        <f t="shared" si="137"/>
        <v>0</v>
      </c>
      <c r="R558">
        <f t="shared" si="138"/>
        <v>0</v>
      </c>
      <c r="S558">
        <f t="shared" si="139"/>
        <v>0</v>
      </c>
      <c r="T558">
        <f t="shared" si="140"/>
        <v>1</v>
      </c>
      <c r="U558">
        <v>0</v>
      </c>
      <c r="V558">
        <f t="shared" si="141"/>
        <v>9.3493610544037625E-2</v>
      </c>
      <c r="W558">
        <f t="shared" si="142"/>
        <v>0.5233563918215226</v>
      </c>
      <c r="X558">
        <f t="shared" si="143"/>
        <v>8.741055212560184E-3</v>
      </c>
      <c r="Y558">
        <f t="shared" si="144"/>
        <v>0</v>
      </c>
      <c r="Z558" t="s">
        <v>590</v>
      </c>
    </row>
    <row r="559" spans="1:26" x14ac:dyDescent="0.25">
      <c r="A559" t="s">
        <v>26</v>
      </c>
      <c r="B559" t="s">
        <v>33</v>
      </c>
      <c r="C559" t="s">
        <v>23</v>
      </c>
      <c r="D559">
        <v>0</v>
      </c>
      <c r="F559">
        <v>1</v>
      </c>
      <c r="G559">
        <v>19.899999999999999</v>
      </c>
      <c r="H559">
        <f t="shared" si="129"/>
        <v>1</v>
      </c>
      <c r="I559">
        <f t="shared" si="130"/>
        <v>0</v>
      </c>
      <c r="J559">
        <f t="shared" si="131"/>
        <v>0</v>
      </c>
      <c r="K559">
        <f t="shared" si="132"/>
        <v>0</v>
      </c>
      <c r="L559">
        <f t="shared" si="133"/>
        <v>1</v>
      </c>
      <c r="M559">
        <f t="shared" si="134"/>
        <v>1</v>
      </c>
      <c r="N559">
        <f t="shared" si="135"/>
        <v>0</v>
      </c>
      <c r="O559">
        <f t="shared" si="136"/>
        <v>0</v>
      </c>
      <c r="P559">
        <v>1</v>
      </c>
      <c r="Q559">
        <f t="shared" si="137"/>
        <v>0</v>
      </c>
      <c r="R559">
        <f t="shared" si="138"/>
        <v>0</v>
      </c>
      <c r="S559">
        <f t="shared" si="139"/>
        <v>0</v>
      </c>
      <c r="T559">
        <f t="shared" si="140"/>
        <v>1</v>
      </c>
      <c r="U559">
        <v>0</v>
      </c>
      <c r="V559">
        <f t="shared" si="141"/>
        <v>0.26006039297032668</v>
      </c>
      <c r="W559">
        <f t="shared" si="142"/>
        <v>0.56465113767487007</v>
      </c>
      <c r="X559">
        <f t="shared" si="143"/>
        <v>6.7631407991880735E-2</v>
      </c>
      <c r="Y559">
        <f t="shared" si="144"/>
        <v>0</v>
      </c>
      <c r="Z559" t="s">
        <v>591</v>
      </c>
    </row>
    <row r="560" spans="1:26" x14ac:dyDescent="0.25">
      <c r="A560" t="s">
        <v>29</v>
      </c>
      <c r="B560" t="s">
        <v>30</v>
      </c>
      <c r="C560" t="s">
        <v>25</v>
      </c>
      <c r="D560">
        <v>0</v>
      </c>
      <c r="F560">
        <v>1</v>
      </c>
      <c r="G560">
        <v>70.599999999999994</v>
      </c>
      <c r="H560">
        <f t="shared" si="129"/>
        <v>1</v>
      </c>
      <c r="I560">
        <f t="shared" si="130"/>
        <v>0</v>
      </c>
      <c r="J560">
        <f t="shared" si="131"/>
        <v>1</v>
      </c>
      <c r="K560">
        <f t="shared" si="132"/>
        <v>0</v>
      </c>
      <c r="L560">
        <f t="shared" si="133"/>
        <v>0</v>
      </c>
      <c r="M560">
        <f t="shared" si="134"/>
        <v>0</v>
      </c>
      <c r="N560">
        <f t="shared" si="135"/>
        <v>1</v>
      </c>
      <c r="O560">
        <f t="shared" si="136"/>
        <v>0</v>
      </c>
      <c r="P560">
        <v>38</v>
      </c>
      <c r="Q560">
        <f t="shared" si="137"/>
        <v>0</v>
      </c>
      <c r="R560">
        <f t="shared" si="138"/>
        <v>1</v>
      </c>
      <c r="S560">
        <f t="shared" si="139"/>
        <v>0</v>
      </c>
      <c r="T560">
        <f t="shared" si="140"/>
        <v>0</v>
      </c>
      <c r="U560">
        <v>0</v>
      </c>
      <c r="V560">
        <f t="shared" si="141"/>
        <v>0.10124103231896682</v>
      </c>
      <c r="W560">
        <f t="shared" si="142"/>
        <v>0.52528866157098497</v>
      </c>
      <c r="X560">
        <f t="shared" si="143"/>
        <v>1.0249746625010084E-2</v>
      </c>
      <c r="Y560">
        <f t="shared" si="144"/>
        <v>0</v>
      </c>
      <c r="Z560" t="s">
        <v>592</v>
      </c>
    </row>
    <row r="561" spans="1:26" x14ac:dyDescent="0.25">
      <c r="A561" t="s">
        <v>26</v>
      </c>
      <c r="B561" t="s">
        <v>27</v>
      </c>
      <c r="C561" t="s">
        <v>35</v>
      </c>
      <c r="D561">
        <v>0</v>
      </c>
      <c r="F561">
        <v>1</v>
      </c>
      <c r="G561">
        <v>70.2</v>
      </c>
      <c r="H561">
        <f t="shared" si="129"/>
        <v>1</v>
      </c>
      <c r="I561">
        <f t="shared" si="130"/>
        <v>0</v>
      </c>
      <c r="J561">
        <f t="shared" si="131"/>
        <v>0</v>
      </c>
      <c r="K561">
        <f t="shared" si="132"/>
        <v>1</v>
      </c>
      <c r="L561">
        <f t="shared" si="133"/>
        <v>0</v>
      </c>
      <c r="M561">
        <f t="shared" si="134"/>
        <v>1</v>
      </c>
      <c r="N561">
        <f t="shared" si="135"/>
        <v>0</v>
      </c>
      <c r="O561">
        <f t="shared" si="136"/>
        <v>0</v>
      </c>
      <c r="P561">
        <v>11</v>
      </c>
      <c r="Q561">
        <f t="shared" si="137"/>
        <v>1</v>
      </c>
      <c r="R561">
        <f t="shared" si="138"/>
        <v>0</v>
      </c>
      <c r="S561">
        <f t="shared" si="139"/>
        <v>0</v>
      </c>
      <c r="T561">
        <f t="shared" si="140"/>
        <v>0</v>
      </c>
      <c r="U561">
        <v>0</v>
      </c>
      <c r="V561">
        <f t="shared" si="141"/>
        <v>0.50397743317198507</v>
      </c>
      <c r="W561">
        <f t="shared" si="142"/>
        <v>0.62339358647937326</v>
      </c>
      <c r="X561">
        <f t="shared" si="143"/>
        <v>0.25399325314662269</v>
      </c>
      <c r="Y561">
        <f t="shared" si="144"/>
        <v>1</v>
      </c>
      <c r="Z561" t="s">
        <v>593</v>
      </c>
    </row>
    <row r="562" spans="1:26" x14ac:dyDescent="0.25">
      <c r="A562" t="s">
        <v>26</v>
      </c>
      <c r="B562" t="s">
        <v>27</v>
      </c>
      <c r="C562" t="s">
        <v>25</v>
      </c>
      <c r="D562">
        <v>0</v>
      </c>
      <c r="F562">
        <v>1</v>
      </c>
      <c r="G562">
        <v>49.3</v>
      </c>
      <c r="H562">
        <f t="shared" si="129"/>
        <v>1</v>
      </c>
      <c r="I562">
        <f t="shared" si="130"/>
        <v>0</v>
      </c>
      <c r="J562">
        <f t="shared" si="131"/>
        <v>1</v>
      </c>
      <c r="K562">
        <f t="shared" si="132"/>
        <v>0</v>
      </c>
      <c r="L562">
        <f t="shared" si="133"/>
        <v>0</v>
      </c>
      <c r="M562">
        <f t="shared" si="134"/>
        <v>1</v>
      </c>
      <c r="N562">
        <f t="shared" si="135"/>
        <v>0</v>
      </c>
      <c r="O562">
        <f t="shared" si="136"/>
        <v>0</v>
      </c>
      <c r="P562">
        <v>1</v>
      </c>
      <c r="Q562">
        <f t="shared" si="137"/>
        <v>1</v>
      </c>
      <c r="R562">
        <f t="shared" si="138"/>
        <v>0</v>
      </c>
      <c r="S562">
        <f t="shared" si="139"/>
        <v>0</v>
      </c>
      <c r="T562">
        <f t="shared" si="140"/>
        <v>0</v>
      </c>
      <c r="U562">
        <v>0</v>
      </c>
      <c r="V562">
        <f t="shared" si="141"/>
        <v>0.47625634429964536</v>
      </c>
      <c r="W562">
        <f t="shared" si="142"/>
        <v>0.6168634761741365</v>
      </c>
      <c r="X562">
        <f t="shared" si="143"/>
        <v>0.22682010548566234</v>
      </c>
      <c r="Y562">
        <f t="shared" si="144"/>
        <v>1</v>
      </c>
      <c r="Z562" t="s">
        <v>594</v>
      </c>
    </row>
    <row r="563" spans="1:26" x14ac:dyDescent="0.25">
      <c r="A563" t="s">
        <v>29</v>
      </c>
      <c r="B563" t="s">
        <v>27</v>
      </c>
      <c r="C563" t="s">
        <v>35</v>
      </c>
      <c r="D563">
        <v>0</v>
      </c>
      <c r="F563">
        <v>1</v>
      </c>
      <c r="G563">
        <v>107.25</v>
      </c>
      <c r="H563">
        <f t="shared" si="129"/>
        <v>1</v>
      </c>
      <c r="I563">
        <f t="shared" si="130"/>
        <v>0</v>
      </c>
      <c r="J563">
        <f t="shared" si="131"/>
        <v>0</v>
      </c>
      <c r="K563">
        <f t="shared" si="132"/>
        <v>1</v>
      </c>
      <c r="L563">
        <f t="shared" si="133"/>
        <v>0</v>
      </c>
      <c r="M563">
        <f t="shared" si="134"/>
        <v>0</v>
      </c>
      <c r="N563">
        <f t="shared" si="135"/>
        <v>1</v>
      </c>
      <c r="O563">
        <f t="shared" si="136"/>
        <v>0</v>
      </c>
      <c r="P563">
        <v>56</v>
      </c>
      <c r="Q563">
        <f t="shared" si="137"/>
        <v>1</v>
      </c>
      <c r="R563">
        <f t="shared" si="138"/>
        <v>0</v>
      </c>
      <c r="S563">
        <f t="shared" si="139"/>
        <v>0</v>
      </c>
      <c r="T563">
        <f t="shared" si="140"/>
        <v>0</v>
      </c>
      <c r="U563">
        <v>0</v>
      </c>
      <c r="V563">
        <f t="shared" si="141"/>
        <v>0.2902855876846594</v>
      </c>
      <c r="W563">
        <f t="shared" si="142"/>
        <v>0.57206604808713835</v>
      </c>
      <c r="X563">
        <f t="shared" si="143"/>
        <v>8.4265722417428079E-2</v>
      </c>
      <c r="Y563">
        <f t="shared" si="144"/>
        <v>0</v>
      </c>
      <c r="Z563" t="s">
        <v>595</v>
      </c>
    </row>
    <row r="564" spans="1:26" x14ac:dyDescent="0.25">
      <c r="A564" t="s">
        <v>26</v>
      </c>
      <c r="B564" t="s">
        <v>30</v>
      </c>
      <c r="C564" t="s">
        <v>23</v>
      </c>
      <c r="D564">
        <v>0</v>
      </c>
      <c r="F564">
        <v>1</v>
      </c>
      <c r="G564">
        <v>23.6</v>
      </c>
      <c r="H564">
        <f t="shared" si="129"/>
        <v>1</v>
      </c>
      <c r="I564">
        <f t="shared" si="130"/>
        <v>0</v>
      </c>
      <c r="J564">
        <f t="shared" si="131"/>
        <v>0</v>
      </c>
      <c r="K564">
        <f t="shared" si="132"/>
        <v>0</v>
      </c>
      <c r="L564">
        <f t="shared" si="133"/>
        <v>1</v>
      </c>
      <c r="M564">
        <f t="shared" si="134"/>
        <v>1</v>
      </c>
      <c r="N564">
        <f t="shared" si="135"/>
        <v>0</v>
      </c>
      <c r="O564">
        <f t="shared" si="136"/>
        <v>0</v>
      </c>
      <c r="P564">
        <v>3</v>
      </c>
      <c r="Q564">
        <f t="shared" si="137"/>
        <v>0</v>
      </c>
      <c r="R564">
        <f t="shared" si="138"/>
        <v>1</v>
      </c>
      <c r="S564">
        <f t="shared" si="139"/>
        <v>0</v>
      </c>
      <c r="T564">
        <f t="shared" si="140"/>
        <v>0</v>
      </c>
      <c r="U564">
        <v>0</v>
      </c>
      <c r="V564">
        <f t="shared" si="141"/>
        <v>0.26582889799867371</v>
      </c>
      <c r="W564">
        <f t="shared" si="142"/>
        <v>0.56606862034277938</v>
      </c>
      <c r="X564">
        <f t="shared" si="143"/>
        <v>7.0665003011189276E-2</v>
      </c>
      <c r="Y564">
        <f t="shared" si="144"/>
        <v>0</v>
      </c>
      <c r="Z564" t="s">
        <v>596</v>
      </c>
    </row>
    <row r="565" spans="1:26" x14ac:dyDescent="0.25">
      <c r="A565" t="s">
        <v>26</v>
      </c>
      <c r="B565" t="s">
        <v>38</v>
      </c>
      <c r="C565" t="s">
        <v>25</v>
      </c>
      <c r="D565">
        <v>0</v>
      </c>
      <c r="F565">
        <v>1</v>
      </c>
      <c r="G565">
        <v>69.7</v>
      </c>
      <c r="H565">
        <f t="shared" si="129"/>
        <v>1</v>
      </c>
      <c r="I565">
        <f t="shared" si="130"/>
        <v>0</v>
      </c>
      <c r="J565">
        <f t="shared" si="131"/>
        <v>1</v>
      </c>
      <c r="K565">
        <f t="shared" si="132"/>
        <v>0</v>
      </c>
      <c r="L565">
        <f t="shared" si="133"/>
        <v>0</v>
      </c>
      <c r="M565">
        <f t="shared" si="134"/>
        <v>1</v>
      </c>
      <c r="N565">
        <f t="shared" si="135"/>
        <v>0</v>
      </c>
      <c r="O565">
        <f t="shared" si="136"/>
        <v>0</v>
      </c>
      <c r="P565">
        <v>7</v>
      </c>
      <c r="Q565">
        <f t="shared" si="137"/>
        <v>0</v>
      </c>
      <c r="R565">
        <f t="shared" si="138"/>
        <v>0</v>
      </c>
      <c r="S565">
        <f t="shared" si="139"/>
        <v>1</v>
      </c>
      <c r="T565">
        <f t="shared" si="140"/>
        <v>0</v>
      </c>
      <c r="U565">
        <v>0</v>
      </c>
      <c r="V565">
        <f t="shared" si="141"/>
        <v>0.37129273098865612</v>
      </c>
      <c r="W565">
        <f t="shared" si="142"/>
        <v>0.59177131084407486</v>
      </c>
      <c r="X565">
        <f t="shared" si="143"/>
        <v>0.13785829208501454</v>
      </c>
      <c r="Y565">
        <f t="shared" si="144"/>
        <v>1</v>
      </c>
      <c r="Z565" t="s">
        <v>597</v>
      </c>
    </row>
    <row r="566" spans="1:26" x14ac:dyDescent="0.25">
      <c r="A566" t="s">
        <v>45</v>
      </c>
      <c r="B566" t="s">
        <v>38</v>
      </c>
      <c r="C566" t="s">
        <v>35</v>
      </c>
      <c r="D566">
        <v>0</v>
      </c>
      <c r="F566">
        <v>1</v>
      </c>
      <c r="G566">
        <v>99.5</v>
      </c>
      <c r="H566">
        <f t="shared" si="129"/>
        <v>1</v>
      </c>
      <c r="I566">
        <f t="shared" si="130"/>
        <v>0</v>
      </c>
      <c r="J566">
        <f t="shared" si="131"/>
        <v>0</v>
      </c>
      <c r="K566">
        <f t="shared" si="132"/>
        <v>1</v>
      </c>
      <c r="L566">
        <f t="shared" si="133"/>
        <v>0</v>
      </c>
      <c r="M566">
        <f t="shared" si="134"/>
        <v>0</v>
      </c>
      <c r="N566">
        <f t="shared" si="135"/>
        <v>0</v>
      </c>
      <c r="O566">
        <f t="shared" si="136"/>
        <v>1</v>
      </c>
      <c r="P566">
        <v>59</v>
      </c>
      <c r="Q566">
        <f t="shared" si="137"/>
        <v>0</v>
      </c>
      <c r="R566">
        <f t="shared" si="138"/>
        <v>0</v>
      </c>
      <c r="S566">
        <f t="shared" si="139"/>
        <v>1</v>
      </c>
      <c r="T566">
        <f t="shared" si="140"/>
        <v>0</v>
      </c>
      <c r="U566">
        <v>0</v>
      </c>
      <c r="V566">
        <f t="shared" si="141"/>
        <v>8.1500508452684528E-2</v>
      </c>
      <c r="W566">
        <f t="shared" si="142"/>
        <v>0.52036385640143401</v>
      </c>
      <c r="X566">
        <f t="shared" si="143"/>
        <v>6.6423328780461019E-3</v>
      </c>
      <c r="Y566">
        <f t="shared" si="144"/>
        <v>0</v>
      </c>
      <c r="Z566" t="s">
        <v>598</v>
      </c>
    </row>
    <row r="567" spans="1:26" x14ac:dyDescent="0.25">
      <c r="A567" t="s">
        <v>26</v>
      </c>
      <c r="B567" t="s">
        <v>33</v>
      </c>
      <c r="C567" t="s">
        <v>25</v>
      </c>
      <c r="D567">
        <v>0</v>
      </c>
      <c r="F567">
        <v>1</v>
      </c>
      <c r="G567">
        <v>64.3</v>
      </c>
      <c r="H567">
        <f t="shared" si="129"/>
        <v>1</v>
      </c>
      <c r="I567">
        <f t="shared" si="130"/>
        <v>0</v>
      </c>
      <c r="J567">
        <f t="shared" si="131"/>
        <v>1</v>
      </c>
      <c r="K567">
        <f t="shared" si="132"/>
        <v>0</v>
      </c>
      <c r="L567">
        <f t="shared" si="133"/>
        <v>0</v>
      </c>
      <c r="M567">
        <f t="shared" si="134"/>
        <v>1</v>
      </c>
      <c r="N567">
        <f t="shared" si="135"/>
        <v>0</v>
      </c>
      <c r="O567">
        <f t="shared" si="136"/>
        <v>0</v>
      </c>
      <c r="P567">
        <v>7</v>
      </c>
      <c r="Q567">
        <f t="shared" si="137"/>
        <v>0</v>
      </c>
      <c r="R567">
        <f t="shared" si="138"/>
        <v>0</v>
      </c>
      <c r="S567">
        <f t="shared" si="139"/>
        <v>0</v>
      </c>
      <c r="T567">
        <f t="shared" si="140"/>
        <v>1</v>
      </c>
      <c r="U567">
        <v>0</v>
      </c>
      <c r="V567">
        <f t="shared" si="141"/>
        <v>0.35801066249733982</v>
      </c>
      <c r="W567">
        <f t="shared" si="142"/>
        <v>0.58855878639027515</v>
      </c>
      <c r="X567">
        <f t="shared" si="143"/>
        <v>0.12817163446178415</v>
      </c>
      <c r="Y567">
        <f t="shared" si="144"/>
        <v>1</v>
      </c>
      <c r="Z567" t="s">
        <v>599</v>
      </c>
    </row>
    <row r="568" spans="1:26" x14ac:dyDescent="0.25">
      <c r="A568" t="s">
        <v>45</v>
      </c>
      <c r="B568" t="s">
        <v>38</v>
      </c>
      <c r="C568" t="s">
        <v>25</v>
      </c>
      <c r="D568">
        <v>0</v>
      </c>
      <c r="F568">
        <v>1</v>
      </c>
      <c r="G568">
        <v>70.849999999999994</v>
      </c>
      <c r="H568">
        <f t="shared" si="129"/>
        <v>1</v>
      </c>
      <c r="I568">
        <f t="shared" si="130"/>
        <v>0</v>
      </c>
      <c r="J568">
        <f t="shared" si="131"/>
        <v>1</v>
      </c>
      <c r="K568">
        <f t="shared" si="132"/>
        <v>0</v>
      </c>
      <c r="L568">
        <f t="shared" si="133"/>
        <v>0</v>
      </c>
      <c r="M568">
        <f t="shared" si="134"/>
        <v>0</v>
      </c>
      <c r="N568">
        <f t="shared" si="135"/>
        <v>0</v>
      </c>
      <c r="O568">
        <f t="shared" si="136"/>
        <v>1</v>
      </c>
      <c r="P568">
        <v>71</v>
      </c>
      <c r="Q568">
        <f t="shared" si="137"/>
        <v>0</v>
      </c>
      <c r="R568">
        <f t="shared" si="138"/>
        <v>0</v>
      </c>
      <c r="S568">
        <f t="shared" si="139"/>
        <v>1</v>
      </c>
      <c r="T568">
        <f t="shared" si="140"/>
        <v>0</v>
      </c>
      <c r="U568">
        <v>0</v>
      </c>
      <c r="V568">
        <f t="shared" si="141"/>
        <v>4.1696740129077356E-2</v>
      </c>
      <c r="W568">
        <f t="shared" si="142"/>
        <v>0.51042267498837735</v>
      </c>
      <c r="X568">
        <f t="shared" si="143"/>
        <v>1.7386181373918099E-3</v>
      </c>
      <c r="Y568">
        <f t="shared" si="144"/>
        <v>0</v>
      </c>
      <c r="Z568" t="s">
        <v>600</v>
      </c>
    </row>
    <row r="569" spans="1:26" x14ac:dyDescent="0.25">
      <c r="A569" t="s">
        <v>29</v>
      </c>
      <c r="B569" t="s">
        <v>27</v>
      </c>
      <c r="C569" t="s">
        <v>35</v>
      </c>
      <c r="D569">
        <v>0</v>
      </c>
      <c r="F569">
        <v>1</v>
      </c>
      <c r="G569">
        <v>101.9</v>
      </c>
      <c r="H569">
        <f t="shared" si="129"/>
        <v>1</v>
      </c>
      <c r="I569">
        <f t="shared" si="130"/>
        <v>0</v>
      </c>
      <c r="J569">
        <f t="shared" si="131"/>
        <v>0</v>
      </c>
      <c r="K569">
        <f t="shared" si="132"/>
        <v>1</v>
      </c>
      <c r="L569">
        <f t="shared" si="133"/>
        <v>0</v>
      </c>
      <c r="M569">
        <f t="shared" si="134"/>
        <v>0</v>
      </c>
      <c r="N569">
        <f t="shared" si="135"/>
        <v>1</v>
      </c>
      <c r="O569">
        <f t="shared" si="136"/>
        <v>0</v>
      </c>
      <c r="P569">
        <v>15</v>
      </c>
      <c r="Q569">
        <f t="shared" si="137"/>
        <v>1</v>
      </c>
      <c r="R569">
        <f t="shared" si="138"/>
        <v>0</v>
      </c>
      <c r="S569">
        <f t="shared" si="139"/>
        <v>0</v>
      </c>
      <c r="T569">
        <f t="shared" si="140"/>
        <v>0</v>
      </c>
      <c r="U569">
        <v>0</v>
      </c>
      <c r="V569">
        <f t="shared" si="141"/>
        <v>0.28194464122475221</v>
      </c>
      <c r="W569">
        <f t="shared" si="142"/>
        <v>0.57002291402445926</v>
      </c>
      <c r="X569">
        <f t="shared" si="143"/>
        <v>7.9492780715354247E-2</v>
      </c>
      <c r="Y569">
        <f t="shared" si="144"/>
        <v>0</v>
      </c>
      <c r="Z569" t="s">
        <v>601</v>
      </c>
    </row>
    <row r="570" spans="1:26" x14ac:dyDescent="0.25">
      <c r="A570" t="s">
        <v>45</v>
      </c>
      <c r="B570" t="s">
        <v>38</v>
      </c>
      <c r="C570" t="s">
        <v>25</v>
      </c>
      <c r="D570">
        <v>0</v>
      </c>
      <c r="F570">
        <v>1</v>
      </c>
      <c r="G570">
        <v>73.5</v>
      </c>
      <c r="H570">
        <f t="shared" si="129"/>
        <v>1</v>
      </c>
      <c r="I570">
        <f t="shared" si="130"/>
        <v>0</v>
      </c>
      <c r="J570">
        <f t="shared" si="131"/>
        <v>1</v>
      </c>
      <c r="K570">
        <f t="shared" si="132"/>
        <v>0</v>
      </c>
      <c r="L570">
        <f t="shared" si="133"/>
        <v>0</v>
      </c>
      <c r="M570">
        <f t="shared" si="134"/>
        <v>0</v>
      </c>
      <c r="N570">
        <f t="shared" si="135"/>
        <v>0</v>
      </c>
      <c r="O570">
        <f t="shared" si="136"/>
        <v>1</v>
      </c>
      <c r="P570">
        <v>71</v>
      </c>
      <c r="Q570">
        <f t="shared" si="137"/>
        <v>0</v>
      </c>
      <c r="R570">
        <f t="shared" si="138"/>
        <v>0</v>
      </c>
      <c r="S570">
        <f t="shared" si="139"/>
        <v>1</v>
      </c>
      <c r="T570">
        <f t="shared" si="140"/>
        <v>0</v>
      </c>
      <c r="U570">
        <v>0</v>
      </c>
      <c r="V570">
        <f t="shared" si="141"/>
        <v>4.582823697370432E-2</v>
      </c>
      <c r="W570">
        <f t="shared" si="142"/>
        <v>0.51145505446208728</v>
      </c>
      <c r="X570">
        <f t="shared" si="143"/>
        <v>2.1002273041179995E-3</v>
      </c>
      <c r="Y570">
        <f t="shared" si="144"/>
        <v>0</v>
      </c>
      <c r="Z570" t="s">
        <v>602</v>
      </c>
    </row>
    <row r="571" spans="1:26" x14ac:dyDescent="0.25">
      <c r="A571" t="s">
        <v>26</v>
      </c>
      <c r="B571" t="s">
        <v>27</v>
      </c>
      <c r="C571" t="s">
        <v>35</v>
      </c>
      <c r="D571">
        <v>0</v>
      </c>
      <c r="F571">
        <v>1</v>
      </c>
      <c r="G571">
        <v>100.25</v>
      </c>
      <c r="H571">
        <f t="shared" si="129"/>
        <v>1</v>
      </c>
      <c r="I571">
        <f t="shared" si="130"/>
        <v>0</v>
      </c>
      <c r="J571">
        <f t="shared" si="131"/>
        <v>0</v>
      </c>
      <c r="K571">
        <f t="shared" si="132"/>
        <v>1</v>
      </c>
      <c r="L571">
        <f t="shared" si="133"/>
        <v>0</v>
      </c>
      <c r="M571">
        <f t="shared" si="134"/>
        <v>1</v>
      </c>
      <c r="N571">
        <f t="shared" si="135"/>
        <v>0</v>
      </c>
      <c r="O571">
        <f t="shared" si="136"/>
        <v>0</v>
      </c>
      <c r="P571">
        <v>35</v>
      </c>
      <c r="Q571">
        <f t="shared" si="137"/>
        <v>1</v>
      </c>
      <c r="R571">
        <f t="shared" si="138"/>
        <v>0</v>
      </c>
      <c r="S571">
        <f t="shared" si="139"/>
        <v>0</v>
      </c>
      <c r="T571">
        <f t="shared" si="140"/>
        <v>0</v>
      </c>
      <c r="U571">
        <v>1</v>
      </c>
      <c r="V571">
        <f t="shared" si="141"/>
        <v>0.55082704833464136</v>
      </c>
      <c r="W571">
        <f t="shared" si="142"/>
        <v>0.63432745125049117</v>
      </c>
      <c r="X571">
        <f t="shared" si="143"/>
        <v>0.20175634050777061</v>
      </c>
      <c r="Y571">
        <f t="shared" si="144"/>
        <v>1</v>
      </c>
      <c r="Z571" t="s">
        <v>603</v>
      </c>
    </row>
    <row r="572" spans="1:26" x14ac:dyDescent="0.25">
      <c r="A572" t="s">
        <v>29</v>
      </c>
      <c r="B572" t="s">
        <v>38</v>
      </c>
      <c r="C572" t="s">
        <v>25</v>
      </c>
      <c r="D572">
        <v>0</v>
      </c>
      <c r="F572">
        <v>1</v>
      </c>
      <c r="G572">
        <v>40.4</v>
      </c>
      <c r="H572">
        <f t="shared" si="129"/>
        <v>1</v>
      </c>
      <c r="I572">
        <f t="shared" si="130"/>
        <v>0</v>
      </c>
      <c r="J572">
        <f t="shared" si="131"/>
        <v>1</v>
      </c>
      <c r="K572">
        <f t="shared" si="132"/>
        <v>0</v>
      </c>
      <c r="L572">
        <f t="shared" si="133"/>
        <v>0</v>
      </c>
      <c r="M572">
        <f t="shared" si="134"/>
        <v>0</v>
      </c>
      <c r="N572">
        <f t="shared" si="135"/>
        <v>1</v>
      </c>
      <c r="O572">
        <f t="shared" si="136"/>
        <v>0</v>
      </c>
      <c r="P572">
        <v>11</v>
      </c>
      <c r="Q572">
        <f t="shared" si="137"/>
        <v>0</v>
      </c>
      <c r="R572">
        <f t="shared" si="138"/>
        <v>0</v>
      </c>
      <c r="S572">
        <f t="shared" si="139"/>
        <v>1</v>
      </c>
      <c r="T572">
        <f t="shared" si="140"/>
        <v>0</v>
      </c>
      <c r="U572">
        <v>0</v>
      </c>
      <c r="V572">
        <f t="shared" si="141"/>
        <v>4.9294389583594785E-2</v>
      </c>
      <c r="W572">
        <f t="shared" si="142"/>
        <v>0.51232110253851748</v>
      </c>
      <c r="X572">
        <f t="shared" si="143"/>
        <v>2.4299368444192179E-3</v>
      </c>
      <c r="Y572">
        <f t="shared" si="144"/>
        <v>0</v>
      </c>
      <c r="Z572" t="s">
        <v>604</v>
      </c>
    </row>
    <row r="573" spans="1:26" x14ac:dyDescent="0.25">
      <c r="A573" t="s">
        <v>45</v>
      </c>
      <c r="B573" t="s">
        <v>38</v>
      </c>
      <c r="C573" t="s">
        <v>23</v>
      </c>
      <c r="D573">
        <v>0</v>
      </c>
      <c r="F573">
        <v>1</v>
      </c>
      <c r="G573">
        <v>19.25</v>
      </c>
      <c r="H573">
        <f t="shared" si="129"/>
        <v>1</v>
      </c>
      <c r="I573">
        <f t="shared" si="130"/>
        <v>0</v>
      </c>
      <c r="J573">
        <f t="shared" si="131"/>
        <v>0</v>
      </c>
      <c r="K573">
        <f t="shared" si="132"/>
        <v>0</v>
      </c>
      <c r="L573">
        <f t="shared" si="133"/>
        <v>1</v>
      </c>
      <c r="M573">
        <f t="shared" si="134"/>
        <v>0</v>
      </c>
      <c r="N573">
        <f t="shared" si="135"/>
        <v>0</v>
      </c>
      <c r="O573">
        <f t="shared" si="136"/>
        <v>1</v>
      </c>
      <c r="P573">
        <v>60</v>
      </c>
      <c r="Q573">
        <f t="shared" si="137"/>
        <v>0</v>
      </c>
      <c r="R573">
        <f t="shared" si="138"/>
        <v>0</v>
      </c>
      <c r="S573">
        <f t="shared" si="139"/>
        <v>1</v>
      </c>
      <c r="T573">
        <f t="shared" si="140"/>
        <v>0</v>
      </c>
      <c r="U573">
        <v>0</v>
      </c>
      <c r="V573">
        <f t="shared" si="141"/>
        <v>-5.8650448528469651E-2</v>
      </c>
      <c r="W573">
        <f t="shared" si="142"/>
        <v>0.48534158955210815</v>
      </c>
      <c r="X573">
        <f t="shared" si="143"/>
        <v>3.4398751125906679E-3</v>
      </c>
      <c r="Y573">
        <f t="shared" si="144"/>
        <v>0</v>
      </c>
      <c r="Z573" t="s">
        <v>605</v>
      </c>
    </row>
    <row r="574" spans="1:26" x14ac:dyDescent="0.25">
      <c r="A574" t="s">
        <v>45</v>
      </c>
      <c r="B574" t="s">
        <v>33</v>
      </c>
      <c r="C574" t="s">
        <v>25</v>
      </c>
      <c r="D574">
        <v>1</v>
      </c>
      <c r="F574">
        <v>1</v>
      </c>
      <c r="G574">
        <v>59.6</v>
      </c>
      <c r="H574">
        <f t="shared" si="129"/>
        <v>0</v>
      </c>
      <c r="I574">
        <f t="shared" si="130"/>
        <v>1</v>
      </c>
      <c r="J574">
        <f t="shared" si="131"/>
        <v>1</v>
      </c>
      <c r="K574">
        <f t="shared" si="132"/>
        <v>0</v>
      </c>
      <c r="L574">
        <f t="shared" si="133"/>
        <v>0</v>
      </c>
      <c r="M574">
        <f t="shared" si="134"/>
        <v>0</v>
      </c>
      <c r="N574">
        <f t="shared" si="135"/>
        <v>0</v>
      </c>
      <c r="O574">
        <f t="shared" si="136"/>
        <v>1</v>
      </c>
      <c r="P574">
        <v>47</v>
      </c>
      <c r="Q574">
        <f t="shared" si="137"/>
        <v>0</v>
      </c>
      <c r="R574">
        <f t="shared" si="138"/>
        <v>0</v>
      </c>
      <c r="S574">
        <f t="shared" si="139"/>
        <v>0</v>
      </c>
      <c r="T574">
        <f t="shared" si="140"/>
        <v>1</v>
      </c>
      <c r="U574">
        <v>0</v>
      </c>
      <c r="V574">
        <f t="shared" si="141"/>
        <v>1.9294197471320551E-2</v>
      </c>
      <c r="W574">
        <f t="shared" si="142"/>
        <v>0.50482339973642543</v>
      </c>
      <c r="X574">
        <f t="shared" si="143"/>
        <v>3.7226605606231235E-4</v>
      </c>
      <c r="Y574">
        <f t="shared" si="144"/>
        <v>0</v>
      </c>
      <c r="Z574" t="s">
        <v>606</v>
      </c>
    </row>
    <row r="575" spans="1:26" x14ac:dyDescent="0.25">
      <c r="A575" t="s">
        <v>29</v>
      </c>
      <c r="B575" t="s">
        <v>38</v>
      </c>
      <c r="C575" t="s">
        <v>25</v>
      </c>
      <c r="D575">
        <v>0</v>
      </c>
      <c r="F575">
        <v>1</v>
      </c>
      <c r="G575">
        <v>64.900000000000006</v>
      </c>
      <c r="H575">
        <f t="shared" si="129"/>
        <v>1</v>
      </c>
      <c r="I575">
        <f t="shared" si="130"/>
        <v>0</v>
      </c>
      <c r="J575">
        <f t="shared" si="131"/>
        <v>1</v>
      </c>
      <c r="K575">
        <f t="shared" si="132"/>
        <v>0</v>
      </c>
      <c r="L575">
        <f t="shared" si="133"/>
        <v>0</v>
      </c>
      <c r="M575">
        <f t="shared" si="134"/>
        <v>0</v>
      </c>
      <c r="N575">
        <f t="shared" si="135"/>
        <v>1</v>
      </c>
      <c r="O575">
        <f t="shared" si="136"/>
        <v>0</v>
      </c>
      <c r="P575">
        <v>11</v>
      </c>
      <c r="Q575">
        <f t="shared" si="137"/>
        <v>0</v>
      </c>
      <c r="R575">
        <f t="shared" si="138"/>
        <v>0</v>
      </c>
      <c r="S575">
        <f t="shared" si="139"/>
        <v>1</v>
      </c>
      <c r="T575">
        <f t="shared" si="140"/>
        <v>0</v>
      </c>
      <c r="U575">
        <v>0</v>
      </c>
      <c r="V575">
        <f t="shared" si="141"/>
        <v>9.2354416464486291E-2</v>
      </c>
      <c r="W575">
        <f t="shared" si="142"/>
        <v>0.52307220722527514</v>
      </c>
      <c r="X575">
        <f t="shared" si="143"/>
        <v>8.529338240495777E-3</v>
      </c>
      <c r="Y575">
        <f t="shared" si="144"/>
        <v>0</v>
      </c>
      <c r="Z575" t="s">
        <v>607</v>
      </c>
    </row>
    <row r="576" spans="1:26" x14ac:dyDescent="0.25">
      <c r="A576" t="s">
        <v>29</v>
      </c>
      <c r="B576" t="s">
        <v>38</v>
      </c>
      <c r="C576" t="s">
        <v>35</v>
      </c>
      <c r="D576">
        <v>0</v>
      </c>
      <c r="F576">
        <v>1</v>
      </c>
      <c r="G576">
        <v>100.3</v>
      </c>
      <c r="H576">
        <f t="shared" si="129"/>
        <v>1</v>
      </c>
      <c r="I576">
        <f t="shared" si="130"/>
        <v>0</v>
      </c>
      <c r="J576">
        <f t="shared" si="131"/>
        <v>0</v>
      </c>
      <c r="K576">
        <f t="shared" si="132"/>
        <v>1</v>
      </c>
      <c r="L576">
        <f t="shared" si="133"/>
        <v>0</v>
      </c>
      <c r="M576">
        <f t="shared" si="134"/>
        <v>0</v>
      </c>
      <c r="N576">
        <f t="shared" si="135"/>
        <v>1</v>
      </c>
      <c r="O576">
        <f t="shared" si="136"/>
        <v>0</v>
      </c>
      <c r="P576">
        <v>56</v>
      </c>
      <c r="Q576">
        <f t="shared" si="137"/>
        <v>0</v>
      </c>
      <c r="R576">
        <f t="shared" si="138"/>
        <v>0</v>
      </c>
      <c r="S576">
        <f t="shared" si="139"/>
        <v>1</v>
      </c>
      <c r="T576">
        <f t="shared" si="140"/>
        <v>0</v>
      </c>
      <c r="U576">
        <v>1</v>
      </c>
      <c r="V576">
        <f t="shared" si="141"/>
        <v>0.16123642719135237</v>
      </c>
      <c r="W576">
        <f t="shared" si="142"/>
        <v>0.54022200628391293</v>
      </c>
      <c r="X576">
        <f t="shared" si="143"/>
        <v>0.70352433107072754</v>
      </c>
      <c r="Y576">
        <f t="shared" si="144"/>
        <v>0</v>
      </c>
      <c r="Z576" t="s">
        <v>608</v>
      </c>
    </row>
    <row r="577" spans="1:26" x14ac:dyDescent="0.25">
      <c r="A577" t="s">
        <v>26</v>
      </c>
      <c r="B577" t="s">
        <v>27</v>
      </c>
      <c r="C577" t="s">
        <v>35</v>
      </c>
      <c r="D577">
        <v>1</v>
      </c>
      <c r="F577">
        <v>1</v>
      </c>
      <c r="G577">
        <v>110.85</v>
      </c>
      <c r="H577">
        <f t="shared" si="129"/>
        <v>0</v>
      </c>
      <c r="I577">
        <f t="shared" si="130"/>
        <v>1</v>
      </c>
      <c r="J577">
        <f t="shared" si="131"/>
        <v>0</v>
      </c>
      <c r="K577">
        <f t="shared" si="132"/>
        <v>1</v>
      </c>
      <c r="L577">
        <f t="shared" si="133"/>
        <v>0</v>
      </c>
      <c r="M577">
        <f t="shared" si="134"/>
        <v>1</v>
      </c>
      <c r="N577">
        <f t="shared" si="135"/>
        <v>0</v>
      </c>
      <c r="O577">
        <f t="shared" si="136"/>
        <v>0</v>
      </c>
      <c r="P577">
        <v>28</v>
      </c>
      <c r="Q577">
        <f t="shared" si="137"/>
        <v>1</v>
      </c>
      <c r="R577">
        <f t="shared" si="138"/>
        <v>0</v>
      </c>
      <c r="S577">
        <f t="shared" si="139"/>
        <v>0</v>
      </c>
      <c r="T577">
        <f t="shared" si="140"/>
        <v>0</v>
      </c>
      <c r="U577">
        <v>0</v>
      </c>
      <c r="V577">
        <f t="shared" si="141"/>
        <v>0.5673530357131491</v>
      </c>
      <c r="W577">
        <f t="shared" si="142"/>
        <v>0.6381521778903031</v>
      </c>
      <c r="X577">
        <f t="shared" si="143"/>
        <v>0.32188946713292582</v>
      </c>
      <c r="Y577">
        <f t="shared" si="144"/>
        <v>1</v>
      </c>
      <c r="Z577" t="s">
        <v>609</v>
      </c>
    </row>
    <row r="578" spans="1:26" x14ac:dyDescent="0.25">
      <c r="A578" t="s">
        <v>45</v>
      </c>
      <c r="B578" t="s">
        <v>30</v>
      </c>
      <c r="C578" t="s">
        <v>25</v>
      </c>
      <c r="D578">
        <v>0</v>
      </c>
      <c r="F578">
        <v>1</v>
      </c>
      <c r="G578">
        <v>81.05</v>
      </c>
      <c r="H578">
        <f t="shared" si="129"/>
        <v>1</v>
      </c>
      <c r="I578">
        <f t="shared" si="130"/>
        <v>0</v>
      </c>
      <c r="J578">
        <f t="shared" si="131"/>
        <v>1</v>
      </c>
      <c r="K578">
        <f t="shared" si="132"/>
        <v>0</v>
      </c>
      <c r="L578">
        <f t="shared" si="133"/>
        <v>0</v>
      </c>
      <c r="M578">
        <f t="shared" si="134"/>
        <v>0</v>
      </c>
      <c r="N578">
        <f t="shared" si="135"/>
        <v>0</v>
      </c>
      <c r="O578">
        <f t="shared" si="136"/>
        <v>1</v>
      </c>
      <c r="P578">
        <v>61</v>
      </c>
      <c r="Q578">
        <f t="shared" si="137"/>
        <v>0</v>
      </c>
      <c r="R578">
        <f t="shared" si="138"/>
        <v>1</v>
      </c>
      <c r="S578">
        <f t="shared" si="139"/>
        <v>0</v>
      </c>
      <c r="T578">
        <f t="shared" si="140"/>
        <v>0</v>
      </c>
      <c r="U578">
        <v>0</v>
      </c>
      <c r="V578">
        <f t="shared" si="141"/>
        <v>5.7599105342358389E-2</v>
      </c>
      <c r="W578">
        <f t="shared" si="142"/>
        <v>0.51439579652946088</v>
      </c>
      <c r="X578">
        <f t="shared" si="143"/>
        <v>3.3176569362400989E-3</v>
      </c>
      <c r="Y578">
        <f t="shared" si="144"/>
        <v>0</v>
      </c>
      <c r="Z578" t="s">
        <v>610</v>
      </c>
    </row>
    <row r="579" spans="1:26" x14ac:dyDescent="0.25">
      <c r="A579" t="s">
        <v>29</v>
      </c>
      <c r="B579" t="s">
        <v>33</v>
      </c>
      <c r="C579" t="s">
        <v>35</v>
      </c>
      <c r="D579">
        <v>0</v>
      </c>
      <c r="F579">
        <v>1</v>
      </c>
      <c r="G579">
        <v>98.05</v>
      </c>
      <c r="H579">
        <f t="shared" ref="H579:H642" si="145">IF(D579:D7621=0,1,0)</f>
        <v>1</v>
      </c>
      <c r="I579">
        <f t="shared" ref="I579:I642" si="146">IF(D579:D7621=1,1,0)</f>
        <v>0</v>
      </c>
      <c r="J579">
        <f t="shared" ref="J579:J642" si="147">IF(C579:C7621="DSL",1,0)</f>
        <v>0</v>
      </c>
      <c r="K579">
        <f t="shared" ref="K579:K642" si="148">IF(C579:C7621="Fiber optic",1,0)</f>
        <v>1</v>
      </c>
      <c r="L579">
        <f t="shared" ref="L579:L642" si="149">IF(C579:C7621="No",1,0)</f>
        <v>0</v>
      </c>
      <c r="M579">
        <f t="shared" ref="M579:M642" si="150">IF(A579:A7621="Month-to-month",1,0)</f>
        <v>0</v>
      </c>
      <c r="N579">
        <f t="shared" ref="N579:N642" si="151">IF(A579:A7621="ONE YEAR",1,0)</f>
        <v>1</v>
      </c>
      <c r="O579">
        <f t="shared" ref="O579:O642" si="152">IF(A579:A7621="two year",1,0)</f>
        <v>0</v>
      </c>
      <c r="P579">
        <v>31</v>
      </c>
      <c r="Q579">
        <f t="shared" ref="Q579:Q642" si="153">IF(B579:B7621="Electronic check",1,0)</f>
        <v>0</v>
      </c>
      <c r="R579">
        <f t="shared" ref="R579:R642" si="154">IF(B579:B7621="Mailed check",1,0)</f>
        <v>0</v>
      </c>
      <c r="S579">
        <f t="shared" ref="S579:S642" si="155">IF(B579:B7621="Credit card (automatic)",1,0)</f>
        <v>0</v>
      </c>
      <c r="T579">
        <f t="shared" ref="T579:T642" si="156">IF(B579:B7621="Bank transfer (automatic)",1,0)</f>
        <v>1</v>
      </c>
      <c r="U579">
        <v>0</v>
      </c>
      <c r="V579">
        <f t="shared" si="141"/>
        <v>0.14403710340764955</v>
      </c>
      <c r="W579">
        <f t="shared" si="142"/>
        <v>0.53594714864369764</v>
      </c>
      <c r="X579">
        <f t="shared" si="143"/>
        <v>2.0746687158065932E-2</v>
      </c>
      <c r="Y579">
        <f t="shared" si="144"/>
        <v>0</v>
      </c>
      <c r="Z579" t="s">
        <v>611</v>
      </c>
    </row>
    <row r="580" spans="1:26" x14ac:dyDescent="0.25">
      <c r="A580" t="s">
        <v>26</v>
      </c>
      <c r="B580" t="s">
        <v>27</v>
      </c>
      <c r="C580" t="s">
        <v>35</v>
      </c>
      <c r="D580">
        <v>0</v>
      </c>
      <c r="F580">
        <v>1</v>
      </c>
      <c r="G580">
        <v>70.5</v>
      </c>
      <c r="H580">
        <f t="shared" si="145"/>
        <v>1</v>
      </c>
      <c r="I580">
        <f t="shared" si="146"/>
        <v>0</v>
      </c>
      <c r="J580">
        <f t="shared" si="147"/>
        <v>0</v>
      </c>
      <c r="K580">
        <f t="shared" si="148"/>
        <v>1</v>
      </c>
      <c r="L580">
        <f t="shared" si="149"/>
        <v>0</v>
      </c>
      <c r="M580">
        <f t="shared" si="150"/>
        <v>1</v>
      </c>
      <c r="N580">
        <f t="shared" si="151"/>
        <v>0</v>
      </c>
      <c r="O580">
        <f t="shared" si="152"/>
        <v>0</v>
      </c>
      <c r="P580">
        <v>9</v>
      </c>
      <c r="Q580">
        <f t="shared" si="153"/>
        <v>1</v>
      </c>
      <c r="R580">
        <f t="shared" si="154"/>
        <v>0</v>
      </c>
      <c r="S580">
        <f t="shared" si="155"/>
        <v>0</v>
      </c>
      <c r="T580">
        <f t="shared" si="156"/>
        <v>0</v>
      </c>
      <c r="U580">
        <v>0</v>
      </c>
      <c r="V580">
        <f t="shared" ref="V580:V643" si="157">G580*$G$2+H581*$H$2+K581*$K$2+M580*$M$2+O580*$O$2+Q580*$Q$2+L580*$L$2</f>
        <v>0.52299976816096339</v>
      </c>
      <c r="W580">
        <f t="shared" ref="W580:W643" si="158">1/ (1+EXP(-V580))</f>
        <v>0.62784894447319595</v>
      </c>
      <c r="X580">
        <f t="shared" ref="X580:X643" si="159">(U580-V580)^2</f>
        <v>0.27352875749642147</v>
      </c>
      <c r="Y580">
        <f t="shared" ref="Y580:Y643" si="160">IF(W580&gt;=0.58,1,0)</f>
        <v>1</v>
      </c>
      <c r="Z580" t="s">
        <v>612</v>
      </c>
    </row>
    <row r="581" spans="1:26" x14ac:dyDescent="0.25">
      <c r="A581" t="s">
        <v>26</v>
      </c>
      <c r="B581" t="s">
        <v>27</v>
      </c>
      <c r="C581" t="s">
        <v>35</v>
      </c>
      <c r="D581">
        <v>1</v>
      </c>
      <c r="F581">
        <v>1</v>
      </c>
      <c r="G581">
        <v>94.55</v>
      </c>
      <c r="H581">
        <f t="shared" si="145"/>
        <v>0</v>
      </c>
      <c r="I581">
        <f t="shared" si="146"/>
        <v>1</v>
      </c>
      <c r="J581">
        <f t="shared" si="147"/>
        <v>0</v>
      </c>
      <c r="K581">
        <f t="shared" si="148"/>
        <v>1</v>
      </c>
      <c r="L581">
        <f t="shared" si="149"/>
        <v>0</v>
      </c>
      <c r="M581">
        <f t="shared" si="150"/>
        <v>1</v>
      </c>
      <c r="N581">
        <f t="shared" si="151"/>
        <v>0</v>
      </c>
      <c r="O581">
        <f t="shared" si="152"/>
        <v>0</v>
      </c>
      <c r="P581">
        <v>35</v>
      </c>
      <c r="Q581">
        <f t="shared" si="153"/>
        <v>1</v>
      </c>
      <c r="R581">
        <f t="shared" si="154"/>
        <v>0</v>
      </c>
      <c r="S581">
        <f t="shared" si="155"/>
        <v>0</v>
      </c>
      <c r="T581">
        <f t="shared" si="156"/>
        <v>0</v>
      </c>
      <c r="U581">
        <v>0</v>
      </c>
      <c r="V581">
        <f t="shared" si="157"/>
        <v>0.54194043248016088</v>
      </c>
      <c r="W581">
        <f t="shared" si="158"/>
        <v>0.63226369621938461</v>
      </c>
      <c r="X581">
        <f t="shared" si="159"/>
        <v>0.29369943235678381</v>
      </c>
      <c r="Y581">
        <f t="shared" si="160"/>
        <v>1</v>
      </c>
      <c r="Z581" t="s">
        <v>613</v>
      </c>
    </row>
    <row r="582" spans="1:26" x14ac:dyDescent="0.25">
      <c r="A582" t="s">
        <v>26</v>
      </c>
      <c r="B582" t="s">
        <v>30</v>
      </c>
      <c r="C582" t="s">
        <v>23</v>
      </c>
      <c r="D582">
        <v>0</v>
      </c>
      <c r="F582">
        <v>1</v>
      </c>
      <c r="G582">
        <v>19.649999999999999</v>
      </c>
      <c r="H582">
        <f t="shared" si="145"/>
        <v>1</v>
      </c>
      <c r="I582">
        <f t="shared" si="146"/>
        <v>0</v>
      </c>
      <c r="J582">
        <f t="shared" si="147"/>
        <v>0</v>
      </c>
      <c r="K582">
        <f t="shared" si="148"/>
        <v>0</v>
      </c>
      <c r="L582">
        <f t="shared" si="149"/>
        <v>1</v>
      </c>
      <c r="M582">
        <f t="shared" si="150"/>
        <v>1</v>
      </c>
      <c r="N582">
        <f t="shared" si="151"/>
        <v>0</v>
      </c>
      <c r="O582">
        <f t="shared" si="152"/>
        <v>0</v>
      </c>
      <c r="P582">
        <v>2</v>
      </c>
      <c r="Q582">
        <f t="shared" si="153"/>
        <v>0</v>
      </c>
      <c r="R582">
        <f t="shared" si="154"/>
        <v>1</v>
      </c>
      <c r="S582">
        <f t="shared" si="155"/>
        <v>0</v>
      </c>
      <c r="T582">
        <f t="shared" si="156"/>
        <v>0</v>
      </c>
      <c r="U582">
        <v>0</v>
      </c>
      <c r="V582">
        <f t="shared" si="157"/>
        <v>0.25967062911705996</v>
      </c>
      <c r="W582">
        <f t="shared" si="158"/>
        <v>0.56455532342148007</v>
      </c>
      <c r="X582">
        <f t="shared" si="159"/>
        <v>6.7428835626049705E-2</v>
      </c>
      <c r="Y582">
        <f t="shared" si="160"/>
        <v>0</v>
      </c>
      <c r="Z582" t="s">
        <v>614</v>
      </c>
    </row>
    <row r="583" spans="1:26" x14ac:dyDescent="0.25">
      <c r="A583" t="s">
        <v>26</v>
      </c>
      <c r="B583" t="s">
        <v>30</v>
      </c>
      <c r="C583" t="s">
        <v>23</v>
      </c>
      <c r="D583">
        <v>0</v>
      </c>
      <c r="F583">
        <v>1</v>
      </c>
      <c r="G583">
        <v>19</v>
      </c>
      <c r="H583">
        <f t="shared" si="145"/>
        <v>1</v>
      </c>
      <c r="I583">
        <f t="shared" si="146"/>
        <v>0</v>
      </c>
      <c r="J583">
        <f t="shared" si="147"/>
        <v>0</v>
      </c>
      <c r="K583">
        <f t="shared" si="148"/>
        <v>0</v>
      </c>
      <c r="L583">
        <f t="shared" si="149"/>
        <v>1</v>
      </c>
      <c r="M583">
        <f t="shared" si="150"/>
        <v>1</v>
      </c>
      <c r="N583">
        <f t="shared" si="151"/>
        <v>0</v>
      </c>
      <c r="O583">
        <f t="shared" si="152"/>
        <v>0</v>
      </c>
      <c r="P583">
        <v>12</v>
      </c>
      <c r="Q583">
        <f t="shared" si="153"/>
        <v>0</v>
      </c>
      <c r="R583">
        <f t="shared" si="154"/>
        <v>1</v>
      </c>
      <c r="S583">
        <f t="shared" si="155"/>
        <v>0</v>
      </c>
      <c r="T583">
        <f t="shared" si="156"/>
        <v>0</v>
      </c>
      <c r="U583">
        <v>1</v>
      </c>
      <c r="V583">
        <f t="shared" si="157"/>
        <v>0.26352041235932228</v>
      </c>
      <c r="W583">
        <f t="shared" si="158"/>
        <v>0.56550148937116995</v>
      </c>
      <c r="X583">
        <f t="shared" si="159"/>
        <v>0.54240218301138277</v>
      </c>
      <c r="Y583">
        <f t="shared" si="160"/>
        <v>0</v>
      </c>
      <c r="Z583" t="s">
        <v>615</v>
      </c>
    </row>
    <row r="584" spans="1:26" x14ac:dyDescent="0.25">
      <c r="A584" t="s">
        <v>26</v>
      </c>
      <c r="B584" t="s">
        <v>30</v>
      </c>
      <c r="C584" t="s">
        <v>35</v>
      </c>
      <c r="D584">
        <v>0</v>
      </c>
      <c r="F584">
        <v>1</v>
      </c>
      <c r="G584">
        <v>75.3</v>
      </c>
      <c r="H584">
        <f t="shared" si="145"/>
        <v>1</v>
      </c>
      <c r="I584">
        <f t="shared" si="146"/>
        <v>0</v>
      </c>
      <c r="J584">
        <f t="shared" si="147"/>
        <v>0</v>
      </c>
      <c r="K584">
        <f t="shared" si="148"/>
        <v>1</v>
      </c>
      <c r="L584">
        <f t="shared" si="149"/>
        <v>0</v>
      </c>
      <c r="M584">
        <f t="shared" si="150"/>
        <v>1</v>
      </c>
      <c r="N584">
        <f t="shared" si="151"/>
        <v>0</v>
      </c>
      <c r="O584">
        <f t="shared" si="152"/>
        <v>0</v>
      </c>
      <c r="P584">
        <v>1</v>
      </c>
      <c r="Q584">
        <f t="shared" si="153"/>
        <v>0</v>
      </c>
      <c r="R584">
        <f t="shared" si="154"/>
        <v>1</v>
      </c>
      <c r="S584">
        <f t="shared" si="155"/>
        <v>0</v>
      </c>
      <c r="T584">
        <f t="shared" si="156"/>
        <v>0</v>
      </c>
      <c r="U584">
        <v>1</v>
      </c>
      <c r="V584">
        <f t="shared" si="157"/>
        <v>0.39371489040613261</v>
      </c>
      <c r="W584">
        <f t="shared" si="158"/>
        <v>0.59717666275299464</v>
      </c>
      <c r="X584">
        <f t="shared" si="159"/>
        <v>0.3675816341152478</v>
      </c>
      <c r="Y584">
        <f t="shared" si="160"/>
        <v>1</v>
      </c>
      <c r="Z584" t="s">
        <v>616</v>
      </c>
    </row>
    <row r="585" spans="1:26" x14ac:dyDescent="0.25">
      <c r="A585" t="s">
        <v>26</v>
      </c>
      <c r="B585" t="s">
        <v>27</v>
      </c>
      <c r="C585" t="s">
        <v>35</v>
      </c>
      <c r="D585">
        <v>1</v>
      </c>
      <c r="F585">
        <v>1</v>
      </c>
      <c r="G585">
        <v>89.2</v>
      </c>
      <c r="H585">
        <f t="shared" si="145"/>
        <v>0</v>
      </c>
      <c r="I585">
        <f t="shared" si="146"/>
        <v>1</v>
      </c>
      <c r="J585">
        <f t="shared" si="147"/>
        <v>0</v>
      </c>
      <c r="K585">
        <f t="shared" si="148"/>
        <v>1</v>
      </c>
      <c r="L585">
        <f t="shared" si="149"/>
        <v>0</v>
      </c>
      <c r="M585">
        <f t="shared" si="150"/>
        <v>1</v>
      </c>
      <c r="N585">
        <f t="shared" si="151"/>
        <v>0</v>
      </c>
      <c r="O585">
        <f t="shared" si="152"/>
        <v>0</v>
      </c>
      <c r="P585">
        <v>4</v>
      </c>
      <c r="Q585">
        <f t="shared" si="153"/>
        <v>1</v>
      </c>
      <c r="R585">
        <f t="shared" si="154"/>
        <v>0</v>
      </c>
      <c r="S585">
        <f t="shared" si="155"/>
        <v>0</v>
      </c>
      <c r="T585">
        <f t="shared" si="156"/>
        <v>0</v>
      </c>
      <c r="U585">
        <v>1</v>
      </c>
      <c r="V585">
        <f t="shared" si="157"/>
        <v>0.53359948602025364</v>
      </c>
      <c r="W585">
        <f t="shared" si="158"/>
        <v>0.63032224293315742</v>
      </c>
      <c r="X585">
        <f t="shared" si="159"/>
        <v>0.21752943944057157</v>
      </c>
      <c r="Y585">
        <f t="shared" si="160"/>
        <v>1</v>
      </c>
      <c r="Z585" t="s">
        <v>617</v>
      </c>
    </row>
    <row r="586" spans="1:26" x14ac:dyDescent="0.25">
      <c r="A586" t="s">
        <v>26</v>
      </c>
      <c r="B586" t="s">
        <v>30</v>
      </c>
      <c r="C586" t="s">
        <v>23</v>
      </c>
      <c r="D586">
        <v>0</v>
      </c>
      <c r="F586">
        <v>1</v>
      </c>
      <c r="G586">
        <v>19</v>
      </c>
      <c r="H586">
        <f t="shared" si="145"/>
        <v>1</v>
      </c>
      <c r="I586">
        <f t="shared" si="146"/>
        <v>0</v>
      </c>
      <c r="J586">
        <f t="shared" si="147"/>
        <v>0</v>
      </c>
      <c r="K586">
        <f t="shared" si="148"/>
        <v>0</v>
      </c>
      <c r="L586">
        <f t="shared" si="149"/>
        <v>1</v>
      </c>
      <c r="M586">
        <f t="shared" si="150"/>
        <v>1</v>
      </c>
      <c r="N586">
        <f t="shared" si="151"/>
        <v>0</v>
      </c>
      <c r="O586">
        <f t="shared" si="152"/>
        <v>0</v>
      </c>
      <c r="P586">
        <v>1</v>
      </c>
      <c r="Q586">
        <f t="shared" si="153"/>
        <v>0</v>
      </c>
      <c r="R586">
        <f t="shared" si="154"/>
        <v>1</v>
      </c>
      <c r="S586">
        <f t="shared" si="155"/>
        <v>0</v>
      </c>
      <c r="T586">
        <f t="shared" si="156"/>
        <v>0</v>
      </c>
      <c r="U586">
        <v>0</v>
      </c>
      <c r="V586">
        <f t="shared" si="157"/>
        <v>0.25865724309856658</v>
      </c>
      <c r="W586">
        <f t="shared" si="158"/>
        <v>0.56430618381413755</v>
      </c>
      <c r="X586">
        <f t="shared" si="159"/>
        <v>6.6903569407350968E-2</v>
      </c>
      <c r="Y586">
        <f t="shared" si="160"/>
        <v>0</v>
      </c>
      <c r="Z586" t="s">
        <v>618</v>
      </c>
    </row>
    <row r="587" spans="1:26" x14ac:dyDescent="0.25">
      <c r="A587" t="s">
        <v>26</v>
      </c>
      <c r="B587" t="s">
        <v>30</v>
      </c>
      <c r="C587" t="s">
        <v>23</v>
      </c>
      <c r="D587">
        <v>0</v>
      </c>
      <c r="F587">
        <v>1</v>
      </c>
      <c r="G587">
        <v>20</v>
      </c>
      <c r="H587">
        <f t="shared" si="145"/>
        <v>1</v>
      </c>
      <c r="I587">
        <f t="shared" si="146"/>
        <v>0</v>
      </c>
      <c r="J587">
        <f t="shared" si="147"/>
        <v>0</v>
      </c>
      <c r="K587">
        <f t="shared" si="148"/>
        <v>0</v>
      </c>
      <c r="L587">
        <f t="shared" si="149"/>
        <v>1</v>
      </c>
      <c r="M587">
        <f t="shared" si="150"/>
        <v>1</v>
      </c>
      <c r="N587">
        <f t="shared" si="151"/>
        <v>0</v>
      </c>
      <c r="O587">
        <f t="shared" si="152"/>
        <v>0</v>
      </c>
      <c r="P587">
        <v>3</v>
      </c>
      <c r="Q587">
        <f t="shared" si="153"/>
        <v>0</v>
      </c>
      <c r="R587">
        <f t="shared" si="154"/>
        <v>1</v>
      </c>
      <c r="S587">
        <f t="shared" si="155"/>
        <v>0</v>
      </c>
      <c r="T587">
        <f t="shared" si="156"/>
        <v>0</v>
      </c>
      <c r="U587">
        <v>0</v>
      </c>
      <c r="V587">
        <f t="shared" si="157"/>
        <v>0.27877091687669164</v>
      </c>
      <c r="W587">
        <f t="shared" si="158"/>
        <v>0.56924487211575814</v>
      </c>
      <c r="X587">
        <f t="shared" si="159"/>
        <v>7.7713224096271322E-2</v>
      </c>
      <c r="Y587">
        <f t="shared" si="160"/>
        <v>0</v>
      </c>
      <c r="Z587" t="s">
        <v>619</v>
      </c>
    </row>
    <row r="588" spans="1:26" x14ac:dyDescent="0.25">
      <c r="A588" t="s">
        <v>26</v>
      </c>
      <c r="B588" t="s">
        <v>27</v>
      </c>
      <c r="C588" t="s">
        <v>35</v>
      </c>
      <c r="D588">
        <v>1</v>
      </c>
      <c r="F588">
        <v>1</v>
      </c>
      <c r="G588">
        <v>85.7</v>
      </c>
      <c r="H588">
        <f t="shared" si="145"/>
        <v>0</v>
      </c>
      <c r="I588">
        <f t="shared" si="146"/>
        <v>1</v>
      </c>
      <c r="J588">
        <f t="shared" si="147"/>
        <v>0</v>
      </c>
      <c r="K588">
        <f t="shared" si="148"/>
        <v>1</v>
      </c>
      <c r="L588">
        <f t="shared" si="149"/>
        <v>0</v>
      </c>
      <c r="M588">
        <f t="shared" si="150"/>
        <v>1</v>
      </c>
      <c r="N588">
        <f t="shared" si="151"/>
        <v>0</v>
      </c>
      <c r="O588">
        <f t="shared" si="152"/>
        <v>0</v>
      </c>
      <c r="P588">
        <v>1</v>
      </c>
      <c r="Q588">
        <f t="shared" si="153"/>
        <v>1</v>
      </c>
      <c r="R588">
        <f t="shared" si="154"/>
        <v>0</v>
      </c>
      <c r="S588">
        <f t="shared" si="155"/>
        <v>0</v>
      </c>
      <c r="T588">
        <f t="shared" si="156"/>
        <v>0</v>
      </c>
      <c r="U588">
        <v>1</v>
      </c>
      <c r="V588">
        <f t="shared" si="157"/>
        <v>0.52814279207451997</v>
      </c>
      <c r="W588">
        <f t="shared" si="158"/>
        <v>0.62904984363778016</v>
      </c>
      <c r="X588">
        <f t="shared" si="159"/>
        <v>0.22264922467122969</v>
      </c>
      <c r="Y588">
        <f t="shared" si="160"/>
        <v>1</v>
      </c>
      <c r="Z588" t="s">
        <v>620</v>
      </c>
    </row>
    <row r="589" spans="1:26" x14ac:dyDescent="0.25">
      <c r="A589" t="s">
        <v>45</v>
      </c>
      <c r="B589" t="s">
        <v>38</v>
      </c>
      <c r="C589" t="s">
        <v>25</v>
      </c>
      <c r="D589">
        <v>0</v>
      </c>
      <c r="F589">
        <v>1</v>
      </c>
      <c r="G589">
        <v>63.25</v>
      </c>
      <c r="H589">
        <f t="shared" si="145"/>
        <v>1</v>
      </c>
      <c r="I589">
        <f t="shared" si="146"/>
        <v>0</v>
      </c>
      <c r="J589">
        <f t="shared" si="147"/>
        <v>1</v>
      </c>
      <c r="K589">
        <f t="shared" si="148"/>
        <v>0</v>
      </c>
      <c r="L589">
        <f t="shared" si="149"/>
        <v>0</v>
      </c>
      <c r="M589">
        <f t="shared" si="150"/>
        <v>0</v>
      </c>
      <c r="N589">
        <f t="shared" si="151"/>
        <v>0</v>
      </c>
      <c r="O589">
        <f t="shared" si="152"/>
        <v>1</v>
      </c>
      <c r="P589">
        <v>52</v>
      </c>
      <c r="Q589">
        <f t="shared" si="153"/>
        <v>0</v>
      </c>
      <c r="R589">
        <f t="shared" si="154"/>
        <v>0</v>
      </c>
      <c r="S589">
        <f t="shared" si="155"/>
        <v>1</v>
      </c>
      <c r="T589">
        <f t="shared" si="156"/>
        <v>0</v>
      </c>
      <c r="U589">
        <v>0</v>
      </c>
      <c r="V589">
        <f t="shared" si="157"/>
        <v>2.4984749729014238E-2</v>
      </c>
      <c r="W589">
        <f t="shared" si="158"/>
        <v>0.50624586252705239</v>
      </c>
      <c r="X589">
        <f t="shared" si="159"/>
        <v>6.2423771902147705E-4</v>
      </c>
      <c r="Y589">
        <f t="shared" si="160"/>
        <v>0</v>
      </c>
      <c r="Z589" t="s">
        <v>621</v>
      </c>
    </row>
    <row r="590" spans="1:26" x14ac:dyDescent="0.25">
      <c r="A590" t="s">
        <v>29</v>
      </c>
      <c r="B590" t="s">
        <v>30</v>
      </c>
      <c r="C590" t="s">
        <v>23</v>
      </c>
      <c r="D590">
        <v>0</v>
      </c>
      <c r="F590">
        <v>1</v>
      </c>
      <c r="G590">
        <v>20.100000000000001</v>
      </c>
      <c r="H590">
        <f t="shared" si="145"/>
        <v>1</v>
      </c>
      <c r="I590">
        <f t="shared" si="146"/>
        <v>0</v>
      </c>
      <c r="J590">
        <f t="shared" si="147"/>
        <v>0</v>
      </c>
      <c r="K590">
        <f t="shared" si="148"/>
        <v>0</v>
      </c>
      <c r="L590">
        <f t="shared" si="149"/>
        <v>1</v>
      </c>
      <c r="M590">
        <f t="shared" si="150"/>
        <v>0</v>
      </c>
      <c r="N590">
        <f t="shared" si="151"/>
        <v>1</v>
      </c>
      <c r="O590">
        <f t="shared" si="152"/>
        <v>0</v>
      </c>
      <c r="P590">
        <v>5</v>
      </c>
      <c r="Q590">
        <f t="shared" si="153"/>
        <v>0</v>
      </c>
      <c r="R590">
        <f t="shared" si="154"/>
        <v>1</v>
      </c>
      <c r="S590">
        <f t="shared" si="155"/>
        <v>0</v>
      </c>
      <c r="T590">
        <f t="shared" si="156"/>
        <v>0</v>
      </c>
      <c r="U590">
        <v>0</v>
      </c>
      <c r="V590">
        <f t="shared" si="157"/>
        <v>-6.2194752277536097E-3</v>
      </c>
      <c r="W590">
        <f t="shared" si="158"/>
        <v>0.4984451362051453</v>
      </c>
      <c r="X590">
        <f t="shared" si="159"/>
        <v>3.8681872108640815E-5</v>
      </c>
      <c r="Y590">
        <f t="shared" si="160"/>
        <v>0</v>
      </c>
      <c r="Z590" t="s">
        <v>622</v>
      </c>
    </row>
    <row r="591" spans="1:26" x14ac:dyDescent="0.25">
      <c r="A591" t="s">
        <v>45</v>
      </c>
      <c r="B591" t="s">
        <v>27</v>
      </c>
      <c r="C591" t="s">
        <v>35</v>
      </c>
      <c r="D591">
        <v>0</v>
      </c>
      <c r="F591">
        <v>1</v>
      </c>
      <c r="G591">
        <v>99.15</v>
      </c>
      <c r="H591">
        <f t="shared" si="145"/>
        <v>1</v>
      </c>
      <c r="I591">
        <f t="shared" si="146"/>
        <v>0</v>
      </c>
      <c r="J591">
        <f t="shared" si="147"/>
        <v>0</v>
      </c>
      <c r="K591">
        <f t="shared" si="148"/>
        <v>1</v>
      </c>
      <c r="L591">
        <f t="shared" si="149"/>
        <v>0</v>
      </c>
      <c r="M591">
        <f t="shared" si="150"/>
        <v>0</v>
      </c>
      <c r="N591">
        <f t="shared" si="151"/>
        <v>0</v>
      </c>
      <c r="O591">
        <f t="shared" si="152"/>
        <v>1</v>
      </c>
      <c r="P591">
        <v>72</v>
      </c>
      <c r="Q591">
        <f t="shared" si="153"/>
        <v>1</v>
      </c>
      <c r="R591">
        <f t="shared" si="154"/>
        <v>0</v>
      </c>
      <c r="S591">
        <f t="shared" si="155"/>
        <v>0</v>
      </c>
      <c r="T591">
        <f t="shared" si="156"/>
        <v>0</v>
      </c>
      <c r="U591">
        <v>0</v>
      </c>
      <c r="V591">
        <f t="shared" si="157"/>
        <v>0.21772318279566244</v>
      </c>
      <c r="W591">
        <f t="shared" si="158"/>
        <v>0.55421679309250105</v>
      </c>
      <c r="X591">
        <f t="shared" si="159"/>
        <v>4.7403384326673438E-2</v>
      </c>
      <c r="Y591">
        <f t="shared" si="160"/>
        <v>0</v>
      </c>
      <c r="Z591" t="s">
        <v>623</v>
      </c>
    </row>
    <row r="592" spans="1:26" x14ac:dyDescent="0.25">
      <c r="A592" t="s">
        <v>45</v>
      </c>
      <c r="B592" t="s">
        <v>27</v>
      </c>
      <c r="C592" t="s">
        <v>25</v>
      </c>
      <c r="D592">
        <v>0</v>
      </c>
      <c r="F592">
        <v>1</v>
      </c>
      <c r="G592">
        <v>90.4</v>
      </c>
      <c r="H592">
        <f t="shared" si="145"/>
        <v>1</v>
      </c>
      <c r="I592">
        <f t="shared" si="146"/>
        <v>0</v>
      </c>
      <c r="J592">
        <f t="shared" si="147"/>
        <v>1</v>
      </c>
      <c r="K592">
        <f t="shared" si="148"/>
        <v>0</v>
      </c>
      <c r="L592">
        <f t="shared" si="149"/>
        <v>0</v>
      </c>
      <c r="M592">
        <f t="shared" si="150"/>
        <v>0</v>
      </c>
      <c r="N592">
        <f t="shared" si="151"/>
        <v>0</v>
      </c>
      <c r="O592">
        <f t="shared" si="152"/>
        <v>1</v>
      </c>
      <c r="P592">
        <v>71</v>
      </c>
      <c r="Q592">
        <f t="shared" si="153"/>
        <v>1</v>
      </c>
      <c r="R592">
        <f t="shared" si="154"/>
        <v>0</v>
      </c>
      <c r="S592">
        <f t="shared" si="155"/>
        <v>0</v>
      </c>
      <c r="T592">
        <f t="shared" si="156"/>
        <v>0</v>
      </c>
      <c r="U592">
        <v>0</v>
      </c>
      <c r="V592">
        <f t="shared" si="157"/>
        <v>0.20894461719208393</v>
      </c>
      <c r="W592">
        <f t="shared" si="158"/>
        <v>0.55204693714088937</v>
      </c>
      <c r="X592">
        <f t="shared" si="159"/>
        <v>4.3657853053546497E-2</v>
      </c>
      <c r="Y592">
        <f t="shared" si="160"/>
        <v>0</v>
      </c>
      <c r="Z592" t="s">
        <v>624</v>
      </c>
    </row>
    <row r="593" spans="1:26" x14ac:dyDescent="0.25">
      <c r="A593" t="s">
        <v>45</v>
      </c>
      <c r="B593" t="s">
        <v>38</v>
      </c>
      <c r="C593" t="s">
        <v>35</v>
      </c>
      <c r="D593">
        <v>0</v>
      </c>
      <c r="F593">
        <v>1</v>
      </c>
      <c r="G593">
        <v>111.9</v>
      </c>
      <c r="H593">
        <f t="shared" si="145"/>
        <v>1</v>
      </c>
      <c r="I593">
        <f t="shared" si="146"/>
        <v>0</v>
      </c>
      <c r="J593">
        <f t="shared" si="147"/>
        <v>0</v>
      </c>
      <c r="K593">
        <f t="shared" si="148"/>
        <v>1</v>
      </c>
      <c r="L593">
        <f t="shared" si="149"/>
        <v>0</v>
      </c>
      <c r="M593">
        <f t="shared" si="150"/>
        <v>0</v>
      </c>
      <c r="N593">
        <f t="shared" si="151"/>
        <v>0</v>
      </c>
      <c r="O593">
        <f t="shared" si="152"/>
        <v>1</v>
      </c>
      <c r="P593">
        <v>72</v>
      </c>
      <c r="Q593">
        <f t="shared" si="153"/>
        <v>0</v>
      </c>
      <c r="R593">
        <f t="shared" si="154"/>
        <v>0</v>
      </c>
      <c r="S593">
        <f t="shared" si="155"/>
        <v>1</v>
      </c>
      <c r="T593">
        <f t="shared" si="156"/>
        <v>0</v>
      </c>
      <c r="U593">
        <v>0</v>
      </c>
      <c r="V593">
        <f t="shared" si="157"/>
        <v>0.10083279557471242</v>
      </c>
      <c r="W593">
        <f t="shared" si="158"/>
        <v>0.52518686240947965</v>
      </c>
      <c r="X593">
        <f t="shared" si="159"/>
        <v>1.0167252663411744E-2</v>
      </c>
      <c r="Y593">
        <f t="shared" si="160"/>
        <v>0</v>
      </c>
      <c r="Z593" t="s">
        <v>625</v>
      </c>
    </row>
    <row r="594" spans="1:26" x14ac:dyDescent="0.25">
      <c r="A594" t="s">
        <v>29</v>
      </c>
      <c r="B594" t="s">
        <v>27</v>
      </c>
      <c r="C594" t="s">
        <v>23</v>
      </c>
      <c r="D594">
        <v>0</v>
      </c>
      <c r="F594">
        <v>1</v>
      </c>
      <c r="G594">
        <v>24.9</v>
      </c>
      <c r="H594">
        <f t="shared" si="145"/>
        <v>1</v>
      </c>
      <c r="I594">
        <f t="shared" si="146"/>
        <v>0</v>
      </c>
      <c r="J594">
        <f t="shared" si="147"/>
        <v>0</v>
      </c>
      <c r="K594">
        <f t="shared" si="148"/>
        <v>0</v>
      </c>
      <c r="L594">
        <f t="shared" si="149"/>
        <v>1</v>
      </c>
      <c r="M594">
        <f t="shared" si="150"/>
        <v>0</v>
      </c>
      <c r="N594">
        <f t="shared" si="151"/>
        <v>1</v>
      </c>
      <c r="O594">
        <f t="shared" si="152"/>
        <v>0</v>
      </c>
      <c r="P594">
        <v>46</v>
      </c>
      <c r="Q594">
        <f t="shared" si="153"/>
        <v>1</v>
      </c>
      <c r="R594">
        <f t="shared" si="154"/>
        <v>0</v>
      </c>
      <c r="S594">
        <f t="shared" si="155"/>
        <v>0</v>
      </c>
      <c r="T594">
        <f t="shared" si="156"/>
        <v>0</v>
      </c>
      <c r="U594">
        <v>0</v>
      </c>
      <c r="V594">
        <f t="shared" si="157"/>
        <v>0.13316916523176245</v>
      </c>
      <c r="W594">
        <f t="shared" si="158"/>
        <v>0.53324317787245068</v>
      </c>
      <c r="X594">
        <f t="shared" si="159"/>
        <v>1.773402656852445E-2</v>
      </c>
      <c r="Y594">
        <f t="shared" si="160"/>
        <v>0</v>
      </c>
      <c r="Z594" t="s">
        <v>626</v>
      </c>
    </row>
    <row r="595" spans="1:26" x14ac:dyDescent="0.25">
      <c r="A595" t="s">
        <v>45</v>
      </c>
      <c r="B595" t="s">
        <v>38</v>
      </c>
      <c r="C595" t="s">
        <v>25</v>
      </c>
      <c r="D595">
        <v>0</v>
      </c>
      <c r="F595">
        <v>1</v>
      </c>
      <c r="G595">
        <v>83.5</v>
      </c>
      <c r="H595">
        <f t="shared" si="145"/>
        <v>1</v>
      </c>
      <c r="I595">
        <f t="shared" si="146"/>
        <v>0</v>
      </c>
      <c r="J595">
        <f t="shared" si="147"/>
        <v>1</v>
      </c>
      <c r="K595">
        <f t="shared" si="148"/>
        <v>0</v>
      </c>
      <c r="L595">
        <f t="shared" si="149"/>
        <v>0</v>
      </c>
      <c r="M595">
        <f t="shared" si="150"/>
        <v>0</v>
      </c>
      <c r="N595">
        <f t="shared" si="151"/>
        <v>0</v>
      </c>
      <c r="O595">
        <f t="shared" si="152"/>
        <v>1</v>
      </c>
      <c r="P595">
        <v>63</v>
      </c>
      <c r="Q595">
        <f t="shared" si="153"/>
        <v>0</v>
      </c>
      <c r="R595">
        <f t="shared" si="154"/>
        <v>0</v>
      </c>
      <c r="S595">
        <f t="shared" si="155"/>
        <v>1</v>
      </c>
      <c r="T595">
        <f t="shared" si="156"/>
        <v>0</v>
      </c>
      <c r="U595">
        <v>0</v>
      </c>
      <c r="V595">
        <f t="shared" si="157"/>
        <v>6.141879110437197E-2</v>
      </c>
      <c r="W595">
        <f t="shared" si="158"/>
        <v>0.51534987276008126</v>
      </c>
      <c r="X595">
        <f t="shared" si="159"/>
        <v>3.7722679007224816E-3</v>
      </c>
      <c r="Y595">
        <f t="shared" si="160"/>
        <v>0</v>
      </c>
      <c r="Z595" t="s">
        <v>627</v>
      </c>
    </row>
    <row r="596" spans="1:26" x14ac:dyDescent="0.25">
      <c r="A596" t="s">
        <v>26</v>
      </c>
      <c r="B596" t="s">
        <v>38</v>
      </c>
      <c r="C596" t="s">
        <v>35</v>
      </c>
      <c r="D596">
        <v>0</v>
      </c>
      <c r="F596">
        <v>1</v>
      </c>
      <c r="G596">
        <v>84.3</v>
      </c>
      <c r="H596">
        <f t="shared" si="145"/>
        <v>1</v>
      </c>
      <c r="I596">
        <f t="shared" si="146"/>
        <v>0</v>
      </c>
      <c r="J596">
        <f t="shared" si="147"/>
        <v>0</v>
      </c>
      <c r="K596">
        <f t="shared" si="148"/>
        <v>1</v>
      </c>
      <c r="L596">
        <f t="shared" si="149"/>
        <v>0</v>
      </c>
      <c r="M596">
        <f t="shared" si="150"/>
        <v>1</v>
      </c>
      <c r="N596">
        <f t="shared" si="151"/>
        <v>0</v>
      </c>
      <c r="O596">
        <f t="shared" si="152"/>
        <v>0</v>
      </c>
      <c r="P596">
        <v>30</v>
      </c>
      <c r="Q596">
        <f t="shared" si="153"/>
        <v>0</v>
      </c>
      <c r="R596">
        <f t="shared" si="154"/>
        <v>0</v>
      </c>
      <c r="S596">
        <f t="shared" si="155"/>
        <v>1</v>
      </c>
      <c r="T596">
        <f t="shared" si="156"/>
        <v>0</v>
      </c>
      <c r="U596">
        <v>0</v>
      </c>
      <c r="V596">
        <f t="shared" si="157"/>
        <v>0.38919177075867517</v>
      </c>
      <c r="W596">
        <f t="shared" si="158"/>
        <v>0.59608811942969853</v>
      </c>
      <c r="X596">
        <f t="shared" si="159"/>
        <v>0.15147023442627316</v>
      </c>
      <c r="Y596">
        <f t="shared" si="160"/>
        <v>1</v>
      </c>
      <c r="Z596" t="s">
        <v>628</v>
      </c>
    </row>
    <row r="597" spans="1:26" x14ac:dyDescent="0.25">
      <c r="A597" t="s">
        <v>26</v>
      </c>
      <c r="B597" t="s">
        <v>30</v>
      </c>
      <c r="C597" t="s">
        <v>25</v>
      </c>
      <c r="D597">
        <v>0</v>
      </c>
      <c r="F597">
        <v>1</v>
      </c>
      <c r="G597">
        <v>45.6</v>
      </c>
      <c r="H597">
        <f t="shared" si="145"/>
        <v>1</v>
      </c>
      <c r="I597">
        <f t="shared" si="146"/>
        <v>0</v>
      </c>
      <c r="J597">
        <f t="shared" si="147"/>
        <v>1</v>
      </c>
      <c r="K597">
        <f t="shared" si="148"/>
        <v>0</v>
      </c>
      <c r="L597">
        <f t="shared" si="149"/>
        <v>0</v>
      </c>
      <c r="M597">
        <f t="shared" si="150"/>
        <v>1</v>
      </c>
      <c r="N597">
        <f t="shared" si="151"/>
        <v>0</v>
      </c>
      <c r="O597">
        <f t="shared" si="152"/>
        <v>0</v>
      </c>
      <c r="P597">
        <v>1</v>
      </c>
      <c r="Q597">
        <f t="shared" si="153"/>
        <v>0</v>
      </c>
      <c r="R597">
        <f t="shared" si="154"/>
        <v>1</v>
      </c>
      <c r="S597">
        <f t="shared" si="155"/>
        <v>0</v>
      </c>
      <c r="T597">
        <f t="shared" si="156"/>
        <v>0</v>
      </c>
      <c r="U597">
        <v>0</v>
      </c>
      <c r="V597">
        <f t="shared" si="157"/>
        <v>0.32885632627299133</v>
      </c>
      <c r="W597">
        <f t="shared" si="158"/>
        <v>0.58148107741421751</v>
      </c>
      <c r="X597">
        <f t="shared" si="159"/>
        <v>0.10814648332976813</v>
      </c>
      <c r="Y597">
        <f t="shared" si="160"/>
        <v>1</v>
      </c>
      <c r="Z597" t="s">
        <v>629</v>
      </c>
    </row>
    <row r="598" spans="1:26" x14ac:dyDescent="0.25">
      <c r="A598" t="s">
        <v>26</v>
      </c>
      <c r="B598" t="s">
        <v>30</v>
      </c>
      <c r="C598" t="s">
        <v>25</v>
      </c>
      <c r="D598">
        <v>0</v>
      </c>
      <c r="F598">
        <v>1</v>
      </c>
      <c r="G598">
        <v>61.65</v>
      </c>
      <c r="H598">
        <f t="shared" si="145"/>
        <v>1</v>
      </c>
      <c r="I598">
        <f t="shared" si="146"/>
        <v>0</v>
      </c>
      <c r="J598">
        <f t="shared" si="147"/>
        <v>1</v>
      </c>
      <c r="K598">
        <f t="shared" si="148"/>
        <v>0</v>
      </c>
      <c r="L598">
        <f t="shared" si="149"/>
        <v>0</v>
      </c>
      <c r="M598">
        <f t="shared" si="150"/>
        <v>1</v>
      </c>
      <c r="N598">
        <f t="shared" si="151"/>
        <v>0</v>
      </c>
      <c r="O598">
        <f t="shared" si="152"/>
        <v>0</v>
      </c>
      <c r="P598">
        <v>12</v>
      </c>
      <c r="Q598">
        <f t="shared" si="153"/>
        <v>0</v>
      </c>
      <c r="R598">
        <f t="shared" si="154"/>
        <v>1</v>
      </c>
      <c r="S598">
        <f t="shared" si="155"/>
        <v>0</v>
      </c>
      <c r="T598">
        <f t="shared" si="156"/>
        <v>0</v>
      </c>
      <c r="U598">
        <v>1</v>
      </c>
      <c r="V598">
        <f t="shared" si="157"/>
        <v>0.35387916565271293</v>
      </c>
      <c r="W598">
        <f t="shared" si="158"/>
        <v>0.58755794933559247</v>
      </c>
      <c r="X598">
        <f t="shared" si="159"/>
        <v>0.41747213257763438</v>
      </c>
      <c r="Y598">
        <f t="shared" si="160"/>
        <v>1</v>
      </c>
      <c r="Z598" t="s">
        <v>630</v>
      </c>
    </row>
    <row r="599" spans="1:26" x14ac:dyDescent="0.25">
      <c r="A599" t="s">
        <v>45</v>
      </c>
      <c r="B599" t="s">
        <v>30</v>
      </c>
      <c r="C599" t="s">
        <v>25</v>
      </c>
      <c r="D599">
        <v>0</v>
      </c>
      <c r="F599">
        <v>1</v>
      </c>
      <c r="G599">
        <v>54.85</v>
      </c>
      <c r="H599">
        <f t="shared" si="145"/>
        <v>1</v>
      </c>
      <c r="I599">
        <f t="shared" si="146"/>
        <v>0</v>
      </c>
      <c r="J599">
        <f t="shared" si="147"/>
        <v>1</v>
      </c>
      <c r="K599">
        <f t="shared" si="148"/>
        <v>0</v>
      </c>
      <c r="L599">
        <f t="shared" si="149"/>
        <v>0</v>
      </c>
      <c r="M599">
        <f t="shared" si="150"/>
        <v>0</v>
      </c>
      <c r="N599">
        <f t="shared" si="151"/>
        <v>0</v>
      </c>
      <c r="O599">
        <f t="shared" si="152"/>
        <v>1</v>
      </c>
      <c r="P599">
        <v>16</v>
      </c>
      <c r="Q599">
        <f t="shared" si="153"/>
        <v>0</v>
      </c>
      <c r="R599">
        <f t="shared" si="154"/>
        <v>1</v>
      </c>
      <c r="S599">
        <f t="shared" si="155"/>
        <v>0</v>
      </c>
      <c r="T599">
        <f t="shared" si="156"/>
        <v>0</v>
      </c>
      <c r="U599">
        <v>0</v>
      </c>
      <c r="V599">
        <f t="shared" si="157"/>
        <v>1.1888684259253407E-2</v>
      </c>
      <c r="W599">
        <f t="shared" si="158"/>
        <v>0.50297213605788516</v>
      </c>
      <c r="X599">
        <f t="shared" si="159"/>
        <v>1.4134081341621974E-4</v>
      </c>
      <c r="Y599">
        <f t="shared" si="160"/>
        <v>0</v>
      </c>
      <c r="Z599" t="s">
        <v>631</v>
      </c>
    </row>
    <row r="600" spans="1:26" x14ac:dyDescent="0.25">
      <c r="A600" t="s">
        <v>26</v>
      </c>
      <c r="B600" t="s">
        <v>30</v>
      </c>
      <c r="C600" t="s">
        <v>25</v>
      </c>
      <c r="D600">
        <v>0</v>
      </c>
      <c r="F600">
        <v>1</v>
      </c>
      <c r="G600">
        <v>65.55</v>
      </c>
      <c r="H600">
        <f t="shared" si="145"/>
        <v>1</v>
      </c>
      <c r="I600">
        <f t="shared" si="146"/>
        <v>0</v>
      </c>
      <c r="J600">
        <f t="shared" si="147"/>
        <v>1</v>
      </c>
      <c r="K600">
        <f t="shared" si="148"/>
        <v>0</v>
      </c>
      <c r="L600">
        <f t="shared" si="149"/>
        <v>0</v>
      </c>
      <c r="M600">
        <f t="shared" si="150"/>
        <v>1</v>
      </c>
      <c r="N600">
        <f t="shared" si="151"/>
        <v>0</v>
      </c>
      <c r="O600">
        <f t="shared" si="152"/>
        <v>0</v>
      </c>
      <c r="P600">
        <v>4</v>
      </c>
      <c r="Q600">
        <f t="shared" si="153"/>
        <v>0</v>
      </c>
      <c r="R600">
        <f t="shared" si="154"/>
        <v>1</v>
      </c>
      <c r="S600">
        <f t="shared" si="155"/>
        <v>0</v>
      </c>
      <c r="T600">
        <f t="shared" si="156"/>
        <v>0</v>
      </c>
      <c r="U600">
        <v>0</v>
      </c>
      <c r="V600">
        <f t="shared" si="157"/>
        <v>0.36482265102442901</v>
      </c>
      <c r="W600">
        <f t="shared" si="158"/>
        <v>0.59020735852641537</v>
      </c>
      <c r="X600">
        <f t="shared" si="159"/>
        <v>0.1330955667004923</v>
      </c>
      <c r="Y600">
        <f t="shared" si="160"/>
        <v>1</v>
      </c>
      <c r="Z600" t="s">
        <v>632</v>
      </c>
    </row>
    <row r="601" spans="1:26" x14ac:dyDescent="0.25">
      <c r="A601" t="s">
        <v>29</v>
      </c>
      <c r="B601" t="s">
        <v>38</v>
      </c>
      <c r="C601" t="s">
        <v>35</v>
      </c>
      <c r="D601">
        <v>0</v>
      </c>
      <c r="F601">
        <v>1</v>
      </c>
      <c r="G601">
        <v>90.35</v>
      </c>
      <c r="H601">
        <f t="shared" si="145"/>
        <v>1</v>
      </c>
      <c r="I601">
        <f t="shared" si="146"/>
        <v>0</v>
      </c>
      <c r="J601">
        <f t="shared" si="147"/>
        <v>0</v>
      </c>
      <c r="K601">
        <f t="shared" si="148"/>
        <v>1</v>
      </c>
      <c r="L601">
        <f t="shared" si="149"/>
        <v>0</v>
      </c>
      <c r="M601">
        <f t="shared" si="150"/>
        <v>0</v>
      </c>
      <c r="N601">
        <f t="shared" si="151"/>
        <v>1</v>
      </c>
      <c r="O601">
        <f t="shared" si="152"/>
        <v>0</v>
      </c>
      <c r="P601">
        <v>51</v>
      </c>
      <c r="Q601">
        <f t="shared" si="153"/>
        <v>0</v>
      </c>
      <c r="R601">
        <f t="shared" si="154"/>
        <v>0</v>
      </c>
      <c r="S601">
        <f t="shared" si="155"/>
        <v>1</v>
      </c>
      <c r="T601">
        <f t="shared" si="156"/>
        <v>0</v>
      </c>
      <c r="U601">
        <v>0</v>
      </c>
      <c r="V601">
        <f t="shared" si="157"/>
        <v>0.12716920746627974</v>
      </c>
      <c r="W601">
        <f t="shared" si="158"/>
        <v>0.53174952559815536</v>
      </c>
      <c r="X601">
        <f t="shared" si="159"/>
        <v>1.6172007327601698E-2</v>
      </c>
      <c r="Y601">
        <f t="shared" si="160"/>
        <v>0</v>
      </c>
      <c r="Z601" t="s">
        <v>633</v>
      </c>
    </row>
    <row r="602" spans="1:26" x14ac:dyDescent="0.25">
      <c r="A602" t="s">
        <v>45</v>
      </c>
      <c r="B602" t="s">
        <v>38</v>
      </c>
      <c r="C602" t="s">
        <v>23</v>
      </c>
      <c r="D602">
        <v>0</v>
      </c>
      <c r="F602">
        <v>1</v>
      </c>
      <c r="G602">
        <v>20.399999999999999</v>
      </c>
      <c r="H602">
        <f t="shared" si="145"/>
        <v>1</v>
      </c>
      <c r="I602">
        <f t="shared" si="146"/>
        <v>0</v>
      </c>
      <c r="J602">
        <f t="shared" si="147"/>
        <v>0</v>
      </c>
      <c r="K602">
        <f t="shared" si="148"/>
        <v>0</v>
      </c>
      <c r="L602">
        <f t="shared" si="149"/>
        <v>1</v>
      </c>
      <c r="M602">
        <f t="shared" si="150"/>
        <v>0</v>
      </c>
      <c r="N602">
        <f t="shared" si="151"/>
        <v>0</v>
      </c>
      <c r="O602">
        <f t="shared" si="152"/>
        <v>1</v>
      </c>
      <c r="P602">
        <v>65</v>
      </c>
      <c r="Q602">
        <f t="shared" si="153"/>
        <v>0</v>
      </c>
      <c r="R602">
        <f t="shared" si="154"/>
        <v>0</v>
      </c>
      <c r="S602">
        <f t="shared" si="155"/>
        <v>1</v>
      </c>
      <c r="T602">
        <f t="shared" si="156"/>
        <v>0</v>
      </c>
      <c r="U602">
        <v>0</v>
      </c>
      <c r="V602">
        <f t="shared" si="157"/>
        <v>-6.5685814646989749E-2</v>
      </c>
      <c r="W602">
        <f t="shared" si="158"/>
        <v>0.48358444816142981</v>
      </c>
      <c r="X602">
        <f t="shared" si="159"/>
        <v>4.3146262458386934E-3</v>
      </c>
      <c r="Y602">
        <f t="shared" si="160"/>
        <v>0</v>
      </c>
      <c r="Z602" t="s">
        <v>634</v>
      </c>
    </row>
    <row r="603" spans="1:26" x14ac:dyDescent="0.25">
      <c r="A603" t="s">
        <v>26</v>
      </c>
      <c r="B603" t="s">
        <v>38</v>
      </c>
      <c r="C603" t="s">
        <v>35</v>
      </c>
      <c r="D603">
        <v>0</v>
      </c>
      <c r="F603">
        <v>1</v>
      </c>
      <c r="G603">
        <v>74.55</v>
      </c>
      <c r="H603">
        <f t="shared" si="145"/>
        <v>1</v>
      </c>
      <c r="I603">
        <f t="shared" si="146"/>
        <v>0</v>
      </c>
      <c r="J603">
        <f t="shared" si="147"/>
        <v>0</v>
      </c>
      <c r="K603">
        <f t="shared" si="148"/>
        <v>1</v>
      </c>
      <c r="L603">
        <f t="shared" si="149"/>
        <v>0</v>
      </c>
      <c r="M603">
        <f t="shared" si="150"/>
        <v>1</v>
      </c>
      <c r="N603">
        <f t="shared" si="151"/>
        <v>0</v>
      </c>
      <c r="O603">
        <f t="shared" si="152"/>
        <v>0</v>
      </c>
      <c r="P603">
        <v>16</v>
      </c>
      <c r="Q603">
        <f t="shared" si="153"/>
        <v>0</v>
      </c>
      <c r="R603">
        <f t="shared" si="154"/>
        <v>0</v>
      </c>
      <c r="S603">
        <f t="shared" si="155"/>
        <v>1</v>
      </c>
      <c r="T603">
        <f t="shared" si="156"/>
        <v>0</v>
      </c>
      <c r="U603">
        <v>0</v>
      </c>
      <c r="V603">
        <f t="shared" si="157"/>
        <v>0.37399098048127422</v>
      </c>
      <c r="W603">
        <f t="shared" si="158"/>
        <v>0.59242298686689199</v>
      </c>
      <c r="X603">
        <f t="shared" si="159"/>
        <v>0.13986925348134482</v>
      </c>
      <c r="Y603">
        <f t="shared" si="160"/>
        <v>1</v>
      </c>
      <c r="Z603" t="s">
        <v>635</v>
      </c>
    </row>
    <row r="604" spans="1:26" x14ac:dyDescent="0.25">
      <c r="A604" t="s">
        <v>29</v>
      </c>
      <c r="B604" t="s">
        <v>30</v>
      </c>
      <c r="C604" t="s">
        <v>23</v>
      </c>
      <c r="D604">
        <v>0</v>
      </c>
      <c r="F604">
        <v>1</v>
      </c>
      <c r="G604">
        <v>19.95</v>
      </c>
      <c r="H604">
        <f t="shared" si="145"/>
        <v>1</v>
      </c>
      <c r="I604">
        <f t="shared" si="146"/>
        <v>0</v>
      </c>
      <c r="J604">
        <f t="shared" si="147"/>
        <v>0</v>
      </c>
      <c r="K604">
        <f t="shared" si="148"/>
        <v>0</v>
      </c>
      <c r="L604">
        <f t="shared" si="149"/>
        <v>1</v>
      </c>
      <c r="M604">
        <f t="shared" si="150"/>
        <v>0</v>
      </c>
      <c r="N604">
        <f t="shared" si="151"/>
        <v>1</v>
      </c>
      <c r="O604">
        <f t="shared" si="152"/>
        <v>0</v>
      </c>
      <c r="P604">
        <v>2</v>
      </c>
      <c r="Q604">
        <f t="shared" si="153"/>
        <v>0</v>
      </c>
      <c r="R604">
        <f t="shared" si="154"/>
        <v>1</v>
      </c>
      <c r="S604">
        <f t="shared" si="155"/>
        <v>0</v>
      </c>
      <c r="T604">
        <f t="shared" si="156"/>
        <v>0</v>
      </c>
      <c r="U604">
        <v>0</v>
      </c>
      <c r="V604">
        <f t="shared" si="157"/>
        <v>-6.45333353971363E-3</v>
      </c>
      <c r="W604">
        <f t="shared" si="158"/>
        <v>0.49838667221405641</v>
      </c>
      <c r="X604">
        <f t="shared" si="159"/>
        <v>4.164551377479285E-5</v>
      </c>
      <c r="Y604">
        <f t="shared" si="160"/>
        <v>0</v>
      </c>
      <c r="Z604" t="s">
        <v>636</v>
      </c>
    </row>
    <row r="605" spans="1:26" x14ac:dyDescent="0.25">
      <c r="A605" t="s">
        <v>29</v>
      </c>
      <c r="B605" t="s">
        <v>33</v>
      </c>
      <c r="C605" t="s">
        <v>35</v>
      </c>
      <c r="D605">
        <v>0</v>
      </c>
      <c r="F605">
        <v>1</v>
      </c>
      <c r="G605">
        <v>74.25</v>
      </c>
      <c r="H605">
        <f t="shared" si="145"/>
        <v>1</v>
      </c>
      <c r="I605">
        <f t="shared" si="146"/>
        <v>0</v>
      </c>
      <c r="J605">
        <f t="shared" si="147"/>
        <v>0</v>
      </c>
      <c r="K605">
        <f t="shared" si="148"/>
        <v>1</v>
      </c>
      <c r="L605">
        <f t="shared" si="149"/>
        <v>0</v>
      </c>
      <c r="M605">
        <f t="shared" si="150"/>
        <v>0</v>
      </c>
      <c r="N605">
        <f t="shared" si="151"/>
        <v>1</v>
      </c>
      <c r="O605">
        <f t="shared" si="152"/>
        <v>0</v>
      </c>
      <c r="P605">
        <v>66</v>
      </c>
      <c r="Q605">
        <f t="shared" si="153"/>
        <v>0</v>
      </c>
      <c r="R605">
        <f t="shared" si="154"/>
        <v>0</v>
      </c>
      <c r="S605">
        <f t="shared" si="155"/>
        <v>0</v>
      </c>
      <c r="T605">
        <f t="shared" si="156"/>
        <v>1</v>
      </c>
      <c r="U605">
        <v>0</v>
      </c>
      <c r="V605">
        <f t="shared" si="157"/>
        <v>0.10693158457666053</v>
      </c>
      <c r="W605">
        <f t="shared" si="158"/>
        <v>0.5267074524320845</v>
      </c>
      <c r="X605">
        <f t="shared" si="159"/>
        <v>1.1434363780075505E-2</v>
      </c>
      <c r="Y605">
        <f t="shared" si="160"/>
        <v>0</v>
      </c>
      <c r="Z605" t="s">
        <v>637</v>
      </c>
    </row>
    <row r="606" spans="1:26" x14ac:dyDescent="0.25">
      <c r="A606" t="s">
        <v>45</v>
      </c>
      <c r="B606" t="s">
        <v>27</v>
      </c>
      <c r="C606" t="s">
        <v>35</v>
      </c>
      <c r="D606">
        <v>0</v>
      </c>
      <c r="F606">
        <v>1</v>
      </c>
      <c r="G606">
        <v>108.65</v>
      </c>
      <c r="H606">
        <f t="shared" si="145"/>
        <v>1</v>
      </c>
      <c r="I606">
        <f t="shared" si="146"/>
        <v>0</v>
      </c>
      <c r="J606">
        <f t="shared" si="147"/>
        <v>0</v>
      </c>
      <c r="K606">
        <f t="shared" si="148"/>
        <v>1</v>
      </c>
      <c r="L606">
        <f t="shared" si="149"/>
        <v>0</v>
      </c>
      <c r="M606">
        <f t="shared" si="150"/>
        <v>0</v>
      </c>
      <c r="N606">
        <f t="shared" si="151"/>
        <v>0</v>
      </c>
      <c r="O606">
        <f t="shared" si="152"/>
        <v>1</v>
      </c>
      <c r="P606">
        <v>46</v>
      </c>
      <c r="Q606">
        <f t="shared" si="153"/>
        <v>1</v>
      </c>
      <c r="R606">
        <f t="shared" si="154"/>
        <v>0</v>
      </c>
      <c r="S606">
        <f t="shared" si="155"/>
        <v>0</v>
      </c>
      <c r="T606">
        <f t="shared" si="156"/>
        <v>0</v>
      </c>
      <c r="U606">
        <v>0</v>
      </c>
      <c r="V606">
        <f t="shared" si="157"/>
        <v>0.23739737848055242</v>
      </c>
      <c r="W606">
        <f t="shared" si="158"/>
        <v>0.55907217477593907</v>
      </c>
      <c r="X606">
        <f t="shared" si="159"/>
        <v>5.6357515309438652E-2</v>
      </c>
      <c r="Y606">
        <f t="shared" si="160"/>
        <v>0</v>
      </c>
      <c r="Z606" t="s">
        <v>638</v>
      </c>
    </row>
    <row r="607" spans="1:26" x14ac:dyDescent="0.25">
      <c r="A607" t="s">
        <v>29</v>
      </c>
      <c r="B607" t="s">
        <v>33</v>
      </c>
      <c r="C607" t="s">
        <v>35</v>
      </c>
      <c r="D607">
        <v>0</v>
      </c>
      <c r="F607">
        <v>1</v>
      </c>
      <c r="G607">
        <v>109.55</v>
      </c>
      <c r="H607">
        <f t="shared" si="145"/>
        <v>1</v>
      </c>
      <c r="I607">
        <f t="shared" si="146"/>
        <v>0</v>
      </c>
      <c r="J607">
        <f t="shared" si="147"/>
        <v>0</v>
      </c>
      <c r="K607">
        <f t="shared" si="148"/>
        <v>1</v>
      </c>
      <c r="L607">
        <f t="shared" si="149"/>
        <v>0</v>
      </c>
      <c r="M607">
        <f t="shared" si="150"/>
        <v>0</v>
      </c>
      <c r="N607">
        <f t="shared" si="151"/>
        <v>1</v>
      </c>
      <c r="O607">
        <f t="shared" si="152"/>
        <v>0</v>
      </c>
      <c r="P607">
        <v>32</v>
      </c>
      <c r="Q607">
        <f t="shared" si="153"/>
        <v>0</v>
      </c>
      <c r="R607">
        <f t="shared" si="154"/>
        <v>0</v>
      </c>
      <c r="S607">
        <f t="shared" si="155"/>
        <v>0</v>
      </c>
      <c r="T607">
        <f t="shared" si="156"/>
        <v>1</v>
      </c>
      <c r="U607">
        <v>0</v>
      </c>
      <c r="V607">
        <f t="shared" si="157"/>
        <v>0.15710307139716168</v>
      </c>
      <c r="W607">
        <f t="shared" si="158"/>
        <v>0.5391951850697978</v>
      </c>
      <c r="X607">
        <f t="shared" si="159"/>
        <v>2.4681375042421679E-2</v>
      </c>
      <c r="Y607">
        <f t="shared" si="160"/>
        <v>0</v>
      </c>
      <c r="Z607" t="s">
        <v>639</v>
      </c>
    </row>
    <row r="608" spans="1:26" x14ac:dyDescent="0.25">
      <c r="A608" t="s">
        <v>45</v>
      </c>
      <c r="B608" t="s">
        <v>38</v>
      </c>
      <c r="C608" t="s">
        <v>25</v>
      </c>
      <c r="D608">
        <v>0</v>
      </c>
      <c r="F608">
        <v>1</v>
      </c>
      <c r="G608">
        <v>86.65</v>
      </c>
      <c r="H608">
        <f t="shared" si="145"/>
        <v>1</v>
      </c>
      <c r="I608">
        <f t="shared" si="146"/>
        <v>0</v>
      </c>
      <c r="J608">
        <f t="shared" si="147"/>
        <v>1</v>
      </c>
      <c r="K608">
        <f t="shared" si="148"/>
        <v>0</v>
      </c>
      <c r="L608">
        <f t="shared" si="149"/>
        <v>0</v>
      </c>
      <c r="M608">
        <f t="shared" si="150"/>
        <v>0</v>
      </c>
      <c r="N608">
        <f t="shared" si="151"/>
        <v>0</v>
      </c>
      <c r="O608">
        <f t="shared" si="152"/>
        <v>1</v>
      </c>
      <c r="P608">
        <v>72</v>
      </c>
      <c r="Q608">
        <f t="shared" si="153"/>
        <v>0</v>
      </c>
      <c r="R608">
        <f t="shared" si="154"/>
        <v>0</v>
      </c>
      <c r="S608">
        <f t="shared" si="155"/>
        <v>1</v>
      </c>
      <c r="T608">
        <f t="shared" si="156"/>
        <v>0</v>
      </c>
      <c r="U608">
        <v>0</v>
      </c>
      <c r="V608">
        <f t="shared" si="157"/>
        <v>6.1466646394776586E-2</v>
      </c>
      <c r="W608">
        <f t="shared" si="158"/>
        <v>0.51536182529830388</v>
      </c>
      <c r="X608">
        <f t="shared" si="159"/>
        <v>3.7781486190205014E-3</v>
      </c>
      <c r="Y608">
        <f t="shared" si="160"/>
        <v>0</v>
      </c>
      <c r="Z608" t="s">
        <v>640</v>
      </c>
    </row>
    <row r="609" spans="1:26" x14ac:dyDescent="0.25">
      <c r="A609" t="s">
        <v>45</v>
      </c>
      <c r="B609" t="s">
        <v>38</v>
      </c>
      <c r="C609" t="s">
        <v>25</v>
      </c>
      <c r="D609">
        <v>0</v>
      </c>
      <c r="F609">
        <v>1</v>
      </c>
      <c r="G609">
        <v>81</v>
      </c>
      <c r="H609">
        <f t="shared" si="145"/>
        <v>1</v>
      </c>
      <c r="I609">
        <f t="shared" si="146"/>
        <v>0</v>
      </c>
      <c r="J609">
        <f t="shared" si="147"/>
        <v>1</v>
      </c>
      <c r="K609">
        <f t="shared" si="148"/>
        <v>0</v>
      </c>
      <c r="L609">
        <f t="shared" si="149"/>
        <v>0</v>
      </c>
      <c r="M609">
        <f t="shared" si="150"/>
        <v>0</v>
      </c>
      <c r="N609">
        <f t="shared" si="151"/>
        <v>0</v>
      </c>
      <c r="O609">
        <f t="shared" si="152"/>
        <v>1</v>
      </c>
      <c r="P609">
        <v>38</v>
      </c>
      <c r="Q609">
        <f t="shared" si="153"/>
        <v>0</v>
      </c>
      <c r="R609">
        <f t="shared" si="154"/>
        <v>0</v>
      </c>
      <c r="S609">
        <f t="shared" si="155"/>
        <v>1</v>
      </c>
      <c r="T609">
        <f t="shared" si="156"/>
        <v>0</v>
      </c>
      <c r="U609">
        <v>0</v>
      </c>
      <c r="V609">
        <f t="shared" si="157"/>
        <v>5.2657983310949341E-2</v>
      </c>
      <c r="W609">
        <f t="shared" si="158"/>
        <v>0.51316145472548136</v>
      </c>
      <c r="X609">
        <f t="shared" si="159"/>
        <v>2.7728632063762195E-3</v>
      </c>
      <c r="Y609">
        <f t="shared" si="160"/>
        <v>0</v>
      </c>
      <c r="Z609" t="s">
        <v>641</v>
      </c>
    </row>
    <row r="610" spans="1:26" x14ac:dyDescent="0.25">
      <c r="A610" t="s">
        <v>29</v>
      </c>
      <c r="B610" t="s">
        <v>38</v>
      </c>
      <c r="C610" t="s">
        <v>25</v>
      </c>
      <c r="D610">
        <v>0</v>
      </c>
      <c r="F610">
        <v>1</v>
      </c>
      <c r="G610">
        <v>47.85</v>
      </c>
      <c r="H610">
        <f t="shared" si="145"/>
        <v>1</v>
      </c>
      <c r="I610">
        <f t="shared" si="146"/>
        <v>0</v>
      </c>
      <c r="J610">
        <f t="shared" si="147"/>
        <v>1</v>
      </c>
      <c r="K610">
        <f t="shared" si="148"/>
        <v>0</v>
      </c>
      <c r="L610">
        <f t="shared" si="149"/>
        <v>0</v>
      </c>
      <c r="M610">
        <f t="shared" si="150"/>
        <v>0</v>
      </c>
      <c r="N610">
        <f t="shared" si="151"/>
        <v>1</v>
      </c>
      <c r="O610">
        <f t="shared" si="152"/>
        <v>0</v>
      </c>
      <c r="P610">
        <v>51</v>
      </c>
      <c r="Q610">
        <f t="shared" si="153"/>
        <v>0</v>
      </c>
      <c r="R610">
        <f t="shared" si="154"/>
        <v>0</v>
      </c>
      <c r="S610">
        <f t="shared" si="155"/>
        <v>1</v>
      </c>
      <c r="T610">
        <f t="shared" si="156"/>
        <v>0</v>
      </c>
      <c r="U610">
        <v>0</v>
      </c>
      <c r="V610">
        <f t="shared" si="157"/>
        <v>6.5772521671697906E-2</v>
      </c>
      <c r="W610">
        <f t="shared" si="158"/>
        <v>0.51643720519894187</v>
      </c>
      <c r="X610">
        <f t="shared" si="159"/>
        <v>4.3260246070539708E-3</v>
      </c>
      <c r="Y610">
        <f t="shared" si="160"/>
        <v>0</v>
      </c>
      <c r="Z610" t="s">
        <v>642</v>
      </c>
    </row>
    <row r="611" spans="1:26" x14ac:dyDescent="0.25">
      <c r="A611" t="s">
        <v>45</v>
      </c>
      <c r="B611" t="s">
        <v>33</v>
      </c>
      <c r="C611" t="s">
        <v>35</v>
      </c>
      <c r="D611">
        <v>0</v>
      </c>
      <c r="F611">
        <v>1</v>
      </c>
      <c r="G611">
        <v>114.55</v>
      </c>
      <c r="H611">
        <f t="shared" si="145"/>
        <v>1</v>
      </c>
      <c r="I611">
        <f t="shared" si="146"/>
        <v>0</v>
      </c>
      <c r="J611">
        <f t="shared" si="147"/>
        <v>0</v>
      </c>
      <c r="K611">
        <f t="shared" si="148"/>
        <v>1</v>
      </c>
      <c r="L611">
        <f t="shared" si="149"/>
        <v>0</v>
      </c>
      <c r="M611">
        <f t="shared" si="150"/>
        <v>0</v>
      </c>
      <c r="N611">
        <f t="shared" si="151"/>
        <v>0</v>
      </c>
      <c r="O611">
        <f t="shared" si="152"/>
        <v>1</v>
      </c>
      <c r="P611">
        <v>72</v>
      </c>
      <c r="Q611">
        <f t="shared" si="153"/>
        <v>0</v>
      </c>
      <c r="R611">
        <f t="shared" si="154"/>
        <v>0</v>
      </c>
      <c r="S611">
        <f t="shared" si="155"/>
        <v>0</v>
      </c>
      <c r="T611">
        <f t="shared" si="156"/>
        <v>1</v>
      </c>
      <c r="U611">
        <v>0</v>
      </c>
      <c r="V611">
        <f t="shared" si="157"/>
        <v>0.12351891078439764</v>
      </c>
      <c r="W611">
        <f t="shared" si="158"/>
        <v>0.53084052670566562</v>
      </c>
      <c r="X611">
        <f t="shared" si="159"/>
        <v>1.5256921321363984E-2</v>
      </c>
      <c r="Y611">
        <f t="shared" si="160"/>
        <v>0</v>
      </c>
      <c r="Z611" t="s">
        <v>643</v>
      </c>
    </row>
    <row r="612" spans="1:26" x14ac:dyDescent="0.25">
      <c r="A612" t="s">
        <v>26</v>
      </c>
      <c r="B612" t="s">
        <v>33</v>
      </c>
      <c r="C612" t="s">
        <v>35</v>
      </c>
      <c r="D612">
        <v>1</v>
      </c>
      <c r="F612">
        <v>1</v>
      </c>
      <c r="G612">
        <v>105.25</v>
      </c>
      <c r="H612">
        <f t="shared" si="145"/>
        <v>0</v>
      </c>
      <c r="I612">
        <f t="shared" si="146"/>
        <v>1</v>
      </c>
      <c r="J612">
        <f t="shared" si="147"/>
        <v>0</v>
      </c>
      <c r="K612">
        <f t="shared" si="148"/>
        <v>1</v>
      </c>
      <c r="L612">
        <f t="shared" si="149"/>
        <v>0</v>
      </c>
      <c r="M612">
        <f t="shared" si="150"/>
        <v>1</v>
      </c>
      <c r="N612">
        <f t="shared" si="151"/>
        <v>0</v>
      </c>
      <c r="O612">
        <f t="shared" si="152"/>
        <v>0</v>
      </c>
      <c r="P612">
        <v>65</v>
      </c>
      <c r="Q612">
        <f t="shared" si="153"/>
        <v>0</v>
      </c>
      <c r="R612">
        <f t="shared" si="154"/>
        <v>0</v>
      </c>
      <c r="S612">
        <f t="shared" si="155"/>
        <v>0</v>
      </c>
      <c r="T612">
        <f t="shared" si="156"/>
        <v>1</v>
      </c>
      <c r="U612">
        <v>1</v>
      </c>
      <c r="V612">
        <f t="shared" si="157"/>
        <v>0.42185398166242394</v>
      </c>
      <c r="W612">
        <f t="shared" si="158"/>
        <v>0.60392680616700856</v>
      </c>
      <c r="X612">
        <f t="shared" si="159"/>
        <v>0.33425281851959282</v>
      </c>
      <c r="Y612">
        <f t="shared" si="160"/>
        <v>1</v>
      </c>
      <c r="Z612" t="s">
        <v>644</v>
      </c>
    </row>
    <row r="613" spans="1:26" x14ac:dyDescent="0.25">
      <c r="A613" t="s">
        <v>26</v>
      </c>
      <c r="B613" t="s">
        <v>27</v>
      </c>
      <c r="C613" t="s">
        <v>25</v>
      </c>
      <c r="D613">
        <v>0</v>
      </c>
      <c r="F613">
        <v>1</v>
      </c>
      <c r="G613">
        <v>29.95</v>
      </c>
      <c r="H613">
        <f t="shared" si="145"/>
        <v>1</v>
      </c>
      <c r="I613">
        <f t="shared" si="146"/>
        <v>0</v>
      </c>
      <c r="J613">
        <f t="shared" si="147"/>
        <v>1</v>
      </c>
      <c r="K613">
        <f t="shared" si="148"/>
        <v>0</v>
      </c>
      <c r="L613">
        <f t="shared" si="149"/>
        <v>0</v>
      </c>
      <c r="M613">
        <f t="shared" si="150"/>
        <v>1</v>
      </c>
      <c r="N613">
        <f t="shared" si="151"/>
        <v>0</v>
      </c>
      <c r="O613">
        <f t="shared" si="152"/>
        <v>0</v>
      </c>
      <c r="P613">
        <v>9</v>
      </c>
      <c r="Q613">
        <f t="shared" si="153"/>
        <v>1</v>
      </c>
      <c r="R613">
        <f t="shared" si="154"/>
        <v>0</v>
      </c>
      <c r="S613">
        <f t="shared" si="155"/>
        <v>0</v>
      </c>
      <c r="T613">
        <f t="shared" si="156"/>
        <v>0</v>
      </c>
      <c r="U613">
        <v>1</v>
      </c>
      <c r="V613">
        <f t="shared" si="157"/>
        <v>0.44122545279604775</v>
      </c>
      <c r="W613">
        <f t="shared" si="158"/>
        <v>0.60855099284694103</v>
      </c>
      <c r="X613">
        <f t="shared" si="159"/>
        <v>0.31222899460298187</v>
      </c>
      <c r="Y613">
        <f t="shared" si="160"/>
        <v>1</v>
      </c>
      <c r="Z613" t="s">
        <v>645</v>
      </c>
    </row>
    <row r="614" spans="1:26" x14ac:dyDescent="0.25">
      <c r="A614" t="s">
        <v>26</v>
      </c>
      <c r="B614" t="s">
        <v>30</v>
      </c>
      <c r="C614" t="s">
        <v>25</v>
      </c>
      <c r="D614">
        <v>0</v>
      </c>
      <c r="F614">
        <v>1</v>
      </c>
      <c r="G614">
        <v>65</v>
      </c>
      <c r="H614">
        <f t="shared" si="145"/>
        <v>1</v>
      </c>
      <c r="I614">
        <f t="shared" si="146"/>
        <v>0</v>
      </c>
      <c r="J614">
        <f t="shared" si="147"/>
        <v>1</v>
      </c>
      <c r="K614">
        <f t="shared" si="148"/>
        <v>0</v>
      </c>
      <c r="L614">
        <f t="shared" si="149"/>
        <v>0</v>
      </c>
      <c r="M614">
        <f t="shared" si="150"/>
        <v>1</v>
      </c>
      <c r="N614">
        <f t="shared" si="151"/>
        <v>0</v>
      </c>
      <c r="O614">
        <f t="shared" si="152"/>
        <v>0</v>
      </c>
      <c r="P614">
        <v>9</v>
      </c>
      <c r="Q614">
        <f t="shared" si="153"/>
        <v>0</v>
      </c>
      <c r="R614">
        <f t="shared" si="154"/>
        <v>1</v>
      </c>
      <c r="S614">
        <f t="shared" si="155"/>
        <v>0</v>
      </c>
      <c r="T614">
        <f t="shared" si="156"/>
        <v>0</v>
      </c>
      <c r="U614">
        <v>1</v>
      </c>
      <c r="V614">
        <f t="shared" si="157"/>
        <v>0.35910200128648662</v>
      </c>
      <c r="W614">
        <f t="shared" si="158"/>
        <v>0.58882303652459167</v>
      </c>
      <c r="X614">
        <f t="shared" si="159"/>
        <v>0.41075024475498662</v>
      </c>
      <c r="Y614">
        <f t="shared" si="160"/>
        <v>1</v>
      </c>
      <c r="Z614" t="s">
        <v>646</v>
      </c>
    </row>
    <row r="615" spans="1:26" x14ac:dyDescent="0.25">
      <c r="A615" t="s">
        <v>45</v>
      </c>
      <c r="B615" t="s">
        <v>30</v>
      </c>
      <c r="C615" t="s">
        <v>23</v>
      </c>
      <c r="D615">
        <v>0</v>
      </c>
      <c r="F615">
        <v>1</v>
      </c>
      <c r="G615">
        <v>20.55</v>
      </c>
      <c r="H615">
        <f t="shared" si="145"/>
        <v>1</v>
      </c>
      <c r="I615">
        <f t="shared" si="146"/>
        <v>0</v>
      </c>
      <c r="J615">
        <f t="shared" si="147"/>
        <v>0</v>
      </c>
      <c r="K615">
        <f t="shared" si="148"/>
        <v>0</v>
      </c>
      <c r="L615">
        <f t="shared" si="149"/>
        <v>1</v>
      </c>
      <c r="M615">
        <f t="shared" si="150"/>
        <v>0</v>
      </c>
      <c r="N615">
        <f t="shared" si="151"/>
        <v>0</v>
      </c>
      <c r="O615">
        <f t="shared" si="152"/>
        <v>1</v>
      </c>
      <c r="P615">
        <v>66</v>
      </c>
      <c r="Q615">
        <f t="shared" si="153"/>
        <v>0</v>
      </c>
      <c r="R615">
        <f t="shared" si="154"/>
        <v>1</v>
      </c>
      <c r="S615">
        <f t="shared" si="155"/>
        <v>0</v>
      </c>
      <c r="T615">
        <f t="shared" si="156"/>
        <v>0</v>
      </c>
      <c r="U615">
        <v>0</v>
      </c>
      <c r="V615">
        <f t="shared" si="157"/>
        <v>-5.1760507230727143E-2</v>
      </c>
      <c r="W615">
        <f t="shared" si="158"/>
        <v>0.48706276146368815</v>
      </c>
      <c r="X615">
        <f t="shared" si="159"/>
        <v>2.6791501087821568E-3</v>
      </c>
      <c r="Y615">
        <f t="shared" si="160"/>
        <v>0</v>
      </c>
      <c r="Z615" t="s">
        <v>647</v>
      </c>
    </row>
    <row r="616" spans="1:26" x14ac:dyDescent="0.25">
      <c r="A616" t="s">
        <v>29</v>
      </c>
      <c r="B616" t="s">
        <v>38</v>
      </c>
      <c r="C616" t="s">
        <v>35</v>
      </c>
      <c r="D616">
        <v>1</v>
      </c>
      <c r="F616">
        <v>1</v>
      </c>
      <c r="G616">
        <v>109.8</v>
      </c>
      <c r="H616">
        <f t="shared" si="145"/>
        <v>0</v>
      </c>
      <c r="I616">
        <f t="shared" si="146"/>
        <v>1</v>
      </c>
      <c r="J616">
        <f t="shared" si="147"/>
        <v>0</v>
      </c>
      <c r="K616">
        <f t="shared" si="148"/>
        <v>1</v>
      </c>
      <c r="L616">
        <f t="shared" si="149"/>
        <v>0</v>
      </c>
      <c r="M616">
        <f t="shared" si="150"/>
        <v>0</v>
      </c>
      <c r="N616">
        <f t="shared" si="151"/>
        <v>1</v>
      </c>
      <c r="O616">
        <f t="shared" si="152"/>
        <v>0</v>
      </c>
      <c r="P616">
        <v>44</v>
      </c>
      <c r="Q616">
        <f t="shared" si="153"/>
        <v>0</v>
      </c>
      <c r="R616">
        <f t="shared" si="154"/>
        <v>0</v>
      </c>
      <c r="S616">
        <f t="shared" si="155"/>
        <v>1</v>
      </c>
      <c r="T616">
        <f t="shared" si="156"/>
        <v>0</v>
      </c>
      <c r="U616">
        <v>0</v>
      </c>
      <c r="V616">
        <f t="shared" si="157"/>
        <v>0.15749283525042837</v>
      </c>
      <c r="W616">
        <f t="shared" si="158"/>
        <v>0.53929202577286162</v>
      </c>
      <c r="X616">
        <f t="shared" si="159"/>
        <v>2.4803993155218574E-2</v>
      </c>
      <c r="Y616">
        <f t="shared" si="160"/>
        <v>0</v>
      </c>
      <c r="Z616" t="s">
        <v>648</v>
      </c>
    </row>
    <row r="617" spans="1:26" x14ac:dyDescent="0.25">
      <c r="A617" t="s">
        <v>45</v>
      </c>
      <c r="B617" t="s">
        <v>33</v>
      </c>
      <c r="C617" t="s">
        <v>25</v>
      </c>
      <c r="D617">
        <v>0</v>
      </c>
      <c r="F617">
        <v>1</v>
      </c>
      <c r="G617">
        <v>69.5</v>
      </c>
      <c r="H617">
        <f t="shared" si="145"/>
        <v>1</v>
      </c>
      <c r="I617">
        <f t="shared" si="146"/>
        <v>0</v>
      </c>
      <c r="J617">
        <f t="shared" si="147"/>
        <v>1</v>
      </c>
      <c r="K617">
        <f t="shared" si="148"/>
        <v>0</v>
      </c>
      <c r="L617">
        <f t="shared" si="149"/>
        <v>0</v>
      </c>
      <c r="M617">
        <f t="shared" si="150"/>
        <v>0</v>
      </c>
      <c r="N617">
        <f t="shared" si="151"/>
        <v>0</v>
      </c>
      <c r="O617">
        <f t="shared" si="152"/>
        <v>1</v>
      </c>
      <c r="P617">
        <v>50</v>
      </c>
      <c r="Q617">
        <f t="shared" si="153"/>
        <v>0</v>
      </c>
      <c r="R617">
        <f t="shared" si="154"/>
        <v>0</v>
      </c>
      <c r="S617">
        <f t="shared" si="155"/>
        <v>0</v>
      </c>
      <c r="T617">
        <f t="shared" si="156"/>
        <v>1</v>
      </c>
      <c r="U617">
        <v>0</v>
      </c>
      <c r="V617">
        <f t="shared" si="157"/>
        <v>3.4728846060681523E-2</v>
      </c>
      <c r="W617">
        <f t="shared" si="158"/>
        <v>0.50868133899104218</v>
      </c>
      <c r="X617">
        <f t="shared" si="159"/>
        <v>1.2060927487065145E-3</v>
      </c>
      <c r="Y617">
        <f t="shared" si="160"/>
        <v>0</v>
      </c>
      <c r="Z617" t="s">
        <v>649</v>
      </c>
    </row>
    <row r="618" spans="1:26" x14ac:dyDescent="0.25">
      <c r="A618" t="s">
        <v>26</v>
      </c>
      <c r="B618" t="s">
        <v>30</v>
      </c>
      <c r="C618" t="s">
        <v>25</v>
      </c>
      <c r="D618">
        <v>0</v>
      </c>
      <c r="F618">
        <v>1</v>
      </c>
      <c r="G618">
        <v>48.85</v>
      </c>
      <c r="H618">
        <f t="shared" si="145"/>
        <v>1</v>
      </c>
      <c r="I618">
        <f t="shared" si="146"/>
        <v>0</v>
      </c>
      <c r="J618">
        <f t="shared" si="147"/>
        <v>1</v>
      </c>
      <c r="K618">
        <f t="shared" si="148"/>
        <v>0</v>
      </c>
      <c r="L618">
        <f t="shared" si="149"/>
        <v>0</v>
      </c>
      <c r="M618">
        <f t="shared" si="150"/>
        <v>1</v>
      </c>
      <c r="N618">
        <f t="shared" si="151"/>
        <v>0</v>
      </c>
      <c r="O618">
        <f t="shared" si="152"/>
        <v>0</v>
      </c>
      <c r="P618">
        <v>15</v>
      </c>
      <c r="Q618">
        <f t="shared" si="153"/>
        <v>0</v>
      </c>
      <c r="R618">
        <f t="shared" si="154"/>
        <v>1</v>
      </c>
      <c r="S618">
        <f t="shared" si="155"/>
        <v>0</v>
      </c>
      <c r="T618">
        <f t="shared" si="156"/>
        <v>0</v>
      </c>
      <c r="U618">
        <v>0</v>
      </c>
      <c r="V618">
        <f t="shared" si="157"/>
        <v>0.33392325636545833</v>
      </c>
      <c r="W618">
        <f t="shared" si="158"/>
        <v>0.58271365822838805</v>
      </c>
      <c r="X618">
        <f t="shared" si="159"/>
        <v>0.11150474114171161</v>
      </c>
      <c r="Y618">
        <f t="shared" si="160"/>
        <v>1</v>
      </c>
      <c r="Z618" t="s">
        <v>650</v>
      </c>
    </row>
    <row r="619" spans="1:26" x14ac:dyDescent="0.25">
      <c r="A619" t="s">
        <v>26</v>
      </c>
      <c r="B619" t="s">
        <v>38</v>
      </c>
      <c r="C619" t="s">
        <v>25</v>
      </c>
      <c r="D619">
        <v>0</v>
      </c>
      <c r="F619">
        <v>1</v>
      </c>
      <c r="G619">
        <v>25.25</v>
      </c>
      <c r="H619">
        <f t="shared" si="145"/>
        <v>1</v>
      </c>
      <c r="I619">
        <f t="shared" si="146"/>
        <v>0</v>
      </c>
      <c r="J619">
        <f t="shared" si="147"/>
        <v>1</v>
      </c>
      <c r="K619">
        <f t="shared" si="148"/>
        <v>0</v>
      </c>
      <c r="L619">
        <f t="shared" si="149"/>
        <v>0</v>
      </c>
      <c r="M619">
        <f t="shared" si="150"/>
        <v>1</v>
      </c>
      <c r="N619">
        <f t="shared" si="151"/>
        <v>0</v>
      </c>
      <c r="O619">
        <f t="shared" si="152"/>
        <v>0</v>
      </c>
      <c r="P619">
        <v>8</v>
      </c>
      <c r="Q619">
        <f t="shared" si="153"/>
        <v>0</v>
      </c>
      <c r="R619">
        <f t="shared" si="154"/>
        <v>0</v>
      </c>
      <c r="S619">
        <f t="shared" si="155"/>
        <v>1</v>
      </c>
      <c r="T619">
        <f t="shared" si="156"/>
        <v>0</v>
      </c>
      <c r="U619">
        <v>0</v>
      </c>
      <c r="V619">
        <f t="shared" si="157"/>
        <v>0.31568416698214091</v>
      </c>
      <c r="W619">
        <f t="shared" si="158"/>
        <v>0.57827209199587504</v>
      </c>
      <c r="X619">
        <f t="shared" si="159"/>
        <v>9.9656493283208233E-2</v>
      </c>
      <c r="Y619">
        <f t="shared" si="160"/>
        <v>0</v>
      </c>
      <c r="Z619" t="s">
        <v>651</v>
      </c>
    </row>
    <row r="620" spans="1:26" x14ac:dyDescent="0.25">
      <c r="A620" t="s">
        <v>29</v>
      </c>
      <c r="B620" t="s">
        <v>38</v>
      </c>
      <c r="C620" t="s">
        <v>35</v>
      </c>
      <c r="D620">
        <v>1</v>
      </c>
      <c r="F620">
        <v>1</v>
      </c>
      <c r="G620">
        <v>102.85</v>
      </c>
      <c r="H620">
        <f t="shared" si="145"/>
        <v>0</v>
      </c>
      <c r="I620">
        <f t="shared" si="146"/>
        <v>1</v>
      </c>
      <c r="J620">
        <f t="shared" si="147"/>
        <v>0</v>
      </c>
      <c r="K620">
        <f t="shared" si="148"/>
        <v>1</v>
      </c>
      <c r="L620">
        <f t="shared" si="149"/>
        <v>0</v>
      </c>
      <c r="M620">
        <f t="shared" si="150"/>
        <v>0</v>
      </c>
      <c r="N620">
        <f t="shared" si="151"/>
        <v>1</v>
      </c>
      <c r="O620">
        <f t="shared" si="152"/>
        <v>0</v>
      </c>
      <c r="P620">
        <v>66</v>
      </c>
      <c r="Q620">
        <f t="shared" si="153"/>
        <v>0</v>
      </c>
      <c r="R620">
        <f t="shared" si="154"/>
        <v>0</v>
      </c>
      <c r="S620">
        <f t="shared" si="155"/>
        <v>1</v>
      </c>
      <c r="T620">
        <f t="shared" si="156"/>
        <v>0</v>
      </c>
      <c r="U620">
        <v>0</v>
      </c>
      <c r="V620">
        <f t="shared" si="157"/>
        <v>0.15152056939037004</v>
      </c>
      <c r="W620">
        <f t="shared" si="158"/>
        <v>0.53780783579774494</v>
      </c>
      <c r="X620">
        <f t="shared" si="159"/>
        <v>2.2958482948381941E-2</v>
      </c>
      <c r="Y620">
        <f t="shared" si="160"/>
        <v>0</v>
      </c>
      <c r="Z620" t="s">
        <v>652</v>
      </c>
    </row>
    <row r="621" spans="1:26" x14ac:dyDescent="0.25">
      <c r="A621" t="s">
        <v>26</v>
      </c>
      <c r="B621" t="s">
        <v>33</v>
      </c>
      <c r="C621" t="s">
        <v>35</v>
      </c>
      <c r="D621">
        <v>0</v>
      </c>
      <c r="F621">
        <v>1</v>
      </c>
      <c r="G621">
        <v>87.55</v>
      </c>
      <c r="H621">
        <f t="shared" si="145"/>
        <v>1</v>
      </c>
      <c r="I621">
        <f t="shared" si="146"/>
        <v>0</v>
      </c>
      <c r="J621">
        <f t="shared" si="147"/>
        <v>0</v>
      </c>
      <c r="K621">
        <f t="shared" si="148"/>
        <v>1</v>
      </c>
      <c r="L621">
        <f t="shared" si="149"/>
        <v>0</v>
      </c>
      <c r="M621">
        <f t="shared" si="150"/>
        <v>1</v>
      </c>
      <c r="N621">
        <f t="shared" si="151"/>
        <v>0</v>
      </c>
      <c r="O621">
        <f t="shared" si="152"/>
        <v>0</v>
      </c>
      <c r="P621">
        <v>57</v>
      </c>
      <c r="Q621">
        <f t="shared" si="153"/>
        <v>0</v>
      </c>
      <c r="R621">
        <f t="shared" si="154"/>
        <v>0</v>
      </c>
      <c r="S621">
        <f t="shared" si="155"/>
        <v>0</v>
      </c>
      <c r="T621">
        <f t="shared" si="156"/>
        <v>1</v>
      </c>
      <c r="U621">
        <v>0</v>
      </c>
      <c r="V621">
        <f t="shared" si="157"/>
        <v>0.39912187011189787</v>
      </c>
      <c r="W621">
        <f t="shared" si="158"/>
        <v>0.59847666169899161</v>
      </c>
      <c r="X621">
        <f t="shared" si="159"/>
        <v>0.15929826720161869</v>
      </c>
      <c r="Y621">
        <f t="shared" si="160"/>
        <v>1</v>
      </c>
      <c r="Z621" t="s">
        <v>653</v>
      </c>
    </row>
    <row r="622" spans="1:26" x14ac:dyDescent="0.25">
      <c r="A622" t="s">
        <v>26</v>
      </c>
      <c r="B622" t="s">
        <v>33</v>
      </c>
      <c r="C622" t="s">
        <v>35</v>
      </c>
      <c r="D622">
        <v>0</v>
      </c>
      <c r="F622">
        <v>1</v>
      </c>
      <c r="G622">
        <v>78.55</v>
      </c>
      <c r="H622">
        <f t="shared" si="145"/>
        <v>1</v>
      </c>
      <c r="I622">
        <f t="shared" si="146"/>
        <v>0</v>
      </c>
      <c r="J622">
        <f t="shared" si="147"/>
        <v>0</v>
      </c>
      <c r="K622">
        <f t="shared" si="148"/>
        <v>1</v>
      </c>
      <c r="L622">
        <f t="shared" si="149"/>
        <v>0</v>
      </c>
      <c r="M622">
        <f t="shared" si="150"/>
        <v>1</v>
      </c>
      <c r="N622">
        <f t="shared" si="151"/>
        <v>0</v>
      </c>
      <c r="O622">
        <f t="shared" si="152"/>
        <v>0</v>
      </c>
      <c r="P622">
        <v>7</v>
      </c>
      <c r="Q622">
        <f t="shared" si="153"/>
        <v>0</v>
      </c>
      <c r="R622">
        <f t="shared" si="154"/>
        <v>0</v>
      </c>
      <c r="S622">
        <f t="shared" si="155"/>
        <v>0</v>
      </c>
      <c r="T622">
        <f t="shared" si="156"/>
        <v>1</v>
      </c>
      <c r="U622">
        <v>0</v>
      </c>
      <c r="V622">
        <f t="shared" si="157"/>
        <v>0.39391865123784386</v>
      </c>
      <c r="W622">
        <f t="shared" si="158"/>
        <v>0.59722567781478242</v>
      </c>
      <c r="X622">
        <f t="shared" si="159"/>
        <v>0.15517190379304208</v>
      </c>
      <c r="Y622">
        <f t="shared" si="160"/>
        <v>1</v>
      </c>
      <c r="Z622" t="s">
        <v>654</v>
      </c>
    </row>
    <row r="623" spans="1:26" x14ac:dyDescent="0.25">
      <c r="A623" t="s">
        <v>26</v>
      </c>
      <c r="B623" t="s">
        <v>33</v>
      </c>
      <c r="C623" t="s">
        <v>25</v>
      </c>
      <c r="D623">
        <v>1</v>
      </c>
      <c r="F623">
        <v>1</v>
      </c>
      <c r="G623">
        <v>34.549999999999997</v>
      </c>
      <c r="H623">
        <f t="shared" si="145"/>
        <v>0</v>
      </c>
      <c r="I623">
        <f t="shared" si="146"/>
        <v>1</v>
      </c>
      <c r="J623">
        <f t="shared" si="147"/>
        <v>1</v>
      </c>
      <c r="K623">
        <f t="shared" si="148"/>
        <v>0</v>
      </c>
      <c r="L623">
        <f t="shared" si="149"/>
        <v>0</v>
      </c>
      <c r="M623">
        <f t="shared" si="150"/>
        <v>1</v>
      </c>
      <c r="N623">
        <f t="shared" si="151"/>
        <v>0</v>
      </c>
      <c r="O623">
        <f t="shared" si="152"/>
        <v>0</v>
      </c>
      <c r="P623">
        <v>10</v>
      </c>
      <c r="Q623">
        <f t="shared" si="153"/>
        <v>0</v>
      </c>
      <c r="R623">
        <f t="shared" si="154"/>
        <v>0</v>
      </c>
      <c r="S623">
        <f t="shared" si="155"/>
        <v>0</v>
      </c>
      <c r="T623">
        <f t="shared" si="156"/>
        <v>1</v>
      </c>
      <c r="U623">
        <v>0</v>
      </c>
      <c r="V623">
        <f t="shared" si="157"/>
        <v>0.31649193321935926</v>
      </c>
      <c r="W623">
        <f t="shared" si="158"/>
        <v>0.57846907229396183</v>
      </c>
      <c r="X623">
        <f t="shared" si="159"/>
        <v>0.10016714379292736</v>
      </c>
      <c r="Y623">
        <f t="shared" si="160"/>
        <v>0</v>
      </c>
      <c r="Z623" t="s">
        <v>655</v>
      </c>
    </row>
    <row r="624" spans="1:26" x14ac:dyDescent="0.25">
      <c r="A624" t="s">
        <v>29</v>
      </c>
      <c r="B624" t="s">
        <v>27</v>
      </c>
      <c r="C624" t="s">
        <v>35</v>
      </c>
      <c r="D624">
        <v>0</v>
      </c>
      <c r="F624">
        <v>1</v>
      </c>
      <c r="G624">
        <v>92.05</v>
      </c>
      <c r="H624">
        <f t="shared" si="145"/>
        <v>1</v>
      </c>
      <c r="I624">
        <f t="shared" si="146"/>
        <v>0</v>
      </c>
      <c r="J624">
        <f t="shared" si="147"/>
        <v>0</v>
      </c>
      <c r="K624">
        <f t="shared" si="148"/>
        <v>1</v>
      </c>
      <c r="L624">
        <f t="shared" si="149"/>
        <v>0</v>
      </c>
      <c r="M624">
        <f t="shared" si="150"/>
        <v>0</v>
      </c>
      <c r="N624">
        <f t="shared" si="151"/>
        <v>1</v>
      </c>
      <c r="O624">
        <f t="shared" si="152"/>
        <v>0</v>
      </c>
      <c r="P624">
        <v>62</v>
      </c>
      <c r="Q624">
        <f t="shared" si="153"/>
        <v>1</v>
      </c>
      <c r="R624">
        <f t="shared" si="154"/>
        <v>0</v>
      </c>
      <c r="S624">
        <f t="shared" si="155"/>
        <v>0</v>
      </c>
      <c r="T624">
        <f t="shared" si="156"/>
        <v>0</v>
      </c>
      <c r="U624">
        <v>0</v>
      </c>
      <c r="V624">
        <f t="shared" si="157"/>
        <v>0.27145111466680028</v>
      </c>
      <c r="W624">
        <f t="shared" si="158"/>
        <v>0.5674491167574699</v>
      </c>
      <c r="X624">
        <f t="shared" si="159"/>
        <v>7.3685707653848354E-2</v>
      </c>
      <c r="Y624">
        <f t="shared" si="160"/>
        <v>0</v>
      </c>
      <c r="Z624" t="s">
        <v>656</v>
      </c>
    </row>
    <row r="625" spans="1:26" x14ac:dyDescent="0.25">
      <c r="A625" t="s">
        <v>29</v>
      </c>
      <c r="B625" t="s">
        <v>27</v>
      </c>
      <c r="C625" t="s">
        <v>35</v>
      </c>
      <c r="D625">
        <v>0</v>
      </c>
      <c r="F625">
        <v>1</v>
      </c>
      <c r="G625">
        <v>85.05</v>
      </c>
      <c r="H625">
        <f t="shared" si="145"/>
        <v>1</v>
      </c>
      <c r="I625">
        <f t="shared" si="146"/>
        <v>0</v>
      </c>
      <c r="J625">
        <f t="shared" si="147"/>
        <v>0</v>
      </c>
      <c r="K625">
        <f t="shared" si="148"/>
        <v>1</v>
      </c>
      <c r="L625">
        <f t="shared" si="149"/>
        <v>0</v>
      </c>
      <c r="M625">
        <f t="shared" si="150"/>
        <v>0</v>
      </c>
      <c r="N625">
        <f t="shared" si="151"/>
        <v>1</v>
      </c>
      <c r="O625">
        <f t="shared" si="152"/>
        <v>0</v>
      </c>
      <c r="P625">
        <v>40</v>
      </c>
      <c r="Q625">
        <f t="shared" si="153"/>
        <v>1</v>
      </c>
      <c r="R625">
        <f t="shared" si="154"/>
        <v>0</v>
      </c>
      <c r="S625">
        <f t="shared" si="155"/>
        <v>0</v>
      </c>
      <c r="T625">
        <f t="shared" si="156"/>
        <v>0</v>
      </c>
      <c r="U625">
        <v>0</v>
      </c>
      <c r="V625">
        <f t="shared" si="157"/>
        <v>0.25567455751457718</v>
      </c>
      <c r="W625">
        <f t="shared" si="158"/>
        <v>0.56357270653299374</v>
      </c>
      <c r="X625">
        <f t="shared" si="159"/>
        <v>6.5369479360274832E-2</v>
      </c>
      <c r="Y625">
        <f t="shared" si="160"/>
        <v>0</v>
      </c>
      <c r="Z625" t="s">
        <v>657</v>
      </c>
    </row>
    <row r="626" spans="1:26" x14ac:dyDescent="0.25">
      <c r="A626" t="s">
        <v>45</v>
      </c>
      <c r="B626" t="s">
        <v>30</v>
      </c>
      <c r="C626" t="s">
        <v>23</v>
      </c>
      <c r="D626">
        <v>0</v>
      </c>
      <c r="F626">
        <v>1</v>
      </c>
      <c r="G626">
        <v>19.7</v>
      </c>
      <c r="H626">
        <f t="shared" si="145"/>
        <v>1</v>
      </c>
      <c r="I626">
        <f t="shared" si="146"/>
        <v>0</v>
      </c>
      <c r="J626">
        <f t="shared" si="147"/>
        <v>0</v>
      </c>
      <c r="K626">
        <f t="shared" si="148"/>
        <v>0</v>
      </c>
      <c r="L626">
        <f t="shared" si="149"/>
        <v>1</v>
      </c>
      <c r="M626">
        <f t="shared" si="150"/>
        <v>0</v>
      </c>
      <c r="N626">
        <f t="shared" si="151"/>
        <v>0</v>
      </c>
      <c r="O626">
        <f t="shared" si="152"/>
        <v>1</v>
      </c>
      <c r="P626">
        <v>20</v>
      </c>
      <c r="Q626">
        <f t="shared" si="153"/>
        <v>0</v>
      </c>
      <c r="R626">
        <f t="shared" si="154"/>
        <v>1</v>
      </c>
      <c r="S626">
        <f t="shared" si="155"/>
        <v>0</v>
      </c>
      <c r="T626">
        <f t="shared" si="156"/>
        <v>0</v>
      </c>
      <c r="U626">
        <v>0</v>
      </c>
      <c r="V626">
        <f t="shared" si="157"/>
        <v>-7.1640322696892189E-2</v>
      </c>
      <c r="W626">
        <f t="shared" si="158"/>
        <v>0.48209757544216419</v>
      </c>
      <c r="X626">
        <f t="shared" si="159"/>
        <v>5.1323358361148458E-3</v>
      </c>
      <c r="Y626">
        <f t="shared" si="160"/>
        <v>0</v>
      </c>
      <c r="Z626" t="s">
        <v>658</v>
      </c>
    </row>
    <row r="627" spans="1:26" x14ac:dyDescent="0.25">
      <c r="A627" t="s">
        <v>26</v>
      </c>
      <c r="B627" t="s">
        <v>33</v>
      </c>
      <c r="C627" t="s">
        <v>23</v>
      </c>
      <c r="D627">
        <v>0</v>
      </c>
      <c r="F627">
        <v>1</v>
      </c>
      <c r="G627">
        <v>20</v>
      </c>
      <c r="H627">
        <f t="shared" si="145"/>
        <v>1</v>
      </c>
      <c r="I627">
        <f t="shared" si="146"/>
        <v>0</v>
      </c>
      <c r="J627">
        <f t="shared" si="147"/>
        <v>0</v>
      </c>
      <c r="K627">
        <f t="shared" si="148"/>
        <v>0</v>
      </c>
      <c r="L627">
        <f t="shared" si="149"/>
        <v>1</v>
      </c>
      <c r="M627">
        <f t="shared" si="150"/>
        <v>1</v>
      </c>
      <c r="N627">
        <f t="shared" si="151"/>
        <v>0</v>
      </c>
      <c r="O627">
        <f t="shared" si="152"/>
        <v>0</v>
      </c>
      <c r="P627">
        <v>7</v>
      </c>
      <c r="Q627">
        <f t="shared" si="153"/>
        <v>0</v>
      </c>
      <c r="R627">
        <f t="shared" si="154"/>
        <v>0</v>
      </c>
      <c r="S627">
        <f t="shared" si="155"/>
        <v>0</v>
      </c>
      <c r="T627">
        <f t="shared" si="156"/>
        <v>1</v>
      </c>
      <c r="U627">
        <v>1</v>
      </c>
      <c r="V627">
        <f t="shared" si="157"/>
        <v>0.26507946777238905</v>
      </c>
      <c r="W627">
        <f t="shared" si="158"/>
        <v>0.56588452498940778</v>
      </c>
      <c r="X627">
        <f t="shared" si="159"/>
        <v>0.54010818868971489</v>
      </c>
      <c r="Y627">
        <f t="shared" si="160"/>
        <v>0</v>
      </c>
      <c r="Z627" t="s">
        <v>659</v>
      </c>
    </row>
    <row r="628" spans="1:26" x14ac:dyDescent="0.25">
      <c r="A628" t="s">
        <v>26</v>
      </c>
      <c r="B628" t="s">
        <v>27</v>
      </c>
      <c r="C628" t="s">
        <v>35</v>
      </c>
      <c r="D628">
        <v>0</v>
      </c>
      <c r="F628">
        <v>1</v>
      </c>
      <c r="G628">
        <v>95.15</v>
      </c>
      <c r="H628">
        <f t="shared" si="145"/>
        <v>1</v>
      </c>
      <c r="I628">
        <f t="shared" si="146"/>
        <v>0</v>
      </c>
      <c r="J628">
        <f t="shared" si="147"/>
        <v>0</v>
      </c>
      <c r="K628">
        <f t="shared" si="148"/>
        <v>1</v>
      </c>
      <c r="L628">
        <f t="shared" si="149"/>
        <v>0</v>
      </c>
      <c r="M628">
        <f t="shared" si="150"/>
        <v>1</v>
      </c>
      <c r="N628">
        <f t="shared" si="151"/>
        <v>0</v>
      </c>
      <c r="O628">
        <f t="shared" si="152"/>
        <v>0</v>
      </c>
      <c r="P628">
        <v>25</v>
      </c>
      <c r="Q628">
        <f t="shared" si="153"/>
        <v>1</v>
      </c>
      <c r="R628">
        <f t="shared" si="154"/>
        <v>0</v>
      </c>
      <c r="S628">
        <f t="shared" si="155"/>
        <v>0</v>
      </c>
      <c r="T628">
        <f t="shared" si="156"/>
        <v>0</v>
      </c>
      <c r="U628">
        <v>0</v>
      </c>
      <c r="V628">
        <f t="shared" si="157"/>
        <v>0.54773903498875665</v>
      </c>
      <c r="W628">
        <f t="shared" si="158"/>
        <v>0.63361087093571744</v>
      </c>
      <c r="X628">
        <f t="shared" si="159"/>
        <v>0.30001805045041435</v>
      </c>
      <c r="Y628">
        <f t="shared" si="160"/>
        <v>1</v>
      </c>
      <c r="Z628" t="s">
        <v>660</v>
      </c>
    </row>
    <row r="629" spans="1:26" x14ac:dyDescent="0.25">
      <c r="A629" t="s">
        <v>26</v>
      </c>
      <c r="B629" t="s">
        <v>27</v>
      </c>
      <c r="C629" t="s">
        <v>35</v>
      </c>
      <c r="D629">
        <v>0</v>
      </c>
      <c r="F629">
        <v>1</v>
      </c>
      <c r="G629">
        <v>84.25</v>
      </c>
      <c r="H629">
        <f t="shared" si="145"/>
        <v>1</v>
      </c>
      <c r="I629">
        <f t="shared" si="146"/>
        <v>0</v>
      </c>
      <c r="J629">
        <f t="shared" si="147"/>
        <v>0</v>
      </c>
      <c r="K629">
        <f t="shared" si="148"/>
        <v>1</v>
      </c>
      <c r="L629">
        <f t="shared" si="149"/>
        <v>0</v>
      </c>
      <c r="M629">
        <f t="shared" si="150"/>
        <v>1</v>
      </c>
      <c r="N629">
        <f t="shared" si="151"/>
        <v>0</v>
      </c>
      <c r="O629">
        <f t="shared" si="152"/>
        <v>0</v>
      </c>
      <c r="P629">
        <v>23</v>
      </c>
      <c r="Q629">
        <f t="shared" si="153"/>
        <v>1</v>
      </c>
      <c r="R629">
        <f t="shared" si="154"/>
        <v>0</v>
      </c>
      <c r="S629">
        <f t="shared" si="155"/>
        <v>0</v>
      </c>
      <c r="T629">
        <f t="shared" si="156"/>
        <v>0</v>
      </c>
      <c r="U629">
        <v>0</v>
      </c>
      <c r="V629">
        <f t="shared" si="157"/>
        <v>0.54443678009063146</v>
      </c>
      <c r="W629">
        <f t="shared" si="158"/>
        <v>0.63284392092472708</v>
      </c>
      <c r="X629">
        <f t="shared" si="159"/>
        <v>0.29641140751545458</v>
      </c>
      <c r="Y629">
        <f t="shared" si="160"/>
        <v>1</v>
      </c>
      <c r="Z629" t="s">
        <v>661</v>
      </c>
    </row>
    <row r="630" spans="1:26" x14ac:dyDescent="0.25">
      <c r="A630" t="s">
        <v>29</v>
      </c>
      <c r="B630" t="s">
        <v>38</v>
      </c>
      <c r="C630" t="s">
        <v>35</v>
      </c>
      <c r="D630">
        <v>1</v>
      </c>
      <c r="F630">
        <v>1</v>
      </c>
      <c r="G630">
        <v>104.6</v>
      </c>
      <c r="H630">
        <f t="shared" si="145"/>
        <v>0</v>
      </c>
      <c r="I630">
        <f t="shared" si="146"/>
        <v>1</v>
      </c>
      <c r="J630">
        <f t="shared" si="147"/>
        <v>0</v>
      </c>
      <c r="K630">
        <f t="shared" si="148"/>
        <v>1</v>
      </c>
      <c r="L630">
        <f t="shared" si="149"/>
        <v>0</v>
      </c>
      <c r="M630">
        <f t="shared" si="150"/>
        <v>0</v>
      </c>
      <c r="N630">
        <f t="shared" si="151"/>
        <v>1</v>
      </c>
      <c r="O630">
        <f t="shared" si="152"/>
        <v>0</v>
      </c>
      <c r="P630">
        <v>66</v>
      </c>
      <c r="Q630">
        <f t="shared" si="153"/>
        <v>0</v>
      </c>
      <c r="R630">
        <f t="shared" si="154"/>
        <v>0</v>
      </c>
      <c r="S630">
        <f t="shared" si="155"/>
        <v>1</v>
      </c>
      <c r="T630">
        <f t="shared" si="156"/>
        <v>0</v>
      </c>
      <c r="U630">
        <v>0</v>
      </c>
      <c r="V630">
        <f t="shared" si="157"/>
        <v>0.16794036546753946</v>
      </c>
      <c r="W630">
        <f t="shared" si="158"/>
        <v>0.54188669004630163</v>
      </c>
      <c r="X630">
        <f t="shared" si="159"/>
        <v>2.8203966353370719E-2</v>
      </c>
      <c r="Y630">
        <f t="shared" si="160"/>
        <v>0</v>
      </c>
      <c r="Z630" t="s">
        <v>662</v>
      </c>
    </row>
    <row r="631" spans="1:26" x14ac:dyDescent="0.25">
      <c r="A631" t="s">
        <v>45</v>
      </c>
      <c r="B631" t="s">
        <v>27</v>
      </c>
      <c r="C631" t="s">
        <v>35</v>
      </c>
      <c r="D631">
        <v>1</v>
      </c>
      <c r="F631">
        <v>1</v>
      </c>
      <c r="G631">
        <v>111.65</v>
      </c>
      <c r="H631">
        <f t="shared" si="145"/>
        <v>0</v>
      </c>
      <c r="I631">
        <f t="shared" si="146"/>
        <v>1</v>
      </c>
      <c r="J631">
        <f t="shared" si="147"/>
        <v>0</v>
      </c>
      <c r="K631">
        <f t="shared" si="148"/>
        <v>1</v>
      </c>
      <c r="L631">
        <f t="shared" si="149"/>
        <v>0</v>
      </c>
      <c r="M631">
        <f t="shared" si="150"/>
        <v>0</v>
      </c>
      <c r="N631">
        <f t="shared" si="151"/>
        <v>0</v>
      </c>
      <c r="O631">
        <f t="shared" si="152"/>
        <v>1</v>
      </c>
      <c r="P631">
        <v>72</v>
      </c>
      <c r="Q631">
        <f t="shared" si="153"/>
        <v>1</v>
      </c>
      <c r="R631">
        <f t="shared" si="154"/>
        <v>0</v>
      </c>
      <c r="S631">
        <f t="shared" si="155"/>
        <v>0</v>
      </c>
      <c r="T631">
        <f t="shared" si="156"/>
        <v>0</v>
      </c>
      <c r="U631">
        <v>0</v>
      </c>
      <c r="V631">
        <f t="shared" si="157"/>
        <v>0.25576599382405529</v>
      </c>
      <c r="W631">
        <f t="shared" si="158"/>
        <v>0.56359519594077956</v>
      </c>
      <c r="X631">
        <f t="shared" si="159"/>
        <v>6.5416243596806686E-2</v>
      </c>
      <c r="Y631">
        <f t="shared" si="160"/>
        <v>0</v>
      </c>
      <c r="Z631" t="s">
        <v>663</v>
      </c>
    </row>
    <row r="632" spans="1:26" x14ac:dyDescent="0.25">
      <c r="A632" t="s">
        <v>26</v>
      </c>
      <c r="B632" t="s">
        <v>38</v>
      </c>
      <c r="C632" t="s">
        <v>35</v>
      </c>
      <c r="D632">
        <v>1</v>
      </c>
      <c r="F632">
        <v>1</v>
      </c>
      <c r="G632">
        <v>90.05</v>
      </c>
      <c r="H632">
        <f t="shared" si="145"/>
        <v>0</v>
      </c>
      <c r="I632">
        <f t="shared" si="146"/>
        <v>1</v>
      </c>
      <c r="J632">
        <f t="shared" si="147"/>
        <v>0</v>
      </c>
      <c r="K632">
        <f t="shared" si="148"/>
        <v>1</v>
      </c>
      <c r="L632">
        <f t="shared" si="149"/>
        <v>0</v>
      </c>
      <c r="M632">
        <f t="shared" si="150"/>
        <v>1</v>
      </c>
      <c r="N632">
        <f t="shared" si="151"/>
        <v>0</v>
      </c>
      <c r="O632">
        <f t="shared" si="152"/>
        <v>0</v>
      </c>
      <c r="P632">
        <v>49</v>
      </c>
      <c r="Q632">
        <f t="shared" si="153"/>
        <v>0</v>
      </c>
      <c r="R632">
        <f t="shared" si="154"/>
        <v>0</v>
      </c>
      <c r="S632">
        <f t="shared" si="155"/>
        <v>1</v>
      </c>
      <c r="T632">
        <f t="shared" si="156"/>
        <v>0</v>
      </c>
      <c r="U632">
        <v>1</v>
      </c>
      <c r="V632">
        <f t="shared" si="157"/>
        <v>0.41671095774886735</v>
      </c>
      <c r="W632">
        <f t="shared" si="158"/>
        <v>0.60269594368329305</v>
      </c>
      <c r="X632">
        <f t="shared" si="159"/>
        <v>0.34022610681024362</v>
      </c>
      <c r="Y632">
        <f t="shared" si="160"/>
        <v>1</v>
      </c>
      <c r="Z632" t="s">
        <v>664</v>
      </c>
    </row>
    <row r="633" spans="1:26" x14ac:dyDescent="0.25">
      <c r="A633" t="s">
        <v>26</v>
      </c>
      <c r="B633" t="s">
        <v>33</v>
      </c>
      <c r="C633" t="s">
        <v>35</v>
      </c>
      <c r="D633">
        <v>1</v>
      </c>
      <c r="F633">
        <v>1</v>
      </c>
      <c r="G633">
        <v>110.75</v>
      </c>
      <c r="H633">
        <f t="shared" si="145"/>
        <v>0</v>
      </c>
      <c r="I633">
        <f t="shared" si="146"/>
        <v>1</v>
      </c>
      <c r="J633">
        <f t="shared" si="147"/>
        <v>0</v>
      </c>
      <c r="K633">
        <f t="shared" si="148"/>
        <v>1</v>
      </c>
      <c r="L633">
        <f t="shared" si="149"/>
        <v>0</v>
      </c>
      <c r="M633">
        <f t="shared" si="150"/>
        <v>1</v>
      </c>
      <c r="N633">
        <f t="shared" si="151"/>
        <v>0</v>
      </c>
      <c r="O633">
        <f t="shared" si="152"/>
        <v>0</v>
      </c>
      <c r="P633">
        <v>43</v>
      </c>
      <c r="Q633">
        <f t="shared" si="153"/>
        <v>0</v>
      </c>
      <c r="R633">
        <f t="shared" si="154"/>
        <v>0</v>
      </c>
      <c r="S633">
        <f t="shared" si="155"/>
        <v>0</v>
      </c>
      <c r="T633">
        <f t="shared" si="156"/>
        <v>1</v>
      </c>
      <c r="U633">
        <v>1</v>
      </c>
      <c r="V633">
        <f t="shared" si="157"/>
        <v>0.43042878643429117</v>
      </c>
      <c r="W633">
        <f t="shared" si="158"/>
        <v>0.60597605402341104</v>
      </c>
      <c r="X633">
        <f t="shared" si="159"/>
        <v>0.32441136732271431</v>
      </c>
      <c r="Y633">
        <f t="shared" si="160"/>
        <v>1</v>
      </c>
      <c r="Z633" t="s">
        <v>665</v>
      </c>
    </row>
    <row r="634" spans="1:26" x14ac:dyDescent="0.25">
      <c r="A634" t="s">
        <v>26</v>
      </c>
      <c r="B634" t="s">
        <v>33</v>
      </c>
      <c r="C634" t="s">
        <v>25</v>
      </c>
      <c r="D634">
        <v>0</v>
      </c>
      <c r="F634">
        <v>1</v>
      </c>
      <c r="G634">
        <v>55</v>
      </c>
      <c r="H634">
        <f t="shared" si="145"/>
        <v>1</v>
      </c>
      <c r="I634">
        <f t="shared" si="146"/>
        <v>0</v>
      </c>
      <c r="J634">
        <f t="shared" si="147"/>
        <v>1</v>
      </c>
      <c r="K634">
        <f t="shared" si="148"/>
        <v>0</v>
      </c>
      <c r="L634">
        <f t="shared" si="149"/>
        <v>0</v>
      </c>
      <c r="M634">
        <f t="shared" si="150"/>
        <v>1</v>
      </c>
      <c r="N634">
        <f t="shared" si="151"/>
        <v>0</v>
      </c>
      <c r="O634">
        <f t="shared" si="152"/>
        <v>0</v>
      </c>
      <c r="P634">
        <v>46</v>
      </c>
      <c r="Q634">
        <f t="shared" si="153"/>
        <v>0</v>
      </c>
      <c r="R634">
        <f t="shared" si="154"/>
        <v>0</v>
      </c>
      <c r="S634">
        <f t="shared" si="155"/>
        <v>0</v>
      </c>
      <c r="T634">
        <f t="shared" si="156"/>
        <v>1</v>
      </c>
      <c r="U634">
        <v>0</v>
      </c>
      <c r="V634">
        <f t="shared" si="157"/>
        <v>0.34351144715581894</v>
      </c>
      <c r="W634">
        <f t="shared" si="158"/>
        <v>0.58504324246573336</v>
      </c>
      <c r="X634">
        <f t="shared" si="159"/>
        <v>0.11800011432708499</v>
      </c>
      <c r="Y634">
        <f t="shared" si="160"/>
        <v>1</v>
      </c>
      <c r="Z634" t="s">
        <v>666</v>
      </c>
    </row>
    <row r="635" spans="1:26" x14ac:dyDescent="0.25">
      <c r="A635" t="s">
        <v>45</v>
      </c>
      <c r="B635" t="s">
        <v>38</v>
      </c>
      <c r="C635" t="s">
        <v>25</v>
      </c>
      <c r="D635">
        <v>0</v>
      </c>
      <c r="F635">
        <v>1</v>
      </c>
      <c r="G635">
        <v>89.85</v>
      </c>
      <c r="H635">
        <f t="shared" si="145"/>
        <v>1</v>
      </c>
      <c r="I635">
        <f t="shared" si="146"/>
        <v>0</v>
      </c>
      <c r="J635">
        <f t="shared" si="147"/>
        <v>1</v>
      </c>
      <c r="K635">
        <f t="shared" si="148"/>
        <v>0</v>
      </c>
      <c r="L635">
        <f t="shared" si="149"/>
        <v>0</v>
      </c>
      <c r="M635">
        <f t="shared" si="150"/>
        <v>0</v>
      </c>
      <c r="N635">
        <f t="shared" si="151"/>
        <v>0</v>
      </c>
      <c r="O635">
        <f t="shared" si="152"/>
        <v>1</v>
      </c>
      <c r="P635">
        <v>72</v>
      </c>
      <c r="Q635">
        <f t="shared" si="153"/>
        <v>0</v>
      </c>
      <c r="R635">
        <f t="shared" si="154"/>
        <v>0</v>
      </c>
      <c r="S635">
        <f t="shared" si="155"/>
        <v>1</v>
      </c>
      <c r="T635">
        <f t="shared" si="156"/>
        <v>0</v>
      </c>
      <c r="U635">
        <v>0</v>
      </c>
      <c r="V635">
        <f t="shared" si="157"/>
        <v>6.6455623716590223E-2</v>
      </c>
      <c r="W635">
        <f t="shared" si="158"/>
        <v>0.51660779422642678</v>
      </c>
      <c r="X635">
        <f t="shared" si="159"/>
        <v>4.4163499235610288E-3</v>
      </c>
      <c r="Y635">
        <f t="shared" si="160"/>
        <v>0</v>
      </c>
      <c r="Z635" t="s">
        <v>667</v>
      </c>
    </row>
    <row r="636" spans="1:26" x14ac:dyDescent="0.25">
      <c r="A636" t="s">
        <v>29</v>
      </c>
      <c r="B636" t="s">
        <v>30</v>
      </c>
      <c r="C636" t="s">
        <v>23</v>
      </c>
      <c r="D636">
        <v>0</v>
      </c>
      <c r="F636">
        <v>1</v>
      </c>
      <c r="G636">
        <v>20.350000000000001</v>
      </c>
      <c r="H636">
        <f t="shared" si="145"/>
        <v>1</v>
      </c>
      <c r="I636">
        <f t="shared" si="146"/>
        <v>0</v>
      </c>
      <c r="J636">
        <f t="shared" si="147"/>
        <v>0</v>
      </c>
      <c r="K636">
        <f t="shared" si="148"/>
        <v>0</v>
      </c>
      <c r="L636">
        <f t="shared" si="149"/>
        <v>1</v>
      </c>
      <c r="M636">
        <f t="shared" si="150"/>
        <v>0</v>
      </c>
      <c r="N636">
        <f t="shared" si="151"/>
        <v>1</v>
      </c>
      <c r="O636">
        <f t="shared" si="152"/>
        <v>0</v>
      </c>
      <c r="P636">
        <v>10</v>
      </c>
      <c r="Q636">
        <f t="shared" si="153"/>
        <v>0</v>
      </c>
      <c r="R636">
        <f t="shared" si="154"/>
        <v>1</v>
      </c>
      <c r="S636">
        <f t="shared" si="155"/>
        <v>0</v>
      </c>
      <c r="T636">
        <f t="shared" si="156"/>
        <v>0</v>
      </c>
      <c r="U636">
        <v>0</v>
      </c>
      <c r="V636">
        <f t="shared" si="157"/>
        <v>-1.0692880635242628E-2</v>
      </c>
      <c r="W636">
        <f t="shared" si="158"/>
        <v>0.49732680531171763</v>
      </c>
      <c r="X636">
        <f t="shared" si="159"/>
        <v>1.1433769627954678E-4</v>
      </c>
      <c r="Y636">
        <f t="shared" si="160"/>
        <v>0</v>
      </c>
      <c r="Z636" t="s">
        <v>668</v>
      </c>
    </row>
    <row r="637" spans="1:26" x14ac:dyDescent="0.25">
      <c r="A637" t="s">
        <v>29</v>
      </c>
      <c r="B637" t="s">
        <v>33</v>
      </c>
      <c r="C637" t="s">
        <v>25</v>
      </c>
      <c r="D637">
        <v>0</v>
      </c>
      <c r="F637">
        <v>1</v>
      </c>
      <c r="G637">
        <v>54.55</v>
      </c>
      <c r="H637">
        <f t="shared" si="145"/>
        <v>1</v>
      </c>
      <c r="I637">
        <f t="shared" si="146"/>
        <v>0</v>
      </c>
      <c r="J637">
        <f t="shared" si="147"/>
        <v>1</v>
      </c>
      <c r="K637">
        <f t="shared" si="148"/>
        <v>0</v>
      </c>
      <c r="L637">
        <f t="shared" si="149"/>
        <v>0</v>
      </c>
      <c r="M637">
        <f t="shared" si="150"/>
        <v>0</v>
      </c>
      <c r="N637">
        <f t="shared" si="151"/>
        <v>1</v>
      </c>
      <c r="O637">
        <f t="shared" si="152"/>
        <v>0</v>
      </c>
      <c r="P637">
        <v>40</v>
      </c>
      <c r="Q637">
        <f t="shared" si="153"/>
        <v>0</v>
      </c>
      <c r="R637">
        <f t="shared" si="154"/>
        <v>0</v>
      </c>
      <c r="S637">
        <f t="shared" si="155"/>
        <v>0</v>
      </c>
      <c r="T637">
        <f t="shared" si="156"/>
        <v>1</v>
      </c>
      <c r="U637">
        <v>0</v>
      </c>
      <c r="V637">
        <f t="shared" si="157"/>
        <v>7.6218192939245241E-2</v>
      </c>
      <c r="W637">
        <f t="shared" si="158"/>
        <v>0.51904532926293179</v>
      </c>
      <c r="X637">
        <f t="shared" si="159"/>
        <v>5.8092129349240134E-3</v>
      </c>
      <c r="Y637">
        <f t="shared" si="160"/>
        <v>0</v>
      </c>
      <c r="Z637" t="s">
        <v>669</v>
      </c>
    </row>
    <row r="638" spans="1:26" x14ac:dyDescent="0.25">
      <c r="A638" t="s">
        <v>26</v>
      </c>
      <c r="B638" t="s">
        <v>27</v>
      </c>
      <c r="C638" t="s">
        <v>35</v>
      </c>
      <c r="D638">
        <v>0</v>
      </c>
      <c r="F638">
        <v>1</v>
      </c>
      <c r="G638">
        <v>105.5</v>
      </c>
      <c r="H638">
        <f t="shared" si="145"/>
        <v>1</v>
      </c>
      <c r="I638">
        <f t="shared" si="146"/>
        <v>0</v>
      </c>
      <c r="J638">
        <f t="shared" si="147"/>
        <v>0</v>
      </c>
      <c r="K638">
        <f t="shared" si="148"/>
        <v>1</v>
      </c>
      <c r="L638">
        <f t="shared" si="149"/>
        <v>0</v>
      </c>
      <c r="M638">
        <f t="shared" si="150"/>
        <v>1</v>
      </c>
      <c r="N638">
        <f t="shared" si="151"/>
        <v>0</v>
      </c>
      <c r="O638">
        <f t="shared" si="152"/>
        <v>0</v>
      </c>
      <c r="P638">
        <v>65</v>
      </c>
      <c r="Q638">
        <f t="shared" si="153"/>
        <v>1</v>
      </c>
      <c r="R638">
        <f t="shared" si="154"/>
        <v>0</v>
      </c>
      <c r="S638">
        <f t="shared" si="155"/>
        <v>0</v>
      </c>
      <c r="T638">
        <f t="shared" si="156"/>
        <v>0</v>
      </c>
      <c r="U638">
        <v>1</v>
      </c>
      <c r="V638">
        <f t="shared" si="157"/>
        <v>0.56387525851399767</v>
      </c>
      <c r="W638">
        <f t="shared" si="158"/>
        <v>0.63734872531147324</v>
      </c>
      <c r="X638">
        <f t="shared" si="159"/>
        <v>0.19020479013623237</v>
      </c>
      <c r="Y638">
        <f t="shared" si="160"/>
        <v>1</v>
      </c>
      <c r="Z638" t="s">
        <v>670</v>
      </c>
    </row>
    <row r="639" spans="1:26" x14ac:dyDescent="0.25">
      <c r="A639" t="s">
        <v>45</v>
      </c>
      <c r="B639" t="s">
        <v>33</v>
      </c>
      <c r="C639" t="s">
        <v>35</v>
      </c>
      <c r="D639">
        <v>0</v>
      </c>
      <c r="F639">
        <v>1</v>
      </c>
      <c r="G639">
        <v>99.45</v>
      </c>
      <c r="H639">
        <f t="shared" si="145"/>
        <v>1</v>
      </c>
      <c r="I639">
        <f t="shared" si="146"/>
        <v>0</v>
      </c>
      <c r="J639">
        <f t="shared" si="147"/>
        <v>0</v>
      </c>
      <c r="K639">
        <f t="shared" si="148"/>
        <v>1</v>
      </c>
      <c r="L639">
        <f t="shared" si="149"/>
        <v>0</v>
      </c>
      <c r="M639">
        <f t="shared" si="150"/>
        <v>0</v>
      </c>
      <c r="N639">
        <f t="shared" si="151"/>
        <v>0</v>
      </c>
      <c r="O639">
        <f t="shared" si="152"/>
        <v>1</v>
      </c>
      <c r="P639">
        <v>31</v>
      </c>
      <c r="Q639">
        <f t="shared" si="153"/>
        <v>0</v>
      </c>
      <c r="R639">
        <f t="shared" si="154"/>
        <v>0</v>
      </c>
      <c r="S639">
        <f t="shared" si="155"/>
        <v>0</v>
      </c>
      <c r="T639">
        <f t="shared" si="156"/>
        <v>1</v>
      </c>
      <c r="U639">
        <v>0</v>
      </c>
      <c r="V639">
        <f t="shared" si="157"/>
        <v>8.1422555682031189E-2</v>
      </c>
      <c r="W639">
        <f t="shared" si="158"/>
        <v>0.52034440050386899</v>
      </c>
      <c r="X639">
        <f t="shared" si="159"/>
        <v>6.6296325737934692E-3</v>
      </c>
      <c r="Y639">
        <f t="shared" si="160"/>
        <v>0</v>
      </c>
      <c r="Z639" t="s">
        <v>671</v>
      </c>
    </row>
    <row r="640" spans="1:26" x14ac:dyDescent="0.25">
      <c r="A640" t="s">
        <v>45</v>
      </c>
      <c r="B640" t="s">
        <v>38</v>
      </c>
      <c r="C640" t="s">
        <v>25</v>
      </c>
      <c r="D640">
        <v>0</v>
      </c>
      <c r="F640">
        <v>1</v>
      </c>
      <c r="G640">
        <v>70.900000000000006</v>
      </c>
      <c r="H640">
        <f t="shared" si="145"/>
        <v>1</v>
      </c>
      <c r="I640">
        <f t="shared" si="146"/>
        <v>0</v>
      </c>
      <c r="J640">
        <f t="shared" si="147"/>
        <v>1</v>
      </c>
      <c r="K640">
        <f t="shared" si="148"/>
        <v>0</v>
      </c>
      <c r="L640">
        <f t="shared" si="149"/>
        <v>0</v>
      </c>
      <c r="M640">
        <f t="shared" si="150"/>
        <v>0</v>
      </c>
      <c r="N640">
        <f t="shared" si="151"/>
        <v>0</v>
      </c>
      <c r="O640">
        <f t="shared" si="152"/>
        <v>1</v>
      </c>
      <c r="P640">
        <v>68</v>
      </c>
      <c r="Q640">
        <f t="shared" si="153"/>
        <v>0</v>
      </c>
      <c r="R640">
        <f t="shared" si="154"/>
        <v>0</v>
      </c>
      <c r="S640">
        <f t="shared" si="155"/>
        <v>1</v>
      </c>
      <c r="T640">
        <f t="shared" si="156"/>
        <v>0</v>
      </c>
      <c r="U640">
        <v>0</v>
      </c>
      <c r="V640">
        <f t="shared" si="157"/>
        <v>5.5466142004033298E-2</v>
      </c>
      <c r="W640">
        <f t="shared" si="158"/>
        <v>0.51386298156952392</v>
      </c>
      <c r="X640">
        <f t="shared" si="159"/>
        <v>3.0764929088115869E-3</v>
      </c>
      <c r="Y640">
        <f t="shared" si="160"/>
        <v>0</v>
      </c>
      <c r="Z640" t="s">
        <v>672</v>
      </c>
    </row>
    <row r="641" spans="1:26" x14ac:dyDescent="0.25">
      <c r="A641" t="s">
        <v>29</v>
      </c>
      <c r="B641" t="s">
        <v>33</v>
      </c>
      <c r="C641" t="s">
        <v>35</v>
      </c>
      <c r="D641">
        <v>1</v>
      </c>
      <c r="F641">
        <v>1</v>
      </c>
      <c r="G641">
        <v>104.55</v>
      </c>
      <c r="H641">
        <f t="shared" si="145"/>
        <v>0</v>
      </c>
      <c r="I641">
        <f t="shared" si="146"/>
        <v>1</v>
      </c>
      <c r="J641">
        <f t="shared" si="147"/>
        <v>0</v>
      </c>
      <c r="K641">
        <f t="shared" si="148"/>
        <v>1</v>
      </c>
      <c r="L641">
        <f t="shared" si="149"/>
        <v>0</v>
      </c>
      <c r="M641">
        <f t="shared" si="150"/>
        <v>0</v>
      </c>
      <c r="N641">
        <f t="shared" si="151"/>
        <v>1</v>
      </c>
      <c r="O641">
        <f t="shared" si="152"/>
        <v>0</v>
      </c>
      <c r="P641">
        <v>56</v>
      </c>
      <c r="Q641">
        <f t="shared" si="153"/>
        <v>0</v>
      </c>
      <c r="R641">
        <f t="shared" si="154"/>
        <v>0</v>
      </c>
      <c r="S641">
        <f t="shared" si="155"/>
        <v>0</v>
      </c>
      <c r="T641">
        <f t="shared" si="156"/>
        <v>1</v>
      </c>
      <c r="U641">
        <v>1</v>
      </c>
      <c r="V641">
        <f t="shared" si="157"/>
        <v>0.15417096359258353</v>
      </c>
      <c r="W641">
        <f t="shared" si="158"/>
        <v>0.53846657939336684</v>
      </c>
      <c r="X641">
        <f t="shared" si="159"/>
        <v>0.7154267588298987</v>
      </c>
      <c r="Y641">
        <f t="shared" si="160"/>
        <v>0</v>
      </c>
      <c r="Z641" t="s">
        <v>673</v>
      </c>
    </row>
    <row r="642" spans="1:26" x14ac:dyDescent="0.25">
      <c r="A642" t="s">
        <v>26</v>
      </c>
      <c r="B642" t="s">
        <v>27</v>
      </c>
      <c r="C642" t="s">
        <v>35</v>
      </c>
      <c r="D642">
        <v>0</v>
      </c>
      <c r="F642">
        <v>1</v>
      </c>
      <c r="G642">
        <v>85.25</v>
      </c>
      <c r="H642">
        <f t="shared" si="145"/>
        <v>1</v>
      </c>
      <c r="I642">
        <f t="shared" si="146"/>
        <v>0</v>
      </c>
      <c r="J642">
        <f t="shared" si="147"/>
        <v>0</v>
      </c>
      <c r="K642">
        <f t="shared" si="148"/>
        <v>1</v>
      </c>
      <c r="L642">
        <f t="shared" si="149"/>
        <v>0</v>
      </c>
      <c r="M642">
        <f t="shared" si="150"/>
        <v>1</v>
      </c>
      <c r="N642">
        <f t="shared" si="151"/>
        <v>0</v>
      </c>
      <c r="O642">
        <f t="shared" si="152"/>
        <v>0</v>
      </c>
      <c r="P642">
        <v>10</v>
      </c>
      <c r="Q642">
        <f t="shared" si="153"/>
        <v>1</v>
      </c>
      <c r="R642">
        <f t="shared" si="154"/>
        <v>0</v>
      </c>
      <c r="S642">
        <f t="shared" si="155"/>
        <v>0</v>
      </c>
      <c r="T642">
        <f t="shared" si="156"/>
        <v>0</v>
      </c>
      <c r="U642">
        <v>1</v>
      </c>
      <c r="V642">
        <f t="shared" si="157"/>
        <v>0.5274412171386399</v>
      </c>
      <c r="W642">
        <f t="shared" si="158"/>
        <v>0.62888611901946911</v>
      </c>
      <c r="X642">
        <f t="shared" si="159"/>
        <v>0.22331180325941008</v>
      </c>
      <c r="Y642">
        <f t="shared" si="160"/>
        <v>1</v>
      </c>
      <c r="Z642" t="s">
        <v>674</v>
      </c>
    </row>
    <row r="643" spans="1:26" x14ac:dyDescent="0.25">
      <c r="A643" t="s">
        <v>45</v>
      </c>
      <c r="B643" t="s">
        <v>33</v>
      </c>
      <c r="C643" t="s">
        <v>23</v>
      </c>
      <c r="D643">
        <v>0</v>
      </c>
      <c r="F643">
        <v>1</v>
      </c>
      <c r="G643">
        <v>25.4</v>
      </c>
      <c r="H643">
        <f t="shared" ref="H643:H706" si="161">IF(D643:D7685=0,1,0)</f>
        <v>1</v>
      </c>
      <c r="I643">
        <f t="shared" ref="I643:I706" si="162">IF(D643:D7685=1,1,0)</f>
        <v>0</v>
      </c>
      <c r="J643">
        <f t="shared" ref="J643:J706" si="163">IF(C643:C7685="DSL",1,0)</f>
        <v>0</v>
      </c>
      <c r="K643">
        <f t="shared" ref="K643:K706" si="164">IF(C643:C7685="Fiber optic",1,0)</f>
        <v>0</v>
      </c>
      <c r="L643">
        <f t="shared" ref="L643:L706" si="165">IF(C643:C7685="No",1,0)</f>
        <v>1</v>
      </c>
      <c r="M643">
        <f t="shared" ref="M643:M706" si="166">IF(A643:A7685="Month-to-month",1,0)</f>
        <v>0</v>
      </c>
      <c r="N643">
        <f t="shared" ref="N643:N706" si="167">IF(A643:A7685="ONE YEAR",1,0)</f>
        <v>0</v>
      </c>
      <c r="O643">
        <f t="shared" ref="O643:O706" si="168">IF(A643:A7685="two year",1,0)</f>
        <v>1</v>
      </c>
      <c r="P643">
        <v>68</v>
      </c>
      <c r="Q643">
        <f t="shared" ref="Q643:Q706" si="169">IF(B643:B7685="Electronic check",1,0)</f>
        <v>0</v>
      </c>
      <c r="R643">
        <f t="shared" ref="R643:R706" si="170">IF(B643:B7685="Mailed check",1,0)</f>
        <v>0</v>
      </c>
      <c r="S643">
        <f t="shared" ref="S643:S706" si="171">IF(B643:B7685="Credit card (automatic)",1,0)</f>
        <v>0</v>
      </c>
      <c r="T643">
        <f t="shared" ref="T643:T706" si="172">IF(B643:B7685="Bank transfer (automatic)",1,0)</f>
        <v>1</v>
      </c>
      <c r="U643">
        <v>0</v>
      </c>
      <c r="V643">
        <f t="shared" si="157"/>
        <v>-6.2753706842411619E-2</v>
      </c>
      <c r="W643">
        <f t="shared" si="158"/>
        <v>0.48431671971767115</v>
      </c>
      <c r="X643">
        <f t="shared" si="159"/>
        <v>3.9380277224633385E-3</v>
      </c>
      <c r="Y643">
        <f t="shared" si="160"/>
        <v>0</v>
      </c>
      <c r="Z643" t="s">
        <v>675</v>
      </c>
    </row>
    <row r="644" spans="1:26" x14ac:dyDescent="0.25">
      <c r="A644" t="s">
        <v>26</v>
      </c>
      <c r="B644" t="s">
        <v>27</v>
      </c>
      <c r="C644" t="s">
        <v>25</v>
      </c>
      <c r="D644">
        <v>0</v>
      </c>
      <c r="F644">
        <v>1</v>
      </c>
      <c r="G644">
        <v>56.15</v>
      </c>
      <c r="H644">
        <f t="shared" si="161"/>
        <v>1</v>
      </c>
      <c r="I644">
        <f t="shared" si="162"/>
        <v>0</v>
      </c>
      <c r="J644">
        <f t="shared" si="163"/>
        <v>1</v>
      </c>
      <c r="K644">
        <f t="shared" si="164"/>
        <v>0</v>
      </c>
      <c r="L644">
        <f t="shared" si="165"/>
        <v>0</v>
      </c>
      <c r="M644">
        <f t="shared" si="166"/>
        <v>1</v>
      </c>
      <c r="N644">
        <f t="shared" si="167"/>
        <v>0</v>
      </c>
      <c r="O644">
        <f t="shared" si="168"/>
        <v>0</v>
      </c>
      <c r="P644">
        <v>43</v>
      </c>
      <c r="Q644">
        <f t="shared" si="169"/>
        <v>1</v>
      </c>
      <c r="R644">
        <f t="shared" si="170"/>
        <v>0</v>
      </c>
      <c r="S644">
        <f t="shared" si="171"/>
        <v>0</v>
      </c>
      <c r="T644">
        <f t="shared" si="172"/>
        <v>0</v>
      </c>
      <c r="U644">
        <v>1</v>
      </c>
      <c r="V644">
        <f t="shared" ref="V644:V707" si="173">G644*$G$2+H645*$H$2+K645*$K$2+M644*$M$2+O644*$O$2+Q644*$Q$2+L644*$L$2</f>
        <v>0.48693587387915271</v>
      </c>
      <c r="W644">
        <f t="shared" ref="W644:W707" si="174">1/ (1+EXP(-V644))</f>
        <v>0.61938433735170295</v>
      </c>
      <c r="X644">
        <f t="shared" ref="X644:X707" si="175">(U644-V644)^2</f>
        <v>0.26323479751214868</v>
      </c>
      <c r="Y644">
        <f t="shared" ref="Y644:Y707" si="176">IF(W644&gt;=0.58,1,0)</f>
        <v>1</v>
      </c>
      <c r="Z644" t="s">
        <v>676</v>
      </c>
    </row>
    <row r="645" spans="1:26" x14ac:dyDescent="0.25">
      <c r="A645" t="s">
        <v>26</v>
      </c>
      <c r="B645" t="s">
        <v>27</v>
      </c>
      <c r="C645" t="s">
        <v>35</v>
      </c>
      <c r="D645">
        <v>0</v>
      </c>
      <c r="F645">
        <v>1</v>
      </c>
      <c r="G645">
        <v>89.55</v>
      </c>
      <c r="H645">
        <f t="shared" si="161"/>
        <v>1</v>
      </c>
      <c r="I645">
        <f t="shared" si="162"/>
        <v>0</v>
      </c>
      <c r="J645">
        <f t="shared" si="163"/>
        <v>0</v>
      </c>
      <c r="K645">
        <f t="shared" si="164"/>
        <v>1</v>
      </c>
      <c r="L645">
        <f t="shared" si="165"/>
        <v>0</v>
      </c>
      <c r="M645">
        <f t="shared" si="166"/>
        <v>1</v>
      </c>
      <c r="N645">
        <f t="shared" si="167"/>
        <v>0</v>
      </c>
      <c r="O645">
        <f t="shared" si="168"/>
        <v>0</v>
      </c>
      <c r="P645">
        <v>1</v>
      </c>
      <c r="Q645">
        <f t="shared" si="169"/>
        <v>1</v>
      </c>
      <c r="R645">
        <f t="shared" si="170"/>
        <v>0</v>
      </c>
      <c r="S645">
        <f t="shared" si="171"/>
        <v>0</v>
      </c>
      <c r="T645">
        <f t="shared" si="172"/>
        <v>0</v>
      </c>
      <c r="U645">
        <v>1</v>
      </c>
      <c r="V645">
        <f t="shared" si="173"/>
        <v>0.55269977377988533</v>
      </c>
      <c r="W645">
        <f t="shared" si="174"/>
        <v>0.63476173203434327</v>
      </c>
      <c r="X645">
        <f t="shared" si="175"/>
        <v>0.20007749237656577</v>
      </c>
      <c r="Y645">
        <f t="shared" si="176"/>
        <v>1</v>
      </c>
      <c r="Z645" t="s">
        <v>677</v>
      </c>
    </row>
    <row r="646" spans="1:26" x14ac:dyDescent="0.25">
      <c r="A646" t="s">
        <v>29</v>
      </c>
      <c r="B646" t="s">
        <v>33</v>
      </c>
      <c r="C646" t="s">
        <v>35</v>
      </c>
      <c r="D646">
        <v>1</v>
      </c>
      <c r="F646">
        <v>1</v>
      </c>
      <c r="G646">
        <v>89.85</v>
      </c>
      <c r="H646">
        <f t="shared" si="161"/>
        <v>0</v>
      </c>
      <c r="I646">
        <f t="shared" si="162"/>
        <v>1</v>
      </c>
      <c r="J646">
        <f t="shared" si="163"/>
        <v>0</v>
      </c>
      <c r="K646">
        <f t="shared" si="164"/>
        <v>1</v>
      </c>
      <c r="L646">
        <f t="shared" si="165"/>
        <v>0</v>
      </c>
      <c r="M646">
        <f t="shared" si="166"/>
        <v>0</v>
      </c>
      <c r="N646">
        <f t="shared" si="167"/>
        <v>1</v>
      </c>
      <c r="O646">
        <f t="shared" si="168"/>
        <v>0</v>
      </c>
      <c r="P646">
        <v>49</v>
      </c>
      <c r="Q646">
        <f t="shared" si="169"/>
        <v>0</v>
      </c>
      <c r="R646">
        <f t="shared" si="170"/>
        <v>0</v>
      </c>
      <c r="S646">
        <f t="shared" si="171"/>
        <v>0</v>
      </c>
      <c r="T646">
        <f t="shared" si="172"/>
        <v>1</v>
      </c>
      <c r="U646">
        <v>0</v>
      </c>
      <c r="V646">
        <f t="shared" si="173"/>
        <v>0.12638967975974638</v>
      </c>
      <c r="W646">
        <f t="shared" si="174"/>
        <v>0.53155542466658978</v>
      </c>
      <c r="X646">
        <f t="shared" si="175"/>
        <v>1.5974351149771245E-2</v>
      </c>
      <c r="Y646">
        <f t="shared" si="176"/>
        <v>0</v>
      </c>
      <c r="Z646" t="s">
        <v>678</v>
      </c>
    </row>
    <row r="647" spans="1:26" x14ac:dyDescent="0.25">
      <c r="A647" t="s">
        <v>26</v>
      </c>
      <c r="B647" t="s">
        <v>27</v>
      </c>
      <c r="C647" t="s">
        <v>23</v>
      </c>
      <c r="D647">
        <v>0</v>
      </c>
      <c r="F647">
        <v>1</v>
      </c>
      <c r="G647">
        <v>25.25</v>
      </c>
      <c r="H647">
        <f t="shared" si="161"/>
        <v>1</v>
      </c>
      <c r="I647">
        <f t="shared" si="162"/>
        <v>0</v>
      </c>
      <c r="J647">
        <f t="shared" si="163"/>
        <v>0</v>
      </c>
      <c r="K647">
        <f t="shared" si="164"/>
        <v>0</v>
      </c>
      <c r="L647">
        <f t="shared" si="165"/>
        <v>1</v>
      </c>
      <c r="M647">
        <f t="shared" si="166"/>
        <v>1</v>
      </c>
      <c r="N647">
        <f t="shared" si="167"/>
        <v>0</v>
      </c>
      <c r="O647">
        <f t="shared" si="168"/>
        <v>0</v>
      </c>
      <c r="P647">
        <v>15</v>
      </c>
      <c r="Q647">
        <f t="shared" si="169"/>
        <v>1</v>
      </c>
      <c r="R647">
        <f t="shared" si="170"/>
        <v>0</v>
      </c>
      <c r="S647">
        <f t="shared" si="171"/>
        <v>0</v>
      </c>
      <c r="T647">
        <f t="shared" si="172"/>
        <v>0</v>
      </c>
      <c r="U647">
        <v>0</v>
      </c>
      <c r="V647">
        <f t="shared" si="173"/>
        <v>0.42372430153284341</v>
      </c>
      <c r="W647">
        <f t="shared" si="174"/>
        <v>0.60437409814583742</v>
      </c>
      <c r="X647">
        <f t="shared" si="175"/>
        <v>0.17954228370949601</v>
      </c>
      <c r="Y647">
        <f t="shared" si="176"/>
        <v>1</v>
      </c>
      <c r="Z647" t="s">
        <v>679</v>
      </c>
    </row>
    <row r="648" spans="1:26" x14ac:dyDescent="0.25">
      <c r="A648" t="s">
        <v>26</v>
      </c>
      <c r="B648" t="s">
        <v>27</v>
      </c>
      <c r="C648" t="s">
        <v>35</v>
      </c>
      <c r="D648">
        <v>1</v>
      </c>
      <c r="F648">
        <v>1</v>
      </c>
      <c r="G648">
        <v>94.55</v>
      </c>
      <c r="H648">
        <f t="shared" si="161"/>
        <v>0</v>
      </c>
      <c r="I648">
        <f t="shared" si="162"/>
        <v>1</v>
      </c>
      <c r="J648">
        <f t="shared" si="163"/>
        <v>0</v>
      </c>
      <c r="K648">
        <f t="shared" si="164"/>
        <v>1</v>
      </c>
      <c r="L648">
        <f t="shared" si="165"/>
        <v>0</v>
      </c>
      <c r="M648">
        <f t="shared" si="166"/>
        <v>1</v>
      </c>
      <c r="N648">
        <f t="shared" si="167"/>
        <v>0</v>
      </c>
      <c r="O648">
        <f t="shared" si="168"/>
        <v>0</v>
      </c>
      <c r="P648">
        <v>20</v>
      </c>
      <c r="Q648">
        <f t="shared" si="169"/>
        <v>1</v>
      </c>
      <c r="R648">
        <f t="shared" si="170"/>
        <v>0</v>
      </c>
      <c r="S648">
        <f t="shared" si="171"/>
        <v>0</v>
      </c>
      <c r="T648">
        <f t="shared" si="172"/>
        <v>0</v>
      </c>
      <c r="U648">
        <v>1</v>
      </c>
      <c r="V648">
        <f t="shared" si="173"/>
        <v>0.54194043248016088</v>
      </c>
      <c r="W648">
        <f t="shared" si="174"/>
        <v>0.63226369621938461</v>
      </c>
      <c r="X648">
        <f t="shared" si="175"/>
        <v>0.20981856739646204</v>
      </c>
      <c r="Y648">
        <f t="shared" si="176"/>
        <v>1</v>
      </c>
      <c r="Z648" t="s">
        <v>680</v>
      </c>
    </row>
    <row r="649" spans="1:26" x14ac:dyDescent="0.25">
      <c r="A649" t="s">
        <v>26</v>
      </c>
      <c r="B649" t="s">
        <v>30</v>
      </c>
      <c r="C649" t="s">
        <v>25</v>
      </c>
      <c r="D649">
        <v>0</v>
      </c>
      <c r="F649">
        <v>1</v>
      </c>
      <c r="G649">
        <v>45.7</v>
      </c>
      <c r="H649">
        <f t="shared" si="161"/>
        <v>1</v>
      </c>
      <c r="I649">
        <f t="shared" si="162"/>
        <v>0</v>
      </c>
      <c r="J649">
        <f t="shared" si="163"/>
        <v>1</v>
      </c>
      <c r="K649">
        <f t="shared" si="164"/>
        <v>0</v>
      </c>
      <c r="L649">
        <f t="shared" si="165"/>
        <v>0</v>
      </c>
      <c r="M649">
        <f t="shared" si="166"/>
        <v>1</v>
      </c>
      <c r="N649">
        <f t="shared" si="167"/>
        <v>0</v>
      </c>
      <c r="O649">
        <f t="shared" si="168"/>
        <v>0</v>
      </c>
      <c r="P649">
        <v>1</v>
      </c>
      <c r="Q649">
        <f t="shared" si="169"/>
        <v>0</v>
      </c>
      <c r="R649">
        <f t="shared" si="170"/>
        <v>1</v>
      </c>
      <c r="S649">
        <f t="shared" si="171"/>
        <v>0</v>
      </c>
      <c r="T649">
        <f t="shared" si="172"/>
        <v>0</v>
      </c>
      <c r="U649">
        <v>1</v>
      </c>
      <c r="V649">
        <f t="shared" si="173"/>
        <v>0.32901223181429801</v>
      </c>
      <c r="W649">
        <f t="shared" si="174"/>
        <v>0.58151901823472629</v>
      </c>
      <c r="X649">
        <f t="shared" si="175"/>
        <v>0.45022458505482926</v>
      </c>
      <c r="Y649">
        <f t="shared" si="176"/>
        <v>1</v>
      </c>
      <c r="Z649" t="s">
        <v>681</v>
      </c>
    </row>
    <row r="650" spans="1:26" x14ac:dyDescent="0.25">
      <c r="A650" t="s">
        <v>29</v>
      </c>
      <c r="B650" t="s">
        <v>27</v>
      </c>
      <c r="C650" t="s">
        <v>25</v>
      </c>
      <c r="D650">
        <v>0</v>
      </c>
      <c r="F650">
        <v>1</v>
      </c>
      <c r="G650">
        <v>69.650000000000006</v>
      </c>
      <c r="H650">
        <f t="shared" si="161"/>
        <v>1</v>
      </c>
      <c r="I650">
        <f t="shared" si="162"/>
        <v>0</v>
      </c>
      <c r="J650">
        <f t="shared" si="163"/>
        <v>1</v>
      </c>
      <c r="K650">
        <f t="shared" si="164"/>
        <v>0</v>
      </c>
      <c r="L650">
        <f t="shared" si="165"/>
        <v>0</v>
      </c>
      <c r="M650">
        <f t="shared" si="166"/>
        <v>0</v>
      </c>
      <c r="N650">
        <f t="shared" si="167"/>
        <v>1</v>
      </c>
      <c r="O650">
        <f t="shared" si="168"/>
        <v>0</v>
      </c>
      <c r="P650">
        <v>50</v>
      </c>
      <c r="Q650">
        <f t="shared" si="169"/>
        <v>1</v>
      </c>
      <c r="R650">
        <f t="shared" si="170"/>
        <v>0</v>
      </c>
      <c r="S650">
        <f t="shared" si="171"/>
        <v>0</v>
      </c>
      <c r="T650">
        <f t="shared" si="172"/>
        <v>0</v>
      </c>
      <c r="U650">
        <v>0</v>
      </c>
      <c r="V650">
        <f t="shared" si="173"/>
        <v>0.25021972251840729</v>
      </c>
      <c r="W650">
        <f t="shared" si="174"/>
        <v>0.5622305813472811</v>
      </c>
      <c r="X650">
        <f t="shared" si="175"/>
        <v>6.2609909537188743E-2</v>
      </c>
      <c r="Y650">
        <f t="shared" si="176"/>
        <v>0</v>
      </c>
      <c r="Z650" t="s">
        <v>682</v>
      </c>
    </row>
    <row r="651" spans="1:26" x14ac:dyDescent="0.25">
      <c r="A651" t="s">
        <v>26</v>
      </c>
      <c r="B651" t="s">
        <v>27</v>
      </c>
      <c r="C651" t="s">
        <v>35</v>
      </c>
      <c r="D651">
        <v>1</v>
      </c>
      <c r="F651">
        <v>1</v>
      </c>
      <c r="G651">
        <v>89.5</v>
      </c>
      <c r="H651">
        <f t="shared" si="161"/>
        <v>0</v>
      </c>
      <c r="I651">
        <f t="shared" si="162"/>
        <v>1</v>
      </c>
      <c r="J651">
        <f t="shared" si="163"/>
        <v>0</v>
      </c>
      <c r="K651">
        <f t="shared" si="164"/>
        <v>1</v>
      </c>
      <c r="L651">
        <f t="shared" si="165"/>
        <v>0</v>
      </c>
      <c r="M651">
        <f t="shared" si="166"/>
        <v>1</v>
      </c>
      <c r="N651">
        <f t="shared" si="167"/>
        <v>0</v>
      </c>
      <c r="O651">
        <f t="shared" si="168"/>
        <v>0</v>
      </c>
      <c r="P651">
        <v>2</v>
      </c>
      <c r="Q651">
        <f t="shared" si="169"/>
        <v>1</v>
      </c>
      <c r="R651">
        <f t="shared" si="170"/>
        <v>0</v>
      </c>
      <c r="S651">
        <f t="shared" si="171"/>
        <v>0</v>
      </c>
      <c r="T651">
        <f t="shared" si="172"/>
        <v>0</v>
      </c>
      <c r="U651">
        <v>1</v>
      </c>
      <c r="V651">
        <f t="shared" si="173"/>
        <v>0.55262182100923196</v>
      </c>
      <c r="W651">
        <f t="shared" si="174"/>
        <v>0.63474365933062016</v>
      </c>
      <c r="X651">
        <f t="shared" si="175"/>
        <v>0.20014723503709569</v>
      </c>
      <c r="Y651">
        <f t="shared" si="176"/>
        <v>1</v>
      </c>
      <c r="Z651" t="s">
        <v>683</v>
      </c>
    </row>
    <row r="652" spans="1:26" x14ac:dyDescent="0.25">
      <c r="A652" t="s">
        <v>26</v>
      </c>
      <c r="B652" t="s">
        <v>38</v>
      </c>
      <c r="C652" t="s">
        <v>35</v>
      </c>
      <c r="D652">
        <v>1</v>
      </c>
      <c r="F652">
        <v>1</v>
      </c>
      <c r="G652">
        <v>70</v>
      </c>
      <c r="H652">
        <f t="shared" si="161"/>
        <v>0</v>
      </c>
      <c r="I652">
        <f t="shared" si="162"/>
        <v>1</v>
      </c>
      <c r="J652">
        <f t="shared" si="163"/>
        <v>0</v>
      </c>
      <c r="K652">
        <f t="shared" si="164"/>
        <v>1</v>
      </c>
      <c r="L652">
        <f t="shared" si="165"/>
        <v>0</v>
      </c>
      <c r="M652">
        <f t="shared" si="166"/>
        <v>1</v>
      </c>
      <c r="N652">
        <f t="shared" si="167"/>
        <v>0</v>
      </c>
      <c r="O652">
        <f t="shared" si="168"/>
        <v>0</v>
      </c>
      <c r="P652">
        <v>24</v>
      </c>
      <c r="Q652">
        <f t="shared" si="169"/>
        <v>0</v>
      </c>
      <c r="R652">
        <f t="shared" si="170"/>
        <v>0</v>
      </c>
      <c r="S652">
        <f t="shared" si="171"/>
        <v>1</v>
      </c>
      <c r="T652">
        <f t="shared" si="172"/>
        <v>0</v>
      </c>
      <c r="U652">
        <v>0</v>
      </c>
      <c r="V652">
        <f t="shared" si="173"/>
        <v>0.37176044761257615</v>
      </c>
      <c r="W652">
        <f t="shared" si="174"/>
        <v>0.59188429605132542</v>
      </c>
      <c r="X652">
        <f t="shared" si="175"/>
        <v>0.13820583040910298</v>
      </c>
      <c r="Y652">
        <f t="shared" si="176"/>
        <v>1</v>
      </c>
      <c r="Z652" t="s">
        <v>684</v>
      </c>
    </row>
    <row r="653" spans="1:26" x14ac:dyDescent="0.25">
      <c r="A653" t="s">
        <v>26</v>
      </c>
      <c r="B653" t="s">
        <v>33</v>
      </c>
      <c r="C653" t="s">
        <v>35</v>
      </c>
      <c r="D653">
        <v>0</v>
      </c>
      <c r="F653">
        <v>1</v>
      </c>
      <c r="G653">
        <v>69.55</v>
      </c>
      <c r="H653">
        <f t="shared" si="161"/>
        <v>1</v>
      </c>
      <c r="I653">
        <f t="shared" si="162"/>
        <v>0</v>
      </c>
      <c r="J653">
        <f t="shared" si="163"/>
        <v>0</v>
      </c>
      <c r="K653">
        <f t="shared" si="164"/>
        <v>1</v>
      </c>
      <c r="L653">
        <f t="shared" si="165"/>
        <v>0</v>
      </c>
      <c r="M653">
        <f t="shared" si="166"/>
        <v>1</v>
      </c>
      <c r="N653">
        <f t="shared" si="167"/>
        <v>0</v>
      </c>
      <c r="O653">
        <f t="shared" si="168"/>
        <v>0</v>
      </c>
      <c r="P653">
        <v>3</v>
      </c>
      <c r="Q653">
        <f t="shared" si="169"/>
        <v>0</v>
      </c>
      <c r="R653">
        <f t="shared" si="170"/>
        <v>0</v>
      </c>
      <c r="S653">
        <f t="shared" si="171"/>
        <v>0</v>
      </c>
      <c r="T653">
        <f t="shared" si="172"/>
        <v>1</v>
      </c>
      <c r="U653">
        <v>1</v>
      </c>
      <c r="V653">
        <f t="shared" si="173"/>
        <v>0.37105887267669607</v>
      </c>
      <c r="W653">
        <f t="shared" si="174"/>
        <v>0.59171481460235387</v>
      </c>
      <c r="X653">
        <f t="shared" si="175"/>
        <v>0.39556694163870831</v>
      </c>
      <c r="Y653">
        <f t="shared" si="176"/>
        <v>1</v>
      </c>
      <c r="Z653" t="s">
        <v>685</v>
      </c>
    </row>
    <row r="654" spans="1:26" x14ac:dyDescent="0.25">
      <c r="A654" t="s">
        <v>26</v>
      </c>
      <c r="B654" t="s">
        <v>30</v>
      </c>
      <c r="C654" t="s">
        <v>35</v>
      </c>
      <c r="D654">
        <v>0</v>
      </c>
      <c r="F654">
        <v>1</v>
      </c>
      <c r="G654">
        <v>74.599999999999994</v>
      </c>
      <c r="H654">
        <f t="shared" si="161"/>
        <v>1</v>
      </c>
      <c r="I654">
        <f t="shared" si="162"/>
        <v>0</v>
      </c>
      <c r="J654">
        <f t="shared" si="163"/>
        <v>0</v>
      </c>
      <c r="K654">
        <f t="shared" si="164"/>
        <v>1</v>
      </c>
      <c r="L654">
        <f t="shared" si="165"/>
        <v>0</v>
      </c>
      <c r="M654">
        <f t="shared" si="166"/>
        <v>1</v>
      </c>
      <c r="N654">
        <f t="shared" si="167"/>
        <v>0</v>
      </c>
      <c r="O654">
        <f t="shared" si="168"/>
        <v>0</v>
      </c>
      <c r="P654">
        <v>1</v>
      </c>
      <c r="Q654">
        <f t="shared" si="169"/>
        <v>0</v>
      </c>
      <c r="R654">
        <f t="shared" si="170"/>
        <v>1</v>
      </c>
      <c r="S654">
        <f t="shared" si="171"/>
        <v>0</v>
      </c>
      <c r="T654">
        <f t="shared" si="172"/>
        <v>0</v>
      </c>
      <c r="U654">
        <v>1</v>
      </c>
      <c r="V654">
        <f t="shared" si="173"/>
        <v>0.37406893325192758</v>
      </c>
      <c r="W654">
        <f t="shared" si="174"/>
        <v>0.59244180905070931</v>
      </c>
      <c r="X654">
        <f t="shared" si="175"/>
        <v>0.39178970032037991</v>
      </c>
      <c r="Y654">
        <f t="shared" si="176"/>
        <v>1</v>
      </c>
      <c r="Z654" t="s">
        <v>686</v>
      </c>
    </row>
    <row r="655" spans="1:26" x14ac:dyDescent="0.25">
      <c r="A655" t="s">
        <v>45</v>
      </c>
      <c r="B655" t="s">
        <v>30</v>
      </c>
      <c r="C655" t="s">
        <v>23</v>
      </c>
      <c r="D655">
        <v>0</v>
      </c>
      <c r="F655">
        <v>1</v>
      </c>
      <c r="G655">
        <v>20.100000000000001</v>
      </c>
      <c r="H655">
        <f t="shared" si="161"/>
        <v>1</v>
      </c>
      <c r="I655">
        <f t="shared" si="162"/>
        <v>0</v>
      </c>
      <c r="J655">
        <f t="shared" si="163"/>
        <v>0</v>
      </c>
      <c r="K655">
        <f t="shared" si="164"/>
        <v>0</v>
      </c>
      <c r="L655">
        <f t="shared" si="165"/>
        <v>1</v>
      </c>
      <c r="M655">
        <f t="shared" si="166"/>
        <v>0</v>
      </c>
      <c r="N655">
        <f t="shared" si="167"/>
        <v>0</v>
      </c>
      <c r="O655">
        <f t="shared" si="168"/>
        <v>1</v>
      </c>
      <c r="P655">
        <v>35</v>
      </c>
      <c r="Q655">
        <f t="shared" si="169"/>
        <v>0</v>
      </c>
      <c r="R655">
        <f t="shared" si="170"/>
        <v>1</v>
      </c>
      <c r="S655">
        <f t="shared" si="171"/>
        <v>0</v>
      </c>
      <c r="T655">
        <f t="shared" si="172"/>
        <v>0</v>
      </c>
      <c r="U655">
        <v>0</v>
      </c>
      <c r="V655">
        <f t="shared" si="173"/>
        <v>-7.1016700531665478E-2</v>
      </c>
      <c r="W655">
        <f t="shared" si="174"/>
        <v>0.48225328284788488</v>
      </c>
      <c r="X655">
        <f t="shared" si="175"/>
        <v>5.0433717544042557E-3</v>
      </c>
      <c r="Y655">
        <f t="shared" si="176"/>
        <v>0</v>
      </c>
      <c r="Z655" t="s">
        <v>687</v>
      </c>
    </row>
    <row r="656" spans="1:26" x14ac:dyDescent="0.25">
      <c r="A656" t="s">
        <v>26</v>
      </c>
      <c r="B656" t="s">
        <v>30</v>
      </c>
      <c r="C656" t="s">
        <v>23</v>
      </c>
      <c r="D656">
        <v>0</v>
      </c>
      <c r="F656">
        <v>1</v>
      </c>
      <c r="G656">
        <v>24.8</v>
      </c>
      <c r="H656">
        <f t="shared" si="161"/>
        <v>1</v>
      </c>
      <c r="I656">
        <f t="shared" si="162"/>
        <v>0</v>
      </c>
      <c r="J656">
        <f t="shared" si="163"/>
        <v>0</v>
      </c>
      <c r="K656">
        <f t="shared" si="164"/>
        <v>0</v>
      </c>
      <c r="L656">
        <f t="shared" si="165"/>
        <v>1</v>
      </c>
      <c r="M656">
        <f t="shared" si="166"/>
        <v>1</v>
      </c>
      <c r="N656">
        <f t="shared" si="167"/>
        <v>0</v>
      </c>
      <c r="O656">
        <f t="shared" si="168"/>
        <v>0</v>
      </c>
      <c r="P656">
        <v>17</v>
      </c>
      <c r="Q656">
        <f t="shared" si="169"/>
        <v>0</v>
      </c>
      <c r="R656">
        <f t="shared" si="170"/>
        <v>1</v>
      </c>
      <c r="S656">
        <f t="shared" si="171"/>
        <v>0</v>
      </c>
      <c r="T656">
        <f t="shared" si="172"/>
        <v>0</v>
      </c>
      <c r="U656">
        <v>0</v>
      </c>
      <c r="V656">
        <f t="shared" si="173"/>
        <v>0.28139121359865643</v>
      </c>
      <c r="W656">
        <f t="shared" si="174"/>
        <v>0.56988726543569401</v>
      </c>
      <c r="X656">
        <f t="shared" si="175"/>
        <v>7.9181015090524692E-2</v>
      </c>
      <c r="Y656">
        <f t="shared" si="176"/>
        <v>0</v>
      </c>
      <c r="Z656" t="s">
        <v>688</v>
      </c>
    </row>
    <row r="657" spans="1:26" x14ac:dyDescent="0.25">
      <c r="A657" t="s">
        <v>26</v>
      </c>
      <c r="B657" t="s">
        <v>27</v>
      </c>
      <c r="C657" t="s">
        <v>23</v>
      </c>
      <c r="D657">
        <v>1</v>
      </c>
      <c r="F657">
        <v>1</v>
      </c>
      <c r="G657">
        <v>19.649999999999999</v>
      </c>
      <c r="H657">
        <f t="shared" si="161"/>
        <v>0</v>
      </c>
      <c r="I657">
        <f t="shared" si="162"/>
        <v>1</v>
      </c>
      <c r="J657">
        <f t="shared" si="163"/>
        <v>0</v>
      </c>
      <c r="K657">
        <f t="shared" si="164"/>
        <v>0</v>
      </c>
      <c r="L657">
        <f t="shared" si="165"/>
        <v>1</v>
      </c>
      <c r="M657">
        <f t="shared" si="166"/>
        <v>1</v>
      </c>
      <c r="N657">
        <f t="shared" si="167"/>
        <v>0</v>
      </c>
      <c r="O657">
        <f t="shared" si="168"/>
        <v>0</v>
      </c>
      <c r="P657">
        <v>8</v>
      </c>
      <c r="Q657">
        <f t="shared" si="169"/>
        <v>1</v>
      </c>
      <c r="R657">
        <f t="shared" si="170"/>
        <v>0</v>
      </c>
      <c r="S657">
        <f t="shared" si="171"/>
        <v>0</v>
      </c>
      <c r="T657">
        <f t="shared" si="172"/>
        <v>0</v>
      </c>
      <c r="U657">
        <v>1</v>
      </c>
      <c r="V657">
        <f t="shared" si="173"/>
        <v>0.40130214211536691</v>
      </c>
      <c r="W657">
        <f t="shared" si="174"/>
        <v>0.59900047350575436</v>
      </c>
      <c r="X657">
        <f t="shared" si="175"/>
        <v>0.3584391250356484</v>
      </c>
      <c r="Y657">
        <f t="shared" si="176"/>
        <v>1</v>
      </c>
      <c r="Z657" t="s">
        <v>689</v>
      </c>
    </row>
    <row r="658" spans="1:26" x14ac:dyDescent="0.25">
      <c r="A658" t="s">
        <v>26</v>
      </c>
      <c r="B658" t="s">
        <v>38</v>
      </c>
      <c r="C658" t="s">
        <v>35</v>
      </c>
      <c r="D658">
        <v>0</v>
      </c>
      <c r="F658">
        <v>1</v>
      </c>
      <c r="G658">
        <v>95.1</v>
      </c>
      <c r="H658">
        <f t="shared" si="161"/>
        <v>1</v>
      </c>
      <c r="I658">
        <f t="shared" si="162"/>
        <v>0</v>
      </c>
      <c r="J658">
        <f t="shared" si="163"/>
        <v>0</v>
      </c>
      <c r="K658">
        <f t="shared" si="164"/>
        <v>1</v>
      </c>
      <c r="L658">
        <f t="shared" si="165"/>
        <v>0</v>
      </c>
      <c r="M658">
        <f t="shared" si="166"/>
        <v>1</v>
      </c>
      <c r="N658">
        <f t="shared" si="167"/>
        <v>0</v>
      </c>
      <c r="O658">
        <f t="shared" si="168"/>
        <v>0</v>
      </c>
      <c r="P658">
        <v>10</v>
      </c>
      <c r="Q658">
        <f t="shared" si="169"/>
        <v>0</v>
      </c>
      <c r="R658">
        <f t="shared" si="170"/>
        <v>0</v>
      </c>
      <c r="S658">
        <f t="shared" si="171"/>
        <v>1</v>
      </c>
      <c r="T658">
        <f t="shared" si="172"/>
        <v>0</v>
      </c>
      <c r="U658">
        <v>0</v>
      </c>
      <c r="V658">
        <f t="shared" si="173"/>
        <v>0.40602956921979627</v>
      </c>
      <c r="W658">
        <f t="shared" si="174"/>
        <v>0.6001354630168344</v>
      </c>
      <c r="X658">
        <f t="shared" si="175"/>
        <v>0.16486001108081333</v>
      </c>
      <c r="Y658">
        <f t="shared" si="176"/>
        <v>1</v>
      </c>
      <c r="Z658" t="s">
        <v>690</v>
      </c>
    </row>
    <row r="659" spans="1:26" x14ac:dyDescent="0.25">
      <c r="A659" t="s">
        <v>45</v>
      </c>
      <c r="B659" t="s">
        <v>38</v>
      </c>
      <c r="C659" t="s">
        <v>25</v>
      </c>
      <c r="D659">
        <v>0</v>
      </c>
      <c r="F659">
        <v>1</v>
      </c>
      <c r="G659">
        <v>88.85</v>
      </c>
      <c r="H659">
        <f t="shared" si="161"/>
        <v>1</v>
      </c>
      <c r="I659">
        <f t="shared" si="162"/>
        <v>0</v>
      </c>
      <c r="J659">
        <f t="shared" si="163"/>
        <v>1</v>
      </c>
      <c r="K659">
        <f t="shared" si="164"/>
        <v>0</v>
      </c>
      <c r="L659">
        <f t="shared" si="165"/>
        <v>0</v>
      </c>
      <c r="M659">
        <f t="shared" si="166"/>
        <v>0</v>
      </c>
      <c r="N659">
        <f t="shared" si="167"/>
        <v>0</v>
      </c>
      <c r="O659">
        <f t="shared" si="168"/>
        <v>1</v>
      </c>
      <c r="P659">
        <v>68</v>
      </c>
      <c r="Q659">
        <f t="shared" si="169"/>
        <v>0</v>
      </c>
      <c r="R659">
        <f t="shared" si="170"/>
        <v>0</v>
      </c>
      <c r="S659">
        <f t="shared" si="171"/>
        <v>1</v>
      </c>
      <c r="T659">
        <f t="shared" si="172"/>
        <v>0</v>
      </c>
      <c r="U659">
        <v>0</v>
      </c>
      <c r="V659">
        <f t="shared" si="173"/>
        <v>6.4896568303523444E-2</v>
      </c>
      <c r="W659">
        <f t="shared" si="174"/>
        <v>0.51621845038778769</v>
      </c>
      <c r="X659">
        <f t="shared" si="175"/>
        <v>4.2115645775738838E-3</v>
      </c>
      <c r="Y659">
        <f t="shared" si="176"/>
        <v>0</v>
      </c>
      <c r="Z659" t="s">
        <v>691</v>
      </c>
    </row>
    <row r="660" spans="1:26" x14ac:dyDescent="0.25">
      <c r="A660" t="s">
        <v>29</v>
      </c>
      <c r="B660" t="s">
        <v>33</v>
      </c>
      <c r="C660" t="s">
        <v>25</v>
      </c>
      <c r="D660">
        <v>0</v>
      </c>
      <c r="F660">
        <v>1</v>
      </c>
      <c r="G660">
        <v>78.8</v>
      </c>
      <c r="H660">
        <f t="shared" si="161"/>
        <v>1</v>
      </c>
      <c r="I660">
        <f t="shared" si="162"/>
        <v>0</v>
      </c>
      <c r="J660">
        <f t="shared" si="163"/>
        <v>1</v>
      </c>
      <c r="K660">
        <f t="shared" si="164"/>
        <v>0</v>
      </c>
      <c r="L660">
        <f t="shared" si="165"/>
        <v>0</v>
      </c>
      <c r="M660">
        <f t="shared" si="166"/>
        <v>0</v>
      </c>
      <c r="N660">
        <f t="shared" si="167"/>
        <v>1</v>
      </c>
      <c r="O660">
        <f t="shared" si="168"/>
        <v>0</v>
      </c>
      <c r="P660">
        <v>45</v>
      </c>
      <c r="Q660">
        <f t="shared" si="169"/>
        <v>0</v>
      </c>
      <c r="R660">
        <f t="shared" si="170"/>
        <v>0</v>
      </c>
      <c r="S660">
        <f t="shared" si="171"/>
        <v>0</v>
      </c>
      <c r="T660">
        <f t="shared" si="172"/>
        <v>1</v>
      </c>
      <c r="U660">
        <v>0</v>
      </c>
      <c r="V660">
        <f t="shared" si="173"/>
        <v>0.10916211744535861</v>
      </c>
      <c r="W660">
        <f t="shared" si="174"/>
        <v>0.52726346128389479</v>
      </c>
      <c r="X660">
        <f t="shared" si="175"/>
        <v>1.1916367885154268E-2</v>
      </c>
      <c r="Y660">
        <f t="shared" si="176"/>
        <v>0</v>
      </c>
      <c r="Z660" t="s">
        <v>692</v>
      </c>
    </row>
    <row r="661" spans="1:26" x14ac:dyDescent="0.25">
      <c r="A661" t="s">
        <v>29</v>
      </c>
      <c r="B661" t="s">
        <v>30</v>
      </c>
      <c r="C661" t="s">
        <v>23</v>
      </c>
      <c r="D661">
        <v>0</v>
      </c>
      <c r="F661">
        <v>1</v>
      </c>
      <c r="G661">
        <v>19.850000000000001</v>
      </c>
      <c r="H661">
        <f t="shared" si="161"/>
        <v>1</v>
      </c>
      <c r="I661">
        <f t="shared" si="162"/>
        <v>0</v>
      </c>
      <c r="J661">
        <f t="shared" si="163"/>
        <v>0</v>
      </c>
      <c r="K661">
        <f t="shared" si="164"/>
        <v>0</v>
      </c>
      <c r="L661">
        <f t="shared" si="165"/>
        <v>1</v>
      </c>
      <c r="M661">
        <f t="shared" si="166"/>
        <v>0</v>
      </c>
      <c r="N661">
        <f t="shared" si="167"/>
        <v>1</v>
      </c>
      <c r="O661">
        <f t="shared" si="168"/>
        <v>0</v>
      </c>
      <c r="P661">
        <v>2</v>
      </c>
      <c r="Q661">
        <f t="shared" si="169"/>
        <v>0</v>
      </c>
      <c r="R661">
        <f t="shared" si="170"/>
        <v>1</v>
      </c>
      <c r="S661">
        <f t="shared" si="171"/>
        <v>0</v>
      </c>
      <c r="T661">
        <f t="shared" si="172"/>
        <v>0</v>
      </c>
      <c r="U661">
        <v>1</v>
      </c>
      <c r="V661">
        <f t="shared" si="173"/>
        <v>-1.147240834177601E-2</v>
      </c>
      <c r="W661">
        <f t="shared" si="174"/>
        <v>0.49713192937152229</v>
      </c>
      <c r="X661">
        <f t="shared" si="175"/>
        <v>1.0230764328367126</v>
      </c>
      <c r="Y661">
        <f t="shared" si="176"/>
        <v>0</v>
      </c>
      <c r="Z661" t="s">
        <v>693</v>
      </c>
    </row>
    <row r="662" spans="1:26" x14ac:dyDescent="0.25">
      <c r="A662" t="s">
        <v>26</v>
      </c>
      <c r="B662" t="s">
        <v>33</v>
      </c>
      <c r="C662" t="s">
        <v>23</v>
      </c>
      <c r="D662">
        <v>0</v>
      </c>
      <c r="F662">
        <v>1</v>
      </c>
      <c r="G662">
        <v>20.350000000000001</v>
      </c>
      <c r="H662">
        <f t="shared" si="161"/>
        <v>1</v>
      </c>
      <c r="I662">
        <f t="shared" si="162"/>
        <v>0</v>
      </c>
      <c r="J662">
        <f t="shared" si="163"/>
        <v>0</v>
      </c>
      <c r="K662">
        <f t="shared" si="164"/>
        <v>0</v>
      </c>
      <c r="L662">
        <f t="shared" si="165"/>
        <v>1</v>
      </c>
      <c r="M662">
        <f t="shared" si="166"/>
        <v>1</v>
      </c>
      <c r="N662">
        <f t="shared" si="167"/>
        <v>0</v>
      </c>
      <c r="O662">
        <f t="shared" si="168"/>
        <v>0</v>
      </c>
      <c r="P662">
        <v>37</v>
      </c>
      <c r="Q662">
        <f t="shared" si="169"/>
        <v>0</v>
      </c>
      <c r="R662">
        <f t="shared" si="170"/>
        <v>0</v>
      </c>
      <c r="S662">
        <f t="shared" si="171"/>
        <v>0</v>
      </c>
      <c r="T662">
        <f t="shared" si="172"/>
        <v>1</v>
      </c>
      <c r="U662">
        <v>0</v>
      </c>
      <c r="V662">
        <f t="shared" si="173"/>
        <v>0.2607619679062067</v>
      </c>
      <c r="W662">
        <f t="shared" si="174"/>
        <v>0.56482359115809633</v>
      </c>
      <c r="X662">
        <f t="shared" si="175"/>
        <v>6.7996803906317571E-2</v>
      </c>
      <c r="Y662">
        <f t="shared" si="176"/>
        <v>0</v>
      </c>
      <c r="Z662" t="s">
        <v>694</v>
      </c>
    </row>
    <row r="663" spans="1:26" x14ac:dyDescent="0.25">
      <c r="A663" t="s">
        <v>26</v>
      </c>
      <c r="B663" t="s">
        <v>30</v>
      </c>
      <c r="C663" t="s">
        <v>25</v>
      </c>
      <c r="D663">
        <v>0</v>
      </c>
      <c r="F663">
        <v>1</v>
      </c>
      <c r="G663">
        <v>24.25</v>
      </c>
      <c r="H663">
        <f t="shared" si="161"/>
        <v>1</v>
      </c>
      <c r="I663">
        <f t="shared" si="162"/>
        <v>0</v>
      </c>
      <c r="J663">
        <f t="shared" si="163"/>
        <v>1</v>
      </c>
      <c r="K663">
        <f t="shared" si="164"/>
        <v>0</v>
      </c>
      <c r="L663">
        <f t="shared" si="165"/>
        <v>0</v>
      </c>
      <c r="M663">
        <f t="shared" si="166"/>
        <v>1</v>
      </c>
      <c r="N663">
        <f t="shared" si="167"/>
        <v>0</v>
      </c>
      <c r="O663">
        <f t="shared" si="168"/>
        <v>0</v>
      </c>
      <c r="P663">
        <v>4</v>
      </c>
      <c r="Q663">
        <f t="shared" si="169"/>
        <v>0</v>
      </c>
      <c r="R663">
        <f t="shared" si="170"/>
        <v>1</v>
      </c>
      <c r="S663">
        <f t="shared" si="171"/>
        <v>0</v>
      </c>
      <c r="T663">
        <f t="shared" si="172"/>
        <v>0</v>
      </c>
      <c r="U663">
        <v>1</v>
      </c>
      <c r="V663">
        <f t="shared" si="173"/>
        <v>0.29557049320401585</v>
      </c>
      <c r="W663">
        <f t="shared" si="174"/>
        <v>0.57335933165633557</v>
      </c>
      <c r="X663">
        <f t="shared" si="175"/>
        <v>0.49622093004483347</v>
      </c>
      <c r="Y663">
        <f t="shared" si="176"/>
        <v>0</v>
      </c>
      <c r="Z663" t="s">
        <v>695</v>
      </c>
    </row>
    <row r="664" spans="1:26" x14ac:dyDescent="0.25">
      <c r="A664" t="s">
        <v>26</v>
      </c>
      <c r="B664" t="s">
        <v>30</v>
      </c>
      <c r="C664" t="s">
        <v>25</v>
      </c>
      <c r="D664">
        <v>0</v>
      </c>
      <c r="F664">
        <v>1</v>
      </c>
      <c r="G664">
        <v>45.25</v>
      </c>
      <c r="H664">
        <f t="shared" si="161"/>
        <v>1</v>
      </c>
      <c r="I664">
        <f t="shared" si="162"/>
        <v>0</v>
      </c>
      <c r="J664">
        <f t="shared" si="163"/>
        <v>1</v>
      </c>
      <c r="K664">
        <f t="shared" si="164"/>
        <v>0</v>
      </c>
      <c r="L664">
        <f t="shared" si="165"/>
        <v>0</v>
      </c>
      <c r="M664">
        <f t="shared" si="166"/>
        <v>1</v>
      </c>
      <c r="N664">
        <f t="shared" si="167"/>
        <v>0</v>
      </c>
      <c r="O664">
        <f t="shared" si="168"/>
        <v>0</v>
      </c>
      <c r="P664">
        <v>10</v>
      </c>
      <c r="Q664">
        <f t="shared" si="169"/>
        <v>0</v>
      </c>
      <c r="R664">
        <f t="shared" si="170"/>
        <v>1</v>
      </c>
      <c r="S664">
        <f t="shared" si="171"/>
        <v>0</v>
      </c>
      <c r="T664">
        <f t="shared" si="172"/>
        <v>0</v>
      </c>
      <c r="U664">
        <v>0</v>
      </c>
      <c r="V664">
        <f t="shared" si="173"/>
        <v>0.32831065687841798</v>
      </c>
      <c r="W664">
        <f t="shared" si="174"/>
        <v>0.58134827695401003</v>
      </c>
      <c r="X664">
        <f t="shared" si="175"/>
        <v>0.10778788741993831</v>
      </c>
      <c r="Y664">
        <f t="shared" si="176"/>
        <v>1</v>
      </c>
      <c r="Z664" t="s">
        <v>696</v>
      </c>
    </row>
    <row r="665" spans="1:26" x14ac:dyDescent="0.25">
      <c r="A665" t="s">
        <v>26</v>
      </c>
      <c r="B665" t="s">
        <v>30</v>
      </c>
      <c r="C665" t="s">
        <v>23</v>
      </c>
      <c r="D665">
        <v>0</v>
      </c>
      <c r="F665">
        <v>1</v>
      </c>
      <c r="G665">
        <v>20.05</v>
      </c>
      <c r="H665">
        <f t="shared" si="161"/>
        <v>1</v>
      </c>
      <c r="I665">
        <f t="shared" si="162"/>
        <v>0</v>
      </c>
      <c r="J665">
        <f t="shared" si="163"/>
        <v>0</v>
      </c>
      <c r="K665">
        <f t="shared" si="164"/>
        <v>0</v>
      </c>
      <c r="L665">
        <f t="shared" si="165"/>
        <v>1</v>
      </c>
      <c r="M665">
        <f t="shared" si="166"/>
        <v>1</v>
      </c>
      <c r="N665">
        <f t="shared" si="167"/>
        <v>0</v>
      </c>
      <c r="O665">
        <f t="shared" si="168"/>
        <v>0</v>
      </c>
      <c r="P665">
        <v>1</v>
      </c>
      <c r="Q665">
        <f t="shared" si="169"/>
        <v>0</v>
      </c>
      <c r="R665">
        <f t="shared" si="170"/>
        <v>1</v>
      </c>
      <c r="S665">
        <f t="shared" si="171"/>
        <v>0</v>
      </c>
      <c r="T665">
        <f t="shared" si="172"/>
        <v>0</v>
      </c>
      <c r="U665">
        <v>0</v>
      </c>
      <c r="V665">
        <f t="shared" si="173"/>
        <v>0.26029425128228667</v>
      </c>
      <c r="W665">
        <f t="shared" si="174"/>
        <v>0.5647086239095882</v>
      </c>
      <c r="X665">
        <f t="shared" si="175"/>
        <v>6.7753097250606201E-2</v>
      </c>
      <c r="Y665">
        <f t="shared" si="176"/>
        <v>0</v>
      </c>
      <c r="Z665" t="s">
        <v>697</v>
      </c>
    </row>
    <row r="666" spans="1:26" x14ac:dyDescent="0.25">
      <c r="A666" t="s">
        <v>45</v>
      </c>
      <c r="B666" t="s">
        <v>30</v>
      </c>
      <c r="C666" t="s">
        <v>25</v>
      </c>
      <c r="D666">
        <v>0</v>
      </c>
      <c r="F666">
        <v>1</v>
      </c>
      <c r="G666">
        <v>69.55</v>
      </c>
      <c r="H666">
        <f t="shared" si="161"/>
        <v>1</v>
      </c>
      <c r="I666">
        <f t="shared" si="162"/>
        <v>0</v>
      </c>
      <c r="J666">
        <f t="shared" si="163"/>
        <v>1</v>
      </c>
      <c r="K666">
        <f t="shared" si="164"/>
        <v>0</v>
      </c>
      <c r="L666">
        <f t="shared" si="165"/>
        <v>0</v>
      </c>
      <c r="M666">
        <f t="shared" si="166"/>
        <v>0</v>
      </c>
      <c r="N666">
        <f t="shared" si="167"/>
        <v>0</v>
      </c>
      <c r="O666">
        <f t="shared" si="168"/>
        <v>1</v>
      </c>
      <c r="P666">
        <v>65</v>
      </c>
      <c r="Q666">
        <f t="shared" si="169"/>
        <v>0</v>
      </c>
      <c r="R666">
        <f t="shared" si="170"/>
        <v>1</v>
      </c>
      <c r="S666">
        <f t="shared" si="171"/>
        <v>0</v>
      </c>
      <c r="T666">
        <f t="shared" si="172"/>
        <v>0</v>
      </c>
      <c r="U666">
        <v>0</v>
      </c>
      <c r="V666">
        <f t="shared" si="173"/>
        <v>3.4806798831334862E-2</v>
      </c>
      <c r="W666">
        <f t="shared" si="174"/>
        <v>0.50870082129555028</v>
      </c>
      <c r="X666">
        <f t="shared" si="175"/>
        <v>1.211513244885014E-3</v>
      </c>
      <c r="Y666">
        <f t="shared" si="176"/>
        <v>0</v>
      </c>
      <c r="Z666" t="s">
        <v>698</v>
      </c>
    </row>
    <row r="667" spans="1:26" x14ac:dyDescent="0.25">
      <c r="A667" t="s">
        <v>45</v>
      </c>
      <c r="B667" t="s">
        <v>33</v>
      </c>
      <c r="C667" t="s">
        <v>23</v>
      </c>
      <c r="D667">
        <v>0</v>
      </c>
      <c r="F667">
        <v>1</v>
      </c>
      <c r="G667">
        <v>19.5</v>
      </c>
      <c r="H667">
        <f t="shared" si="161"/>
        <v>1</v>
      </c>
      <c r="I667">
        <f t="shared" si="162"/>
        <v>0</v>
      </c>
      <c r="J667">
        <f t="shared" si="163"/>
        <v>0</v>
      </c>
      <c r="K667">
        <f t="shared" si="164"/>
        <v>0</v>
      </c>
      <c r="L667">
        <f t="shared" si="165"/>
        <v>1</v>
      </c>
      <c r="M667">
        <f t="shared" si="166"/>
        <v>0</v>
      </c>
      <c r="N667">
        <f t="shared" si="167"/>
        <v>0</v>
      </c>
      <c r="O667">
        <f t="shared" si="168"/>
        <v>1</v>
      </c>
      <c r="P667">
        <v>57</v>
      </c>
      <c r="Q667">
        <f t="shared" si="169"/>
        <v>0</v>
      </c>
      <c r="R667">
        <f t="shared" si="170"/>
        <v>0</v>
      </c>
      <c r="S667">
        <f t="shared" si="171"/>
        <v>0</v>
      </c>
      <c r="T667">
        <f t="shared" si="172"/>
        <v>1</v>
      </c>
      <c r="U667">
        <v>0</v>
      </c>
      <c r="V667">
        <f t="shared" si="173"/>
        <v>-6.7088964518749836E-2</v>
      </c>
      <c r="W667">
        <f t="shared" si="174"/>
        <v>0.48323404692921546</v>
      </c>
      <c r="X667">
        <f t="shared" si="175"/>
        <v>4.5009291601980743E-3</v>
      </c>
      <c r="Y667">
        <f t="shared" si="176"/>
        <v>0</v>
      </c>
      <c r="Z667" t="s">
        <v>699</v>
      </c>
    </row>
    <row r="668" spans="1:26" x14ac:dyDescent="0.25">
      <c r="A668" t="s">
        <v>26</v>
      </c>
      <c r="B668" t="s">
        <v>30</v>
      </c>
      <c r="C668" t="s">
        <v>35</v>
      </c>
      <c r="D668">
        <v>0</v>
      </c>
      <c r="F668">
        <v>1</v>
      </c>
      <c r="G668">
        <v>74.75</v>
      </c>
      <c r="H668">
        <f t="shared" si="161"/>
        <v>1</v>
      </c>
      <c r="I668">
        <f t="shared" si="162"/>
        <v>0</v>
      </c>
      <c r="J668">
        <f t="shared" si="163"/>
        <v>0</v>
      </c>
      <c r="K668">
        <f t="shared" si="164"/>
        <v>1</v>
      </c>
      <c r="L668">
        <f t="shared" si="165"/>
        <v>0</v>
      </c>
      <c r="M668">
        <f t="shared" si="166"/>
        <v>1</v>
      </c>
      <c r="N668">
        <f t="shared" si="167"/>
        <v>0</v>
      </c>
      <c r="O668">
        <f t="shared" si="168"/>
        <v>0</v>
      </c>
      <c r="P668">
        <v>3</v>
      </c>
      <c r="Q668">
        <f t="shared" si="169"/>
        <v>0</v>
      </c>
      <c r="R668">
        <f t="shared" si="170"/>
        <v>1</v>
      </c>
      <c r="S668">
        <f t="shared" si="171"/>
        <v>0</v>
      </c>
      <c r="T668">
        <f t="shared" si="172"/>
        <v>0</v>
      </c>
      <c r="U668">
        <v>0</v>
      </c>
      <c r="V668">
        <f t="shared" si="173"/>
        <v>0.37916596082464327</v>
      </c>
      <c r="W668">
        <f t="shared" si="174"/>
        <v>0.59367192708733929</v>
      </c>
      <c r="X668">
        <f t="shared" si="175"/>
        <v>0.1437668258480749</v>
      </c>
      <c r="Y668">
        <f t="shared" si="176"/>
        <v>1</v>
      </c>
      <c r="Z668" t="s">
        <v>700</v>
      </c>
    </row>
    <row r="669" spans="1:26" x14ac:dyDescent="0.25">
      <c r="A669" t="s">
        <v>26</v>
      </c>
      <c r="B669" t="s">
        <v>27</v>
      </c>
      <c r="C669" t="s">
        <v>35</v>
      </c>
      <c r="D669">
        <v>0</v>
      </c>
      <c r="F669">
        <v>1</v>
      </c>
      <c r="G669">
        <v>69.650000000000006</v>
      </c>
      <c r="H669">
        <f t="shared" si="161"/>
        <v>1</v>
      </c>
      <c r="I669">
        <f t="shared" si="162"/>
        <v>0</v>
      </c>
      <c r="J669">
        <f t="shared" si="163"/>
        <v>0</v>
      </c>
      <c r="K669">
        <f t="shared" si="164"/>
        <v>1</v>
      </c>
      <c r="L669">
        <f t="shared" si="165"/>
        <v>0</v>
      </c>
      <c r="M669">
        <f t="shared" si="166"/>
        <v>1</v>
      </c>
      <c r="N669">
        <f t="shared" si="167"/>
        <v>0</v>
      </c>
      <c r="O669">
        <f t="shared" si="168"/>
        <v>0</v>
      </c>
      <c r="P669">
        <v>2</v>
      </c>
      <c r="Q669">
        <f t="shared" si="169"/>
        <v>1</v>
      </c>
      <c r="R669">
        <f t="shared" si="170"/>
        <v>0</v>
      </c>
      <c r="S669">
        <f t="shared" si="171"/>
        <v>0</v>
      </c>
      <c r="T669">
        <f t="shared" si="172"/>
        <v>0</v>
      </c>
      <c r="U669">
        <v>1</v>
      </c>
      <c r="V669">
        <f t="shared" si="173"/>
        <v>0.50311995269479837</v>
      </c>
      <c r="W669">
        <f t="shared" si="174"/>
        <v>0.62319225104777753</v>
      </c>
      <c r="X669">
        <f t="shared" si="175"/>
        <v>0.24688978141001941</v>
      </c>
      <c r="Y669">
        <f t="shared" si="176"/>
        <v>1</v>
      </c>
      <c r="Z669" t="s">
        <v>701</v>
      </c>
    </row>
    <row r="670" spans="1:26" x14ac:dyDescent="0.25">
      <c r="A670" t="s">
        <v>26</v>
      </c>
      <c r="B670" t="s">
        <v>33</v>
      </c>
      <c r="C670" t="s">
        <v>25</v>
      </c>
      <c r="D670">
        <v>0</v>
      </c>
      <c r="F670">
        <v>1</v>
      </c>
      <c r="G670">
        <v>30.2</v>
      </c>
      <c r="H670">
        <f t="shared" si="161"/>
        <v>1</v>
      </c>
      <c r="I670">
        <f t="shared" si="162"/>
        <v>0</v>
      </c>
      <c r="J670">
        <f t="shared" si="163"/>
        <v>1</v>
      </c>
      <c r="K670">
        <f t="shared" si="164"/>
        <v>0</v>
      </c>
      <c r="L670">
        <f t="shared" si="165"/>
        <v>0</v>
      </c>
      <c r="M670">
        <f t="shared" si="166"/>
        <v>1</v>
      </c>
      <c r="N670">
        <f t="shared" si="167"/>
        <v>0</v>
      </c>
      <c r="O670">
        <f t="shared" si="168"/>
        <v>0</v>
      </c>
      <c r="P670">
        <v>49</v>
      </c>
      <c r="Q670">
        <f t="shared" si="169"/>
        <v>0</v>
      </c>
      <c r="R670">
        <f t="shared" si="170"/>
        <v>0</v>
      </c>
      <c r="S670">
        <f t="shared" si="171"/>
        <v>0</v>
      </c>
      <c r="T670">
        <f t="shared" si="172"/>
        <v>1</v>
      </c>
      <c r="U670">
        <v>0</v>
      </c>
      <c r="V670">
        <f t="shared" si="173"/>
        <v>0.3048468729117631</v>
      </c>
      <c r="W670">
        <f t="shared" si="174"/>
        <v>0.57562694550414983</v>
      </c>
      <c r="X670">
        <f t="shared" si="175"/>
        <v>9.2931615924080641E-2</v>
      </c>
      <c r="Y670">
        <f t="shared" si="176"/>
        <v>0</v>
      </c>
      <c r="Z670" t="s">
        <v>702</v>
      </c>
    </row>
    <row r="671" spans="1:26" x14ac:dyDescent="0.25">
      <c r="A671" t="s">
        <v>26</v>
      </c>
      <c r="B671" t="s">
        <v>30</v>
      </c>
      <c r="C671" t="s">
        <v>25</v>
      </c>
      <c r="D671">
        <v>0</v>
      </c>
      <c r="F671">
        <v>1</v>
      </c>
      <c r="G671">
        <v>45.65</v>
      </c>
      <c r="H671">
        <f t="shared" si="161"/>
        <v>1</v>
      </c>
      <c r="I671">
        <f t="shared" si="162"/>
        <v>0</v>
      </c>
      <c r="J671">
        <f t="shared" si="163"/>
        <v>1</v>
      </c>
      <c r="K671">
        <f t="shared" si="164"/>
        <v>0</v>
      </c>
      <c r="L671">
        <f t="shared" si="165"/>
        <v>0</v>
      </c>
      <c r="M671">
        <f t="shared" si="166"/>
        <v>1</v>
      </c>
      <c r="N671">
        <f t="shared" si="167"/>
        <v>0</v>
      </c>
      <c r="O671">
        <f t="shared" si="168"/>
        <v>0</v>
      </c>
      <c r="P671">
        <v>4</v>
      </c>
      <c r="Q671">
        <f t="shared" si="169"/>
        <v>0</v>
      </c>
      <c r="R671">
        <f t="shared" si="170"/>
        <v>1</v>
      </c>
      <c r="S671">
        <f t="shared" si="171"/>
        <v>0</v>
      </c>
      <c r="T671">
        <f t="shared" si="172"/>
        <v>0</v>
      </c>
      <c r="U671">
        <v>1</v>
      </c>
      <c r="V671">
        <f t="shared" si="173"/>
        <v>0.32893427904364464</v>
      </c>
      <c r="W671">
        <f t="shared" si="174"/>
        <v>0.58150004794499388</v>
      </c>
      <c r="X671">
        <f t="shared" si="175"/>
        <v>0.45032920184267294</v>
      </c>
      <c r="Y671">
        <f t="shared" si="176"/>
        <v>1</v>
      </c>
      <c r="Z671" t="s">
        <v>703</v>
      </c>
    </row>
    <row r="672" spans="1:26" x14ac:dyDescent="0.25">
      <c r="A672" t="s">
        <v>45</v>
      </c>
      <c r="B672" t="s">
        <v>33</v>
      </c>
      <c r="C672" t="s">
        <v>25</v>
      </c>
      <c r="D672">
        <v>0</v>
      </c>
      <c r="F672">
        <v>1</v>
      </c>
      <c r="G672">
        <v>57.8</v>
      </c>
      <c r="H672">
        <f t="shared" si="161"/>
        <v>1</v>
      </c>
      <c r="I672">
        <f t="shared" si="162"/>
        <v>0</v>
      </c>
      <c r="J672">
        <f t="shared" si="163"/>
        <v>1</v>
      </c>
      <c r="K672">
        <f t="shared" si="164"/>
        <v>0</v>
      </c>
      <c r="L672">
        <f t="shared" si="165"/>
        <v>0</v>
      </c>
      <c r="M672">
        <f t="shared" si="166"/>
        <v>0</v>
      </c>
      <c r="N672">
        <f t="shared" si="167"/>
        <v>0</v>
      </c>
      <c r="O672">
        <f t="shared" si="168"/>
        <v>1</v>
      </c>
      <c r="P672">
        <v>70</v>
      </c>
      <c r="Q672">
        <f t="shared" si="169"/>
        <v>0</v>
      </c>
      <c r="R672">
        <f t="shared" si="170"/>
        <v>0</v>
      </c>
      <c r="S672">
        <f t="shared" si="171"/>
        <v>0</v>
      </c>
      <c r="T672">
        <f t="shared" si="172"/>
        <v>1</v>
      </c>
      <c r="U672">
        <v>0</v>
      </c>
      <c r="V672">
        <f t="shared" si="173"/>
        <v>1.6487897727800349E-2</v>
      </c>
      <c r="W672">
        <f t="shared" si="174"/>
        <v>0.50412188105432776</v>
      </c>
      <c r="X672">
        <f t="shared" si="175"/>
        <v>2.7185077148240392E-4</v>
      </c>
      <c r="Y672">
        <f t="shared" si="176"/>
        <v>0</v>
      </c>
      <c r="Z672" t="s">
        <v>704</v>
      </c>
    </row>
    <row r="673" spans="1:26" x14ac:dyDescent="0.25">
      <c r="A673" t="s">
        <v>29</v>
      </c>
      <c r="B673" t="s">
        <v>33</v>
      </c>
      <c r="C673" t="s">
        <v>23</v>
      </c>
      <c r="D673">
        <v>0</v>
      </c>
      <c r="F673">
        <v>1</v>
      </c>
      <c r="G673">
        <v>19.850000000000001</v>
      </c>
      <c r="H673">
        <f t="shared" si="161"/>
        <v>1</v>
      </c>
      <c r="I673">
        <f t="shared" si="162"/>
        <v>0</v>
      </c>
      <c r="J673">
        <f t="shared" si="163"/>
        <v>0</v>
      </c>
      <c r="K673">
        <f t="shared" si="164"/>
        <v>0</v>
      </c>
      <c r="L673">
        <f t="shared" si="165"/>
        <v>1</v>
      </c>
      <c r="M673">
        <f t="shared" si="166"/>
        <v>0</v>
      </c>
      <c r="N673">
        <f t="shared" si="167"/>
        <v>1</v>
      </c>
      <c r="O673">
        <f t="shared" si="168"/>
        <v>0</v>
      </c>
      <c r="P673">
        <v>53</v>
      </c>
      <c r="Q673">
        <f t="shared" si="169"/>
        <v>0</v>
      </c>
      <c r="R673">
        <f t="shared" si="170"/>
        <v>0</v>
      </c>
      <c r="S673">
        <f t="shared" si="171"/>
        <v>0</v>
      </c>
      <c r="T673">
        <f t="shared" si="172"/>
        <v>1</v>
      </c>
      <c r="U673">
        <v>0</v>
      </c>
      <c r="V673">
        <f t="shared" si="173"/>
        <v>-1.147240834177601E-2</v>
      </c>
      <c r="W673">
        <f t="shared" si="174"/>
        <v>0.49713192937152229</v>
      </c>
      <c r="X673">
        <f t="shared" si="175"/>
        <v>1.3161615316045178E-4</v>
      </c>
      <c r="Y673">
        <f t="shared" si="176"/>
        <v>0</v>
      </c>
      <c r="Z673" t="s">
        <v>705</v>
      </c>
    </row>
    <row r="674" spans="1:26" x14ac:dyDescent="0.25">
      <c r="A674" t="s">
        <v>45</v>
      </c>
      <c r="B674" t="s">
        <v>38</v>
      </c>
      <c r="C674" t="s">
        <v>23</v>
      </c>
      <c r="D674">
        <v>0</v>
      </c>
      <c r="F674">
        <v>1</v>
      </c>
      <c r="G674">
        <v>25.55</v>
      </c>
      <c r="H674">
        <f t="shared" si="161"/>
        <v>1</v>
      </c>
      <c r="I674">
        <f t="shared" si="162"/>
        <v>0</v>
      </c>
      <c r="J674">
        <f t="shared" si="163"/>
        <v>0</v>
      </c>
      <c r="K674">
        <f t="shared" si="164"/>
        <v>0</v>
      </c>
      <c r="L674">
        <f t="shared" si="165"/>
        <v>1</v>
      </c>
      <c r="M674">
        <f t="shared" si="166"/>
        <v>0</v>
      </c>
      <c r="N674">
        <f t="shared" si="167"/>
        <v>0</v>
      </c>
      <c r="O674">
        <f t="shared" si="168"/>
        <v>1</v>
      </c>
      <c r="P674">
        <v>53</v>
      </c>
      <c r="Q674">
        <f t="shared" si="169"/>
        <v>0</v>
      </c>
      <c r="R674">
        <f t="shared" si="170"/>
        <v>0</v>
      </c>
      <c r="S674">
        <f t="shared" si="171"/>
        <v>1</v>
      </c>
      <c r="T674">
        <f t="shared" si="172"/>
        <v>0</v>
      </c>
      <c r="U674">
        <v>0</v>
      </c>
      <c r="V674">
        <f t="shared" si="173"/>
        <v>-5.7656679269695893E-2</v>
      </c>
      <c r="W674">
        <f t="shared" si="174"/>
        <v>0.48558982193218919</v>
      </c>
      <c r="X674">
        <f t="shared" si="175"/>
        <v>3.3242926644085802E-3</v>
      </c>
      <c r="Y674">
        <f t="shared" si="176"/>
        <v>0</v>
      </c>
      <c r="Z674" t="s">
        <v>706</v>
      </c>
    </row>
    <row r="675" spans="1:26" x14ac:dyDescent="0.25">
      <c r="A675" t="s">
        <v>26</v>
      </c>
      <c r="B675" t="s">
        <v>30</v>
      </c>
      <c r="C675" t="s">
        <v>35</v>
      </c>
      <c r="D675">
        <v>0</v>
      </c>
      <c r="F675">
        <v>1</v>
      </c>
      <c r="G675">
        <v>75.05</v>
      </c>
      <c r="H675">
        <f t="shared" si="161"/>
        <v>1</v>
      </c>
      <c r="I675">
        <f t="shared" si="162"/>
        <v>0</v>
      </c>
      <c r="J675">
        <f t="shared" si="163"/>
        <v>0</v>
      </c>
      <c r="K675">
        <f t="shared" si="164"/>
        <v>1</v>
      </c>
      <c r="L675">
        <f t="shared" si="165"/>
        <v>0</v>
      </c>
      <c r="M675">
        <f t="shared" si="166"/>
        <v>1</v>
      </c>
      <c r="N675">
        <f t="shared" si="167"/>
        <v>0</v>
      </c>
      <c r="O675">
        <f t="shared" si="168"/>
        <v>0</v>
      </c>
      <c r="P675">
        <v>1</v>
      </c>
      <c r="Q675">
        <f t="shared" si="169"/>
        <v>0</v>
      </c>
      <c r="R675">
        <f t="shared" si="170"/>
        <v>1</v>
      </c>
      <c r="S675">
        <f t="shared" si="171"/>
        <v>0</v>
      </c>
      <c r="T675">
        <f t="shared" si="172"/>
        <v>0</v>
      </c>
      <c r="U675">
        <v>1</v>
      </c>
      <c r="V675">
        <f t="shared" si="173"/>
        <v>0.3747705081878076</v>
      </c>
      <c r="W675">
        <f t="shared" si="174"/>
        <v>0.5926111964918952</v>
      </c>
      <c r="X675">
        <f t="shared" si="175"/>
        <v>0.39091191743173231</v>
      </c>
      <c r="Y675">
        <f t="shared" si="176"/>
        <v>1</v>
      </c>
      <c r="Z675" t="s">
        <v>707</v>
      </c>
    </row>
    <row r="676" spans="1:26" x14ac:dyDescent="0.25">
      <c r="A676" t="s">
        <v>26</v>
      </c>
      <c r="B676" t="s">
        <v>38</v>
      </c>
      <c r="C676" t="s">
        <v>23</v>
      </c>
      <c r="D676">
        <v>0</v>
      </c>
      <c r="F676">
        <v>1</v>
      </c>
      <c r="G676">
        <v>24.85</v>
      </c>
      <c r="H676">
        <f t="shared" si="161"/>
        <v>1</v>
      </c>
      <c r="I676">
        <f t="shared" si="162"/>
        <v>0</v>
      </c>
      <c r="J676">
        <f t="shared" si="163"/>
        <v>0</v>
      </c>
      <c r="K676">
        <f t="shared" si="164"/>
        <v>0</v>
      </c>
      <c r="L676">
        <f t="shared" si="165"/>
        <v>1</v>
      </c>
      <c r="M676">
        <f t="shared" si="166"/>
        <v>1</v>
      </c>
      <c r="N676">
        <f t="shared" si="167"/>
        <v>0</v>
      </c>
      <c r="O676">
        <f t="shared" si="168"/>
        <v>0</v>
      </c>
      <c r="P676">
        <v>22</v>
      </c>
      <c r="Q676">
        <f t="shared" si="169"/>
        <v>0</v>
      </c>
      <c r="R676">
        <f t="shared" si="170"/>
        <v>0</v>
      </c>
      <c r="S676">
        <f t="shared" si="171"/>
        <v>1</v>
      </c>
      <c r="T676">
        <f t="shared" si="172"/>
        <v>0</v>
      </c>
      <c r="U676">
        <v>0</v>
      </c>
      <c r="V676">
        <f t="shared" si="173"/>
        <v>0.28146916636930974</v>
      </c>
      <c r="W676">
        <f t="shared" si="174"/>
        <v>0.56990637278500167</v>
      </c>
      <c r="X676">
        <f t="shared" si="175"/>
        <v>7.9224891616634166E-2</v>
      </c>
      <c r="Y676">
        <f t="shared" si="176"/>
        <v>0</v>
      </c>
      <c r="Z676" t="s">
        <v>708</v>
      </c>
    </row>
    <row r="677" spans="1:26" x14ac:dyDescent="0.25">
      <c r="A677" t="s">
        <v>26</v>
      </c>
      <c r="B677" t="s">
        <v>27</v>
      </c>
      <c r="C677" t="s">
        <v>25</v>
      </c>
      <c r="D677">
        <v>1</v>
      </c>
      <c r="F677">
        <v>1</v>
      </c>
      <c r="G677">
        <v>49.15</v>
      </c>
      <c r="H677">
        <f t="shared" si="161"/>
        <v>0</v>
      </c>
      <c r="I677">
        <f t="shared" si="162"/>
        <v>1</v>
      </c>
      <c r="J677">
        <f t="shared" si="163"/>
        <v>1</v>
      </c>
      <c r="K677">
        <f t="shared" si="164"/>
        <v>0</v>
      </c>
      <c r="L677">
        <f t="shared" si="165"/>
        <v>0</v>
      </c>
      <c r="M677">
        <f t="shared" si="166"/>
        <v>1</v>
      </c>
      <c r="N677">
        <f t="shared" si="167"/>
        <v>0</v>
      </c>
      <c r="O677">
        <f t="shared" si="168"/>
        <v>0</v>
      </c>
      <c r="P677">
        <v>52</v>
      </c>
      <c r="Q677">
        <f t="shared" si="169"/>
        <v>1</v>
      </c>
      <c r="R677">
        <f t="shared" si="170"/>
        <v>0</v>
      </c>
      <c r="S677">
        <f t="shared" si="171"/>
        <v>0</v>
      </c>
      <c r="T677">
        <f t="shared" si="172"/>
        <v>0</v>
      </c>
      <c r="U677">
        <v>1</v>
      </c>
      <c r="V677">
        <f t="shared" si="173"/>
        <v>0.48971393509198791</v>
      </c>
      <c r="W677">
        <f t="shared" si="174"/>
        <v>0.62003904044616998</v>
      </c>
      <c r="X677">
        <f t="shared" si="175"/>
        <v>0.26039186803930392</v>
      </c>
      <c r="Y677">
        <f t="shared" si="176"/>
        <v>1</v>
      </c>
      <c r="Z677" t="s">
        <v>709</v>
      </c>
    </row>
    <row r="678" spans="1:26" x14ac:dyDescent="0.25">
      <c r="A678" t="s">
        <v>45</v>
      </c>
      <c r="B678" t="s">
        <v>27</v>
      </c>
      <c r="C678" t="s">
        <v>35</v>
      </c>
      <c r="D678">
        <v>1</v>
      </c>
      <c r="F678">
        <v>1</v>
      </c>
      <c r="G678">
        <v>110.35</v>
      </c>
      <c r="H678">
        <f t="shared" si="161"/>
        <v>0</v>
      </c>
      <c r="I678">
        <f t="shared" si="162"/>
        <v>1</v>
      </c>
      <c r="J678">
        <f t="shared" si="163"/>
        <v>0</v>
      </c>
      <c r="K678">
        <f t="shared" si="164"/>
        <v>1</v>
      </c>
      <c r="L678">
        <f t="shared" si="165"/>
        <v>0</v>
      </c>
      <c r="M678">
        <f t="shared" si="166"/>
        <v>0</v>
      </c>
      <c r="N678">
        <f t="shared" si="167"/>
        <v>0</v>
      </c>
      <c r="O678">
        <f t="shared" si="168"/>
        <v>1</v>
      </c>
      <c r="P678">
        <v>65</v>
      </c>
      <c r="Q678">
        <f t="shared" si="169"/>
        <v>1</v>
      </c>
      <c r="R678">
        <f t="shared" si="170"/>
        <v>0</v>
      </c>
      <c r="S678">
        <f t="shared" si="171"/>
        <v>0</v>
      </c>
      <c r="T678">
        <f t="shared" si="172"/>
        <v>0</v>
      </c>
      <c r="U678">
        <v>0</v>
      </c>
      <c r="V678">
        <f t="shared" si="173"/>
        <v>0.23518460342201022</v>
      </c>
      <c r="W678">
        <f t="shared" si="174"/>
        <v>0.55852663145093795</v>
      </c>
      <c r="X678">
        <f t="shared" si="175"/>
        <v>5.5311797686768222E-2</v>
      </c>
      <c r="Y678">
        <f t="shared" si="176"/>
        <v>0</v>
      </c>
      <c r="Z678" t="s">
        <v>710</v>
      </c>
    </row>
    <row r="679" spans="1:26" x14ac:dyDescent="0.25">
      <c r="A679" t="s">
        <v>29</v>
      </c>
      <c r="B679" t="s">
        <v>33</v>
      </c>
      <c r="C679" t="s">
        <v>23</v>
      </c>
      <c r="D679">
        <v>0</v>
      </c>
      <c r="F679">
        <v>1</v>
      </c>
      <c r="G679">
        <v>24.55</v>
      </c>
      <c r="H679">
        <f t="shared" si="161"/>
        <v>1</v>
      </c>
      <c r="I679">
        <f t="shared" si="162"/>
        <v>0</v>
      </c>
      <c r="J679">
        <f t="shared" si="163"/>
        <v>0</v>
      </c>
      <c r="K679">
        <f t="shared" si="164"/>
        <v>0</v>
      </c>
      <c r="L679">
        <f t="shared" si="165"/>
        <v>1</v>
      </c>
      <c r="M679">
        <f t="shared" si="166"/>
        <v>0</v>
      </c>
      <c r="N679">
        <f t="shared" si="167"/>
        <v>1</v>
      </c>
      <c r="O679">
        <f t="shared" si="168"/>
        <v>0</v>
      </c>
      <c r="P679">
        <v>48</v>
      </c>
      <c r="Q679">
        <f t="shared" si="169"/>
        <v>0</v>
      </c>
      <c r="R679">
        <f t="shared" si="170"/>
        <v>0</v>
      </c>
      <c r="S679">
        <f t="shared" si="171"/>
        <v>0</v>
      </c>
      <c r="T679">
        <f t="shared" si="172"/>
        <v>1</v>
      </c>
      <c r="U679">
        <v>0</v>
      </c>
      <c r="V679">
        <f t="shared" si="173"/>
        <v>-4.144847900362212E-3</v>
      </c>
      <c r="W679">
        <f t="shared" si="174"/>
        <v>0.49896378950839659</v>
      </c>
      <c r="X679">
        <f t="shared" si="175"/>
        <v>1.7179764117137036E-5</v>
      </c>
      <c r="Y679">
        <f t="shared" si="176"/>
        <v>0</v>
      </c>
      <c r="Z679" t="s">
        <v>711</v>
      </c>
    </row>
    <row r="680" spans="1:26" x14ac:dyDescent="0.25">
      <c r="A680" t="s">
        <v>26</v>
      </c>
      <c r="B680" t="s">
        <v>27</v>
      </c>
      <c r="C680" t="s">
        <v>25</v>
      </c>
      <c r="D680">
        <v>0</v>
      </c>
      <c r="F680">
        <v>1</v>
      </c>
      <c r="G680">
        <v>34.700000000000003</v>
      </c>
      <c r="H680">
        <f t="shared" si="161"/>
        <v>1</v>
      </c>
      <c r="I680">
        <f t="shared" si="162"/>
        <v>0</v>
      </c>
      <c r="J680">
        <f t="shared" si="163"/>
        <v>1</v>
      </c>
      <c r="K680">
        <f t="shared" si="164"/>
        <v>0</v>
      </c>
      <c r="L680">
        <f t="shared" si="165"/>
        <v>0</v>
      </c>
      <c r="M680">
        <f t="shared" si="166"/>
        <v>1</v>
      </c>
      <c r="N680">
        <f t="shared" si="167"/>
        <v>0</v>
      </c>
      <c r="O680">
        <f t="shared" si="168"/>
        <v>0</v>
      </c>
      <c r="P680">
        <v>2</v>
      </c>
      <c r="Q680">
        <f t="shared" si="169"/>
        <v>1</v>
      </c>
      <c r="R680">
        <f t="shared" si="170"/>
        <v>0</v>
      </c>
      <c r="S680">
        <f t="shared" si="171"/>
        <v>0</v>
      </c>
      <c r="T680">
        <f t="shared" si="172"/>
        <v>0</v>
      </c>
      <c r="U680">
        <v>1</v>
      </c>
      <c r="V680">
        <f t="shared" si="173"/>
        <v>0.45349413526887061</v>
      </c>
      <c r="W680">
        <f t="shared" si="174"/>
        <v>0.61146967403309094</v>
      </c>
      <c r="X680">
        <f t="shared" si="175"/>
        <v>0.29866866018551952</v>
      </c>
      <c r="Y680">
        <f t="shared" si="176"/>
        <v>1</v>
      </c>
      <c r="Z680" t="s">
        <v>712</v>
      </c>
    </row>
    <row r="681" spans="1:26" x14ac:dyDescent="0.25">
      <c r="A681" t="s">
        <v>26</v>
      </c>
      <c r="B681" t="s">
        <v>30</v>
      </c>
      <c r="C681" t="s">
        <v>35</v>
      </c>
      <c r="D681">
        <v>0</v>
      </c>
      <c r="F681">
        <v>1</v>
      </c>
      <c r="G681">
        <v>107.95</v>
      </c>
      <c r="H681">
        <f t="shared" si="161"/>
        <v>1</v>
      </c>
      <c r="I681">
        <f t="shared" si="162"/>
        <v>0</v>
      </c>
      <c r="J681">
        <f t="shared" si="163"/>
        <v>0</v>
      </c>
      <c r="K681">
        <f t="shared" si="164"/>
        <v>1</v>
      </c>
      <c r="L681">
        <f t="shared" si="165"/>
        <v>0</v>
      </c>
      <c r="M681">
        <f t="shared" si="166"/>
        <v>1</v>
      </c>
      <c r="N681">
        <f t="shared" si="167"/>
        <v>0</v>
      </c>
      <c r="O681">
        <f t="shared" si="168"/>
        <v>0</v>
      </c>
      <c r="P681">
        <v>3</v>
      </c>
      <c r="Q681">
        <f t="shared" si="169"/>
        <v>0</v>
      </c>
      <c r="R681">
        <f t="shared" si="170"/>
        <v>1</v>
      </c>
      <c r="S681">
        <f t="shared" si="171"/>
        <v>0</v>
      </c>
      <c r="T681">
        <f t="shared" si="172"/>
        <v>0</v>
      </c>
      <c r="U681">
        <v>0</v>
      </c>
      <c r="V681">
        <f t="shared" si="173"/>
        <v>0.43092660053845988</v>
      </c>
      <c r="W681">
        <f t="shared" si="174"/>
        <v>0.60609491036418572</v>
      </c>
      <c r="X681">
        <f t="shared" si="175"/>
        <v>0.18569773505163337</v>
      </c>
      <c r="Y681">
        <f t="shared" si="176"/>
        <v>1</v>
      </c>
      <c r="Z681" t="s">
        <v>713</v>
      </c>
    </row>
    <row r="682" spans="1:26" x14ac:dyDescent="0.25">
      <c r="A682" t="s">
        <v>26</v>
      </c>
      <c r="B682" t="s">
        <v>33</v>
      </c>
      <c r="C682" t="s">
        <v>35</v>
      </c>
      <c r="D682">
        <v>0</v>
      </c>
      <c r="F682">
        <v>1</v>
      </c>
      <c r="G682">
        <v>81.400000000000006</v>
      </c>
      <c r="H682">
        <f t="shared" si="161"/>
        <v>1</v>
      </c>
      <c r="I682">
        <f t="shared" si="162"/>
        <v>0</v>
      </c>
      <c r="J682">
        <f t="shared" si="163"/>
        <v>0</v>
      </c>
      <c r="K682">
        <f t="shared" si="164"/>
        <v>1</v>
      </c>
      <c r="L682">
        <f t="shared" si="165"/>
        <v>0</v>
      </c>
      <c r="M682">
        <f t="shared" si="166"/>
        <v>1</v>
      </c>
      <c r="N682">
        <f t="shared" si="167"/>
        <v>0</v>
      </c>
      <c r="O682">
        <f t="shared" si="168"/>
        <v>0</v>
      </c>
      <c r="P682">
        <v>45</v>
      </c>
      <c r="Q682">
        <f t="shared" si="169"/>
        <v>0</v>
      </c>
      <c r="R682">
        <f t="shared" si="170"/>
        <v>0</v>
      </c>
      <c r="S682">
        <f t="shared" si="171"/>
        <v>0</v>
      </c>
      <c r="T682">
        <f t="shared" si="172"/>
        <v>1</v>
      </c>
      <c r="U682">
        <v>0</v>
      </c>
      <c r="V682">
        <f t="shared" si="173"/>
        <v>0.38953367932153726</v>
      </c>
      <c r="W682">
        <f t="shared" si="174"/>
        <v>0.59617043704850503</v>
      </c>
      <c r="X682">
        <f t="shared" si="175"/>
        <v>0.15173648732577422</v>
      </c>
      <c r="Y682">
        <f t="shared" si="176"/>
        <v>1</v>
      </c>
      <c r="Z682" t="s">
        <v>714</v>
      </c>
    </row>
    <row r="683" spans="1:26" x14ac:dyDescent="0.25">
      <c r="A683" t="s">
        <v>26</v>
      </c>
      <c r="B683" t="s">
        <v>27</v>
      </c>
      <c r="C683" t="s">
        <v>35</v>
      </c>
      <c r="D683">
        <v>0</v>
      </c>
      <c r="F683">
        <v>1</v>
      </c>
      <c r="G683">
        <v>80</v>
      </c>
      <c r="H683">
        <f t="shared" si="161"/>
        <v>1</v>
      </c>
      <c r="I683">
        <f t="shared" si="162"/>
        <v>0</v>
      </c>
      <c r="J683">
        <f t="shared" si="163"/>
        <v>0</v>
      </c>
      <c r="K683">
        <f t="shared" si="164"/>
        <v>1</v>
      </c>
      <c r="L683">
        <f t="shared" si="165"/>
        <v>0</v>
      </c>
      <c r="M683">
        <f t="shared" si="166"/>
        <v>1</v>
      </c>
      <c r="N683">
        <f t="shared" si="167"/>
        <v>0</v>
      </c>
      <c r="O683">
        <f t="shared" si="168"/>
        <v>0</v>
      </c>
      <c r="P683">
        <v>1</v>
      </c>
      <c r="Q683">
        <f t="shared" si="169"/>
        <v>1</v>
      </c>
      <c r="R683">
        <f t="shared" si="170"/>
        <v>0</v>
      </c>
      <c r="S683">
        <f t="shared" si="171"/>
        <v>0</v>
      </c>
      <c r="T683">
        <f t="shared" si="172"/>
        <v>0</v>
      </c>
      <c r="U683">
        <v>1</v>
      </c>
      <c r="V683">
        <f t="shared" si="173"/>
        <v>0.51925617622003939</v>
      </c>
      <c r="W683">
        <f t="shared" si="174"/>
        <v>0.6269738189927262</v>
      </c>
      <c r="X683">
        <f t="shared" si="175"/>
        <v>0.23111462410257783</v>
      </c>
      <c r="Y683">
        <f t="shared" si="176"/>
        <v>1</v>
      </c>
      <c r="Z683" t="s">
        <v>715</v>
      </c>
    </row>
    <row r="684" spans="1:26" x14ac:dyDescent="0.25">
      <c r="A684" t="s">
        <v>45</v>
      </c>
      <c r="B684" t="s">
        <v>33</v>
      </c>
      <c r="C684" t="s">
        <v>25</v>
      </c>
      <c r="D684">
        <v>0</v>
      </c>
      <c r="F684">
        <v>1</v>
      </c>
      <c r="G684">
        <v>73.8</v>
      </c>
      <c r="H684">
        <f t="shared" si="161"/>
        <v>1</v>
      </c>
      <c r="I684">
        <f t="shared" si="162"/>
        <v>0</v>
      </c>
      <c r="J684">
        <f t="shared" si="163"/>
        <v>1</v>
      </c>
      <c r="K684">
        <f t="shared" si="164"/>
        <v>0</v>
      </c>
      <c r="L684">
        <f t="shared" si="165"/>
        <v>0</v>
      </c>
      <c r="M684">
        <f t="shared" si="166"/>
        <v>0</v>
      </c>
      <c r="N684">
        <f t="shared" si="167"/>
        <v>0</v>
      </c>
      <c r="O684">
        <f t="shared" si="168"/>
        <v>1</v>
      </c>
      <c r="P684">
        <v>61</v>
      </c>
      <c r="Q684">
        <f t="shared" si="169"/>
        <v>0</v>
      </c>
      <c r="R684">
        <f t="shared" si="170"/>
        <v>0</v>
      </c>
      <c r="S684">
        <f t="shared" si="171"/>
        <v>0</v>
      </c>
      <c r="T684">
        <f t="shared" si="172"/>
        <v>1</v>
      </c>
      <c r="U684">
        <v>0</v>
      </c>
      <c r="V684">
        <f t="shared" si="173"/>
        <v>4.1432784336868617E-2</v>
      </c>
      <c r="W684">
        <f t="shared" si="174"/>
        <v>0.51035671453332898</v>
      </c>
      <c r="X684">
        <f t="shared" si="175"/>
        <v>1.7166756179054653E-3</v>
      </c>
      <c r="Y684">
        <f t="shared" si="176"/>
        <v>0</v>
      </c>
      <c r="Z684" t="s">
        <v>716</v>
      </c>
    </row>
    <row r="685" spans="1:26" x14ac:dyDescent="0.25">
      <c r="A685" t="s">
        <v>26</v>
      </c>
      <c r="B685" t="s">
        <v>38</v>
      </c>
      <c r="C685" t="s">
        <v>25</v>
      </c>
      <c r="D685">
        <v>0</v>
      </c>
      <c r="F685">
        <v>1</v>
      </c>
      <c r="G685">
        <v>64.400000000000006</v>
      </c>
      <c r="H685">
        <f t="shared" si="161"/>
        <v>1</v>
      </c>
      <c r="I685">
        <f t="shared" si="162"/>
        <v>0</v>
      </c>
      <c r="J685">
        <f t="shared" si="163"/>
        <v>1</v>
      </c>
      <c r="K685">
        <f t="shared" si="164"/>
        <v>0</v>
      </c>
      <c r="L685">
        <f t="shared" si="165"/>
        <v>0</v>
      </c>
      <c r="M685">
        <f t="shared" si="166"/>
        <v>1</v>
      </c>
      <c r="N685">
        <f t="shared" si="167"/>
        <v>0</v>
      </c>
      <c r="O685">
        <f t="shared" si="168"/>
        <v>0</v>
      </c>
      <c r="P685">
        <v>3</v>
      </c>
      <c r="Q685">
        <f t="shared" si="169"/>
        <v>0</v>
      </c>
      <c r="R685">
        <f t="shared" si="170"/>
        <v>0</v>
      </c>
      <c r="S685">
        <f t="shared" si="171"/>
        <v>1</v>
      </c>
      <c r="T685">
        <f t="shared" si="172"/>
        <v>0</v>
      </c>
      <c r="U685">
        <v>0</v>
      </c>
      <c r="V685">
        <f t="shared" si="173"/>
        <v>0.37672118640370483</v>
      </c>
      <c r="W685">
        <f t="shared" si="174"/>
        <v>0.59308205019196603</v>
      </c>
      <c r="X685">
        <f t="shared" si="175"/>
        <v>0.14191885228541493</v>
      </c>
      <c r="Y685">
        <f t="shared" si="176"/>
        <v>1</v>
      </c>
      <c r="Z685" t="s">
        <v>717</v>
      </c>
    </row>
    <row r="686" spans="1:26" x14ac:dyDescent="0.25">
      <c r="A686" t="s">
        <v>29</v>
      </c>
      <c r="B686" t="s">
        <v>38</v>
      </c>
      <c r="C686" t="s">
        <v>35</v>
      </c>
      <c r="D686">
        <v>1</v>
      </c>
      <c r="F686">
        <v>1</v>
      </c>
      <c r="G686">
        <v>103.75</v>
      </c>
      <c r="H686">
        <f t="shared" si="161"/>
        <v>0</v>
      </c>
      <c r="I686">
        <f t="shared" si="162"/>
        <v>1</v>
      </c>
      <c r="J686">
        <f t="shared" si="163"/>
        <v>0</v>
      </c>
      <c r="K686">
        <f t="shared" si="164"/>
        <v>1</v>
      </c>
      <c r="L686">
        <f t="shared" si="165"/>
        <v>0</v>
      </c>
      <c r="M686">
        <f t="shared" si="166"/>
        <v>0</v>
      </c>
      <c r="N686">
        <f t="shared" si="167"/>
        <v>1</v>
      </c>
      <c r="O686">
        <f t="shared" si="168"/>
        <v>0</v>
      </c>
      <c r="P686">
        <v>40</v>
      </c>
      <c r="Q686">
        <f t="shared" si="169"/>
        <v>0</v>
      </c>
      <c r="R686">
        <f t="shared" si="170"/>
        <v>0</v>
      </c>
      <c r="S686">
        <f t="shared" si="171"/>
        <v>1</v>
      </c>
      <c r="T686">
        <f t="shared" si="172"/>
        <v>0</v>
      </c>
      <c r="U686">
        <v>0</v>
      </c>
      <c r="V686">
        <f t="shared" si="173"/>
        <v>0.15292371926213014</v>
      </c>
      <c r="W686">
        <f t="shared" si="174"/>
        <v>0.53815659899859924</v>
      </c>
      <c r="X686">
        <f t="shared" si="175"/>
        <v>2.3385663912962793E-2</v>
      </c>
      <c r="Y686">
        <f t="shared" si="176"/>
        <v>0</v>
      </c>
      <c r="Z686" t="s">
        <v>718</v>
      </c>
    </row>
    <row r="687" spans="1:26" x14ac:dyDescent="0.25">
      <c r="A687" t="s">
        <v>26</v>
      </c>
      <c r="B687" t="s">
        <v>30</v>
      </c>
      <c r="C687" t="s">
        <v>35</v>
      </c>
      <c r="D687">
        <v>0</v>
      </c>
      <c r="F687">
        <v>1</v>
      </c>
      <c r="G687">
        <v>71.099999999999994</v>
      </c>
      <c r="H687">
        <f t="shared" si="161"/>
        <v>1</v>
      </c>
      <c r="I687">
        <f t="shared" si="162"/>
        <v>0</v>
      </c>
      <c r="J687">
        <f t="shared" si="163"/>
        <v>0</v>
      </c>
      <c r="K687">
        <f t="shared" si="164"/>
        <v>1</v>
      </c>
      <c r="L687">
        <f t="shared" si="165"/>
        <v>0</v>
      </c>
      <c r="M687">
        <f t="shared" si="166"/>
        <v>1</v>
      </c>
      <c r="N687">
        <f t="shared" si="167"/>
        <v>0</v>
      </c>
      <c r="O687">
        <f t="shared" si="168"/>
        <v>0</v>
      </c>
      <c r="P687">
        <v>1</v>
      </c>
      <c r="Q687">
        <f t="shared" si="169"/>
        <v>0</v>
      </c>
      <c r="R687">
        <f t="shared" si="170"/>
        <v>1</v>
      </c>
      <c r="S687">
        <f t="shared" si="171"/>
        <v>0</v>
      </c>
      <c r="T687">
        <f t="shared" si="172"/>
        <v>0</v>
      </c>
      <c r="U687">
        <v>0</v>
      </c>
      <c r="V687">
        <f t="shared" si="173"/>
        <v>0.36861223930619386</v>
      </c>
      <c r="W687">
        <f t="shared" si="174"/>
        <v>0.59112360401032449</v>
      </c>
      <c r="X687">
        <f t="shared" si="175"/>
        <v>0.13587498296632672</v>
      </c>
      <c r="Y687">
        <f t="shared" si="176"/>
        <v>1</v>
      </c>
      <c r="Z687" t="s">
        <v>719</v>
      </c>
    </row>
    <row r="688" spans="1:26" x14ac:dyDescent="0.25">
      <c r="A688" t="s">
        <v>26</v>
      </c>
      <c r="B688" t="s">
        <v>27</v>
      </c>
      <c r="C688" t="s">
        <v>25</v>
      </c>
      <c r="D688">
        <v>0</v>
      </c>
      <c r="F688">
        <v>1</v>
      </c>
      <c r="G688">
        <v>49.9</v>
      </c>
      <c r="H688">
        <f t="shared" si="161"/>
        <v>1</v>
      </c>
      <c r="I688">
        <f t="shared" si="162"/>
        <v>0</v>
      </c>
      <c r="J688">
        <f t="shared" si="163"/>
        <v>1</v>
      </c>
      <c r="K688">
        <f t="shared" si="164"/>
        <v>0</v>
      </c>
      <c r="L688">
        <f t="shared" si="165"/>
        <v>0</v>
      </c>
      <c r="M688">
        <f t="shared" si="166"/>
        <v>1</v>
      </c>
      <c r="N688">
        <f t="shared" si="167"/>
        <v>0</v>
      </c>
      <c r="O688">
        <f t="shared" si="168"/>
        <v>0</v>
      </c>
      <c r="P688">
        <v>1</v>
      </c>
      <c r="Q688">
        <f t="shared" si="169"/>
        <v>1</v>
      </c>
      <c r="R688">
        <f t="shared" si="170"/>
        <v>0</v>
      </c>
      <c r="S688">
        <f t="shared" si="171"/>
        <v>0</v>
      </c>
      <c r="T688">
        <f t="shared" si="172"/>
        <v>0</v>
      </c>
      <c r="U688">
        <v>0</v>
      </c>
      <c r="V688">
        <f t="shared" si="173"/>
        <v>0.47232860828672973</v>
      </c>
      <c r="W688">
        <f t="shared" si="174"/>
        <v>0.61593475844894807</v>
      </c>
      <c r="X688">
        <f t="shared" si="175"/>
        <v>0.22309431420607898</v>
      </c>
      <c r="Y688">
        <f t="shared" si="176"/>
        <v>1</v>
      </c>
      <c r="Z688" t="s">
        <v>720</v>
      </c>
    </row>
    <row r="689" spans="1:26" x14ac:dyDescent="0.25">
      <c r="A689" t="s">
        <v>29</v>
      </c>
      <c r="B689" t="s">
        <v>33</v>
      </c>
      <c r="C689" t="s">
        <v>23</v>
      </c>
      <c r="D689">
        <v>0</v>
      </c>
      <c r="F689">
        <v>1</v>
      </c>
      <c r="G689">
        <v>24.6</v>
      </c>
      <c r="H689">
        <f t="shared" si="161"/>
        <v>1</v>
      </c>
      <c r="I689">
        <f t="shared" si="162"/>
        <v>0</v>
      </c>
      <c r="J689">
        <f t="shared" si="163"/>
        <v>0</v>
      </c>
      <c r="K689">
        <f t="shared" si="164"/>
        <v>0</v>
      </c>
      <c r="L689">
        <f t="shared" si="165"/>
        <v>1</v>
      </c>
      <c r="M689">
        <f t="shared" si="166"/>
        <v>0</v>
      </c>
      <c r="N689">
        <f t="shared" si="167"/>
        <v>1</v>
      </c>
      <c r="O689">
        <f t="shared" si="168"/>
        <v>0</v>
      </c>
      <c r="P689">
        <v>51</v>
      </c>
      <c r="Q689">
        <f t="shared" si="169"/>
        <v>0</v>
      </c>
      <c r="R689">
        <f t="shared" si="170"/>
        <v>0</v>
      </c>
      <c r="S689">
        <f t="shared" si="171"/>
        <v>0</v>
      </c>
      <c r="T689">
        <f t="shared" si="172"/>
        <v>1</v>
      </c>
      <c r="U689">
        <v>0</v>
      </c>
      <c r="V689">
        <f t="shared" si="173"/>
        <v>9.6245539745937157E-3</v>
      </c>
      <c r="W689">
        <f t="shared" si="174"/>
        <v>0.50240611992002748</v>
      </c>
      <c r="X689">
        <f t="shared" si="175"/>
        <v>9.2632039209867697E-5</v>
      </c>
      <c r="Y689">
        <f t="shared" si="176"/>
        <v>0</v>
      </c>
      <c r="Z689" t="s">
        <v>721</v>
      </c>
    </row>
    <row r="690" spans="1:26" x14ac:dyDescent="0.25">
      <c r="A690" t="s">
        <v>26</v>
      </c>
      <c r="B690" t="s">
        <v>27</v>
      </c>
      <c r="C690" t="s">
        <v>25</v>
      </c>
      <c r="D690">
        <v>1</v>
      </c>
      <c r="F690">
        <v>1</v>
      </c>
      <c r="G690">
        <v>49.25</v>
      </c>
      <c r="H690">
        <f t="shared" si="161"/>
        <v>0</v>
      </c>
      <c r="I690">
        <f t="shared" si="162"/>
        <v>1</v>
      </c>
      <c r="J690">
        <f t="shared" si="163"/>
        <v>1</v>
      </c>
      <c r="K690">
        <f t="shared" si="164"/>
        <v>0</v>
      </c>
      <c r="L690">
        <f t="shared" si="165"/>
        <v>0</v>
      </c>
      <c r="M690">
        <f t="shared" si="166"/>
        <v>1</v>
      </c>
      <c r="N690">
        <f t="shared" si="167"/>
        <v>0</v>
      </c>
      <c r="O690">
        <f t="shared" si="168"/>
        <v>0</v>
      </c>
      <c r="P690">
        <v>2</v>
      </c>
      <c r="Q690">
        <f t="shared" si="169"/>
        <v>1</v>
      </c>
      <c r="R690">
        <f t="shared" si="170"/>
        <v>0</v>
      </c>
      <c r="S690">
        <f t="shared" si="171"/>
        <v>0</v>
      </c>
      <c r="T690">
        <f t="shared" si="172"/>
        <v>0</v>
      </c>
      <c r="U690">
        <v>1</v>
      </c>
      <c r="V690">
        <f t="shared" si="173"/>
        <v>0.4713152222682363</v>
      </c>
      <c r="W690">
        <f t="shared" si="174"/>
        <v>0.61569500458488835</v>
      </c>
      <c r="X690">
        <f t="shared" si="175"/>
        <v>0.27950759420528437</v>
      </c>
      <c r="Y690">
        <f t="shared" si="176"/>
        <v>1</v>
      </c>
      <c r="Z690" t="s">
        <v>722</v>
      </c>
    </row>
    <row r="691" spans="1:26" x14ac:dyDescent="0.25">
      <c r="A691" t="s">
        <v>29</v>
      </c>
      <c r="B691" t="s">
        <v>30</v>
      </c>
      <c r="C691" t="s">
        <v>25</v>
      </c>
      <c r="D691">
        <v>0</v>
      </c>
      <c r="F691">
        <v>1</v>
      </c>
      <c r="G691">
        <v>30.1</v>
      </c>
      <c r="H691">
        <f t="shared" si="161"/>
        <v>1</v>
      </c>
      <c r="I691">
        <f t="shared" si="162"/>
        <v>0</v>
      </c>
      <c r="J691">
        <f t="shared" si="163"/>
        <v>1</v>
      </c>
      <c r="K691">
        <f t="shared" si="164"/>
        <v>0</v>
      </c>
      <c r="L691">
        <f t="shared" si="165"/>
        <v>0</v>
      </c>
      <c r="M691">
        <f t="shared" si="166"/>
        <v>0</v>
      </c>
      <c r="N691">
        <f t="shared" si="167"/>
        <v>1</v>
      </c>
      <c r="O691">
        <f t="shared" si="168"/>
        <v>0</v>
      </c>
      <c r="P691">
        <v>52</v>
      </c>
      <c r="Q691">
        <f t="shared" si="169"/>
        <v>0</v>
      </c>
      <c r="R691">
        <f t="shared" si="170"/>
        <v>1</v>
      </c>
      <c r="S691">
        <f t="shared" si="171"/>
        <v>0</v>
      </c>
      <c r="T691">
        <f t="shared" si="172"/>
        <v>0</v>
      </c>
      <c r="U691">
        <v>0</v>
      </c>
      <c r="V691">
        <f t="shared" si="173"/>
        <v>3.8099288089762803E-2</v>
      </c>
      <c r="W691">
        <f t="shared" si="174"/>
        <v>0.50952367003880705</v>
      </c>
      <c r="X691">
        <f t="shared" si="175"/>
        <v>1.4515557529467418E-3</v>
      </c>
      <c r="Y691">
        <f t="shared" si="176"/>
        <v>0</v>
      </c>
      <c r="Z691" t="s">
        <v>723</v>
      </c>
    </row>
    <row r="692" spans="1:26" x14ac:dyDescent="0.25">
      <c r="A692" t="s">
        <v>26</v>
      </c>
      <c r="B692" t="s">
        <v>33</v>
      </c>
      <c r="C692" t="s">
        <v>35</v>
      </c>
      <c r="D692">
        <v>0</v>
      </c>
      <c r="F692">
        <v>1</v>
      </c>
      <c r="G692">
        <v>83.4</v>
      </c>
      <c r="H692">
        <f t="shared" si="161"/>
        <v>1</v>
      </c>
      <c r="I692">
        <f t="shared" si="162"/>
        <v>0</v>
      </c>
      <c r="J692">
        <f t="shared" si="163"/>
        <v>0</v>
      </c>
      <c r="K692">
        <f t="shared" si="164"/>
        <v>1</v>
      </c>
      <c r="L692">
        <f t="shared" si="165"/>
        <v>0</v>
      </c>
      <c r="M692">
        <f t="shared" si="166"/>
        <v>1</v>
      </c>
      <c r="N692">
        <f t="shared" si="167"/>
        <v>0</v>
      </c>
      <c r="O692">
        <f t="shared" si="168"/>
        <v>0</v>
      </c>
      <c r="P692">
        <v>51</v>
      </c>
      <c r="Q692">
        <f t="shared" si="169"/>
        <v>0</v>
      </c>
      <c r="R692">
        <f t="shared" si="170"/>
        <v>0</v>
      </c>
      <c r="S692">
        <f t="shared" si="171"/>
        <v>0</v>
      </c>
      <c r="T692">
        <f t="shared" si="172"/>
        <v>1</v>
      </c>
      <c r="U692">
        <v>0</v>
      </c>
      <c r="V692">
        <f t="shared" si="173"/>
        <v>0.38778862088691513</v>
      </c>
      <c r="W692">
        <f t="shared" si="174"/>
        <v>0.59575024164238111</v>
      </c>
      <c r="X692">
        <f t="shared" si="175"/>
        <v>0.15038001448937557</v>
      </c>
      <c r="Y692">
        <f t="shared" si="176"/>
        <v>1</v>
      </c>
      <c r="Z692" t="s">
        <v>724</v>
      </c>
    </row>
    <row r="693" spans="1:26" x14ac:dyDescent="0.25">
      <c r="A693" t="s">
        <v>26</v>
      </c>
      <c r="B693" t="s">
        <v>30</v>
      </c>
      <c r="C693" t="s">
        <v>23</v>
      </c>
      <c r="D693">
        <v>0</v>
      </c>
      <c r="F693">
        <v>1</v>
      </c>
      <c r="G693">
        <v>20.45</v>
      </c>
      <c r="H693">
        <f t="shared" si="161"/>
        <v>1</v>
      </c>
      <c r="I693">
        <f t="shared" si="162"/>
        <v>0</v>
      </c>
      <c r="J693">
        <f t="shared" si="163"/>
        <v>0</v>
      </c>
      <c r="K693">
        <f t="shared" si="164"/>
        <v>0</v>
      </c>
      <c r="L693">
        <f t="shared" si="165"/>
        <v>1</v>
      </c>
      <c r="M693">
        <f t="shared" si="166"/>
        <v>1</v>
      </c>
      <c r="N693">
        <f t="shared" si="167"/>
        <v>0</v>
      </c>
      <c r="O693">
        <f t="shared" si="168"/>
        <v>0</v>
      </c>
      <c r="P693">
        <v>1</v>
      </c>
      <c r="Q693">
        <f t="shared" si="169"/>
        <v>0</v>
      </c>
      <c r="R693">
        <f t="shared" si="170"/>
        <v>1</v>
      </c>
      <c r="S693">
        <f t="shared" si="171"/>
        <v>0</v>
      </c>
      <c r="T693">
        <f t="shared" si="172"/>
        <v>0</v>
      </c>
      <c r="U693">
        <v>0</v>
      </c>
      <c r="V693">
        <f t="shared" si="173"/>
        <v>0.26091787344751338</v>
      </c>
      <c r="W693">
        <f t="shared" si="174"/>
        <v>0.56486191202570224</v>
      </c>
      <c r="X693">
        <f t="shared" si="175"/>
        <v>6.8078136684372612E-2</v>
      </c>
      <c r="Y693">
        <f t="shared" si="176"/>
        <v>0</v>
      </c>
      <c r="Z693" t="s">
        <v>725</v>
      </c>
    </row>
    <row r="694" spans="1:26" x14ac:dyDescent="0.25">
      <c r="A694" t="s">
        <v>29</v>
      </c>
      <c r="B694" t="s">
        <v>33</v>
      </c>
      <c r="C694" t="s">
        <v>25</v>
      </c>
      <c r="D694">
        <v>0</v>
      </c>
      <c r="F694">
        <v>1</v>
      </c>
      <c r="G694">
        <v>75.25</v>
      </c>
      <c r="H694">
        <f t="shared" si="161"/>
        <v>1</v>
      </c>
      <c r="I694">
        <f t="shared" si="162"/>
        <v>0</v>
      </c>
      <c r="J694">
        <f t="shared" si="163"/>
        <v>1</v>
      </c>
      <c r="K694">
        <f t="shared" si="164"/>
        <v>0</v>
      </c>
      <c r="L694">
        <f t="shared" si="165"/>
        <v>0</v>
      </c>
      <c r="M694">
        <f t="shared" si="166"/>
        <v>0</v>
      </c>
      <c r="N694">
        <f t="shared" si="167"/>
        <v>1</v>
      </c>
      <c r="O694">
        <f t="shared" si="168"/>
        <v>0</v>
      </c>
      <c r="P694">
        <v>31</v>
      </c>
      <c r="Q694">
        <f t="shared" si="169"/>
        <v>0</v>
      </c>
      <c r="R694">
        <f t="shared" si="170"/>
        <v>0</v>
      </c>
      <c r="S694">
        <f t="shared" si="171"/>
        <v>0</v>
      </c>
      <c r="T694">
        <f t="shared" si="172"/>
        <v>1</v>
      </c>
      <c r="U694">
        <v>0</v>
      </c>
      <c r="V694">
        <f t="shared" si="173"/>
        <v>0.1036274707289716</v>
      </c>
      <c r="W694">
        <f t="shared" si="174"/>
        <v>0.52588370881356994</v>
      </c>
      <c r="X694">
        <f t="shared" si="175"/>
        <v>1.0738652689683867E-2</v>
      </c>
      <c r="Y694">
        <f t="shared" si="176"/>
        <v>0</v>
      </c>
      <c r="Z694" t="s">
        <v>726</v>
      </c>
    </row>
    <row r="695" spans="1:26" x14ac:dyDescent="0.25">
      <c r="A695" t="s">
        <v>29</v>
      </c>
      <c r="B695" t="s">
        <v>38</v>
      </c>
      <c r="C695" t="s">
        <v>23</v>
      </c>
      <c r="D695">
        <v>0</v>
      </c>
      <c r="F695">
        <v>1</v>
      </c>
      <c r="G695">
        <v>20.55</v>
      </c>
      <c r="H695">
        <f t="shared" si="161"/>
        <v>1</v>
      </c>
      <c r="I695">
        <f t="shared" si="162"/>
        <v>0</v>
      </c>
      <c r="J695">
        <f t="shared" si="163"/>
        <v>0</v>
      </c>
      <c r="K695">
        <f t="shared" si="164"/>
        <v>0</v>
      </c>
      <c r="L695">
        <f t="shared" si="165"/>
        <v>1</v>
      </c>
      <c r="M695">
        <f t="shared" si="166"/>
        <v>0</v>
      </c>
      <c r="N695">
        <f t="shared" si="167"/>
        <v>1</v>
      </c>
      <c r="O695">
        <f t="shared" si="168"/>
        <v>0</v>
      </c>
      <c r="P695">
        <v>47</v>
      </c>
      <c r="Q695">
        <f t="shared" si="169"/>
        <v>0</v>
      </c>
      <c r="R695">
        <f t="shared" si="170"/>
        <v>0</v>
      </c>
      <c r="S695">
        <f t="shared" si="171"/>
        <v>1</v>
      </c>
      <c r="T695">
        <f t="shared" si="172"/>
        <v>0</v>
      </c>
      <c r="U695">
        <v>0</v>
      </c>
      <c r="V695">
        <f t="shared" si="173"/>
        <v>-5.5179002918735662E-3</v>
      </c>
      <c r="W695">
        <f t="shared" si="174"/>
        <v>0.49862052842711985</v>
      </c>
      <c r="X695">
        <f t="shared" si="175"/>
        <v>3.0447223631058385E-5</v>
      </c>
      <c r="Y695">
        <f t="shared" si="176"/>
        <v>0</v>
      </c>
      <c r="Z695" t="s">
        <v>727</v>
      </c>
    </row>
    <row r="696" spans="1:26" x14ac:dyDescent="0.25">
      <c r="A696" t="s">
        <v>26</v>
      </c>
      <c r="B696" t="s">
        <v>38</v>
      </c>
      <c r="C696" t="s">
        <v>35</v>
      </c>
      <c r="D696">
        <v>0</v>
      </c>
      <c r="F696">
        <v>1</v>
      </c>
      <c r="G696">
        <v>75.099999999999994</v>
      </c>
      <c r="H696">
        <f t="shared" si="161"/>
        <v>1</v>
      </c>
      <c r="I696">
        <f t="shared" si="162"/>
        <v>0</v>
      </c>
      <c r="J696">
        <f t="shared" si="163"/>
        <v>0</v>
      </c>
      <c r="K696">
        <f t="shared" si="164"/>
        <v>1</v>
      </c>
      <c r="L696">
        <f t="shared" si="165"/>
        <v>0</v>
      </c>
      <c r="M696">
        <f t="shared" si="166"/>
        <v>1</v>
      </c>
      <c r="N696">
        <f t="shared" si="167"/>
        <v>0</v>
      </c>
      <c r="O696">
        <f t="shared" si="168"/>
        <v>0</v>
      </c>
      <c r="P696">
        <v>3</v>
      </c>
      <c r="Q696">
        <f t="shared" si="169"/>
        <v>0</v>
      </c>
      <c r="R696">
        <f t="shared" si="170"/>
        <v>0</v>
      </c>
      <c r="S696">
        <f t="shared" si="171"/>
        <v>1</v>
      </c>
      <c r="T696">
        <f t="shared" si="172"/>
        <v>0</v>
      </c>
      <c r="U696">
        <v>1</v>
      </c>
      <c r="V696">
        <f t="shared" si="173"/>
        <v>0.3885399100627635</v>
      </c>
      <c r="W696">
        <f t="shared" si="174"/>
        <v>0.59593116301216664</v>
      </c>
      <c r="X696">
        <f t="shared" si="175"/>
        <v>0.3738834415860533</v>
      </c>
      <c r="Y696">
        <f t="shared" si="176"/>
        <v>1</v>
      </c>
      <c r="Z696" t="s">
        <v>728</v>
      </c>
    </row>
    <row r="697" spans="1:26" x14ac:dyDescent="0.25">
      <c r="A697" t="s">
        <v>29</v>
      </c>
      <c r="B697" t="s">
        <v>30</v>
      </c>
      <c r="C697" t="s">
        <v>23</v>
      </c>
      <c r="D697">
        <v>1</v>
      </c>
      <c r="F697">
        <v>1</v>
      </c>
      <c r="G697">
        <v>20.05</v>
      </c>
      <c r="H697">
        <f t="shared" si="161"/>
        <v>0</v>
      </c>
      <c r="I697">
        <f t="shared" si="162"/>
        <v>1</v>
      </c>
      <c r="J697">
        <f t="shared" si="163"/>
        <v>0</v>
      </c>
      <c r="K697">
        <f t="shared" si="164"/>
        <v>0</v>
      </c>
      <c r="L697">
        <f t="shared" si="165"/>
        <v>1</v>
      </c>
      <c r="M697">
        <f t="shared" si="166"/>
        <v>0</v>
      </c>
      <c r="N697">
        <f t="shared" si="167"/>
        <v>1</v>
      </c>
      <c r="O697">
        <f t="shared" si="168"/>
        <v>0</v>
      </c>
      <c r="P697">
        <v>22</v>
      </c>
      <c r="Q697">
        <f t="shared" si="169"/>
        <v>0</v>
      </c>
      <c r="R697">
        <f t="shared" si="170"/>
        <v>1</v>
      </c>
      <c r="S697">
        <f t="shared" si="171"/>
        <v>0</v>
      </c>
      <c r="T697">
        <f t="shared" si="172"/>
        <v>0</v>
      </c>
      <c r="U697">
        <v>0</v>
      </c>
      <c r="V697">
        <f t="shared" si="173"/>
        <v>-1.1160597259162661E-2</v>
      </c>
      <c r="W697">
        <f t="shared" si="174"/>
        <v>0.49720987964634999</v>
      </c>
      <c r="X697">
        <f t="shared" si="175"/>
        <v>1.2455893118122911E-4</v>
      </c>
      <c r="Y697">
        <f t="shared" si="176"/>
        <v>0</v>
      </c>
      <c r="Z697" t="s">
        <v>729</v>
      </c>
    </row>
    <row r="698" spans="1:26" x14ac:dyDescent="0.25">
      <c r="A698" t="s">
        <v>26</v>
      </c>
      <c r="B698" t="s">
        <v>30</v>
      </c>
      <c r="C698" t="s">
        <v>23</v>
      </c>
      <c r="D698">
        <v>0</v>
      </c>
      <c r="F698">
        <v>1</v>
      </c>
      <c r="G698">
        <v>20.65</v>
      </c>
      <c r="H698">
        <f t="shared" si="161"/>
        <v>1</v>
      </c>
      <c r="I698">
        <f t="shared" si="162"/>
        <v>0</v>
      </c>
      <c r="J698">
        <f t="shared" si="163"/>
        <v>0</v>
      </c>
      <c r="K698">
        <f t="shared" si="164"/>
        <v>0</v>
      </c>
      <c r="L698">
        <f t="shared" si="165"/>
        <v>1</v>
      </c>
      <c r="M698">
        <f t="shared" si="166"/>
        <v>1</v>
      </c>
      <c r="N698">
        <f t="shared" si="167"/>
        <v>0</v>
      </c>
      <c r="O698">
        <f t="shared" si="168"/>
        <v>0</v>
      </c>
      <c r="P698">
        <v>1</v>
      </c>
      <c r="Q698">
        <f t="shared" si="169"/>
        <v>0</v>
      </c>
      <c r="R698">
        <f t="shared" si="170"/>
        <v>1</v>
      </c>
      <c r="S698">
        <f t="shared" si="171"/>
        <v>0</v>
      </c>
      <c r="T698">
        <f t="shared" si="172"/>
        <v>0</v>
      </c>
      <c r="U698">
        <v>0</v>
      </c>
      <c r="V698">
        <f t="shared" si="173"/>
        <v>0.26122968453012674</v>
      </c>
      <c r="W698">
        <f t="shared" si="174"/>
        <v>0.5649385514354156</v>
      </c>
      <c r="X698">
        <f t="shared" si="175"/>
        <v>6.824094807970954E-2</v>
      </c>
      <c r="Y698">
        <f t="shared" si="176"/>
        <v>0</v>
      </c>
      <c r="Z698" t="s">
        <v>730</v>
      </c>
    </row>
    <row r="699" spans="1:26" x14ac:dyDescent="0.25">
      <c r="A699" t="s">
        <v>45</v>
      </c>
      <c r="B699" t="s">
        <v>33</v>
      </c>
      <c r="C699" t="s">
        <v>25</v>
      </c>
      <c r="D699">
        <v>0</v>
      </c>
      <c r="F699">
        <v>1</v>
      </c>
      <c r="G699">
        <v>85.15</v>
      </c>
      <c r="H699">
        <f t="shared" si="161"/>
        <v>1</v>
      </c>
      <c r="I699">
        <f t="shared" si="162"/>
        <v>0</v>
      </c>
      <c r="J699">
        <f t="shared" si="163"/>
        <v>1</v>
      </c>
      <c r="K699">
        <f t="shared" si="164"/>
        <v>0</v>
      </c>
      <c r="L699">
        <f t="shared" si="165"/>
        <v>0</v>
      </c>
      <c r="M699">
        <f t="shared" si="166"/>
        <v>0</v>
      </c>
      <c r="N699">
        <f t="shared" si="167"/>
        <v>0</v>
      </c>
      <c r="O699">
        <f t="shared" si="168"/>
        <v>1</v>
      </c>
      <c r="P699">
        <v>72</v>
      </c>
      <c r="Q699">
        <f t="shared" si="169"/>
        <v>0</v>
      </c>
      <c r="R699">
        <f t="shared" si="170"/>
        <v>0</v>
      </c>
      <c r="S699">
        <f t="shared" si="171"/>
        <v>0</v>
      </c>
      <c r="T699">
        <f t="shared" si="172"/>
        <v>1</v>
      </c>
      <c r="U699">
        <v>0</v>
      </c>
      <c r="V699">
        <f t="shared" si="173"/>
        <v>5.9128063275176418E-2</v>
      </c>
      <c r="W699">
        <f t="shared" si="174"/>
        <v>0.51477771067246958</v>
      </c>
      <c r="X699">
        <f t="shared" si="175"/>
        <v>3.4961278666732661E-3</v>
      </c>
      <c r="Y699">
        <f t="shared" si="176"/>
        <v>0</v>
      </c>
      <c r="Z699" t="s">
        <v>731</v>
      </c>
    </row>
    <row r="700" spans="1:26" x14ac:dyDescent="0.25">
      <c r="A700" t="s">
        <v>26</v>
      </c>
      <c r="B700" t="s">
        <v>27</v>
      </c>
      <c r="C700" t="s">
        <v>25</v>
      </c>
      <c r="D700">
        <v>0</v>
      </c>
      <c r="F700">
        <v>1</v>
      </c>
      <c r="G700">
        <v>50.15</v>
      </c>
      <c r="H700">
        <f t="shared" si="161"/>
        <v>1</v>
      </c>
      <c r="I700">
        <f t="shared" si="162"/>
        <v>0</v>
      </c>
      <c r="J700">
        <f t="shared" si="163"/>
        <v>1</v>
      </c>
      <c r="K700">
        <f t="shared" si="164"/>
        <v>0</v>
      </c>
      <c r="L700">
        <f t="shared" si="165"/>
        <v>0</v>
      </c>
      <c r="M700">
        <f t="shared" si="166"/>
        <v>1</v>
      </c>
      <c r="N700">
        <f t="shared" si="167"/>
        <v>0</v>
      </c>
      <c r="O700">
        <f t="shared" si="168"/>
        <v>0</v>
      </c>
      <c r="P700">
        <v>3</v>
      </c>
      <c r="Q700">
        <f t="shared" si="169"/>
        <v>1</v>
      </c>
      <c r="R700">
        <f t="shared" si="170"/>
        <v>0</v>
      </c>
      <c r="S700">
        <f t="shared" si="171"/>
        <v>0</v>
      </c>
      <c r="T700">
        <f t="shared" si="172"/>
        <v>0</v>
      </c>
      <c r="U700">
        <v>1</v>
      </c>
      <c r="V700">
        <f t="shared" si="173"/>
        <v>0.49127299050505469</v>
      </c>
      <c r="W700">
        <f t="shared" si="174"/>
        <v>0.62040627049064501</v>
      </c>
      <c r="X700">
        <f t="shared" si="175"/>
        <v>0.2588031701896702</v>
      </c>
      <c r="Y700">
        <f t="shared" si="176"/>
        <v>1</v>
      </c>
      <c r="Z700" t="s">
        <v>732</v>
      </c>
    </row>
    <row r="701" spans="1:26" x14ac:dyDescent="0.25">
      <c r="A701" t="s">
        <v>29</v>
      </c>
      <c r="B701" t="s">
        <v>33</v>
      </c>
      <c r="C701" t="s">
        <v>35</v>
      </c>
      <c r="D701">
        <v>1</v>
      </c>
      <c r="F701">
        <v>1</v>
      </c>
      <c r="G701">
        <v>84.95</v>
      </c>
      <c r="H701">
        <f t="shared" si="161"/>
        <v>0</v>
      </c>
      <c r="I701">
        <f t="shared" si="162"/>
        <v>1</v>
      </c>
      <c r="J701">
        <f t="shared" si="163"/>
        <v>0</v>
      </c>
      <c r="K701">
        <f t="shared" si="164"/>
        <v>1</v>
      </c>
      <c r="L701">
        <f t="shared" si="165"/>
        <v>0</v>
      </c>
      <c r="M701">
        <f t="shared" si="166"/>
        <v>0</v>
      </c>
      <c r="N701">
        <f t="shared" si="167"/>
        <v>1</v>
      </c>
      <c r="O701">
        <f t="shared" si="168"/>
        <v>0</v>
      </c>
      <c r="P701">
        <v>47</v>
      </c>
      <c r="Q701">
        <f t="shared" si="169"/>
        <v>0</v>
      </c>
      <c r="R701">
        <f t="shared" si="170"/>
        <v>0</v>
      </c>
      <c r="S701">
        <f t="shared" si="171"/>
        <v>0</v>
      </c>
      <c r="T701">
        <f t="shared" si="172"/>
        <v>1</v>
      </c>
      <c r="U701">
        <v>0</v>
      </c>
      <c r="V701">
        <f t="shared" si="173"/>
        <v>0.11875030823571922</v>
      </c>
      <c r="W701">
        <f t="shared" si="174"/>
        <v>0.52965273923541145</v>
      </c>
      <c r="X701">
        <f t="shared" si="175"/>
        <v>1.4101635706078324E-2</v>
      </c>
      <c r="Y701">
        <f t="shared" si="176"/>
        <v>0</v>
      </c>
      <c r="Z701" t="s">
        <v>733</v>
      </c>
    </row>
    <row r="702" spans="1:26" x14ac:dyDescent="0.25">
      <c r="A702" t="s">
        <v>45</v>
      </c>
      <c r="B702" t="s">
        <v>38</v>
      </c>
      <c r="C702" t="s">
        <v>25</v>
      </c>
      <c r="D702">
        <v>0</v>
      </c>
      <c r="F702">
        <v>1</v>
      </c>
      <c r="G702">
        <v>66.5</v>
      </c>
      <c r="H702">
        <f t="shared" si="161"/>
        <v>1</v>
      </c>
      <c r="I702">
        <f t="shared" si="162"/>
        <v>0</v>
      </c>
      <c r="J702">
        <f t="shared" si="163"/>
        <v>1</v>
      </c>
      <c r="K702">
        <f t="shared" si="164"/>
        <v>0</v>
      </c>
      <c r="L702">
        <f t="shared" si="165"/>
        <v>0</v>
      </c>
      <c r="M702">
        <f t="shared" si="166"/>
        <v>0</v>
      </c>
      <c r="N702">
        <f t="shared" si="167"/>
        <v>0</v>
      </c>
      <c r="O702">
        <f t="shared" si="168"/>
        <v>1</v>
      </c>
      <c r="P702">
        <v>72</v>
      </c>
      <c r="Q702">
        <f t="shared" si="169"/>
        <v>0</v>
      </c>
      <c r="R702">
        <f t="shared" si="170"/>
        <v>0</v>
      </c>
      <c r="S702">
        <f t="shared" si="171"/>
        <v>1</v>
      </c>
      <c r="T702">
        <f t="shared" si="172"/>
        <v>0</v>
      </c>
      <c r="U702">
        <v>0</v>
      </c>
      <c r="V702">
        <f t="shared" si="173"/>
        <v>3.0051679821481242E-2</v>
      </c>
      <c r="W702">
        <f t="shared" si="174"/>
        <v>0.50751235459442767</v>
      </c>
      <c r="X702">
        <f t="shared" si="175"/>
        <v>9.0310346009282283E-4</v>
      </c>
      <c r="Y702">
        <f t="shared" si="176"/>
        <v>0</v>
      </c>
      <c r="Z702" t="s">
        <v>734</v>
      </c>
    </row>
    <row r="703" spans="1:26" x14ac:dyDescent="0.25">
      <c r="A703" t="s">
        <v>45</v>
      </c>
      <c r="B703" t="s">
        <v>33</v>
      </c>
      <c r="C703" t="s">
        <v>25</v>
      </c>
      <c r="D703">
        <v>0</v>
      </c>
      <c r="F703">
        <v>1</v>
      </c>
      <c r="G703">
        <v>63.3</v>
      </c>
      <c r="H703">
        <f t="shared" si="161"/>
        <v>1</v>
      </c>
      <c r="I703">
        <f t="shared" si="162"/>
        <v>0</v>
      </c>
      <c r="J703">
        <f t="shared" si="163"/>
        <v>1</v>
      </c>
      <c r="K703">
        <f t="shared" si="164"/>
        <v>0</v>
      </c>
      <c r="L703">
        <f t="shared" si="165"/>
        <v>0</v>
      </c>
      <c r="M703">
        <f t="shared" si="166"/>
        <v>0</v>
      </c>
      <c r="N703">
        <f t="shared" si="167"/>
        <v>0</v>
      </c>
      <c r="O703">
        <f t="shared" si="168"/>
        <v>1</v>
      </c>
      <c r="P703">
        <v>66</v>
      </c>
      <c r="Q703">
        <f t="shared" si="169"/>
        <v>0</v>
      </c>
      <c r="R703">
        <f t="shared" si="170"/>
        <v>0</v>
      </c>
      <c r="S703">
        <f t="shared" si="171"/>
        <v>0</v>
      </c>
      <c r="T703">
        <f t="shared" si="172"/>
        <v>1</v>
      </c>
      <c r="U703">
        <v>0</v>
      </c>
      <c r="V703">
        <f t="shared" si="173"/>
        <v>2.9925871760423287E-2</v>
      </c>
      <c r="W703">
        <f t="shared" si="174"/>
        <v>0.50748090964952275</v>
      </c>
      <c r="X703">
        <f t="shared" si="175"/>
        <v>8.9555780062129989E-4</v>
      </c>
      <c r="Y703">
        <f t="shared" si="176"/>
        <v>0</v>
      </c>
      <c r="Z703" t="s">
        <v>735</v>
      </c>
    </row>
    <row r="704" spans="1:26" x14ac:dyDescent="0.25">
      <c r="A704" t="s">
        <v>26</v>
      </c>
      <c r="B704" t="s">
        <v>27</v>
      </c>
      <c r="C704" t="s">
        <v>35</v>
      </c>
      <c r="D704">
        <v>0</v>
      </c>
      <c r="F704">
        <v>1</v>
      </c>
      <c r="G704">
        <v>83.15</v>
      </c>
      <c r="H704">
        <f t="shared" si="161"/>
        <v>1</v>
      </c>
      <c r="I704">
        <f t="shared" si="162"/>
        <v>0</v>
      </c>
      <c r="J704">
        <f t="shared" si="163"/>
        <v>0</v>
      </c>
      <c r="K704">
        <f t="shared" si="164"/>
        <v>1</v>
      </c>
      <c r="L704">
        <f t="shared" si="165"/>
        <v>0</v>
      </c>
      <c r="M704">
        <f t="shared" si="166"/>
        <v>1</v>
      </c>
      <c r="N704">
        <f t="shared" si="167"/>
        <v>0</v>
      </c>
      <c r="O704">
        <f t="shared" si="168"/>
        <v>0</v>
      </c>
      <c r="P704">
        <v>35</v>
      </c>
      <c r="Q704">
        <f t="shared" si="169"/>
        <v>1</v>
      </c>
      <c r="R704">
        <f t="shared" si="170"/>
        <v>0</v>
      </c>
      <c r="S704">
        <f t="shared" si="171"/>
        <v>0</v>
      </c>
      <c r="T704">
        <f t="shared" si="172"/>
        <v>0</v>
      </c>
      <c r="U704">
        <v>0</v>
      </c>
      <c r="V704">
        <f t="shared" si="173"/>
        <v>0.52903037003195541</v>
      </c>
      <c r="W704">
        <f t="shared" si="174"/>
        <v>0.62925693279223571</v>
      </c>
      <c r="X704">
        <f t="shared" si="175"/>
        <v>0.27987313241614764</v>
      </c>
      <c r="Y704">
        <f t="shared" si="176"/>
        <v>1</v>
      </c>
      <c r="Z704" t="s">
        <v>736</v>
      </c>
    </row>
    <row r="705" spans="1:26" x14ac:dyDescent="0.25">
      <c r="A705" t="s">
        <v>26</v>
      </c>
      <c r="B705" t="s">
        <v>27</v>
      </c>
      <c r="C705" t="s">
        <v>35</v>
      </c>
      <c r="D705">
        <v>0</v>
      </c>
      <c r="F705">
        <v>1</v>
      </c>
      <c r="G705">
        <v>84.9</v>
      </c>
      <c r="H705">
        <f t="shared" si="161"/>
        <v>1</v>
      </c>
      <c r="I705">
        <f t="shared" si="162"/>
        <v>0</v>
      </c>
      <c r="J705">
        <f t="shared" si="163"/>
        <v>0</v>
      </c>
      <c r="K705">
        <f t="shared" si="164"/>
        <v>1</v>
      </c>
      <c r="L705">
        <f t="shared" si="165"/>
        <v>0</v>
      </c>
      <c r="M705">
        <f t="shared" si="166"/>
        <v>1</v>
      </c>
      <c r="N705">
        <f t="shared" si="167"/>
        <v>0</v>
      </c>
      <c r="O705">
        <f t="shared" si="168"/>
        <v>0</v>
      </c>
      <c r="P705">
        <v>29</v>
      </c>
      <c r="Q705">
        <f t="shared" si="169"/>
        <v>1</v>
      </c>
      <c r="R705">
        <f t="shared" si="170"/>
        <v>0</v>
      </c>
      <c r="S705">
        <f t="shared" si="171"/>
        <v>0</v>
      </c>
      <c r="T705">
        <f t="shared" si="172"/>
        <v>0</v>
      </c>
      <c r="U705">
        <v>0</v>
      </c>
      <c r="V705">
        <f t="shared" si="173"/>
        <v>0.52689554774406655</v>
      </c>
      <c r="W705">
        <f t="shared" si="174"/>
        <v>0.62875875717572749</v>
      </c>
      <c r="X705">
        <f t="shared" si="175"/>
        <v>0.27761891823251994</v>
      </c>
      <c r="Y705">
        <f t="shared" si="176"/>
        <v>1</v>
      </c>
      <c r="Z705" t="s">
        <v>737</v>
      </c>
    </row>
    <row r="706" spans="1:26" x14ac:dyDescent="0.25">
      <c r="A706" t="s">
        <v>26</v>
      </c>
      <c r="B706" t="s">
        <v>30</v>
      </c>
      <c r="C706" t="s">
        <v>23</v>
      </c>
      <c r="D706">
        <v>0</v>
      </c>
      <c r="F706">
        <v>1</v>
      </c>
      <c r="G706">
        <v>20.55</v>
      </c>
      <c r="H706">
        <f t="shared" si="161"/>
        <v>1</v>
      </c>
      <c r="I706">
        <f t="shared" si="162"/>
        <v>0</v>
      </c>
      <c r="J706">
        <f t="shared" si="163"/>
        <v>0</v>
      </c>
      <c r="K706">
        <f t="shared" si="164"/>
        <v>0</v>
      </c>
      <c r="L706">
        <f t="shared" si="165"/>
        <v>1</v>
      </c>
      <c r="M706">
        <f t="shared" si="166"/>
        <v>1</v>
      </c>
      <c r="N706">
        <f t="shared" si="167"/>
        <v>0</v>
      </c>
      <c r="O706">
        <f t="shared" si="168"/>
        <v>0</v>
      </c>
      <c r="P706">
        <v>2</v>
      </c>
      <c r="Q706">
        <f t="shared" si="169"/>
        <v>0</v>
      </c>
      <c r="R706">
        <f t="shared" si="170"/>
        <v>1</v>
      </c>
      <c r="S706">
        <f t="shared" si="171"/>
        <v>0</v>
      </c>
      <c r="T706">
        <f t="shared" si="172"/>
        <v>0</v>
      </c>
      <c r="U706">
        <v>0</v>
      </c>
      <c r="V706">
        <f t="shared" si="173"/>
        <v>0.26107377898882006</v>
      </c>
      <c r="W706">
        <f t="shared" si="174"/>
        <v>0.56490023211828944</v>
      </c>
      <c r="X706">
        <f t="shared" si="175"/>
        <v>6.8159518075503259E-2</v>
      </c>
      <c r="Y706">
        <f t="shared" si="176"/>
        <v>0</v>
      </c>
      <c r="Z706" t="s">
        <v>738</v>
      </c>
    </row>
    <row r="707" spans="1:26" x14ac:dyDescent="0.25">
      <c r="A707" t="s">
        <v>26</v>
      </c>
      <c r="B707" t="s">
        <v>30</v>
      </c>
      <c r="C707" t="s">
        <v>25</v>
      </c>
      <c r="D707">
        <v>0</v>
      </c>
      <c r="F707">
        <v>1</v>
      </c>
      <c r="G707">
        <v>49.25</v>
      </c>
      <c r="H707">
        <f t="shared" ref="H707:H770" si="177">IF(D707:D7749=0,1,0)</f>
        <v>1</v>
      </c>
      <c r="I707">
        <f t="shared" ref="I707:I770" si="178">IF(D707:D7749=1,1,0)</f>
        <v>0</v>
      </c>
      <c r="J707">
        <f t="shared" ref="J707:J770" si="179">IF(C707:C7749="DSL",1,0)</f>
        <v>1</v>
      </c>
      <c r="K707">
        <f t="shared" ref="K707:K770" si="180">IF(C707:C7749="Fiber optic",1,0)</f>
        <v>0</v>
      </c>
      <c r="L707">
        <f t="shared" ref="L707:L770" si="181">IF(C707:C7749="No",1,0)</f>
        <v>0</v>
      </c>
      <c r="M707">
        <f t="shared" ref="M707:M770" si="182">IF(A707:A7749="Month-to-month",1,0)</f>
        <v>1</v>
      </c>
      <c r="N707">
        <f t="shared" ref="N707:N770" si="183">IF(A707:A7749="ONE YEAR",1,0)</f>
        <v>0</v>
      </c>
      <c r="O707">
        <f t="shared" ref="O707:O770" si="184">IF(A707:A7749="two year",1,0)</f>
        <v>0</v>
      </c>
      <c r="P707">
        <v>4</v>
      </c>
      <c r="Q707">
        <f t="shared" ref="Q707:Q770" si="185">IF(B707:B7749="Electronic check",1,0)</f>
        <v>0</v>
      </c>
      <c r="R707">
        <f t="shared" ref="R707:R770" si="186">IF(B707:B7749="Mailed check",1,0)</f>
        <v>1</v>
      </c>
      <c r="S707">
        <f t="shared" ref="S707:S770" si="187">IF(B707:B7749="Credit card (automatic)",1,0)</f>
        <v>0</v>
      </c>
      <c r="T707">
        <f t="shared" ref="T707:T770" si="188">IF(B707:B7749="Bank transfer (automatic)",1,0)</f>
        <v>0</v>
      </c>
      <c r="U707">
        <v>0</v>
      </c>
      <c r="V707">
        <f t="shared" si="173"/>
        <v>0.33941004779144074</v>
      </c>
      <c r="W707">
        <f t="shared" si="174"/>
        <v>0.58404720937657306</v>
      </c>
      <c r="X707">
        <f t="shared" si="175"/>
        <v>0.11519918054178808</v>
      </c>
      <c r="Y707">
        <f t="shared" si="176"/>
        <v>1</v>
      </c>
      <c r="Z707" t="s">
        <v>739</v>
      </c>
    </row>
    <row r="708" spans="1:26" x14ac:dyDescent="0.25">
      <c r="A708" t="s">
        <v>26</v>
      </c>
      <c r="B708" t="s">
        <v>33</v>
      </c>
      <c r="C708" t="s">
        <v>35</v>
      </c>
      <c r="D708">
        <v>0</v>
      </c>
      <c r="F708">
        <v>1</v>
      </c>
      <c r="G708">
        <v>79.849999999999994</v>
      </c>
      <c r="H708">
        <f t="shared" si="177"/>
        <v>1</v>
      </c>
      <c r="I708">
        <f t="shared" si="178"/>
        <v>0</v>
      </c>
      <c r="J708">
        <f t="shared" si="179"/>
        <v>0</v>
      </c>
      <c r="K708">
        <f t="shared" si="180"/>
        <v>1</v>
      </c>
      <c r="L708">
        <f t="shared" si="181"/>
        <v>0</v>
      </c>
      <c r="M708">
        <f t="shared" si="182"/>
        <v>1</v>
      </c>
      <c r="N708">
        <f t="shared" si="183"/>
        <v>0</v>
      </c>
      <c r="O708">
        <f t="shared" si="184"/>
        <v>0</v>
      </c>
      <c r="P708">
        <v>25</v>
      </c>
      <c r="Q708">
        <f t="shared" si="185"/>
        <v>0</v>
      </c>
      <c r="R708">
        <f t="shared" si="186"/>
        <v>0</v>
      </c>
      <c r="S708">
        <f t="shared" si="187"/>
        <v>0</v>
      </c>
      <c r="T708">
        <f t="shared" si="188"/>
        <v>1</v>
      </c>
      <c r="U708">
        <v>1</v>
      </c>
      <c r="V708">
        <f t="shared" ref="V708:V771" si="189">G708*$G$2+H709*$H$2+K709*$K$2+M708*$M$2+O708*$O$2+Q708*$Q$2+L708*$L$2</f>
        <v>0.38225397417052809</v>
      </c>
      <c r="W708">
        <f t="shared" ref="W708:W771" si="190">1/ (1+EXP(-V708))</f>
        <v>0.59441661886566732</v>
      </c>
      <c r="X708">
        <f t="shared" ref="X708:X771" si="191">(U708-V708)^2</f>
        <v>0.38161015242810659</v>
      </c>
      <c r="Y708">
        <f t="shared" ref="Y708:Y771" si="192">IF(W708&gt;=0.58,1,0)</f>
        <v>1</v>
      </c>
      <c r="Z708" t="s">
        <v>740</v>
      </c>
    </row>
    <row r="709" spans="1:26" x14ac:dyDescent="0.25">
      <c r="A709" t="s">
        <v>45</v>
      </c>
      <c r="B709" t="s">
        <v>30</v>
      </c>
      <c r="C709" t="s">
        <v>25</v>
      </c>
      <c r="D709">
        <v>0</v>
      </c>
      <c r="F709">
        <v>1</v>
      </c>
      <c r="G709">
        <v>59.6</v>
      </c>
      <c r="H709">
        <f t="shared" si="177"/>
        <v>1</v>
      </c>
      <c r="I709">
        <f t="shared" si="178"/>
        <v>0</v>
      </c>
      <c r="J709">
        <f t="shared" si="179"/>
        <v>1</v>
      </c>
      <c r="K709">
        <f t="shared" si="180"/>
        <v>0</v>
      </c>
      <c r="L709">
        <f t="shared" si="181"/>
        <v>0</v>
      </c>
      <c r="M709">
        <f t="shared" si="182"/>
        <v>0</v>
      </c>
      <c r="N709">
        <f t="shared" si="183"/>
        <v>0</v>
      </c>
      <c r="O709">
        <f t="shared" si="184"/>
        <v>1</v>
      </c>
      <c r="P709">
        <v>65</v>
      </c>
      <c r="Q709">
        <f t="shared" si="185"/>
        <v>0</v>
      </c>
      <c r="R709">
        <f t="shared" si="186"/>
        <v>1</v>
      </c>
      <c r="S709">
        <f t="shared" si="187"/>
        <v>0</v>
      </c>
      <c r="T709">
        <f t="shared" si="188"/>
        <v>0</v>
      </c>
      <c r="U709">
        <v>0</v>
      </c>
      <c r="V709">
        <f t="shared" si="189"/>
        <v>3.7848815836378835E-2</v>
      </c>
      <c r="W709">
        <f t="shared" si="190"/>
        <v>0.50946107454437828</v>
      </c>
      <c r="X709">
        <f t="shared" si="191"/>
        <v>1.4325328602161212E-3</v>
      </c>
      <c r="Y709">
        <f t="shared" si="192"/>
        <v>0</v>
      </c>
      <c r="Z709" t="s">
        <v>741</v>
      </c>
    </row>
    <row r="710" spans="1:26" x14ac:dyDescent="0.25">
      <c r="A710" t="s">
        <v>29</v>
      </c>
      <c r="B710" t="s">
        <v>33</v>
      </c>
      <c r="C710" t="s">
        <v>35</v>
      </c>
      <c r="D710">
        <v>1</v>
      </c>
      <c r="F710">
        <v>1</v>
      </c>
      <c r="G710">
        <v>104.65</v>
      </c>
      <c r="H710">
        <f t="shared" si="177"/>
        <v>0</v>
      </c>
      <c r="I710">
        <f t="shared" si="178"/>
        <v>1</v>
      </c>
      <c r="J710">
        <f t="shared" si="179"/>
        <v>0</v>
      </c>
      <c r="K710">
        <f t="shared" si="180"/>
        <v>1</v>
      </c>
      <c r="L710">
        <f t="shared" si="181"/>
        <v>0</v>
      </c>
      <c r="M710">
        <f t="shared" si="182"/>
        <v>0</v>
      </c>
      <c r="N710">
        <f t="shared" si="183"/>
        <v>1</v>
      </c>
      <c r="O710">
        <f t="shared" si="184"/>
        <v>0</v>
      </c>
      <c r="P710">
        <v>27</v>
      </c>
      <c r="Q710">
        <f t="shared" si="185"/>
        <v>0</v>
      </c>
      <c r="R710">
        <f t="shared" si="186"/>
        <v>0</v>
      </c>
      <c r="S710">
        <f t="shared" si="187"/>
        <v>0</v>
      </c>
      <c r="T710">
        <f t="shared" si="188"/>
        <v>1</v>
      </c>
      <c r="U710">
        <v>0</v>
      </c>
      <c r="V710">
        <f t="shared" si="189"/>
        <v>0.15432686913389024</v>
      </c>
      <c r="W710">
        <f t="shared" si="190"/>
        <v>0.53850532485629521</v>
      </c>
      <c r="X710">
        <f t="shared" si="191"/>
        <v>2.3816782536668885E-2</v>
      </c>
      <c r="Y710">
        <f t="shared" si="192"/>
        <v>0</v>
      </c>
      <c r="Z710" t="s">
        <v>742</v>
      </c>
    </row>
    <row r="711" spans="1:26" x14ac:dyDescent="0.25">
      <c r="A711" t="s">
        <v>26</v>
      </c>
      <c r="B711" t="s">
        <v>38</v>
      </c>
      <c r="C711" t="s">
        <v>35</v>
      </c>
      <c r="D711">
        <v>0</v>
      </c>
      <c r="F711">
        <v>1</v>
      </c>
      <c r="G711">
        <v>75.3</v>
      </c>
      <c r="H711">
        <f t="shared" si="177"/>
        <v>1</v>
      </c>
      <c r="I711">
        <f t="shared" si="178"/>
        <v>0</v>
      </c>
      <c r="J711">
        <f t="shared" si="179"/>
        <v>0</v>
      </c>
      <c r="K711">
        <f t="shared" si="180"/>
        <v>1</v>
      </c>
      <c r="L711">
        <f t="shared" si="181"/>
        <v>0</v>
      </c>
      <c r="M711">
        <f t="shared" si="182"/>
        <v>1</v>
      </c>
      <c r="N711">
        <f t="shared" si="183"/>
        <v>0</v>
      </c>
      <c r="O711">
        <f t="shared" si="184"/>
        <v>0</v>
      </c>
      <c r="P711">
        <v>29</v>
      </c>
      <c r="Q711">
        <f t="shared" si="185"/>
        <v>0</v>
      </c>
      <c r="R711">
        <f t="shared" si="186"/>
        <v>0</v>
      </c>
      <c r="S711">
        <f t="shared" si="187"/>
        <v>1</v>
      </c>
      <c r="T711">
        <f t="shared" si="188"/>
        <v>0</v>
      </c>
      <c r="U711">
        <v>0</v>
      </c>
      <c r="V711">
        <f t="shared" si="189"/>
        <v>0.37516027204107427</v>
      </c>
      <c r="W711">
        <f t="shared" si="190"/>
        <v>0.59270529111777648</v>
      </c>
      <c r="X711">
        <f t="shared" si="191"/>
        <v>0.14074522971793285</v>
      </c>
      <c r="Y711">
        <f t="shared" si="192"/>
        <v>1</v>
      </c>
      <c r="Z711" t="s">
        <v>743</v>
      </c>
    </row>
    <row r="712" spans="1:26" x14ac:dyDescent="0.25">
      <c r="A712" t="s">
        <v>26</v>
      </c>
      <c r="B712" t="s">
        <v>38</v>
      </c>
      <c r="C712" t="s">
        <v>25</v>
      </c>
      <c r="D712">
        <v>0</v>
      </c>
      <c r="F712">
        <v>1</v>
      </c>
      <c r="G712">
        <v>80.099999999999994</v>
      </c>
      <c r="H712">
        <f t="shared" si="177"/>
        <v>1</v>
      </c>
      <c r="I712">
        <f t="shared" si="178"/>
        <v>0</v>
      </c>
      <c r="J712">
        <f t="shared" si="179"/>
        <v>1</v>
      </c>
      <c r="K712">
        <f t="shared" si="180"/>
        <v>0</v>
      </c>
      <c r="L712">
        <f t="shared" si="181"/>
        <v>0</v>
      </c>
      <c r="M712">
        <f t="shared" si="182"/>
        <v>1</v>
      </c>
      <c r="N712">
        <f t="shared" si="183"/>
        <v>0</v>
      </c>
      <c r="O712">
        <f t="shared" si="184"/>
        <v>0</v>
      </c>
      <c r="P712">
        <v>29</v>
      </c>
      <c r="Q712">
        <f t="shared" si="185"/>
        <v>0</v>
      </c>
      <c r="R712">
        <f t="shared" si="186"/>
        <v>0</v>
      </c>
      <c r="S712">
        <f t="shared" si="187"/>
        <v>1</v>
      </c>
      <c r="T712">
        <f t="shared" si="188"/>
        <v>0</v>
      </c>
      <c r="U712">
        <v>0</v>
      </c>
      <c r="V712">
        <f t="shared" si="189"/>
        <v>0.38264373802379475</v>
      </c>
      <c r="W712">
        <f t="shared" si="190"/>
        <v>0.59451058182088179</v>
      </c>
      <c r="X712">
        <f t="shared" si="191"/>
        <v>0.14641623024882247</v>
      </c>
      <c r="Y712">
        <f t="shared" si="192"/>
        <v>1</v>
      </c>
      <c r="Z712" t="s">
        <v>744</v>
      </c>
    </row>
    <row r="713" spans="1:26" x14ac:dyDescent="0.25">
      <c r="A713" t="s">
        <v>26</v>
      </c>
      <c r="B713" t="s">
        <v>30</v>
      </c>
      <c r="C713" t="s">
        <v>23</v>
      </c>
      <c r="D713">
        <v>0</v>
      </c>
      <c r="F713">
        <v>1</v>
      </c>
      <c r="G713">
        <v>19.55</v>
      </c>
      <c r="H713">
        <f t="shared" si="177"/>
        <v>1</v>
      </c>
      <c r="I713">
        <f t="shared" si="178"/>
        <v>0</v>
      </c>
      <c r="J713">
        <f t="shared" si="179"/>
        <v>0</v>
      </c>
      <c r="K713">
        <f t="shared" si="180"/>
        <v>0</v>
      </c>
      <c r="L713">
        <f t="shared" si="181"/>
        <v>1</v>
      </c>
      <c r="M713">
        <f t="shared" si="182"/>
        <v>1</v>
      </c>
      <c r="N713">
        <f t="shared" si="183"/>
        <v>0</v>
      </c>
      <c r="O713">
        <f t="shared" si="184"/>
        <v>0</v>
      </c>
      <c r="P713">
        <v>1</v>
      </c>
      <c r="Q713">
        <f t="shared" si="185"/>
        <v>0</v>
      </c>
      <c r="R713">
        <f t="shared" si="186"/>
        <v>1</v>
      </c>
      <c r="S713">
        <f t="shared" si="187"/>
        <v>0</v>
      </c>
      <c r="T713">
        <f t="shared" si="188"/>
        <v>0</v>
      </c>
      <c r="U713">
        <v>1</v>
      </c>
      <c r="V713">
        <f t="shared" si="189"/>
        <v>0.26437789283650898</v>
      </c>
      <c r="W713">
        <f t="shared" si="190"/>
        <v>0.56571216867157159</v>
      </c>
      <c r="X713">
        <f t="shared" si="191"/>
        <v>0.5411398845476546</v>
      </c>
      <c r="Y713">
        <f t="shared" si="192"/>
        <v>0</v>
      </c>
      <c r="Z713" t="s">
        <v>745</v>
      </c>
    </row>
    <row r="714" spans="1:26" x14ac:dyDescent="0.25">
      <c r="A714" t="s">
        <v>26</v>
      </c>
      <c r="B714" t="s">
        <v>30</v>
      </c>
      <c r="C714" t="s">
        <v>35</v>
      </c>
      <c r="D714">
        <v>0</v>
      </c>
      <c r="F714">
        <v>1</v>
      </c>
      <c r="G714">
        <v>81</v>
      </c>
      <c r="H714">
        <f t="shared" si="177"/>
        <v>1</v>
      </c>
      <c r="I714">
        <f t="shared" si="178"/>
        <v>0</v>
      </c>
      <c r="J714">
        <f t="shared" si="179"/>
        <v>0</v>
      </c>
      <c r="K714">
        <f t="shared" si="180"/>
        <v>1</v>
      </c>
      <c r="L714">
        <f t="shared" si="181"/>
        <v>0</v>
      </c>
      <c r="M714">
        <f t="shared" si="182"/>
        <v>1</v>
      </c>
      <c r="N714">
        <f t="shared" si="183"/>
        <v>0</v>
      </c>
      <c r="O714">
        <f t="shared" si="184"/>
        <v>0</v>
      </c>
      <c r="P714">
        <v>20</v>
      </c>
      <c r="Q714">
        <f t="shared" si="185"/>
        <v>0</v>
      </c>
      <c r="R714">
        <f t="shared" si="186"/>
        <v>1</v>
      </c>
      <c r="S714">
        <f t="shared" si="187"/>
        <v>0</v>
      </c>
      <c r="T714">
        <f t="shared" si="188"/>
        <v>0</v>
      </c>
      <c r="U714">
        <v>0</v>
      </c>
      <c r="V714">
        <f t="shared" si="189"/>
        <v>0.38404688789555486</v>
      </c>
      <c r="W714">
        <f t="shared" si="190"/>
        <v>0.59484879109700206</v>
      </c>
      <c r="X714">
        <f t="shared" si="191"/>
        <v>0.14749201210226087</v>
      </c>
      <c r="Y714">
        <f t="shared" si="192"/>
        <v>1</v>
      </c>
      <c r="Z714" t="s">
        <v>746</v>
      </c>
    </row>
    <row r="715" spans="1:26" x14ac:dyDescent="0.25">
      <c r="A715" t="s">
        <v>45</v>
      </c>
      <c r="B715" t="s">
        <v>38</v>
      </c>
      <c r="C715" t="s">
        <v>23</v>
      </c>
      <c r="D715">
        <v>0</v>
      </c>
      <c r="F715">
        <v>1</v>
      </c>
      <c r="G715">
        <v>24.7</v>
      </c>
      <c r="H715">
        <f t="shared" si="177"/>
        <v>1</v>
      </c>
      <c r="I715">
        <f t="shared" si="178"/>
        <v>0</v>
      </c>
      <c r="J715">
        <f t="shared" si="179"/>
        <v>0</v>
      </c>
      <c r="K715">
        <f t="shared" si="180"/>
        <v>0</v>
      </c>
      <c r="L715">
        <f t="shared" si="181"/>
        <v>1</v>
      </c>
      <c r="M715">
        <f t="shared" si="182"/>
        <v>0</v>
      </c>
      <c r="N715">
        <f t="shared" si="183"/>
        <v>0</v>
      </c>
      <c r="O715">
        <f t="shared" si="184"/>
        <v>1</v>
      </c>
      <c r="P715">
        <v>58</v>
      </c>
      <c r="Q715">
        <f t="shared" si="185"/>
        <v>0</v>
      </c>
      <c r="R715">
        <f t="shared" si="186"/>
        <v>0</v>
      </c>
      <c r="S715">
        <f t="shared" si="187"/>
        <v>1</v>
      </c>
      <c r="T715">
        <f t="shared" si="188"/>
        <v>0</v>
      </c>
      <c r="U715">
        <v>0</v>
      </c>
      <c r="V715">
        <f t="shared" si="189"/>
        <v>-5.8981876370802648E-2</v>
      </c>
      <c r="W715">
        <f t="shared" si="190"/>
        <v>0.48525880420803891</v>
      </c>
      <c r="X715">
        <f t="shared" si="191"/>
        <v>3.4788617402206476E-3</v>
      </c>
      <c r="Y715">
        <f t="shared" si="192"/>
        <v>0</v>
      </c>
      <c r="Z715" t="s">
        <v>747</v>
      </c>
    </row>
    <row r="716" spans="1:26" x14ac:dyDescent="0.25">
      <c r="A716" t="s">
        <v>26</v>
      </c>
      <c r="B716" t="s">
        <v>30</v>
      </c>
      <c r="C716" t="s">
        <v>35</v>
      </c>
      <c r="D716">
        <v>0</v>
      </c>
      <c r="F716">
        <v>1</v>
      </c>
      <c r="G716">
        <v>86</v>
      </c>
      <c r="H716">
        <f t="shared" si="177"/>
        <v>1</v>
      </c>
      <c r="I716">
        <f t="shared" si="178"/>
        <v>0</v>
      </c>
      <c r="J716">
        <f t="shared" si="179"/>
        <v>0</v>
      </c>
      <c r="K716">
        <f t="shared" si="180"/>
        <v>1</v>
      </c>
      <c r="L716">
        <f t="shared" si="181"/>
        <v>0</v>
      </c>
      <c r="M716">
        <f t="shared" si="182"/>
        <v>1</v>
      </c>
      <c r="N716">
        <f t="shared" si="183"/>
        <v>0</v>
      </c>
      <c r="O716">
        <f t="shared" si="184"/>
        <v>0</v>
      </c>
      <c r="P716">
        <v>14</v>
      </c>
      <c r="Q716">
        <f t="shared" si="185"/>
        <v>0</v>
      </c>
      <c r="R716">
        <f t="shared" si="186"/>
        <v>1</v>
      </c>
      <c r="S716">
        <f t="shared" si="187"/>
        <v>0</v>
      </c>
      <c r="T716">
        <f t="shared" si="188"/>
        <v>0</v>
      </c>
      <c r="U716">
        <v>0</v>
      </c>
      <c r="V716">
        <f t="shared" si="189"/>
        <v>0.39184216496088869</v>
      </c>
      <c r="W716">
        <f t="shared" si="190"/>
        <v>0.59672608424002727</v>
      </c>
      <c r="X716">
        <f t="shared" si="191"/>
        <v>0.15354028224123631</v>
      </c>
      <c r="Y716">
        <f t="shared" si="192"/>
        <v>1</v>
      </c>
      <c r="Z716" t="s">
        <v>748</v>
      </c>
    </row>
    <row r="717" spans="1:26" x14ac:dyDescent="0.25">
      <c r="A717" t="s">
        <v>45</v>
      </c>
      <c r="B717" t="s">
        <v>30</v>
      </c>
      <c r="C717" t="s">
        <v>23</v>
      </c>
      <c r="D717">
        <v>0</v>
      </c>
      <c r="F717">
        <v>1</v>
      </c>
      <c r="G717">
        <v>25.4</v>
      </c>
      <c r="H717">
        <f t="shared" si="177"/>
        <v>1</v>
      </c>
      <c r="I717">
        <f t="shared" si="178"/>
        <v>0</v>
      </c>
      <c r="J717">
        <f t="shared" si="179"/>
        <v>0</v>
      </c>
      <c r="K717">
        <f t="shared" si="180"/>
        <v>0</v>
      </c>
      <c r="L717">
        <f t="shared" si="181"/>
        <v>1</v>
      </c>
      <c r="M717">
        <f t="shared" si="182"/>
        <v>0</v>
      </c>
      <c r="N717">
        <f t="shared" si="183"/>
        <v>0</v>
      </c>
      <c r="O717">
        <f t="shared" si="184"/>
        <v>1</v>
      </c>
      <c r="P717">
        <v>72</v>
      </c>
      <c r="Q717">
        <f t="shared" si="185"/>
        <v>0</v>
      </c>
      <c r="R717">
        <f t="shared" si="186"/>
        <v>1</v>
      </c>
      <c r="S717">
        <f t="shared" si="187"/>
        <v>0</v>
      </c>
      <c r="T717">
        <f t="shared" si="188"/>
        <v>0</v>
      </c>
      <c r="U717">
        <v>0</v>
      </c>
      <c r="V717">
        <f t="shared" si="189"/>
        <v>-5.7890537581655917E-2</v>
      </c>
      <c r="W717">
        <f t="shared" si="190"/>
        <v>0.48553140611275752</v>
      </c>
      <c r="X717">
        <f t="shared" si="191"/>
        <v>3.3513143414931161E-3</v>
      </c>
      <c r="Y717">
        <f t="shared" si="192"/>
        <v>0</v>
      </c>
      <c r="Z717" t="s">
        <v>749</v>
      </c>
    </row>
    <row r="718" spans="1:26" x14ac:dyDescent="0.25">
      <c r="A718" t="s">
        <v>26</v>
      </c>
      <c r="B718" t="s">
        <v>38</v>
      </c>
      <c r="C718" t="s">
        <v>35</v>
      </c>
      <c r="D718">
        <v>0</v>
      </c>
      <c r="F718">
        <v>1</v>
      </c>
      <c r="G718">
        <v>89.15</v>
      </c>
      <c r="H718">
        <f t="shared" si="177"/>
        <v>1</v>
      </c>
      <c r="I718">
        <f t="shared" si="178"/>
        <v>0</v>
      </c>
      <c r="J718">
        <f t="shared" si="179"/>
        <v>0</v>
      </c>
      <c r="K718">
        <f t="shared" si="180"/>
        <v>1</v>
      </c>
      <c r="L718">
        <f t="shared" si="181"/>
        <v>0</v>
      </c>
      <c r="M718">
        <f t="shared" si="182"/>
        <v>1</v>
      </c>
      <c r="N718">
        <f t="shared" si="183"/>
        <v>0</v>
      </c>
      <c r="O718">
        <f t="shared" si="184"/>
        <v>0</v>
      </c>
      <c r="P718">
        <v>46</v>
      </c>
      <c r="Q718">
        <f t="shared" si="185"/>
        <v>0</v>
      </c>
      <c r="R718">
        <f t="shared" si="186"/>
        <v>0</v>
      </c>
      <c r="S718">
        <f t="shared" si="187"/>
        <v>1</v>
      </c>
      <c r="T718">
        <f t="shared" si="188"/>
        <v>0</v>
      </c>
      <c r="U718">
        <v>0</v>
      </c>
      <c r="V718">
        <f t="shared" si="189"/>
        <v>0.39675318951204902</v>
      </c>
      <c r="W718">
        <f t="shared" si="190"/>
        <v>0.59790732965525484</v>
      </c>
      <c r="X718">
        <f t="shared" si="191"/>
        <v>0.15741309338798387</v>
      </c>
      <c r="Y718">
        <f t="shared" si="192"/>
        <v>1</v>
      </c>
      <c r="Z718" t="s">
        <v>750</v>
      </c>
    </row>
    <row r="719" spans="1:26" x14ac:dyDescent="0.25">
      <c r="A719" t="s">
        <v>45</v>
      </c>
      <c r="B719" t="s">
        <v>33</v>
      </c>
      <c r="C719" t="s">
        <v>25</v>
      </c>
      <c r="D719">
        <v>0</v>
      </c>
      <c r="F719">
        <v>1</v>
      </c>
      <c r="G719">
        <v>58.25</v>
      </c>
      <c r="H719">
        <f t="shared" si="177"/>
        <v>1</v>
      </c>
      <c r="I719">
        <f t="shared" si="178"/>
        <v>0</v>
      </c>
      <c r="J719">
        <f t="shared" si="179"/>
        <v>1</v>
      </c>
      <c r="K719">
        <f t="shared" si="180"/>
        <v>0</v>
      </c>
      <c r="L719">
        <f t="shared" si="181"/>
        <v>0</v>
      </c>
      <c r="M719">
        <f t="shared" si="182"/>
        <v>0</v>
      </c>
      <c r="N719">
        <f t="shared" si="183"/>
        <v>0</v>
      </c>
      <c r="O719">
        <f t="shared" si="184"/>
        <v>1</v>
      </c>
      <c r="P719">
        <v>71</v>
      </c>
      <c r="Q719">
        <f t="shared" si="185"/>
        <v>0</v>
      </c>
      <c r="R719">
        <f t="shared" si="186"/>
        <v>0</v>
      </c>
      <c r="S719">
        <f t="shared" si="187"/>
        <v>0</v>
      </c>
      <c r="T719">
        <f t="shared" si="188"/>
        <v>1</v>
      </c>
      <c r="U719">
        <v>0</v>
      </c>
      <c r="V719">
        <f t="shared" si="189"/>
        <v>2.2052641924436109E-2</v>
      </c>
      <c r="W719">
        <f t="shared" si="190"/>
        <v>0.5055129370624093</v>
      </c>
      <c r="X719">
        <f t="shared" si="191"/>
        <v>4.863190158473971E-4</v>
      </c>
      <c r="Y719">
        <f t="shared" si="192"/>
        <v>0</v>
      </c>
      <c r="Z719" t="s">
        <v>751</v>
      </c>
    </row>
    <row r="720" spans="1:26" x14ac:dyDescent="0.25">
      <c r="A720" t="s">
        <v>26</v>
      </c>
      <c r="B720" t="s">
        <v>33</v>
      </c>
      <c r="C720" t="s">
        <v>35</v>
      </c>
      <c r="D720">
        <v>0</v>
      </c>
      <c r="F720">
        <v>1</v>
      </c>
      <c r="G720">
        <v>85.65</v>
      </c>
      <c r="H720">
        <f t="shared" si="177"/>
        <v>1</v>
      </c>
      <c r="I720">
        <f t="shared" si="178"/>
        <v>0</v>
      </c>
      <c r="J720">
        <f t="shared" si="179"/>
        <v>0</v>
      </c>
      <c r="K720">
        <f t="shared" si="180"/>
        <v>1</v>
      </c>
      <c r="L720">
        <f t="shared" si="181"/>
        <v>0</v>
      </c>
      <c r="M720">
        <f t="shared" si="182"/>
        <v>1</v>
      </c>
      <c r="N720">
        <f t="shared" si="183"/>
        <v>0</v>
      </c>
      <c r="O720">
        <f t="shared" si="184"/>
        <v>0</v>
      </c>
      <c r="P720">
        <v>32</v>
      </c>
      <c r="Q720">
        <f t="shared" si="185"/>
        <v>0</v>
      </c>
      <c r="R720">
        <f t="shared" si="186"/>
        <v>0</v>
      </c>
      <c r="S720">
        <f t="shared" si="187"/>
        <v>0</v>
      </c>
      <c r="T720">
        <f t="shared" si="188"/>
        <v>1</v>
      </c>
      <c r="U720">
        <v>0</v>
      </c>
      <c r="V720">
        <f t="shared" si="189"/>
        <v>0.39129649556631529</v>
      </c>
      <c r="W720">
        <f t="shared" si="190"/>
        <v>0.5965947652111534</v>
      </c>
      <c r="X720">
        <f t="shared" si="191"/>
        <v>0.15311294744247941</v>
      </c>
      <c r="Y720">
        <f t="shared" si="192"/>
        <v>1</v>
      </c>
      <c r="Z720" t="s">
        <v>752</v>
      </c>
    </row>
    <row r="721" spans="1:26" x14ac:dyDescent="0.25">
      <c r="A721" t="s">
        <v>26</v>
      </c>
      <c r="B721" t="s">
        <v>38</v>
      </c>
      <c r="C721" t="s">
        <v>25</v>
      </c>
      <c r="D721">
        <v>0</v>
      </c>
      <c r="F721">
        <v>1</v>
      </c>
      <c r="G721">
        <v>50.35</v>
      </c>
      <c r="H721">
        <f t="shared" si="177"/>
        <v>1</v>
      </c>
      <c r="I721">
        <f t="shared" si="178"/>
        <v>0</v>
      </c>
      <c r="J721">
        <f t="shared" si="179"/>
        <v>1</v>
      </c>
      <c r="K721">
        <f t="shared" si="180"/>
        <v>0</v>
      </c>
      <c r="L721">
        <f t="shared" si="181"/>
        <v>0</v>
      </c>
      <c r="M721">
        <f t="shared" si="182"/>
        <v>1</v>
      </c>
      <c r="N721">
        <f t="shared" si="183"/>
        <v>0</v>
      </c>
      <c r="O721">
        <f t="shared" si="184"/>
        <v>0</v>
      </c>
      <c r="P721">
        <v>26</v>
      </c>
      <c r="Q721">
        <f t="shared" si="185"/>
        <v>0</v>
      </c>
      <c r="R721">
        <f t="shared" si="186"/>
        <v>0</v>
      </c>
      <c r="S721">
        <f t="shared" si="187"/>
        <v>1</v>
      </c>
      <c r="T721">
        <f t="shared" si="188"/>
        <v>0</v>
      </c>
      <c r="U721">
        <v>0</v>
      </c>
      <c r="V721">
        <f t="shared" si="189"/>
        <v>0.35481645785011673</v>
      </c>
      <c r="W721">
        <f t="shared" si="190"/>
        <v>0.58778506807753594</v>
      </c>
      <c r="X721">
        <f t="shared" si="191"/>
        <v>0.12589471876130365</v>
      </c>
      <c r="Y721">
        <f t="shared" si="192"/>
        <v>1</v>
      </c>
      <c r="Z721" t="s">
        <v>753</v>
      </c>
    </row>
    <row r="722" spans="1:26" x14ac:dyDescent="0.25">
      <c r="A722" t="s">
        <v>26</v>
      </c>
      <c r="B722" t="s">
        <v>38</v>
      </c>
      <c r="C722" t="s">
        <v>35</v>
      </c>
      <c r="D722">
        <v>1</v>
      </c>
      <c r="F722">
        <v>1</v>
      </c>
      <c r="G722">
        <v>80.349999999999994</v>
      </c>
      <c r="H722">
        <f t="shared" si="177"/>
        <v>0</v>
      </c>
      <c r="I722">
        <f t="shared" si="178"/>
        <v>1</v>
      </c>
      <c r="J722">
        <f t="shared" si="179"/>
        <v>0</v>
      </c>
      <c r="K722">
        <f t="shared" si="180"/>
        <v>1</v>
      </c>
      <c r="L722">
        <f t="shared" si="181"/>
        <v>0</v>
      </c>
      <c r="M722">
        <f t="shared" si="182"/>
        <v>1</v>
      </c>
      <c r="N722">
        <f t="shared" si="183"/>
        <v>0</v>
      </c>
      <c r="O722">
        <f t="shared" si="184"/>
        <v>0</v>
      </c>
      <c r="P722">
        <v>68</v>
      </c>
      <c r="Q722">
        <f t="shared" si="185"/>
        <v>0</v>
      </c>
      <c r="R722">
        <f t="shared" si="186"/>
        <v>0</v>
      </c>
      <c r="S722">
        <f t="shared" si="187"/>
        <v>1</v>
      </c>
      <c r="T722">
        <f t="shared" si="188"/>
        <v>0</v>
      </c>
      <c r="U722">
        <v>0</v>
      </c>
      <c r="V722">
        <f t="shared" si="189"/>
        <v>0.38303350187706142</v>
      </c>
      <c r="W722">
        <f t="shared" si="190"/>
        <v>0.59460453785376055</v>
      </c>
      <c r="X722">
        <f t="shared" si="191"/>
        <v>0.14671466356020482</v>
      </c>
      <c r="Y722">
        <f t="shared" si="192"/>
        <v>1</v>
      </c>
      <c r="Z722" t="s">
        <v>754</v>
      </c>
    </row>
    <row r="723" spans="1:26" x14ac:dyDescent="0.25">
      <c r="A723" t="s">
        <v>29</v>
      </c>
      <c r="B723" t="s">
        <v>30</v>
      </c>
      <c r="C723" t="s">
        <v>23</v>
      </c>
      <c r="D723">
        <v>0</v>
      </c>
      <c r="F723">
        <v>1</v>
      </c>
      <c r="G723">
        <v>20.2</v>
      </c>
      <c r="H723">
        <f t="shared" si="177"/>
        <v>1</v>
      </c>
      <c r="I723">
        <f t="shared" si="178"/>
        <v>0</v>
      </c>
      <c r="J723">
        <f t="shared" si="179"/>
        <v>0</v>
      </c>
      <c r="K723">
        <f t="shared" si="180"/>
        <v>0</v>
      </c>
      <c r="L723">
        <f t="shared" si="181"/>
        <v>1</v>
      </c>
      <c r="M723">
        <f t="shared" si="182"/>
        <v>0</v>
      </c>
      <c r="N723">
        <f t="shared" si="183"/>
        <v>1</v>
      </c>
      <c r="O723">
        <f t="shared" si="184"/>
        <v>0</v>
      </c>
      <c r="P723">
        <v>2</v>
      </c>
      <c r="Q723">
        <f t="shared" si="185"/>
        <v>0</v>
      </c>
      <c r="R723">
        <f t="shared" si="186"/>
        <v>1</v>
      </c>
      <c r="S723">
        <f t="shared" si="187"/>
        <v>0</v>
      </c>
      <c r="T723">
        <f t="shared" si="188"/>
        <v>0</v>
      </c>
      <c r="U723">
        <v>0</v>
      </c>
      <c r="V723">
        <f t="shared" si="189"/>
        <v>-1.0926738947202645E-2</v>
      </c>
      <c r="W723">
        <f t="shared" si="190"/>
        <v>0.4972683424416865</v>
      </c>
      <c r="X723">
        <f t="shared" si="191"/>
        <v>1.1939362402031516E-4</v>
      </c>
      <c r="Y723">
        <f t="shared" si="192"/>
        <v>0</v>
      </c>
      <c r="Z723" t="s">
        <v>755</v>
      </c>
    </row>
    <row r="724" spans="1:26" x14ac:dyDescent="0.25">
      <c r="A724" t="s">
        <v>45</v>
      </c>
      <c r="B724" t="s">
        <v>38</v>
      </c>
      <c r="C724" t="s">
        <v>23</v>
      </c>
      <c r="D724">
        <v>0</v>
      </c>
      <c r="F724">
        <v>1</v>
      </c>
      <c r="G724">
        <v>20.55</v>
      </c>
      <c r="H724">
        <f t="shared" si="177"/>
        <v>1</v>
      </c>
      <c r="I724">
        <f t="shared" si="178"/>
        <v>0</v>
      </c>
      <c r="J724">
        <f t="shared" si="179"/>
        <v>0</v>
      </c>
      <c r="K724">
        <f t="shared" si="180"/>
        <v>0</v>
      </c>
      <c r="L724">
        <f t="shared" si="181"/>
        <v>1</v>
      </c>
      <c r="M724">
        <f t="shared" si="182"/>
        <v>0</v>
      </c>
      <c r="N724">
        <f t="shared" si="183"/>
        <v>0</v>
      </c>
      <c r="O724">
        <f t="shared" si="184"/>
        <v>1</v>
      </c>
      <c r="P724">
        <v>61</v>
      </c>
      <c r="Q724">
        <f t="shared" si="185"/>
        <v>0</v>
      </c>
      <c r="R724">
        <f t="shared" si="186"/>
        <v>0</v>
      </c>
      <c r="S724">
        <f t="shared" si="187"/>
        <v>1</v>
      </c>
      <c r="T724">
        <f t="shared" si="188"/>
        <v>0</v>
      </c>
      <c r="U724">
        <v>0</v>
      </c>
      <c r="V724">
        <f t="shared" si="189"/>
        <v>-6.5451956335029732E-2</v>
      </c>
      <c r="W724">
        <f t="shared" si="190"/>
        <v>0.48364284994547369</v>
      </c>
      <c r="X724">
        <f t="shared" si="191"/>
        <v>4.283958588082639E-3</v>
      </c>
      <c r="Y724">
        <f t="shared" si="192"/>
        <v>0</v>
      </c>
      <c r="Z724" t="s">
        <v>756</v>
      </c>
    </row>
    <row r="725" spans="1:26" x14ac:dyDescent="0.25">
      <c r="A725" t="s">
        <v>26</v>
      </c>
      <c r="B725" t="s">
        <v>27</v>
      </c>
      <c r="C725" t="s">
        <v>35</v>
      </c>
      <c r="D725">
        <v>0</v>
      </c>
      <c r="F725">
        <v>1</v>
      </c>
      <c r="G725">
        <v>85.95</v>
      </c>
      <c r="H725">
        <f t="shared" si="177"/>
        <v>1</v>
      </c>
      <c r="I725">
        <f t="shared" si="178"/>
        <v>0</v>
      </c>
      <c r="J725">
        <f t="shared" si="179"/>
        <v>0</v>
      </c>
      <c r="K725">
        <f t="shared" si="180"/>
        <v>1</v>
      </c>
      <c r="L725">
        <f t="shared" si="181"/>
        <v>0</v>
      </c>
      <c r="M725">
        <f t="shared" si="182"/>
        <v>1</v>
      </c>
      <c r="N725">
        <f t="shared" si="183"/>
        <v>0</v>
      </c>
      <c r="O725">
        <f t="shared" si="184"/>
        <v>0</v>
      </c>
      <c r="P725">
        <v>4</v>
      </c>
      <c r="Q725">
        <f t="shared" si="185"/>
        <v>1</v>
      </c>
      <c r="R725">
        <f t="shared" si="186"/>
        <v>0</v>
      </c>
      <c r="S725">
        <f t="shared" si="187"/>
        <v>0</v>
      </c>
      <c r="T725">
        <f t="shared" si="188"/>
        <v>0</v>
      </c>
      <c r="U725">
        <v>1</v>
      </c>
      <c r="V725">
        <f t="shared" si="189"/>
        <v>0.5285325559277867</v>
      </c>
      <c r="W725">
        <f t="shared" si="190"/>
        <v>0.62914078895200987</v>
      </c>
      <c r="X725">
        <f t="shared" si="191"/>
        <v>0.22228155081998557</v>
      </c>
      <c r="Y725">
        <f t="shared" si="192"/>
        <v>1</v>
      </c>
      <c r="Z725" t="s">
        <v>757</v>
      </c>
    </row>
    <row r="726" spans="1:26" x14ac:dyDescent="0.25">
      <c r="A726" t="s">
        <v>26</v>
      </c>
      <c r="B726" t="s">
        <v>27</v>
      </c>
      <c r="C726" t="s">
        <v>25</v>
      </c>
      <c r="D726">
        <v>0</v>
      </c>
      <c r="F726">
        <v>1</v>
      </c>
      <c r="G726">
        <v>45.35</v>
      </c>
      <c r="H726">
        <f t="shared" si="177"/>
        <v>1</v>
      </c>
      <c r="I726">
        <f t="shared" si="178"/>
        <v>0</v>
      </c>
      <c r="J726">
        <f t="shared" si="179"/>
        <v>1</v>
      </c>
      <c r="K726">
        <f t="shared" si="180"/>
        <v>0</v>
      </c>
      <c r="L726">
        <f t="shared" si="181"/>
        <v>0</v>
      </c>
      <c r="M726">
        <f t="shared" si="182"/>
        <v>1</v>
      </c>
      <c r="N726">
        <f t="shared" si="183"/>
        <v>0</v>
      </c>
      <c r="O726">
        <f t="shared" si="184"/>
        <v>0</v>
      </c>
      <c r="P726">
        <v>3</v>
      </c>
      <c r="Q726">
        <f t="shared" si="185"/>
        <v>1</v>
      </c>
      <c r="R726">
        <f t="shared" si="186"/>
        <v>0</v>
      </c>
      <c r="S726">
        <f t="shared" si="187"/>
        <v>0</v>
      </c>
      <c r="T726">
        <f t="shared" si="188"/>
        <v>0</v>
      </c>
      <c r="U726">
        <v>1</v>
      </c>
      <c r="V726">
        <f t="shared" si="189"/>
        <v>0.48378952452233426</v>
      </c>
      <c r="W726">
        <f t="shared" si="190"/>
        <v>0.61864231562463423</v>
      </c>
      <c r="X726">
        <f t="shared" si="191"/>
        <v>0.26647325499287772</v>
      </c>
      <c r="Y726">
        <f t="shared" si="192"/>
        <v>1</v>
      </c>
      <c r="Z726" t="s">
        <v>758</v>
      </c>
    </row>
    <row r="727" spans="1:26" x14ac:dyDescent="0.25">
      <c r="A727" t="s">
        <v>26</v>
      </c>
      <c r="B727" t="s">
        <v>27</v>
      </c>
      <c r="C727" t="s">
        <v>35</v>
      </c>
      <c r="D727">
        <v>1</v>
      </c>
      <c r="F727">
        <v>1</v>
      </c>
      <c r="G727">
        <v>94.5</v>
      </c>
      <c r="H727">
        <f t="shared" si="177"/>
        <v>0</v>
      </c>
      <c r="I727">
        <f t="shared" si="178"/>
        <v>1</v>
      </c>
      <c r="J727">
        <f t="shared" si="179"/>
        <v>0</v>
      </c>
      <c r="K727">
        <f t="shared" si="180"/>
        <v>1</v>
      </c>
      <c r="L727">
        <f t="shared" si="181"/>
        <v>0</v>
      </c>
      <c r="M727">
        <f t="shared" si="182"/>
        <v>1</v>
      </c>
      <c r="N727">
        <f t="shared" si="183"/>
        <v>0</v>
      </c>
      <c r="O727">
        <f t="shared" si="184"/>
        <v>0</v>
      </c>
      <c r="P727">
        <v>33</v>
      </c>
      <c r="Q727">
        <f t="shared" si="185"/>
        <v>1</v>
      </c>
      <c r="R727">
        <f t="shared" si="186"/>
        <v>0</v>
      </c>
      <c r="S727">
        <f t="shared" si="187"/>
        <v>0</v>
      </c>
      <c r="T727">
        <f t="shared" si="188"/>
        <v>0</v>
      </c>
      <c r="U727">
        <v>1</v>
      </c>
      <c r="V727">
        <f t="shared" si="189"/>
        <v>0.55555392881381005</v>
      </c>
      <c r="W727">
        <f t="shared" si="190"/>
        <v>0.63542318240653728</v>
      </c>
      <c r="X727">
        <f t="shared" si="191"/>
        <v>0.19753231019283982</v>
      </c>
      <c r="Y727">
        <f t="shared" si="192"/>
        <v>1</v>
      </c>
      <c r="Z727" t="s">
        <v>759</v>
      </c>
    </row>
    <row r="728" spans="1:26" x14ac:dyDescent="0.25">
      <c r="A728" t="s">
        <v>26</v>
      </c>
      <c r="B728" t="s">
        <v>30</v>
      </c>
      <c r="C728" t="s">
        <v>23</v>
      </c>
      <c r="D728">
        <v>1</v>
      </c>
      <c r="F728">
        <v>1</v>
      </c>
      <c r="G728">
        <v>21.25</v>
      </c>
      <c r="H728">
        <f t="shared" si="177"/>
        <v>0</v>
      </c>
      <c r="I728">
        <f t="shared" si="178"/>
        <v>1</v>
      </c>
      <c r="J728">
        <f t="shared" si="179"/>
        <v>0</v>
      </c>
      <c r="K728">
        <f t="shared" si="180"/>
        <v>0</v>
      </c>
      <c r="L728">
        <f t="shared" si="181"/>
        <v>1</v>
      </c>
      <c r="M728">
        <f t="shared" si="182"/>
        <v>1</v>
      </c>
      <c r="N728">
        <f t="shared" si="183"/>
        <v>0</v>
      </c>
      <c r="O728">
        <f t="shared" si="184"/>
        <v>0</v>
      </c>
      <c r="P728">
        <v>9</v>
      </c>
      <c r="Q728">
        <f t="shared" si="185"/>
        <v>0</v>
      </c>
      <c r="R728">
        <f t="shared" si="186"/>
        <v>1</v>
      </c>
      <c r="S728">
        <f t="shared" si="187"/>
        <v>0</v>
      </c>
      <c r="T728">
        <f t="shared" si="188"/>
        <v>0</v>
      </c>
      <c r="U728">
        <v>0</v>
      </c>
      <c r="V728">
        <f t="shared" si="189"/>
        <v>0.26216511777796681</v>
      </c>
      <c r="W728">
        <f t="shared" si="190"/>
        <v>0.56516845102873392</v>
      </c>
      <c r="X728">
        <f t="shared" si="191"/>
        <v>6.8730548979535205E-2</v>
      </c>
      <c r="Y728">
        <f t="shared" si="192"/>
        <v>0</v>
      </c>
      <c r="Z728" t="s">
        <v>760</v>
      </c>
    </row>
    <row r="729" spans="1:26" x14ac:dyDescent="0.25">
      <c r="A729" t="s">
        <v>45</v>
      </c>
      <c r="B729" t="s">
        <v>30</v>
      </c>
      <c r="C729" t="s">
        <v>23</v>
      </c>
      <c r="D729">
        <v>0</v>
      </c>
      <c r="F729">
        <v>1</v>
      </c>
      <c r="G729">
        <v>26.25</v>
      </c>
      <c r="H729">
        <f t="shared" si="177"/>
        <v>1</v>
      </c>
      <c r="I729">
        <f t="shared" si="178"/>
        <v>0</v>
      </c>
      <c r="J729">
        <f t="shared" si="179"/>
        <v>0</v>
      </c>
      <c r="K729">
        <f t="shared" si="180"/>
        <v>0</v>
      </c>
      <c r="L729">
        <f t="shared" si="181"/>
        <v>1</v>
      </c>
      <c r="M729">
        <f t="shared" si="182"/>
        <v>0</v>
      </c>
      <c r="N729">
        <f t="shared" si="183"/>
        <v>0</v>
      </c>
      <c r="O729">
        <f t="shared" si="184"/>
        <v>1</v>
      </c>
      <c r="P729">
        <v>22</v>
      </c>
      <c r="Q729">
        <f t="shared" si="185"/>
        <v>0</v>
      </c>
      <c r="R729">
        <f t="shared" si="186"/>
        <v>1</v>
      </c>
      <c r="S729">
        <f t="shared" si="187"/>
        <v>0</v>
      </c>
      <c r="T729">
        <f t="shared" si="188"/>
        <v>0</v>
      </c>
      <c r="U729">
        <v>0</v>
      </c>
      <c r="V729">
        <f t="shared" si="189"/>
        <v>-5.6565340480549162E-2</v>
      </c>
      <c r="W729">
        <f t="shared" si="190"/>
        <v>0.4858624342695988</v>
      </c>
      <c r="X729">
        <f t="shared" si="191"/>
        <v>3.1996377436804536E-3</v>
      </c>
      <c r="Y729">
        <f t="shared" si="192"/>
        <v>0</v>
      </c>
      <c r="Z729" t="s">
        <v>761</v>
      </c>
    </row>
    <row r="730" spans="1:26" x14ac:dyDescent="0.25">
      <c r="A730" t="s">
        <v>26</v>
      </c>
      <c r="B730" t="s">
        <v>27</v>
      </c>
      <c r="C730" t="s">
        <v>35</v>
      </c>
      <c r="D730">
        <v>0</v>
      </c>
      <c r="F730">
        <v>1</v>
      </c>
      <c r="G730">
        <v>80.849999999999994</v>
      </c>
      <c r="H730">
        <f t="shared" si="177"/>
        <v>1</v>
      </c>
      <c r="I730">
        <f t="shared" si="178"/>
        <v>0</v>
      </c>
      <c r="J730">
        <f t="shared" si="179"/>
        <v>0</v>
      </c>
      <c r="K730">
        <f t="shared" si="180"/>
        <v>1</v>
      </c>
      <c r="L730">
        <f t="shared" si="181"/>
        <v>0</v>
      </c>
      <c r="M730">
        <f t="shared" si="182"/>
        <v>1</v>
      </c>
      <c r="N730">
        <f t="shared" si="183"/>
        <v>0</v>
      </c>
      <c r="O730">
        <f t="shared" si="184"/>
        <v>0</v>
      </c>
      <c r="P730">
        <v>5</v>
      </c>
      <c r="Q730">
        <f t="shared" si="185"/>
        <v>1</v>
      </c>
      <c r="R730">
        <f t="shared" si="186"/>
        <v>0</v>
      </c>
      <c r="S730">
        <f t="shared" si="187"/>
        <v>0</v>
      </c>
      <c r="T730">
        <f t="shared" si="188"/>
        <v>0</v>
      </c>
      <c r="U730">
        <v>0</v>
      </c>
      <c r="V730">
        <f t="shared" si="189"/>
        <v>0.53913599168620441</v>
      </c>
      <c r="W730">
        <f t="shared" si="190"/>
        <v>0.63161140450144415</v>
      </c>
      <c r="X730">
        <f t="shared" si="191"/>
        <v>0.29066761753146708</v>
      </c>
      <c r="Y730">
        <f t="shared" si="192"/>
        <v>1</v>
      </c>
      <c r="Z730" t="s">
        <v>762</v>
      </c>
    </row>
    <row r="731" spans="1:26" x14ac:dyDescent="0.25">
      <c r="A731" t="s">
        <v>26</v>
      </c>
      <c r="B731" t="s">
        <v>38</v>
      </c>
      <c r="C731" t="s">
        <v>35</v>
      </c>
      <c r="D731">
        <v>1</v>
      </c>
      <c r="F731">
        <v>1</v>
      </c>
      <c r="G731">
        <v>91.7</v>
      </c>
      <c r="H731">
        <f t="shared" si="177"/>
        <v>0</v>
      </c>
      <c r="I731">
        <f t="shared" si="178"/>
        <v>1</v>
      </c>
      <c r="J731">
        <f t="shared" si="179"/>
        <v>0</v>
      </c>
      <c r="K731">
        <f t="shared" si="180"/>
        <v>1</v>
      </c>
      <c r="L731">
        <f t="shared" si="181"/>
        <v>0</v>
      </c>
      <c r="M731">
        <f t="shared" si="182"/>
        <v>1</v>
      </c>
      <c r="N731">
        <f t="shared" si="183"/>
        <v>0</v>
      </c>
      <c r="O731">
        <f t="shared" si="184"/>
        <v>0</v>
      </c>
      <c r="P731">
        <v>30</v>
      </c>
      <c r="Q731">
        <f t="shared" si="185"/>
        <v>0</v>
      </c>
      <c r="R731">
        <f t="shared" si="186"/>
        <v>0</v>
      </c>
      <c r="S731">
        <f t="shared" si="187"/>
        <v>1</v>
      </c>
      <c r="T731">
        <f t="shared" si="188"/>
        <v>0</v>
      </c>
      <c r="U731">
        <v>1</v>
      </c>
      <c r="V731">
        <f t="shared" si="189"/>
        <v>0.40072878081536922</v>
      </c>
      <c r="W731">
        <f t="shared" si="190"/>
        <v>0.59886274493449199</v>
      </c>
      <c r="X731">
        <f t="shared" si="191"/>
        <v>0.35912599414303376</v>
      </c>
      <c r="Y731">
        <f t="shared" si="192"/>
        <v>1</v>
      </c>
      <c r="Z731" t="s">
        <v>763</v>
      </c>
    </row>
    <row r="732" spans="1:26" x14ac:dyDescent="0.25">
      <c r="A732" t="s">
        <v>45</v>
      </c>
      <c r="B732" t="s">
        <v>38</v>
      </c>
      <c r="C732" t="s">
        <v>25</v>
      </c>
      <c r="D732">
        <v>0</v>
      </c>
      <c r="F732">
        <v>1</v>
      </c>
      <c r="G732">
        <v>74.2</v>
      </c>
      <c r="H732">
        <f t="shared" si="177"/>
        <v>1</v>
      </c>
      <c r="I732">
        <f t="shared" si="178"/>
        <v>0</v>
      </c>
      <c r="J732">
        <f t="shared" si="179"/>
        <v>1</v>
      </c>
      <c r="K732">
        <f t="shared" si="180"/>
        <v>0</v>
      </c>
      <c r="L732">
        <f t="shared" si="181"/>
        <v>0</v>
      </c>
      <c r="M732">
        <f t="shared" si="182"/>
        <v>0</v>
      </c>
      <c r="N732">
        <f t="shared" si="183"/>
        <v>0</v>
      </c>
      <c r="O732">
        <f t="shared" si="184"/>
        <v>1</v>
      </c>
      <c r="P732">
        <v>65</v>
      </c>
      <c r="Q732">
        <f t="shared" si="185"/>
        <v>0</v>
      </c>
      <c r="R732">
        <f t="shared" si="186"/>
        <v>0</v>
      </c>
      <c r="S732">
        <f t="shared" si="187"/>
        <v>1</v>
      </c>
      <c r="T732">
        <f t="shared" si="188"/>
        <v>0</v>
      </c>
      <c r="U732">
        <v>0</v>
      </c>
      <c r="V732">
        <f t="shared" si="189"/>
        <v>4.6919575762851037E-2</v>
      </c>
      <c r="W732">
        <f t="shared" si="190"/>
        <v>0.51172774251975084</v>
      </c>
      <c r="X732">
        <f t="shared" si="191"/>
        <v>2.2014465897659185E-3</v>
      </c>
      <c r="Y732">
        <f t="shared" si="192"/>
        <v>0</v>
      </c>
      <c r="Z732" t="s">
        <v>764</v>
      </c>
    </row>
    <row r="733" spans="1:26" x14ac:dyDescent="0.25">
      <c r="A733" t="s">
        <v>26</v>
      </c>
      <c r="B733" t="s">
        <v>27</v>
      </c>
      <c r="C733" t="s">
        <v>35</v>
      </c>
      <c r="D733">
        <v>0</v>
      </c>
      <c r="F733">
        <v>1</v>
      </c>
      <c r="G733">
        <v>87.25</v>
      </c>
      <c r="H733">
        <f t="shared" si="177"/>
        <v>1</v>
      </c>
      <c r="I733">
        <f t="shared" si="178"/>
        <v>0</v>
      </c>
      <c r="J733">
        <f t="shared" si="179"/>
        <v>0</v>
      </c>
      <c r="K733">
        <f t="shared" si="180"/>
        <v>1</v>
      </c>
      <c r="L733">
        <f t="shared" si="181"/>
        <v>0</v>
      </c>
      <c r="M733">
        <f t="shared" si="182"/>
        <v>1</v>
      </c>
      <c r="N733">
        <f t="shared" si="183"/>
        <v>0</v>
      </c>
      <c r="O733">
        <f t="shared" si="184"/>
        <v>0</v>
      </c>
      <c r="P733">
        <v>45</v>
      </c>
      <c r="Q733">
        <f t="shared" si="185"/>
        <v>1</v>
      </c>
      <c r="R733">
        <f t="shared" si="186"/>
        <v>0</v>
      </c>
      <c r="S733">
        <f t="shared" si="187"/>
        <v>0</v>
      </c>
      <c r="T733">
        <f t="shared" si="188"/>
        <v>0</v>
      </c>
      <c r="U733">
        <v>1</v>
      </c>
      <c r="V733">
        <f t="shared" si="189"/>
        <v>0.53055932796477345</v>
      </c>
      <c r="W733">
        <f t="shared" si="190"/>
        <v>0.62961355688444665</v>
      </c>
      <c r="X733">
        <f t="shared" si="191"/>
        <v>0.22037454456088512</v>
      </c>
      <c r="Y733">
        <f t="shared" si="192"/>
        <v>1</v>
      </c>
      <c r="Z733" t="s">
        <v>765</v>
      </c>
    </row>
    <row r="734" spans="1:26" x14ac:dyDescent="0.25">
      <c r="A734" t="s">
        <v>26</v>
      </c>
      <c r="B734" t="s">
        <v>30</v>
      </c>
      <c r="C734" t="s">
        <v>23</v>
      </c>
      <c r="D734">
        <v>0</v>
      </c>
      <c r="F734">
        <v>1</v>
      </c>
      <c r="G734">
        <v>20.350000000000001</v>
      </c>
      <c r="H734">
        <f t="shared" si="177"/>
        <v>1</v>
      </c>
      <c r="I734">
        <f t="shared" si="178"/>
        <v>0</v>
      </c>
      <c r="J734">
        <f t="shared" si="179"/>
        <v>0</v>
      </c>
      <c r="K734">
        <f t="shared" si="180"/>
        <v>0</v>
      </c>
      <c r="L734">
        <f t="shared" si="181"/>
        <v>1</v>
      </c>
      <c r="M734">
        <f t="shared" si="182"/>
        <v>1</v>
      </c>
      <c r="N734">
        <f t="shared" si="183"/>
        <v>0</v>
      </c>
      <c r="O734">
        <f t="shared" si="184"/>
        <v>0</v>
      </c>
      <c r="P734">
        <v>5</v>
      </c>
      <c r="Q734">
        <f t="shared" si="185"/>
        <v>0</v>
      </c>
      <c r="R734">
        <f t="shared" si="186"/>
        <v>1</v>
      </c>
      <c r="S734">
        <f t="shared" si="187"/>
        <v>0</v>
      </c>
      <c r="T734">
        <f t="shared" si="188"/>
        <v>0</v>
      </c>
      <c r="U734">
        <v>0</v>
      </c>
      <c r="V734">
        <f t="shared" si="189"/>
        <v>0.2656251371669624</v>
      </c>
      <c r="W734">
        <f t="shared" si="190"/>
        <v>0.56601856889000679</v>
      </c>
      <c r="X734">
        <f t="shared" si="191"/>
        <v>7.0556713494967588E-2</v>
      </c>
      <c r="Y734">
        <f t="shared" si="192"/>
        <v>0</v>
      </c>
      <c r="Z734" t="s">
        <v>766</v>
      </c>
    </row>
    <row r="735" spans="1:26" x14ac:dyDescent="0.25">
      <c r="A735" t="s">
        <v>26</v>
      </c>
      <c r="B735" t="s">
        <v>27</v>
      </c>
      <c r="C735" t="s">
        <v>35</v>
      </c>
      <c r="D735">
        <v>0</v>
      </c>
      <c r="F735">
        <v>1</v>
      </c>
      <c r="G735">
        <v>75.5</v>
      </c>
      <c r="H735">
        <f t="shared" si="177"/>
        <v>1</v>
      </c>
      <c r="I735">
        <f t="shared" si="178"/>
        <v>0</v>
      </c>
      <c r="J735">
        <f t="shared" si="179"/>
        <v>0</v>
      </c>
      <c r="K735">
        <f t="shared" si="180"/>
        <v>1</v>
      </c>
      <c r="L735">
        <f t="shared" si="181"/>
        <v>0</v>
      </c>
      <c r="M735">
        <f t="shared" si="182"/>
        <v>1</v>
      </c>
      <c r="N735">
        <f t="shared" si="183"/>
        <v>0</v>
      </c>
      <c r="O735">
        <f t="shared" si="184"/>
        <v>0</v>
      </c>
      <c r="P735">
        <v>25</v>
      </c>
      <c r="Q735">
        <f t="shared" si="185"/>
        <v>1</v>
      </c>
      <c r="R735">
        <f t="shared" si="186"/>
        <v>0</v>
      </c>
      <c r="S735">
        <f t="shared" si="187"/>
        <v>0</v>
      </c>
      <c r="T735">
        <f t="shared" si="188"/>
        <v>0</v>
      </c>
      <c r="U735">
        <v>0</v>
      </c>
      <c r="V735">
        <f t="shared" si="189"/>
        <v>0.51710359612199464</v>
      </c>
      <c r="W735">
        <f t="shared" si="190"/>
        <v>0.62647024117538275</v>
      </c>
      <c r="X735">
        <f t="shared" si="191"/>
        <v>0.26739612912229893</v>
      </c>
      <c r="Y735">
        <f t="shared" si="192"/>
        <v>1</v>
      </c>
      <c r="Z735" t="s">
        <v>767</v>
      </c>
    </row>
    <row r="736" spans="1:26" x14ac:dyDescent="0.25">
      <c r="A736" t="s">
        <v>45</v>
      </c>
      <c r="B736" t="s">
        <v>33</v>
      </c>
      <c r="C736" t="s">
        <v>35</v>
      </c>
      <c r="D736">
        <v>0</v>
      </c>
      <c r="F736">
        <v>1</v>
      </c>
      <c r="G736">
        <v>79.05</v>
      </c>
      <c r="H736">
        <f t="shared" si="177"/>
        <v>1</v>
      </c>
      <c r="I736">
        <f t="shared" si="178"/>
        <v>0</v>
      </c>
      <c r="J736">
        <f t="shared" si="179"/>
        <v>0</v>
      </c>
      <c r="K736">
        <f t="shared" si="180"/>
        <v>1</v>
      </c>
      <c r="L736">
        <f t="shared" si="181"/>
        <v>0</v>
      </c>
      <c r="M736">
        <f t="shared" si="182"/>
        <v>0</v>
      </c>
      <c r="N736">
        <f t="shared" si="183"/>
        <v>0</v>
      </c>
      <c r="O736">
        <f t="shared" si="184"/>
        <v>1</v>
      </c>
      <c r="P736">
        <v>72</v>
      </c>
      <c r="Q736">
        <f t="shared" si="185"/>
        <v>0</v>
      </c>
      <c r="R736">
        <f t="shared" si="186"/>
        <v>0</v>
      </c>
      <c r="S736">
        <f t="shared" si="187"/>
        <v>0</v>
      </c>
      <c r="T736">
        <f t="shared" si="188"/>
        <v>1</v>
      </c>
      <c r="U736">
        <v>0</v>
      </c>
      <c r="V736">
        <f t="shared" si="189"/>
        <v>5.4480994516224859E-2</v>
      </c>
      <c r="W736">
        <f t="shared" si="190"/>
        <v>0.51361688068432443</v>
      </c>
      <c r="X736">
        <f t="shared" si="191"/>
        <v>2.9681787634769233E-3</v>
      </c>
      <c r="Y736">
        <f t="shared" si="192"/>
        <v>0</v>
      </c>
      <c r="Z736" t="s">
        <v>768</v>
      </c>
    </row>
    <row r="737" spans="1:26" x14ac:dyDescent="0.25">
      <c r="A737" t="s">
        <v>26</v>
      </c>
      <c r="B737" t="s">
        <v>33</v>
      </c>
      <c r="C737" t="s">
        <v>35</v>
      </c>
      <c r="D737">
        <v>0</v>
      </c>
      <c r="F737">
        <v>1</v>
      </c>
      <c r="G737">
        <v>90.15</v>
      </c>
      <c r="H737">
        <f t="shared" si="177"/>
        <v>1</v>
      </c>
      <c r="I737">
        <f t="shared" si="178"/>
        <v>0</v>
      </c>
      <c r="J737">
        <f t="shared" si="179"/>
        <v>0</v>
      </c>
      <c r="K737">
        <f t="shared" si="180"/>
        <v>1</v>
      </c>
      <c r="L737">
        <f t="shared" si="181"/>
        <v>0</v>
      </c>
      <c r="M737">
        <f t="shared" si="182"/>
        <v>1</v>
      </c>
      <c r="N737">
        <f t="shared" si="183"/>
        <v>0</v>
      </c>
      <c r="O737">
        <f t="shared" si="184"/>
        <v>0</v>
      </c>
      <c r="P737">
        <v>27</v>
      </c>
      <c r="Q737">
        <f t="shared" si="185"/>
        <v>0</v>
      </c>
      <c r="R737">
        <f t="shared" si="186"/>
        <v>0</v>
      </c>
      <c r="S737">
        <f t="shared" si="187"/>
        <v>0</v>
      </c>
      <c r="T737">
        <f t="shared" si="188"/>
        <v>1</v>
      </c>
      <c r="U737">
        <v>0</v>
      </c>
      <c r="V737">
        <f t="shared" si="189"/>
        <v>0.39831224492511574</v>
      </c>
      <c r="W737">
        <f t="shared" si="190"/>
        <v>0.59828209136402988</v>
      </c>
      <c r="X737">
        <f t="shared" si="191"/>
        <v>0.15865264445728539</v>
      </c>
      <c r="Y737">
        <f t="shared" si="192"/>
        <v>1</v>
      </c>
      <c r="Z737" t="s">
        <v>769</v>
      </c>
    </row>
    <row r="738" spans="1:26" x14ac:dyDescent="0.25">
      <c r="A738" t="s">
        <v>26</v>
      </c>
      <c r="B738" t="s">
        <v>38</v>
      </c>
      <c r="C738" t="s">
        <v>25</v>
      </c>
      <c r="D738">
        <v>0</v>
      </c>
      <c r="F738">
        <v>1</v>
      </c>
      <c r="G738">
        <v>50.6</v>
      </c>
      <c r="H738">
        <f t="shared" si="177"/>
        <v>1</v>
      </c>
      <c r="I738">
        <f t="shared" si="178"/>
        <v>0</v>
      </c>
      <c r="J738">
        <f t="shared" si="179"/>
        <v>1</v>
      </c>
      <c r="K738">
        <f t="shared" si="180"/>
        <v>0</v>
      </c>
      <c r="L738">
        <f t="shared" si="181"/>
        <v>0</v>
      </c>
      <c r="M738">
        <f t="shared" si="182"/>
        <v>1</v>
      </c>
      <c r="N738">
        <f t="shared" si="183"/>
        <v>0</v>
      </c>
      <c r="O738">
        <f t="shared" si="184"/>
        <v>0</v>
      </c>
      <c r="P738">
        <v>32</v>
      </c>
      <c r="Q738">
        <f t="shared" si="185"/>
        <v>0</v>
      </c>
      <c r="R738">
        <f t="shared" si="186"/>
        <v>0</v>
      </c>
      <c r="S738">
        <f t="shared" si="187"/>
        <v>1</v>
      </c>
      <c r="T738">
        <f t="shared" si="188"/>
        <v>0</v>
      </c>
      <c r="U738">
        <v>0</v>
      </c>
      <c r="V738">
        <f t="shared" si="189"/>
        <v>0.34151477259908086</v>
      </c>
      <c r="W738">
        <f t="shared" si="190"/>
        <v>0.58455843232046756</v>
      </c>
      <c r="X738">
        <f t="shared" si="191"/>
        <v>0.11663233990340191</v>
      </c>
      <c r="Y738">
        <f t="shared" si="192"/>
        <v>1</v>
      </c>
      <c r="Z738" t="s">
        <v>770</v>
      </c>
    </row>
    <row r="739" spans="1:26" x14ac:dyDescent="0.25">
      <c r="A739" t="s">
        <v>29</v>
      </c>
      <c r="B739" t="s">
        <v>38</v>
      </c>
      <c r="C739" t="s">
        <v>35</v>
      </c>
      <c r="D739">
        <v>0</v>
      </c>
      <c r="F739">
        <v>1</v>
      </c>
      <c r="G739">
        <v>110.45</v>
      </c>
      <c r="H739">
        <f t="shared" si="177"/>
        <v>1</v>
      </c>
      <c r="I739">
        <f t="shared" si="178"/>
        <v>0</v>
      </c>
      <c r="J739">
        <f t="shared" si="179"/>
        <v>0</v>
      </c>
      <c r="K739">
        <f t="shared" si="180"/>
        <v>1</v>
      </c>
      <c r="L739">
        <f t="shared" si="181"/>
        <v>0</v>
      </c>
      <c r="M739">
        <f t="shared" si="182"/>
        <v>0</v>
      </c>
      <c r="N739">
        <f t="shared" si="183"/>
        <v>1</v>
      </c>
      <c r="O739">
        <f t="shared" si="184"/>
        <v>0</v>
      </c>
      <c r="P739">
        <v>30</v>
      </c>
      <c r="Q739">
        <f t="shared" si="185"/>
        <v>0</v>
      </c>
      <c r="R739">
        <f t="shared" si="186"/>
        <v>0</v>
      </c>
      <c r="S739">
        <f t="shared" si="187"/>
        <v>1</v>
      </c>
      <c r="T739">
        <f t="shared" si="188"/>
        <v>0</v>
      </c>
      <c r="U739">
        <v>0</v>
      </c>
      <c r="V739">
        <f t="shared" si="189"/>
        <v>0.16336939052967747</v>
      </c>
      <c r="W739">
        <f t="shared" si="190"/>
        <v>0.54075175074081328</v>
      </c>
      <c r="X739">
        <f t="shared" si="191"/>
        <v>2.6689557762038272E-2</v>
      </c>
      <c r="Y739">
        <f t="shared" si="192"/>
        <v>0</v>
      </c>
      <c r="Z739" t="s">
        <v>771</v>
      </c>
    </row>
    <row r="740" spans="1:26" x14ac:dyDescent="0.25">
      <c r="A740" t="s">
        <v>45</v>
      </c>
      <c r="B740" t="s">
        <v>38</v>
      </c>
      <c r="C740" t="s">
        <v>35</v>
      </c>
      <c r="D740">
        <v>0</v>
      </c>
      <c r="F740">
        <v>1</v>
      </c>
      <c r="G740">
        <v>101</v>
      </c>
      <c r="H740">
        <f t="shared" si="177"/>
        <v>1</v>
      </c>
      <c r="I740">
        <f t="shared" si="178"/>
        <v>0</v>
      </c>
      <c r="J740">
        <f t="shared" si="179"/>
        <v>0</v>
      </c>
      <c r="K740">
        <f t="shared" si="180"/>
        <v>1</v>
      </c>
      <c r="L740">
        <f t="shared" si="181"/>
        <v>0</v>
      </c>
      <c r="M740">
        <f t="shared" si="182"/>
        <v>0</v>
      </c>
      <c r="N740">
        <f t="shared" si="183"/>
        <v>0</v>
      </c>
      <c r="O740">
        <f t="shared" si="184"/>
        <v>1</v>
      </c>
      <c r="P740">
        <v>70</v>
      </c>
      <c r="Q740">
        <f t="shared" si="185"/>
        <v>0</v>
      </c>
      <c r="R740">
        <f t="shared" si="186"/>
        <v>0</v>
      </c>
      <c r="S740">
        <f t="shared" si="187"/>
        <v>1</v>
      </c>
      <c r="T740">
        <f t="shared" si="188"/>
        <v>0</v>
      </c>
      <c r="U740">
        <v>0</v>
      </c>
      <c r="V740">
        <f t="shared" si="189"/>
        <v>0.10239370993734295</v>
      </c>
      <c r="W740">
        <f t="shared" si="190"/>
        <v>0.52557608540919809</v>
      </c>
      <c r="X740">
        <f t="shared" si="191"/>
        <v>1.0484471834732724E-2</v>
      </c>
      <c r="Y740">
        <f t="shared" si="192"/>
        <v>0</v>
      </c>
      <c r="Z740" t="s">
        <v>772</v>
      </c>
    </row>
    <row r="741" spans="1:26" x14ac:dyDescent="0.25">
      <c r="A741" t="s">
        <v>26</v>
      </c>
      <c r="B741" t="s">
        <v>33</v>
      </c>
      <c r="C741" t="s">
        <v>35</v>
      </c>
      <c r="D741">
        <v>1</v>
      </c>
      <c r="F741">
        <v>1</v>
      </c>
      <c r="G741">
        <v>79.349999999999994</v>
      </c>
      <c r="H741">
        <f t="shared" si="177"/>
        <v>0</v>
      </c>
      <c r="I741">
        <f t="shared" si="178"/>
        <v>1</v>
      </c>
      <c r="J741">
        <f t="shared" si="179"/>
        <v>0</v>
      </c>
      <c r="K741">
        <f t="shared" si="180"/>
        <v>1</v>
      </c>
      <c r="L741">
        <f t="shared" si="181"/>
        <v>0</v>
      </c>
      <c r="M741">
        <f t="shared" si="182"/>
        <v>1</v>
      </c>
      <c r="N741">
        <f t="shared" si="183"/>
        <v>0</v>
      </c>
      <c r="O741">
        <f t="shared" si="184"/>
        <v>0</v>
      </c>
      <c r="P741">
        <v>42</v>
      </c>
      <c r="Q741">
        <f t="shared" si="185"/>
        <v>0</v>
      </c>
      <c r="R741">
        <f t="shared" si="186"/>
        <v>0</v>
      </c>
      <c r="S741">
        <f t="shared" si="187"/>
        <v>0</v>
      </c>
      <c r="T741">
        <f t="shared" si="188"/>
        <v>1</v>
      </c>
      <c r="U741">
        <v>0</v>
      </c>
      <c r="V741">
        <f t="shared" si="189"/>
        <v>0.39516589556829729</v>
      </c>
      <c r="W741">
        <f t="shared" si="190"/>
        <v>0.59752566248946237</v>
      </c>
      <c r="X741">
        <f t="shared" si="191"/>
        <v>0.15615608502029443</v>
      </c>
      <c r="Y741">
        <f t="shared" si="192"/>
        <v>1</v>
      </c>
      <c r="Z741" t="s">
        <v>773</v>
      </c>
    </row>
    <row r="742" spans="1:26" x14ac:dyDescent="0.25">
      <c r="A742" t="s">
        <v>45</v>
      </c>
      <c r="B742" t="s">
        <v>33</v>
      </c>
      <c r="C742" t="s">
        <v>25</v>
      </c>
      <c r="D742">
        <v>1</v>
      </c>
      <c r="F742">
        <v>1</v>
      </c>
      <c r="G742">
        <v>89.85</v>
      </c>
      <c r="H742">
        <f t="shared" si="177"/>
        <v>0</v>
      </c>
      <c r="I742">
        <f t="shared" si="178"/>
        <v>1</v>
      </c>
      <c r="J742">
        <f t="shared" si="179"/>
        <v>1</v>
      </c>
      <c r="K742">
        <f t="shared" si="180"/>
        <v>0</v>
      </c>
      <c r="L742">
        <f t="shared" si="181"/>
        <v>0</v>
      </c>
      <c r="M742">
        <f t="shared" si="182"/>
        <v>0</v>
      </c>
      <c r="N742">
        <f t="shared" si="183"/>
        <v>0</v>
      </c>
      <c r="O742">
        <f t="shared" si="184"/>
        <v>1</v>
      </c>
      <c r="P742">
        <v>72</v>
      </c>
      <c r="Q742">
        <f t="shared" si="185"/>
        <v>0</v>
      </c>
      <c r="R742">
        <f t="shared" si="186"/>
        <v>0</v>
      </c>
      <c r="S742">
        <f t="shared" si="187"/>
        <v>0</v>
      </c>
      <c r="T742">
        <f t="shared" si="188"/>
        <v>1</v>
      </c>
      <c r="U742">
        <v>0</v>
      </c>
      <c r="V742">
        <f t="shared" si="189"/>
        <v>6.6455623716590223E-2</v>
      </c>
      <c r="W742">
        <f t="shared" si="190"/>
        <v>0.51660779422642678</v>
      </c>
      <c r="X742">
        <f t="shared" si="191"/>
        <v>4.4163499235610288E-3</v>
      </c>
      <c r="Y742">
        <f t="shared" si="192"/>
        <v>0</v>
      </c>
      <c r="Z742" t="s">
        <v>774</v>
      </c>
    </row>
    <row r="743" spans="1:26" x14ac:dyDescent="0.25">
      <c r="A743" t="s">
        <v>45</v>
      </c>
      <c r="B743" t="s">
        <v>30</v>
      </c>
      <c r="C743" t="s">
        <v>25</v>
      </c>
      <c r="D743">
        <v>0</v>
      </c>
      <c r="F743">
        <v>1</v>
      </c>
      <c r="G743">
        <v>65</v>
      </c>
      <c r="H743">
        <f t="shared" si="177"/>
        <v>1</v>
      </c>
      <c r="I743">
        <f t="shared" si="178"/>
        <v>0</v>
      </c>
      <c r="J743">
        <f t="shared" si="179"/>
        <v>1</v>
      </c>
      <c r="K743">
        <f t="shared" si="180"/>
        <v>0</v>
      </c>
      <c r="L743">
        <f t="shared" si="181"/>
        <v>0</v>
      </c>
      <c r="M743">
        <f t="shared" si="182"/>
        <v>0</v>
      </c>
      <c r="N743">
        <f t="shared" si="183"/>
        <v>0</v>
      </c>
      <c r="O743">
        <f t="shared" si="184"/>
        <v>1</v>
      </c>
      <c r="P743">
        <v>47</v>
      </c>
      <c r="Q743">
        <f t="shared" si="185"/>
        <v>0</v>
      </c>
      <c r="R743">
        <f t="shared" si="186"/>
        <v>1</v>
      </c>
      <c r="S743">
        <f t="shared" si="187"/>
        <v>0</v>
      </c>
      <c r="T743">
        <f t="shared" si="188"/>
        <v>0</v>
      </c>
      <c r="U743">
        <v>0</v>
      </c>
      <c r="V743">
        <f t="shared" si="189"/>
        <v>3.2576265962636783E-2</v>
      </c>
      <c r="W743">
        <f t="shared" si="190"/>
        <v>0.50814334635124114</v>
      </c>
      <c r="X743">
        <f t="shared" si="191"/>
        <v>1.0612131040684477E-3</v>
      </c>
      <c r="Y743">
        <f t="shared" si="192"/>
        <v>0</v>
      </c>
      <c r="Z743" t="s">
        <v>775</v>
      </c>
    </row>
    <row r="744" spans="1:26" x14ac:dyDescent="0.25">
      <c r="A744" t="s">
        <v>26</v>
      </c>
      <c r="B744" t="s">
        <v>27</v>
      </c>
      <c r="C744" t="s">
        <v>35</v>
      </c>
      <c r="D744">
        <v>0</v>
      </c>
      <c r="F744">
        <v>1</v>
      </c>
      <c r="G744">
        <v>80.45</v>
      </c>
      <c r="H744">
        <f t="shared" si="177"/>
        <v>1</v>
      </c>
      <c r="I744">
        <f t="shared" si="178"/>
        <v>0</v>
      </c>
      <c r="J744">
        <f t="shared" si="179"/>
        <v>0</v>
      </c>
      <c r="K744">
        <f t="shared" si="180"/>
        <v>1</v>
      </c>
      <c r="L744">
        <f t="shared" si="181"/>
        <v>0</v>
      </c>
      <c r="M744">
        <f t="shared" si="182"/>
        <v>1</v>
      </c>
      <c r="N744">
        <f t="shared" si="183"/>
        <v>0</v>
      </c>
      <c r="O744">
        <f t="shared" si="184"/>
        <v>0</v>
      </c>
      <c r="P744">
        <v>2</v>
      </c>
      <c r="Q744">
        <f t="shared" si="185"/>
        <v>1</v>
      </c>
      <c r="R744">
        <f t="shared" si="186"/>
        <v>0</v>
      </c>
      <c r="S744">
        <f t="shared" si="187"/>
        <v>0</v>
      </c>
      <c r="T744">
        <f t="shared" si="188"/>
        <v>0</v>
      </c>
      <c r="U744">
        <v>0</v>
      </c>
      <c r="V744">
        <f t="shared" si="189"/>
        <v>0.52482092041667516</v>
      </c>
      <c r="W744">
        <f t="shared" si="190"/>
        <v>0.62827436599187103</v>
      </c>
      <c r="X744">
        <f t="shared" si="191"/>
        <v>0.27543699850700609</v>
      </c>
      <c r="Y744">
        <f t="shared" si="192"/>
        <v>1</v>
      </c>
      <c r="Z744" t="s">
        <v>776</v>
      </c>
    </row>
    <row r="745" spans="1:26" x14ac:dyDescent="0.25">
      <c r="A745" t="s">
        <v>26</v>
      </c>
      <c r="B745" t="s">
        <v>27</v>
      </c>
      <c r="C745" t="s">
        <v>35</v>
      </c>
      <c r="D745">
        <v>0</v>
      </c>
      <c r="F745">
        <v>1</v>
      </c>
      <c r="G745">
        <v>98.55</v>
      </c>
      <c r="H745">
        <f t="shared" si="177"/>
        <v>1</v>
      </c>
      <c r="I745">
        <f t="shared" si="178"/>
        <v>0</v>
      </c>
      <c r="J745">
        <f t="shared" si="179"/>
        <v>0</v>
      </c>
      <c r="K745">
        <f t="shared" si="180"/>
        <v>1</v>
      </c>
      <c r="L745">
        <f t="shared" si="181"/>
        <v>0</v>
      </c>
      <c r="M745">
        <f t="shared" si="182"/>
        <v>1</v>
      </c>
      <c r="N745">
        <f t="shared" si="183"/>
        <v>0</v>
      </c>
      <c r="O745">
        <f t="shared" si="184"/>
        <v>0</v>
      </c>
      <c r="P745">
        <v>10</v>
      </c>
      <c r="Q745">
        <f t="shared" si="185"/>
        <v>1</v>
      </c>
      <c r="R745">
        <f t="shared" si="186"/>
        <v>0</v>
      </c>
      <c r="S745">
        <f t="shared" si="187"/>
        <v>0</v>
      </c>
      <c r="T745">
        <f t="shared" si="188"/>
        <v>0</v>
      </c>
      <c r="U745">
        <v>1</v>
      </c>
      <c r="V745">
        <f t="shared" si="189"/>
        <v>0.54817665413242789</v>
      </c>
      <c r="W745">
        <f t="shared" si="190"/>
        <v>0.63371245746238036</v>
      </c>
      <c r="X745">
        <f t="shared" si="191"/>
        <v>0.2041443358709677</v>
      </c>
      <c r="Y745">
        <f t="shared" si="192"/>
        <v>1</v>
      </c>
      <c r="Z745" t="s">
        <v>777</v>
      </c>
    </row>
    <row r="746" spans="1:26" x14ac:dyDescent="0.25">
      <c r="A746" t="s">
        <v>45</v>
      </c>
      <c r="B746" t="s">
        <v>30</v>
      </c>
      <c r="C746" t="s">
        <v>23</v>
      </c>
      <c r="D746">
        <v>0</v>
      </c>
      <c r="F746">
        <v>1</v>
      </c>
      <c r="G746">
        <v>24.1</v>
      </c>
      <c r="H746">
        <f t="shared" si="177"/>
        <v>1</v>
      </c>
      <c r="I746">
        <f t="shared" si="178"/>
        <v>0</v>
      </c>
      <c r="J746">
        <f t="shared" si="179"/>
        <v>0</v>
      </c>
      <c r="K746">
        <f t="shared" si="180"/>
        <v>0</v>
      </c>
      <c r="L746">
        <f t="shared" si="181"/>
        <v>1</v>
      </c>
      <c r="M746">
        <f t="shared" si="182"/>
        <v>0</v>
      </c>
      <c r="N746">
        <f t="shared" si="183"/>
        <v>0</v>
      </c>
      <c r="O746">
        <f t="shared" si="184"/>
        <v>1</v>
      </c>
      <c r="P746">
        <v>61</v>
      </c>
      <c r="Q746">
        <f t="shared" si="185"/>
        <v>0</v>
      </c>
      <c r="R746">
        <f t="shared" si="186"/>
        <v>1</v>
      </c>
      <c r="S746">
        <f t="shared" si="187"/>
        <v>0</v>
      </c>
      <c r="T746">
        <f t="shared" si="188"/>
        <v>0</v>
      </c>
      <c r="U746">
        <v>0</v>
      </c>
      <c r="V746">
        <f t="shared" si="189"/>
        <v>-6.4780478879398418E-2</v>
      </c>
      <c r="W746">
        <f t="shared" si="190"/>
        <v>0.48381054148685126</v>
      </c>
      <c r="X746">
        <f t="shared" si="191"/>
        <v>4.1965104438441841E-3</v>
      </c>
      <c r="Y746">
        <f t="shared" si="192"/>
        <v>0</v>
      </c>
      <c r="Z746" t="s">
        <v>778</v>
      </c>
    </row>
    <row r="747" spans="1:26" x14ac:dyDescent="0.25">
      <c r="A747" t="s">
        <v>26</v>
      </c>
      <c r="B747" t="s">
        <v>38</v>
      </c>
      <c r="C747" t="s">
        <v>25</v>
      </c>
      <c r="D747">
        <v>0</v>
      </c>
      <c r="F747">
        <v>1</v>
      </c>
      <c r="G747">
        <v>44.05</v>
      </c>
      <c r="H747">
        <f t="shared" si="177"/>
        <v>1</v>
      </c>
      <c r="I747">
        <f t="shared" si="178"/>
        <v>0</v>
      </c>
      <c r="J747">
        <f t="shared" si="179"/>
        <v>1</v>
      </c>
      <c r="K747">
        <f t="shared" si="180"/>
        <v>0</v>
      </c>
      <c r="L747">
        <f t="shared" si="181"/>
        <v>0</v>
      </c>
      <c r="M747">
        <f t="shared" si="182"/>
        <v>1</v>
      </c>
      <c r="N747">
        <f t="shared" si="183"/>
        <v>0</v>
      </c>
      <c r="O747">
        <f t="shared" si="184"/>
        <v>0</v>
      </c>
      <c r="P747">
        <v>5</v>
      </c>
      <c r="Q747">
        <f t="shared" si="185"/>
        <v>0</v>
      </c>
      <c r="R747">
        <f t="shared" si="186"/>
        <v>0</v>
      </c>
      <c r="S747">
        <f t="shared" si="187"/>
        <v>1</v>
      </c>
      <c r="T747">
        <f t="shared" si="188"/>
        <v>0</v>
      </c>
      <c r="U747">
        <v>0</v>
      </c>
      <c r="V747">
        <f t="shared" si="189"/>
        <v>0.34499440874779613</v>
      </c>
      <c r="W747">
        <f t="shared" si="190"/>
        <v>0.58540321209802659</v>
      </c>
      <c r="X747">
        <f t="shared" si="191"/>
        <v>0.11902114206724143</v>
      </c>
      <c r="Y747">
        <f t="shared" si="192"/>
        <v>1</v>
      </c>
      <c r="Z747" t="s">
        <v>779</v>
      </c>
    </row>
    <row r="748" spans="1:26" x14ac:dyDescent="0.25">
      <c r="A748" t="s">
        <v>45</v>
      </c>
      <c r="B748" t="s">
        <v>38</v>
      </c>
      <c r="C748" t="s">
        <v>35</v>
      </c>
      <c r="D748">
        <v>1</v>
      </c>
      <c r="F748">
        <v>1</v>
      </c>
      <c r="G748">
        <v>110.8</v>
      </c>
      <c r="H748">
        <f t="shared" si="177"/>
        <v>0</v>
      </c>
      <c r="I748">
        <f t="shared" si="178"/>
        <v>1</v>
      </c>
      <c r="J748">
        <f t="shared" si="179"/>
        <v>0</v>
      </c>
      <c r="K748">
        <f t="shared" si="180"/>
        <v>1</v>
      </c>
      <c r="L748">
        <f t="shared" si="181"/>
        <v>0</v>
      </c>
      <c r="M748">
        <f t="shared" si="182"/>
        <v>0</v>
      </c>
      <c r="N748">
        <f t="shared" si="183"/>
        <v>0</v>
      </c>
      <c r="O748">
        <f t="shared" si="184"/>
        <v>1</v>
      </c>
      <c r="P748">
        <v>72</v>
      </c>
      <c r="Q748">
        <f t="shared" si="185"/>
        <v>0</v>
      </c>
      <c r="R748">
        <f t="shared" si="186"/>
        <v>0</v>
      </c>
      <c r="S748">
        <f t="shared" si="187"/>
        <v>1</v>
      </c>
      <c r="T748">
        <f t="shared" si="188"/>
        <v>0</v>
      </c>
      <c r="U748">
        <v>0</v>
      </c>
      <c r="V748">
        <f t="shared" si="189"/>
        <v>0.11767245298539725</v>
      </c>
      <c r="W748">
        <f t="shared" si="190"/>
        <v>0.52938421460830909</v>
      </c>
      <c r="X748">
        <f t="shared" si="191"/>
        <v>1.3846806191600525E-2</v>
      </c>
      <c r="Y748">
        <f t="shared" si="192"/>
        <v>0</v>
      </c>
      <c r="Z748" t="s">
        <v>780</v>
      </c>
    </row>
    <row r="749" spans="1:26" x14ac:dyDescent="0.25">
      <c r="A749" t="s">
        <v>45</v>
      </c>
      <c r="B749" t="s">
        <v>33</v>
      </c>
      <c r="C749" t="s">
        <v>35</v>
      </c>
      <c r="D749">
        <v>1</v>
      </c>
      <c r="F749">
        <v>1</v>
      </c>
      <c r="G749">
        <v>114.95</v>
      </c>
      <c r="H749">
        <f t="shared" si="177"/>
        <v>0</v>
      </c>
      <c r="I749">
        <f t="shared" si="178"/>
        <v>1</v>
      </c>
      <c r="J749">
        <f t="shared" si="179"/>
        <v>0</v>
      </c>
      <c r="K749">
        <f t="shared" si="180"/>
        <v>1</v>
      </c>
      <c r="L749">
        <f t="shared" si="181"/>
        <v>0</v>
      </c>
      <c r="M749">
        <f t="shared" si="182"/>
        <v>0</v>
      </c>
      <c r="N749">
        <f t="shared" si="183"/>
        <v>0</v>
      </c>
      <c r="O749">
        <f t="shared" si="184"/>
        <v>1</v>
      </c>
      <c r="P749">
        <v>72</v>
      </c>
      <c r="Q749">
        <f t="shared" si="185"/>
        <v>0</v>
      </c>
      <c r="R749">
        <f t="shared" si="186"/>
        <v>0</v>
      </c>
      <c r="S749">
        <f t="shared" si="187"/>
        <v>0</v>
      </c>
      <c r="T749">
        <f t="shared" si="188"/>
        <v>1</v>
      </c>
      <c r="U749">
        <v>0</v>
      </c>
      <c r="V749">
        <f t="shared" si="189"/>
        <v>0.12414253294962435</v>
      </c>
      <c r="W749">
        <f t="shared" si="190"/>
        <v>0.53099583610410517</v>
      </c>
      <c r="X749">
        <f t="shared" si="191"/>
        <v>1.5411368487148568E-2</v>
      </c>
      <c r="Y749">
        <f t="shared" si="192"/>
        <v>0</v>
      </c>
      <c r="Z749" t="s">
        <v>781</v>
      </c>
    </row>
    <row r="750" spans="1:26" x14ac:dyDescent="0.25">
      <c r="A750" t="s">
        <v>26</v>
      </c>
      <c r="B750" t="s">
        <v>30</v>
      </c>
      <c r="C750" t="s">
        <v>35</v>
      </c>
      <c r="D750">
        <v>1</v>
      </c>
      <c r="F750">
        <v>1</v>
      </c>
      <c r="G750">
        <v>75.05</v>
      </c>
      <c r="H750">
        <f t="shared" si="177"/>
        <v>0</v>
      </c>
      <c r="I750">
        <f t="shared" si="178"/>
        <v>1</v>
      </c>
      <c r="J750">
        <f t="shared" si="179"/>
        <v>0</v>
      </c>
      <c r="K750">
        <f t="shared" si="180"/>
        <v>1</v>
      </c>
      <c r="L750">
        <f t="shared" si="181"/>
        <v>0</v>
      </c>
      <c r="M750">
        <f t="shared" si="182"/>
        <v>1</v>
      </c>
      <c r="N750">
        <f t="shared" si="183"/>
        <v>0</v>
      </c>
      <c r="O750">
        <f t="shared" si="184"/>
        <v>0</v>
      </c>
      <c r="P750">
        <v>3</v>
      </c>
      <c r="Q750">
        <f t="shared" si="185"/>
        <v>0</v>
      </c>
      <c r="R750">
        <f t="shared" si="186"/>
        <v>1</v>
      </c>
      <c r="S750">
        <f t="shared" si="187"/>
        <v>0</v>
      </c>
      <c r="T750">
        <f t="shared" si="188"/>
        <v>0</v>
      </c>
      <c r="U750">
        <v>0</v>
      </c>
      <c r="V750">
        <f t="shared" si="189"/>
        <v>0.3747705081878076</v>
      </c>
      <c r="W750">
        <f t="shared" si="190"/>
        <v>0.5926111964918952</v>
      </c>
      <c r="X750">
        <f t="shared" si="191"/>
        <v>0.14045293380734758</v>
      </c>
      <c r="Y750">
        <f t="shared" si="192"/>
        <v>1</v>
      </c>
      <c r="Z750" t="s">
        <v>782</v>
      </c>
    </row>
    <row r="751" spans="1:26" x14ac:dyDescent="0.25">
      <c r="A751" t="s">
        <v>45</v>
      </c>
      <c r="B751" t="s">
        <v>30</v>
      </c>
      <c r="C751" t="s">
        <v>23</v>
      </c>
      <c r="D751">
        <v>0</v>
      </c>
      <c r="F751">
        <v>1</v>
      </c>
      <c r="G751">
        <v>19.25</v>
      </c>
      <c r="H751">
        <f t="shared" si="177"/>
        <v>1</v>
      </c>
      <c r="I751">
        <f t="shared" si="178"/>
        <v>0</v>
      </c>
      <c r="J751">
        <f t="shared" si="179"/>
        <v>0</v>
      </c>
      <c r="K751">
        <f t="shared" si="180"/>
        <v>0</v>
      </c>
      <c r="L751">
        <f t="shared" si="181"/>
        <v>1</v>
      </c>
      <c r="M751">
        <f t="shared" si="182"/>
        <v>0</v>
      </c>
      <c r="N751">
        <f t="shared" si="183"/>
        <v>0</v>
      </c>
      <c r="O751">
        <f t="shared" si="184"/>
        <v>1</v>
      </c>
      <c r="P751">
        <v>48</v>
      </c>
      <c r="Q751">
        <f t="shared" si="185"/>
        <v>0</v>
      </c>
      <c r="R751">
        <f t="shared" si="186"/>
        <v>1</v>
      </c>
      <c r="S751">
        <f t="shared" si="187"/>
        <v>0</v>
      </c>
      <c r="T751">
        <f t="shared" si="188"/>
        <v>0</v>
      </c>
      <c r="U751">
        <v>0</v>
      </c>
      <c r="V751">
        <f t="shared" si="189"/>
        <v>-6.747872837201653E-2</v>
      </c>
      <c r="W751">
        <f t="shared" si="190"/>
        <v>0.48313671616468529</v>
      </c>
      <c r="X751">
        <f t="shared" si="191"/>
        <v>4.5533787827043886E-3</v>
      </c>
      <c r="Y751">
        <f t="shared" si="192"/>
        <v>0</v>
      </c>
      <c r="Z751" t="s">
        <v>783</v>
      </c>
    </row>
    <row r="752" spans="1:26" x14ac:dyDescent="0.25">
      <c r="A752" t="s">
        <v>29</v>
      </c>
      <c r="B752" t="s">
        <v>38</v>
      </c>
      <c r="C752" t="s">
        <v>35</v>
      </c>
      <c r="D752">
        <v>0</v>
      </c>
      <c r="F752">
        <v>1</v>
      </c>
      <c r="G752">
        <v>90.05</v>
      </c>
      <c r="H752">
        <f t="shared" si="177"/>
        <v>1</v>
      </c>
      <c r="I752">
        <f t="shared" si="178"/>
        <v>0</v>
      </c>
      <c r="J752">
        <f t="shared" si="179"/>
        <v>0</v>
      </c>
      <c r="K752">
        <f t="shared" si="180"/>
        <v>1</v>
      </c>
      <c r="L752">
        <f t="shared" si="181"/>
        <v>0</v>
      </c>
      <c r="M752">
        <f t="shared" si="182"/>
        <v>0</v>
      </c>
      <c r="N752">
        <f t="shared" si="183"/>
        <v>1</v>
      </c>
      <c r="O752">
        <f t="shared" si="184"/>
        <v>0</v>
      </c>
      <c r="P752">
        <v>63</v>
      </c>
      <c r="Q752">
        <f t="shared" si="185"/>
        <v>0</v>
      </c>
      <c r="R752">
        <f t="shared" si="186"/>
        <v>0</v>
      </c>
      <c r="S752">
        <f t="shared" si="187"/>
        <v>1</v>
      </c>
      <c r="T752">
        <f t="shared" si="188"/>
        <v>0</v>
      </c>
      <c r="U752">
        <v>0</v>
      </c>
      <c r="V752">
        <f t="shared" si="189"/>
        <v>0.12670149084235974</v>
      </c>
      <c r="W752">
        <f t="shared" si="190"/>
        <v>0.53163306618840123</v>
      </c>
      <c r="X752">
        <f t="shared" si="191"/>
        <v>1.6053267781676567E-2</v>
      </c>
      <c r="Y752">
        <f t="shared" si="192"/>
        <v>0</v>
      </c>
      <c r="Z752" t="s">
        <v>784</v>
      </c>
    </row>
    <row r="753" spans="1:26" x14ac:dyDescent="0.25">
      <c r="A753" t="s">
        <v>26</v>
      </c>
      <c r="B753" t="s">
        <v>30</v>
      </c>
      <c r="C753" t="s">
        <v>25</v>
      </c>
      <c r="D753">
        <v>0</v>
      </c>
      <c r="F753">
        <v>1</v>
      </c>
      <c r="G753">
        <v>56.7</v>
      </c>
      <c r="H753">
        <f t="shared" si="177"/>
        <v>1</v>
      </c>
      <c r="I753">
        <f t="shared" si="178"/>
        <v>0</v>
      </c>
      <c r="J753">
        <f t="shared" si="179"/>
        <v>1</v>
      </c>
      <c r="K753">
        <f t="shared" si="180"/>
        <v>0</v>
      </c>
      <c r="L753">
        <f t="shared" si="181"/>
        <v>0</v>
      </c>
      <c r="M753">
        <f t="shared" si="182"/>
        <v>1</v>
      </c>
      <c r="N753">
        <f t="shared" si="183"/>
        <v>0</v>
      </c>
      <c r="O753">
        <f t="shared" si="184"/>
        <v>0</v>
      </c>
      <c r="P753">
        <v>27</v>
      </c>
      <c r="Q753">
        <f t="shared" si="185"/>
        <v>0</v>
      </c>
      <c r="R753">
        <f t="shared" si="186"/>
        <v>1</v>
      </c>
      <c r="S753">
        <f t="shared" si="187"/>
        <v>0</v>
      </c>
      <c r="T753">
        <f t="shared" si="188"/>
        <v>0</v>
      </c>
      <c r="U753">
        <v>0</v>
      </c>
      <c r="V753">
        <f t="shared" si="189"/>
        <v>0.34616184135803241</v>
      </c>
      <c r="W753">
        <f t="shared" si="190"/>
        <v>0.58568652705788793</v>
      </c>
      <c r="X753">
        <f t="shared" si="191"/>
        <v>0.11982802041238359</v>
      </c>
      <c r="Y753">
        <f t="shared" si="192"/>
        <v>1</v>
      </c>
      <c r="Z753" t="s">
        <v>785</v>
      </c>
    </row>
    <row r="754" spans="1:26" x14ac:dyDescent="0.25">
      <c r="A754" t="s">
        <v>45</v>
      </c>
      <c r="B754" t="s">
        <v>38</v>
      </c>
      <c r="C754" t="s">
        <v>25</v>
      </c>
      <c r="D754">
        <v>0</v>
      </c>
      <c r="F754">
        <v>1</v>
      </c>
      <c r="G754">
        <v>80.150000000000006</v>
      </c>
      <c r="H754">
        <f t="shared" si="177"/>
        <v>1</v>
      </c>
      <c r="I754">
        <f t="shared" si="178"/>
        <v>0</v>
      </c>
      <c r="J754">
        <f t="shared" si="179"/>
        <v>1</v>
      </c>
      <c r="K754">
        <f t="shared" si="180"/>
        <v>0</v>
      </c>
      <c r="L754">
        <f t="shared" si="181"/>
        <v>0</v>
      </c>
      <c r="M754">
        <f t="shared" si="182"/>
        <v>0</v>
      </c>
      <c r="N754">
        <f t="shared" si="183"/>
        <v>0</v>
      </c>
      <c r="O754">
        <f t="shared" si="184"/>
        <v>1</v>
      </c>
      <c r="P754">
        <v>70</v>
      </c>
      <c r="Q754">
        <f t="shared" si="185"/>
        <v>0</v>
      </c>
      <c r="R754">
        <f t="shared" si="186"/>
        <v>0</v>
      </c>
      <c r="S754">
        <f t="shared" si="187"/>
        <v>1</v>
      </c>
      <c r="T754">
        <f t="shared" si="188"/>
        <v>0</v>
      </c>
      <c r="U754">
        <v>0</v>
      </c>
      <c r="V754">
        <f t="shared" si="189"/>
        <v>5.1332786209842607E-2</v>
      </c>
      <c r="W754">
        <f t="shared" si="190"/>
        <v>0.51283037927999409</v>
      </c>
      <c r="X754">
        <f t="shared" si="191"/>
        <v>2.6350549400654074E-3</v>
      </c>
      <c r="Y754">
        <f t="shared" si="192"/>
        <v>0</v>
      </c>
      <c r="Z754" t="s">
        <v>786</v>
      </c>
    </row>
    <row r="755" spans="1:26" x14ac:dyDescent="0.25">
      <c r="A755" t="s">
        <v>26</v>
      </c>
      <c r="B755" t="s">
        <v>38</v>
      </c>
      <c r="C755" t="s">
        <v>25</v>
      </c>
      <c r="D755">
        <v>0</v>
      </c>
      <c r="F755">
        <v>1</v>
      </c>
      <c r="G755">
        <v>71.349999999999994</v>
      </c>
      <c r="H755">
        <f t="shared" si="177"/>
        <v>1</v>
      </c>
      <c r="I755">
        <f t="shared" si="178"/>
        <v>0</v>
      </c>
      <c r="J755">
        <f t="shared" si="179"/>
        <v>1</v>
      </c>
      <c r="K755">
        <f t="shared" si="180"/>
        <v>0</v>
      </c>
      <c r="L755">
        <f t="shared" si="181"/>
        <v>0</v>
      </c>
      <c r="M755">
        <f t="shared" si="182"/>
        <v>1</v>
      </c>
      <c r="N755">
        <f t="shared" si="183"/>
        <v>0</v>
      </c>
      <c r="O755">
        <f t="shared" si="184"/>
        <v>0</v>
      </c>
      <c r="P755">
        <v>7</v>
      </c>
      <c r="Q755">
        <f t="shared" si="185"/>
        <v>0</v>
      </c>
      <c r="R755">
        <f t="shared" si="186"/>
        <v>0</v>
      </c>
      <c r="S755">
        <f t="shared" si="187"/>
        <v>1</v>
      </c>
      <c r="T755">
        <f t="shared" si="188"/>
        <v>0</v>
      </c>
      <c r="U755">
        <v>0</v>
      </c>
      <c r="V755">
        <f t="shared" si="189"/>
        <v>0.36900200315946052</v>
      </c>
      <c r="W755">
        <f t="shared" si="190"/>
        <v>0.59121780521820977</v>
      </c>
      <c r="X755">
        <f t="shared" si="191"/>
        <v>0.1361624783356945</v>
      </c>
      <c r="Y755">
        <f t="shared" si="192"/>
        <v>1</v>
      </c>
      <c r="Z755" t="s">
        <v>787</v>
      </c>
    </row>
    <row r="756" spans="1:26" x14ac:dyDescent="0.25">
      <c r="A756" t="s">
        <v>45</v>
      </c>
      <c r="B756" t="s">
        <v>30</v>
      </c>
      <c r="C756" t="s">
        <v>23</v>
      </c>
      <c r="D756">
        <v>0</v>
      </c>
      <c r="F756">
        <v>1</v>
      </c>
      <c r="G756">
        <v>20.25</v>
      </c>
      <c r="H756">
        <f t="shared" si="177"/>
        <v>1</v>
      </c>
      <c r="I756">
        <f t="shared" si="178"/>
        <v>0</v>
      </c>
      <c r="J756">
        <f t="shared" si="179"/>
        <v>0</v>
      </c>
      <c r="K756">
        <f t="shared" si="180"/>
        <v>0</v>
      </c>
      <c r="L756">
        <f t="shared" si="181"/>
        <v>1</v>
      </c>
      <c r="M756">
        <f t="shared" si="182"/>
        <v>0</v>
      </c>
      <c r="N756">
        <f t="shared" si="183"/>
        <v>0</v>
      </c>
      <c r="O756">
        <f t="shared" si="184"/>
        <v>1</v>
      </c>
      <c r="P756">
        <v>0</v>
      </c>
      <c r="Q756">
        <f t="shared" si="185"/>
        <v>0</v>
      </c>
      <c r="R756">
        <f t="shared" si="186"/>
        <v>1</v>
      </c>
      <c r="S756">
        <f t="shared" si="187"/>
        <v>0</v>
      </c>
      <c r="T756">
        <f t="shared" si="188"/>
        <v>0</v>
      </c>
      <c r="U756">
        <v>0</v>
      </c>
      <c r="V756">
        <f t="shared" si="189"/>
        <v>-6.5919672958949765E-2</v>
      </c>
      <c r="W756">
        <f t="shared" si="190"/>
        <v>0.48352604682578304</v>
      </c>
      <c r="X756">
        <f t="shared" si="191"/>
        <v>4.3454032830148931E-3</v>
      </c>
      <c r="Y756">
        <f t="shared" si="192"/>
        <v>0</v>
      </c>
      <c r="Z756" t="s">
        <v>788</v>
      </c>
    </row>
    <row r="757" spans="1:26" x14ac:dyDescent="0.25">
      <c r="A757" t="s">
        <v>26</v>
      </c>
      <c r="B757" t="s">
        <v>27</v>
      </c>
      <c r="C757" t="s">
        <v>35</v>
      </c>
      <c r="D757">
        <v>0</v>
      </c>
      <c r="F757">
        <v>1</v>
      </c>
      <c r="G757">
        <v>90.35</v>
      </c>
      <c r="H757">
        <f t="shared" si="177"/>
        <v>1</v>
      </c>
      <c r="I757">
        <f t="shared" si="178"/>
        <v>0</v>
      </c>
      <c r="J757">
        <f t="shared" si="179"/>
        <v>0</v>
      </c>
      <c r="K757">
        <f t="shared" si="180"/>
        <v>1</v>
      </c>
      <c r="L757">
        <f t="shared" si="181"/>
        <v>0</v>
      </c>
      <c r="M757">
        <f t="shared" si="182"/>
        <v>1</v>
      </c>
      <c r="N757">
        <f t="shared" si="183"/>
        <v>0</v>
      </c>
      <c r="O757">
        <f t="shared" si="184"/>
        <v>0</v>
      </c>
      <c r="P757">
        <v>2</v>
      </c>
      <c r="Q757">
        <f t="shared" si="185"/>
        <v>1</v>
      </c>
      <c r="R757">
        <f t="shared" si="186"/>
        <v>0</v>
      </c>
      <c r="S757">
        <f t="shared" si="187"/>
        <v>0</v>
      </c>
      <c r="T757">
        <f t="shared" si="188"/>
        <v>0</v>
      </c>
      <c r="U757">
        <v>0</v>
      </c>
      <c r="V757">
        <f t="shared" si="189"/>
        <v>0.55394701811033864</v>
      </c>
      <c r="W757">
        <f t="shared" si="190"/>
        <v>0.63505084362479758</v>
      </c>
      <c r="X757">
        <f t="shared" si="191"/>
        <v>0.30685729887333585</v>
      </c>
      <c r="Y757">
        <f t="shared" si="192"/>
        <v>1</v>
      </c>
      <c r="Z757" t="s">
        <v>789</v>
      </c>
    </row>
    <row r="758" spans="1:26" x14ac:dyDescent="0.25">
      <c r="A758" t="s">
        <v>26</v>
      </c>
      <c r="B758" t="s">
        <v>27</v>
      </c>
      <c r="C758" t="s">
        <v>35</v>
      </c>
      <c r="D758">
        <v>1</v>
      </c>
      <c r="F758">
        <v>1</v>
      </c>
      <c r="G758">
        <v>98.55</v>
      </c>
      <c r="H758">
        <f t="shared" si="177"/>
        <v>0</v>
      </c>
      <c r="I758">
        <f t="shared" si="178"/>
        <v>1</v>
      </c>
      <c r="J758">
        <f t="shared" si="179"/>
        <v>0</v>
      </c>
      <c r="K758">
        <f t="shared" si="180"/>
        <v>1</v>
      </c>
      <c r="L758">
        <f t="shared" si="181"/>
        <v>0</v>
      </c>
      <c r="M758">
        <f t="shared" si="182"/>
        <v>1</v>
      </c>
      <c r="N758">
        <f t="shared" si="183"/>
        <v>0</v>
      </c>
      <c r="O758">
        <f t="shared" si="184"/>
        <v>0</v>
      </c>
      <c r="P758">
        <v>20</v>
      </c>
      <c r="Q758">
        <f t="shared" si="185"/>
        <v>1</v>
      </c>
      <c r="R758">
        <f t="shared" si="186"/>
        <v>0</v>
      </c>
      <c r="S758">
        <f t="shared" si="187"/>
        <v>0</v>
      </c>
      <c r="T758">
        <f t="shared" si="188"/>
        <v>0</v>
      </c>
      <c r="U758">
        <v>1</v>
      </c>
      <c r="V758">
        <f t="shared" si="189"/>
        <v>0.54817665413242789</v>
      </c>
      <c r="W758">
        <f t="shared" si="190"/>
        <v>0.63371245746238036</v>
      </c>
      <c r="X758">
        <f t="shared" si="191"/>
        <v>0.2041443358709677</v>
      </c>
      <c r="Y758">
        <f t="shared" si="192"/>
        <v>1</v>
      </c>
      <c r="Z758" t="s">
        <v>790</v>
      </c>
    </row>
    <row r="759" spans="1:26" x14ac:dyDescent="0.25">
      <c r="A759" t="s">
        <v>45</v>
      </c>
      <c r="B759" t="s">
        <v>33</v>
      </c>
      <c r="C759" t="s">
        <v>23</v>
      </c>
      <c r="D759">
        <v>0</v>
      </c>
      <c r="F759">
        <v>1</v>
      </c>
      <c r="G759">
        <v>19.7</v>
      </c>
      <c r="H759">
        <f t="shared" si="177"/>
        <v>1</v>
      </c>
      <c r="I759">
        <f t="shared" si="178"/>
        <v>0</v>
      </c>
      <c r="J759">
        <f t="shared" si="179"/>
        <v>0</v>
      </c>
      <c r="K759">
        <f t="shared" si="180"/>
        <v>0</v>
      </c>
      <c r="L759">
        <f t="shared" si="181"/>
        <v>1</v>
      </c>
      <c r="M759">
        <f t="shared" si="182"/>
        <v>0</v>
      </c>
      <c r="N759">
        <f t="shared" si="183"/>
        <v>0</v>
      </c>
      <c r="O759">
        <f t="shared" si="184"/>
        <v>1</v>
      </c>
      <c r="P759">
        <v>66</v>
      </c>
      <c r="Q759">
        <f t="shared" si="185"/>
        <v>0</v>
      </c>
      <c r="R759">
        <f t="shared" si="186"/>
        <v>0</v>
      </c>
      <c r="S759">
        <f t="shared" si="187"/>
        <v>0</v>
      </c>
      <c r="T759">
        <f t="shared" si="188"/>
        <v>1</v>
      </c>
      <c r="U759">
        <v>0</v>
      </c>
      <c r="V759">
        <f t="shared" si="189"/>
        <v>-7.1640322696892189E-2</v>
      </c>
      <c r="W759">
        <f t="shared" si="190"/>
        <v>0.48209757544216419</v>
      </c>
      <c r="X759">
        <f t="shared" si="191"/>
        <v>5.1323358361148458E-3</v>
      </c>
      <c r="Y759">
        <f t="shared" si="192"/>
        <v>0</v>
      </c>
      <c r="Z759" t="s">
        <v>791</v>
      </c>
    </row>
    <row r="760" spans="1:26" x14ac:dyDescent="0.25">
      <c r="A760" t="s">
        <v>26</v>
      </c>
      <c r="B760" t="s">
        <v>30</v>
      </c>
      <c r="C760" t="s">
        <v>23</v>
      </c>
      <c r="D760">
        <v>0</v>
      </c>
      <c r="F760">
        <v>1</v>
      </c>
      <c r="G760">
        <v>19.850000000000001</v>
      </c>
      <c r="H760">
        <f t="shared" si="177"/>
        <v>1</v>
      </c>
      <c r="I760">
        <f t="shared" si="178"/>
        <v>0</v>
      </c>
      <c r="J760">
        <f t="shared" si="179"/>
        <v>0</v>
      </c>
      <c r="K760">
        <f t="shared" si="180"/>
        <v>0</v>
      </c>
      <c r="L760">
        <f t="shared" si="181"/>
        <v>1</v>
      </c>
      <c r="M760">
        <f t="shared" si="182"/>
        <v>1</v>
      </c>
      <c r="N760">
        <f t="shared" si="183"/>
        <v>0</v>
      </c>
      <c r="O760">
        <f t="shared" si="184"/>
        <v>0</v>
      </c>
      <c r="P760">
        <v>3</v>
      </c>
      <c r="Q760">
        <f t="shared" si="185"/>
        <v>0</v>
      </c>
      <c r="R760">
        <f t="shared" si="186"/>
        <v>1</v>
      </c>
      <c r="S760">
        <f t="shared" si="187"/>
        <v>0</v>
      </c>
      <c r="T760">
        <f t="shared" si="188"/>
        <v>0</v>
      </c>
      <c r="U760">
        <v>0</v>
      </c>
      <c r="V760">
        <f t="shared" si="189"/>
        <v>0.26484560946042901</v>
      </c>
      <c r="W760">
        <f t="shared" si="190"/>
        <v>0.56582707465179805</v>
      </c>
      <c r="X760">
        <f t="shared" si="191"/>
        <v>7.0143196850466077E-2</v>
      </c>
      <c r="Y760">
        <f t="shared" si="192"/>
        <v>0</v>
      </c>
      <c r="Z760" t="s">
        <v>792</v>
      </c>
    </row>
    <row r="761" spans="1:26" x14ac:dyDescent="0.25">
      <c r="A761" t="s">
        <v>26</v>
      </c>
      <c r="B761" t="s">
        <v>33</v>
      </c>
      <c r="C761" t="s">
        <v>35</v>
      </c>
      <c r="D761">
        <v>0</v>
      </c>
      <c r="F761">
        <v>1</v>
      </c>
      <c r="G761">
        <v>85.9</v>
      </c>
      <c r="H761">
        <f t="shared" si="177"/>
        <v>1</v>
      </c>
      <c r="I761">
        <f t="shared" si="178"/>
        <v>0</v>
      </c>
      <c r="J761">
        <f t="shared" si="179"/>
        <v>0</v>
      </c>
      <c r="K761">
        <f t="shared" si="180"/>
        <v>1</v>
      </c>
      <c r="L761">
        <f t="shared" si="181"/>
        <v>0</v>
      </c>
      <c r="M761">
        <f t="shared" si="182"/>
        <v>1</v>
      </c>
      <c r="N761">
        <f t="shared" si="183"/>
        <v>0</v>
      </c>
      <c r="O761">
        <f t="shared" si="184"/>
        <v>0</v>
      </c>
      <c r="P761">
        <v>15</v>
      </c>
      <c r="Q761">
        <f t="shared" si="185"/>
        <v>0</v>
      </c>
      <c r="R761">
        <f t="shared" si="186"/>
        <v>0</v>
      </c>
      <c r="S761">
        <f t="shared" si="187"/>
        <v>0</v>
      </c>
      <c r="T761">
        <f t="shared" si="188"/>
        <v>1</v>
      </c>
      <c r="U761">
        <v>1</v>
      </c>
      <c r="V761">
        <f t="shared" si="189"/>
        <v>0.39654942868033771</v>
      </c>
      <c r="W761">
        <f t="shared" si="190"/>
        <v>0.59785834168999297</v>
      </c>
      <c r="X761">
        <f t="shared" si="191"/>
        <v>0.36415259202602684</v>
      </c>
      <c r="Y761">
        <f t="shared" si="192"/>
        <v>1</v>
      </c>
      <c r="Z761" t="s">
        <v>793</v>
      </c>
    </row>
    <row r="762" spans="1:26" x14ac:dyDescent="0.25">
      <c r="A762" t="s">
        <v>45</v>
      </c>
      <c r="B762" t="s">
        <v>33</v>
      </c>
      <c r="C762" t="s">
        <v>35</v>
      </c>
      <c r="D762">
        <v>0</v>
      </c>
      <c r="F762">
        <v>1</v>
      </c>
      <c r="G762">
        <v>90.35</v>
      </c>
      <c r="H762">
        <f t="shared" si="177"/>
        <v>1</v>
      </c>
      <c r="I762">
        <f t="shared" si="178"/>
        <v>0</v>
      </c>
      <c r="J762">
        <f t="shared" si="179"/>
        <v>0</v>
      </c>
      <c r="K762">
        <f t="shared" si="180"/>
        <v>1</v>
      </c>
      <c r="L762">
        <f t="shared" si="181"/>
        <v>0</v>
      </c>
      <c r="M762">
        <f t="shared" si="182"/>
        <v>0</v>
      </c>
      <c r="N762">
        <f t="shared" si="183"/>
        <v>0</v>
      </c>
      <c r="O762">
        <f t="shared" si="184"/>
        <v>1</v>
      </c>
      <c r="P762">
        <v>72</v>
      </c>
      <c r="Q762">
        <f t="shared" si="185"/>
        <v>0</v>
      </c>
      <c r="R762">
        <f t="shared" si="186"/>
        <v>0</v>
      </c>
      <c r="S762">
        <f t="shared" si="187"/>
        <v>0</v>
      </c>
      <c r="T762">
        <f t="shared" si="188"/>
        <v>1</v>
      </c>
      <c r="U762">
        <v>0</v>
      </c>
      <c r="V762">
        <f t="shared" si="189"/>
        <v>6.7235151423123585E-2</v>
      </c>
      <c r="W762">
        <f t="shared" si="190"/>
        <v>0.51680245861461238</v>
      </c>
      <c r="X762">
        <f t="shared" si="191"/>
        <v>4.5205655868903573E-3</v>
      </c>
      <c r="Y762">
        <f t="shared" si="192"/>
        <v>0</v>
      </c>
      <c r="Z762" t="s">
        <v>794</v>
      </c>
    </row>
    <row r="763" spans="1:26" x14ac:dyDescent="0.25">
      <c r="A763" t="s">
        <v>26</v>
      </c>
      <c r="B763" t="s">
        <v>30</v>
      </c>
      <c r="C763" t="s">
        <v>23</v>
      </c>
      <c r="D763">
        <v>0</v>
      </c>
      <c r="F763">
        <v>1</v>
      </c>
      <c r="G763">
        <v>20.8</v>
      </c>
      <c r="H763">
        <f t="shared" si="177"/>
        <v>1</v>
      </c>
      <c r="I763">
        <f t="shared" si="178"/>
        <v>0</v>
      </c>
      <c r="J763">
        <f t="shared" si="179"/>
        <v>0</v>
      </c>
      <c r="K763">
        <f t="shared" si="180"/>
        <v>0</v>
      </c>
      <c r="L763">
        <f t="shared" si="181"/>
        <v>1</v>
      </c>
      <c r="M763">
        <f t="shared" si="182"/>
        <v>1</v>
      </c>
      <c r="N763">
        <f t="shared" si="183"/>
        <v>0</v>
      </c>
      <c r="O763">
        <f t="shared" si="184"/>
        <v>0</v>
      </c>
      <c r="P763">
        <v>1</v>
      </c>
      <c r="Q763">
        <f t="shared" si="185"/>
        <v>0</v>
      </c>
      <c r="R763">
        <f t="shared" si="186"/>
        <v>1</v>
      </c>
      <c r="S763">
        <f t="shared" si="187"/>
        <v>0</v>
      </c>
      <c r="T763">
        <f t="shared" si="188"/>
        <v>0</v>
      </c>
      <c r="U763">
        <v>0</v>
      </c>
      <c r="V763">
        <f t="shared" si="189"/>
        <v>0.26632671210284248</v>
      </c>
      <c r="W763">
        <f t="shared" si="190"/>
        <v>0.56619089685491031</v>
      </c>
      <c r="X763">
        <f t="shared" si="191"/>
        <v>7.0929917579510338E-2</v>
      </c>
      <c r="Y763">
        <f t="shared" si="192"/>
        <v>0</v>
      </c>
      <c r="Z763" t="s">
        <v>795</v>
      </c>
    </row>
    <row r="764" spans="1:26" x14ac:dyDescent="0.25">
      <c r="A764" t="s">
        <v>26</v>
      </c>
      <c r="B764" t="s">
        <v>27</v>
      </c>
      <c r="C764" t="s">
        <v>35</v>
      </c>
      <c r="D764">
        <v>0</v>
      </c>
      <c r="F764">
        <v>1</v>
      </c>
      <c r="G764">
        <v>89.25</v>
      </c>
      <c r="H764">
        <f t="shared" si="177"/>
        <v>1</v>
      </c>
      <c r="I764">
        <f t="shared" si="178"/>
        <v>0</v>
      </c>
      <c r="J764">
        <f t="shared" si="179"/>
        <v>0</v>
      </c>
      <c r="K764">
        <f t="shared" si="180"/>
        <v>1</v>
      </c>
      <c r="L764">
        <f t="shared" si="181"/>
        <v>0</v>
      </c>
      <c r="M764">
        <f t="shared" si="182"/>
        <v>1</v>
      </c>
      <c r="N764">
        <f t="shared" si="183"/>
        <v>0</v>
      </c>
      <c r="O764">
        <f t="shared" si="184"/>
        <v>0</v>
      </c>
      <c r="P764">
        <v>22</v>
      </c>
      <c r="Q764">
        <f t="shared" si="185"/>
        <v>1</v>
      </c>
      <c r="R764">
        <f t="shared" si="186"/>
        <v>0</v>
      </c>
      <c r="S764">
        <f t="shared" si="187"/>
        <v>0</v>
      </c>
      <c r="T764">
        <f t="shared" si="188"/>
        <v>0</v>
      </c>
      <c r="U764">
        <v>1</v>
      </c>
      <c r="V764">
        <f t="shared" si="189"/>
        <v>0.53854060805166271</v>
      </c>
      <c r="W764">
        <f t="shared" si="190"/>
        <v>0.63147286071512776</v>
      </c>
      <c r="X764">
        <f t="shared" si="191"/>
        <v>0.21294477041732918</v>
      </c>
      <c r="Y764">
        <f t="shared" si="192"/>
        <v>1</v>
      </c>
      <c r="Z764" t="s">
        <v>796</v>
      </c>
    </row>
    <row r="765" spans="1:26" x14ac:dyDescent="0.25">
      <c r="A765" t="s">
        <v>26</v>
      </c>
      <c r="B765" t="s">
        <v>27</v>
      </c>
      <c r="C765" t="s">
        <v>35</v>
      </c>
      <c r="D765">
        <v>0</v>
      </c>
      <c r="F765">
        <v>1</v>
      </c>
      <c r="G765">
        <v>70.3</v>
      </c>
      <c r="H765">
        <f t="shared" si="177"/>
        <v>1</v>
      </c>
      <c r="I765">
        <f t="shared" si="178"/>
        <v>0</v>
      </c>
      <c r="J765">
        <f t="shared" si="179"/>
        <v>0</v>
      </c>
      <c r="K765">
        <f t="shared" si="180"/>
        <v>1</v>
      </c>
      <c r="L765">
        <f t="shared" si="181"/>
        <v>0</v>
      </c>
      <c r="M765">
        <f t="shared" si="182"/>
        <v>1</v>
      </c>
      <c r="N765">
        <f t="shared" si="183"/>
        <v>0</v>
      </c>
      <c r="O765">
        <f t="shared" si="184"/>
        <v>0</v>
      </c>
      <c r="P765">
        <v>3</v>
      </c>
      <c r="Q765">
        <f t="shared" si="185"/>
        <v>1</v>
      </c>
      <c r="R765">
        <f t="shared" si="186"/>
        <v>0</v>
      </c>
      <c r="S765">
        <f t="shared" si="187"/>
        <v>0</v>
      </c>
      <c r="T765">
        <f t="shared" si="188"/>
        <v>0</v>
      </c>
      <c r="U765">
        <v>1</v>
      </c>
      <c r="V765">
        <f t="shared" si="189"/>
        <v>0.5041333387132918</v>
      </c>
      <c r="W765">
        <f t="shared" si="190"/>
        <v>0.62343018834627373</v>
      </c>
      <c r="X765">
        <f t="shared" si="191"/>
        <v>0.24588374577562699</v>
      </c>
      <c r="Y765">
        <f t="shared" si="192"/>
        <v>1</v>
      </c>
      <c r="Z765" t="s">
        <v>797</v>
      </c>
    </row>
    <row r="766" spans="1:26" x14ac:dyDescent="0.25">
      <c r="A766" t="s">
        <v>45</v>
      </c>
      <c r="B766" t="s">
        <v>33</v>
      </c>
      <c r="C766" t="s">
        <v>25</v>
      </c>
      <c r="D766">
        <v>0</v>
      </c>
      <c r="F766">
        <v>1</v>
      </c>
      <c r="G766">
        <v>66.849999999999994</v>
      </c>
      <c r="H766">
        <f t="shared" si="177"/>
        <v>1</v>
      </c>
      <c r="I766">
        <f t="shared" si="178"/>
        <v>0</v>
      </c>
      <c r="J766">
        <f t="shared" si="179"/>
        <v>1</v>
      </c>
      <c r="K766">
        <f t="shared" si="180"/>
        <v>0</v>
      </c>
      <c r="L766">
        <f t="shared" si="181"/>
        <v>0</v>
      </c>
      <c r="M766">
        <f t="shared" si="182"/>
        <v>0</v>
      </c>
      <c r="N766">
        <f t="shared" si="183"/>
        <v>0</v>
      </c>
      <c r="O766">
        <f t="shared" si="184"/>
        <v>1</v>
      </c>
      <c r="P766">
        <v>72</v>
      </c>
      <c r="Q766">
        <f t="shared" si="185"/>
        <v>0</v>
      </c>
      <c r="R766">
        <f t="shared" si="186"/>
        <v>0</v>
      </c>
      <c r="S766">
        <f t="shared" si="187"/>
        <v>0</v>
      </c>
      <c r="T766">
        <f t="shared" si="188"/>
        <v>1</v>
      </c>
      <c r="U766">
        <v>0</v>
      </c>
      <c r="V766">
        <f t="shared" si="189"/>
        <v>3.0597349216054587E-2</v>
      </c>
      <c r="W766">
        <f t="shared" si="190"/>
        <v>0.50764874058549536</v>
      </c>
      <c r="X766">
        <f t="shared" si="191"/>
        <v>9.3619777904919619E-4</v>
      </c>
      <c r="Y766">
        <f t="shared" si="192"/>
        <v>0</v>
      </c>
      <c r="Z766" t="s">
        <v>798</v>
      </c>
    </row>
    <row r="767" spans="1:26" x14ac:dyDescent="0.25">
      <c r="A767" t="s">
        <v>45</v>
      </c>
      <c r="B767" t="s">
        <v>30</v>
      </c>
      <c r="C767" t="s">
        <v>23</v>
      </c>
      <c r="D767">
        <v>0</v>
      </c>
      <c r="F767">
        <v>1</v>
      </c>
      <c r="G767">
        <v>19.899999999999999</v>
      </c>
      <c r="H767">
        <f t="shared" si="177"/>
        <v>1</v>
      </c>
      <c r="I767">
        <f t="shared" si="178"/>
        <v>0</v>
      </c>
      <c r="J767">
        <f t="shared" si="179"/>
        <v>0</v>
      </c>
      <c r="K767">
        <f t="shared" si="180"/>
        <v>0</v>
      </c>
      <c r="L767">
        <f t="shared" si="181"/>
        <v>1</v>
      </c>
      <c r="M767">
        <f t="shared" si="182"/>
        <v>0</v>
      </c>
      <c r="N767">
        <f t="shared" si="183"/>
        <v>0</v>
      </c>
      <c r="O767">
        <f t="shared" si="184"/>
        <v>1</v>
      </c>
      <c r="P767">
        <v>65</v>
      </c>
      <c r="Q767">
        <f t="shared" si="185"/>
        <v>0</v>
      </c>
      <c r="R767">
        <f t="shared" si="186"/>
        <v>1</v>
      </c>
      <c r="S767">
        <f t="shared" si="187"/>
        <v>0</v>
      </c>
      <c r="T767">
        <f t="shared" si="188"/>
        <v>0</v>
      </c>
      <c r="U767">
        <v>0</v>
      </c>
      <c r="V767">
        <f t="shared" si="189"/>
        <v>-7.1328511614278833E-2</v>
      </c>
      <c r="W767">
        <f t="shared" si="190"/>
        <v>0.4821754287123215</v>
      </c>
      <c r="X767">
        <f t="shared" si="191"/>
        <v>5.0877565691083105E-3</v>
      </c>
      <c r="Y767">
        <f t="shared" si="192"/>
        <v>0</v>
      </c>
      <c r="Z767" t="s">
        <v>799</v>
      </c>
    </row>
    <row r="768" spans="1:26" x14ac:dyDescent="0.25">
      <c r="A768" t="s">
        <v>26</v>
      </c>
      <c r="B768" t="s">
        <v>30</v>
      </c>
      <c r="C768" t="s">
        <v>25</v>
      </c>
      <c r="D768">
        <v>0</v>
      </c>
      <c r="F768">
        <v>1</v>
      </c>
      <c r="G768">
        <v>35.799999999999997</v>
      </c>
      <c r="H768">
        <f t="shared" si="177"/>
        <v>1</v>
      </c>
      <c r="I768">
        <f t="shared" si="178"/>
        <v>0</v>
      </c>
      <c r="J768">
        <f t="shared" si="179"/>
        <v>1</v>
      </c>
      <c r="K768">
        <f t="shared" si="180"/>
        <v>0</v>
      </c>
      <c r="L768">
        <f t="shared" si="181"/>
        <v>0</v>
      </c>
      <c r="M768">
        <f t="shared" si="182"/>
        <v>1</v>
      </c>
      <c r="N768">
        <f t="shared" si="183"/>
        <v>0</v>
      </c>
      <c r="O768">
        <f t="shared" si="184"/>
        <v>0</v>
      </c>
      <c r="P768">
        <v>11</v>
      </c>
      <c r="Q768">
        <f t="shared" si="185"/>
        <v>0</v>
      </c>
      <c r="R768">
        <f t="shared" si="186"/>
        <v>1</v>
      </c>
      <c r="S768">
        <f t="shared" si="187"/>
        <v>0</v>
      </c>
      <c r="T768">
        <f t="shared" si="188"/>
        <v>0</v>
      </c>
      <c r="U768">
        <v>0</v>
      </c>
      <c r="V768">
        <f t="shared" si="189"/>
        <v>0.3184407524856927</v>
      </c>
      <c r="W768">
        <f t="shared" si="190"/>
        <v>0.57894420465135643</v>
      </c>
      <c r="X768">
        <f t="shared" si="191"/>
        <v>0.1014045128436542</v>
      </c>
      <c r="Y768">
        <f t="shared" si="192"/>
        <v>0</v>
      </c>
      <c r="Z768" t="s">
        <v>800</v>
      </c>
    </row>
    <row r="769" spans="1:26" x14ac:dyDescent="0.25">
      <c r="A769" t="s">
        <v>26</v>
      </c>
      <c r="B769" t="s">
        <v>30</v>
      </c>
      <c r="C769" t="s">
        <v>35</v>
      </c>
      <c r="D769">
        <v>0</v>
      </c>
      <c r="F769">
        <v>1</v>
      </c>
      <c r="G769">
        <v>78.849999999999994</v>
      </c>
      <c r="H769">
        <f t="shared" si="177"/>
        <v>1</v>
      </c>
      <c r="I769">
        <f t="shared" si="178"/>
        <v>0</v>
      </c>
      <c r="J769">
        <f t="shared" si="179"/>
        <v>0</v>
      </c>
      <c r="K769">
        <f t="shared" si="180"/>
        <v>1</v>
      </c>
      <c r="L769">
        <f t="shared" si="181"/>
        <v>0</v>
      </c>
      <c r="M769">
        <f t="shared" si="182"/>
        <v>1</v>
      </c>
      <c r="N769">
        <f t="shared" si="183"/>
        <v>0</v>
      </c>
      <c r="O769">
        <f t="shared" si="184"/>
        <v>0</v>
      </c>
      <c r="P769">
        <v>22</v>
      </c>
      <c r="Q769">
        <f t="shared" si="185"/>
        <v>0</v>
      </c>
      <c r="R769">
        <f t="shared" si="186"/>
        <v>1</v>
      </c>
      <c r="S769">
        <f t="shared" si="187"/>
        <v>0</v>
      </c>
      <c r="T769">
        <f t="shared" si="188"/>
        <v>0</v>
      </c>
      <c r="U769">
        <v>0</v>
      </c>
      <c r="V769">
        <f t="shared" si="189"/>
        <v>0.38069491875746131</v>
      </c>
      <c r="W769">
        <f t="shared" si="190"/>
        <v>0.59404069794894154</v>
      </c>
      <c r="X769">
        <f t="shared" si="191"/>
        <v>0.14492862116775007</v>
      </c>
      <c r="Y769">
        <f t="shared" si="192"/>
        <v>1</v>
      </c>
      <c r="Z769" t="s">
        <v>801</v>
      </c>
    </row>
    <row r="770" spans="1:26" x14ac:dyDescent="0.25">
      <c r="A770" t="s">
        <v>29</v>
      </c>
      <c r="B770" t="s">
        <v>33</v>
      </c>
      <c r="C770" t="s">
        <v>23</v>
      </c>
      <c r="D770">
        <v>0</v>
      </c>
      <c r="F770">
        <v>1</v>
      </c>
      <c r="G770">
        <v>20.399999999999999</v>
      </c>
      <c r="H770">
        <f t="shared" si="177"/>
        <v>1</v>
      </c>
      <c r="I770">
        <f t="shared" si="178"/>
        <v>0</v>
      </c>
      <c r="J770">
        <f t="shared" si="179"/>
        <v>0</v>
      </c>
      <c r="K770">
        <f t="shared" si="180"/>
        <v>0</v>
      </c>
      <c r="L770">
        <f t="shared" si="181"/>
        <v>1</v>
      </c>
      <c r="M770">
        <f t="shared" si="182"/>
        <v>0</v>
      </c>
      <c r="N770">
        <f t="shared" si="183"/>
        <v>1</v>
      </c>
      <c r="O770">
        <f t="shared" si="184"/>
        <v>0</v>
      </c>
      <c r="P770">
        <v>14</v>
      </c>
      <c r="Q770">
        <f t="shared" si="185"/>
        <v>0</v>
      </c>
      <c r="R770">
        <f t="shared" si="186"/>
        <v>0</v>
      </c>
      <c r="S770">
        <f t="shared" si="187"/>
        <v>0</v>
      </c>
      <c r="T770">
        <f t="shared" si="188"/>
        <v>1</v>
      </c>
      <c r="U770">
        <v>0</v>
      </c>
      <c r="V770">
        <f t="shared" si="189"/>
        <v>-5.7517586038335899E-3</v>
      </c>
      <c r="W770">
        <f t="shared" si="190"/>
        <v>0.4985620643132756</v>
      </c>
      <c r="X770">
        <f t="shared" si="191"/>
        <v>3.3082727036773727E-5</v>
      </c>
      <c r="Y770">
        <f t="shared" si="192"/>
        <v>0</v>
      </c>
      <c r="Z770" t="s">
        <v>802</v>
      </c>
    </row>
    <row r="771" spans="1:26" x14ac:dyDescent="0.25">
      <c r="A771" t="s">
        <v>26</v>
      </c>
      <c r="B771" t="s">
        <v>27</v>
      </c>
      <c r="C771" t="s">
        <v>35</v>
      </c>
      <c r="D771">
        <v>0</v>
      </c>
      <c r="F771">
        <v>1</v>
      </c>
      <c r="G771">
        <v>74.25</v>
      </c>
      <c r="H771">
        <f t="shared" ref="H771:H834" si="193">IF(D771:D7813=0,1,0)</f>
        <v>1</v>
      </c>
      <c r="I771">
        <f t="shared" ref="I771:I834" si="194">IF(D771:D7813=1,1,0)</f>
        <v>0</v>
      </c>
      <c r="J771">
        <f t="shared" ref="J771:J834" si="195">IF(C771:C7813="DSL",1,0)</f>
        <v>0</v>
      </c>
      <c r="K771">
        <f t="shared" ref="K771:K834" si="196">IF(C771:C7813="Fiber optic",1,0)</f>
        <v>1</v>
      </c>
      <c r="L771">
        <f t="shared" ref="L771:L834" si="197">IF(C771:C7813="No",1,0)</f>
        <v>0</v>
      </c>
      <c r="M771">
        <f t="shared" ref="M771:M834" si="198">IF(A771:A7813="Month-to-month",1,0)</f>
        <v>1</v>
      </c>
      <c r="N771">
        <f t="shared" ref="N771:N834" si="199">IF(A771:A7813="ONE YEAR",1,0)</f>
        <v>0</v>
      </c>
      <c r="O771">
        <f t="shared" ref="O771:O834" si="200">IF(A771:A7813="two year",1,0)</f>
        <v>0</v>
      </c>
      <c r="P771">
        <v>41</v>
      </c>
      <c r="Q771">
        <f t="shared" ref="Q771:Q834" si="201">IF(B771:B7813="Electronic check",1,0)</f>
        <v>1</v>
      </c>
      <c r="R771">
        <f t="shared" ref="R771:R834" si="202">IF(B771:B7813="Mailed check",1,0)</f>
        <v>0</v>
      </c>
      <c r="S771">
        <f t="shared" ref="S771:S834" si="203">IF(B771:B7813="Credit card (automatic)",1,0)</f>
        <v>0</v>
      </c>
      <c r="T771">
        <f t="shared" ref="T771:T834" si="204">IF(B771:B7813="Bank transfer (automatic)",1,0)</f>
        <v>0</v>
      </c>
      <c r="U771">
        <v>0</v>
      </c>
      <c r="V771">
        <f t="shared" si="189"/>
        <v>0.51029160759490544</v>
      </c>
      <c r="W771">
        <f t="shared" si="190"/>
        <v>0.62487483160763324</v>
      </c>
      <c r="X771">
        <f t="shared" si="191"/>
        <v>0.26039752478179296</v>
      </c>
      <c r="Y771">
        <f t="shared" si="192"/>
        <v>1</v>
      </c>
      <c r="Z771" t="s">
        <v>803</v>
      </c>
    </row>
    <row r="772" spans="1:26" x14ac:dyDescent="0.25">
      <c r="A772" t="s">
        <v>29</v>
      </c>
      <c r="B772" t="s">
        <v>30</v>
      </c>
      <c r="C772" t="s">
        <v>25</v>
      </c>
      <c r="D772">
        <v>0</v>
      </c>
      <c r="F772">
        <v>1</v>
      </c>
      <c r="G772">
        <v>64.8</v>
      </c>
      <c r="H772">
        <f t="shared" si="193"/>
        <v>1</v>
      </c>
      <c r="I772">
        <f t="shared" si="194"/>
        <v>0</v>
      </c>
      <c r="J772">
        <f t="shared" si="195"/>
        <v>1</v>
      </c>
      <c r="K772">
        <f t="shared" si="196"/>
        <v>0</v>
      </c>
      <c r="L772">
        <f t="shared" si="197"/>
        <v>0</v>
      </c>
      <c r="M772">
        <f t="shared" si="198"/>
        <v>0</v>
      </c>
      <c r="N772">
        <f t="shared" si="199"/>
        <v>1</v>
      </c>
      <c r="O772">
        <f t="shared" si="200"/>
        <v>0</v>
      </c>
      <c r="P772">
        <v>17</v>
      </c>
      <c r="Q772">
        <f t="shared" si="201"/>
        <v>0</v>
      </c>
      <c r="R772">
        <f t="shared" si="202"/>
        <v>1</v>
      </c>
      <c r="S772">
        <f t="shared" si="203"/>
        <v>0</v>
      </c>
      <c r="T772">
        <f t="shared" si="204"/>
        <v>0</v>
      </c>
      <c r="U772">
        <v>0</v>
      </c>
      <c r="V772">
        <f t="shared" ref="V772:V835" si="205">G772*$G$2+H773*$H$2+K773*$K$2+M772*$M$2+O772*$O$2+Q772*$Q$2+L772*$L$2</f>
        <v>8.7335341662423877E-2</v>
      </c>
      <c r="W772">
        <f t="shared" ref="W772:W835" si="206">1/ (1+EXP(-V772))</f>
        <v>0.52181996793056173</v>
      </c>
      <c r="X772">
        <f t="shared" ref="X772:X835" si="207">(U772-V772)^2</f>
        <v>7.6274619032923119E-3</v>
      </c>
      <c r="Y772">
        <f t="shared" ref="Y772:Y835" si="208">IF(W772&gt;=0.58,1,0)</f>
        <v>0</v>
      </c>
      <c r="Z772" t="s">
        <v>804</v>
      </c>
    </row>
    <row r="773" spans="1:26" x14ac:dyDescent="0.25">
      <c r="A773" t="s">
        <v>26</v>
      </c>
      <c r="B773" t="s">
        <v>38</v>
      </c>
      <c r="C773" t="s">
        <v>23</v>
      </c>
      <c r="D773">
        <v>0</v>
      </c>
      <c r="F773">
        <v>1</v>
      </c>
      <c r="G773">
        <v>20.45</v>
      </c>
      <c r="H773">
        <f t="shared" si="193"/>
        <v>1</v>
      </c>
      <c r="I773">
        <f t="shared" si="194"/>
        <v>0</v>
      </c>
      <c r="J773">
        <f t="shared" si="195"/>
        <v>0</v>
      </c>
      <c r="K773">
        <f t="shared" si="196"/>
        <v>0</v>
      </c>
      <c r="L773">
        <f t="shared" si="197"/>
        <v>1</v>
      </c>
      <c r="M773">
        <f t="shared" si="198"/>
        <v>1</v>
      </c>
      <c r="N773">
        <f t="shared" si="199"/>
        <v>0</v>
      </c>
      <c r="O773">
        <f t="shared" si="200"/>
        <v>0</v>
      </c>
      <c r="P773">
        <v>11</v>
      </c>
      <c r="Q773">
        <f t="shared" si="201"/>
        <v>0</v>
      </c>
      <c r="R773">
        <f t="shared" si="202"/>
        <v>0</v>
      </c>
      <c r="S773">
        <f t="shared" si="203"/>
        <v>1</v>
      </c>
      <c r="T773">
        <f t="shared" si="204"/>
        <v>0</v>
      </c>
      <c r="U773">
        <v>0</v>
      </c>
      <c r="V773">
        <f t="shared" si="205"/>
        <v>0.26578104270826908</v>
      </c>
      <c r="W773">
        <f t="shared" si="206"/>
        <v>0.5660568653743524</v>
      </c>
      <c r="X773">
        <f t="shared" si="207"/>
        <v>7.0639562663094749E-2</v>
      </c>
      <c r="Y773">
        <f t="shared" si="208"/>
        <v>0</v>
      </c>
      <c r="Z773" t="s">
        <v>805</v>
      </c>
    </row>
    <row r="774" spans="1:26" x14ac:dyDescent="0.25">
      <c r="A774" t="s">
        <v>26</v>
      </c>
      <c r="B774" t="s">
        <v>27</v>
      </c>
      <c r="C774" t="s">
        <v>35</v>
      </c>
      <c r="D774">
        <v>0</v>
      </c>
      <c r="F774">
        <v>1</v>
      </c>
      <c r="G774">
        <v>93.35</v>
      </c>
      <c r="H774">
        <f t="shared" si="193"/>
        <v>1</v>
      </c>
      <c r="I774">
        <f t="shared" si="194"/>
        <v>0</v>
      </c>
      <c r="J774">
        <f t="shared" si="195"/>
        <v>0</v>
      </c>
      <c r="K774">
        <f t="shared" si="196"/>
        <v>1</v>
      </c>
      <c r="L774">
        <f t="shared" si="197"/>
        <v>0</v>
      </c>
      <c r="M774">
        <f t="shared" si="198"/>
        <v>1</v>
      </c>
      <c r="N774">
        <f t="shared" si="199"/>
        <v>0</v>
      </c>
      <c r="O774">
        <f t="shared" si="200"/>
        <v>0</v>
      </c>
      <c r="P774">
        <v>15</v>
      </c>
      <c r="Q774">
        <f t="shared" si="201"/>
        <v>1</v>
      </c>
      <c r="R774">
        <f t="shared" si="202"/>
        <v>0</v>
      </c>
      <c r="S774">
        <f t="shared" si="203"/>
        <v>0</v>
      </c>
      <c r="T774">
        <f t="shared" si="204"/>
        <v>0</v>
      </c>
      <c r="U774">
        <v>1</v>
      </c>
      <c r="V774">
        <f t="shared" si="205"/>
        <v>0.54006956598448075</v>
      </c>
      <c r="W774">
        <f t="shared" si="206"/>
        <v>0.63182860040869127</v>
      </c>
      <c r="X774">
        <f t="shared" si="207"/>
        <v>0.21153600413370391</v>
      </c>
      <c r="Y774">
        <f t="shared" si="208"/>
        <v>1</v>
      </c>
      <c r="Z774" t="s">
        <v>806</v>
      </c>
    </row>
    <row r="775" spans="1:26" x14ac:dyDescent="0.25">
      <c r="A775" t="s">
        <v>26</v>
      </c>
      <c r="B775" t="s">
        <v>30</v>
      </c>
      <c r="C775" t="s">
        <v>23</v>
      </c>
      <c r="D775">
        <v>0</v>
      </c>
      <c r="F775">
        <v>1</v>
      </c>
      <c r="G775">
        <v>19.899999999999999</v>
      </c>
      <c r="H775">
        <f t="shared" si="193"/>
        <v>1</v>
      </c>
      <c r="I775">
        <f t="shared" si="194"/>
        <v>0</v>
      </c>
      <c r="J775">
        <f t="shared" si="195"/>
        <v>0</v>
      </c>
      <c r="K775">
        <f t="shared" si="196"/>
        <v>0</v>
      </c>
      <c r="L775">
        <f t="shared" si="197"/>
        <v>1</v>
      </c>
      <c r="M775">
        <f t="shared" si="198"/>
        <v>1</v>
      </c>
      <c r="N775">
        <f t="shared" si="199"/>
        <v>0</v>
      </c>
      <c r="O775">
        <f t="shared" si="200"/>
        <v>0</v>
      </c>
      <c r="P775">
        <v>1</v>
      </c>
      <c r="Q775">
        <f t="shared" si="201"/>
        <v>0</v>
      </c>
      <c r="R775">
        <f t="shared" si="202"/>
        <v>1</v>
      </c>
      <c r="S775">
        <f t="shared" si="203"/>
        <v>0</v>
      </c>
      <c r="T775">
        <f t="shared" si="204"/>
        <v>0</v>
      </c>
      <c r="U775">
        <v>1</v>
      </c>
      <c r="V775">
        <f t="shared" si="205"/>
        <v>0.26492356223108238</v>
      </c>
      <c r="W775">
        <f t="shared" si="206"/>
        <v>0.56584622496094505</v>
      </c>
      <c r="X775">
        <f t="shared" si="207"/>
        <v>0.54033736936304144</v>
      </c>
      <c r="Y775">
        <f t="shared" si="208"/>
        <v>0</v>
      </c>
      <c r="Z775" t="s">
        <v>807</v>
      </c>
    </row>
    <row r="776" spans="1:26" x14ac:dyDescent="0.25">
      <c r="A776" t="s">
        <v>26</v>
      </c>
      <c r="B776" t="s">
        <v>30</v>
      </c>
      <c r="C776" t="s">
        <v>35</v>
      </c>
      <c r="D776">
        <v>0</v>
      </c>
      <c r="F776">
        <v>1</v>
      </c>
      <c r="G776">
        <v>88.9</v>
      </c>
      <c r="H776">
        <f t="shared" si="193"/>
        <v>1</v>
      </c>
      <c r="I776">
        <f t="shared" si="194"/>
        <v>0</v>
      </c>
      <c r="J776">
        <f t="shared" si="195"/>
        <v>0</v>
      </c>
      <c r="K776">
        <f t="shared" si="196"/>
        <v>1</v>
      </c>
      <c r="L776">
        <f t="shared" si="197"/>
        <v>0</v>
      </c>
      <c r="M776">
        <f t="shared" si="198"/>
        <v>1</v>
      </c>
      <c r="N776">
        <f t="shared" si="199"/>
        <v>0</v>
      </c>
      <c r="O776">
        <f t="shared" si="200"/>
        <v>0</v>
      </c>
      <c r="P776">
        <v>5</v>
      </c>
      <c r="Q776">
        <f t="shared" si="201"/>
        <v>0</v>
      </c>
      <c r="R776">
        <f t="shared" si="202"/>
        <v>1</v>
      </c>
      <c r="S776">
        <f t="shared" si="203"/>
        <v>0</v>
      </c>
      <c r="T776">
        <f t="shared" si="204"/>
        <v>0</v>
      </c>
      <c r="U776">
        <v>1</v>
      </c>
      <c r="V776">
        <f t="shared" si="205"/>
        <v>0.40122659491953805</v>
      </c>
      <c r="W776">
        <f t="shared" si="206"/>
        <v>0.59898232701623366</v>
      </c>
      <c r="X776">
        <f t="shared" si="207"/>
        <v>0.35852959063165096</v>
      </c>
      <c r="Y776">
        <f t="shared" si="208"/>
        <v>1</v>
      </c>
      <c r="Z776" t="s">
        <v>808</v>
      </c>
    </row>
    <row r="777" spans="1:26" x14ac:dyDescent="0.25">
      <c r="A777" t="s">
        <v>29</v>
      </c>
      <c r="B777" t="s">
        <v>27</v>
      </c>
      <c r="C777" t="s">
        <v>35</v>
      </c>
      <c r="D777">
        <v>0</v>
      </c>
      <c r="F777">
        <v>1</v>
      </c>
      <c r="G777">
        <v>95.8</v>
      </c>
      <c r="H777">
        <f t="shared" si="193"/>
        <v>1</v>
      </c>
      <c r="I777">
        <f t="shared" si="194"/>
        <v>0</v>
      </c>
      <c r="J777">
        <f t="shared" si="195"/>
        <v>0</v>
      </c>
      <c r="K777">
        <f t="shared" si="196"/>
        <v>1</v>
      </c>
      <c r="L777">
        <f t="shared" si="197"/>
        <v>0</v>
      </c>
      <c r="M777">
        <f t="shared" si="198"/>
        <v>0</v>
      </c>
      <c r="N777">
        <f t="shared" si="199"/>
        <v>1</v>
      </c>
      <c r="O777">
        <f t="shared" si="200"/>
        <v>0</v>
      </c>
      <c r="P777">
        <v>33</v>
      </c>
      <c r="Q777">
        <f t="shared" si="201"/>
        <v>1</v>
      </c>
      <c r="R777">
        <f t="shared" si="202"/>
        <v>0</v>
      </c>
      <c r="S777">
        <f t="shared" si="203"/>
        <v>0</v>
      </c>
      <c r="T777">
        <f t="shared" si="204"/>
        <v>0</v>
      </c>
      <c r="U777">
        <v>1</v>
      </c>
      <c r="V777">
        <f t="shared" si="205"/>
        <v>0.27729757246580061</v>
      </c>
      <c r="W777">
        <f t="shared" si="206"/>
        <v>0.56888356368600845</v>
      </c>
      <c r="X777">
        <f t="shared" si="207"/>
        <v>0.52229879876382468</v>
      </c>
      <c r="Y777">
        <f t="shared" si="208"/>
        <v>0</v>
      </c>
      <c r="Z777" t="s">
        <v>809</v>
      </c>
    </row>
    <row r="778" spans="1:26" x14ac:dyDescent="0.25">
      <c r="A778" t="s">
        <v>45</v>
      </c>
      <c r="B778" t="s">
        <v>38</v>
      </c>
      <c r="C778" t="s">
        <v>35</v>
      </c>
      <c r="D778">
        <v>0</v>
      </c>
      <c r="F778">
        <v>1</v>
      </c>
      <c r="G778">
        <v>110.65</v>
      </c>
      <c r="H778">
        <f t="shared" si="193"/>
        <v>1</v>
      </c>
      <c r="I778">
        <f t="shared" si="194"/>
        <v>0</v>
      </c>
      <c r="J778">
        <f t="shared" si="195"/>
        <v>0</v>
      </c>
      <c r="K778">
        <f t="shared" si="196"/>
        <v>1</v>
      </c>
      <c r="L778">
        <f t="shared" si="197"/>
        <v>0</v>
      </c>
      <c r="M778">
        <f t="shared" si="198"/>
        <v>0</v>
      </c>
      <c r="N778">
        <f t="shared" si="199"/>
        <v>0</v>
      </c>
      <c r="O778">
        <f t="shared" si="200"/>
        <v>1</v>
      </c>
      <c r="P778">
        <v>72</v>
      </c>
      <c r="Q778">
        <f t="shared" si="201"/>
        <v>0</v>
      </c>
      <c r="R778">
        <f t="shared" si="202"/>
        <v>0</v>
      </c>
      <c r="S778">
        <f t="shared" si="203"/>
        <v>1</v>
      </c>
      <c r="T778">
        <f t="shared" si="204"/>
        <v>0</v>
      </c>
      <c r="U778">
        <v>0</v>
      </c>
      <c r="V778">
        <f t="shared" si="205"/>
        <v>9.8883976308378974E-2</v>
      </c>
      <c r="W778">
        <f t="shared" si="206"/>
        <v>0.52470087018009637</v>
      </c>
      <c r="X778">
        <f t="shared" si="207"/>
        <v>9.7780407705560547E-3</v>
      </c>
      <c r="Y778">
        <f t="shared" si="208"/>
        <v>0</v>
      </c>
      <c r="Z778" t="s">
        <v>810</v>
      </c>
    </row>
    <row r="779" spans="1:26" x14ac:dyDescent="0.25">
      <c r="A779" t="s">
        <v>26</v>
      </c>
      <c r="B779" t="s">
        <v>30</v>
      </c>
      <c r="C779" t="s">
        <v>25</v>
      </c>
      <c r="D779">
        <v>0</v>
      </c>
      <c r="F779">
        <v>1</v>
      </c>
      <c r="G779">
        <v>40.299999999999997</v>
      </c>
      <c r="H779">
        <f t="shared" si="193"/>
        <v>1</v>
      </c>
      <c r="I779">
        <f t="shared" si="194"/>
        <v>0</v>
      </c>
      <c r="J779">
        <f t="shared" si="195"/>
        <v>1</v>
      </c>
      <c r="K779">
        <f t="shared" si="196"/>
        <v>0</v>
      </c>
      <c r="L779">
        <f t="shared" si="197"/>
        <v>0</v>
      </c>
      <c r="M779">
        <f t="shared" si="198"/>
        <v>1</v>
      </c>
      <c r="N779">
        <f t="shared" si="199"/>
        <v>0</v>
      </c>
      <c r="O779">
        <f t="shared" si="200"/>
        <v>0</v>
      </c>
      <c r="P779">
        <v>3</v>
      </c>
      <c r="Q779">
        <f t="shared" si="201"/>
        <v>0</v>
      </c>
      <c r="R779">
        <f t="shared" si="202"/>
        <v>1</v>
      </c>
      <c r="S779">
        <f t="shared" si="203"/>
        <v>0</v>
      </c>
      <c r="T779">
        <f t="shared" si="204"/>
        <v>0</v>
      </c>
      <c r="U779">
        <v>0</v>
      </c>
      <c r="V779">
        <f t="shared" si="205"/>
        <v>0.32545650184449315</v>
      </c>
      <c r="W779">
        <f t="shared" si="206"/>
        <v>0.58065346483658953</v>
      </c>
      <c r="X779">
        <f t="shared" si="207"/>
        <v>0.10592193459285458</v>
      </c>
      <c r="Y779">
        <f t="shared" si="208"/>
        <v>1</v>
      </c>
      <c r="Z779" t="s">
        <v>811</v>
      </c>
    </row>
    <row r="780" spans="1:26" x14ac:dyDescent="0.25">
      <c r="A780" t="s">
        <v>26</v>
      </c>
      <c r="B780" t="s">
        <v>27</v>
      </c>
      <c r="C780" t="s">
        <v>35</v>
      </c>
      <c r="D780">
        <v>0</v>
      </c>
      <c r="F780">
        <v>1</v>
      </c>
      <c r="G780">
        <v>82</v>
      </c>
      <c r="H780">
        <f t="shared" si="193"/>
        <v>1</v>
      </c>
      <c r="I780">
        <f t="shared" si="194"/>
        <v>0</v>
      </c>
      <c r="J780">
        <f t="shared" si="195"/>
        <v>0</v>
      </c>
      <c r="K780">
        <f t="shared" si="196"/>
        <v>1</v>
      </c>
      <c r="L780">
        <f t="shared" si="197"/>
        <v>0</v>
      </c>
      <c r="M780">
        <f t="shared" si="198"/>
        <v>1</v>
      </c>
      <c r="N780">
        <f t="shared" si="199"/>
        <v>0</v>
      </c>
      <c r="O780">
        <f t="shared" si="200"/>
        <v>0</v>
      </c>
      <c r="P780">
        <v>2</v>
      </c>
      <c r="Q780">
        <f t="shared" si="201"/>
        <v>1</v>
      </c>
      <c r="R780">
        <f t="shared" si="202"/>
        <v>0</v>
      </c>
      <c r="S780">
        <f t="shared" si="203"/>
        <v>0</v>
      </c>
      <c r="T780">
        <f t="shared" si="204"/>
        <v>0</v>
      </c>
      <c r="U780">
        <v>1</v>
      </c>
      <c r="V780">
        <f t="shared" si="205"/>
        <v>0.52723745630692864</v>
      </c>
      <c r="W780">
        <f t="shared" si="206"/>
        <v>0.62883856236266189</v>
      </c>
      <c r="X780">
        <f t="shared" si="207"/>
        <v>0.2235044227191432</v>
      </c>
      <c r="Y780">
        <f t="shared" si="208"/>
        <v>1</v>
      </c>
      <c r="Z780" t="s">
        <v>812</v>
      </c>
    </row>
    <row r="781" spans="1:26" x14ac:dyDescent="0.25">
      <c r="A781" t="s">
        <v>29</v>
      </c>
      <c r="B781" t="s">
        <v>38</v>
      </c>
      <c r="C781" t="s">
        <v>35</v>
      </c>
      <c r="D781">
        <v>0</v>
      </c>
      <c r="F781">
        <v>1</v>
      </c>
      <c r="G781">
        <v>107</v>
      </c>
      <c r="H781">
        <f t="shared" si="193"/>
        <v>1</v>
      </c>
      <c r="I781">
        <f t="shared" si="194"/>
        <v>0</v>
      </c>
      <c r="J781">
        <f t="shared" si="195"/>
        <v>0</v>
      </c>
      <c r="K781">
        <f t="shared" si="196"/>
        <v>1</v>
      </c>
      <c r="L781">
        <f t="shared" si="197"/>
        <v>0</v>
      </c>
      <c r="M781">
        <f t="shared" si="198"/>
        <v>0</v>
      </c>
      <c r="N781">
        <f t="shared" si="199"/>
        <v>1</v>
      </c>
      <c r="O781">
        <f t="shared" si="200"/>
        <v>0</v>
      </c>
      <c r="P781">
        <v>59</v>
      </c>
      <c r="Q781">
        <f t="shared" si="201"/>
        <v>0</v>
      </c>
      <c r="R781">
        <f t="shared" si="202"/>
        <v>0</v>
      </c>
      <c r="S781">
        <f t="shared" si="203"/>
        <v>1</v>
      </c>
      <c r="T781">
        <f t="shared" si="204"/>
        <v>0</v>
      </c>
      <c r="U781">
        <v>0</v>
      </c>
      <c r="V781">
        <f t="shared" si="205"/>
        <v>0.15312748009384142</v>
      </c>
      <c r="W781">
        <f t="shared" si="206"/>
        <v>0.53820724215190818</v>
      </c>
      <c r="X781">
        <f t="shared" si="207"/>
        <v>2.34480251598898E-2</v>
      </c>
      <c r="Y781">
        <f t="shared" si="208"/>
        <v>0</v>
      </c>
      <c r="Z781" t="s">
        <v>813</v>
      </c>
    </row>
    <row r="782" spans="1:26" x14ac:dyDescent="0.25">
      <c r="A782" t="s">
        <v>26</v>
      </c>
      <c r="B782" t="s">
        <v>27</v>
      </c>
      <c r="C782" t="s">
        <v>25</v>
      </c>
      <c r="D782">
        <v>0</v>
      </c>
      <c r="F782">
        <v>1</v>
      </c>
      <c r="G782">
        <v>45.35</v>
      </c>
      <c r="H782">
        <f t="shared" si="193"/>
        <v>1</v>
      </c>
      <c r="I782">
        <f t="shared" si="194"/>
        <v>0</v>
      </c>
      <c r="J782">
        <f t="shared" si="195"/>
        <v>1</v>
      </c>
      <c r="K782">
        <f t="shared" si="196"/>
        <v>0</v>
      </c>
      <c r="L782">
        <f t="shared" si="197"/>
        <v>0</v>
      </c>
      <c r="M782">
        <f t="shared" si="198"/>
        <v>1</v>
      </c>
      <c r="N782">
        <f t="shared" si="199"/>
        <v>0</v>
      </c>
      <c r="O782">
        <f t="shared" si="200"/>
        <v>0</v>
      </c>
      <c r="P782">
        <v>2</v>
      </c>
      <c r="Q782">
        <f t="shared" si="201"/>
        <v>1</v>
      </c>
      <c r="R782">
        <f t="shared" si="202"/>
        <v>0</v>
      </c>
      <c r="S782">
        <f t="shared" si="203"/>
        <v>0</v>
      </c>
      <c r="T782">
        <f t="shared" si="204"/>
        <v>0</v>
      </c>
      <c r="U782">
        <v>1</v>
      </c>
      <c r="V782">
        <f t="shared" si="205"/>
        <v>0.46523490615727592</v>
      </c>
      <c r="W782">
        <f t="shared" si="206"/>
        <v>0.61425530428040054</v>
      </c>
      <c r="X782">
        <f t="shared" si="207"/>
        <v>0.28597370559261748</v>
      </c>
      <c r="Y782">
        <f t="shared" si="208"/>
        <v>1</v>
      </c>
      <c r="Z782" t="s">
        <v>814</v>
      </c>
    </row>
    <row r="783" spans="1:26" x14ac:dyDescent="0.25">
      <c r="A783" t="s">
        <v>45</v>
      </c>
      <c r="B783" t="s">
        <v>38</v>
      </c>
      <c r="C783" t="s">
        <v>25</v>
      </c>
      <c r="D783">
        <v>0</v>
      </c>
      <c r="F783">
        <v>1</v>
      </c>
      <c r="G783">
        <v>73.349999999999994</v>
      </c>
      <c r="H783">
        <f t="shared" si="193"/>
        <v>1</v>
      </c>
      <c r="I783">
        <f t="shared" si="194"/>
        <v>0</v>
      </c>
      <c r="J783">
        <f t="shared" si="195"/>
        <v>1</v>
      </c>
      <c r="K783">
        <f t="shared" si="196"/>
        <v>0</v>
      </c>
      <c r="L783">
        <f t="shared" si="197"/>
        <v>0</v>
      </c>
      <c r="M783">
        <f t="shared" si="198"/>
        <v>0</v>
      </c>
      <c r="N783">
        <f t="shared" si="199"/>
        <v>0</v>
      </c>
      <c r="O783">
        <f t="shared" si="200"/>
        <v>1</v>
      </c>
      <c r="P783">
        <v>71</v>
      </c>
      <c r="Q783">
        <f t="shared" si="201"/>
        <v>0</v>
      </c>
      <c r="R783">
        <f t="shared" si="202"/>
        <v>0</v>
      </c>
      <c r="S783">
        <f t="shared" si="203"/>
        <v>1</v>
      </c>
      <c r="T783">
        <f t="shared" si="204"/>
        <v>0</v>
      </c>
      <c r="U783">
        <v>0</v>
      </c>
      <c r="V783">
        <f t="shared" si="205"/>
        <v>4.0731209400988566E-2</v>
      </c>
      <c r="W783">
        <f t="shared" si="206"/>
        <v>0.51018139478467994</v>
      </c>
      <c r="X783">
        <f t="shared" si="207"/>
        <v>1.6590314192671794E-3</v>
      </c>
      <c r="Y783">
        <f t="shared" si="208"/>
        <v>0</v>
      </c>
      <c r="Z783" t="s">
        <v>815</v>
      </c>
    </row>
    <row r="784" spans="1:26" x14ac:dyDescent="0.25">
      <c r="A784" t="s">
        <v>26</v>
      </c>
      <c r="B784" t="s">
        <v>30</v>
      </c>
      <c r="C784" t="s">
        <v>25</v>
      </c>
      <c r="D784">
        <v>0</v>
      </c>
      <c r="F784">
        <v>1</v>
      </c>
      <c r="G784">
        <v>44.8</v>
      </c>
      <c r="H784">
        <f t="shared" si="193"/>
        <v>1</v>
      </c>
      <c r="I784">
        <f t="shared" si="194"/>
        <v>0</v>
      </c>
      <c r="J784">
        <f t="shared" si="195"/>
        <v>1</v>
      </c>
      <c r="K784">
        <f t="shared" si="196"/>
        <v>0</v>
      </c>
      <c r="L784">
        <f t="shared" si="197"/>
        <v>0</v>
      </c>
      <c r="M784">
        <f t="shared" si="198"/>
        <v>1</v>
      </c>
      <c r="N784">
        <f t="shared" si="199"/>
        <v>0</v>
      </c>
      <c r="O784">
        <f t="shared" si="200"/>
        <v>0</v>
      </c>
      <c r="P784">
        <v>5</v>
      </c>
      <c r="Q784">
        <f t="shared" si="201"/>
        <v>0</v>
      </c>
      <c r="R784">
        <f t="shared" si="202"/>
        <v>1</v>
      </c>
      <c r="S784">
        <f t="shared" si="203"/>
        <v>0</v>
      </c>
      <c r="T784">
        <f t="shared" si="204"/>
        <v>0</v>
      </c>
      <c r="U784">
        <v>0</v>
      </c>
      <c r="V784">
        <f t="shared" si="205"/>
        <v>0.32760908194253791</v>
      </c>
      <c r="W784">
        <f t="shared" si="206"/>
        <v>0.58117751618311941</v>
      </c>
      <c r="X784">
        <f t="shared" si="207"/>
        <v>0.10732771057123251</v>
      </c>
      <c r="Y784">
        <f t="shared" si="208"/>
        <v>1</v>
      </c>
      <c r="Z784" t="s">
        <v>816</v>
      </c>
    </row>
    <row r="785" spans="1:26" x14ac:dyDescent="0.25">
      <c r="A785" t="s">
        <v>26</v>
      </c>
      <c r="B785" t="s">
        <v>38</v>
      </c>
      <c r="C785" t="s">
        <v>25</v>
      </c>
      <c r="D785">
        <v>0</v>
      </c>
      <c r="F785">
        <v>1</v>
      </c>
      <c r="G785">
        <v>54.75</v>
      </c>
      <c r="H785">
        <f t="shared" si="193"/>
        <v>1</v>
      </c>
      <c r="I785">
        <f t="shared" si="194"/>
        <v>0</v>
      </c>
      <c r="J785">
        <f t="shared" si="195"/>
        <v>1</v>
      </c>
      <c r="K785">
        <f t="shared" si="196"/>
        <v>0</v>
      </c>
      <c r="L785">
        <f t="shared" si="197"/>
        <v>0</v>
      </c>
      <c r="M785">
        <f t="shared" si="198"/>
        <v>1</v>
      </c>
      <c r="N785">
        <f t="shared" si="199"/>
        <v>0</v>
      </c>
      <c r="O785">
        <f t="shared" si="200"/>
        <v>0</v>
      </c>
      <c r="P785">
        <v>27</v>
      </c>
      <c r="Q785">
        <f t="shared" si="201"/>
        <v>0</v>
      </c>
      <c r="R785">
        <f t="shared" si="202"/>
        <v>0</v>
      </c>
      <c r="S785">
        <f t="shared" si="203"/>
        <v>1</v>
      </c>
      <c r="T785">
        <f t="shared" si="204"/>
        <v>0</v>
      </c>
      <c r="U785">
        <v>0</v>
      </c>
      <c r="V785">
        <f t="shared" si="205"/>
        <v>0.34312168330255222</v>
      </c>
      <c r="W785">
        <f t="shared" si="206"/>
        <v>0.58494861727690217</v>
      </c>
      <c r="X785">
        <f t="shared" si="207"/>
        <v>0.11773248955237695</v>
      </c>
      <c r="Y785">
        <f t="shared" si="208"/>
        <v>1</v>
      </c>
      <c r="Z785" t="s">
        <v>817</v>
      </c>
    </row>
    <row r="786" spans="1:26" x14ac:dyDescent="0.25">
      <c r="A786" t="s">
        <v>26</v>
      </c>
      <c r="B786" t="s">
        <v>27</v>
      </c>
      <c r="C786" t="s">
        <v>25</v>
      </c>
      <c r="D786">
        <v>0</v>
      </c>
      <c r="F786">
        <v>1</v>
      </c>
      <c r="G786">
        <v>52.2</v>
      </c>
      <c r="H786">
        <f t="shared" si="193"/>
        <v>1</v>
      </c>
      <c r="I786">
        <f t="shared" si="194"/>
        <v>0</v>
      </c>
      <c r="J786">
        <f t="shared" si="195"/>
        <v>1</v>
      </c>
      <c r="K786">
        <f t="shared" si="196"/>
        <v>0</v>
      </c>
      <c r="L786">
        <f t="shared" si="197"/>
        <v>0</v>
      </c>
      <c r="M786">
        <f t="shared" si="198"/>
        <v>1</v>
      </c>
      <c r="N786">
        <f t="shared" si="199"/>
        <v>0</v>
      </c>
      <c r="O786">
        <f t="shared" si="200"/>
        <v>0</v>
      </c>
      <c r="P786">
        <v>1</v>
      </c>
      <c r="Q786">
        <f t="shared" si="201"/>
        <v>1</v>
      </c>
      <c r="R786">
        <f t="shared" si="202"/>
        <v>0</v>
      </c>
      <c r="S786">
        <f t="shared" si="203"/>
        <v>0</v>
      </c>
      <c r="T786">
        <f t="shared" si="204"/>
        <v>0</v>
      </c>
      <c r="U786">
        <v>1</v>
      </c>
      <c r="V786">
        <f t="shared" si="205"/>
        <v>0.47591443573678327</v>
      </c>
      <c r="W786">
        <f t="shared" si="206"/>
        <v>0.61678266527515979</v>
      </c>
      <c r="X786">
        <f t="shared" si="207"/>
        <v>0.27466567866909425</v>
      </c>
      <c r="Y786">
        <f t="shared" si="208"/>
        <v>1</v>
      </c>
      <c r="Z786" t="s">
        <v>818</v>
      </c>
    </row>
    <row r="787" spans="1:26" x14ac:dyDescent="0.25">
      <c r="A787" t="s">
        <v>29</v>
      </c>
      <c r="B787" t="s">
        <v>33</v>
      </c>
      <c r="C787" t="s">
        <v>25</v>
      </c>
      <c r="D787">
        <v>0</v>
      </c>
      <c r="F787">
        <v>1</v>
      </c>
      <c r="G787">
        <v>40.6</v>
      </c>
      <c r="H787">
        <f t="shared" si="193"/>
        <v>1</v>
      </c>
      <c r="I787">
        <f t="shared" si="194"/>
        <v>0</v>
      </c>
      <c r="J787">
        <f t="shared" si="195"/>
        <v>1</v>
      </c>
      <c r="K787">
        <f t="shared" si="196"/>
        <v>0</v>
      </c>
      <c r="L787">
        <f t="shared" si="197"/>
        <v>0</v>
      </c>
      <c r="M787">
        <f t="shared" si="198"/>
        <v>0</v>
      </c>
      <c r="N787">
        <f t="shared" si="199"/>
        <v>1</v>
      </c>
      <c r="O787">
        <f t="shared" si="200"/>
        <v>0</v>
      </c>
      <c r="P787">
        <v>63</v>
      </c>
      <c r="Q787">
        <f t="shared" si="201"/>
        <v>0</v>
      </c>
      <c r="R787">
        <f t="shared" si="202"/>
        <v>0</v>
      </c>
      <c r="S787">
        <f t="shared" si="203"/>
        <v>0</v>
      </c>
      <c r="T787">
        <f t="shared" si="204"/>
        <v>1</v>
      </c>
      <c r="U787">
        <v>0</v>
      </c>
      <c r="V787">
        <f t="shared" si="205"/>
        <v>6.8160819031266431E-2</v>
      </c>
      <c r="W787">
        <f t="shared" si="206"/>
        <v>0.51703361056802244</v>
      </c>
      <c r="X787">
        <f t="shared" si="207"/>
        <v>4.6458972510130519E-3</v>
      </c>
      <c r="Y787">
        <f t="shared" si="208"/>
        <v>0</v>
      </c>
      <c r="Z787" t="s">
        <v>819</v>
      </c>
    </row>
    <row r="788" spans="1:26" x14ac:dyDescent="0.25">
      <c r="A788" t="s">
        <v>29</v>
      </c>
      <c r="B788" t="s">
        <v>27</v>
      </c>
      <c r="C788" t="s">
        <v>35</v>
      </c>
      <c r="D788">
        <v>1</v>
      </c>
      <c r="F788">
        <v>1</v>
      </c>
      <c r="G788">
        <v>110</v>
      </c>
      <c r="H788">
        <f t="shared" si="193"/>
        <v>0</v>
      </c>
      <c r="I788">
        <f t="shared" si="194"/>
        <v>1</v>
      </c>
      <c r="J788">
        <f t="shared" si="195"/>
        <v>0</v>
      </c>
      <c r="K788">
        <f t="shared" si="196"/>
        <v>1</v>
      </c>
      <c r="L788">
        <f t="shared" si="197"/>
        <v>0</v>
      </c>
      <c r="M788">
        <f t="shared" si="198"/>
        <v>0</v>
      </c>
      <c r="N788">
        <f t="shared" si="199"/>
        <v>1</v>
      </c>
      <c r="O788">
        <f t="shared" si="200"/>
        <v>0</v>
      </c>
      <c r="P788">
        <v>46</v>
      </c>
      <c r="Q788">
        <f t="shared" si="201"/>
        <v>1</v>
      </c>
      <c r="R788">
        <f t="shared" si="202"/>
        <v>0</v>
      </c>
      <c r="S788">
        <f t="shared" si="203"/>
        <v>0</v>
      </c>
      <c r="T788">
        <f t="shared" si="204"/>
        <v>0</v>
      </c>
      <c r="U788">
        <v>1</v>
      </c>
      <c r="V788">
        <f t="shared" si="205"/>
        <v>0.29457299007059301</v>
      </c>
      <c r="W788">
        <f t="shared" si="206"/>
        <v>0.57311530619079154</v>
      </c>
      <c r="X788">
        <f t="shared" si="207"/>
        <v>0.49762726633794369</v>
      </c>
      <c r="Y788">
        <f t="shared" si="208"/>
        <v>0</v>
      </c>
      <c r="Z788" t="s">
        <v>820</v>
      </c>
    </row>
    <row r="789" spans="1:26" x14ac:dyDescent="0.25">
      <c r="A789" t="s">
        <v>45</v>
      </c>
      <c r="B789" t="s">
        <v>33</v>
      </c>
      <c r="C789" t="s">
        <v>25</v>
      </c>
      <c r="D789">
        <v>0</v>
      </c>
      <c r="F789">
        <v>1</v>
      </c>
      <c r="G789">
        <v>55.3</v>
      </c>
      <c r="H789">
        <f t="shared" si="193"/>
        <v>1</v>
      </c>
      <c r="I789">
        <f t="shared" si="194"/>
        <v>0</v>
      </c>
      <c r="J789">
        <f t="shared" si="195"/>
        <v>1</v>
      </c>
      <c r="K789">
        <f t="shared" si="196"/>
        <v>0</v>
      </c>
      <c r="L789">
        <f t="shared" si="197"/>
        <v>0</v>
      </c>
      <c r="M789">
        <f t="shared" si="198"/>
        <v>0</v>
      </c>
      <c r="N789">
        <f t="shared" si="199"/>
        <v>0</v>
      </c>
      <c r="O789">
        <f t="shared" si="200"/>
        <v>1</v>
      </c>
      <c r="P789">
        <v>72</v>
      </c>
      <c r="Q789">
        <f t="shared" si="201"/>
        <v>0</v>
      </c>
      <c r="R789">
        <f t="shared" si="202"/>
        <v>0</v>
      </c>
      <c r="S789">
        <f t="shared" si="203"/>
        <v>0</v>
      </c>
      <c r="T789">
        <f t="shared" si="204"/>
        <v>1</v>
      </c>
      <c r="U789">
        <v>0</v>
      </c>
      <c r="V789">
        <f t="shared" si="205"/>
        <v>1.259025919513343E-2</v>
      </c>
      <c r="W789">
        <f t="shared" si="206"/>
        <v>0.5031475232215209</v>
      </c>
      <c r="X789">
        <f t="shared" si="207"/>
        <v>1.5851462660064188E-4</v>
      </c>
      <c r="Y789">
        <f t="shared" si="208"/>
        <v>0</v>
      </c>
      <c r="Z789" t="s">
        <v>821</v>
      </c>
    </row>
    <row r="790" spans="1:26" x14ac:dyDescent="0.25">
      <c r="A790" t="s">
        <v>26</v>
      </c>
      <c r="B790" t="s">
        <v>33</v>
      </c>
      <c r="C790" t="s">
        <v>25</v>
      </c>
      <c r="D790">
        <v>0</v>
      </c>
      <c r="F790">
        <v>1</v>
      </c>
      <c r="G790">
        <v>60.85</v>
      </c>
      <c r="H790">
        <f t="shared" si="193"/>
        <v>1</v>
      </c>
      <c r="I790">
        <f t="shared" si="194"/>
        <v>0</v>
      </c>
      <c r="J790">
        <f t="shared" si="195"/>
        <v>1</v>
      </c>
      <c r="K790">
        <f t="shared" si="196"/>
        <v>0</v>
      </c>
      <c r="L790">
        <f t="shared" si="197"/>
        <v>0</v>
      </c>
      <c r="M790">
        <f t="shared" si="198"/>
        <v>1</v>
      </c>
      <c r="N790">
        <f t="shared" si="199"/>
        <v>0</v>
      </c>
      <c r="O790">
        <f t="shared" si="200"/>
        <v>0</v>
      </c>
      <c r="P790">
        <v>34</v>
      </c>
      <c r="Q790">
        <f t="shared" si="201"/>
        <v>0</v>
      </c>
      <c r="R790">
        <f t="shared" si="202"/>
        <v>0</v>
      </c>
      <c r="S790">
        <f t="shared" si="203"/>
        <v>0</v>
      </c>
      <c r="T790">
        <f t="shared" si="204"/>
        <v>1</v>
      </c>
      <c r="U790">
        <v>0</v>
      </c>
      <c r="V790">
        <f t="shared" si="205"/>
        <v>0.35263192132225951</v>
      </c>
      <c r="W790">
        <f t="shared" si="206"/>
        <v>0.5872556671481548</v>
      </c>
      <c r="X790">
        <f t="shared" si="207"/>
        <v>0.12434927193542822</v>
      </c>
      <c r="Y790">
        <f t="shared" si="208"/>
        <v>1</v>
      </c>
      <c r="Z790" t="s">
        <v>822</v>
      </c>
    </row>
    <row r="791" spans="1:26" x14ac:dyDescent="0.25">
      <c r="A791" t="s">
        <v>29</v>
      </c>
      <c r="B791" t="s">
        <v>27</v>
      </c>
      <c r="C791" t="s">
        <v>25</v>
      </c>
      <c r="D791">
        <v>0</v>
      </c>
      <c r="F791">
        <v>1</v>
      </c>
      <c r="G791">
        <v>78.400000000000006</v>
      </c>
      <c r="H791">
        <f t="shared" si="193"/>
        <v>1</v>
      </c>
      <c r="I791">
        <f t="shared" si="194"/>
        <v>0</v>
      </c>
      <c r="J791">
        <f t="shared" si="195"/>
        <v>1</v>
      </c>
      <c r="K791">
        <f t="shared" si="196"/>
        <v>0</v>
      </c>
      <c r="L791">
        <f t="shared" si="197"/>
        <v>0</v>
      </c>
      <c r="M791">
        <f t="shared" si="198"/>
        <v>0</v>
      </c>
      <c r="N791">
        <f t="shared" si="199"/>
        <v>1</v>
      </c>
      <c r="O791">
        <f t="shared" si="200"/>
        <v>0</v>
      </c>
      <c r="P791">
        <v>24</v>
      </c>
      <c r="Q791">
        <f t="shared" si="201"/>
        <v>1</v>
      </c>
      <c r="R791">
        <f t="shared" si="202"/>
        <v>0</v>
      </c>
      <c r="S791">
        <f t="shared" si="203"/>
        <v>0</v>
      </c>
      <c r="T791">
        <f t="shared" si="204"/>
        <v>0</v>
      </c>
      <c r="U791">
        <v>0</v>
      </c>
      <c r="V791">
        <f t="shared" si="205"/>
        <v>0.24530683901768321</v>
      </c>
      <c r="W791">
        <f t="shared" si="206"/>
        <v>0.56102101895851164</v>
      </c>
      <c r="X791">
        <f t="shared" si="207"/>
        <v>6.0175445268847549E-2</v>
      </c>
      <c r="Y791">
        <f t="shared" si="208"/>
        <v>0</v>
      </c>
      <c r="Z791" t="s">
        <v>823</v>
      </c>
    </row>
    <row r="792" spans="1:26" x14ac:dyDescent="0.25">
      <c r="A792" t="s">
        <v>45</v>
      </c>
      <c r="B792" t="s">
        <v>33</v>
      </c>
      <c r="C792" t="s">
        <v>25</v>
      </c>
      <c r="D792">
        <v>0</v>
      </c>
      <c r="F792">
        <v>1</v>
      </c>
      <c r="G792">
        <v>69.650000000000006</v>
      </c>
      <c r="H792">
        <f t="shared" si="193"/>
        <v>1</v>
      </c>
      <c r="I792">
        <f t="shared" si="194"/>
        <v>0</v>
      </c>
      <c r="J792">
        <f t="shared" si="195"/>
        <v>1</v>
      </c>
      <c r="K792">
        <f t="shared" si="196"/>
        <v>0</v>
      </c>
      <c r="L792">
        <f t="shared" si="197"/>
        <v>0</v>
      </c>
      <c r="M792">
        <f t="shared" si="198"/>
        <v>0</v>
      </c>
      <c r="N792">
        <f t="shared" si="199"/>
        <v>0</v>
      </c>
      <c r="O792">
        <f t="shared" si="200"/>
        <v>1</v>
      </c>
      <c r="P792">
        <v>72</v>
      </c>
      <c r="Q792">
        <f t="shared" si="201"/>
        <v>0</v>
      </c>
      <c r="R792">
        <f t="shared" si="202"/>
        <v>0</v>
      </c>
      <c r="S792">
        <f t="shared" si="203"/>
        <v>0</v>
      </c>
      <c r="T792">
        <f t="shared" si="204"/>
        <v>1</v>
      </c>
      <c r="U792">
        <v>0</v>
      </c>
      <c r="V792">
        <f t="shared" si="205"/>
        <v>3.4962704372641568E-2</v>
      </c>
      <c r="W792">
        <f t="shared" si="206"/>
        <v>0.50873978582522394</v>
      </c>
      <c r="X792">
        <f t="shared" si="207"/>
        <v>1.2223906970487298E-3</v>
      </c>
      <c r="Y792">
        <f t="shared" si="208"/>
        <v>0</v>
      </c>
      <c r="Z792" t="s">
        <v>824</v>
      </c>
    </row>
    <row r="793" spans="1:26" x14ac:dyDescent="0.25">
      <c r="A793" t="s">
        <v>45</v>
      </c>
      <c r="B793" t="s">
        <v>38</v>
      </c>
      <c r="C793" t="s">
        <v>25</v>
      </c>
      <c r="D793">
        <v>0</v>
      </c>
      <c r="F793">
        <v>1</v>
      </c>
      <c r="G793">
        <v>59.85</v>
      </c>
      <c r="H793">
        <f t="shared" si="193"/>
        <v>1</v>
      </c>
      <c r="I793">
        <f t="shared" si="194"/>
        <v>0</v>
      </c>
      <c r="J793">
        <f t="shared" si="195"/>
        <v>1</v>
      </c>
      <c r="K793">
        <f t="shared" si="196"/>
        <v>0</v>
      </c>
      <c r="L793">
        <f t="shared" si="197"/>
        <v>0</v>
      </c>
      <c r="M793">
        <f t="shared" si="198"/>
        <v>0</v>
      </c>
      <c r="N793">
        <f t="shared" si="199"/>
        <v>0</v>
      </c>
      <c r="O793">
        <f t="shared" si="200"/>
        <v>1</v>
      </c>
      <c r="P793">
        <v>60</v>
      </c>
      <c r="Q793">
        <f t="shared" si="201"/>
        <v>0</v>
      </c>
      <c r="R793">
        <f t="shared" si="202"/>
        <v>0</v>
      </c>
      <c r="S793">
        <f t="shared" si="203"/>
        <v>1</v>
      </c>
      <c r="T793">
        <f t="shared" si="204"/>
        <v>0</v>
      </c>
      <c r="U793">
        <v>0</v>
      </c>
      <c r="V793">
        <f t="shared" si="205"/>
        <v>1.9683961324587246E-2</v>
      </c>
      <c r="W793">
        <f t="shared" si="206"/>
        <v>0.50492083144741018</v>
      </c>
      <c r="X793">
        <f t="shared" si="207"/>
        <v>3.8745833342784651E-4</v>
      </c>
      <c r="Y793">
        <f t="shared" si="208"/>
        <v>0</v>
      </c>
      <c r="Z793" t="s">
        <v>825</v>
      </c>
    </row>
    <row r="794" spans="1:26" x14ac:dyDescent="0.25">
      <c r="A794" t="s">
        <v>29</v>
      </c>
      <c r="B794" t="s">
        <v>38</v>
      </c>
      <c r="C794" t="s">
        <v>25</v>
      </c>
      <c r="D794">
        <v>0</v>
      </c>
      <c r="F794">
        <v>1</v>
      </c>
      <c r="G794">
        <v>76.900000000000006</v>
      </c>
      <c r="H794">
        <f t="shared" si="193"/>
        <v>1</v>
      </c>
      <c r="I794">
        <f t="shared" si="194"/>
        <v>0</v>
      </c>
      <c r="J794">
        <f t="shared" si="195"/>
        <v>1</v>
      </c>
      <c r="K794">
        <f t="shared" si="196"/>
        <v>0</v>
      </c>
      <c r="L794">
        <f t="shared" si="197"/>
        <v>0</v>
      </c>
      <c r="M794">
        <f t="shared" si="198"/>
        <v>0</v>
      </c>
      <c r="N794">
        <f t="shared" si="199"/>
        <v>1</v>
      </c>
      <c r="O794">
        <f t="shared" si="200"/>
        <v>0</v>
      </c>
      <c r="P794">
        <v>68</v>
      </c>
      <c r="Q794">
        <f t="shared" si="201"/>
        <v>0</v>
      </c>
      <c r="R794">
        <f t="shared" si="202"/>
        <v>0</v>
      </c>
      <c r="S794">
        <f t="shared" si="203"/>
        <v>1</v>
      </c>
      <c r="T794">
        <f t="shared" si="204"/>
        <v>0</v>
      </c>
      <c r="U794">
        <v>0</v>
      </c>
      <c r="V794">
        <f t="shared" si="205"/>
        <v>0.10619991216053176</v>
      </c>
      <c r="W794">
        <f t="shared" si="206"/>
        <v>0.526525052665062</v>
      </c>
      <c r="X794">
        <f t="shared" si="207"/>
        <v>1.1278421342904662E-2</v>
      </c>
      <c r="Y794">
        <f t="shared" si="208"/>
        <v>0</v>
      </c>
      <c r="Z794" t="s">
        <v>826</v>
      </c>
    </row>
    <row r="795" spans="1:26" x14ac:dyDescent="0.25">
      <c r="A795" t="s">
        <v>45</v>
      </c>
      <c r="B795" t="s">
        <v>30</v>
      </c>
      <c r="C795" t="s">
        <v>23</v>
      </c>
      <c r="D795">
        <v>0</v>
      </c>
      <c r="F795">
        <v>1</v>
      </c>
      <c r="G795">
        <v>19.850000000000001</v>
      </c>
      <c r="H795">
        <f t="shared" si="193"/>
        <v>1</v>
      </c>
      <c r="I795">
        <f t="shared" si="194"/>
        <v>0</v>
      </c>
      <c r="J795">
        <f t="shared" si="195"/>
        <v>0</v>
      </c>
      <c r="K795">
        <f t="shared" si="196"/>
        <v>0</v>
      </c>
      <c r="L795">
        <f t="shared" si="197"/>
        <v>1</v>
      </c>
      <c r="M795">
        <f t="shared" si="198"/>
        <v>0</v>
      </c>
      <c r="N795">
        <f t="shared" si="199"/>
        <v>0</v>
      </c>
      <c r="O795">
        <f t="shared" si="200"/>
        <v>1</v>
      </c>
      <c r="P795">
        <v>8</v>
      </c>
      <c r="Q795">
        <f t="shared" si="201"/>
        <v>0</v>
      </c>
      <c r="R795">
        <f t="shared" si="202"/>
        <v>1</v>
      </c>
      <c r="S795">
        <f t="shared" si="203"/>
        <v>0</v>
      </c>
      <c r="T795">
        <f t="shared" si="204"/>
        <v>0</v>
      </c>
      <c r="U795">
        <v>0</v>
      </c>
      <c r="V795">
        <f t="shared" si="205"/>
        <v>-7.1406464384932172E-2</v>
      </c>
      <c r="W795">
        <f t="shared" si="206"/>
        <v>0.48215596531350313</v>
      </c>
      <c r="X795">
        <f t="shared" si="207"/>
        <v>5.0988831559565864E-3</v>
      </c>
      <c r="Y795">
        <f t="shared" si="208"/>
        <v>0</v>
      </c>
      <c r="Z795" t="s">
        <v>827</v>
      </c>
    </row>
    <row r="796" spans="1:26" x14ac:dyDescent="0.25">
      <c r="A796" t="s">
        <v>45</v>
      </c>
      <c r="B796" t="s">
        <v>38</v>
      </c>
      <c r="C796" t="s">
        <v>25</v>
      </c>
      <c r="D796">
        <v>0</v>
      </c>
      <c r="F796">
        <v>1</v>
      </c>
      <c r="G796">
        <v>67.650000000000006</v>
      </c>
      <c r="H796">
        <f t="shared" si="193"/>
        <v>1</v>
      </c>
      <c r="I796">
        <f t="shared" si="194"/>
        <v>0</v>
      </c>
      <c r="J796">
        <f t="shared" si="195"/>
        <v>1</v>
      </c>
      <c r="K796">
        <f t="shared" si="196"/>
        <v>0</v>
      </c>
      <c r="L796">
        <f t="shared" si="197"/>
        <v>0</v>
      </c>
      <c r="M796">
        <f t="shared" si="198"/>
        <v>0</v>
      </c>
      <c r="N796">
        <f t="shared" si="199"/>
        <v>0</v>
      </c>
      <c r="O796">
        <f t="shared" si="200"/>
        <v>1</v>
      </c>
      <c r="P796">
        <v>34</v>
      </c>
      <c r="Q796">
        <f t="shared" si="201"/>
        <v>0</v>
      </c>
      <c r="R796">
        <f t="shared" si="202"/>
        <v>0</v>
      </c>
      <c r="S796">
        <f t="shared" si="203"/>
        <v>1</v>
      </c>
      <c r="T796">
        <f t="shared" si="204"/>
        <v>0</v>
      </c>
      <c r="U796">
        <v>0</v>
      </c>
      <c r="V796">
        <f t="shared" si="205"/>
        <v>3.184459354650801E-2</v>
      </c>
      <c r="W796">
        <f t="shared" si="206"/>
        <v>0.50796047568596625</v>
      </c>
      <c r="X796">
        <f t="shared" si="207"/>
        <v>1.0140781381422995E-3</v>
      </c>
      <c r="Y796">
        <f t="shared" si="208"/>
        <v>0</v>
      </c>
      <c r="Z796" t="s">
        <v>828</v>
      </c>
    </row>
    <row r="797" spans="1:26" x14ac:dyDescent="0.25">
      <c r="A797" t="s">
        <v>26</v>
      </c>
      <c r="B797" t="s">
        <v>38</v>
      </c>
      <c r="C797" t="s">
        <v>25</v>
      </c>
      <c r="D797">
        <v>0</v>
      </c>
      <c r="F797">
        <v>1</v>
      </c>
      <c r="G797">
        <v>45</v>
      </c>
      <c r="H797">
        <f t="shared" si="193"/>
        <v>1</v>
      </c>
      <c r="I797">
        <f t="shared" si="194"/>
        <v>0</v>
      </c>
      <c r="J797">
        <f t="shared" si="195"/>
        <v>1</v>
      </c>
      <c r="K797">
        <f t="shared" si="196"/>
        <v>0</v>
      </c>
      <c r="L797">
        <f t="shared" si="197"/>
        <v>0</v>
      </c>
      <c r="M797">
        <f t="shared" si="198"/>
        <v>1</v>
      </c>
      <c r="N797">
        <f t="shared" si="199"/>
        <v>0</v>
      </c>
      <c r="O797">
        <f t="shared" si="200"/>
        <v>0</v>
      </c>
      <c r="P797">
        <v>6</v>
      </c>
      <c r="Q797">
        <f t="shared" si="201"/>
        <v>0</v>
      </c>
      <c r="R797">
        <f t="shared" si="202"/>
        <v>0</v>
      </c>
      <c r="S797">
        <f t="shared" si="203"/>
        <v>1</v>
      </c>
      <c r="T797">
        <f t="shared" si="204"/>
        <v>0</v>
      </c>
      <c r="U797">
        <v>0</v>
      </c>
      <c r="V797">
        <f t="shared" si="205"/>
        <v>0.32792089302515126</v>
      </c>
      <c r="W797">
        <f t="shared" si="206"/>
        <v>0.58125341226278848</v>
      </c>
      <c r="X797">
        <f t="shared" si="207"/>
        <v>0.1075321120824127</v>
      </c>
      <c r="Y797">
        <f t="shared" si="208"/>
        <v>1</v>
      </c>
      <c r="Z797" t="s">
        <v>829</v>
      </c>
    </row>
    <row r="798" spans="1:26" x14ac:dyDescent="0.25">
      <c r="A798" t="s">
        <v>26</v>
      </c>
      <c r="B798" t="s">
        <v>30</v>
      </c>
      <c r="C798" t="s">
        <v>25</v>
      </c>
      <c r="D798">
        <v>0</v>
      </c>
      <c r="F798">
        <v>1</v>
      </c>
      <c r="G798">
        <v>64.2</v>
      </c>
      <c r="H798">
        <f t="shared" si="193"/>
        <v>1</v>
      </c>
      <c r="I798">
        <f t="shared" si="194"/>
        <v>0</v>
      </c>
      <c r="J798">
        <f t="shared" si="195"/>
        <v>1</v>
      </c>
      <c r="K798">
        <f t="shared" si="196"/>
        <v>0</v>
      </c>
      <c r="L798">
        <f t="shared" si="197"/>
        <v>0</v>
      </c>
      <c r="M798">
        <f t="shared" si="198"/>
        <v>1</v>
      </c>
      <c r="N798">
        <f t="shared" si="199"/>
        <v>0</v>
      </c>
      <c r="O798">
        <f t="shared" si="200"/>
        <v>0</v>
      </c>
      <c r="P798">
        <v>2</v>
      </c>
      <c r="Q798">
        <f t="shared" si="201"/>
        <v>0</v>
      </c>
      <c r="R798">
        <f t="shared" si="202"/>
        <v>1</v>
      </c>
      <c r="S798">
        <f t="shared" si="203"/>
        <v>0</v>
      </c>
      <c r="T798">
        <f t="shared" si="204"/>
        <v>0</v>
      </c>
      <c r="U798">
        <v>0</v>
      </c>
      <c r="V798">
        <f t="shared" si="205"/>
        <v>0.36271792621678889</v>
      </c>
      <c r="W798">
        <f t="shared" si="206"/>
        <v>0.58969820776356352</v>
      </c>
      <c r="X798">
        <f t="shared" si="207"/>
        <v>0.1315642939990079</v>
      </c>
      <c r="Y798">
        <f t="shared" si="208"/>
        <v>1</v>
      </c>
      <c r="Z798" t="s">
        <v>830</v>
      </c>
    </row>
    <row r="799" spans="1:26" x14ac:dyDescent="0.25">
      <c r="A799" t="s">
        <v>29</v>
      </c>
      <c r="B799" t="s">
        <v>38</v>
      </c>
      <c r="C799" t="s">
        <v>35</v>
      </c>
      <c r="D799">
        <v>0</v>
      </c>
      <c r="F799">
        <v>1</v>
      </c>
      <c r="G799">
        <v>81.7</v>
      </c>
      <c r="H799">
        <f t="shared" si="193"/>
        <v>1</v>
      </c>
      <c r="I799">
        <f t="shared" si="194"/>
        <v>0</v>
      </c>
      <c r="J799">
        <f t="shared" si="195"/>
        <v>0</v>
      </c>
      <c r="K799">
        <f t="shared" si="196"/>
        <v>1</v>
      </c>
      <c r="L799">
        <f t="shared" si="197"/>
        <v>0</v>
      </c>
      <c r="M799">
        <f t="shared" si="198"/>
        <v>0</v>
      </c>
      <c r="N799">
        <f t="shared" si="199"/>
        <v>1</v>
      </c>
      <c r="O799">
        <f t="shared" si="200"/>
        <v>0</v>
      </c>
      <c r="P799">
        <v>31</v>
      </c>
      <c r="Q799">
        <f t="shared" si="201"/>
        <v>0</v>
      </c>
      <c r="R799">
        <f t="shared" si="202"/>
        <v>0</v>
      </c>
      <c r="S799">
        <f t="shared" si="203"/>
        <v>1</v>
      </c>
      <c r="T799">
        <f t="shared" si="204"/>
        <v>0</v>
      </c>
      <c r="U799">
        <v>0</v>
      </c>
      <c r="V799">
        <f t="shared" si="205"/>
        <v>0.11368337814325224</v>
      </c>
      <c r="W799">
        <f t="shared" si="206"/>
        <v>0.52839027500547997</v>
      </c>
      <c r="X799">
        <f t="shared" si="207"/>
        <v>1.2923910466061683E-2</v>
      </c>
      <c r="Y799">
        <f t="shared" si="208"/>
        <v>0</v>
      </c>
      <c r="Z799" t="s">
        <v>831</v>
      </c>
    </row>
    <row r="800" spans="1:26" x14ac:dyDescent="0.25">
      <c r="A800" t="s">
        <v>26</v>
      </c>
      <c r="B800" t="s">
        <v>33</v>
      </c>
      <c r="C800" t="s">
        <v>23</v>
      </c>
      <c r="D800">
        <v>0</v>
      </c>
      <c r="F800">
        <v>1</v>
      </c>
      <c r="G800">
        <v>25.55</v>
      </c>
      <c r="H800">
        <f t="shared" si="193"/>
        <v>1</v>
      </c>
      <c r="I800">
        <f t="shared" si="194"/>
        <v>0</v>
      </c>
      <c r="J800">
        <f t="shared" si="195"/>
        <v>0</v>
      </c>
      <c r="K800">
        <f t="shared" si="196"/>
        <v>0</v>
      </c>
      <c r="L800">
        <f t="shared" si="197"/>
        <v>1</v>
      </c>
      <c r="M800">
        <f t="shared" si="198"/>
        <v>1</v>
      </c>
      <c r="N800">
        <f t="shared" si="199"/>
        <v>0</v>
      </c>
      <c r="O800">
        <f t="shared" si="200"/>
        <v>0</v>
      </c>
      <c r="P800">
        <v>20</v>
      </c>
      <c r="Q800">
        <f t="shared" si="201"/>
        <v>0</v>
      </c>
      <c r="R800">
        <f t="shared" si="202"/>
        <v>0</v>
      </c>
      <c r="S800">
        <f t="shared" si="203"/>
        <v>0</v>
      </c>
      <c r="T800">
        <f t="shared" si="204"/>
        <v>1</v>
      </c>
      <c r="U800">
        <v>0</v>
      </c>
      <c r="V800">
        <f t="shared" si="205"/>
        <v>0.2688690560541539</v>
      </c>
      <c r="W800">
        <f t="shared" si="206"/>
        <v>0.56681523883630591</v>
      </c>
      <c r="X800">
        <f t="shared" si="207"/>
        <v>7.2290569303451749E-2</v>
      </c>
      <c r="Y800">
        <f t="shared" si="208"/>
        <v>0</v>
      </c>
      <c r="Z800" t="s">
        <v>832</v>
      </c>
    </row>
    <row r="801" spans="1:26" x14ac:dyDescent="0.25">
      <c r="A801" t="s">
        <v>26</v>
      </c>
      <c r="B801" t="s">
        <v>27</v>
      </c>
      <c r="C801" t="s">
        <v>23</v>
      </c>
      <c r="D801">
        <v>0</v>
      </c>
      <c r="F801">
        <v>1</v>
      </c>
      <c r="G801">
        <v>20</v>
      </c>
      <c r="H801">
        <f t="shared" si="193"/>
        <v>1</v>
      </c>
      <c r="I801">
        <f t="shared" si="194"/>
        <v>0</v>
      </c>
      <c r="J801">
        <f t="shared" si="195"/>
        <v>0</v>
      </c>
      <c r="K801">
        <f t="shared" si="196"/>
        <v>0</v>
      </c>
      <c r="L801">
        <f t="shared" si="197"/>
        <v>1</v>
      </c>
      <c r="M801">
        <f t="shared" si="198"/>
        <v>1</v>
      </c>
      <c r="N801">
        <f t="shared" si="199"/>
        <v>0</v>
      </c>
      <c r="O801">
        <f t="shared" si="200"/>
        <v>0</v>
      </c>
      <c r="P801">
        <v>1</v>
      </c>
      <c r="Q801">
        <f t="shared" si="201"/>
        <v>1</v>
      </c>
      <c r="R801">
        <f t="shared" si="202"/>
        <v>0</v>
      </c>
      <c r="S801">
        <f t="shared" si="203"/>
        <v>0</v>
      </c>
      <c r="T801">
        <f t="shared" si="204"/>
        <v>0</v>
      </c>
      <c r="U801">
        <v>0</v>
      </c>
      <c r="V801">
        <f t="shared" si="205"/>
        <v>0.40184781150994037</v>
      </c>
      <c r="W801">
        <f t="shared" si="206"/>
        <v>0.59913153561407517</v>
      </c>
      <c r="X801">
        <f t="shared" si="207"/>
        <v>0.16148166361532856</v>
      </c>
      <c r="Y801">
        <f t="shared" si="208"/>
        <v>1</v>
      </c>
      <c r="Z801" t="s">
        <v>833</v>
      </c>
    </row>
    <row r="802" spans="1:26" x14ac:dyDescent="0.25">
      <c r="A802" t="s">
        <v>29</v>
      </c>
      <c r="B802" t="s">
        <v>27</v>
      </c>
      <c r="C802" t="s">
        <v>35</v>
      </c>
      <c r="D802">
        <v>0</v>
      </c>
      <c r="F802">
        <v>1</v>
      </c>
      <c r="G802">
        <v>96.75</v>
      </c>
      <c r="H802">
        <f t="shared" si="193"/>
        <v>1</v>
      </c>
      <c r="I802">
        <f t="shared" si="194"/>
        <v>0</v>
      </c>
      <c r="J802">
        <f t="shared" si="195"/>
        <v>0</v>
      </c>
      <c r="K802">
        <f t="shared" si="196"/>
        <v>1</v>
      </c>
      <c r="L802">
        <f t="shared" si="197"/>
        <v>0</v>
      </c>
      <c r="M802">
        <f t="shared" si="198"/>
        <v>0</v>
      </c>
      <c r="N802">
        <f t="shared" si="199"/>
        <v>1</v>
      </c>
      <c r="O802">
        <f t="shared" si="200"/>
        <v>0</v>
      </c>
      <c r="P802">
        <v>62</v>
      </c>
      <c r="Q802">
        <f t="shared" si="201"/>
        <v>1</v>
      </c>
      <c r="R802">
        <f t="shared" si="202"/>
        <v>0</v>
      </c>
      <c r="S802">
        <f t="shared" si="203"/>
        <v>0</v>
      </c>
      <c r="T802">
        <f t="shared" si="204"/>
        <v>0</v>
      </c>
      <c r="U802">
        <v>1</v>
      </c>
      <c r="V802">
        <f t="shared" si="205"/>
        <v>0.29247012421251661</v>
      </c>
      <c r="W802">
        <f t="shared" si="206"/>
        <v>0.57260075240361796</v>
      </c>
      <c r="X802">
        <f t="shared" si="207"/>
        <v>0.50059852513185166</v>
      </c>
      <c r="Y802">
        <f t="shared" si="208"/>
        <v>0</v>
      </c>
      <c r="Z802" t="s">
        <v>834</v>
      </c>
    </row>
    <row r="803" spans="1:26" x14ac:dyDescent="0.25">
      <c r="A803" t="s">
        <v>45</v>
      </c>
      <c r="B803" t="s">
        <v>38</v>
      </c>
      <c r="C803" t="s">
        <v>35</v>
      </c>
      <c r="D803">
        <v>1</v>
      </c>
      <c r="F803">
        <v>1</v>
      </c>
      <c r="G803">
        <v>75.650000000000006</v>
      </c>
      <c r="H803">
        <f t="shared" si="193"/>
        <v>0</v>
      </c>
      <c r="I803">
        <f t="shared" si="194"/>
        <v>1</v>
      </c>
      <c r="J803">
        <f t="shared" si="195"/>
        <v>0</v>
      </c>
      <c r="K803">
        <f t="shared" si="196"/>
        <v>1</v>
      </c>
      <c r="L803">
        <f t="shared" si="197"/>
        <v>0</v>
      </c>
      <c r="M803">
        <f t="shared" si="198"/>
        <v>0</v>
      </c>
      <c r="N803">
        <f t="shared" si="199"/>
        <v>0</v>
      </c>
      <c r="O803">
        <f t="shared" si="200"/>
        <v>1</v>
      </c>
      <c r="P803">
        <v>70</v>
      </c>
      <c r="Q803">
        <f t="shared" si="201"/>
        <v>0</v>
      </c>
      <c r="R803">
        <f t="shared" si="202"/>
        <v>0</v>
      </c>
      <c r="S803">
        <f t="shared" si="203"/>
        <v>1</v>
      </c>
      <c r="T803">
        <f t="shared" si="204"/>
        <v>0</v>
      </c>
      <c r="U803">
        <v>0</v>
      </c>
      <c r="V803">
        <f t="shared" si="205"/>
        <v>4.9180206111797867E-2</v>
      </c>
      <c r="W803">
        <f t="shared" si="206"/>
        <v>0.51229257396460681</v>
      </c>
      <c r="X803">
        <f t="shared" si="207"/>
        <v>2.4186926731989203E-3</v>
      </c>
      <c r="Y803">
        <f t="shared" si="208"/>
        <v>0</v>
      </c>
      <c r="Z803" t="s">
        <v>835</v>
      </c>
    </row>
    <row r="804" spans="1:26" x14ac:dyDescent="0.25">
      <c r="A804" t="s">
        <v>26</v>
      </c>
      <c r="B804" t="s">
        <v>27</v>
      </c>
      <c r="C804" t="s">
        <v>35</v>
      </c>
      <c r="D804">
        <v>0</v>
      </c>
      <c r="F804">
        <v>1</v>
      </c>
      <c r="G804">
        <v>98.5</v>
      </c>
      <c r="H804">
        <f t="shared" si="193"/>
        <v>1</v>
      </c>
      <c r="I804">
        <f t="shared" si="194"/>
        <v>0</v>
      </c>
      <c r="J804">
        <f t="shared" si="195"/>
        <v>0</v>
      </c>
      <c r="K804">
        <f t="shared" si="196"/>
        <v>1</v>
      </c>
      <c r="L804">
        <f t="shared" si="197"/>
        <v>0</v>
      </c>
      <c r="M804">
        <f t="shared" si="198"/>
        <v>1</v>
      </c>
      <c r="N804">
        <f t="shared" si="199"/>
        <v>0</v>
      </c>
      <c r="O804">
        <f t="shared" si="200"/>
        <v>0</v>
      </c>
      <c r="P804">
        <v>10</v>
      </c>
      <c r="Q804">
        <f t="shared" si="201"/>
        <v>1</v>
      </c>
      <c r="R804">
        <f t="shared" si="202"/>
        <v>0</v>
      </c>
      <c r="S804">
        <f t="shared" si="203"/>
        <v>0</v>
      </c>
      <c r="T804">
        <f t="shared" si="204"/>
        <v>0</v>
      </c>
      <c r="U804">
        <v>1</v>
      </c>
      <c r="V804">
        <f t="shared" si="205"/>
        <v>0.54809870136177452</v>
      </c>
      <c r="W804">
        <f t="shared" si="206"/>
        <v>0.63369436280036628</v>
      </c>
      <c r="X804">
        <f t="shared" si="207"/>
        <v>0.20421478371091464</v>
      </c>
      <c r="Y804">
        <f t="shared" si="208"/>
        <v>1</v>
      </c>
      <c r="Z804" t="s">
        <v>836</v>
      </c>
    </row>
    <row r="805" spans="1:26" x14ac:dyDescent="0.25">
      <c r="A805" t="s">
        <v>45</v>
      </c>
      <c r="B805" t="s">
        <v>30</v>
      </c>
      <c r="C805" t="s">
        <v>23</v>
      </c>
      <c r="D805">
        <v>0</v>
      </c>
      <c r="F805">
        <v>1</v>
      </c>
      <c r="G805">
        <v>23.8</v>
      </c>
      <c r="H805">
        <f t="shared" si="193"/>
        <v>1</v>
      </c>
      <c r="I805">
        <f t="shared" si="194"/>
        <v>0</v>
      </c>
      <c r="J805">
        <f t="shared" si="195"/>
        <v>0</v>
      </c>
      <c r="K805">
        <f t="shared" si="196"/>
        <v>0</v>
      </c>
      <c r="L805">
        <f t="shared" si="197"/>
        <v>1</v>
      </c>
      <c r="M805">
        <f t="shared" si="198"/>
        <v>0</v>
      </c>
      <c r="N805">
        <f t="shared" si="199"/>
        <v>0</v>
      </c>
      <c r="O805">
        <f t="shared" si="200"/>
        <v>1</v>
      </c>
      <c r="P805">
        <v>39</v>
      </c>
      <c r="Q805">
        <f t="shared" si="201"/>
        <v>0</v>
      </c>
      <c r="R805">
        <f t="shared" si="202"/>
        <v>1</v>
      </c>
      <c r="S805">
        <f t="shared" si="203"/>
        <v>0</v>
      </c>
      <c r="T805">
        <f t="shared" si="204"/>
        <v>0</v>
      </c>
      <c r="U805">
        <v>0</v>
      </c>
      <c r="V805">
        <f t="shared" si="205"/>
        <v>-6.5248195503318437E-2</v>
      </c>
      <c r="W805">
        <f t="shared" si="206"/>
        <v>0.48369373580531938</v>
      </c>
      <c r="X805">
        <f t="shared" si="207"/>
        <v>4.257327016439264E-3</v>
      </c>
      <c r="Y805">
        <f t="shared" si="208"/>
        <v>0</v>
      </c>
      <c r="Z805" t="s">
        <v>837</v>
      </c>
    </row>
    <row r="806" spans="1:26" x14ac:dyDescent="0.25">
      <c r="A806" t="s">
        <v>45</v>
      </c>
      <c r="B806" t="s">
        <v>38</v>
      </c>
      <c r="C806" t="s">
        <v>25</v>
      </c>
      <c r="D806">
        <v>0</v>
      </c>
      <c r="F806">
        <v>1</v>
      </c>
      <c r="G806">
        <v>64.2</v>
      </c>
      <c r="H806">
        <f t="shared" si="193"/>
        <v>1</v>
      </c>
      <c r="I806">
        <f t="shared" si="194"/>
        <v>0</v>
      </c>
      <c r="J806">
        <f t="shared" si="195"/>
        <v>1</v>
      </c>
      <c r="K806">
        <f t="shared" si="196"/>
        <v>0</v>
      </c>
      <c r="L806">
        <f t="shared" si="197"/>
        <v>0</v>
      </c>
      <c r="M806">
        <f t="shared" si="198"/>
        <v>0</v>
      </c>
      <c r="N806">
        <f t="shared" si="199"/>
        <v>0</v>
      </c>
      <c r="O806">
        <f t="shared" si="200"/>
        <v>1</v>
      </c>
      <c r="P806">
        <v>46</v>
      </c>
      <c r="Q806">
        <f t="shared" si="201"/>
        <v>0</v>
      </c>
      <c r="R806">
        <f t="shared" si="202"/>
        <v>0</v>
      </c>
      <c r="S806">
        <f t="shared" si="203"/>
        <v>1</v>
      </c>
      <c r="T806">
        <f t="shared" si="204"/>
        <v>0</v>
      </c>
      <c r="U806">
        <v>0</v>
      </c>
      <c r="V806">
        <f t="shared" si="205"/>
        <v>3.1329021632183388E-2</v>
      </c>
      <c r="W806">
        <f t="shared" si="206"/>
        <v>0.50783161485273509</v>
      </c>
      <c r="X806">
        <f t="shared" si="207"/>
        <v>9.8150759642981456E-4</v>
      </c>
      <c r="Y806">
        <f t="shared" si="208"/>
        <v>0</v>
      </c>
      <c r="Z806" t="s">
        <v>838</v>
      </c>
    </row>
    <row r="807" spans="1:26" x14ac:dyDescent="0.25">
      <c r="A807" t="s">
        <v>26</v>
      </c>
      <c r="B807" t="s">
        <v>27</v>
      </c>
      <c r="C807" t="s">
        <v>35</v>
      </c>
      <c r="D807">
        <v>0</v>
      </c>
      <c r="F807">
        <v>1</v>
      </c>
      <c r="G807">
        <v>85.35</v>
      </c>
      <c r="H807">
        <f t="shared" si="193"/>
        <v>1</v>
      </c>
      <c r="I807">
        <f t="shared" si="194"/>
        <v>0</v>
      </c>
      <c r="J807">
        <f t="shared" si="195"/>
        <v>0</v>
      </c>
      <c r="K807">
        <f t="shared" si="196"/>
        <v>1</v>
      </c>
      <c r="L807">
        <f t="shared" si="197"/>
        <v>0</v>
      </c>
      <c r="M807">
        <f t="shared" si="198"/>
        <v>1</v>
      </c>
      <c r="N807">
        <f t="shared" si="199"/>
        <v>0</v>
      </c>
      <c r="O807">
        <f t="shared" si="200"/>
        <v>0</v>
      </c>
      <c r="P807">
        <v>6</v>
      </c>
      <c r="Q807">
        <f t="shared" si="201"/>
        <v>1</v>
      </c>
      <c r="R807">
        <f t="shared" si="202"/>
        <v>0</v>
      </c>
      <c r="S807">
        <f t="shared" si="203"/>
        <v>0</v>
      </c>
      <c r="T807">
        <f t="shared" si="204"/>
        <v>0</v>
      </c>
      <c r="U807">
        <v>1</v>
      </c>
      <c r="V807">
        <f t="shared" si="205"/>
        <v>0.52759712267994663</v>
      </c>
      <c r="W807">
        <f t="shared" si="206"/>
        <v>0.62892250482815504</v>
      </c>
      <c r="X807">
        <f t="shared" si="207"/>
        <v>0.22316447850026538</v>
      </c>
      <c r="Y807">
        <f t="shared" si="208"/>
        <v>1</v>
      </c>
      <c r="Z807" t="s">
        <v>839</v>
      </c>
    </row>
    <row r="808" spans="1:26" x14ac:dyDescent="0.25">
      <c r="A808" t="s">
        <v>45</v>
      </c>
      <c r="B808" t="s">
        <v>33</v>
      </c>
      <c r="C808" t="s">
        <v>25</v>
      </c>
      <c r="D808">
        <v>0</v>
      </c>
      <c r="F808">
        <v>1</v>
      </c>
      <c r="G808">
        <v>76.8</v>
      </c>
      <c r="H808">
        <f t="shared" si="193"/>
        <v>1</v>
      </c>
      <c r="I808">
        <f t="shared" si="194"/>
        <v>0</v>
      </c>
      <c r="J808">
        <f t="shared" si="195"/>
        <v>1</v>
      </c>
      <c r="K808">
        <f t="shared" si="196"/>
        <v>0</v>
      </c>
      <c r="L808">
        <f t="shared" si="197"/>
        <v>0</v>
      </c>
      <c r="M808">
        <f t="shared" si="198"/>
        <v>0</v>
      </c>
      <c r="N808">
        <f t="shared" si="199"/>
        <v>0</v>
      </c>
      <c r="O808">
        <f t="shared" si="200"/>
        <v>1</v>
      </c>
      <c r="P808">
        <v>72</v>
      </c>
      <c r="Q808">
        <f t="shared" si="201"/>
        <v>0</v>
      </c>
      <c r="R808">
        <f t="shared" si="202"/>
        <v>0</v>
      </c>
      <c r="S808">
        <f t="shared" si="203"/>
        <v>0</v>
      </c>
      <c r="T808">
        <f t="shared" si="204"/>
        <v>1</v>
      </c>
      <c r="U808">
        <v>0</v>
      </c>
      <c r="V808">
        <f t="shared" si="205"/>
        <v>4.6109950576068925E-2</v>
      </c>
      <c r="W808">
        <f t="shared" si="206"/>
        <v>0.51152544566908509</v>
      </c>
      <c r="X808">
        <f t="shared" si="207"/>
        <v>2.1261275421275189E-3</v>
      </c>
      <c r="Y808">
        <f t="shared" si="208"/>
        <v>0</v>
      </c>
      <c r="Z808" t="s">
        <v>840</v>
      </c>
    </row>
    <row r="809" spans="1:26" x14ac:dyDescent="0.25">
      <c r="A809" t="s">
        <v>26</v>
      </c>
      <c r="B809" t="s">
        <v>38</v>
      </c>
      <c r="C809" t="s">
        <v>25</v>
      </c>
      <c r="D809">
        <v>0</v>
      </c>
      <c r="F809">
        <v>1</v>
      </c>
      <c r="G809">
        <v>55.2</v>
      </c>
      <c r="H809">
        <f t="shared" si="193"/>
        <v>1</v>
      </c>
      <c r="I809">
        <f t="shared" si="194"/>
        <v>0</v>
      </c>
      <c r="J809">
        <f t="shared" si="195"/>
        <v>1</v>
      </c>
      <c r="K809">
        <f t="shared" si="196"/>
        <v>0</v>
      </c>
      <c r="L809">
        <f t="shared" si="197"/>
        <v>0</v>
      </c>
      <c r="M809">
        <f t="shared" si="198"/>
        <v>1</v>
      </c>
      <c r="N809">
        <f t="shared" si="199"/>
        <v>0</v>
      </c>
      <c r="O809">
        <f t="shared" si="200"/>
        <v>0</v>
      </c>
      <c r="P809">
        <v>18</v>
      </c>
      <c r="Q809">
        <f t="shared" si="201"/>
        <v>0</v>
      </c>
      <c r="R809">
        <f t="shared" si="202"/>
        <v>0</v>
      </c>
      <c r="S809">
        <f t="shared" si="203"/>
        <v>1</v>
      </c>
      <c r="T809">
        <f t="shared" si="204"/>
        <v>0</v>
      </c>
      <c r="U809">
        <v>0</v>
      </c>
      <c r="V809">
        <f t="shared" si="205"/>
        <v>0.34868642749918799</v>
      </c>
      <c r="W809">
        <f t="shared" si="206"/>
        <v>0.58629900480664265</v>
      </c>
      <c r="X809">
        <f t="shared" si="207"/>
        <v>0.12158222472214648</v>
      </c>
      <c r="Y809">
        <f t="shared" si="208"/>
        <v>1</v>
      </c>
      <c r="Z809" t="s">
        <v>841</v>
      </c>
    </row>
    <row r="810" spans="1:26" x14ac:dyDescent="0.25">
      <c r="A810" t="s">
        <v>45</v>
      </c>
      <c r="B810" t="s">
        <v>38</v>
      </c>
      <c r="C810" t="s">
        <v>35</v>
      </c>
      <c r="D810">
        <v>0</v>
      </c>
      <c r="F810">
        <v>1</v>
      </c>
      <c r="G810">
        <v>108.55</v>
      </c>
      <c r="H810">
        <f t="shared" si="193"/>
        <v>1</v>
      </c>
      <c r="I810">
        <f t="shared" si="194"/>
        <v>0</v>
      </c>
      <c r="J810">
        <f t="shared" si="195"/>
        <v>0</v>
      </c>
      <c r="K810">
        <f t="shared" si="196"/>
        <v>1</v>
      </c>
      <c r="L810">
        <f t="shared" si="197"/>
        <v>0</v>
      </c>
      <c r="M810">
        <f t="shared" si="198"/>
        <v>0</v>
      </c>
      <c r="N810">
        <f t="shared" si="199"/>
        <v>0</v>
      </c>
      <c r="O810">
        <f t="shared" si="200"/>
        <v>1</v>
      </c>
      <c r="P810">
        <v>71</v>
      </c>
      <c r="Q810">
        <f t="shared" si="201"/>
        <v>0</v>
      </c>
      <c r="R810">
        <f t="shared" si="202"/>
        <v>0</v>
      </c>
      <c r="S810">
        <f t="shared" si="203"/>
        <v>1</v>
      </c>
      <c r="T810">
        <f t="shared" si="204"/>
        <v>0</v>
      </c>
      <c r="U810">
        <v>0</v>
      </c>
      <c r="V810">
        <f t="shared" si="205"/>
        <v>0.10047312920169446</v>
      </c>
      <c r="W810">
        <f t="shared" si="206"/>
        <v>0.52509717316915716</v>
      </c>
      <c r="X810">
        <f t="shared" si="207"/>
        <v>1.0094849691580388E-2</v>
      </c>
      <c r="Y810">
        <f t="shared" si="208"/>
        <v>0</v>
      </c>
      <c r="Z810" t="s">
        <v>842</v>
      </c>
    </row>
    <row r="811" spans="1:26" x14ac:dyDescent="0.25">
      <c r="A811" t="s">
        <v>26</v>
      </c>
      <c r="B811" t="s">
        <v>27</v>
      </c>
      <c r="C811" t="s">
        <v>35</v>
      </c>
      <c r="D811">
        <v>0</v>
      </c>
      <c r="F811">
        <v>1</v>
      </c>
      <c r="G811">
        <v>101.3</v>
      </c>
      <c r="H811">
        <f t="shared" si="193"/>
        <v>1</v>
      </c>
      <c r="I811">
        <f t="shared" si="194"/>
        <v>0</v>
      </c>
      <c r="J811">
        <f t="shared" si="195"/>
        <v>0</v>
      </c>
      <c r="K811">
        <f t="shared" si="196"/>
        <v>1</v>
      </c>
      <c r="L811">
        <f t="shared" si="197"/>
        <v>0</v>
      </c>
      <c r="M811">
        <f t="shared" si="198"/>
        <v>1</v>
      </c>
      <c r="N811">
        <f t="shared" si="199"/>
        <v>0</v>
      </c>
      <c r="O811">
        <f t="shared" si="200"/>
        <v>0</v>
      </c>
      <c r="P811">
        <v>40</v>
      </c>
      <c r="Q811">
        <f t="shared" si="201"/>
        <v>1</v>
      </c>
      <c r="R811">
        <f t="shared" si="202"/>
        <v>0</v>
      </c>
      <c r="S811">
        <f t="shared" si="203"/>
        <v>0</v>
      </c>
      <c r="T811">
        <f t="shared" si="204"/>
        <v>0</v>
      </c>
      <c r="U811">
        <v>1</v>
      </c>
      <c r="V811">
        <f t="shared" si="205"/>
        <v>0.5573272257791172</v>
      </c>
      <c r="W811">
        <f t="shared" si="206"/>
        <v>0.63583388664111673</v>
      </c>
      <c r="X811">
        <f t="shared" si="207"/>
        <v>0.19595918503641269</v>
      </c>
      <c r="Y811">
        <f t="shared" si="208"/>
        <v>1</v>
      </c>
      <c r="Z811" t="s">
        <v>843</v>
      </c>
    </row>
    <row r="812" spans="1:26" x14ac:dyDescent="0.25">
      <c r="A812" t="s">
        <v>26</v>
      </c>
      <c r="B812" t="s">
        <v>27</v>
      </c>
      <c r="C812" t="s">
        <v>35</v>
      </c>
      <c r="D812">
        <v>0</v>
      </c>
      <c r="F812">
        <v>1</v>
      </c>
      <c r="G812">
        <v>69.55</v>
      </c>
      <c r="H812">
        <f t="shared" si="193"/>
        <v>1</v>
      </c>
      <c r="I812">
        <f t="shared" si="194"/>
        <v>0</v>
      </c>
      <c r="J812">
        <f t="shared" si="195"/>
        <v>0</v>
      </c>
      <c r="K812">
        <f t="shared" si="196"/>
        <v>1</v>
      </c>
      <c r="L812">
        <f t="shared" si="197"/>
        <v>0</v>
      </c>
      <c r="M812">
        <f t="shared" si="198"/>
        <v>1</v>
      </c>
      <c r="N812">
        <f t="shared" si="199"/>
        <v>0</v>
      </c>
      <c r="O812">
        <f t="shared" si="200"/>
        <v>0</v>
      </c>
      <c r="P812">
        <v>1</v>
      </c>
      <c r="Q812">
        <f t="shared" si="201"/>
        <v>1</v>
      </c>
      <c r="R812">
        <f t="shared" si="202"/>
        <v>0</v>
      </c>
      <c r="S812">
        <f t="shared" si="203"/>
        <v>0</v>
      </c>
      <c r="T812">
        <f t="shared" si="204"/>
        <v>0</v>
      </c>
      <c r="U812">
        <v>1</v>
      </c>
      <c r="V812">
        <f t="shared" si="205"/>
        <v>0.50782721641424733</v>
      </c>
      <c r="W812">
        <f t="shared" si="206"/>
        <v>0.62429698531308575</v>
      </c>
      <c r="X812">
        <f t="shared" si="207"/>
        <v>0.24223404890254813</v>
      </c>
      <c r="Y812">
        <f t="shared" si="208"/>
        <v>1</v>
      </c>
      <c r="Z812" t="s">
        <v>844</v>
      </c>
    </row>
    <row r="813" spans="1:26" x14ac:dyDescent="0.25">
      <c r="A813" t="s">
        <v>29</v>
      </c>
      <c r="B813" t="s">
        <v>33</v>
      </c>
      <c r="C813" t="s">
        <v>35</v>
      </c>
      <c r="D813">
        <v>0</v>
      </c>
      <c r="F813">
        <v>1</v>
      </c>
      <c r="G813">
        <v>103.25</v>
      </c>
      <c r="H813">
        <f t="shared" si="193"/>
        <v>1</v>
      </c>
      <c r="I813">
        <f t="shared" si="194"/>
        <v>0</v>
      </c>
      <c r="J813">
        <f t="shared" si="195"/>
        <v>0</v>
      </c>
      <c r="K813">
        <f t="shared" si="196"/>
        <v>1</v>
      </c>
      <c r="L813">
        <f t="shared" si="197"/>
        <v>0</v>
      </c>
      <c r="M813">
        <f t="shared" si="198"/>
        <v>0</v>
      </c>
      <c r="N813">
        <f t="shared" si="199"/>
        <v>1</v>
      </c>
      <c r="O813">
        <f t="shared" si="200"/>
        <v>0</v>
      </c>
      <c r="P813">
        <v>58</v>
      </c>
      <c r="Q813">
        <f t="shared" si="201"/>
        <v>0</v>
      </c>
      <c r="R813">
        <f t="shared" si="202"/>
        <v>0</v>
      </c>
      <c r="S813">
        <f t="shared" si="203"/>
        <v>0</v>
      </c>
      <c r="T813">
        <f t="shared" si="204"/>
        <v>1</v>
      </c>
      <c r="U813">
        <v>1</v>
      </c>
      <c r="V813">
        <f t="shared" si="205"/>
        <v>0.15214419155559675</v>
      </c>
      <c r="W813">
        <f t="shared" si="206"/>
        <v>0.53796284625346358</v>
      </c>
      <c r="X813">
        <f t="shared" si="207"/>
        <v>0.71885947191291255</v>
      </c>
      <c r="Y813">
        <f t="shared" si="208"/>
        <v>0</v>
      </c>
      <c r="Z813" t="s">
        <v>845</v>
      </c>
    </row>
    <row r="814" spans="1:26" x14ac:dyDescent="0.25">
      <c r="A814" t="s">
        <v>45</v>
      </c>
      <c r="B814" t="s">
        <v>38</v>
      </c>
      <c r="C814" t="s">
        <v>35</v>
      </c>
      <c r="D814">
        <v>0</v>
      </c>
      <c r="F814">
        <v>1</v>
      </c>
      <c r="G814">
        <v>104</v>
      </c>
      <c r="H814">
        <f t="shared" si="193"/>
        <v>1</v>
      </c>
      <c r="I814">
        <f t="shared" si="194"/>
        <v>0</v>
      </c>
      <c r="J814">
        <f t="shared" si="195"/>
        <v>0</v>
      </c>
      <c r="K814">
        <f t="shared" si="196"/>
        <v>1</v>
      </c>
      <c r="L814">
        <f t="shared" si="197"/>
        <v>0</v>
      </c>
      <c r="M814">
        <f t="shared" si="198"/>
        <v>0</v>
      </c>
      <c r="N814">
        <f t="shared" si="199"/>
        <v>0</v>
      </c>
      <c r="O814">
        <f t="shared" si="200"/>
        <v>1</v>
      </c>
      <c r="P814">
        <v>70</v>
      </c>
      <c r="Q814">
        <f t="shared" si="201"/>
        <v>0</v>
      </c>
      <c r="R814">
        <f t="shared" si="202"/>
        <v>0</v>
      </c>
      <c r="S814">
        <f t="shared" si="203"/>
        <v>1</v>
      </c>
      <c r="T814">
        <f t="shared" si="204"/>
        <v>0</v>
      </c>
      <c r="U814">
        <v>1</v>
      </c>
      <c r="V814">
        <f t="shared" si="205"/>
        <v>8.8516257811484977E-2</v>
      </c>
      <c r="W814">
        <f t="shared" si="206"/>
        <v>0.52211462709376888</v>
      </c>
      <c r="X814">
        <f t="shared" si="207"/>
        <v>0.83080261227397934</v>
      </c>
      <c r="Y814">
        <f t="shared" si="208"/>
        <v>0</v>
      </c>
      <c r="Z814" t="s">
        <v>846</v>
      </c>
    </row>
    <row r="815" spans="1:26" x14ac:dyDescent="0.25">
      <c r="A815" t="s">
        <v>45</v>
      </c>
      <c r="B815" t="s">
        <v>27</v>
      </c>
      <c r="C815" t="s">
        <v>23</v>
      </c>
      <c r="D815">
        <v>0</v>
      </c>
      <c r="F815">
        <v>1</v>
      </c>
      <c r="G815">
        <v>25.25</v>
      </c>
      <c r="H815">
        <f t="shared" si="193"/>
        <v>1</v>
      </c>
      <c r="I815">
        <f t="shared" si="194"/>
        <v>0</v>
      </c>
      <c r="J815">
        <f t="shared" si="195"/>
        <v>0</v>
      </c>
      <c r="K815">
        <f t="shared" si="196"/>
        <v>0</v>
      </c>
      <c r="L815">
        <f t="shared" si="197"/>
        <v>1</v>
      </c>
      <c r="M815">
        <f t="shared" si="198"/>
        <v>0</v>
      </c>
      <c r="N815">
        <f t="shared" si="199"/>
        <v>0</v>
      </c>
      <c r="O815">
        <f t="shared" si="200"/>
        <v>1</v>
      </c>
      <c r="P815">
        <v>42</v>
      </c>
      <c r="Q815">
        <f t="shared" si="201"/>
        <v>1</v>
      </c>
      <c r="R815">
        <f t="shared" si="202"/>
        <v>0</v>
      </c>
      <c r="S815">
        <f t="shared" si="203"/>
        <v>0</v>
      </c>
      <c r="T815">
        <f t="shared" si="204"/>
        <v>0</v>
      </c>
      <c r="U815">
        <v>0</v>
      </c>
      <c r="V815">
        <f t="shared" si="205"/>
        <v>7.3780778583179649E-2</v>
      </c>
      <c r="W815">
        <f t="shared" si="206"/>
        <v>0.51843683183796063</v>
      </c>
      <c r="X815">
        <f t="shared" si="207"/>
        <v>5.4436032883401807E-3</v>
      </c>
      <c r="Y815">
        <f t="shared" si="208"/>
        <v>0</v>
      </c>
      <c r="Z815" t="s">
        <v>847</v>
      </c>
    </row>
    <row r="816" spans="1:26" x14ac:dyDescent="0.25">
      <c r="A816" t="s">
        <v>29</v>
      </c>
      <c r="B816" t="s">
        <v>33</v>
      </c>
      <c r="C816" t="s">
        <v>25</v>
      </c>
      <c r="D816">
        <v>0</v>
      </c>
      <c r="F816">
        <v>1</v>
      </c>
      <c r="G816">
        <v>30.4</v>
      </c>
      <c r="H816">
        <f t="shared" si="193"/>
        <v>1</v>
      </c>
      <c r="I816">
        <f t="shared" si="194"/>
        <v>0</v>
      </c>
      <c r="J816">
        <f t="shared" si="195"/>
        <v>1</v>
      </c>
      <c r="K816">
        <f t="shared" si="196"/>
        <v>0</v>
      </c>
      <c r="L816">
        <f t="shared" si="197"/>
        <v>0</v>
      </c>
      <c r="M816">
        <f t="shared" si="198"/>
        <v>0</v>
      </c>
      <c r="N816">
        <f t="shared" si="199"/>
        <v>1</v>
      </c>
      <c r="O816">
        <f t="shared" si="200"/>
        <v>0</v>
      </c>
      <c r="P816">
        <v>34</v>
      </c>
      <c r="Q816">
        <f t="shared" si="201"/>
        <v>0</v>
      </c>
      <c r="R816">
        <f t="shared" si="202"/>
        <v>0</v>
      </c>
      <c r="S816">
        <f t="shared" si="203"/>
        <v>0</v>
      </c>
      <c r="T816">
        <f t="shared" si="204"/>
        <v>1</v>
      </c>
      <c r="U816">
        <v>0</v>
      </c>
      <c r="V816">
        <f t="shared" si="205"/>
        <v>4.7395284557229703E-2</v>
      </c>
      <c r="W816">
        <f t="shared" si="206"/>
        <v>0.5118466036240179</v>
      </c>
      <c r="X816">
        <f t="shared" si="207"/>
        <v>2.2463129982607764E-3</v>
      </c>
      <c r="Y816">
        <f t="shared" si="208"/>
        <v>0</v>
      </c>
      <c r="Z816" t="s">
        <v>848</v>
      </c>
    </row>
    <row r="817" spans="1:26" x14ac:dyDescent="0.25">
      <c r="A817" t="s">
        <v>26</v>
      </c>
      <c r="B817" t="s">
        <v>33</v>
      </c>
      <c r="C817" t="s">
        <v>23</v>
      </c>
      <c r="D817">
        <v>1</v>
      </c>
      <c r="F817">
        <v>1</v>
      </c>
      <c r="G817">
        <v>20.05</v>
      </c>
      <c r="H817">
        <f t="shared" si="193"/>
        <v>0</v>
      </c>
      <c r="I817">
        <f t="shared" si="194"/>
        <v>1</v>
      </c>
      <c r="J817">
        <f t="shared" si="195"/>
        <v>0</v>
      </c>
      <c r="K817">
        <f t="shared" si="196"/>
        <v>0</v>
      </c>
      <c r="L817">
        <f t="shared" si="197"/>
        <v>1</v>
      </c>
      <c r="M817">
        <f t="shared" si="198"/>
        <v>1</v>
      </c>
      <c r="N817">
        <f t="shared" si="199"/>
        <v>0</v>
      </c>
      <c r="O817">
        <f t="shared" si="200"/>
        <v>0</v>
      </c>
      <c r="P817">
        <v>5</v>
      </c>
      <c r="Q817">
        <f t="shared" si="201"/>
        <v>0</v>
      </c>
      <c r="R817">
        <f t="shared" si="202"/>
        <v>0</v>
      </c>
      <c r="S817">
        <f t="shared" si="203"/>
        <v>0</v>
      </c>
      <c r="T817">
        <f t="shared" si="204"/>
        <v>1</v>
      </c>
      <c r="U817">
        <v>0</v>
      </c>
      <c r="V817">
        <f t="shared" si="205"/>
        <v>0.26515742054304237</v>
      </c>
      <c r="W817">
        <f t="shared" si="206"/>
        <v>0.56590367470861314</v>
      </c>
      <c r="X817">
        <f t="shared" si="207"/>
        <v>7.0308457669039828E-2</v>
      </c>
      <c r="Y817">
        <f t="shared" si="208"/>
        <v>0</v>
      </c>
      <c r="Z817" t="s">
        <v>849</v>
      </c>
    </row>
    <row r="818" spans="1:26" x14ac:dyDescent="0.25">
      <c r="A818" t="s">
        <v>26</v>
      </c>
      <c r="B818" t="s">
        <v>30</v>
      </c>
      <c r="C818" t="s">
        <v>35</v>
      </c>
      <c r="D818">
        <v>0</v>
      </c>
      <c r="F818">
        <v>1</v>
      </c>
      <c r="G818">
        <v>84.6</v>
      </c>
      <c r="H818">
        <f t="shared" si="193"/>
        <v>1</v>
      </c>
      <c r="I818">
        <f t="shared" si="194"/>
        <v>0</v>
      </c>
      <c r="J818">
        <f t="shared" si="195"/>
        <v>0</v>
      </c>
      <c r="K818">
        <f t="shared" si="196"/>
        <v>1</v>
      </c>
      <c r="L818">
        <f t="shared" si="197"/>
        <v>0</v>
      </c>
      <c r="M818">
        <f t="shared" si="198"/>
        <v>1</v>
      </c>
      <c r="N818">
        <f t="shared" si="199"/>
        <v>0</v>
      </c>
      <c r="O818">
        <f t="shared" si="200"/>
        <v>0</v>
      </c>
      <c r="P818">
        <v>25</v>
      </c>
      <c r="Q818">
        <f t="shared" si="201"/>
        <v>0</v>
      </c>
      <c r="R818">
        <f t="shared" si="202"/>
        <v>1</v>
      </c>
      <c r="S818">
        <f t="shared" si="203"/>
        <v>0</v>
      </c>
      <c r="T818">
        <f t="shared" si="204"/>
        <v>0</v>
      </c>
      <c r="U818">
        <v>0</v>
      </c>
      <c r="V818">
        <f t="shared" si="205"/>
        <v>0.3945226566433509</v>
      </c>
      <c r="W818">
        <f t="shared" si="206"/>
        <v>0.59737096106812437</v>
      </c>
      <c r="X818">
        <f t="shared" si="207"/>
        <v>0.15564812660492736</v>
      </c>
      <c r="Y818">
        <f t="shared" si="208"/>
        <v>1</v>
      </c>
      <c r="Z818" t="s">
        <v>850</v>
      </c>
    </row>
    <row r="819" spans="1:26" x14ac:dyDescent="0.25">
      <c r="A819" t="s">
        <v>26</v>
      </c>
      <c r="B819" t="s">
        <v>30</v>
      </c>
      <c r="C819" t="s">
        <v>35</v>
      </c>
      <c r="D819">
        <v>0</v>
      </c>
      <c r="F819">
        <v>1</v>
      </c>
      <c r="G819">
        <v>86.2</v>
      </c>
      <c r="H819">
        <f t="shared" si="193"/>
        <v>1</v>
      </c>
      <c r="I819">
        <f t="shared" si="194"/>
        <v>0</v>
      </c>
      <c r="J819">
        <f t="shared" si="195"/>
        <v>0</v>
      </c>
      <c r="K819">
        <f t="shared" si="196"/>
        <v>1</v>
      </c>
      <c r="L819">
        <f t="shared" si="197"/>
        <v>0</v>
      </c>
      <c r="M819">
        <f t="shared" si="198"/>
        <v>1</v>
      </c>
      <c r="N819">
        <f t="shared" si="199"/>
        <v>0</v>
      </c>
      <c r="O819">
        <f t="shared" si="200"/>
        <v>0</v>
      </c>
      <c r="P819">
        <v>2</v>
      </c>
      <c r="Q819">
        <f t="shared" si="201"/>
        <v>0</v>
      </c>
      <c r="R819">
        <f t="shared" si="202"/>
        <v>1</v>
      </c>
      <c r="S819">
        <f t="shared" si="203"/>
        <v>0</v>
      </c>
      <c r="T819">
        <f t="shared" si="204"/>
        <v>0</v>
      </c>
      <c r="U819">
        <v>1</v>
      </c>
      <c r="V819">
        <f t="shared" si="205"/>
        <v>0.39701714530425775</v>
      </c>
      <c r="W819">
        <f t="shared" si="206"/>
        <v>0.59797078672364057</v>
      </c>
      <c r="X819">
        <f t="shared" si="207"/>
        <v>0.36358832305702671</v>
      </c>
      <c r="Y819">
        <f t="shared" si="208"/>
        <v>1</v>
      </c>
      <c r="Z819" t="s">
        <v>851</v>
      </c>
    </row>
    <row r="820" spans="1:26" x14ac:dyDescent="0.25">
      <c r="A820" t="s">
        <v>29</v>
      </c>
      <c r="B820" t="s">
        <v>33</v>
      </c>
      <c r="C820" t="s">
        <v>35</v>
      </c>
      <c r="D820">
        <v>0</v>
      </c>
      <c r="F820">
        <v>1</v>
      </c>
      <c r="G820">
        <v>103.7</v>
      </c>
      <c r="H820">
        <f t="shared" si="193"/>
        <v>1</v>
      </c>
      <c r="I820">
        <f t="shared" si="194"/>
        <v>0</v>
      </c>
      <c r="J820">
        <f t="shared" si="195"/>
        <v>0</v>
      </c>
      <c r="K820">
        <f t="shared" si="196"/>
        <v>1</v>
      </c>
      <c r="L820">
        <f t="shared" si="197"/>
        <v>0</v>
      </c>
      <c r="M820">
        <f t="shared" si="198"/>
        <v>0</v>
      </c>
      <c r="N820">
        <f t="shared" si="199"/>
        <v>1</v>
      </c>
      <c r="O820">
        <f t="shared" si="200"/>
        <v>0</v>
      </c>
      <c r="P820">
        <v>55</v>
      </c>
      <c r="Q820">
        <f t="shared" si="201"/>
        <v>0</v>
      </c>
      <c r="R820">
        <f t="shared" si="202"/>
        <v>0</v>
      </c>
      <c r="S820">
        <f t="shared" si="203"/>
        <v>0</v>
      </c>
      <c r="T820">
        <f t="shared" si="204"/>
        <v>1</v>
      </c>
      <c r="U820">
        <v>0</v>
      </c>
      <c r="V820">
        <f t="shared" si="205"/>
        <v>0.1528457664914768</v>
      </c>
      <c r="W820">
        <f t="shared" si="206"/>
        <v>0.53813722424178645</v>
      </c>
      <c r="X820">
        <f t="shared" si="207"/>
        <v>2.3361828334367053E-2</v>
      </c>
      <c r="Y820">
        <f t="shared" si="208"/>
        <v>0</v>
      </c>
      <c r="Z820" t="s">
        <v>852</v>
      </c>
    </row>
    <row r="821" spans="1:26" x14ac:dyDescent="0.25">
      <c r="A821" t="s">
        <v>26</v>
      </c>
      <c r="B821" t="s">
        <v>27</v>
      </c>
      <c r="C821" t="s">
        <v>35</v>
      </c>
      <c r="D821">
        <v>0</v>
      </c>
      <c r="F821">
        <v>1</v>
      </c>
      <c r="G821">
        <v>111.2</v>
      </c>
      <c r="H821">
        <f t="shared" si="193"/>
        <v>1</v>
      </c>
      <c r="I821">
        <f t="shared" si="194"/>
        <v>0</v>
      </c>
      <c r="J821">
        <f t="shared" si="195"/>
        <v>0</v>
      </c>
      <c r="K821">
        <f t="shared" si="196"/>
        <v>1</v>
      </c>
      <c r="L821">
        <f t="shared" si="197"/>
        <v>0</v>
      </c>
      <c r="M821">
        <f t="shared" si="198"/>
        <v>1</v>
      </c>
      <c r="N821">
        <f t="shared" si="199"/>
        <v>0</v>
      </c>
      <c r="O821">
        <f t="shared" si="200"/>
        <v>0</v>
      </c>
      <c r="P821">
        <v>21</v>
      </c>
      <c r="Q821">
        <f t="shared" si="201"/>
        <v>1</v>
      </c>
      <c r="R821">
        <f t="shared" si="202"/>
        <v>0</v>
      </c>
      <c r="S821">
        <f t="shared" si="203"/>
        <v>0</v>
      </c>
      <c r="T821">
        <f t="shared" si="204"/>
        <v>0</v>
      </c>
      <c r="U821">
        <v>1</v>
      </c>
      <c r="V821">
        <f t="shared" si="205"/>
        <v>0.57276187436847825</v>
      </c>
      <c r="W821">
        <f t="shared" si="206"/>
        <v>0.63940021869613395</v>
      </c>
      <c r="X821">
        <f t="shared" si="207"/>
        <v>0.18253241599313597</v>
      </c>
      <c r="Y821">
        <f t="shared" si="208"/>
        <v>1</v>
      </c>
      <c r="Z821" t="s">
        <v>853</v>
      </c>
    </row>
    <row r="822" spans="1:26" x14ac:dyDescent="0.25">
      <c r="A822" t="s">
        <v>45</v>
      </c>
      <c r="B822" t="s">
        <v>38</v>
      </c>
      <c r="C822" t="s">
        <v>35</v>
      </c>
      <c r="D822">
        <v>0</v>
      </c>
      <c r="F822">
        <v>1</v>
      </c>
      <c r="G822">
        <v>88</v>
      </c>
      <c r="H822">
        <f t="shared" si="193"/>
        <v>1</v>
      </c>
      <c r="I822">
        <f t="shared" si="194"/>
        <v>0</v>
      </c>
      <c r="J822">
        <f t="shared" si="195"/>
        <v>0</v>
      </c>
      <c r="K822">
        <f t="shared" si="196"/>
        <v>1</v>
      </c>
      <c r="L822">
        <f t="shared" si="197"/>
        <v>0</v>
      </c>
      <c r="M822">
        <f t="shared" si="198"/>
        <v>0</v>
      </c>
      <c r="N822">
        <f t="shared" si="199"/>
        <v>0</v>
      </c>
      <c r="O822">
        <f t="shared" si="200"/>
        <v>1</v>
      </c>
      <c r="P822">
        <v>70</v>
      </c>
      <c r="Q822">
        <f t="shared" si="201"/>
        <v>0</v>
      </c>
      <c r="R822">
        <f t="shared" si="202"/>
        <v>0</v>
      </c>
      <c r="S822">
        <f t="shared" si="203"/>
        <v>1</v>
      </c>
      <c r="T822">
        <f t="shared" si="204"/>
        <v>0</v>
      </c>
      <c r="U822">
        <v>0</v>
      </c>
      <c r="V822">
        <f t="shared" si="205"/>
        <v>6.8434540463172405E-2</v>
      </c>
      <c r="W822">
        <f t="shared" si="206"/>
        <v>0.51710196118828899</v>
      </c>
      <c r="X822">
        <f t="shared" si="207"/>
        <v>4.6832863284055814E-3</v>
      </c>
      <c r="Y822">
        <f t="shared" si="208"/>
        <v>0</v>
      </c>
      <c r="Z822" t="s">
        <v>854</v>
      </c>
    </row>
    <row r="823" spans="1:26" x14ac:dyDescent="0.25">
      <c r="A823" t="s">
        <v>26</v>
      </c>
      <c r="B823" t="s">
        <v>27</v>
      </c>
      <c r="C823" t="s">
        <v>35</v>
      </c>
      <c r="D823">
        <v>0</v>
      </c>
      <c r="F823">
        <v>1</v>
      </c>
      <c r="G823">
        <v>106.35</v>
      </c>
      <c r="H823">
        <f t="shared" si="193"/>
        <v>1</v>
      </c>
      <c r="I823">
        <f t="shared" si="194"/>
        <v>0</v>
      </c>
      <c r="J823">
        <f t="shared" si="195"/>
        <v>0</v>
      </c>
      <c r="K823">
        <f t="shared" si="196"/>
        <v>1</v>
      </c>
      <c r="L823">
        <f t="shared" si="197"/>
        <v>0</v>
      </c>
      <c r="M823">
        <f t="shared" si="198"/>
        <v>1</v>
      </c>
      <c r="N823">
        <f t="shared" si="199"/>
        <v>0</v>
      </c>
      <c r="O823">
        <f t="shared" si="200"/>
        <v>0</v>
      </c>
      <c r="P823">
        <v>61</v>
      </c>
      <c r="Q823">
        <f t="shared" si="201"/>
        <v>1</v>
      </c>
      <c r="R823">
        <f t="shared" si="202"/>
        <v>0</v>
      </c>
      <c r="S823">
        <f t="shared" si="203"/>
        <v>0</v>
      </c>
      <c r="T823">
        <f t="shared" si="204"/>
        <v>0</v>
      </c>
      <c r="U823">
        <v>0</v>
      </c>
      <c r="V823">
        <f t="shared" si="205"/>
        <v>0.56033728635434865</v>
      </c>
      <c r="W823">
        <f t="shared" si="206"/>
        <v>0.6365305782434435</v>
      </c>
      <c r="X823">
        <f t="shared" si="207"/>
        <v>0.31397787447895531</v>
      </c>
      <c r="Y823">
        <f t="shared" si="208"/>
        <v>1</v>
      </c>
      <c r="Z823" t="s">
        <v>855</v>
      </c>
    </row>
    <row r="824" spans="1:26" x14ac:dyDescent="0.25">
      <c r="A824" t="s">
        <v>45</v>
      </c>
      <c r="B824" t="s">
        <v>38</v>
      </c>
      <c r="C824" t="s">
        <v>25</v>
      </c>
      <c r="D824">
        <v>0</v>
      </c>
      <c r="F824">
        <v>1</v>
      </c>
      <c r="G824">
        <v>79.150000000000006</v>
      </c>
      <c r="H824">
        <f t="shared" si="193"/>
        <v>1</v>
      </c>
      <c r="I824">
        <f t="shared" si="194"/>
        <v>0</v>
      </c>
      <c r="J824">
        <f t="shared" si="195"/>
        <v>1</v>
      </c>
      <c r="K824">
        <f t="shared" si="196"/>
        <v>0</v>
      </c>
      <c r="L824">
        <f t="shared" si="197"/>
        <v>0</v>
      </c>
      <c r="M824">
        <f t="shared" si="198"/>
        <v>0</v>
      </c>
      <c r="N824">
        <f t="shared" si="199"/>
        <v>0</v>
      </c>
      <c r="O824">
        <f t="shared" si="200"/>
        <v>1</v>
      </c>
      <c r="P824">
        <v>43</v>
      </c>
      <c r="Q824">
        <f t="shared" si="201"/>
        <v>0</v>
      </c>
      <c r="R824">
        <f t="shared" si="202"/>
        <v>0</v>
      </c>
      <c r="S824">
        <f t="shared" si="203"/>
        <v>1</v>
      </c>
      <c r="T824">
        <f t="shared" si="204"/>
        <v>0</v>
      </c>
      <c r="U824">
        <v>0</v>
      </c>
      <c r="V824">
        <f t="shared" si="205"/>
        <v>5.4636900057531537E-2</v>
      </c>
      <c r="W824">
        <f t="shared" si="206"/>
        <v>0.51365582807897081</v>
      </c>
      <c r="X824">
        <f t="shared" si="207"/>
        <v>2.9851908478966899E-3</v>
      </c>
      <c r="Y824">
        <f t="shared" si="208"/>
        <v>0</v>
      </c>
      <c r="Z824" t="s">
        <v>856</v>
      </c>
    </row>
    <row r="825" spans="1:26" x14ac:dyDescent="0.25">
      <c r="A825" t="s">
        <v>29</v>
      </c>
      <c r="B825" t="s">
        <v>27</v>
      </c>
      <c r="C825" t="s">
        <v>35</v>
      </c>
      <c r="D825">
        <v>0</v>
      </c>
      <c r="F825">
        <v>1</v>
      </c>
      <c r="G825">
        <v>103.1</v>
      </c>
      <c r="H825">
        <f t="shared" si="193"/>
        <v>1</v>
      </c>
      <c r="I825">
        <f t="shared" si="194"/>
        <v>0</v>
      </c>
      <c r="J825">
        <f t="shared" si="195"/>
        <v>0</v>
      </c>
      <c r="K825">
        <f t="shared" si="196"/>
        <v>1</v>
      </c>
      <c r="L825">
        <f t="shared" si="197"/>
        <v>0</v>
      </c>
      <c r="M825">
        <f t="shared" si="198"/>
        <v>0</v>
      </c>
      <c r="N825">
        <f t="shared" si="199"/>
        <v>1</v>
      </c>
      <c r="O825">
        <f t="shared" si="200"/>
        <v>0</v>
      </c>
      <c r="P825">
        <v>47</v>
      </c>
      <c r="Q825">
        <f t="shared" si="201"/>
        <v>1</v>
      </c>
      <c r="R825">
        <f t="shared" si="202"/>
        <v>0</v>
      </c>
      <c r="S825">
        <f t="shared" si="203"/>
        <v>0</v>
      </c>
      <c r="T825">
        <f t="shared" si="204"/>
        <v>0</v>
      </c>
      <c r="U825">
        <v>0</v>
      </c>
      <c r="V825">
        <f t="shared" si="205"/>
        <v>0.28381550772043229</v>
      </c>
      <c r="W825">
        <f t="shared" si="206"/>
        <v>0.57048139720325508</v>
      </c>
      <c r="X825">
        <f t="shared" si="207"/>
        <v>8.0551242422606764E-2</v>
      </c>
      <c r="Y825">
        <f t="shared" si="208"/>
        <v>0</v>
      </c>
      <c r="Z825" t="s">
        <v>857</v>
      </c>
    </row>
    <row r="826" spans="1:26" x14ac:dyDescent="0.25">
      <c r="A826" t="s">
        <v>26</v>
      </c>
      <c r="B826" t="s">
        <v>38</v>
      </c>
      <c r="C826" t="s">
        <v>25</v>
      </c>
      <c r="D826">
        <v>0</v>
      </c>
      <c r="F826">
        <v>1</v>
      </c>
      <c r="G826">
        <v>63.95</v>
      </c>
      <c r="H826">
        <f t="shared" si="193"/>
        <v>1</v>
      </c>
      <c r="I826">
        <f t="shared" si="194"/>
        <v>0</v>
      </c>
      <c r="J826">
        <f t="shared" si="195"/>
        <v>1</v>
      </c>
      <c r="K826">
        <f t="shared" si="196"/>
        <v>0</v>
      </c>
      <c r="L826">
        <f t="shared" si="197"/>
        <v>0</v>
      </c>
      <c r="M826">
        <f t="shared" si="198"/>
        <v>1</v>
      </c>
      <c r="N826">
        <f t="shared" si="199"/>
        <v>0</v>
      </c>
      <c r="O826">
        <f t="shared" si="200"/>
        <v>0</v>
      </c>
      <c r="P826">
        <v>5</v>
      </c>
      <c r="Q826">
        <f t="shared" si="201"/>
        <v>0</v>
      </c>
      <c r="R826">
        <f t="shared" si="202"/>
        <v>0</v>
      </c>
      <c r="S826">
        <f t="shared" si="203"/>
        <v>1</v>
      </c>
      <c r="T826">
        <f t="shared" si="204"/>
        <v>0</v>
      </c>
      <c r="U826">
        <v>0</v>
      </c>
      <c r="V826">
        <f t="shared" si="205"/>
        <v>0.35746499310276647</v>
      </c>
      <c r="W826">
        <f t="shared" si="206"/>
        <v>0.58842664215799256</v>
      </c>
      <c r="X826">
        <f t="shared" si="207"/>
        <v>0.12778122129396088</v>
      </c>
      <c r="Y826">
        <f t="shared" si="208"/>
        <v>1</v>
      </c>
      <c r="Z826" t="s">
        <v>858</v>
      </c>
    </row>
    <row r="827" spans="1:26" x14ac:dyDescent="0.25">
      <c r="A827" t="s">
        <v>45</v>
      </c>
      <c r="B827" t="s">
        <v>38</v>
      </c>
      <c r="C827" t="s">
        <v>23</v>
      </c>
      <c r="D827">
        <v>0</v>
      </c>
      <c r="F827">
        <v>1</v>
      </c>
      <c r="G827">
        <v>25.8</v>
      </c>
      <c r="H827">
        <f t="shared" si="193"/>
        <v>1</v>
      </c>
      <c r="I827">
        <f t="shared" si="194"/>
        <v>0</v>
      </c>
      <c r="J827">
        <f t="shared" si="195"/>
        <v>0</v>
      </c>
      <c r="K827">
        <f t="shared" si="196"/>
        <v>0</v>
      </c>
      <c r="L827">
        <f t="shared" si="197"/>
        <v>1</v>
      </c>
      <c r="M827">
        <f t="shared" si="198"/>
        <v>0</v>
      </c>
      <c r="N827">
        <f t="shared" si="199"/>
        <v>0</v>
      </c>
      <c r="O827">
        <f t="shared" si="200"/>
        <v>1</v>
      </c>
      <c r="P827">
        <v>62</v>
      </c>
      <c r="Q827">
        <f t="shared" si="201"/>
        <v>0</v>
      </c>
      <c r="R827">
        <f t="shared" si="202"/>
        <v>0</v>
      </c>
      <c r="S827">
        <f t="shared" si="203"/>
        <v>1</v>
      </c>
      <c r="T827">
        <f t="shared" si="204"/>
        <v>0</v>
      </c>
      <c r="U827">
        <v>0</v>
      </c>
      <c r="V827">
        <f t="shared" si="205"/>
        <v>-5.7266915416429198E-2</v>
      </c>
      <c r="W827">
        <f t="shared" si="206"/>
        <v>0.48568718250538162</v>
      </c>
      <c r="X827">
        <f t="shared" si="207"/>
        <v>3.2794996013124564E-3</v>
      </c>
      <c r="Y827">
        <f t="shared" si="208"/>
        <v>0</v>
      </c>
      <c r="Z827" t="s">
        <v>859</v>
      </c>
    </row>
    <row r="828" spans="1:26" x14ac:dyDescent="0.25">
      <c r="A828" t="s">
        <v>26</v>
      </c>
      <c r="B828" t="s">
        <v>38</v>
      </c>
      <c r="C828" t="s">
        <v>35</v>
      </c>
      <c r="D828">
        <v>0</v>
      </c>
      <c r="F828">
        <v>1</v>
      </c>
      <c r="G828">
        <v>89.45</v>
      </c>
      <c r="H828">
        <f t="shared" si="193"/>
        <v>1</v>
      </c>
      <c r="I828">
        <f t="shared" si="194"/>
        <v>0</v>
      </c>
      <c r="J828">
        <f t="shared" si="195"/>
        <v>0</v>
      </c>
      <c r="K828">
        <f t="shared" si="196"/>
        <v>1</v>
      </c>
      <c r="L828">
        <f t="shared" si="197"/>
        <v>0</v>
      </c>
      <c r="M828">
        <f t="shared" si="198"/>
        <v>1</v>
      </c>
      <c r="N828">
        <f t="shared" si="199"/>
        <v>0</v>
      </c>
      <c r="O828">
        <f t="shared" si="200"/>
        <v>0</v>
      </c>
      <c r="P828">
        <v>16</v>
      </c>
      <c r="Q828">
        <f t="shared" si="201"/>
        <v>0</v>
      </c>
      <c r="R828">
        <f t="shared" si="202"/>
        <v>0</v>
      </c>
      <c r="S828">
        <f t="shared" si="203"/>
        <v>1</v>
      </c>
      <c r="T828">
        <f t="shared" si="204"/>
        <v>0</v>
      </c>
      <c r="U828">
        <v>1</v>
      </c>
      <c r="V828">
        <f t="shared" si="205"/>
        <v>0.41577552450102728</v>
      </c>
      <c r="W828">
        <f t="shared" si="206"/>
        <v>0.60247192937407212</v>
      </c>
      <c r="X828">
        <f t="shared" si="207"/>
        <v>0.34131823777204978</v>
      </c>
      <c r="Y828">
        <f t="shared" si="208"/>
        <v>1</v>
      </c>
      <c r="Z828" t="s">
        <v>860</v>
      </c>
    </row>
    <row r="829" spans="1:26" x14ac:dyDescent="0.25">
      <c r="A829" t="s">
        <v>26</v>
      </c>
      <c r="B829" t="s">
        <v>33</v>
      </c>
      <c r="C829" t="s">
        <v>35</v>
      </c>
      <c r="D829">
        <v>1</v>
      </c>
      <c r="F829">
        <v>1</v>
      </c>
      <c r="G829">
        <v>95.6</v>
      </c>
      <c r="H829">
        <f t="shared" si="193"/>
        <v>0</v>
      </c>
      <c r="I829">
        <f t="shared" si="194"/>
        <v>1</v>
      </c>
      <c r="J829">
        <f t="shared" si="195"/>
        <v>0</v>
      </c>
      <c r="K829">
        <f t="shared" si="196"/>
        <v>1</v>
      </c>
      <c r="L829">
        <f t="shared" si="197"/>
        <v>0</v>
      </c>
      <c r="M829">
        <f t="shared" si="198"/>
        <v>1</v>
      </c>
      <c r="N829">
        <f t="shared" si="199"/>
        <v>0</v>
      </c>
      <c r="O829">
        <f t="shared" si="200"/>
        <v>0</v>
      </c>
      <c r="P829">
        <v>7</v>
      </c>
      <c r="Q829">
        <f t="shared" si="201"/>
        <v>0</v>
      </c>
      <c r="R829">
        <f t="shared" si="202"/>
        <v>0</v>
      </c>
      <c r="S829">
        <f t="shared" si="203"/>
        <v>0</v>
      </c>
      <c r="T829">
        <f t="shared" si="204"/>
        <v>1</v>
      </c>
      <c r="U829">
        <v>1</v>
      </c>
      <c r="V829">
        <f t="shared" si="205"/>
        <v>0.40680909692632961</v>
      </c>
      <c r="W829">
        <f t="shared" si="206"/>
        <v>0.60032251392230251</v>
      </c>
      <c r="X829">
        <f t="shared" si="207"/>
        <v>0.35187544748935662</v>
      </c>
      <c r="Y829">
        <f t="shared" si="208"/>
        <v>1</v>
      </c>
      <c r="Z829" t="s">
        <v>861</v>
      </c>
    </row>
    <row r="830" spans="1:26" x14ac:dyDescent="0.25">
      <c r="A830" t="s">
        <v>26</v>
      </c>
      <c r="B830" t="s">
        <v>30</v>
      </c>
      <c r="C830" t="s">
        <v>23</v>
      </c>
      <c r="D830">
        <v>0</v>
      </c>
      <c r="F830">
        <v>1</v>
      </c>
      <c r="G830">
        <v>25.55</v>
      </c>
      <c r="H830">
        <f t="shared" si="193"/>
        <v>1</v>
      </c>
      <c r="I830">
        <f t="shared" si="194"/>
        <v>0</v>
      </c>
      <c r="J830">
        <f t="shared" si="195"/>
        <v>0</v>
      </c>
      <c r="K830">
        <f t="shared" si="196"/>
        <v>0</v>
      </c>
      <c r="L830">
        <f t="shared" si="197"/>
        <v>1</v>
      </c>
      <c r="M830">
        <f t="shared" si="198"/>
        <v>1</v>
      </c>
      <c r="N830">
        <f t="shared" si="199"/>
        <v>0</v>
      </c>
      <c r="O830">
        <f t="shared" si="200"/>
        <v>0</v>
      </c>
      <c r="P830">
        <v>14</v>
      </c>
      <c r="Q830">
        <f t="shared" si="201"/>
        <v>0</v>
      </c>
      <c r="R830">
        <f t="shared" si="202"/>
        <v>1</v>
      </c>
      <c r="S830">
        <f t="shared" si="203"/>
        <v>0</v>
      </c>
      <c r="T830">
        <f t="shared" si="204"/>
        <v>0</v>
      </c>
      <c r="U830">
        <v>0</v>
      </c>
      <c r="V830">
        <f t="shared" si="205"/>
        <v>0.27373222531490959</v>
      </c>
      <c r="W830">
        <f t="shared" si="206"/>
        <v>0.56800893039763445</v>
      </c>
      <c r="X830">
        <f t="shared" si="207"/>
        <v>7.4929331175852432E-2</v>
      </c>
      <c r="Y830">
        <f t="shared" si="208"/>
        <v>0</v>
      </c>
      <c r="Z830" t="s">
        <v>862</v>
      </c>
    </row>
    <row r="831" spans="1:26" x14ac:dyDescent="0.25">
      <c r="A831" t="s">
        <v>29</v>
      </c>
      <c r="B831" t="s">
        <v>27</v>
      </c>
      <c r="C831" t="s">
        <v>35</v>
      </c>
      <c r="D831">
        <v>0</v>
      </c>
      <c r="F831">
        <v>1</v>
      </c>
      <c r="G831">
        <v>90.95</v>
      </c>
      <c r="H831">
        <f t="shared" si="193"/>
        <v>1</v>
      </c>
      <c r="I831">
        <f t="shared" si="194"/>
        <v>0</v>
      </c>
      <c r="J831">
        <f t="shared" si="195"/>
        <v>0</v>
      </c>
      <c r="K831">
        <f t="shared" si="196"/>
        <v>1</v>
      </c>
      <c r="L831">
        <f t="shared" si="197"/>
        <v>0</v>
      </c>
      <c r="M831">
        <f t="shared" si="198"/>
        <v>0</v>
      </c>
      <c r="N831">
        <f t="shared" si="199"/>
        <v>1</v>
      </c>
      <c r="O831">
        <f t="shared" si="200"/>
        <v>0</v>
      </c>
      <c r="P831">
        <v>60</v>
      </c>
      <c r="Q831">
        <f t="shared" si="201"/>
        <v>1</v>
      </c>
      <c r="R831">
        <f t="shared" si="202"/>
        <v>0</v>
      </c>
      <c r="S831">
        <f t="shared" si="203"/>
        <v>0</v>
      </c>
      <c r="T831">
        <f t="shared" si="204"/>
        <v>0</v>
      </c>
      <c r="U831">
        <v>1</v>
      </c>
      <c r="V831">
        <f t="shared" si="205"/>
        <v>0.26487298445167112</v>
      </c>
      <c r="W831">
        <f t="shared" si="206"/>
        <v>0.56583379976607451</v>
      </c>
      <c r="X831">
        <f t="shared" si="207"/>
        <v>0.54041172898899303</v>
      </c>
      <c r="Y831">
        <f t="shared" si="208"/>
        <v>0</v>
      </c>
      <c r="Z831" t="s">
        <v>863</v>
      </c>
    </row>
    <row r="832" spans="1:26" x14ac:dyDescent="0.25">
      <c r="A832" t="s">
        <v>26</v>
      </c>
      <c r="B832" t="s">
        <v>27</v>
      </c>
      <c r="C832" t="s">
        <v>25</v>
      </c>
      <c r="D832">
        <v>0</v>
      </c>
      <c r="F832">
        <v>1</v>
      </c>
      <c r="G832">
        <v>44.85</v>
      </c>
      <c r="H832">
        <f t="shared" si="193"/>
        <v>1</v>
      </c>
      <c r="I832">
        <f t="shared" si="194"/>
        <v>0</v>
      </c>
      <c r="J832">
        <f t="shared" si="195"/>
        <v>1</v>
      </c>
      <c r="K832">
        <f t="shared" si="196"/>
        <v>0</v>
      </c>
      <c r="L832">
        <f t="shared" si="197"/>
        <v>0</v>
      </c>
      <c r="M832">
        <f t="shared" si="198"/>
        <v>1</v>
      </c>
      <c r="N832">
        <f t="shared" si="199"/>
        <v>0</v>
      </c>
      <c r="O832">
        <f t="shared" si="200"/>
        <v>0</v>
      </c>
      <c r="P832">
        <v>34</v>
      </c>
      <c r="Q832">
        <f t="shared" si="201"/>
        <v>1</v>
      </c>
      <c r="R832">
        <f t="shared" si="202"/>
        <v>0</v>
      </c>
      <c r="S832">
        <f t="shared" si="203"/>
        <v>0</v>
      </c>
      <c r="T832">
        <f t="shared" si="204"/>
        <v>0</v>
      </c>
      <c r="U832">
        <v>0</v>
      </c>
      <c r="V832">
        <f t="shared" si="205"/>
        <v>0.46931854771149828</v>
      </c>
      <c r="W832">
        <f t="shared" si="206"/>
        <v>0.61522245309681534</v>
      </c>
      <c r="X832">
        <f t="shared" si="207"/>
        <v>0.2202598992260299</v>
      </c>
      <c r="Y832">
        <f t="shared" si="208"/>
        <v>1</v>
      </c>
      <c r="Z832" t="s">
        <v>864</v>
      </c>
    </row>
    <row r="833" spans="1:26" x14ac:dyDescent="0.25">
      <c r="A833" t="s">
        <v>29</v>
      </c>
      <c r="B833" t="s">
        <v>27</v>
      </c>
      <c r="C833" t="s">
        <v>35</v>
      </c>
      <c r="D833">
        <v>0</v>
      </c>
      <c r="F833">
        <v>1</v>
      </c>
      <c r="G833">
        <v>108.55</v>
      </c>
      <c r="H833">
        <f t="shared" si="193"/>
        <v>1</v>
      </c>
      <c r="I833">
        <f t="shared" si="194"/>
        <v>0</v>
      </c>
      <c r="J833">
        <f t="shared" si="195"/>
        <v>0</v>
      </c>
      <c r="K833">
        <f t="shared" si="196"/>
        <v>1</v>
      </c>
      <c r="L833">
        <f t="shared" si="197"/>
        <v>0</v>
      </c>
      <c r="M833">
        <f t="shared" si="198"/>
        <v>0</v>
      </c>
      <c r="N833">
        <f t="shared" si="199"/>
        <v>1</v>
      </c>
      <c r="O833">
        <f t="shared" si="200"/>
        <v>0</v>
      </c>
      <c r="P833">
        <v>50</v>
      </c>
      <c r="Q833">
        <f t="shared" si="201"/>
        <v>1</v>
      </c>
      <c r="R833">
        <f t="shared" si="202"/>
        <v>0</v>
      </c>
      <c r="S833">
        <f t="shared" si="203"/>
        <v>0</v>
      </c>
      <c r="T833">
        <f t="shared" si="204"/>
        <v>0</v>
      </c>
      <c r="U833">
        <v>1</v>
      </c>
      <c r="V833">
        <f t="shared" si="205"/>
        <v>0.29231235972164621</v>
      </c>
      <c r="W833">
        <f t="shared" si="206"/>
        <v>0.57256214239475189</v>
      </c>
      <c r="X833">
        <f t="shared" si="207"/>
        <v>0.50082179620274481</v>
      </c>
      <c r="Y833">
        <f t="shared" si="208"/>
        <v>0</v>
      </c>
      <c r="Z833" t="s">
        <v>865</v>
      </c>
    </row>
    <row r="834" spans="1:26" x14ac:dyDescent="0.25">
      <c r="A834" t="s">
        <v>45</v>
      </c>
      <c r="B834" t="s">
        <v>38</v>
      </c>
      <c r="C834" t="s">
        <v>23</v>
      </c>
      <c r="D834">
        <v>0</v>
      </c>
      <c r="F834">
        <v>1</v>
      </c>
      <c r="G834">
        <v>25.05</v>
      </c>
      <c r="H834">
        <f t="shared" si="193"/>
        <v>1</v>
      </c>
      <c r="I834">
        <f t="shared" si="194"/>
        <v>0</v>
      </c>
      <c r="J834">
        <f t="shared" si="195"/>
        <v>0</v>
      </c>
      <c r="K834">
        <f t="shared" si="196"/>
        <v>0</v>
      </c>
      <c r="L834">
        <f t="shared" si="197"/>
        <v>1</v>
      </c>
      <c r="M834">
        <f t="shared" si="198"/>
        <v>0</v>
      </c>
      <c r="N834">
        <f t="shared" si="199"/>
        <v>0</v>
      </c>
      <c r="O834">
        <f t="shared" si="200"/>
        <v>1</v>
      </c>
      <c r="P834">
        <v>38</v>
      </c>
      <c r="Q834">
        <f t="shared" si="201"/>
        <v>0</v>
      </c>
      <c r="R834">
        <f t="shared" si="202"/>
        <v>0</v>
      </c>
      <c r="S834">
        <f t="shared" si="203"/>
        <v>1</v>
      </c>
      <c r="T834">
        <f t="shared" si="204"/>
        <v>0</v>
      </c>
      <c r="U834">
        <v>0</v>
      </c>
      <c r="V834">
        <f t="shared" si="205"/>
        <v>-6.3299376236984978E-2</v>
      </c>
      <c r="W834">
        <f t="shared" si="206"/>
        <v>0.4841804377544206</v>
      </c>
      <c r="X834">
        <f t="shared" si="207"/>
        <v>4.0068110319913782E-3</v>
      </c>
      <c r="Y834">
        <f t="shared" si="208"/>
        <v>0</v>
      </c>
      <c r="Z834" t="s">
        <v>866</v>
      </c>
    </row>
    <row r="835" spans="1:26" x14ac:dyDescent="0.25">
      <c r="A835" t="s">
        <v>29</v>
      </c>
      <c r="B835" t="s">
        <v>38</v>
      </c>
      <c r="C835" t="s">
        <v>25</v>
      </c>
      <c r="D835">
        <v>0</v>
      </c>
      <c r="F835">
        <v>1</v>
      </c>
      <c r="G835">
        <v>74.099999999999994</v>
      </c>
      <c r="H835">
        <f t="shared" ref="H835:H898" si="209">IF(D835:D7877=0,1,0)</f>
        <v>1</v>
      </c>
      <c r="I835">
        <f t="shared" ref="I835:I898" si="210">IF(D835:D7877=1,1,0)</f>
        <v>0</v>
      </c>
      <c r="J835">
        <f t="shared" ref="J835:J898" si="211">IF(C835:C7877="DSL",1,0)</f>
        <v>1</v>
      </c>
      <c r="K835">
        <f t="shared" ref="K835:K898" si="212">IF(C835:C7877="Fiber optic",1,0)</f>
        <v>0</v>
      </c>
      <c r="L835">
        <f t="shared" ref="L835:L898" si="213">IF(C835:C7877="No",1,0)</f>
        <v>0</v>
      </c>
      <c r="M835">
        <f t="shared" ref="M835:M898" si="214">IF(A835:A7877="Month-to-month",1,0)</f>
        <v>0</v>
      </c>
      <c r="N835">
        <f t="shared" ref="N835:N898" si="215">IF(A835:A7877="ONE YEAR",1,0)</f>
        <v>1</v>
      </c>
      <c r="O835">
        <f t="shared" ref="O835:O898" si="216">IF(A835:A7877="two year",1,0)</f>
        <v>0</v>
      </c>
      <c r="P835">
        <v>70</v>
      </c>
      <c r="Q835">
        <f t="shared" ref="Q835:Q898" si="217">IF(B835:B7877="Electronic check",1,0)</f>
        <v>0</v>
      </c>
      <c r="R835">
        <f t="shared" ref="R835:R898" si="218">IF(B835:B7877="Mailed check",1,0)</f>
        <v>0</v>
      </c>
      <c r="S835">
        <f t="shared" ref="S835:S898" si="219">IF(B835:B7877="Credit card (automatic)",1,0)</f>
        <v>1</v>
      </c>
      <c r="T835">
        <f t="shared" ref="T835:T898" si="220">IF(B835:B7877="Bank transfer (automatic)",1,0)</f>
        <v>0</v>
      </c>
      <c r="U835">
        <v>0</v>
      </c>
      <c r="V835">
        <f t="shared" si="205"/>
        <v>0.10669772626470052</v>
      </c>
      <c r="W835">
        <f t="shared" si="206"/>
        <v>0.52664915429857528</v>
      </c>
      <c r="X835">
        <f t="shared" si="207"/>
        <v>1.1384404790056963E-2</v>
      </c>
      <c r="Y835">
        <f t="shared" si="208"/>
        <v>0</v>
      </c>
      <c r="Z835" t="s">
        <v>867</v>
      </c>
    </row>
    <row r="836" spans="1:26" x14ac:dyDescent="0.25">
      <c r="A836" t="s">
        <v>26</v>
      </c>
      <c r="B836" t="s">
        <v>27</v>
      </c>
      <c r="C836" t="s">
        <v>35</v>
      </c>
      <c r="D836">
        <v>0</v>
      </c>
      <c r="F836">
        <v>1</v>
      </c>
      <c r="G836">
        <v>88.8</v>
      </c>
      <c r="H836">
        <f t="shared" si="209"/>
        <v>1</v>
      </c>
      <c r="I836">
        <f t="shared" si="210"/>
        <v>0</v>
      </c>
      <c r="J836">
        <f t="shared" si="211"/>
        <v>0</v>
      </c>
      <c r="K836">
        <f t="shared" si="212"/>
        <v>1</v>
      </c>
      <c r="L836">
        <f t="shared" si="213"/>
        <v>0</v>
      </c>
      <c r="M836">
        <f t="shared" si="214"/>
        <v>1</v>
      </c>
      <c r="N836">
        <f t="shared" si="215"/>
        <v>0</v>
      </c>
      <c r="O836">
        <f t="shared" si="216"/>
        <v>0</v>
      </c>
      <c r="P836">
        <v>37</v>
      </c>
      <c r="Q836">
        <f t="shared" si="217"/>
        <v>1</v>
      </c>
      <c r="R836">
        <f t="shared" si="218"/>
        <v>0</v>
      </c>
      <c r="S836">
        <f t="shared" si="219"/>
        <v>0</v>
      </c>
      <c r="T836">
        <f t="shared" si="220"/>
        <v>0</v>
      </c>
      <c r="U836">
        <v>0</v>
      </c>
      <c r="V836">
        <f t="shared" ref="V836:V899" si="221">G836*$G$2+H837*$H$2+K837*$K$2+M836*$M$2+O836*$O$2+Q836*$Q$2+L836*$L$2</f>
        <v>0.55153048222008516</v>
      </c>
      <c r="W836">
        <f t="shared" ref="W836:W899" si="222">1/ (1+EXP(-V836))</f>
        <v>0.63449060163349247</v>
      </c>
      <c r="X836">
        <f t="shared" ref="X836:X899" si="223">(U836-V836)^2</f>
        <v>0.3041858728179197</v>
      </c>
      <c r="Y836">
        <f t="shared" ref="Y836:Y899" si="224">IF(W836&gt;=0.58,1,0)</f>
        <v>1</v>
      </c>
      <c r="Z836" t="s">
        <v>868</v>
      </c>
    </row>
    <row r="837" spans="1:26" x14ac:dyDescent="0.25">
      <c r="A837" t="s">
        <v>26</v>
      </c>
      <c r="B837" t="s">
        <v>27</v>
      </c>
      <c r="C837" t="s">
        <v>35</v>
      </c>
      <c r="D837">
        <v>1</v>
      </c>
      <c r="F837">
        <v>1</v>
      </c>
      <c r="G837">
        <v>78.849999999999994</v>
      </c>
      <c r="H837">
        <f t="shared" si="209"/>
        <v>0</v>
      </c>
      <c r="I837">
        <f t="shared" si="210"/>
        <v>1</v>
      </c>
      <c r="J837">
        <f t="shared" si="211"/>
        <v>0</v>
      </c>
      <c r="K837">
        <f t="shared" si="212"/>
        <v>1</v>
      </c>
      <c r="L837">
        <f t="shared" si="213"/>
        <v>0</v>
      </c>
      <c r="M837">
        <f t="shared" si="214"/>
        <v>1</v>
      </c>
      <c r="N837">
        <f t="shared" si="215"/>
        <v>0</v>
      </c>
      <c r="O837">
        <f t="shared" si="216"/>
        <v>0</v>
      </c>
      <c r="P837">
        <v>4</v>
      </c>
      <c r="Q837">
        <f t="shared" si="217"/>
        <v>1</v>
      </c>
      <c r="R837">
        <f t="shared" si="218"/>
        <v>0</v>
      </c>
      <c r="S837">
        <f t="shared" si="219"/>
        <v>0</v>
      </c>
      <c r="T837">
        <f t="shared" si="220"/>
        <v>0</v>
      </c>
      <c r="U837">
        <v>1</v>
      </c>
      <c r="V837">
        <f t="shared" si="221"/>
        <v>0.53601788086007085</v>
      </c>
      <c r="W837">
        <f t="shared" si="222"/>
        <v>0.63088559007337719</v>
      </c>
      <c r="X837">
        <f t="shared" si="223"/>
        <v>0.2152794068815794</v>
      </c>
      <c r="Y837">
        <f t="shared" si="224"/>
        <v>1</v>
      </c>
      <c r="Z837" t="s">
        <v>869</v>
      </c>
    </row>
    <row r="838" spans="1:26" x14ac:dyDescent="0.25">
      <c r="A838" t="s">
        <v>26</v>
      </c>
      <c r="B838" t="s">
        <v>27</v>
      </c>
      <c r="C838" t="s">
        <v>35</v>
      </c>
      <c r="D838">
        <v>1</v>
      </c>
      <c r="F838">
        <v>1</v>
      </c>
      <c r="G838">
        <v>93.25</v>
      </c>
      <c r="H838">
        <f t="shared" si="209"/>
        <v>0</v>
      </c>
      <c r="I838">
        <f t="shared" si="210"/>
        <v>1</v>
      </c>
      <c r="J838">
        <f t="shared" si="211"/>
        <v>0</v>
      </c>
      <c r="K838">
        <f t="shared" si="212"/>
        <v>1</v>
      </c>
      <c r="L838">
        <f t="shared" si="213"/>
        <v>0</v>
      </c>
      <c r="M838">
        <f t="shared" si="214"/>
        <v>1</v>
      </c>
      <c r="N838">
        <f t="shared" si="215"/>
        <v>0</v>
      </c>
      <c r="O838">
        <f t="shared" si="216"/>
        <v>0</v>
      </c>
      <c r="P838">
        <v>60</v>
      </c>
      <c r="Q838">
        <f t="shared" si="217"/>
        <v>1</v>
      </c>
      <c r="R838">
        <f t="shared" si="218"/>
        <v>0</v>
      </c>
      <c r="S838">
        <f t="shared" si="219"/>
        <v>0</v>
      </c>
      <c r="T838">
        <f t="shared" si="220"/>
        <v>0</v>
      </c>
      <c r="U838">
        <v>0</v>
      </c>
      <c r="V838">
        <f t="shared" si="221"/>
        <v>0.53991366044317401</v>
      </c>
      <c r="W838">
        <f t="shared" si="222"/>
        <v>0.63179233272612068</v>
      </c>
      <c r="X838">
        <f t="shared" si="223"/>
        <v>0.29150676073314702</v>
      </c>
      <c r="Y838">
        <f t="shared" si="224"/>
        <v>1</v>
      </c>
      <c r="Z838" t="s">
        <v>870</v>
      </c>
    </row>
    <row r="839" spans="1:26" x14ac:dyDescent="0.25">
      <c r="A839" t="s">
        <v>29</v>
      </c>
      <c r="B839" t="s">
        <v>38</v>
      </c>
      <c r="C839" t="s">
        <v>25</v>
      </c>
      <c r="D839">
        <v>0</v>
      </c>
      <c r="F839">
        <v>1</v>
      </c>
      <c r="G839">
        <v>71.400000000000006</v>
      </c>
      <c r="H839">
        <f t="shared" si="209"/>
        <v>1</v>
      </c>
      <c r="I839">
        <f t="shared" si="210"/>
        <v>0</v>
      </c>
      <c r="J839">
        <f t="shared" si="211"/>
        <v>1</v>
      </c>
      <c r="K839">
        <f t="shared" si="212"/>
        <v>0</v>
      </c>
      <c r="L839">
        <f t="shared" si="213"/>
        <v>0</v>
      </c>
      <c r="M839">
        <f t="shared" si="214"/>
        <v>0</v>
      </c>
      <c r="N839">
        <f t="shared" si="215"/>
        <v>1</v>
      </c>
      <c r="O839">
        <f t="shared" si="216"/>
        <v>0</v>
      </c>
      <c r="P839">
        <v>62</v>
      </c>
      <c r="Q839">
        <f t="shared" si="217"/>
        <v>0</v>
      </c>
      <c r="R839">
        <f t="shared" si="218"/>
        <v>0</v>
      </c>
      <c r="S839">
        <f t="shared" si="219"/>
        <v>1</v>
      </c>
      <c r="T839">
        <f t="shared" si="220"/>
        <v>0</v>
      </c>
      <c r="U839">
        <v>0</v>
      </c>
      <c r="V839">
        <f t="shared" si="221"/>
        <v>9.7625107388664562E-2</v>
      </c>
      <c r="W839">
        <f t="shared" si="222"/>
        <v>0.52438691130648429</v>
      </c>
      <c r="X839">
        <f t="shared" si="223"/>
        <v>9.5306615926482874E-3</v>
      </c>
      <c r="Y839">
        <f t="shared" si="224"/>
        <v>0</v>
      </c>
      <c r="Z839" t="s">
        <v>871</v>
      </c>
    </row>
    <row r="840" spans="1:26" x14ac:dyDescent="0.25">
      <c r="A840" t="s">
        <v>26</v>
      </c>
      <c r="B840" t="s">
        <v>30</v>
      </c>
      <c r="C840" t="s">
        <v>25</v>
      </c>
      <c r="D840">
        <v>0</v>
      </c>
      <c r="F840">
        <v>1</v>
      </c>
      <c r="G840">
        <v>44.4</v>
      </c>
      <c r="H840">
        <f t="shared" si="209"/>
        <v>1</v>
      </c>
      <c r="I840">
        <f t="shared" si="210"/>
        <v>0</v>
      </c>
      <c r="J840">
        <f t="shared" si="211"/>
        <v>1</v>
      </c>
      <c r="K840">
        <f t="shared" si="212"/>
        <v>0</v>
      </c>
      <c r="L840">
        <f t="shared" si="213"/>
        <v>0</v>
      </c>
      <c r="M840">
        <f t="shared" si="214"/>
        <v>1</v>
      </c>
      <c r="N840">
        <f t="shared" si="215"/>
        <v>0</v>
      </c>
      <c r="O840">
        <f t="shared" si="216"/>
        <v>0</v>
      </c>
      <c r="P840">
        <v>1</v>
      </c>
      <c r="Q840">
        <f t="shared" si="217"/>
        <v>0</v>
      </c>
      <c r="R840">
        <f t="shared" si="218"/>
        <v>1</v>
      </c>
      <c r="S840">
        <f t="shared" si="219"/>
        <v>0</v>
      </c>
      <c r="T840">
        <f t="shared" si="220"/>
        <v>0</v>
      </c>
      <c r="U840">
        <v>1</v>
      </c>
      <c r="V840">
        <f t="shared" si="221"/>
        <v>0.32698545977731119</v>
      </c>
      <c r="W840">
        <f t="shared" si="222"/>
        <v>0.58102571250037571</v>
      </c>
      <c r="X840">
        <f t="shared" si="223"/>
        <v>0.45294857135115724</v>
      </c>
      <c r="Y840">
        <f t="shared" si="224"/>
        <v>1</v>
      </c>
      <c r="Z840" t="s">
        <v>872</v>
      </c>
    </row>
    <row r="841" spans="1:26" x14ac:dyDescent="0.25">
      <c r="A841" t="s">
        <v>26</v>
      </c>
      <c r="B841" t="s">
        <v>38</v>
      </c>
      <c r="C841" t="s">
        <v>25</v>
      </c>
      <c r="D841">
        <v>0</v>
      </c>
      <c r="F841">
        <v>1</v>
      </c>
      <c r="G841">
        <v>79.2</v>
      </c>
      <c r="H841">
        <f t="shared" si="209"/>
        <v>1</v>
      </c>
      <c r="I841">
        <f t="shared" si="210"/>
        <v>0</v>
      </c>
      <c r="J841">
        <f t="shared" si="211"/>
        <v>1</v>
      </c>
      <c r="K841">
        <f t="shared" si="212"/>
        <v>0</v>
      </c>
      <c r="L841">
        <f t="shared" si="213"/>
        <v>0</v>
      </c>
      <c r="M841">
        <f t="shared" si="214"/>
        <v>1</v>
      </c>
      <c r="N841">
        <f t="shared" si="215"/>
        <v>0</v>
      </c>
      <c r="O841">
        <f t="shared" si="216"/>
        <v>0</v>
      </c>
      <c r="P841">
        <v>36</v>
      </c>
      <c r="Q841">
        <f t="shared" si="217"/>
        <v>0</v>
      </c>
      <c r="R841">
        <f t="shared" si="218"/>
        <v>0</v>
      </c>
      <c r="S841">
        <f t="shared" si="219"/>
        <v>1</v>
      </c>
      <c r="T841">
        <f t="shared" si="220"/>
        <v>0</v>
      </c>
      <c r="U841">
        <v>0</v>
      </c>
      <c r="V841">
        <f t="shared" si="221"/>
        <v>0.38124058815203465</v>
      </c>
      <c r="W841">
        <f t="shared" si="222"/>
        <v>0.59417228283131662</v>
      </c>
      <c r="X841">
        <f t="shared" si="223"/>
        <v>0.14534438605450931</v>
      </c>
      <c r="Y841">
        <f t="shared" si="224"/>
        <v>1</v>
      </c>
      <c r="Z841" t="s">
        <v>873</v>
      </c>
    </row>
    <row r="842" spans="1:26" x14ac:dyDescent="0.25">
      <c r="A842" t="s">
        <v>45</v>
      </c>
      <c r="B842" t="s">
        <v>38</v>
      </c>
      <c r="C842" t="s">
        <v>23</v>
      </c>
      <c r="D842">
        <v>0</v>
      </c>
      <c r="F842">
        <v>1</v>
      </c>
      <c r="G842">
        <v>20.399999999999999</v>
      </c>
      <c r="H842">
        <f t="shared" si="209"/>
        <v>1</v>
      </c>
      <c r="I842">
        <f t="shared" si="210"/>
        <v>0</v>
      </c>
      <c r="J842">
        <f t="shared" si="211"/>
        <v>0</v>
      </c>
      <c r="K842">
        <f t="shared" si="212"/>
        <v>0</v>
      </c>
      <c r="L842">
        <f t="shared" si="213"/>
        <v>1</v>
      </c>
      <c r="M842">
        <f t="shared" si="214"/>
        <v>0</v>
      </c>
      <c r="N842">
        <f t="shared" si="215"/>
        <v>0</v>
      </c>
      <c r="O842">
        <f t="shared" si="216"/>
        <v>1</v>
      </c>
      <c r="P842">
        <v>44</v>
      </c>
      <c r="Q842">
        <f t="shared" si="217"/>
        <v>0</v>
      </c>
      <c r="R842">
        <f t="shared" si="218"/>
        <v>0</v>
      </c>
      <c r="S842">
        <f t="shared" si="219"/>
        <v>1</v>
      </c>
      <c r="T842">
        <f t="shared" si="220"/>
        <v>0</v>
      </c>
      <c r="U842">
        <v>0</v>
      </c>
      <c r="V842">
        <f t="shared" si="221"/>
        <v>-5.199436554268716E-2</v>
      </c>
      <c r="W842">
        <f t="shared" si="222"/>
        <v>0.48700433620409522</v>
      </c>
      <c r="X842">
        <f t="shared" si="223"/>
        <v>2.703414048186574E-3</v>
      </c>
      <c r="Y842">
        <f t="shared" si="224"/>
        <v>0</v>
      </c>
      <c r="Z842" t="s">
        <v>874</v>
      </c>
    </row>
    <row r="843" spans="1:26" x14ac:dyDescent="0.25">
      <c r="A843" t="s">
        <v>29</v>
      </c>
      <c r="B843" t="s">
        <v>27</v>
      </c>
      <c r="C843" t="s">
        <v>35</v>
      </c>
      <c r="D843">
        <v>1</v>
      </c>
      <c r="F843">
        <v>1</v>
      </c>
      <c r="G843">
        <v>100</v>
      </c>
      <c r="H843">
        <f t="shared" si="209"/>
        <v>0</v>
      </c>
      <c r="I843">
        <f t="shared" si="210"/>
        <v>1</v>
      </c>
      <c r="J843">
        <f t="shared" si="211"/>
        <v>0</v>
      </c>
      <c r="K843">
        <f t="shared" si="212"/>
        <v>1</v>
      </c>
      <c r="L843">
        <f t="shared" si="213"/>
        <v>0</v>
      </c>
      <c r="M843">
        <f t="shared" si="214"/>
        <v>0</v>
      </c>
      <c r="N843">
        <f t="shared" si="215"/>
        <v>1</v>
      </c>
      <c r="O843">
        <f t="shared" si="216"/>
        <v>0</v>
      </c>
      <c r="P843">
        <v>55</v>
      </c>
      <c r="Q843">
        <f t="shared" si="217"/>
        <v>1</v>
      </c>
      <c r="R843">
        <f t="shared" si="218"/>
        <v>0</v>
      </c>
      <c r="S843">
        <f t="shared" si="219"/>
        <v>0</v>
      </c>
      <c r="T843">
        <f t="shared" si="220"/>
        <v>0</v>
      </c>
      <c r="U843">
        <v>1</v>
      </c>
      <c r="V843">
        <f t="shared" si="221"/>
        <v>0.28384560520068103</v>
      </c>
      <c r="W843">
        <f t="shared" si="222"/>
        <v>0.57048877204460635</v>
      </c>
      <c r="X843">
        <f t="shared" si="223"/>
        <v>0.51287711719037887</v>
      </c>
      <c r="Y843">
        <f t="shared" si="224"/>
        <v>0</v>
      </c>
      <c r="Z843" t="s">
        <v>875</v>
      </c>
    </row>
    <row r="844" spans="1:26" x14ac:dyDescent="0.25">
      <c r="A844" t="s">
        <v>45</v>
      </c>
      <c r="B844" t="s">
        <v>38</v>
      </c>
      <c r="C844" t="s">
        <v>35</v>
      </c>
      <c r="D844">
        <v>0</v>
      </c>
      <c r="F844">
        <v>1</v>
      </c>
      <c r="G844">
        <v>105</v>
      </c>
      <c r="H844">
        <f t="shared" si="209"/>
        <v>1</v>
      </c>
      <c r="I844">
        <f t="shared" si="210"/>
        <v>0</v>
      </c>
      <c r="J844">
        <f t="shared" si="211"/>
        <v>0</v>
      </c>
      <c r="K844">
        <f t="shared" si="212"/>
        <v>1</v>
      </c>
      <c r="L844">
        <f t="shared" si="213"/>
        <v>0</v>
      </c>
      <c r="M844">
        <f t="shared" si="214"/>
        <v>0</v>
      </c>
      <c r="N844">
        <f t="shared" si="215"/>
        <v>0</v>
      </c>
      <c r="O844">
        <f t="shared" si="216"/>
        <v>1</v>
      </c>
      <c r="P844">
        <v>72</v>
      </c>
      <c r="Q844">
        <f t="shared" si="217"/>
        <v>0</v>
      </c>
      <c r="R844">
        <f t="shared" si="218"/>
        <v>0</v>
      </c>
      <c r="S844">
        <f t="shared" si="219"/>
        <v>1</v>
      </c>
      <c r="T844">
        <f t="shared" si="220"/>
        <v>0</v>
      </c>
      <c r="U844">
        <v>0</v>
      </c>
      <c r="V844">
        <f t="shared" si="221"/>
        <v>9.0075313224551729E-2</v>
      </c>
      <c r="W844">
        <f t="shared" si="222"/>
        <v>0.5225036149902027</v>
      </c>
      <c r="X844">
        <f t="shared" si="223"/>
        <v>8.1135620525011037E-3</v>
      </c>
      <c r="Y844">
        <f t="shared" si="224"/>
        <v>0</v>
      </c>
      <c r="Z844" t="s">
        <v>876</v>
      </c>
    </row>
    <row r="845" spans="1:26" x14ac:dyDescent="0.25">
      <c r="A845" t="s">
        <v>29</v>
      </c>
      <c r="B845" t="s">
        <v>33</v>
      </c>
      <c r="C845" t="s">
        <v>23</v>
      </c>
      <c r="D845">
        <v>0</v>
      </c>
      <c r="F845">
        <v>1</v>
      </c>
      <c r="G845">
        <v>19.8</v>
      </c>
      <c r="H845">
        <f t="shared" si="209"/>
        <v>1</v>
      </c>
      <c r="I845">
        <f t="shared" si="210"/>
        <v>0</v>
      </c>
      <c r="J845">
        <f t="shared" si="211"/>
        <v>0</v>
      </c>
      <c r="K845">
        <f t="shared" si="212"/>
        <v>0</v>
      </c>
      <c r="L845">
        <f t="shared" si="213"/>
        <v>1</v>
      </c>
      <c r="M845">
        <f t="shared" si="214"/>
        <v>0</v>
      </c>
      <c r="N845">
        <f t="shared" si="215"/>
        <v>1</v>
      </c>
      <c r="O845">
        <f t="shared" si="216"/>
        <v>0</v>
      </c>
      <c r="P845">
        <v>12</v>
      </c>
      <c r="Q845">
        <f t="shared" si="217"/>
        <v>0</v>
      </c>
      <c r="R845">
        <f t="shared" si="218"/>
        <v>0</v>
      </c>
      <c r="S845">
        <f t="shared" si="219"/>
        <v>0</v>
      </c>
      <c r="T845">
        <f t="shared" si="220"/>
        <v>1</v>
      </c>
      <c r="U845">
        <v>1</v>
      </c>
      <c r="V845">
        <f t="shared" si="221"/>
        <v>-1.1550361112429349E-2</v>
      </c>
      <c r="W845">
        <f t="shared" si="222"/>
        <v>0.49711244182445186</v>
      </c>
      <c r="X845">
        <f t="shared" si="223"/>
        <v>1.0232341330666861</v>
      </c>
      <c r="Y845">
        <f t="shared" si="224"/>
        <v>0</v>
      </c>
      <c r="Z845" t="s">
        <v>877</v>
      </c>
    </row>
    <row r="846" spans="1:26" x14ac:dyDescent="0.25">
      <c r="A846" t="s">
        <v>26</v>
      </c>
      <c r="B846" t="s">
        <v>33</v>
      </c>
      <c r="C846" t="s">
        <v>25</v>
      </c>
      <c r="D846">
        <v>0</v>
      </c>
      <c r="F846">
        <v>1</v>
      </c>
      <c r="G846">
        <v>30.85</v>
      </c>
      <c r="H846">
        <f t="shared" si="209"/>
        <v>1</v>
      </c>
      <c r="I846">
        <f t="shared" si="210"/>
        <v>0</v>
      </c>
      <c r="J846">
        <f t="shared" si="211"/>
        <v>1</v>
      </c>
      <c r="K846">
        <f t="shared" si="212"/>
        <v>0</v>
      </c>
      <c r="L846">
        <f t="shared" si="213"/>
        <v>0</v>
      </c>
      <c r="M846">
        <f t="shared" si="214"/>
        <v>1</v>
      </c>
      <c r="N846">
        <f t="shared" si="215"/>
        <v>0</v>
      </c>
      <c r="O846">
        <f t="shared" si="216"/>
        <v>0</v>
      </c>
      <c r="P846">
        <v>13</v>
      </c>
      <c r="Q846">
        <f t="shared" si="217"/>
        <v>0</v>
      </c>
      <c r="R846">
        <f t="shared" si="218"/>
        <v>0</v>
      </c>
      <c r="S846">
        <f t="shared" si="219"/>
        <v>0</v>
      </c>
      <c r="T846">
        <f t="shared" si="220"/>
        <v>1</v>
      </c>
      <c r="U846">
        <v>0</v>
      </c>
      <c r="V846">
        <f t="shared" si="221"/>
        <v>0.31072342819101223</v>
      </c>
      <c r="W846">
        <f t="shared" si="222"/>
        <v>0.57706183191861382</v>
      </c>
      <c r="X846">
        <f t="shared" si="223"/>
        <v>9.6549048826775133E-2</v>
      </c>
      <c r="Y846">
        <f t="shared" si="224"/>
        <v>0</v>
      </c>
      <c r="Z846" t="s">
        <v>878</v>
      </c>
    </row>
    <row r="847" spans="1:26" x14ac:dyDescent="0.25">
      <c r="A847" t="s">
        <v>26</v>
      </c>
      <c r="B847" t="s">
        <v>27</v>
      </c>
      <c r="C847" t="s">
        <v>35</v>
      </c>
      <c r="D847">
        <v>0</v>
      </c>
      <c r="F847">
        <v>1</v>
      </c>
      <c r="G847">
        <v>89.9</v>
      </c>
      <c r="H847">
        <f t="shared" si="209"/>
        <v>1</v>
      </c>
      <c r="I847">
        <f t="shared" si="210"/>
        <v>0</v>
      </c>
      <c r="J847">
        <f t="shared" si="211"/>
        <v>0</v>
      </c>
      <c r="K847">
        <f t="shared" si="212"/>
        <v>1</v>
      </c>
      <c r="L847">
        <f t="shared" si="213"/>
        <v>0</v>
      </c>
      <c r="M847">
        <f t="shared" si="214"/>
        <v>1</v>
      </c>
      <c r="N847">
        <f t="shared" si="215"/>
        <v>0</v>
      </c>
      <c r="O847">
        <f t="shared" si="216"/>
        <v>0</v>
      </c>
      <c r="P847">
        <v>1</v>
      </c>
      <c r="Q847">
        <f t="shared" si="217"/>
        <v>1</v>
      </c>
      <c r="R847">
        <f t="shared" si="218"/>
        <v>0</v>
      </c>
      <c r="S847">
        <f t="shared" si="219"/>
        <v>0</v>
      </c>
      <c r="T847">
        <f t="shared" si="220"/>
        <v>0</v>
      </c>
      <c r="U847">
        <v>1</v>
      </c>
      <c r="V847">
        <f t="shared" si="221"/>
        <v>0.53469082480940033</v>
      </c>
      <c r="W847">
        <f t="shared" si="222"/>
        <v>0.63057650626774553</v>
      </c>
      <c r="X847">
        <f t="shared" si="223"/>
        <v>0.21651262851655617</v>
      </c>
      <c r="Y847">
        <f t="shared" si="224"/>
        <v>1</v>
      </c>
      <c r="Z847" t="s">
        <v>879</v>
      </c>
    </row>
    <row r="848" spans="1:26" x14ac:dyDescent="0.25">
      <c r="A848" t="s">
        <v>29</v>
      </c>
      <c r="B848" t="s">
        <v>30</v>
      </c>
      <c r="C848" t="s">
        <v>23</v>
      </c>
      <c r="D848">
        <v>0</v>
      </c>
      <c r="F848">
        <v>1</v>
      </c>
      <c r="G848">
        <v>20.55</v>
      </c>
      <c r="H848">
        <f t="shared" si="209"/>
        <v>1</v>
      </c>
      <c r="I848">
        <f t="shared" si="210"/>
        <v>0</v>
      </c>
      <c r="J848">
        <f t="shared" si="211"/>
        <v>0</v>
      </c>
      <c r="K848">
        <f t="shared" si="212"/>
        <v>0</v>
      </c>
      <c r="L848">
        <f t="shared" si="213"/>
        <v>1</v>
      </c>
      <c r="M848">
        <f t="shared" si="214"/>
        <v>0</v>
      </c>
      <c r="N848">
        <f t="shared" si="215"/>
        <v>1</v>
      </c>
      <c r="O848">
        <f t="shared" si="216"/>
        <v>0</v>
      </c>
      <c r="P848">
        <v>15</v>
      </c>
      <c r="Q848">
        <f t="shared" si="217"/>
        <v>0</v>
      </c>
      <c r="R848">
        <f t="shared" si="218"/>
        <v>1</v>
      </c>
      <c r="S848">
        <f t="shared" si="219"/>
        <v>0</v>
      </c>
      <c r="T848">
        <f t="shared" si="220"/>
        <v>0</v>
      </c>
      <c r="U848">
        <v>0</v>
      </c>
      <c r="V848">
        <f t="shared" si="221"/>
        <v>-1.0381069552629272E-2</v>
      </c>
      <c r="W848">
        <f t="shared" si="222"/>
        <v>0.49740475591852124</v>
      </c>
      <c r="X848">
        <f t="shared" si="223"/>
        <v>1.0776660505652651E-4</v>
      </c>
      <c r="Y848">
        <f t="shared" si="224"/>
        <v>0</v>
      </c>
      <c r="Z848" t="s">
        <v>880</v>
      </c>
    </row>
    <row r="849" spans="1:26" x14ac:dyDescent="0.25">
      <c r="A849" t="s">
        <v>45</v>
      </c>
      <c r="B849" t="s">
        <v>33</v>
      </c>
      <c r="C849" t="s">
        <v>25</v>
      </c>
      <c r="D849">
        <v>0</v>
      </c>
      <c r="F849">
        <v>1</v>
      </c>
      <c r="G849">
        <v>84.85</v>
      </c>
      <c r="H849">
        <f t="shared" si="209"/>
        <v>1</v>
      </c>
      <c r="I849">
        <f t="shared" si="210"/>
        <v>0</v>
      </c>
      <c r="J849">
        <f t="shared" si="211"/>
        <v>1</v>
      </c>
      <c r="K849">
        <f t="shared" si="212"/>
        <v>0</v>
      </c>
      <c r="L849">
        <f t="shared" si="213"/>
        <v>0</v>
      </c>
      <c r="M849">
        <f t="shared" si="214"/>
        <v>0</v>
      </c>
      <c r="N849">
        <f t="shared" si="215"/>
        <v>0</v>
      </c>
      <c r="O849">
        <f t="shared" si="216"/>
        <v>1</v>
      </c>
      <c r="P849">
        <v>65</v>
      </c>
      <c r="Q849">
        <f t="shared" si="217"/>
        <v>0</v>
      </c>
      <c r="R849">
        <f t="shared" si="218"/>
        <v>0</v>
      </c>
      <c r="S849">
        <f t="shared" si="219"/>
        <v>0</v>
      </c>
      <c r="T849">
        <f t="shared" si="220"/>
        <v>1</v>
      </c>
      <c r="U849">
        <v>0</v>
      </c>
      <c r="V849">
        <f t="shared" si="221"/>
        <v>5.8660346651256384E-2</v>
      </c>
      <c r="W849">
        <f t="shared" si="222"/>
        <v>0.51466088285143008</v>
      </c>
      <c r="X849">
        <f t="shared" si="223"/>
        <v>3.4410362692455661E-3</v>
      </c>
      <c r="Y849">
        <f t="shared" si="224"/>
        <v>0</v>
      </c>
      <c r="Z849" t="s">
        <v>881</v>
      </c>
    </row>
    <row r="850" spans="1:26" x14ac:dyDescent="0.25">
      <c r="A850" t="s">
        <v>29</v>
      </c>
      <c r="B850" t="s">
        <v>38</v>
      </c>
      <c r="C850" t="s">
        <v>25</v>
      </c>
      <c r="D850">
        <v>0</v>
      </c>
      <c r="F850">
        <v>1</v>
      </c>
      <c r="G850">
        <v>33.15</v>
      </c>
      <c r="H850">
        <f t="shared" si="209"/>
        <v>1</v>
      </c>
      <c r="I850">
        <f t="shared" si="210"/>
        <v>0</v>
      </c>
      <c r="J850">
        <f t="shared" si="211"/>
        <v>1</v>
      </c>
      <c r="K850">
        <f t="shared" si="212"/>
        <v>0</v>
      </c>
      <c r="L850">
        <f t="shared" si="213"/>
        <v>0</v>
      </c>
      <c r="M850">
        <f t="shared" si="214"/>
        <v>0</v>
      </c>
      <c r="N850">
        <f t="shared" si="215"/>
        <v>1</v>
      </c>
      <c r="O850">
        <f t="shared" si="216"/>
        <v>0</v>
      </c>
      <c r="P850">
        <v>12</v>
      </c>
      <c r="Q850">
        <f t="shared" si="217"/>
        <v>0</v>
      </c>
      <c r="R850">
        <f t="shared" si="218"/>
        <v>0</v>
      </c>
      <c r="S850">
        <f t="shared" si="219"/>
        <v>1</v>
      </c>
      <c r="T850">
        <f t="shared" si="220"/>
        <v>0</v>
      </c>
      <c r="U850">
        <v>0</v>
      </c>
      <c r="V850">
        <f t="shared" si="221"/>
        <v>3.7991237838860728E-2</v>
      </c>
      <c r="W850">
        <f t="shared" si="222"/>
        <v>0.50949666724851017</v>
      </c>
      <c r="X850">
        <f t="shared" si="223"/>
        <v>1.4433341525288831E-3</v>
      </c>
      <c r="Y850">
        <f t="shared" si="224"/>
        <v>0</v>
      </c>
      <c r="Z850" t="s">
        <v>882</v>
      </c>
    </row>
    <row r="851" spans="1:26" x14ac:dyDescent="0.25">
      <c r="A851" t="s">
        <v>45</v>
      </c>
      <c r="B851" t="s">
        <v>38</v>
      </c>
      <c r="C851" t="s">
        <v>25</v>
      </c>
      <c r="D851">
        <v>0</v>
      </c>
      <c r="F851">
        <v>1</v>
      </c>
      <c r="G851">
        <v>92</v>
      </c>
      <c r="H851">
        <f t="shared" si="209"/>
        <v>1</v>
      </c>
      <c r="I851">
        <f t="shared" si="210"/>
        <v>0</v>
      </c>
      <c r="J851">
        <f t="shared" si="211"/>
        <v>1</v>
      </c>
      <c r="K851">
        <f t="shared" si="212"/>
        <v>0</v>
      </c>
      <c r="L851">
        <f t="shared" si="213"/>
        <v>0</v>
      </c>
      <c r="M851">
        <f t="shared" si="214"/>
        <v>0</v>
      </c>
      <c r="N851">
        <f t="shared" si="215"/>
        <v>0</v>
      </c>
      <c r="O851">
        <f t="shared" si="216"/>
        <v>1</v>
      </c>
      <c r="P851">
        <v>72</v>
      </c>
      <c r="Q851">
        <f t="shared" si="217"/>
        <v>0</v>
      </c>
      <c r="R851">
        <f t="shared" si="218"/>
        <v>0</v>
      </c>
      <c r="S851">
        <f t="shared" si="219"/>
        <v>1</v>
      </c>
      <c r="T851">
        <f t="shared" si="220"/>
        <v>0</v>
      </c>
      <c r="U851">
        <v>0</v>
      </c>
      <c r="V851">
        <f t="shared" si="221"/>
        <v>6.980759285468377E-2</v>
      </c>
      <c r="W851">
        <f t="shared" si="222"/>
        <v>0.51744481459510772</v>
      </c>
      <c r="X851">
        <f t="shared" si="223"/>
        <v>4.8731000201652965E-3</v>
      </c>
      <c r="Y851">
        <f t="shared" si="224"/>
        <v>0</v>
      </c>
      <c r="Z851" t="s">
        <v>883</v>
      </c>
    </row>
    <row r="852" spans="1:26" x14ac:dyDescent="0.25">
      <c r="A852" t="s">
        <v>45</v>
      </c>
      <c r="B852" t="s">
        <v>38</v>
      </c>
      <c r="C852" t="s">
        <v>25</v>
      </c>
      <c r="D852">
        <v>0</v>
      </c>
      <c r="F852">
        <v>1</v>
      </c>
      <c r="G852">
        <v>89.8</v>
      </c>
      <c r="H852">
        <f t="shared" si="209"/>
        <v>1</v>
      </c>
      <c r="I852">
        <f t="shared" si="210"/>
        <v>0</v>
      </c>
      <c r="J852">
        <f t="shared" si="211"/>
        <v>1</v>
      </c>
      <c r="K852">
        <f t="shared" si="212"/>
        <v>0</v>
      </c>
      <c r="L852">
        <f t="shared" si="213"/>
        <v>0</v>
      </c>
      <c r="M852">
        <f t="shared" si="214"/>
        <v>0</v>
      </c>
      <c r="N852">
        <f t="shared" si="215"/>
        <v>0</v>
      </c>
      <c r="O852">
        <f t="shared" si="216"/>
        <v>1</v>
      </c>
      <c r="P852">
        <v>72</v>
      </c>
      <c r="Q852">
        <f t="shared" si="217"/>
        <v>0</v>
      </c>
      <c r="R852">
        <f t="shared" si="218"/>
        <v>0</v>
      </c>
      <c r="S852">
        <f t="shared" si="219"/>
        <v>1</v>
      </c>
      <c r="T852">
        <f t="shared" si="220"/>
        <v>0</v>
      </c>
      <c r="U852">
        <v>0</v>
      </c>
      <c r="V852">
        <f t="shared" si="221"/>
        <v>7.1240840206692579E-2</v>
      </c>
      <c r="W852">
        <f t="shared" si="222"/>
        <v>0.51780268125613937</v>
      </c>
      <c r="X852">
        <f t="shared" si="223"/>
        <v>5.0752573133555062E-3</v>
      </c>
      <c r="Y852">
        <f t="shared" si="224"/>
        <v>0</v>
      </c>
      <c r="Z852" t="s">
        <v>884</v>
      </c>
    </row>
    <row r="853" spans="1:26" x14ac:dyDescent="0.25">
      <c r="A853" t="s">
        <v>45</v>
      </c>
      <c r="B853" t="s">
        <v>33</v>
      </c>
      <c r="C853" t="s">
        <v>35</v>
      </c>
      <c r="D853">
        <v>0</v>
      </c>
      <c r="F853">
        <v>1</v>
      </c>
      <c r="G853">
        <v>115.8</v>
      </c>
      <c r="H853">
        <f t="shared" si="209"/>
        <v>1</v>
      </c>
      <c r="I853">
        <f t="shared" si="210"/>
        <v>0</v>
      </c>
      <c r="J853">
        <f t="shared" si="211"/>
        <v>0</v>
      </c>
      <c r="K853">
        <f t="shared" si="212"/>
        <v>1</v>
      </c>
      <c r="L853">
        <f t="shared" si="213"/>
        <v>0</v>
      </c>
      <c r="M853">
        <f t="shared" si="214"/>
        <v>0</v>
      </c>
      <c r="N853">
        <f t="shared" si="215"/>
        <v>0</v>
      </c>
      <c r="O853">
        <f t="shared" si="216"/>
        <v>1</v>
      </c>
      <c r="P853">
        <v>72</v>
      </c>
      <c r="Q853">
        <f t="shared" si="217"/>
        <v>0</v>
      </c>
      <c r="R853">
        <f t="shared" si="218"/>
        <v>0</v>
      </c>
      <c r="S853">
        <f t="shared" si="219"/>
        <v>0</v>
      </c>
      <c r="T853">
        <f t="shared" si="220"/>
        <v>1</v>
      </c>
      <c r="U853">
        <v>0</v>
      </c>
      <c r="V853">
        <f t="shared" si="221"/>
        <v>0.1069131116856728</v>
      </c>
      <c r="W853">
        <f t="shared" si="222"/>
        <v>0.52670284738355755</v>
      </c>
      <c r="X853">
        <f t="shared" si="223"/>
        <v>1.1430413450313147E-2</v>
      </c>
      <c r="Y853">
        <f t="shared" si="224"/>
        <v>0</v>
      </c>
      <c r="Z853" t="s">
        <v>885</v>
      </c>
    </row>
    <row r="854" spans="1:26" x14ac:dyDescent="0.25">
      <c r="A854" t="s">
        <v>45</v>
      </c>
      <c r="B854" t="s">
        <v>30</v>
      </c>
      <c r="C854" t="s">
        <v>25</v>
      </c>
      <c r="D854">
        <v>0</v>
      </c>
      <c r="F854">
        <v>1</v>
      </c>
      <c r="G854">
        <v>85.15</v>
      </c>
      <c r="H854">
        <f t="shared" si="209"/>
        <v>1</v>
      </c>
      <c r="I854">
        <f t="shared" si="210"/>
        <v>0</v>
      </c>
      <c r="J854">
        <f t="shared" si="211"/>
        <v>1</v>
      </c>
      <c r="K854">
        <f t="shared" si="212"/>
        <v>0</v>
      </c>
      <c r="L854">
        <f t="shared" si="213"/>
        <v>0</v>
      </c>
      <c r="M854">
        <f t="shared" si="214"/>
        <v>0</v>
      </c>
      <c r="N854">
        <f t="shared" si="215"/>
        <v>0</v>
      </c>
      <c r="O854">
        <f t="shared" si="216"/>
        <v>1</v>
      </c>
      <c r="P854">
        <v>52</v>
      </c>
      <c r="Q854">
        <f t="shared" si="217"/>
        <v>0</v>
      </c>
      <c r="R854">
        <f t="shared" si="218"/>
        <v>1</v>
      </c>
      <c r="S854">
        <f t="shared" si="219"/>
        <v>0</v>
      </c>
      <c r="T854">
        <f t="shared" si="220"/>
        <v>0</v>
      </c>
      <c r="U854">
        <v>0</v>
      </c>
      <c r="V854">
        <f t="shared" si="221"/>
        <v>5.9128063275176418E-2</v>
      </c>
      <c r="W854">
        <f t="shared" si="222"/>
        <v>0.51477771067246958</v>
      </c>
      <c r="X854">
        <f t="shared" si="223"/>
        <v>3.4961278666732661E-3</v>
      </c>
      <c r="Y854">
        <f t="shared" si="224"/>
        <v>0</v>
      </c>
      <c r="Z854" t="s">
        <v>886</v>
      </c>
    </row>
    <row r="855" spans="1:26" x14ac:dyDescent="0.25">
      <c r="A855" t="s">
        <v>26</v>
      </c>
      <c r="B855" t="s">
        <v>30</v>
      </c>
      <c r="C855" t="s">
        <v>23</v>
      </c>
      <c r="D855">
        <v>0</v>
      </c>
      <c r="F855">
        <v>1</v>
      </c>
      <c r="G855">
        <v>24.85</v>
      </c>
      <c r="H855">
        <f t="shared" si="209"/>
        <v>1</v>
      </c>
      <c r="I855">
        <f t="shared" si="210"/>
        <v>0</v>
      </c>
      <c r="J855">
        <f t="shared" si="211"/>
        <v>0</v>
      </c>
      <c r="K855">
        <f t="shared" si="212"/>
        <v>0</v>
      </c>
      <c r="L855">
        <f t="shared" si="213"/>
        <v>1</v>
      </c>
      <c r="M855">
        <f t="shared" si="214"/>
        <v>1</v>
      </c>
      <c r="N855">
        <f t="shared" si="215"/>
        <v>0</v>
      </c>
      <c r="O855">
        <f t="shared" si="216"/>
        <v>0</v>
      </c>
      <c r="P855">
        <v>2</v>
      </c>
      <c r="Q855">
        <f t="shared" si="217"/>
        <v>0</v>
      </c>
      <c r="R855">
        <f t="shared" si="218"/>
        <v>1</v>
      </c>
      <c r="S855">
        <f t="shared" si="219"/>
        <v>0</v>
      </c>
      <c r="T855">
        <f t="shared" si="220"/>
        <v>0</v>
      </c>
      <c r="U855">
        <v>0</v>
      </c>
      <c r="V855">
        <f t="shared" si="221"/>
        <v>0.26777771726500715</v>
      </c>
      <c r="W855">
        <f t="shared" si="222"/>
        <v>0.5665472566625942</v>
      </c>
      <c r="X855">
        <f t="shared" si="223"/>
        <v>7.1704905863658117E-2</v>
      </c>
      <c r="Y855">
        <f t="shared" si="224"/>
        <v>0</v>
      </c>
      <c r="Z855" t="s">
        <v>887</v>
      </c>
    </row>
    <row r="856" spans="1:26" x14ac:dyDescent="0.25">
      <c r="A856" t="s">
        <v>26</v>
      </c>
      <c r="B856" t="s">
        <v>27</v>
      </c>
      <c r="C856" t="s">
        <v>25</v>
      </c>
      <c r="D856">
        <v>0</v>
      </c>
      <c r="F856">
        <v>1</v>
      </c>
      <c r="G856">
        <v>64.349999999999994</v>
      </c>
      <c r="H856">
        <f t="shared" si="209"/>
        <v>1</v>
      </c>
      <c r="I856">
        <f t="shared" si="210"/>
        <v>0</v>
      </c>
      <c r="J856">
        <f t="shared" si="211"/>
        <v>1</v>
      </c>
      <c r="K856">
        <f t="shared" si="212"/>
        <v>0</v>
      </c>
      <c r="L856">
        <f t="shared" si="213"/>
        <v>0</v>
      </c>
      <c r="M856">
        <f t="shared" si="214"/>
        <v>1</v>
      </c>
      <c r="N856">
        <f t="shared" si="215"/>
        <v>0</v>
      </c>
      <c r="O856">
        <f t="shared" si="216"/>
        <v>0</v>
      </c>
      <c r="P856">
        <v>5</v>
      </c>
      <c r="Q856">
        <f t="shared" si="217"/>
        <v>1</v>
      </c>
      <c r="R856">
        <f t="shared" si="218"/>
        <v>0</v>
      </c>
      <c r="S856">
        <f t="shared" si="219"/>
        <v>0</v>
      </c>
      <c r="T856">
        <f t="shared" si="220"/>
        <v>0</v>
      </c>
      <c r="U856">
        <v>0</v>
      </c>
      <c r="V856">
        <f t="shared" si="221"/>
        <v>0.49485695900554449</v>
      </c>
      <c r="W856">
        <f t="shared" si="222"/>
        <v>0.62124993845022924</v>
      </c>
      <c r="X856">
        <f t="shared" si="223"/>
        <v>0.24488340987621515</v>
      </c>
      <c r="Y856">
        <f t="shared" si="224"/>
        <v>1</v>
      </c>
      <c r="Z856" t="s">
        <v>888</v>
      </c>
    </row>
    <row r="857" spans="1:26" x14ac:dyDescent="0.25">
      <c r="A857" t="s">
        <v>45</v>
      </c>
      <c r="B857" t="s">
        <v>38</v>
      </c>
      <c r="C857" t="s">
        <v>23</v>
      </c>
      <c r="D857">
        <v>0</v>
      </c>
      <c r="F857">
        <v>1</v>
      </c>
      <c r="G857">
        <v>20.5</v>
      </c>
      <c r="H857">
        <f t="shared" si="209"/>
        <v>1</v>
      </c>
      <c r="I857">
        <f t="shared" si="210"/>
        <v>0</v>
      </c>
      <c r="J857">
        <f t="shared" si="211"/>
        <v>0</v>
      </c>
      <c r="K857">
        <f t="shared" si="212"/>
        <v>0</v>
      </c>
      <c r="L857">
        <f t="shared" si="213"/>
        <v>1</v>
      </c>
      <c r="M857">
        <f t="shared" si="214"/>
        <v>0</v>
      </c>
      <c r="N857">
        <f t="shared" si="215"/>
        <v>0</v>
      </c>
      <c r="O857">
        <f t="shared" si="216"/>
        <v>1</v>
      </c>
      <c r="P857">
        <v>68</v>
      </c>
      <c r="Q857">
        <f t="shared" si="217"/>
        <v>0</v>
      </c>
      <c r="R857">
        <f t="shared" si="218"/>
        <v>0</v>
      </c>
      <c r="S857">
        <f t="shared" si="219"/>
        <v>1</v>
      </c>
      <c r="T857">
        <f t="shared" si="220"/>
        <v>0</v>
      </c>
      <c r="U857">
        <v>0</v>
      </c>
      <c r="V857">
        <f t="shared" si="221"/>
        <v>-6.5529909105683071E-2</v>
      </c>
      <c r="W857">
        <f t="shared" si="222"/>
        <v>0.48362338263440213</v>
      </c>
      <c r="X857">
        <f t="shared" si="223"/>
        <v>4.2941689873990854E-3</v>
      </c>
      <c r="Y857">
        <f t="shared" si="224"/>
        <v>0</v>
      </c>
      <c r="Z857" t="s">
        <v>889</v>
      </c>
    </row>
    <row r="858" spans="1:26" x14ac:dyDescent="0.25">
      <c r="A858" t="s">
        <v>29</v>
      </c>
      <c r="B858" t="s">
        <v>27</v>
      </c>
      <c r="C858" t="s">
        <v>35</v>
      </c>
      <c r="D858">
        <v>0</v>
      </c>
      <c r="F858">
        <v>1</v>
      </c>
      <c r="G858">
        <v>100.15</v>
      </c>
      <c r="H858">
        <f t="shared" si="209"/>
        <v>1</v>
      </c>
      <c r="I858">
        <f t="shared" si="210"/>
        <v>0</v>
      </c>
      <c r="J858">
        <f t="shared" si="211"/>
        <v>0</v>
      </c>
      <c r="K858">
        <f t="shared" si="212"/>
        <v>1</v>
      </c>
      <c r="L858">
        <f t="shared" si="213"/>
        <v>0</v>
      </c>
      <c r="M858">
        <f t="shared" si="214"/>
        <v>0</v>
      </c>
      <c r="N858">
        <f t="shared" si="215"/>
        <v>1</v>
      </c>
      <c r="O858">
        <f t="shared" si="216"/>
        <v>0</v>
      </c>
      <c r="P858">
        <v>62</v>
      </c>
      <c r="Q858">
        <f t="shared" si="217"/>
        <v>1</v>
      </c>
      <c r="R858">
        <f t="shared" si="218"/>
        <v>0</v>
      </c>
      <c r="S858">
        <f t="shared" si="219"/>
        <v>0</v>
      </c>
      <c r="T858">
        <f t="shared" si="220"/>
        <v>0</v>
      </c>
      <c r="U858">
        <v>1</v>
      </c>
      <c r="V858">
        <f t="shared" si="221"/>
        <v>0.27921629425188538</v>
      </c>
      <c r="W858">
        <f t="shared" si="222"/>
        <v>0.56935407757110623</v>
      </c>
      <c r="X858">
        <f t="shared" si="223"/>
        <v>0.51952915047198456</v>
      </c>
      <c r="Y858">
        <f t="shared" si="224"/>
        <v>0</v>
      </c>
      <c r="Z858" t="s">
        <v>890</v>
      </c>
    </row>
    <row r="859" spans="1:26" x14ac:dyDescent="0.25">
      <c r="A859" t="s">
        <v>45</v>
      </c>
      <c r="B859" t="s">
        <v>38</v>
      </c>
      <c r="C859" t="s">
        <v>25</v>
      </c>
      <c r="D859">
        <v>0</v>
      </c>
      <c r="F859">
        <v>1</v>
      </c>
      <c r="G859">
        <v>86.05</v>
      </c>
      <c r="H859">
        <f t="shared" si="209"/>
        <v>1</v>
      </c>
      <c r="I859">
        <f t="shared" si="210"/>
        <v>0</v>
      </c>
      <c r="J859">
        <f t="shared" si="211"/>
        <v>1</v>
      </c>
      <c r="K859">
        <f t="shared" si="212"/>
        <v>0</v>
      </c>
      <c r="L859">
        <f t="shared" si="213"/>
        <v>0</v>
      </c>
      <c r="M859">
        <f t="shared" si="214"/>
        <v>0</v>
      </c>
      <c r="N859">
        <f t="shared" si="215"/>
        <v>0</v>
      </c>
      <c r="O859">
        <f t="shared" si="216"/>
        <v>1</v>
      </c>
      <c r="P859">
        <v>72</v>
      </c>
      <c r="Q859">
        <f t="shared" si="217"/>
        <v>0</v>
      </c>
      <c r="R859">
        <f t="shared" si="218"/>
        <v>0</v>
      </c>
      <c r="S859">
        <f t="shared" si="219"/>
        <v>1</v>
      </c>
      <c r="T859">
        <f t="shared" si="220"/>
        <v>0</v>
      </c>
      <c r="U859">
        <v>0</v>
      </c>
      <c r="V859">
        <f t="shared" si="221"/>
        <v>6.0531213146936519E-2</v>
      </c>
      <c r="W859">
        <f t="shared" si="222"/>
        <v>0.51512818439481778</v>
      </c>
      <c r="X859">
        <f t="shared" si="223"/>
        <v>3.6640277650398603E-3</v>
      </c>
      <c r="Y859">
        <f t="shared" si="224"/>
        <v>0</v>
      </c>
      <c r="Z859" t="s">
        <v>891</v>
      </c>
    </row>
    <row r="860" spans="1:26" x14ac:dyDescent="0.25">
      <c r="A860" t="s">
        <v>26</v>
      </c>
      <c r="B860" t="s">
        <v>27</v>
      </c>
      <c r="C860" t="s">
        <v>25</v>
      </c>
      <c r="D860">
        <v>0</v>
      </c>
      <c r="F860">
        <v>1</v>
      </c>
      <c r="G860">
        <v>50.8</v>
      </c>
      <c r="H860">
        <f t="shared" si="209"/>
        <v>1</v>
      </c>
      <c r="I860">
        <f t="shared" si="210"/>
        <v>0</v>
      </c>
      <c r="J860">
        <f t="shared" si="211"/>
        <v>1</v>
      </c>
      <c r="K860">
        <f t="shared" si="212"/>
        <v>0</v>
      </c>
      <c r="L860">
        <f t="shared" si="213"/>
        <v>0</v>
      </c>
      <c r="M860">
        <f t="shared" si="214"/>
        <v>1</v>
      </c>
      <c r="N860">
        <f t="shared" si="215"/>
        <v>0</v>
      </c>
      <c r="O860">
        <f t="shared" si="216"/>
        <v>0</v>
      </c>
      <c r="P860">
        <v>1</v>
      </c>
      <c r="Q860">
        <f t="shared" si="217"/>
        <v>1</v>
      </c>
      <c r="R860">
        <f t="shared" si="218"/>
        <v>0</v>
      </c>
      <c r="S860">
        <f t="shared" si="219"/>
        <v>0</v>
      </c>
      <c r="T860">
        <f t="shared" si="220"/>
        <v>0</v>
      </c>
      <c r="U860">
        <v>1</v>
      </c>
      <c r="V860">
        <f t="shared" si="221"/>
        <v>0.47859492741924547</v>
      </c>
      <c r="W860">
        <f t="shared" si="222"/>
        <v>0.61741603249316646</v>
      </c>
      <c r="X860">
        <f t="shared" si="223"/>
        <v>0.2718632497129419</v>
      </c>
      <c r="Y860">
        <f t="shared" si="224"/>
        <v>1</v>
      </c>
      <c r="Z860" t="s">
        <v>892</v>
      </c>
    </row>
    <row r="861" spans="1:26" x14ac:dyDescent="0.25">
      <c r="A861" t="s">
        <v>29</v>
      </c>
      <c r="B861" t="s">
        <v>27</v>
      </c>
      <c r="C861" t="s">
        <v>35</v>
      </c>
      <c r="D861">
        <v>0</v>
      </c>
      <c r="F861">
        <v>1</v>
      </c>
      <c r="G861">
        <v>89</v>
      </c>
      <c r="H861">
        <f t="shared" si="209"/>
        <v>1</v>
      </c>
      <c r="I861">
        <f t="shared" si="210"/>
        <v>0</v>
      </c>
      <c r="J861">
        <f t="shared" si="211"/>
        <v>0</v>
      </c>
      <c r="K861">
        <f t="shared" si="212"/>
        <v>1</v>
      </c>
      <c r="L861">
        <f t="shared" si="213"/>
        <v>0</v>
      </c>
      <c r="M861">
        <f t="shared" si="214"/>
        <v>0</v>
      </c>
      <c r="N861">
        <f t="shared" si="215"/>
        <v>1</v>
      </c>
      <c r="O861">
        <f t="shared" si="216"/>
        <v>0</v>
      </c>
      <c r="P861">
        <v>66</v>
      </c>
      <c r="Q861">
        <f t="shared" si="217"/>
        <v>1</v>
      </c>
      <c r="R861">
        <f t="shared" si="218"/>
        <v>0</v>
      </c>
      <c r="S861">
        <f t="shared" si="219"/>
        <v>0</v>
      </c>
      <c r="T861">
        <f t="shared" si="220"/>
        <v>0</v>
      </c>
      <c r="U861">
        <v>0</v>
      </c>
      <c r="V861">
        <f t="shared" si="221"/>
        <v>0.26183282639619088</v>
      </c>
      <c r="W861">
        <f t="shared" si="222"/>
        <v>0.56508678763287179</v>
      </c>
      <c r="X861">
        <f t="shared" si="223"/>
        <v>6.8556428978617828E-2</v>
      </c>
      <c r="Y861">
        <f t="shared" si="224"/>
        <v>0</v>
      </c>
      <c r="Z861" t="s">
        <v>893</v>
      </c>
    </row>
    <row r="862" spans="1:26" x14ac:dyDescent="0.25">
      <c r="A862" t="s">
        <v>45</v>
      </c>
      <c r="B862" t="s">
        <v>38</v>
      </c>
      <c r="C862" t="s">
        <v>25</v>
      </c>
      <c r="D862">
        <v>0</v>
      </c>
      <c r="F862">
        <v>1</v>
      </c>
      <c r="G862">
        <v>64.8</v>
      </c>
      <c r="H862">
        <f t="shared" si="209"/>
        <v>1</v>
      </c>
      <c r="I862">
        <f t="shared" si="210"/>
        <v>0</v>
      </c>
      <c r="J862">
        <f t="shared" si="211"/>
        <v>1</v>
      </c>
      <c r="K862">
        <f t="shared" si="212"/>
        <v>0</v>
      </c>
      <c r="L862">
        <f t="shared" si="213"/>
        <v>0</v>
      </c>
      <c r="M862">
        <f t="shared" si="214"/>
        <v>0</v>
      </c>
      <c r="N862">
        <f t="shared" si="215"/>
        <v>0</v>
      </c>
      <c r="O862">
        <f t="shared" si="216"/>
        <v>1</v>
      </c>
      <c r="P862">
        <v>72</v>
      </c>
      <c r="Q862">
        <f t="shared" si="217"/>
        <v>0</v>
      </c>
      <c r="R862">
        <f t="shared" si="218"/>
        <v>0</v>
      </c>
      <c r="S862">
        <f t="shared" si="219"/>
        <v>1</v>
      </c>
      <c r="T862">
        <f t="shared" si="220"/>
        <v>0</v>
      </c>
      <c r="U862">
        <v>0</v>
      </c>
      <c r="V862">
        <f t="shared" si="221"/>
        <v>2.7401285619267718E-2</v>
      </c>
      <c r="W862">
        <f t="shared" si="222"/>
        <v>0.50684989281783588</v>
      </c>
      <c r="X862">
        <f t="shared" si="223"/>
        <v>7.5083045358868784E-4</v>
      </c>
      <c r="Y862">
        <f t="shared" si="224"/>
        <v>0</v>
      </c>
      <c r="Z862" t="s">
        <v>894</v>
      </c>
    </row>
    <row r="863" spans="1:26" x14ac:dyDescent="0.25">
      <c r="A863" t="s">
        <v>29</v>
      </c>
      <c r="B863" t="s">
        <v>38</v>
      </c>
      <c r="C863" t="s">
        <v>23</v>
      </c>
      <c r="D863">
        <v>0</v>
      </c>
      <c r="F863">
        <v>1</v>
      </c>
      <c r="G863">
        <v>19.8</v>
      </c>
      <c r="H863">
        <f t="shared" si="209"/>
        <v>1</v>
      </c>
      <c r="I863">
        <f t="shared" si="210"/>
        <v>0</v>
      </c>
      <c r="J863">
        <f t="shared" si="211"/>
        <v>0</v>
      </c>
      <c r="K863">
        <f t="shared" si="212"/>
        <v>0</v>
      </c>
      <c r="L863">
        <f t="shared" si="213"/>
        <v>1</v>
      </c>
      <c r="M863">
        <f t="shared" si="214"/>
        <v>0</v>
      </c>
      <c r="N863">
        <f t="shared" si="215"/>
        <v>1</v>
      </c>
      <c r="O863">
        <f t="shared" si="216"/>
        <v>0</v>
      </c>
      <c r="P863">
        <v>26</v>
      </c>
      <c r="Q863">
        <f t="shared" si="217"/>
        <v>0</v>
      </c>
      <c r="R863">
        <f t="shared" si="218"/>
        <v>0</v>
      </c>
      <c r="S863">
        <f t="shared" si="219"/>
        <v>1</v>
      </c>
      <c r="T863">
        <f t="shared" si="220"/>
        <v>0</v>
      </c>
      <c r="U863">
        <v>0</v>
      </c>
      <c r="V863">
        <f t="shared" si="221"/>
        <v>-6.6871918516736434E-3</v>
      </c>
      <c r="W863">
        <f t="shared" si="222"/>
        <v>0.49832820826708341</v>
      </c>
      <c r="X863">
        <f t="shared" si="223"/>
        <v>4.4718534861090369E-5</v>
      </c>
      <c r="Y863">
        <f t="shared" si="224"/>
        <v>0</v>
      </c>
      <c r="Z863" t="s">
        <v>895</v>
      </c>
    </row>
    <row r="864" spans="1:26" x14ac:dyDescent="0.25">
      <c r="A864" t="s">
        <v>45</v>
      </c>
      <c r="B864" t="s">
        <v>33</v>
      </c>
      <c r="C864" t="s">
        <v>35</v>
      </c>
      <c r="D864">
        <v>0</v>
      </c>
      <c r="F864">
        <v>1</v>
      </c>
      <c r="G864">
        <v>93.4</v>
      </c>
      <c r="H864">
        <f t="shared" si="209"/>
        <v>1</v>
      </c>
      <c r="I864">
        <f t="shared" si="210"/>
        <v>0</v>
      </c>
      <c r="J864">
        <f t="shared" si="211"/>
        <v>0</v>
      </c>
      <c r="K864">
        <f t="shared" si="212"/>
        <v>1</v>
      </c>
      <c r="L864">
        <f t="shared" si="213"/>
        <v>0</v>
      </c>
      <c r="M864">
        <f t="shared" si="214"/>
        <v>0</v>
      </c>
      <c r="N864">
        <f t="shared" si="215"/>
        <v>0</v>
      </c>
      <c r="O864">
        <f t="shared" si="216"/>
        <v>1</v>
      </c>
      <c r="P864">
        <v>64</v>
      </c>
      <c r="Q864">
        <f t="shared" si="217"/>
        <v>0</v>
      </c>
      <c r="R864">
        <f t="shared" si="218"/>
        <v>0</v>
      </c>
      <c r="S864">
        <f t="shared" si="219"/>
        <v>0</v>
      </c>
      <c r="T864">
        <f t="shared" si="220"/>
        <v>1</v>
      </c>
      <c r="U864">
        <v>0</v>
      </c>
      <c r="V864">
        <f t="shared" si="221"/>
        <v>9.0544888798035544E-2</v>
      </c>
      <c r="W864">
        <f t="shared" si="222"/>
        <v>0.52262076984440009</v>
      </c>
      <c r="X864">
        <f t="shared" si="223"/>
        <v>8.1983768874486218E-3</v>
      </c>
      <c r="Y864">
        <f t="shared" si="224"/>
        <v>0</v>
      </c>
      <c r="Z864" t="s">
        <v>896</v>
      </c>
    </row>
    <row r="865" spans="1:26" x14ac:dyDescent="0.25">
      <c r="A865" t="s">
        <v>26</v>
      </c>
      <c r="B865" t="s">
        <v>27</v>
      </c>
      <c r="C865" t="s">
        <v>35</v>
      </c>
      <c r="D865">
        <v>1</v>
      </c>
      <c r="F865">
        <v>1</v>
      </c>
      <c r="G865">
        <v>73.650000000000006</v>
      </c>
      <c r="H865">
        <f t="shared" si="209"/>
        <v>0</v>
      </c>
      <c r="I865">
        <f t="shared" si="210"/>
        <v>1</v>
      </c>
      <c r="J865">
        <f t="shared" si="211"/>
        <v>0</v>
      </c>
      <c r="K865">
        <f t="shared" si="212"/>
        <v>1</v>
      </c>
      <c r="L865">
        <f t="shared" si="213"/>
        <v>0</v>
      </c>
      <c r="M865">
        <f t="shared" si="214"/>
        <v>1</v>
      </c>
      <c r="N865">
        <f t="shared" si="215"/>
        <v>0</v>
      </c>
      <c r="O865">
        <f t="shared" si="216"/>
        <v>0</v>
      </c>
      <c r="P865">
        <v>20</v>
      </c>
      <c r="Q865">
        <f t="shared" si="217"/>
        <v>1</v>
      </c>
      <c r="R865">
        <f t="shared" si="218"/>
        <v>0</v>
      </c>
      <c r="S865">
        <f t="shared" si="219"/>
        <v>0</v>
      </c>
      <c r="T865">
        <f t="shared" si="220"/>
        <v>0</v>
      </c>
      <c r="U865">
        <v>1</v>
      </c>
      <c r="V865">
        <f t="shared" si="221"/>
        <v>0.51421934360782118</v>
      </c>
      <c r="W865">
        <f t="shared" si="222"/>
        <v>0.62579506504634042</v>
      </c>
      <c r="X865">
        <f t="shared" si="223"/>
        <v>0.2359828461248161</v>
      </c>
      <c r="Y865">
        <f t="shared" si="224"/>
        <v>1</v>
      </c>
      <c r="Z865" t="s">
        <v>897</v>
      </c>
    </row>
    <row r="866" spans="1:26" x14ac:dyDescent="0.25">
      <c r="A866" t="s">
        <v>26</v>
      </c>
      <c r="B866" t="s">
        <v>27</v>
      </c>
      <c r="C866" t="s">
        <v>35</v>
      </c>
      <c r="D866">
        <v>0</v>
      </c>
      <c r="F866">
        <v>1</v>
      </c>
      <c r="G866">
        <v>95.1</v>
      </c>
      <c r="H866">
        <f t="shared" si="209"/>
        <v>1</v>
      </c>
      <c r="I866">
        <f t="shared" si="210"/>
        <v>0</v>
      </c>
      <c r="J866">
        <f t="shared" si="211"/>
        <v>0</v>
      </c>
      <c r="K866">
        <f t="shared" si="212"/>
        <v>1</v>
      </c>
      <c r="L866">
        <f t="shared" si="213"/>
        <v>0</v>
      </c>
      <c r="M866">
        <f t="shared" si="214"/>
        <v>1</v>
      </c>
      <c r="N866">
        <f t="shared" si="215"/>
        <v>0</v>
      </c>
      <c r="O866">
        <f t="shared" si="216"/>
        <v>0</v>
      </c>
      <c r="P866">
        <v>3</v>
      </c>
      <c r="Q866">
        <f t="shared" si="217"/>
        <v>1</v>
      </c>
      <c r="R866">
        <f t="shared" si="218"/>
        <v>0</v>
      </c>
      <c r="S866">
        <f t="shared" si="219"/>
        <v>0</v>
      </c>
      <c r="T866">
        <f t="shared" si="220"/>
        <v>0</v>
      </c>
      <c r="U866">
        <v>1</v>
      </c>
      <c r="V866">
        <f t="shared" si="221"/>
        <v>0.54766108221810328</v>
      </c>
      <c r="W866">
        <f t="shared" si="222"/>
        <v>0.63359277415690418</v>
      </c>
      <c r="X866">
        <f t="shared" si="223"/>
        <v>0.20461049654009753</v>
      </c>
      <c r="Y866">
        <f t="shared" si="224"/>
        <v>1</v>
      </c>
      <c r="Z866" t="s">
        <v>898</v>
      </c>
    </row>
    <row r="867" spans="1:26" x14ac:dyDescent="0.25">
      <c r="A867" t="s">
        <v>26</v>
      </c>
      <c r="B867" t="s">
        <v>38</v>
      </c>
      <c r="C867" t="s">
        <v>35</v>
      </c>
      <c r="D867">
        <v>0</v>
      </c>
      <c r="F867">
        <v>1</v>
      </c>
      <c r="G867">
        <v>94.65</v>
      </c>
      <c r="H867">
        <f t="shared" si="209"/>
        <v>1</v>
      </c>
      <c r="I867">
        <f t="shared" si="210"/>
        <v>0</v>
      </c>
      <c r="J867">
        <f t="shared" si="211"/>
        <v>0</v>
      </c>
      <c r="K867">
        <f t="shared" si="212"/>
        <v>1</v>
      </c>
      <c r="L867">
        <f t="shared" si="213"/>
        <v>0</v>
      </c>
      <c r="M867">
        <f t="shared" si="214"/>
        <v>1</v>
      </c>
      <c r="N867">
        <f t="shared" si="215"/>
        <v>0</v>
      </c>
      <c r="O867">
        <f t="shared" si="216"/>
        <v>0</v>
      </c>
      <c r="P867">
        <v>22</v>
      </c>
      <c r="Q867">
        <f t="shared" si="217"/>
        <v>0</v>
      </c>
      <c r="R867">
        <f t="shared" si="218"/>
        <v>0</v>
      </c>
      <c r="S867">
        <f t="shared" si="219"/>
        <v>1</v>
      </c>
      <c r="T867">
        <f t="shared" si="220"/>
        <v>0</v>
      </c>
      <c r="U867">
        <v>1</v>
      </c>
      <c r="V867">
        <f t="shared" si="221"/>
        <v>0.41019116354467189</v>
      </c>
      <c r="W867">
        <f t="shared" si="222"/>
        <v>0.60113371539439786</v>
      </c>
      <c r="X867">
        <f t="shared" si="223"/>
        <v>0.34787446356078799</v>
      </c>
      <c r="Y867">
        <f t="shared" si="224"/>
        <v>1</v>
      </c>
      <c r="Z867" t="s">
        <v>899</v>
      </c>
    </row>
    <row r="868" spans="1:26" x14ac:dyDescent="0.25">
      <c r="A868" t="s">
        <v>26</v>
      </c>
      <c r="B868" t="s">
        <v>30</v>
      </c>
      <c r="C868" t="s">
        <v>35</v>
      </c>
      <c r="D868">
        <v>0</v>
      </c>
      <c r="F868">
        <v>1</v>
      </c>
      <c r="G868">
        <v>80.599999999999994</v>
      </c>
      <c r="H868">
        <f t="shared" si="209"/>
        <v>1</v>
      </c>
      <c r="I868">
        <f t="shared" si="210"/>
        <v>0</v>
      </c>
      <c r="J868">
        <f t="shared" si="211"/>
        <v>0</v>
      </c>
      <c r="K868">
        <f t="shared" si="212"/>
        <v>1</v>
      </c>
      <c r="L868">
        <f t="shared" si="213"/>
        <v>0</v>
      </c>
      <c r="M868">
        <f t="shared" si="214"/>
        <v>1</v>
      </c>
      <c r="N868">
        <f t="shared" si="215"/>
        <v>0</v>
      </c>
      <c r="O868">
        <f t="shared" si="216"/>
        <v>0</v>
      </c>
      <c r="P868">
        <v>4</v>
      </c>
      <c r="Q868">
        <f t="shared" si="217"/>
        <v>0</v>
      </c>
      <c r="R868">
        <f t="shared" si="218"/>
        <v>1</v>
      </c>
      <c r="S868">
        <f t="shared" si="219"/>
        <v>0</v>
      </c>
      <c r="T868">
        <f t="shared" si="220"/>
        <v>0</v>
      </c>
      <c r="U868">
        <v>1</v>
      </c>
      <c r="V868">
        <f t="shared" si="221"/>
        <v>0.38342326573032814</v>
      </c>
      <c r="W868">
        <f t="shared" si="222"/>
        <v>0.59469848695793281</v>
      </c>
      <c r="X868">
        <f t="shared" si="223"/>
        <v>0.38016686924265353</v>
      </c>
      <c r="Y868">
        <f t="shared" si="224"/>
        <v>1</v>
      </c>
      <c r="Z868" t="s">
        <v>900</v>
      </c>
    </row>
    <row r="869" spans="1:26" x14ac:dyDescent="0.25">
      <c r="A869" t="s">
        <v>45</v>
      </c>
      <c r="B869" t="s">
        <v>33</v>
      </c>
      <c r="C869" t="s">
        <v>25</v>
      </c>
      <c r="D869">
        <v>0</v>
      </c>
      <c r="F869">
        <v>1</v>
      </c>
      <c r="G869">
        <v>39</v>
      </c>
      <c r="H869">
        <f t="shared" si="209"/>
        <v>1</v>
      </c>
      <c r="I869">
        <f t="shared" si="210"/>
        <v>0</v>
      </c>
      <c r="J869">
        <f t="shared" si="211"/>
        <v>1</v>
      </c>
      <c r="K869">
        <f t="shared" si="212"/>
        <v>0</v>
      </c>
      <c r="L869">
        <f t="shared" si="213"/>
        <v>0</v>
      </c>
      <c r="M869">
        <f t="shared" si="214"/>
        <v>0</v>
      </c>
      <c r="N869">
        <f t="shared" si="215"/>
        <v>0</v>
      </c>
      <c r="O869">
        <f t="shared" si="216"/>
        <v>1</v>
      </c>
      <c r="P869">
        <v>62</v>
      </c>
      <c r="Q869">
        <f t="shared" si="217"/>
        <v>0</v>
      </c>
      <c r="R869">
        <f t="shared" si="218"/>
        <v>0</v>
      </c>
      <c r="S869">
        <f t="shared" si="219"/>
        <v>0</v>
      </c>
      <c r="T869">
        <f t="shared" si="220"/>
        <v>1</v>
      </c>
      <c r="U869">
        <v>0</v>
      </c>
      <c r="V869">
        <f t="shared" si="221"/>
        <v>-1.2822344037854844E-2</v>
      </c>
      <c r="W869">
        <f t="shared" si="222"/>
        <v>0.49679445790968341</v>
      </c>
      <c r="X869">
        <f t="shared" si="223"/>
        <v>1.6441250662511167E-4</v>
      </c>
      <c r="Y869">
        <f t="shared" si="224"/>
        <v>0</v>
      </c>
      <c r="Z869" t="s">
        <v>901</v>
      </c>
    </row>
    <row r="870" spans="1:26" x14ac:dyDescent="0.25">
      <c r="A870" t="s">
        <v>26</v>
      </c>
      <c r="B870" t="s">
        <v>30</v>
      </c>
      <c r="C870" t="s">
        <v>23</v>
      </c>
      <c r="D870">
        <v>0</v>
      </c>
      <c r="F870">
        <v>1</v>
      </c>
      <c r="G870">
        <v>20.5</v>
      </c>
      <c r="H870">
        <f t="shared" si="209"/>
        <v>1</v>
      </c>
      <c r="I870">
        <f t="shared" si="210"/>
        <v>0</v>
      </c>
      <c r="J870">
        <f t="shared" si="211"/>
        <v>0</v>
      </c>
      <c r="K870">
        <f t="shared" si="212"/>
        <v>0</v>
      </c>
      <c r="L870">
        <f t="shared" si="213"/>
        <v>1</v>
      </c>
      <c r="M870">
        <f t="shared" si="214"/>
        <v>1</v>
      </c>
      <c r="N870">
        <f t="shared" si="215"/>
        <v>0</v>
      </c>
      <c r="O870">
        <f t="shared" si="216"/>
        <v>0</v>
      </c>
      <c r="P870">
        <v>5</v>
      </c>
      <c r="Q870">
        <f t="shared" si="217"/>
        <v>0</v>
      </c>
      <c r="R870">
        <f t="shared" si="218"/>
        <v>1</v>
      </c>
      <c r="S870">
        <f t="shared" si="219"/>
        <v>0</v>
      </c>
      <c r="T870">
        <f t="shared" si="220"/>
        <v>0</v>
      </c>
      <c r="U870">
        <v>0</v>
      </c>
      <c r="V870">
        <f t="shared" si="221"/>
        <v>0.26585899547892244</v>
      </c>
      <c r="W870">
        <f t="shared" si="222"/>
        <v>0.56607601332075486</v>
      </c>
      <c r="X870">
        <f t="shared" si="223"/>
        <v>7.0681005477061701E-2</v>
      </c>
      <c r="Y870">
        <f t="shared" si="224"/>
        <v>0</v>
      </c>
      <c r="Z870" t="s">
        <v>902</v>
      </c>
    </row>
    <row r="871" spans="1:26" x14ac:dyDescent="0.25">
      <c r="A871" t="s">
        <v>29</v>
      </c>
      <c r="B871" t="s">
        <v>27</v>
      </c>
      <c r="C871" t="s">
        <v>35</v>
      </c>
      <c r="D871">
        <v>0</v>
      </c>
      <c r="F871">
        <v>1</v>
      </c>
      <c r="G871">
        <v>85.55</v>
      </c>
      <c r="H871">
        <f t="shared" si="209"/>
        <v>1</v>
      </c>
      <c r="I871">
        <f t="shared" si="210"/>
        <v>0</v>
      </c>
      <c r="J871">
        <f t="shared" si="211"/>
        <v>0</v>
      </c>
      <c r="K871">
        <f t="shared" si="212"/>
        <v>1</v>
      </c>
      <c r="L871">
        <f t="shared" si="213"/>
        <v>0</v>
      </c>
      <c r="M871">
        <f t="shared" si="214"/>
        <v>0</v>
      </c>
      <c r="N871">
        <f t="shared" si="215"/>
        <v>1</v>
      </c>
      <c r="O871">
        <f t="shared" si="216"/>
        <v>0</v>
      </c>
      <c r="P871">
        <v>59</v>
      </c>
      <c r="Q871">
        <f t="shared" si="217"/>
        <v>1</v>
      </c>
      <c r="R871">
        <f t="shared" si="218"/>
        <v>0</v>
      </c>
      <c r="S871">
        <f t="shared" si="219"/>
        <v>0</v>
      </c>
      <c r="T871">
        <f t="shared" si="220"/>
        <v>0</v>
      </c>
      <c r="U871">
        <v>1</v>
      </c>
      <c r="V871">
        <f t="shared" si="221"/>
        <v>0.25645408522111057</v>
      </c>
      <c r="W871">
        <f t="shared" si="222"/>
        <v>0.56376442849614994</v>
      </c>
      <c r="X871">
        <f t="shared" si="223"/>
        <v>0.55286052738437552</v>
      </c>
      <c r="Y871">
        <f t="shared" si="224"/>
        <v>0</v>
      </c>
      <c r="Z871" t="s">
        <v>903</v>
      </c>
    </row>
    <row r="872" spans="1:26" x14ac:dyDescent="0.25">
      <c r="A872" t="s">
        <v>45</v>
      </c>
      <c r="B872" t="s">
        <v>30</v>
      </c>
      <c r="C872" t="s">
        <v>23</v>
      </c>
      <c r="D872">
        <v>0</v>
      </c>
      <c r="F872">
        <v>1</v>
      </c>
      <c r="G872">
        <v>26.4</v>
      </c>
      <c r="H872">
        <f t="shared" si="209"/>
        <v>1</v>
      </c>
      <c r="I872">
        <f t="shared" si="210"/>
        <v>0</v>
      </c>
      <c r="J872">
        <f t="shared" si="211"/>
        <v>0</v>
      </c>
      <c r="K872">
        <f t="shared" si="212"/>
        <v>0</v>
      </c>
      <c r="L872">
        <f t="shared" si="213"/>
        <v>1</v>
      </c>
      <c r="M872">
        <f t="shared" si="214"/>
        <v>0</v>
      </c>
      <c r="N872">
        <f t="shared" si="215"/>
        <v>0</v>
      </c>
      <c r="O872">
        <f t="shared" si="216"/>
        <v>1</v>
      </c>
      <c r="P872">
        <v>3</v>
      </c>
      <c r="Q872">
        <f t="shared" si="217"/>
        <v>0</v>
      </c>
      <c r="R872">
        <f t="shared" si="218"/>
        <v>1</v>
      </c>
      <c r="S872">
        <f t="shared" si="219"/>
        <v>0</v>
      </c>
      <c r="T872">
        <f t="shared" si="220"/>
        <v>0</v>
      </c>
      <c r="U872">
        <v>0</v>
      </c>
      <c r="V872">
        <f t="shared" si="221"/>
        <v>-5.6331482168589145E-2</v>
      </c>
      <c r="W872">
        <f t="shared" si="222"/>
        <v>0.48592085229902388</v>
      </c>
      <c r="X872">
        <f t="shared" si="223"/>
        <v>3.1732358833100769E-3</v>
      </c>
      <c r="Y872">
        <f t="shared" si="224"/>
        <v>0</v>
      </c>
      <c r="Z872" t="s">
        <v>904</v>
      </c>
    </row>
    <row r="873" spans="1:26" x14ac:dyDescent="0.25">
      <c r="A873" t="s">
        <v>45</v>
      </c>
      <c r="B873" t="s">
        <v>33</v>
      </c>
      <c r="C873" t="s">
        <v>35</v>
      </c>
      <c r="D873">
        <v>0</v>
      </c>
      <c r="F873">
        <v>1</v>
      </c>
      <c r="G873">
        <v>98.2</v>
      </c>
      <c r="H873">
        <f t="shared" si="209"/>
        <v>1</v>
      </c>
      <c r="I873">
        <f t="shared" si="210"/>
        <v>0</v>
      </c>
      <c r="J873">
        <f t="shared" si="211"/>
        <v>0</v>
      </c>
      <c r="K873">
        <f t="shared" si="212"/>
        <v>1</v>
      </c>
      <c r="L873">
        <f t="shared" si="213"/>
        <v>0</v>
      </c>
      <c r="M873">
        <f t="shared" si="214"/>
        <v>0</v>
      </c>
      <c r="N873">
        <f t="shared" si="215"/>
        <v>0</v>
      </c>
      <c r="O873">
        <f t="shared" si="216"/>
        <v>1</v>
      </c>
      <c r="P873">
        <v>72</v>
      </c>
      <c r="Q873">
        <f t="shared" si="217"/>
        <v>0</v>
      </c>
      <c r="R873">
        <f t="shared" si="218"/>
        <v>0</v>
      </c>
      <c r="S873">
        <f t="shared" si="219"/>
        <v>0</v>
      </c>
      <c r="T873">
        <f t="shared" si="220"/>
        <v>1</v>
      </c>
      <c r="U873">
        <v>0</v>
      </c>
      <c r="V873">
        <f t="shared" si="221"/>
        <v>8.4336905676453411E-2</v>
      </c>
      <c r="W873">
        <f t="shared" si="222"/>
        <v>0.52107173812949747</v>
      </c>
      <c r="X873">
        <f t="shared" si="223"/>
        <v>7.1127136590789994E-3</v>
      </c>
      <c r="Y873">
        <f t="shared" si="224"/>
        <v>0</v>
      </c>
      <c r="Z873" t="s">
        <v>905</v>
      </c>
    </row>
    <row r="874" spans="1:26" x14ac:dyDescent="0.25">
      <c r="A874" t="s">
        <v>29</v>
      </c>
      <c r="B874" t="s">
        <v>38</v>
      </c>
      <c r="C874" t="s">
        <v>35</v>
      </c>
      <c r="D874">
        <v>0</v>
      </c>
      <c r="F874">
        <v>1</v>
      </c>
      <c r="G874">
        <v>97.55</v>
      </c>
      <c r="H874">
        <f t="shared" si="209"/>
        <v>1</v>
      </c>
      <c r="I874">
        <f t="shared" si="210"/>
        <v>0</v>
      </c>
      <c r="J874">
        <f t="shared" si="211"/>
        <v>0</v>
      </c>
      <c r="K874">
        <f t="shared" si="212"/>
        <v>1</v>
      </c>
      <c r="L874">
        <f t="shared" si="213"/>
        <v>0</v>
      </c>
      <c r="M874">
        <f t="shared" si="214"/>
        <v>0</v>
      </c>
      <c r="N874">
        <f t="shared" si="215"/>
        <v>1</v>
      </c>
      <c r="O874">
        <f t="shared" si="216"/>
        <v>0</v>
      </c>
      <c r="P874">
        <v>57</v>
      </c>
      <c r="Q874">
        <f t="shared" si="217"/>
        <v>0</v>
      </c>
      <c r="R874">
        <f t="shared" si="218"/>
        <v>0</v>
      </c>
      <c r="S874">
        <f t="shared" si="219"/>
        <v>1</v>
      </c>
      <c r="T874">
        <f t="shared" si="220"/>
        <v>0</v>
      </c>
      <c r="U874">
        <v>0</v>
      </c>
      <c r="V874">
        <f t="shared" si="221"/>
        <v>0.13839440644036047</v>
      </c>
      <c r="W874">
        <f t="shared" si="222"/>
        <v>0.53454348488758874</v>
      </c>
      <c r="X874">
        <f t="shared" si="223"/>
        <v>1.9153011733979687E-2</v>
      </c>
      <c r="Y874">
        <f t="shared" si="224"/>
        <v>0</v>
      </c>
      <c r="Z874" t="s">
        <v>906</v>
      </c>
    </row>
    <row r="875" spans="1:26" x14ac:dyDescent="0.25">
      <c r="A875" t="s">
        <v>45</v>
      </c>
      <c r="B875" t="s">
        <v>38</v>
      </c>
      <c r="C875" t="s">
        <v>23</v>
      </c>
      <c r="D875">
        <v>0</v>
      </c>
      <c r="F875">
        <v>1</v>
      </c>
      <c r="G875">
        <v>19.95</v>
      </c>
      <c r="H875">
        <f t="shared" si="209"/>
        <v>1</v>
      </c>
      <c r="I875">
        <f t="shared" si="210"/>
        <v>0</v>
      </c>
      <c r="J875">
        <f t="shared" si="211"/>
        <v>0</v>
      </c>
      <c r="K875">
        <f t="shared" si="212"/>
        <v>0</v>
      </c>
      <c r="L875">
        <f t="shared" si="213"/>
        <v>1</v>
      </c>
      <c r="M875">
        <f t="shared" si="214"/>
        <v>0</v>
      </c>
      <c r="N875">
        <f t="shared" si="215"/>
        <v>0</v>
      </c>
      <c r="O875">
        <f t="shared" si="216"/>
        <v>1</v>
      </c>
      <c r="P875">
        <v>66</v>
      </c>
      <c r="Q875">
        <f t="shared" si="217"/>
        <v>0</v>
      </c>
      <c r="R875">
        <f t="shared" si="218"/>
        <v>0</v>
      </c>
      <c r="S875">
        <f t="shared" si="219"/>
        <v>1</v>
      </c>
      <c r="T875">
        <f t="shared" si="220"/>
        <v>0</v>
      </c>
      <c r="U875">
        <v>0</v>
      </c>
      <c r="V875">
        <f t="shared" si="221"/>
        <v>-7.1250558843625494E-2</v>
      </c>
      <c r="W875">
        <f t="shared" si="222"/>
        <v>0.48219489216522793</v>
      </c>
      <c r="X875">
        <f t="shared" si="223"/>
        <v>5.0766421355289389E-3</v>
      </c>
      <c r="Y875">
        <f t="shared" si="224"/>
        <v>0</v>
      </c>
      <c r="Z875" t="s">
        <v>907</v>
      </c>
    </row>
    <row r="876" spans="1:26" x14ac:dyDescent="0.25">
      <c r="A876" t="s">
        <v>26</v>
      </c>
      <c r="B876" t="s">
        <v>27</v>
      </c>
      <c r="C876" t="s">
        <v>25</v>
      </c>
      <c r="D876">
        <v>0</v>
      </c>
      <c r="F876">
        <v>1</v>
      </c>
      <c r="G876">
        <v>50.8</v>
      </c>
      <c r="H876">
        <f t="shared" si="209"/>
        <v>1</v>
      </c>
      <c r="I876">
        <f t="shared" si="210"/>
        <v>0</v>
      </c>
      <c r="J876">
        <f t="shared" si="211"/>
        <v>1</v>
      </c>
      <c r="K876">
        <f t="shared" si="212"/>
        <v>0</v>
      </c>
      <c r="L876">
        <f t="shared" si="213"/>
        <v>0</v>
      </c>
      <c r="M876">
        <f t="shared" si="214"/>
        <v>1</v>
      </c>
      <c r="N876">
        <f t="shared" si="215"/>
        <v>0</v>
      </c>
      <c r="O876">
        <f t="shared" si="216"/>
        <v>0</v>
      </c>
      <c r="P876">
        <v>60</v>
      </c>
      <c r="Q876">
        <f t="shared" si="217"/>
        <v>1</v>
      </c>
      <c r="R876">
        <f t="shared" si="218"/>
        <v>0</v>
      </c>
      <c r="S876">
        <f t="shared" si="219"/>
        <v>0</v>
      </c>
      <c r="T876">
        <f t="shared" si="220"/>
        <v>0</v>
      </c>
      <c r="U876">
        <v>1</v>
      </c>
      <c r="V876">
        <f t="shared" si="221"/>
        <v>0.47859492741924547</v>
      </c>
      <c r="W876">
        <f t="shared" si="222"/>
        <v>0.61741603249316646</v>
      </c>
      <c r="X876">
        <f t="shared" si="223"/>
        <v>0.2718632497129419</v>
      </c>
      <c r="Y876">
        <f t="shared" si="224"/>
        <v>1</v>
      </c>
      <c r="Z876" t="s">
        <v>908</v>
      </c>
    </row>
    <row r="877" spans="1:26" x14ac:dyDescent="0.25">
      <c r="A877" t="s">
        <v>45</v>
      </c>
      <c r="B877" t="s">
        <v>33</v>
      </c>
      <c r="C877" t="s">
        <v>35</v>
      </c>
      <c r="D877">
        <v>0</v>
      </c>
      <c r="F877">
        <v>1</v>
      </c>
      <c r="G877">
        <v>99.7</v>
      </c>
      <c r="H877">
        <f t="shared" si="209"/>
        <v>1</v>
      </c>
      <c r="I877">
        <f t="shared" si="210"/>
        <v>0</v>
      </c>
      <c r="J877">
        <f t="shared" si="211"/>
        <v>0</v>
      </c>
      <c r="K877">
        <f t="shared" si="212"/>
        <v>1</v>
      </c>
      <c r="L877">
        <f t="shared" si="213"/>
        <v>0</v>
      </c>
      <c r="M877">
        <f t="shared" si="214"/>
        <v>0</v>
      </c>
      <c r="N877">
        <f t="shared" si="215"/>
        <v>0</v>
      </c>
      <c r="O877">
        <f t="shared" si="216"/>
        <v>1</v>
      </c>
      <c r="P877">
        <v>45</v>
      </c>
      <c r="Q877">
        <f t="shared" si="217"/>
        <v>0</v>
      </c>
      <c r="R877">
        <f t="shared" si="218"/>
        <v>0</v>
      </c>
      <c r="S877">
        <f t="shared" si="219"/>
        <v>0</v>
      </c>
      <c r="T877">
        <f t="shared" si="220"/>
        <v>1</v>
      </c>
      <c r="U877">
        <v>0</v>
      </c>
      <c r="V877">
        <f t="shared" si="221"/>
        <v>8.1812319535297884E-2</v>
      </c>
      <c r="W877">
        <f t="shared" si="222"/>
        <v>0.52044167937341357</v>
      </c>
      <c r="X877">
        <f t="shared" si="223"/>
        <v>6.6932556277456839E-3</v>
      </c>
      <c r="Y877">
        <f t="shared" si="224"/>
        <v>0</v>
      </c>
      <c r="Z877" t="s">
        <v>909</v>
      </c>
    </row>
    <row r="878" spans="1:26" x14ac:dyDescent="0.25">
      <c r="A878" t="s">
        <v>26</v>
      </c>
      <c r="B878" t="s">
        <v>38</v>
      </c>
      <c r="C878" t="s">
        <v>25</v>
      </c>
      <c r="D878">
        <v>0</v>
      </c>
      <c r="F878">
        <v>1</v>
      </c>
      <c r="G878">
        <v>34.799999999999997</v>
      </c>
      <c r="H878">
        <f t="shared" si="209"/>
        <v>1</v>
      </c>
      <c r="I878">
        <f t="shared" si="210"/>
        <v>0</v>
      </c>
      <c r="J878">
        <f t="shared" si="211"/>
        <v>1</v>
      </c>
      <c r="K878">
        <f t="shared" si="212"/>
        <v>0</v>
      </c>
      <c r="L878">
        <f t="shared" si="213"/>
        <v>0</v>
      </c>
      <c r="M878">
        <f t="shared" si="214"/>
        <v>1</v>
      </c>
      <c r="N878">
        <f t="shared" si="215"/>
        <v>0</v>
      </c>
      <c r="O878">
        <f t="shared" si="216"/>
        <v>0</v>
      </c>
      <c r="P878">
        <v>3</v>
      </c>
      <c r="Q878">
        <f t="shared" si="217"/>
        <v>0</v>
      </c>
      <c r="R878">
        <f t="shared" si="218"/>
        <v>0</v>
      </c>
      <c r="S878">
        <f t="shared" si="219"/>
        <v>1</v>
      </c>
      <c r="T878">
        <f t="shared" si="220"/>
        <v>0</v>
      </c>
      <c r="U878">
        <v>0</v>
      </c>
      <c r="V878">
        <f t="shared" si="221"/>
        <v>0.31688169707262592</v>
      </c>
      <c r="W878">
        <f t="shared" si="222"/>
        <v>0.57856411041926969</v>
      </c>
      <c r="X878">
        <f t="shared" si="223"/>
        <v>0.10041400993962746</v>
      </c>
      <c r="Y878">
        <f t="shared" si="224"/>
        <v>0</v>
      </c>
      <c r="Z878" t="s">
        <v>910</v>
      </c>
    </row>
    <row r="879" spans="1:26" x14ac:dyDescent="0.25">
      <c r="A879" t="s">
        <v>26</v>
      </c>
      <c r="B879" t="s">
        <v>27</v>
      </c>
      <c r="C879" t="s">
        <v>35</v>
      </c>
      <c r="D879">
        <v>0</v>
      </c>
      <c r="F879">
        <v>1</v>
      </c>
      <c r="G879">
        <v>105.1</v>
      </c>
      <c r="H879">
        <f t="shared" si="209"/>
        <v>1</v>
      </c>
      <c r="I879">
        <f t="shared" si="210"/>
        <v>0</v>
      </c>
      <c r="J879">
        <f t="shared" si="211"/>
        <v>0</v>
      </c>
      <c r="K879">
        <f t="shared" si="212"/>
        <v>1</v>
      </c>
      <c r="L879">
        <f t="shared" si="213"/>
        <v>0</v>
      </c>
      <c r="M879">
        <f t="shared" si="214"/>
        <v>1</v>
      </c>
      <c r="N879">
        <f t="shared" si="215"/>
        <v>0</v>
      </c>
      <c r="O879">
        <f t="shared" si="216"/>
        <v>0</v>
      </c>
      <c r="P879">
        <v>15</v>
      </c>
      <c r="Q879">
        <f t="shared" si="217"/>
        <v>1</v>
      </c>
      <c r="R879">
        <f t="shared" si="218"/>
        <v>0</v>
      </c>
      <c r="S879">
        <f t="shared" si="219"/>
        <v>0</v>
      </c>
      <c r="T879">
        <f t="shared" si="220"/>
        <v>0</v>
      </c>
      <c r="U879">
        <v>1</v>
      </c>
      <c r="V879">
        <f t="shared" si="221"/>
        <v>0.55838846708801526</v>
      </c>
      <c r="W879">
        <f t="shared" si="222"/>
        <v>0.636079580729214</v>
      </c>
      <c r="X879">
        <f t="shared" si="223"/>
        <v>0.19502074600087299</v>
      </c>
      <c r="Y879">
        <f t="shared" si="224"/>
        <v>1</v>
      </c>
      <c r="Z879" t="s">
        <v>911</v>
      </c>
    </row>
    <row r="880" spans="1:26" x14ac:dyDescent="0.25">
      <c r="A880" t="s">
        <v>29</v>
      </c>
      <c r="B880" t="s">
        <v>33</v>
      </c>
      <c r="C880" t="s">
        <v>25</v>
      </c>
      <c r="D880">
        <v>0</v>
      </c>
      <c r="F880">
        <v>1</v>
      </c>
      <c r="G880">
        <v>60.15</v>
      </c>
      <c r="H880">
        <f t="shared" si="209"/>
        <v>1</v>
      </c>
      <c r="I880">
        <f t="shared" si="210"/>
        <v>0</v>
      </c>
      <c r="J880">
        <f t="shared" si="211"/>
        <v>1</v>
      </c>
      <c r="K880">
        <f t="shared" si="212"/>
        <v>0</v>
      </c>
      <c r="L880">
        <f t="shared" si="213"/>
        <v>0</v>
      </c>
      <c r="M880">
        <f t="shared" si="214"/>
        <v>0</v>
      </c>
      <c r="N880">
        <f t="shared" si="215"/>
        <v>1</v>
      </c>
      <c r="O880">
        <f t="shared" si="216"/>
        <v>0</v>
      </c>
      <c r="P880">
        <v>51</v>
      </c>
      <c r="Q880">
        <f t="shared" si="217"/>
        <v>0</v>
      </c>
      <c r="R880">
        <f t="shared" si="218"/>
        <v>0</v>
      </c>
      <c r="S880">
        <f t="shared" si="219"/>
        <v>0</v>
      </c>
      <c r="T880">
        <f t="shared" si="220"/>
        <v>1</v>
      </c>
      <c r="U880">
        <v>0</v>
      </c>
      <c r="V880">
        <f t="shared" si="221"/>
        <v>8.008573399166341E-2</v>
      </c>
      <c r="W880">
        <f t="shared" si="222"/>
        <v>0.52001073935976139</v>
      </c>
      <c r="X880">
        <f t="shared" si="223"/>
        <v>6.4137247889834723E-3</v>
      </c>
      <c r="Y880">
        <f t="shared" si="224"/>
        <v>0</v>
      </c>
      <c r="Z880" t="s">
        <v>912</v>
      </c>
    </row>
    <row r="881" spans="1:26" x14ac:dyDescent="0.25">
      <c r="A881" t="s">
        <v>29</v>
      </c>
      <c r="B881" t="s">
        <v>27</v>
      </c>
      <c r="C881" t="s">
        <v>25</v>
      </c>
      <c r="D881">
        <v>0</v>
      </c>
      <c r="F881">
        <v>1</v>
      </c>
      <c r="G881">
        <v>64.75</v>
      </c>
      <c r="H881">
        <f t="shared" si="209"/>
        <v>1</v>
      </c>
      <c r="I881">
        <f t="shared" si="210"/>
        <v>0</v>
      </c>
      <c r="J881">
        <f t="shared" si="211"/>
        <v>1</v>
      </c>
      <c r="K881">
        <f t="shared" si="212"/>
        <v>0</v>
      </c>
      <c r="L881">
        <f t="shared" si="213"/>
        <v>0</v>
      </c>
      <c r="M881">
        <f t="shared" si="214"/>
        <v>0</v>
      </c>
      <c r="N881">
        <f t="shared" si="215"/>
        <v>1</v>
      </c>
      <c r="O881">
        <f t="shared" si="216"/>
        <v>0</v>
      </c>
      <c r="P881">
        <v>60</v>
      </c>
      <c r="Q881">
        <f t="shared" si="217"/>
        <v>1</v>
      </c>
      <c r="R881">
        <f t="shared" si="218"/>
        <v>0</v>
      </c>
      <c r="S881">
        <f t="shared" si="219"/>
        <v>0</v>
      </c>
      <c r="T881">
        <f t="shared" si="220"/>
        <v>0</v>
      </c>
      <c r="U881">
        <v>0</v>
      </c>
      <c r="V881">
        <f t="shared" si="221"/>
        <v>0.22402573262932182</v>
      </c>
      <c r="W881">
        <f t="shared" si="222"/>
        <v>0.55577336741339578</v>
      </c>
      <c r="X881">
        <f t="shared" si="223"/>
        <v>5.0187528880104387E-2</v>
      </c>
      <c r="Y881">
        <f t="shared" si="224"/>
        <v>0</v>
      </c>
      <c r="Z881" t="s">
        <v>913</v>
      </c>
    </row>
    <row r="882" spans="1:26" x14ac:dyDescent="0.25">
      <c r="A882" t="s">
        <v>26</v>
      </c>
      <c r="B882" t="s">
        <v>33</v>
      </c>
      <c r="C882" t="s">
        <v>25</v>
      </c>
      <c r="D882">
        <v>0</v>
      </c>
      <c r="F882">
        <v>1</v>
      </c>
      <c r="G882">
        <v>54.65</v>
      </c>
      <c r="H882">
        <f t="shared" si="209"/>
        <v>1</v>
      </c>
      <c r="I882">
        <f t="shared" si="210"/>
        <v>0</v>
      </c>
      <c r="J882">
        <f t="shared" si="211"/>
        <v>1</v>
      </c>
      <c r="K882">
        <f t="shared" si="212"/>
        <v>0</v>
      </c>
      <c r="L882">
        <f t="shared" si="213"/>
        <v>0</v>
      </c>
      <c r="M882">
        <f t="shared" si="214"/>
        <v>1</v>
      </c>
      <c r="N882">
        <f t="shared" si="215"/>
        <v>0</v>
      </c>
      <c r="O882">
        <f t="shared" si="216"/>
        <v>0</v>
      </c>
      <c r="P882">
        <v>33</v>
      </c>
      <c r="Q882">
        <f t="shared" si="217"/>
        <v>0</v>
      </c>
      <c r="R882">
        <f t="shared" si="218"/>
        <v>0</v>
      </c>
      <c r="S882">
        <f t="shared" si="219"/>
        <v>0</v>
      </c>
      <c r="T882">
        <f t="shared" si="220"/>
        <v>1</v>
      </c>
      <c r="U882">
        <v>0</v>
      </c>
      <c r="V882">
        <f t="shared" si="221"/>
        <v>0.34782894702200129</v>
      </c>
      <c r="W882">
        <f t="shared" si="222"/>
        <v>0.58609100540968151</v>
      </c>
      <c r="X882">
        <f t="shared" si="223"/>
        <v>0.12098497638643418</v>
      </c>
      <c r="Y882">
        <f t="shared" si="224"/>
        <v>1</v>
      </c>
      <c r="Z882" t="s">
        <v>914</v>
      </c>
    </row>
    <row r="883" spans="1:26" x14ac:dyDescent="0.25">
      <c r="A883" t="s">
        <v>26</v>
      </c>
      <c r="B883" t="s">
        <v>27</v>
      </c>
      <c r="C883" t="s">
        <v>35</v>
      </c>
      <c r="D883">
        <v>0</v>
      </c>
      <c r="F883">
        <v>1</v>
      </c>
      <c r="G883">
        <v>110.1</v>
      </c>
      <c r="H883">
        <f t="shared" si="209"/>
        <v>1</v>
      </c>
      <c r="I883">
        <f t="shared" si="210"/>
        <v>0</v>
      </c>
      <c r="J883">
        <f t="shared" si="211"/>
        <v>0</v>
      </c>
      <c r="K883">
        <f t="shared" si="212"/>
        <v>1</v>
      </c>
      <c r="L883">
        <f t="shared" si="213"/>
        <v>0</v>
      </c>
      <c r="M883">
        <f t="shared" si="214"/>
        <v>1</v>
      </c>
      <c r="N883">
        <f t="shared" si="215"/>
        <v>0</v>
      </c>
      <c r="O883">
        <f t="shared" si="216"/>
        <v>0</v>
      </c>
      <c r="P883">
        <v>10</v>
      </c>
      <c r="Q883">
        <f t="shared" si="217"/>
        <v>1</v>
      </c>
      <c r="R883">
        <f t="shared" si="218"/>
        <v>0</v>
      </c>
      <c r="S883">
        <f t="shared" si="219"/>
        <v>0</v>
      </c>
      <c r="T883">
        <f t="shared" si="220"/>
        <v>0</v>
      </c>
      <c r="U883">
        <v>1</v>
      </c>
      <c r="V883">
        <f t="shared" si="221"/>
        <v>0.57987519325765169</v>
      </c>
      <c r="W883">
        <f t="shared" si="222"/>
        <v>0.6410386877994555</v>
      </c>
      <c r="X883">
        <f t="shared" si="223"/>
        <v>0.17650485324029552</v>
      </c>
      <c r="Y883">
        <f t="shared" si="224"/>
        <v>1</v>
      </c>
      <c r="Z883" t="s">
        <v>915</v>
      </c>
    </row>
    <row r="884" spans="1:26" x14ac:dyDescent="0.25">
      <c r="A884" t="s">
        <v>29</v>
      </c>
      <c r="B884" t="s">
        <v>38</v>
      </c>
      <c r="C884" t="s">
        <v>23</v>
      </c>
      <c r="D884">
        <v>1</v>
      </c>
      <c r="F884">
        <v>1</v>
      </c>
      <c r="G884">
        <v>19.3</v>
      </c>
      <c r="H884">
        <f t="shared" si="209"/>
        <v>0</v>
      </c>
      <c r="I884">
        <f t="shared" si="210"/>
        <v>1</v>
      </c>
      <c r="J884">
        <f t="shared" si="211"/>
        <v>0</v>
      </c>
      <c r="K884">
        <f t="shared" si="212"/>
        <v>0</v>
      </c>
      <c r="L884">
        <f t="shared" si="213"/>
        <v>1</v>
      </c>
      <c r="M884">
        <f t="shared" si="214"/>
        <v>0</v>
      </c>
      <c r="N884">
        <f t="shared" si="215"/>
        <v>1</v>
      </c>
      <c r="O884">
        <f t="shared" si="216"/>
        <v>0</v>
      </c>
      <c r="P884">
        <v>26</v>
      </c>
      <c r="Q884">
        <f t="shared" si="217"/>
        <v>0</v>
      </c>
      <c r="R884">
        <f t="shared" si="218"/>
        <v>0</v>
      </c>
      <c r="S884">
        <f t="shared" si="219"/>
        <v>1</v>
      </c>
      <c r="T884">
        <f t="shared" si="220"/>
        <v>0</v>
      </c>
      <c r="U884">
        <v>0</v>
      </c>
      <c r="V884">
        <f t="shared" si="221"/>
        <v>-7.4667195582070259E-3</v>
      </c>
      <c r="W884">
        <f t="shared" si="222"/>
        <v>0.49813332878297917</v>
      </c>
      <c r="X884">
        <f t="shared" si="223"/>
        <v>5.5751900960911327E-5</v>
      </c>
      <c r="Y884">
        <f t="shared" si="224"/>
        <v>0</v>
      </c>
      <c r="Z884" t="s">
        <v>916</v>
      </c>
    </row>
    <row r="885" spans="1:26" x14ac:dyDescent="0.25">
      <c r="A885" t="s">
        <v>26</v>
      </c>
      <c r="B885" t="s">
        <v>27</v>
      </c>
      <c r="C885" t="s">
        <v>35</v>
      </c>
      <c r="D885">
        <v>0</v>
      </c>
      <c r="F885">
        <v>1</v>
      </c>
      <c r="G885">
        <v>83.9</v>
      </c>
      <c r="H885">
        <f t="shared" si="209"/>
        <v>1</v>
      </c>
      <c r="I885">
        <f t="shared" si="210"/>
        <v>0</v>
      </c>
      <c r="J885">
        <f t="shared" si="211"/>
        <v>0</v>
      </c>
      <c r="K885">
        <f t="shared" si="212"/>
        <v>1</v>
      </c>
      <c r="L885">
        <f t="shared" si="213"/>
        <v>0</v>
      </c>
      <c r="M885">
        <f t="shared" si="214"/>
        <v>1</v>
      </c>
      <c r="N885">
        <f t="shared" si="215"/>
        <v>0</v>
      </c>
      <c r="O885">
        <f t="shared" si="216"/>
        <v>0</v>
      </c>
      <c r="P885">
        <v>6</v>
      </c>
      <c r="Q885">
        <f t="shared" si="217"/>
        <v>1</v>
      </c>
      <c r="R885">
        <f t="shared" si="218"/>
        <v>0</v>
      </c>
      <c r="S885">
        <f t="shared" si="219"/>
        <v>0</v>
      </c>
      <c r="T885">
        <f t="shared" si="220"/>
        <v>0</v>
      </c>
      <c r="U885">
        <v>1</v>
      </c>
      <c r="V885">
        <f t="shared" si="221"/>
        <v>0.53019966159175547</v>
      </c>
      <c r="W885">
        <f t="shared" si="222"/>
        <v>0.62952967865975318</v>
      </c>
      <c r="X885">
        <f t="shared" si="223"/>
        <v>0.22071235796850108</v>
      </c>
      <c r="Y885">
        <f t="shared" si="224"/>
        <v>1</v>
      </c>
      <c r="Z885" t="s">
        <v>917</v>
      </c>
    </row>
    <row r="886" spans="1:26" x14ac:dyDescent="0.25">
      <c r="A886" t="s">
        <v>29</v>
      </c>
      <c r="B886" t="s">
        <v>27</v>
      </c>
      <c r="C886" t="s">
        <v>35</v>
      </c>
      <c r="D886">
        <v>0</v>
      </c>
      <c r="F886">
        <v>1</v>
      </c>
      <c r="G886">
        <v>111.25</v>
      </c>
      <c r="H886">
        <f t="shared" si="209"/>
        <v>1</v>
      </c>
      <c r="I886">
        <f t="shared" si="210"/>
        <v>0</v>
      </c>
      <c r="J886">
        <f t="shared" si="211"/>
        <v>0</v>
      </c>
      <c r="K886">
        <f t="shared" si="212"/>
        <v>1</v>
      </c>
      <c r="L886">
        <f t="shared" si="213"/>
        <v>0</v>
      </c>
      <c r="M886">
        <f t="shared" si="214"/>
        <v>0</v>
      </c>
      <c r="N886">
        <f t="shared" si="215"/>
        <v>1</v>
      </c>
      <c r="O886">
        <f t="shared" si="216"/>
        <v>0</v>
      </c>
      <c r="P886">
        <v>67</v>
      </c>
      <c r="Q886">
        <f t="shared" si="217"/>
        <v>1</v>
      </c>
      <c r="R886">
        <f t="shared" si="218"/>
        <v>0</v>
      </c>
      <c r="S886">
        <f t="shared" si="219"/>
        <v>0</v>
      </c>
      <c r="T886">
        <f t="shared" si="220"/>
        <v>0</v>
      </c>
      <c r="U886">
        <v>0</v>
      </c>
      <c r="V886">
        <f t="shared" si="221"/>
        <v>0.29652180933692646</v>
      </c>
      <c r="W886">
        <f t="shared" si="222"/>
        <v>0.57359202483798832</v>
      </c>
      <c r="X886">
        <f t="shared" si="223"/>
        <v>8.7925183412444569E-2</v>
      </c>
      <c r="Y886">
        <f t="shared" si="224"/>
        <v>0</v>
      </c>
      <c r="Z886" t="s">
        <v>918</v>
      </c>
    </row>
    <row r="887" spans="1:26" x14ac:dyDescent="0.25">
      <c r="A887" t="s">
        <v>29</v>
      </c>
      <c r="B887" t="s">
        <v>38</v>
      </c>
      <c r="C887" t="s">
        <v>25</v>
      </c>
      <c r="D887">
        <v>0</v>
      </c>
      <c r="F887">
        <v>1</v>
      </c>
      <c r="G887">
        <v>35.799999999999997</v>
      </c>
      <c r="H887">
        <f t="shared" si="209"/>
        <v>1</v>
      </c>
      <c r="I887">
        <f t="shared" si="210"/>
        <v>0</v>
      </c>
      <c r="J887">
        <f t="shared" si="211"/>
        <v>1</v>
      </c>
      <c r="K887">
        <f t="shared" si="212"/>
        <v>0</v>
      </c>
      <c r="L887">
        <f t="shared" si="213"/>
        <v>0</v>
      </c>
      <c r="M887">
        <f t="shared" si="214"/>
        <v>0</v>
      </c>
      <c r="N887">
        <f t="shared" si="215"/>
        <v>1</v>
      </c>
      <c r="O887">
        <f t="shared" si="216"/>
        <v>0</v>
      </c>
      <c r="P887">
        <v>49</v>
      </c>
      <c r="Q887">
        <f t="shared" si="217"/>
        <v>0</v>
      </c>
      <c r="R887">
        <f t="shared" si="218"/>
        <v>0</v>
      </c>
      <c r="S887">
        <f t="shared" si="219"/>
        <v>1</v>
      </c>
      <c r="T887">
        <f t="shared" si="220"/>
        <v>0</v>
      </c>
      <c r="U887">
        <v>0</v>
      </c>
      <c r="V887">
        <f t="shared" si="221"/>
        <v>4.2122734683487657E-2</v>
      </c>
      <c r="W887">
        <f t="shared" si="222"/>
        <v>0.51052912687601748</v>
      </c>
      <c r="X887">
        <f t="shared" si="223"/>
        <v>1.7743247772154941E-3</v>
      </c>
      <c r="Y887">
        <f t="shared" si="224"/>
        <v>0</v>
      </c>
      <c r="Z887" t="s">
        <v>919</v>
      </c>
    </row>
    <row r="888" spans="1:26" x14ac:dyDescent="0.25">
      <c r="A888" t="s">
        <v>26</v>
      </c>
      <c r="B888" t="s">
        <v>30</v>
      </c>
      <c r="C888" t="s">
        <v>23</v>
      </c>
      <c r="D888">
        <v>0</v>
      </c>
      <c r="F888">
        <v>1</v>
      </c>
      <c r="G888">
        <v>20.05</v>
      </c>
      <c r="H888">
        <f t="shared" si="209"/>
        <v>1</v>
      </c>
      <c r="I888">
        <f t="shared" si="210"/>
        <v>0</v>
      </c>
      <c r="J888">
        <f t="shared" si="211"/>
        <v>0</v>
      </c>
      <c r="K888">
        <f t="shared" si="212"/>
        <v>0</v>
      </c>
      <c r="L888">
        <f t="shared" si="213"/>
        <v>1</v>
      </c>
      <c r="M888">
        <f t="shared" si="214"/>
        <v>1</v>
      </c>
      <c r="N888">
        <f t="shared" si="215"/>
        <v>0</v>
      </c>
      <c r="O888">
        <f t="shared" si="216"/>
        <v>0</v>
      </c>
      <c r="P888">
        <v>1</v>
      </c>
      <c r="Q888">
        <f t="shared" si="217"/>
        <v>0</v>
      </c>
      <c r="R888">
        <f t="shared" si="218"/>
        <v>1</v>
      </c>
      <c r="S888">
        <f t="shared" si="219"/>
        <v>0</v>
      </c>
      <c r="T888">
        <f t="shared" si="220"/>
        <v>0</v>
      </c>
      <c r="U888">
        <v>0</v>
      </c>
      <c r="V888">
        <f t="shared" si="221"/>
        <v>0.27884886964734495</v>
      </c>
      <c r="W888">
        <f t="shared" si="222"/>
        <v>0.5692639864332133</v>
      </c>
      <c r="X888">
        <f t="shared" si="223"/>
        <v>7.7756692103601976E-2</v>
      </c>
      <c r="Y888">
        <f t="shared" si="224"/>
        <v>0</v>
      </c>
      <c r="Z888" t="s">
        <v>920</v>
      </c>
    </row>
    <row r="889" spans="1:26" x14ac:dyDescent="0.25">
      <c r="A889" t="s">
        <v>26</v>
      </c>
      <c r="B889" t="s">
        <v>27</v>
      </c>
      <c r="C889" t="s">
        <v>35</v>
      </c>
      <c r="D889">
        <v>1</v>
      </c>
      <c r="F889">
        <v>1</v>
      </c>
      <c r="G889">
        <v>84.35</v>
      </c>
      <c r="H889">
        <f t="shared" si="209"/>
        <v>0</v>
      </c>
      <c r="I889">
        <f t="shared" si="210"/>
        <v>1</v>
      </c>
      <c r="J889">
        <f t="shared" si="211"/>
        <v>0</v>
      </c>
      <c r="K889">
        <f t="shared" si="212"/>
        <v>1</v>
      </c>
      <c r="L889">
        <f t="shared" si="213"/>
        <v>0</v>
      </c>
      <c r="M889">
        <f t="shared" si="214"/>
        <v>1</v>
      </c>
      <c r="N889">
        <f t="shared" si="215"/>
        <v>0</v>
      </c>
      <c r="O889">
        <f t="shared" si="216"/>
        <v>0</v>
      </c>
      <c r="P889">
        <v>7</v>
      </c>
      <c r="Q889">
        <f t="shared" si="217"/>
        <v>1</v>
      </c>
      <c r="R889">
        <f t="shared" si="218"/>
        <v>0</v>
      </c>
      <c r="S889">
        <f t="shared" si="219"/>
        <v>0</v>
      </c>
      <c r="T889">
        <f t="shared" si="220"/>
        <v>0</v>
      </c>
      <c r="U889">
        <v>0</v>
      </c>
      <c r="V889">
        <f t="shared" si="221"/>
        <v>0.54459268563193808</v>
      </c>
      <c r="W889">
        <f t="shared" si="222"/>
        <v>0.6328801452155528</v>
      </c>
      <c r="X889">
        <f t="shared" si="223"/>
        <v>0.29658119324380694</v>
      </c>
      <c r="Y889">
        <f t="shared" si="224"/>
        <v>1</v>
      </c>
      <c r="Z889" t="s">
        <v>921</v>
      </c>
    </row>
    <row r="890" spans="1:26" x14ac:dyDescent="0.25">
      <c r="A890" t="s">
        <v>29</v>
      </c>
      <c r="B890" t="s">
        <v>33</v>
      </c>
      <c r="C890" t="s">
        <v>35</v>
      </c>
      <c r="D890">
        <v>1</v>
      </c>
      <c r="F890">
        <v>1</v>
      </c>
      <c r="G890">
        <v>110.5</v>
      </c>
      <c r="H890">
        <f t="shared" si="209"/>
        <v>0</v>
      </c>
      <c r="I890">
        <f t="shared" si="210"/>
        <v>1</v>
      </c>
      <c r="J890">
        <f t="shared" si="211"/>
        <v>0</v>
      </c>
      <c r="K890">
        <f t="shared" si="212"/>
        <v>1</v>
      </c>
      <c r="L890">
        <f t="shared" si="213"/>
        <v>0</v>
      </c>
      <c r="M890">
        <f t="shared" si="214"/>
        <v>0</v>
      </c>
      <c r="N890">
        <f t="shared" si="215"/>
        <v>1</v>
      </c>
      <c r="O890">
        <f t="shared" si="216"/>
        <v>0</v>
      </c>
      <c r="P890">
        <v>27</v>
      </c>
      <c r="Q890">
        <f t="shared" si="217"/>
        <v>0</v>
      </c>
      <c r="R890">
        <f t="shared" si="218"/>
        <v>0</v>
      </c>
      <c r="S890">
        <f t="shared" si="219"/>
        <v>0</v>
      </c>
      <c r="T890">
        <f t="shared" si="220"/>
        <v>1</v>
      </c>
      <c r="U890">
        <v>0</v>
      </c>
      <c r="V890">
        <f t="shared" si="221"/>
        <v>0.16344734330033081</v>
      </c>
      <c r="W890">
        <f t="shared" si="222"/>
        <v>0.5407711094153993</v>
      </c>
      <c r="X890">
        <f t="shared" si="223"/>
        <v>2.6715034031936195E-2</v>
      </c>
      <c r="Y890">
        <f t="shared" si="224"/>
        <v>0</v>
      </c>
      <c r="Z890" t="s">
        <v>922</v>
      </c>
    </row>
    <row r="891" spans="1:26" x14ac:dyDescent="0.25">
      <c r="A891" t="s">
        <v>29</v>
      </c>
      <c r="B891" t="s">
        <v>38</v>
      </c>
      <c r="C891" t="s">
        <v>35</v>
      </c>
      <c r="D891">
        <v>0</v>
      </c>
      <c r="F891">
        <v>1</v>
      </c>
      <c r="G891">
        <v>91.2</v>
      </c>
      <c r="H891">
        <f t="shared" si="209"/>
        <v>1</v>
      </c>
      <c r="I891">
        <f t="shared" si="210"/>
        <v>0</v>
      </c>
      <c r="J891">
        <f t="shared" si="211"/>
        <v>0</v>
      </c>
      <c r="K891">
        <f t="shared" si="212"/>
        <v>1</v>
      </c>
      <c r="L891">
        <f t="shared" si="213"/>
        <v>0</v>
      </c>
      <c r="M891">
        <f t="shared" si="214"/>
        <v>0</v>
      </c>
      <c r="N891">
        <f t="shared" si="215"/>
        <v>1</v>
      </c>
      <c r="O891">
        <f t="shared" si="216"/>
        <v>0</v>
      </c>
      <c r="P891">
        <v>37</v>
      </c>
      <c r="Q891">
        <f t="shared" si="217"/>
        <v>0</v>
      </c>
      <c r="R891">
        <f t="shared" si="218"/>
        <v>0</v>
      </c>
      <c r="S891">
        <f t="shared" si="219"/>
        <v>1</v>
      </c>
      <c r="T891">
        <f t="shared" si="220"/>
        <v>0</v>
      </c>
      <c r="U891">
        <v>0</v>
      </c>
      <c r="V891">
        <f t="shared" si="221"/>
        <v>0.13335757382814223</v>
      </c>
      <c r="W891">
        <f t="shared" si="222"/>
        <v>0.53329007151568586</v>
      </c>
      <c r="X891">
        <f t="shared" si="223"/>
        <v>1.7784242497328406E-2</v>
      </c>
      <c r="Y891">
        <f t="shared" si="224"/>
        <v>0</v>
      </c>
      <c r="Z891" t="s">
        <v>923</v>
      </c>
    </row>
    <row r="892" spans="1:26" x14ac:dyDescent="0.25">
      <c r="A892" t="s">
        <v>26</v>
      </c>
      <c r="B892" t="s">
        <v>27</v>
      </c>
      <c r="C892" t="s">
        <v>35</v>
      </c>
      <c r="D892">
        <v>0</v>
      </c>
      <c r="F892">
        <v>1</v>
      </c>
      <c r="G892">
        <v>100.55</v>
      </c>
      <c r="H892">
        <f t="shared" si="209"/>
        <v>1</v>
      </c>
      <c r="I892">
        <f t="shared" si="210"/>
        <v>0</v>
      </c>
      <c r="J892">
        <f t="shared" si="211"/>
        <v>0</v>
      </c>
      <c r="K892">
        <f t="shared" si="212"/>
        <v>1</v>
      </c>
      <c r="L892">
        <f t="shared" si="213"/>
        <v>0</v>
      </c>
      <c r="M892">
        <f t="shared" si="214"/>
        <v>1</v>
      </c>
      <c r="N892">
        <f t="shared" si="215"/>
        <v>0</v>
      </c>
      <c r="O892">
        <f t="shared" si="216"/>
        <v>0</v>
      </c>
      <c r="P892">
        <v>63</v>
      </c>
      <c r="Q892">
        <f t="shared" si="217"/>
        <v>1</v>
      </c>
      <c r="R892">
        <f t="shared" si="218"/>
        <v>0</v>
      </c>
      <c r="S892">
        <f t="shared" si="219"/>
        <v>0</v>
      </c>
      <c r="T892">
        <f t="shared" si="220"/>
        <v>0</v>
      </c>
      <c r="U892">
        <v>1</v>
      </c>
      <c r="V892">
        <f t="shared" si="221"/>
        <v>0.55615793421931714</v>
      </c>
      <c r="W892">
        <f t="shared" si="222"/>
        <v>0.63556309518942045</v>
      </c>
      <c r="X892">
        <f t="shared" si="223"/>
        <v>0.19699577935646401</v>
      </c>
      <c r="Y892">
        <f t="shared" si="224"/>
        <v>1</v>
      </c>
      <c r="Z892" t="s">
        <v>924</v>
      </c>
    </row>
    <row r="893" spans="1:26" x14ac:dyDescent="0.25">
      <c r="A893" t="s">
        <v>26</v>
      </c>
      <c r="B893" t="s">
        <v>27</v>
      </c>
      <c r="C893" t="s">
        <v>35</v>
      </c>
      <c r="D893">
        <v>0</v>
      </c>
      <c r="F893">
        <v>1</v>
      </c>
      <c r="G893">
        <v>89.3</v>
      </c>
      <c r="H893">
        <f t="shared" si="209"/>
        <v>1</v>
      </c>
      <c r="I893">
        <f t="shared" si="210"/>
        <v>0</v>
      </c>
      <c r="J893">
        <f t="shared" si="211"/>
        <v>0</v>
      </c>
      <c r="K893">
        <f t="shared" si="212"/>
        <v>1</v>
      </c>
      <c r="L893">
        <f t="shared" si="213"/>
        <v>0</v>
      </c>
      <c r="M893">
        <f t="shared" si="214"/>
        <v>1</v>
      </c>
      <c r="N893">
        <f t="shared" si="215"/>
        <v>0</v>
      </c>
      <c r="O893">
        <f t="shared" si="216"/>
        <v>0</v>
      </c>
      <c r="P893">
        <v>31</v>
      </c>
      <c r="Q893">
        <f t="shared" si="217"/>
        <v>1</v>
      </c>
      <c r="R893">
        <f t="shared" si="218"/>
        <v>0</v>
      </c>
      <c r="S893">
        <f t="shared" si="219"/>
        <v>0</v>
      </c>
      <c r="T893">
        <f t="shared" si="220"/>
        <v>0</v>
      </c>
      <c r="U893">
        <v>0</v>
      </c>
      <c r="V893">
        <f t="shared" si="221"/>
        <v>0.53861856082231596</v>
      </c>
      <c r="W893">
        <f t="shared" si="222"/>
        <v>0.6314910012994075</v>
      </c>
      <c r="X893">
        <f t="shared" si="223"/>
        <v>0.29010995406230289</v>
      </c>
      <c r="Y893">
        <f t="shared" si="224"/>
        <v>1</v>
      </c>
      <c r="Z893" t="s">
        <v>925</v>
      </c>
    </row>
    <row r="894" spans="1:26" x14ac:dyDescent="0.25">
      <c r="A894" t="s">
        <v>26</v>
      </c>
      <c r="B894" t="s">
        <v>33</v>
      </c>
      <c r="C894" t="s">
        <v>35</v>
      </c>
      <c r="D894">
        <v>0</v>
      </c>
      <c r="F894">
        <v>1</v>
      </c>
      <c r="G894">
        <v>103.85</v>
      </c>
      <c r="H894">
        <f t="shared" si="209"/>
        <v>1</v>
      </c>
      <c r="I894">
        <f t="shared" si="210"/>
        <v>0</v>
      </c>
      <c r="J894">
        <f t="shared" si="211"/>
        <v>0</v>
      </c>
      <c r="K894">
        <f t="shared" si="212"/>
        <v>1</v>
      </c>
      <c r="L894">
        <f t="shared" si="213"/>
        <v>0</v>
      </c>
      <c r="M894">
        <f t="shared" si="214"/>
        <v>1</v>
      </c>
      <c r="N894">
        <f t="shared" si="215"/>
        <v>0</v>
      </c>
      <c r="O894">
        <f t="shared" si="216"/>
        <v>0</v>
      </c>
      <c r="P894">
        <v>50</v>
      </c>
      <c r="Q894">
        <f t="shared" si="217"/>
        <v>0</v>
      </c>
      <c r="R894">
        <f t="shared" si="218"/>
        <v>0</v>
      </c>
      <c r="S894">
        <f t="shared" si="219"/>
        <v>0</v>
      </c>
      <c r="T894">
        <f t="shared" si="220"/>
        <v>1</v>
      </c>
      <c r="U894">
        <v>1</v>
      </c>
      <c r="V894">
        <f t="shared" si="221"/>
        <v>0.43822592244918873</v>
      </c>
      <c r="W894">
        <f t="shared" si="222"/>
        <v>0.60783622248555069</v>
      </c>
      <c r="X894">
        <f t="shared" si="223"/>
        <v>0.31559011420806499</v>
      </c>
      <c r="Y894">
        <f t="shared" si="224"/>
        <v>1</v>
      </c>
      <c r="Z894" t="s">
        <v>926</v>
      </c>
    </row>
    <row r="895" spans="1:26" x14ac:dyDescent="0.25">
      <c r="A895" t="s">
        <v>26</v>
      </c>
      <c r="B895" t="s">
        <v>38</v>
      </c>
      <c r="C895" t="s">
        <v>35</v>
      </c>
      <c r="D895">
        <v>1</v>
      </c>
      <c r="F895">
        <v>1</v>
      </c>
      <c r="G895">
        <v>81.099999999999994</v>
      </c>
      <c r="H895">
        <f t="shared" si="209"/>
        <v>0</v>
      </c>
      <c r="I895">
        <f t="shared" si="210"/>
        <v>1</v>
      </c>
      <c r="J895">
        <f t="shared" si="211"/>
        <v>0</v>
      </c>
      <c r="K895">
        <f t="shared" si="212"/>
        <v>1</v>
      </c>
      <c r="L895">
        <f t="shared" si="213"/>
        <v>0</v>
      </c>
      <c r="M895">
        <f t="shared" si="214"/>
        <v>1</v>
      </c>
      <c r="N895">
        <f t="shared" si="215"/>
        <v>0</v>
      </c>
      <c r="O895">
        <f t="shared" si="216"/>
        <v>0</v>
      </c>
      <c r="P895">
        <v>32</v>
      </c>
      <c r="Q895">
        <f t="shared" si="217"/>
        <v>0</v>
      </c>
      <c r="R895">
        <f t="shared" si="218"/>
        <v>0</v>
      </c>
      <c r="S895">
        <f t="shared" si="219"/>
        <v>1</v>
      </c>
      <c r="T895">
        <f t="shared" si="220"/>
        <v>0</v>
      </c>
      <c r="U895">
        <v>0</v>
      </c>
      <c r="V895">
        <f t="shared" si="221"/>
        <v>0.38420279343686153</v>
      </c>
      <c r="W895">
        <f t="shared" si="222"/>
        <v>0.59488636435468301</v>
      </c>
      <c r="X895">
        <f t="shared" si="223"/>
        <v>0.1476117864846877</v>
      </c>
      <c r="Y895">
        <f t="shared" si="224"/>
        <v>1</v>
      </c>
      <c r="Z895" t="s">
        <v>927</v>
      </c>
    </row>
    <row r="896" spans="1:26" x14ac:dyDescent="0.25">
      <c r="A896" t="s">
        <v>26</v>
      </c>
      <c r="B896" t="s">
        <v>27</v>
      </c>
      <c r="C896" t="s">
        <v>25</v>
      </c>
      <c r="D896">
        <v>0</v>
      </c>
      <c r="F896">
        <v>1</v>
      </c>
      <c r="G896">
        <v>24.6</v>
      </c>
      <c r="H896">
        <f t="shared" si="209"/>
        <v>1</v>
      </c>
      <c r="I896">
        <f t="shared" si="210"/>
        <v>0</v>
      </c>
      <c r="J896">
        <f t="shared" si="211"/>
        <v>1</v>
      </c>
      <c r="K896">
        <f t="shared" si="212"/>
        <v>0</v>
      </c>
      <c r="L896">
        <f t="shared" si="213"/>
        <v>0</v>
      </c>
      <c r="M896">
        <f t="shared" si="214"/>
        <v>1</v>
      </c>
      <c r="N896">
        <f t="shared" si="215"/>
        <v>0</v>
      </c>
      <c r="O896">
        <f t="shared" si="216"/>
        <v>0</v>
      </c>
      <c r="P896">
        <v>1</v>
      </c>
      <c r="Q896">
        <f t="shared" si="217"/>
        <v>1</v>
      </c>
      <c r="R896">
        <f t="shared" si="218"/>
        <v>0</v>
      </c>
      <c r="S896">
        <f t="shared" si="219"/>
        <v>0</v>
      </c>
      <c r="T896">
        <f t="shared" si="220"/>
        <v>0</v>
      </c>
      <c r="U896">
        <v>1</v>
      </c>
      <c r="V896">
        <f t="shared" si="221"/>
        <v>0.4377476755968962</v>
      </c>
      <c r="W896">
        <f t="shared" si="222"/>
        <v>0.60772221626076317</v>
      </c>
      <c r="X896">
        <f t="shared" si="223"/>
        <v>0.31612767629669308</v>
      </c>
      <c r="Y896">
        <f t="shared" si="224"/>
        <v>1</v>
      </c>
      <c r="Z896" t="s">
        <v>928</v>
      </c>
    </row>
    <row r="897" spans="1:26" x14ac:dyDescent="0.25">
      <c r="A897" t="s">
        <v>29</v>
      </c>
      <c r="B897" t="s">
        <v>38</v>
      </c>
      <c r="C897" t="s">
        <v>35</v>
      </c>
      <c r="D897">
        <v>0</v>
      </c>
      <c r="F897">
        <v>1</v>
      </c>
      <c r="G897">
        <v>81.2</v>
      </c>
      <c r="H897">
        <f t="shared" si="209"/>
        <v>1</v>
      </c>
      <c r="I897">
        <f t="shared" si="210"/>
        <v>0</v>
      </c>
      <c r="J897">
        <f t="shared" si="211"/>
        <v>0</v>
      </c>
      <c r="K897">
        <f t="shared" si="212"/>
        <v>1</v>
      </c>
      <c r="L897">
        <f t="shared" si="213"/>
        <v>0</v>
      </c>
      <c r="M897">
        <f t="shared" si="214"/>
        <v>0</v>
      </c>
      <c r="N897">
        <f t="shared" si="215"/>
        <v>1</v>
      </c>
      <c r="O897">
        <f t="shared" si="216"/>
        <v>0</v>
      </c>
      <c r="P897">
        <v>63</v>
      </c>
      <c r="Q897">
        <f t="shared" si="217"/>
        <v>0</v>
      </c>
      <c r="R897">
        <f t="shared" si="218"/>
        <v>0</v>
      </c>
      <c r="S897">
        <f t="shared" si="219"/>
        <v>1</v>
      </c>
      <c r="T897">
        <f t="shared" si="220"/>
        <v>0</v>
      </c>
      <c r="U897">
        <v>0</v>
      </c>
      <c r="V897">
        <f t="shared" si="221"/>
        <v>0.11776701969747456</v>
      </c>
      <c r="W897">
        <f t="shared" si="222"/>
        <v>0.52940777456891142</v>
      </c>
      <c r="X897">
        <f t="shared" si="223"/>
        <v>1.3869070928425362E-2</v>
      </c>
      <c r="Y897">
        <f t="shared" si="224"/>
        <v>0</v>
      </c>
      <c r="Z897" t="s">
        <v>929</v>
      </c>
    </row>
    <row r="898" spans="1:26" x14ac:dyDescent="0.25">
      <c r="A898" t="s">
        <v>26</v>
      </c>
      <c r="B898" t="s">
        <v>38</v>
      </c>
      <c r="C898" t="s">
        <v>35</v>
      </c>
      <c r="D898">
        <v>0</v>
      </c>
      <c r="F898">
        <v>1</v>
      </c>
      <c r="G898">
        <v>94.3</v>
      </c>
      <c r="H898">
        <f t="shared" si="209"/>
        <v>1</v>
      </c>
      <c r="I898">
        <f t="shared" si="210"/>
        <v>0</v>
      </c>
      <c r="J898">
        <f t="shared" si="211"/>
        <v>0</v>
      </c>
      <c r="K898">
        <f t="shared" si="212"/>
        <v>1</v>
      </c>
      <c r="L898">
        <f t="shared" si="213"/>
        <v>0</v>
      </c>
      <c r="M898">
        <f t="shared" si="214"/>
        <v>1</v>
      </c>
      <c r="N898">
        <f t="shared" si="215"/>
        <v>0</v>
      </c>
      <c r="O898">
        <f t="shared" si="216"/>
        <v>0</v>
      </c>
      <c r="P898">
        <v>30</v>
      </c>
      <c r="Q898">
        <f t="shared" si="217"/>
        <v>0</v>
      </c>
      <c r="R898">
        <f t="shared" si="218"/>
        <v>0</v>
      </c>
      <c r="S898">
        <f t="shared" si="219"/>
        <v>1</v>
      </c>
      <c r="T898">
        <f t="shared" si="220"/>
        <v>0</v>
      </c>
      <c r="U898">
        <v>0</v>
      </c>
      <c r="V898">
        <f t="shared" si="221"/>
        <v>0.40964549415009854</v>
      </c>
      <c r="W898">
        <f t="shared" si="222"/>
        <v>0.60100287195038959</v>
      </c>
      <c r="X898">
        <f t="shared" si="223"/>
        <v>0.16780943087747843</v>
      </c>
      <c r="Y898">
        <f t="shared" si="224"/>
        <v>1</v>
      </c>
      <c r="Z898" t="s">
        <v>930</v>
      </c>
    </row>
    <row r="899" spans="1:26" x14ac:dyDescent="0.25">
      <c r="A899" t="s">
        <v>45</v>
      </c>
      <c r="B899" t="s">
        <v>33</v>
      </c>
      <c r="C899" t="s">
        <v>35</v>
      </c>
      <c r="D899">
        <v>0</v>
      </c>
      <c r="F899">
        <v>1</v>
      </c>
      <c r="G899">
        <v>116.1</v>
      </c>
      <c r="H899">
        <f t="shared" ref="H899:H962" si="225">IF(D899:D7941=0,1,0)</f>
        <v>1</v>
      </c>
      <c r="I899">
        <f t="shared" ref="I899:I962" si="226">IF(D899:D7941=1,1,0)</f>
        <v>0</v>
      </c>
      <c r="J899">
        <f t="shared" ref="J899:J962" si="227">IF(C899:C7941="DSL",1,0)</f>
        <v>0</v>
      </c>
      <c r="K899">
        <f t="shared" ref="K899:K962" si="228">IF(C899:C7941="Fiber optic",1,0)</f>
        <v>1</v>
      </c>
      <c r="L899">
        <f t="shared" ref="L899:L962" si="229">IF(C899:C7941="No",1,0)</f>
        <v>0</v>
      </c>
      <c r="M899">
        <f t="shared" ref="M899:M962" si="230">IF(A899:A7941="Month-to-month",1,0)</f>
        <v>0</v>
      </c>
      <c r="N899">
        <f t="shared" ref="N899:N962" si="231">IF(A899:A7941="ONE YEAR",1,0)</f>
        <v>0</v>
      </c>
      <c r="O899">
        <f t="shared" ref="O899:O962" si="232">IF(A899:A7941="two year",1,0)</f>
        <v>1</v>
      </c>
      <c r="P899">
        <v>71</v>
      </c>
      <c r="Q899">
        <f t="shared" ref="Q899:Q962" si="233">IF(B899:B7941="Electronic check",1,0)</f>
        <v>0</v>
      </c>
      <c r="R899">
        <f t="shared" ref="R899:R962" si="234">IF(B899:B7941="Mailed check",1,0)</f>
        <v>0</v>
      </c>
      <c r="S899">
        <f t="shared" ref="S899:S962" si="235">IF(B899:B7941="Credit card (automatic)",1,0)</f>
        <v>0</v>
      </c>
      <c r="T899">
        <f t="shared" ref="T899:T962" si="236">IF(B899:B7941="Bank transfer (automatic)",1,0)</f>
        <v>1</v>
      </c>
      <c r="U899">
        <v>0</v>
      </c>
      <c r="V899">
        <f t="shared" si="221"/>
        <v>0.11224399757034853</v>
      </c>
      <c r="W899">
        <f t="shared" si="222"/>
        <v>0.5280315754179834</v>
      </c>
      <c r="X899">
        <f t="shared" si="223"/>
        <v>1.2598714990572408E-2</v>
      </c>
      <c r="Y899">
        <f t="shared" si="224"/>
        <v>0</v>
      </c>
      <c r="Z899" t="s">
        <v>931</v>
      </c>
    </row>
    <row r="900" spans="1:26" x14ac:dyDescent="0.25">
      <c r="A900" t="s">
        <v>45</v>
      </c>
      <c r="B900" t="s">
        <v>27</v>
      </c>
      <c r="C900" t="s">
        <v>35</v>
      </c>
      <c r="D900">
        <v>0</v>
      </c>
      <c r="F900">
        <v>1</v>
      </c>
      <c r="G900">
        <v>105.55</v>
      </c>
      <c r="H900">
        <f t="shared" si="225"/>
        <v>1</v>
      </c>
      <c r="I900">
        <f t="shared" si="226"/>
        <v>0</v>
      </c>
      <c r="J900">
        <f t="shared" si="227"/>
        <v>0</v>
      </c>
      <c r="K900">
        <f t="shared" si="228"/>
        <v>1</v>
      </c>
      <c r="L900">
        <f t="shared" si="229"/>
        <v>0</v>
      </c>
      <c r="M900">
        <f t="shared" si="230"/>
        <v>0</v>
      </c>
      <c r="N900">
        <f t="shared" si="231"/>
        <v>0</v>
      </c>
      <c r="O900">
        <f t="shared" si="232"/>
        <v>1</v>
      </c>
      <c r="P900">
        <v>53</v>
      </c>
      <c r="Q900">
        <f t="shared" si="233"/>
        <v>1</v>
      </c>
      <c r="R900">
        <f t="shared" si="234"/>
        <v>0</v>
      </c>
      <c r="S900">
        <f t="shared" si="235"/>
        <v>0</v>
      </c>
      <c r="T900">
        <f t="shared" si="236"/>
        <v>0</v>
      </c>
      <c r="U900">
        <v>0</v>
      </c>
      <c r="V900">
        <f t="shared" ref="V900:V963" si="237">G900*$G$2+H901*$H$2+K901*$K$2+M900*$M$2+O900*$O$2+Q900*$Q$2+L900*$L$2</f>
        <v>0.23256430670004544</v>
      </c>
      <c r="W900">
        <f t="shared" ref="W900:W963" si="238">1/ (1+EXP(-V900))</f>
        <v>0.55788043401803111</v>
      </c>
      <c r="X900">
        <f t="shared" ref="X900:X963" si="239">(U900-V900)^2</f>
        <v>5.4086156750872798E-2</v>
      </c>
      <c r="Y900">
        <f t="shared" ref="Y900:Y963" si="240">IF(W900&gt;=0.58,1,0)</f>
        <v>0</v>
      </c>
      <c r="Z900" t="s">
        <v>932</v>
      </c>
    </row>
    <row r="901" spans="1:26" x14ac:dyDescent="0.25">
      <c r="A901" t="s">
        <v>26</v>
      </c>
      <c r="B901" t="s">
        <v>33</v>
      </c>
      <c r="C901" t="s">
        <v>35</v>
      </c>
      <c r="D901">
        <v>0</v>
      </c>
      <c r="F901">
        <v>1</v>
      </c>
      <c r="G901">
        <v>98.9</v>
      </c>
      <c r="H901">
        <f t="shared" si="225"/>
        <v>1</v>
      </c>
      <c r="I901">
        <f t="shared" si="226"/>
        <v>0</v>
      </c>
      <c r="J901">
        <f t="shared" si="227"/>
        <v>0</v>
      </c>
      <c r="K901">
        <f t="shared" si="228"/>
        <v>1</v>
      </c>
      <c r="L901">
        <f t="shared" si="229"/>
        <v>0</v>
      </c>
      <c r="M901">
        <f t="shared" si="230"/>
        <v>1</v>
      </c>
      <c r="N901">
        <f t="shared" si="231"/>
        <v>0</v>
      </c>
      <c r="O901">
        <f t="shared" si="232"/>
        <v>0</v>
      </c>
      <c r="P901">
        <v>12</v>
      </c>
      <c r="Q901">
        <f t="shared" si="233"/>
        <v>0</v>
      </c>
      <c r="R901">
        <f t="shared" si="234"/>
        <v>0</v>
      </c>
      <c r="S901">
        <f t="shared" si="235"/>
        <v>0</v>
      </c>
      <c r="T901">
        <f t="shared" si="236"/>
        <v>1</v>
      </c>
      <c r="U901">
        <v>1</v>
      </c>
      <c r="V901">
        <f t="shared" si="237"/>
        <v>0.41681714905020567</v>
      </c>
      <c r="W901">
        <f t="shared" si="238"/>
        <v>0.60272137128932779</v>
      </c>
      <c r="X901">
        <f t="shared" si="239"/>
        <v>0.34010223764192998</v>
      </c>
      <c r="Y901">
        <f t="shared" si="240"/>
        <v>1</v>
      </c>
      <c r="Z901" t="s">
        <v>933</v>
      </c>
    </row>
    <row r="902" spans="1:26" x14ac:dyDescent="0.25">
      <c r="A902" t="s">
        <v>26</v>
      </c>
      <c r="B902" t="s">
        <v>38</v>
      </c>
      <c r="C902" t="s">
        <v>35</v>
      </c>
      <c r="D902">
        <v>0</v>
      </c>
      <c r="F902">
        <v>1</v>
      </c>
      <c r="G902">
        <v>94.4</v>
      </c>
      <c r="H902">
        <f t="shared" si="225"/>
        <v>1</v>
      </c>
      <c r="I902">
        <f t="shared" si="226"/>
        <v>0</v>
      </c>
      <c r="J902">
        <f t="shared" si="227"/>
        <v>0</v>
      </c>
      <c r="K902">
        <f t="shared" si="228"/>
        <v>1</v>
      </c>
      <c r="L902">
        <f t="shared" si="229"/>
        <v>0</v>
      </c>
      <c r="M902">
        <f t="shared" si="230"/>
        <v>1</v>
      </c>
      <c r="N902">
        <f t="shared" si="231"/>
        <v>0</v>
      </c>
      <c r="O902">
        <f t="shared" si="232"/>
        <v>0</v>
      </c>
      <c r="P902">
        <v>50</v>
      </c>
      <c r="Q902">
        <f t="shared" si="233"/>
        <v>0</v>
      </c>
      <c r="R902">
        <f t="shared" si="234"/>
        <v>0</v>
      </c>
      <c r="S902">
        <f t="shared" si="235"/>
        <v>1</v>
      </c>
      <c r="T902">
        <f t="shared" si="236"/>
        <v>0</v>
      </c>
      <c r="U902">
        <v>0</v>
      </c>
      <c r="V902">
        <f t="shared" si="237"/>
        <v>0.40493823043064953</v>
      </c>
      <c r="W902">
        <f t="shared" si="238"/>
        <v>0.59987354269756876</v>
      </c>
      <c r="X902">
        <f t="shared" si="239"/>
        <v>0.16397497046430581</v>
      </c>
      <c r="Y902">
        <f t="shared" si="240"/>
        <v>1</v>
      </c>
      <c r="Z902" t="s">
        <v>934</v>
      </c>
    </row>
    <row r="903" spans="1:26" x14ac:dyDescent="0.25">
      <c r="A903" t="s">
        <v>26</v>
      </c>
      <c r="B903" t="s">
        <v>30</v>
      </c>
      <c r="C903" t="s">
        <v>23</v>
      </c>
      <c r="D903">
        <v>0</v>
      </c>
      <c r="F903">
        <v>1</v>
      </c>
      <c r="G903">
        <v>19.5</v>
      </c>
      <c r="H903">
        <f t="shared" si="225"/>
        <v>1</v>
      </c>
      <c r="I903">
        <f t="shared" si="226"/>
        <v>0</v>
      </c>
      <c r="J903">
        <f t="shared" si="227"/>
        <v>0</v>
      </c>
      <c r="K903">
        <f t="shared" si="228"/>
        <v>0</v>
      </c>
      <c r="L903">
        <f t="shared" si="229"/>
        <v>1</v>
      </c>
      <c r="M903">
        <f t="shared" si="230"/>
        <v>1</v>
      </c>
      <c r="N903">
        <f t="shared" si="231"/>
        <v>0</v>
      </c>
      <c r="O903">
        <f t="shared" si="232"/>
        <v>0</v>
      </c>
      <c r="P903">
        <v>2</v>
      </c>
      <c r="Q903">
        <f t="shared" si="233"/>
        <v>0</v>
      </c>
      <c r="R903">
        <f t="shared" si="234"/>
        <v>1</v>
      </c>
      <c r="S903">
        <f t="shared" si="235"/>
        <v>0</v>
      </c>
      <c r="T903">
        <f t="shared" si="236"/>
        <v>0</v>
      </c>
      <c r="U903">
        <v>0</v>
      </c>
      <c r="V903">
        <f t="shared" si="237"/>
        <v>0.26429994006585567</v>
      </c>
      <c r="W903">
        <f t="shared" si="238"/>
        <v>0.5656930169878247</v>
      </c>
      <c r="X903">
        <f t="shared" si="239"/>
        <v>6.9854458318814899E-2</v>
      </c>
      <c r="Y903">
        <f t="shared" si="240"/>
        <v>0</v>
      </c>
      <c r="Z903" t="s">
        <v>935</v>
      </c>
    </row>
    <row r="904" spans="1:26" x14ac:dyDescent="0.25">
      <c r="A904" t="s">
        <v>26</v>
      </c>
      <c r="B904" t="s">
        <v>38</v>
      </c>
      <c r="C904" t="s">
        <v>35</v>
      </c>
      <c r="D904">
        <v>0</v>
      </c>
      <c r="F904">
        <v>1</v>
      </c>
      <c r="G904">
        <v>98.3</v>
      </c>
      <c r="H904">
        <f t="shared" si="225"/>
        <v>1</v>
      </c>
      <c r="I904">
        <f t="shared" si="226"/>
        <v>0</v>
      </c>
      <c r="J904">
        <f t="shared" si="227"/>
        <v>0</v>
      </c>
      <c r="K904">
        <f t="shared" si="228"/>
        <v>1</v>
      </c>
      <c r="L904">
        <f t="shared" si="229"/>
        <v>0</v>
      </c>
      <c r="M904">
        <f t="shared" si="230"/>
        <v>1</v>
      </c>
      <c r="N904">
        <f t="shared" si="231"/>
        <v>0</v>
      </c>
      <c r="O904">
        <f t="shared" si="232"/>
        <v>0</v>
      </c>
      <c r="P904">
        <v>9</v>
      </c>
      <c r="Q904">
        <f t="shared" si="233"/>
        <v>0</v>
      </c>
      <c r="R904">
        <f t="shared" si="234"/>
        <v>0</v>
      </c>
      <c r="S904">
        <f t="shared" si="235"/>
        <v>1</v>
      </c>
      <c r="T904">
        <f t="shared" si="236"/>
        <v>0</v>
      </c>
      <c r="U904">
        <v>1</v>
      </c>
      <c r="V904">
        <f t="shared" si="237"/>
        <v>0.4158817158023656</v>
      </c>
      <c r="W904">
        <f t="shared" si="238"/>
        <v>0.60249736186126823</v>
      </c>
      <c r="X904">
        <f t="shared" si="239"/>
        <v>0.34119416993398843</v>
      </c>
      <c r="Y904">
        <f t="shared" si="240"/>
        <v>1</v>
      </c>
      <c r="Z904" t="s">
        <v>936</v>
      </c>
    </row>
    <row r="905" spans="1:26" x14ac:dyDescent="0.25">
      <c r="A905" t="s">
        <v>26</v>
      </c>
      <c r="B905" t="s">
        <v>27</v>
      </c>
      <c r="C905" t="s">
        <v>35</v>
      </c>
      <c r="D905">
        <v>0</v>
      </c>
      <c r="F905">
        <v>1</v>
      </c>
      <c r="G905">
        <v>93.85</v>
      </c>
      <c r="H905">
        <f t="shared" si="225"/>
        <v>1</v>
      </c>
      <c r="I905">
        <f t="shared" si="226"/>
        <v>0</v>
      </c>
      <c r="J905">
        <f t="shared" si="227"/>
        <v>0</v>
      </c>
      <c r="K905">
        <f t="shared" si="228"/>
        <v>1</v>
      </c>
      <c r="L905">
        <f t="shared" si="229"/>
        <v>0</v>
      </c>
      <c r="M905">
        <f t="shared" si="230"/>
        <v>1</v>
      </c>
      <c r="N905">
        <f t="shared" si="231"/>
        <v>0</v>
      </c>
      <c r="O905">
        <f t="shared" si="232"/>
        <v>0</v>
      </c>
      <c r="P905">
        <v>17</v>
      </c>
      <c r="Q905">
        <f t="shared" si="233"/>
        <v>1</v>
      </c>
      <c r="R905">
        <f t="shared" si="234"/>
        <v>0</v>
      </c>
      <c r="S905">
        <f t="shared" si="235"/>
        <v>0</v>
      </c>
      <c r="T905">
        <f t="shared" si="236"/>
        <v>0</v>
      </c>
      <c r="U905">
        <v>1</v>
      </c>
      <c r="V905">
        <f t="shared" si="237"/>
        <v>0.54571226295176978</v>
      </c>
      <c r="W905">
        <f t="shared" si="238"/>
        <v>0.63314023229966121</v>
      </c>
      <c r="X905">
        <f t="shared" si="239"/>
        <v>0.20637734803240196</v>
      </c>
      <c r="Y905">
        <f t="shared" si="240"/>
        <v>1</v>
      </c>
      <c r="Z905" t="s">
        <v>937</v>
      </c>
    </row>
    <row r="906" spans="1:26" x14ac:dyDescent="0.25">
      <c r="A906" t="s">
        <v>29</v>
      </c>
      <c r="B906" t="s">
        <v>38</v>
      </c>
      <c r="C906" t="s">
        <v>35</v>
      </c>
      <c r="D906">
        <v>0</v>
      </c>
      <c r="F906">
        <v>1</v>
      </c>
      <c r="G906">
        <v>105.6</v>
      </c>
      <c r="H906">
        <f t="shared" si="225"/>
        <v>1</v>
      </c>
      <c r="I906">
        <f t="shared" si="226"/>
        <v>0</v>
      </c>
      <c r="J906">
        <f t="shared" si="227"/>
        <v>0</v>
      </c>
      <c r="K906">
        <f t="shared" si="228"/>
        <v>1</v>
      </c>
      <c r="L906">
        <f t="shared" si="229"/>
        <v>0</v>
      </c>
      <c r="M906">
        <f t="shared" si="230"/>
        <v>0</v>
      </c>
      <c r="N906">
        <f t="shared" si="231"/>
        <v>1</v>
      </c>
      <c r="O906">
        <f t="shared" si="232"/>
        <v>0</v>
      </c>
      <c r="P906">
        <v>56</v>
      </c>
      <c r="Q906">
        <f t="shared" si="233"/>
        <v>0</v>
      </c>
      <c r="R906">
        <f t="shared" si="234"/>
        <v>0</v>
      </c>
      <c r="S906">
        <f t="shared" si="235"/>
        <v>1</v>
      </c>
      <c r="T906">
        <f t="shared" si="236"/>
        <v>0</v>
      </c>
      <c r="U906">
        <v>0</v>
      </c>
      <c r="V906">
        <f t="shared" si="237"/>
        <v>0.15094480251554795</v>
      </c>
      <c r="W906">
        <f t="shared" si="238"/>
        <v>0.53766471398729931</v>
      </c>
      <c r="X906">
        <f t="shared" si="239"/>
        <v>2.2784333406457771E-2</v>
      </c>
      <c r="Y906">
        <f t="shared" si="240"/>
        <v>0</v>
      </c>
      <c r="Z906" t="s">
        <v>938</v>
      </c>
    </row>
    <row r="907" spans="1:26" x14ac:dyDescent="0.25">
      <c r="A907" t="s">
        <v>45</v>
      </c>
      <c r="B907" t="s">
        <v>38</v>
      </c>
      <c r="C907" t="s">
        <v>25</v>
      </c>
      <c r="D907">
        <v>0</v>
      </c>
      <c r="F907">
        <v>1</v>
      </c>
      <c r="G907">
        <v>81.349999999999994</v>
      </c>
      <c r="H907">
        <f t="shared" si="225"/>
        <v>1</v>
      </c>
      <c r="I907">
        <f t="shared" si="226"/>
        <v>0</v>
      </c>
      <c r="J907">
        <f t="shared" si="227"/>
        <v>1</v>
      </c>
      <c r="K907">
        <f t="shared" si="228"/>
        <v>0</v>
      </c>
      <c r="L907">
        <f t="shared" si="229"/>
        <v>0</v>
      </c>
      <c r="M907">
        <f t="shared" si="230"/>
        <v>0</v>
      </c>
      <c r="N907">
        <f t="shared" si="231"/>
        <v>0</v>
      </c>
      <c r="O907">
        <f t="shared" si="232"/>
        <v>1</v>
      </c>
      <c r="P907">
        <v>67</v>
      </c>
      <c r="Q907">
        <f t="shared" si="233"/>
        <v>0</v>
      </c>
      <c r="R907">
        <f t="shared" si="234"/>
        <v>0</v>
      </c>
      <c r="S907">
        <f t="shared" si="235"/>
        <v>1</v>
      </c>
      <c r="T907">
        <f t="shared" si="236"/>
        <v>0</v>
      </c>
      <c r="U907">
        <v>0</v>
      </c>
      <c r="V907">
        <f t="shared" si="237"/>
        <v>7.175827107058097E-2</v>
      </c>
      <c r="W907">
        <f t="shared" si="238"/>
        <v>0.51793187378696304</v>
      </c>
      <c r="X907">
        <f t="shared" si="239"/>
        <v>5.1492494670389776E-3</v>
      </c>
      <c r="Y907">
        <f t="shared" si="240"/>
        <v>0</v>
      </c>
      <c r="Z907" t="s">
        <v>939</v>
      </c>
    </row>
    <row r="908" spans="1:26" x14ac:dyDescent="0.25">
      <c r="A908" t="s">
        <v>26</v>
      </c>
      <c r="B908" t="s">
        <v>27</v>
      </c>
      <c r="C908" t="s">
        <v>35</v>
      </c>
      <c r="D908">
        <v>1</v>
      </c>
      <c r="F908">
        <v>1</v>
      </c>
      <c r="G908">
        <v>100.5</v>
      </c>
      <c r="H908">
        <f t="shared" si="225"/>
        <v>0</v>
      </c>
      <c r="I908">
        <f t="shared" si="226"/>
        <v>1</v>
      </c>
      <c r="J908">
        <f t="shared" si="227"/>
        <v>0</v>
      </c>
      <c r="K908">
        <f t="shared" si="228"/>
        <v>1</v>
      </c>
      <c r="L908">
        <f t="shared" si="229"/>
        <v>0</v>
      </c>
      <c r="M908">
        <f t="shared" si="230"/>
        <v>1</v>
      </c>
      <c r="N908">
        <f t="shared" si="231"/>
        <v>0</v>
      </c>
      <c r="O908">
        <f t="shared" si="232"/>
        <v>0</v>
      </c>
      <c r="P908">
        <v>9</v>
      </c>
      <c r="Q908">
        <f t="shared" si="233"/>
        <v>1</v>
      </c>
      <c r="R908">
        <f t="shared" si="234"/>
        <v>0</v>
      </c>
      <c r="S908">
        <f t="shared" si="235"/>
        <v>0</v>
      </c>
      <c r="T908">
        <f t="shared" si="236"/>
        <v>0</v>
      </c>
      <c r="U908">
        <v>1</v>
      </c>
      <c r="V908">
        <f t="shared" si="237"/>
        <v>0.55121681218790808</v>
      </c>
      <c r="W908">
        <f t="shared" si="238"/>
        <v>0.63441785463348255</v>
      </c>
      <c r="X908">
        <f t="shared" si="239"/>
        <v>0.20140634966278337</v>
      </c>
      <c r="Y908">
        <f t="shared" si="240"/>
        <v>1</v>
      </c>
      <c r="Z908" t="s">
        <v>940</v>
      </c>
    </row>
    <row r="909" spans="1:26" x14ac:dyDescent="0.25">
      <c r="A909" t="s">
        <v>26</v>
      </c>
      <c r="B909" t="s">
        <v>27</v>
      </c>
      <c r="C909" t="s">
        <v>25</v>
      </c>
      <c r="D909">
        <v>0</v>
      </c>
      <c r="F909">
        <v>1</v>
      </c>
      <c r="G909">
        <v>56.4</v>
      </c>
      <c r="H909">
        <f t="shared" si="225"/>
        <v>1</v>
      </c>
      <c r="I909">
        <f t="shared" si="226"/>
        <v>0</v>
      </c>
      <c r="J909">
        <f t="shared" si="227"/>
        <v>1</v>
      </c>
      <c r="K909">
        <f t="shared" si="228"/>
        <v>0</v>
      </c>
      <c r="L909">
        <f t="shared" si="229"/>
        <v>0</v>
      </c>
      <c r="M909">
        <f t="shared" si="230"/>
        <v>1</v>
      </c>
      <c r="N909">
        <f t="shared" si="231"/>
        <v>0</v>
      </c>
      <c r="O909">
        <f t="shared" si="232"/>
        <v>0</v>
      </c>
      <c r="P909">
        <v>4</v>
      </c>
      <c r="Q909">
        <f t="shared" si="233"/>
        <v>1</v>
      </c>
      <c r="R909">
        <f t="shared" si="234"/>
        <v>0</v>
      </c>
      <c r="S909">
        <f t="shared" si="235"/>
        <v>0</v>
      </c>
      <c r="T909">
        <f t="shared" si="236"/>
        <v>0</v>
      </c>
      <c r="U909">
        <v>0</v>
      </c>
      <c r="V909">
        <f t="shared" si="237"/>
        <v>0.48246246847166374</v>
      </c>
      <c r="W909">
        <f t="shared" si="238"/>
        <v>0.61832918199631348</v>
      </c>
      <c r="X909">
        <f t="shared" si="239"/>
        <v>0.23277003348377112</v>
      </c>
      <c r="Y909">
        <f t="shared" si="240"/>
        <v>1</v>
      </c>
      <c r="Z909" t="s">
        <v>941</v>
      </c>
    </row>
    <row r="910" spans="1:26" x14ac:dyDescent="0.25">
      <c r="A910" t="s">
        <v>29</v>
      </c>
      <c r="B910" t="s">
        <v>33</v>
      </c>
      <c r="C910" t="s">
        <v>25</v>
      </c>
      <c r="D910">
        <v>0</v>
      </c>
      <c r="F910">
        <v>1</v>
      </c>
      <c r="G910">
        <v>65.349999999999994</v>
      </c>
      <c r="H910">
        <f t="shared" si="225"/>
        <v>1</v>
      </c>
      <c r="I910">
        <f t="shared" si="226"/>
        <v>0</v>
      </c>
      <c r="J910">
        <f t="shared" si="227"/>
        <v>1</v>
      </c>
      <c r="K910">
        <f t="shared" si="228"/>
        <v>0</v>
      </c>
      <c r="L910">
        <f t="shared" si="229"/>
        <v>0</v>
      </c>
      <c r="M910">
        <f t="shared" si="230"/>
        <v>0</v>
      </c>
      <c r="N910">
        <f t="shared" si="231"/>
        <v>1</v>
      </c>
      <c r="O910">
        <f t="shared" si="232"/>
        <v>0</v>
      </c>
      <c r="P910">
        <v>19</v>
      </c>
      <c r="Q910">
        <f t="shared" si="233"/>
        <v>0</v>
      </c>
      <c r="R910">
        <f t="shared" si="234"/>
        <v>0</v>
      </c>
      <c r="S910">
        <f t="shared" si="235"/>
        <v>0</v>
      </c>
      <c r="T910">
        <f t="shared" si="236"/>
        <v>1</v>
      </c>
      <c r="U910">
        <v>0</v>
      </c>
      <c r="V910">
        <f t="shared" si="237"/>
        <v>8.8192822139610605E-2</v>
      </c>
      <c r="W910">
        <f t="shared" si="238"/>
        <v>0.52203392577766738</v>
      </c>
      <c r="X910">
        <f t="shared" si="239"/>
        <v>7.7779738769489905E-3</v>
      </c>
      <c r="Y910">
        <f t="shared" si="240"/>
        <v>0</v>
      </c>
      <c r="Z910" t="s">
        <v>942</v>
      </c>
    </row>
    <row r="911" spans="1:26" x14ac:dyDescent="0.25">
      <c r="A911" t="s">
        <v>26</v>
      </c>
      <c r="B911" t="s">
        <v>30</v>
      </c>
      <c r="C911" t="s">
        <v>23</v>
      </c>
      <c r="D911">
        <v>0</v>
      </c>
      <c r="F911">
        <v>1</v>
      </c>
      <c r="G911">
        <v>19.95</v>
      </c>
      <c r="H911">
        <f t="shared" si="225"/>
        <v>1</v>
      </c>
      <c r="I911">
        <f t="shared" si="226"/>
        <v>0</v>
      </c>
      <c r="J911">
        <f t="shared" si="227"/>
        <v>0</v>
      </c>
      <c r="K911">
        <f t="shared" si="228"/>
        <v>0</v>
      </c>
      <c r="L911">
        <f t="shared" si="229"/>
        <v>1</v>
      </c>
      <c r="M911">
        <f t="shared" si="230"/>
        <v>1</v>
      </c>
      <c r="N911">
        <f t="shared" si="231"/>
        <v>0</v>
      </c>
      <c r="O911">
        <f t="shared" si="232"/>
        <v>0</v>
      </c>
      <c r="P911">
        <v>8</v>
      </c>
      <c r="Q911">
        <f t="shared" si="233"/>
        <v>0</v>
      </c>
      <c r="R911">
        <f t="shared" si="234"/>
        <v>1</v>
      </c>
      <c r="S911">
        <f t="shared" si="235"/>
        <v>0</v>
      </c>
      <c r="T911">
        <f t="shared" si="236"/>
        <v>0</v>
      </c>
      <c r="U911">
        <v>0</v>
      </c>
      <c r="V911">
        <f t="shared" si="237"/>
        <v>0.26500151500173569</v>
      </c>
      <c r="W911">
        <f t="shared" si="238"/>
        <v>0.56586537507349999</v>
      </c>
      <c r="X911">
        <f t="shared" si="239"/>
        <v>7.022580295321515E-2</v>
      </c>
      <c r="Y911">
        <f t="shared" si="240"/>
        <v>0</v>
      </c>
      <c r="Z911" t="s">
        <v>943</v>
      </c>
    </row>
    <row r="912" spans="1:26" x14ac:dyDescent="0.25">
      <c r="A912" t="s">
        <v>45</v>
      </c>
      <c r="B912" t="s">
        <v>27</v>
      </c>
      <c r="C912" t="s">
        <v>35</v>
      </c>
      <c r="D912">
        <v>0</v>
      </c>
      <c r="F912">
        <v>1</v>
      </c>
      <c r="G912">
        <v>111.25</v>
      </c>
      <c r="H912">
        <f t="shared" si="225"/>
        <v>1</v>
      </c>
      <c r="I912">
        <f t="shared" si="226"/>
        <v>0</v>
      </c>
      <c r="J912">
        <f t="shared" si="227"/>
        <v>0</v>
      </c>
      <c r="K912">
        <f t="shared" si="228"/>
        <v>1</v>
      </c>
      <c r="L912">
        <f t="shared" si="229"/>
        <v>0</v>
      </c>
      <c r="M912">
        <f t="shared" si="230"/>
        <v>0</v>
      </c>
      <c r="N912">
        <f t="shared" si="231"/>
        <v>0</v>
      </c>
      <c r="O912">
        <f t="shared" si="232"/>
        <v>1</v>
      </c>
      <c r="P912">
        <v>71</v>
      </c>
      <c r="Q912">
        <f t="shared" si="233"/>
        <v>1</v>
      </c>
      <c r="R912">
        <f t="shared" si="234"/>
        <v>0</v>
      </c>
      <c r="S912">
        <f t="shared" si="235"/>
        <v>0</v>
      </c>
      <c r="T912">
        <f t="shared" si="236"/>
        <v>0</v>
      </c>
      <c r="U912">
        <v>0</v>
      </c>
      <c r="V912">
        <f t="shared" si="237"/>
        <v>0.25514237165882858</v>
      </c>
      <c r="W912">
        <f t="shared" si="238"/>
        <v>0.56344180646676068</v>
      </c>
      <c r="X912">
        <f t="shared" si="239"/>
        <v>6.509762981569181E-2</v>
      </c>
      <c r="Y912">
        <f t="shared" si="240"/>
        <v>0</v>
      </c>
      <c r="Z912" t="s">
        <v>944</v>
      </c>
    </row>
    <row r="913" spans="1:26" x14ac:dyDescent="0.25">
      <c r="A913" t="s">
        <v>26</v>
      </c>
      <c r="B913" t="s">
        <v>27</v>
      </c>
      <c r="C913" t="s">
        <v>35</v>
      </c>
      <c r="D913">
        <v>1</v>
      </c>
      <c r="F913">
        <v>1</v>
      </c>
      <c r="G913">
        <v>72.849999999999994</v>
      </c>
      <c r="H913">
        <f t="shared" si="225"/>
        <v>0</v>
      </c>
      <c r="I913">
        <f t="shared" si="226"/>
        <v>1</v>
      </c>
      <c r="J913">
        <f t="shared" si="227"/>
        <v>0</v>
      </c>
      <c r="K913">
        <f t="shared" si="228"/>
        <v>1</v>
      </c>
      <c r="L913">
        <f t="shared" si="229"/>
        <v>0</v>
      </c>
      <c r="M913">
        <f t="shared" si="230"/>
        <v>1</v>
      </c>
      <c r="N913">
        <f t="shared" si="231"/>
        <v>0</v>
      </c>
      <c r="O913">
        <f t="shared" si="232"/>
        <v>0</v>
      </c>
      <c r="P913">
        <v>10</v>
      </c>
      <c r="Q913">
        <f t="shared" si="233"/>
        <v>1</v>
      </c>
      <c r="R913">
        <f t="shared" si="234"/>
        <v>0</v>
      </c>
      <c r="S913">
        <f t="shared" si="235"/>
        <v>0</v>
      </c>
      <c r="T913">
        <f t="shared" si="236"/>
        <v>0</v>
      </c>
      <c r="U913">
        <v>1</v>
      </c>
      <c r="V913">
        <f t="shared" si="237"/>
        <v>0.52666354838167029</v>
      </c>
      <c r="W913">
        <f t="shared" si="238"/>
        <v>0.62870460199275124</v>
      </c>
      <c r="X913">
        <f t="shared" si="239"/>
        <v>0.22404739643063137</v>
      </c>
      <c r="Y913">
        <f t="shared" si="240"/>
        <v>1</v>
      </c>
      <c r="Z913" t="s">
        <v>945</v>
      </c>
    </row>
    <row r="914" spans="1:26" x14ac:dyDescent="0.25">
      <c r="A914" t="s">
        <v>26</v>
      </c>
      <c r="B914" t="s">
        <v>38</v>
      </c>
      <c r="C914" t="s">
        <v>35</v>
      </c>
      <c r="D914">
        <v>1</v>
      </c>
      <c r="F914">
        <v>1</v>
      </c>
      <c r="G914">
        <v>89</v>
      </c>
      <c r="H914">
        <f t="shared" si="225"/>
        <v>0</v>
      </c>
      <c r="I914">
        <f t="shared" si="226"/>
        <v>1</v>
      </c>
      <c r="J914">
        <f t="shared" si="227"/>
        <v>0</v>
      </c>
      <c r="K914">
        <f t="shared" si="228"/>
        <v>1</v>
      </c>
      <c r="L914">
        <f t="shared" si="229"/>
        <v>0</v>
      </c>
      <c r="M914">
        <f t="shared" si="230"/>
        <v>1</v>
      </c>
      <c r="N914">
        <f t="shared" si="231"/>
        <v>0</v>
      </c>
      <c r="O914">
        <f t="shared" si="232"/>
        <v>0</v>
      </c>
      <c r="P914">
        <v>15</v>
      </c>
      <c r="Q914">
        <f t="shared" si="233"/>
        <v>0</v>
      </c>
      <c r="R914">
        <f t="shared" si="234"/>
        <v>0</v>
      </c>
      <c r="S914">
        <f t="shared" si="235"/>
        <v>1</v>
      </c>
      <c r="T914">
        <f t="shared" si="236"/>
        <v>0</v>
      </c>
      <c r="U914">
        <v>0</v>
      </c>
      <c r="V914">
        <f t="shared" si="237"/>
        <v>0.40138250046084467</v>
      </c>
      <c r="W914">
        <f t="shared" si="238"/>
        <v>0.59901977533887951</v>
      </c>
      <c r="X914">
        <f t="shared" si="239"/>
        <v>0.16110791167619998</v>
      </c>
      <c r="Y914">
        <f t="shared" si="240"/>
        <v>1</v>
      </c>
      <c r="Z914" t="s">
        <v>946</v>
      </c>
    </row>
    <row r="915" spans="1:26" x14ac:dyDescent="0.25">
      <c r="A915" t="s">
        <v>29</v>
      </c>
      <c r="B915" t="s">
        <v>33</v>
      </c>
      <c r="C915" t="s">
        <v>35</v>
      </c>
      <c r="D915">
        <v>0</v>
      </c>
      <c r="F915">
        <v>1</v>
      </c>
      <c r="G915">
        <v>106.1</v>
      </c>
      <c r="H915">
        <f t="shared" si="225"/>
        <v>1</v>
      </c>
      <c r="I915">
        <f t="shared" si="226"/>
        <v>0</v>
      </c>
      <c r="J915">
        <f t="shared" si="227"/>
        <v>0</v>
      </c>
      <c r="K915">
        <f t="shared" si="228"/>
        <v>1</v>
      </c>
      <c r="L915">
        <f t="shared" si="229"/>
        <v>0</v>
      </c>
      <c r="M915">
        <f t="shared" si="230"/>
        <v>0</v>
      </c>
      <c r="N915">
        <f t="shared" si="231"/>
        <v>1</v>
      </c>
      <c r="O915">
        <f t="shared" si="232"/>
        <v>0</v>
      </c>
      <c r="P915">
        <v>72</v>
      </c>
      <c r="Q915">
        <f t="shared" si="233"/>
        <v>0</v>
      </c>
      <c r="R915">
        <f t="shared" si="234"/>
        <v>0</v>
      </c>
      <c r="S915">
        <f t="shared" si="235"/>
        <v>0</v>
      </c>
      <c r="T915">
        <f t="shared" si="236"/>
        <v>1</v>
      </c>
      <c r="U915">
        <v>0</v>
      </c>
      <c r="V915">
        <f t="shared" si="237"/>
        <v>0.15172433022208132</v>
      </c>
      <c r="W915">
        <f t="shared" si="238"/>
        <v>0.5378584843529689</v>
      </c>
      <c r="X915">
        <f t="shared" si="239"/>
        <v>2.3020272381339177E-2</v>
      </c>
      <c r="Y915">
        <f t="shared" si="240"/>
        <v>0</v>
      </c>
      <c r="Z915" t="s">
        <v>947</v>
      </c>
    </row>
    <row r="916" spans="1:26" x14ac:dyDescent="0.25">
      <c r="A916" t="s">
        <v>29</v>
      </c>
      <c r="B916" t="s">
        <v>38</v>
      </c>
      <c r="C916" t="s">
        <v>23</v>
      </c>
      <c r="D916">
        <v>0</v>
      </c>
      <c r="F916">
        <v>1</v>
      </c>
      <c r="G916">
        <v>20.05</v>
      </c>
      <c r="H916">
        <f t="shared" si="225"/>
        <v>1</v>
      </c>
      <c r="I916">
        <f t="shared" si="226"/>
        <v>0</v>
      </c>
      <c r="J916">
        <f t="shared" si="227"/>
        <v>0</v>
      </c>
      <c r="K916">
        <f t="shared" si="228"/>
        <v>0</v>
      </c>
      <c r="L916">
        <f t="shared" si="229"/>
        <v>1</v>
      </c>
      <c r="M916">
        <f t="shared" si="230"/>
        <v>0</v>
      </c>
      <c r="N916">
        <f t="shared" si="231"/>
        <v>1</v>
      </c>
      <c r="O916">
        <f t="shared" si="232"/>
        <v>0</v>
      </c>
      <c r="P916">
        <v>12</v>
      </c>
      <c r="Q916">
        <f t="shared" si="233"/>
        <v>0</v>
      </c>
      <c r="R916">
        <f t="shared" si="234"/>
        <v>0</v>
      </c>
      <c r="S916">
        <f t="shared" si="235"/>
        <v>1</v>
      </c>
      <c r="T916">
        <f t="shared" si="236"/>
        <v>0</v>
      </c>
      <c r="U916">
        <v>0</v>
      </c>
      <c r="V916">
        <f t="shared" si="237"/>
        <v>-1.1160597259162661E-2</v>
      </c>
      <c r="W916">
        <f t="shared" si="238"/>
        <v>0.49720987964634999</v>
      </c>
      <c r="X916">
        <f t="shared" si="239"/>
        <v>1.2455893118122911E-4</v>
      </c>
      <c r="Y916">
        <f t="shared" si="240"/>
        <v>0</v>
      </c>
      <c r="Z916" t="s">
        <v>948</v>
      </c>
    </row>
    <row r="917" spans="1:26" x14ac:dyDescent="0.25">
      <c r="A917" t="s">
        <v>45</v>
      </c>
      <c r="B917" t="s">
        <v>33</v>
      </c>
      <c r="C917" t="s">
        <v>23</v>
      </c>
      <c r="D917">
        <v>0</v>
      </c>
      <c r="F917">
        <v>1</v>
      </c>
      <c r="G917">
        <v>25.2</v>
      </c>
      <c r="H917">
        <f t="shared" si="225"/>
        <v>1</v>
      </c>
      <c r="I917">
        <f t="shared" si="226"/>
        <v>0</v>
      </c>
      <c r="J917">
        <f t="shared" si="227"/>
        <v>0</v>
      </c>
      <c r="K917">
        <f t="shared" si="228"/>
        <v>0</v>
      </c>
      <c r="L917">
        <f t="shared" si="229"/>
        <v>1</v>
      </c>
      <c r="M917">
        <f t="shared" si="230"/>
        <v>0</v>
      </c>
      <c r="N917">
        <f t="shared" si="231"/>
        <v>0</v>
      </c>
      <c r="O917">
        <f t="shared" si="232"/>
        <v>1</v>
      </c>
      <c r="P917">
        <v>72</v>
      </c>
      <c r="Q917">
        <f t="shared" si="233"/>
        <v>0</v>
      </c>
      <c r="R917">
        <f t="shared" si="234"/>
        <v>0</v>
      </c>
      <c r="S917">
        <f t="shared" si="235"/>
        <v>0</v>
      </c>
      <c r="T917">
        <f t="shared" si="236"/>
        <v>1</v>
      </c>
      <c r="U917">
        <v>0</v>
      </c>
      <c r="V917">
        <f t="shared" si="237"/>
        <v>-4.4510899559966677E-2</v>
      </c>
      <c r="W917">
        <f t="shared" si="238"/>
        <v>0.48887411195218239</v>
      </c>
      <c r="X917">
        <f t="shared" si="239"/>
        <v>1.9812201796374418E-3</v>
      </c>
      <c r="Y917">
        <f t="shared" si="240"/>
        <v>0</v>
      </c>
      <c r="Z917" t="s">
        <v>949</v>
      </c>
    </row>
    <row r="918" spans="1:26" x14ac:dyDescent="0.25">
      <c r="A918" t="s">
        <v>26</v>
      </c>
      <c r="B918" t="s">
        <v>27</v>
      </c>
      <c r="C918" t="s">
        <v>35</v>
      </c>
      <c r="D918">
        <v>1</v>
      </c>
      <c r="F918">
        <v>1</v>
      </c>
      <c r="G918">
        <v>73.55</v>
      </c>
      <c r="H918">
        <f t="shared" si="225"/>
        <v>0</v>
      </c>
      <c r="I918">
        <f t="shared" si="226"/>
        <v>1</v>
      </c>
      <c r="J918">
        <f t="shared" si="227"/>
        <v>0</v>
      </c>
      <c r="K918">
        <f t="shared" si="228"/>
        <v>1</v>
      </c>
      <c r="L918">
        <f t="shared" si="229"/>
        <v>0</v>
      </c>
      <c r="M918">
        <f t="shared" si="230"/>
        <v>1</v>
      </c>
      <c r="N918">
        <f t="shared" si="231"/>
        <v>0</v>
      </c>
      <c r="O918">
        <f t="shared" si="232"/>
        <v>0</v>
      </c>
      <c r="P918">
        <v>1</v>
      </c>
      <c r="Q918">
        <f t="shared" si="233"/>
        <v>1</v>
      </c>
      <c r="R918">
        <f t="shared" si="234"/>
        <v>0</v>
      </c>
      <c r="S918">
        <f t="shared" si="235"/>
        <v>0</v>
      </c>
      <c r="T918">
        <f t="shared" si="236"/>
        <v>0</v>
      </c>
      <c r="U918">
        <v>1</v>
      </c>
      <c r="V918">
        <f t="shared" si="237"/>
        <v>0.52775488717081698</v>
      </c>
      <c r="W918">
        <f t="shared" si="238"/>
        <v>0.62895932299640145</v>
      </c>
      <c r="X918">
        <f t="shared" si="239"/>
        <v>0.2230154465910478</v>
      </c>
      <c r="Y918">
        <f t="shared" si="240"/>
        <v>1</v>
      </c>
      <c r="Z918" t="s">
        <v>950</v>
      </c>
    </row>
    <row r="919" spans="1:26" x14ac:dyDescent="0.25">
      <c r="A919" t="s">
        <v>26</v>
      </c>
      <c r="B919" t="s">
        <v>33</v>
      </c>
      <c r="C919" t="s">
        <v>35</v>
      </c>
      <c r="D919">
        <v>1</v>
      </c>
      <c r="F919">
        <v>1</v>
      </c>
      <c r="G919">
        <v>75.400000000000006</v>
      </c>
      <c r="H919">
        <f t="shared" si="225"/>
        <v>0</v>
      </c>
      <c r="I919">
        <f t="shared" si="226"/>
        <v>1</v>
      </c>
      <c r="J919">
        <f t="shared" si="227"/>
        <v>0</v>
      </c>
      <c r="K919">
        <f t="shared" si="228"/>
        <v>1</v>
      </c>
      <c r="L919">
        <f t="shared" si="229"/>
        <v>0</v>
      </c>
      <c r="M919">
        <f t="shared" si="230"/>
        <v>1</v>
      </c>
      <c r="N919">
        <f t="shared" si="231"/>
        <v>0</v>
      </c>
      <c r="O919">
        <f t="shared" si="232"/>
        <v>0</v>
      </c>
      <c r="P919">
        <v>23</v>
      </c>
      <c r="Q919">
        <f t="shared" si="233"/>
        <v>0</v>
      </c>
      <c r="R919">
        <f t="shared" si="234"/>
        <v>0</v>
      </c>
      <c r="S919">
        <f t="shared" si="235"/>
        <v>0</v>
      </c>
      <c r="T919">
        <f t="shared" si="236"/>
        <v>1</v>
      </c>
      <c r="U919">
        <v>0</v>
      </c>
      <c r="V919">
        <f t="shared" si="237"/>
        <v>0.37531617758238101</v>
      </c>
      <c r="W919">
        <f t="shared" si="238"/>
        <v>0.59274292706459186</v>
      </c>
      <c r="X919">
        <f t="shared" si="239"/>
        <v>0.14086223315504937</v>
      </c>
      <c r="Y919">
        <f t="shared" si="240"/>
        <v>1</v>
      </c>
      <c r="Z919" t="s">
        <v>951</v>
      </c>
    </row>
    <row r="920" spans="1:26" x14ac:dyDescent="0.25">
      <c r="A920" t="s">
        <v>45</v>
      </c>
      <c r="B920" t="s">
        <v>33</v>
      </c>
      <c r="C920" t="s">
        <v>25</v>
      </c>
      <c r="D920">
        <v>0</v>
      </c>
      <c r="F920">
        <v>1</v>
      </c>
      <c r="G920">
        <v>65.55</v>
      </c>
      <c r="H920">
        <f t="shared" si="225"/>
        <v>1</v>
      </c>
      <c r="I920">
        <f t="shared" si="226"/>
        <v>0</v>
      </c>
      <c r="J920">
        <f t="shared" si="227"/>
        <v>1</v>
      </c>
      <c r="K920">
        <f t="shared" si="228"/>
        <v>0</v>
      </c>
      <c r="L920">
        <f t="shared" si="229"/>
        <v>0</v>
      </c>
      <c r="M920">
        <f t="shared" si="230"/>
        <v>0</v>
      </c>
      <c r="N920">
        <f t="shared" si="231"/>
        <v>0</v>
      </c>
      <c r="O920">
        <f t="shared" si="232"/>
        <v>1</v>
      </c>
      <c r="P920">
        <v>72</v>
      </c>
      <c r="Q920">
        <f t="shared" si="233"/>
        <v>0</v>
      </c>
      <c r="R920">
        <f t="shared" si="234"/>
        <v>0</v>
      </c>
      <c r="S920">
        <f t="shared" si="235"/>
        <v>0</v>
      </c>
      <c r="T920">
        <f t="shared" si="236"/>
        <v>1</v>
      </c>
      <c r="U920">
        <v>0</v>
      </c>
      <c r="V920">
        <f t="shared" si="237"/>
        <v>3.3433746439823511E-2</v>
      </c>
      <c r="W920">
        <f t="shared" si="238"/>
        <v>0.50835765809788147</v>
      </c>
      <c r="X920">
        <f t="shared" si="239"/>
        <v>1.1178154010024113E-3</v>
      </c>
      <c r="Y920">
        <f t="shared" si="240"/>
        <v>0</v>
      </c>
      <c r="Z920" t="s">
        <v>952</v>
      </c>
    </row>
    <row r="921" spans="1:26" x14ac:dyDescent="0.25">
      <c r="A921" t="s">
        <v>26</v>
      </c>
      <c r="B921" t="s">
        <v>27</v>
      </c>
      <c r="C921" t="s">
        <v>35</v>
      </c>
      <c r="D921">
        <v>0</v>
      </c>
      <c r="F921">
        <v>1</v>
      </c>
      <c r="G921">
        <v>80.7</v>
      </c>
      <c r="H921">
        <f t="shared" si="225"/>
        <v>1</v>
      </c>
      <c r="I921">
        <f t="shared" si="226"/>
        <v>0</v>
      </c>
      <c r="J921">
        <f t="shared" si="227"/>
        <v>0</v>
      </c>
      <c r="K921">
        <f t="shared" si="228"/>
        <v>1</v>
      </c>
      <c r="L921">
        <f t="shared" si="229"/>
        <v>0</v>
      </c>
      <c r="M921">
        <f t="shared" si="230"/>
        <v>1</v>
      </c>
      <c r="N921">
        <f t="shared" si="231"/>
        <v>0</v>
      </c>
      <c r="O921">
        <f t="shared" si="232"/>
        <v>0</v>
      </c>
      <c r="P921">
        <v>26</v>
      </c>
      <c r="Q921">
        <f t="shared" si="233"/>
        <v>1</v>
      </c>
      <c r="R921">
        <f t="shared" si="234"/>
        <v>0</v>
      </c>
      <c r="S921">
        <f t="shared" si="235"/>
        <v>0</v>
      </c>
      <c r="T921">
        <f t="shared" si="236"/>
        <v>0</v>
      </c>
      <c r="U921">
        <v>0</v>
      </c>
      <c r="V921">
        <f t="shared" si="237"/>
        <v>0.52521068426994177</v>
      </c>
      <c r="W921">
        <f t="shared" si="238"/>
        <v>0.62836538910675266</v>
      </c>
      <c r="X921">
        <f t="shared" si="239"/>
        <v>0.27584626287130048</v>
      </c>
      <c r="Y921">
        <f t="shared" si="240"/>
        <v>1</v>
      </c>
      <c r="Z921" t="s">
        <v>953</v>
      </c>
    </row>
    <row r="922" spans="1:26" x14ac:dyDescent="0.25">
      <c r="A922" t="s">
        <v>29</v>
      </c>
      <c r="B922" t="s">
        <v>30</v>
      </c>
      <c r="C922" t="s">
        <v>35</v>
      </c>
      <c r="D922">
        <v>0</v>
      </c>
      <c r="F922">
        <v>1</v>
      </c>
      <c r="G922">
        <v>104.55</v>
      </c>
      <c r="H922">
        <f t="shared" si="225"/>
        <v>1</v>
      </c>
      <c r="I922">
        <f t="shared" si="226"/>
        <v>0</v>
      </c>
      <c r="J922">
        <f t="shared" si="227"/>
        <v>0</v>
      </c>
      <c r="K922">
        <f t="shared" si="228"/>
        <v>1</v>
      </c>
      <c r="L922">
        <f t="shared" si="229"/>
        <v>0</v>
      </c>
      <c r="M922">
        <f t="shared" si="230"/>
        <v>0</v>
      </c>
      <c r="N922">
        <f t="shared" si="231"/>
        <v>1</v>
      </c>
      <c r="O922">
        <f t="shared" si="232"/>
        <v>0</v>
      </c>
      <c r="P922">
        <v>21</v>
      </c>
      <c r="Q922">
        <f t="shared" si="233"/>
        <v>0</v>
      </c>
      <c r="R922">
        <f t="shared" si="234"/>
        <v>1</v>
      </c>
      <c r="S922">
        <f t="shared" si="235"/>
        <v>0</v>
      </c>
      <c r="T922">
        <f t="shared" si="236"/>
        <v>0</v>
      </c>
      <c r="U922">
        <v>0</v>
      </c>
      <c r="V922">
        <f t="shared" si="237"/>
        <v>0.14930779433182784</v>
      </c>
      <c r="W922">
        <f t="shared" si="238"/>
        <v>0.53725775925049202</v>
      </c>
      <c r="X922">
        <f t="shared" si="239"/>
        <v>2.22928174482354E-2</v>
      </c>
      <c r="Y922">
        <f t="shared" si="240"/>
        <v>0</v>
      </c>
      <c r="Z922" t="s">
        <v>954</v>
      </c>
    </row>
    <row r="923" spans="1:26" x14ac:dyDescent="0.25">
      <c r="A923" t="s">
        <v>29</v>
      </c>
      <c r="B923" t="s">
        <v>33</v>
      </c>
      <c r="C923" t="s">
        <v>23</v>
      </c>
      <c r="D923">
        <v>0</v>
      </c>
      <c r="F923">
        <v>1</v>
      </c>
      <c r="G923">
        <v>24.15</v>
      </c>
      <c r="H923">
        <f t="shared" si="225"/>
        <v>1</v>
      </c>
      <c r="I923">
        <f t="shared" si="226"/>
        <v>0</v>
      </c>
      <c r="J923">
        <f t="shared" si="227"/>
        <v>0</v>
      </c>
      <c r="K923">
        <f t="shared" si="228"/>
        <v>0</v>
      </c>
      <c r="L923">
        <f t="shared" si="229"/>
        <v>1</v>
      </c>
      <c r="M923">
        <f t="shared" si="230"/>
        <v>0</v>
      </c>
      <c r="N923">
        <f t="shared" si="231"/>
        <v>1</v>
      </c>
      <c r="O923">
        <f t="shared" si="232"/>
        <v>0</v>
      </c>
      <c r="P923">
        <v>60</v>
      </c>
      <c r="Q923">
        <f t="shared" si="233"/>
        <v>0</v>
      </c>
      <c r="R923">
        <f t="shared" si="234"/>
        <v>0</v>
      </c>
      <c r="S923">
        <f t="shared" si="235"/>
        <v>0</v>
      </c>
      <c r="T923">
        <f t="shared" si="236"/>
        <v>1</v>
      </c>
      <c r="U923">
        <v>0</v>
      </c>
      <c r="V923">
        <f t="shared" si="237"/>
        <v>-4.7684700655889166E-3</v>
      </c>
      <c r="W923">
        <f t="shared" si="238"/>
        <v>0.4988078847424921</v>
      </c>
      <c r="X923">
        <f t="shared" si="239"/>
        <v>2.2738306766417568E-5</v>
      </c>
      <c r="Y923">
        <f t="shared" si="240"/>
        <v>0</v>
      </c>
      <c r="Z923" t="s">
        <v>955</v>
      </c>
    </row>
    <row r="924" spans="1:26" x14ac:dyDescent="0.25">
      <c r="A924" t="s">
        <v>26</v>
      </c>
      <c r="B924" t="s">
        <v>30</v>
      </c>
      <c r="C924" t="s">
        <v>23</v>
      </c>
      <c r="D924">
        <v>0</v>
      </c>
      <c r="F924">
        <v>1</v>
      </c>
      <c r="G924">
        <v>20.45</v>
      </c>
      <c r="H924">
        <f t="shared" si="225"/>
        <v>1</v>
      </c>
      <c r="I924">
        <f t="shared" si="226"/>
        <v>0</v>
      </c>
      <c r="J924">
        <f t="shared" si="227"/>
        <v>0</v>
      </c>
      <c r="K924">
        <f t="shared" si="228"/>
        <v>0</v>
      </c>
      <c r="L924">
        <f t="shared" si="229"/>
        <v>1</v>
      </c>
      <c r="M924">
        <f t="shared" si="230"/>
        <v>1</v>
      </c>
      <c r="N924">
        <f t="shared" si="231"/>
        <v>0</v>
      </c>
      <c r="O924">
        <f t="shared" si="232"/>
        <v>0</v>
      </c>
      <c r="P924">
        <v>12</v>
      </c>
      <c r="Q924">
        <f t="shared" si="233"/>
        <v>0</v>
      </c>
      <c r="R924">
        <f t="shared" si="234"/>
        <v>1</v>
      </c>
      <c r="S924">
        <f t="shared" si="235"/>
        <v>0</v>
      </c>
      <c r="T924">
        <f t="shared" si="236"/>
        <v>0</v>
      </c>
      <c r="U924">
        <v>0</v>
      </c>
      <c r="V924">
        <f t="shared" si="237"/>
        <v>0.26578104270826908</v>
      </c>
      <c r="W924">
        <f t="shared" si="238"/>
        <v>0.5660568653743524</v>
      </c>
      <c r="X924">
        <f t="shared" si="239"/>
        <v>7.0639562663094749E-2</v>
      </c>
      <c r="Y924">
        <f t="shared" si="240"/>
        <v>0</v>
      </c>
      <c r="Z924" t="s">
        <v>956</v>
      </c>
    </row>
    <row r="925" spans="1:26" x14ac:dyDescent="0.25">
      <c r="A925" t="s">
        <v>26</v>
      </c>
      <c r="B925" t="s">
        <v>27</v>
      </c>
      <c r="C925" t="s">
        <v>35</v>
      </c>
      <c r="D925">
        <v>0</v>
      </c>
      <c r="F925">
        <v>1</v>
      </c>
      <c r="G925">
        <v>75.400000000000006</v>
      </c>
      <c r="H925">
        <f t="shared" si="225"/>
        <v>1</v>
      </c>
      <c r="I925">
        <f t="shared" si="226"/>
        <v>0</v>
      </c>
      <c r="J925">
        <f t="shared" si="227"/>
        <v>0</v>
      </c>
      <c r="K925">
        <f t="shared" si="228"/>
        <v>1</v>
      </c>
      <c r="L925">
        <f t="shared" si="229"/>
        <v>0</v>
      </c>
      <c r="M925">
        <f t="shared" si="230"/>
        <v>1</v>
      </c>
      <c r="N925">
        <f t="shared" si="231"/>
        <v>0</v>
      </c>
      <c r="O925">
        <f t="shared" si="232"/>
        <v>0</v>
      </c>
      <c r="P925">
        <v>16</v>
      </c>
      <c r="Q925">
        <f t="shared" si="233"/>
        <v>1</v>
      </c>
      <c r="R925">
        <f t="shared" si="234"/>
        <v>0</v>
      </c>
      <c r="S925">
        <f t="shared" si="235"/>
        <v>0</v>
      </c>
      <c r="T925">
        <f t="shared" si="236"/>
        <v>0</v>
      </c>
      <c r="U925">
        <v>0</v>
      </c>
      <c r="V925">
        <f t="shared" si="237"/>
        <v>0.51208452131993232</v>
      </c>
      <c r="W925">
        <f t="shared" si="238"/>
        <v>0.62529500765219237</v>
      </c>
      <c r="X925">
        <f t="shared" si="239"/>
        <v>0.26223055697546421</v>
      </c>
      <c r="Y925">
        <f t="shared" si="240"/>
        <v>1</v>
      </c>
      <c r="Z925" t="s">
        <v>957</v>
      </c>
    </row>
    <row r="926" spans="1:26" x14ac:dyDescent="0.25">
      <c r="A926" t="s">
        <v>29</v>
      </c>
      <c r="B926" t="s">
        <v>38</v>
      </c>
      <c r="C926" t="s">
        <v>25</v>
      </c>
      <c r="D926">
        <v>0</v>
      </c>
      <c r="F926">
        <v>1</v>
      </c>
      <c r="G926">
        <v>79.7</v>
      </c>
      <c r="H926">
        <f t="shared" si="225"/>
        <v>1</v>
      </c>
      <c r="I926">
        <f t="shared" si="226"/>
        <v>0</v>
      </c>
      <c r="J926">
        <f t="shared" si="227"/>
        <v>1</v>
      </c>
      <c r="K926">
        <f t="shared" si="228"/>
        <v>0</v>
      </c>
      <c r="L926">
        <f t="shared" si="229"/>
        <v>0</v>
      </c>
      <c r="M926">
        <f t="shared" si="230"/>
        <v>0</v>
      </c>
      <c r="N926">
        <f t="shared" si="231"/>
        <v>1</v>
      </c>
      <c r="O926">
        <f t="shared" si="232"/>
        <v>0</v>
      </c>
      <c r="P926">
        <v>63</v>
      </c>
      <c r="Q926">
        <f t="shared" si="233"/>
        <v>0</v>
      </c>
      <c r="R926">
        <f t="shared" si="234"/>
        <v>0</v>
      </c>
      <c r="S926">
        <f t="shared" si="235"/>
        <v>1</v>
      </c>
      <c r="T926">
        <f t="shared" si="236"/>
        <v>0</v>
      </c>
      <c r="U926">
        <v>0</v>
      </c>
      <c r="V926">
        <f t="shared" si="237"/>
        <v>0.129119885682177</v>
      </c>
      <c r="W926">
        <f t="shared" si="238"/>
        <v>0.53223519857209201</v>
      </c>
      <c r="X926">
        <f t="shared" si="239"/>
        <v>1.6671944878578458E-2</v>
      </c>
      <c r="Y926">
        <f t="shared" si="240"/>
        <v>0</v>
      </c>
      <c r="Z926" t="s">
        <v>958</v>
      </c>
    </row>
    <row r="927" spans="1:26" x14ac:dyDescent="0.25">
      <c r="A927" t="s">
        <v>26</v>
      </c>
      <c r="B927" t="s">
        <v>27</v>
      </c>
      <c r="C927" t="s">
        <v>35</v>
      </c>
      <c r="D927">
        <v>1</v>
      </c>
      <c r="F927">
        <v>1</v>
      </c>
      <c r="G927">
        <v>81.7</v>
      </c>
      <c r="H927">
        <f t="shared" si="225"/>
        <v>0</v>
      </c>
      <c r="I927">
        <f t="shared" si="226"/>
        <v>1</v>
      </c>
      <c r="J927">
        <f t="shared" si="227"/>
        <v>0</v>
      </c>
      <c r="K927">
        <f t="shared" si="228"/>
        <v>1</v>
      </c>
      <c r="L927">
        <f t="shared" si="229"/>
        <v>0</v>
      </c>
      <c r="M927">
        <f t="shared" si="230"/>
        <v>1</v>
      </c>
      <c r="N927">
        <f t="shared" si="231"/>
        <v>0</v>
      </c>
      <c r="O927">
        <f t="shared" si="232"/>
        <v>0</v>
      </c>
      <c r="P927">
        <v>22</v>
      </c>
      <c r="Q927">
        <f t="shared" si="233"/>
        <v>1</v>
      </c>
      <c r="R927">
        <f t="shared" si="234"/>
        <v>0</v>
      </c>
      <c r="S927">
        <f t="shared" si="235"/>
        <v>0</v>
      </c>
      <c r="T927">
        <f t="shared" si="236"/>
        <v>0</v>
      </c>
      <c r="U927">
        <v>0</v>
      </c>
      <c r="V927">
        <f t="shared" si="237"/>
        <v>0.52190657042225286</v>
      </c>
      <c r="W927">
        <f t="shared" si="238"/>
        <v>0.62759347806141141</v>
      </c>
      <c r="X927">
        <f t="shared" si="239"/>
        <v>0.27238646824991797</v>
      </c>
      <c r="Y927">
        <f t="shared" si="240"/>
        <v>1</v>
      </c>
      <c r="Z927" t="s">
        <v>959</v>
      </c>
    </row>
    <row r="928" spans="1:26" x14ac:dyDescent="0.25">
      <c r="A928" t="s">
        <v>26</v>
      </c>
      <c r="B928" t="s">
        <v>33</v>
      </c>
      <c r="C928" t="s">
        <v>25</v>
      </c>
      <c r="D928">
        <v>0</v>
      </c>
      <c r="F928">
        <v>1</v>
      </c>
      <c r="G928">
        <v>76.3</v>
      </c>
      <c r="H928">
        <f t="shared" si="225"/>
        <v>1</v>
      </c>
      <c r="I928">
        <f t="shared" si="226"/>
        <v>0</v>
      </c>
      <c r="J928">
        <f t="shared" si="227"/>
        <v>1</v>
      </c>
      <c r="K928">
        <f t="shared" si="228"/>
        <v>0</v>
      </c>
      <c r="L928">
        <f t="shared" si="229"/>
        <v>0</v>
      </c>
      <c r="M928">
        <f t="shared" si="230"/>
        <v>1</v>
      </c>
      <c r="N928">
        <f t="shared" si="231"/>
        <v>0</v>
      </c>
      <c r="O928">
        <f t="shared" si="232"/>
        <v>0</v>
      </c>
      <c r="P928">
        <v>32</v>
      </c>
      <c r="Q928">
        <f t="shared" si="233"/>
        <v>0</v>
      </c>
      <c r="R928">
        <f t="shared" si="234"/>
        <v>0</v>
      </c>
      <c r="S928">
        <f t="shared" si="235"/>
        <v>0</v>
      </c>
      <c r="T928">
        <f t="shared" si="236"/>
        <v>1</v>
      </c>
      <c r="U928">
        <v>0</v>
      </c>
      <c r="V928">
        <f t="shared" si="237"/>
        <v>0.39527394581919933</v>
      </c>
      <c r="W928">
        <f t="shared" si="238"/>
        <v>0.59755164708487318</v>
      </c>
      <c r="X928">
        <f t="shared" si="239"/>
        <v>0.15624149224347933</v>
      </c>
      <c r="Y928">
        <f t="shared" si="240"/>
        <v>1</v>
      </c>
      <c r="Z928" t="s">
        <v>960</v>
      </c>
    </row>
    <row r="929" spans="1:26" x14ac:dyDescent="0.25">
      <c r="A929" t="s">
        <v>26</v>
      </c>
      <c r="B929" t="s">
        <v>27</v>
      </c>
      <c r="C929" t="s">
        <v>35</v>
      </c>
      <c r="D929">
        <v>1</v>
      </c>
      <c r="F929">
        <v>1</v>
      </c>
      <c r="G929">
        <v>79.400000000000006</v>
      </c>
      <c r="H929">
        <f t="shared" si="225"/>
        <v>0</v>
      </c>
      <c r="I929">
        <f t="shared" si="226"/>
        <v>1</v>
      </c>
      <c r="J929">
        <f t="shared" si="227"/>
        <v>0</v>
      </c>
      <c r="K929">
        <f t="shared" si="228"/>
        <v>1</v>
      </c>
      <c r="L929">
        <f t="shared" si="229"/>
        <v>0</v>
      </c>
      <c r="M929">
        <f t="shared" si="230"/>
        <v>1</v>
      </c>
      <c r="N929">
        <f t="shared" si="231"/>
        <v>0</v>
      </c>
      <c r="O929">
        <f t="shared" si="232"/>
        <v>0</v>
      </c>
      <c r="P929">
        <v>3</v>
      </c>
      <c r="Q929">
        <f t="shared" si="233"/>
        <v>1</v>
      </c>
      <c r="R929">
        <f t="shared" si="234"/>
        <v>0</v>
      </c>
      <c r="S929">
        <f t="shared" si="235"/>
        <v>0</v>
      </c>
      <c r="T929">
        <f t="shared" si="236"/>
        <v>0</v>
      </c>
      <c r="U929">
        <v>1</v>
      </c>
      <c r="V929">
        <f t="shared" si="237"/>
        <v>0.52318391223295502</v>
      </c>
      <c r="W929">
        <f t="shared" si="238"/>
        <v>0.62789196957836191</v>
      </c>
      <c r="X929">
        <f t="shared" si="239"/>
        <v>0.22735358155347035</v>
      </c>
      <c r="Y929">
        <f t="shared" si="240"/>
        <v>1</v>
      </c>
      <c r="Z929" t="s">
        <v>961</v>
      </c>
    </row>
    <row r="930" spans="1:26" x14ac:dyDescent="0.25">
      <c r="A930" t="s">
        <v>26</v>
      </c>
      <c r="B930" t="s">
        <v>27</v>
      </c>
      <c r="C930" t="s">
        <v>35</v>
      </c>
      <c r="D930">
        <v>0</v>
      </c>
      <c r="F930">
        <v>1</v>
      </c>
      <c r="G930">
        <v>81.150000000000006</v>
      </c>
      <c r="H930">
        <f t="shared" si="225"/>
        <v>1</v>
      </c>
      <c r="I930">
        <f t="shared" si="226"/>
        <v>0</v>
      </c>
      <c r="J930">
        <f t="shared" si="227"/>
        <v>0</v>
      </c>
      <c r="K930">
        <f t="shared" si="228"/>
        <v>1</v>
      </c>
      <c r="L930">
        <f t="shared" si="229"/>
        <v>0</v>
      </c>
      <c r="M930">
        <f t="shared" si="230"/>
        <v>1</v>
      </c>
      <c r="N930">
        <f t="shared" si="231"/>
        <v>0</v>
      </c>
      <c r="O930">
        <f t="shared" si="232"/>
        <v>0</v>
      </c>
      <c r="P930">
        <v>13</v>
      </c>
      <c r="Q930">
        <f t="shared" si="233"/>
        <v>1</v>
      </c>
      <c r="R930">
        <f t="shared" si="234"/>
        <v>0</v>
      </c>
      <c r="S930">
        <f t="shared" si="235"/>
        <v>0</v>
      </c>
      <c r="T930">
        <f t="shared" si="236"/>
        <v>0</v>
      </c>
      <c r="U930">
        <v>1</v>
      </c>
      <c r="V930">
        <f t="shared" si="237"/>
        <v>0.52591225920582185</v>
      </c>
      <c r="W930">
        <f t="shared" si="238"/>
        <v>0.62852920775837007</v>
      </c>
      <c r="X930">
        <f t="shared" si="239"/>
        <v>0.22475918597132785</v>
      </c>
      <c r="Y930">
        <f t="shared" si="240"/>
        <v>1</v>
      </c>
      <c r="Z930" t="s">
        <v>962</v>
      </c>
    </row>
    <row r="931" spans="1:26" x14ac:dyDescent="0.25">
      <c r="A931" t="s">
        <v>45</v>
      </c>
      <c r="B931" t="s">
        <v>38</v>
      </c>
      <c r="C931" t="s">
        <v>35</v>
      </c>
      <c r="D931">
        <v>0</v>
      </c>
      <c r="F931">
        <v>1</v>
      </c>
      <c r="G931">
        <v>103.75</v>
      </c>
      <c r="H931">
        <f t="shared" si="225"/>
        <v>1</v>
      </c>
      <c r="I931">
        <f t="shared" si="226"/>
        <v>0</v>
      </c>
      <c r="J931">
        <f t="shared" si="227"/>
        <v>0</v>
      </c>
      <c r="K931">
        <f t="shared" si="228"/>
        <v>1</v>
      </c>
      <c r="L931">
        <f t="shared" si="229"/>
        <v>0</v>
      </c>
      <c r="M931">
        <f t="shared" si="230"/>
        <v>0</v>
      </c>
      <c r="N931">
        <f t="shared" si="231"/>
        <v>0</v>
      </c>
      <c r="O931">
        <f t="shared" si="232"/>
        <v>1</v>
      </c>
      <c r="P931">
        <v>68</v>
      </c>
      <c r="Q931">
        <f t="shared" si="233"/>
        <v>0</v>
      </c>
      <c r="R931">
        <f t="shared" si="234"/>
        <v>0</v>
      </c>
      <c r="S931">
        <f t="shared" si="235"/>
        <v>1</v>
      </c>
      <c r="T931">
        <f t="shared" si="236"/>
        <v>0</v>
      </c>
      <c r="U931">
        <v>0</v>
      </c>
      <c r="V931">
        <f t="shared" si="237"/>
        <v>9.2989663218973978E-2</v>
      </c>
      <c r="W931">
        <f t="shared" si="238"/>
        <v>0.52323067842708981</v>
      </c>
      <c r="X931">
        <f t="shared" si="239"/>
        <v>8.6470774655782023E-3</v>
      </c>
      <c r="Y931">
        <f t="shared" si="240"/>
        <v>0</v>
      </c>
      <c r="Z931" t="s">
        <v>963</v>
      </c>
    </row>
    <row r="932" spans="1:26" x14ac:dyDescent="0.25">
      <c r="A932" t="s">
        <v>29</v>
      </c>
      <c r="B932" t="s">
        <v>27</v>
      </c>
      <c r="C932" t="s">
        <v>35</v>
      </c>
      <c r="D932">
        <v>0</v>
      </c>
      <c r="F932">
        <v>1</v>
      </c>
      <c r="G932">
        <v>86.45</v>
      </c>
      <c r="H932">
        <f t="shared" si="225"/>
        <v>1</v>
      </c>
      <c r="I932">
        <f t="shared" si="226"/>
        <v>0</v>
      </c>
      <c r="J932">
        <f t="shared" si="227"/>
        <v>0</v>
      </c>
      <c r="K932">
        <f t="shared" si="228"/>
        <v>1</v>
      </c>
      <c r="L932">
        <f t="shared" si="229"/>
        <v>0</v>
      </c>
      <c r="M932">
        <f t="shared" si="230"/>
        <v>0</v>
      </c>
      <c r="N932">
        <f t="shared" si="231"/>
        <v>1</v>
      </c>
      <c r="O932">
        <f t="shared" si="232"/>
        <v>0</v>
      </c>
      <c r="P932">
        <v>30</v>
      </c>
      <c r="Q932">
        <f t="shared" si="233"/>
        <v>1</v>
      </c>
      <c r="R932">
        <f t="shared" si="234"/>
        <v>0</v>
      </c>
      <c r="S932">
        <f t="shared" si="235"/>
        <v>0</v>
      </c>
      <c r="T932">
        <f t="shared" si="236"/>
        <v>0</v>
      </c>
      <c r="U932">
        <v>0</v>
      </c>
      <c r="V932">
        <f t="shared" si="237"/>
        <v>0.26272040435362637</v>
      </c>
      <c r="W932">
        <f t="shared" si="238"/>
        <v>0.56530490946954204</v>
      </c>
      <c r="X932">
        <f t="shared" si="239"/>
        <v>6.9022010863732941E-2</v>
      </c>
      <c r="Y932">
        <f t="shared" si="240"/>
        <v>0</v>
      </c>
      <c r="Z932" t="s">
        <v>964</v>
      </c>
    </row>
    <row r="933" spans="1:26" x14ac:dyDescent="0.25">
      <c r="A933" t="s">
        <v>26</v>
      </c>
      <c r="B933" t="s">
        <v>33</v>
      </c>
      <c r="C933" t="s">
        <v>35</v>
      </c>
      <c r="D933">
        <v>0</v>
      </c>
      <c r="F933">
        <v>1</v>
      </c>
      <c r="G933">
        <v>75.099999999999994</v>
      </c>
      <c r="H933">
        <f t="shared" si="225"/>
        <v>1</v>
      </c>
      <c r="I933">
        <f t="shared" si="226"/>
        <v>0</v>
      </c>
      <c r="J933">
        <f t="shared" si="227"/>
        <v>0</v>
      </c>
      <c r="K933">
        <f t="shared" si="228"/>
        <v>1</v>
      </c>
      <c r="L933">
        <f t="shared" si="229"/>
        <v>0</v>
      </c>
      <c r="M933">
        <f t="shared" si="230"/>
        <v>1</v>
      </c>
      <c r="N933">
        <f t="shared" si="231"/>
        <v>0</v>
      </c>
      <c r="O933">
        <f t="shared" si="232"/>
        <v>0</v>
      </c>
      <c r="P933">
        <v>16</v>
      </c>
      <c r="Q933">
        <f t="shared" si="233"/>
        <v>0</v>
      </c>
      <c r="R933">
        <f t="shared" si="234"/>
        <v>0</v>
      </c>
      <c r="S933">
        <f t="shared" si="235"/>
        <v>0</v>
      </c>
      <c r="T933">
        <f t="shared" si="236"/>
        <v>1</v>
      </c>
      <c r="U933">
        <v>0</v>
      </c>
      <c r="V933">
        <f t="shared" si="237"/>
        <v>0.37971163021921661</v>
      </c>
      <c r="W933">
        <f t="shared" si="238"/>
        <v>0.59380354976710326</v>
      </c>
      <c r="X933">
        <f t="shared" si="239"/>
        <v>0.14418092212373509</v>
      </c>
      <c r="Y933">
        <f t="shared" si="240"/>
        <v>1</v>
      </c>
      <c r="Z933" t="s">
        <v>965</v>
      </c>
    </row>
    <row r="934" spans="1:26" x14ac:dyDescent="0.25">
      <c r="A934" t="s">
        <v>45</v>
      </c>
      <c r="B934" t="s">
        <v>33</v>
      </c>
      <c r="C934" t="s">
        <v>35</v>
      </c>
      <c r="D934">
        <v>0</v>
      </c>
      <c r="F934">
        <v>1</v>
      </c>
      <c r="G934">
        <v>80.599999999999994</v>
      </c>
      <c r="H934">
        <f t="shared" si="225"/>
        <v>1</v>
      </c>
      <c r="I934">
        <f t="shared" si="226"/>
        <v>0</v>
      </c>
      <c r="J934">
        <f t="shared" si="227"/>
        <v>0</v>
      </c>
      <c r="K934">
        <f t="shared" si="228"/>
        <v>1</v>
      </c>
      <c r="L934">
        <f t="shared" si="229"/>
        <v>0</v>
      </c>
      <c r="M934">
        <f t="shared" si="230"/>
        <v>0</v>
      </c>
      <c r="N934">
        <f t="shared" si="231"/>
        <v>0</v>
      </c>
      <c r="O934">
        <f t="shared" si="232"/>
        <v>1</v>
      </c>
      <c r="P934">
        <v>33</v>
      </c>
      <c r="Q934">
        <f t="shared" si="233"/>
        <v>0</v>
      </c>
      <c r="R934">
        <f t="shared" si="234"/>
        <v>0</v>
      </c>
      <c r="S934">
        <f t="shared" si="235"/>
        <v>0</v>
      </c>
      <c r="T934">
        <f t="shared" si="236"/>
        <v>1</v>
      </c>
      <c r="U934">
        <v>0</v>
      </c>
      <c r="V934">
        <f t="shared" si="237"/>
        <v>5.203436114572263E-2</v>
      </c>
      <c r="W934">
        <f t="shared" si="238"/>
        <v>0.51300565593672021</v>
      </c>
      <c r="X934">
        <f t="shared" si="239"/>
        <v>2.7075747398434889E-3</v>
      </c>
      <c r="Y934">
        <f t="shared" si="240"/>
        <v>0</v>
      </c>
      <c r="Z934" t="s">
        <v>966</v>
      </c>
    </row>
    <row r="935" spans="1:26" x14ac:dyDescent="0.25">
      <c r="A935" t="s">
        <v>45</v>
      </c>
      <c r="B935" t="s">
        <v>38</v>
      </c>
      <c r="C935" t="s">
        <v>23</v>
      </c>
      <c r="D935">
        <v>0</v>
      </c>
      <c r="F935">
        <v>1</v>
      </c>
      <c r="G935">
        <v>19.3</v>
      </c>
      <c r="H935">
        <f t="shared" si="225"/>
        <v>1</v>
      </c>
      <c r="I935">
        <f t="shared" si="226"/>
        <v>0</v>
      </c>
      <c r="J935">
        <f t="shared" si="227"/>
        <v>0</v>
      </c>
      <c r="K935">
        <f t="shared" si="228"/>
        <v>0</v>
      </c>
      <c r="L935">
        <f t="shared" si="229"/>
        <v>1</v>
      </c>
      <c r="M935">
        <f t="shared" si="230"/>
        <v>0</v>
      </c>
      <c r="N935">
        <f t="shared" si="231"/>
        <v>0</v>
      </c>
      <c r="O935">
        <f t="shared" si="232"/>
        <v>1</v>
      </c>
      <c r="P935">
        <v>72</v>
      </c>
      <c r="Q935">
        <f t="shared" si="233"/>
        <v>0</v>
      </c>
      <c r="R935">
        <f t="shared" si="234"/>
        <v>0</v>
      </c>
      <c r="S935">
        <f t="shared" si="235"/>
        <v>1</v>
      </c>
      <c r="T935">
        <f t="shared" si="236"/>
        <v>0</v>
      </c>
      <c r="U935">
        <v>0</v>
      </c>
      <c r="V935">
        <f t="shared" si="237"/>
        <v>-5.3709326497060603E-2</v>
      </c>
      <c r="W935">
        <f t="shared" si="238"/>
        <v>0.48657589525428291</v>
      </c>
      <c r="X935">
        <f t="shared" si="239"/>
        <v>2.8846917527678563E-3</v>
      </c>
      <c r="Y935">
        <f t="shared" si="240"/>
        <v>0</v>
      </c>
      <c r="Z935" t="s">
        <v>967</v>
      </c>
    </row>
    <row r="936" spans="1:26" x14ac:dyDescent="0.25">
      <c r="A936" t="s">
        <v>26</v>
      </c>
      <c r="B936" t="s">
        <v>27</v>
      </c>
      <c r="C936" t="s">
        <v>35</v>
      </c>
      <c r="D936">
        <v>1</v>
      </c>
      <c r="F936">
        <v>1</v>
      </c>
      <c r="G936">
        <v>84.6</v>
      </c>
      <c r="H936">
        <f t="shared" si="225"/>
        <v>0</v>
      </c>
      <c r="I936">
        <f t="shared" si="226"/>
        <v>1</v>
      </c>
      <c r="J936">
        <f t="shared" si="227"/>
        <v>0</v>
      </c>
      <c r="K936">
        <f t="shared" si="228"/>
        <v>1</v>
      </c>
      <c r="L936">
        <f t="shared" si="229"/>
        <v>0</v>
      </c>
      <c r="M936">
        <f t="shared" si="230"/>
        <v>1</v>
      </c>
      <c r="N936">
        <f t="shared" si="231"/>
        <v>0</v>
      </c>
      <c r="O936">
        <f t="shared" si="232"/>
        <v>0</v>
      </c>
      <c r="P936">
        <v>4</v>
      </c>
      <c r="Q936">
        <f t="shared" si="233"/>
        <v>1</v>
      </c>
      <c r="R936">
        <f t="shared" si="234"/>
        <v>0</v>
      </c>
      <c r="S936">
        <f t="shared" si="235"/>
        <v>0</v>
      </c>
      <c r="T936">
        <f t="shared" si="236"/>
        <v>0</v>
      </c>
      <c r="U936">
        <v>1</v>
      </c>
      <c r="V936">
        <f t="shared" si="237"/>
        <v>0.52642783112014646</v>
      </c>
      <c r="W936">
        <f t="shared" si="238"/>
        <v>0.62864957563511314</v>
      </c>
      <c r="X936">
        <f t="shared" si="239"/>
        <v>0.22427059913756853</v>
      </c>
      <c r="Y936">
        <f t="shared" si="240"/>
        <v>1</v>
      </c>
      <c r="Z936" t="s">
        <v>968</v>
      </c>
    </row>
    <row r="937" spans="1:26" x14ac:dyDescent="0.25">
      <c r="A937" t="s">
        <v>29</v>
      </c>
      <c r="B937" t="s">
        <v>30</v>
      </c>
      <c r="C937" t="s">
        <v>25</v>
      </c>
      <c r="D937">
        <v>0</v>
      </c>
      <c r="F937">
        <v>1</v>
      </c>
      <c r="G937">
        <v>33.6</v>
      </c>
      <c r="H937">
        <f t="shared" si="225"/>
        <v>1</v>
      </c>
      <c r="I937">
        <f t="shared" si="226"/>
        <v>0</v>
      </c>
      <c r="J937">
        <f t="shared" si="227"/>
        <v>1</v>
      </c>
      <c r="K937">
        <f t="shared" si="228"/>
        <v>0</v>
      </c>
      <c r="L937">
        <f t="shared" si="229"/>
        <v>0</v>
      </c>
      <c r="M937">
        <f t="shared" si="230"/>
        <v>0</v>
      </c>
      <c r="N937">
        <f t="shared" si="231"/>
        <v>1</v>
      </c>
      <c r="O937">
        <f t="shared" si="232"/>
        <v>0</v>
      </c>
      <c r="P937">
        <v>12</v>
      </c>
      <c r="Q937">
        <f t="shared" si="233"/>
        <v>0</v>
      </c>
      <c r="R937">
        <f t="shared" si="234"/>
        <v>1</v>
      </c>
      <c r="S937">
        <f t="shared" si="235"/>
        <v>0</v>
      </c>
      <c r="T937">
        <f t="shared" si="236"/>
        <v>0</v>
      </c>
      <c r="U937">
        <v>0</v>
      </c>
      <c r="V937">
        <f t="shared" si="237"/>
        <v>5.7247431139799063E-2</v>
      </c>
      <c r="W937">
        <f t="shared" si="238"/>
        <v>0.51430795041558919</v>
      </c>
      <c r="X937">
        <f t="shared" si="239"/>
        <v>3.2772683721060355E-3</v>
      </c>
      <c r="Y937">
        <f t="shared" si="240"/>
        <v>0</v>
      </c>
      <c r="Z937" t="s">
        <v>969</v>
      </c>
    </row>
    <row r="938" spans="1:26" x14ac:dyDescent="0.25">
      <c r="A938" t="s">
        <v>26</v>
      </c>
      <c r="B938" t="s">
        <v>27</v>
      </c>
      <c r="C938" t="s">
        <v>35</v>
      </c>
      <c r="D938">
        <v>1</v>
      </c>
      <c r="F938">
        <v>1</v>
      </c>
      <c r="G938">
        <v>83.25</v>
      </c>
      <c r="H938">
        <f t="shared" si="225"/>
        <v>0</v>
      </c>
      <c r="I938">
        <f t="shared" si="226"/>
        <v>1</v>
      </c>
      <c r="J938">
        <f t="shared" si="227"/>
        <v>0</v>
      </c>
      <c r="K938">
        <f t="shared" si="228"/>
        <v>1</v>
      </c>
      <c r="L938">
        <f t="shared" si="229"/>
        <v>0</v>
      </c>
      <c r="M938">
        <f t="shared" si="230"/>
        <v>1</v>
      </c>
      <c r="N938">
        <f t="shared" si="231"/>
        <v>0</v>
      </c>
      <c r="O938">
        <f t="shared" si="232"/>
        <v>0</v>
      </c>
      <c r="P938">
        <v>4</v>
      </c>
      <c r="Q938">
        <f t="shared" si="233"/>
        <v>1</v>
      </c>
      <c r="R938">
        <f t="shared" si="234"/>
        <v>0</v>
      </c>
      <c r="S938">
        <f t="shared" si="235"/>
        <v>0</v>
      </c>
      <c r="T938">
        <f t="shared" si="236"/>
        <v>0</v>
      </c>
      <c r="U938">
        <v>0</v>
      </c>
      <c r="V938">
        <f t="shared" si="237"/>
        <v>0.52432310631250634</v>
      </c>
      <c r="W938">
        <f t="shared" si="238"/>
        <v>0.62815809623268759</v>
      </c>
      <c r="X938">
        <f t="shared" si="239"/>
        <v>0.27491471981319582</v>
      </c>
      <c r="Y938">
        <f t="shared" si="240"/>
        <v>1</v>
      </c>
      <c r="Z938" t="s">
        <v>970</v>
      </c>
    </row>
    <row r="939" spans="1:26" x14ac:dyDescent="0.25">
      <c r="A939" t="s">
        <v>45</v>
      </c>
      <c r="B939" t="s">
        <v>30</v>
      </c>
      <c r="C939" t="s">
        <v>25</v>
      </c>
      <c r="D939">
        <v>0</v>
      </c>
      <c r="F939">
        <v>1</v>
      </c>
      <c r="G939">
        <v>80.849999999999994</v>
      </c>
      <c r="H939">
        <f t="shared" si="225"/>
        <v>1</v>
      </c>
      <c r="I939">
        <f t="shared" si="226"/>
        <v>0</v>
      </c>
      <c r="J939">
        <f t="shared" si="227"/>
        <v>1</v>
      </c>
      <c r="K939">
        <f t="shared" si="228"/>
        <v>0</v>
      </c>
      <c r="L939">
        <f t="shared" si="229"/>
        <v>0</v>
      </c>
      <c r="M939">
        <f t="shared" si="230"/>
        <v>0</v>
      </c>
      <c r="N939">
        <f t="shared" si="231"/>
        <v>0</v>
      </c>
      <c r="O939">
        <f t="shared" si="232"/>
        <v>1</v>
      </c>
      <c r="P939">
        <v>0</v>
      </c>
      <c r="Q939">
        <f t="shared" si="233"/>
        <v>0</v>
      </c>
      <c r="R939">
        <f t="shared" si="234"/>
        <v>1</v>
      </c>
      <c r="S939">
        <f t="shared" si="235"/>
        <v>0</v>
      </c>
      <c r="T939">
        <f t="shared" si="236"/>
        <v>0</v>
      </c>
      <c r="U939">
        <v>0</v>
      </c>
      <c r="V939">
        <f t="shared" si="237"/>
        <v>5.7287294259745034E-2</v>
      </c>
      <c r="W939">
        <f t="shared" si="238"/>
        <v>0.51431790802921884</v>
      </c>
      <c r="X939">
        <f t="shared" si="239"/>
        <v>3.2818340836026161E-3</v>
      </c>
      <c r="Y939">
        <f t="shared" si="240"/>
        <v>0</v>
      </c>
      <c r="Z939" t="s">
        <v>971</v>
      </c>
    </row>
    <row r="940" spans="1:26" x14ac:dyDescent="0.25">
      <c r="A940" t="s">
        <v>26</v>
      </c>
      <c r="B940" t="s">
        <v>27</v>
      </c>
      <c r="C940" t="s">
        <v>35</v>
      </c>
      <c r="D940">
        <v>0</v>
      </c>
      <c r="F940">
        <v>1</v>
      </c>
      <c r="G940">
        <v>79.05</v>
      </c>
      <c r="H940">
        <f t="shared" si="225"/>
        <v>1</v>
      </c>
      <c r="I940">
        <f t="shared" si="226"/>
        <v>0</v>
      </c>
      <c r="J940">
        <f t="shared" si="227"/>
        <v>0</v>
      </c>
      <c r="K940">
        <f t="shared" si="228"/>
        <v>1</v>
      </c>
      <c r="L940">
        <f t="shared" si="229"/>
        <v>0</v>
      </c>
      <c r="M940">
        <f t="shared" si="230"/>
        <v>1</v>
      </c>
      <c r="N940">
        <f t="shared" si="231"/>
        <v>0</v>
      </c>
      <c r="O940">
        <f t="shared" si="232"/>
        <v>0</v>
      </c>
      <c r="P940">
        <v>6</v>
      </c>
      <c r="Q940">
        <f t="shared" si="233"/>
        <v>1</v>
      </c>
      <c r="R940">
        <f t="shared" si="234"/>
        <v>0</v>
      </c>
      <c r="S940">
        <f t="shared" si="235"/>
        <v>0</v>
      </c>
      <c r="T940">
        <f t="shared" si="236"/>
        <v>0</v>
      </c>
      <c r="U940">
        <v>1</v>
      </c>
      <c r="V940">
        <f t="shared" si="237"/>
        <v>0.52263824283838167</v>
      </c>
      <c r="W940">
        <f t="shared" si="238"/>
        <v>0.6277644684978102</v>
      </c>
      <c r="X940">
        <f t="shared" si="239"/>
        <v>0.22787424720042787</v>
      </c>
      <c r="Y940">
        <f t="shared" si="240"/>
        <v>1</v>
      </c>
      <c r="Z940" t="s">
        <v>972</v>
      </c>
    </row>
    <row r="941" spans="1:26" x14ac:dyDescent="0.25">
      <c r="A941" t="s">
        <v>29</v>
      </c>
      <c r="B941" t="s">
        <v>38</v>
      </c>
      <c r="C941" t="s">
        <v>35</v>
      </c>
      <c r="D941">
        <v>0</v>
      </c>
      <c r="F941">
        <v>1</v>
      </c>
      <c r="G941">
        <v>108.05</v>
      </c>
      <c r="H941">
        <f t="shared" si="225"/>
        <v>1</v>
      </c>
      <c r="I941">
        <f t="shared" si="226"/>
        <v>0</v>
      </c>
      <c r="J941">
        <f t="shared" si="227"/>
        <v>0</v>
      </c>
      <c r="K941">
        <f t="shared" si="228"/>
        <v>1</v>
      </c>
      <c r="L941">
        <f t="shared" si="229"/>
        <v>0</v>
      </c>
      <c r="M941">
        <f t="shared" si="230"/>
        <v>0</v>
      </c>
      <c r="N941">
        <f t="shared" si="231"/>
        <v>1</v>
      </c>
      <c r="O941">
        <f t="shared" si="232"/>
        <v>0</v>
      </c>
      <c r="P941">
        <v>65</v>
      </c>
      <c r="Q941">
        <f t="shared" si="233"/>
        <v>0</v>
      </c>
      <c r="R941">
        <f t="shared" si="234"/>
        <v>0</v>
      </c>
      <c r="S941">
        <f t="shared" si="235"/>
        <v>1</v>
      </c>
      <c r="T941">
        <f t="shared" si="236"/>
        <v>0</v>
      </c>
      <c r="U941">
        <v>0</v>
      </c>
      <c r="V941">
        <f t="shared" si="237"/>
        <v>0.15476448827756153</v>
      </c>
      <c r="W941">
        <f t="shared" si="238"/>
        <v>0.53861407896747993</v>
      </c>
      <c r="X941">
        <f t="shared" si="239"/>
        <v>2.3952046831815482E-2</v>
      </c>
      <c r="Y941">
        <f t="shared" si="240"/>
        <v>0</v>
      </c>
      <c r="Z941" t="s">
        <v>973</v>
      </c>
    </row>
    <row r="942" spans="1:26" x14ac:dyDescent="0.25">
      <c r="A942" t="s">
        <v>26</v>
      </c>
      <c r="B942" t="s">
        <v>30</v>
      </c>
      <c r="C942" t="s">
        <v>23</v>
      </c>
      <c r="D942">
        <v>0</v>
      </c>
      <c r="F942">
        <v>1</v>
      </c>
      <c r="G942">
        <v>19.899999999999999</v>
      </c>
      <c r="H942">
        <f t="shared" si="225"/>
        <v>1</v>
      </c>
      <c r="I942">
        <f t="shared" si="226"/>
        <v>0</v>
      </c>
      <c r="J942">
        <f t="shared" si="227"/>
        <v>0</v>
      </c>
      <c r="K942">
        <f t="shared" si="228"/>
        <v>0</v>
      </c>
      <c r="L942">
        <f t="shared" si="229"/>
        <v>1</v>
      </c>
      <c r="M942">
        <f t="shared" si="230"/>
        <v>1</v>
      </c>
      <c r="N942">
        <f t="shared" si="231"/>
        <v>0</v>
      </c>
      <c r="O942">
        <f t="shared" si="232"/>
        <v>0</v>
      </c>
      <c r="P942">
        <v>15</v>
      </c>
      <c r="Q942">
        <f t="shared" si="233"/>
        <v>0</v>
      </c>
      <c r="R942">
        <f t="shared" si="234"/>
        <v>1</v>
      </c>
      <c r="S942">
        <f t="shared" si="235"/>
        <v>0</v>
      </c>
      <c r="T942">
        <f t="shared" si="236"/>
        <v>0</v>
      </c>
      <c r="U942">
        <v>0</v>
      </c>
      <c r="V942">
        <f t="shared" si="237"/>
        <v>0.26006039297032668</v>
      </c>
      <c r="W942">
        <f t="shared" si="238"/>
        <v>0.56465113767487007</v>
      </c>
      <c r="X942">
        <f t="shared" si="239"/>
        <v>6.7631407991880735E-2</v>
      </c>
      <c r="Y942">
        <f t="shared" si="240"/>
        <v>0</v>
      </c>
      <c r="Z942" t="s">
        <v>974</v>
      </c>
    </row>
    <row r="943" spans="1:26" x14ac:dyDescent="0.25">
      <c r="A943" t="s">
        <v>29</v>
      </c>
      <c r="B943" t="s">
        <v>33</v>
      </c>
      <c r="C943" t="s">
        <v>23</v>
      </c>
      <c r="D943">
        <v>0</v>
      </c>
      <c r="F943">
        <v>1</v>
      </c>
      <c r="G943">
        <v>21.05</v>
      </c>
      <c r="H943">
        <f t="shared" si="225"/>
        <v>1</v>
      </c>
      <c r="I943">
        <f t="shared" si="226"/>
        <v>0</v>
      </c>
      <c r="J943">
        <f t="shared" si="227"/>
        <v>0</v>
      </c>
      <c r="K943">
        <f t="shared" si="228"/>
        <v>0</v>
      </c>
      <c r="L943">
        <f t="shared" si="229"/>
        <v>1</v>
      </c>
      <c r="M943">
        <f t="shared" si="230"/>
        <v>0</v>
      </c>
      <c r="N943">
        <f t="shared" si="231"/>
        <v>1</v>
      </c>
      <c r="O943">
        <f t="shared" si="232"/>
        <v>0</v>
      </c>
      <c r="P943">
        <v>24</v>
      </c>
      <c r="Q943">
        <f t="shared" si="233"/>
        <v>0</v>
      </c>
      <c r="R943">
        <f t="shared" si="234"/>
        <v>0</v>
      </c>
      <c r="S943">
        <f t="shared" si="235"/>
        <v>0</v>
      </c>
      <c r="T943">
        <f t="shared" si="236"/>
        <v>1</v>
      </c>
      <c r="U943">
        <v>0</v>
      </c>
      <c r="V943">
        <f t="shared" si="237"/>
        <v>-9.6015418460958894E-3</v>
      </c>
      <c r="W943">
        <f t="shared" si="238"/>
        <v>0.49759963297918847</v>
      </c>
      <c r="X943">
        <f t="shared" si="239"/>
        <v>9.2189605822330461E-5</v>
      </c>
      <c r="Y943">
        <f t="shared" si="240"/>
        <v>0</v>
      </c>
      <c r="Z943" t="s">
        <v>975</v>
      </c>
    </row>
    <row r="944" spans="1:26" x14ac:dyDescent="0.25">
      <c r="A944" t="s">
        <v>26</v>
      </c>
      <c r="B944" t="s">
        <v>27</v>
      </c>
      <c r="C944" t="s">
        <v>25</v>
      </c>
      <c r="D944">
        <v>0</v>
      </c>
      <c r="F944">
        <v>1</v>
      </c>
      <c r="G944">
        <v>30.15</v>
      </c>
      <c r="H944">
        <f t="shared" si="225"/>
        <v>1</v>
      </c>
      <c r="I944">
        <f t="shared" si="226"/>
        <v>0</v>
      </c>
      <c r="J944">
        <f t="shared" si="227"/>
        <v>1</v>
      </c>
      <c r="K944">
        <f t="shared" si="228"/>
        <v>0</v>
      </c>
      <c r="L944">
        <f t="shared" si="229"/>
        <v>0</v>
      </c>
      <c r="M944">
        <f t="shared" si="230"/>
        <v>1</v>
      </c>
      <c r="N944">
        <f t="shared" si="231"/>
        <v>0</v>
      </c>
      <c r="O944">
        <f t="shared" si="232"/>
        <v>0</v>
      </c>
      <c r="P944">
        <v>13</v>
      </c>
      <c r="Q944">
        <f t="shared" si="233"/>
        <v>1</v>
      </c>
      <c r="R944">
        <f t="shared" si="234"/>
        <v>0</v>
      </c>
      <c r="S944">
        <f t="shared" si="235"/>
        <v>0</v>
      </c>
      <c r="T944">
        <f t="shared" si="236"/>
        <v>0</v>
      </c>
      <c r="U944">
        <v>0</v>
      </c>
      <c r="V944">
        <f t="shared" si="237"/>
        <v>0.4464004331394168</v>
      </c>
      <c r="W944">
        <f t="shared" si="238"/>
        <v>0.60978306462848486</v>
      </c>
      <c r="X944">
        <f t="shared" si="239"/>
        <v>0.19927334670705893</v>
      </c>
      <c r="Y944">
        <f t="shared" si="240"/>
        <v>1</v>
      </c>
      <c r="Z944" t="s">
        <v>976</v>
      </c>
    </row>
    <row r="945" spans="1:26" x14ac:dyDescent="0.25">
      <c r="A945" t="s">
        <v>26</v>
      </c>
      <c r="B945" t="s">
        <v>38</v>
      </c>
      <c r="C945" t="s">
        <v>35</v>
      </c>
      <c r="D945">
        <v>0</v>
      </c>
      <c r="F945">
        <v>1</v>
      </c>
      <c r="G945">
        <v>79.849999999999994</v>
      </c>
      <c r="H945">
        <f t="shared" si="225"/>
        <v>1</v>
      </c>
      <c r="I945">
        <f t="shared" si="226"/>
        <v>0</v>
      </c>
      <c r="J945">
        <f t="shared" si="227"/>
        <v>0</v>
      </c>
      <c r="K945">
        <f t="shared" si="228"/>
        <v>1</v>
      </c>
      <c r="L945">
        <f t="shared" si="229"/>
        <v>0</v>
      </c>
      <c r="M945">
        <f t="shared" si="230"/>
        <v>1</v>
      </c>
      <c r="N945">
        <f t="shared" si="231"/>
        <v>0</v>
      </c>
      <c r="O945">
        <f t="shared" si="232"/>
        <v>0</v>
      </c>
      <c r="P945">
        <v>24</v>
      </c>
      <c r="Q945">
        <f t="shared" si="233"/>
        <v>0</v>
      </c>
      <c r="R945">
        <f t="shared" si="234"/>
        <v>0</v>
      </c>
      <c r="S945">
        <f t="shared" si="235"/>
        <v>1</v>
      </c>
      <c r="T945">
        <f t="shared" si="236"/>
        <v>0</v>
      </c>
      <c r="U945">
        <v>0</v>
      </c>
      <c r="V945">
        <f t="shared" si="237"/>
        <v>0.38225397417052809</v>
      </c>
      <c r="W945">
        <f t="shared" si="238"/>
        <v>0.59441661886566732</v>
      </c>
      <c r="X945">
        <f t="shared" si="239"/>
        <v>0.14611810076916276</v>
      </c>
      <c r="Y945">
        <f t="shared" si="240"/>
        <v>1</v>
      </c>
      <c r="Z945" t="s">
        <v>977</v>
      </c>
    </row>
    <row r="946" spans="1:26" x14ac:dyDescent="0.25">
      <c r="A946" t="s">
        <v>45</v>
      </c>
      <c r="B946" t="s">
        <v>33</v>
      </c>
      <c r="C946" t="s">
        <v>25</v>
      </c>
      <c r="D946">
        <v>0</v>
      </c>
      <c r="F946">
        <v>1</v>
      </c>
      <c r="G946">
        <v>65.5</v>
      </c>
      <c r="H946">
        <f t="shared" si="225"/>
        <v>1</v>
      </c>
      <c r="I946">
        <f t="shared" si="226"/>
        <v>0</v>
      </c>
      <c r="J946">
        <f t="shared" si="227"/>
        <v>1</v>
      </c>
      <c r="K946">
        <f t="shared" si="228"/>
        <v>0</v>
      </c>
      <c r="L946">
        <f t="shared" si="229"/>
        <v>0</v>
      </c>
      <c r="M946">
        <f t="shared" si="230"/>
        <v>0</v>
      </c>
      <c r="N946">
        <f t="shared" si="231"/>
        <v>0</v>
      </c>
      <c r="O946">
        <f t="shared" si="232"/>
        <v>1</v>
      </c>
      <c r="P946">
        <v>72</v>
      </c>
      <c r="Q946">
        <f t="shared" si="233"/>
        <v>0</v>
      </c>
      <c r="R946">
        <f t="shared" si="234"/>
        <v>0</v>
      </c>
      <c r="S946">
        <f t="shared" si="235"/>
        <v>0</v>
      </c>
      <c r="T946">
        <f t="shared" si="236"/>
        <v>1</v>
      </c>
      <c r="U946">
        <v>0</v>
      </c>
      <c r="V946">
        <f t="shared" si="237"/>
        <v>3.3355793669170172E-2</v>
      </c>
      <c r="W946">
        <f t="shared" si="238"/>
        <v>0.50833817533757097</v>
      </c>
      <c r="X946">
        <f t="shared" si="239"/>
        <v>1.1126089713002529E-3</v>
      </c>
      <c r="Y946">
        <f t="shared" si="240"/>
        <v>0</v>
      </c>
      <c r="Z946" t="s">
        <v>978</v>
      </c>
    </row>
    <row r="947" spans="1:26" x14ac:dyDescent="0.25">
      <c r="A947" t="s">
        <v>26</v>
      </c>
      <c r="B947" t="s">
        <v>33</v>
      </c>
      <c r="C947" t="s">
        <v>35</v>
      </c>
      <c r="D947">
        <v>0</v>
      </c>
      <c r="F947">
        <v>1</v>
      </c>
      <c r="G947">
        <v>104.1</v>
      </c>
      <c r="H947">
        <f t="shared" si="225"/>
        <v>1</v>
      </c>
      <c r="I947">
        <f t="shared" si="226"/>
        <v>0</v>
      </c>
      <c r="J947">
        <f t="shared" si="227"/>
        <v>0</v>
      </c>
      <c r="K947">
        <f t="shared" si="228"/>
        <v>1</v>
      </c>
      <c r="L947">
        <f t="shared" si="229"/>
        <v>0</v>
      </c>
      <c r="M947">
        <f t="shared" si="230"/>
        <v>1</v>
      </c>
      <c r="N947">
        <f t="shared" si="231"/>
        <v>0</v>
      </c>
      <c r="O947">
        <f t="shared" si="232"/>
        <v>0</v>
      </c>
      <c r="P947">
        <v>54</v>
      </c>
      <c r="Q947">
        <f t="shared" si="233"/>
        <v>0</v>
      </c>
      <c r="R947">
        <f t="shared" si="234"/>
        <v>0</v>
      </c>
      <c r="S947">
        <f t="shared" si="235"/>
        <v>0</v>
      </c>
      <c r="T947">
        <f t="shared" si="236"/>
        <v>1</v>
      </c>
      <c r="U947">
        <v>0</v>
      </c>
      <c r="V947">
        <f t="shared" si="237"/>
        <v>0.42492423719815287</v>
      </c>
      <c r="W947">
        <f t="shared" si="238"/>
        <v>0.60466097405679486</v>
      </c>
      <c r="X947">
        <f t="shared" si="239"/>
        <v>0.18056060735843207</v>
      </c>
      <c r="Y947">
        <f t="shared" si="240"/>
        <v>1</v>
      </c>
      <c r="Z947" t="s">
        <v>979</v>
      </c>
    </row>
    <row r="948" spans="1:26" x14ac:dyDescent="0.25">
      <c r="A948" t="s">
        <v>26</v>
      </c>
      <c r="B948" t="s">
        <v>33</v>
      </c>
      <c r="C948" t="s">
        <v>35</v>
      </c>
      <c r="D948">
        <v>0</v>
      </c>
      <c r="F948">
        <v>1</v>
      </c>
      <c r="G948">
        <v>74.400000000000006</v>
      </c>
      <c r="H948">
        <f t="shared" si="225"/>
        <v>1</v>
      </c>
      <c r="I948">
        <f t="shared" si="226"/>
        <v>0</v>
      </c>
      <c r="J948">
        <f t="shared" si="227"/>
        <v>0</v>
      </c>
      <c r="K948">
        <f t="shared" si="228"/>
        <v>1</v>
      </c>
      <c r="L948">
        <f t="shared" si="229"/>
        <v>0</v>
      </c>
      <c r="M948">
        <f t="shared" si="230"/>
        <v>1</v>
      </c>
      <c r="N948">
        <f t="shared" si="231"/>
        <v>0</v>
      </c>
      <c r="O948">
        <f t="shared" si="232"/>
        <v>0</v>
      </c>
      <c r="P948">
        <v>3</v>
      </c>
      <c r="Q948">
        <f t="shared" si="233"/>
        <v>0</v>
      </c>
      <c r="R948">
        <f t="shared" si="234"/>
        <v>0</v>
      </c>
      <c r="S948">
        <f t="shared" si="235"/>
        <v>0</v>
      </c>
      <c r="T948">
        <f t="shared" si="236"/>
        <v>1</v>
      </c>
      <c r="U948">
        <v>1</v>
      </c>
      <c r="V948">
        <f t="shared" si="237"/>
        <v>0.37375712216931423</v>
      </c>
      <c r="W948">
        <f t="shared" si="238"/>
        <v>0.59236651868835155</v>
      </c>
      <c r="X948">
        <f t="shared" si="239"/>
        <v>0.39218014203365925</v>
      </c>
      <c r="Y948">
        <f t="shared" si="240"/>
        <v>1</v>
      </c>
      <c r="Z948" t="s">
        <v>980</v>
      </c>
    </row>
    <row r="949" spans="1:26" x14ac:dyDescent="0.25">
      <c r="A949" t="s">
        <v>26</v>
      </c>
      <c r="B949" t="s">
        <v>30</v>
      </c>
      <c r="C949" t="s">
        <v>23</v>
      </c>
      <c r="D949">
        <v>0</v>
      </c>
      <c r="F949">
        <v>1</v>
      </c>
      <c r="G949">
        <v>20.5</v>
      </c>
      <c r="H949">
        <f t="shared" si="225"/>
        <v>1</v>
      </c>
      <c r="I949">
        <f t="shared" si="226"/>
        <v>0</v>
      </c>
      <c r="J949">
        <f t="shared" si="227"/>
        <v>0</v>
      </c>
      <c r="K949">
        <f t="shared" si="228"/>
        <v>0</v>
      </c>
      <c r="L949">
        <f t="shared" si="229"/>
        <v>1</v>
      </c>
      <c r="M949">
        <f t="shared" si="230"/>
        <v>1</v>
      </c>
      <c r="N949">
        <f t="shared" si="231"/>
        <v>0</v>
      </c>
      <c r="O949">
        <f t="shared" si="232"/>
        <v>0</v>
      </c>
      <c r="P949">
        <v>4</v>
      </c>
      <c r="Q949">
        <f t="shared" si="233"/>
        <v>0</v>
      </c>
      <c r="R949">
        <f t="shared" si="234"/>
        <v>1</v>
      </c>
      <c r="S949">
        <f t="shared" si="235"/>
        <v>0</v>
      </c>
      <c r="T949">
        <f t="shared" si="236"/>
        <v>0</v>
      </c>
      <c r="U949">
        <v>0</v>
      </c>
      <c r="V949">
        <f t="shared" si="237"/>
        <v>0.27955044458322503</v>
      </c>
      <c r="W949">
        <f t="shared" si="238"/>
        <v>0.56943600599540389</v>
      </c>
      <c r="X949">
        <f t="shared" si="239"/>
        <v>7.8148451066678767E-2</v>
      </c>
      <c r="Y949">
        <f t="shared" si="240"/>
        <v>0</v>
      </c>
      <c r="Z949" t="s">
        <v>981</v>
      </c>
    </row>
    <row r="950" spans="1:26" x14ac:dyDescent="0.25">
      <c r="A950" t="s">
        <v>26</v>
      </c>
      <c r="B950" t="s">
        <v>30</v>
      </c>
      <c r="C950" t="s">
        <v>35</v>
      </c>
      <c r="D950">
        <v>1</v>
      </c>
      <c r="F950">
        <v>1</v>
      </c>
      <c r="G950">
        <v>91.35</v>
      </c>
      <c r="H950">
        <f t="shared" si="225"/>
        <v>0</v>
      </c>
      <c r="I950">
        <f t="shared" si="226"/>
        <v>1</v>
      </c>
      <c r="J950">
        <f t="shared" si="227"/>
        <v>0</v>
      </c>
      <c r="K950">
        <f t="shared" si="228"/>
        <v>1</v>
      </c>
      <c r="L950">
        <f t="shared" si="229"/>
        <v>0</v>
      </c>
      <c r="M950">
        <f t="shared" si="230"/>
        <v>1</v>
      </c>
      <c r="N950">
        <f t="shared" si="231"/>
        <v>0</v>
      </c>
      <c r="O950">
        <f t="shared" si="232"/>
        <v>0</v>
      </c>
      <c r="P950">
        <v>32</v>
      </c>
      <c r="Q950">
        <f t="shared" si="233"/>
        <v>0</v>
      </c>
      <c r="R950">
        <f t="shared" si="234"/>
        <v>1</v>
      </c>
      <c r="S950">
        <f t="shared" si="235"/>
        <v>0</v>
      </c>
      <c r="T950">
        <f t="shared" si="236"/>
        <v>0</v>
      </c>
      <c r="U950">
        <v>0</v>
      </c>
      <c r="V950">
        <f t="shared" si="237"/>
        <v>0.41873772978585416</v>
      </c>
      <c r="W950">
        <f t="shared" si="238"/>
        <v>0.60318116026901614</v>
      </c>
      <c r="X950">
        <f t="shared" si="239"/>
        <v>0.17534128634621102</v>
      </c>
      <c r="Y950">
        <f t="shared" si="240"/>
        <v>1</v>
      </c>
      <c r="Z950" t="s">
        <v>982</v>
      </c>
    </row>
    <row r="951" spans="1:26" x14ac:dyDescent="0.25">
      <c r="A951" t="s">
        <v>26</v>
      </c>
      <c r="B951" t="s">
        <v>27</v>
      </c>
      <c r="C951" t="s">
        <v>35</v>
      </c>
      <c r="D951">
        <v>1</v>
      </c>
      <c r="F951">
        <v>1</v>
      </c>
      <c r="G951">
        <v>99.05</v>
      </c>
      <c r="H951">
        <f t="shared" si="225"/>
        <v>0</v>
      </c>
      <c r="I951">
        <f t="shared" si="226"/>
        <v>1</v>
      </c>
      <c r="J951">
        <f t="shared" si="227"/>
        <v>0</v>
      </c>
      <c r="K951">
        <f t="shared" si="228"/>
        <v>1</v>
      </c>
      <c r="L951">
        <f t="shared" si="229"/>
        <v>0</v>
      </c>
      <c r="M951">
        <f t="shared" si="230"/>
        <v>1</v>
      </c>
      <c r="N951">
        <f t="shared" si="231"/>
        <v>0</v>
      </c>
      <c r="O951">
        <f t="shared" si="232"/>
        <v>0</v>
      </c>
      <c r="P951">
        <v>35</v>
      </c>
      <c r="Q951">
        <f t="shared" si="233"/>
        <v>1</v>
      </c>
      <c r="R951">
        <f t="shared" si="234"/>
        <v>0</v>
      </c>
      <c r="S951">
        <f t="shared" si="235"/>
        <v>0</v>
      </c>
      <c r="T951">
        <f t="shared" si="236"/>
        <v>0</v>
      </c>
      <c r="U951">
        <v>1</v>
      </c>
      <c r="V951">
        <f t="shared" si="237"/>
        <v>0.54895618183896133</v>
      </c>
      <c r="W951">
        <f t="shared" si="238"/>
        <v>0.63389338332903067</v>
      </c>
      <c r="X951">
        <f t="shared" si="239"/>
        <v>0.20344052590128811</v>
      </c>
      <c r="Y951">
        <f t="shared" si="240"/>
        <v>1</v>
      </c>
      <c r="Z951" t="s">
        <v>983</v>
      </c>
    </row>
    <row r="952" spans="1:26" x14ac:dyDescent="0.25">
      <c r="A952" t="s">
        <v>45</v>
      </c>
      <c r="B952" t="s">
        <v>33</v>
      </c>
      <c r="C952" t="s">
        <v>23</v>
      </c>
      <c r="D952">
        <v>0</v>
      </c>
      <c r="F952">
        <v>1</v>
      </c>
      <c r="G952">
        <v>20.5</v>
      </c>
      <c r="H952">
        <f t="shared" si="225"/>
        <v>1</v>
      </c>
      <c r="I952">
        <f t="shared" si="226"/>
        <v>0</v>
      </c>
      <c r="J952">
        <f t="shared" si="227"/>
        <v>0</v>
      </c>
      <c r="K952">
        <f t="shared" si="228"/>
        <v>0</v>
      </c>
      <c r="L952">
        <f t="shared" si="229"/>
        <v>1</v>
      </c>
      <c r="M952">
        <f t="shared" si="230"/>
        <v>0</v>
      </c>
      <c r="N952">
        <f t="shared" si="231"/>
        <v>0</v>
      </c>
      <c r="O952">
        <f t="shared" si="232"/>
        <v>1</v>
      </c>
      <c r="P952">
        <v>35</v>
      </c>
      <c r="Q952">
        <f t="shared" si="233"/>
        <v>0</v>
      </c>
      <c r="R952">
        <f t="shared" si="234"/>
        <v>0</v>
      </c>
      <c r="S952">
        <f t="shared" si="235"/>
        <v>0</v>
      </c>
      <c r="T952">
        <f t="shared" si="236"/>
        <v>1</v>
      </c>
      <c r="U952">
        <v>0</v>
      </c>
      <c r="V952">
        <f t="shared" si="237"/>
        <v>-5.6701629262136191E-2</v>
      </c>
      <c r="W952">
        <f t="shared" si="238"/>
        <v>0.48582838937999523</v>
      </c>
      <c r="X952">
        <f t="shared" si="239"/>
        <v>3.215074760980739E-3</v>
      </c>
      <c r="Y952">
        <f t="shared" si="240"/>
        <v>0</v>
      </c>
      <c r="Z952" t="s">
        <v>984</v>
      </c>
    </row>
    <row r="953" spans="1:26" x14ac:dyDescent="0.25">
      <c r="A953" t="s">
        <v>26</v>
      </c>
      <c r="B953" t="s">
        <v>30</v>
      </c>
      <c r="C953" t="s">
        <v>25</v>
      </c>
      <c r="D953">
        <v>1</v>
      </c>
      <c r="F953">
        <v>1</v>
      </c>
      <c r="G953">
        <v>44.95</v>
      </c>
      <c r="H953">
        <f t="shared" si="225"/>
        <v>0</v>
      </c>
      <c r="I953">
        <f t="shared" si="226"/>
        <v>1</v>
      </c>
      <c r="J953">
        <f t="shared" si="227"/>
        <v>1</v>
      </c>
      <c r="K953">
        <f t="shared" si="228"/>
        <v>0</v>
      </c>
      <c r="L953">
        <f t="shared" si="229"/>
        <v>0</v>
      </c>
      <c r="M953">
        <f t="shared" si="230"/>
        <v>1</v>
      </c>
      <c r="N953">
        <f t="shared" si="231"/>
        <v>0</v>
      </c>
      <c r="O953">
        <f t="shared" si="232"/>
        <v>0</v>
      </c>
      <c r="P953">
        <v>2</v>
      </c>
      <c r="Q953">
        <f t="shared" si="233"/>
        <v>0</v>
      </c>
      <c r="R953">
        <f t="shared" si="234"/>
        <v>1</v>
      </c>
      <c r="S953">
        <f t="shared" si="235"/>
        <v>0</v>
      </c>
      <c r="T953">
        <f t="shared" si="236"/>
        <v>0</v>
      </c>
      <c r="U953">
        <v>1</v>
      </c>
      <c r="V953">
        <f t="shared" si="237"/>
        <v>0.33270610951525365</v>
      </c>
      <c r="W953">
        <f t="shared" si="238"/>
        <v>0.58241766892388203</v>
      </c>
      <c r="X953">
        <f t="shared" si="239"/>
        <v>0.4452811362782686</v>
      </c>
      <c r="Y953">
        <f t="shared" si="240"/>
        <v>1</v>
      </c>
      <c r="Z953" t="s">
        <v>985</v>
      </c>
    </row>
    <row r="954" spans="1:26" x14ac:dyDescent="0.25">
      <c r="A954" t="s">
        <v>26</v>
      </c>
      <c r="B954" t="s">
        <v>27</v>
      </c>
      <c r="C954" t="s">
        <v>35</v>
      </c>
      <c r="D954">
        <v>0</v>
      </c>
      <c r="F954">
        <v>1</v>
      </c>
      <c r="G954">
        <v>75.599999999999994</v>
      </c>
      <c r="H954">
        <f t="shared" si="225"/>
        <v>1</v>
      </c>
      <c r="I954">
        <f t="shared" si="226"/>
        <v>0</v>
      </c>
      <c r="J954">
        <f t="shared" si="227"/>
        <v>0</v>
      </c>
      <c r="K954">
        <f t="shared" si="228"/>
        <v>1</v>
      </c>
      <c r="L954">
        <f t="shared" si="229"/>
        <v>0</v>
      </c>
      <c r="M954">
        <f t="shared" si="230"/>
        <v>1</v>
      </c>
      <c r="N954">
        <f t="shared" si="231"/>
        <v>0</v>
      </c>
      <c r="O954">
        <f t="shared" si="232"/>
        <v>0</v>
      </c>
      <c r="P954">
        <v>8</v>
      </c>
      <c r="Q954">
        <f t="shared" si="233"/>
        <v>1</v>
      </c>
      <c r="R954">
        <f t="shared" si="234"/>
        <v>0</v>
      </c>
      <c r="S954">
        <f t="shared" si="235"/>
        <v>0</v>
      </c>
      <c r="T954">
        <f t="shared" si="236"/>
        <v>0</v>
      </c>
      <c r="U954">
        <v>0</v>
      </c>
      <c r="V954">
        <f t="shared" si="237"/>
        <v>0.51239633240254556</v>
      </c>
      <c r="W954">
        <f t="shared" si="238"/>
        <v>0.62536806249615351</v>
      </c>
      <c r="X954">
        <f t="shared" si="239"/>
        <v>0.26255000145957996</v>
      </c>
      <c r="Y954">
        <f t="shared" si="240"/>
        <v>1</v>
      </c>
      <c r="Z954" t="s">
        <v>986</v>
      </c>
    </row>
    <row r="955" spans="1:26" x14ac:dyDescent="0.25">
      <c r="A955" t="s">
        <v>26</v>
      </c>
      <c r="B955" t="s">
        <v>30</v>
      </c>
      <c r="C955" t="s">
        <v>25</v>
      </c>
      <c r="D955">
        <v>0</v>
      </c>
      <c r="F955">
        <v>1</v>
      </c>
      <c r="G955">
        <v>55.1</v>
      </c>
      <c r="H955">
        <f t="shared" si="225"/>
        <v>1</v>
      </c>
      <c r="I955">
        <f t="shared" si="226"/>
        <v>0</v>
      </c>
      <c r="J955">
        <f t="shared" si="227"/>
        <v>1</v>
      </c>
      <c r="K955">
        <f t="shared" si="228"/>
        <v>0</v>
      </c>
      <c r="L955">
        <f t="shared" si="229"/>
        <v>0</v>
      </c>
      <c r="M955">
        <f t="shared" si="230"/>
        <v>1</v>
      </c>
      <c r="N955">
        <f t="shared" si="231"/>
        <v>0</v>
      </c>
      <c r="O955">
        <f t="shared" si="232"/>
        <v>0</v>
      </c>
      <c r="P955">
        <v>22</v>
      </c>
      <c r="Q955">
        <f t="shared" si="233"/>
        <v>0</v>
      </c>
      <c r="R955">
        <f t="shared" si="234"/>
        <v>1</v>
      </c>
      <c r="S955">
        <f t="shared" si="235"/>
        <v>0</v>
      </c>
      <c r="T955">
        <f t="shared" si="236"/>
        <v>0</v>
      </c>
      <c r="U955">
        <v>0</v>
      </c>
      <c r="V955">
        <f t="shared" si="237"/>
        <v>0.34366735269712562</v>
      </c>
      <c r="W955">
        <f t="shared" si="238"/>
        <v>0.58508109078524007</v>
      </c>
      <c r="X955">
        <f t="shared" si="239"/>
        <v>0.11810724930985053</v>
      </c>
      <c r="Y955">
        <f t="shared" si="240"/>
        <v>1</v>
      </c>
      <c r="Z955" t="s">
        <v>987</v>
      </c>
    </row>
    <row r="956" spans="1:26" x14ac:dyDescent="0.25">
      <c r="A956" t="s">
        <v>26</v>
      </c>
      <c r="B956" t="s">
        <v>27</v>
      </c>
      <c r="C956" t="s">
        <v>25</v>
      </c>
      <c r="D956">
        <v>0</v>
      </c>
      <c r="F956">
        <v>1</v>
      </c>
      <c r="G956">
        <v>58.95</v>
      </c>
      <c r="H956">
        <f t="shared" si="225"/>
        <v>1</v>
      </c>
      <c r="I956">
        <f t="shared" si="226"/>
        <v>0</v>
      </c>
      <c r="J956">
        <f t="shared" si="227"/>
        <v>1</v>
      </c>
      <c r="K956">
        <f t="shared" si="228"/>
        <v>0</v>
      </c>
      <c r="L956">
        <f t="shared" si="229"/>
        <v>0</v>
      </c>
      <c r="M956">
        <f t="shared" si="230"/>
        <v>1</v>
      </c>
      <c r="N956">
        <f t="shared" si="231"/>
        <v>0</v>
      </c>
      <c r="O956">
        <f t="shared" si="232"/>
        <v>0</v>
      </c>
      <c r="P956">
        <v>15</v>
      </c>
      <c r="Q956">
        <f t="shared" si="233"/>
        <v>1</v>
      </c>
      <c r="R956">
        <f t="shared" si="234"/>
        <v>0</v>
      </c>
      <c r="S956">
        <f t="shared" si="235"/>
        <v>0</v>
      </c>
      <c r="T956">
        <f t="shared" si="236"/>
        <v>0</v>
      </c>
      <c r="U956">
        <v>0</v>
      </c>
      <c r="V956">
        <f t="shared" si="237"/>
        <v>0.49130122903573969</v>
      </c>
      <c r="W956">
        <f t="shared" si="238"/>
        <v>0.62041292070780607</v>
      </c>
      <c r="X956">
        <f t="shared" si="239"/>
        <v>0.24137689765202835</v>
      </c>
      <c r="Y956">
        <f t="shared" si="240"/>
        <v>1</v>
      </c>
      <c r="Z956" t="s">
        <v>988</v>
      </c>
    </row>
    <row r="957" spans="1:26" x14ac:dyDescent="0.25">
      <c r="A957" t="s">
        <v>26</v>
      </c>
      <c r="B957" t="s">
        <v>27</v>
      </c>
      <c r="C957" t="s">
        <v>35</v>
      </c>
      <c r="D957">
        <v>0</v>
      </c>
      <c r="F957">
        <v>1</v>
      </c>
      <c r="G957">
        <v>95.1</v>
      </c>
      <c r="H957">
        <f t="shared" si="225"/>
        <v>1</v>
      </c>
      <c r="I957">
        <f t="shared" si="226"/>
        <v>0</v>
      </c>
      <c r="J957">
        <f t="shared" si="227"/>
        <v>0</v>
      </c>
      <c r="K957">
        <f t="shared" si="228"/>
        <v>1</v>
      </c>
      <c r="L957">
        <f t="shared" si="229"/>
        <v>0</v>
      </c>
      <c r="M957">
        <f t="shared" si="230"/>
        <v>1</v>
      </c>
      <c r="N957">
        <f t="shared" si="231"/>
        <v>0</v>
      </c>
      <c r="O957">
        <f t="shared" si="232"/>
        <v>0</v>
      </c>
      <c r="P957">
        <v>22</v>
      </c>
      <c r="Q957">
        <f t="shared" si="233"/>
        <v>1</v>
      </c>
      <c r="R957">
        <f t="shared" si="234"/>
        <v>0</v>
      </c>
      <c r="S957">
        <f t="shared" si="235"/>
        <v>0</v>
      </c>
      <c r="T957">
        <f t="shared" si="236"/>
        <v>0</v>
      </c>
      <c r="U957">
        <v>0</v>
      </c>
      <c r="V957">
        <f t="shared" si="237"/>
        <v>0.54279791295734758</v>
      </c>
      <c r="W957">
        <f t="shared" si="238"/>
        <v>0.63246304322416669</v>
      </c>
      <c r="X957">
        <f t="shared" si="239"/>
        <v>0.29462957431085229</v>
      </c>
      <c r="Y957">
        <f t="shared" si="240"/>
        <v>1</v>
      </c>
      <c r="Z957" t="s">
        <v>989</v>
      </c>
    </row>
    <row r="958" spans="1:26" x14ac:dyDescent="0.25">
      <c r="A958" t="s">
        <v>26</v>
      </c>
      <c r="B958" t="s">
        <v>38</v>
      </c>
      <c r="C958" t="s">
        <v>25</v>
      </c>
      <c r="D958">
        <v>0</v>
      </c>
      <c r="F958">
        <v>1</v>
      </c>
      <c r="G958">
        <v>44.7</v>
      </c>
      <c r="H958">
        <f t="shared" si="225"/>
        <v>1</v>
      </c>
      <c r="I958">
        <f t="shared" si="226"/>
        <v>0</v>
      </c>
      <c r="J958">
        <f t="shared" si="227"/>
        <v>1</v>
      </c>
      <c r="K958">
        <f t="shared" si="228"/>
        <v>0</v>
      </c>
      <c r="L958">
        <f t="shared" si="229"/>
        <v>0</v>
      </c>
      <c r="M958">
        <f t="shared" si="230"/>
        <v>1</v>
      </c>
      <c r="N958">
        <f t="shared" si="231"/>
        <v>0</v>
      </c>
      <c r="O958">
        <f t="shared" si="232"/>
        <v>0</v>
      </c>
      <c r="P958">
        <v>1</v>
      </c>
      <c r="Q958">
        <f t="shared" si="233"/>
        <v>0</v>
      </c>
      <c r="R958">
        <f t="shared" si="234"/>
        <v>0</v>
      </c>
      <c r="S958">
        <f t="shared" si="235"/>
        <v>1</v>
      </c>
      <c r="T958">
        <f t="shared" si="236"/>
        <v>0</v>
      </c>
      <c r="U958">
        <v>1</v>
      </c>
      <c r="V958">
        <f t="shared" si="237"/>
        <v>0.32745317640123123</v>
      </c>
      <c r="W958">
        <f t="shared" si="238"/>
        <v>0.581139566702222</v>
      </c>
      <c r="X958">
        <f t="shared" si="239"/>
        <v>0.4523192299327935</v>
      </c>
      <c r="Y958">
        <f t="shared" si="240"/>
        <v>1</v>
      </c>
      <c r="Z958" t="s">
        <v>990</v>
      </c>
    </row>
    <row r="959" spans="1:26" x14ac:dyDescent="0.25">
      <c r="A959" t="s">
        <v>45</v>
      </c>
      <c r="B959" t="s">
        <v>33</v>
      </c>
      <c r="C959" t="s">
        <v>23</v>
      </c>
      <c r="D959">
        <v>0</v>
      </c>
      <c r="F959">
        <v>1</v>
      </c>
      <c r="G959">
        <v>25.45</v>
      </c>
      <c r="H959">
        <f t="shared" si="225"/>
        <v>1</v>
      </c>
      <c r="I959">
        <f t="shared" si="226"/>
        <v>0</v>
      </c>
      <c r="J959">
        <f t="shared" si="227"/>
        <v>0</v>
      </c>
      <c r="K959">
        <f t="shared" si="228"/>
        <v>0</v>
      </c>
      <c r="L959">
        <f t="shared" si="229"/>
        <v>1</v>
      </c>
      <c r="M959">
        <f t="shared" si="230"/>
        <v>0</v>
      </c>
      <c r="N959">
        <f t="shared" si="231"/>
        <v>0</v>
      </c>
      <c r="O959">
        <f t="shared" si="232"/>
        <v>1</v>
      </c>
      <c r="P959">
        <v>71</v>
      </c>
      <c r="Q959">
        <f t="shared" si="233"/>
        <v>0</v>
      </c>
      <c r="R959">
        <f t="shared" si="234"/>
        <v>0</v>
      </c>
      <c r="S959">
        <f t="shared" si="235"/>
        <v>0</v>
      </c>
      <c r="T959">
        <f t="shared" si="236"/>
        <v>1</v>
      </c>
      <c r="U959">
        <v>0</v>
      </c>
      <c r="V959">
        <f t="shared" si="237"/>
        <v>-6.267575407175828E-2</v>
      </c>
      <c r="W959">
        <f t="shared" si="238"/>
        <v>0.48433618876045159</v>
      </c>
      <c r="X959">
        <f t="shared" si="239"/>
        <v>3.9282501484635248E-3</v>
      </c>
      <c r="Y959">
        <f t="shared" si="240"/>
        <v>0</v>
      </c>
      <c r="Z959" t="s">
        <v>991</v>
      </c>
    </row>
    <row r="960" spans="1:26" x14ac:dyDescent="0.25">
      <c r="A960" t="s">
        <v>26</v>
      </c>
      <c r="B960" t="s">
        <v>27</v>
      </c>
      <c r="C960" t="s">
        <v>25</v>
      </c>
      <c r="D960">
        <v>0</v>
      </c>
      <c r="F960">
        <v>1</v>
      </c>
      <c r="G960">
        <v>56.75</v>
      </c>
      <c r="H960">
        <f t="shared" si="225"/>
        <v>1</v>
      </c>
      <c r="I960">
        <f t="shared" si="226"/>
        <v>0</v>
      </c>
      <c r="J960">
        <f t="shared" si="227"/>
        <v>1</v>
      </c>
      <c r="K960">
        <f t="shared" si="228"/>
        <v>0</v>
      </c>
      <c r="L960">
        <f t="shared" si="229"/>
        <v>0</v>
      </c>
      <c r="M960">
        <f t="shared" si="230"/>
        <v>1</v>
      </c>
      <c r="N960">
        <f t="shared" si="231"/>
        <v>0</v>
      </c>
      <c r="O960">
        <f t="shared" si="232"/>
        <v>0</v>
      </c>
      <c r="P960">
        <v>4</v>
      </c>
      <c r="Q960">
        <f t="shared" si="233"/>
        <v>1</v>
      </c>
      <c r="R960">
        <f t="shared" si="234"/>
        <v>0</v>
      </c>
      <c r="S960">
        <f t="shared" si="235"/>
        <v>0</v>
      </c>
      <c r="T960">
        <f t="shared" si="236"/>
        <v>0</v>
      </c>
      <c r="U960">
        <v>0</v>
      </c>
      <c r="V960">
        <f t="shared" si="237"/>
        <v>0.48300813786623709</v>
      </c>
      <c r="W960">
        <f t="shared" si="238"/>
        <v>0.61845795067617582</v>
      </c>
      <c r="X960">
        <f t="shared" si="239"/>
        <v>0.2332968612450099</v>
      </c>
      <c r="Y960">
        <f t="shared" si="240"/>
        <v>1</v>
      </c>
      <c r="Z960" t="s">
        <v>992</v>
      </c>
    </row>
    <row r="961" spans="1:26" x14ac:dyDescent="0.25">
      <c r="A961" t="s">
        <v>26</v>
      </c>
      <c r="B961" t="s">
        <v>33</v>
      </c>
      <c r="C961" t="s">
        <v>25</v>
      </c>
      <c r="D961">
        <v>0</v>
      </c>
      <c r="F961">
        <v>1</v>
      </c>
      <c r="G961">
        <v>81.75</v>
      </c>
      <c r="H961">
        <f t="shared" si="225"/>
        <v>1</v>
      </c>
      <c r="I961">
        <f t="shared" si="226"/>
        <v>0</v>
      </c>
      <c r="J961">
        <f t="shared" si="227"/>
        <v>1</v>
      </c>
      <c r="K961">
        <f t="shared" si="228"/>
        <v>0</v>
      </c>
      <c r="L961">
        <f t="shared" si="229"/>
        <v>0</v>
      </c>
      <c r="M961">
        <f t="shared" si="230"/>
        <v>1</v>
      </c>
      <c r="N961">
        <f t="shared" si="231"/>
        <v>0</v>
      </c>
      <c r="O961">
        <f t="shared" si="232"/>
        <v>0</v>
      </c>
      <c r="P961">
        <v>25</v>
      </c>
      <c r="Q961">
        <f t="shared" si="233"/>
        <v>0</v>
      </c>
      <c r="R961">
        <f t="shared" si="234"/>
        <v>0</v>
      </c>
      <c r="S961">
        <f t="shared" si="235"/>
        <v>0</v>
      </c>
      <c r="T961">
        <f t="shared" si="236"/>
        <v>1</v>
      </c>
      <c r="U961">
        <v>0</v>
      </c>
      <c r="V961">
        <f t="shared" si="237"/>
        <v>0.39007934871611066</v>
      </c>
      <c r="W961">
        <f t="shared" si="238"/>
        <v>0.59630180073885242</v>
      </c>
      <c r="X961">
        <f t="shared" si="239"/>
        <v>0.15216189829478508</v>
      </c>
      <c r="Y961">
        <f t="shared" si="240"/>
        <v>1</v>
      </c>
      <c r="Z961" t="s">
        <v>993</v>
      </c>
    </row>
    <row r="962" spans="1:26" x14ac:dyDescent="0.25">
      <c r="A962" t="s">
        <v>26</v>
      </c>
      <c r="B962" t="s">
        <v>27</v>
      </c>
      <c r="C962" t="s">
        <v>35</v>
      </c>
      <c r="D962">
        <v>0</v>
      </c>
      <c r="F962">
        <v>1</v>
      </c>
      <c r="G962">
        <v>86.1</v>
      </c>
      <c r="H962">
        <f t="shared" si="225"/>
        <v>1</v>
      </c>
      <c r="I962">
        <f t="shared" si="226"/>
        <v>0</v>
      </c>
      <c r="J962">
        <f t="shared" si="227"/>
        <v>0</v>
      </c>
      <c r="K962">
        <f t="shared" si="228"/>
        <v>1</v>
      </c>
      <c r="L962">
        <f t="shared" si="229"/>
        <v>0</v>
      </c>
      <c r="M962">
        <f t="shared" si="230"/>
        <v>1</v>
      </c>
      <c r="N962">
        <f t="shared" si="231"/>
        <v>0</v>
      </c>
      <c r="O962">
        <f t="shared" si="232"/>
        <v>0</v>
      </c>
      <c r="P962">
        <v>32</v>
      </c>
      <c r="Q962">
        <f t="shared" si="233"/>
        <v>1</v>
      </c>
      <c r="R962">
        <f t="shared" si="234"/>
        <v>0</v>
      </c>
      <c r="S962">
        <f t="shared" si="235"/>
        <v>0</v>
      </c>
      <c r="T962">
        <f t="shared" si="236"/>
        <v>0</v>
      </c>
      <c r="U962">
        <v>0</v>
      </c>
      <c r="V962">
        <f t="shared" si="237"/>
        <v>0.54245786334404922</v>
      </c>
      <c r="W962">
        <f t="shared" si="238"/>
        <v>0.63238399392710332</v>
      </c>
      <c r="X962">
        <f t="shared" si="239"/>
        <v>0.29426053350379117</v>
      </c>
      <c r="Y962">
        <f t="shared" si="240"/>
        <v>1</v>
      </c>
      <c r="Z962" t="s">
        <v>994</v>
      </c>
    </row>
    <row r="963" spans="1:26" x14ac:dyDescent="0.25">
      <c r="A963" t="s">
        <v>26</v>
      </c>
      <c r="B963" t="s">
        <v>33</v>
      </c>
      <c r="C963" t="s">
        <v>25</v>
      </c>
      <c r="D963">
        <v>1</v>
      </c>
      <c r="F963">
        <v>1</v>
      </c>
      <c r="G963">
        <v>29.8</v>
      </c>
      <c r="H963">
        <f t="shared" ref="H963:H1026" si="241">IF(D963:D8005=0,1,0)</f>
        <v>0</v>
      </c>
      <c r="I963">
        <f t="shared" ref="I963:I1026" si="242">IF(D963:D8005=1,1,0)</f>
        <v>1</v>
      </c>
      <c r="J963">
        <f t="shared" ref="J963:J1026" si="243">IF(C963:C8005="DSL",1,0)</f>
        <v>1</v>
      </c>
      <c r="K963">
        <f t="shared" ref="K963:K1026" si="244">IF(C963:C8005="Fiber optic",1,0)</f>
        <v>0</v>
      </c>
      <c r="L963">
        <f t="shared" ref="L963:L1026" si="245">IF(C963:C8005="No",1,0)</f>
        <v>0</v>
      </c>
      <c r="M963">
        <f t="shared" ref="M963:M1026" si="246">IF(A963:A8005="Month-to-month",1,0)</f>
        <v>1</v>
      </c>
      <c r="N963">
        <f t="shared" ref="N963:N1026" si="247">IF(A963:A8005="ONE YEAR",1,0)</f>
        <v>0</v>
      </c>
      <c r="O963">
        <f t="shared" ref="O963:O1026" si="248">IF(A963:A8005="two year",1,0)</f>
        <v>0</v>
      </c>
      <c r="P963">
        <v>7</v>
      </c>
      <c r="Q963">
        <f t="shared" ref="Q963:Q1026" si="249">IF(B963:B8005="Electronic check",1,0)</f>
        <v>0</v>
      </c>
      <c r="R963">
        <f t="shared" ref="R963:R1026" si="250">IF(B963:B8005="Mailed check",1,0)</f>
        <v>0</v>
      </c>
      <c r="S963">
        <f t="shared" ref="S963:S1026" si="251">IF(B963:B8005="Credit card (automatic)",1,0)</f>
        <v>0</v>
      </c>
      <c r="T963">
        <f t="shared" ref="T963:T1026" si="252">IF(B963:B8005="Bank transfer (automatic)",1,0)</f>
        <v>1</v>
      </c>
      <c r="U963">
        <v>0</v>
      </c>
      <c r="V963">
        <f t="shared" si="237"/>
        <v>0.30422325074653644</v>
      </c>
      <c r="W963">
        <f t="shared" si="238"/>
        <v>0.57547459954911095</v>
      </c>
      <c r="X963">
        <f t="shared" si="239"/>
        <v>9.2551786294789981E-2</v>
      </c>
      <c r="Y963">
        <f t="shared" si="240"/>
        <v>0</v>
      </c>
      <c r="Z963" t="s">
        <v>995</v>
      </c>
    </row>
    <row r="964" spans="1:26" x14ac:dyDescent="0.25">
      <c r="A964" t="s">
        <v>29</v>
      </c>
      <c r="B964" t="s">
        <v>30</v>
      </c>
      <c r="C964" t="s">
        <v>23</v>
      </c>
      <c r="D964">
        <v>0</v>
      </c>
      <c r="F964">
        <v>1</v>
      </c>
      <c r="G964">
        <v>20.5</v>
      </c>
      <c r="H964">
        <f t="shared" si="241"/>
        <v>1</v>
      </c>
      <c r="I964">
        <f t="shared" si="242"/>
        <v>0</v>
      </c>
      <c r="J964">
        <f t="shared" si="243"/>
        <v>0</v>
      </c>
      <c r="K964">
        <f t="shared" si="244"/>
        <v>0</v>
      </c>
      <c r="L964">
        <f t="shared" si="245"/>
        <v>1</v>
      </c>
      <c r="M964">
        <f t="shared" si="246"/>
        <v>0</v>
      </c>
      <c r="N964">
        <f t="shared" si="247"/>
        <v>1</v>
      </c>
      <c r="O964">
        <f t="shared" si="248"/>
        <v>0</v>
      </c>
      <c r="P964">
        <v>17</v>
      </c>
      <c r="Q964">
        <f t="shared" si="249"/>
        <v>0</v>
      </c>
      <c r="R964">
        <f t="shared" si="250"/>
        <v>1</v>
      </c>
      <c r="S964">
        <f t="shared" si="251"/>
        <v>0</v>
      </c>
      <c r="T964">
        <f t="shared" si="252"/>
        <v>0</v>
      </c>
      <c r="U964">
        <v>0</v>
      </c>
      <c r="V964">
        <f t="shared" ref="V964:V1027" si="253">G964*$G$2+H965*$H$2+K965*$K$2+M964*$M$2+O964*$O$2+Q964*$Q$2+L964*$L$2</f>
        <v>3.232426781019964E-3</v>
      </c>
      <c r="W964">
        <f t="shared" ref="W964:W1027" si="254">1/ (1+EXP(-V964))</f>
        <v>0.50080810599162495</v>
      </c>
      <c r="X964">
        <f t="shared" ref="X964:X1027" si="255">(U964-V964)^2</f>
        <v>1.0448582894655087E-5</v>
      </c>
      <c r="Y964">
        <f t="shared" ref="Y964:Y1027" si="256">IF(W964&gt;=0.58,1,0)</f>
        <v>0</v>
      </c>
      <c r="Z964" t="s">
        <v>996</v>
      </c>
    </row>
    <row r="965" spans="1:26" x14ac:dyDescent="0.25">
      <c r="A965" t="s">
        <v>26</v>
      </c>
      <c r="B965" t="s">
        <v>33</v>
      </c>
      <c r="C965" t="s">
        <v>25</v>
      </c>
      <c r="D965">
        <v>1</v>
      </c>
      <c r="F965">
        <v>1</v>
      </c>
      <c r="G965">
        <v>60.9</v>
      </c>
      <c r="H965">
        <f t="shared" si="241"/>
        <v>0</v>
      </c>
      <c r="I965">
        <f t="shared" si="242"/>
        <v>1</v>
      </c>
      <c r="J965">
        <f t="shared" si="243"/>
        <v>1</v>
      </c>
      <c r="K965">
        <f t="shared" si="244"/>
        <v>0</v>
      </c>
      <c r="L965">
        <f t="shared" si="245"/>
        <v>0</v>
      </c>
      <c r="M965">
        <f t="shared" si="246"/>
        <v>1</v>
      </c>
      <c r="N965">
        <f t="shared" si="247"/>
        <v>0</v>
      </c>
      <c r="O965">
        <f t="shared" si="248"/>
        <v>0</v>
      </c>
      <c r="P965">
        <v>8</v>
      </c>
      <c r="Q965">
        <f t="shared" si="249"/>
        <v>0</v>
      </c>
      <c r="R965">
        <f t="shared" si="250"/>
        <v>0</v>
      </c>
      <c r="S965">
        <f t="shared" si="251"/>
        <v>0</v>
      </c>
      <c r="T965">
        <f t="shared" si="252"/>
        <v>1</v>
      </c>
      <c r="U965">
        <v>0</v>
      </c>
      <c r="V965">
        <f t="shared" si="253"/>
        <v>0.36640132319721541</v>
      </c>
      <c r="W965">
        <f t="shared" si="254"/>
        <v>0.59058912588797408</v>
      </c>
      <c r="X965">
        <f t="shared" si="255"/>
        <v>0.13424992964067031</v>
      </c>
      <c r="Y965">
        <f t="shared" si="256"/>
        <v>1</v>
      </c>
      <c r="Z965" t="s">
        <v>997</v>
      </c>
    </row>
    <row r="966" spans="1:26" x14ac:dyDescent="0.25">
      <c r="A966" t="s">
        <v>45</v>
      </c>
      <c r="B966" t="s">
        <v>33</v>
      </c>
      <c r="C966" t="s">
        <v>25</v>
      </c>
      <c r="D966">
        <v>1</v>
      </c>
      <c r="F966">
        <v>1</v>
      </c>
      <c r="G966">
        <v>73.25</v>
      </c>
      <c r="H966">
        <f t="shared" si="241"/>
        <v>0</v>
      </c>
      <c r="I966">
        <f t="shared" si="242"/>
        <v>1</v>
      </c>
      <c r="J966">
        <f t="shared" si="243"/>
        <v>1</v>
      </c>
      <c r="K966">
        <f t="shared" si="244"/>
        <v>0</v>
      </c>
      <c r="L966">
        <f t="shared" si="245"/>
        <v>0</v>
      </c>
      <c r="M966">
        <f t="shared" si="246"/>
        <v>0</v>
      </c>
      <c r="N966">
        <f t="shared" si="247"/>
        <v>0</v>
      </c>
      <c r="O966">
        <f t="shared" si="248"/>
        <v>1</v>
      </c>
      <c r="P966">
        <v>56</v>
      </c>
      <c r="Q966">
        <f t="shared" si="249"/>
        <v>0</v>
      </c>
      <c r="R966">
        <f t="shared" si="250"/>
        <v>0</v>
      </c>
      <c r="S966">
        <f t="shared" si="251"/>
        <v>0</v>
      </c>
      <c r="T966">
        <f t="shared" si="252"/>
        <v>1</v>
      </c>
      <c r="U966">
        <v>0</v>
      </c>
      <c r="V966">
        <f t="shared" si="253"/>
        <v>4.0575303859681916E-2</v>
      </c>
      <c r="W966">
        <f t="shared" si="254"/>
        <v>0.5101424344988823</v>
      </c>
      <c r="X966">
        <f t="shared" si="255"/>
        <v>1.6463552833055181E-3</v>
      </c>
      <c r="Y966">
        <f t="shared" si="256"/>
        <v>0</v>
      </c>
      <c r="Z966" t="s">
        <v>998</v>
      </c>
    </row>
    <row r="967" spans="1:26" x14ac:dyDescent="0.25">
      <c r="A967" t="s">
        <v>26</v>
      </c>
      <c r="B967" t="s">
        <v>30</v>
      </c>
      <c r="C967" t="s">
        <v>25</v>
      </c>
      <c r="D967">
        <v>0</v>
      </c>
      <c r="F967">
        <v>1</v>
      </c>
      <c r="G967">
        <v>45.7</v>
      </c>
      <c r="H967">
        <f t="shared" si="241"/>
        <v>1</v>
      </c>
      <c r="I967">
        <f t="shared" si="242"/>
        <v>0</v>
      </c>
      <c r="J967">
        <f t="shared" si="243"/>
        <v>1</v>
      </c>
      <c r="K967">
        <f t="shared" si="244"/>
        <v>0</v>
      </c>
      <c r="L967">
        <f t="shared" si="245"/>
        <v>0</v>
      </c>
      <c r="M967">
        <f t="shared" si="246"/>
        <v>1</v>
      </c>
      <c r="N967">
        <f t="shared" si="247"/>
        <v>0</v>
      </c>
      <c r="O967">
        <f t="shared" si="248"/>
        <v>0</v>
      </c>
      <c r="P967">
        <v>1</v>
      </c>
      <c r="Q967">
        <f t="shared" si="249"/>
        <v>0</v>
      </c>
      <c r="R967">
        <f t="shared" si="250"/>
        <v>1</v>
      </c>
      <c r="S967">
        <f t="shared" si="251"/>
        <v>0</v>
      </c>
      <c r="T967">
        <f t="shared" si="252"/>
        <v>0</v>
      </c>
      <c r="U967">
        <v>1</v>
      </c>
      <c r="V967">
        <f t="shared" si="253"/>
        <v>0.34756685017935629</v>
      </c>
      <c r="W967">
        <f t="shared" si="254"/>
        <v>0.5860274223376869</v>
      </c>
      <c r="X967">
        <f t="shared" si="255"/>
        <v>0.42566901498488652</v>
      </c>
      <c r="Y967">
        <f t="shared" si="256"/>
        <v>1</v>
      </c>
      <c r="Z967" t="s">
        <v>999</v>
      </c>
    </row>
    <row r="968" spans="1:26" x14ac:dyDescent="0.25">
      <c r="A968" t="s">
        <v>26</v>
      </c>
      <c r="B968" t="s">
        <v>38</v>
      </c>
      <c r="C968" t="s">
        <v>35</v>
      </c>
      <c r="D968">
        <v>1</v>
      </c>
      <c r="F968">
        <v>1</v>
      </c>
      <c r="G968">
        <v>100.3</v>
      </c>
      <c r="H968">
        <f t="shared" si="241"/>
        <v>0</v>
      </c>
      <c r="I968">
        <f t="shared" si="242"/>
        <v>1</v>
      </c>
      <c r="J968">
        <f t="shared" si="243"/>
        <v>0</v>
      </c>
      <c r="K968">
        <f t="shared" si="244"/>
        <v>1</v>
      </c>
      <c r="L968">
        <f t="shared" si="245"/>
        <v>0</v>
      </c>
      <c r="M968">
        <f t="shared" si="246"/>
        <v>1</v>
      </c>
      <c r="N968">
        <f t="shared" si="247"/>
        <v>0</v>
      </c>
      <c r="O968">
        <f t="shared" si="248"/>
        <v>0</v>
      </c>
      <c r="P968">
        <v>8</v>
      </c>
      <c r="Q968">
        <f t="shared" si="249"/>
        <v>0</v>
      </c>
      <c r="R968">
        <f t="shared" si="250"/>
        <v>0</v>
      </c>
      <c r="S968">
        <f t="shared" si="251"/>
        <v>1</v>
      </c>
      <c r="T968">
        <f t="shared" si="252"/>
        <v>0</v>
      </c>
      <c r="U968">
        <v>1</v>
      </c>
      <c r="V968">
        <f t="shared" si="253"/>
        <v>0.41413665736774341</v>
      </c>
      <c r="W968">
        <f t="shared" si="254"/>
        <v>0.60207935566890891</v>
      </c>
      <c r="X968">
        <f t="shared" si="255"/>
        <v>0.34323585624024089</v>
      </c>
      <c r="Y968">
        <f t="shared" si="256"/>
        <v>1</v>
      </c>
      <c r="Z968" t="s">
        <v>1000</v>
      </c>
    </row>
    <row r="969" spans="1:26" x14ac:dyDescent="0.25">
      <c r="A969" t="s">
        <v>26</v>
      </c>
      <c r="B969" t="s">
        <v>27</v>
      </c>
      <c r="C969" t="s">
        <v>23</v>
      </c>
      <c r="D969">
        <v>0</v>
      </c>
      <c r="F969">
        <v>1</v>
      </c>
      <c r="G969">
        <v>19.25</v>
      </c>
      <c r="H969">
        <f t="shared" si="241"/>
        <v>1</v>
      </c>
      <c r="I969">
        <f t="shared" si="242"/>
        <v>0</v>
      </c>
      <c r="J969">
        <f t="shared" si="243"/>
        <v>0</v>
      </c>
      <c r="K969">
        <f t="shared" si="244"/>
        <v>0</v>
      </c>
      <c r="L969">
        <f t="shared" si="245"/>
        <v>1</v>
      </c>
      <c r="M969">
        <f t="shared" si="246"/>
        <v>1</v>
      </c>
      <c r="N969">
        <f t="shared" si="247"/>
        <v>0</v>
      </c>
      <c r="O969">
        <f t="shared" si="248"/>
        <v>0</v>
      </c>
      <c r="P969">
        <v>7</v>
      </c>
      <c r="Q969">
        <f t="shared" si="249"/>
        <v>1</v>
      </c>
      <c r="R969">
        <f t="shared" si="250"/>
        <v>0</v>
      </c>
      <c r="S969">
        <f t="shared" si="251"/>
        <v>0</v>
      </c>
      <c r="T969">
        <f t="shared" si="252"/>
        <v>0</v>
      </c>
      <c r="U969">
        <v>1</v>
      </c>
      <c r="V969">
        <f t="shared" si="253"/>
        <v>0.3958153506893845</v>
      </c>
      <c r="W969">
        <f t="shared" si="254"/>
        <v>0.59768183923907092</v>
      </c>
      <c r="X969">
        <f t="shared" si="255"/>
        <v>0.36503909046259148</v>
      </c>
      <c r="Y969">
        <f t="shared" si="256"/>
        <v>1</v>
      </c>
      <c r="Z969" t="s">
        <v>1001</v>
      </c>
    </row>
    <row r="970" spans="1:26" x14ac:dyDescent="0.25">
      <c r="A970" t="s">
        <v>26</v>
      </c>
      <c r="B970" t="s">
        <v>30</v>
      </c>
      <c r="C970" t="s">
        <v>23</v>
      </c>
      <c r="D970">
        <v>0</v>
      </c>
      <c r="F970">
        <v>1</v>
      </c>
      <c r="G970">
        <v>20.85</v>
      </c>
      <c r="H970">
        <f t="shared" si="241"/>
        <v>1</v>
      </c>
      <c r="I970">
        <f t="shared" si="242"/>
        <v>0</v>
      </c>
      <c r="J970">
        <f t="shared" si="243"/>
        <v>0</v>
      </c>
      <c r="K970">
        <f t="shared" si="244"/>
        <v>0</v>
      </c>
      <c r="L970">
        <f t="shared" si="245"/>
        <v>1</v>
      </c>
      <c r="M970">
        <f t="shared" si="246"/>
        <v>1</v>
      </c>
      <c r="N970">
        <f t="shared" si="247"/>
        <v>0</v>
      </c>
      <c r="O970">
        <f t="shared" si="248"/>
        <v>0</v>
      </c>
      <c r="P970">
        <v>3</v>
      </c>
      <c r="Q970">
        <f t="shared" si="249"/>
        <v>0</v>
      </c>
      <c r="R970">
        <f t="shared" si="250"/>
        <v>1</v>
      </c>
      <c r="S970">
        <f t="shared" si="251"/>
        <v>0</v>
      </c>
      <c r="T970">
        <f t="shared" si="252"/>
        <v>0</v>
      </c>
      <c r="U970">
        <v>0</v>
      </c>
      <c r="V970">
        <f t="shared" si="253"/>
        <v>0.26154149561274009</v>
      </c>
      <c r="W970">
        <f t="shared" si="254"/>
        <v>0.56501518774151638</v>
      </c>
      <c r="X970">
        <f t="shared" si="255"/>
        <v>6.8403953927348951E-2</v>
      </c>
      <c r="Y970">
        <f t="shared" si="256"/>
        <v>0</v>
      </c>
      <c r="Z970" t="s">
        <v>1002</v>
      </c>
    </row>
    <row r="971" spans="1:26" x14ac:dyDescent="0.25">
      <c r="A971" t="s">
        <v>45</v>
      </c>
      <c r="B971" t="s">
        <v>38</v>
      </c>
      <c r="C971" t="s">
        <v>25</v>
      </c>
      <c r="D971">
        <v>0</v>
      </c>
      <c r="F971">
        <v>1</v>
      </c>
      <c r="G971">
        <v>77.349999999999994</v>
      </c>
      <c r="H971">
        <f t="shared" si="241"/>
        <v>1</v>
      </c>
      <c r="I971">
        <f t="shared" si="242"/>
        <v>0</v>
      </c>
      <c r="J971">
        <f t="shared" si="243"/>
        <v>1</v>
      </c>
      <c r="K971">
        <f t="shared" si="244"/>
        <v>0</v>
      </c>
      <c r="L971">
        <f t="shared" si="245"/>
        <v>0</v>
      </c>
      <c r="M971">
        <f t="shared" si="246"/>
        <v>0</v>
      </c>
      <c r="N971">
        <f t="shared" si="247"/>
        <v>0</v>
      </c>
      <c r="O971">
        <f t="shared" si="248"/>
        <v>1</v>
      </c>
      <c r="P971">
        <v>71</v>
      </c>
      <c r="Q971">
        <f t="shared" si="249"/>
        <v>0</v>
      </c>
      <c r="R971">
        <f t="shared" si="250"/>
        <v>0</v>
      </c>
      <c r="S971">
        <f t="shared" si="251"/>
        <v>1</v>
      </c>
      <c r="T971">
        <f t="shared" si="252"/>
        <v>0</v>
      </c>
      <c r="U971">
        <v>0</v>
      </c>
      <c r="V971">
        <f t="shared" si="253"/>
        <v>5.1830600314011335E-2</v>
      </c>
      <c r="W971">
        <f t="shared" si="254"/>
        <v>0.51295475005961666</v>
      </c>
      <c r="X971">
        <f t="shared" si="255"/>
        <v>2.6864111289107919E-3</v>
      </c>
      <c r="Y971">
        <f t="shared" si="256"/>
        <v>0</v>
      </c>
      <c r="Z971" t="s">
        <v>1003</v>
      </c>
    </row>
    <row r="972" spans="1:26" x14ac:dyDescent="0.25">
      <c r="A972" t="s">
        <v>26</v>
      </c>
      <c r="B972" t="s">
        <v>27</v>
      </c>
      <c r="C972" t="s">
        <v>35</v>
      </c>
      <c r="D972">
        <v>0</v>
      </c>
      <c r="F972">
        <v>1</v>
      </c>
      <c r="G972">
        <v>96</v>
      </c>
      <c r="H972">
        <f t="shared" si="241"/>
        <v>1</v>
      </c>
      <c r="I972">
        <f t="shared" si="242"/>
        <v>0</v>
      </c>
      <c r="J972">
        <f t="shared" si="243"/>
        <v>0</v>
      </c>
      <c r="K972">
        <f t="shared" si="244"/>
        <v>1</v>
      </c>
      <c r="L972">
        <f t="shared" si="245"/>
        <v>0</v>
      </c>
      <c r="M972">
        <f t="shared" si="246"/>
        <v>1</v>
      </c>
      <c r="N972">
        <f t="shared" si="247"/>
        <v>0</v>
      </c>
      <c r="O972">
        <f t="shared" si="248"/>
        <v>0</v>
      </c>
      <c r="P972">
        <v>2</v>
      </c>
      <c r="Q972">
        <f t="shared" si="249"/>
        <v>1</v>
      </c>
      <c r="R972">
        <f t="shared" si="250"/>
        <v>0</v>
      </c>
      <c r="S972">
        <f t="shared" si="251"/>
        <v>0</v>
      </c>
      <c r="T972">
        <f t="shared" si="252"/>
        <v>0</v>
      </c>
      <c r="U972">
        <v>1</v>
      </c>
      <c r="V972">
        <f t="shared" si="253"/>
        <v>0.54906423208986332</v>
      </c>
      <c r="W972">
        <f t="shared" si="254"/>
        <v>0.63391845846477979</v>
      </c>
      <c r="X972">
        <f t="shared" si="255"/>
        <v>0.20334306678070466</v>
      </c>
      <c r="Y972">
        <f t="shared" si="256"/>
        <v>1</v>
      </c>
      <c r="Z972" t="s">
        <v>1004</v>
      </c>
    </row>
    <row r="973" spans="1:26" x14ac:dyDescent="0.25">
      <c r="A973" t="s">
        <v>26</v>
      </c>
      <c r="B973" t="s">
        <v>27</v>
      </c>
      <c r="C973" t="s">
        <v>35</v>
      </c>
      <c r="D973">
        <v>0</v>
      </c>
      <c r="F973">
        <v>1</v>
      </c>
      <c r="G973">
        <v>90.55</v>
      </c>
      <c r="H973">
        <f t="shared" si="241"/>
        <v>1</v>
      </c>
      <c r="I973">
        <f t="shared" si="242"/>
        <v>0</v>
      </c>
      <c r="J973">
        <f t="shared" si="243"/>
        <v>0</v>
      </c>
      <c r="K973">
        <f t="shared" si="244"/>
        <v>1</v>
      </c>
      <c r="L973">
        <f t="shared" si="245"/>
        <v>0</v>
      </c>
      <c r="M973">
        <f t="shared" si="246"/>
        <v>1</v>
      </c>
      <c r="N973">
        <f t="shared" si="247"/>
        <v>0</v>
      </c>
      <c r="O973">
        <f t="shared" si="248"/>
        <v>0</v>
      </c>
      <c r="P973">
        <v>1</v>
      </c>
      <c r="Q973">
        <f t="shared" si="249"/>
        <v>1</v>
      </c>
      <c r="R973">
        <f t="shared" si="250"/>
        <v>0</v>
      </c>
      <c r="S973">
        <f t="shared" si="251"/>
        <v>0</v>
      </c>
      <c r="T973">
        <f t="shared" si="252"/>
        <v>0</v>
      </c>
      <c r="U973">
        <v>1</v>
      </c>
      <c r="V973">
        <f t="shared" si="253"/>
        <v>0.54056738008864946</v>
      </c>
      <c r="W973">
        <f t="shared" si="254"/>
        <v>0.63194439493145471</v>
      </c>
      <c r="X973">
        <f t="shared" si="255"/>
        <v>0.2110783322386075</v>
      </c>
      <c r="Y973">
        <f t="shared" si="256"/>
        <v>1</v>
      </c>
      <c r="Z973" t="s">
        <v>1005</v>
      </c>
    </row>
    <row r="974" spans="1:26" x14ac:dyDescent="0.25">
      <c r="A974" t="s">
        <v>26</v>
      </c>
      <c r="B974" t="s">
        <v>33</v>
      </c>
      <c r="C974" t="s">
        <v>35</v>
      </c>
      <c r="D974">
        <v>0</v>
      </c>
      <c r="F974">
        <v>1</v>
      </c>
      <c r="G974">
        <v>93.85</v>
      </c>
      <c r="H974">
        <f t="shared" si="241"/>
        <v>1</v>
      </c>
      <c r="I974">
        <f t="shared" si="242"/>
        <v>0</v>
      </c>
      <c r="J974">
        <f t="shared" si="243"/>
        <v>0</v>
      </c>
      <c r="K974">
        <f t="shared" si="244"/>
        <v>1</v>
      </c>
      <c r="L974">
        <f t="shared" si="245"/>
        <v>0</v>
      </c>
      <c r="M974">
        <f t="shared" si="246"/>
        <v>1</v>
      </c>
      <c r="N974">
        <f t="shared" si="247"/>
        <v>0</v>
      </c>
      <c r="O974">
        <f t="shared" si="248"/>
        <v>0</v>
      </c>
      <c r="P974">
        <v>49</v>
      </c>
      <c r="Q974">
        <f t="shared" si="249"/>
        <v>0</v>
      </c>
      <c r="R974">
        <f t="shared" si="250"/>
        <v>0</v>
      </c>
      <c r="S974">
        <f t="shared" si="251"/>
        <v>0</v>
      </c>
      <c r="T974">
        <f t="shared" si="252"/>
        <v>1</v>
      </c>
      <c r="U974">
        <v>0</v>
      </c>
      <c r="V974">
        <f t="shared" si="253"/>
        <v>0.40408074995346277</v>
      </c>
      <c r="W974">
        <f t="shared" si="254"/>
        <v>0.59966770809483905</v>
      </c>
      <c r="X974">
        <f t="shared" si="255"/>
        <v>0.16328125248295292</v>
      </c>
      <c r="Y974">
        <f t="shared" si="256"/>
        <v>1</v>
      </c>
      <c r="Z974" t="s">
        <v>1006</v>
      </c>
    </row>
    <row r="975" spans="1:26" x14ac:dyDescent="0.25">
      <c r="A975" t="s">
        <v>45</v>
      </c>
      <c r="B975" t="s">
        <v>33</v>
      </c>
      <c r="C975" t="s">
        <v>25</v>
      </c>
      <c r="D975">
        <v>0</v>
      </c>
      <c r="F975">
        <v>1</v>
      </c>
      <c r="G975">
        <v>70.099999999999994</v>
      </c>
      <c r="H975">
        <f t="shared" si="241"/>
        <v>1</v>
      </c>
      <c r="I975">
        <f t="shared" si="242"/>
        <v>0</v>
      </c>
      <c r="J975">
        <f t="shared" si="243"/>
        <v>1</v>
      </c>
      <c r="K975">
        <f t="shared" si="244"/>
        <v>0</v>
      </c>
      <c r="L975">
        <f t="shared" si="245"/>
        <v>0</v>
      </c>
      <c r="M975">
        <f t="shared" si="246"/>
        <v>0</v>
      </c>
      <c r="N975">
        <f t="shared" si="247"/>
        <v>0</v>
      </c>
      <c r="O975">
        <f t="shared" si="248"/>
        <v>1</v>
      </c>
      <c r="P975">
        <v>58</v>
      </c>
      <c r="Q975">
        <f t="shared" si="249"/>
        <v>0</v>
      </c>
      <c r="R975">
        <f t="shared" si="250"/>
        <v>0</v>
      </c>
      <c r="S975">
        <f t="shared" si="251"/>
        <v>0</v>
      </c>
      <c r="T975">
        <f t="shared" si="252"/>
        <v>1</v>
      </c>
      <c r="U975">
        <v>0</v>
      </c>
      <c r="V975">
        <f t="shared" si="253"/>
        <v>4.9355728412824165E-2</v>
      </c>
      <c r="W975">
        <f t="shared" si="254"/>
        <v>0.51233642792241652</v>
      </c>
      <c r="X975">
        <f t="shared" si="255"/>
        <v>2.4359879271604588E-3</v>
      </c>
      <c r="Y975">
        <f t="shared" si="256"/>
        <v>0</v>
      </c>
      <c r="Z975" t="s">
        <v>1007</v>
      </c>
    </row>
    <row r="976" spans="1:26" x14ac:dyDescent="0.25">
      <c r="A976" t="s">
        <v>26</v>
      </c>
      <c r="B976" t="s">
        <v>27</v>
      </c>
      <c r="C976" t="s">
        <v>25</v>
      </c>
      <c r="D976">
        <v>1</v>
      </c>
      <c r="F976">
        <v>1</v>
      </c>
      <c r="G976">
        <v>30.35</v>
      </c>
      <c r="H976">
        <f t="shared" si="241"/>
        <v>0</v>
      </c>
      <c r="I976">
        <f t="shared" si="242"/>
        <v>1</v>
      </c>
      <c r="J976">
        <f t="shared" si="243"/>
        <v>1</v>
      </c>
      <c r="K976">
        <f t="shared" si="244"/>
        <v>0</v>
      </c>
      <c r="L976">
        <f t="shared" si="245"/>
        <v>0</v>
      </c>
      <c r="M976">
        <f t="shared" si="246"/>
        <v>1</v>
      </c>
      <c r="N976">
        <f t="shared" si="247"/>
        <v>0</v>
      </c>
      <c r="O976">
        <f t="shared" si="248"/>
        <v>0</v>
      </c>
      <c r="P976">
        <v>44</v>
      </c>
      <c r="Q976">
        <f t="shared" si="249"/>
        <v>1</v>
      </c>
      <c r="R976">
        <f t="shared" si="250"/>
        <v>0</v>
      </c>
      <c r="S976">
        <f t="shared" si="251"/>
        <v>0</v>
      </c>
      <c r="T976">
        <f t="shared" si="252"/>
        <v>0</v>
      </c>
      <c r="U976">
        <v>1</v>
      </c>
      <c r="V976">
        <f t="shared" si="253"/>
        <v>0.44184907496127446</v>
      </c>
      <c r="W976">
        <f t="shared" si="254"/>
        <v>0.60869953998924886</v>
      </c>
      <c r="X976">
        <f t="shared" si="255"/>
        <v>0.31153245512158501</v>
      </c>
      <c r="Y976">
        <f t="shared" si="256"/>
        <v>1</v>
      </c>
      <c r="Z976" t="s">
        <v>1008</v>
      </c>
    </row>
    <row r="977" spans="1:26" x14ac:dyDescent="0.25">
      <c r="A977" t="s">
        <v>45</v>
      </c>
      <c r="B977" t="s">
        <v>38</v>
      </c>
      <c r="C977" t="s">
        <v>25</v>
      </c>
      <c r="D977">
        <v>0</v>
      </c>
      <c r="F977">
        <v>1</v>
      </c>
      <c r="G977">
        <v>75.95</v>
      </c>
      <c r="H977">
        <f t="shared" si="241"/>
        <v>1</v>
      </c>
      <c r="I977">
        <f t="shared" si="242"/>
        <v>0</v>
      </c>
      <c r="J977">
        <f t="shared" si="243"/>
        <v>1</v>
      </c>
      <c r="K977">
        <f t="shared" si="244"/>
        <v>0</v>
      </c>
      <c r="L977">
        <f t="shared" si="245"/>
        <v>0</v>
      </c>
      <c r="M977">
        <f t="shared" si="246"/>
        <v>0</v>
      </c>
      <c r="N977">
        <f t="shared" si="247"/>
        <v>0</v>
      </c>
      <c r="O977">
        <f t="shared" si="248"/>
        <v>1</v>
      </c>
      <c r="P977">
        <v>59</v>
      </c>
      <c r="Q977">
        <f t="shared" si="249"/>
        <v>0</v>
      </c>
      <c r="R977">
        <f t="shared" si="250"/>
        <v>0</v>
      </c>
      <c r="S977">
        <f t="shared" si="251"/>
        <v>1</v>
      </c>
      <c r="T977">
        <f t="shared" si="252"/>
        <v>0</v>
      </c>
      <c r="U977">
        <v>0</v>
      </c>
      <c r="V977">
        <f t="shared" si="253"/>
        <v>4.96479227357179E-2</v>
      </c>
      <c r="W977">
        <f t="shared" si="254"/>
        <v>0.51240943177115839</v>
      </c>
      <c r="X977">
        <f t="shared" si="255"/>
        <v>2.4649162319718143E-3</v>
      </c>
      <c r="Y977">
        <f t="shared" si="256"/>
        <v>0</v>
      </c>
      <c r="Z977" t="s">
        <v>1009</v>
      </c>
    </row>
    <row r="978" spans="1:26" x14ac:dyDescent="0.25">
      <c r="A978" t="s">
        <v>45</v>
      </c>
      <c r="B978" t="s">
        <v>27</v>
      </c>
      <c r="C978" t="s">
        <v>35</v>
      </c>
      <c r="D978">
        <v>0</v>
      </c>
      <c r="F978">
        <v>1</v>
      </c>
      <c r="G978">
        <v>108.05</v>
      </c>
      <c r="H978">
        <f t="shared" si="241"/>
        <v>1</v>
      </c>
      <c r="I978">
        <f t="shared" si="242"/>
        <v>0</v>
      </c>
      <c r="J978">
        <f t="shared" si="243"/>
        <v>0</v>
      </c>
      <c r="K978">
        <f t="shared" si="244"/>
        <v>1</v>
      </c>
      <c r="L978">
        <f t="shared" si="245"/>
        <v>0</v>
      </c>
      <c r="M978">
        <f t="shared" si="246"/>
        <v>0</v>
      </c>
      <c r="N978">
        <f t="shared" si="247"/>
        <v>0</v>
      </c>
      <c r="O978">
        <f t="shared" si="248"/>
        <v>1</v>
      </c>
      <c r="P978">
        <v>71</v>
      </c>
      <c r="Q978">
        <f t="shared" si="249"/>
        <v>1</v>
      </c>
      <c r="R978">
        <f t="shared" si="250"/>
        <v>0</v>
      </c>
      <c r="S978">
        <f t="shared" si="251"/>
        <v>0</v>
      </c>
      <c r="T978">
        <f t="shared" si="252"/>
        <v>0</v>
      </c>
      <c r="U978">
        <v>1</v>
      </c>
      <c r="V978">
        <f t="shared" si="253"/>
        <v>0.23646194523271236</v>
      </c>
      <c r="W978">
        <f t="shared" si="254"/>
        <v>0.55884156795264683</v>
      </c>
      <c r="X978">
        <f t="shared" si="255"/>
        <v>0.58299036107781355</v>
      </c>
      <c r="Y978">
        <f t="shared" si="256"/>
        <v>0</v>
      </c>
      <c r="Z978" t="s">
        <v>1010</v>
      </c>
    </row>
    <row r="979" spans="1:26" x14ac:dyDescent="0.25">
      <c r="A979" t="s">
        <v>26</v>
      </c>
      <c r="B979" t="s">
        <v>27</v>
      </c>
      <c r="C979" t="s">
        <v>35</v>
      </c>
      <c r="D979">
        <v>0</v>
      </c>
      <c r="F979">
        <v>1</v>
      </c>
      <c r="G979">
        <v>69.900000000000006</v>
      </c>
      <c r="H979">
        <f t="shared" si="241"/>
        <v>1</v>
      </c>
      <c r="I979">
        <f t="shared" si="242"/>
        <v>0</v>
      </c>
      <c r="J979">
        <f t="shared" si="243"/>
        <v>0</v>
      </c>
      <c r="K979">
        <f t="shared" si="244"/>
        <v>1</v>
      </c>
      <c r="L979">
        <f t="shared" si="245"/>
        <v>0</v>
      </c>
      <c r="M979">
        <f t="shared" si="246"/>
        <v>1</v>
      </c>
      <c r="N979">
        <f t="shared" si="247"/>
        <v>0</v>
      </c>
      <c r="O979">
        <f t="shared" si="248"/>
        <v>0</v>
      </c>
      <c r="P979">
        <v>1</v>
      </c>
      <c r="Q979">
        <f t="shared" si="249"/>
        <v>1</v>
      </c>
      <c r="R979">
        <f t="shared" si="250"/>
        <v>0</v>
      </c>
      <c r="S979">
        <f t="shared" si="251"/>
        <v>0</v>
      </c>
      <c r="T979">
        <f t="shared" si="252"/>
        <v>0</v>
      </c>
      <c r="U979">
        <v>1</v>
      </c>
      <c r="V979">
        <f t="shared" si="253"/>
        <v>0.50837288580882078</v>
      </c>
      <c r="W979">
        <f t="shared" si="254"/>
        <v>0.62442496352784682</v>
      </c>
      <c r="X979">
        <f t="shared" si="255"/>
        <v>0.24169721940794678</v>
      </c>
      <c r="Y979">
        <f t="shared" si="256"/>
        <v>1</v>
      </c>
      <c r="Z979" t="s">
        <v>1011</v>
      </c>
    </row>
    <row r="980" spans="1:26" x14ac:dyDescent="0.25">
      <c r="A980" t="s">
        <v>26</v>
      </c>
      <c r="B980" t="s">
        <v>27</v>
      </c>
      <c r="C980" t="s">
        <v>35</v>
      </c>
      <c r="D980">
        <v>0</v>
      </c>
      <c r="F980">
        <v>1</v>
      </c>
      <c r="G980">
        <v>75.25</v>
      </c>
      <c r="H980">
        <f t="shared" si="241"/>
        <v>1</v>
      </c>
      <c r="I980">
        <f t="shared" si="242"/>
        <v>0</v>
      </c>
      <c r="J980">
        <f t="shared" si="243"/>
        <v>0</v>
      </c>
      <c r="K980">
        <f t="shared" si="244"/>
        <v>1</v>
      </c>
      <c r="L980">
        <f t="shared" si="245"/>
        <v>0</v>
      </c>
      <c r="M980">
        <f t="shared" si="246"/>
        <v>1</v>
      </c>
      <c r="N980">
        <f t="shared" si="247"/>
        <v>0</v>
      </c>
      <c r="O980">
        <f t="shared" si="248"/>
        <v>0</v>
      </c>
      <c r="P980">
        <v>11</v>
      </c>
      <c r="Q980">
        <f t="shared" si="249"/>
        <v>1</v>
      </c>
      <c r="R980">
        <f t="shared" si="250"/>
        <v>0</v>
      </c>
      <c r="S980">
        <f t="shared" si="251"/>
        <v>0</v>
      </c>
      <c r="T980">
        <f t="shared" si="252"/>
        <v>0</v>
      </c>
      <c r="U980">
        <v>0</v>
      </c>
      <c r="V980">
        <f t="shared" si="253"/>
        <v>0.53040528137303056</v>
      </c>
      <c r="W980">
        <f t="shared" si="254"/>
        <v>0.62957763245183762</v>
      </c>
      <c r="X980">
        <f t="shared" si="255"/>
        <v>0.28132976250840369</v>
      </c>
      <c r="Y980">
        <f t="shared" si="256"/>
        <v>1</v>
      </c>
      <c r="Z980" t="s">
        <v>1012</v>
      </c>
    </row>
    <row r="981" spans="1:26" x14ac:dyDescent="0.25">
      <c r="A981" t="s">
        <v>29</v>
      </c>
      <c r="B981" t="s">
        <v>27</v>
      </c>
      <c r="C981" t="s">
        <v>35</v>
      </c>
      <c r="D981">
        <v>1</v>
      </c>
      <c r="F981">
        <v>1</v>
      </c>
      <c r="G981">
        <v>103.75</v>
      </c>
      <c r="H981">
        <f t="shared" si="241"/>
        <v>0</v>
      </c>
      <c r="I981">
        <f t="shared" si="242"/>
        <v>1</v>
      </c>
      <c r="J981">
        <f t="shared" si="243"/>
        <v>0</v>
      </c>
      <c r="K981">
        <f t="shared" si="244"/>
        <v>1</v>
      </c>
      <c r="L981">
        <f t="shared" si="245"/>
        <v>0</v>
      </c>
      <c r="M981">
        <f t="shared" si="246"/>
        <v>0</v>
      </c>
      <c r="N981">
        <f t="shared" si="247"/>
        <v>1</v>
      </c>
      <c r="O981">
        <f t="shared" si="248"/>
        <v>0</v>
      </c>
      <c r="P981">
        <v>62</v>
      </c>
      <c r="Q981">
        <f t="shared" si="249"/>
        <v>1</v>
      </c>
      <c r="R981">
        <f t="shared" si="250"/>
        <v>0</v>
      </c>
      <c r="S981">
        <f t="shared" si="251"/>
        <v>0</v>
      </c>
      <c r="T981">
        <f t="shared" si="252"/>
        <v>0</v>
      </c>
      <c r="U981">
        <v>1</v>
      </c>
      <c r="V981">
        <f t="shared" si="253"/>
        <v>0.28482889373892573</v>
      </c>
      <c r="W981">
        <f t="shared" si="254"/>
        <v>0.57072969182811684</v>
      </c>
      <c r="X981">
        <f t="shared" si="255"/>
        <v>0.51146971123068874</v>
      </c>
      <c r="Y981">
        <f t="shared" si="256"/>
        <v>0</v>
      </c>
      <c r="Z981" t="s">
        <v>1013</v>
      </c>
    </row>
    <row r="982" spans="1:26" x14ac:dyDescent="0.25">
      <c r="A982" t="s">
        <v>29</v>
      </c>
      <c r="B982" t="s">
        <v>33</v>
      </c>
      <c r="C982" t="s">
        <v>25</v>
      </c>
      <c r="D982">
        <v>0</v>
      </c>
      <c r="F982">
        <v>1</v>
      </c>
      <c r="G982">
        <v>54.95</v>
      </c>
      <c r="H982">
        <f t="shared" si="241"/>
        <v>1</v>
      </c>
      <c r="I982">
        <f t="shared" si="242"/>
        <v>0</v>
      </c>
      <c r="J982">
        <f t="shared" si="243"/>
        <v>1</v>
      </c>
      <c r="K982">
        <f t="shared" si="244"/>
        <v>0</v>
      </c>
      <c r="L982">
        <f t="shared" si="245"/>
        <v>0</v>
      </c>
      <c r="M982">
        <f t="shared" si="246"/>
        <v>0</v>
      </c>
      <c r="N982">
        <f t="shared" si="247"/>
        <v>1</v>
      </c>
      <c r="O982">
        <f t="shared" si="248"/>
        <v>0</v>
      </c>
      <c r="P982">
        <v>35</v>
      </c>
      <c r="Q982">
        <f t="shared" si="249"/>
        <v>0</v>
      </c>
      <c r="R982">
        <f t="shared" si="250"/>
        <v>0</v>
      </c>
      <c r="S982">
        <f t="shared" si="251"/>
        <v>0</v>
      </c>
      <c r="T982">
        <f t="shared" si="252"/>
        <v>1</v>
      </c>
      <c r="U982">
        <v>0</v>
      </c>
      <c r="V982">
        <f t="shared" si="253"/>
        <v>7.1978645843716244E-2</v>
      </c>
      <c r="W982">
        <f t="shared" si="254"/>
        <v>0.51798689640061901</v>
      </c>
      <c r="X982">
        <f t="shared" si="255"/>
        <v>5.1809254574951297E-3</v>
      </c>
      <c r="Y982">
        <f t="shared" si="256"/>
        <v>0</v>
      </c>
      <c r="Z982" t="s">
        <v>1014</v>
      </c>
    </row>
    <row r="983" spans="1:26" x14ac:dyDescent="0.25">
      <c r="A983" t="s">
        <v>26</v>
      </c>
      <c r="B983" t="s">
        <v>33</v>
      </c>
      <c r="C983" t="s">
        <v>23</v>
      </c>
      <c r="D983">
        <v>0</v>
      </c>
      <c r="F983">
        <v>1</v>
      </c>
      <c r="G983">
        <v>19.5</v>
      </c>
      <c r="H983">
        <f t="shared" si="241"/>
        <v>1</v>
      </c>
      <c r="I983">
        <f t="shared" si="242"/>
        <v>0</v>
      </c>
      <c r="J983">
        <f t="shared" si="243"/>
        <v>0</v>
      </c>
      <c r="K983">
        <f t="shared" si="244"/>
        <v>0</v>
      </c>
      <c r="L983">
        <f t="shared" si="245"/>
        <v>1</v>
      </c>
      <c r="M983">
        <f t="shared" si="246"/>
        <v>1</v>
      </c>
      <c r="N983">
        <f t="shared" si="247"/>
        <v>0</v>
      </c>
      <c r="O983">
        <f t="shared" si="248"/>
        <v>0</v>
      </c>
      <c r="P983">
        <v>20</v>
      </c>
      <c r="Q983">
        <f t="shared" si="249"/>
        <v>0</v>
      </c>
      <c r="R983">
        <f t="shared" si="250"/>
        <v>0</v>
      </c>
      <c r="S983">
        <f t="shared" si="251"/>
        <v>0</v>
      </c>
      <c r="T983">
        <f t="shared" si="252"/>
        <v>1</v>
      </c>
      <c r="U983">
        <v>0</v>
      </c>
      <c r="V983">
        <f t="shared" si="253"/>
        <v>0.25943677080509997</v>
      </c>
      <c r="W983">
        <f t="shared" si="254"/>
        <v>0.56449783255456376</v>
      </c>
      <c r="X983">
        <f t="shared" si="255"/>
        <v>6.7307438045777976E-2</v>
      </c>
      <c r="Y983">
        <f t="shared" si="256"/>
        <v>0</v>
      </c>
      <c r="Z983" t="s">
        <v>1015</v>
      </c>
    </row>
    <row r="984" spans="1:26" x14ac:dyDescent="0.25">
      <c r="A984" t="s">
        <v>45</v>
      </c>
      <c r="B984" t="s">
        <v>30</v>
      </c>
      <c r="C984" t="s">
        <v>23</v>
      </c>
      <c r="D984">
        <v>0</v>
      </c>
      <c r="F984">
        <v>1</v>
      </c>
      <c r="G984">
        <v>19.600000000000001</v>
      </c>
      <c r="H984">
        <f t="shared" si="241"/>
        <v>1</v>
      </c>
      <c r="I984">
        <f t="shared" si="242"/>
        <v>0</v>
      </c>
      <c r="J984">
        <f t="shared" si="243"/>
        <v>0</v>
      </c>
      <c r="K984">
        <f t="shared" si="244"/>
        <v>0</v>
      </c>
      <c r="L984">
        <f t="shared" si="245"/>
        <v>1</v>
      </c>
      <c r="M984">
        <f t="shared" si="246"/>
        <v>0</v>
      </c>
      <c r="N984">
        <f t="shared" si="247"/>
        <v>0</v>
      </c>
      <c r="O984">
        <f t="shared" si="248"/>
        <v>1</v>
      </c>
      <c r="P984">
        <v>40</v>
      </c>
      <c r="Q984">
        <f t="shared" si="249"/>
        <v>0</v>
      </c>
      <c r="R984">
        <f t="shared" si="250"/>
        <v>1</v>
      </c>
      <c r="S984">
        <f t="shared" si="251"/>
        <v>0</v>
      </c>
      <c r="T984">
        <f t="shared" si="252"/>
        <v>0</v>
      </c>
      <c r="U984">
        <v>0</v>
      </c>
      <c r="V984">
        <f t="shared" si="253"/>
        <v>-7.1796228238198867E-2</v>
      </c>
      <c r="W984">
        <f t="shared" si="254"/>
        <v>0.48205864913279106</v>
      </c>
      <c r="X984">
        <f t="shared" si="255"/>
        <v>5.1546983892315447E-3</v>
      </c>
      <c r="Y984">
        <f t="shared" si="256"/>
        <v>0</v>
      </c>
      <c r="Z984" t="s">
        <v>1016</v>
      </c>
    </row>
    <row r="985" spans="1:26" x14ac:dyDescent="0.25">
      <c r="A985" t="s">
        <v>29</v>
      </c>
      <c r="B985" t="s">
        <v>27</v>
      </c>
      <c r="C985" t="s">
        <v>25</v>
      </c>
      <c r="D985">
        <v>0</v>
      </c>
      <c r="F985">
        <v>1</v>
      </c>
      <c r="G985">
        <v>47.85</v>
      </c>
      <c r="H985">
        <f t="shared" si="241"/>
        <v>1</v>
      </c>
      <c r="I985">
        <f t="shared" si="242"/>
        <v>0</v>
      </c>
      <c r="J985">
        <f t="shared" si="243"/>
        <v>1</v>
      </c>
      <c r="K985">
        <f t="shared" si="244"/>
        <v>0</v>
      </c>
      <c r="L985">
        <f t="shared" si="245"/>
        <v>0</v>
      </c>
      <c r="M985">
        <f t="shared" si="246"/>
        <v>0</v>
      </c>
      <c r="N985">
        <f t="shared" si="247"/>
        <v>1</v>
      </c>
      <c r="O985">
        <f t="shared" si="248"/>
        <v>0</v>
      </c>
      <c r="P985">
        <v>39</v>
      </c>
      <c r="Q985">
        <f t="shared" si="249"/>
        <v>1</v>
      </c>
      <c r="R985">
        <f t="shared" si="250"/>
        <v>0</v>
      </c>
      <c r="S985">
        <f t="shared" si="251"/>
        <v>0</v>
      </c>
      <c r="T985">
        <f t="shared" si="252"/>
        <v>0</v>
      </c>
      <c r="U985">
        <v>0</v>
      </c>
      <c r="V985">
        <f t="shared" si="253"/>
        <v>0.2025408654092492</v>
      </c>
      <c r="W985">
        <f t="shared" si="254"/>
        <v>0.55046282364906762</v>
      </c>
      <c r="X985">
        <f t="shared" si="255"/>
        <v>4.1022802160727602E-2</v>
      </c>
      <c r="Y985">
        <f t="shared" si="256"/>
        <v>0</v>
      </c>
      <c r="Z985" t="s">
        <v>1017</v>
      </c>
    </row>
    <row r="986" spans="1:26" x14ac:dyDescent="0.25">
      <c r="A986" t="s">
        <v>26</v>
      </c>
      <c r="B986" t="s">
        <v>27</v>
      </c>
      <c r="C986" t="s">
        <v>35</v>
      </c>
      <c r="D986">
        <v>0</v>
      </c>
      <c r="F986">
        <v>1</v>
      </c>
      <c r="G986">
        <v>86.6</v>
      </c>
      <c r="H986">
        <f t="shared" si="241"/>
        <v>1</v>
      </c>
      <c r="I986">
        <f t="shared" si="242"/>
        <v>0</v>
      </c>
      <c r="J986">
        <f t="shared" si="243"/>
        <v>0</v>
      </c>
      <c r="K986">
        <f t="shared" si="244"/>
        <v>1</v>
      </c>
      <c r="L986">
        <f t="shared" si="245"/>
        <v>0</v>
      </c>
      <c r="M986">
        <f t="shared" si="246"/>
        <v>1</v>
      </c>
      <c r="N986">
        <f t="shared" si="247"/>
        <v>0</v>
      </c>
      <c r="O986">
        <f t="shared" si="248"/>
        <v>0</v>
      </c>
      <c r="P986">
        <v>1</v>
      </c>
      <c r="Q986">
        <f t="shared" si="249"/>
        <v>1</v>
      </c>
      <c r="R986">
        <f t="shared" si="250"/>
        <v>0</v>
      </c>
      <c r="S986">
        <f t="shared" si="251"/>
        <v>0</v>
      </c>
      <c r="T986">
        <f t="shared" si="252"/>
        <v>0</v>
      </c>
      <c r="U986">
        <v>1</v>
      </c>
      <c r="V986">
        <f t="shared" si="253"/>
        <v>0.52954594194628002</v>
      </c>
      <c r="W986">
        <f t="shared" si="254"/>
        <v>0.62937720391030272</v>
      </c>
      <c r="X986">
        <f t="shared" si="255"/>
        <v>0.22132702073921293</v>
      </c>
      <c r="Y986">
        <f t="shared" si="256"/>
        <v>1</v>
      </c>
      <c r="Z986" t="s">
        <v>1018</v>
      </c>
    </row>
    <row r="987" spans="1:26" x14ac:dyDescent="0.25">
      <c r="A987" t="s">
        <v>45</v>
      </c>
      <c r="B987" t="s">
        <v>33</v>
      </c>
      <c r="C987" t="s">
        <v>23</v>
      </c>
      <c r="D987">
        <v>0</v>
      </c>
      <c r="F987">
        <v>1</v>
      </c>
      <c r="G987">
        <v>23.75</v>
      </c>
      <c r="H987">
        <f t="shared" si="241"/>
        <v>1</v>
      </c>
      <c r="I987">
        <f t="shared" si="242"/>
        <v>0</v>
      </c>
      <c r="J987">
        <f t="shared" si="243"/>
        <v>0</v>
      </c>
      <c r="K987">
        <f t="shared" si="244"/>
        <v>0</v>
      </c>
      <c r="L987">
        <f t="shared" si="245"/>
        <v>1</v>
      </c>
      <c r="M987">
        <f t="shared" si="246"/>
        <v>0</v>
      </c>
      <c r="N987">
        <f t="shared" si="247"/>
        <v>0</v>
      </c>
      <c r="O987">
        <f t="shared" si="248"/>
        <v>1</v>
      </c>
      <c r="P987">
        <v>72</v>
      </c>
      <c r="Q987">
        <f t="shared" si="249"/>
        <v>0</v>
      </c>
      <c r="R987">
        <f t="shared" si="250"/>
        <v>0</v>
      </c>
      <c r="S987">
        <f t="shared" si="251"/>
        <v>0</v>
      </c>
      <c r="T987">
        <f t="shared" si="252"/>
        <v>1</v>
      </c>
      <c r="U987">
        <v>0</v>
      </c>
      <c r="V987">
        <f t="shared" si="253"/>
        <v>-4.6771529908913492E-2</v>
      </c>
      <c r="W987">
        <f t="shared" si="254"/>
        <v>0.4883092486456731</v>
      </c>
      <c r="X987">
        <f t="shared" si="255"/>
        <v>2.1875760100203891E-3</v>
      </c>
      <c r="Y987">
        <f t="shared" si="256"/>
        <v>0</v>
      </c>
      <c r="Z987" t="s">
        <v>1019</v>
      </c>
    </row>
    <row r="988" spans="1:26" x14ac:dyDescent="0.25">
      <c r="A988" t="s">
        <v>26</v>
      </c>
      <c r="B988" t="s">
        <v>33</v>
      </c>
      <c r="C988" t="s">
        <v>35</v>
      </c>
      <c r="D988">
        <v>1</v>
      </c>
      <c r="F988">
        <v>1</v>
      </c>
      <c r="G988">
        <v>80.599999999999994</v>
      </c>
      <c r="H988">
        <f t="shared" si="241"/>
        <v>0</v>
      </c>
      <c r="I988">
        <f t="shared" si="242"/>
        <v>1</v>
      </c>
      <c r="J988">
        <f t="shared" si="243"/>
        <v>0</v>
      </c>
      <c r="K988">
        <f t="shared" si="244"/>
        <v>1</v>
      </c>
      <c r="L988">
        <f t="shared" si="245"/>
        <v>0</v>
      </c>
      <c r="M988">
        <f t="shared" si="246"/>
        <v>1</v>
      </c>
      <c r="N988">
        <f t="shared" si="247"/>
        <v>0</v>
      </c>
      <c r="O988">
        <f t="shared" si="248"/>
        <v>0</v>
      </c>
      <c r="P988">
        <v>33</v>
      </c>
      <c r="Q988">
        <f t="shared" si="249"/>
        <v>0</v>
      </c>
      <c r="R988">
        <f t="shared" si="250"/>
        <v>0</v>
      </c>
      <c r="S988">
        <f t="shared" si="251"/>
        <v>0</v>
      </c>
      <c r="T988">
        <f t="shared" si="252"/>
        <v>1</v>
      </c>
      <c r="U988">
        <v>1</v>
      </c>
      <c r="V988">
        <f t="shared" si="253"/>
        <v>0.38342326573032814</v>
      </c>
      <c r="W988">
        <f t="shared" si="254"/>
        <v>0.59469848695793281</v>
      </c>
      <c r="X988">
        <f t="shared" si="255"/>
        <v>0.38016686924265353</v>
      </c>
      <c r="Y988">
        <f t="shared" si="256"/>
        <v>1</v>
      </c>
      <c r="Z988" t="s">
        <v>1020</v>
      </c>
    </row>
    <row r="989" spans="1:26" x14ac:dyDescent="0.25">
      <c r="A989" t="s">
        <v>26</v>
      </c>
      <c r="B989" t="s">
        <v>33</v>
      </c>
      <c r="C989" t="s">
        <v>25</v>
      </c>
      <c r="D989">
        <v>0</v>
      </c>
      <c r="F989">
        <v>1</v>
      </c>
      <c r="G989">
        <v>43.8</v>
      </c>
      <c r="H989">
        <f t="shared" si="241"/>
        <v>1</v>
      </c>
      <c r="I989">
        <f t="shared" si="242"/>
        <v>0</v>
      </c>
      <c r="J989">
        <f t="shared" si="243"/>
        <v>1</v>
      </c>
      <c r="K989">
        <f t="shared" si="244"/>
        <v>0</v>
      </c>
      <c r="L989">
        <f t="shared" si="245"/>
        <v>0</v>
      </c>
      <c r="M989">
        <f t="shared" si="246"/>
        <v>1</v>
      </c>
      <c r="N989">
        <f t="shared" si="247"/>
        <v>0</v>
      </c>
      <c r="O989">
        <f t="shared" si="248"/>
        <v>0</v>
      </c>
      <c r="P989">
        <v>12</v>
      </c>
      <c r="Q989">
        <f t="shared" si="249"/>
        <v>0</v>
      </c>
      <c r="R989">
        <f t="shared" si="250"/>
        <v>0</v>
      </c>
      <c r="S989">
        <f t="shared" si="251"/>
        <v>0</v>
      </c>
      <c r="T989">
        <f t="shared" si="252"/>
        <v>1</v>
      </c>
      <c r="U989">
        <v>0</v>
      </c>
      <c r="V989">
        <f t="shared" si="253"/>
        <v>0.32605002652947113</v>
      </c>
      <c r="W989">
        <f t="shared" si="254"/>
        <v>0.58079797821873147</v>
      </c>
      <c r="X989">
        <f t="shared" si="255"/>
        <v>0.10630861979986883</v>
      </c>
      <c r="Y989">
        <f t="shared" si="256"/>
        <v>1</v>
      </c>
      <c r="Z989" t="s">
        <v>1021</v>
      </c>
    </row>
    <row r="990" spans="1:26" x14ac:dyDescent="0.25">
      <c r="A990" t="s">
        <v>26</v>
      </c>
      <c r="B990" t="s">
        <v>33</v>
      </c>
      <c r="C990" t="s">
        <v>23</v>
      </c>
      <c r="D990">
        <v>0</v>
      </c>
      <c r="F990">
        <v>1</v>
      </c>
      <c r="G990">
        <v>19.75</v>
      </c>
      <c r="H990">
        <f t="shared" si="241"/>
        <v>1</v>
      </c>
      <c r="I990">
        <f t="shared" si="242"/>
        <v>0</v>
      </c>
      <c r="J990">
        <f t="shared" si="243"/>
        <v>0</v>
      </c>
      <c r="K990">
        <f t="shared" si="244"/>
        <v>0</v>
      </c>
      <c r="L990">
        <f t="shared" si="245"/>
        <v>1</v>
      </c>
      <c r="M990">
        <f t="shared" si="246"/>
        <v>1</v>
      </c>
      <c r="N990">
        <f t="shared" si="247"/>
        <v>0</v>
      </c>
      <c r="O990">
        <f t="shared" si="248"/>
        <v>0</v>
      </c>
      <c r="P990">
        <v>1</v>
      </c>
      <c r="Q990">
        <f t="shared" si="249"/>
        <v>0</v>
      </c>
      <c r="R990">
        <f t="shared" si="250"/>
        <v>0</v>
      </c>
      <c r="S990">
        <f t="shared" si="251"/>
        <v>0</v>
      </c>
      <c r="T990">
        <f t="shared" si="252"/>
        <v>1</v>
      </c>
      <c r="U990">
        <v>0</v>
      </c>
      <c r="V990">
        <f t="shared" si="253"/>
        <v>0.25982653465836664</v>
      </c>
      <c r="W990">
        <f t="shared" si="254"/>
        <v>0.56459364970183323</v>
      </c>
      <c r="X990">
        <f t="shared" si="255"/>
        <v>6.7509828112575401E-2</v>
      </c>
      <c r="Y990">
        <f t="shared" si="256"/>
        <v>0</v>
      </c>
      <c r="Z990" t="s">
        <v>1022</v>
      </c>
    </row>
    <row r="991" spans="1:26" x14ac:dyDescent="0.25">
      <c r="A991" t="s">
        <v>26</v>
      </c>
      <c r="B991" t="s">
        <v>30</v>
      </c>
      <c r="C991" t="s">
        <v>23</v>
      </c>
      <c r="D991">
        <v>0</v>
      </c>
      <c r="F991">
        <v>1</v>
      </c>
      <c r="G991">
        <v>19.149999999999999</v>
      </c>
      <c r="H991">
        <f t="shared" si="241"/>
        <v>1</v>
      </c>
      <c r="I991">
        <f t="shared" si="242"/>
        <v>0</v>
      </c>
      <c r="J991">
        <f t="shared" si="243"/>
        <v>0</v>
      </c>
      <c r="K991">
        <f t="shared" si="244"/>
        <v>0</v>
      </c>
      <c r="L991">
        <f t="shared" si="245"/>
        <v>1</v>
      </c>
      <c r="M991">
        <f t="shared" si="246"/>
        <v>1</v>
      </c>
      <c r="N991">
        <f t="shared" si="247"/>
        <v>0</v>
      </c>
      <c r="O991">
        <f t="shared" si="248"/>
        <v>0</v>
      </c>
      <c r="P991">
        <v>27</v>
      </c>
      <c r="Q991">
        <f t="shared" si="249"/>
        <v>0</v>
      </c>
      <c r="R991">
        <f t="shared" si="250"/>
        <v>1</v>
      </c>
      <c r="S991">
        <f t="shared" si="251"/>
        <v>0</v>
      </c>
      <c r="T991">
        <f t="shared" si="252"/>
        <v>0</v>
      </c>
      <c r="U991">
        <v>0</v>
      </c>
      <c r="V991">
        <f t="shared" si="253"/>
        <v>0.25889110141052657</v>
      </c>
      <c r="W991">
        <f t="shared" si="254"/>
        <v>0.56436368045636587</v>
      </c>
      <c r="X991">
        <f t="shared" si="255"/>
        <v>6.7024602389555557E-2</v>
      </c>
      <c r="Y991">
        <f t="shared" si="256"/>
        <v>0</v>
      </c>
      <c r="Z991" t="s">
        <v>1023</v>
      </c>
    </row>
    <row r="992" spans="1:26" x14ac:dyDescent="0.25">
      <c r="A992" t="s">
        <v>29</v>
      </c>
      <c r="B992" t="s">
        <v>38</v>
      </c>
      <c r="C992" t="s">
        <v>23</v>
      </c>
      <c r="D992">
        <v>0</v>
      </c>
      <c r="F992">
        <v>1</v>
      </c>
      <c r="G992">
        <v>19.600000000000001</v>
      </c>
      <c r="H992">
        <f t="shared" si="241"/>
        <v>1</v>
      </c>
      <c r="I992">
        <f t="shared" si="242"/>
        <v>0</v>
      </c>
      <c r="J992">
        <f t="shared" si="243"/>
        <v>0</v>
      </c>
      <c r="K992">
        <f t="shared" si="244"/>
        <v>0</v>
      </c>
      <c r="L992">
        <f t="shared" si="245"/>
        <v>1</v>
      </c>
      <c r="M992">
        <f t="shared" si="246"/>
        <v>0</v>
      </c>
      <c r="N992">
        <f t="shared" si="247"/>
        <v>1</v>
      </c>
      <c r="O992">
        <f t="shared" si="248"/>
        <v>0</v>
      </c>
      <c r="P992">
        <v>34</v>
      </c>
      <c r="Q992">
        <f t="shared" si="249"/>
        <v>0</v>
      </c>
      <c r="R992">
        <f t="shared" si="250"/>
        <v>0</v>
      </c>
      <c r="S992">
        <f t="shared" si="251"/>
        <v>1</v>
      </c>
      <c r="T992">
        <f t="shared" si="252"/>
        <v>0</v>
      </c>
      <c r="U992">
        <v>0</v>
      </c>
      <c r="V992">
        <f t="shared" si="253"/>
        <v>-6.9990029342869957E-3</v>
      </c>
      <c r="W992">
        <f t="shared" si="254"/>
        <v>0.49825025640917348</v>
      </c>
      <c r="X992">
        <f t="shared" si="255"/>
        <v>4.8986042074157975E-5</v>
      </c>
      <c r="Y992">
        <f t="shared" si="256"/>
        <v>0</v>
      </c>
      <c r="Z992" t="s">
        <v>1024</v>
      </c>
    </row>
    <row r="993" spans="1:26" x14ac:dyDescent="0.25">
      <c r="A993" t="s">
        <v>45</v>
      </c>
      <c r="B993" t="s">
        <v>33</v>
      </c>
      <c r="C993" t="s">
        <v>35</v>
      </c>
      <c r="D993">
        <v>0</v>
      </c>
      <c r="F993">
        <v>1</v>
      </c>
      <c r="G993">
        <v>80.3</v>
      </c>
      <c r="H993">
        <f t="shared" si="241"/>
        <v>1</v>
      </c>
      <c r="I993">
        <f t="shared" si="242"/>
        <v>0</v>
      </c>
      <c r="J993">
        <f t="shared" si="243"/>
        <v>0</v>
      </c>
      <c r="K993">
        <f t="shared" si="244"/>
        <v>1</v>
      </c>
      <c r="L993">
        <f t="shared" si="245"/>
        <v>0</v>
      </c>
      <c r="M993">
        <f t="shared" si="246"/>
        <v>0</v>
      </c>
      <c r="N993">
        <f t="shared" si="247"/>
        <v>0</v>
      </c>
      <c r="O993">
        <f t="shared" si="248"/>
        <v>1</v>
      </c>
      <c r="P993">
        <v>56</v>
      </c>
      <c r="Q993">
        <f t="shared" si="249"/>
        <v>0</v>
      </c>
      <c r="R993">
        <f t="shared" si="250"/>
        <v>0</v>
      </c>
      <c r="S993">
        <f t="shared" si="251"/>
        <v>0</v>
      </c>
      <c r="T993">
        <f t="shared" si="252"/>
        <v>1</v>
      </c>
      <c r="U993">
        <v>0</v>
      </c>
      <c r="V993">
        <f t="shared" si="253"/>
        <v>5.1566644521802596E-2</v>
      </c>
      <c r="W993">
        <f t="shared" si="254"/>
        <v>0.51288880518497582</v>
      </c>
      <c r="X993">
        <f t="shared" si="255"/>
        <v>2.6591188272379537E-3</v>
      </c>
      <c r="Y993">
        <f t="shared" si="256"/>
        <v>0</v>
      </c>
      <c r="Z993" t="s">
        <v>1025</v>
      </c>
    </row>
    <row r="994" spans="1:26" x14ac:dyDescent="0.25">
      <c r="A994" t="s">
        <v>45</v>
      </c>
      <c r="B994" t="s">
        <v>38</v>
      </c>
      <c r="C994" t="s">
        <v>23</v>
      </c>
      <c r="D994">
        <v>0</v>
      </c>
      <c r="F994">
        <v>1</v>
      </c>
      <c r="G994">
        <v>24.35</v>
      </c>
      <c r="H994">
        <f t="shared" si="241"/>
        <v>1</v>
      </c>
      <c r="I994">
        <f t="shared" si="242"/>
        <v>0</v>
      </c>
      <c r="J994">
        <f t="shared" si="243"/>
        <v>0</v>
      </c>
      <c r="K994">
        <f t="shared" si="244"/>
        <v>0</v>
      </c>
      <c r="L994">
        <f t="shared" si="245"/>
        <v>1</v>
      </c>
      <c r="M994">
        <f t="shared" si="246"/>
        <v>0</v>
      </c>
      <c r="N994">
        <f t="shared" si="247"/>
        <v>0</v>
      </c>
      <c r="O994">
        <f t="shared" si="248"/>
        <v>1</v>
      </c>
      <c r="P994">
        <v>58</v>
      </c>
      <c r="Q994">
        <f t="shared" si="249"/>
        <v>0</v>
      </c>
      <c r="R994">
        <f t="shared" si="250"/>
        <v>0</v>
      </c>
      <c r="S994">
        <f t="shared" si="251"/>
        <v>1</v>
      </c>
      <c r="T994">
        <f t="shared" si="252"/>
        <v>0</v>
      </c>
      <c r="U994">
        <v>0</v>
      </c>
      <c r="V994">
        <f t="shared" si="253"/>
        <v>-6.4390715026131723E-2</v>
      </c>
      <c r="W994">
        <f t="shared" si="254"/>
        <v>0.48390788090660641</v>
      </c>
      <c r="X994">
        <f t="shared" si="255"/>
        <v>4.1461641815765055E-3</v>
      </c>
      <c r="Y994">
        <f t="shared" si="256"/>
        <v>0</v>
      </c>
      <c r="Z994" t="s">
        <v>1026</v>
      </c>
    </row>
    <row r="995" spans="1:26" x14ac:dyDescent="0.25">
      <c r="A995" t="s">
        <v>45</v>
      </c>
      <c r="B995" t="s">
        <v>38</v>
      </c>
      <c r="C995" t="s">
        <v>23</v>
      </c>
      <c r="D995">
        <v>0</v>
      </c>
      <c r="F995">
        <v>1</v>
      </c>
      <c r="G995">
        <v>25.25</v>
      </c>
      <c r="H995">
        <f t="shared" si="241"/>
        <v>1</v>
      </c>
      <c r="I995">
        <f t="shared" si="242"/>
        <v>0</v>
      </c>
      <c r="J995">
        <f t="shared" si="243"/>
        <v>0</v>
      </c>
      <c r="K995">
        <f t="shared" si="244"/>
        <v>0</v>
      </c>
      <c r="L995">
        <f t="shared" si="245"/>
        <v>1</v>
      </c>
      <c r="M995">
        <f t="shared" si="246"/>
        <v>0</v>
      </c>
      <c r="N995">
        <f t="shared" si="247"/>
        <v>0</v>
      </c>
      <c r="O995">
        <f t="shared" si="248"/>
        <v>1</v>
      </c>
      <c r="P995">
        <v>22</v>
      </c>
      <c r="Q995">
        <f t="shared" si="249"/>
        <v>0</v>
      </c>
      <c r="R995">
        <f t="shared" si="250"/>
        <v>0</v>
      </c>
      <c r="S995">
        <f t="shared" si="251"/>
        <v>1</v>
      </c>
      <c r="T995">
        <f t="shared" si="252"/>
        <v>0</v>
      </c>
      <c r="U995">
        <v>0</v>
      </c>
      <c r="V995">
        <f t="shared" si="253"/>
        <v>-6.2987565154371636E-2</v>
      </c>
      <c r="W995">
        <f t="shared" si="254"/>
        <v>0.4842583128751895</v>
      </c>
      <c r="X995">
        <f t="shared" si="255"/>
        <v>3.9674333640762121E-3</v>
      </c>
      <c r="Y995">
        <f t="shared" si="256"/>
        <v>0</v>
      </c>
      <c r="Z995" t="s">
        <v>1027</v>
      </c>
    </row>
    <row r="996" spans="1:26" x14ac:dyDescent="0.25">
      <c r="A996" t="s">
        <v>45</v>
      </c>
      <c r="B996" t="s">
        <v>38</v>
      </c>
      <c r="C996" t="s">
        <v>23</v>
      </c>
      <c r="D996">
        <v>0</v>
      </c>
      <c r="F996">
        <v>1</v>
      </c>
      <c r="G996">
        <v>26.1</v>
      </c>
      <c r="H996">
        <f t="shared" si="241"/>
        <v>1</v>
      </c>
      <c r="I996">
        <f t="shared" si="242"/>
        <v>0</v>
      </c>
      <c r="J996">
        <f t="shared" si="243"/>
        <v>0</v>
      </c>
      <c r="K996">
        <f t="shared" si="244"/>
        <v>0</v>
      </c>
      <c r="L996">
        <f t="shared" si="245"/>
        <v>1</v>
      </c>
      <c r="M996">
        <f t="shared" si="246"/>
        <v>0</v>
      </c>
      <c r="N996">
        <f t="shared" si="247"/>
        <v>0</v>
      </c>
      <c r="O996">
        <f t="shared" si="248"/>
        <v>1</v>
      </c>
      <c r="P996">
        <v>10</v>
      </c>
      <c r="Q996">
        <f t="shared" si="249"/>
        <v>0</v>
      </c>
      <c r="R996">
        <f t="shared" si="250"/>
        <v>0</v>
      </c>
      <c r="S996">
        <f t="shared" si="251"/>
        <v>1</v>
      </c>
      <c r="T996">
        <f t="shared" si="252"/>
        <v>0</v>
      </c>
      <c r="U996">
        <v>0</v>
      </c>
      <c r="V996">
        <f t="shared" si="253"/>
        <v>-6.1662368053264874E-2</v>
      </c>
      <c r="W996">
        <f t="shared" si="254"/>
        <v>0.48458929062171496</v>
      </c>
      <c r="X996">
        <f t="shared" si="255"/>
        <v>3.8022476339363005E-3</v>
      </c>
      <c r="Y996">
        <f t="shared" si="256"/>
        <v>0</v>
      </c>
      <c r="Z996" t="s">
        <v>1028</v>
      </c>
    </row>
    <row r="997" spans="1:26" x14ac:dyDescent="0.25">
      <c r="A997" t="s">
        <v>45</v>
      </c>
      <c r="B997" t="s">
        <v>38</v>
      </c>
      <c r="C997" t="s">
        <v>23</v>
      </c>
      <c r="D997">
        <v>0</v>
      </c>
      <c r="F997">
        <v>1</v>
      </c>
      <c r="G997">
        <v>20</v>
      </c>
      <c r="H997">
        <f t="shared" si="241"/>
        <v>1</v>
      </c>
      <c r="I997">
        <f t="shared" si="242"/>
        <v>0</v>
      </c>
      <c r="J997">
        <f t="shared" si="243"/>
        <v>0</v>
      </c>
      <c r="K997">
        <f t="shared" si="244"/>
        <v>0</v>
      </c>
      <c r="L997">
        <f t="shared" si="245"/>
        <v>1</v>
      </c>
      <c r="M997">
        <f t="shared" si="246"/>
        <v>0</v>
      </c>
      <c r="N997">
        <f t="shared" si="247"/>
        <v>0</v>
      </c>
      <c r="O997">
        <f t="shared" si="248"/>
        <v>1</v>
      </c>
      <c r="P997">
        <v>13</v>
      </c>
      <c r="Q997">
        <f t="shared" si="249"/>
        <v>0</v>
      </c>
      <c r="R997">
        <f t="shared" si="250"/>
        <v>0</v>
      </c>
      <c r="S997">
        <f t="shared" si="251"/>
        <v>1</v>
      </c>
      <c r="T997">
        <f t="shared" si="252"/>
        <v>0</v>
      </c>
      <c r="U997">
        <v>0</v>
      </c>
      <c r="V997">
        <f t="shared" si="253"/>
        <v>-6.6309436812216446E-2</v>
      </c>
      <c r="W997">
        <f t="shared" si="254"/>
        <v>0.48342871226713291</v>
      </c>
      <c r="X997">
        <f t="shared" si="255"/>
        <v>4.3969414103533257E-3</v>
      </c>
      <c r="Y997">
        <f t="shared" si="256"/>
        <v>0</v>
      </c>
      <c r="Z997" t="s">
        <v>1029</v>
      </c>
    </row>
    <row r="998" spans="1:26" x14ac:dyDescent="0.25">
      <c r="A998" t="s">
        <v>26</v>
      </c>
      <c r="B998" t="s">
        <v>38</v>
      </c>
      <c r="C998" t="s">
        <v>35</v>
      </c>
      <c r="D998">
        <v>0</v>
      </c>
      <c r="F998">
        <v>1</v>
      </c>
      <c r="G998">
        <v>85.3</v>
      </c>
      <c r="H998">
        <f t="shared" si="241"/>
        <v>1</v>
      </c>
      <c r="I998">
        <f t="shared" si="242"/>
        <v>0</v>
      </c>
      <c r="J998">
        <f t="shared" si="243"/>
        <v>0</v>
      </c>
      <c r="K998">
        <f t="shared" si="244"/>
        <v>1</v>
      </c>
      <c r="L998">
        <f t="shared" si="245"/>
        <v>0</v>
      </c>
      <c r="M998">
        <f t="shared" si="246"/>
        <v>1</v>
      </c>
      <c r="N998">
        <f t="shared" si="247"/>
        <v>0</v>
      </c>
      <c r="O998">
        <f t="shared" si="248"/>
        <v>0</v>
      </c>
      <c r="P998">
        <v>35</v>
      </c>
      <c r="Q998">
        <f t="shared" si="249"/>
        <v>0</v>
      </c>
      <c r="R998">
        <f t="shared" si="250"/>
        <v>0</v>
      </c>
      <c r="S998">
        <f t="shared" si="251"/>
        <v>1</v>
      </c>
      <c r="T998">
        <f t="shared" si="252"/>
        <v>0</v>
      </c>
      <c r="U998">
        <v>1</v>
      </c>
      <c r="V998">
        <f t="shared" si="253"/>
        <v>0.39561399543249764</v>
      </c>
      <c r="W998">
        <f t="shared" si="254"/>
        <v>0.59763342075253612</v>
      </c>
      <c r="X998">
        <f t="shared" si="255"/>
        <v>0.36528244251706898</v>
      </c>
      <c r="Y998">
        <f t="shared" si="256"/>
        <v>1</v>
      </c>
      <c r="Z998" t="s">
        <v>1030</v>
      </c>
    </row>
    <row r="999" spans="1:26" x14ac:dyDescent="0.25">
      <c r="A999" t="s">
        <v>26</v>
      </c>
      <c r="B999" t="s">
        <v>38</v>
      </c>
      <c r="C999" t="s">
        <v>35</v>
      </c>
      <c r="D999">
        <v>0</v>
      </c>
      <c r="F999">
        <v>1</v>
      </c>
      <c r="G999">
        <v>70</v>
      </c>
      <c r="H999">
        <f t="shared" si="241"/>
        <v>1</v>
      </c>
      <c r="I999">
        <f t="shared" si="242"/>
        <v>0</v>
      </c>
      <c r="J999">
        <f t="shared" si="243"/>
        <v>0</v>
      </c>
      <c r="K999">
        <f t="shared" si="244"/>
        <v>1</v>
      </c>
      <c r="L999">
        <f t="shared" si="245"/>
        <v>0</v>
      </c>
      <c r="M999">
        <f t="shared" si="246"/>
        <v>1</v>
      </c>
      <c r="N999">
        <f t="shared" si="247"/>
        <v>0</v>
      </c>
      <c r="O999">
        <f t="shared" si="248"/>
        <v>0</v>
      </c>
      <c r="P999">
        <v>34</v>
      </c>
      <c r="Q999">
        <f t="shared" si="249"/>
        <v>0</v>
      </c>
      <c r="R999">
        <f t="shared" si="250"/>
        <v>0</v>
      </c>
      <c r="S999">
        <f t="shared" si="251"/>
        <v>1</v>
      </c>
      <c r="T999">
        <f t="shared" si="252"/>
        <v>0</v>
      </c>
      <c r="U999">
        <v>1</v>
      </c>
      <c r="V999">
        <f t="shared" si="253"/>
        <v>0.38545189671687874</v>
      </c>
      <c r="W999">
        <f t="shared" si="254"/>
        <v>0.59518735825676383</v>
      </c>
      <c r="X999">
        <f t="shared" si="255"/>
        <v>0.37766937124888189</v>
      </c>
      <c r="Y999">
        <f t="shared" si="256"/>
        <v>1</v>
      </c>
      <c r="Z999" t="s">
        <v>1031</v>
      </c>
    </row>
    <row r="1000" spans="1:26" x14ac:dyDescent="0.25">
      <c r="A1000" t="s">
        <v>26</v>
      </c>
      <c r="B1000" t="s">
        <v>27</v>
      </c>
      <c r="C1000" t="s">
        <v>35</v>
      </c>
      <c r="D1000">
        <v>1</v>
      </c>
      <c r="F1000">
        <v>1</v>
      </c>
      <c r="G1000">
        <v>94.3</v>
      </c>
      <c r="H1000">
        <f t="shared" si="241"/>
        <v>0</v>
      </c>
      <c r="I1000">
        <f t="shared" si="242"/>
        <v>1</v>
      </c>
      <c r="J1000">
        <f t="shared" si="243"/>
        <v>0</v>
      </c>
      <c r="K1000">
        <f t="shared" si="244"/>
        <v>1</v>
      </c>
      <c r="L1000">
        <f t="shared" si="245"/>
        <v>0</v>
      </c>
      <c r="M1000">
        <f t="shared" si="246"/>
        <v>1</v>
      </c>
      <c r="N1000">
        <f t="shared" si="247"/>
        <v>0</v>
      </c>
      <c r="O1000">
        <f t="shared" si="248"/>
        <v>0</v>
      </c>
      <c r="P1000">
        <v>4</v>
      </c>
      <c r="Q1000">
        <f t="shared" si="249"/>
        <v>1</v>
      </c>
      <c r="R1000">
        <f t="shared" si="250"/>
        <v>0</v>
      </c>
      <c r="S1000">
        <f t="shared" si="251"/>
        <v>0</v>
      </c>
      <c r="T1000">
        <f t="shared" si="252"/>
        <v>0</v>
      </c>
      <c r="U1000">
        <v>1</v>
      </c>
      <c r="V1000">
        <f t="shared" si="253"/>
        <v>0.54155066862689416</v>
      </c>
      <c r="W1000">
        <f t="shared" si="254"/>
        <v>0.63217306899144088</v>
      </c>
      <c r="X1000">
        <f t="shared" si="255"/>
        <v>0.2101757894364478</v>
      </c>
      <c r="Y1000">
        <f t="shared" si="256"/>
        <v>1</v>
      </c>
      <c r="Z1000" t="s">
        <v>1032</v>
      </c>
    </row>
    <row r="1001" spans="1:26" x14ac:dyDescent="0.25">
      <c r="A1001" t="s">
        <v>45</v>
      </c>
      <c r="B1001" t="s">
        <v>33</v>
      </c>
      <c r="C1001" t="s">
        <v>23</v>
      </c>
      <c r="D1001">
        <v>0</v>
      </c>
      <c r="F1001">
        <v>1</v>
      </c>
      <c r="G1001">
        <v>20.7</v>
      </c>
      <c r="H1001">
        <f t="shared" si="241"/>
        <v>1</v>
      </c>
      <c r="I1001">
        <f t="shared" si="242"/>
        <v>0</v>
      </c>
      <c r="J1001">
        <f t="shared" si="243"/>
        <v>0</v>
      </c>
      <c r="K1001">
        <f t="shared" si="244"/>
        <v>0</v>
      </c>
      <c r="L1001">
        <f t="shared" si="245"/>
        <v>1</v>
      </c>
      <c r="M1001">
        <f t="shared" si="246"/>
        <v>0</v>
      </c>
      <c r="N1001">
        <f t="shared" si="247"/>
        <v>0</v>
      </c>
      <c r="O1001">
        <f t="shared" si="248"/>
        <v>1</v>
      </c>
      <c r="P1001">
        <v>72</v>
      </c>
      <c r="Q1001">
        <f t="shared" si="249"/>
        <v>0</v>
      </c>
      <c r="R1001">
        <f t="shared" si="250"/>
        <v>0</v>
      </c>
      <c r="S1001">
        <f t="shared" si="251"/>
        <v>0</v>
      </c>
      <c r="T1001">
        <f t="shared" si="252"/>
        <v>1</v>
      </c>
      <c r="U1001">
        <v>0</v>
      </c>
      <c r="V1001">
        <f t="shared" si="253"/>
        <v>-7.0081267283825424E-2</v>
      </c>
      <c r="W1001">
        <f t="shared" si="254"/>
        <v>0.4824868504093065</v>
      </c>
      <c r="X1001">
        <f t="shared" si="255"/>
        <v>4.9113840241069798E-3</v>
      </c>
      <c r="Y1001">
        <f t="shared" si="256"/>
        <v>0</v>
      </c>
      <c r="Z1001" t="s">
        <v>1033</v>
      </c>
    </row>
    <row r="1002" spans="1:26" x14ac:dyDescent="0.25">
      <c r="A1002" t="s">
        <v>26</v>
      </c>
      <c r="B1002" t="s">
        <v>27</v>
      </c>
      <c r="C1002" t="s">
        <v>25</v>
      </c>
      <c r="D1002">
        <v>0</v>
      </c>
      <c r="F1002">
        <v>1</v>
      </c>
      <c r="G1002">
        <v>70.3</v>
      </c>
      <c r="H1002">
        <f t="shared" si="241"/>
        <v>1</v>
      </c>
      <c r="I1002">
        <f t="shared" si="242"/>
        <v>0</v>
      </c>
      <c r="J1002">
        <f t="shared" si="243"/>
        <v>1</v>
      </c>
      <c r="K1002">
        <f t="shared" si="244"/>
        <v>0</v>
      </c>
      <c r="L1002">
        <f t="shared" si="245"/>
        <v>0</v>
      </c>
      <c r="M1002">
        <f t="shared" si="246"/>
        <v>1</v>
      </c>
      <c r="N1002">
        <f t="shared" si="247"/>
        <v>0</v>
      </c>
      <c r="O1002">
        <f t="shared" si="248"/>
        <v>0</v>
      </c>
      <c r="P1002">
        <v>2</v>
      </c>
      <c r="Q1002">
        <f t="shared" si="249"/>
        <v>1</v>
      </c>
      <c r="R1002">
        <f t="shared" si="250"/>
        <v>0</v>
      </c>
      <c r="S1002">
        <f t="shared" si="251"/>
        <v>0</v>
      </c>
      <c r="T1002">
        <f t="shared" si="252"/>
        <v>0</v>
      </c>
      <c r="U1002">
        <v>0</v>
      </c>
      <c r="V1002">
        <f t="shared" si="253"/>
        <v>0.5089965079740475</v>
      </c>
      <c r="W1002">
        <f t="shared" si="254"/>
        <v>0.62457120306590874</v>
      </c>
      <c r="X1002">
        <f t="shared" si="255"/>
        <v>0.2590774451297746</v>
      </c>
      <c r="Y1002">
        <f t="shared" si="256"/>
        <v>1</v>
      </c>
      <c r="Z1002" t="s">
        <v>1034</v>
      </c>
    </row>
    <row r="1003" spans="1:26" x14ac:dyDescent="0.25">
      <c r="A1003" t="s">
        <v>26</v>
      </c>
      <c r="B1003" t="s">
        <v>27</v>
      </c>
      <c r="C1003" t="s">
        <v>35</v>
      </c>
      <c r="D1003">
        <v>0</v>
      </c>
      <c r="F1003">
        <v>1</v>
      </c>
      <c r="G1003">
        <v>95.35</v>
      </c>
      <c r="H1003">
        <f t="shared" si="241"/>
        <v>1</v>
      </c>
      <c r="I1003">
        <f t="shared" si="242"/>
        <v>0</v>
      </c>
      <c r="J1003">
        <f t="shared" si="243"/>
        <v>0</v>
      </c>
      <c r="K1003">
        <f t="shared" si="244"/>
        <v>1</v>
      </c>
      <c r="L1003">
        <f t="shared" si="245"/>
        <v>0</v>
      </c>
      <c r="M1003">
        <f t="shared" si="246"/>
        <v>1</v>
      </c>
      <c r="N1003">
        <f t="shared" si="247"/>
        <v>0</v>
      </c>
      <c r="O1003">
        <f t="shared" si="248"/>
        <v>0</v>
      </c>
      <c r="P1003">
        <v>7</v>
      </c>
      <c r="Q1003">
        <f t="shared" si="249"/>
        <v>1</v>
      </c>
      <c r="R1003">
        <f t="shared" si="250"/>
        <v>0</v>
      </c>
      <c r="S1003">
        <f t="shared" si="251"/>
        <v>0</v>
      </c>
      <c r="T1003">
        <f t="shared" si="252"/>
        <v>0</v>
      </c>
      <c r="U1003">
        <v>1</v>
      </c>
      <c r="V1003">
        <f t="shared" si="253"/>
        <v>0.56174229517567253</v>
      </c>
      <c r="W1003">
        <f t="shared" si="254"/>
        <v>0.63685557784597779</v>
      </c>
      <c r="X1003">
        <f t="shared" si="255"/>
        <v>0.19206981583788735</v>
      </c>
      <c r="Y1003">
        <f t="shared" si="256"/>
        <v>1</v>
      </c>
      <c r="Z1003" t="s">
        <v>1035</v>
      </c>
    </row>
    <row r="1004" spans="1:26" x14ac:dyDescent="0.25">
      <c r="A1004" t="s">
        <v>26</v>
      </c>
      <c r="B1004" t="s">
        <v>27</v>
      </c>
      <c r="C1004" t="s">
        <v>35</v>
      </c>
      <c r="D1004">
        <v>1</v>
      </c>
      <c r="F1004">
        <v>1</v>
      </c>
      <c r="G1004">
        <v>75.5</v>
      </c>
      <c r="H1004">
        <f t="shared" si="241"/>
        <v>0</v>
      </c>
      <c r="I1004">
        <f t="shared" si="242"/>
        <v>1</v>
      </c>
      <c r="J1004">
        <f t="shared" si="243"/>
        <v>0</v>
      </c>
      <c r="K1004">
        <f t="shared" si="244"/>
        <v>1</v>
      </c>
      <c r="L1004">
        <f t="shared" si="245"/>
        <v>0</v>
      </c>
      <c r="M1004">
        <f t="shared" si="246"/>
        <v>1</v>
      </c>
      <c r="N1004">
        <f t="shared" si="247"/>
        <v>0</v>
      </c>
      <c r="O1004">
        <f t="shared" si="248"/>
        <v>0</v>
      </c>
      <c r="P1004">
        <v>27</v>
      </c>
      <c r="Q1004">
        <f t="shared" si="249"/>
        <v>1</v>
      </c>
      <c r="R1004">
        <f t="shared" si="250"/>
        <v>0</v>
      </c>
      <c r="S1004">
        <f t="shared" si="251"/>
        <v>0</v>
      </c>
      <c r="T1004">
        <f t="shared" si="252"/>
        <v>0</v>
      </c>
      <c r="U1004">
        <v>1</v>
      </c>
      <c r="V1004">
        <f t="shared" si="253"/>
        <v>0.51710359612199464</v>
      </c>
      <c r="W1004">
        <f t="shared" si="254"/>
        <v>0.62647024117538275</v>
      </c>
      <c r="X1004">
        <f t="shared" si="255"/>
        <v>0.23318893687830969</v>
      </c>
      <c r="Y1004">
        <f t="shared" si="256"/>
        <v>1</v>
      </c>
      <c r="Z1004" t="s">
        <v>1036</v>
      </c>
    </row>
    <row r="1005" spans="1:26" x14ac:dyDescent="0.25">
      <c r="A1005" t="s">
        <v>26</v>
      </c>
      <c r="B1005" t="s">
        <v>30</v>
      </c>
      <c r="C1005" t="s">
        <v>35</v>
      </c>
      <c r="D1005">
        <v>0</v>
      </c>
      <c r="F1005">
        <v>1</v>
      </c>
      <c r="G1005">
        <v>69.55</v>
      </c>
      <c r="H1005">
        <f t="shared" si="241"/>
        <v>1</v>
      </c>
      <c r="I1005">
        <f t="shared" si="242"/>
        <v>0</v>
      </c>
      <c r="J1005">
        <f t="shared" si="243"/>
        <v>0</v>
      </c>
      <c r="K1005">
        <f t="shared" si="244"/>
        <v>1</v>
      </c>
      <c r="L1005">
        <f t="shared" si="245"/>
        <v>0</v>
      </c>
      <c r="M1005">
        <f t="shared" si="246"/>
        <v>1</v>
      </c>
      <c r="N1005">
        <f t="shared" si="247"/>
        <v>0</v>
      </c>
      <c r="O1005">
        <f t="shared" si="248"/>
        <v>0</v>
      </c>
      <c r="P1005">
        <v>4</v>
      </c>
      <c r="Q1005">
        <f t="shared" si="249"/>
        <v>0</v>
      </c>
      <c r="R1005">
        <f t="shared" si="250"/>
        <v>1</v>
      </c>
      <c r="S1005">
        <f t="shared" si="251"/>
        <v>0</v>
      </c>
      <c r="T1005">
        <f t="shared" si="252"/>
        <v>0</v>
      </c>
      <c r="U1005">
        <v>0</v>
      </c>
      <c r="V1005">
        <f t="shared" si="253"/>
        <v>0.36619570341594038</v>
      </c>
      <c r="W1005">
        <f t="shared" si="254"/>
        <v>0.59053940741278987</v>
      </c>
      <c r="X1005">
        <f t="shared" si="255"/>
        <v>0.13409929320029537</v>
      </c>
      <c r="Y1005">
        <f t="shared" si="256"/>
        <v>1</v>
      </c>
      <c r="Z1005" t="s">
        <v>1037</v>
      </c>
    </row>
    <row r="1006" spans="1:26" x14ac:dyDescent="0.25">
      <c r="A1006" t="s">
        <v>45</v>
      </c>
      <c r="B1006" t="s">
        <v>30</v>
      </c>
      <c r="C1006" t="s">
        <v>23</v>
      </c>
      <c r="D1006">
        <v>0</v>
      </c>
      <c r="F1006">
        <v>1</v>
      </c>
      <c r="G1006">
        <v>19.850000000000001</v>
      </c>
      <c r="H1006">
        <f t="shared" si="241"/>
        <v>1</v>
      </c>
      <c r="I1006">
        <f t="shared" si="242"/>
        <v>0</v>
      </c>
      <c r="J1006">
        <f t="shared" si="243"/>
        <v>0</v>
      </c>
      <c r="K1006">
        <f t="shared" si="244"/>
        <v>0</v>
      </c>
      <c r="L1006">
        <f t="shared" si="245"/>
        <v>1</v>
      </c>
      <c r="M1006">
        <f t="shared" si="246"/>
        <v>0</v>
      </c>
      <c r="N1006">
        <f t="shared" si="247"/>
        <v>0</v>
      </c>
      <c r="O1006">
        <f t="shared" si="248"/>
        <v>1</v>
      </c>
      <c r="P1006">
        <v>37</v>
      </c>
      <c r="Q1006">
        <f t="shared" si="249"/>
        <v>0</v>
      </c>
      <c r="R1006">
        <f t="shared" si="250"/>
        <v>1</v>
      </c>
      <c r="S1006">
        <f t="shared" si="251"/>
        <v>0</v>
      </c>
      <c r="T1006">
        <f t="shared" si="252"/>
        <v>0</v>
      </c>
      <c r="U1006">
        <v>0</v>
      </c>
      <c r="V1006">
        <f t="shared" si="253"/>
        <v>-7.1406464384932172E-2</v>
      </c>
      <c r="W1006">
        <f t="shared" si="254"/>
        <v>0.48215596531350313</v>
      </c>
      <c r="X1006">
        <f t="shared" si="255"/>
        <v>5.0988831559565864E-3</v>
      </c>
      <c r="Y1006">
        <f t="shared" si="256"/>
        <v>0</v>
      </c>
      <c r="Z1006" t="s">
        <v>1038</v>
      </c>
    </row>
    <row r="1007" spans="1:26" x14ac:dyDescent="0.25">
      <c r="A1007" t="s">
        <v>26</v>
      </c>
      <c r="B1007" t="s">
        <v>30</v>
      </c>
      <c r="C1007" t="s">
        <v>23</v>
      </c>
      <c r="D1007">
        <v>0</v>
      </c>
      <c r="F1007">
        <v>1</v>
      </c>
      <c r="G1007">
        <v>20</v>
      </c>
      <c r="H1007">
        <f t="shared" si="241"/>
        <v>1</v>
      </c>
      <c r="I1007">
        <f t="shared" si="242"/>
        <v>0</v>
      </c>
      <c r="J1007">
        <f t="shared" si="243"/>
        <v>0</v>
      </c>
      <c r="K1007">
        <f t="shared" si="244"/>
        <v>0</v>
      </c>
      <c r="L1007">
        <f t="shared" si="245"/>
        <v>1</v>
      </c>
      <c r="M1007">
        <f t="shared" si="246"/>
        <v>1</v>
      </c>
      <c r="N1007">
        <f t="shared" si="247"/>
        <v>0</v>
      </c>
      <c r="O1007">
        <f t="shared" si="248"/>
        <v>0</v>
      </c>
      <c r="P1007">
        <v>21</v>
      </c>
      <c r="Q1007">
        <f t="shared" si="249"/>
        <v>0</v>
      </c>
      <c r="R1007">
        <f t="shared" si="250"/>
        <v>1</v>
      </c>
      <c r="S1007">
        <f t="shared" si="251"/>
        <v>0</v>
      </c>
      <c r="T1007">
        <f t="shared" si="252"/>
        <v>0</v>
      </c>
      <c r="U1007">
        <v>0</v>
      </c>
      <c r="V1007">
        <f t="shared" si="253"/>
        <v>0.27877091687669164</v>
      </c>
      <c r="W1007">
        <f t="shared" si="254"/>
        <v>0.56924487211575814</v>
      </c>
      <c r="X1007">
        <f t="shared" si="255"/>
        <v>7.7713224096271322E-2</v>
      </c>
      <c r="Y1007">
        <f t="shared" si="256"/>
        <v>0</v>
      </c>
      <c r="Z1007" t="s">
        <v>1039</v>
      </c>
    </row>
    <row r="1008" spans="1:26" x14ac:dyDescent="0.25">
      <c r="A1008" t="s">
        <v>29</v>
      </c>
      <c r="B1008" t="s">
        <v>38</v>
      </c>
      <c r="C1008" t="s">
        <v>35</v>
      </c>
      <c r="D1008">
        <v>1</v>
      </c>
      <c r="F1008">
        <v>1</v>
      </c>
      <c r="G1008">
        <v>95.85</v>
      </c>
      <c r="H1008">
        <f t="shared" si="241"/>
        <v>0</v>
      </c>
      <c r="I1008">
        <f t="shared" si="242"/>
        <v>1</v>
      </c>
      <c r="J1008">
        <f t="shared" si="243"/>
        <v>0</v>
      </c>
      <c r="K1008">
        <f t="shared" si="244"/>
        <v>1</v>
      </c>
      <c r="L1008">
        <f t="shared" si="245"/>
        <v>0</v>
      </c>
      <c r="M1008">
        <f t="shared" si="246"/>
        <v>0</v>
      </c>
      <c r="N1008">
        <f t="shared" si="247"/>
        <v>1</v>
      </c>
      <c r="O1008">
        <f t="shared" si="248"/>
        <v>0</v>
      </c>
      <c r="P1008">
        <v>53</v>
      </c>
      <c r="Q1008">
        <f t="shared" si="249"/>
        <v>0</v>
      </c>
      <c r="R1008">
        <f t="shared" si="250"/>
        <v>0</v>
      </c>
      <c r="S1008">
        <f t="shared" si="251"/>
        <v>1</v>
      </c>
      <c r="T1008">
        <f t="shared" si="252"/>
        <v>0</v>
      </c>
      <c r="U1008">
        <v>0</v>
      </c>
      <c r="V1008">
        <f t="shared" si="253"/>
        <v>0.14060718149890267</v>
      </c>
      <c r="W1008">
        <f t="shared" si="254"/>
        <v>0.53509399594917118</v>
      </c>
      <c r="X1008">
        <f t="shared" si="255"/>
        <v>1.9770379489065355E-2</v>
      </c>
      <c r="Y1008">
        <f t="shared" si="256"/>
        <v>0</v>
      </c>
      <c r="Z1008" t="s">
        <v>1040</v>
      </c>
    </row>
    <row r="1009" spans="1:26" x14ac:dyDescent="0.25">
      <c r="A1009" t="s">
        <v>26</v>
      </c>
      <c r="B1009" t="s">
        <v>27</v>
      </c>
      <c r="C1009" t="s">
        <v>35</v>
      </c>
      <c r="D1009">
        <v>0</v>
      </c>
      <c r="F1009">
        <v>1</v>
      </c>
      <c r="G1009">
        <v>90.1</v>
      </c>
      <c r="H1009">
        <f t="shared" si="241"/>
        <v>1</v>
      </c>
      <c r="I1009">
        <f t="shared" si="242"/>
        <v>0</v>
      </c>
      <c r="J1009">
        <f t="shared" si="243"/>
        <v>0</v>
      </c>
      <c r="K1009">
        <f t="shared" si="244"/>
        <v>1</v>
      </c>
      <c r="L1009">
        <f t="shared" si="245"/>
        <v>0</v>
      </c>
      <c r="M1009">
        <f t="shared" si="246"/>
        <v>1</v>
      </c>
      <c r="N1009">
        <f t="shared" si="247"/>
        <v>0</v>
      </c>
      <c r="O1009">
        <f t="shared" si="248"/>
        <v>0</v>
      </c>
      <c r="P1009">
        <v>18</v>
      </c>
      <c r="Q1009">
        <f t="shared" si="249"/>
        <v>1</v>
      </c>
      <c r="R1009">
        <f t="shared" si="250"/>
        <v>0</v>
      </c>
      <c r="S1009">
        <f t="shared" si="251"/>
        <v>0</v>
      </c>
      <c r="T1009">
        <f t="shared" si="252"/>
        <v>0</v>
      </c>
      <c r="U1009">
        <v>1</v>
      </c>
      <c r="V1009">
        <f t="shared" si="253"/>
        <v>0.53986580515276938</v>
      </c>
      <c r="W1009">
        <f t="shared" si="254"/>
        <v>0.63178120004232596</v>
      </c>
      <c r="X1009">
        <f t="shared" si="255"/>
        <v>0.21172347726770918</v>
      </c>
      <c r="Y1009">
        <f t="shared" si="256"/>
        <v>1</v>
      </c>
      <c r="Z1009" t="s">
        <v>1041</v>
      </c>
    </row>
    <row r="1010" spans="1:26" x14ac:dyDescent="0.25">
      <c r="A1010" t="s">
        <v>26</v>
      </c>
      <c r="B1010" t="s">
        <v>27</v>
      </c>
      <c r="C1010" t="s">
        <v>35</v>
      </c>
      <c r="D1010">
        <v>0</v>
      </c>
      <c r="F1010">
        <v>1</v>
      </c>
      <c r="G1010">
        <v>68.95</v>
      </c>
      <c r="H1010">
        <f t="shared" si="241"/>
        <v>1</v>
      </c>
      <c r="I1010">
        <f t="shared" si="242"/>
        <v>0</v>
      </c>
      <c r="J1010">
        <f t="shared" si="243"/>
        <v>0</v>
      </c>
      <c r="K1010">
        <f t="shared" si="244"/>
        <v>1</v>
      </c>
      <c r="L1010">
        <f t="shared" si="245"/>
        <v>0</v>
      </c>
      <c r="M1010">
        <f t="shared" si="246"/>
        <v>1</v>
      </c>
      <c r="N1010">
        <f t="shared" si="247"/>
        <v>0</v>
      </c>
      <c r="O1010">
        <f t="shared" si="248"/>
        <v>0</v>
      </c>
      <c r="P1010">
        <v>2</v>
      </c>
      <c r="Q1010">
        <f t="shared" si="249"/>
        <v>1</v>
      </c>
      <c r="R1010">
        <f t="shared" si="250"/>
        <v>0</v>
      </c>
      <c r="S1010">
        <f t="shared" si="251"/>
        <v>0</v>
      </c>
      <c r="T1010">
        <f t="shared" si="252"/>
        <v>0</v>
      </c>
      <c r="U1010">
        <v>1</v>
      </c>
      <c r="V1010">
        <f t="shared" si="253"/>
        <v>0.50689178316640737</v>
      </c>
      <c r="W1010">
        <f t="shared" si="254"/>
        <v>0.62407755370446549</v>
      </c>
      <c r="X1010">
        <f t="shared" si="255"/>
        <v>0.24315571350880541</v>
      </c>
      <c r="Y1010">
        <f t="shared" si="256"/>
        <v>1</v>
      </c>
      <c r="Z1010" t="s">
        <v>1042</v>
      </c>
    </row>
    <row r="1011" spans="1:26" x14ac:dyDescent="0.25">
      <c r="A1011" t="s">
        <v>26</v>
      </c>
      <c r="B1011" t="s">
        <v>38</v>
      </c>
      <c r="C1011" t="s">
        <v>35</v>
      </c>
      <c r="D1011">
        <v>0</v>
      </c>
      <c r="F1011">
        <v>1</v>
      </c>
      <c r="G1011">
        <v>99.55</v>
      </c>
      <c r="H1011">
        <f t="shared" si="241"/>
        <v>1</v>
      </c>
      <c r="I1011">
        <f t="shared" si="242"/>
        <v>0</v>
      </c>
      <c r="J1011">
        <f t="shared" si="243"/>
        <v>0</v>
      </c>
      <c r="K1011">
        <f t="shared" si="244"/>
        <v>1</v>
      </c>
      <c r="L1011">
        <f t="shared" si="245"/>
        <v>0</v>
      </c>
      <c r="M1011">
        <f t="shared" si="246"/>
        <v>1</v>
      </c>
      <c r="N1011">
        <f t="shared" si="247"/>
        <v>0</v>
      </c>
      <c r="O1011">
        <f t="shared" si="248"/>
        <v>0</v>
      </c>
      <c r="P1011">
        <v>32</v>
      </c>
      <c r="Q1011">
        <f t="shared" si="249"/>
        <v>0</v>
      </c>
      <c r="R1011">
        <f t="shared" si="250"/>
        <v>0</v>
      </c>
      <c r="S1011">
        <f t="shared" si="251"/>
        <v>1</v>
      </c>
      <c r="T1011">
        <f t="shared" si="252"/>
        <v>0</v>
      </c>
      <c r="U1011">
        <v>1</v>
      </c>
      <c r="V1011">
        <f t="shared" si="253"/>
        <v>0.426658814912246</v>
      </c>
      <c r="W1011">
        <f t="shared" si="254"/>
        <v>0.60507554269487762</v>
      </c>
      <c r="X1011">
        <f t="shared" si="255"/>
        <v>0.32872011451783018</v>
      </c>
      <c r="Y1011">
        <f t="shared" si="256"/>
        <v>1</v>
      </c>
      <c r="Z1011" t="s">
        <v>1043</v>
      </c>
    </row>
    <row r="1012" spans="1:26" x14ac:dyDescent="0.25">
      <c r="A1012" t="s">
        <v>29</v>
      </c>
      <c r="B1012" t="s">
        <v>27</v>
      </c>
      <c r="C1012" t="s">
        <v>23</v>
      </c>
      <c r="D1012">
        <v>1</v>
      </c>
      <c r="F1012">
        <v>1</v>
      </c>
      <c r="G1012">
        <v>20.75</v>
      </c>
      <c r="H1012">
        <f t="shared" si="241"/>
        <v>0</v>
      </c>
      <c r="I1012">
        <f t="shared" si="242"/>
        <v>1</v>
      </c>
      <c r="J1012">
        <f t="shared" si="243"/>
        <v>0</v>
      </c>
      <c r="K1012">
        <f t="shared" si="244"/>
        <v>0</v>
      </c>
      <c r="L1012">
        <f t="shared" si="245"/>
        <v>1</v>
      </c>
      <c r="M1012">
        <f t="shared" si="246"/>
        <v>0</v>
      </c>
      <c r="N1012">
        <f t="shared" si="247"/>
        <v>1</v>
      </c>
      <c r="O1012">
        <f t="shared" si="248"/>
        <v>0</v>
      </c>
      <c r="P1012">
        <v>23</v>
      </c>
      <c r="Q1012">
        <f t="shared" si="249"/>
        <v>1</v>
      </c>
      <c r="R1012">
        <f t="shared" si="250"/>
        <v>0</v>
      </c>
      <c r="S1012">
        <f t="shared" si="251"/>
        <v>0</v>
      </c>
      <c r="T1012">
        <f t="shared" si="252"/>
        <v>0</v>
      </c>
      <c r="U1012">
        <v>0</v>
      </c>
      <c r="V1012">
        <f t="shared" si="253"/>
        <v>0.12669908526753537</v>
      </c>
      <c r="W1012">
        <f t="shared" si="254"/>
        <v>0.53163246720179003</v>
      </c>
      <c r="X1012">
        <f t="shared" si="255"/>
        <v>1.6052658207630199E-2</v>
      </c>
      <c r="Y1012">
        <f t="shared" si="256"/>
        <v>0</v>
      </c>
      <c r="Z1012" t="s">
        <v>1044</v>
      </c>
    </row>
    <row r="1013" spans="1:26" x14ac:dyDescent="0.25">
      <c r="A1013" t="s">
        <v>26</v>
      </c>
      <c r="B1013" t="s">
        <v>30</v>
      </c>
      <c r="C1013" t="s">
        <v>25</v>
      </c>
      <c r="D1013">
        <v>0</v>
      </c>
      <c r="F1013">
        <v>1</v>
      </c>
      <c r="G1013">
        <v>50.15</v>
      </c>
      <c r="H1013">
        <f t="shared" si="241"/>
        <v>1</v>
      </c>
      <c r="I1013">
        <f t="shared" si="242"/>
        <v>0</v>
      </c>
      <c r="J1013">
        <f t="shared" si="243"/>
        <v>1</v>
      </c>
      <c r="K1013">
        <f t="shared" si="244"/>
        <v>0</v>
      </c>
      <c r="L1013">
        <f t="shared" si="245"/>
        <v>0</v>
      </c>
      <c r="M1013">
        <f t="shared" si="246"/>
        <v>1</v>
      </c>
      <c r="N1013">
        <f t="shared" si="247"/>
        <v>0</v>
      </c>
      <c r="O1013">
        <f t="shared" si="248"/>
        <v>0</v>
      </c>
      <c r="P1013">
        <v>3</v>
      </c>
      <c r="Q1013">
        <f t="shared" si="249"/>
        <v>0</v>
      </c>
      <c r="R1013">
        <f t="shared" si="250"/>
        <v>1</v>
      </c>
      <c r="S1013">
        <f t="shared" si="251"/>
        <v>0</v>
      </c>
      <c r="T1013">
        <f t="shared" si="252"/>
        <v>0</v>
      </c>
      <c r="U1013">
        <v>0</v>
      </c>
      <c r="V1013">
        <f t="shared" si="253"/>
        <v>0.33595002840244514</v>
      </c>
      <c r="W1013">
        <f t="shared" si="254"/>
        <v>0.58320640220378295</v>
      </c>
      <c r="X1013">
        <f t="shared" si="255"/>
        <v>0.1128624215836037</v>
      </c>
      <c r="Y1013">
        <f t="shared" si="256"/>
        <v>1</v>
      </c>
      <c r="Z1013" t="s">
        <v>1045</v>
      </c>
    </row>
    <row r="1014" spans="1:26" x14ac:dyDescent="0.25">
      <c r="A1014" t="s">
        <v>45</v>
      </c>
      <c r="B1014" t="s">
        <v>30</v>
      </c>
      <c r="C1014" t="s">
        <v>25</v>
      </c>
      <c r="D1014">
        <v>0</v>
      </c>
      <c r="F1014">
        <v>1</v>
      </c>
      <c r="G1014">
        <v>58.65</v>
      </c>
      <c r="H1014">
        <f t="shared" si="241"/>
        <v>1</v>
      </c>
      <c r="I1014">
        <f t="shared" si="242"/>
        <v>0</v>
      </c>
      <c r="J1014">
        <f t="shared" si="243"/>
        <v>1</v>
      </c>
      <c r="K1014">
        <f t="shared" si="244"/>
        <v>0</v>
      </c>
      <c r="L1014">
        <f t="shared" si="245"/>
        <v>0</v>
      </c>
      <c r="M1014">
        <f t="shared" si="246"/>
        <v>0</v>
      </c>
      <c r="N1014">
        <f t="shared" si="247"/>
        <v>0</v>
      </c>
      <c r="O1014">
        <f t="shared" si="248"/>
        <v>1</v>
      </c>
      <c r="P1014">
        <v>71</v>
      </c>
      <c r="Q1014">
        <f t="shared" si="249"/>
        <v>0</v>
      </c>
      <c r="R1014">
        <f t="shared" si="250"/>
        <v>1</v>
      </c>
      <c r="S1014">
        <f t="shared" si="251"/>
        <v>0</v>
      </c>
      <c r="T1014">
        <f t="shared" si="252"/>
        <v>0</v>
      </c>
      <c r="U1014">
        <v>0</v>
      </c>
      <c r="V1014">
        <f t="shared" si="253"/>
        <v>2.267626408966282E-2</v>
      </c>
      <c r="W1014">
        <f t="shared" si="254"/>
        <v>0.50566882310930827</v>
      </c>
      <c r="X1014">
        <f t="shared" si="255"/>
        <v>5.1421295306413163E-4</v>
      </c>
      <c r="Y1014">
        <f t="shared" si="256"/>
        <v>0</v>
      </c>
      <c r="Z1014" t="s">
        <v>1046</v>
      </c>
    </row>
    <row r="1015" spans="1:26" x14ac:dyDescent="0.25">
      <c r="A1015" t="s">
        <v>26</v>
      </c>
      <c r="B1015" t="s">
        <v>33</v>
      </c>
      <c r="C1015" t="s">
        <v>35</v>
      </c>
      <c r="D1015">
        <v>0</v>
      </c>
      <c r="F1015">
        <v>1</v>
      </c>
      <c r="G1015">
        <v>95.9</v>
      </c>
      <c r="H1015">
        <f t="shared" si="241"/>
        <v>1</v>
      </c>
      <c r="I1015">
        <f t="shared" si="242"/>
        <v>0</v>
      </c>
      <c r="J1015">
        <f t="shared" si="243"/>
        <v>0</v>
      </c>
      <c r="K1015">
        <f t="shared" si="244"/>
        <v>1</v>
      </c>
      <c r="L1015">
        <f t="shared" si="245"/>
        <v>0</v>
      </c>
      <c r="M1015">
        <f t="shared" si="246"/>
        <v>1</v>
      </c>
      <c r="N1015">
        <f t="shared" si="247"/>
        <v>0</v>
      </c>
      <c r="O1015">
        <f t="shared" si="248"/>
        <v>0</v>
      </c>
      <c r="P1015">
        <v>9</v>
      </c>
      <c r="Q1015">
        <f t="shared" si="249"/>
        <v>0</v>
      </c>
      <c r="R1015">
        <f t="shared" si="250"/>
        <v>0</v>
      </c>
      <c r="S1015">
        <f t="shared" si="251"/>
        <v>0</v>
      </c>
      <c r="T1015">
        <f t="shared" si="252"/>
        <v>1</v>
      </c>
      <c r="U1015">
        <v>0</v>
      </c>
      <c r="V1015">
        <f t="shared" si="253"/>
        <v>0.40727681355024969</v>
      </c>
      <c r="W1015">
        <f t="shared" si="254"/>
        <v>0.6004347304268437</v>
      </c>
      <c r="X1015">
        <f t="shared" si="255"/>
        <v>0.16587440285564486</v>
      </c>
      <c r="Y1015">
        <f t="shared" si="256"/>
        <v>1</v>
      </c>
      <c r="Z1015" t="s">
        <v>1047</v>
      </c>
    </row>
    <row r="1016" spans="1:26" x14ac:dyDescent="0.25">
      <c r="A1016" t="s">
        <v>26</v>
      </c>
      <c r="B1016" t="s">
        <v>27</v>
      </c>
      <c r="C1016" t="s">
        <v>25</v>
      </c>
      <c r="D1016">
        <v>0</v>
      </c>
      <c r="F1016">
        <v>1</v>
      </c>
      <c r="G1016">
        <v>49.5</v>
      </c>
      <c r="H1016">
        <f t="shared" si="241"/>
        <v>1</v>
      </c>
      <c r="I1016">
        <f t="shared" si="242"/>
        <v>0</v>
      </c>
      <c r="J1016">
        <f t="shared" si="243"/>
        <v>1</v>
      </c>
      <c r="K1016">
        <f t="shared" si="244"/>
        <v>0</v>
      </c>
      <c r="L1016">
        <f t="shared" si="245"/>
        <v>0</v>
      </c>
      <c r="M1016">
        <f t="shared" si="246"/>
        <v>1</v>
      </c>
      <c r="N1016">
        <f t="shared" si="247"/>
        <v>0</v>
      </c>
      <c r="O1016">
        <f t="shared" si="248"/>
        <v>0</v>
      </c>
      <c r="P1016">
        <v>1</v>
      </c>
      <c r="Q1016">
        <f t="shared" si="249"/>
        <v>1</v>
      </c>
      <c r="R1016">
        <f t="shared" si="250"/>
        <v>0</v>
      </c>
      <c r="S1016">
        <f t="shared" si="251"/>
        <v>0</v>
      </c>
      <c r="T1016">
        <f t="shared" si="252"/>
        <v>0</v>
      </c>
      <c r="U1016">
        <v>0</v>
      </c>
      <c r="V1016">
        <f t="shared" si="253"/>
        <v>0.47170498612150302</v>
      </c>
      <c r="W1016">
        <f t="shared" si="254"/>
        <v>0.61578722426911736</v>
      </c>
      <c r="X1016">
        <f t="shared" si="255"/>
        <v>0.22250559393188735</v>
      </c>
      <c r="Y1016">
        <f t="shared" si="256"/>
        <v>1</v>
      </c>
      <c r="Z1016" t="s">
        <v>1048</v>
      </c>
    </row>
    <row r="1017" spans="1:26" x14ac:dyDescent="0.25">
      <c r="A1017" t="s">
        <v>26</v>
      </c>
      <c r="B1017" t="s">
        <v>27</v>
      </c>
      <c r="C1017" t="s">
        <v>25</v>
      </c>
      <c r="D1017">
        <v>0</v>
      </c>
      <c r="F1017">
        <v>1</v>
      </c>
      <c r="G1017">
        <v>57.45</v>
      </c>
      <c r="H1017">
        <f t="shared" si="241"/>
        <v>1</v>
      </c>
      <c r="I1017">
        <f t="shared" si="242"/>
        <v>0</v>
      </c>
      <c r="J1017">
        <f t="shared" si="243"/>
        <v>1</v>
      </c>
      <c r="K1017">
        <f t="shared" si="244"/>
        <v>0</v>
      </c>
      <c r="L1017">
        <f t="shared" si="245"/>
        <v>0</v>
      </c>
      <c r="M1017">
        <f t="shared" si="246"/>
        <v>1</v>
      </c>
      <c r="N1017">
        <f t="shared" si="247"/>
        <v>0</v>
      </c>
      <c r="O1017">
        <f t="shared" si="248"/>
        <v>0</v>
      </c>
      <c r="P1017">
        <v>18</v>
      </c>
      <c r="Q1017">
        <f t="shared" si="249"/>
        <v>1</v>
      </c>
      <c r="R1017">
        <f t="shared" si="250"/>
        <v>0</v>
      </c>
      <c r="S1017">
        <f t="shared" si="251"/>
        <v>0</v>
      </c>
      <c r="T1017">
        <f t="shared" si="252"/>
        <v>0</v>
      </c>
      <c r="U1017">
        <v>1</v>
      </c>
      <c r="V1017">
        <f t="shared" si="253"/>
        <v>0.48409947665538378</v>
      </c>
      <c r="W1017">
        <f t="shared" si="254"/>
        <v>0.61871543808241447</v>
      </c>
      <c r="X1017">
        <f t="shared" si="255"/>
        <v>0.26615334998724893</v>
      </c>
      <c r="Y1017">
        <f t="shared" si="256"/>
        <v>1</v>
      </c>
      <c r="Z1017" t="s">
        <v>1049</v>
      </c>
    </row>
    <row r="1018" spans="1:26" x14ac:dyDescent="0.25">
      <c r="A1018" t="s">
        <v>29</v>
      </c>
      <c r="B1018" t="s">
        <v>38</v>
      </c>
      <c r="C1018" t="s">
        <v>25</v>
      </c>
      <c r="D1018">
        <v>0</v>
      </c>
      <c r="F1018">
        <v>1</v>
      </c>
      <c r="G1018">
        <v>53.65</v>
      </c>
      <c r="H1018">
        <f t="shared" si="241"/>
        <v>1</v>
      </c>
      <c r="I1018">
        <f t="shared" si="242"/>
        <v>0</v>
      </c>
      <c r="J1018">
        <f t="shared" si="243"/>
        <v>1</v>
      </c>
      <c r="K1018">
        <f t="shared" si="244"/>
        <v>0</v>
      </c>
      <c r="L1018">
        <f t="shared" si="245"/>
        <v>0</v>
      </c>
      <c r="M1018">
        <f t="shared" si="246"/>
        <v>0</v>
      </c>
      <c r="N1018">
        <f t="shared" si="247"/>
        <v>1</v>
      </c>
      <c r="O1018">
        <f t="shared" si="248"/>
        <v>0</v>
      </c>
      <c r="P1018">
        <v>12</v>
      </c>
      <c r="Q1018">
        <f t="shared" si="249"/>
        <v>0</v>
      </c>
      <c r="R1018">
        <f t="shared" si="250"/>
        <v>0</v>
      </c>
      <c r="S1018">
        <f t="shared" si="251"/>
        <v>1</v>
      </c>
      <c r="T1018">
        <f t="shared" si="252"/>
        <v>0</v>
      </c>
      <c r="U1018">
        <v>1</v>
      </c>
      <c r="V1018">
        <f t="shared" si="253"/>
        <v>6.9951873806729431E-2</v>
      </c>
      <c r="W1018">
        <f t="shared" si="254"/>
        <v>0.51748084083457635</v>
      </c>
      <c r="X1018">
        <f t="shared" si="255"/>
        <v>0.86498951703561378</v>
      </c>
      <c r="Y1018">
        <f t="shared" si="256"/>
        <v>0</v>
      </c>
      <c r="Z1018" t="s">
        <v>1050</v>
      </c>
    </row>
    <row r="1019" spans="1:26" x14ac:dyDescent="0.25">
      <c r="A1019" t="s">
        <v>45</v>
      </c>
      <c r="B1019" t="s">
        <v>30</v>
      </c>
      <c r="C1019" t="s">
        <v>25</v>
      </c>
      <c r="D1019">
        <v>0</v>
      </c>
      <c r="F1019">
        <v>1</v>
      </c>
      <c r="G1019">
        <v>80.099999999999994</v>
      </c>
      <c r="H1019">
        <f t="shared" si="241"/>
        <v>1</v>
      </c>
      <c r="I1019">
        <f t="shared" si="242"/>
        <v>0</v>
      </c>
      <c r="J1019">
        <f t="shared" si="243"/>
        <v>1</v>
      </c>
      <c r="K1019">
        <f t="shared" si="244"/>
        <v>0</v>
      </c>
      <c r="L1019">
        <f t="shared" si="245"/>
        <v>0</v>
      </c>
      <c r="M1019">
        <f t="shared" si="246"/>
        <v>0</v>
      </c>
      <c r="N1019">
        <f t="shared" si="247"/>
        <v>0</v>
      </c>
      <c r="O1019">
        <f t="shared" si="248"/>
        <v>1</v>
      </c>
      <c r="P1019">
        <v>71</v>
      </c>
      <c r="Q1019">
        <f t="shared" si="249"/>
        <v>0</v>
      </c>
      <c r="R1019">
        <f t="shared" si="250"/>
        <v>1</v>
      </c>
      <c r="S1019">
        <f t="shared" si="251"/>
        <v>0</v>
      </c>
      <c r="T1019">
        <f t="shared" si="252"/>
        <v>0</v>
      </c>
      <c r="U1019">
        <v>0</v>
      </c>
      <c r="V1019">
        <f t="shared" si="253"/>
        <v>5.125483343918924E-2</v>
      </c>
      <c r="W1019">
        <f t="shared" si="254"/>
        <v>0.51281090390034056</v>
      </c>
      <c r="X1019">
        <f t="shared" si="255"/>
        <v>2.6270579508790317E-3</v>
      </c>
      <c r="Y1019">
        <f t="shared" si="256"/>
        <v>0</v>
      </c>
      <c r="Z1019" t="s">
        <v>1051</v>
      </c>
    </row>
    <row r="1020" spans="1:26" x14ac:dyDescent="0.25">
      <c r="A1020" t="s">
        <v>29</v>
      </c>
      <c r="B1020" t="s">
        <v>33</v>
      </c>
      <c r="C1020" t="s">
        <v>23</v>
      </c>
      <c r="D1020">
        <v>0</v>
      </c>
      <c r="F1020">
        <v>1</v>
      </c>
      <c r="G1020">
        <v>24.4</v>
      </c>
      <c r="H1020">
        <f t="shared" si="241"/>
        <v>1</v>
      </c>
      <c r="I1020">
        <f t="shared" si="242"/>
        <v>0</v>
      </c>
      <c r="J1020">
        <f t="shared" si="243"/>
        <v>0</v>
      </c>
      <c r="K1020">
        <f t="shared" si="244"/>
        <v>0</v>
      </c>
      <c r="L1020">
        <f t="shared" si="245"/>
        <v>1</v>
      </c>
      <c r="M1020">
        <f t="shared" si="246"/>
        <v>0</v>
      </c>
      <c r="N1020">
        <f t="shared" si="247"/>
        <v>1</v>
      </c>
      <c r="O1020">
        <f t="shared" si="248"/>
        <v>0</v>
      </c>
      <c r="P1020">
        <v>64</v>
      </c>
      <c r="Q1020">
        <f t="shared" si="249"/>
        <v>0</v>
      </c>
      <c r="R1020">
        <f t="shared" si="250"/>
        <v>0</v>
      </c>
      <c r="S1020">
        <f t="shared" si="251"/>
        <v>0</v>
      </c>
      <c r="T1020">
        <f t="shared" si="252"/>
        <v>1</v>
      </c>
      <c r="U1020">
        <v>0</v>
      </c>
      <c r="V1020">
        <f t="shared" si="253"/>
        <v>-4.3787062123222288E-3</v>
      </c>
      <c r="W1020">
        <f t="shared" si="254"/>
        <v>0.49890532519594172</v>
      </c>
      <c r="X1020">
        <f t="shared" si="255"/>
        <v>1.9173068093829279E-5</v>
      </c>
      <c r="Y1020">
        <f t="shared" si="256"/>
        <v>0</v>
      </c>
      <c r="Z1020" t="s">
        <v>1052</v>
      </c>
    </row>
    <row r="1021" spans="1:26" x14ac:dyDescent="0.25">
      <c r="A1021" t="s">
        <v>26</v>
      </c>
      <c r="B1021" t="s">
        <v>27</v>
      </c>
      <c r="C1021" t="s">
        <v>25</v>
      </c>
      <c r="D1021">
        <v>0</v>
      </c>
      <c r="F1021">
        <v>1</v>
      </c>
      <c r="G1021">
        <v>40.049999999999997</v>
      </c>
      <c r="H1021">
        <f t="shared" si="241"/>
        <v>1</v>
      </c>
      <c r="I1021">
        <f t="shared" si="242"/>
        <v>0</v>
      </c>
      <c r="J1021">
        <f t="shared" si="243"/>
        <v>1</v>
      </c>
      <c r="K1021">
        <f t="shared" si="244"/>
        <v>0</v>
      </c>
      <c r="L1021">
        <f t="shared" si="245"/>
        <v>0</v>
      </c>
      <c r="M1021">
        <f t="shared" si="246"/>
        <v>1</v>
      </c>
      <c r="N1021">
        <f t="shared" si="247"/>
        <v>0</v>
      </c>
      <c r="O1021">
        <f t="shared" si="248"/>
        <v>0</v>
      </c>
      <c r="P1021">
        <v>4</v>
      </c>
      <c r="Q1021">
        <f t="shared" si="249"/>
        <v>1</v>
      </c>
      <c r="R1021">
        <f t="shared" si="250"/>
        <v>0</v>
      </c>
      <c r="S1021">
        <f t="shared" si="251"/>
        <v>0</v>
      </c>
      <c r="T1021">
        <f t="shared" si="252"/>
        <v>0</v>
      </c>
      <c r="U1021">
        <v>0</v>
      </c>
      <c r="V1021">
        <f t="shared" si="253"/>
        <v>0.45697191246802205</v>
      </c>
      <c r="W1021">
        <f t="shared" si="254"/>
        <v>0.61229558424290564</v>
      </c>
      <c r="X1021">
        <f t="shared" si="255"/>
        <v>0.2088233287846816</v>
      </c>
      <c r="Y1021">
        <f t="shared" si="256"/>
        <v>1</v>
      </c>
      <c r="Z1021" t="s">
        <v>1053</v>
      </c>
    </row>
    <row r="1022" spans="1:26" x14ac:dyDescent="0.25">
      <c r="A1022" t="s">
        <v>26</v>
      </c>
      <c r="B1022" t="s">
        <v>30</v>
      </c>
      <c r="C1022" t="s">
        <v>23</v>
      </c>
      <c r="D1022">
        <v>0</v>
      </c>
      <c r="F1022">
        <v>1</v>
      </c>
      <c r="G1022">
        <v>19.5</v>
      </c>
      <c r="H1022">
        <f t="shared" si="241"/>
        <v>1</v>
      </c>
      <c r="I1022">
        <f t="shared" si="242"/>
        <v>0</v>
      </c>
      <c r="J1022">
        <f t="shared" si="243"/>
        <v>0</v>
      </c>
      <c r="K1022">
        <f t="shared" si="244"/>
        <v>0</v>
      </c>
      <c r="L1022">
        <f t="shared" si="245"/>
        <v>1</v>
      </c>
      <c r="M1022">
        <f t="shared" si="246"/>
        <v>1</v>
      </c>
      <c r="N1022">
        <f t="shared" si="247"/>
        <v>0</v>
      </c>
      <c r="O1022">
        <f t="shared" si="248"/>
        <v>0</v>
      </c>
      <c r="P1022">
        <v>23</v>
      </c>
      <c r="Q1022">
        <f t="shared" si="249"/>
        <v>0</v>
      </c>
      <c r="R1022">
        <f t="shared" si="250"/>
        <v>1</v>
      </c>
      <c r="S1022">
        <f t="shared" si="251"/>
        <v>0</v>
      </c>
      <c r="T1022">
        <f t="shared" si="252"/>
        <v>0</v>
      </c>
      <c r="U1022">
        <v>0</v>
      </c>
      <c r="V1022">
        <f t="shared" si="253"/>
        <v>0.25943677080509997</v>
      </c>
      <c r="W1022">
        <f t="shared" si="254"/>
        <v>0.56449783255456376</v>
      </c>
      <c r="X1022">
        <f t="shared" si="255"/>
        <v>6.7307438045777976E-2</v>
      </c>
      <c r="Y1022">
        <f t="shared" si="256"/>
        <v>0</v>
      </c>
      <c r="Z1022" t="s">
        <v>1054</v>
      </c>
    </row>
    <row r="1023" spans="1:26" x14ac:dyDescent="0.25">
      <c r="A1023" t="s">
        <v>26</v>
      </c>
      <c r="B1023" t="s">
        <v>38</v>
      </c>
      <c r="C1023" t="s">
        <v>25</v>
      </c>
      <c r="D1023">
        <v>0</v>
      </c>
      <c r="F1023">
        <v>1</v>
      </c>
      <c r="G1023">
        <v>51.05</v>
      </c>
      <c r="H1023">
        <f t="shared" si="241"/>
        <v>1</v>
      </c>
      <c r="I1023">
        <f t="shared" si="242"/>
        <v>0</v>
      </c>
      <c r="J1023">
        <f t="shared" si="243"/>
        <v>1</v>
      </c>
      <c r="K1023">
        <f t="shared" si="244"/>
        <v>0</v>
      </c>
      <c r="L1023">
        <f t="shared" si="245"/>
        <v>0</v>
      </c>
      <c r="M1023">
        <f t="shared" si="246"/>
        <v>1</v>
      </c>
      <c r="N1023">
        <f t="shared" si="247"/>
        <v>0</v>
      </c>
      <c r="O1023">
        <f t="shared" si="248"/>
        <v>0</v>
      </c>
      <c r="P1023">
        <v>39</v>
      </c>
      <c r="Q1023">
        <f t="shared" si="249"/>
        <v>0</v>
      </c>
      <c r="R1023">
        <f t="shared" si="250"/>
        <v>0</v>
      </c>
      <c r="S1023">
        <f t="shared" si="251"/>
        <v>1</v>
      </c>
      <c r="T1023">
        <f t="shared" si="252"/>
        <v>0</v>
      </c>
      <c r="U1023">
        <v>0</v>
      </c>
      <c r="V1023">
        <f t="shared" si="253"/>
        <v>0.33735317827420519</v>
      </c>
      <c r="W1023">
        <f t="shared" si="254"/>
        <v>0.58354743536475062</v>
      </c>
      <c r="X1023">
        <f t="shared" si="255"/>
        <v>0.11380716689170767</v>
      </c>
      <c r="Y1023">
        <f t="shared" si="256"/>
        <v>1</v>
      </c>
      <c r="Z1023" t="s">
        <v>1055</v>
      </c>
    </row>
    <row r="1024" spans="1:26" x14ac:dyDescent="0.25">
      <c r="A1024" t="s">
        <v>29</v>
      </c>
      <c r="B1024" t="s">
        <v>30</v>
      </c>
      <c r="C1024" t="s">
        <v>25</v>
      </c>
      <c r="D1024">
        <v>0</v>
      </c>
      <c r="F1024">
        <v>1</v>
      </c>
      <c r="G1024">
        <v>54.35</v>
      </c>
      <c r="H1024">
        <f t="shared" si="241"/>
        <v>1</v>
      </c>
      <c r="I1024">
        <f t="shared" si="242"/>
        <v>0</v>
      </c>
      <c r="J1024">
        <f t="shared" si="243"/>
        <v>1</v>
      </c>
      <c r="K1024">
        <f t="shared" si="244"/>
        <v>0</v>
      </c>
      <c r="L1024">
        <f t="shared" si="245"/>
        <v>0</v>
      </c>
      <c r="M1024">
        <f t="shared" si="246"/>
        <v>0</v>
      </c>
      <c r="N1024">
        <f t="shared" si="247"/>
        <v>1</v>
      </c>
      <c r="O1024">
        <f t="shared" si="248"/>
        <v>0</v>
      </c>
      <c r="P1024">
        <v>28</v>
      </c>
      <c r="Q1024">
        <f t="shared" si="249"/>
        <v>0</v>
      </c>
      <c r="R1024">
        <f t="shared" si="250"/>
        <v>1</v>
      </c>
      <c r="S1024">
        <f t="shared" si="251"/>
        <v>0</v>
      </c>
      <c r="T1024">
        <f t="shared" si="252"/>
        <v>0</v>
      </c>
      <c r="U1024">
        <v>0</v>
      </c>
      <c r="V1024">
        <f t="shared" si="253"/>
        <v>8.9597830960934474E-2</v>
      </c>
      <c r="W1024">
        <f t="shared" si="254"/>
        <v>0.52238448494957668</v>
      </c>
      <c r="X1024">
        <f t="shared" si="255"/>
        <v>8.0277713129041882E-3</v>
      </c>
      <c r="Y1024">
        <f t="shared" si="256"/>
        <v>0</v>
      </c>
      <c r="Z1024" t="s">
        <v>1056</v>
      </c>
    </row>
    <row r="1025" spans="1:26" x14ac:dyDescent="0.25">
      <c r="A1025" t="s">
        <v>26</v>
      </c>
      <c r="B1025" t="s">
        <v>27</v>
      </c>
      <c r="C1025" t="s">
        <v>35</v>
      </c>
      <c r="D1025">
        <v>1</v>
      </c>
      <c r="F1025">
        <v>1</v>
      </c>
      <c r="G1025">
        <v>84.7</v>
      </c>
      <c r="H1025">
        <f t="shared" si="241"/>
        <v>0</v>
      </c>
      <c r="I1025">
        <f t="shared" si="242"/>
        <v>1</v>
      </c>
      <c r="J1025">
        <f t="shared" si="243"/>
        <v>0</v>
      </c>
      <c r="K1025">
        <f t="shared" si="244"/>
        <v>1</v>
      </c>
      <c r="L1025">
        <f t="shared" si="245"/>
        <v>0</v>
      </c>
      <c r="M1025">
        <f t="shared" si="246"/>
        <v>1</v>
      </c>
      <c r="N1025">
        <f t="shared" si="247"/>
        <v>0</v>
      </c>
      <c r="O1025">
        <f t="shared" si="248"/>
        <v>0</v>
      </c>
      <c r="P1025">
        <v>5</v>
      </c>
      <c r="Q1025">
        <f t="shared" si="249"/>
        <v>1</v>
      </c>
      <c r="R1025">
        <f t="shared" si="250"/>
        <v>0</v>
      </c>
      <c r="S1025">
        <f t="shared" si="251"/>
        <v>0</v>
      </c>
      <c r="T1025">
        <f t="shared" si="252"/>
        <v>0</v>
      </c>
      <c r="U1025">
        <v>0</v>
      </c>
      <c r="V1025">
        <f t="shared" si="253"/>
        <v>0.54513835502651142</v>
      </c>
      <c r="W1025">
        <f t="shared" si="254"/>
        <v>0.63300691841182999</v>
      </c>
      <c r="X1025">
        <f t="shared" si="255"/>
        <v>0.29717582612101079</v>
      </c>
      <c r="Y1025">
        <f t="shared" si="256"/>
        <v>1</v>
      </c>
      <c r="Z1025" t="s">
        <v>1057</v>
      </c>
    </row>
    <row r="1026" spans="1:26" x14ac:dyDescent="0.25">
      <c r="A1026" t="s">
        <v>26</v>
      </c>
      <c r="B1026" t="s">
        <v>27</v>
      </c>
      <c r="C1026" t="s">
        <v>35</v>
      </c>
      <c r="D1026">
        <v>1</v>
      </c>
      <c r="F1026">
        <v>1</v>
      </c>
      <c r="G1026">
        <v>86.1</v>
      </c>
      <c r="H1026">
        <f t="shared" si="241"/>
        <v>0</v>
      </c>
      <c r="I1026">
        <f t="shared" si="242"/>
        <v>1</v>
      </c>
      <c r="J1026">
        <f t="shared" si="243"/>
        <v>0</v>
      </c>
      <c r="K1026">
        <f t="shared" si="244"/>
        <v>1</v>
      </c>
      <c r="L1026">
        <f t="shared" si="245"/>
        <v>0</v>
      </c>
      <c r="M1026">
        <f t="shared" si="246"/>
        <v>1</v>
      </c>
      <c r="N1026">
        <f t="shared" si="247"/>
        <v>0</v>
      </c>
      <c r="O1026">
        <f t="shared" si="248"/>
        <v>0</v>
      </c>
      <c r="P1026">
        <v>45</v>
      </c>
      <c r="Q1026">
        <f t="shared" si="249"/>
        <v>1</v>
      </c>
      <c r="R1026">
        <f t="shared" si="250"/>
        <v>0</v>
      </c>
      <c r="S1026">
        <f t="shared" si="251"/>
        <v>0</v>
      </c>
      <c r="T1026">
        <f t="shared" si="252"/>
        <v>0</v>
      </c>
      <c r="U1026">
        <v>0</v>
      </c>
      <c r="V1026">
        <f t="shared" si="253"/>
        <v>0.53362958350050238</v>
      </c>
      <c r="W1026">
        <f t="shared" si="254"/>
        <v>0.63032925610350721</v>
      </c>
      <c r="X1026">
        <f t="shared" si="255"/>
        <v>0.28476053238691962</v>
      </c>
      <c r="Y1026">
        <f t="shared" si="256"/>
        <v>1</v>
      </c>
      <c r="Z1026" t="s">
        <v>1058</v>
      </c>
    </row>
    <row r="1027" spans="1:26" x14ac:dyDescent="0.25">
      <c r="A1027" t="s">
        <v>26</v>
      </c>
      <c r="B1027" t="s">
        <v>30</v>
      </c>
      <c r="C1027" t="s">
        <v>35</v>
      </c>
      <c r="D1027">
        <v>0</v>
      </c>
      <c r="F1027">
        <v>1</v>
      </c>
      <c r="G1027">
        <v>70.349999999999994</v>
      </c>
      <c r="H1027">
        <f t="shared" ref="H1027:H1090" si="257">IF(D1027:D8069=0,1,0)</f>
        <v>1</v>
      </c>
      <c r="I1027">
        <f t="shared" ref="I1027:I1090" si="258">IF(D1027:D8069=1,1,0)</f>
        <v>0</v>
      </c>
      <c r="J1027">
        <f t="shared" ref="J1027:J1090" si="259">IF(C1027:C8069="DSL",1,0)</f>
        <v>0</v>
      </c>
      <c r="K1027">
        <f t="shared" ref="K1027:K1090" si="260">IF(C1027:C8069="Fiber optic",1,0)</f>
        <v>1</v>
      </c>
      <c r="L1027">
        <f t="shared" ref="L1027:L1090" si="261">IF(C1027:C8069="No",1,0)</f>
        <v>0</v>
      </c>
      <c r="M1027">
        <f t="shared" ref="M1027:M1090" si="262">IF(A1027:A8069="Month-to-month",1,0)</f>
        <v>1</v>
      </c>
      <c r="N1027">
        <f t="shared" ref="N1027:N1090" si="263">IF(A1027:A8069="ONE YEAR",1,0)</f>
        <v>0</v>
      </c>
      <c r="O1027">
        <f t="shared" ref="O1027:O1090" si="264">IF(A1027:A8069="two year",1,0)</f>
        <v>0</v>
      </c>
      <c r="P1027">
        <v>37</v>
      </c>
      <c r="Q1027">
        <f t="shared" ref="Q1027:Q1090" si="265">IF(B1027:B8069="Electronic check",1,0)</f>
        <v>0</v>
      </c>
      <c r="R1027">
        <f t="shared" ref="R1027:R1090" si="266">IF(B1027:B8069="Mailed check",1,0)</f>
        <v>1</v>
      </c>
      <c r="S1027">
        <f t="shared" ref="S1027:S1090" si="267">IF(B1027:B8069="Credit card (automatic)",1,0)</f>
        <v>0</v>
      </c>
      <c r="T1027">
        <f t="shared" ref="T1027:T1090" si="268">IF(B1027:B8069="Bank transfer (automatic)",1,0)</f>
        <v>0</v>
      </c>
      <c r="U1027">
        <v>0</v>
      </c>
      <c r="V1027">
        <f t="shared" si="253"/>
        <v>0.38599756611145208</v>
      </c>
      <c r="W1027">
        <f t="shared" si="254"/>
        <v>0.59531882466345365</v>
      </c>
      <c r="X1027">
        <f t="shared" si="255"/>
        <v>0.14899412104396481</v>
      </c>
      <c r="Y1027">
        <f t="shared" si="256"/>
        <v>1</v>
      </c>
      <c r="Z1027" t="s">
        <v>1059</v>
      </c>
    </row>
    <row r="1028" spans="1:26" x14ac:dyDescent="0.25">
      <c r="A1028" t="s">
        <v>45</v>
      </c>
      <c r="B1028" t="s">
        <v>33</v>
      </c>
      <c r="C1028" t="s">
        <v>35</v>
      </c>
      <c r="D1028">
        <v>1</v>
      </c>
      <c r="F1028">
        <v>1</v>
      </c>
      <c r="G1028">
        <v>110</v>
      </c>
      <c r="H1028">
        <f t="shared" si="257"/>
        <v>0</v>
      </c>
      <c r="I1028">
        <f t="shared" si="258"/>
        <v>1</v>
      </c>
      <c r="J1028">
        <f t="shared" si="259"/>
        <v>0</v>
      </c>
      <c r="K1028">
        <f t="shared" si="260"/>
        <v>1</v>
      </c>
      <c r="L1028">
        <f t="shared" si="261"/>
        <v>0</v>
      </c>
      <c r="M1028">
        <f t="shared" si="262"/>
        <v>0</v>
      </c>
      <c r="N1028">
        <f t="shared" si="263"/>
        <v>0</v>
      </c>
      <c r="O1028">
        <f t="shared" si="264"/>
        <v>1</v>
      </c>
      <c r="P1028">
        <v>60</v>
      </c>
      <c r="Q1028">
        <f t="shared" si="265"/>
        <v>0</v>
      </c>
      <c r="R1028">
        <f t="shared" si="266"/>
        <v>0</v>
      </c>
      <c r="S1028">
        <f t="shared" si="267"/>
        <v>0</v>
      </c>
      <c r="T1028">
        <f t="shared" si="268"/>
        <v>1</v>
      </c>
      <c r="U1028">
        <v>0</v>
      </c>
      <c r="V1028">
        <f t="shared" ref="V1028:V1091" si="269">G1028*$G$2+H1029*$H$2+K1029*$K$2+M1028*$M$2+O1028*$O$2+Q1028*$Q$2+L1028*$L$2</f>
        <v>0.11642520865494385</v>
      </c>
      <c r="W1028">
        <f t="shared" ref="W1028:W1091" si="270">1/ (1+EXP(-V1028))</f>
        <v>0.52907346908812658</v>
      </c>
      <c r="X1028">
        <f t="shared" ref="X1028:X1091" si="271">(U1028-V1028)^2</f>
        <v>1.3554829210347213E-2</v>
      </c>
      <c r="Y1028">
        <f t="shared" ref="Y1028:Y1091" si="272">IF(W1028&gt;=0.58,1,0)</f>
        <v>0</v>
      </c>
      <c r="Z1028" t="s">
        <v>1060</v>
      </c>
    </row>
    <row r="1029" spans="1:26" x14ac:dyDescent="0.25">
      <c r="A1029" t="s">
        <v>26</v>
      </c>
      <c r="B1029" t="s">
        <v>27</v>
      </c>
      <c r="C1029" t="s">
        <v>35</v>
      </c>
      <c r="D1029">
        <v>1</v>
      </c>
      <c r="F1029">
        <v>1</v>
      </c>
      <c r="G1029">
        <v>100.6</v>
      </c>
      <c r="H1029">
        <f t="shared" si="257"/>
        <v>0</v>
      </c>
      <c r="I1029">
        <f t="shared" si="258"/>
        <v>1</v>
      </c>
      <c r="J1029">
        <f t="shared" si="259"/>
        <v>0</v>
      </c>
      <c r="K1029">
        <f t="shared" si="260"/>
        <v>1</v>
      </c>
      <c r="L1029">
        <f t="shared" si="261"/>
        <v>0</v>
      </c>
      <c r="M1029">
        <f t="shared" si="262"/>
        <v>1</v>
      </c>
      <c r="N1029">
        <f t="shared" si="263"/>
        <v>0</v>
      </c>
      <c r="O1029">
        <f t="shared" si="264"/>
        <v>0</v>
      </c>
      <c r="P1029">
        <v>8</v>
      </c>
      <c r="Q1029">
        <f t="shared" si="265"/>
        <v>1</v>
      </c>
      <c r="R1029">
        <f t="shared" si="266"/>
        <v>0</v>
      </c>
      <c r="S1029">
        <f t="shared" si="267"/>
        <v>0</v>
      </c>
      <c r="T1029">
        <f t="shared" si="268"/>
        <v>0</v>
      </c>
      <c r="U1029">
        <v>1</v>
      </c>
      <c r="V1029">
        <f t="shared" si="269"/>
        <v>0.55623588698997051</v>
      </c>
      <c r="W1029">
        <f t="shared" si="270"/>
        <v>0.6355811506257073</v>
      </c>
      <c r="X1029">
        <f t="shared" si="271"/>
        <v>0.19692658799557822</v>
      </c>
      <c r="Y1029">
        <f t="shared" si="272"/>
        <v>1</v>
      </c>
      <c r="Z1029" t="s">
        <v>1061</v>
      </c>
    </row>
    <row r="1030" spans="1:26" x14ac:dyDescent="0.25">
      <c r="A1030" t="s">
        <v>29</v>
      </c>
      <c r="B1030" t="s">
        <v>38</v>
      </c>
      <c r="C1030" t="s">
        <v>35</v>
      </c>
      <c r="D1030">
        <v>0</v>
      </c>
      <c r="F1030">
        <v>1</v>
      </c>
      <c r="G1030">
        <v>94.9</v>
      </c>
      <c r="H1030">
        <f t="shared" si="257"/>
        <v>1</v>
      </c>
      <c r="I1030">
        <f t="shared" si="258"/>
        <v>0</v>
      </c>
      <c r="J1030">
        <f t="shared" si="259"/>
        <v>0</v>
      </c>
      <c r="K1030">
        <f t="shared" si="260"/>
        <v>1</v>
      </c>
      <c r="L1030">
        <f t="shared" si="261"/>
        <v>0</v>
      </c>
      <c r="M1030">
        <f t="shared" si="262"/>
        <v>0</v>
      </c>
      <c r="N1030">
        <f t="shared" si="263"/>
        <v>1</v>
      </c>
      <c r="O1030">
        <f t="shared" si="264"/>
        <v>0</v>
      </c>
      <c r="P1030">
        <v>47</v>
      </c>
      <c r="Q1030">
        <f t="shared" si="265"/>
        <v>0</v>
      </c>
      <c r="R1030">
        <f t="shared" si="266"/>
        <v>0</v>
      </c>
      <c r="S1030">
        <f t="shared" si="267"/>
        <v>1</v>
      </c>
      <c r="T1030">
        <f t="shared" si="268"/>
        <v>0</v>
      </c>
      <c r="U1030">
        <v>0</v>
      </c>
      <c r="V1030">
        <f t="shared" si="269"/>
        <v>0.13912607885648925</v>
      </c>
      <c r="W1030">
        <f t="shared" si="270"/>
        <v>0.53472552531268769</v>
      </c>
      <c r="X1030">
        <f t="shared" si="271"/>
        <v>1.9356065817982066E-2</v>
      </c>
      <c r="Y1030">
        <f t="shared" si="272"/>
        <v>0</v>
      </c>
      <c r="Z1030" t="s">
        <v>1062</v>
      </c>
    </row>
    <row r="1031" spans="1:26" x14ac:dyDescent="0.25">
      <c r="A1031" t="s">
        <v>26</v>
      </c>
      <c r="B1031" t="s">
        <v>27</v>
      </c>
      <c r="C1031" t="s">
        <v>35</v>
      </c>
      <c r="D1031">
        <v>0</v>
      </c>
      <c r="F1031">
        <v>1</v>
      </c>
      <c r="G1031">
        <v>83.75</v>
      </c>
      <c r="H1031">
        <f t="shared" si="257"/>
        <v>1</v>
      </c>
      <c r="I1031">
        <f t="shared" si="258"/>
        <v>0</v>
      </c>
      <c r="J1031">
        <f t="shared" si="259"/>
        <v>0</v>
      </c>
      <c r="K1031">
        <f t="shared" si="260"/>
        <v>1</v>
      </c>
      <c r="L1031">
        <f t="shared" si="261"/>
        <v>0</v>
      </c>
      <c r="M1031">
        <f t="shared" si="262"/>
        <v>1</v>
      </c>
      <c r="N1031">
        <f t="shared" si="263"/>
        <v>0</v>
      </c>
      <c r="O1031">
        <f t="shared" si="264"/>
        <v>0</v>
      </c>
      <c r="P1031">
        <v>26</v>
      </c>
      <c r="Q1031">
        <f t="shared" si="265"/>
        <v>1</v>
      </c>
      <c r="R1031">
        <f t="shared" si="266"/>
        <v>0</v>
      </c>
      <c r="S1031">
        <f t="shared" si="267"/>
        <v>0</v>
      </c>
      <c r="T1031">
        <f t="shared" si="268"/>
        <v>0</v>
      </c>
      <c r="U1031">
        <v>1</v>
      </c>
      <c r="V1031">
        <f t="shared" si="269"/>
        <v>0.54365725238409801</v>
      </c>
      <c r="W1031">
        <f t="shared" si="270"/>
        <v>0.63266277696972306</v>
      </c>
      <c r="X1031">
        <f t="shared" si="271"/>
        <v>0.20824870330163081</v>
      </c>
      <c r="Y1031">
        <f t="shared" si="272"/>
        <v>1</v>
      </c>
      <c r="Z1031" t="s">
        <v>1063</v>
      </c>
    </row>
    <row r="1032" spans="1:26" x14ac:dyDescent="0.25">
      <c r="A1032" t="s">
        <v>26</v>
      </c>
      <c r="B1032" t="s">
        <v>30</v>
      </c>
      <c r="C1032" t="s">
        <v>35</v>
      </c>
      <c r="D1032">
        <v>1</v>
      </c>
      <c r="F1032">
        <v>1</v>
      </c>
      <c r="G1032">
        <v>88.3</v>
      </c>
      <c r="H1032">
        <f t="shared" si="257"/>
        <v>0</v>
      </c>
      <c r="I1032">
        <f t="shared" si="258"/>
        <v>1</v>
      </c>
      <c r="J1032">
        <f t="shared" si="259"/>
        <v>0</v>
      </c>
      <c r="K1032">
        <f t="shared" si="260"/>
        <v>1</v>
      </c>
      <c r="L1032">
        <f t="shared" si="261"/>
        <v>0</v>
      </c>
      <c r="M1032">
        <f t="shared" si="262"/>
        <v>1</v>
      </c>
      <c r="N1032">
        <f t="shared" si="263"/>
        <v>0</v>
      </c>
      <c r="O1032">
        <f t="shared" si="264"/>
        <v>0</v>
      </c>
      <c r="P1032">
        <v>3</v>
      </c>
      <c r="Q1032">
        <f t="shared" si="265"/>
        <v>0</v>
      </c>
      <c r="R1032">
        <f t="shared" si="266"/>
        <v>1</v>
      </c>
      <c r="S1032">
        <f t="shared" si="267"/>
        <v>0</v>
      </c>
      <c r="T1032">
        <f t="shared" si="268"/>
        <v>0</v>
      </c>
      <c r="U1032">
        <v>1</v>
      </c>
      <c r="V1032">
        <f t="shared" si="269"/>
        <v>0.40029116167169798</v>
      </c>
      <c r="W1032">
        <f t="shared" si="270"/>
        <v>0.59875761282230577</v>
      </c>
      <c r="X1032">
        <f t="shared" si="271"/>
        <v>0.35965069076908152</v>
      </c>
      <c r="Y1032">
        <f t="shared" si="272"/>
        <v>1</v>
      </c>
      <c r="Z1032" t="s">
        <v>1064</v>
      </c>
    </row>
    <row r="1033" spans="1:26" x14ac:dyDescent="0.25">
      <c r="A1033" t="s">
        <v>26</v>
      </c>
      <c r="B1033" t="s">
        <v>33</v>
      </c>
      <c r="C1033" t="s">
        <v>35</v>
      </c>
      <c r="D1033">
        <v>0</v>
      </c>
      <c r="F1033">
        <v>1</v>
      </c>
      <c r="G1033">
        <v>69.75</v>
      </c>
      <c r="H1033">
        <f t="shared" si="257"/>
        <v>1</v>
      </c>
      <c r="I1033">
        <f t="shared" si="258"/>
        <v>0</v>
      </c>
      <c r="J1033">
        <f t="shared" si="259"/>
        <v>0</v>
      </c>
      <c r="K1033">
        <f t="shared" si="260"/>
        <v>1</v>
      </c>
      <c r="L1033">
        <f t="shared" si="261"/>
        <v>0</v>
      </c>
      <c r="M1033">
        <f t="shared" si="262"/>
        <v>1</v>
      </c>
      <c r="N1033">
        <f t="shared" si="263"/>
        <v>0</v>
      </c>
      <c r="O1033">
        <f t="shared" si="264"/>
        <v>0</v>
      </c>
      <c r="P1033">
        <v>50</v>
      </c>
      <c r="Q1033">
        <f t="shared" si="265"/>
        <v>0</v>
      </c>
      <c r="R1033">
        <f t="shared" si="266"/>
        <v>0</v>
      </c>
      <c r="S1033">
        <f t="shared" si="267"/>
        <v>0</v>
      </c>
      <c r="T1033">
        <f t="shared" si="268"/>
        <v>1</v>
      </c>
      <c r="U1033">
        <v>0</v>
      </c>
      <c r="V1033">
        <f t="shared" si="269"/>
        <v>0.36650751449855373</v>
      </c>
      <c r="W1033">
        <f t="shared" si="270"/>
        <v>0.59061480201908134</v>
      </c>
      <c r="X1033">
        <f t="shared" si="271"/>
        <v>0.13432775818390758</v>
      </c>
      <c r="Y1033">
        <f t="shared" si="272"/>
        <v>1</v>
      </c>
      <c r="Z1033" t="s">
        <v>1065</v>
      </c>
    </row>
    <row r="1034" spans="1:26" x14ac:dyDescent="0.25">
      <c r="A1034" t="s">
        <v>26</v>
      </c>
      <c r="B1034" t="s">
        <v>33</v>
      </c>
      <c r="C1034" t="s">
        <v>25</v>
      </c>
      <c r="D1034">
        <v>0</v>
      </c>
      <c r="F1034">
        <v>1</v>
      </c>
      <c r="G1034">
        <v>71.599999999999994</v>
      </c>
      <c r="H1034">
        <f t="shared" si="257"/>
        <v>1</v>
      </c>
      <c r="I1034">
        <f t="shared" si="258"/>
        <v>0</v>
      </c>
      <c r="J1034">
        <f t="shared" si="259"/>
        <v>1</v>
      </c>
      <c r="K1034">
        <f t="shared" si="260"/>
        <v>0</v>
      </c>
      <c r="L1034">
        <f t="shared" si="261"/>
        <v>0</v>
      </c>
      <c r="M1034">
        <f t="shared" si="262"/>
        <v>1</v>
      </c>
      <c r="N1034">
        <f t="shared" si="263"/>
        <v>0</v>
      </c>
      <c r="O1034">
        <f t="shared" si="264"/>
        <v>0</v>
      </c>
      <c r="P1034">
        <v>27</v>
      </c>
      <c r="Q1034">
        <f t="shared" si="265"/>
        <v>0</v>
      </c>
      <c r="R1034">
        <f t="shared" si="266"/>
        <v>0</v>
      </c>
      <c r="S1034">
        <f t="shared" si="267"/>
        <v>0</v>
      </c>
      <c r="T1034">
        <f t="shared" si="268"/>
        <v>1</v>
      </c>
      <c r="U1034">
        <v>0</v>
      </c>
      <c r="V1034">
        <f t="shared" si="269"/>
        <v>0.38794638537778553</v>
      </c>
      <c r="W1034">
        <f t="shared" si="270"/>
        <v>0.5957882357890677</v>
      </c>
      <c r="X1034">
        <f t="shared" si="271"/>
        <v>0.1505023979276893</v>
      </c>
      <c r="Y1034">
        <f t="shared" si="272"/>
        <v>1</v>
      </c>
      <c r="Z1034" t="s">
        <v>1066</v>
      </c>
    </row>
    <row r="1035" spans="1:26" x14ac:dyDescent="0.25">
      <c r="A1035" t="s">
        <v>26</v>
      </c>
      <c r="B1035" t="s">
        <v>27</v>
      </c>
      <c r="C1035" t="s">
        <v>35</v>
      </c>
      <c r="D1035">
        <v>1</v>
      </c>
      <c r="F1035">
        <v>1</v>
      </c>
      <c r="G1035">
        <v>92.1</v>
      </c>
      <c r="H1035">
        <f t="shared" si="257"/>
        <v>0</v>
      </c>
      <c r="I1035">
        <f t="shared" si="258"/>
        <v>1</v>
      </c>
      <c r="J1035">
        <f t="shared" si="259"/>
        <v>0</v>
      </c>
      <c r="K1035">
        <f t="shared" si="260"/>
        <v>1</v>
      </c>
      <c r="L1035">
        <f t="shared" si="261"/>
        <v>0</v>
      </c>
      <c r="M1035">
        <f t="shared" si="262"/>
        <v>1</v>
      </c>
      <c r="N1035">
        <f t="shared" si="263"/>
        <v>0</v>
      </c>
      <c r="O1035">
        <f t="shared" si="264"/>
        <v>0</v>
      </c>
      <c r="P1035">
        <v>8</v>
      </c>
      <c r="Q1035">
        <f t="shared" si="265"/>
        <v>1</v>
      </c>
      <c r="R1035">
        <f t="shared" si="266"/>
        <v>0</v>
      </c>
      <c r="S1035">
        <f t="shared" si="267"/>
        <v>0</v>
      </c>
      <c r="T1035">
        <f t="shared" si="268"/>
        <v>0</v>
      </c>
      <c r="U1035">
        <v>1</v>
      </c>
      <c r="V1035">
        <f t="shared" si="269"/>
        <v>0.53812074671814725</v>
      </c>
      <c r="W1035">
        <f t="shared" si="270"/>
        <v>0.63137514734000799</v>
      </c>
      <c r="X1035">
        <f t="shared" si="271"/>
        <v>0.21333244461220188</v>
      </c>
      <c r="Y1035">
        <f t="shared" si="272"/>
        <v>1</v>
      </c>
      <c r="Z1035" t="s">
        <v>1067</v>
      </c>
    </row>
    <row r="1036" spans="1:26" x14ac:dyDescent="0.25">
      <c r="A1036" t="s">
        <v>45</v>
      </c>
      <c r="B1036" t="s">
        <v>33</v>
      </c>
      <c r="C1036" t="s">
        <v>23</v>
      </c>
      <c r="D1036">
        <v>0</v>
      </c>
      <c r="F1036">
        <v>1</v>
      </c>
      <c r="G1036">
        <v>23.65</v>
      </c>
      <c r="H1036">
        <f t="shared" si="257"/>
        <v>1</v>
      </c>
      <c r="I1036">
        <f t="shared" si="258"/>
        <v>0</v>
      </c>
      <c r="J1036">
        <f t="shared" si="259"/>
        <v>0</v>
      </c>
      <c r="K1036">
        <f t="shared" si="260"/>
        <v>0</v>
      </c>
      <c r="L1036">
        <f t="shared" si="261"/>
        <v>1</v>
      </c>
      <c r="M1036">
        <f t="shared" si="262"/>
        <v>0</v>
      </c>
      <c r="N1036">
        <f t="shared" si="263"/>
        <v>0</v>
      </c>
      <c r="O1036">
        <f t="shared" si="264"/>
        <v>1</v>
      </c>
      <c r="P1036">
        <v>62</v>
      </c>
      <c r="Q1036">
        <f t="shared" si="265"/>
        <v>0</v>
      </c>
      <c r="R1036">
        <f t="shared" si="266"/>
        <v>0</v>
      </c>
      <c r="S1036">
        <f t="shared" si="267"/>
        <v>0</v>
      </c>
      <c r="T1036">
        <f t="shared" si="268"/>
        <v>1</v>
      </c>
      <c r="U1036">
        <v>0</v>
      </c>
      <c r="V1036">
        <f t="shared" si="269"/>
        <v>-6.5482053815278454E-2</v>
      </c>
      <c r="W1036">
        <f t="shared" si="270"/>
        <v>0.48363533363188466</v>
      </c>
      <c r="X1036">
        <f t="shared" si="271"/>
        <v>4.2878993718670237E-3</v>
      </c>
      <c r="Y1036">
        <f t="shared" si="272"/>
        <v>0</v>
      </c>
      <c r="Z1036" t="s">
        <v>1068</v>
      </c>
    </row>
    <row r="1037" spans="1:26" x14ac:dyDescent="0.25">
      <c r="A1037" t="s">
        <v>45</v>
      </c>
      <c r="B1037" t="s">
        <v>33</v>
      </c>
      <c r="C1037" t="s">
        <v>25</v>
      </c>
      <c r="D1037">
        <v>0</v>
      </c>
      <c r="F1037">
        <v>1</v>
      </c>
      <c r="G1037">
        <v>81.849999999999994</v>
      </c>
      <c r="H1037">
        <f t="shared" si="257"/>
        <v>1</v>
      </c>
      <c r="I1037">
        <f t="shared" si="258"/>
        <v>0</v>
      </c>
      <c r="J1037">
        <f t="shared" si="259"/>
        <v>1</v>
      </c>
      <c r="K1037">
        <f t="shared" si="260"/>
        <v>0</v>
      </c>
      <c r="L1037">
        <f t="shared" si="261"/>
        <v>0</v>
      </c>
      <c r="M1037">
        <f t="shared" si="262"/>
        <v>0</v>
      </c>
      <c r="N1037">
        <f t="shared" si="263"/>
        <v>0</v>
      </c>
      <c r="O1037">
        <f t="shared" si="264"/>
        <v>1</v>
      </c>
      <c r="P1037">
        <v>71</v>
      </c>
      <c r="Q1037">
        <f t="shared" si="265"/>
        <v>0</v>
      </c>
      <c r="R1037">
        <f t="shared" si="266"/>
        <v>0</v>
      </c>
      <c r="S1037">
        <f t="shared" si="267"/>
        <v>0</v>
      </c>
      <c r="T1037">
        <f t="shared" si="268"/>
        <v>1</v>
      </c>
      <c r="U1037">
        <v>0</v>
      </c>
      <c r="V1037">
        <f t="shared" si="269"/>
        <v>5.3983180412056075E-2</v>
      </c>
      <c r="W1037">
        <f t="shared" si="270"/>
        <v>0.51349251862225265</v>
      </c>
      <c r="X1037">
        <f t="shared" si="271"/>
        <v>2.9141837674005948E-3</v>
      </c>
      <c r="Y1037">
        <f t="shared" si="272"/>
        <v>0</v>
      </c>
      <c r="Z1037" t="s">
        <v>1069</v>
      </c>
    </row>
    <row r="1038" spans="1:26" x14ac:dyDescent="0.25">
      <c r="A1038" t="s">
        <v>45</v>
      </c>
      <c r="B1038" t="s">
        <v>30</v>
      </c>
      <c r="C1038" t="s">
        <v>23</v>
      </c>
      <c r="D1038">
        <v>0</v>
      </c>
      <c r="F1038">
        <v>1</v>
      </c>
      <c r="G1038">
        <v>25.1</v>
      </c>
      <c r="H1038">
        <f t="shared" si="257"/>
        <v>1</v>
      </c>
      <c r="I1038">
        <f t="shared" si="258"/>
        <v>0</v>
      </c>
      <c r="J1038">
        <f t="shared" si="259"/>
        <v>0</v>
      </c>
      <c r="K1038">
        <f t="shared" si="260"/>
        <v>0</v>
      </c>
      <c r="L1038">
        <f t="shared" si="261"/>
        <v>1</v>
      </c>
      <c r="M1038">
        <f t="shared" si="262"/>
        <v>0</v>
      </c>
      <c r="N1038">
        <f t="shared" si="263"/>
        <v>0</v>
      </c>
      <c r="O1038">
        <f t="shared" si="264"/>
        <v>1</v>
      </c>
      <c r="P1038">
        <v>66</v>
      </c>
      <c r="Q1038">
        <f t="shared" si="265"/>
        <v>0</v>
      </c>
      <c r="R1038">
        <f t="shared" si="266"/>
        <v>1</v>
      </c>
      <c r="S1038">
        <f t="shared" si="267"/>
        <v>0</v>
      </c>
      <c r="T1038">
        <f t="shared" si="268"/>
        <v>0</v>
      </c>
      <c r="U1038">
        <v>0</v>
      </c>
      <c r="V1038">
        <f t="shared" si="269"/>
        <v>-5.8358254205575937E-2</v>
      </c>
      <c r="W1038">
        <f t="shared" si="270"/>
        <v>0.48541457566141843</v>
      </c>
      <c r="X1038">
        <f t="shared" si="271"/>
        <v>3.4056858339226214E-3</v>
      </c>
      <c r="Y1038">
        <f t="shared" si="272"/>
        <v>0</v>
      </c>
      <c r="Z1038" t="s">
        <v>1070</v>
      </c>
    </row>
    <row r="1039" spans="1:26" x14ac:dyDescent="0.25">
      <c r="A1039" t="s">
        <v>45</v>
      </c>
      <c r="B1039" t="s">
        <v>33</v>
      </c>
      <c r="C1039" t="s">
        <v>35</v>
      </c>
      <c r="D1039">
        <v>0</v>
      </c>
      <c r="F1039">
        <v>1</v>
      </c>
      <c r="G1039">
        <v>114.7</v>
      </c>
      <c r="H1039">
        <f t="shared" si="257"/>
        <v>1</v>
      </c>
      <c r="I1039">
        <f t="shared" si="258"/>
        <v>0</v>
      </c>
      <c r="J1039">
        <f t="shared" si="259"/>
        <v>0</v>
      </c>
      <c r="K1039">
        <f t="shared" si="260"/>
        <v>1</v>
      </c>
      <c r="L1039">
        <f t="shared" si="261"/>
        <v>0</v>
      </c>
      <c r="M1039">
        <f t="shared" si="262"/>
        <v>0</v>
      </c>
      <c r="N1039">
        <f t="shared" si="263"/>
        <v>0</v>
      </c>
      <c r="O1039">
        <f t="shared" si="264"/>
        <v>1</v>
      </c>
      <c r="P1039">
        <v>68</v>
      </c>
      <c r="Q1039">
        <f t="shared" si="265"/>
        <v>0</v>
      </c>
      <c r="R1039">
        <f t="shared" si="266"/>
        <v>0</v>
      </c>
      <c r="S1039">
        <f t="shared" si="267"/>
        <v>0</v>
      </c>
      <c r="T1039">
        <f t="shared" si="268"/>
        <v>1</v>
      </c>
      <c r="U1039">
        <v>0</v>
      </c>
      <c r="V1039">
        <f t="shared" si="269"/>
        <v>0.10519815073129937</v>
      </c>
      <c r="W1039">
        <f t="shared" si="270"/>
        <v>0.52627531051026932</v>
      </c>
      <c r="X1039">
        <f t="shared" si="271"/>
        <v>1.1066650917285183E-2</v>
      </c>
      <c r="Y1039">
        <f t="shared" si="272"/>
        <v>0</v>
      </c>
      <c r="Z1039" t="s">
        <v>1071</v>
      </c>
    </row>
    <row r="1040" spans="1:26" x14ac:dyDescent="0.25">
      <c r="A1040" t="s">
        <v>26</v>
      </c>
      <c r="B1040" t="s">
        <v>27</v>
      </c>
      <c r="C1040" t="s">
        <v>25</v>
      </c>
      <c r="D1040">
        <v>0</v>
      </c>
      <c r="F1040">
        <v>1</v>
      </c>
      <c r="G1040">
        <v>49.15</v>
      </c>
      <c r="H1040">
        <f t="shared" si="257"/>
        <v>1</v>
      </c>
      <c r="I1040">
        <f t="shared" si="258"/>
        <v>0</v>
      </c>
      <c r="J1040">
        <f t="shared" si="259"/>
        <v>1</v>
      </c>
      <c r="K1040">
        <f t="shared" si="260"/>
        <v>0</v>
      </c>
      <c r="L1040">
        <f t="shared" si="261"/>
        <v>0</v>
      </c>
      <c r="M1040">
        <f t="shared" si="262"/>
        <v>1</v>
      </c>
      <c r="N1040">
        <f t="shared" si="263"/>
        <v>0</v>
      </c>
      <c r="O1040">
        <f t="shared" si="264"/>
        <v>0</v>
      </c>
      <c r="P1040">
        <v>13</v>
      </c>
      <c r="Q1040">
        <f t="shared" si="265"/>
        <v>1</v>
      </c>
      <c r="R1040">
        <f t="shared" si="266"/>
        <v>0</v>
      </c>
      <c r="S1040">
        <f t="shared" si="267"/>
        <v>0</v>
      </c>
      <c r="T1040">
        <f t="shared" si="268"/>
        <v>0</v>
      </c>
      <c r="U1040">
        <v>0</v>
      </c>
      <c r="V1040">
        <f t="shared" si="269"/>
        <v>0.47602248598768537</v>
      </c>
      <c r="W1040">
        <f t="shared" si="270"/>
        <v>0.61680820390565438</v>
      </c>
      <c r="X1040">
        <f t="shared" si="271"/>
        <v>0.22659740716589613</v>
      </c>
      <c r="Y1040">
        <f t="shared" si="272"/>
        <v>1</v>
      </c>
      <c r="Z1040" t="s">
        <v>1072</v>
      </c>
    </row>
    <row r="1041" spans="1:26" x14ac:dyDescent="0.25">
      <c r="A1041" t="s">
        <v>29</v>
      </c>
      <c r="B1041" t="s">
        <v>27</v>
      </c>
      <c r="C1041" t="s">
        <v>35</v>
      </c>
      <c r="D1041">
        <v>0</v>
      </c>
      <c r="F1041">
        <v>1</v>
      </c>
      <c r="G1041">
        <v>80.900000000000006</v>
      </c>
      <c r="H1041">
        <f t="shared" si="257"/>
        <v>1</v>
      </c>
      <c r="I1041">
        <f t="shared" si="258"/>
        <v>0</v>
      </c>
      <c r="J1041">
        <f t="shared" si="259"/>
        <v>0</v>
      </c>
      <c r="K1041">
        <f t="shared" si="260"/>
        <v>1</v>
      </c>
      <c r="L1041">
        <f t="shared" si="261"/>
        <v>0</v>
      </c>
      <c r="M1041">
        <f t="shared" si="262"/>
        <v>0</v>
      </c>
      <c r="N1041">
        <f t="shared" si="263"/>
        <v>1</v>
      </c>
      <c r="O1041">
        <f t="shared" si="264"/>
        <v>0</v>
      </c>
      <c r="P1041">
        <v>56</v>
      </c>
      <c r="Q1041">
        <f t="shared" si="265"/>
        <v>1</v>
      </c>
      <c r="R1041">
        <f t="shared" si="266"/>
        <v>0</v>
      </c>
      <c r="S1041">
        <f t="shared" si="267"/>
        <v>0</v>
      </c>
      <c r="T1041">
        <f t="shared" si="268"/>
        <v>0</v>
      </c>
      <c r="U1041">
        <v>0</v>
      </c>
      <c r="V1041">
        <f t="shared" si="269"/>
        <v>0.25406764681110583</v>
      </c>
      <c r="W1041">
        <f t="shared" si="270"/>
        <v>0.56317743287469624</v>
      </c>
      <c r="X1041">
        <f t="shared" si="271"/>
        <v>6.4550369156132811E-2</v>
      </c>
      <c r="Y1041">
        <f t="shared" si="272"/>
        <v>0</v>
      </c>
      <c r="Z1041" t="s">
        <v>1073</v>
      </c>
    </row>
    <row r="1042" spans="1:26" x14ac:dyDescent="0.25">
      <c r="A1042" t="s">
        <v>26</v>
      </c>
      <c r="B1042" t="s">
        <v>27</v>
      </c>
      <c r="C1042" t="s">
        <v>35</v>
      </c>
      <c r="D1042">
        <v>0</v>
      </c>
      <c r="F1042">
        <v>1</v>
      </c>
      <c r="G1042">
        <v>79.45</v>
      </c>
      <c r="H1042">
        <f t="shared" si="257"/>
        <v>1</v>
      </c>
      <c r="I1042">
        <f t="shared" si="258"/>
        <v>0</v>
      </c>
      <c r="J1042">
        <f t="shared" si="259"/>
        <v>0</v>
      </c>
      <c r="K1042">
        <f t="shared" si="260"/>
        <v>1</v>
      </c>
      <c r="L1042">
        <f t="shared" si="261"/>
        <v>0</v>
      </c>
      <c r="M1042">
        <f t="shared" si="262"/>
        <v>1</v>
      </c>
      <c r="N1042">
        <f t="shared" si="263"/>
        <v>0</v>
      </c>
      <c r="O1042">
        <f t="shared" si="264"/>
        <v>0</v>
      </c>
      <c r="P1042">
        <v>38</v>
      </c>
      <c r="Q1042">
        <f t="shared" si="265"/>
        <v>1</v>
      </c>
      <c r="R1042">
        <f t="shared" si="266"/>
        <v>0</v>
      </c>
      <c r="S1042">
        <f t="shared" si="267"/>
        <v>0</v>
      </c>
      <c r="T1042">
        <f t="shared" si="268"/>
        <v>0</v>
      </c>
      <c r="U1042">
        <v>1</v>
      </c>
      <c r="V1042">
        <f t="shared" si="269"/>
        <v>0.53695331410791092</v>
      </c>
      <c r="W1042">
        <f t="shared" si="270"/>
        <v>0.63110339676012717</v>
      </c>
      <c r="X1042">
        <f t="shared" si="271"/>
        <v>0.21441223331564702</v>
      </c>
      <c r="Y1042">
        <f t="shared" si="272"/>
        <v>1</v>
      </c>
      <c r="Z1042" t="s">
        <v>1074</v>
      </c>
    </row>
    <row r="1043" spans="1:26" x14ac:dyDescent="0.25">
      <c r="A1043" t="s">
        <v>26</v>
      </c>
      <c r="B1043" t="s">
        <v>38</v>
      </c>
      <c r="C1043" t="s">
        <v>35</v>
      </c>
      <c r="D1043">
        <v>1</v>
      </c>
      <c r="F1043">
        <v>1</v>
      </c>
      <c r="G1043">
        <v>90.45</v>
      </c>
      <c r="H1043">
        <f t="shared" si="257"/>
        <v>0</v>
      </c>
      <c r="I1043">
        <f t="shared" si="258"/>
        <v>1</v>
      </c>
      <c r="J1043">
        <f t="shared" si="259"/>
        <v>0</v>
      </c>
      <c r="K1043">
        <f t="shared" si="260"/>
        <v>1</v>
      </c>
      <c r="L1043">
        <f t="shared" si="261"/>
        <v>0</v>
      </c>
      <c r="M1043">
        <f t="shared" si="262"/>
        <v>1</v>
      </c>
      <c r="N1043">
        <f t="shared" si="263"/>
        <v>0</v>
      </c>
      <c r="O1043">
        <f t="shared" si="264"/>
        <v>0</v>
      </c>
      <c r="P1043">
        <v>14</v>
      </c>
      <c r="Q1043">
        <f t="shared" si="265"/>
        <v>0</v>
      </c>
      <c r="R1043">
        <f t="shared" si="266"/>
        <v>0</v>
      </c>
      <c r="S1043">
        <f t="shared" si="267"/>
        <v>1</v>
      </c>
      <c r="T1043">
        <f t="shared" si="268"/>
        <v>0</v>
      </c>
      <c r="U1043">
        <v>1</v>
      </c>
      <c r="V1043">
        <f t="shared" si="269"/>
        <v>0.39877996154903583</v>
      </c>
      <c r="W1043">
        <f t="shared" si="270"/>
        <v>0.59839449750317275</v>
      </c>
      <c r="X1043">
        <f t="shared" si="271"/>
        <v>0.36146553463497882</v>
      </c>
      <c r="Y1043">
        <f t="shared" si="272"/>
        <v>1</v>
      </c>
      <c r="Z1043" t="s">
        <v>1075</v>
      </c>
    </row>
    <row r="1044" spans="1:26" x14ac:dyDescent="0.25">
      <c r="A1044" t="s">
        <v>29</v>
      </c>
      <c r="B1044" t="s">
        <v>33</v>
      </c>
      <c r="C1044" t="s">
        <v>23</v>
      </c>
      <c r="D1044">
        <v>0</v>
      </c>
      <c r="F1044">
        <v>1</v>
      </c>
      <c r="G1044">
        <v>19.3</v>
      </c>
      <c r="H1044">
        <f t="shared" si="257"/>
        <v>1</v>
      </c>
      <c r="I1044">
        <f t="shared" si="258"/>
        <v>0</v>
      </c>
      <c r="J1044">
        <f t="shared" si="259"/>
        <v>0</v>
      </c>
      <c r="K1044">
        <f t="shared" si="260"/>
        <v>0</v>
      </c>
      <c r="L1044">
        <f t="shared" si="261"/>
        <v>1</v>
      </c>
      <c r="M1044">
        <f t="shared" si="262"/>
        <v>0</v>
      </c>
      <c r="N1044">
        <f t="shared" si="263"/>
        <v>1</v>
      </c>
      <c r="O1044">
        <f t="shared" si="264"/>
        <v>0</v>
      </c>
      <c r="P1044">
        <v>16</v>
      </c>
      <c r="Q1044">
        <f t="shared" si="265"/>
        <v>0</v>
      </c>
      <c r="R1044">
        <f t="shared" si="266"/>
        <v>0</v>
      </c>
      <c r="S1044">
        <f t="shared" si="267"/>
        <v>0</v>
      </c>
      <c r="T1044">
        <f t="shared" si="268"/>
        <v>1</v>
      </c>
      <c r="U1044">
        <v>0</v>
      </c>
      <c r="V1044">
        <f t="shared" si="269"/>
        <v>-7.4667195582070259E-3</v>
      </c>
      <c r="W1044">
        <f t="shared" si="270"/>
        <v>0.49813332878297917</v>
      </c>
      <c r="X1044">
        <f t="shared" si="271"/>
        <v>5.5751900960911327E-5</v>
      </c>
      <c r="Y1044">
        <f t="shared" si="272"/>
        <v>0</v>
      </c>
      <c r="Z1044" t="s">
        <v>1076</v>
      </c>
    </row>
    <row r="1045" spans="1:26" x14ac:dyDescent="0.25">
      <c r="A1045" t="s">
        <v>26</v>
      </c>
      <c r="B1045" t="s">
        <v>27</v>
      </c>
      <c r="C1045" t="s">
        <v>35</v>
      </c>
      <c r="D1045">
        <v>0</v>
      </c>
      <c r="F1045">
        <v>1</v>
      </c>
      <c r="G1045">
        <v>70.2</v>
      </c>
      <c r="H1045">
        <f t="shared" si="257"/>
        <v>1</v>
      </c>
      <c r="I1045">
        <f t="shared" si="258"/>
        <v>0</v>
      </c>
      <c r="J1045">
        <f t="shared" si="259"/>
        <v>0</v>
      </c>
      <c r="K1045">
        <f t="shared" si="260"/>
        <v>1</v>
      </c>
      <c r="L1045">
        <f t="shared" si="261"/>
        <v>0</v>
      </c>
      <c r="M1045">
        <f t="shared" si="262"/>
        <v>1</v>
      </c>
      <c r="N1045">
        <f t="shared" si="263"/>
        <v>0</v>
      </c>
      <c r="O1045">
        <f t="shared" si="264"/>
        <v>0</v>
      </c>
      <c r="P1045">
        <v>14</v>
      </c>
      <c r="Q1045">
        <f t="shared" si="265"/>
        <v>1</v>
      </c>
      <c r="R1045">
        <f t="shared" si="266"/>
        <v>0</v>
      </c>
      <c r="S1045">
        <f t="shared" si="267"/>
        <v>0</v>
      </c>
      <c r="T1045">
        <f t="shared" si="268"/>
        <v>0</v>
      </c>
      <c r="U1045">
        <v>0</v>
      </c>
      <c r="V1045">
        <f t="shared" si="269"/>
        <v>0.50884060243274076</v>
      </c>
      <c r="W1045">
        <f t="shared" si="270"/>
        <v>0.62453464531044967</v>
      </c>
      <c r="X1045">
        <f t="shared" si="271"/>
        <v>0.25891875868411457</v>
      </c>
      <c r="Y1045">
        <f t="shared" si="272"/>
        <v>1</v>
      </c>
      <c r="Z1045" t="s">
        <v>1077</v>
      </c>
    </row>
    <row r="1046" spans="1:26" x14ac:dyDescent="0.25">
      <c r="A1046" t="s">
        <v>26</v>
      </c>
      <c r="B1046" t="s">
        <v>33</v>
      </c>
      <c r="C1046" t="s">
        <v>35</v>
      </c>
      <c r="D1046">
        <v>0</v>
      </c>
      <c r="F1046">
        <v>1</v>
      </c>
      <c r="G1046">
        <v>69.75</v>
      </c>
      <c r="H1046">
        <f t="shared" si="257"/>
        <v>1</v>
      </c>
      <c r="I1046">
        <f t="shared" si="258"/>
        <v>0</v>
      </c>
      <c r="J1046">
        <f t="shared" si="259"/>
        <v>0</v>
      </c>
      <c r="K1046">
        <f t="shared" si="260"/>
        <v>1</v>
      </c>
      <c r="L1046">
        <f t="shared" si="261"/>
        <v>0</v>
      </c>
      <c r="M1046">
        <f t="shared" si="262"/>
        <v>1</v>
      </c>
      <c r="N1046">
        <f t="shared" si="263"/>
        <v>0</v>
      </c>
      <c r="O1046">
        <f t="shared" si="264"/>
        <v>0</v>
      </c>
      <c r="P1046">
        <v>32</v>
      </c>
      <c r="Q1046">
        <f t="shared" si="265"/>
        <v>0</v>
      </c>
      <c r="R1046">
        <f t="shared" si="266"/>
        <v>0</v>
      </c>
      <c r="S1046">
        <f t="shared" si="267"/>
        <v>0</v>
      </c>
      <c r="T1046">
        <f t="shared" si="268"/>
        <v>1</v>
      </c>
      <c r="U1046">
        <v>1</v>
      </c>
      <c r="V1046">
        <f t="shared" si="269"/>
        <v>0.36650751449855373</v>
      </c>
      <c r="W1046">
        <f t="shared" si="270"/>
        <v>0.59061480201908134</v>
      </c>
      <c r="X1046">
        <f t="shared" si="271"/>
        <v>0.40131272918680017</v>
      </c>
      <c r="Y1046">
        <f t="shared" si="272"/>
        <v>1</v>
      </c>
      <c r="Z1046" t="s">
        <v>1078</v>
      </c>
    </row>
    <row r="1047" spans="1:26" x14ac:dyDescent="0.25">
      <c r="A1047" t="s">
        <v>29</v>
      </c>
      <c r="B1047" t="s">
        <v>33</v>
      </c>
      <c r="C1047" t="s">
        <v>25</v>
      </c>
      <c r="D1047">
        <v>0</v>
      </c>
      <c r="F1047">
        <v>1</v>
      </c>
      <c r="G1047">
        <v>54.25</v>
      </c>
      <c r="H1047">
        <f t="shared" si="257"/>
        <v>1</v>
      </c>
      <c r="I1047">
        <f t="shared" si="258"/>
        <v>0</v>
      </c>
      <c r="J1047">
        <f t="shared" si="259"/>
        <v>1</v>
      </c>
      <c r="K1047">
        <f t="shared" si="260"/>
        <v>0</v>
      </c>
      <c r="L1047">
        <f t="shared" si="261"/>
        <v>0</v>
      </c>
      <c r="M1047">
        <f t="shared" si="262"/>
        <v>0</v>
      </c>
      <c r="N1047">
        <f t="shared" si="263"/>
        <v>1</v>
      </c>
      <c r="O1047">
        <f t="shared" si="264"/>
        <v>0</v>
      </c>
      <c r="P1047">
        <v>8</v>
      </c>
      <c r="Q1047">
        <f t="shared" si="265"/>
        <v>0</v>
      </c>
      <c r="R1047">
        <f t="shared" si="266"/>
        <v>0</v>
      </c>
      <c r="S1047">
        <f t="shared" si="267"/>
        <v>0</v>
      </c>
      <c r="T1047">
        <f t="shared" si="268"/>
        <v>1</v>
      </c>
      <c r="U1047">
        <v>0</v>
      </c>
      <c r="V1047">
        <f t="shared" si="269"/>
        <v>7.5750476315325208E-2</v>
      </c>
      <c r="W1047">
        <f t="shared" si="270"/>
        <v>0.51892856872130855</v>
      </c>
      <c r="X1047">
        <f t="shared" si="271"/>
        <v>5.7381346619986449E-3</v>
      </c>
      <c r="Y1047">
        <f t="shared" si="272"/>
        <v>0</v>
      </c>
      <c r="Z1047" t="s">
        <v>1079</v>
      </c>
    </row>
    <row r="1048" spans="1:26" x14ac:dyDescent="0.25">
      <c r="A1048" t="s">
        <v>26</v>
      </c>
      <c r="B1048" t="s">
        <v>33</v>
      </c>
      <c r="C1048" t="s">
        <v>35</v>
      </c>
      <c r="D1048">
        <v>0</v>
      </c>
      <c r="F1048">
        <v>1</v>
      </c>
      <c r="G1048">
        <v>99.3</v>
      </c>
      <c r="H1048">
        <f t="shared" si="257"/>
        <v>1</v>
      </c>
      <c r="I1048">
        <f t="shared" si="258"/>
        <v>0</v>
      </c>
      <c r="J1048">
        <f t="shared" si="259"/>
        <v>0</v>
      </c>
      <c r="K1048">
        <f t="shared" si="260"/>
        <v>1</v>
      </c>
      <c r="L1048">
        <f t="shared" si="261"/>
        <v>0</v>
      </c>
      <c r="M1048">
        <f t="shared" si="262"/>
        <v>1</v>
      </c>
      <c r="N1048">
        <f t="shared" si="263"/>
        <v>0</v>
      </c>
      <c r="O1048">
        <f t="shared" si="264"/>
        <v>0</v>
      </c>
      <c r="P1048">
        <v>43</v>
      </c>
      <c r="Q1048">
        <f t="shared" si="265"/>
        <v>0</v>
      </c>
      <c r="R1048">
        <f t="shared" si="266"/>
        <v>0</v>
      </c>
      <c r="S1048">
        <f t="shared" si="267"/>
        <v>0</v>
      </c>
      <c r="T1048">
        <f t="shared" si="268"/>
        <v>1</v>
      </c>
      <c r="U1048">
        <v>0</v>
      </c>
      <c r="V1048">
        <f t="shared" si="269"/>
        <v>0.41257760195467669</v>
      </c>
      <c r="W1048">
        <f t="shared" si="270"/>
        <v>0.60170577809861547</v>
      </c>
      <c r="X1048">
        <f t="shared" si="271"/>
        <v>0.17022027763467162</v>
      </c>
      <c r="Y1048">
        <f t="shared" si="272"/>
        <v>1</v>
      </c>
      <c r="Z1048" t="s">
        <v>1080</v>
      </c>
    </row>
    <row r="1049" spans="1:26" x14ac:dyDescent="0.25">
      <c r="A1049" t="s">
        <v>29</v>
      </c>
      <c r="B1049" t="s">
        <v>38</v>
      </c>
      <c r="C1049" t="s">
        <v>25</v>
      </c>
      <c r="D1049">
        <v>0</v>
      </c>
      <c r="F1049">
        <v>1</v>
      </c>
      <c r="G1049">
        <v>74</v>
      </c>
      <c r="H1049">
        <f t="shared" si="257"/>
        <v>1</v>
      </c>
      <c r="I1049">
        <f t="shared" si="258"/>
        <v>0</v>
      </c>
      <c r="J1049">
        <f t="shared" si="259"/>
        <v>1</v>
      </c>
      <c r="K1049">
        <f t="shared" si="260"/>
        <v>0</v>
      </c>
      <c r="L1049">
        <f t="shared" si="261"/>
        <v>0</v>
      </c>
      <c r="M1049">
        <f t="shared" si="262"/>
        <v>0</v>
      </c>
      <c r="N1049">
        <f t="shared" si="263"/>
        <v>1</v>
      </c>
      <c r="O1049">
        <f t="shared" si="264"/>
        <v>0</v>
      </c>
      <c r="P1049">
        <v>52</v>
      </c>
      <c r="Q1049">
        <f t="shared" si="265"/>
        <v>0</v>
      </c>
      <c r="R1049">
        <f t="shared" si="266"/>
        <v>0</v>
      </c>
      <c r="S1049">
        <f t="shared" si="267"/>
        <v>1</v>
      </c>
      <c r="T1049">
        <f t="shared" si="268"/>
        <v>0</v>
      </c>
      <c r="U1049">
        <v>0</v>
      </c>
      <c r="V1049">
        <f t="shared" si="269"/>
        <v>0.10167865146263813</v>
      </c>
      <c r="W1049">
        <f t="shared" si="270"/>
        <v>0.52539778528288961</v>
      </c>
      <c r="X1049">
        <f t="shared" si="271"/>
        <v>1.0338548163260644E-2</v>
      </c>
      <c r="Y1049">
        <f t="shared" si="272"/>
        <v>0</v>
      </c>
      <c r="Z1049" t="s">
        <v>1081</v>
      </c>
    </row>
    <row r="1050" spans="1:26" x14ac:dyDescent="0.25">
      <c r="A1050" t="s">
        <v>26</v>
      </c>
      <c r="B1050" t="s">
        <v>30</v>
      </c>
      <c r="C1050" t="s">
        <v>25</v>
      </c>
      <c r="D1050">
        <v>0</v>
      </c>
      <c r="F1050">
        <v>1</v>
      </c>
      <c r="G1050">
        <v>50.25</v>
      </c>
      <c r="H1050">
        <f t="shared" si="257"/>
        <v>1</v>
      </c>
      <c r="I1050">
        <f t="shared" si="258"/>
        <v>0</v>
      </c>
      <c r="J1050">
        <f t="shared" si="259"/>
        <v>1</v>
      </c>
      <c r="K1050">
        <f t="shared" si="260"/>
        <v>0</v>
      </c>
      <c r="L1050">
        <f t="shared" si="261"/>
        <v>0</v>
      </c>
      <c r="M1050">
        <f t="shared" si="262"/>
        <v>1</v>
      </c>
      <c r="N1050">
        <f t="shared" si="263"/>
        <v>0</v>
      </c>
      <c r="O1050">
        <f t="shared" si="264"/>
        <v>0</v>
      </c>
      <c r="P1050">
        <v>3</v>
      </c>
      <c r="Q1050">
        <f t="shared" si="265"/>
        <v>0</v>
      </c>
      <c r="R1050">
        <f t="shared" si="266"/>
        <v>1</v>
      </c>
      <c r="S1050">
        <f t="shared" si="267"/>
        <v>0</v>
      </c>
      <c r="T1050">
        <f t="shared" si="268"/>
        <v>0</v>
      </c>
      <c r="U1050">
        <v>0</v>
      </c>
      <c r="V1050">
        <f t="shared" si="269"/>
        <v>0.33610593394375177</v>
      </c>
      <c r="W1050">
        <f t="shared" si="270"/>
        <v>0.58324429871575545</v>
      </c>
      <c r="X1050">
        <f t="shared" si="271"/>
        <v>0.11296719883220163</v>
      </c>
      <c r="Y1050">
        <f t="shared" si="272"/>
        <v>1</v>
      </c>
      <c r="Z1050" t="s">
        <v>1082</v>
      </c>
    </row>
    <row r="1051" spans="1:26" x14ac:dyDescent="0.25">
      <c r="A1051" t="s">
        <v>29</v>
      </c>
      <c r="B1051" t="s">
        <v>30</v>
      </c>
      <c r="C1051" t="s">
        <v>23</v>
      </c>
      <c r="D1051">
        <v>0</v>
      </c>
      <c r="F1051">
        <v>1</v>
      </c>
      <c r="G1051">
        <v>19.8</v>
      </c>
      <c r="H1051">
        <f t="shared" si="257"/>
        <v>1</v>
      </c>
      <c r="I1051">
        <f t="shared" si="258"/>
        <v>0</v>
      </c>
      <c r="J1051">
        <f t="shared" si="259"/>
        <v>0</v>
      </c>
      <c r="K1051">
        <f t="shared" si="260"/>
        <v>0</v>
      </c>
      <c r="L1051">
        <f t="shared" si="261"/>
        <v>1</v>
      </c>
      <c r="M1051">
        <f t="shared" si="262"/>
        <v>0</v>
      </c>
      <c r="N1051">
        <f t="shared" si="263"/>
        <v>1</v>
      </c>
      <c r="O1051">
        <f t="shared" si="264"/>
        <v>0</v>
      </c>
      <c r="P1051">
        <v>29</v>
      </c>
      <c r="Q1051">
        <f t="shared" si="265"/>
        <v>0</v>
      </c>
      <c r="R1051">
        <f t="shared" si="266"/>
        <v>1</v>
      </c>
      <c r="S1051">
        <f t="shared" si="267"/>
        <v>0</v>
      </c>
      <c r="T1051">
        <f t="shared" si="268"/>
        <v>0</v>
      </c>
      <c r="U1051">
        <v>0</v>
      </c>
      <c r="V1051">
        <f t="shared" si="269"/>
        <v>-1.1550361112429349E-2</v>
      </c>
      <c r="W1051">
        <f t="shared" si="270"/>
        <v>0.49711244182445186</v>
      </c>
      <c r="X1051">
        <f t="shared" si="271"/>
        <v>1.3341084182752014E-4</v>
      </c>
      <c r="Y1051">
        <f t="shared" si="272"/>
        <v>0</v>
      </c>
      <c r="Z1051" t="s">
        <v>1083</v>
      </c>
    </row>
    <row r="1052" spans="1:26" x14ac:dyDescent="0.25">
      <c r="A1052" t="s">
        <v>26</v>
      </c>
      <c r="B1052" t="s">
        <v>30</v>
      </c>
      <c r="C1052" t="s">
        <v>23</v>
      </c>
      <c r="D1052">
        <v>0</v>
      </c>
      <c r="F1052">
        <v>1</v>
      </c>
      <c r="G1052">
        <v>19.649999999999999</v>
      </c>
      <c r="H1052">
        <f t="shared" si="257"/>
        <v>1</v>
      </c>
      <c r="I1052">
        <f t="shared" si="258"/>
        <v>0</v>
      </c>
      <c r="J1052">
        <f t="shared" si="259"/>
        <v>0</v>
      </c>
      <c r="K1052">
        <f t="shared" si="260"/>
        <v>0</v>
      </c>
      <c r="L1052">
        <f t="shared" si="261"/>
        <v>1</v>
      </c>
      <c r="M1052">
        <f t="shared" si="262"/>
        <v>1</v>
      </c>
      <c r="N1052">
        <f t="shared" si="263"/>
        <v>0</v>
      </c>
      <c r="O1052">
        <f t="shared" si="264"/>
        <v>0</v>
      </c>
      <c r="P1052">
        <v>1</v>
      </c>
      <c r="Q1052">
        <f t="shared" si="265"/>
        <v>0</v>
      </c>
      <c r="R1052">
        <f t="shared" si="266"/>
        <v>1</v>
      </c>
      <c r="S1052">
        <f t="shared" si="267"/>
        <v>0</v>
      </c>
      <c r="T1052">
        <f t="shared" si="268"/>
        <v>0</v>
      </c>
      <c r="U1052">
        <v>1</v>
      </c>
      <c r="V1052">
        <f t="shared" si="269"/>
        <v>0.27336207822136255</v>
      </c>
      <c r="W1052">
        <f t="shared" si="270"/>
        <v>0.56791810334861381</v>
      </c>
      <c r="X1052">
        <f t="shared" si="271"/>
        <v>0.5280026693667772</v>
      </c>
      <c r="Y1052">
        <f t="shared" si="272"/>
        <v>0</v>
      </c>
      <c r="Z1052" t="s">
        <v>1084</v>
      </c>
    </row>
    <row r="1053" spans="1:26" x14ac:dyDescent="0.25">
      <c r="A1053" t="s">
        <v>26</v>
      </c>
      <c r="B1053" t="s">
        <v>27</v>
      </c>
      <c r="C1053" t="s">
        <v>25</v>
      </c>
      <c r="D1053">
        <v>1</v>
      </c>
      <c r="F1053">
        <v>1</v>
      </c>
      <c r="G1053">
        <v>43.65</v>
      </c>
      <c r="H1053">
        <f t="shared" si="257"/>
        <v>0</v>
      </c>
      <c r="I1053">
        <f t="shared" si="258"/>
        <v>1</v>
      </c>
      <c r="J1053">
        <f t="shared" si="259"/>
        <v>1</v>
      </c>
      <c r="K1053">
        <f t="shared" si="260"/>
        <v>0</v>
      </c>
      <c r="L1053">
        <f t="shared" si="261"/>
        <v>0</v>
      </c>
      <c r="M1053">
        <f t="shared" si="262"/>
        <v>1</v>
      </c>
      <c r="N1053">
        <f t="shared" si="263"/>
        <v>0</v>
      </c>
      <c r="O1053">
        <f t="shared" si="264"/>
        <v>0</v>
      </c>
      <c r="P1053">
        <v>12</v>
      </c>
      <c r="Q1053">
        <f t="shared" si="265"/>
        <v>1</v>
      </c>
      <c r="R1053">
        <f t="shared" si="266"/>
        <v>0</v>
      </c>
      <c r="S1053">
        <f t="shared" si="267"/>
        <v>0</v>
      </c>
      <c r="T1053">
        <f t="shared" si="268"/>
        <v>0</v>
      </c>
      <c r="U1053">
        <v>1</v>
      </c>
      <c r="V1053">
        <f t="shared" si="269"/>
        <v>0.46258451195506245</v>
      </c>
      <c r="W1053">
        <f t="shared" si="270"/>
        <v>0.61362711484184762</v>
      </c>
      <c r="X1053">
        <f t="shared" si="271"/>
        <v>0.28881540679057843</v>
      </c>
      <c r="Y1053">
        <f t="shared" si="272"/>
        <v>1</v>
      </c>
      <c r="Z1053" t="s">
        <v>1085</v>
      </c>
    </row>
    <row r="1054" spans="1:26" x14ac:dyDescent="0.25">
      <c r="A1054" t="s">
        <v>26</v>
      </c>
      <c r="B1054" t="s">
        <v>38</v>
      </c>
      <c r="C1054" t="s">
        <v>25</v>
      </c>
      <c r="D1054">
        <v>0</v>
      </c>
      <c r="F1054">
        <v>1</v>
      </c>
      <c r="G1054">
        <v>35.5</v>
      </c>
      <c r="H1054">
        <f t="shared" si="257"/>
        <v>1</v>
      </c>
      <c r="I1054">
        <f t="shared" si="258"/>
        <v>0</v>
      </c>
      <c r="J1054">
        <f t="shared" si="259"/>
        <v>1</v>
      </c>
      <c r="K1054">
        <f t="shared" si="260"/>
        <v>0</v>
      </c>
      <c r="L1054">
        <f t="shared" si="261"/>
        <v>0</v>
      </c>
      <c r="M1054">
        <f t="shared" si="262"/>
        <v>1</v>
      </c>
      <c r="N1054">
        <f t="shared" si="263"/>
        <v>0</v>
      </c>
      <c r="O1054">
        <f t="shared" si="264"/>
        <v>0</v>
      </c>
      <c r="P1054">
        <v>16</v>
      </c>
      <c r="Q1054">
        <f t="shared" si="265"/>
        <v>0</v>
      </c>
      <c r="R1054">
        <f t="shared" si="266"/>
        <v>0</v>
      </c>
      <c r="S1054">
        <f t="shared" si="267"/>
        <v>1</v>
      </c>
      <c r="T1054">
        <f t="shared" si="268"/>
        <v>0</v>
      </c>
      <c r="U1054">
        <v>0</v>
      </c>
      <c r="V1054">
        <f t="shared" si="269"/>
        <v>0.31310986660101697</v>
      </c>
      <c r="W1054">
        <f t="shared" si="270"/>
        <v>0.57764416222587334</v>
      </c>
      <c r="X1054">
        <f t="shared" si="271"/>
        <v>9.8037788562906639E-2</v>
      </c>
      <c r="Y1054">
        <f t="shared" si="272"/>
        <v>0</v>
      </c>
      <c r="Z1054" t="s">
        <v>1086</v>
      </c>
    </row>
    <row r="1055" spans="1:26" x14ac:dyDescent="0.25">
      <c r="A1055" t="s">
        <v>29</v>
      </c>
      <c r="B1055" t="s">
        <v>30</v>
      </c>
      <c r="C1055" t="s">
        <v>25</v>
      </c>
      <c r="D1055">
        <v>0</v>
      </c>
      <c r="F1055">
        <v>1</v>
      </c>
      <c r="G1055">
        <v>80.75</v>
      </c>
      <c r="H1055">
        <f t="shared" si="257"/>
        <v>1</v>
      </c>
      <c r="I1055">
        <f t="shared" si="258"/>
        <v>0</v>
      </c>
      <c r="J1055">
        <f t="shared" si="259"/>
        <v>1</v>
      </c>
      <c r="K1055">
        <f t="shared" si="260"/>
        <v>0</v>
      </c>
      <c r="L1055">
        <f t="shared" si="261"/>
        <v>0</v>
      </c>
      <c r="M1055">
        <f t="shared" si="262"/>
        <v>0</v>
      </c>
      <c r="N1055">
        <f t="shared" si="263"/>
        <v>1</v>
      </c>
      <c r="O1055">
        <f t="shared" si="264"/>
        <v>0</v>
      </c>
      <c r="P1055">
        <v>40</v>
      </c>
      <c r="Q1055">
        <f t="shared" si="265"/>
        <v>0</v>
      </c>
      <c r="R1055">
        <f t="shared" si="266"/>
        <v>1</v>
      </c>
      <c r="S1055">
        <f t="shared" si="267"/>
        <v>0</v>
      </c>
      <c r="T1055">
        <f t="shared" si="268"/>
        <v>0</v>
      </c>
      <c r="U1055">
        <v>0</v>
      </c>
      <c r="V1055">
        <f t="shared" si="269"/>
        <v>0.11220227550083881</v>
      </c>
      <c r="W1055">
        <f t="shared" si="270"/>
        <v>0.52802117767236501</v>
      </c>
      <c r="X1055">
        <f t="shared" si="271"/>
        <v>1.2589350627566132E-2</v>
      </c>
      <c r="Y1055">
        <f t="shared" si="272"/>
        <v>0</v>
      </c>
      <c r="Z1055" t="s">
        <v>1087</v>
      </c>
    </row>
    <row r="1056" spans="1:26" x14ac:dyDescent="0.25">
      <c r="A1056" t="s">
        <v>26</v>
      </c>
      <c r="B1056" t="s">
        <v>27</v>
      </c>
      <c r="C1056" t="s">
        <v>25</v>
      </c>
      <c r="D1056">
        <v>0</v>
      </c>
      <c r="F1056">
        <v>1</v>
      </c>
      <c r="G1056">
        <v>39.5</v>
      </c>
      <c r="H1056">
        <f t="shared" si="257"/>
        <v>1</v>
      </c>
      <c r="I1056">
        <f t="shared" si="258"/>
        <v>0</v>
      </c>
      <c r="J1056">
        <f t="shared" si="259"/>
        <v>1</v>
      </c>
      <c r="K1056">
        <f t="shared" si="260"/>
        <v>0</v>
      </c>
      <c r="L1056">
        <f t="shared" si="261"/>
        <v>0</v>
      </c>
      <c r="M1056">
        <f t="shared" si="262"/>
        <v>1</v>
      </c>
      <c r="N1056">
        <f t="shared" si="263"/>
        <v>0</v>
      </c>
      <c r="O1056">
        <f t="shared" si="264"/>
        <v>0</v>
      </c>
      <c r="P1056">
        <v>5</v>
      </c>
      <c r="Q1056">
        <f t="shared" si="265"/>
        <v>1</v>
      </c>
      <c r="R1056">
        <f t="shared" si="266"/>
        <v>0</v>
      </c>
      <c r="S1056">
        <f t="shared" si="267"/>
        <v>0</v>
      </c>
      <c r="T1056">
        <f t="shared" si="268"/>
        <v>0</v>
      </c>
      <c r="U1056">
        <v>1</v>
      </c>
      <c r="V1056">
        <f t="shared" si="269"/>
        <v>0.46097760125159104</v>
      </c>
      <c r="W1056">
        <f t="shared" si="270"/>
        <v>0.61324606469144438</v>
      </c>
      <c r="X1056">
        <f t="shared" si="271"/>
        <v>0.29054514635248879</v>
      </c>
      <c r="Y1056">
        <f t="shared" si="272"/>
        <v>1</v>
      </c>
      <c r="Z1056" t="s">
        <v>1088</v>
      </c>
    </row>
    <row r="1057" spans="1:26" x14ac:dyDescent="0.25">
      <c r="A1057" t="s">
        <v>26</v>
      </c>
      <c r="B1057" t="s">
        <v>33</v>
      </c>
      <c r="C1057" t="s">
        <v>35</v>
      </c>
      <c r="D1057">
        <v>0</v>
      </c>
      <c r="F1057">
        <v>1</v>
      </c>
      <c r="G1057">
        <v>97.1</v>
      </c>
      <c r="H1057">
        <f t="shared" si="257"/>
        <v>1</v>
      </c>
      <c r="I1057">
        <f t="shared" si="258"/>
        <v>0</v>
      </c>
      <c r="J1057">
        <f t="shared" si="259"/>
        <v>0</v>
      </c>
      <c r="K1057">
        <f t="shared" si="260"/>
        <v>1</v>
      </c>
      <c r="L1057">
        <f t="shared" si="261"/>
        <v>0</v>
      </c>
      <c r="M1057">
        <f t="shared" si="262"/>
        <v>1</v>
      </c>
      <c r="N1057">
        <f t="shared" si="263"/>
        <v>0</v>
      </c>
      <c r="O1057">
        <f t="shared" si="264"/>
        <v>0</v>
      </c>
      <c r="P1057">
        <v>40</v>
      </c>
      <c r="Q1057">
        <f t="shared" si="265"/>
        <v>0</v>
      </c>
      <c r="R1057">
        <f t="shared" si="266"/>
        <v>0</v>
      </c>
      <c r="S1057">
        <f t="shared" si="267"/>
        <v>0</v>
      </c>
      <c r="T1057">
        <f t="shared" si="268"/>
        <v>1</v>
      </c>
      <c r="U1057">
        <v>1</v>
      </c>
      <c r="V1057">
        <f t="shared" si="269"/>
        <v>0.40914768004592977</v>
      </c>
      <c r="W1057">
        <f t="shared" si="270"/>
        <v>0.60088349091473581</v>
      </c>
      <c r="X1057">
        <f t="shared" si="271"/>
        <v>0.34910646399510703</v>
      </c>
      <c r="Y1057">
        <f t="shared" si="272"/>
        <v>1</v>
      </c>
      <c r="Z1057" t="s">
        <v>1089</v>
      </c>
    </row>
    <row r="1058" spans="1:26" x14ac:dyDescent="0.25">
      <c r="A1058" t="s">
        <v>29</v>
      </c>
      <c r="B1058" t="s">
        <v>30</v>
      </c>
      <c r="C1058" t="s">
        <v>23</v>
      </c>
      <c r="D1058">
        <v>0</v>
      </c>
      <c r="F1058">
        <v>1</v>
      </c>
      <c r="G1058">
        <v>19.55</v>
      </c>
      <c r="H1058">
        <f t="shared" si="257"/>
        <v>1</v>
      </c>
      <c r="I1058">
        <f t="shared" si="258"/>
        <v>0</v>
      </c>
      <c r="J1058">
        <f t="shared" si="259"/>
        <v>0</v>
      </c>
      <c r="K1058">
        <f t="shared" si="260"/>
        <v>0</v>
      </c>
      <c r="L1058">
        <f t="shared" si="261"/>
        <v>1</v>
      </c>
      <c r="M1058">
        <f t="shared" si="262"/>
        <v>0</v>
      </c>
      <c r="N1058">
        <f t="shared" si="263"/>
        <v>1</v>
      </c>
      <c r="O1058">
        <f t="shared" si="264"/>
        <v>0</v>
      </c>
      <c r="P1058">
        <v>36</v>
      </c>
      <c r="Q1058">
        <f t="shared" si="265"/>
        <v>0</v>
      </c>
      <c r="R1058">
        <f t="shared" si="266"/>
        <v>1</v>
      </c>
      <c r="S1058">
        <f t="shared" si="267"/>
        <v>0</v>
      </c>
      <c r="T1058">
        <f t="shared" si="268"/>
        <v>0</v>
      </c>
      <c r="U1058">
        <v>0</v>
      </c>
      <c r="V1058">
        <f t="shared" si="269"/>
        <v>-7.0769557049403346E-3</v>
      </c>
      <c r="W1058">
        <f t="shared" si="270"/>
        <v>0.49823076845783859</v>
      </c>
      <c r="X1058">
        <f t="shared" si="271"/>
        <v>5.008330204968755E-5</v>
      </c>
      <c r="Y1058">
        <f t="shared" si="272"/>
        <v>0</v>
      </c>
      <c r="Z1058" t="s">
        <v>1090</v>
      </c>
    </row>
    <row r="1059" spans="1:26" x14ac:dyDescent="0.25">
      <c r="A1059" t="s">
        <v>26</v>
      </c>
      <c r="B1059" t="s">
        <v>27</v>
      </c>
      <c r="C1059" t="s">
        <v>35</v>
      </c>
      <c r="D1059">
        <v>0</v>
      </c>
      <c r="F1059">
        <v>1</v>
      </c>
      <c r="G1059">
        <v>80</v>
      </c>
      <c r="H1059">
        <f t="shared" si="257"/>
        <v>1</v>
      </c>
      <c r="I1059">
        <f t="shared" si="258"/>
        <v>0</v>
      </c>
      <c r="J1059">
        <f t="shared" si="259"/>
        <v>0</v>
      </c>
      <c r="K1059">
        <f t="shared" si="260"/>
        <v>1</v>
      </c>
      <c r="L1059">
        <f t="shared" si="261"/>
        <v>0</v>
      </c>
      <c r="M1059">
        <f t="shared" si="262"/>
        <v>1</v>
      </c>
      <c r="N1059">
        <f t="shared" si="263"/>
        <v>0</v>
      </c>
      <c r="O1059">
        <f t="shared" si="264"/>
        <v>0</v>
      </c>
      <c r="P1059">
        <v>5</v>
      </c>
      <c r="Q1059">
        <f t="shared" si="265"/>
        <v>1</v>
      </c>
      <c r="R1059">
        <f t="shared" si="266"/>
        <v>0</v>
      </c>
      <c r="S1059">
        <f t="shared" si="267"/>
        <v>0</v>
      </c>
      <c r="T1059">
        <f t="shared" si="268"/>
        <v>0</v>
      </c>
      <c r="U1059">
        <v>1</v>
      </c>
      <c r="V1059">
        <f t="shared" si="269"/>
        <v>0.52411934548079508</v>
      </c>
      <c r="W1059">
        <f t="shared" si="270"/>
        <v>0.62811050145135094</v>
      </c>
      <c r="X1059">
        <f t="shared" si="271"/>
        <v>0.22646239734562687</v>
      </c>
      <c r="Y1059">
        <f t="shared" si="272"/>
        <v>1</v>
      </c>
      <c r="Z1059" t="s">
        <v>1091</v>
      </c>
    </row>
    <row r="1060" spans="1:26" x14ac:dyDescent="0.25">
      <c r="A1060" t="s">
        <v>26</v>
      </c>
      <c r="B1060" t="s">
        <v>30</v>
      </c>
      <c r="C1060" t="s">
        <v>35</v>
      </c>
      <c r="D1060">
        <v>0</v>
      </c>
      <c r="F1060">
        <v>1</v>
      </c>
      <c r="G1060">
        <v>84.7</v>
      </c>
      <c r="H1060">
        <f t="shared" si="257"/>
        <v>1</v>
      </c>
      <c r="I1060">
        <f t="shared" si="258"/>
        <v>0</v>
      </c>
      <c r="J1060">
        <f t="shared" si="259"/>
        <v>0</v>
      </c>
      <c r="K1060">
        <f t="shared" si="260"/>
        <v>1</v>
      </c>
      <c r="L1060">
        <f t="shared" si="261"/>
        <v>0</v>
      </c>
      <c r="M1060">
        <f t="shared" si="262"/>
        <v>1</v>
      </c>
      <c r="N1060">
        <f t="shared" si="263"/>
        <v>0</v>
      </c>
      <c r="O1060">
        <f t="shared" si="264"/>
        <v>0</v>
      </c>
      <c r="P1060">
        <v>10</v>
      </c>
      <c r="Q1060">
        <f t="shared" si="265"/>
        <v>0</v>
      </c>
      <c r="R1060">
        <f t="shared" si="266"/>
        <v>1</v>
      </c>
      <c r="S1060">
        <f t="shared" si="267"/>
        <v>0</v>
      </c>
      <c r="T1060">
        <f t="shared" si="268"/>
        <v>0</v>
      </c>
      <c r="U1060">
        <v>1</v>
      </c>
      <c r="V1060">
        <f t="shared" si="269"/>
        <v>0.39467856218465758</v>
      </c>
      <c r="W1060">
        <f t="shared" si="270"/>
        <v>0.59740845872747472</v>
      </c>
      <c r="X1060">
        <f t="shared" si="271"/>
        <v>0.36641404307883346</v>
      </c>
      <c r="Y1060">
        <f t="shared" si="272"/>
        <v>1</v>
      </c>
      <c r="Z1060" t="s">
        <v>1092</v>
      </c>
    </row>
    <row r="1061" spans="1:26" x14ac:dyDescent="0.25">
      <c r="A1061" t="s">
        <v>26</v>
      </c>
      <c r="B1061" t="s">
        <v>33</v>
      </c>
      <c r="C1061" t="s">
        <v>35</v>
      </c>
      <c r="D1061">
        <v>0</v>
      </c>
      <c r="F1061">
        <v>1</v>
      </c>
      <c r="G1061">
        <v>89.55</v>
      </c>
      <c r="H1061">
        <f t="shared" si="257"/>
        <v>1</v>
      </c>
      <c r="I1061">
        <f t="shared" si="258"/>
        <v>0</v>
      </c>
      <c r="J1061">
        <f t="shared" si="259"/>
        <v>0</v>
      </c>
      <c r="K1061">
        <f t="shared" si="260"/>
        <v>1</v>
      </c>
      <c r="L1061">
        <f t="shared" si="261"/>
        <v>0</v>
      </c>
      <c r="M1061">
        <f t="shared" si="262"/>
        <v>1</v>
      </c>
      <c r="N1061">
        <f t="shared" si="263"/>
        <v>0</v>
      </c>
      <c r="O1061">
        <f t="shared" si="264"/>
        <v>0</v>
      </c>
      <c r="P1061">
        <v>2</v>
      </c>
      <c r="Q1061">
        <f t="shared" si="265"/>
        <v>0</v>
      </c>
      <c r="R1061">
        <f t="shared" si="266"/>
        <v>0</v>
      </c>
      <c r="S1061">
        <f t="shared" si="267"/>
        <v>0</v>
      </c>
      <c r="T1061">
        <f t="shared" si="268"/>
        <v>1</v>
      </c>
      <c r="U1061">
        <v>1</v>
      </c>
      <c r="V1061">
        <f t="shared" si="269"/>
        <v>0.40223998093803137</v>
      </c>
      <c r="W1061">
        <f t="shared" si="270"/>
        <v>0.59922572043529732</v>
      </c>
      <c r="X1061">
        <f t="shared" si="271"/>
        <v>0.35731704038896511</v>
      </c>
      <c r="Y1061">
        <f t="shared" si="272"/>
        <v>1</v>
      </c>
      <c r="Z1061" t="s">
        <v>1093</v>
      </c>
    </row>
    <row r="1062" spans="1:26" x14ac:dyDescent="0.25">
      <c r="A1062" t="s">
        <v>26</v>
      </c>
      <c r="B1062" t="s">
        <v>27</v>
      </c>
      <c r="C1062" t="s">
        <v>35</v>
      </c>
      <c r="D1062">
        <v>0</v>
      </c>
      <c r="F1062">
        <v>1</v>
      </c>
      <c r="G1062">
        <v>90.6</v>
      </c>
      <c r="H1062">
        <f t="shared" si="257"/>
        <v>1</v>
      </c>
      <c r="I1062">
        <f t="shared" si="258"/>
        <v>0</v>
      </c>
      <c r="J1062">
        <f t="shared" si="259"/>
        <v>0</v>
      </c>
      <c r="K1062">
        <f t="shared" si="260"/>
        <v>1</v>
      </c>
      <c r="L1062">
        <f t="shared" si="261"/>
        <v>0</v>
      </c>
      <c r="M1062">
        <f t="shared" si="262"/>
        <v>1</v>
      </c>
      <c r="N1062">
        <f t="shared" si="263"/>
        <v>0</v>
      </c>
      <c r="O1062">
        <f t="shared" si="264"/>
        <v>0</v>
      </c>
      <c r="P1062">
        <v>23</v>
      </c>
      <c r="Q1062">
        <f t="shared" si="265"/>
        <v>1</v>
      </c>
      <c r="R1062">
        <f t="shared" si="266"/>
        <v>0</v>
      </c>
      <c r="S1062">
        <f t="shared" si="267"/>
        <v>0</v>
      </c>
      <c r="T1062">
        <f t="shared" si="268"/>
        <v>0</v>
      </c>
      <c r="U1062">
        <v>1</v>
      </c>
      <c r="V1062">
        <f t="shared" si="269"/>
        <v>0.53578216359854713</v>
      </c>
      <c r="W1062">
        <f t="shared" si="270"/>
        <v>0.63083069714598516</v>
      </c>
      <c r="X1062">
        <f t="shared" si="271"/>
        <v>0.21549819963324607</v>
      </c>
      <c r="Y1062">
        <f t="shared" si="272"/>
        <v>1</v>
      </c>
      <c r="Z1062" t="s">
        <v>1094</v>
      </c>
    </row>
    <row r="1063" spans="1:26" x14ac:dyDescent="0.25">
      <c r="A1063" t="s">
        <v>29</v>
      </c>
      <c r="B1063" t="s">
        <v>33</v>
      </c>
      <c r="C1063" t="s">
        <v>23</v>
      </c>
      <c r="D1063">
        <v>0</v>
      </c>
      <c r="F1063">
        <v>1</v>
      </c>
      <c r="G1063">
        <v>20.05</v>
      </c>
      <c r="H1063">
        <f t="shared" si="257"/>
        <v>1</v>
      </c>
      <c r="I1063">
        <f t="shared" si="258"/>
        <v>0</v>
      </c>
      <c r="J1063">
        <f t="shared" si="259"/>
        <v>0</v>
      </c>
      <c r="K1063">
        <f t="shared" si="260"/>
        <v>0</v>
      </c>
      <c r="L1063">
        <f t="shared" si="261"/>
        <v>1</v>
      </c>
      <c r="M1063">
        <f t="shared" si="262"/>
        <v>0</v>
      </c>
      <c r="N1063">
        <f t="shared" si="263"/>
        <v>1</v>
      </c>
      <c r="O1063">
        <f t="shared" si="264"/>
        <v>0</v>
      </c>
      <c r="P1063">
        <v>26</v>
      </c>
      <c r="Q1063">
        <f t="shared" si="265"/>
        <v>0</v>
      </c>
      <c r="R1063">
        <f t="shared" si="266"/>
        <v>0</v>
      </c>
      <c r="S1063">
        <f t="shared" si="267"/>
        <v>0</v>
      </c>
      <c r="T1063">
        <f t="shared" si="268"/>
        <v>1</v>
      </c>
      <c r="U1063">
        <v>0</v>
      </c>
      <c r="V1063">
        <f t="shared" si="269"/>
        <v>7.3940211058956297E-3</v>
      </c>
      <c r="W1063">
        <f t="shared" si="270"/>
        <v>0.50184849685479949</v>
      </c>
      <c r="X1063">
        <f t="shared" si="271"/>
        <v>5.4671548114430029E-5</v>
      </c>
      <c r="Y1063">
        <f t="shared" si="272"/>
        <v>0</v>
      </c>
      <c r="Z1063" t="s">
        <v>1095</v>
      </c>
    </row>
    <row r="1064" spans="1:26" x14ac:dyDescent="0.25">
      <c r="A1064" t="s">
        <v>45</v>
      </c>
      <c r="B1064" t="s">
        <v>27</v>
      </c>
      <c r="C1064" t="s">
        <v>35</v>
      </c>
      <c r="D1064">
        <v>1</v>
      </c>
      <c r="F1064">
        <v>1</v>
      </c>
      <c r="G1064">
        <v>112.4</v>
      </c>
      <c r="H1064">
        <f t="shared" si="257"/>
        <v>0</v>
      </c>
      <c r="I1064">
        <f t="shared" si="258"/>
        <v>1</v>
      </c>
      <c r="J1064">
        <f t="shared" si="259"/>
        <v>0</v>
      </c>
      <c r="K1064">
        <f t="shared" si="260"/>
        <v>1</v>
      </c>
      <c r="L1064">
        <f t="shared" si="261"/>
        <v>0</v>
      </c>
      <c r="M1064">
        <f t="shared" si="262"/>
        <v>0</v>
      </c>
      <c r="N1064">
        <f t="shared" si="263"/>
        <v>0</v>
      </c>
      <c r="O1064">
        <f t="shared" si="264"/>
        <v>1</v>
      </c>
      <c r="P1064">
        <v>72</v>
      </c>
      <c r="Q1064">
        <f t="shared" si="265"/>
        <v>1</v>
      </c>
      <c r="R1064">
        <f t="shared" si="266"/>
        <v>0</v>
      </c>
      <c r="S1064">
        <f t="shared" si="267"/>
        <v>0</v>
      </c>
      <c r="T1064">
        <f t="shared" si="268"/>
        <v>0</v>
      </c>
      <c r="U1064">
        <v>0</v>
      </c>
      <c r="V1064">
        <f t="shared" si="269"/>
        <v>0.23838066701879709</v>
      </c>
      <c r="W1064">
        <f t="shared" si="270"/>
        <v>0.55931455160569321</v>
      </c>
      <c r="X1064">
        <f t="shared" si="271"/>
        <v>5.6825342408326616E-2</v>
      </c>
      <c r="Y1064">
        <f t="shared" si="272"/>
        <v>0</v>
      </c>
      <c r="Z1064" t="s">
        <v>1096</v>
      </c>
    </row>
    <row r="1065" spans="1:26" x14ac:dyDescent="0.25">
      <c r="A1065" t="s">
        <v>26</v>
      </c>
      <c r="B1065" t="s">
        <v>33</v>
      </c>
      <c r="C1065" t="s">
        <v>25</v>
      </c>
      <c r="D1065">
        <v>0</v>
      </c>
      <c r="F1065">
        <v>1</v>
      </c>
      <c r="G1065">
        <v>50.2</v>
      </c>
      <c r="H1065">
        <f t="shared" si="257"/>
        <v>1</v>
      </c>
      <c r="I1065">
        <f t="shared" si="258"/>
        <v>0</v>
      </c>
      <c r="J1065">
        <f t="shared" si="259"/>
        <v>1</v>
      </c>
      <c r="K1065">
        <f t="shared" si="260"/>
        <v>0</v>
      </c>
      <c r="L1065">
        <f t="shared" si="261"/>
        <v>0</v>
      </c>
      <c r="M1065">
        <f t="shared" si="262"/>
        <v>1</v>
      </c>
      <c r="N1065">
        <f t="shared" si="263"/>
        <v>0</v>
      </c>
      <c r="O1065">
        <f t="shared" si="264"/>
        <v>0</v>
      </c>
      <c r="P1065">
        <v>34</v>
      </c>
      <c r="Q1065">
        <f t="shared" si="265"/>
        <v>0</v>
      </c>
      <c r="R1065">
        <f t="shared" si="266"/>
        <v>0</v>
      </c>
      <c r="S1065">
        <f t="shared" si="267"/>
        <v>0</v>
      </c>
      <c r="T1065">
        <f t="shared" si="268"/>
        <v>1</v>
      </c>
      <c r="U1065">
        <v>0</v>
      </c>
      <c r="V1065">
        <f t="shared" si="269"/>
        <v>0.33602798117309846</v>
      </c>
      <c r="W1065">
        <f t="shared" si="270"/>
        <v>0.58322535058269886</v>
      </c>
      <c r="X1065">
        <f t="shared" si="271"/>
        <v>0.11291480413126821</v>
      </c>
      <c r="Y1065">
        <f t="shared" si="272"/>
        <v>1</v>
      </c>
      <c r="Z1065" t="s">
        <v>1097</v>
      </c>
    </row>
    <row r="1066" spans="1:26" x14ac:dyDescent="0.25">
      <c r="A1066" t="s">
        <v>26</v>
      </c>
      <c r="B1066" t="s">
        <v>33</v>
      </c>
      <c r="C1066" t="s">
        <v>25</v>
      </c>
      <c r="D1066">
        <v>0</v>
      </c>
      <c r="F1066">
        <v>1</v>
      </c>
      <c r="G1066">
        <v>62.25</v>
      </c>
      <c r="H1066">
        <f t="shared" si="257"/>
        <v>1</v>
      </c>
      <c r="I1066">
        <f t="shared" si="258"/>
        <v>0</v>
      </c>
      <c r="J1066">
        <f t="shared" si="259"/>
        <v>1</v>
      </c>
      <c r="K1066">
        <f t="shared" si="260"/>
        <v>0</v>
      </c>
      <c r="L1066">
        <f t="shared" si="261"/>
        <v>0</v>
      </c>
      <c r="M1066">
        <f t="shared" si="262"/>
        <v>1</v>
      </c>
      <c r="N1066">
        <f t="shared" si="263"/>
        <v>0</v>
      </c>
      <c r="O1066">
        <f t="shared" si="264"/>
        <v>0</v>
      </c>
      <c r="P1066">
        <v>10</v>
      </c>
      <c r="Q1066">
        <f t="shared" si="265"/>
        <v>0</v>
      </c>
      <c r="R1066">
        <f t="shared" si="266"/>
        <v>0</v>
      </c>
      <c r="S1066">
        <f t="shared" si="267"/>
        <v>0</v>
      </c>
      <c r="T1066">
        <f t="shared" si="268"/>
        <v>1</v>
      </c>
      <c r="U1066">
        <v>0</v>
      </c>
      <c r="V1066">
        <f t="shared" si="269"/>
        <v>0.354814598900553</v>
      </c>
      <c r="W1066">
        <f t="shared" si="270"/>
        <v>0.58778461766554246</v>
      </c>
      <c r="X1066">
        <f t="shared" si="271"/>
        <v>0.12589339959296031</v>
      </c>
      <c r="Y1066">
        <f t="shared" si="272"/>
        <v>1</v>
      </c>
      <c r="Z1066" t="s">
        <v>1098</v>
      </c>
    </row>
    <row r="1067" spans="1:26" x14ac:dyDescent="0.25">
      <c r="A1067" t="s">
        <v>29</v>
      </c>
      <c r="B1067" t="s">
        <v>30</v>
      </c>
      <c r="C1067" t="s">
        <v>25</v>
      </c>
      <c r="D1067">
        <v>0</v>
      </c>
      <c r="F1067">
        <v>1</v>
      </c>
      <c r="G1067">
        <v>55.7</v>
      </c>
      <c r="H1067">
        <f t="shared" si="257"/>
        <v>1</v>
      </c>
      <c r="I1067">
        <f t="shared" si="258"/>
        <v>0</v>
      </c>
      <c r="J1067">
        <f t="shared" si="259"/>
        <v>1</v>
      </c>
      <c r="K1067">
        <f t="shared" si="260"/>
        <v>0</v>
      </c>
      <c r="L1067">
        <f t="shared" si="261"/>
        <v>0</v>
      </c>
      <c r="M1067">
        <f t="shared" si="262"/>
        <v>0</v>
      </c>
      <c r="N1067">
        <f t="shared" si="263"/>
        <v>1</v>
      </c>
      <c r="O1067">
        <f t="shared" si="264"/>
        <v>0</v>
      </c>
      <c r="P1067">
        <v>14</v>
      </c>
      <c r="Q1067">
        <f t="shared" si="265"/>
        <v>0</v>
      </c>
      <c r="R1067">
        <f t="shared" si="266"/>
        <v>1</v>
      </c>
      <c r="S1067">
        <f t="shared" si="267"/>
        <v>0</v>
      </c>
      <c r="T1067">
        <f t="shared" si="268"/>
        <v>0</v>
      </c>
      <c r="U1067">
        <v>0</v>
      </c>
      <c r="V1067">
        <f t="shared" si="269"/>
        <v>7.8011106664272037E-2</v>
      </c>
      <c r="W1067">
        <f t="shared" si="270"/>
        <v>0.51949289195768333</v>
      </c>
      <c r="X1067">
        <f t="shared" si="271"/>
        <v>6.0857327629844291E-3</v>
      </c>
      <c r="Y1067">
        <f t="shared" si="272"/>
        <v>0</v>
      </c>
      <c r="Z1067" t="s">
        <v>1099</v>
      </c>
    </row>
    <row r="1068" spans="1:26" x14ac:dyDescent="0.25">
      <c r="A1068" t="s">
        <v>26</v>
      </c>
      <c r="B1068" t="s">
        <v>33</v>
      </c>
      <c r="C1068" t="s">
        <v>35</v>
      </c>
      <c r="D1068">
        <v>0</v>
      </c>
      <c r="F1068">
        <v>1</v>
      </c>
      <c r="G1068">
        <v>90.05</v>
      </c>
      <c r="H1068">
        <f t="shared" si="257"/>
        <v>1</v>
      </c>
      <c r="I1068">
        <f t="shared" si="258"/>
        <v>0</v>
      </c>
      <c r="J1068">
        <f t="shared" si="259"/>
        <v>0</v>
      </c>
      <c r="K1068">
        <f t="shared" si="260"/>
        <v>1</v>
      </c>
      <c r="L1068">
        <f t="shared" si="261"/>
        <v>0</v>
      </c>
      <c r="M1068">
        <f t="shared" si="262"/>
        <v>1</v>
      </c>
      <c r="N1068">
        <f t="shared" si="263"/>
        <v>0</v>
      </c>
      <c r="O1068">
        <f t="shared" si="264"/>
        <v>0</v>
      </c>
      <c r="P1068">
        <v>23</v>
      </c>
      <c r="Q1068">
        <f t="shared" si="265"/>
        <v>0</v>
      </c>
      <c r="R1068">
        <f t="shared" si="266"/>
        <v>0</v>
      </c>
      <c r="S1068">
        <f t="shared" si="267"/>
        <v>0</v>
      </c>
      <c r="T1068">
        <f t="shared" si="268"/>
        <v>1</v>
      </c>
      <c r="U1068">
        <v>1</v>
      </c>
      <c r="V1068">
        <f t="shared" si="269"/>
        <v>0.39815633938380912</v>
      </c>
      <c r="W1068">
        <f t="shared" si="270"/>
        <v>0.59824462035384929</v>
      </c>
      <c r="X1068">
        <f t="shared" si="271"/>
        <v>0.36221579182389674</v>
      </c>
      <c r="Y1068">
        <f t="shared" si="272"/>
        <v>1</v>
      </c>
      <c r="Z1068" t="s">
        <v>1100</v>
      </c>
    </row>
    <row r="1069" spans="1:26" x14ac:dyDescent="0.25">
      <c r="A1069" t="s">
        <v>45</v>
      </c>
      <c r="B1069" t="s">
        <v>30</v>
      </c>
      <c r="C1069" t="s">
        <v>23</v>
      </c>
      <c r="D1069">
        <v>0</v>
      </c>
      <c r="F1069">
        <v>1</v>
      </c>
      <c r="G1069">
        <v>19.649999999999999</v>
      </c>
      <c r="H1069">
        <f t="shared" si="257"/>
        <v>1</v>
      </c>
      <c r="I1069">
        <f t="shared" si="258"/>
        <v>0</v>
      </c>
      <c r="J1069">
        <f t="shared" si="259"/>
        <v>0</v>
      </c>
      <c r="K1069">
        <f t="shared" si="260"/>
        <v>0</v>
      </c>
      <c r="L1069">
        <f t="shared" si="261"/>
        <v>1</v>
      </c>
      <c r="M1069">
        <f t="shared" si="262"/>
        <v>0</v>
      </c>
      <c r="N1069">
        <f t="shared" si="263"/>
        <v>0</v>
      </c>
      <c r="O1069">
        <f t="shared" si="264"/>
        <v>1</v>
      </c>
      <c r="P1069">
        <v>47</v>
      </c>
      <c r="Q1069">
        <f t="shared" si="265"/>
        <v>0</v>
      </c>
      <c r="R1069">
        <f t="shared" si="266"/>
        <v>1</v>
      </c>
      <c r="S1069">
        <f t="shared" si="267"/>
        <v>0</v>
      </c>
      <c r="T1069">
        <f t="shared" si="268"/>
        <v>0</v>
      </c>
      <c r="U1069">
        <v>0</v>
      </c>
      <c r="V1069">
        <f t="shared" si="269"/>
        <v>-6.6855106206789819E-2</v>
      </c>
      <c r="W1069">
        <f t="shared" si="270"/>
        <v>0.48329244599900123</v>
      </c>
      <c r="X1069">
        <f t="shared" si="271"/>
        <v>4.4696052259211461E-3</v>
      </c>
      <c r="Y1069">
        <f t="shared" si="272"/>
        <v>0</v>
      </c>
      <c r="Z1069" t="s">
        <v>1101</v>
      </c>
    </row>
    <row r="1070" spans="1:26" x14ac:dyDescent="0.25">
      <c r="A1070" t="s">
        <v>26</v>
      </c>
      <c r="B1070" t="s">
        <v>27</v>
      </c>
      <c r="C1070" t="s">
        <v>35</v>
      </c>
      <c r="D1070">
        <v>0</v>
      </c>
      <c r="F1070">
        <v>1</v>
      </c>
      <c r="G1070">
        <v>89.25</v>
      </c>
      <c r="H1070">
        <f t="shared" si="257"/>
        <v>1</v>
      </c>
      <c r="I1070">
        <f t="shared" si="258"/>
        <v>0</v>
      </c>
      <c r="J1070">
        <f t="shared" si="259"/>
        <v>0</v>
      </c>
      <c r="K1070">
        <f t="shared" si="260"/>
        <v>1</v>
      </c>
      <c r="L1070">
        <f t="shared" si="261"/>
        <v>0</v>
      </c>
      <c r="M1070">
        <f t="shared" si="262"/>
        <v>1</v>
      </c>
      <c r="N1070">
        <f t="shared" si="263"/>
        <v>0</v>
      </c>
      <c r="O1070">
        <f t="shared" si="264"/>
        <v>0</v>
      </c>
      <c r="P1070">
        <v>24</v>
      </c>
      <c r="Q1070">
        <f t="shared" si="265"/>
        <v>1</v>
      </c>
      <c r="R1070">
        <f t="shared" si="266"/>
        <v>0</v>
      </c>
      <c r="S1070">
        <f t="shared" si="267"/>
        <v>0</v>
      </c>
      <c r="T1070">
        <f t="shared" si="268"/>
        <v>0</v>
      </c>
      <c r="U1070">
        <v>0</v>
      </c>
      <c r="V1070">
        <f t="shared" si="269"/>
        <v>0.53854060805166271</v>
      </c>
      <c r="W1070">
        <f t="shared" si="270"/>
        <v>0.63147286071512776</v>
      </c>
      <c r="X1070">
        <f t="shared" si="271"/>
        <v>0.29002598652065459</v>
      </c>
      <c r="Y1070">
        <f t="shared" si="272"/>
        <v>1</v>
      </c>
      <c r="Z1070" t="s">
        <v>1102</v>
      </c>
    </row>
    <row r="1071" spans="1:26" x14ac:dyDescent="0.25">
      <c r="A1071" t="s">
        <v>26</v>
      </c>
      <c r="B1071" t="s">
        <v>33</v>
      </c>
      <c r="C1071" t="s">
        <v>35</v>
      </c>
      <c r="D1071">
        <v>0</v>
      </c>
      <c r="F1071">
        <v>1</v>
      </c>
      <c r="G1071">
        <v>99.05</v>
      </c>
      <c r="H1071">
        <f t="shared" si="257"/>
        <v>1</v>
      </c>
      <c r="I1071">
        <f t="shared" si="258"/>
        <v>0</v>
      </c>
      <c r="J1071">
        <f t="shared" si="259"/>
        <v>0</v>
      </c>
      <c r="K1071">
        <f t="shared" si="260"/>
        <v>1</v>
      </c>
      <c r="L1071">
        <f t="shared" si="261"/>
        <v>0</v>
      </c>
      <c r="M1071">
        <f t="shared" si="262"/>
        <v>1</v>
      </c>
      <c r="N1071">
        <f t="shared" si="263"/>
        <v>0</v>
      </c>
      <c r="O1071">
        <f t="shared" si="264"/>
        <v>0</v>
      </c>
      <c r="P1071">
        <v>49</v>
      </c>
      <c r="Q1071">
        <f t="shared" si="265"/>
        <v>0</v>
      </c>
      <c r="R1071">
        <f t="shared" si="266"/>
        <v>0</v>
      </c>
      <c r="S1071">
        <f t="shared" si="267"/>
        <v>0</v>
      </c>
      <c r="T1071">
        <f t="shared" si="268"/>
        <v>1</v>
      </c>
      <c r="U1071">
        <v>1</v>
      </c>
      <c r="V1071">
        <f t="shared" si="269"/>
        <v>0.42587928720571255</v>
      </c>
      <c r="W1071">
        <f t="shared" si="270"/>
        <v>0.60488925218256684</v>
      </c>
      <c r="X1071">
        <f t="shared" si="271"/>
        <v>0.32961459285942069</v>
      </c>
      <c r="Y1071">
        <f t="shared" si="272"/>
        <v>1</v>
      </c>
      <c r="Z1071" t="s">
        <v>1103</v>
      </c>
    </row>
    <row r="1072" spans="1:26" x14ac:dyDescent="0.25">
      <c r="A1072" t="s">
        <v>29</v>
      </c>
      <c r="B1072" t="s">
        <v>30</v>
      </c>
      <c r="C1072" t="s">
        <v>25</v>
      </c>
      <c r="D1072">
        <v>1</v>
      </c>
      <c r="F1072">
        <v>1</v>
      </c>
      <c r="G1072">
        <v>54</v>
      </c>
      <c r="H1072">
        <f t="shared" si="257"/>
        <v>0</v>
      </c>
      <c r="I1072">
        <f t="shared" si="258"/>
        <v>1</v>
      </c>
      <c r="J1072">
        <f t="shared" si="259"/>
        <v>1</v>
      </c>
      <c r="K1072">
        <f t="shared" si="260"/>
        <v>0</v>
      </c>
      <c r="L1072">
        <f t="shared" si="261"/>
        <v>0</v>
      </c>
      <c r="M1072">
        <f t="shared" si="262"/>
        <v>0</v>
      </c>
      <c r="N1072">
        <f t="shared" si="263"/>
        <v>1</v>
      </c>
      <c r="O1072">
        <f t="shared" si="264"/>
        <v>0</v>
      </c>
      <c r="P1072">
        <v>20</v>
      </c>
      <c r="Q1072">
        <f t="shared" si="265"/>
        <v>0</v>
      </c>
      <c r="R1072">
        <f t="shared" si="266"/>
        <v>1</v>
      </c>
      <c r="S1072">
        <f t="shared" si="267"/>
        <v>0</v>
      </c>
      <c r="T1072">
        <f t="shared" si="268"/>
        <v>0</v>
      </c>
      <c r="U1072">
        <v>0</v>
      </c>
      <c r="V1072">
        <f t="shared" si="269"/>
        <v>7.5360712462058513E-2</v>
      </c>
      <c r="W1072">
        <f t="shared" si="270"/>
        <v>0.51883126669013047</v>
      </c>
      <c r="X1072">
        <f t="shared" si="271"/>
        <v>5.6792369827890609E-3</v>
      </c>
      <c r="Y1072">
        <f t="shared" si="272"/>
        <v>0</v>
      </c>
      <c r="Z1072" t="s">
        <v>1104</v>
      </c>
    </row>
    <row r="1073" spans="1:26" x14ac:dyDescent="0.25">
      <c r="A1073" t="s">
        <v>26</v>
      </c>
      <c r="B1073" t="s">
        <v>33</v>
      </c>
      <c r="C1073" t="s">
        <v>35</v>
      </c>
      <c r="D1073">
        <v>0</v>
      </c>
      <c r="F1073">
        <v>1</v>
      </c>
      <c r="G1073">
        <v>69.75</v>
      </c>
      <c r="H1073">
        <f t="shared" si="257"/>
        <v>1</v>
      </c>
      <c r="I1073">
        <f t="shared" si="258"/>
        <v>0</v>
      </c>
      <c r="J1073">
        <f t="shared" si="259"/>
        <v>0</v>
      </c>
      <c r="K1073">
        <f t="shared" si="260"/>
        <v>1</v>
      </c>
      <c r="L1073">
        <f t="shared" si="261"/>
        <v>0</v>
      </c>
      <c r="M1073">
        <f t="shared" si="262"/>
        <v>1</v>
      </c>
      <c r="N1073">
        <f t="shared" si="263"/>
        <v>0</v>
      </c>
      <c r="O1073">
        <f t="shared" si="264"/>
        <v>0</v>
      </c>
      <c r="P1073">
        <v>2</v>
      </c>
      <c r="Q1073">
        <f t="shared" si="265"/>
        <v>0</v>
      </c>
      <c r="R1073">
        <f t="shared" si="266"/>
        <v>0</v>
      </c>
      <c r="S1073">
        <f t="shared" si="267"/>
        <v>0</v>
      </c>
      <c r="T1073">
        <f t="shared" si="268"/>
        <v>1</v>
      </c>
      <c r="U1073">
        <v>1</v>
      </c>
      <c r="V1073">
        <f t="shared" si="269"/>
        <v>0.36650751449855373</v>
      </c>
      <c r="W1073">
        <f t="shared" si="270"/>
        <v>0.59061480201908134</v>
      </c>
      <c r="X1073">
        <f t="shared" si="271"/>
        <v>0.40131272918680017</v>
      </c>
      <c r="Y1073">
        <f t="shared" si="272"/>
        <v>1</v>
      </c>
      <c r="Z1073" t="s">
        <v>1105</v>
      </c>
    </row>
    <row r="1074" spans="1:26" x14ac:dyDescent="0.25">
      <c r="A1074" t="s">
        <v>26</v>
      </c>
      <c r="B1074" t="s">
        <v>38</v>
      </c>
      <c r="C1074" t="s">
        <v>25</v>
      </c>
      <c r="D1074">
        <v>0</v>
      </c>
      <c r="F1074">
        <v>1</v>
      </c>
      <c r="G1074">
        <v>49.05</v>
      </c>
      <c r="H1074">
        <f t="shared" si="257"/>
        <v>1</v>
      </c>
      <c r="I1074">
        <f t="shared" si="258"/>
        <v>0</v>
      </c>
      <c r="J1074">
        <f t="shared" si="259"/>
        <v>1</v>
      </c>
      <c r="K1074">
        <f t="shared" si="260"/>
        <v>0</v>
      </c>
      <c r="L1074">
        <f t="shared" si="261"/>
        <v>0</v>
      </c>
      <c r="M1074">
        <f t="shared" si="262"/>
        <v>1</v>
      </c>
      <c r="N1074">
        <f t="shared" si="263"/>
        <v>0</v>
      </c>
      <c r="O1074">
        <f t="shared" si="264"/>
        <v>0</v>
      </c>
      <c r="P1074">
        <v>2</v>
      </c>
      <c r="Q1074">
        <f t="shared" si="265"/>
        <v>0</v>
      </c>
      <c r="R1074">
        <f t="shared" si="266"/>
        <v>0</v>
      </c>
      <c r="S1074">
        <f t="shared" si="267"/>
        <v>1</v>
      </c>
      <c r="T1074">
        <f t="shared" si="268"/>
        <v>0</v>
      </c>
      <c r="U1074">
        <v>1</v>
      </c>
      <c r="V1074">
        <f t="shared" si="269"/>
        <v>0.33423506744807163</v>
      </c>
      <c r="W1074">
        <f t="shared" si="270"/>
        <v>0.58278947577213336</v>
      </c>
      <c r="X1074">
        <f t="shared" si="271"/>
        <v>0.44324294541587372</v>
      </c>
      <c r="Y1074">
        <f t="shared" si="272"/>
        <v>1</v>
      </c>
      <c r="Z1074" t="s">
        <v>1106</v>
      </c>
    </row>
    <row r="1075" spans="1:26" x14ac:dyDescent="0.25">
      <c r="A1075" t="s">
        <v>45</v>
      </c>
      <c r="B1075" t="s">
        <v>33</v>
      </c>
      <c r="C1075" t="s">
        <v>25</v>
      </c>
      <c r="D1075">
        <v>0</v>
      </c>
      <c r="F1075">
        <v>1</v>
      </c>
      <c r="G1075">
        <v>56.75</v>
      </c>
      <c r="H1075">
        <f t="shared" si="257"/>
        <v>1</v>
      </c>
      <c r="I1075">
        <f t="shared" si="258"/>
        <v>0</v>
      </c>
      <c r="J1075">
        <f t="shared" si="259"/>
        <v>1</v>
      </c>
      <c r="K1075">
        <f t="shared" si="260"/>
        <v>0</v>
      </c>
      <c r="L1075">
        <f t="shared" si="261"/>
        <v>0</v>
      </c>
      <c r="M1075">
        <f t="shared" si="262"/>
        <v>0</v>
      </c>
      <c r="N1075">
        <f t="shared" si="263"/>
        <v>0</v>
      </c>
      <c r="O1075">
        <f t="shared" si="264"/>
        <v>1</v>
      </c>
      <c r="P1075">
        <v>22</v>
      </c>
      <c r="Q1075">
        <f t="shared" si="265"/>
        <v>0</v>
      </c>
      <c r="R1075">
        <f t="shared" si="266"/>
        <v>0</v>
      </c>
      <c r="S1075">
        <f t="shared" si="267"/>
        <v>0</v>
      </c>
      <c r="T1075">
        <f t="shared" si="268"/>
        <v>1</v>
      </c>
      <c r="U1075">
        <v>0</v>
      </c>
      <c r="V1075">
        <f t="shared" si="269"/>
        <v>1.9714058804835968E-2</v>
      </c>
      <c r="W1075">
        <f t="shared" si="270"/>
        <v>0.50492835508755962</v>
      </c>
      <c r="X1075">
        <f t="shared" si="271"/>
        <v>3.8864411456053055E-4</v>
      </c>
      <c r="Y1075">
        <f t="shared" si="272"/>
        <v>0</v>
      </c>
      <c r="Z1075" t="s">
        <v>1107</v>
      </c>
    </row>
    <row r="1076" spans="1:26" x14ac:dyDescent="0.25">
      <c r="A1076" t="s">
        <v>26</v>
      </c>
      <c r="B1076" t="s">
        <v>33</v>
      </c>
      <c r="C1076" t="s">
        <v>35</v>
      </c>
      <c r="D1076">
        <v>0</v>
      </c>
      <c r="F1076">
        <v>1</v>
      </c>
      <c r="G1076">
        <v>98.05</v>
      </c>
      <c r="H1076">
        <f t="shared" si="257"/>
        <v>1</v>
      </c>
      <c r="I1076">
        <f t="shared" si="258"/>
        <v>0</v>
      </c>
      <c r="J1076">
        <f t="shared" si="259"/>
        <v>0</v>
      </c>
      <c r="K1076">
        <f t="shared" si="260"/>
        <v>1</v>
      </c>
      <c r="L1076">
        <f t="shared" si="261"/>
        <v>0</v>
      </c>
      <c r="M1076">
        <f t="shared" si="262"/>
        <v>1</v>
      </c>
      <c r="N1076">
        <f t="shared" si="263"/>
        <v>0</v>
      </c>
      <c r="O1076">
        <f t="shared" si="264"/>
        <v>0</v>
      </c>
      <c r="P1076">
        <v>7</v>
      </c>
      <c r="Q1076">
        <f t="shared" si="265"/>
        <v>0</v>
      </c>
      <c r="R1076">
        <f t="shared" si="266"/>
        <v>0</v>
      </c>
      <c r="S1076">
        <f t="shared" si="267"/>
        <v>0</v>
      </c>
      <c r="T1076">
        <f t="shared" si="268"/>
        <v>1</v>
      </c>
      <c r="U1076">
        <v>1</v>
      </c>
      <c r="V1076">
        <f t="shared" si="269"/>
        <v>0.41062878268834324</v>
      </c>
      <c r="W1076">
        <f t="shared" si="270"/>
        <v>0.60123863955387724</v>
      </c>
      <c r="X1076">
        <f t="shared" si="271"/>
        <v>0.34735843179542414</v>
      </c>
      <c r="Y1076">
        <f t="shared" si="272"/>
        <v>1</v>
      </c>
      <c r="Z1076" t="s">
        <v>1108</v>
      </c>
    </row>
    <row r="1077" spans="1:26" x14ac:dyDescent="0.25">
      <c r="A1077" t="s">
        <v>26</v>
      </c>
      <c r="B1077" t="s">
        <v>30</v>
      </c>
      <c r="C1077" t="s">
        <v>23</v>
      </c>
      <c r="D1077">
        <v>0</v>
      </c>
      <c r="F1077">
        <v>1</v>
      </c>
      <c r="G1077">
        <v>21.1</v>
      </c>
      <c r="H1077">
        <f t="shared" si="257"/>
        <v>1</v>
      </c>
      <c r="I1077">
        <f t="shared" si="258"/>
        <v>0</v>
      </c>
      <c r="J1077">
        <f t="shared" si="259"/>
        <v>0</v>
      </c>
      <c r="K1077">
        <f t="shared" si="260"/>
        <v>0</v>
      </c>
      <c r="L1077">
        <f t="shared" si="261"/>
        <v>1</v>
      </c>
      <c r="M1077">
        <f t="shared" si="262"/>
        <v>1</v>
      </c>
      <c r="N1077">
        <f t="shared" si="263"/>
        <v>0</v>
      </c>
      <c r="O1077">
        <f t="shared" si="264"/>
        <v>0</v>
      </c>
      <c r="P1077">
        <v>1</v>
      </c>
      <c r="Q1077">
        <f t="shared" si="265"/>
        <v>0</v>
      </c>
      <c r="R1077">
        <f t="shared" si="266"/>
        <v>1</v>
      </c>
      <c r="S1077">
        <f t="shared" si="267"/>
        <v>0</v>
      </c>
      <c r="T1077">
        <f t="shared" si="268"/>
        <v>0</v>
      </c>
      <c r="U1077">
        <v>0</v>
      </c>
      <c r="V1077">
        <f t="shared" si="269"/>
        <v>0.26679442872676251</v>
      </c>
      <c r="W1077">
        <f t="shared" si="270"/>
        <v>0.56630577327602327</v>
      </c>
      <c r="X1077">
        <f t="shared" si="271"/>
        <v>7.1179267199639559E-2</v>
      </c>
      <c r="Y1077">
        <f t="shared" si="272"/>
        <v>0</v>
      </c>
      <c r="Z1077" t="s">
        <v>1109</v>
      </c>
    </row>
    <row r="1078" spans="1:26" x14ac:dyDescent="0.25">
      <c r="A1078" t="s">
        <v>26</v>
      </c>
      <c r="B1078" t="s">
        <v>33</v>
      </c>
      <c r="C1078" t="s">
        <v>35</v>
      </c>
      <c r="D1078">
        <v>0</v>
      </c>
      <c r="F1078">
        <v>1</v>
      </c>
      <c r="G1078">
        <v>96.65</v>
      </c>
      <c r="H1078">
        <f t="shared" si="257"/>
        <v>1</v>
      </c>
      <c r="I1078">
        <f t="shared" si="258"/>
        <v>0</v>
      </c>
      <c r="J1078">
        <f t="shared" si="259"/>
        <v>0</v>
      </c>
      <c r="K1078">
        <f t="shared" si="260"/>
        <v>1</v>
      </c>
      <c r="L1078">
        <f t="shared" si="261"/>
        <v>0</v>
      </c>
      <c r="M1078">
        <f t="shared" si="262"/>
        <v>1</v>
      </c>
      <c r="N1078">
        <f t="shared" si="263"/>
        <v>0</v>
      </c>
      <c r="O1078">
        <f t="shared" si="264"/>
        <v>0</v>
      </c>
      <c r="P1078">
        <v>59</v>
      </c>
      <c r="Q1078">
        <f t="shared" si="265"/>
        <v>0</v>
      </c>
      <c r="R1078">
        <f t="shared" si="266"/>
        <v>0</v>
      </c>
      <c r="S1078">
        <f t="shared" si="267"/>
        <v>0</v>
      </c>
      <c r="T1078">
        <f t="shared" si="268"/>
        <v>1</v>
      </c>
      <c r="U1078">
        <v>0</v>
      </c>
      <c r="V1078">
        <f t="shared" si="269"/>
        <v>0.40844610511004975</v>
      </c>
      <c r="W1078">
        <f t="shared" si="270"/>
        <v>0.60071522554228785</v>
      </c>
      <c r="X1078">
        <f t="shared" si="271"/>
        <v>0.1668282207795698</v>
      </c>
      <c r="Y1078">
        <f t="shared" si="272"/>
        <v>1</v>
      </c>
      <c r="Z1078" t="s">
        <v>1110</v>
      </c>
    </row>
    <row r="1079" spans="1:26" x14ac:dyDescent="0.25">
      <c r="A1079" t="s">
        <v>29</v>
      </c>
      <c r="B1079" t="s">
        <v>38</v>
      </c>
      <c r="C1079" t="s">
        <v>23</v>
      </c>
      <c r="D1079">
        <v>0</v>
      </c>
      <c r="F1079">
        <v>1</v>
      </c>
      <c r="G1079">
        <v>24.5</v>
      </c>
      <c r="H1079">
        <f t="shared" si="257"/>
        <v>1</v>
      </c>
      <c r="I1079">
        <f t="shared" si="258"/>
        <v>0</v>
      </c>
      <c r="J1079">
        <f t="shared" si="259"/>
        <v>0</v>
      </c>
      <c r="K1079">
        <f t="shared" si="260"/>
        <v>0</v>
      </c>
      <c r="L1079">
        <f t="shared" si="261"/>
        <v>1</v>
      </c>
      <c r="M1079">
        <f t="shared" si="262"/>
        <v>0</v>
      </c>
      <c r="N1079">
        <f t="shared" si="263"/>
        <v>1</v>
      </c>
      <c r="O1079">
        <f t="shared" si="264"/>
        <v>0</v>
      </c>
      <c r="P1079">
        <v>58</v>
      </c>
      <c r="Q1079">
        <f t="shared" si="265"/>
        <v>0</v>
      </c>
      <c r="R1079">
        <f t="shared" si="266"/>
        <v>0</v>
      </c>
      <c r="S1079">
        <f t="shared" si="267"/>
        <v>1</v>
      </c>
      <c r="T1079">
        <f t="shared" si="268"/>
        <v>0</v>
      </c>
      <c r="U1079">
        <v>0</v>
      </c>
      <c r="V1079">
        <f t="shared" si="269"/>
        <v>6.4036858974015481E-4</v>
      </c>
      <c r="W1079">
        <f t="shared" si="270"/>
        <v>0.50016009214196422</v>
      </c>
      <c r="X1079">
        <f t="shared" si="271"/>
        <v>4.1007193072579472E-7</v>
      </c>
      <c r="Y1079">
        <f t="shared" si="272"/>
        <v>0</v>
      </c>
      <c r="Z1079" t="s">
        <v>1111</v>
      </c>
    </row>
    <row r="1080" spans="1:26" x14ac:dyDescent="0.25">
      <c r="A1080" t="s">
        <v>26</v>
      </c>
      <c r="B1080" t="s">
        <v>33</v>
      </c>
      <c r="C1080" t="s">
        <v>35</v>
      </c>
      <c r="D1080">
        <v>0</v>
      </c>
      <c r="F1080">
        <v>1</v>
      </c>
      <c r="G1080">
        <v>114.5</v>
      </c>
      <c r="H1080">
        <f t="shared" si="257"/>
        <v>1</v>
      </c>
      <c r="I1080">
        <f t="shared" si="258"/>
        <v>0</v>
      </c>
      <c r="J1080">
        <f t="shared" si="259"/>
        <v>0</v>
      </c>
      <c r="K1080">
        <f t="shared" si="260"/>
        <v>1</v>
      </c>
      <c r="L1080">
        <f t="shared" si="261"/>
        <v>0</v>
      </c>
      <c r="M1080">
        <f t="shared" si="262"/>
        <v>1</v>
      </c>
      <c r="N1080">
        <f t="shared" si="263"/>
        <v>0</v>
      </c>
      <c r="O1080">
        <f t="shared" si="264"/>
        <v>0</v>
      </c>
      <c r="P1080">
        <v>41</v>
      </c>
      <c r="Q1080">
        <f t="shared" si="265"/>
        <v>0</v>
      </c>
      <c r="R1080">
        <f t="shared" si="266"/>
        <v>0</v>
      </c>
      <c r="S1080">
        <f t="shared" si="267"/>
        <v>0</v>
      </c>
      <c r="T1080">
        <f t="shared" si="268"/>
        <v>1</v>
      </c>
      <c r="U1080">
        <v>1</v>
      </c>
      <c r="V1080">
        <f t="shared" si="269"/>
        <v>0.45482986259834979</v>
      </c>
      <c r="W1080">
        <f t="shared" si="270"/>
        <v>0.61178696151216339</v>
      </c>
      <c r="X1080">
        <f t="shared" si="271"/>
        <v>0.29721047871453415</v>
      </c>
      <c r="Y1080">
        <f t="shared" si="272"/>
        <v>1</v>
      </c>
      <c r="Z1080" t="s">
        <v>1112</v>
      </c>
    </row>
    <row r="1081" spans="1:26" x14ac:dyDescent="0.25">
      <c r="A1081" t="s">
        <v>45</v>
      </c>
      <c r="B1081" t="s">
        <v>38</v>
      </c>
      <c r="C1081" t="s">
        <v>35</v>
      </c>
      <c r="D1081">
        <v>1</v>
      </c>
      <c r="F1081">
        <v>1</v>
      </c>
      <c r="G1081">
        <v>79.2</v>
      </c>
      <c r="H1081">
        <f t="shared" si="257"/>
        <v>0</v>
      </c>
      <c r="I1081">
        <f t="shared" si="258"/>
        <v>1</v>
      </c>
      <c r="J1081">
        <f t="shared" si="259"/>
        <v>0</v>
      </c>
      <c r="K1081">
        <f t="shared" si="260"/>
        <v>1</v>
      </c>
      <c r="L1081">
        <f t="shared" si="261"/>
        <v>0</v>
      </c>
      <c r="M1081">
        <f t="shared" si="262"/>
        <v>0</v>
      </c>
      <c r="N1081">
        <f t="shared" si="263"/>
        <v>0</v>
      </c>
      <c r="O1081">
        <f t="shared" si="264"/>
        <v>1</v>
      </c>
      <c r="P1081">
        <v>59</v>
      </c>
      <c r="Q1081">
        <f t="shared" si="265"/>
        <v>0</v>
      </c>
      <c r="R1081">
        <f t="shared" si="266"/>
        <v>0</v>
      </c>
      <c r="S1081">
        <f t="shared" si="267"/>
        <v>1</v>
      </c>
      <c r="T1081">
        <f t="shared" si="268"/>
        <v>0</v>
      </c>
      <c r="U1081">
        <v>0</v>
      </c>
      <c r="V1081">
        <f t="shared" si="269"/>
        <v>5.4714852828184876E-2</v>
      </c>
      <c r="W1081">
        <f t="shared" si="270"/>
        <v>0.51367530171413389</v>
      </c>
      <c r="X1081">
        <f t="shared" si="271"/>
        <v>2.9937151200099305E-3</v>
      </c>
      <c r="Y1081">
        <f t="shared" si="272"/>
        <v>0</v>
      </c>
      <c r="Z1081" t="s">
        <v>1113</v>
      </c>
    </row>
    <row r="1082" spans="1:26" x14ac:dyDescent="0.25">
      <c r="A1082" t="s">
        <v>26</v>
      </c>
      <c r="B1082" t="s">
        <v>27</v>
      </c>
      <c r="C1082" t="s">
        <v>35</v>
      </c>
      <c r="D1082">
        <v>0</v>
      </c>
      <c r="F1082">
        <v>1</v>
      </c>
      <c r="G1082">
        <v>69.55</v>
      </c>
      <c r="H1082">
        <f t="shared" si="257"/>
        <v>1</v>
      </c>
      <c r="I1082">
        <f t="shared" si="258"/>
        <v>0</v>
      </c>
      <c r="J1082">
        <f t="shared" si="259"/>
        <v>0</v>
      </c>
      <c r="K1082">
        <f t="shared" si="260"/>
        <v>1</v>
      </c>
      <c r="L1082">
        <f t="shared" si="261"/>
        <v>0</v>
      </c>
      <c r="M1082">
        <f t="shared" si="262"/>
        <v>1</v>
      </c>
      <c r="N1082">
        <f t="shared" si="263"/>
        <v>0</v>
      </c>
      <c r="O1082">
        <f t="shared" si="264"/>
        <v>0</v>
      </c>
      <c r="P1082">
        <v>3</v>
      </c>
      <c r="Q1082">
        <f t="shared" si="265"/>
        <v>1</v>
      </c>
      <c r="R1082">
        <f t="shared" si="266"/>
        <v>0</v>
      </c>
      <c r="S1082">
        <f t="shared" si="267"/>
        <v>0</v>
      </c>
      <c r="T1082">
        <f t="shared" si="268"/>
        <v>0</v>
      </c>
      <c r="U1082">
        <v>0</v>
      </c>
      <c r="V1082">
        <f t="shared" si="269"/>
        <v>0.50296404715349163</v>
      </c>
      <c r="W1082">
        <f t="shared" si="270"/>
        <v>0.6231556400334165</v>
      </c>
      <c r="X1082">
        <f t="shared" si="271"/>
        <v>0.25297283272901977</v>
      </c>
      <c r="Y1082">
        <f t="shared" si="272"/>
        <v>1</v>
      </c>
      <c r="Z1082" t="s">
        <v>1114</v>
      </c>
    </row>
    <row r="1083" spans="1:26" x14ac:dyDescent="0.25">
      <c r="A1083" t="s">
        <v>45</v>
      </c>
      <c r="B1083" t="s">
        <v>33</v>
      </c>
      <c r="C1083" t="s">
        <v>23</v>
      </c>
      <c r="D1083">
        <v>0</v>
      </c>
      <c r="F1083">
        <v>1</v>
      </c>
      <c r="G1083">
        <v>20.05</v>
      </c>
      <c r="H1083">
        <f t="shared" si="257"/>
        <v>1</v>
      </c>
      <c r="I1083">
        <f t="shared" si="258"/>
        <v>0</v>
      </c>
      <c r="J1083">
        <f t="shared" si="259"/>
        <v>0</v>
      </c>
      <c r="K1083">
        <f t="shared" si="260"/>
        <v>0</v>
      </c>
      <c r="L1083">
        <f t="shared" si="261"/>
        <v>1</v>
      </c>
      <c r="M1083">
        <f t="shared" si="262"/>
        <v>0</v>
      </c>
      <c r="N1083">
        <f t="shared" si="263"/>
        <v>0</v>
      </c>
      <c r="O1083">
        <f t="shared" si="264"/>
        <v>1</v>
      </c>
      <c r="P1083">
        <v>32</v>
      </c>
      <c r="Q1083">
        <f t="shared" si="265"/>
        <v>0</v>
      </c>
      <c r="R1083">
        <f t="shared" si="266"/>
        <v>0</v>
      </c>
      <c r="S1083">
        <f t="shared" si="267"/>
        <v>0</v>
      </c>
      <c r="T1083">
        <f t="shared" si="268"/>
        <v>1</v>
      </c>
      <c r="U1083">
        <v>0</v>
      </c>
      <c r="V1083">
        <f t="shared" si="269"/>
        <v>-5.2540034937260532E-2</v>
      </c>
      <c r="W1083">
        <f t="shared" si="270"/>
        <v>0.48686801198217389</v>
      </c>
      <c r="X1083">
        <f t="shared" si="271"/>
        <v>2.7604552712085575E-3</v>
      </c>
      <c r="Y1083">
        <f t="shared" si="272"/>
        <v>0</v>
      </c>
      <c r="Z1083" t="s">
        <v>1115</v>
      </c>
    </row>
    <row r="1084" spans="1:26" x14ac:dyDescent="0.25">
      <c r="A1084" t="s">
        <v>26</v>
      </c>
      <c r="B1084" t="s">
        <v>27</v>
      </c>
      <c r="C1084" t="s">
        <v>35</v>
      </c>
      <c r="D1084">
        <v>1</v>
      </c>
      <c r="F1084">
        <v>1</v>
      </c>
      <c r="G1084">
        <v>98.85</v>
      </c>
      <c r="H1084">
        <f t="shared" si="257"/>
        <v>0</v>
      </c>
      <c r="I1084">
        <f t="shared" si="258"/>
        <v>1</v>
      </c>
      <c r="J1084">
        <f t="shared" si="259"/>
        <v>0</v>
      </c>
      <c r="K1084">
        <f t="shared" si="260"/>
        <v>1</v>
      </c>
      <c r="L1084">
        <f t="shared" si="261"/>
        <v>0</v>
      </c>
      <c r="M1084">
        <f t="shared" si="262"/>
        <v>1</v>
      </c>
      <c r="N1084">
        <f t="shared" si="263"/>
        <v>0</v>
      </c>
      <c r="O1084">
        <f t="shared" si="264"/>
        <v>0</v>
      </c>
      <c r="P1084">
        <v>46</v>
      </c>
      <c r="Q1084">
        <f t="shared" si="265"/>
        <v>1</v>
      </c>
      <c r="R1084">
        <f t="shared" si="266"/>
        <v>0</v>
      </c>
      <c r="S1084">
        <f t="shared" si="267"/>
        <v>0</v>
      </c>
      <c r="T1084">
        <f t="shared" si="268"/>
        <v>0</v>
      </c>
      <c r="U1084">
        <v>0</v>
      </c>
      <c r="V1084">
        <f t="shared" si="269"/>
        <v>0.54864437075634798</v>
      </c>
      <c r="W1084">
        <f t="shared" si="270"/>
        <v>0.63382101751161357</v>
      </c>
      <c r="X1084">
        <f t="shared" si="271"/>
        <v>0.30101064556262902</v>
      </c>
      <c r="Y1084">
        <f t="shared" si="272"/>
        <v>1</v>
      </c>
      <c r="Z1084" t="s">
        <v>1116</v>
      </c>
    </row>
    <row r="1085" spans="1:26" x14ac:dyDescent="0.25">
      <c r="A1085" t="s">
        <v>45</v>
      </c>
      <c r="B1085" t="s">
        <v>30</v>
      </c>
      <c r="C1085" t="s">
        <v>23</v>
      </c>
      <c r="D1085">
        <v>0</v>
      </c>
      <c r="F1085">
        <v>1</v>
      </c>
      <c r="G1085">
        <v>25.75</v>
      </c>
      <c r="H1085">
        <f t="shared" si="257"/>
        <v>1</v>
      </c>
      <c r="I1085">
        <f t="shared" si="258"/>
        <v>0</v>
      </c>
      <c r="J1085">
        <f t="shared" si="259"/>
        <v>0</v>
      </c>
      <c r="K1085">
        <f t="shared" si="260"/>
        <v>0</v>
      </c>
      <c r="L1085">
        <f t="shared" si="261"/>
        <v>1</v>
      </c>
      <c r="M1085">
        <f t="shared" si="262"/>
        <v>0</v>
      </c>
      <c r="N1085">
        <f t="shared" si="263"/>
        <v>0</v>
      </c>
      <c r="O1085">
        <f t="shared" si="264"/>
        <v>1</v>
      </c>
      <c r="P1085">
        <v>0</v>
      </c>
      <c r="Q1085">
        <f t="shared" si="265"/>
        <v>0</v>
      </c>
      <c r="R1085">
        <f t="shared" si="266"/>
        <v>1</v>
      </c>
      <c r="S1085">
        <f t="shared" si="267"/>
        <v>0</v>
      </c>
      <c r="T1085">
        <f t="shared" si="268"/>
        <v>0</v>
      </c>
      <c r="U1085">
        <v>0</v>
      </c>
      <c r="V1085">
        <f t="shared" si="269"/>
        <v>-5.7344868187082537E-2</v>
      </c>
      <c r="W1085">
        <f t="shared" si="270"/>
        <v>0.48566771030360451</v>
      </c>
      <c r="X1085">
        <f t="shared" si="271"/>
        <v>3.2884339073938709E-3</v>
      </c>
      <c r="Y1085">
        <f t="shared" si="272"/>
        <v>0</v>
      </c>
      <c r="Z1085" t="s">
        <v>1117</v>
      </c>
    </row>
    <row r="1086" spans="1:26" x14ac:dyDescent="0.25">
      <c r="A1086" t="s">
        <v>26</v>
      </c>
      <c r="B1086" t="s">
        <v>27</v>
      </c>
      <c r="C1086" t="s">
        <v>35</v>
      </c>
      <c r="D1086">
        <v>0</v>
      </c>
      <c r="F1086">
        <v>1</v>
      </c>
      <c r="G1086">
        <v>80.95</v>
      </c>
      <c r="H1086">
        <f t="shared" si="257"/>
        <v>1</v>
      </c>
      <c r="I1086">
        <f t="shared" si="258"/>
        <v>0</v>
      </c>
      <c r="J1086">
        <f t="shared" si="259"/>
        <v>0</v>
      </c>
      <c r="K1086">
        <f t="shared" si="260"/>
        <v>1</v>
      </c>
      <c r="L1086">
        <f t="shared" si="261"/>
        <v>0</v>
      </c>
      <c r="M1086">
        <f t="shared" si="262"/>
        <v>1</v>
      </c>
      <c r="N1086">
        <f t="shared" si="263"/>
        <v>0</v>
      </c>
      <c r="O1086">
        <f t="shared" si="264"/>
        <v>0</v>
      </c>
      <c r="P1086">
        <v>2</v>
      </c>
      <c r="Q1086">
        <f t="shared" si="265"/>
        <v>1</v>
      </c>
      <c r="R1086">
        <f t="shared" si="266"/>
        <v>0</v>
      </c>
      <c r="S1086">
        <f t="shared" si="267"/>
        <v>0</v>
      </c>
      <c r="T1086">
        <f t="shared" si="268"/>
        <v>0</v>
      </c>
      <c r="U1086">
        <v>1</v>
      </c>
      <c r="V1086">
        <f t="shared" si="269"/>
        <v>0.5207372788624528</v>
      </c>
      <c r="W1086">
        <f t="shared" si="270"/>
        <v>0.6273201506022219</v>
      </c>
      <c r="X1086">
        <f t="shared" si="271"/>
        <v>0.22969275587216634</v>
      </c>
      <c r="Y1086">
        <f t="shared" si="272"/>
        <v>1</v>
      </c>
      <c r="Z1086" t="s">
        <v>1118</v>
      </c>
    </row>
    <row r="1087" spans="1:26" x14ac:dyDescent="0.25">
      <c r="A1087" t="s">
        <v>29</v>
      </c>
      <c r="B1087" t="s">
        <v>38</v>
      </c>
      <c r="C1087" t="s">
        <v>23</v>
      </c>
      <c r="D1087">
        <v>0</v>
      </c>
      <c r="F1087">
        <v>1</v>
      </c>
      <c r="G1087">
        <v>19.600000000000001</v>
      </c>
      <c r="H1087">
        <f t="shared" si="257"/>
        <v>1</v>
      </c>
      <c r="I1087">
        <f t="shared" si="258"/>
        <v>0</v>
      </c>
      <c r="J1087">
        <f t="shared" si="259"/>
        <v>0</v>
      </c>
      <c r="K1087">
        <f t="shared" si="260"/>
        <v>0</v>
      </c>
      <c r="L1087">
        <f t="shared" si="261"/>
        <v>1</v>
      </c>
      <c r="M1087">
        <f t="shared" si="262"/>
        <v>0</v>
      </c>
      <c r="N1087">
        <f t="shared" si="263"/>
        <v>1</v>
      </c>
      <c r="O1087">
        <f t="shared" si="264"/>
        <v>0</v>
      </c>
      <c r="P1087">
        <v>52</v>
      </c>
      <c r="Q1087">
        <f t="shared" si="265"/>
        <v>0</v>
      </c>
      <c r="R1087">
        <f t="shared" si="266"/>
        <v>0</v>
      </c>
      <c r="S1087">
        <f t="shared" si="267"/>
        <v>1</v>
      </c>
      <c r="T1087">
        <f t="shared" si="268"/>
        <v>0</v>
      </c>
      <c r="U1087">
        <v>0</v>
      </c>
      <c r="V1087">
        <f t="shared" si="269"/>
        <v>6.6924461700155861E-3</v>
      </c>
      <c r="W1087">
        <f t="shared" si="270"/>
        <v>0.5016731052978054</v>
      </c>
      <c r="X1087">
        <f t="shared" si="271"/>
        <v>4.4788835738556287E-5</v>
      </c>
      <c r="Y1087">
        <f t="shared" si="272"/>
        <v>0</v>
      </c>
      <c r="Z1087" t="s">
        <v>1119</v>
      </c>
    </row>
    <row r="1088" spans="1:26" x14ac:dyDescent="0.25">
      <c r="A1088" t="s">
        <v>26</v>
      </c>
      <c r="B1088" t="s">
        <v>27</v>
      </c>
      <c r="C1088" t="s">
        <v>35</v>
      </c>
      <c r="D1088">
        <v>1</v>
      </c>
      <c r="F1088">
        <v>1</v>
      </c>
      <c r="G1088">
        <v>74.3</v>
      </c>
      <c r="H1088">
        <f t="shared" si="257"/>
        <v>0</v>
      </c>
      <c r="I1088">
        <f t="shared" si="258"/>
        <v>1</v>
      </c>
      <c r="J1088">
        <f t="shared" si="259"/>
        <v>0</v>
      </c>
      <c r="K1088">
        <f t="shared" si="260"/>
        <v>1</v>
      </c>
      <c r="L1088">
        <f t="shared" si="261"/>
        <v>0</v>
      </c>
      <c r="M1088">
        <f t="shared" si="262"/>
        <v>1</v>
      </c>
      <c r="N1088">
        <f t="shared" si="263"/>
        <v>0</v>
      </c>
      <c r="O1088">
        <f t="shared" si="264"/>
        <v>0</v>
      </c>
      <c r="P1088">
        <v>13</v>
      </c>
      <c r="Q1088">
        <f t="shared" si="265"/>
        <v>1</v>
      </c>
      <c r="R1088">
        <f t="shared" si="266"/>
        <v>0</v>
      </c>
      <c r="S1088">
        <f t="shared" si="267"/>
        <v>0</v>
      </c>
      <c r="T1088">
        <f t="shared" si="268"/>
        <v>0</v>
      </c>
      <c r="U1088">
        <v>1</v>
      </c>
      <c r="V1088">
        <f t="shared" si="269"/>
        <v>0.52892417873061714</v>
      </c>
      <c r="W1088">
        <f t="shared" si="270"/>
        <v>0.62923215880261241</v>
      </c>
      <c r="X1088">
        <f t="shared" si="271"/>
        <v>0.22191242938462355</v>
      </c>
      <c r="Y1088">
        <f t="shared" si="272"/>
        <v>1</v>
      </c>
      <c r="Z1088" t="s">
        <v>1120</v>
      </c>
    </row>
    <row r="1089" spans="1:26" x14ac:dyDescent="0.25">
      <c r="A1089" t="s">
        <v>26</v>
      </c>
      <c r="B1089" t="s">
        <v>33</v>
      </c>
      <c r="C1089" t="s">
        <v>35</v>
      </c>
      <c r="D1089">
        <v>1</v>
      </c>
      <c r="F1089">
        <v>1</v>
      </c>
      <c r="G1089">
        <v>89.7</v>
      </c>
      <c r="H1089">
        <f t="shared" si="257"/>
        <v>0</v>
      </c>
      <c r="I1089">
        <f t="shared" si="258"/>
        <v>1</v>
      </c>
      <c r="J1089">
        <f t="shared" si="259"/>
        <v>0</v>
      </c>
      <c r="K1089">
        <f t="shared" si="260"/>
        <v>1</v>
      </c>
      <c r="L1089">
        <f t="shared" si="261"/>
        <v>0</v>
      </c>
      <c r="M1089">
        <f t="shared" si="262"/>
        <v>1</v>
      </c>
      <c r="N1089">
        <f t="shared" si="263"/>
        <v>0</v>
      </c>
      <c r="O1089">
        <f t="shared" si="264"/>
        <v>0</v>
      </c>
      <c r="P1089">
        <v>11</v>
      </c>
      <c r="Q1089">
        <f t="shared" si="265"/>
        <v>0</v>
      </c>
      <c r="R1089">
        <f t="shared" si="266"/>
        <v>0</v>
      </c>
      <c r="S1089">
        <f t="shared" si="267"/>
        <v>0</v>
      </c>
      <c r="T1089">
        <f t="shared" si="268"/>
        <v>1</v>
      </c>
      <c r="U1089">
        <v>1</v>
      </c>
      <c r="V1089">
        <f t="shared" si="269"/>
        <v>0.40247383924999142</v>
      </c>
      <c r="W1089">
        <f t="shared" si="270"/>
        <v>0.59928188120085712</v>
      </c>
      <c r="X1089">
        <f t="shared" si="271"/>
        <v>0.35703751278064516</v>
      </c>
      <c r="Y1089">
        <f t="shared" si="272"/>
        <v>1</v>
      </c>
      <c r="Z1089" t="s">
        <v>1121</v>
      </c>
    </row>
    <row r="1090" spans="1:26" x14ac:dyDescent="0.25">
      <c r="A1090" t="s">
        <v>26</v>
      </c>
      <c r="B1090" t="s">
        <v>33</v>
      </c>
      <c r="C1090" t="s">
        <v>35</v>
      </c>
      <c r="D1090">
        <v>0</v>
      </c>
      <c r="F1090">
        <v>1</v>
      </c>
      <c r="G1090">
        <v>87.65</v>
      </c>
      <c r="H1090">
        <f t="shared" si="257"/>
        <v>1</v>
      </c>
      <c r="I1090">
        <f t="shared" si="258"/>
        <v>0</v>
      </c>
      <c r="J1090">
        <f t="shared" si="259"/>
        <v>0</v>
      </c>
      <c r="K1090">
        <f t="shared" si="260"/>
        <v>1</v>
      </c>
      <c r="L1090">
        <f t="shared" si="261"/>
        <v>0</v>
      </c>
      <c r="M1090">
        <f t="shared" si="262"/>
        <v>1</v>
      </c>
      <c r="N1090">
        <f t="shared" si="263"/>
        <v>0</v>
      </c>
      <c r="O1090">
        <f t="shared" si="264"/>
        <v>0</v>
      </c>
      <c r="P1090">
        <v>32</v>
      </c>
      <c r="Q1090">
        <f t="shared" si="265"/>
        <v>0</v>
      </c>
      <c r="R1090">
        <f t="shared" si="266"/>
        <v>0</v>
      </c>
      <c r="S1090">
        <f t="shared" si="267"/>
        <v>0</v>
      </c>
      <c r="T1090">
        <f t="shared" si="268"/>
        <v>1</v>
      </c>
      <c r="U1090">
        <v>0</v>
      </c>
      <c r="V1090">
        <f t="shared" si="269"/>
        <v>0.41296922475750714</v>
      </c>
      <c r="W1090">
        <f t="shared" si="270"/>
        <v>0.60179962908816542</v>
      </c>
      <c r="X1090">
        <f t="shared" si="271"/>
        <v>0.17054358059681646</v>
      </c>
      <c r="Y1090">
        <f t="shared" si="272"/>
        <v>1</v>
      </c>
      <c r="Z1090" t="s">
        <v>1122</v>
      </c>
    </row>
    <row r="1091" spans="1:26" x14ac:dyDescent="0.25">
      <c r="A1091" t="s">
        <v>26</v>
      </c>
      <c r="B1091" t="s">
        <v>38</v>
      </c>
      <c r="C1091" t="s">
        <v>35</v>
      </c>
      <c r="D1091">
        <v>1</v>
      </c>
      <c r="F1091">
        <v>1</v>
      </c>
      <c r="G1091">
        <v>100.45</v>
      </c>
      <c r="H1091">
        <f t="shared" ref="H1091:H1154" si="273">IF(D1091:D8133=0,1,0)</f>
        <v>0</v>
      </c>
      <c r="I1091">
        <f t="shared" ref="I1091:I1154" si="274">IF(D1091:D8133=1,1,0)</f>
        <v>1</v>
      </c>
      <c r="J1091">
        <f t="shared" ref="J1091:J1154" si="275">IF(C1091:C8133="DSL",1,0)</f>
        <v>0</v>
      </c>
      <c r="K1091">
        <f t="shared" ref="K1091:K1154" si="276">IF(C1091:C8133="Fiber optic",1,0)</f>
        <v>1</v>
      </c>
      <c r="L1091">
        <f t="shared" ref="L1091:L1154" si="277">IF(C1091:C8133="No",1,0)</f>
        <v>0</v>
      </c>
      <c r="M1091">
        <f t="shared" ref="M1091:M1154" si="278">IF(A1091:A8133="Month-to-month",1,0)</f>
        <v>1</v>
      </c>
      <c r="N1091">
        <f t="shared" ref="N1091:N1154" si="279">IF(A1091:A8133="ONE YEAR",1,0)</f>
        <v>0</v>
      </c>
      <c r="O1091">
        <f t="shared" ref="O1091:O1154" si="280">IF(A1091:A8133="two year",1,0)</f>
        <v>0</v>
      </c>
      <c r="P1091">
        <v>17</v>
      </c>
      <c r="Q1091">
        <f t="shared" ref="Q1091:Q1154" si="281">IF(B1091:B8133="Electronic check",1,0)</f>
        <v>0</v>
      </c>
      <c r="R1091">
        <f t="shared" ref="R1091:R1154" si="282">IF(B1091:B8133="Mailed check",1,0)</f>
        <v>0</v>
      </c>
      <c r="S1091">
        <f t="shared" ref="S1091:S1154" si="283">IF(B1091:B8133="Credit card (automatic)",1,0)</f>
        <v>1</v>
      </c>
      <c r="T1091">
        <f t="shared" ref="T1091:T1154" si="284">IF(B1091:B8133="Bank transfer (automatic)",1,0)</f>
        <v>0</v>
      </c>
      <c r="U1091">
        <v>1</v>
      </c>
      <c r="V1091">
        <f t="shared" si="269"/>
        <v>0.41923368494045915</v>
      </c>
      <c r="W1091">
        <f t="shared" si="270"/>
        <v>0.60329986286776904</v>
      </c>
      <c r="X1091">
        <f t="shared" si="271"/>
        <v>0.3372895127078378</v>
      </c>
      <c r="Y1091">
        <f t="shared" si="272"/>
        <v>1</v>
      </c>
      <c r="Z1091" t="s">
        <v>1123</v>
      </c>
    </row>
    <row r="1092" spans="1:26" x14ac:dyDescent="0.25">
      <c r="A1092" t="s">
        <v>26</v>
      </c>
      <c r="B1092" t="s">
        <v>38</v>
      </c>
      <c r="C1092" t="s">
        <v>35</v>
      </c>
      <c r="D1092">
        <v>0</v>
      </c>
      <c r="F1092">
        <v>1</v>
      </c>
      <c r="G1092">
        <v>74.75</v>
      </c>
      <c r="H1092">
        <f t="shared" si="273"/>
        <v>1</v>
      </c>
      <c r="I1092">
        <f t="shared" si="274"/>
        <v>0</v>
      </c>
      <c r="J1092">
        <f t="shared" si="275"/>
        <v>0</v>
      </c>
      <c r="K1092">
        <f t="shared" si="276"/>
        <v>1</v>
      </c>
      <c r="L1092">
        <f t="shared" si="277"/>
        <v>0</v>
      </c>
      <c r="M1092">
        <f t="shared" si="278"/>
        <v>1</v>
      </c>
      <c r="N1092">
        <f t="shared" si="279"/>
        <v>0</v>
      </c>
      <c r="O1092">
        <f t="shared" si="280"/>
        <v>0</v>
      </c>
      <c r="P1092">
        <v>16</v>
      </c>
      <c r="Q1092">
        <f t="shared" si="281"/>
        <v>0</v>
      </c>
      <c r="R1092">
        <f t="shared" si="282"/>
        <v>0</v>
      </c>
      <c r="S1092">
        <f t="shared" si="283"/>
        <v>1</v>
      </c>
      <c r="T1092">
        <f t="shared" si="284"/>
        <v>0</v>
      </c>
      <c r="U1092">
        <v>0</v>
      </c>
      <c r="V1092">
        <f t="shared" ref="V1092:V1155" si="285">G1092*$G$2+H1093*$H$2+K1093*$K$2+M1092*$M$2+O1092*$O$2+Q1092*$Q$2+L1092*$L$2</f>
        <v>0.37916596082464327</v>
      </c>
      <c r="W1092">
        <f t="shared" ref="W1092:W1155" si="286">1/ (1+EXP(-V1092))</f>
        <v>0.59367192708733929</v>
      </c>
      <c r="X1092">
        <f t="shared" ref="X1092:X1155" si="287">(U1092-V1092)^2</f>
        <v>0.1437668258480749</v>
      </c>
      <c r="Y1092">
        <f t="shared" ref="Y1092:Y1155" si="288">IF(W1092&gt;=0.58,1,0)</f>
        <v>1</v>
      </c>
      <c r="Z1092" t="s">
        <v>1124</v>
      </c>
    </row>
    <row r="1093" spans="1:26" x14ac:dyDescent="0.25">
      <c r="A1093" t="s">
        <v>29</v>
      </c>
      <c r="B1093" t="s">
        <v>33</v>
      </c>
      <c r="C1093" t="s">
        <v>35</v>
      </c>
      <c r="D1093">
        <v>0</v>
      </c>
      <c r="F1093">
        <v>1</v>
      </c>
      <c r="G1093">
        <v>107.45</v>
      </c>
      <c r="H1093">
        <f t="shared" si="273"/>
        <v>1</v>
      </c>
      <c r="I1093">
        <f t="shared" si="274"/>
        <v>0</v>
      </c>
      <c r="J1093">
        <f t="shared" si="275"/>
        <v>0</v>
      </c>
      <c r="K1093">
        <f t="shared" si="276"/>
        <v>1</v>
      </c>
      <c r="L1093">
        <f t="shared" si="277"/>
        <v>0</v>
      </c>
      <c r="M1093">
        <f t="shared" si="278"/>
        <v>0</v>
      </c>
      <c r="N1093">
        <f t="shared" si="279"/>
        <v>1</v>
      </c>
      <c r="O1093">
        <f t="shared" si="280"/>
        <v>0</v>
      </c>
      <c r="P1093">
        <v>51</v>
      </c>
      <c r="Q1093">
        <f t="shared" si="281"/>
        <v>0</v>
      </c>
      <c r="R1093">
        <f t="shared" si="282"/>
        <v>0</v>
      </c>
      <c r="S1093">
        <f t="shared" si="283"/>
        <v>0</v>
      </c>
      <c r="T1093">
        <f t="shared" si="284"/>
        <v>1</v>
      </c>
      <c r="U1093">
        <v>0</v>
      </c>
      <c r="V1093">
        <f t="shared" si="285"/>
        <v>0.15382905502972147</v>
      </c>
      <c r="W1093">
        <f t="shared" si="286"/>
        <v>0.53838160705040472</v>
      </c>
      <c r="X1093">
        <f t="shared" si="287"/>
        <v>2.3663378171337075E-2</v>
      </c>
      <c r="Y1093">
        <f t="shared" si="288"/>
        <v>0</v>
      </c>
      <c r="Z1093" t="s">
        <v>1125</v>
      </c>
    </row>
    <row r="1094" spans="1:26" x14ac:dyDescent="0.25">
      <c r="A1094" t="s">
        <v>29</v>
      </c>
      <c r="B1094" t="s">
        <v>33</v>
      </c>
      <c r="C1094" t="s">
        <v>25</v>
      </c>
      <c r="D1094">
        <v>0</v>
      </c>
      <c r="F1094">
        <v>1</v>
      </c>
      <c r="G1094">
        <v>75.349999999999994</v>
      </c>
      <c r="H1094">
        <f t="shared" si="273"/>
        <v>1</v>
      </c>
      <c r="I1094">
        <f t="shared" si="274"/>
        <v>0</v>
      </c>
      <c r="J1094">
        <f t="shared" si="275"/>
        <v>1</v>
      </c>
      <c r="K1094">
        <f t="shared" si="276"/>
        <v>0</v>
      </c>
      <c r="L1094">
        <f t="shared" si="277"/>
        <v>0</v>
      </c>
      <c r="M1094">
        <f t="shared" si="278"/>
        <v>0</v>
      </c>
      <c r="N1094">
        <f t="shared" si="279"/>
        <v>1</v>
      </c>
      <c r="O1094">
        <f t="shared" si="280"/>
        <v>0</v>
      </c>
      <c r="P1094">
        <v>29</v>
      </c>
      <c r="Q1094">
        <f t="shared" si="281"/>
        <v>0</v>
      </c>
      <c r="R1094">
        <f t="shared" si="282"/>
        <v>0</v>
      </c>
      <c r="S1094">
        <f t="shared" si="283"/>
        <v>0</v>
      </c>
      <c r="T1094">
        <f t="shared" si="284"/>
        <v>1</v>
      </c>
      <c r="U1094">
        <v>0</v>
      </c>
      <c r="V1094">
        <f t="shared" si="285"/>
        <v>0.10378337627027825</v>
      </c>
      <c r="W1094">
        <f t="shared" si="286"/>
        <v>0.5259225805904828</v>
      </c>
      <c r="X1094">
        <f t="shared" si="287"/>
        <v>1.0770989190058155E-2</v>
      </c>
      <c r="Y1094">
        <f t="shared" si="288"/>
        <v>0</v>
      </c>
      <c r="Z1094" t="s">
        <v>1126</v>
      </c>
    </row>
    <row r="1095" spans="1:26" x14ac:dyDescent="0.25">
      <c r="A1095" t="s">
        <v>45</v>
      </c>
      <c r="B1095" t="s">
        <v>38</v>
      </c>
      <c r="C1095" t="s">
        <v>25</v>
      </c>
      <c r="D1095">
        <v>0</v>
      </c>
      <c r="F1095">
        <v>1</v>
      </c>
      <c r="G1095">
        <v>64.95</v>
      </c>
      <c r="H1095">
        <f t="shared" si="273"/>
        <v>1</v>
      </c>
      <c r="I1095">
        <f t="shared" si="274"/>
        <v>0</v>
      </c>
      <c r="J1095">
        <f t="shared" si="275"/>
        <v>1</v>
      </c>
      <c r="K1095">
        <f t="shared" si="276"/>
        <v>0</v>
      </c>
      <c r="L1095">
        <f t="shared" si="277"/>
        <v>0</v>
      </c>
      <c r="M1095">
        <f t="shared" si="278"/>
        <v>0</v>
      </c>
      <c r="N1095">
        <f t="shared" si="279"/>
        <v>0</v>
      </c>
      <c r="O1095">
        <f t="shared" si="280"/>
        <v>1</v>
      </c>
      <c r="P1095">
        <v>70</v>
      </c>
      <c r="Q1095">
        <f t="shared" si="281"/>
        <v>0</v>
      </c>
      <c r="R1095">
        <f t="shared" si="282"/>
        <v>0</v>
      </c>
      <c r="S1095">
        <f t="shared" si="283"/>
        <v>1</v>
      </c>
      <c r="T1095">
        <f t="shared" si="284"/>
        <v>0</v>
      </c>
      <c r="U1095">
        <v>0</v>
      </c>
      <c r="V1095">
        <f t="shared" si="285"/>
        <v>3.2498313191983444E-2</v>
      </c>
      <c r="W1095">
        <f t="shared" si="286"/>
        <v>0.50812386331558701</v>
      </c>
      <c r="X1095">
        <f t="shared" si="287"/>
        <v>1.0561403603242452E-3</v>
      </c>
      <c r="Y1095">
        <f t="shared" si="288"/>
        <v>0</v>
      </c>
      <c r="Z1095" t="s">
        <v>1127</v>
      </c>
    </row>
    <row r="1096" spans="1:26" x14ac:dyDescent="0.25">
      <c r="A1096" t="s">
        <v>45</v>
      </c>
      <c r="B1096" t="s">
        <v>27</v>
      </c>
      <c r="C1096" t="s">
        <v>35</v>
      </c>
      <c r="D1096">
        <v>0</v>
      </c>
      <c r="F1096">
        <v>1</v>
      </c>
      <c r="G1096">
        <v>100.45</v>
      </c>
      <c r="H1096">
        <f t="shared" si="273"/>
        <v>1</v>
      </c>
      <c r="I1096">
        <f t="shared" si="274"/>
        <v>0</v>
      </c>
      <c r="J1096">
        <f t="shared" si="275"/>
        <v>0</v>
      </c>
      <c r="K1096">
        <f t="shared" si="276"/>
        <v>1</v>
      </c>
      <c r="L1096">
        <f t="shared" si="277"/>
        <v>0</v>
      </c>
      <c r="M1096">
        <f t="shared" si="278"/>
        <v>0</v>
      </c>
      <c r="N1096">
        <f t="shared" si="279"/>
        <v>0</v>
      </c>
      <c r="O1096">
        <f t="shared" si="280"/>
        <v>1</v>
      </c>
      <c r="P1096">
        <v>71</v>
      </c>
      <c r="Q1096">
        <f t="shared" si="281"/>
        <v>1</v>
      </c>
      <c r="R1096">
        <f t="shared" si="282"/>
        <v>0</v>
      </c>
      <c r="S1096">
        <f t="shared" si="283"/>
        <v>0</v>
      </c>
      <c r="T1096">
        <f t="shared" si="284"/>
        <v>0</v>
      </c>
      <c r="U1096">
        <v>0</v>
      </c>
      <c r="V1096">
        <f t="shared" si="285"/>
        <v>0.21974995483264922</v>
      </c>
      <c r="W1096">
        <f t="shared" si="286"/>
        <v>0.55471747329641619</v>
      </c>
      <c r="X1096">
        <f t="shared" si="287"/>
        <v>4.8290042648951377E-2</v>
      </c>
      <c r="Y1096">
        <f t="shared" si="288"/>
        <v>0</v>
      </c>
      <c r="Z1096" t="s">
        <v>1128</v>
      </c>
    </row>
    <row r="1097" spans="1:26" x14ac:dyDescent="0.25">
      <c r="A1097" t="s">
        <v>29</v>
      </c>
      <c r="B1097" t="s">
        <v>33</v>
      </c>
      <c r="C1097" t="s">
        <v>25</v>
      </c>
      <c r="D1097">
        <v>0</v>
      </c>
      <c r="F1097">
        <v>1</v>
      </c>
      <c r="G1097">
        <v>68.5</v>
      </c>
      <c r="H1097">
        <f t="shared" si="273"/>
        <v>1</v>
      </c>
      <c r="I1097">
        <f t="shared" si="274"/>
        <v>0</v>
      </c>
      <c r="J1097">
        <f t="shared" si="275"/>
        <v>1</v>
      </c>
      <c r="K1097">
        <f t="shared" si="276"/>
        <v>0</v>
      </c>
      <c r="L1097">
        <f t="shared" si="277"/>
        <v>0</v>
      </c>
      <c r="M1097">
        <f t="shared" si="278"/>
        <v>0</v>
      </c>
      <c r="N1097">
        <f t="shared" si="279"/>
        <v>1</v>
      </c>
      <c r="O1097">
        <f t="shared" si="280"/>
        <v>0</v>
      </c>
      <c r="P1097">
        <v>41</v>
      </c>
      <c r="Q1097">
        <f t="shared" si="281"/>
        <v>0</v>
      </c>
      <c r="R1097">
        <f t="shared" si="282"/>
        <v>0</v>
      </c>
      <c r="S1097">
        <f t="shared" si="283"/>
        <v>0</v>
      </c>
      <c r="T1097">
        <f t="shared" si="284"/>
        <v>1</v>
      </c>
      <c r="U1097">
        <v>0</v>
      </c>
      <c r="V1097">
        <f t="shared" si="285"/>
        <v>9.796701595152664E-2</v>
      </c>
      <c r="W1097">
        <f t="shared" si="286"/>
        <v>0.52447218439500021</v>
      </c>
      <c r="X1097">
        <f t="shared" si="287"/>
        <v>9.5975362144466742E-3</v>
      </c>
      <c r="Y1097">
        <f t="shared" si="288"/>
        <v>0</v>
      </c>
      <c r="Z1097" t="s">
        <v>1129</v>
      </c>
    </row>
    <row r="1098" spans="1:26" x14ac:dyDescent="0.25">
      <c r="A1098" t="s">
        <v>26</v>
      </c>
      <c r="B1098" t="s">
        <v>27</v>
      </c>
      <c r="C1098" t="s">
        <v>35</v>
      </c>
      <c r="D1098">
        <v>0</v>
      </c>
      <c r="F1098">
        <v>1</v>
      </c>
      <c r="G1098">
        <v>80.55</v>
      </c>
      <c r="H1098">
        <f t="shared" si="273"/>
        <v>1</v>
      </c>
      <c r="I1098">
        <f t="shared" si="274"/>
        <v>0</v>
      </c>
      <c r="J1098">
        <f t="shared" si="275"/>
        <v>0</v>
      </c>
      <c r="K1098">
        <f t="shared" si="276"/>
        <v>1</v>
      </c>
      <c r="L1098">
        <f t="shared" si="277"/>
        <v>0</v>
      </c>
      <c r="M1098">
        <f t="shared" si="278"/>
        <v>1</v>
      </c>
      <c r="N1098">
        <f t="shared" si="279"/>
        <v>0</v>
      </c>
      <c r="O1098">
        <f t="shared" si="280"/>
        <v>0</v>
      </c>
      <c r="P1098">
        <v>1</v>
      </c>
      <c r="Q1098">
        <f t="shared" si="281"/>
        <v>1</v>
      </c>
      <c r="R1098">
        <f t="shared" si="282"/>
        <v>0</v>
      </c>
      <c r="S1098">
        <f t="shared" si="283"/>
        <v>0</v>
      </c>
      <c r="T1098">
        <f t="shared" si="284"/>
        <v>0</v>
      </c>
      <c r="U1098">
        <v>0</v>
      </c>
      <c r="V1098">
        <f t="shared" si="285"/>
        <v>0.52011365669722609</v>
      </c>
      <c r="W1098">
        <f t="shared" si="286"/>
        <v>0.62717434266622585</v>
      </c>
      <c r="X1098">
        <f t="shared" si="287"/>
        <v>0.27051821588295993</v>
      </c>
      <c r="Y1098">
        <f t="shared" si="288"/>
        <v>1</v>
      </c>
      <c r="Z1098" t="s">
        <v>1130</v>
      </c>
    </row>
    <row r="1099" spans="1:26" x14ac:dyDescent="0.25">
      <c r="A1099" t="s">
        <v>26</v>
      </c>
      <c r="B1099" t="s">
        <v>33</v>
      </c>
      <c r="C1099" t="s">
        <v>25</v>
      </c>
      <c r="D1099">
        <v>0</v>
      </c>
      <c r="F1099">
        <v>1</v>
      </c>
      <c r="G1099">
        <v>81.25</v>
      </c>
      <c r="H1099">
        <f t="shared" si="273"/>
        <v>1</v>
      </c>
      <c r="I1099">
        <f t="shared" si="274"/>
        <v>0</v>
      </c>
      <c r="J1099">
        <f t="shared" si="275"/>
        <v>1</v>
      </c>
      <c r="K1099">
        <f t="shared" si="276"/>
        <v>0</v>
      </c>
      <c r="L1099">
        <f t="shared" si="277"/>
        <v>0</v>
      </c>
      <c r="M1099">
        <f t="shared" si="278"/>
        <v>1</v>
      </c>
      <c r="N1099">
        <f t="shared" si="279"/>
        <v>0</v>
      </c>
      <c r="O1099">
        <f t="shared" si="280"/>
        <v>0</v>
      </c>
      <c r="P1099">
        <v>7</v>
      </c>
      <c r="Q1099">
        <f t="shared" si="281"/>
        <v>0</v>
      </c>
      <c r="R1099">
        <f t="shared" si="282"/>
        <v>0</v>
      </c>
      <c r="S1099">
        <f t="shared" si="283"/>
        <v>0</v>
      </c>
      <c r="T1099">
        <f t="shared" si="284"/>
        <v>1</v>
      </c>
      <c r="U1099">
        <v>0</v>
      </c>
      <c r="V1099">
        <f t="shared" si="285"/>
        <v>0.38929982100957727</v>
      </c>
      <c r="W1099">
        <f t="shared" si="286"/>
        <v>0.59611413410225944</v>
      </c>
      <c r="X1099">
        <f t="shared" si="287"/>
        <v>0.15155435063808889</v>
      </c>
      <c r="Y1099">
        <f t="shared" si="288"/>
        <v>1</v>
      </c>
      <c r="Z1099" t="s">
        <v>1131</v>
      </c>
    </row>
    <row r="1100" spans="1:26" x14ac:dyDescent="0.25">
      <c r="A1100" t="s">
        <v>29</v>
      </c>
      <c r="B1100" t="s">
        <v>27</v>
      </c>
      <c r="C1100" t="s">
        <v>35</v>
      </c>
      <c r="D1100">
        <v>0</v>
      </c>
      <c r="F1100">
        <v>1</v>
      </c>
      <c r="G1100">
        <v>90.4</v>
      </c>
      <c r="H1100">
        <f t="shared" si="273"/>
        <v>1</v>
      </c>
      <c r="I1100">
        <f t="shared" si="274"/>
        <v>0</v>
      </c>
      <c r="J1100">
        <f t="shared" si="275"/>
        <v>0</v>
      </c>
      <c r="K1100">
        <f t="shared" si="276"/>
        <v>1</v>
      </c>
      <c r="L1100">
        <f t="shared" si="277"/>
        <v>0</v>
      </c>
      <c r="M1100">
        <f t="shared" si="278"/>
        <v>0</v>
      </c>
      <c r="N1100">
        <f t="shared" si="279"/>
        <v>1</v>
      </c>
      <c r="O1100">
        <f t="shared" si="280"/>
        <v>0</v>
      </c>
      <c r="P1100">
        <v>25</v>
      </c>
      <c r="Q1100">
        <f t="shared" si="281"/>
        <v>1</v>
      </c>
      <c r="R1100">
        <f t="shared" si="282"/>
        <v>0</v>
      </c>
      <c r="S1100">
        <f t="shared" si="283"/>
        <v>0</v>
      </c>
      <c r="T1100">
        <f t="shared" si="284"/>
        <v>0</v>
      </c>
      <c r="U1100">
        <v>1</v>
      </c>
      <c r="V1100">
        <f t="shared" si="285"/>
        <v>0.26887867323524006</v>
      </c>
      <c r="W1100">
        <f t="shared" si="286"/>
        <v>0.56681760019630811</v>
      </c>
      <c r="X1100">
        <f t="shared" si="287"/>
        <v>0.53453839445026285</v>
      </c>
      <c r="Y1100">
        <f t="shared" si="288"/>
        <v>0</v>
      </c>
      <c r="Z1100" t="s">
        <v>1132</v>
      </c>
    </row>
    <row r="1101" spans="1:26" x14ac:dyDescent="0.25">
      <c r="A1101" t="s">
        <v>29</v>
      </c>
      <c r="B1101" t="s">
        <v>27</v>
      </c>
      <c r="C1101" t="s">
        <v>35</v>
      </c>
      <c r="D1101">
        <v>0</v>
      </c>
      <c r="F1101">
        <v>1</v>
      </c>
      <c r="G1101">
        <v>89.55</v>
      </c>
      <c r="H1101">
        <f t="shared" si="273"/>
        <v>1</v>
      </c>
      <c r="I1101">
        <f t="shared" si="274"/>
        <v>0</v>
      </c>
      <c r="J1101">
        <f t="shared" si="275"/>
        <v>0</v>
      </c>
      <c r="K1101">
        <f t="shared" si="276"/>
        <v>1</v>
      </c>
      <c r="L1101">
        <f t="shared" si="277"/>
        <v>0</v>
      </c>
      <c r="M1101">
        <f t="shared" si="278"/>
        <v>0</v>
      </c>
      <c r="N1101">
        <f t="shared" si="279"/>
        <v>1</v>
      </c>
      <c r="O1101">
        <f t="shared" si="280"/>
        <v>0</v>
      </c>
      <c r="P1101">
        <v>67</v>
      </c>
      <c r="Q1101">
        <f t="shared" si="281"/>
        <v>1</v>
      </c>
      <c r="R1101">
        <f t="shared" si="282"/>
        <v>0</v>
      </c>
      <c r="S1101">
        <f t="shared" si="283"/>
        <v>0</v>
      </c>
      <c r="T1101">
        <f t="shared" si="284"/>
        <v>0</v>
      </c>
      <c r="U1101">
        <v>0</v>
      </c>
      <c r="V1101">
        <f t="shared" si="285"/>
        <v>0.26269030687337763</v>
      </c>
      <c r="W1101">
        <f t="shared" si="286"/>
        <v>0.56529751344260659</v>
      </c>
      <c r="X1101">
        <f t="shared" si="287"/>
        <v>6.9006197325229307E-2</v>
      </c>
      <c r="Y1101">
        <f t="shared" si="288"/>
        <v>0</v>
      </c>
      <c r="Z1101" t="s">
        <v>1133</v>
      </c>
    </row>
    <row r="1102" spans="1:26" x14ac:dyDescent="0.25">
      <c r="A1102" t="s">
        <v>26</v>
      </c>
      <c r="B1102" t="s">
        <v>30</v>
      </c>
      <c r="C1102" t="s">
        <v>25</v>
      </c>
      <c r="D1102">
        <v>0</v>
      </c>
      <c r="F1102">
        <v>1</v>
      </c>
      <c r="G1102">
        <v>55.7</v>
      </c>
      <c r="H1102">
        <f t="shared" si="273"/>
        <v>1</v>
      </c>
      <c r="I1102">
        <f t="shared" si="274"/>
        <v>0</v>
      </c>
      <c r="J1102">
        <f t="shared" si="275"/>
        <v>1</v>
      </c>
      <c r="K1102">
        <f t="shared" si="276"/>
        <v>0</v>
      </c>
      <c r="L1102">
        <f t="shared" si="277"/>
        <v>0</v>
      </c>
      <c r="M1102">
        <f t="shared" si="278"/>
        <v>1</v>
      </c>
      <c r="N1102">
        <f t="shared" si="279"/>
        <v>0</v>
      </c>
      <c r="O1102">
        <f t="shared" si="280"/>
        <v>0</v>
      </c>
      <c r="P1102">
        <v>5</v>
      </c>
      <c r="Q1102">
        <f t="shared" si="281"/>
        <v>0</v>
      </c>
      <c r="R1102">
        <f t="shared" si="282"/>
        <v>1</v>
      </c>
      <c r="S1102">
        <f t="shared" si="283"/>
        <v>0</v>
      </c>
      <c r="T1102">
        <f t="shared" si="284"/>
        <v>0</v>
      </c>
      <c r="U1102">
        <v>0</v>
      </c>
      <c r="V1102">
        <f t="shared" si="285"/>
        <v>0.34460278594496568</v>
      </c>
      <c r="W1102">
        <f t="shared" si="286"/>
        <v>0.58530815960204208</v>
      </c>
      <c r="X1102">
        <f t="shared" si="287"/>
        <v>0.11875108008103184</v>
      </c>
      <c r="Y1102">
        <f t="shared" si="288"/>
        <v>1</v>
      </c>
      <c r="Z1102" t="s">
        <v>1134</v>
      </c>
    </row>
    <row r="1103" spans="1:26" x14ac:dyDescent="0.25">
      <c r="A1103" t="s">
        <v>26</v>
      </c>
      <c r="B1103" t="s">
        <v>27</v>
      </c>
      <c r="C1103" t="s">
        <v>23</v>
      </c>
      <c r="D1103">
        <v>0</v>
      </c>
      <c r="F1103">
        <v>1</v>
      </c>
      <c r="G1103">
        <v>24.8</v>
      </c>
      <c r="H1103">
        <f t="shared" si="273"/>
        <v>1</v>
      </c>
      <c r="I1103">
        <f t="shared" si="274"/>
        <v>0</v>
      </c>
      <c r="J1103">
        <f t="shared" si="275"/>
        <v>0</v>
      </c>
      <c r="K1103">
        <f t="shared" si="276"/>
        <v>0</v>
      </c>
      <c r="L1103">
        <f t="shared" si="277"/>
        <v>1</v>
      </c>
      <c r="M1103">
        <f t="shared" si="278"/>
        <v>1</v>
      </c>
      <c r="N1103">
        <f t="shared" si="279"/>
        <v>0</v>
      </c>
      <c r="O1103">
        <f t="shared" si="280"/>
        <v>0</v>
      </c>
      <c r="P1103">
        <v>15</v>
      </c>
      <c r="Q1103">
        <f t="shared" si="281"/>
        <v>1</v>
      </c>
      <c r="R1103">
        <f t="shared" si="282"/>
        <v>0</v>
      </c>
      <c r="S1103">
        <f t="shared" si="283"/>
        <v>0</v>
      </c>
      <c r="T1103">
        <f t="shared" si="284"/>
        <v>0</v>
      </c>
      <c r="U1103">
        <v>0</v>
      </c>
      <c r="V1103">
        <f t="shared" si="285"/>
        <v>0.4044681082319051</v>
      </c>
      <c r="W1103">
        <f t="shared" si="286"/>
        <v>0.59976069619093342</v>
      </c>
      <c r="X1103">
        <f t="shared" si="287"/>
        <v>0.16359445057669611</v>
      </c>
      <c r="Y1103">
        <f t="shared" si="288"/>
        <v>1</v>
      </c>
      <c r="Z1103" t="s">
        <v>1135</v>
      </c>
    </row>
    <row r="1104" spans="1:26" x14ac:dyDescent="0.25">
      <c r="A1104" t="s">
        <v>26</v>
      </c>
      <c r="B1104" t="s">
        <v>27</v>
      </c>
      <c r="C1104" t="s">
        <v>23</v>
      </c>
      <c r="D1104">
        <v>0</v>
      </c>
      <c r="F1104">
        <v>1</v>
      </c>
      <c r="G1104">
        <v>20</v>
      </c>
      <c r="H1104">
        <f t="shared" si="273"/>
        <v>1</v>
      </c>
      <c r="I1104">
        <f t="shared" si="274"/>
        <v>0</v>
      </c>
      <c r="J1104">
        <f t="shared" si="275"/>
        <v>0</v>
      </c>
      <c r="K1104">
        <f t="shared" si="276"/>
        <v>0</v>
      </c>
      <c r="L1104">
        <f t="shared" si="277"/>
        <v>1</v>
      </c>
      <c r="M1104">
        <f t="shared" si="278"/>
        <v>1</v>
      </c>
      <c r="N1104">
        <f t="shared" si="279"/>
        <v>0</v>
      </c>
      <c r="O1104">
        <f t="shared" si="280"/>
        <v>0</v>
      </c>
      <c r="P1104">
        <v>20</v>
      </c>
      <c r="Q1104">
        <f t="shared" si="281"/>
        <v>1</v>
      </c>
      <c r="R1104">
        <f t="shared" si="282"/>
        <v>0</v>
      </c>
      <c r="S1104">
        <f t="shared" si="283"/>
        <v>0</v>
      </c>
      <c r="T1104">
        <f t="shared" si="284"/>
        <v>0</v>
      </c>
      <c r="U1104">
        <v>0</v>
      </c>
      <c r="V1104">
        <f t="shared" si="285"/>
        <v>0.39698464224918467</v>
      </c>
      <c r="W1104">
        <f t="shared" si="286"/>
        <v>0.59796297290825362</v>
      </c>
      <c r="X1104">
        <f t="shared" si="287"/>
        <v>0.15759680618171315</v>
      </c>
      <c r="Y1104">
        <f t="shared" si="288"/>
        <v>1</v>
      </c>
      <c r="Z1104" t="s">
        <v>1136</v>
      </c>
    </row>
    <row r="1105" spans="1:26" x14ac:dyDescent="0.25">
      <c r="A1105" t="s">
        <v>26</v>
      </c>
      <c r="B1105" t="s">
        <v>30</v>
      </c>
      <c r="C1105" t="s">
        <v>25</v>
      </c>
      <c r="D1105">
        <v>0</v>
      </c>
      <c r="F1105">
        <v>1</v>
      </c>
      <c r="G1105">
        <v>56.15</v>
      </c>
      <c r="H1105">
        <f t="shared" si="273"/>
        <v>1</v>
      </c>
      <c r="I1105">
        <f t="shared" si="274"/>
        <v>0</v>
      </c>
      <c r="J1105">
        <f t="shared" si="275"/>
        <v>1</v>
      </c>
      <c r="K1105">
        <f t="shared" si="276"/>
        <v>0</v>
      </c>
      <c r="L1105">
        <f t="shared" si="277"/>
        <v>0</v>
      </c>
      <c r="M1105">
        <f t="shared" si="278"/>
        <v>1</v>
      </c>
      <c r="N1105">
        <f t="shared" si="279"/>
        <v>0</v>
      </c>
      <c r="O1105">
        <f t="shared" si="280"/>
        <v>0</v>
      </c>
      <c r="P1105">
        <v>3</v>
      </c>
      <c r="Q1105">
        <f t="shared" si="281"/>
        <v>0</v>
      </c>
      <c r="R1105">
        <f t="shared" si="282"/>
        <v>1</v>
      </c>
      <c r="S1105">
        <f t="shared" si="283"/>
        <v>0</v>
      </c>
      <c r="T1105">
        <f t="shared" si="284"/>
        <v>0</v>
      </c>
      <c r="U1105">
        <v>1</v>
      </c>
      <c r="V1105">
        <f t="shared" si="285"/>
        <v>0.3501675301416014</v>
      </c>
      <c r="W1105">
        <f t="shared" si="286"/>
        <v>0.58665820395064905</v>
      </c>
      <c r="X1105">
        <f t="shared" si="287"/>
        <v>0.42228223888226651</v>
      </c>
      <c r="Y1105">
        <f t="shared" si="288"/>
        <v>1</v>
      </c>
      <c r="Z1105" t="s">
        <v>1137</v>
      </c>
    </row>
    <row r="1106" spans="1:26" x14ac:dyDescent="0.25">
      <c r="A1106" t="s">
        <v>29</v>
      </c>
      <c r="B1106" t="s">
        <v>27</v>
      </c>
      <c r="C1106" t="s">
        <v>35</v>
      </c>
      <c r="D1106">
        <v>0</v>
      </c>
      <c r="F1106">
        <v>1</v>
      </c>
      <c r="G1106">
        <v>105.2</v>
      </c>
      <c r="H1106">
        <f t="shared" si="273"/>
        <v>1</v>
      </c>
      <c r="I1106">
        <f t="shared" si="274"/>
        <v>0</v>
      </c>
      <c r="J1106">
        <f t="shared" si="275"/>
        <v>0</v>
      </c>
      <c r="K1106">
        <f t="shared" si="276"/>
        <v>1</v>
      </c>
      <c r="L1106">
        <f t="shared" si="277"/>
        <v>0</v>
      </c>
      <c r="M1106">
        <f t="shared" si="278"/>
        <v>0</v>
      </c>
      <c r="N1106">
        <f t="shared" si="279"/>
        <v>1</v>
      </c>
      <c r="O1106">
        <f t="shared" si="280"/>
        <v>0</v>
      </c>
      <c r="P1106">
        <v>54</v>
      </c>
      <c r="Q1106">
        <f t="shared" si="281"/>
        <v>1</v>
      </c>
      <c r="R1106">
        <f t="shared" si="282"/>
        <v>0</v>
      </c>
      <c r="S1106">
        <f t="shared" si="283"/>
        <v>0</v>
      </c>
      <c r="T1106">
        <f t="shared" si="284"/>
        <v>0</v>
      </c>
      <c r="U1106">
        <v>0</v>
      </c>
      <c r="V1106">
        <f t="shared" si="285"/>
        <v>0.28708952408787253</v>
      </c>
      <c r="W1106">
        <f t="shared" si="286"/>
        <v>0.57128345140559067</v>
      </c>
      <c r="X1106">
        <f t="shared" si="287"/>
        <v>8.2420394841001138E-2</v>
      </c>
      <c r="Y1106">
        <f t="shared" si="288"/>
        <v>0</v>
      </c>
      <c r="Z1106" t="s">
        <v>1138</v>
      </c>
    </row>
    <row r="1107" spans="1:26" x14ac:dyDescent="0.25">
      <c r="A1107" t="s">
        <v>29</v>
      </c>
      <c r="B1107" t="s">
        <v>30</v>
      </c>
      <c r="C1107" t="s">
        <v>23</v>
      </c>
      <c r="D1107">
        <v>0</v>
      </c>
      <c r="F1107">
        <v>1</v>
      </c>
      <c r="G1107">
        <v>19.55</v>
      </c>
      <c r="H1107">
        <f t="shared" si="273"/>
        <v>1</v>
      </c>
      <c r="I1107">
        <f t="shared" si="274"/>
        <v>0</v>
      </c>
      <c r="J1107">
        <f t="shared" si="275"/>
        <v>0</v>
      </c>
      <c r="K1107">
        <f t="shared" si="276"/>
        <v>0</v>
      </c>
      <c r="L1107">
        <f t="shared" si="277"/>
        <v>1</v>
      </c>
      <c r="M1107">
        <f t="shared" si="278"/>
        <v>0</v>
      </c>
      <c r="N1107">
        <f t="shared" si="279"/>
        <v>1</v>
      </c>
      <c r="O1107">
        <f t="shared" si="280"/>
        <v>0</v>
      </c>
      <c r="P1107">
        <v>42</v>
      </c>
      <c r="Q1107">
        <f t="shared" si="281"/>
        <v>0</v>
      </c>
      <c r="R1107">
        <f t="shared" si="282"/>
        <v>1</v>
      </c>
      <c r="S1107">
        <f t="shared" si="283"/>
        <v>0</v>
      </c>
      <c r="T1107">
        <f t="shared" si="284"/>
        <v>0</v>
      </c>
      <c r="U1107">
        <v>0</v>
      </c>
      <c r="V1107">
        <f t="shared" si="285"/>
        <v>-7.0769557049403346E-3</v>
      </c>
      <c r="W1107">
        <f t="shared" si="286"/>
        <v>0.49823076845783859</v>
      </c>
      <c r="X1107">
        <f t="shared" si="287"/>
        <v>5.008330204968755E-5</v>
      </c>
      <c r="Y1107">
        <f t="shared" si="288"/>
        <v>0</v>
      </c>
      <c r="Z1107" t="s">
        <v>1139</v>
      </c>
    </row>
    <row r="1108" spans="1:26" x14ac:dyDescent="0.25">
      <c r="A1108" t="s">
        <v>26</v>
      </c>
      <c r="B1108" t="s">
        <v>27</v>
      </c>
      <c r="C1108" t="s">
        <v>35</v>
      </c>
      <c r="D1108">
        <v>0</v>
      </c>
      <c r="F1108">
        <v>1</v>
      </c>
      <c r="G1108">
        <v>79.75</v>
      </c>
      <c r="H1108">
        <f t="shared" si="273"/>
        <v>1</v>
      </c>
      <c r="I1108">
        <f t="shared" si="274"/>
        <v>0</v>
      </c>
      <c r="J1108">
        <f t="shared" si="275"/>
        <v>0</v>
      </c>
      <c r="K1108">
        <f t="shared" si="276"/>
        <v>1</v>
      </c>
      <c r="L1108">
        <f t="shared" si="277"/>
        <v>0</v>
      </c>
      <c r="M1108">
        <f t="shared" si="278"/>
        <v>1</v>
      </c>
      <c r="N1108">
        <f t="shared" si="279"/>
        <v>0</v>
      </c>
      <c r="O1108">
        <f t="shared" si="280"/>
        <v>0</v>
      </c>
      <c r="P1108">
        <v>9</v>
      </c>
      <c r="Q1108">
        <f t="shared" si="281"/>
        <v>1</v>
      </c>
      <c r="R1108">
        <f t="shared" si="282"/>
        <v>0</v>
      </c>
      <c r="S1108">
        <f t="shared" si="283"/>
        <v>0</v>
      </c>
      <c r="T1108">
        <f t="shared" si="284"/>
        <v>0</v>
      </c>
      <c r="U1108">
        <v>0</v>
      </c>
      <c r="V1108">
        <f t="shared" si="285"/>
        <v>0.52372958162752836</v>
      </c>
      <c r="W1108">
        <f t="shared" si="286"/>
        <v>0.62801945286438798</v>
      </c>
      <c r="X1108">
        <f t="shared" si="287"/>
        <v>0.2742926746717459</v>
      </c>
      <c r="Y1108">
        <f t="shared" si="288"/>
        <v>1</v>
      </c>
      <c r="Z1108" t="s">
        <v>1140</v>
      </c>
    </row>
    <row r="1109" spans="1:26" x14ac:dyDescent="0.25">
      <c r="A1109" t="s">
        <v>45</v>
      </c>
      <c r="B1109" t="s">
        <v>33</v>
      </c>
      <c r="C1109" t="s">
        <v>35</v>
      </c>
      <c r="D1109">
        <v>0</v>
      </c>
      <c r="F1109">
        <v>1</v>
      </c>
      <c r="G1109">
        <v>97.45</v>
      </c>
      <c r="H1109">
        <f t="shared" si="273"/>
        <v>1</v>
      </c>
      <c r="I1109">
        <f t="shared" si="274"/>
        <v>0</v>
      </c>
      <c r="J1109">
        <f t="shared" si="275"/>
        <v>0</v>
      </c>
      <c r="K1109">
        <f t="shared" si="276"/>
        <v>1</v>
      </c>
      <c r="L1109">
        <f t="shared" si="277"/>
        <v>0</v>
      </c>
      <c r="M1109">
        <f t="shared" si="278"/>
        <v>0</v>
      </c>
      <c r="N1109">
        <f t="shared" si="279"/>
        <v>0</v>
      </c>
      <c r="O1109">
        <f t="shared" si="280"/>
        <v>1</v>
      </c>
      <c r="P1109">
        <v>63</v>
      </c>
      <c r="Q1109">
        <f t="shared" si="281"/>
        <v>0</v>
      </c>
      <c r="R1109">
        <f t="shared" si="282"/>
        <v>0</v>
      </c>
      <c r="S1109">
        <f t="shared" si="283"/>
        <v>0</v>
      </c>
      <c r="T1109">
        <f t="shared" si="284"/>
        <v>1</v>
      </c>
      <c r="U1109">
        <v>0</v>
      </c>
      <c r="V1109">
        <f t="shared" si="285"/>
        <v>7.8304444855897659E-2</v>
      </c>
      <c r="W1109">
        <f t="shared" si="286"/>
        <v>0.51956611462583191</v>
      </c>
      <c r="X1109">
        <f t="shared" si="287"/>
        <v>6.1315860841903175E-3</v>
      </c>
      <c r="Y1109">
        <f t="shared" si="288"/>
        <v>0</v>
      </c>
      <c r="Z1109" t="s">
        <v>1141</v>
      </c>
    </row>
    <row r="1110" spans="1:26" x14ac:dyDescent="0.25">
      <c r="A1110" t="s">
        <v>45</v>
      </c>
      <c r="B1110" t="s">
        <v>33</v>
      </c>
      <c r="C1110" t="s">
        <v>23</v>
      </c>
      <c r="D1110">
        <v>0</v>
      </c>
      <c r="F1110">
        <v>1</v>
      </c>
      <c r="G1110">
        <v>24.25</v>
      </c>
      <c r="H1110">
        <f t="shared" si="273"/>
        <v>1</v>
      </c>
      <c r="I1110">
        <f t="shared" si="274"/>
        <v>0</v>
      </c>
      <c r="J1110">
        <f t="shared" si="275"/>
        <v>0</v>
      </c>
      <c r="K1110">
        <f t="shared" si="276"/>
        <v>0</v>
      </c>
      <c r="L1110">
        <f t="shared" si="277"/>
        <v>1</v>
      </c>
      <c r="M1110">
        <f t="shared" si="278"/>
        <v>0</v>
      </c>
      <c r="N1110">
        <f t="shared" si="279"/>
        <v>0</v>
      </c>
      <c r="O1110">
        <f t="shared" si="280"/>
        <v>1</v>
      </c>
      <c r="P1110">
        <v>69</v>
      </c>
      <c r="Q1110">
        <f t="shared" si="281"/>
        <v>0</v>
      </c>
      <c r="R1110">
        <f t="shared" si="282"/>
        <v>0</v>
      </c>
      <c r="S1110">
        <f t="shared" si="283"/>
        <v>0</v>
      </c>
      <c r="T1110">
        <f t="shared" si="284"/>
        <v>1</v>
      </c>
      <c r="U1110">
        <v>0</v>
      </c>
      <c r="V1110">
        <f t="shared" si="285"/>
        <v>-6.4546620567438401E-2</v>
      </c>
      <c r="W1110">
        <f t="shared" si="286"/>
        <v>0.48386894499176458</v>
      </c>
      <c r="X1110">
        <f t="shared" si="287"/>
        <v>4.1662662266768622E-3</v>
      </c>
      <c r="Y1110">
        <f t="shared" si="288"/>
        <v>0</v>
      </c>
      <c r="Z1110" t="s">
        <v>1142</v>
      </c>
    </row>
    <row r="1111" spans="1:26" x14ac:dyDescent="0.25">
      <c r="A1111" t="s">
        <v>45</v>
      </c>
      <c r="B1111" t="s">
        <v>38</v>
      </c>
      <c r="C1111" t="s">
        <v>23</v>
      </c>
      <c r="D1111">
        <v>0</v>
      </c>
      <c r="F1111">
        <v>1</v>
      </c>
      <c r="G1111">
        <v>24.6</v>
      </c>
      <c r="H1111">
        <f t="shared" si="273"/>
        <v>1</v>
      </c>
      <c r="I1111">
        <f t="shared" si="274"/>
        <v>0</v>
      </c>
      <c r="J1111">
        <f t="shared" si="275"/>
        <v>0</v>
      </c>
      <c r="K1111">
        <f t="shared" si="276"/>
        <v>0</v>
      </c>
      <c r="L1111">
        <f t="shared" si="277"/>
        <v>1</v>
      </c>
      <c r="M1111">
        <f t="shared" si="278"/>
        <v>0</v>
      </c>
      <c r="N1111">
        <f t="shared" si="279"/>
        <v>0</v>
      </c>
      <c r="O1111">
        <f t="shared" si="280"/>
        <v>1</v>
      </c>
      <c r="P1111">
        <v>69</v>
      </c>
      <c r="Q1111">
        <f t="shared" si="281"/>
        <v>0</v>
      </c>
      <c r="R1111">
        <f t="shared" si="282"/>
        <v>0</v>
      </c>
      <c r="S1111">
        <f t="shared" si="283"/>
        <v>1</v>
      </c>
      <c r="T1111">
        <f t="shared" si="284"/>
        <v>0</v>
      </c>
      <c r="U1111">
        <v>0</v>
      </c>
      <c r="V1111">
        <f t="shared" si="285"/>
        <v>-6.4000951172865028E-2</v>
      </c>
      <c r="W1111">
        <f t="shared" si="286"/>
        <v>0.48400522154741937</v>
      </c>
      <c r="X1111">
        <f t="shared" si="287"/>
        <v>4.0961217510314535E-3</v>
      </c>
      <c r="Y1111">
        <f t="shared" si="288"/>
        <v>0</v>
      </c>
      <c r="Z1111" t="s">
        <v>1143</v>
      </c>
    </row>
    <row r="1112" spans="1:26" x14ac:dyDescent="0.25">
      <c r="A1112" t="s">
        <v>26</v>
      </c>
      <c r="B1112" t="s">
        <v>30</v>
      </c>
      <c r="C1112" t="s">
        <v>25</v>
      </c>
      <c r="D1112">
        <v>0</v>
      </c>
      <c r="F1112">
        <v>1</v>
      </c>
      <c r="G1112">
        <v>50.15</v>
      </c>
      <c r="H1112">
        <f t="shared" si="273"/>
        <v>1</v>
      </c>
      <c r="I1112">
        <f t="shared" si="274"/>
        <v>0</v>
      </c>
      <c r="J1112">
        <f t="shared" si="275"/>
        <v>1</v>
      </c>
      <c r="K1112">
        <f t="shared" si="276"/>
        <v>0</v>
      </c>
      <c r="L1112">
        <f t="shared" si="277"/>
        <v>0</v>
      </c>
      <c r="M1112">
        <f t="shared" si="278"/>
        <v>1</v>
      </c>
      <c r="N1112">
        <f t="shared" si="279"/>
        <v>0</v>
      </c>
      <c r="O1112">
        <f t="shared" si="280"/>
        <v>0</v>
      </c>
      <c r="P1112">
        <v>40</v>
      </c>
      <c r="Q1112">
        <f t="shared" si="281"/>
        <v>0</v>
      </c>
      <c r="R1112">
        <f t="shared" si="282"/>
        <v>1</v>
      </c>
      <c r="S1112">
        <f t="shared" si="283"/>
        <v>0</v>
      </c>
      <c r="T1112">
        <f t="shared" si="284"/>
        <v>0</v>
      </c>
      <c r="U1112">
        <v>0</v>
      </c>
      <c r="V1112">
        <f t="shared" si="285"/>
        <v>0.33595002840244514</v>
      </c>
      <c r="W1112">
        <f t="shared" si="286"/>
        <v>0.58320640220378295</v>
      </c>
      <c r="X1112">
        <f t="shared" si="287"/>
        <v>0.1128624215836037</v>
      </c>
      <c r="Y1112">
        <f t="shared" si="288"/>
        <v>1</v>
      </c>
      <c r="Z1112" t="s">
        <v>1144</v>
      </c>
    </row>
    <row r="1113" spans="1:26" x14ac:dyDescent="0.25">
      <c r="A1113" t="s">
        <v>45</v>
      </c>
      <c r="B1113" t="s">
        <v>33</v>
      </c>
      <c r="C1113" t="s">
        <v>25</v>
      </c>
      <c r="D1113">
        <v>0</v>
      </c>
      <c r="F1113">
        <v>1</v>
      </c>
      <c r="G1113">
        <v>39.6</v>
      </c>
      <c r="H1113">
        <f t="shared" si="273"/>
        <v>1</v>
      </c>
      <c r="I1113">
        <f t="shared" si="274"/>
        <v>0</v>
      </c>
      <c r="J1113">
        <f t="shared" si="275"/>
        <v>1</v>
      </c>
      <c r="K1113">
        <f t="shared" si="276"/>
        <v>0</v>
      </c>
      <c r="L1113">
        <f t="shared" si="277"/>
        <v>0</v>
      </c>
      <c r="M1113">
        <f t="shared" si="278"/>
        <v>0</v>
      </c>
      <c r="N1113">
        <f t="shared" si="279"/>
        <v>0</v>
      </c>
      <c r="O1113">
        <f t="shared" si="280"/>
        <v>1</v>
      </c>
      <c r="P1113">
        <v>60</v>
      </c>
      <c r="Q1113">
        <f t="shared" si="281"/>
        <v>0</v>
      </c>
      <c r="R1113">
        <f t="shared" si="282"/>
        <v>0</v>
      </c>
      <c r="S1113">
        <f t="shared" si="283"/>
        <v>0</v>
      </c>
      <c r="T1113">
        <f t="shared" si="284"/>
        <v>1</v>
      </c>
      <c r="U1113">
        <v>0</v>
      </c>
      <c r="V1113">
        <f t="shared" si="285"/>
        <v>-7.0237415292590741E-3</v>
      </c>
      <c r="W1113">
        <f t="shared" si="286"/>
        <v>0.49824407183643821</v>
      </c>
      <c r="X1113">
        <f t="shared" si="287"/>
        <v>4.9332945069838598E-5</v>
      </c>
      <c r="Y1113">
        <f t="shared" si="288"/>
        <v>0</v>
      </c>
      <c r="Z1113" t="s">
        <v>1145</v>
      </c>
    </row>
    <row r="1114" spans="1:26" x14ac:dyDescent="0.25">
      <c r="A1114" t="s">
        <v>26</v>
      </c>
      <c r="B1114" t="s">
        <v>33</v>
      </c>
      <c r="C1114" t="s">
        <v>35</v>
      </c>
      <c r="D1114">
        <v>0</v>
      </c>
      <c r="F1114">
        <v>1</v>
      </c>
      <c r="G1114">
        <v>94.4</v>
      </c>
      <c r="H1114">
        <f t="shared" si="273"/>
        <v>1</v>
      </c>
      <c r="I1114">
        <f t="shared" si="274"/>
        <v>0</v>
      </c>
      <c r="J1114">
        <f t="shared" si="275"/>
        <v>0</v>
      </c>
      <c r="K1114">
        <f t="shared" si="276"/>
        <v>1</v>
      </c>
      <c r="L1114">
        <f t="shared" si="277"/>
        <v>0</v>
      </c>
      <c r="M1114">
        <f t="shared" si="278"/>
        <v>1</v>
      </c>
      <c r="N1114">
        <f t="shared" si="279"/>
        <v>0</v>
      </c>
      <c r="O1114">
        <f t="shared" si="280"/>
        <v>0</v>
      </c>
      <c r="P1114">
        <v>4</v>
      </c>
      <c r="Q1114">
        <f t="shared" si="281"/>
        <v>0</v>
      </c>
      <c r="R1114">
        <f t="shared" si="282"/>
        <v>0</v>
      </c>
      <c r="S1114">
        <f t="shared" si="283"/>
        <v>0</v>
      </c>
      <c r="T1114">
        <f t="shared" si="284"/>
        <v>1</v>
      </c>
      <c r="U1114">
        <v>1</v>
      </c>
      <c r="V1114">
        <f t="shared" si="285"/>
        <v>0.41862967953495211</v>
      </c>
      <c r="W1114">
        <f t="shared" si="286"/>
        <v>0.60315529775896803</v>
      </c>
      <c r="X1114">
        <f t="shared" si="287"/>
        <v>0.33799144951763249</v>
      </c>
      <c r="Y1114">
        <f t="shared" si="288"/>
        <v>1</v>
      </c>
      <c r="Z1114" t="s">
        <v>1146</v>
      </c>
    </row>
    <row r="1115" spans="1:26" x14ac:dyDescent="0.25">
      <c r="A1115" t="s">
        <v>45</v>
      </c>
      <c r="B1115" t="s">
        <v>30</v>
      </c>
      <c r="C1115" t="s">
        <v>25</v>
      </c>
      <c r="D1115">
        <v>1</v>
      </c>
      <c r="F1115">
        <v>1</v>
      </c>
      <c r="G1115">
        <v>89.85</v>
      </c>
      <c r="H1115">
        <f t="shared" si="273"/>
        <v>0</v>
      </c>
      <c r="I1115">
        <f t="shared" si="274"/>
        <v>1</v>
      </c>
      <c r="J1115">
        <f t="shared" si="275"/>
        <v>1</v>
      </c>
      <c r="K1115">
        <f t="shared" si="276"/>
        <v>0</v>
      </c>
      <c r="L1115">
        <f t="shared" si="277"/>
        <v>0</v>
      </c>
      <c r="M1115">
        <f t="shared" si="278"/>
        <v>0</v>
      </c>
      <c r="N1115">
        <f t="shared" si="279"/>
        <v>0</v>
      </c>
      <c r="O1115">
        <f t="shared" si="280"/>
        <v>1</v>
      </c>
      <c r="P1115">
        <v>71</v>
      </c>
      <c r="Q1115">
        <f t="shared" si="281"/>
        <v>0</v>
      </c>
      <c r="R1115">
        <f t="shared" si="282"/>
        <v>1</v>
      </c>
      <c r="S1115">
        <f t="shared" si="283"/>
        <v>0</v>
      </c>
      <c r="T1115">
        <f t="shared" si="284"/>
        <v>0</v>
      </c>
      <c r="U1115">
        <v>0</v>
      </c>
      <c r="V1115">
        <f t="shared" si="285"/>
        <v>7.1318792977345918E-2</v>
      </c>
      <c r="W1115">
        <f t="shared" si="286"/>
        <v>0.51782214471578492</v>
      </c>
      <c r="X1115">
        <f t="shared" si="287"/>
        <v>5.0863702317455253E-3</v>
      </c>
      <c r="Y1115">
        <f t="shared" si="288"/>
        <v>0</v>
      </c>
      <c r="Z1115" t="s">
        <v>1147</v>
      </c>
    </row>
    <row r="1116" spans="1:26" x14ac:dyDescent="0.25">
      <c r="A1116" t="s">
        <v>26</v>
      </c>
      <c r="B1116" t="s">
        <v>38</v>
      </c>
      <c r="C1116" t="s">
        <v>35</v>
      </c>
      <c r="D1116">
        <v>0</v>
      </c>
      <c r="F1116">
        <v>1</v>
      </c>
      <c r="G1116">
        <v>78.95</v>
      </c>
      <c r="H1116">
        <f t="shared" si="273"/>
        <v>1</v>
      </c>
      <c r="I1116">
        <f t="shared" si="274"/>
        <v>0</v>
      </c>
      <c r="J1116">
        <f t="shared" si="275"/>
        <v>0</v>
      </c>
      <c r="K1116">
        <f t="shared" si="276"/>
        <v>1</v>
      </c>
      <c r="L1116">
        <f t="shared" si="277"/>
        <v>0</v>
      </c>
      <c r="M1116">
        <f t="shared" si="278"/>
        <v>1</v>
      </c>
      <c r="N1116">
        <f t="shared" si="279"/>
        <v>0</v>
      </c>
      <c r="O1116">
        <f t="shared" si="280"/>
        <v>0</v>
      </c>
      <c r="P1116">
        <v>37</v>
      </c>
      <c r="Q1116">
        <f t="shared" si="281"/>
        <v>0</v>
      </c>
      <c r="R1116">
        <f t="shared" si="282"/>
        <v>0</v>
      </c>
      <c r="S1116">
        <f t="shared" si="283"/>
        <v>1</v>
      </c>
      <c r="T1116">
        <f t="shared" si="284"/>
        <v>0</v>
      </c>
      <c r="U1116">
        <v>1</v>
      </c>
      <c r="V1116">
        <f t="shared" si="285"/>
        <v>0.38571399355952368</v>
      </c>
      <c r="W1116">
        <f t="shared" si="286"/>
        <v>0.59525050612828434</v>
      </c>
      <c r="X1116">
        <f t="shared" si="287"/>
        <v>0.37734729770858882</v>
      </c>
      <c r="Y1116">
        <f t="shared" si="288"/>
        <v>1</v>
      </c>
      <c r="Z1116" t="s">
        <v>1148</v>
      </c>
    </row>
    <row r="1117" spans="1:26" x14ac:dyDescent="0.25">
      <c r="A1117" t="s">
        <v>26</v>
      </c>
      <c r="B1117" t="s">
        <v>38</v>
      </c>
      <c r="C1117" t="s">
        <v>35</v>
      </c>
      <c r="D1117">
        <v>0</v>
      </c>
      <c r="F1117">
        <v>1</v>
      </c>
      <c r="G1117">
        <v>98.85</v>
      </c>
      <c r="H1117">
        <f t="shared" si="273"/>
        <v>1</v>
      </c>
      <c r="I1117">
        <f t="shared" si="274"/>
        <v>0</v>
      </c>
      <c r="J1117">
        <f t="shared" si="275"/>
        <v>0</v>
      </c>
      <c r="K1117">
        <f t="shared" si="276"/>
        <v>1</v>
      </c>
      <c r="L1117">
        <f t="shared" si="277"/>
        <v>0</v>
      </c>
      <c r="M1117">
        <f t="shared" si="278"/>
        <v>1</v>
      </c>
      <c r="N1117">
        <f t="shared" si="279"/>
        <v>0</v>
      </c>
      <c r="O1117">
        <f t="shared" si="280"/>
        <v>0</v>
      </c>
      <c r="P1117">
        <v>32</v>
      </c>
      <c r="Q1117">
        <f t="shared" si="281"/>
        <v>0</v>
      </c>
      <c r="R1117">
        <f t="shared" si="282"/>
        <v>0</v>
      </c>
      <c r="S1117">
        <f t="shared" si="283"/>
        <v>1</v>
      </c>
      <c r="T1117">
        <f t="shared" si="284"/>
        <v>0</v>
      </c>
      <c r="U1117">
        <v>0</v>
      </c>
      <c r="V1117">
        <f t="shared" si="285"/>
        <v>0.41187602701879666</v>
      </c>
      <c r="W1117">
        <f t="shared" si="286"/>
        <v>0.60153762951037892</v>
      </c>
      <c r="X1117">
        <f t="shared" si="287"/>
        <v>0.16964186163278852</v>
      </c>
      <c r="Y1117">
        <f t="shared" si="288"/>
        <v>1</v>
      </c>
      <c r="Z1117" t="s">
        <v>1149</v>
      </c>
    </row>
    <row r="1118" spans="1:26" x14ac:dyDescent="0.25">
      <c r="A1118" t="s">
        <v>45</v>
      </c>
      <c r="B1118" t="s">
        <v>38</v>
      </c>
      <c r="C1118" t="s">
        <v>25</v>
      </c>
      <c r="D1118">
        <v>0</v>
      </c>
      <c r="F1118">
        <v>1</v>
      </c>
      <c r="G1118">
        <v>53.85</v>
      </c>
      <c r="H1118">
        <f t="shared" si="273"/>
        <v>1</v>
      </c>
      <c r="I1118">
        <f t="shared" si="274"/>
        <v>0</v>
      </c>
      <c r="J1118">
        <f t="shared" si="275"/>
        <v>1</v>
      </c>
      <c r="K1118">
        <f t="shared" si="276"/>
        <v>0</v>
      </c>
      <c r="L1118">
        <f t="shared" si="277"/>
        <v>0</v>
      </c>
      <c r="M1118">
        <f t="shared" si="278"/>
        <v>0</v>
      </c>
      <c r="N1118">
        <f t="shared" si="279"/>
        <v>0</v>
      </c>
      <c r="O1118">
        <f t="shared" si="280"/>
        <v>1</v>
      </c>
      <c r="P1118">
        <v>39</v>
      </c>
      <c r="Q1118">
        <f t="shared" si="281"/>
        <v>0</v>
      </c>
      <c r="R1118">
        <f t="shared" si="282"/>
        <v>0</v>
      </c>
      <c r="S1118">
        <f t="shared" si="283"/>
        <v>1</v>
      </c>
      <c r="T1118">
        <f t="shared" si="284"/>
        <v>0</v>
      </c>
      <c r="U1118">
        <v>0</v>
      </c>
      <c r="V1118">
        <f t="shared" si="285"/>
        <v>1.0329628846186628E-2</v>
      </c>
      <c r="W1118">
        <f t="shared" si="286"/>
        <v>0.50258238424962243</v>
      </c>
      <c r="X1118">
        <f t="shared" si="287"/>
        <v>1.067012320999709E-4</v>
      </c>
      <c r="Y1118">
        <f t="shared" si="288"/>
        <v>0</v>
      </c>
      <c r="Z1118" t="s">
        <v>1150</v>
      </c>
    </row>
    <row r="1119" spans="1:26" x14ac:dyDescent="0.25">
      <c r="A1119" t="s">
        <v>29</v>
      </c>
      <c r="B1119" t="s">
        <v>27</v>
      </c>
      <c r="C1119" t="s">
        <v>23</v>
      </c>
      <c r="D1119">
        <v>0</v>
      </c>
      <c r="F1119">
        <v>1</v>
      </c>
      <c r="G1119">
        <v>24.25</v>
      </c>
      <c r="H1119">
        <f t="shared" si="273"/>
        <v>1</v>
      </c>
      <c r="I1119">
        <f t="shared" si="274"/>
        <v>0</v>
      </c>
      <c r="J1119">
        <f t="shared" si="275"/>
        <v>0</v>
      </c>
      <c r="K1119">
        <f t="shared" si="276"/>
        <v>0</v>
      </c>
      <c r="L1119">
        <f t="shared" si="277"/>
        <v>1</v>
      </c>
      <c r="M1119">
        <f t="shared" si="278"/>
        <v>0</v>
      </c>
      <c r="N1119">
        <f t="shared" si="279"/>
        <v>1</v>
      </c>
      <c r="O1119">
        <f t="shared" si="280"/>
        <v>0</v>
      </c>
      <c r="P1119">
        <v>38</v>
      </c>
      <c r="Q1119">
        <f t="shared" si="281"/>
        <v>1</v>
      </c>
      <c r="R1119">
        <f t="shared" si="282"/>
        <v>0</v>
      </c>
      <c r="S1119">
        <f t="shared" si="283"/>
        <v>0</v>
      </c>
      <c r="T1119">
        <f t="shared" si="284"/>
        <v>0</v>
      </c>
      <c r="U1119">
        <v>0</v>
      </c>
      <c r="V1119">
        <f t="shared" si="285"/>
        <v>0.13701894847402477</v>
      </c>
      <c r="W1119">
        <f t="shared" si="286"/>
        <v>0.53420124545754932</v>
      </c>
      <c r="X1119">
        <f t="shared" si="287"/>
        <v>1.8774192240927454E-2</v>
      </c>
      <c r="Y1119">
        <f t="shared" si="288"/>
        <v>0</v>
      </c>
      <c r="Z1119" t="s">
        <v>1151</v>
      </c>
    </row>
    <row r="1120" spans="1:26" x14ac:dyDescent="0.25">
      <c r="A1120" t="s">
        <v>45</v>
      </c>
      <c r="B1120" t="s">
        <v>38</v>
      </c>
      <c r="C1120" t="s">
        <v>35</v>
      </c>
      <c r="D1120">
        <v>0</v>
      </c>
      <c r="F1120">
        <v>1</v>
      </c>
      <c r="G1120">
        <v>89.45</v>
      </c>
      <c r="H1120">
        <f t="shared" si="273"/>
        <v>1</v>
      </c>
      <c r="I1120">
        <f t="shared" si="274"/>
        <v>0</v>
      </c>
      <c r="J1120">
        <f t="shared" si="275"/>
        <v>0</v>
      </c>
      <c r="K1120">
        <f t="shared" si="276"/>
        <v>1</v>
      </c>
      <c r="L1120">
        <f t="shared" si="277"/>
        <v>0</v>
      </c>
      <c r="M1120">
        <f t="shared" si="278"/>
        <v>0</v>
      </c>
      <c r="N1120">
        <f t="shared" si="279"/>
        <v>0</v>
      </c>
      <c r="O1120">
        <f t="shared" si="280"/>
        <v>1</v>
      </c>
      <c r="P1120">
        <v>52</v>
      </c>
      <c r="Q1120">
        <f t="shared" si="281"/>
        <v>0</v>
      </c>
      <c r="R1120">
        <f t="shared" si="282"/>
        <v>0</v>
      </c>
      <c r="S1120">
        <f t="shared" si="283"/>
        <v>1</v>
      </c>
      <c r="T1120">
        <f t="shared" si="284"/>
        <v>0</v>
      </c>
      <c r="U1120">
        <v>0</v>
      </c>
      <c r="V1120">
        <f t="shared" si="285"/>
        <v>7.0695170812119207E-2</v>
      </c>
      <c r="W1120">
        <f t="shared" si="286"/>
        <v>0.51766643552931468</v>
      </c>
      <c r="X1120">
        <f t="shared" si="287"/>
        <v>4.9978071761547114E-3</v>
      </c>
      <c r="Y1120">
        <f t="shared" si="288"/>
        <v>0</v>
      </c>
      <c r="Z1120" t="s">
        <v>1152</v>
      </c>
    </row>
    <row r="1121" spans="1:26" x14ac:dyDescent="0.25">
      <c r="A1121" t="s">
        <v>26</v>
      </c>
      <c r="B1121" t="s">
        <v>38</v>
      </c>
      <c r="C1121" t="s">
        <v>35</v>
      </c>
      <c r="D1121">
        <v>0</v>
      </c>
      <c r="F1121">
        <v>1</v>
      </c>
      <c r="G1121">
        <v>105.25</v>
      </c>
      <c r="H1121">
        <f t="shared" si="273"/>
        <v>1</v>
      </c>
      <c r="I1121">
        <f t="shared" si="274"/>
        <v>0</v>
      </c>
      <c r="J1121">
        <f t="shared" si="275"/>
        <v>0</v>
      </c>
      <c r="K1121">
        <f t="shared" si="276"/>
        <v>1</v>
      </c>
      <c r="L1121">
        <f t="shared" si="277"/>
        <v>0</v>
      </c>
      <c r="M1121">
        <f t="shared" si="278"/>
        <v>1</v>
      </c>
      <c r="N1121">
        <f t="shared" si="279"/>
        <v>0</v>
      </c>
      <c r="O1121">
        <f t="shared" si="280"/>
        <v>0</v>
      </c>
      <c r="P1121">
        <v>48</v>
      </c>
      <c r="Q1121">
        <f t="shared" si="281"/>
        <v>0</v>
      </c>
      <c r="R1121">
        <f t="shared" si="282"/>
        <v>0</v>
      </c>
      <c r="S1121">
        <f t="shared" si="283"/>
        <v>1</v>
      </c>
      <c r="T1121">
        <f t="shared" si="284"/>
        <v>0</v>
      </c>
      <c r="U1121">
        <v>0</v>
      </c>
      <c r="V1121">
        <f t="shared" si="285"/>
        <v>0.42185398166242394</v>
      </c>
      <c r="W1121">
        <f t="shared" si="286"/>
        <v>0.60392680616700856</v>
      </c>
      <c r="X1121">
        <f t="shared" si="287"/>
        <v>0.17796078184444072</v>
      </c>
      <c r="Y1121">
        <f t="shared" si="288"/>
        <v>1</v>
      </c>
      <c r="Z1121" t="s">
        <v>1153</v>
      </c>
    </row>
    <row r="1122" spans="1:26" x14ac:dyDescent="0.25">
      <c r="A1122" t="s">
        <v>45</v>
      </c>
      <c r="B1122" t="s">
        <v>33</v>
      </c>
      <c r="C1122" t="s">
        <v>25</v>
      </c>
      <c r="D1122">
        <v>0</v>
      </c>
      <c r="F1122">
        <v>1</v>
      </c>
      <c r="G1122">
        <v>59.5</v>
      </c>
      <c r="H1122">
        <f t="shared" si="273"/>
        <v>1</v>
      </c>
      <c r="I1122">
        <f t="shared" si="274"/>
        <v>0</v>
      </c>
      <c r="J1122">
        <f t="shared" si="275"/>
        <v>1</v>
      </c>
      <c r="K1122">
        <f t="shared" si="276"/>
        <v>0</v>
      </c>
      <c r="L1122">
        <f t="shared" si="277"/>
        <v>0</v>
      </c>
      <c r="M1122">
        <f t="shared" si="278"/>
        <v>0</v>
      </c>
      <c r="N1122">
        <f t="shared" si="279"/>
        <v>0</v>
      </c>
      <c r="O1122">
        <f t="shared" si="280"/>
        <v>1</v>
      </c>
      <c r="P1122">
        <v>70</v>
      </c>
      <c r="Q1122">
        <f t="shared" si="281"/>
        <v>0</v>
      </c>
      <c r="R1122">
        <f t="shared" si="282"/>
        <v>0</v>
      </c>
      <c r="S1122">
        <f t="shared" si="283"/>
        <v>0</v>
      </c>
      <c r="T1122">
        <f t="shared" si="284"/>
        <v>1</v>
      </c>
      <c r="U1122">
        <v>0</v>
      </c>
      <c r="V1122">
        <f t="shared" si="285"/>
        <v>2.4001461190769582E-2</v>
      </c>
      <c r="W1122">
        <f t="shared" si="286"/>
        <v>0.50600007726167917</v>
      </c>
      <c r="X1122">
        <f t="shared" si="287"/>
        <v>5.7607013929201838E-4</v>
      </c>
      <c r="Y1122">
        <f t="shared" si="288"/>
        <v>0</v>
      </c>
      <c r="Z1122" t="s">
        <v>1154</v>
      </c>
    </row>
    <row r="1123" spans="1:26" x14ac:dyDescent="0.25">
      <c r="A1123" t="s">
        <v>26</v>
      </c>
      <c r="B1123" t="s">
        <v>38</v>
      </c>
      <c r="C1123" t="s">
        <v>35</v>
      </c>
      <c r="D1123">
        <v>0</v>
      </c>
      <c r="F1123">
        <v>1</v>
      </c>
      <c r="G1123">
        <v>70.55</v>
      </c>
      <c r="H1123">
        <f t="shared" si="273"/>
        <v>1</v>
      </c>
      <c r="I1123">
        <f t="shared" si="274"/>
        <v>0</v>
      </c>
      <c r="J1123">
        <f t="shared" si="275"/>
        <v>0</v>
      </c>
      <c r="K1123">
        <f t="shared" si="276"/>
        <v>1</v>
      </c>
      <c r="L1123">
        <f t="shared" si="277"/>
        <v>0</v>
      </c>
      <c r="M1123">
        <f t="shared" si="278"/>
        <v>1</v>
      </c>
      <c r="N1123">
        <f t="shared" si="279"/>
        <v>0</v>
      </c>
      <c r="O1123">
        <f t="shared" si="280"/>
        <v>0</v>
      </c>
      <c r="P1123">
        <v>20</v>
      </c>
      <c r="Q1123">
        <f t="shared" si="281"/>
        <v>0</v>
      </c>
      <c r="R1123">
        <f t="shared" si="282"/>
        <v>0</v>
      </c>
      <c r="S1123">
        <f t="shared" si="283"/>
        <v>1</v>
      </c>
      <c r="T1123">
        <f t="shared" si="284"/>
        <v>0</v>
      </c>
      <c r="U1123">
        <v>0</v>
      </c>
      <c r="V1123">
        <f t="shared" si="285"/>
        <v>0.36775475882900716</v>
      </c>
      <c r="W1123">
        <f t="shared" si="286"/>
        <v>0.59091633780738084</v>
      </c>
      <c r="X1123">
        <f t="shared" si="287"/>
        <v>0.13524356264138121</v>
      </c>
      <c r="Y1123">
        <f t="shared" si="288"/>
        <v>1</v>
      </c>
      <c r="Z1123" t="s">
        <v>1155</v>
      </c>
    </row>
    <row r="1124" spans="1:26" x14ac:dyDescent="0.25">
      <c r="A1124" t="s">
        <v>29</v>
      </c>
      <c r="B1124" t="s">
        <v>38</v>
      </c>
      <c r="C1124" t="s">
        <v>25</v>
      </c>
      <c r="D1124">
        <v>0</v>
      </c>
      <c r="F1124">
        <v>1</v>
      </c>
      <c r="G1124">
        <v>82.5</v>
      </c>
      <c r="H1124">
        <f t="shared" si="273"/>
        <v>1</v>
      </c>
      <c r="I1124">
        <f t="shared" si="274"/>
        <v>0</v>
      </c>
      <c r="J1124">
        <f t="shared" si="275"/>
        <v>1</v>
      </c>
      <c r="K1124">
        <f t="shared" si="276"/>
        <v>0</v>
      </c>
      <c r="L1124">
        <f t="shared" si="277"/>
        <v>0</v>
      </c>
      <c r="M1124">
        <f t="shared" si="278"/>
        <v>0</v>
      </c>
      <c r="N1124">
        <f t="shared" si="279"/>
        <v>1</v>
      </c>
      <c r="O1124">
        <f t="shared" si="280"/>
        <v>0</v>
      </c>
      <c r="P1124">
        <v>50</v>
      </c>
      <c r="Q1124">
        <f t="shared" si="281"/>
        <v>0</v>
      </c>
      <c r="R1124">
        <f t="shared" si="282"/>
        <v>0</v>
      </c>
      <c r="S1124">
        <f t="shared" si="283"/>
        <v>1</v>
      </c>
      <c r="T1124">
        <f t="shared" si="284"/>
        <v>0</v>
      </c>
      <c r="U1124">
        <v>0</v>
      </c>
      <c r="V1124">
        <f t="shared" si="285"/>
        <v>0.11493062247370564</v>
      </c>
      <c r="W1124">
        <f t="shared" si="286"/>
        <v>0.52870106975413012</v>
      </c>
      <c r="X1124">
        <f t="shared" si="287"/>
        <v>1.3209047982193451E-2</v>
      </c>
      <c r="Y1124">
        <f t="shared" si="288"/>
        <v>0</v>
      </c>
      <c r="Z1124" t="s">
        <v>1156</v>
      </c>
    </row>
    <row r="1125" spans="1:26" x14ac:dyDescent="0.25">
      <c r="A1125" t="s">
        <v>29</v>
      </c>
      <c r="B1125" t="s">
        <v>38</v>
      </c>
      <c r="C1125" t="s">
        <v>25</v>
      </c>
      <c r="D1125">
        <v>0</v>
      </c>
      <c r="F1125">
        <v>1</v>
      </c>
      <c r="G1125">
        <v>44.85</v>
      </c>
      <c r="H1125">
        <f t="shared" si="273"/>
        <v>1</v>
      </c>
      <c r="I1125">
        <f t="shared" si="274"/>
        <v>0</v>
      </c>
      <c r="J1125">
        <f t="shared" si="275"/>
        <v>1</v>
      </c>
      <c r="K1125">
        <f t="shared" si="276"/>
        <v>0</v>
      </c>
      <c r="L1125">
        <f t="shared" si="277"/>
        <v>0</v>
      </c>
      <c r="M1125">
        <f t="shared" si="278"/>
        <v>0</v>
      </c>
      <c r="N1125">
        <f t="shared" si="279"/>
        <v>1</v>
      </c>
      <c r="O1125">
        <f t="shared" si="280"/>
        <v>0</v>
      </c>
      <c r="P1125">
        <v>19</v>
      </c>
      <c r="Q1125">
        <f t="shared" si="281"/>
        <v>0</v>
      </c>
      <c r="R1125">
        <f t="shared" si="282"/>
        <v>0</v>
      </c>
      <c r="S1125">
        <f t="shared" si="283"/>
        <v>1</v>
      </c>
      <c r="T1125">
        <f t="shared" si="284"/>
        <v>0</v>
      </c>
      <c r="U1125">
        <v>1</v>
      </c>
      <c r="V1125">
        <f t="shared" si="285"/>
        <v>5.6232186171741895E-2</v>
      </c>
      <c r="W1125">
        <f t="shared" si="286"/>
        <v>0.51405434334979894</v>
      </c>
      <c r="X1125">
        <f t="shared" si="287"/>
        <v>0.89069768641816971</v>
      </c>
      <c r="Y1125">
        <f t="shared" si="288"/>
        <v>0</v>
      </c>
      <c r="Z1125" t="s">
        <v>1157</v>
      </c>
    </row>
    <row r="1126" spans="1:26" x14ac:dyDescent="0.25">
      <c r="A1126" t="s">
        <v>29</v>
      </c>
      <c r="B1126" t="s">
        <v>33</v>
      </c>
      <c r="C1126" t="s">
        <v>25</v>
      </c>
      <c r="D1126">
        <v>0</v>
      </c>
      <c r="F1126">
        <v>1</v>
      </c>
      <c r="G1126">
        <v>61.6</v>
      </c>
      <c r="H1126">
        <f t="shared" si="273"/>
        <v>1</v>
      </c>
      <c r="I1126">
        <f t="shared" si="274"/>
        <v>0</v>
      </c>
      <c r="J1126">
        <f t="shared" si="275"/>
        <v>1</v>
      </c>
      <c r="K1126">
        <f t="shared" si="276"/>
        <v>0</v>
      </c>
      <c r="L1126">
        <f t="shared" si="277"/>
        <v>0</v>
      </c>
      <c r="M1126">
        <f t="shared" si="278"/>
        <v>0</v>
      </c>
      <c r="N1126">
        <f t="shared" si="279"/>
        <v>1</v>
      </c>
      <c r="O1126">
        <f t="shared" si="280"/>
        <v>0</v>
      </c>
      <c r="P1126">
        <v>25</v>
      </c>
      <c r="Q1126">
        <f t="shared" si="281"/>
        <v>0</v>
      </c>
      <c r="R1126">
        <f t="shared" si="282"/>
        <v>0</v>
      </c>
      <c r="S1126">
        <f t="shared" si="283"/>
        <v>0</v>
      </c>
      <c r="T1126">
        <f t="shared" si="284"/>
        <v>1</v>
      </c>
      <c r="U1126">
        <v>0</v>
      </c>
      <c r="V1126">
        <f t="shared" si="285"/>
        <v>8.234636434061024E-2</v>
      </c>
      <c r="W1126">
        <f t="shared" si="286"/>
        <v>0.5205749659593476</v>
      </c>
      <c r="X1126">
        <f t="shared" si="287"/>
        <v>6.7809237201165258E-3</v>
      </c>
      <c r="Y1126">
        <f t="shared" si="288"/>
        <v>0</v>
      </c>
      <c r="Z1126" t="s">
        <v>1158</v>
      </c>
    </row>
    <row r="1127" spans="1:26" x14ac:dyDescent="0.25">
      <c r="A1127" t="s">
        <v>26</v>
      </c>
      <c r="B1127" t="s">
        <v>33</v>
      </c>
      <c r="C1127" t="s">
        <v>25</v>
      </c>
      <c r="D1127">
        <v>0</v>
      </c>
      <c r="F1127">
        <v>1</v>
      </c>
      <c r="G1127">
        <v>49.05</v>
      </c>
      <c r="H1127">
        <f t="shared" si="273"/>
        <v>1</v>
      </c>
      <c r="I1127">
        <f t="shared" si="274"/>
        <v>0</v>
      </c>
      <c r="J1127">
        <f t="shared" si="275"/>
        <v>1</v>
      </c>
      <c r="K1127">
        <f t="shared" si="276"/>
        <v>0</v>
      </c>
      <c r="L1127">
        <f t="shared" si="277"/>
        <v>0</v>
      </c>
      <c r="M1127">
        <f t="shared" si="278"/>
        <v>1</v>
      </c>
      <c r="N1127">
        <f t="shared" si="279"/>
        <v>0</v>
      </c>
      <c r="O1127">
        <f t="shared" si="280"/>
        <v>0</v>
      </c>
      <c r="P1127">
        <v>12</v>
      </c>
      <c r="Q1127">
        <f t="shared" si="281"/>
        <v>0</v>
      </c>
      <c r="R1127">
        <f t="shared" si="282"/>
        <v>0</v>
      </c>
      <c r="S1127">
        <f t="shared" si="283"/>
        <v>0</v>
      </c>
      <c r="T1127">
        <f t="shared" si="284"/>
        <v>1</v>
      </c>
      <c r="U1127">
        <v>0</v>
      </c>
      <c r="V1127">
        <f t="shared" si="285"/>
        <v>0.35278968581312997</v>
      </c>
      <c r="W1127">
        <f t="shared" si="286"/>
        <v>0.58729390659632652</v>
      </c>
      <c r="X1127">
        <f t="shared" si="287"/>
        <v>0.12446056241612696</v>
      </c>
      <c r="Y1127">
        <f t="shared" si="288"/>
        <v>1</v>
      </c>
      <c r="Z1127" t="s">
        <v>1159</v>
      </c>
    </row>
    <row r="1128" spans="1:26" x14ac:dyDescent="0.25">
      <c r="A1128" t="s">
        <v>26</v>
      </c>
      <c r="B1128" t="s">
        <v>27</v>
      </c>
      <c r="C1128" t="s">
        <v>35</v>
      </c>
      <c r="D1128">
        <v>1</v>
      </c>
      <c r="F1128">
        <v>1</v>
      </c>
      <c r="G1128">
        <v>105.65</v>
      </c>
      <c r="H1128">
        <f t="shared" si="273"/>
        <v>0</v>
      </c>
      <c r="I1128">
        <f t="shared" si="274"/>
        <v>1</v>
      </c>
      <c r="J1128">
        <f t="shared" si="275"/>
        <v>0</v>
      </c>
      <c r="K1128">
        <f t="shared" si="276"/>
        <v>1</v>
      </c>
      <c r="L1128">
        <f t="shared" si="277"/>
        <v>0</v>
      </c>
      <c r="M1128">
        <f t="shared" si="278"/>
        <v>1</v>
      </c>
      <c r="N1128">
        <f t="shared" si="279"/>
        <v>0</v>
      </c>
      <c r="O1128">
        <f t="shared" si="280"/>
        <v>0</v>
      </c>
      <c r="P1128">
        <v>39</v>
      </c>
      <c r="Q1128">
        <f t="shared" si="281"/>
        <v>1</v>
      </c>
      <c r="R1128">
        <f t="shared" si="282"/>
        <v>0</v>
      </c>
      <c r="S1128">
        <f t="shared" si="283"/>
        <v>0</v>
      </c>
      <c r="T1128">
        <f t="shared" si="284"/>
        <v>0</v>
      </c>
      <c r="U1128">
        <v>1</v>
      </c>
      <c r="V1128">
        <f t="shared" si="285"/>
        <v>0.56410911682595766</v>
      </c>
      <c r="W1128">
        <f t="shared" si="286"/>
        <v>0.6374027764926552</v>
      </c>
      <c r="X1128">
        <f t="shared" si="287"/>
        <v>0.19000086203424663</v>
      </c>
      <c r="Y1128">
        <f t="shared" si="288"/>
        <v>1</v>
      </c>
      <c r="Z1128" t="s">
        <v>1160</v>
      </c>
    </row>
    <row r="1129" spans="1:26" x14ac:dyDescent="0.25">
      <c r="A1129" t="s">
        <v>26</v>
      </c>
      <c r="B1129" t="s">
        <v>30</v>
      </c>
      <c r="C1129" t="s">
        <v>35</v>
      </c>
      <c r="D1129">
        <v>0</v>
      </c>
      <c r="F1129">
        <v>1</v>
      </c>
      <c r="G1129">
        <v>74.650000000000006</v>
      </c>
      <c r="H1129">
        <f t="shared" si="273"/>
        <v>1</v>
      </c>
      <c r="I1129">
        <f t="shared" si="274"/>
        <v>0</v>
      </c>
      <c r="J1129">
        <f t="shared" si="275"/>
        <v>0</v>
      </c>
      <c r="K1129">
        <f t="shared" si="276"/>
        <v>1</v>
      </c>
      <c r="L1129">
        <f t="shared" si="277"/>
        <v>0</v>
      </c>
      <c r="M1129">
        <f t="shared" si="278"/>
        <v>1</v>
      </c>
      <c r="N1129">
        <f t="shared" si="279"/>
        <v>0</v>
      </c>
      <c r="O1129">
        <f t="shared" si="280"/>
        <v>0</v>
      </c>
      <c r="P1129">
        <v>7</v>
      </c>
      <c r="Q1129">
        <f t="shared" si="281"/>
        <v>0</v>
      </c>
      <c r="R1129">
        <f t="shared" si="282"/>
        <v>1</v>
      </c>
      <c r="S1129">
        <f t="shared" si="283"/>
        <v>0</v>
      </c>
      <c r="T1129">
        <f t="shared" si="284"/>
        <v>0</v>
      </c>
      <c r="U1129">
        <v>1</v>
      </c>
      <c r="V1129">
        <f t="shared" si="285"/>
        <v>0.37414688602258089</v>
      </c>
      <c r="W1129">
        <f t="shared" si="286"/>
        <v>0.59246063096325974</v>
      </c>
      <c r="X1129">
        <f t="shared" si="287"/>
        <v>0.39169212027523226</v>
      </c>
      <c r="Y1129">
        <f t="shared" si="288"/>
        <v>1</v>
      </c>
      <c r="Z1129" t="s">
        <v>1161</v>
      </c>
    </row>
    <row r="1130" spans="1:26" x14ac:dyDescent="0.25">
      <c r="A1130" t="s">
        <v>29</v>
      </c>
      <c r="B1130" t="s">
        <v>30</v>
      </c>
      <c r="C1130" t="s">
        <v>25</v>
      </c>
      <c r="D1130">
        <v>0</v>
      </c>
      <c r="F1130">
        <v>1</v>
      </c>
      <c r="G1130">
        <v>66.25</v>
      </c>
      <c r="H1130">
        <f t="shared" si="273"/>
        <v>1</v>
      </c>
      <c r="I1130">
        <f t="shared" si="274"/>
        <v>0</v>
      </c>
      <c r="J1130">
        <f t="shared" si="275"/>
        <v>1</v>
      </c>
      <c r="K1130">
        <f t="shared" si="276"/>
        <v>0</v>
      </c>
      <c r="L1130">
        <f t="shared" si="277"/>
        <v>0</v>
      </c>
      <c r="M1130">
        <f t="shared" si="278"/>
        <v>0</v>
      </c>
      <c r="N1130">
        <f t="shared" si="279"/>
        <v>1</v>
      </c>
      <c r="O1130">
        <f t="shared" si="280"/>
        <v>0</v>
      </c>
      <c r="P1130">
        <v>23</v>
      </c>
      <c r="Q1130">
        <f t="shared" si="281"/>
        <v>0</v>
      </c>
      <c r="R1130">
        <f t="shared" si="282"/>
        <v>1</v>
      </c>
      <c r="S1130">
        <f t="shared" si="283"/>
        <v>0</v>
      </c>
      <c r="T1130">
        <f t="shared" si="284"/>
        <v>0</v>
      </c>
      <c r="U1130">
        <v>0</v>
      </c>
      <c r="V1130">
        <f t="shared" si="285"/>
        <v>8.9595972011370706E-2</v>
      </c>
      <c r="W1130">
        <f t="shared" si="286"/>
        <v>0.52238402114362137</v>
      </c>
      <c r="X1130">
        <f t="shared" si="287"/>
        <v>8.0274382006623232E-3</v>
      </c>
      <c r="Y1130">
        <f t="shared" si="288"/>
        <v>0</v>
      </c>
      <c r="Z1130" t="s">
        <v>1162</v>
      </c>
    </row>
    <row r="1131" spans="1:26" x14ac:dyDescent="0.25">
      <c r="A1131" t="s">
        <v>26</v>
      </c>
      <c r="B1131" t="s">
        <v>27</v>
      </c>
      <c r="C1131" t="s">
        <v>23</v>
      </c>
      <c r="D1131">
        <v>0</v>
      </c>
      <c r="F1131">
        <v>1</v>
      </c>
      <c r="G1131">
        <v>19.399999999999999</v>
      </c>
      <c r="H1131">
        <f t="shared" si="273"/>
        <v>1</v>
      </c>
      <c r="I1131">
        <f t="shared" si="274"/>
        <v>0</v>
      </c>
      <c r="J1131">
        <f t="shared" si="275"/>
        <v>0</v>
      </c>
      <c r="K1131">
        <f t="shared" si="276"/>
        <v>0</v>
      </c>
      <c r="L1131">
        <f t="shared" si="277"/>
        <v>1</v>
      </c>
      <c r="M1131">
        <f t="shared" si="278"/>
        <v>1</v>
      </c>
      <c r="N1131">
        <f t="shared" si="279"/>
        <v>0</v>
      </c>
      <c r="O1131">
        <f t="shared" si="280"/>
        <v>0</v>
      </c>
      <c r="P1131">
        <v>27</v>
      </c>
      <c r="Q1131">
        <f t="shared" si="281"/>
        <v>1</v>
      </c>
      <c r="R1131">
        <f t="shared" si="282"/>
        <v>0</v>
      </c>
      <c r="S1131">
        <f t="shared" si="283"/>
        <v>0</v>
      </c>
      <c r="T1131">
        <f t="shared" si="284"/>
        <v>0</v>
      </c>
      <c r="U1131">
        <v>0</v>
      </c>
      <c r="V1131">
        <f t="shared" si="285"/>
        <v>0.41460382736640283</v>
      </c>
      <c r="W1131">
        <f t="shared" si="286"/>
        <v>0.6021912748268754</v>
      </c>
      <c r="X1131">
        <f t="shared" si="287"/>
        <v>0.17189633366686996</v>
      </c>
      <c r="Y1131">
        <f t="shared" si="288"/>
        <v>1</v>
      </c>
      <c r="Z1131" t="s">
        <v>1163</v>
      </c>
    </row>
    <row r="1132" spans="1:26" x14ac:dyDescent="0.25">
      <c r="A1132" t="s">
        <v>26</v>
      </c>
      <c r="B1132" t="s">
        <v>38</v>
      </c>
      <c r="C1132" t="s">
        <v>35</v>
      </c>
      <c r="D1132">
        <v>1</v>
      </c>
      <c r="F1132">
        <v>1</v>
      </c>
      <c r="G1132">
        <v>86.05</v>
      </c>
      <c r="H1132">
        <f t="shared" si="273"/>
        <v>0</v>
      </c>
      <c r="I1132">
        <f t="shared" si="274"/>
        <v>1</v>
      </c>
      <c r="J1132">
        <f t="shared" si="275"/>
        <v>0</v>
      </c>
      <c r="K1132">
        <f t="shared" si="276"/>
        <v>1</v>
      </c>
      <c r="L1132">
        <f t="shared" si="277"/>
        <v>0</v>
      </c>
      <c r="M1132">
        <f t="shared" si="278"/>
        <v>1</v>
      </c>
      <c r="N1132">
        <f t="shared" si="279"/>
        <v>0</v>
      </c>
      <c r="O1132">
        <f t="shared" si="280"/>
        <v>0</v>
      </c>
      <c r="P1132">
        <v>47</v>
      </c>
      <c r="Q1132">
        <f t="shared" si="281"/>
        <v>0</v>
      </c>
      <c r="R1132">
        <f t="shared" si="282"/>
        <v>0</v>
      </c>
      <c r="S1132">
        <f t="shared" si="283"/>
        <v>1</v>
      </c>
      <c r="T1132">
        <f t="shared" si="284"/>
        <v>0</v>
      </c>
      <c r="U1132">
        <v>0</v>
      </c>
      <c r="V1132">
        <f t="shared" si="285"/>
        <v>0.39192011773154201</v>
      </c>
      <c r="W1132">
        <f t="shared" si="286"/>
        <v>0.59674484297015473</v>
      </c>
      <c r="X1132">
        <f t="shared" si="287"/>
        <v>0.15360137868270574</v>
      </c>
      <c r="Y1132">
        <f t="shared" si="288"/>
        <v>1</v>
      </c>
      <c r="Z1132" t="s">
        <v>1164</v>
      </c>
    </row>
    <row r="1133" spans="1:26" x14ac:dyDescent="0.25">
      <c r="A1133" t="s">
        <v>45</v>
      </c>
      <c r="B1133" t="s">
        <v>38</v>
      </c>
      <c r="C1133" t="s">
        <v>23</v>
      </c>
      <c r="D1133">
        <v>0</v>
      </c>
      <c r="F1133">
        <v>1</v>
      </c>
      <c r="G1133">
        <v>19.149999999999999</v>
      </c>
      <c r="H1133">
        <f t="shared" si="273"/>
        <v>1</v>
      </c>
      <c r="I1133">
        <f t="shared" si="274"/>
        <v>0</v>
      </c>
      <c r="J1133">
        <f t="shared" si="275"/>
        <v>0</v>
      </c>
      <c r="K1133">
        <f t="shared" si="276"/>
        <v>0</v>
      </c>
      <c r="L1133">
        <f t="shared" si="277"/>
        <v>1</v>
      </c>
      <c r="M1133">
        <f t="shared" si="278"/>
        <v>0</v>
      </c>
      <c r="N1133">
        <f t="shared" si="279"/>
        <v>0</v>
      </c>
      <c r="O1133">
        <f t="shared" si="280"/>
        <v>1</v>
      </c>
      <c r="P1133">
        <v>26</v>
      </c>
      <c r="Q1133">
        <f t="shared" si="281"/>
        <v>0</v>
      </c>
      <c r="R1133">
        <f t="shared" si="282"/>
        <v>0</v>
      </c>
      <c r="S1133">
        <f t="shared" si="283"/>
        <v>1</v>
      </c>
      <c r="T1133">
        <f t="shared" si="284"/>
        <v>0</v>
      </c>
      <c r="U1133">
        <v>0</v>
      </c>
      <c r="V1133">
        <f t="shared" si="285"/>
        <v>-7.2497803174078917E-2</v>
      </c>
      <c r="W1133">
        <f t="shared" si="286"/>
        <v>0.48188348344226078</v>
      </c>
      <c r="X1133">
        <f t="shared" si="287"/>
        <v>5.2559314650674873E-3</v>
      </c>
      <c r="Y1133">
        <f t="shared" si="288"/>
        <v>0</v>
      </c>
      <c r="Z1133" t="s">
        <v>1165</v>
      </c>
    </row>
    <row r="1134" spans="1:26" x14ac:dyDescent="0.25">
      <c r="A1134" t="s">
        <v>26</v>
      </c>
      <c r="B1134" t="s">
        <v>33</v>
      </c>
      <c r="C1134" t="s">
        <v>25</v>
      </c>
      <c r="D1134">
        <v>0</v>
      </c>
      <c r="F1134">
        <v>1</v>
      </c>
      <c r="G1134">
        <v>64.7</v>
      </c>
      <c r="H1134">
        <f t="shared" si="273"/>
        <v>1</v>
      </c>
      <c r="I1134">
        <f t="shared" si="274"/>
        <v>0</v>
      </c>
      <c r="J1134">
        <f t="shared" si="275"/>
        <v>1</v>
      </c>
      <c r="K1134">
        <f t="shared" si="276"/>
        <v>0</v>
      </c>
      <c r="L1134">
        <f t="shared" si="277"/>
        <v>0</v>
      </c>
      <c r="M1134">
        <f t="shared" si="278"/>
        <v>1</v>
      </c>
      <c r="N1134">
        <f t="shared" si="279"/>
        <v>0</v>
      </c>
      <c r="O1134">
        <f t="shared" si="280"/>
        <v>0</v>
      </c>
      <c r="P1134">
        <v>14</v>
      </c>
      <c r="Q1134">
        <f t="shared" si="281"/>
        <v>0</v>
      </c>
      <c r="R1134">
        <f t="shared" si="282"/>
        <v>0</v>
      </c>
      <c r="S1134">
        <f t="shared" si="283"/>
        <v>0</v>
      </c>
      <c r="T1134">
        <f t="shared" si="284"/>
        <v>1</v>
      </c>
      <c r="U1134">
        <v>1</v>
      </c>
      <c r="V1134">
        <f t="shared" si="285"/>
        <v>0.37718890302762487</v>
      </c>
      <c r="W1134">
        <f t="shared" si="286"/>
        <v>0.59319492200968904</v>
      </c>
      <c r="X1134">
        <f t="shared" si="287"/>
        <v>0.38789366251193325</v>
      </c>
      <c r="Y1134">
        <f t="shared" si="288"/>
        <v>1</v>
      </c>
      <c r="Z1134" t="s">
        <v>1166</v>
      </c>
    </row>
    <row r="1135" spans="1:26" x14ac:dyDescent="0.25">
      <c r="A1135" t="s">
        <v>26</v>
      </c>
      <c r="B1135" t="s">
        <v>33</v>
      </c>
      <c r="C1135" t="s">
        <v>35</v>
      </c>
      <c r="D1135">
        <v>1</v>
      </c>
      <c r="F1135">
        <v>1</v>
      </c>
      <c r="G1135">
        <v>104.05</v>
      </c>
      <c r="H1135">
        <f t="shared" si="273"/>
        <v>0</v>
      </c>
      <c r="I1135">
        <f t="shared" si="274"/>
        <v>1</v>
      </c>
      <c r="J1135">
        <f t="shared" si="275"/>
        <v>0</v>
      </c>
      <c r="K1135">
        <f t="shared" si="276"/>
        <v>1</v>
      </c>
      <c r="L1135">
        <f t="shared" si="277"/>
        <v>0</v>
      </c>
      <c r="M1135">
        <f t="shared" si="278"/>
        <v>1</v>
      </c>
      <c r="N1135">
        <f t="shared" si="279"/>
        <v>0</v>
      </c>
      <c r="O1135">
        <f t="shared" si="280"/>
        <v>0</v>
      </c>
      <c r="P1135">
        <v>11</v>
      </c>
      <c r="Q1135">
        <f t="shared" si="281"/>
        <v>0</v>
      </c>
      <c r="R1135">
        <f t="shared" si="282"/>
        <v>0</v>
      </c>
      <c r="S1135">
        <f t="shared" si="283"/>
        <v>0</v>
      </c>
      <c r="T1135">
        <f t="shared" si="284"/>
        <v>1</v>
      </c>
      <c r="U1135">
        <v>1</v>
      </c>
      <c r="V1135">
        <f t="shared" si="285"/>
        <v>0.4199831151667438</v>
      </c>
      <c r="W1135">
        <f t="shared" si="286"/>
        <v>0.60347920946536793</v>
      </c>
      <c r="X1135">
        <f t="shared" si="287"/>
        <v>0.33641958669167477</v>
      </c>
      <c r="Y1135">
        <f t="shared" si="288"/>
        <v>1</v>
      </c>
      <c r="Z1135" t="s">
        <v>1167</v>
      </c>
    </row>
    <row r="1136" spans="1:26" x14ac:dyDescent="0.25">
      <c r="A1136" t="s">
        <v>26</v>
      </c>
      <c r="B1136" t="s">
        <v>30</v>
      </c>
      <c r="C1136" t="s">
        <v>23</v>
      </c>
      <c r="D1136">
        <v>0</v>
      </c>
      <c r="F1136">
        <v>1</v>
      </c>
      <c r="G1136">
        <v>19.25</v>
      </c>
      <c r="H1136">
        <f t="shared" si="273"/>
        <v>1</v>
      </c>
      <c r="I1136">
        <f t="shared" si="274"/>
        <v>0</v>
      </c>
      <c r="J1136">
        <f t="shared" si="275"/>
        <v>0</v>
      </c>
      <c r="K1136">
        <f t="shared" si="276"/>
        <v>0</v>
      </c>
      <c r="L1136">
        <f t="shared" si="277"/>
        <v>1</v>
      </c>
      <c r="M1136">
        <f t="shared" si="278"/>
        <v>1</v>
      </c>
      <c r="N1136">
        <f t="shared" si="279"/>
        <v>0</v>
      </c>
      <c r="O1136">
        <f t="shared" si="280"/>
        <v>0</v>
      </c>
      <c r="P1136">
        <v>2</v>
      </c>
      <c r="Q1136">
        <f t="shared" si="281"/>
        <v>0</v>
      </c>
      <c r="R1136">
        <f t="shared" si="282"/>
        <v>1</v>
      </c>
      <c r="S1136">
        <f t="shared" si="283"/>
        <v>0</v>
      </c>
      <c r="T1136">
        <f t="shared" si="284"/>
        <v>0</v>
      </c>
      <c r="U1136">
        <v>0</v>
      </c>
      <c r="V1136">
        <f t="shared" si="285"/>
        <v>0.263910176212589</v>
      </c>
      <c r="W1136">
        <f t="shared" si="286"/>
        <v>0.56559725562793262</v>
      </c>
      <c r="X1136">
        <f t="shared" si="287"/>
        <v>6.9648581108559773E-2</v>
      </c>
      <c r="Y1136">
        <f t="shared" si="288"/>
        <v>0</v>
      </c>
      <c r="Z1136" t="s">
        <v>1168</v>
      </c>
    </row>
    <row r="1137" spans="1:26" x14ac:dyDescent="0.25">
      <c r="A1137" t="s">
        <v>26</v>
      </c>
      <c r="B1137" t="s">
        <v>27</v>
      </c>
      <c r="C1137" t="s">
        <v>35</v>
      </c>
      <c r="D1137">
        <v>0</v>
      </c>
      <c r="F1137">
        <v>1</v>
      </c>
      <c r="G1137">
        <v>81.95</v>
      </c>
      <c r="H1137">
        <f t="shared" si="273"/>
        <v>1</v>
      </c>
      <c r="I1137">
        <f t="shared" si="274"/>
        <v>0</v>
      </c>
      <c r="J1137">
        <f t="shared" si="275"/>
        <v>0</v>
      </c>
      <c r="K1137">
        <f t="shared" si="276"/>
        <v>1</v>
      </c>
      <c r="L1137">
        <f t="shared" si="277"/>
        <v>0</v>
      </c>
      <c r="M1137">
        <f t="shared" si="278"/>
        <v>1</v>
      </c>
      <c r="N1137">
        <f t="shared" si="279"/>
        <v>0</v>
      </c>
      <c r="O1137">
        <f t="shared" si="280"/>
        <v>0</v>
      </c>
      <c r="P1137">
        <v>26</v>
      </c>
      <c r="Q1137">
        <f t="shared" si="281"/>
        <v>1</v>
      </c>
      <c r="R1137">
        <f t="shared" si="282"/>
        <v>0</v>
      </c>
      <c r="S1137">
        <f t="shared" si="283"/>
        <v>0</v>
      </c>
      <c r="T1137">
        <f t="shared" si="284"/>
        <v>0</v>
      </c>
      <c r="U1137">
        <v>0</v>
      </c>
      <c r="V1137">
        <f t="shared" si="285"/>
        <v>0.54085095264057792</v>
      </c>
      <c r="W1137">
        <f t="shared" si="286"/>
        <v>0.63201034879502693</v>
      </c>
      <c r="X1137">
        <f t="shared" si="287"/>
        <v>0.29251975297222066</v>
      </c>
      <c r="Y1137">
        <f t="shared" si="288"/>
        <v>1</v>
      </c>
      <c r="Z1137" t="s">
        <v>1169</v>
      </c>
    </row>
    <row r="1138" spans="1:26" x14ac:dyDescent="0.25">
      <c r="A1138" t="s">
        <v>45</v>
      </c>
      <c r="B1138" t="s">
        <v>33</v>
      </c>
      <c r="C1138" t="s">
        <v>35</v>
      </c>
      <c r="D1138">
        <v>1</v>
      </c>
      <c r="F1138">
        <v>1</v>
      </c>
      <c r="G1138">
        <v>114.65</v>
      </c>
      <c r="H1138">
        <f t="shared" si="273"/>
        <v>0</v>
      </c>
      <c r="I1138">
        <f t="shared" si="274"/>
        <v>1</v>
      </c>
      <c r="J1138">
        <f t="shared" si="275"/>
        <v>0</v>
      </c>
      <c r="K1138">
        <f t="shared" si="276"/>
        <v>1</v>
      </c>
      <c r="L1138">
        <f t="shared" si="277"/>
        <v>0</v>
      </c>
      <c r="M1138">
        <f t="shared" si="278"/>
        <v>0</v>
      </c>
      <c r="N1138">
        <f t="shared" si="279"/>
        <v>0</v>
      </c>
      <c r="O1138">
        <f t="shared" si="280"/>
        <v>1</v>
      </c>
      <c r="P1138">
        <v>72</v>
      </c>
      <c r="Q1138">
        <f t="shared" si="281"/>
        <v>0</v>
      </c>
      <c r="R1138">
        <f t="shared" si="282"/>
        <v>0</v>
      </c>
      <c r="S1138">
        <f t="shared" si="283"/>
        <v>0</v>
      </c>
      <c r="T1138">
        <f t="shared" si="284"/>
        <v>1</v>
      </c>
      <c r="U1138">
        <v>0</v>
      </c>
      <c r="V1138">
        <f t="shared" si="285"/>
        <v>0.10512019796064603</v>
      </c>
      <c r="W1138">
        <f t="shared" si="286"/>
        <v>0.52625587609577429</v>
      </c>
      <c r="X1138">
        <f t="shared" si="287"/>
        <v>1.105025601928541E-2</v>
      </c>
      <c r="Y1138">
        <f t="shared" si="288"/>
        <v>0</v>
      </c>
      <c r="Z1138" t="s">
        <v>1170</v>
      </c>
    </row>
    <row r="1139" spans="1:26" x14ac:dyDescent="0.25">
      <c r="A1139" t="s">
        <v>45</v>
      </c>
      <c r="B1139" t="s">
        <v>38</v>
      </c>
      <c r="C1139" t="s">
        <v>23</v>
      </c>
      <c r="D1139">
        <v>0</v>
      </c>
      <c r="F1139">
        <v>1</v>
      </c>
      <c r="G1139">
        <v>20</v>
      </c>
      <c r="H1139">
        <f t="shared" si="273"/>
        <v>1</v>
      </c>
      <c r="I1139">
        <f t="shared" si="274"/>
        <v>0</v>
      </c>
      <c r="J1139">
        <f t="shared" si="275"/>
        <v>0</v>
      </c>
      <c r="K1139">
        <f t="shared" si="276"/>
        <v>0</v>
      </c>
      <c r="L1139">
        <f t="shared" si="277"/>
        <v>1</v>
      </c>
      <c r="M1139">
        <f t="shared" si="278"/>
        <v>0</v>
      </c>
      <c r="N1139">
        <f t="shared" si="279"/>
        <v>0</v>
      </c>
      <c r="O1139">
        <f t="shared" si="280"/>
        <v>1</v>
      </c>
      <c r="P1139">
        <v>63</v>
      </c>
      <c r="Q1139">
        <f t="shared" si="281"/>
        <v>0</v>
      </c>
      <c r="R1139">
        <f t="shared" si="282"/>
        <v>0</v>
      </c>
      <c r="S1139">
        <f t="shared" si="283"/>
        <v>1</v>
      </c>
      <c r="T1139">
        <f t="shared" si="284"/>
        <v>0</v>
      </c>
      <c r="U1139">
        <v>0</v>
      </c>
      <c r="V1139">
        <f t="shared" si="285"/>
        <v>-7.1172606072972155E-2</v>
      </c>
      <c r="W1139">
        <f t="shared" si="286"/>
        <v>0.48221435567216314</v>
      </c>
      <c r="X1139">
        <f t="shared" si="287"/>
        <v>5.0655398552184733E-3</v>
      </c>
      <c r="Y1139">
        <f t="shared" si="288"/>
        <v>0</v>
      </c>
      <c r="Z1139" t="s">
        <v>1171</v>
      </c>
    </row>
    <row r="1140" spans="1:26" x14ac:dyDescent="0.25">
      <c r="A1140" t="s">
        <v>45</v>
      </c>
      <c r="B1140" t="s">
        <v>30</v>
      </c>
      <c r="C1140" t="s">
        <v>23</v>
      </c>
      <c r="D1140">
        <v>0</v>
      </c>
      <c r="F1140">
        <v>1</v>
      </c>
      <c r="G1140">
        <v>19.8</v>
      </c>
      <c r="H1140">
        <f t="shared" si="273"/>
        <v>1</v>
      </c>
      <c r="I1140">
        <f t="shared" si="274"/>
        <v>0</v>
      </c>
      <c r="J1140">
        <f t="shared" si="275"/>
        <v>0</v>
      </c>
      <c r="K1140">
        <f t="shared" si="276"/>
        <v>0</v>
      </c>
      <c r="L1140">
        <f t="shared" si="277"/>
        <v>1</v>
      </c>
      <c r="M1140">
        <f t="shared" si="278"/>
        <v>0</v>
      </c>
      <c r="N1140">
        <f t="shared" si="279"/>
        <v>0</v>
      </c>
      <c r="O1140">
        <f t="shared" si="280"/>
        <v>1</v>
      </c>
      <c r="P1140">
        <v>71</v>
      </c>
      <c r="Q1140">
        <f t="shared" si="281"/>
        <v>0</v>
      </c>
      <c r="R1140">
        <f t="shared" si="282"/>
        <v>1</v>
      </c>
      <c r="S1140">
        <f t="shared" si="283"/>
        <v>0</v>
      </c>
      <c r="T1140">
        <f t="shared" si="284"/>
        <v>0</v>
      </c>
      <c r="U1140">
        <v>0</v>
      </c>
      <c r="V1140">
        <f t="shared" si="285"/>
        <v>-7.1484417155585511E-2</v>
      </c>
      <c r="W1140">
        <f t="shared" si="286"/>
        <v>0.48213650196883145</v>
      </c>
      <c r="X1140">
        <f t="shared" si="287"/>
        <v>5.1100218960737683E-3</v>
      </c>
      <c r="Y1140">
        <f t="shared" si="288"/>
        <v>0</v>
      </c>
      <c r="Z1140" t="s">
        <v>1172</v>
      </c>
    </row>
    <row r="1141" spans="1:26" x14ac:dyDescent="0.25">
      <c r="A1141" t="s">
        <v>26</v>
      </c>
      <c r="B1141" t="s">
        <v>33</v>
      </c>
      <c r="C1141" t="s">
        <v>25</v>
      </c>
      <c r="D1141">
        <v>0</v>
      </c>
      <c r="F1141">
        <v>1</v>
      </c>
      <c r="G1141">
        <v>65.150000000000006</v>
      </c>
      <c r="H1141">
        <f t="shared" si="273"/>
        <v>1</v>
      </c>
      <c r="I1141">
        <f t="shared" si="274"/>
        <v>0</v>
      </c>
      <c r="J1141">
        <f t="shared" si="275"/>
        <v>1</v>
      </c>
      <c r="K1141">
        <f t="shared" si="276"/>
        <v>0</v>
      </c>
      <c r="L1141">
        <f t="shared" si="277"/>
        <v>0</v>
      </c>
      <c r="M1141">
        <f t="shared" si="278"/>
        <v>1</v>
      </c>
      <c r="N1141">
        <f t="shared" si="279"/>
        <v>0</v>
      </c>
      <c r="O1141">
        <f t="shared" si="280"/>
        <v>0</v>
      </c>
      <c r="P1141">
        <v>11</v>
      </c>
      <c r="Q1141">
        <f t="shared" si="281"/>
        <v>0</v>
      </c>
      <c r="R1141">
        <f t="shared" si="282"/>
        <v>0</v>
      </c>
      <c r="S1141">
        <f t="shared" si="283"/>
        <v>0</v>
      </c>
      <c r="T1141">
        <f t="shared" si="284"/>
        <v>1</v>
      </c>
      <c r="U1141">
        <v>0</v>
      </c>
      <c r="V1141">
        <f t="shared" si="285"/>
        <v>0.37302730870274919</v>
      </c>
      <c r="W1141">
        <f t="shared" si="286"/>
        <v>0.59219027990665019</v>
      </c>
      <c r="X1141">
        <f t="shared" si="287"/>
        <v>0.13914937303801614</v>
      </c>
      <c r="Y1141">
        <f t="shared" si="288"/>
        <v>1</v>
      </c>
      <c r="Z1141" t="s">
        <v>1173</v>
      </c>
    </row>
    <row r="1142" spans="1:26" x14ac:dyDescent="0.25">
      <c r="A1142" t="s">
        <v>29</v>
      </c>
      <c r="B1142" t="s">
        <v>30</v>
      </c>
      <c r="C1142" t="s">
        <v>23</v>
      </c>
      <c r="D1142">
        <v>1</v>
      </c>
      <c r="F1142">
        <v>1</v>
      </c>
      <c r="G1142">
        <v>19.649999999999999</v>
      </c>
      <c r="H1142">
        <f t="shared" si="273"/>
        <v>0</v>
      </c>
      <c r="I1142">
        <f t="shared" si="274"/>
        <v>1</v>
      </c>
      <c r="J1142">
        <f t="shared" si="275"/>
        <v>0</v>
      </c>
      <c r="K1142">
        <f t="shared" si="276"/>
        <v>0</v>
      </c>
      <c r="L1142">
        <f t="shared" si="277"/>
        <v>1</v>
      </c>
      <c r="M1142">
        <f t="shared" si="278"/>
        <v>0</v>
      </c>
      <c r="N1142">
        <f t="shared" si="279"/>
        <v>1</v>
      </c>
      <c r="O1142">
        <f t="shared" si="280"/>
        <v>0</v>
      </c>
      <c r="P1142">
        <v>14</v>
      </c>
      <c r="Q1142">
        <f t="shared" si="281"/>
        <v>0</v>
      </c>
      <c r="R1142">
        <f t="shared" si="282"/>
        <v>1</v>
      </c>
      <c r="S1142">
        <f t="shared" si="283"/>
        <v>0</v>
      </c>
      <c r="T1142">
        <f t="shared" si="284"/>
        <v>0</v>
      </c>
      <c r="U1142">
        <v>0</v>
      </c>
      <c r="V1142">
        <f t="shared" si="285"/>
        <v>-1.1784219424389369E-2</v>
      </c>
      <c r="W1142">
        <f t="shared" si="286"/>
        <v>0.49705397923611572</v>
      </c>
      <c r="X1142">
        <f t="shared" si="287"/>
        <v>1.3886782744215571E-4</v>
      </c>
      <c r="Y1142">
        <f t="shared" si="288"/>
        <v>0</v>
      </c>
      <c r="Z1142" t="s">
        <v>1174</v>
      </c>
    </row>
    <row r="1143" spans="1:26" x14ac:dyDescent="0.25">
      <c r="A1143" t="s">
        <v>45</v>
      </c>
      <c r="B1143" t="s">
        <v>38</v>
      </c>
      <c r="C1143" t="s">
        <v>25</v>
      </c>
      <c r="D1143">
        <v>0</v>
      </c>
      <c r="F1143">
        <v>1</v>
      </c>
      <c r="G1143">
        <v>88.95</v>
      </c>
      <c r="H1143">
        <f t="shared" si="273"/>
        <v>1</v>
      </c>
      <c r="I1143">
        <f t="shared" si="274"/>
        <v>0</v>
      </c>
      <c r="J1143">
        <f t="shared" si="275"/>
        <v>1</v>
      </c>
      <c r="K1143">
        <f t="shared" si="276"/>
        <v>0</v>
      </c>
      <c r="L1143">
        <f t="shared" si="277"/>
        <v>0</v>
      </c>
      <c r="M1143">
        <f t="shared" si="278"/>
        <v>0</v>
      </c>
      <c r="N1143">
        <f t="shared" si="279"/>
        <v>0</v>
      </c>
      <c r="O1143">
        <f t="shared" si="280"/>
        <v>1</v>
      </c>
      <c r="P1143">
        <v>13</v>
      </c>
      <c r="Q1143">
        <f t="shared" si="281"/>
        <v>0</v>
      </c>
      <c r="R1143">
        <f t="shared" si="282"/>
        <v>0</v>
      </c>
      <c r="S1143">
        <f t="shared" si="283"/>
        <v>1</v>
      </c>
      <c r="T1143">
        <f t="shared" si="284"/>
        <v>0</v>
      </c>
      <c r="U1143">
        <v>0</v>
      </c>
      <c r="V1143">
        <f t="shared" si="285"/>
        <v>6.505247384483015E-2</v>
      </c>
      <c r="W1143">
        <f t="shared" si="286"/>
        <v>0.51625738566548329</v>
      </c>
      <c r="X1143">
        <f t="shared" si="287"/>
        <v>4.2318243533323108E-3</v>
      </c>
      <c r="Y1143">
        <f t="shared" si="288"/>
        <v>0</v>
      </c>
      <c r="Z1143" t="s">
        <v>1175</v>
      </c>
    </row>
    <row r="1144" spans="1:26" x14ac:dyDescent="0.25">
      <c r="A1144" t="s">
        <v>26</v>
      </c>
      <c r="B1144" t="s">
        <v>30</v>
      </c>
      <c r="C1144" t="s">
        <v>23</v>
      </c>
      <c r="D1144">
        <v>0</v>
      </c>
      <c r="F1144">
        <v>1</v>
      </c>
      <c r="G1144">
        <v>20.2</v>
      </c>
      <c r="H1144">
        <f t="shared" si="273"/>
        <v>1</v>
      </c>
      <c r="I1144">
        <f t="shared" si="274"/>
        <v>0</v>
      </c>
      <c r="J1144">
        <f t="shared" si="275"/>
        <v>0</v>
      </c>
      <c r="K1144">
        <f t="shared" si="276"/>
        <v>0</v>
      </c>
      <c r="L1144">
        <f t="shared" si="277"/>
        <v>1</v>
      </c>
      <c r="M1144">
        <f t="shared" si="278"/>
        <v>1</v>
      </c>
      <c r="N1144">
        <f t="shared" si="279"/>
        <v>0</v>
      </c>
      <c r="O1144">
        <f t="shared" si="280"/>
        <v>0</v>
      </c>
      <c r="P1144">
        <v>6</v>
      </c>
      <c r="Q1144">
        <f t="shared" si="281"/>
        <v>0</v>
      </c>
      <c r="R1144">
        <f t="shared" si="282"/>
        <v>1</v>
      </c>
      <c r="S1144">
        <f t="shared" si="283"/>
        <v>0</v>
      </c>
      <c r="T1144">
        <f t="shared" si="284"/>
        <v>0</v>
      </c>
      <c r="U1144">
        <v>0</v>
      </c>
      <c r="V1144">
        <f t="shared" si="285"/>
        <v>0.279082727959305</v>
      </c>
      <c r="W1144">
        <f t="shared" si="286"/>
        <v>0.5693213281469145</v>
      </c>
      <c r="X1144">
        <f t="shared" si="287"/>
        <v>7.7887169045207441E-2</v>
      </c>
      <c r="Y1144">
        <f t="shared" si="288"/>
        <v>0</v>
      </c>
      <c r="Z1144" t="s">
        <v>1176</v>
      </c>
    </row>
    <row r="1145" spans="1:26" x14ac:dyDescent="0.25">
      <c r="A1145" t="s">
        <v>26</v>
      </c>
      <c r="B1145" t="s">
        <v>38</v>
      </c>
      <c r="C1145" t="s">
        <v>35</v>
      </c>
      <c r="D1145">
        <v>1</v>
      </c>
      <c r="F1145">
        <v>1</v>
      </c>
      <c r="G1145">
        <v>75.2</v>
      </c>
      <c r="H1145">
        <f t="shared" si="273"/>
        <v>0</v>
      </c>
      <c r="I1145">
        <f t="shared" si="274"/>
        <v>1</v>
      </c>
      <c r="J1145">
        <f t="shared" si="275"/>
        <v>0</v>
      </c>
      <c r="K1145">
        <f t="shared" si="276"/>
        <v>1</v>
      </c>
      <c r="L1145">
        <f t="shared" si="277"/>
        <v>0</v>
      </c>
      <c r="M1145">
        <f t="shared" si="278"/>
        <v>1</v>
      </c>
      <c r="N1145">
        <f t="shared" si="279"/>
        <v>0</v>
      </c>
      <c r="O1145">
        <f t="shared" si="280"/>
        <v>0</v>
      </c>
      <c r="P1145">
        <v>11</v>
      </c>
      <c r="Q1145">
        <f t="shared" si="281"/>
        <v>0</v>
      </c>
      <c r="R1145">
        <f t="shared" si="282"/>
        <v>0</v>
      </c>
      <c r="S1145">
        <f t="shared" si="283"/>
        <v>1</v>
      </c>
      <c r="T1145">
        <f t="shared" si="284"/>
        <v>0</v>
      </c>
      <c r="U1145">
        <v>0</v>
      </c>
      <c r="V1145">
        <f t="shared" si="285"/>
        <v>0.37500436649976765</v>
      </c>
      <c r="W1145">
        <f t="shared" si="286"/>
        <v>0.59266765408302047</v>
      </c>
      <c r="X1145">
        <f t="shared" si="287"/>
        <v>0.14062827489389207</v>
      </c>
      <c r="Y1145">
        <f t="shared" si="288"/>
        <v>1</v>
      </c>
      <c r="Z1145" t="s">
        <v>1177</v>
      </c>
    </row>
    <row r="1146" spans="1:26" x14ac:dyDescent="0.25">
      <c r="A1146" t="s">
        <v>26</v>
      </c>
      <c r="B1146" t="s">
        <v>38</v>
      </c>
      <c r="C1146" t="s">
        <v>25</v>
      </c>
      <c r="D1146">
        <v>0</v>
      </c>
      <c r="F1146">
        <v>1</v>
      </c>
      <c r="G1146">
        <v>56.8</v>
      </c>
      <c r="H1146">
        <f t="shared" si="273"/>
        <v>1</v>
      </c>
      <c r="I1146">
        <f t="shared" si="274"/>
        <v>0</v>
      </c>
      <c r="J1146">
        <f t="shared" si="275"/>
        <v>1</v>
      </c>
      <c r="K1146">
        <f t="shared" si="276"/>
        <v>0</v>
      </c>
      <c r="L1146">
        <f t="shared" si="277"/>
        <v>0</v>
      </c>
      <c r="M1146">
        <f t="shared" si="278"/>
        <v>1</v>
      </c>
      <c r="N1146">
        <f t="shared" si="279"/>
        <v>0</v>
      </c>
      <c r="O1146">
        <f t="shared" si="280"/>
        <v>0</v>
      </c>
      <c r="P1146">
        <v>18</v>
      </c>
      <c r="Q1146">
        <f t="shared" si="281"/>
        <v>0</v>
      </c>
      <c r="R1146">
        <f t="shared" si="282"/>
        <v>0</v>
      </c>
      <c r="S1146">
        <f t="shared" si="283"/>
        <v>1</v>
      </c>
      <c r="T1146">
        <f t="shared" si="284"/>
        <v>0</v>
      </c>
      <c r="U1146">
        <v>0</v>
      </c>
      <c r="V1146">
        <f t="shared" si="285"/>
        <v>0.34631774689933914</v>
      </c>
      <c r="W1146">
        <f t="shared" si="286"/>
        <v>0.58572435825106028</v>
      </c>
      <c r="X1146">
        <f t="shared" si="287"/>
        <v>0.11993598181743473</v>
      </c>
      <c r="Y1146">
        <f t="shared" si="288"/>
        <v>1</v>
      </c>
      <c r="Z1146" t="s">
        <v>1178</v>
      </c>
    </row>
    <row r="1147" spans="1:26" x14ac:dyDescent="0.25">
      <c r="A1147" t="s">
        <v>26</v>
      </c>
      <c r="B1147" t="s">
        <v>27</v>
      </c>
      <c r="C1147" t="s">
        <v>25</v>
      </c>
      <c r="D1147">
        <v>0</v>
      </c>
      <c r="F1147">
        <v>1</v>
      </c>
      <c r="G1147">
        <v>35.549999999999997</v>
      </c>
      <c r="H1147">
        <f t="shared" si="273"/>
        <v>1</v>
      </c>
      <c r="I1147">
        <f t="shared" si="274"/>
        <v>0</v>
      </c>
      <c r="J1147">
        <f t="shared" si="275"/>
        <v>1</v>
      </c>
      <c r="K1147">
        <f t="shared" si="276"/>
        <v>0</v>
      </c>
      <c r="L1147">
        <f t="shared" si="277"/>
        <v>0</v>
      </c>
      <c r="M1147">
        <f t="shared" si="278"/>
        <v>1</v>
      </c>
      <c r="N1147">
        <f t="shared" si="279"/>
        <v>0</v>
      </c>
      <c r="O1147">
        <f t="shared" si="280"/>
        <v>0</v>
      </c>
      <c r="P1147">
        <v>1</v>
      </c>
      <c r="Q1147">
        <f t="shared" si="281"/>
        <v>1</v>
      </c>
      <c r="R1147">
        <f t="shared" si="282"/>
        <v>0</v>
      </c>
      <c r="S1147">
        <f t="shared" si="283"/>
        <v>0</v>
      </c>
      <c r="T1147">
        <f t="shared" si="284"/>
        <v>0</v>
      </c>
      <c r="U1147">
        <v>1</v>
      </c>
      <c r="V1147">
        <f t="shared" si="285"/>
        <v>0.45481933236997729</v>
      </c>
      <c r="W1147">
        <f t="shared" si="286"/>
        <v>0.61178446054127988</v>
      </c>
      <c r="X1147">
        <f t="shared" si="287"/>
        <v>0.2972219603575173</v>
      </c>
      <c r="Y1147">
        <f t="shared" si="288"/>
        <v>1</v>
      </c>
      <c r="Z1147" t="s">
        <v>1179</v>
      </c>
    </row>
    <row r="1148" spans="1:26" x14ac:dyDescent="0.25">
      <c r="A1148" t="s">
        <v>26</v>
      </c>
      <c r="B1148" t="s">
        <v>33</v>
      </c>
      <c r="C1148" t="s">
        <v>35</v>
      </c>
      <c r="D1148">
        <v>0</v>
      </c>
      <c r="F1148">
        <v>1</v>
      </c>
      <c r="G1148">
        <v>75.5</v>
      </c>
      <c r="H1148">
        <f t="shared" si="273"/>
        <v>1</v>
      </c>
      <c r="I1148">
        <f t="shared" si="274"/>
        <v>0</v>
      </c>
      <c r="J1148">
        <f t="shared" si="275"/>
        <v>0</v>
      </c>
      <c r="K1148">
        <f t="shared" si="276"/>
        <v>1</v>
      </c>
      <c r="L1148">
        <f t="shared" si="277"/>
        <v>0</v>
      </c>
      <c r="M1148">
        <f t="shared" si="278"/>
        <v>1</v>
      </c>
      <c r="N1148">
        <f t="shared" si="279"/>
        <v>0</v>
      </c>
      <c r="O1148">
        <f t="shared" si="280"/>
        <v>0</v>
      </c>
      <c r="P1148">
        <v>32</v>
      </c>
      <c r="Q1148">
        <f t="shared" si="281"/>
        <v>0</v>
      </c>
      <c r="R1148">
        <f t="shared" si="282"/>
        <v>0</v>
      </c>
      <c r="S1148">
        <f t="shared" si="283"/>
        <v>0</v>
      </c>
      <c r="T1148">
        <f t="shared" si="284"/>
        <v>1</v>
      </c>
      <c r="U1148">
        <v>0</v>
      </c>
      <c r="V1148">
        <f t="shared" si="285"/>
        <v>0.37547208312368763</v>
      </c>
      <c r="W1148">
        <f t="shared" si="286"/>
        <v>0.5927805619230565</v>
      </c>
      <c r="X1148">
        <f t="shared" si="287"/>
        <v>0.14097928520524139</v>
      </c>
      <c r="Y1148">
        <f t="shared" si="288"/>
        <v>1</v>
      </c>
      <c r="Z1148" t="s">
        <v>1180</v>
      </c>
    </row>
    <row r="1149" spans="1:26" x14ac:dyDescent="0.25">
      <c r="A1149" t="s">
        <v>29</v>
      </c>
      <c r="B1149" t="s">
        <v>30</v>
      </c>
      <c r="C1149" t="s">
        <v>25</v>
      </c>
      <c r="D1149">
        <v>0</v>
      </c>
      <c r="F1149">
        <v>1</v>
      </c>
      <c r="G1149">
        <v>35.6</v>
      </c>
      <c r="H1149">
        <f t="shared" si="273"/>
        <v>1</v>
      </c>
      <c r="I1149">
        <f t="shared" si="274"/>
        <v>0</v>
      </c>
      <c r="J1149">
        <f t="shared" si="275"/>
        <v>1</v>
      </c>
      <c r="K1149">
        <f t="shared" si="276"/>
        <v>0</v>
      </c>
      <c r="L1149">
        <f t="shared" si="277"/>
        <v>0</v>
      </c>
      <c r="M1149">
        <f t="shared" si="278"/>
        <v>0</v>
      </c>
      <c r="N1149">
        <f t="shared" si="279"/>
        <v>1</v>
      </c>
      <c r="O1149">
        <f t="shared" si="280"/>
        <v>0</v>
      </c>
      <c r="P1149">
        <v>29</v>
      </c>
      <c r="Q1149">
        <f t="shared" si="281"/>
        <v>0</v>
      </c>
      <c r="R1149">
        <f t="shared" si="282"/>
        <v>1</v>
      </c>
      <c r="S1149">
        <f t="shared" si="283"/>
        <v>0</v>
      </c>
      <c r="T1149">
        <f t="shared" si="284"/>
        <v>0</v>
      </c>
      <c r="U1149">
        <v>0</v>
      </c>
      <c r="V1149">
        <f t="shared" si="285"/>
        <v>4.1810923600874308E-2</v>
      </c>
      <c r="W1149">
        <f t="shared" si="286"/>
        <v>0.51045120841834157</v>
      </c>
      <c r="X1149">
        <f t="shared" si="287"/>
        <v>1.7481533323581483E-3</v>
      </c>
      <c r="Y1149">
        <f t="shared" si="288"/>
        <v>0</v>
      </c>
      <c r="Z1149" t="s">
        <v>1181</v>
      </c>
    </row>
    <row r="1150" spans="1:26" x14ac:dyDescent="0.25">
      <c r="A1150" t="s">
        <v>26</v>
      </c>
      <c r="B1150" t="s">
        <v>27</v>
      </c>
      <c r="C1150" t="s">
        <v>25</v>
      </c>
      <c r="D1150">
        <v>0</v>
      </c>
      <c r="F1150">
        <v>1</v>
      </c>
      <c r="G1150">
        <v>60.25</v>
      </c>
      <c r="H1150">
        <f t="shared" si="273"/>
        <v>1</v>
      </c>
      <c r="I1150">
        <f t="shared" si="274"/>
        <v>0</v>
      </c>
      <c r="J1150">
        <f t="shared" si="275"/>
        <v>1</v>
      </c>
      <c r="K1150">
        <f t="shared" si="276"/>
        <v>0</v>
      </c>
      <c r="L1150">
        <f t="shared" si="277"/>
        <v>0</v>
      </c>
      <c r="M1150">
        <f t="shared" si="278"/>
        <v>1</v>
      </c>
      <c r="N1150">
        <f t="shared" si="279"/>
        <v>0</v>
      </c>
      <c r="O1150">
        <f t="shared" si="280"/>
        <v>0</v>
      </c>
      <c r="P1150">
        <v>3</v>
      </c>
      <c r="Q1150">
        <f t="shared" si="281"/>
        <v>1</v>
      </c>
      <c r="R1150">
        <f t="shared" si="282"/>
        <v>0</v>
      </c>
      <c r="S1150">
        <f t="shared" si="283"/>
        <v>0</v>
      </c>
      <c r="T1150">
        <f t="shared" si="284"/>
        <v>0</v>
      </c>
      <c r="U1150">
        <v>0</v>
      </c>
      <c r="V1150">
        <f t="shared" si="285"/>
        <v>0.49332800107272645</v>
      </c>
      <c r="W1150">
        <f t="shared" si="286"/>
        <v>0.62089011037780395</v>
      </c>
      <c r="X1150">
        <f t="shared" si="287"/>
        <v>0.243372516642412</v>
      </c>
      <c r="Y1150">
        <f t="shared" si="288"/>
        <v>1</v>
      </c>
      <c r="Z1150" t="s">
        <v>1182</v>
      </c>
    </row>
    <row r="1151" spans="1:26" x14ac:dyDescent="0.25">
      <c r="A1151" t="s">
        <v>26</v>
      </c>
      <c r="B1151" t="s">
        <v>27</v>
      </c>
      <c r="C1151" t="s">
        <v>35</v>
      </c>
      <c r="D1151">
        <v>0</v>
      </c>
      <c r="F1151">
        <v>1</v>
      </c>
      <c r="G1151">
        <v>95.15</v>
      </c>
      <c r="H1151">
        <f t="shared" si="273"/>
        <v>1</v>
      </c>
      <c r="I1151">
        <f t="shared" si="274"/>
        <v>0</v>
      </c>
      <c r="J1151">
        <f t="shared" si="275"/>
        <v>0</v>
      </c>
      <c r="K1151">
        <f t="shared" si="276"/>
        <v>1</v>
      </c>
      <c r="L1151">
        <f t="shared" si="277"/>
        <v>0</v>
      </c>
      <c r="M1151">
        <f t="shared" si="278"/>
        <v>1</v>
      </c>
      <c r="N1151">
        <f t="shared" si="279"/>
        <v>0</v>
      </c>
      <c r="O1151">
        <f t="shared" si="280"/>
        <v>0</v>
      </c>
      <c r="P1151">
        <v>2</v>
      </c>
      <c r="Q1151">
        <f t="shared" si="281"/>
        <v>1</v>
      </c>
      <c r="R1151">
        <f t="shared" si="282"/>
        <v>0</v>
      </c>
      <c r="S1151">
        <f t="shared" si="283"/>
        <v>0</v>
      </c>
      <c r="T1151">
        <f t="shared" si="284"/>
        <v>0</v>
      </c>
      <c r="U1151">
        <v>1</v>
      </c>
      <c r="V1151">
        <f t="shared" si="285"/>
        <v>0.54773903498875665</v>
      </c>
      <c r="W1151">
        <f t="shared" si="286"/>
        <v>0.63361087093571744</v>
      </c>
      <c r="X1151">
        <f t="shared" si="287"/>
        <v>0.20453998047290109</v>
      </c>
      <c r="Y1151">
        <f t="shared" si="288"/>
        <v>1</v>
      </c>
      <c r="Z1151" t="s">
        <v>1183</v>
      </c>
    </row>
    <row r="1152" spans="1:26" x14ac:dyDescent="0.25">
      <c r="A1152" t="s">
        <v>26</v>
      </c>
      <c r="B1152" t="s">
        <v>30</v>
      </c>
      <c r="C1152" t="s">
        <v>35</v>
      </c>
      <c r="D1152">
        <v>0</v>
      </c>
      <c r="F1152">
        <v>1</v>
      </c>
      <c r="G1152">
        <v>96.65</v>
      </c>
      <c r="H1152">
        <f t="shared" si="273"/>
        <v>1</v>
      </c>
      <c r="I1152">
        <f t="shared" si="274"/>
        <v>0</v>
      </c>
      <c r="J1152">
        <f t="shared" si="275"/>
        <v>0</v>
      </c>
      <c r="K1152">
        <f t="shared" si="276"/>
        <v>1</v>
      </c>
      <c r="L1152">
        <f t="shared" si="277"/>
        <v>0</v>
      </c>
      <c r="M1152">
        <f t="shared" si="278"/>
        <v>1</v>
      </c>
      <c r="N1152">
        <f t="shared" si="279"/>
        <v>0</v>
      </c>
      <c r="O1152">
        <f t="shared" si="280"/>
        <v>0</v>
      </c>
      <c r="P1152">
        <v>13</v>
      </c>
      <c r="Q1152">
        <f t="shared" si="281"/>
        <v>0</v>
      </c>
      <c r="R1152">
        <f t="shared" si="282"/>
        <v>1</v>
      </c>
      <c r="S1152">
        <f t="shared" si="283"/>
        <v>0</v>
      </c>
      <c r="T1152">
        <f t="shared" si="284"/>
        <v>0</v>
      </c>
      <c r="U1152">
        <v>1</v>
      </c>
      <c r="V1152">
        <f t="shared" si="285"/>
        <v>0.40844610511004975</v>
      </c>
      <c r="W1152">
        <f t="shared" si="286"/>
        <v>0.60071522554228785</v>
      </c>
      <c r="X1152">
        <f t="shared" si="287"/>
        <v>0.34993601055947032</v>
      </c>
      <c r="Y1152">
        <f t="shared" si="288"/>
        <v>1</v>
      </c>
      <c r="Z1152" t="s">
        <v>1184</v>
      </c>
    </row>
    <row r="1153" spans="1:26" x14ac:dyDescent="0.25">
      <c r="A1153" t="s">
        <v>26</v>
      </c>
      <c r="B1153" t="s">
        <v>27</v>
      </c>
      <c r="C1153" t="s">
        <v>25</v>
      </c>
      <c r="D1153">
        <v>0</v>
      </c>
      <c r="F1153">
        <v>1</v>
      </c>
      <c r="G1153">
        <v>40.35</v>
      </c>
      <c r="H1153">
        <f t="shared" si="273"/>
        <v>1</v>
      </c>
      <c r="I1153">
        <f t="shared" si="274"/>
        <v>0</v>
      </c>
      <c r="J1153">
        <f t="shared" si="275"/>
        <v>1</v>
      </c>
      <c r="K1153">
        <f t="shared" si="276"/>
        <v>0</v>
      </c>
      <c r="L1153">
        <f t="shared" si="277"/>
        <v>0</v>
      </c>
      <c r="M1153">
        <f t="shared" si="278"/>
        <v>1</v>
      </c>
      <c r="N1153">
        <f t="shared" si="279"/>
        <v>0</v>
      </c>
      <c r="O1153">
        <f t="shared" si="280"/>
        <v>0</v>
      </c>
      <c r="P1153">
        <v>41</v>
      </c>
      <c r="Q1153">
        <f t="shared" si="281"/>
        <v>1</v>
      </c>
      <c r="R1153">
        <f t="shared" si="282"/>
        <v>0</v>
      </c>
      <c r="S1153">
        <f t="shared" si="283"/>
        <v>0</v>
      </c>
      <c r="T1153">
        <f t="shared" si="284"/>
        <v>0</v>
      </c>
      <c r="U1153">
        <v>0</v>
      </c>
      <c r="V1153">
        <f t="shared" si="285"/>
        <v>0.45743962909194213</v>
      </c>
      <c r="W1153">
        <f t="shared" si="286"/>
        <v>0.61240660951941572</v>
      </c>
      <c r="X1153">
        <f t="shared" si="287"/>
        <v>0.2092510142637736</v>
      </c>
      <c r="Y1153">
        <f t="shared" si="288"/>
        <v>1</v>
      </c>
      <c r="Z1153" t="s">
        <v>1185</v>
      </c>
    </row>
    <row r="1154" spans="1:26" x14ac:dyDescent="0.25">
      <c r="A1154" t="s">
        <v>26</v>
      </c>
      <c r="B1154" t="s">
        <v>27</v>
      </c>
      <c r="C1154" t="s">
        <v>23</v>
      </c>
      <c r="D1154">
        <v>0</v>
      </c>
      <c r="F1154">
        <v>1</v>
      </c>
      <c r="G1154">
        <v>18.850000000000001</v>
      </c>
      <c r="H1154">
        <f t="shared" si="273"/>
        <v>1</v>
      </c>
      <c r="I1154">
        <f t="shared" si="274"/>
        <v>0</v>
      </c>
      <c r="J1154">
        <f t="shared" si="275"/>
        <v>0</v>
      </c>
      <c r="K1154">
        <f t="shared" si="276"/>
        <v>0</v>
      </c>
      <c r="L1154">
        <f t="shared" si="277"/>
        <v>1</v>
      </c>
      <c r="M1154">
        <f t="shared" si="278"/>
        <v>1</v>
      </c>
      <c r="N1154">
        <f t="shared" si="279"/>
        <v>0</v>
      </c>
      <c r="O1154">
        <f t="shared" si="280"/>
        <v>0</v>
      </c>
      <c r="P1154">
        <v>1</v>
      </c>
      <c r="Q1154">
        <f t="shared" si="281"/>
        <v>1</v>
      </c>
      <c r="R1154">
        <f t="shared" si="282"/>
        <v>0</v>
      </c>
      <c r="S1154">
        <f t="shared" si="283"/>
        <v>0</v>
      </c>
      <c r="T1154">
        <f t="shared" si="284"/>
        <v>0</v>
      </c>
      <c r="U1154">
        <v>0</v>
      </c>
      <c r="V1154">
        <f t="shared" si="285"/>
        <v>0.39519172852415779</v>
      </c>
      <c r="W1154">
        <f t="shared" si="286"/>
        <v>0.597531875008949</v>
      </c>
      <c r="X1154">
        <f t="shared" si="287"/>
        <v>0.15617650229391164</v>
      </c>
      <c r="Y1154">
        <f t="shared" si="288"/>
        <v>1</v>
      </c>
      <c r="Z1154" t="s">
        <v>1186</v>
      </c>
    </row>
    <row r="1155" spans="1:26" x14ac:dyDescent="0.25">
      <c r="A1155" t="s">
        <v>26</v>
      </c>
      <c r="B1155" t="s">
        <v>30</v>
      </c>
      <c r="C1155" t="s">
        <v>25</v>
      </c>
      <c r="D1155">
        <v>0</v>
      </c>
      <c r="F1155">
        <v>1</v>
      </c>
      <c r="G1155">
        <v>54.85</v>
      </c>
      <c r="H1155">
        <f t="shared" ref="H1155:H1218" si="289">IF(D1155:D8197=0,1,0)</f>
        <v>1</v>
      </c>
      <c r="I1155">
        <f t="shared" ref="I1155:I1218" si="290">IF(D1155:D8197=1,1,0)</f>
        <v>0</v>
      </c>
      <c r="J1155">
        <f t="shared" ref="J1155:J1218" si="291">IF(C1155:C8197="DSL",1,0)</f>
        <v>1</v>
      </c>
      <c r="K1155">
        <f t="shared" ref="K1155:K1218" si="292">IF(C1155:C8197="Fiber optic",1,0)</f>
        <v>0</v>
      </c>
      <c r="L1155">
        <f t="shared" ref="L1155:L1218" si="293">IF(C1155:C8197="No",1,0)</f>
        <v>0</v>
      </c>
      <c r="M1155">
        <f t="shared" ref="M1155:M1218" si="294">IF(A1155:A8197="Month-to-month",1,0)</f>
        <v>1</v>
      </c>
      <c r="N1155">
        <f t="shared" ref="N1155:N1218" si="295">IF(A1155:A8197="ONE YEAR",1,0)</f>
        <v>0</v>
      </c>
      <c r="O1155">
        <f t="shared" ref="O1155:O1218" si="296">IF(A1155:A8197="two year",1,0)</f>
        <v>0</v>
      </c>
      <c r="P1155">
        <v>7</v>
      </c>
      <c r="Q1155">
        <f t="shared" ref="Q1155:Q1218" si="297">IF(B1155:B8197="Electronic check",1,0)</f>
        <v>0</v>
      </c>
      <c r="R1155">
        <f t="shared" ref="R1155:R1218" si="298">IF(B1155:B8197="Mailed check",1,0)</f>
        <v>1</v>
      </c>
      <c r="S1155">
        <f t="shared" ref="S1155:S1218" si="299">IF(B1155:B8197="Credit card (automatic)",1,0)</f>
        <v>0</v>
      </c>
      <c r="T1155">
        <f t="shared" ref="T1155:T1218" si="300">IF(B1155:B8197="Bank transfer (automatic)",1,0)</f>
        <v>0</v>
      </c>
      <c r="U1155">
        <v>0</v>
      </c>
      <c r="V1155">
        <f t="shared" si="285"/>
        <v>0.34327758884385895</v>
      </c>
      <c r="W1155">
        <f t="shared" si="286"/>
        <v>0.58498646810475463</v>
      </c>
      <c r="X1155">
        <f t="shared" si="287"/>
        <v>0.11783950300245348</v>
      </c>
      <c r="Y1155">
        <f t="shared" si="288"/>
        <v>1</v>
      </c>
      <c r="Z1155" t="s">
        <v>1187</v>
      </c>
    </row>
    <row r="1156" spans="1:26" x14ac:dyDescent="0.25">
      <c r="A1156" t="s">
        <v>29</v>
      </c>
      <c r="B1156" t="s">
        <v>30</v>
      </c>
      <c r="C1156" t="s">
        <v>25</v>
      </c>
      <c r="D1156">
        <v>0</v>
      </c>
      <c r="F1156">
        <v>1</v>
      </c>
      <c r="G1156">
        <v>64.3</v>
      </c>
      <c r="H1156">
        <f t="shared" si="289"/>
        <v>1</v>
      </c>
      <c r="I1156">
        <f t="shared" si="290"/>
        <v>0</v>
      </c>
      <c r="J1156">
        <f t="shared" si="291"/>
        <v>1</v>
      </c>
      <c r="K1156">
        <f t="shared" si="292"/>
        <v>0</v>
      </c>
      <c r="L1156">
        <f t="shared" si="293"/>
        <v>0</v>
      </c>
      <c r="M1156">
        <f t="shared" si="294"/>
        <v>0</v>
      </c>
      <c r="N1156">
        <f t="shared" si="295"/>
        <v>1</v>
      </c>
      <c r="O1156">
        <f t="shared" si="296"/>
        <v>0</v>
      </c>
      <c r="P1156">
        <v>52</v>
      </c>
      <c r="Q1156">
        <f t="shared" si="297"/>
        <v>0</v>
      </c>
      <c r="R1156">
        <f t="shared" si="298"/>
        <v>1</v>
      </c>
      <c r="S1156">
        <f t="shared" si="299"/>
        <v>0</v>
      </c>
      <c r="T1156">
        <f t="shared" si="300"/>
        <v>0</v>
      </c>
      <c r="U1156">
        <v>0</v>
      </c>
      <c r="V1156">
        <f t="shared" ref="V1156:V1219" si="301">G1156*$G$2+H1157*$H$2+K1157*$K$2+M1156*$M$2+O1156*$O$2+Q1156*$Q$2+L1156*$L$2</f>
        <v>8.6555813955890487E-2</v>
      </c>
      <c r="W1156">
        <f t="shared" ref="W1156:W1219" si="302">1/ (1+EXP(-V1156))</f>
        <v>0.52162545384695203</v>
      </c>
      <c r="X1156">
        <f t="shared" ref="X1156:X1219" si="303">(U1156-V1156)^2</f>
        <v>7.4919089295667268E-3</v>
      </c>
      <c r="Y1156">
        <f t="shared" ref="Y1156:Y1219" si="304">IF(W1156&gt;=0.58,1,0)</f>
        <v>0</v>
      </c>
      <c r="Z1156" t="s">
        <v>1188</v>
      </c>
    </row>
    <row r="1157" spans="1:26" x14ac:dyDescent="0.25">
      <c r="A1157" t="s">
        <v>45</v>
      </c>
      <c r="B1157" t="s">
        <v>33</v>
      </c>
      <c r="C1157" t="s">
        <v>23</v>
      </c>
      <c r="D1157">
        <v>0</v>
      </c>
      <c r="F1157">
        <v>1</v>
      </c>
      <c r="G1157">
        <v>24.65</v>
      </c>
      <c r="H1157">
        <f t="shared" si="289"/>
        <v>1</v>
      </c>
      <c r="I1157">
        <f t="shared" si="290"/>
        <v>0</v>
      </c>
      <c r="J1157">
        <f t="shared" si="291"/>
        <v>0</v>
      </c>
      <c r="K1157">
        <f t="shared" si="292"/>
        <v>0</v>
      </c>
      <c r="L1157">
        <f t="shared" si="293"/>
        <v>1</v>
      </c>
      <c r="M1157">
        <f t="shared" si="294"/>
        <v>0</v>
      </c>
      <c r="N1157">
        <f t="shared" si="295"/>
        <v>0</v>
      </c>
      <c r="O1157">
        <f t="shared" si="296"/>
        <v>1</v>
      </c>
      <c r="P1157">
        <v>45</v>
      </c>
      <c r="Q1157">
        <f t="shared" si="297"/>
        <v>0</v>
      </c>
      <c r="R1157">
        <f t="shared" si="298"/>
        <v>0</v>
      </c>
      <c r="S1157">
        <f t="shared" si="299"/>
        <v>0</v>
      </c>
      <c r="T1157">
        <f t="shared" si="300"/>
        <v>1</v>
      </c>
      <c r="U1157">
        <v>0</v>
      </c>
      <c r="V1157">
        <f t="shared" si="301"/>
        <v>-6.3922998402211689E-2</v>
      </c>
      <c r="W1157">
        <f t="shared" si="302"/>
        <v>0.48402468982146041</v>
      </c>
      <c r="X1157">
        <f t="shared" si="303"/>
        <v>4.0861497247291585E-3</v>
      </c>
      <c r="Y1157">
        <f t="shared" si="304"/>
        <v>0</v>
      </c>
      <c r="Z1157" t="s">
        <v>1189</v>
      </c>
    </row>
    <row r="1158" spans="1:26" x14ac:dyDescent="0.25">
      <c r="A1158" t="s">
        <v>45</v>
      </c>
      <c r="B1158" t="s">
        <v>38</v>
      </c>
      <c r="C1158" t="s">
        <v>25</v>
      </c>
      <c r="D1158">
        <v>0</v>
      </c>
      <c r="F1158">
        <v>1</v>
      </c>
      <c r="G1158">
        <v>76.099999999999994</v>
      </c>
      <c r="H1158">
        <f t="shared" si="289"/>
        <v>1</v>
      </c>
      <c r="I1158">
        <f t="shared" si="290"/>
        <v>0</v>
      </c>
      <c r="J1158">
        <f t="shared" si="291"/>
        <v>1</v>
      </c>
      <c r="K1158">
        <f t="shared" si="292"/>
        <v>0</v>
      </c>
      <c r="L1158">
        <f t="shared" si="293"/>
        <v>0</v>
      </c>
      <c r="M1158">
        <f t="shared" si="294"/>
        <v>0</v>
      </c>
      <c r="N1158">
        <f t="shared" si="295"/>
        <v>0</v>
      </c>
      <c r="O1158">
        <f t="shared" si="296"/>
        <v>1</v>
      </c>
      <c r="P1158">
        <v>70</v>
      </c>
      <c r="Q1158">
        <f t="shared" si="297"/>
        <v>0</v>
      </c>
      <c r="R1158">
        <f t="shared" si="298"/>
        <v>0</v>
      </c>
      <c r="S1158">
        <f t="shared" si="299"/>
        <v>1</v>
      </c>
      <c r="T1158">
        <f t="shared" si="300"/>
        <v>0</v>
      </c>
      <c r="U1158">
        <v>0</v>
      </c>
      <c r="V1158">
        <f t="shared" si="301"/>
        <v>4.501861178692218E-2</v>
      </c>
      <c r="W1158">
        <f t="shared" si="302"/>
        <v>0.51125275253785218</v>
      </c>
      <c r="X1158">
        <f t="shared" si="303"/>
        <v>2.0266754072216088E-3</v>
      </c>
      <c r="Y1158">
        <f t="shared" si="304"/>
        <v>0</v>
      </c>
      <c r="Z1158" t="s">
        <v>1190</v>
      </c>
    </row>
    <row r="1159" spans="1:26" x14ac:dyDescent="0.25">
      <c r="A1159" t="s">
        <v>45</v>
      </c>
      <c r="B1159" t="s">
        <v>30</v>
      </c>
      <c r="C1159" t="s">
        <v>23</v>
      </c>
      <c r="D1159">
        <v>0</v>
      </c>
      <c r="F1159">
        <v>1</v>
      </c>
      <c r="G1159">
        <v>18.7</v>
      </c>
      <c r="H1159">
        <f t="shared" si="289"/>
        <v>1</v>
      </c>
      <c r="I1159">
        <f t="shared" si="290"/>
        <v>0</v>
      </c>
      <c r="J1159">
        <f t="shared" si="291"/>
        <v>0</v>
      </c>
      <c r="K1159">
        <f t="shared" si="292"/>
        <v>0</v>
      </c>
      <c r="L1159">
        <f t="shared" si="293"/>
        <v>1</v>
      </c>
      <c r="M1159">
        <f t="shared" si="294"/>
        <v>0</v>
      </c>
      <c r="N1159">
        <f t="shared" si="295"/>
        <v>0</v>
      </c>
      <c r="O1159">
        <f t="shared" si="296"/>
        <v>1</v>
      </c>
      <c r="P1159">
        <v>53</v>
      </c>
      <c r="Q1159">
        <f t="shared" si="297"/>
        <v>0</v>
      </c>
      <c r="R1159">
        <f t="shared" si="298"/>
        <v>1</v>
      </c>
      <c r="S1159">
        <f t="shared" si="299"/>
        <v>0</v>
      </c>
      <c r="T1159">
        <f t="shared" si="300"/>
        <v>0</v>
      </c>
      <c r="U1159">
        <v>0</v>
      </c>
      <c r="V1159">
        <f t="shared" si="301"/>
        <v>-5.464475974490067E-2</v>
      </c>
      <c r="W1159">
        <f t="shared" si="302"/>
        <v>0.48634220846508502</v>
      </c>
      <c r="X1159">
        <f t="shared" si="303"/>
        <v>2.9860497675779168E-3</v>
      </c>
      <c r="Y1159">
        <f t="shared" si="304"/>
        <v>0</v>
      </c>
      <c r="Z1159" t="s">
        <v>1191</v>
      </c>
    </row>
    <row r="1160" spans="1:26" x14ac:dyDescent="0.25">
      <c r="A1160" t="s">
        <v>29</v>
      </c>
      <c r="B1160" t="s">
        <v>38</v>
      </c>
      <c r="C1160" t="s">
        <v>35</v>
      </c>
      <c r="D1160">
        <v>1</v>
      </c>
      <c r="F1160">
        <v>1</v>
      </c>
      <c r="G1160">
        <v>97.95</v>
      </c>
      <c r="H1160">
        <f t="shared" si="289"/>
        <v>0</v>
      </c>
      <c r="I1160">
        <f t="shared" si="290"/>
        <v>1</v>
      </c>
      <c r="J1160">
        <f t="shared" si="291"/>
        <v>0</v>
      </c>
      <c r="K1160">
        <f t="shared" si="292"/>
        <v>1</v>
      </c>
      <c r="L1160">
        <f t="shared" si="293"/>
        <v>0</v>
      </c>
      <c r="M1160">
        <f t="shared" si="294"/>
        <v>0</v>
      </c>
      <c r="N1160">
        <f t="shared" si="295"/>
        <v>1</v>
      </c>
      <c r="O1160">
        <f t="shared" si="296"/>
        <v>0</v>
      </c>
      <c r="P1160">
        <v>62</v>
      </c>
      <c r="Q1160">
        <f t="shared" si="297"/>
        <v>0</v>
      </c>
      <c r="R1160">
        <f t="shared" si="298"/>
        <v>0</v>
      </c>
      <c r="S1160">
        <f t="shared" si="299"/>
        <v>1</v>
      </c>
      <c r="T1160">
        <f t="shared" si="300"/>
        <v>0</v>
      </c>
      <c r="U1160">
        <v>0</v>
      </c>
      <c r="V1160">
        <f t="shared" si="301"/>
        <v>0.1438811978663429</v>
      </c>
      <c r="W1160">
        <f t="shared" si="302"/>
        <v>0.53590837350188958</v>
      </c>
      <c r="X1160">
        <f t="shared" si="303"/>
        <v>2.0701799099453716E-2</v>
      </c>
      <c r="Y1160">
        <f t="shared" si="304"/>
        <v>0</v>
      </c>
      <c r="Z1160" t="s">
        <v>1192</v>
      </c>
    </row>
    <row r="1161" spans="1:26" x14ac:dyDescent="0.25">
      <c r="A1161" t="s">
        <v>26</v>
      </c>
      <c r="B1161" t="s">
        <v>38</v>
      </c>
      <c r="C1161" t="s">
        <v>35</v>
      </c>
      <c r="D1161">
        <v>0</v>
      </c>
      <c r="F1161">
        <v>1</v>
      </c>
      <c r="G1161">
        <v>94.1</v>
      </c>
      <c r="H1161">
        <f t="shared" si="289"/>
        <v>1</v>
      </c>
      <c r="I1161">
        <f t="shared" si="290"/>
        <v>0</v>
      </c>
      <c r="J1161">
        <f t="shared" si="291"/>
        <v>0</v>
      </c>
      <c r="K1161">
        <f t="shared" si="292"/>
        <v>1</v>
      </c>
      <c r="L1161">
        <f t="shared" si="293"/>
        <v>0</v>
      </c>
      <c r="M1161">
        <f t="shared" si="294"/>
        <v>1</v>
      </c>
      <c r="N1161">
        <f t="shared" si="295"/>
        <v>0</v>
      </c>
      <c r="O1161">
        <f t="shared" si="296"/>
        <v>0</v>
      </c>
      <c r="P1161">
        <v>60</v>
      </c>
      <c r="Q1161">
        <f t="shared" si="297"/>
        <v>0</v>
      </c>
      <c r="R1161">
        <f t="shared" si="298"/>
        <v>0</v>
      </c>
      <c r="S1161">
        <f t="shared" si="299"/>
        <v>1</v>
      </c>
      <c r="T1161">
        <f t="shared" si="300"/>
        <v>0</v>
      </c>
      <c r="U1161">
        <v>0</v>
      </c>
      <c r="V1161">
        <f t="shared" si="301"/>
        <v>0.42302513217178778</v>
      </c>
      <c r="W1161">
        <f t="shared" si="302"/>
        <v>0.6042069103295381</v>
      </c>
      <c r="X1161">
        <f t="shared" si="303"/>
        <v>0.17895026244895851</v>
      </c>
      <c r="Y1161">
        <f t="shared" si="304"/>
        <v>1</v>
      </c>
      <c r="Z1161" t="s">
        <v>1193</v>
      </c>
    </row>
    <row r="1162" spans="1:26" x14ac:dyDescent="0.25">
      <c r="A1162" t="s">
        <v>26</v>
      </c>
      <c r="B1162" t="s">
        <v>27</v>
      </c>
      <c r="C1162" t="s">
        <v>35</v>
      </c>
      <c r="D1162">
        <v>1</v>
      </c>
      <c r="F1162">
        <v>1</v>
      </c>
      <c r="G1162">
        <v>80.400000000000006</v>
      </c>
      <c r="H1162">
        <f t="shared" si="289"/>
        <v>0</v>
      </c>
      <c r="I1162">
        <f t="shared" si="290"/>
        <v>1</v>
      </c>
      <c r="J1162">
        <f t="shared" si="291"/>
        <v>0</v>
      </c>
      <c r="K1162">
        <f t="shared" si="292"/>
        <v>1</v>
      </c>
      <c r="L1162">
        <f t="shared" si="293"/>
        <v>0</v>
      </c>
      <c r="M1162">
        <f t="shared" si="294"/>
        <v>1</v>
      </c>
      <c r="N1162">
        <f t="shared" si="295"/>
        <v>0</v>
      </c>
      <c r="O1162">
        <f t="shared" si="296"/>
        <v>0</v>
      </c>
      <c r="P1162">
        <v>3</v>
      </c>
      <c r="Q1162">
        <f t="shared" si="297"/>
        <v>1</v>
      </c>
      <c r="R1162">
        <f t="shared" si="298"/>
        <v>0</v>
      </c>
      <c r="S1162">
        <f t="shared" si="299"/>
        <v>0</v>
      </c>
      <c r="T1162">
        <f t="shared" si="300"/>
        <v>0</v>
      </c>
      <c r="U1162">
        <v>1</v>
      </c>
      <c r="V1162">
        <f t="shared" si="301"/>
        <v>0.53843441675032444</v>
      </c>
      <c r="W1162">
        <f t="shared" si="302"/>
        <v>0.63144814807345095</v>
      </c>
      <c r="X1162">
        <f t="shared" si="303"/>
        <v>0.21304278764061318</v>
      </c>
      <c r="Y1162">
        <f t="shared" si="304"/>
        <v>1</v>
      </c>
      <c r="Z1162" t="s">
        <v>1194</v>
      </c>
    </row>
    <row r="1163" spans="1:26" x14ac:dyDescent="0.25">
      <c r="A1163" t="s">
        <v>26</v>
      </c>
      <c r="B1163" t="s">
        <v>27</v>
      </c>
      <c r="C1163" t="s">
        <v>35</v>
      </c>
      <c r="D1163">
        <v>1</v>
      </c>
      <c r="F1163">
        <v>1</v>
      </c>
      <c r="G1163">
        <v>95.1</v>
      </c>
      <c r="H1163">
        <f t="shared" si="289"/>
        <v>0</v>
      </c>
      <c r="I1163">
        <f t="shared" si="290"/>
        <v>1</v>
      </c>
      <c r="J1163">
        <f t="shared" si="291"/>
        <v>0</v>
      </c>
      <c r="K1163">
        <f t="shared" si="292"/>
        <v>1</v>
      </c>
      <c r="L1163">
        <f t="shared" si="293"/>
        <v>0</v>
      </c>
      <c r="M1163">
        <f t="shared" si="294"/>
        <v>1</v>
      </c>
      <c r="N1163">
        <f t="shared" si="295"/>
        <v>0</v>
      </c>
      <c r="O1163">
        <f t="shared" si="296"/>
        <v>0</v>
      </c>
      <c r="P1163">
        <v>23</v>
      </c>
      <c r="Q1163">
        <f t="shared" si="297"/>
        <v>1</v>
      </c>
      <c r="R1163">
        <f t="shared" si="298"/>
        <v>0</v>
      </c>
      <c r="S1163">
        <f t="shared" si="299"/>
        <v>0</v>
      </c>
      <c r="T1163">
        <f t="shared" si="300"/>
        <v>0</v>
      </c>
      <c r="U1163">
        <v>0</v>
      </c>
      <c r="V1163">
        <f t="shared" si="301"/>
        <v>0.54279791295734758</v>
      </c>
      <c r="W1163">
        <f t="shared" si="302"/>
        <v>0.63246304322416669</v>
      </c>
      <c r="X1163">
        <f t="shared" si="303"/>
        <v>0.29462957431085229</v>
      </c>
      <c r="Y1163">
        <f t="shared" si="304"/>
        <v>1</v>
      </c>
      <c r="Z1163" t="s">
        <v>1195</v>
      </c>
    </row>
    <row r="1164" spans="1:26" x14ac:dyDescent="0.25">
      <c r="A1164" t="s">
        <v>26</v>
      </c>
      <c r="B1164" t="s">
        <v>30</v>
      </c>
      <c r="C1164" t="s">
        <v>25</v>
      </c>
      <c r="D1164">
        <v>0</v>
      </c>
      <c r="F1164">
        <v>1</v>
      </c>
      <c r="G1164">
        <v>31.35</v>
      </c>
      <c r="H1164">
        <f t="shared" si="289"/>
        <v>1</v>
      </c>
      <c r="I1164">
        <f t="shared" si="290"/>
        <v>0</v>
      </c>
      <c r="J1164">
        <f t="shared" si="291"/>
        <v>1</v>
      </c>
      <c r="K1164">
        <f t="shared" si="292"/>
        <v>0</v>
      </c>
      <c r="L1164">
        <f t="shared" si="293"/>
        <v>0</v>
      </c>
      <c r="M1164">
        <f t="shared" si="294"/>
        <v>1</v>
      </c>
      <c r="N1164">
        <f t="shared" si="295"/>
        <v>0</v>
      </c>
      <c r="O1164">
        <f t="shared" si="296"/>
        <v>0</v>
      </c>
      <c r="P1164">
        <v>1</v>
      </c>
      <c r="Q1164">
        <f t="shared" si="297"/>
        <v>0</v>
      </c>
      <c r="R1164">
        <f t="shared" si="298"/>
        <v>1</v>
      </c>
      <c r="S1164">
        <f t="shared" si="299"/>
        <v>0</v>
      </c>
      <c r="T1164">
        <f t="shared" si="300"/>
        <v>0</v>
      </c>
      <c r="U1164">
        <v>1</v>
      </c>
      <c r="V1164">
        <f t="shared" si="301"/>
        <v>0.30663978663678992</v>
      </c>
      <c r="W1164">
        <f t="shared" si="302"/>
        <v>0.57606485998683354</v>
      </c>
      <c r="X1164">
        <f t="shared" si="303"/>
        <v>0.4807483854750762</v>
      </c>
      <c r="Y1164">
        <f t="shared" si="304"/>
        <v>0</v>
      </c>
      <c r="Z1164" t="s">
        <v>1196</v>
      </c>
    </row>
    <row r="1165" spans="1:26" x14ac:dyDescent="0.25">
      <c r="A1165" t="s">
        <v>29</v>
      </c>
      <c r="B1165" t="s">
        <v>33</v>
      </c>
      <c r="C1165" t="s">
        <v>25</v>
      </c>
      <c r="D1165">
        <v>0</v>
      </c>
      <c r="F1165">
        <v>1</v>
      </c>
      <c r="G1165">
        <v>72.349999999999994</v>
      </c>
      <c r="H1165">
        <f t="shared" si="289"/>
        <v>1</v>
      </c>
      <c r="I1165">
        <f t="shared" si="290"/>
        <v>0</v>
      </c>
      <c r="J1165">
        <f t="shared" si="291"/>
        <v>1</v>
      </c>
      <c r="K1165">
        <f t="shared" si="292"/>
        <v>0</v>
      </c>
      <c r="L1165">
        <f t="shared" si="293"/>
        <v>0</v>
      </c>
      <c r="M1165">
        <f t="shared" si="294"/>
        <v>0</v>
      </c>
      <c r="N1165">
        <f t="shared" si="295"/>
        <v>1</v>
      </c>
      <c r="O1165">
        <f t="shared" si="296"/>
        <v>0</v>
      </c>
      <c r="P1165">
        <v>67</v>
      </c>
      <c r="Q1165">
        <f t="shared" si="297"/>
        <v>0</v>
      </c>
      <c r="R1165">
        <f t="shared" si="298"/>
        <v>0</v>
      </c>
      <c r="S1165">
        <f t="shared" si="299"/>
        <v>0</v>
      </c>
      <c r="T1165">
        <f t="shared" si="300"/>
        <v>1</v>
      </c>
      <c r="U1165">
        <v>0</v>
      </c>
      <c r="V1165">
        <f t="shared" si="301"/>
        <v>0.10396937929183368</v>
      </c>
      <c r="W1165">
        <f t="shared" si="302"/>
        <v>0.52596895613178529</v>
      </c>
      <c r="X1165">
        <f t="shared" si="303"/>
        <v>1.0809631830329175E-2</v>
      </c>
      <c r="Y1165">
        <f t="shared" si="304"/>
        <v>0</v>
      </c>
      <c r="Z1165" t="s">
        <v>1197</v>
      </c>
    </row>
    <row r="1166" spans="1:26" x14ac:dyDescent="0.25">
      <c r="A1166" t="s">
        <v>26</v>
      </c>
      <c r="B1166" t="s">
        <v>33</v>
      </c>
      <c r="C1166" t="s">
        <v>35</v>
      </c>
      <c r="D1166">
        <v>0</v>
      </c>
      <c r="F1166">
        <v>1</v>
      </c>
      <c r="G1166">
        <v>89.75</v>
      </c>
      <c r="H1166">
        <f t="shared" si="289"/>
        <v>1</v>
      </c>
      <c r="I1166">
        <f t="shared" si="290"/>
        <v>0</v>
      </c>
      <c r="J1166">
        <f t="shared" si="291"/>
        <v>0</v>
      </c>
      <c r="K1166">
        <f t="shared" si="292"/>
        <v>1</v>
      </c>
      <c r="L1166">
        <f t="shared" si="293"/>
        <v>0</v>
      </c>
      <c r="M1166">
        <f t="shared" si="294"/>
        <v>1</v>
      </c>
      <c r="N1166">
        <f t="shared" si="295"/>
        <v>0</v>
      </c>
      <c r="O1166">
        <f t="shared" si="296"/>
        <v>0</v>
      </c>
      <c r="P1166">
        <v>12</v>
      </c>
      <c r="Q1166">
        <f t="shared" si="297"/>
        <v>0</v>
      </c>
      <c r="R1166">
        <f t="shared" si="298"/>
        <v>0</v>
      </c>
      <c r="S1166">
        <f t="shared" si="299"/>
        <v>0</v>
      </c>
      <c r="T1166">
        <f t="shared" si="300"/>
        <v>1</v>
      </c>
      <c r="U1166">
        <v>1</v>
      </c>
      <c r="V1166">
        <f t="shared" si="301"/>
        <v>0.41138007186419168</v>
      </c>
      <c r="W1166">
        <f t="shared" si="302"/>
        <v>0.6014187479807066</v>
      </c>
      <c r="X1166">
        <f t="shared" si="303"/>
        <v>0.34647341979860413</v>
      </c>
      <c r="Y1166">
        <f t="shared" si="304"/>
        <v>1</v>
      </c>
      <c r="Z1166" t="s">
        <v>1198</v>
      </c>
    </row>
    <row r="1167" spans="1:26" x14ac:dyDescent="0.25">
      <c r="A1167" t="s">
        <v>45</v>
      </c>
      <c r="B1167" t="s">
        <v>33</v>
      </c>
      <c r="C1167" t="s">
        <v>25</v>
      </c>
      <c r="D1167">
        <v>1</v>
      </c>
      <c r="F1167">
        <v>1</v>
      </c>
      <c r="G1167">
        <v>82.7</v>
      </c>
      <c r="H1167">
        <f t="shared" si="289"/>
        <v>0</v>
      </c>
      <c r="I1167">
        <f t="shared" si="290"/>
        <v>1</v>
      </c>
      <c r="J1167">
        <f t="shared" si="291"/>
        <v>1</v>
      </c>
      <c r="K1167">
        <f t="shared" si="292"/>
        <v>0</v>
      </c>
      <c r="L1167">
        <f t="shared" si="293"/>
        <v>0</v>
      </c>
      <c r="M1167">
        <f t="shared" si="294"/>
        <v>0</v>
      </c>
      <c r="N1167">
        <f t="shared" si="295"/>
        <v>0</v>
      </c>
      <c r="O1167">
        <f t="shared" si="296"/>
        <v>1</v>
      </c>
      <c r="P1167">
        <v>71</v>
      </c>
      <c r="Q1167">
        <f t="shared" si="297"/>
        <v>0</v>
      </c>
      <c r="R1167">
        <f t="shared" si="298"/>
        <v>0</v>
      </c>
      <c r="S1167">
        <f t="shared" si="299"/>
        <v>0</v>
      </c>
      <c r="T1167">
        <f t="shared" si="300"/>
        <v>1</v>
      </c>
      <c r="U1167">
        <v>0</v>
      </c>
      <c r="V1167">
        <f t="shared" si="301"/>
        <v>5.5308377513162837E-2</v>
      </c>
      <c r="W1167">
        <f t="shared" si="302"/>
        <v>0.51382357068022921</v>
      </c>
      <c r="X1167">
        <f t="shared" si="303"/>
        <v>3.0590166231385368E-3</v>
      </c>
      <c r="Y1167">
        <f t="shared" si="304"/>
        <v>0</v>
      </c>
      <c r="Z1167" t="s">
        <v>1199</v>
      </c>
    </row>
    <row r="1168" spans="1:26" x14ac:dyDescent="0.25">
      <c r="A1168" t="s">
        <v>29</v>
      </c>
      <c r="B1168" t="s">
        <v>38</v>
      </c>
      <c r="C1168" t="s">
        <v>23</v>
      </c>
      <c r="D1168">
        <v>0</v>
      </c>
      <c r="F1168">
        <v>1</v>
      </c>
      <c r="G1168">
        <v>19.899999999999999</v>
      </c>
      <c r="H1168">
        <f t="shared" si="289"/>
        <v>1</v>
      </c>
      <c r="I1168">
        <f t="shared" si="290"/>
        <v>0</v>
      </c>
      <c r="J1168">
        <f t="shared" si="291"/>
        <v>0</v>
      </c>
      <c r="K1168">
        <f t="shared" si="292"/>
        <v>0</v>
      </c>
      <c r="L1168">
        <f t="shared" si="293"/>
        <v>1</v>
      </c>
      <c r="M1168">
        <f t="shared" si="294"/>
        <v>0</v>
      </c>
      <c r="N1168">
        <f t="shared" si="295"/>
        <v>1</v>
      </c>
      <c r="O1168">
        <f t="shared" si="296"/>
        <v>0</v>
      </c>
      <c r="P1168">
        <v>25</v>
      </c>
      <c r="Q1168">
        <f t="shared" si="297"/>
        <v>0</v>
      </c>
      <c r="R1168">
        <f t="shared" si="298"/>
        <v>0</v>
      </c>
      <c r="S1168">
        <f t="shared" si="299"/>
        <v>1</v>
      </c>
      <c r="T1168">
        <f t="shared" si="300"/>
        <v>0</v>
      </c>
      <c r="U1168">
        <v>0</v>
      </c>
      <c r="V1168">
        <f t="shared" si="301"/>
        <v>-1.1394455571122678E-2</v>
      </c>
      <c r="W1168">
        <f t="shared" si="302"/>
        <v>0.49715141692730641</v>
      </c>
      <c r="X1168">
        <f t="shared" si="303"/>
        <v>1.2983361776228863E-4</v>
      </c>
      <c r="Y1168">
        <f t="shared" si="304"/>
        <v>0</v>
      </c>
      <c r="Z1168" t="s">
        <v>1200</v>
      </c>
    </row>
    <row r="1169" spans="1:26" x14ac:dyDescent="0.25">
      <c r="A1169" t="s">
        <v>26</v>
      </c>
      <c r="B1169" t="s">
        <v>27</v>
      </c>
      <c r="C1169" t="s">
        <v>25</v>
      </c>
      <c r="D1169">
        <v>0</v>
      </c>
      <c r="F1169">
        <v>1</v>
      </c>
      <c r="G1169">
        <v>53.8</v>
      </c>
      <c r="H1169">
        <f t="shared" si="289"/>
        <v>1</v>
      </c>
      <c r="I1169">
        <f t="shared" si="290"/>
        <v>0</v>
      </c>
      <c r="J1169">
        <f t="shared" si="291"/>
        <v>1</v>
      </c>
      <c r="K1169">
        <f t="shared" si="292"/>
        <v>0</v>
      </c>
      <c r="L1169">
        <f t="shared" si="293"/>
        <v>0</v>
      </c>
      <c r="M1169">
        <f t="shared" si="294"/>
        <v>1</v>
      </c>
      <c r="N1169">
        <f t="shared" si="295"/>
        <v>0</v>
      </c>
      <c r="O1169">
        <f t="shared" si="296"/>
        <v>0</v>
      </c>
      <c r="P1169">
        <v>5</v>
      </c>
      <c r="Q1169">
        <f t="shared" si="297"/>
        <v>1</v>
      </c>
      <c r="R1169">
        <f t="shared" si="298"/>
        <v>0</v>
      </c>
      <c r="S1169">
        <f t="shared" si="299"/>
        <v>0</v>
      </c>
      <c r="T1169">
        <f t="shared" si="300"/>
        <v>0</v>
      </c>
      <c r="U1169">
        <v>0</v>
      </c>
      <c r="V1169">
        <f t="shared" si="301"/>
        <v>0.47840892439769012</v>
      </c>
      <c r="W1169">
        <f t="shared" si="302"/>
        <v>0.61737209511357183</v>
      </c>
      <c r="X1169">
        <f t="shared" si="303"/>
        <v>0.22887509894335478</v>
      </c>
      <c r="Y1169">
        <f t="shared" si="304"/>
        <v>1</v>
      </c>
      <c r="Z1169" t="s">
        <v>1201</v>
      </c>
    </row>
    <row r="1170" spans="1:26" x14ac:dyDescent="0.25">
      <c r="A1170" t="s">
        <v>29</v>
      </c>
      <c r="B1170" t="s">
        <v>38</v>
      </c>
      <c r="C1170" t="s">
        <v>25</v>
      </c>
      <c r="D1170">
        <v>0</v>
      </c>
      <c r="F1170">
        <v>1</v>
      </c>
      <c r="G1170">
        <v>51.55</v>
      </c>
      <c r="H1170">
        <f t="shared" si="289"/>
        <v>1</v>
      </c>
      <c r="I1170">
        <f t="shared" si="290"/>
        <v>0</v>
      </c>
      <c r="J1170">
        <f t="shared" si="291"/>
        <v>1</v>
      </c>
      <c r="K1170">
        <f t="shared" si="292"/>
        <v>0</v>
      </c>
      <c r="L1170">
        <f t="shared" si="293"/>
        <v>0</v>
      </c>
      <c r="M1170">
        <f t="shared" si="294"/>
        <v>0</v>
      </c>
      <c r="N1170">
        <f t="shared" si="295"/>
        <v>1</v>
      </c>
      <c r="O1170">
        <f t="shared" si="296"/>
        <v>0</v>
      </c>
      <c r="P1170">
        <v>26</v>
      </c>
      <c r="Q1170">
        <f t="shared" si="297"/>
        <v>0</v>
      </c>
      <c r="R1170">
        <f t="shared" si="298"/>
        <v>0</v>
      </c>
      <c r="S1170">
        <f t="shared" si="299"/>
        <v>1</v>
      </c>
      <c r="T1170">
        <f t="shared" si="300"/>
        <v>0</v>
      </c>
      <c r="U1170">
        <v>0</v>
      </c>
      <c r="V1170">
        <f t="shared" si="301"/>
        <v>6.6677857439289223E-2</v>
      </c>
      <c r="W1170">
        <f t="shared" si="302"/>
        <v>0.51666329115579923</v>
      </c>
      <c r="X1170">
        <f t="shared" si="303"/>
        <v>4.4459366726941774E-3</v>
      </c>
      <c r="Y1170">
        <f t="shared" si="304"/>
        <v>0</v>
      </c>
      <c r="Z1170" t="s">
        <v>1202</v>
      </c>
    </row>
    <row r="1171" spans="1:26" x14ac:dyDescent="0.25">
      <c r="A1171" t="s">
        <v>29</v>
      </c>
      <c r="B1171" t="s">
        <v>30</v>
      </c>
      <c r="C1171" t="s">
        <v>23</v>
      </c>
      <c r="D1171">
        <v>0</v>
      </c>
      <c r="F1171">
        <v>1</v>
      </c>
      <c r="G1171">
        <v>19.649999999999999</v>
      </c>
      <c r="H1171">
        <f t="shared" si="289"/>
        <v>1</v>
      </c>
      <c r="I1171">
        <f t="shared" si="290"/>
        <v>0</v>
      </c>
      <c r="J1171">
        <f t="shared" si="291"/>
        <v>0</v>
      </c>
      <c r="K1171">
        <f t="shared" si="292"/>
        <v>0</v>
      </c>
      <c r="L1171">
        <f t="shared" si="293"/>
        <v>1</v>
      </c>
      <c r="M1171">
        <f t="shared" si="294"/>
        <v>0</v>
      </c>
      <c r="N1171">
        <f t="shared" si="295"/>
        <v>1</v>
      </c>
      <c r="O1171">
        <f t="shared" si="296"/>
        <v>0</v>
      </c>
      <c r="P1171">
        <v>1</v>
      </c>
      <c r="Q1171">
        <f t="shared" si="297"/>
        <v>0</v>
      </c>
      <c r="R1171">
        <f t="shared" si="298"/>
        <v>1</v>
      </c>
      <c r="S1171">
        <f t="shared" si="299"/>
        <v>0</v>
      </c>
      <c r="T1171">
        <f t="shared" si="300"/>
        <v>0</v>
      </c>
      <c r="U1171">
        <v>0</v>
      </c>
      <c r="V1171">
        <f t="shared" si="301"/>
        <v>1.9072296799132124E-3</v>
      </c>
      <c r="W1171">
        <f t="shared" si="302"/>
        <v>0.50047680727544508</v>
      </c>
      <c r="X1171">
        <f t="shared" si="303"/>
        <v>3.6375250519418547E-6</v>
      </c>
      <c r="Y1171">
        <f t="shared" si="304"/>
        <v>0</v>
      </c>
      <c r="Z1171" t="s">
        <v>1203</v>
      </c>
    </row>
    <row r="1172" spans="1:26" x14ac:dyDescent="0.25">
      <c r="A1172" t="s">
        <v>29</v>
      </c>
      <c r="B1172" t="s">
        <v>38</v>
      </c>
      <c r="C1172" t="s">
        <v>25</v>
      </c>
      <c r="D1172">
        <v>1</v>
      </c>
      <c r="F1172">
        <v>1</v>
      </c>
      <c r="G1172">
        <v>44.05</v>
      </c>
      <c r="H1172">
        <f t="shared" si="289"/>
        <v>0</v>
      </c>
      <c r="I1172">
        <f t="shared" si="290"/>
        <v>1</v>
      </c>
      <c r="J1172">
        <f t="shared" si="291"/>
        <v>1</v>
      </c>
      <c r="K1172">
        <f t="shared" si="292"/>
        <v>0</v>
      </c>
      <c r="L1172">
        <f t="shared" si="293"/>
        <v>0</v>
      </c>
      <c r="M1172">
        <f t="shared" si="294"/>
        <v>0</v>
      </c>
      <c r="N1172">
        <f t="shared" si="295"/>
        <v>1</v>
      </c>
      <c r="O1172">
        <f t="shared" si="296"/>
        <v>0</v>
      </c>
      <c r="P1172">
        <v>70</v>
      </c>
      <c r="Q1172">
        <f t="shared" si="297"/>
        <v>0</v>
      </c>
      <c r="R1172">
        <f t="shared" si="298"/>
        <v>0</v>
      </c>
      <c r="S1172">
        <f t="shared" si="299"/>
        <v>1</v>
      </c>
      <c r="T1172">
        <f t="shared" si="300"/>
        <v>0</v>
      </c>
      <c r="U1172">
        <v>0</v>
      </c>
      <c r="V1172">
        <f t="shared" si="301"/>
        <v>5.9848111102044181E-2</v>
      </c>
      <c r="W1172">
        <f t="shared" si="302"/>
        <v>0.51495756346309163</v>
      </c>
      <c r="X1172">
        <f t="shared" si="303"/>
        <v>3.581796402482624E-3</v>
      </c>
      <c r="Y1172">
        <f t="shared" si="304"/>
        <v>0</v>
      </c>
      <c r="Z1172" t="s">
        <v>1204</v>
      </c>
    </row>
    <row r="1173" spans="1:26" x14ac:dyDescent="0.25">
      <c r="A1173" t="s">
        <v>45</v>
      </c>
      <c r="B1173" t="s">
        <v>27</v>
      </c>
      <c r="C1173" t="s">
        <v>35</v>
      </c>
      <c r="D1173">
        <v>0</v>
      </c>
      <c r="F1173">
        <v>1</v>
      </c>
      <c r="G1173">
        <v>114</v>
      </c>
      <c r="H1173">
        <f t="shared" si="289"/>
        <v>1</v>
      </c>
      <c r="I1173">
        <f t="shared" si="290"/>
        <v>0</v>
      </c>
      <c r="J1173">
        <f t="shared" si="291"/>
        <v>0</v>
      </c>
      <c r="K1173">
        <f t="shared" si="292"/>
        <v>1</v>
      </c>
      <c r="L1173">
        <f t="shared" si="293"/>
        <v>0</v>
      </c>
      <c r="M1173">
        <f t="shared" si="294"/>
        <v>0</v>
      </c>
      <c r="N1173">
        <f t="shared" si="295"/>
        <v>0</v>
      </c>
      <c r="O1173">
        <f t="shared" si="296"/>
        <v>1</v>
      </c>
      <c r="P1173">
        <v>72</v>
      </c>
      <c r="Q1173">
        <f t="shared" si="297"/>
        <v>1</v>
      </c>
      <c r="R1173">
        <f t="shared" si="298"/>
        <v>0</v>
      </c>
      <c r="S1173">
        <f t="shared" si="299"/>
        <v>0</v>
      </c>
      <c r="T1173">
        <f t="shared" si="300"/>
        <v>0</v>
      </c>
      <c r="U1173">
        <v>0</v>
      </c>
      <c r="V1173">
        <f t="shared" si="301"/>
        <v>0.24573832494045961</v>
      </c>
      <c r="W1173">
        <f t="shared" si="302"/>
        <v>0.56112728097393472</v>
      </c>
      <c r="X1173">
        <f t="shared" si="303"/>
        <v>6.0387324344542914E-2</v>
      </c>
      <c r="Y1173">
        <f t="shared" si="304"/>
        <v>0</v>
      </c>
      <c r="Z1173" t="s">
        <v>1205</v>
      </c>
    </row>
    <row r="1174" spans="1:26" x14ac:dyDescent="0.25">
      <c r="A1174" t="s">
        <v>29</v>
      </c>
      <c r="B1174" t="s">
        <v>27</v>
      </c>
      <c r="C1174" t="s">
        <v>35</v>
      </c>
      <c r="D1174">
        <v>0</v>
      </c>
      <c r="F1174">
        <v>1</v>
      </c>
      <c r="G1174">
        <v>94.4</v>
      </c>
      <c r="H1174">
        <f t="shared" si="289"/>
        <v>1</v>
      </c>
      <c r="I1174">
        <f t="shared" si="290"/>
        <v>0</v>
      </c>
      <c r="J1174">
        <f t="shared" si="291"/>
        <v>0</v>
      </c>
      <c r="K1174">
        <f t="shared" si="292"/>
        <v>1</v>
      </c>
      <c r="L1174">
        <f t="shared" si="293"/>
        <v>0</v>
      </c>
      <c r="M1174">
        <f t="shared" si="294"/>
        <v>0</v>
      </c>
      <c r="N1174">
        <f t="shared" si="295"/>
        <v>1</v>
      </c>
      <c r="O1174">
        <f t="shared" si="296"/>
        <v>0</v>
      </c>
      <c r="P1174">
        <v>60</v>
      </c>
      <c r="Q1174">
        <f t="shared" si="297"/>
        <v>1</v>
      </c>
      <c r="R1174">
        <f t="shared" si="298"/>
        <v>0</v>
      </c>
      <c r="S1174">
        <f t="shared" si="299"/>
        <v>0</v>
      </c>
      <c r="T1174">
        <f t="shared" si="300"/>
        <v>0</v>
      </c>
      <c r="U1174">
        <v>1</v>
      </c>
      <c r="V1174">
        <f t="shared" si="301"/>
        <v>0.28880634399180971</v>
      </c>
      <c r="W1174">
        <f t="shared" si="302"/>
        <v>0.57170388109652059</v>
      </c>
      <c r="X1174">
        <f t="shared" si="303"/>
        <v>0.50579641634629613</v>
      </c>
      <c r="Y1174">
        <f t="shared" si="304"/>
        <v>0</v>
      </c>
      <c r="Z1174" t="s">
        <v>1206</v>
      </c>
    </row>
    <row r="1175" spans="1:26" x14ac:dyDescent="0.25">
      <c r="A1175" t="s">
        <v>26</v>
      </c>
      <c r="B1175" t="s">
        <v>27</v>
      </c>
      <c r="C1175" t="s">
        <v>35</v>
      </c>
      <c r="D1175">
        <v>1</v>
      </c>
      <c r="F1175">
        <v>1</v>
      </c>
      <c r="G1175">
        <v>100.4</v>
      </c>
      <c r="H1175">
        <f t="shared" si="289"/>
        <v>0</v>
      </c>
      <c r="I1175">
        <f t="shared" si="290"/>
        <v>1</v>
      </c>
      <c r="J1175">
        <f t="shared" si="291"/>
        <v>0</v>
      </c>
      <c r="K1175">
        <f t="shared" si="292"/>
        <v>1</v>
      </c>
      <c r="L1175">
        <f t="shared" si="293"/>
        <v>0</v>
      </c>
      <c r="M1175">
        <f t="shared" si="294"/>
        <v>1</v>
      </c>
      <c r="N1175">
        <f t="shared" si="295"/>
        <v>0</v>
      </c>
      <c r="O1175">
        <f t="shared" si="296"/>
        <v>0</v>
      </c>
      <c r="P1175">
        <v>32</v>
      </c>
      <c r="Q1175">
        <f t="shared" si="297"/>
        <v>1</v>
      </c>
      <c r="R1175">
        <f t="shared" si="298"/>
        <v>0</v>
      </c>
      <c r="S1175">
        <f t="shared" si="299"/>
        <v>0</v>
      </c>
      <c r="T1175">
        <f t="shared" si="300"/>
        <v>0</v>
      </c>
      <c r="U1175">
        <v>0</v>
      </c>
      <c r="V1175">
        <f t="shared" si="301"/>
        <v>0.55106090664660146</v>
      </c>
      <c r="W1175">
        <f t="shared" si="302"/>
        <v>0.63438169441664782</v>
      </c>
      <c r="X1175">
        <f t="shared" si="303"/>
        <v>0.30366812283417438</v>
      </c>
      <c r="Y1175">
        <f t="shared" si="304"/>
        <v>1</v>
      </c>
      <c r="Z1175" t="s">
        <v>1207</v>
      </c>
    </row>
    <row r="1176" spans="1:26" x14ac:dyDescent="0.25">
      <c r="A1176" t="s">
        <v>26</v>
      </c>
      <c r="B1176" t="s">
        <v>27</v>
      </c>
      <c r="C1176" t="s">
        <v>23</v>
      </c>
      <c r="D1176">
        <v>0</v>
      </c>
      <c r="F1176">
        <v>1</v>
      </c>
      <c r="G1176">
        <v>19.850000000000001</v>
      </c>
      <c r="H1176">
        <f t="shared" si="289"/>
        <v>1</v>
      </c>
      <c r="I1176">
        <f t="shared" si="290"/>
        <v>0</v>
      </c>
      <c r="J1176">
        <f t="shared" si="291"/>
        <v>0</v>
      </c>
      <c r="K1176">
        <f t="shared" si="292"/>
        <v>0</v>
      </c>
      <c r="L1176">
        <f t="shared" si="293"/>
        <v>1</v>
      </c>
      <c r="M1176">
        <f t="shared" si="294"/>
        <v>1</v>
      </c>
      <c r="N1176">
        <f t="shared" si="295"/>
        <v>0</v>
      </c>
      <c r="O1176">
        <f t="shared" si="296"/>
        <v>0</v>
      </c>
      <c r="P1176">
        <v>1</v>
      </c>
      <c r="Q1176">
        <f t="shared" si="297"/>
        <v>1</v>
      </c>
      <c r="R1176">
        <f t="shared" si="298"/>
        <v>0</v>
      </c>
      <c r="S1176">
        <f t="shared" si="299"/>
        <v>0</v>
      </c>
      <c r="T1176">
        <f t="shared" si="300"/>
        <v>0</v>
      </c>
      <c r="U1176">
        <v>1</v>
      </c>
      <c r="V1176">
        <f t="shared" si="301"/>
        <v>0.39675078393722457</v>
      </c>
      <c r="W1176">
        <f t="shared" si="302"/>
        <v>0.59790675132088034</v>
      </c>
      <c r="X1176">
        <f t="shared" si="303"/>
        <v>0.36390961668035304</v>
      </c>
      <c r="Y1176">
        <f t="shared" si="304"/>
        <v>1</v>
      </c>
      <c r="Z1176" t="s">
        <v>1208</v>
      </c>
    </row>
    <row r="1177" spans="1:26" x14ac:dyDescent="0.25">
      <c r="A1177" t="s">
        <v>29</v>
      </c>
      <c r="B1177" t="s">
        <v>30</v>
      </c>
      <c r="C1177" t="s">
        <v>25</v>
      </c>
      <c r="D1177">
        <v>0</v>
      </c>
      <c r="F1177">
        <v>1</v>
      </c>
      <c r="G1177">
        <v>54.25</v>
      </c>
      <c r="H1177">
        <f t="shared" si="289"/>
        <v>1</v>
      </c>
      <c r="I1177">
        <f t="shared" si="290"/>
        <v>0</v>
      </c>
      <c r="J1177">
        <f t="shared" si="291"/>
        <v>1</v>
      </c>
      <c r="K1177">
        <f t="shared" si="292"/>
        <v>0</v>
      </c>
      <c r="L1177">
        <f t="shared" si="293"/>
        <v>0</v>
      </c>
      <c r="M1177">
        <f t="shared" si="294"/>
        <v>0</v>
      </c>
      <c r="N1177">
        <f t="shared" si="295"/>
        <v>1</v>
      </c>
      <c r="O1177">
        <f t="shared" si="296"/>
        <v>0</v>
      </c>
      <c r="P1177">
        <v>14</v>
      </c>
      <c r="Q1177">
        <f t="shared" si="297"/>
        <v>0</v>
      </c>
      <c r="R1177">
        <f t="shared" si="298"/>
        <v>1</v>
      </c>
      <c r="S1177">
        <f t="shared" si="299"/>
        <v>0</v>
      </c>
      <c r="T1177">
        <f t="shared" si="300"/>
        <v>0</v>
      </c>
      <c r="U1177">
        <v>0</v>
      </c>
      <c r="V1177">
        <f t="shared" si="301"/>
        <v>7.5750476315325208E-2</v>
      </c>
      <c r="W1177">
        <f t="shared" si="302"/>
        <v>0.51892856872130855</v>
      </c>
      <c r="X1177">
        <f t="shared" si="303"/>
        <v>5.7381346619986449E-3</v>
      </c>
      <c r="Y1177">
        <f t="shared" si="304"/>
        <v>0</v>
      </c>
      <c r="Z1177" t="s">
        <v>1209</v>
      </c>
    </row>
    <row r="1178" spans="1:26" x14ac:dyDescent="0.25">
      <c r="A1178" t="s">
        <v>26</v>
      </c>
      <c r="B1178" t="s">
        <v>38</v>
      </c>
      <c r="C1178" t="s">
        <v>35</v>
      </c>
      <c r="D1178">
        <v>0</v>
      </c>
      <c r="F1178">
        <v>1</v>
      </c>
      <c r="G1178">
        <v>80</v>
      </c>
      <c r="H1178">
        <f t="shared" si="289"/>
        <v>1</v>
      </c>
      <c r="I1178">
        <f t="shared" si="290"/>
        <v>0</v>
      </c>
      <c r="J1178">
        <f t="shared" si="291"/>
        <v>0</v>
      </c>
      <c r="K1178">
        <f t="shared" si="292"/>
        <v>1</v>
      </c>
      <c r="L1178">
        <f t="shared" si="293"/>
        <v>0</v>
      </c>
      <c r="M1178">
        <f t="shared" si="294"/>
        <v>1</v>
      </c>
      <c r="N1178">
        <f t="shared" si="295"/>
        <v>0</v>
      </c>
      <c r="O1178">
        <f t="shared" si="296"/>
        <v>0</v>
      </c>
      <c r="P1178">
        <v>13</v>
      </c>
      <c r="Q1178">
        <f t="shared" si="297"/>
        <v>0</v>
      </c>
      <c r="R1178">
        <f t="shared" si="298"/>
        <v>0</v>
      </c>
      <c r="S1178">
        <f t="shared" si="299"/>
        <v>1</v>
      </c>
      <c r="T1178">
        <f t="shared" si="300"/>
        <v>0</v>
      </c>
      <c r="U1178">
        <v>0</v>
      </c>
      <c r="V1178">
        <f t="shared" si="301"/>
        <v>0.38735100174324383</v>
      </c>
      <c r="W1178">
        <f t="shared" si="302"/>
        <v>0.59564484458169409</v>
      </c>
      <c r="X1178">
        <f t="shared" si="303"/>
        <v>0.15004079855149449</v>
      </c>
      <c r="Y1178">
        <f t="shared" si="304"/>
        <v>1</v>
      </c>
      <c r="Z1178" t="s">
        <v>1210</v>
      </c>
    </row>
    <row r="1179" spans="1:26" x14ac:dyDescent="0.25">
      <c r="A1179" t="s">
        <v>26</v>
      </c>
      <c r="B1179" t="s">
        <v>38</v>
      </c>
      <c r="C1179" t="s">
        <v>35</v>
      </c>
      <c r="D1179">
        <v>0</v>
      </c>
      <c r="F1179">
        <v>1</v>
      </c>
      <c r="G1179">
        <v>109.9</v>
      </c>
      <c r="H1179">
        <f t="shared" si="289"/>
        <v>1</v>
      </c>
      <c r="I1179">
        <f t="shared" si="290"/>
        <v>0</v>
      </c>
      <c r="J1179">
        <f t="shared" si="291"/>
        <v>0</v>
      </c>
      <c r="K1179">
        <f t="shared" si="292"/>
        <v>1</v>
      </c>
      <c r="L1179">
        <f t="shared" si="293"/>
        <v>0</v>
      </c>
      <c r="M1179">
        <f t="shared" si="294"/>
        <v>1</v>
      </c>
      <c r="N1179">
        <f t="shared" si="295"/>
        <v>0</v>
      </c>
      <c r="O1179">
        <f t="shared" si="296"/>
        <v>0</v>
      </c>
      <c r="P1179">
        <v>6</v>
      </c>
      <c r="Q1179">
        <f t="shared" si="297"/>
        <v>0</v>
      </c>
      <c r="R1179">
        <f t="shared" si="298"/>
        <v>0</v>
      </c>
      <c r="S1179">
        <f t="shared" si="299"/>
        <v>1</v>
      </c>
      <c r="T1179">
        <f t="shared" si="300"/>
        <v>0</v>
      </c>
      <c r="U1179">
        <v>1</v>
      </c>
      <c r="V1179">
        <f t="shared" si="301"/>
        <v>0.42910358933318438</v>
      </c>
      <c r="W1179">
        <f t="shared" si="302"/>
        <v>0.60565959353896492</v>
      </c>
      <c r="X1179">
        <f t="shared" si="303"/>
        <v>0.3259227117122534</v>
      </c>
      <c r="Y1179">
        <f t="shared" si="304"/>
        <v>1</v>
      </c>
      <c r="Z1179" t="s">
        <v>1211</v>
      </c>
    </row>
    <row r="1180" spans="1:26" x14ac:dyDescent="0.25">
      <c r="A1180" t="s">
        <v>45</v>
      </c>
      <c r="B1180" t="s">
        <v>30</v>
      </c>
      <c r="C1180" t="s">
        <v>25</v>
      </c>
      <c r="D1180">
        <v>0</v>
      </c>
      <c r="F1180">
        <v>1</v>
      </c>
      <c r="G1180">
        <v>79.2</v>
      </c>
      <c r="H1180">
        <f t="shared" si="289"/>
        <v>1</v>
      </c>
      <c r="I1180">
        <f t="shared" si="290"/>
        <v>0</v>
      </c>
      <c r="J1180">
        <f t="shared" si="291"/>
        <v>1</v>
      </c>
      <c r="K1180">
        <f t="shared" si="292"/>
        <v>0</v>
      </c>
      <c r="L1180">
        <f t="shared" si="293"/>
        <v>0</v>
      </c>
      <c r="M1180">
        <f t="shared" si="294"/>
        <v>0</v>
      </c>
      <c r="N1180">
        <f t="shared" si="295"/>
        <v>0</v>
      </c>
      <c r="O1180">
        <f t="shared" si="296"/>
        <v>1</v>
      </c>
      <c r="P1180">
        <v>46</v>
      </c>
      <c r="Q1180">
        <f t="shared" si="297"/>
        <v>0</v>
      </c>
      <c r="R1180">
        <f t="shared" si="298"/>
        <v>1</v>
      </c>
      <c r="S1180">
        <f t="shared" si="299"/>
        <v>0</v>
      </c>
      <c r="T1180">
        <f t="shared" si="300"/>
        <v>0</v>
      </c>
      <c r="U1180">
        <v>0</v>
      </c>
      <c r="V1180">
        <f t="shared" si="301"/>
        <v>5.4714852828184876E-2</v>
      </c>
      <c r="W1180">
        <f t="shared" si="302"/>
        <v>0.51367530171413389</v>
      </c>
      <c r="X1180">
        <f t="shared" si="303"/>
        <v>2.9937151200099305E-3</v>
      </c>
      <c r="Y1180">
        <f t="shared" si="304"/>
        <v>0</v>
      </c>
      <c r="Z1180" t="s">
        <v>1212</v>
      </c>
    </row>
    <row r="1181" spans="1:26" x14ac:dyDescent="0.25">
      <c r="A1181" t="s">
        <v>26</v>
      </c>
      <c r="B1181" t="s">
        <v>27</v>
      </c>
      <c r="C1181" t="s">
        <v>35</v>
      </c>
      <c r="D1181">
        <v>0</v>
      </c>
      <c r="F1181">
        <v>1</v>
      </c>
      <c r="G1181">
        <v>101.35</v>
      </c>
      <c r="H1181">
        <f t="shared" si="289"/>
        <v>1</v>
      </c>
      <c r="I1181">
        <f t="shared" si="290"/>
        <v>0</v>
      </c>
      <c r="J1181">
        <f t="shared" si="291"/>
        <v>0</v>
      </c>
      <c r="K1181">
        <f t="shared" si="292"/>
        <v>1</v>
      </c>
      <c r="L1181">
        <f t="shared" si="293"/>
        <v>0</v>
      </c>
      <c r="M1181">
        <f t="shared" si="294"/>
        <v>1</v>
      </c>
      <c r="N1181">
        <f t="shared" si="295"/>
        <v>0</v>
      </c>
      <c r="O1181">
        <f t="shared" si="296"/>
        <v>0</v>
      </c>
      <c r="P1181">
        <v>15</v>
      </c>
      <c r="Q1181">
        <f t="shared" si="297"/>
        <v>1</v>
      </c>
      <c r="R1181">
        <f t="shared" si="298"/>
        <v>0</v>
      </c>
      <c r="S1181">
        <f t="shared" si="299"/>
        <v>0</v>
      </c>
      <c r="T1181">
        <f t="shared" si="300"/>
        <v>0</v>
      </c>
      <c r="U1181">
        <v>1</v>
      </c>
      <c r="V1181">
        <f t="shared" si="301"/>
        <v>0.5710966276540731</v>
      </c>
      <c r="W1181">
        <f t="shared" si="302"/>
        <v>0.63901617773181729</v>
      </c>
      <c r="X1181">
        <f t="shared" si="303"/>
        <v>0.18395810280970881</v>
      </c>
      <c r="Y1181">
        <f t="shared" si="304"/>
        <v>1</v>
      </c>
      <c r="Z1181" t="s">
        <v>1213</v>
      </c>
    </row>
    <row r="1182" spans="1:26" x14ac:dyDescent="0.25">
      <c r="A1182" t="s">
        <v>26</v>
      </c>
      <c r="B1182" t="s">
        <v>27</v>
      </c>
      <c r="C1182" t="s">
        <v>35</v>
      </c>
      <c r="D1182">
        <v>1</v>
      </c>
      <c r="F1182">
        <v>1</v>
      </c>
      <c r="G1182">
        <v>94.3</v>
      </c>
      <c r="H1182">
        <f t="shared" si="289"/>
        <v>0</v>
      </c>
      <c r="I1182">
        <f t="shared" si="290"/>
        <v>1</v>
      </c>
      <c r="J1182">
        <f t="shared" si="291"/>
        <v>0</v>
      </c>
      <c r="K1182">
        <f t="shared" si="292"/>
        <v>1</v>
      </c>
      <c r="L1182">
        <f t="shared" si="293"/>
        <v>0</v>
      </c>
      <c r="M1182">
        <f t="shared" si="294"/>
        <v>1</v>
      </c>
      <c r="N1182">
        <f t="shared" si="295"/>
        <v>0</v>
      </c>
      <c r="O1182">
        <f t="shared" si="296"/>
        <v>0</v>
      </c>
      <c r="P1182">
        <v>43</v>
      </c>
      <c r="Q1182">
        <f t="shared" si="297"/>
        <v>1</v>
      </c>
      <c r="R1182">
        <f t="shared" si="298"/>
        <v>0</v>
      </c>
      <c r="S1182">
        <f t="shared" si="299"/>
        <v>0</v>
      </c>
      <c r="T1182">
        <f t="shared" si="300"/>
        <v>0</v>
      </c>
      <c r="U1182">
        <v>0</v>
      </c>
      <c r="V1182">
        <f t="shared" si="301"/>
        <v>0.54155066862689416</v>
      </c>
      <c r="W1182">
        <f t="shared" si="302"/>
        <v>0.63217306899144088</v>
      </c>
      <c r="X1182">
        <f t="shared" si="303"/>
        <v>0.29327712669023615</v>
      </c>
      <c r="Y1182">
        <f t="shared" si="304"/>
        <v>1</v>
      </c>
      <c r="Z1182" t="s">
        <v>1214</v>
      </c>
    </row>
    <row r="1183" spans="1:26" x14ac:dyDescent="0.25">
      <c r="A1183" t="s">
        <v>45</v>
      </c>
      <c r="B1183" t="s">
        <v>33</v>
      </c>
      <c r="C1183" t="s">
        <v>25</v>
      </c>
      <c r="D1183">
        <v>0</v>
      </c>
      <c r="F1183">
        <v>1</v>
      </c>
      <c r="G1183">
        <v>49.8</v>
      </c>
      <c r="H1183">
        <f t="shared" si="289"/>
        <v>1</v>
      </c>
      <c r="I1183">
        <f t="shared" si="290"/>
        <v>0</v>
      </c>
      <c r="J1183">
        <f t="shared" si="291"/>
        <v>1</v>
      </c>
      <c r="K1183">
        <f t="shared" si="292"/>
        <v>0</v>
      </c>
      <c r="L1183">
        <f t="shared" si="293"/>
        <v>0</v>
      </c>
      <c r="M1183">
        <f t="shared" si="294"/>
        <v>0</v>
      </c>
      <c r="N1183">
        <f t="shared" si="295"/>
        <v>0</v>
      </c>
      <c r="O1183">
        <f t="shared" si="296"/>
        <v>1</v>
      </c>
      <c r="P1183">
        <v>39</v>
      </c>
      <c r="Q1183">
        <f t="shared" si="297"/>
        <v>0</v>
      </c>
      <c r="R1183">
        <f t="shared" si="298"/>
        <v>0</v>
      </c>
      <c r="S1183">
        <f t="shared" si="299"/>
        <v>0</v>
      </c>
      <c r="T1183">
        <f t="shared" si="300"/>
        <v>1</v>
      </c>
      <c r="U1183">
        <v>0</v>
      </c>
      <c r="V1183">
        <f t="shared" si="301"/>
        <v>1.7706903527568804E-2</v>
      </c>
      <c r="W1183">
        <f t="shared" si="302"/>
        <v>0.50442661022460289</v>
      </c>
      <c r="X1183">
        <f t="shared" si="303"/>
        <v>3.1353443253462858E-4</v>
      </c>
      <c r="Y1183">
        <f t="shared" si="304"/>
        <v>0</v>
      </c>
      <c r="Z1183" t="s">
        <v>1215</v>
      </c>
    </row>
    <row r="1184" spans="1:26" x14ac:dyDescent="0.25">
      <c r="A1184" t="s">
        <v>26</v>
      </c>
      <c r="B1184" t="s">
        <v>33</v>
      </c>
      <c r="C1184" t="s">
        <v>25</v>
      </c>
      <c r="D1184">
        <v>1</v>
      </c>
      <c r="F1184">
        <v>1</v>
      </c>
      <c r="G1184">
        <v>60.05</v>
      </c>
      <c r="H1184">
        <f t="shared" si="289"/>
        <v>0</v>
      </c>
      <c r="I1184">
        <f t="shared" si="290"/>
        <v>1</v>
      </c>
      <c r="J1184">
        <f t="shared" si="291"/>
        <v>1</v>
      </c>
      <c r="K1184">
        <f t="shared" si="292"/>
        <v>0</v>
      </c>
      <c r="L1184">
        <f t="shared" si="293"/>
        <v>0</v>
      </c>
      <c r="M1184">
        <f t="shared" si="294"/>
        <v>1</v>
      </c>
      <c r="N1184">
        <f t="shared" si="295"/>
        <v>0</v>
      </c>
      <c r="O1184">
        <f t="shared" si="296"/>
        <v>0</v>
      </c>
      <c r="P1184">
        <v>21</v>
      </c>
      <c r="Q1184">
        <f t="shared" si="297"/>
        <v>0</v>
      </c>
      <c r="R1184">
        <f t="shared" si="298"/>
        <v>0</v>
      </c>
      <c r="S1184">
        <f t="shared" si="299"/>
        <v>0</v>
      </c>
      <c r="T1184">
        <f t="shared" si="300"/>
        <v>1</v>
      </c>
      <c r="U1184">
        <v>1</v>
      </c>
      <c r="V1184">
        <f t="shared" si="301"/>
        <v>0.35138467699180609</v>
      </c>
      <c r="W1184">
        <f t="shared" si="302"/>
        <v>0.58695331915934579</v>
      </c>
      <c r="X1184">
        <f t="shared" si="303"/>
        <v>0.42070183724102372</v>
      </c>
      <c r="Y1184">
        <f t="shared" si="304"/>
        <v>1</v>
      </c>
      <c r="Z1184" t="s">
        <v>1216</v>
      </c>
    </row>
    <row r="1185" spans="1:26" x14ac:dyDescent="0.25">
      <c r="A1185" t="s">
        <v>26</v>
      </c>
      <c r="B1185" t="s">
        <v>27</v>
      </c>
      <c r="C1185" t="s">
        <v>25</v>
      </c>
      <c r="D1185">
        <v>0</v>
      </c>
      <c r="F1185">
        <v>1</v>
      </c>
      <c r="G1185">
        <v>53.75</v>
      </c>
      <c r="H1185">
        <f t="shared" si="289"/>
        <v>1</v>
      </c>
      <c r="I1185">
        <f t="shared" si="290"/>
        <v>0</v>
      </c>
      <c r="J1185">
        <f t="shared" si="291"/>
        <v>1</v>
      </c>
      <c r="K1185">
        <f t="shared" si="292"/>
        <v>0</v>
      </c>
      <c r="L1185">
        <f t="shared" si="293"/>
        <v>0</v>
      </c>
      <c r="M1185">
        <f t="shared" si="294"/>
        <v>1</v>
      </c>
      <c r="N1185">
        <f t="shared" si="295"/>
        <v>0</v>
      </c>
      <c r="O1185">
        <f t="shared" si="296"/>
        <v>0</v>
      </c>
      <c r="P1185">
        <v>57</v>
      </c>
      <c r="Q1185">
        <f t="shared" si="297"/>
        <v>1</v>
      </c>
      <c r="R1185">
        <f t="shared" si="298"/>
        <v>0</v>
      </c>
      <c r="S1185">
        <f t="shared" si="299"/>
        <v>0</v>
      </c>
      <c r="T1185">
        <f t="shared" si="300"/>
        <v>0</v>
      </c>
      <c r="U1185">
        <v>0</v>
      </c>
      <c r="V1185">
        <f t="shared" si="301"/>
        <v>0.48319414088779244</v>
      </c>
      <c r="W1185">
        <f t="shared" si="302"/>
        <v>0.61850184041678191</v>
      </c>
      <c r="X1185">
        <f t="shared" si="303"/>
        <v>0.23347657778829181</v>
      </c>
      <c r="Y1185">
        <f t="shared" si="304"/>
        <v>1</v>
      </c>
      <c r="Z1185" t="s">
        <v>1217</v>
      </c>
    </row>
    <row r="1186" spans="1:26" x14ac:dyDescent="0.25">
      <c r="A1186" t="s">
        <v>29</v>
      </c>
      <c r="B1186" t="s">
        <v>27</v>
      </c>
      <c r="C1186" t="s">
        <v>35</v>
      </c>
      <c r="D1186">
        <v>0</v>
      </c>
      <c r="F1186">
        <v>1</v>
      </c>
      <c r="G1186">
        <v>93.45</v>
      </c>
      <c r="H1186">
        <f t="shared" si="289"/>
        <v>1</v>
      </c>
      <c r="I1186">
        <f t="shared" si="290"/>
        <v>0</v>
      </c>
      <c r="J1186">
        <f t="shared" si="291"/>
        <v>0</v>
      </c>
      <c r="K1186">
        <f t="shared" si="292"/>
        <v>1</v>
      </c>
      <c r="L1186">
        <f t="shared" si="293"/>
        <v>0</v>
      </c>
      <c r="M1186">
        <f t="shared" si="294"/>
        <v>0</v>
      </c>
      <c r="N1186">
        <f t="shared" si="295"/>
        <v>1</v>
      </c>
      <c r="O1186">
        <f t="shared" si="296"/>
        <v>0</v>
      </c>
      <c r="P1186">
        <v>53</v>
      </c>
      <c r="Q1186">
        <f t="shared" si="297"/>
        <v>1</v>
      </c>
      <c r="R1186">
        <f t="shared" si="298"/>
        <v>0</v>
      </c>
      <c r="S1186">
        <f t="shared" si="299"/>
        <v>0</v>
      </c>
      <c r="T1186">
        <f t="shared" si="300"/>
        <v>0</v>
      </c>
      <c r="U1186">
        <v>0</v>
      </c>
      <c r="V1186">
        <f t="shared" si="301"/>
        <v>0.27363379224509377</v>
      </c>
      <c r="W1186">
        <f t="shared" si="302"/>
        <v>0.56798477724258389</v>
      </c>
      <c r="X1186">
        <f t="shared" si="303"/>
        <v>7.4875452258431133E-2</v>
      </c>
      <c r="Y1186">
        <f t="shared" si="304"/>
        <v>0</v>
      </c>
      <c r="Z1186" t="s">
        <v>1218</v>
      </c>
    </row>
    <row r="1187" spans="1:26" x14ac:dyDescent="0.25">
      <c r="A1187" t="s">
        <v>26</v>
      </c>
      <c r="B1187" t="s">
        <v>30</v>
      </c>
      <c r="C1187" t="s">
        <v>35</v>
      </c>
      <c r="D1187">
        <v>0</v>
      </c>
      <c r="F1187">
        <v>1</v>
      </c>
      <c r="G1187">
        <v>87.9</v>
      </c>
      <c r="H1187">
        <f t="shared" si="289"/>
        <v>1</v>
      </c>
      <c r="I1187">
        <f t="shared" si="290"/>
        <v>0</v>
      </c>
      <c r="J1187">
        <f t="shared" si="291"/>
        <v>0</v>
      </c>
      <c r="K1187">
        <f t="shared" si="292"/>
        <v>1</v>
      </c>
      <c r="L1187">
        <f t="shared" si="293"/>
        <v>0</v>
      </c>
      <c r="M1187">
        <f t="shared" si="294"/>
        <v>1</v>
      </c>
      <c r="N1187">
        <f t="shared" si="295"/>
        <v>0</v>
      </c>
      <c r="O1187">
        <f t="shared" si="296"/>
        <v>0</v>
      </c>
      <c r="P1187">
        <v>18</v>
      </c>
      <c r="Q1187">
        <f t="shared" si="297"/>
        <v>0</v>
      </c>
      <c r="R1187">
        <f t="shared" si="298"/>
        <v>1</v>
      </c>
      <c r="S1187">
        <f t="shared" si="299"/>
        <v>0</v>
      </c>
      <c r="T1187">
        <f t="shared" si="300"/>
        <v>0</v>
      </c>
      <c r="U1187">
        <v>0</v>
      </c>
      <c r="V1187">
        <f t="shared" si="301"/>
        <v>0.39480437024571557</v>
      </c>
      <c r="W1187">
        <f t="shared" si="302"/>
        <v>0.59743871665370363</v>
      </c>
      <c r="X1187">
        <f t="shared" si="303"/>
        <v>0.15587049076511605</v>
      </c>
      <c r="Y1187">
        <f t="shared" si="304"/>
        <v>1</v>
      </c>
      <c r="Z1187" t="s">
        <v>1219</v>
      </c>
    </row>
    <row r="1188" spans="1:26" x14ac:dyDescent="0.25">
      <c r="A1188" t="s">
        <v>26</v>
      </c>
      <c r="B1188" t="s">
        <v>27</v>
      </c>
      <c r="C1188" t="s">
        <v>25</v>
      </c>
      <c r="D1188">
        <v>0</v>
      </c>
      <c r="F1188">
        <v>1</v>
      </c>
      <c r="G1188">
        <v>60.15</v>
      </c>
      <c r="H1188">
        <f t="shared" si="289"/>
        <v>1</v>
      </c>
      <c r="I1188">
        <f t="shared" si="290"/>
        <v>0</v>
      </c>
      <c r="J1188">
        <f t="shared" si="291"/>
        <v>1</v>
      </c>
      <c r="K1188">
        <f t="shared" si="292"/>
        <v>0</v>
      </c>
      <c r="L1188">
        <f t="shared" si="293"/>
        <v>0</v>
      </c>
      <c r="M1188">
        <f t="shared" si="294"/>
        <v>1</v>
      </c>
      <c r="N1188">
        <f t="shared" si="295"/>
        <v>0</v>
      </c>
      <c r="O1188">
        <f t="shared" si="296"/>
        <v>0</v>
      </c>
      <c r="P1188">
        <v>1</v>
      </c>
      <c r="Q1188">
        <f t="shared" si="297"/>
        <v>1</v>
      </c>
      <c r="R1188">
        <f t="shared" si="298"/>
        <v>0</v>
      </c>
      <c r="S1188">
        <f t="shared" si="299"/>
        <v>0</v>
      </c>
      <c r="T1188">
        <f t="shared" si="300"/>
        <v>0</v>
      </c>
      <c r="U1188">
        <v>1</v>
      </c>
      <c r="V1188">
        <f t="shared" si="301"/>
        <v>0.48830892627066402</v>
      </c>
      <c r="W1188">
        <f t="shared" si="302"/>
        <v>0.61970797775330977</v>
      </c>
      <c r="X1188">
        <f t="shared" si="303"/>
        <v>0.26182775493428073</v>
      </c>
      <c r="Y1188">
        <f t="shared" si="304"/>
        <v>1</v>
      </c>
      <c r="Z1188" t="s">
        <v>1220</v>
      </c>
    </row>
    <row r="1189" spans="1:26" x14ac:dyDescent="0.25">
      <c r="A1189" t="s">
        <v>29</v>
      </c>
      <c r="B1189" t="s">
        <v>33</v>
      </c>
      <c r="C1189" t="s">
        <v>25</v>
      </c>
      <c r="D1189">
        <v>0</v>
      </c>
      <c r="F1189">
        <v>1</v>
      </c>
      <c r="G1189">
        <v>61.05</v>
      </c>
      <c r="H1189">
        <f t="shared" si="289"/>
        <v>1</v>
      </c>
      <c r="I1189">
        <f t="shared" si="290"/>
        <v>0</v>
      </c>
      <c r="J1189">
        <f t="shared" si="291"/>
        <v>1</v>
      </c>
      <c r="K1189">
        <f t="shared" si="292"/>
        <v>0</v>
      </c>
      <c r="L1189">
        <f t="shared" si="293"/>
        <v>0</v>
      </c>
      <c r="M1189">
        <f t="shared" si="294"/>
        <v>0</v>
      </c>
      <c r="N1189">
        <f t="shared" si="295"/>
        <v>1</v>
      </c>
      <c r="O1189">
        <f t="shared" si="296"/>
        <v>0</v>
      </c>
      <c r="P1189">
        <v>58</v>
      </c>
      <c r="Q1189">
        <f t="shared" si="297"/>
        <v>0</v>
      </c>
      <c r="R1189">
        <f t="shared" si="298"/>
        <v>0</v>
      </c>
      <c r="S1189">
        <f t="shared" si="299"/>
        <v>0</v>
      </c>
      <c r="T1189">
        <f t="shared" si="300"/>
        <v>1</v>
      </c>
      <c r="U1189">
        <v>0</v>
      </c>
      <c r="V1189">
        <f t="shared" si="301"/>
        <v>0.1000435022284818</v>
      </c>
      <c r="W1189">
        <f t="shared" si="302"/>
        <v>0.5249900358806282</v>
      </c>
      <c r="X1189">
        <f t="shared" si="303"/>
        <v>1.0008702338140243E-2</v>
      </c>
      <c r="Y1189">
        <f t="shared" si="304"/>
        <v>0</v>
      </c>
      <c r="Z1189" t="s">
        <v>1221</v>
      </c>
    </row>
    <row r="1190" spans="1:26" x14ac:dyDescent="0.25">
      <c r="A1190" t="s">
        <v>45</v>
      </c>
      <c r="B1190" t="s">
        <v>33</v>
      </c>
      <c r="C1190" t="s">
        <v>35</v>
      </c>
      <c r="D1190">
        <v>1</v>
      </c>
      <c r="F1190">
        <v>1</v>
      </c>
      <c r="G1190">
        <v>104.05</v>
      </c>
      <c r="H1190">
        <f t="shared" si="289"/>
        <v>0</v>
      </c>
      <c r="I1190">
        <f t="shared" si="290"/>
        <v>1</v>
      </c>
      <c r="J1190">
        <f t="shared" si="291"/>
        <v>0</v>
      </c>
      <c r="K1190">
        <f t="shared" si="292"/>
        <v>1</v>
      </c>
      <c r="L1190">
        <f t="shared" si="293"/>
        <v>0</v>
      </c>
      <c r="M1190">
        <f t="shared" si="294"/>
        <v>0</v>
      </c>
      <c r="N1190">
        <f t="shared" si="295"/>
        <v>0</v>
      </c>
      <c r="O1190">
        <f t="shared" si="296"/>
        <v>1</v>
      </c>
      <c r="P1190">
        <v>71</v>
      </c>
      <c r="Q1190">
        <f t="shared" si="297"/>
        <v>0</v>
      </c>
      <c r="R1190">
        <f t="shared" si="298"/>
        <v>0</v>
      </c>
      <c r="S1190">
        <f t="shared" si="299"/>
        <v>0</v>
      </c>
      <c r="T1190">
        <f t="shared" si="300"/>
        <v>1</v>
      </c>
      <c r="U1190">
        <v>0</v>
      </c>
      <c r="V1190">
        <f t="shared" si="301"/>
        <v>9.3457379842894012E-2</v>
      </c>
      <c r="W1190">
        <f t="shared" si="302"/>
        <v>0.52334735390319942</v>
      </c>
      <c r="X1190">
        <f t="shared" si="303"/>
        <v>8.7342818470989726E-3</v>
      </c>
      <c r="Y1190">
        <f t="shared" si="304"/>
        <v>0</v>
      </c>
      <c r="Z1190" t="s">
        <v>1222</v>
      </c>
    </row>
    <row r="1191" spans="1:26" x14ac:dyDescent="0.25">
      <c r="A1191" t="s">
        <v>29</v>
      </c>
      <c r="B1191" t="s">
        <v>27</v>
      </c>
      <c r="C1191" t="s">
        <v>35</v>
      </c>
      <c r="D1191">
        <v>0</v>
      </c>
      <c r="F1191">
        <v>1</v>
      </c>
      <c r="G1191">
        <v>99.25</v>
      </c>
      <c r="H1191">
        <f t="shared" si="289"/>
        <v>1</v>
      </c>
      <c r="I1191">
        <f t="shared" si="290"/>
        <v>0</v>
      </c>
      <c r="J1191">
        <f t="shared" si="291"/>
        <v>0</v>
      </c>
      <c r="K1191">
        <f t="shared" si="292"/>
        <v>1</v>
      </c>
      <c r="L1191">
        <f t="shared" si="293"/>
        <v>0</v>
      </c>
      <c r="M1191">
        <f t="shared" si="294"/>
        <v>0</v>
      </c>
      <c r="N1191">
        <f t="shared" si="295"/>
        <v>1</v>
      </c>
      <c r="O1191">
        <f t="shared" si="296"/>
        <v>0</v>
      </c>
      <c r="P1191">
        <v>35</v>
      </c>
      <c r="Q1191">
        <f t="shared" si="297"/>
        <v>1</v>
      </c>
      <c r="R1191">
        <f t="shared" si="298"/>
        <v>0</v>
      </c>
      <c r="S1191">
        <f t="shared" si="299"/>
        <v>0</v>
      </c>
      <c r="T1191">
        <f t="shared" si="300"/>
        <v>0</v>
      </c>
      <c r="U1191">
        <v>0</v>
      </c>
      <c r="V1191">
        <f t="shared" si="301"/>
        <v>0.28267631364088097</v>
      </c>
      <c r="W1191">
        <f t="shared" si="302"/>
        <v>0.57020223539076875</v>
      </c>
      <c r="X1191">
        <f t="shared" si="303"/>
        <v>7.9905898293597705E-2</v>
      </c>
      <c r="Y1191">
        <f t="shared" si="304"/>
        <v>0</v>
      </c>
      <c r="Z1191" t="s">
        <v>1223</v>
      </c>
    </row>
    <row r="1192" spans="1:26" x14ac:dyDescent="0.25">
      <c r="A1192" t="s">
        <v>26</v>
      </c>
      <c r="B1192" t="s">
        <v>38</v>
      </c>
      <c r="C1192" t="s">
        <v>35</v>
      </c>
      <c r="D1192">
        <v>0</v>
      </c>
      <c r="F1192">
        <v>1</v>
      </c>
      <c r="G1192">
        <v>85.7</v>
      </c>
      <c r="H1192">
        <f t="shared" si="289"/>
        <v>1</v>
      </c>
      <c r="I1192">
        <f t="shared" si="290"/>
        <v>0</v>
      </c>
      <c r="J1192">
        <f t="shared" si="291"/>
        <v>0</v>
      </c>
      <c r="K1192">
        <f t="shared" si="292"/>
        <v>1</v>
      </c>
      <c r="L1192">
        <f t="shared" si="293"/>
        <v>0</v>
      </c>
      <c r="M1192">
        <f t="shared" si="294"/>
        <v>1</v>
      </c>
      <c r="N1192">
        <f t="shared" si="295"/>
        <v>0</v>
      </c>
      <c r="O1192">
        <f t="shared" si="296"/>
        <v>0</v>
      </c>
      <c r="P1192">
        <v>3</v>
      </c>
      <c r="Q1192">
        <f t="shared" si="297"/>
        <v>0</v>
      </c>
      <c r="R1192">
        <f t="shared" si="298"/>
        <v>0</v>
      </c>
      <c r="S1192">
        <f t="shared" si="299"/>
        <v>1</v>
      </c>
      <c r="T1192">
        <f t="shared" si="300"/>
        <v>0</v>
      </c>
      <c r="U1192">
        <v>0</v>
      </c>
      <c r="V1192">
        <f t="shared" si="301"/>
        <v>0.39623761759772436</v>
      </c>
      <c r="W1192">
        <f t="shared" si="302"/>
        <v>0.59778337261484282</v>
      </c>
      <c r="X1192">
        <f t="shared" si="303"/>
        <v>0.15700424959952045</v>
      </c>
      <c r="Y1192">
        <f t="shared" si="304"/>
        <v>1</v>
      </c>
      <c r="Z1192" t="s">
        <v>1224</v>
      </c>
    </row>
    <row r="1193" spans="1:26" x14ac:dyDescent="0.25">
      <c r="A1193" t="s">
        <v>29</v>
      </c>
      <c r="B1193" t="s">
        <v>27</v>
      </c>
      <c r="C1193" t="s">
        <v>35</v>
      </c>
      <c r="D1193">
        <v>0</v>
      </c>
      <c r="F1193">
        <v>1</v>
      </c>
      <c r="G1193">
        <v>104.85</v>
      </c>
      <c r="H1193">
        <f t="shared" si="289"/>
        <v>1</v>
      </c>
      <c r="I1193">
        <f t="shared" si="290"/>
        <v>0</v>
      </c>
      <c r="J1193">
        <f t="shared" si="291"/>
        <v>0</v>
      </c>
      <c r="K1193">
        <f t="shared" si="292"/>
        <v>1</v>
      </c>
      <c r="L1193">
        <f t="shared" si="293"/>
        <v>0</v>
      </c>
      <c r="M1193">
        <f t="shared" si="294"/>
        <v>0</v>
      </c>
      <c r="N1193">
        <f t="shared" si="295"/>
        <v>1</v>
      </c>
      <c r="O1193">
        <f t="shared" si="296"/>
        <v>0</v>
      </c>
      <c r="P1193">
        <v>38</v>
      </c>
      <c r="Q1193">
        <f t="shared" si="297"/>
        <v>1</v>
      </c>
      <c r="R1193">
        <f t="shared" si="298"/>
        <v>0</v>
      </c>
      <c r="S1193">
        <f t="shared" si="299"/>
        <v>0</v>
      </c>
      <c r="T1193">
        <f t="shared" si="300"/>
        <v>0</v>
      </c>
      <c r="U1193">
        <v>0</v>
      </c>
      <c r="V1193">
        <f t="shared" si="301"/>
        <v>0.28654385469329913</v>
      </c>
      <c r="W1193">
        <f t="shared" si="302"/>
        <v>0.57114980158816742</v>
      </c>
      <c r="X1193">
        <f t="shared" si="303"/>
        <v>8.2107380662494525E-2</v>
      </c>
      <c r="Y1193">
        <f t="shared" si="304"/>
        <v>0</v>
      </c>
      <c r="Z1193" t="s">
        <v>1225</v>
      </c>
    </row>
    <row r="1194" spans="1:26" x14ac:dyDescent="0.25">
      <c r="A1194" t="s">
        <v>45</v>
      </c>
      <c r="B1194" t="s">
        <v>38</v>
      </c>
      <c r="C1194" t="s">
        <v>25</v>
      </c>
      <c r="D1194">
        <v>0</v>
      </c>
      <c r="F1194">
        <v>1</v>
      </c>
      <c r="G1194">
        <v>69.150000000000006</v>
      </c>
      <c r="H1194">
        <f t="shared" si="289"/>
        <v>1</v>
      </c>
      <c r="I1194">
        <f t="shared" si="290"/>
        <v>0</v>
      </c>
      <c r="J1194">
        <f t="shared" si="291"/>
        <v>1</v>
      </c>
      <c r="K1194">
        <f t="shared" si="292"/>
        <v>0</v>
      </c>
      <c r="L1194">
        <f t="shared" si="293"/>
        <v>0</v>
      </c>
      <c r="M1194">
        <f t="shared" si="294"/>
        <v>0</v>
      </c>
      <c r="N1194">
        <f t="shared" si="295"/>
        <v>0</v>
      </c>
      <c r="O1194">
        <f t="shared" si="296"/>
        <v>1</v>
      </c>
      <c r="P1194">
        <v>35</v>
      </c>
      <c r="Q1194">
        <f t="shared" si="297"/>
        <v>0</v>
      </c>
      <c r="R1194">
        <f t="shared" si="298"/>
        <v>0</v>
      </c>
      <c r="S1194">
        <f t="shared" si="299"/>
        <v>1</v>
      </c>
      <c r="T1194">
        <f t="shared" si="300"/>
        <v>0</v>
      </c>
      <c r="U1194">
        <v>0</v>
      </c>
      <c r="V1194">
        <f t="shared" si="301"/>
        <v>3.9046345926863887E-2</v>
      </c>
      <c r="W1194">
        <f t="shared" si="302"/>
        <v>0.50976034644727608</v>
      </c>
      <c r="X1194">
        <f t="shared" si="303"/>
        <v>1.5246171302403201E-3</v>
      </c>
      <c r="Y1194">
        <f t="shared" si="304"/>
        <v>0</v>
      </c>
      <c r="Z1194" t="s">
        <v>1226</v>
      </c>
    </row>
    <row r="1195" spans="1:26" x14ac:dyDescent="0.25">
      <c r="A1195" t="s">
        <v>26</v>
      </c>
      <c r="B1195" t="s">
        <v>27</v>
      </c>
      <c r="C1195" t="s">
        <v>35</v>
      </c>
      <c r="D1195">
        <v>0</v>
      </c>
      <c r="F1195">
        <v>1</v>
      </c>
      <c r="G1195">
        <v>90.45</v>
      </c>
      <c r="H1195">
        <f t="shared" si="289"/>
        <v>1</v>
      </c>
      <c r="I1195">
        <f t="shared" si="290"/>
        <v>0</v>
      </c>
      <c r="J1195">
        <f t="shared" si="291"/>
        <v>0</v>
      </c>
      <c r="K1195">
        <f t="shared" si="292"/>
        <v>1</v>
      </c>
      <c r="L1195">
        <f t="shared" si="293"/>
        <v>0</v>
      </c>
      <c r="M1195">
        <f t="shared" si="294"/>
        <v>1</v>
      </c>
      <c r="N1195">
        <f t="shared" si="295"/>
        <v>0</v>
      </c>
      <c r="O1195">
        <f t="shared" si="296"/>
        <v>0</v>
      </c>
      <c r="P1195">
        <v>7</v>
      </c>
      <c r="Q1195">
        <f t="shared" si="297"/>
        <v>1</v>
      </c>
      <c r="R1195">
        <f t="shared" si="298"/>
        <v>0</v>
      </c>
      <c r="S1195">
        <f t="shared" si="299"/>
        <v>0</v>
      </c>
      <c r="T1195">
        <f t="shared" si="300"/>
        <v>0</v>
      </c>
      <c r="U1195">
        <v>1</v>
      </c>
      <c r="V1195">
        <f t="shared" si="301"/>
        <v>0.53554830528658715</v>
      </c>
      <c r="W1195">
        <f t="shared" si="302"/>
        <v>0.63077623377775094</v>
      </c>
      <c r="X1195">
        <f t="shared" si="303"/>
        <v>0.21571537672216126</v>
      </c>
      <c r="Y1195">
        <f t="shared" si="304"/>
        <v>1</v>
      </c>
      <c r="Z1195" t="s">
        <v>1227</v>
      </c>
    </row>
    <row r="1196" spans="1:26" x14ac:dyDescent="0.25">
      <c r="A1196" t="s">
        <v>45</v>
      </c>
      <c r="B1196" t="s">
        <v>30</v>
      </c>
      <c r="C1196" t="s">
        <v>25</v>
      </c>
      <c r="D1196">
        <v>0</v>
      </c>
      <c r="F1196">
        <v>1</v>
      </c>
      <c r="G1196">
        <v>74.45</v>
      </c>
      <c r="H1196">
        <f t="shared" si="289"/>
        <v>1</v>
      </c>
      <c r="I1196">
        <f t="shared" si="290"/>
        <v>0</v>
      </c>
      <c r="J1196">
        <f t="shared" si="291"/>
        <v>1</v>
      </c>
      <c r="K1196">
        <f t="shared" si="292"/>
        <v>0</v>
      </c>
      <c r="L1196">
        <f t="shared" si="293"/>
        <v>0</v>
      </c>
      <c r="M1196">
        <f t="shared" si="294"/>
        <v>0</v>
      </c>
      <c r="N1196">
        <f t="shared" si="295"/>
        <v>0</v>
      </c>
      <c r="O1196">
        <f t="shared" si="296"/>
        <v>1</v>
      </c>
      <c r="P1196">
        <v>47</v>
      </c>
      <c r="Q1196">
        <f t="shared" si="297"/>
        <v>0</v>
      </c>
      <c r="R1196">
        <f t="shared" si="298"/>
        <v>1</v>
      </c>
      <c r="S1196">
        <f t="shared" si="299"/>
        <v>0</v>
      </c>
      <c r="T1196">
        <f t="shared" si="300"/>
        <v>0</v>
      </c>
      <c r="U1196">
        <v>0</v>
      </c>
      <c r="V1196">
        <f t="shared" si="301"/>
        <v>4.2446170355362023E-2</v>
      </c>
      <c r="W1196">
        <f t="shared" si="302"/>
        <v>0.51060994966114859</v>
      </c>
      <c r="X1196">
        <f t="shared" si="303"/>
        <v>1.8016773778364139E-3</v>
      </c>
      <c r="Y1196">
        <f t="shared" si="304"/>
        <v>0</v>
      </c>
      <c r="Z1196" t="s">
        <v>1228</v>
      </c>
    </row>
    <row r="1197" spans="1:26" x14ac:dyDescent="0.25">
      <c r="A1197" t="s">
        <v>26</v>
      </c>
      <c r="B1197" t="s">
        <v>27</v>
      </c>
      <c r="C1197" t="s">
        <v>25</v>
      </c>
      <c r="D1197">
        <v>0</v>
      </c>
      <c r="F1197">
        <v>1</v>
      </c>
      <c r="G1197">
        <v>50.45</v>
      </c>
      <c r="H1197">
        <f t="shared" si="289"/>
        <v>1</v>
      </c>
      <c r="I1197">
        <f t="shared" si="290"/>
        <v>0</v>
      </c>
      <c r="J1197">
        <f t="shared" si="291"/>
        <v>1</v>
      </c>
      <c r="K1197">
        <f t="shared" si="292"/>
        <v>0</v>
      </c>
      <c r="L1197">
        <f t="shared" si="293"/>
        <v>0</v>
      </c>
      <c r="M1197">
        <f t="shared" si="294"/>
        <v>1</v>
      </c>
      <c r="N1197">
        <f t="shared" si="295"/>
        <v>0</v>
      </c>
      <c r="O1197">
        <f t="shared" si="296"/>
        <v>0</v>
      </c>
      <c r="P1197">
        <v>14</v>
      </c>
      <c r="Q1197">
        <f t="shared" si="297"/>
        <v>1</v>
      </c>
      <c r="R1197">
        <f t="shared" si="298"/>
        <v>0</v>
      </c>
      <c r="S1197">
        <f t="shared" si="299"/>
        <v>0</v>
      </c>
      <c r="T1197">
        <f t="shared" si="300"/>
        <v>0</v>
      </c>
      <c r="U1197">
        <v>0</v>
      </c>
      <c r="V1197">
        <f t="shared" si="301"/>
        <v>0.48687753786821897</v>
      </c>
      <c r="W1197">
        <f t="shared" si="302"/>
        <v>0.61937058469419082</v>
      </c>
      <c r="X1197">
        <f t="shared" si="303"/>
        <v>0.23704973688061901</v>
      </c>
      <c r="Y1197">
        <f t="shared" si="304"/>
        <v>1</v>
      </c>
      <c r="Z1197" t="s">
        <v>1229</v>
      </c>
    </row>
    <row r="1198" spans="1:26" x14ac:dyDescent="0.25">
      <c r="A1198" t="s">
        <v>26</v>
      </c>
      <c r="B1198" t="s">
        <v>27</v>
      </c>
      <c r="C1198" t="s">
        <v>25</v>
      </c>
      <c r="D1198">
        <v>1</v>
      </c>
      <c r="F1198">
        <v>1</v>
      </c>
      <c r="G1198">
        <v>60</v>
      </c>
      <c r="H1198">
        <f t="shared" si="289"/>
        <v>0</v>
      </c>
      <c r="I1198">
        <f t="shared" si="290"/>
        <v>1</v>
      </c>
      <c r="J1198">
        <f t="shared" si="291"/>
        <v>1</v>
      </c>
      <c r="K1198">
        <f t="shared" si="292"/>
        <v>0</v>
      </c>
      <c r="L1198">
        <f t="shared" si="293"/>
        <v>0</v>
      </c>
      <c r="M1198">
        <f t="shared" si="294"/>
        <v>1</v>
      </c>
      <c r="N1198">
        <f t="shared" si="295"/>
        <v>0</v>
      </c>
      <c r="O1198">
        <f t="shared" si="296"/>
        <v>0</v>
      </c>
      <c r="P1198">
        <v>20</v>
      </c>
      <c r="Q1198">
        <f t="shared" si="297"/>
        <v>1</v>
      </c>
      <c r="R1198">
        <f t="shared" si="298"/>
        <v>0</v>
      </c>
      <c r="S1198">
        <f t="shared" si="299"/>
        <v>0</v>
      </c>
      <c r="T1198">
        <f t="shared" si="300"/>
        <v>0</v>
      </c>
      <c r="U1198">
        <v>0</v>
      </c>
      <c r="V1198">
        <f t="shared" si="301"/>
        <v>0.48807506795870403</v>
      </c>
      <c r="W1198">
        <f t="shared" si="302"/>
        <v>0.61965286282224052</v>
      </c>
      <c r="X1198">
        <f t="shared" si="303"/>
        <v>0.23821727196289355</v>
      </c>
      <c r="Y1198">
        <f t="shared" si="304"/>
        <v>1</v>
      </c>
      <c r="Z1198" t="s">
        <v>1230</v>
      </c>
    </row>
    <row r="1199" spans="1:26" x14ac:dyDescent="0.25">
      <c r="A1199" t="s">
        <v>45</v>
      </c>
      <c r="B1199" t="s">
        <v>27</v>
      </c>
      <c r="C1199" t="s">
        <v>25</v>
      </c>
      <c r="D1199">
        <v>0</v>
      </c>
      <c r="F1199">
        <v>1</v>
      </c>
      <c r="G1199">
        <v>85.25</v>
      </c>
      <c r="H1199">
        <f t="shared" si="289"/>
        <v>1</v>
      </c>
      <c r="I1199">
        <f t="shared" si="290"/>
        <v>0</v>
      </c>
      <c r="J1199">
        <f t="shared" si="291"/>
        <v>1</v>
      </c>
      <c r="K1199">
        <f t="shared" si="292"/>
        <v>0</v>
      </c>
      <c r="L1199">
        <f t="shared" si="293"/>
        <v>0</v>
      </c>
      <c r="M1199">
        <f t="shared" si="294"/>
        <v>0</v>
      </c>
      <c r="N1199">
        <f t="shared" si="295"/>
        <v>0</v>
      </c>
      <c r="O1199">
        <f t="shared" si="296"/>
        <v>1</v>
      </c>
      <c r="P1199">
        <v>66</v>
      </c>
      <c r="Q1199">
        <f t="shared" si="297"/>
        <v>1</v>
      </c>
      <c r="R1199">
        <f t="shared" si="298"/>
        <v>0</v>
      </c>
      <c r="S1199">
        <f t="shared" si="299"/>
        <v>0</v>
      </c>
      <c r="T1199">
        <f t="shared" si="300"/>
        <v>0</v>
      </c>
      <c r="U1199">
        <v>0</v>
      </c>
      <c r="V1199">
        <f t="shared" si="301"/>
        <v>0.19605231255403438</v>
      </c>
      <c r="W1199">
        <f t="shared" si="302"/>
        <v>0.54885668824985334</v>
      </c>
      <c r="X1199">
        <f t="shared" si="303"/>
        <v>3.8436509257784787E-2</v>
      </c>
      <c r="Y1199">
        <f t="shared" si="304"/>
        <v>0</v>
      </c>
      <c r="Z1199" t="s">
        <v>1231</v>
      </c>
    </row>
    <row r="1200" spans="1:26" x14ac:dyDescent="0.25">
      <c r="A1200" t="s">
        <v>26</v>
      </c>
      <c r="B1200" t="s">
        <v>38</v>
      </c>
      <c r="C1200" t="s">
        <v>23</v>
      </c>
      <c r="D1200">
        <v>0</v>
      </c>
      <c r="F1200">
        <v>1</v>
      </c>
      <c r="G1200">
        <v>19.45</v>
      </c>
      <c r="H1200">
        <f t="shared" si="289"/>
        <v>1</v>
      </c>
      <c r="I1200">
        <f t="shared" si="290"/>
        <v>0</v>
      </c>
      <c r="J1200">
        <f t="shared" si="291"/>
        <v>0</v>
      </c>
      <c r="K1200">
        <f t="shared" si="292"/>
        <v>0</v>
      </c>
      <c r="L1200">
        <f t="shared" si="293"/>
        <v>1</v>
      </c>
      <c r="M1200">
        <f t="shared" si="294"/>
        <v>1</v>
      </c>
      <c r="N1200">
        <f t="shared" si="295"/>
        <v>0</v>
      </c>
      <c r="O1200">
        <f t="shared" si="296"/>
        <v>0</v>
      </c>
      <c r="P1200">
        <v>15</v>
      </c>
      <c r="Q1200">
        <f t="shared" si="297"/>
        <v>0</v>
      </c>
      <c r="R1200">
        <f t="shared" si="298"/>
        <v>0</v>
      </c>
      <c r="S1200">
        <f t="shared" si="299"/>
        <v>1</v>
      </c>
      <c r="T1200">
        <f t="shared" si="300"/>
        <v>0</v>
      </c>
      <c r="U1200">
        <v>0</v>
      </c>
      <c r="V1200">
        <f t="shared" si="301"/>
        <v>0.2593588180344466</v>
      </c>
      <c r="W1200">
        <f t="shared" si="302"/>
        <v>0.56447866854677642</v>
      </c>
      <c r="X1200">
        <f t="shared" si="303"/>
        <v>6.7266996492225187E-2</v>
      </c>
      <c r="Y1200">
        <f t="shared" si="304"/>
        <v>0</v>
      </c>
      <c r="Z1200" t="s">
        <v>1232</v>
      </c>
    </row>
    <row r="1201" spans="1:26" x14ac:dyDescent="0.25">
      <c r="A1201" t="s">
        <v>45</v>
      </c>
      <c r="B1201" t="s">
        <v>33</v>
      </c>
      <c r="C1201" t="s">
        <v>23</v>
      </c>
      <c r="D1201">
        <v>0</v>
      </c>
      <c r="F1201">
        <v>1</v>
      </c>
      <c r="G1201">
        <v>20.75</v>
      </c>
      <c r="H1201">
        <f t="shared" si="289"/>
        <v>1</v>
      </c>
      <c r="I1201">
        <f t="shared" si="290"/>
        <v>0</v>
      </c>
      <c r="J1201">
        <f t="shared" si="291"/>
        <v>0</v>
      </c>
      <c r="K1201">
        <f t="shared" si="292"/>
        <v>0</v>
      </c>
      <c r="L1201">
        <f t="shared" si="293"/>
        <v>1</v>
      </c>
      <c r="M1201">
        <f t="shared" si="294"/>
        <v>0</v>
      </c>
      <c r="N1201">
        <f t="shared" si="295"/>
        <v>0</v>
      </c>
      <c r="O1201">
        <f t="shared" si="296"/>
        <v>1</v>
      </c>
      <c r="P1201">
        <v>42</v>
      </c>
      <c r="Q1201">
        <f t="shared" si="297"/>
        <v>0</v>
      </c>
      <c r="R1201">
        <f t="shared" si="298"/>
        <v>0</v>
      </c>
      <c r="S1201">
        <f t="shared" si="299"/>
        <v>0</v>
      </c>
      <c r="T1201">
        <f t="shared" si="300"/>
        <v>1</v>
      </c>
      <c r="U1201">
        <v>0</v>
      </c>
      <c r="V1201">
        <f t="shared" si="301"/>
        <v>-6.5140145252416376E-2</v>
      </c>
      <c r="W1201">
        <f t="shared" si="302"/>
        <v>0.48372071968562069</v>
      </c>
      <c r="X1201">
        <f t="shared" si="303"/>
        <v>4.2432385235059034E-3</v>
      </c>
      <c r="Y1201">
        <f t="shared" si="304"/>
        <v>0</v>
      </c>
      <c r="Z1201" t="s">
        <v>1233</v>
      </c>
    </row>
    <row r="1202" spans="1:26" x14ac:dyDescent="0.25">
      <c r="A1202" t="s">
        <v>26</v>
      </c>
      <c r="B1202" t="s">
        <v>27</v>
      </c>
      <c r="C1202" t="s">
        <v>35</v>
      </c>
      <c r="D1202">
        <v>0</v>
      </c>
      <c r="F1202">
        <v>1</v>
      </c>
      <c r="G1202">
        <v>78.900000000000006</v>
      </c>
      <c r="H1202">
        <f t="shared" si="289"/>
        <v>1</v>
      </c>
      <c r="I1202">
        <f t="shared" si="290"/>
        <v>0</v>
      </c>
      <c r="J1202">
        <f t="shared" si="291"/>
        <v>0</v>
      </c>
      <c r="K1202">
        <f t="shared" si="292"/>
        <v>1</v>
      </c>
      <c r="L1202">
        <f t="shared" si="293"/>
        <v>0</v>
      </c>
      <c r="M1202">
        <f t="shared" si="294"/>
        <v>1</v>
      </c>
      <c r="N1202">
        <f t="shared" si="295"/>
        <v>0</v>
      </c>
      <c r="O1202">
        <f t="shared" si="296"/>
        <v>0</v>
      </c>
      <c r="P1202">
        <v>17</v>
      </c>
      <c r="Q1202">
        <f t="shared" si="297"/>
        <v>1</v>
      </c>
      <c r="R1202">
        <f t="shared" si="298"/>
        <v>0</v>
      </c>
      <c r="S1202">
        <f t="shared" si="299"/>
        <v>0</v>
      </c>
      <c r="T1202">
        <f t="shared" si="300"/>
        <v>0</v>
      </c>
      <c r="U1202">
        <v>0</v>
      </c>
      <c r="V1202">
        <f t="shared" si="301"/>
        <v>0.52240438452642168</v>
      </c>
      <c r="W1202">
        <f t="shared" si="302"/>
        <v>0.62770981973405138</v>
      </c>
      <c r="X1202">
        <f t="shared" si="303"/>
        <v>0.27290634097242944</v>
      </c>
      <c r="Y1202">
        <f t="shared" si="304"/>
        <v>1</v>
      </c>
      <c r="Z1202" t="s">
        <v>1234</v>
      </c>
    </row>
    <row r="1203" spans="1:26" x14ac:dyDescent="0.25">
      <c r="A1203" t="s">
        <v>29</v>
      </c>
      <c r="B1203" t="s">
        <v>38</v>
      </c>
      <c r="C1203" t="s">
        <v>35</v>
      </c>
      <c r="D1203">
        <v>0</v>
      </c>
      <c r="F1203">
        <v>1</v>
      </c>
      <c r="G1203">
        <v>104.5</v>
      </c>
      <c r="H1203">
        <f t="shared" si="289"/>
        <v>1</v>
      </c>
      <c r="I1203">
        <f t="shared" si="290"/>
        <v>0</v>
      </c>
      <c r="J1203">
        <f t="shared" si="291"/>
        <v>0</v>
      </c>
      <c r="K1203">
        <f t="shared" si="292"/>
        <v>1</v>
      </c>
      <c r="L1203">
        <f t="shared" si="293"/>
        <v>0</v>
      </c>
      <c r="M1203">
        <f t="shared" si="294"/>
        <v>0</v>
      </c>
      <c r="N1203">
        <f t="shared" si="295"/>
        <v>1</v>
      </c>
      <c r="O1203">
        <f t="shared" si="296"/>
        <v>0</v>
      </c>
      <c r="P1203">
        <v>37</v>
      </c>
      <c r="Q1203">
        <f t="shared" si="297"/>
        <v>0</v>
      </c>
      <c r="R1203">
        <f t="shared" si="298"/>
        <v>0</v>
      </c>
      <c r="S1203">
        <f t="shared" si="299"/>
        <v>1</v>
      </c>
      <c r="T1203">
        <f t="shared" si="300"/>
        <v>0</v>
      </c>
      <c r="U1203">
        <v>0</v>
      </c>
      <c r="V1203">
        <f t="shared" si="301"/>
        <v>0.1492298415611745</v>
      </c>
      <c r="W1203">
        <f t="shared" si="302"/>
        <v>0.53723837921095996</v>
      </c>
      <c r="X1203">
        <f t="shared" si="303"/>
        <v>2.2269545612373244E-2</v>
      </c>
      <c r="Y1203">
        <f t="shared" si="304"/>
        <v>0</v>
      </c>
      <c r="Z1203" t="s">
        <v>1235</v>
      </c>
    </row>
    <row r="1204" spans="1:26" x14ac:dyDescent="0.25">
      <c r="A1204" t="s">
        <v>26</v>
      </c>
      <c r="B1204" t="s">
        <v>27</v>
      </c>
      <c r="C1204" t="s">
        <v>25</v>
      </c>
      <c r="D1204">
        <v>0</v>
      </c>
      <c r="F1204">
        <v>1</v>
      </c>
      <c r="G1204">
        <v>49.4</v>
      </c>
      <c r="H1204">
        <f t="shared" si="289"/>
        <v>1</v>
      </c>
      <c r="I1204">
        <f t="shared" si="290"/>
        <v>0</v>
      </c>
      <c r="J1204">
        <f t="shared" si="291"/>
        <v>1</v>
      </c>
      <c r="K1204">
        <f t="shared" si="292"/>
        <v>0</v>
      </c>
      <c r="L1204">
        <f t="shared" si="293"/>
        <v>0</v>
      </c>
      <c r="M1204">
        <f t="shared" si="294"/>
        <v>1</v>
      </c>
      <c r="N1204">
        <f t="shared" si="295"/>
        <v>0</v>
      </c>
      <c r="O1204">
        <f t="shared" si="296"/>
        <v>0</v>
      </c>
      <c r="P1204">
        <v>12</v>
      </c>
      <c r="Q1204">
        <f t="shared" si="297"/>
        <v>1</v>
      </c>
      <c r="R1204">
        <f t="shared" si="298"/>
        <v>0</v>
      </c>
      <c r="S1204">
        <f t="shared" si="299"/>
        <v>0</v>
      </c>
      <c r="T1204">
        <f t="shared" si="300"/>
        <v>0</v>
      </c>
      <c r="U1204">
        <v>0</v>
      </c>
      <c r="V1204">
        <f t="shared" si="301"/>
        <v>0.47641224984095198</v>
      </c>
      <c r="W1204">
        <f t="shared" si="302"/>
        <v>0.61690032267484496</v>
      </c>
      <c r="X1204">
        <f t="shared" si="303"/>
        <v>0.22696863179851764</v>
      </c>
      <c r="Y1204">
        <f t="shared" si="304"/>
        <v>1</v>
      </c>
      <c r="Z1204" t="s">
        <v>1236</v>
      </c>
    </row>
    <row r="1205" spans="1:26" x14ac:dyDescent="0.25">
      <c r="A1205" t="s">
        <v>29</v>
      </c>
      <c r="B1205" t="s">
        <v>33</v>
      </c>
      <c r="C1205" t="s">
        <v>35</v>
      </c>
      <c r="D1205">
        <v>0</v>
      </c>
      <c r="F1205">
        <v>1</v>
      </c>
      <c r="G1205">
        <v>94.25</v>
      </c>
      <c r="H1205">
        <f t="shared" si="289"/>
        <v>1</v>
      </c>
      <c r="I1205">
        <f t="shared" si="290"/>
        <v>0</v>
      </c>
      <c r="J1205">
        <f t="shared" si="291"/>
        <v>0</v>
      </c>
      <c r="K1205">
        <f t="shared" si="292"/>
        <v>1</v>
      </c>
      <c r="L1205">
        <f t="shared" si="293"/>
        <v>0</v>
      </c>
      <c r="M1205">
        <f t="shared" si="294"/>
        <v>0</v>
      </c>
      <c r="N1205">
        <f t="shared" si="295"/>
        <v>1</v>
      </c>
      <c r="O1205">
        <f t="shared" si="296"/>
        <v>0</v>
      </c>
      <c r="P1205">
        <v>53</v>
      </c>
      <c r="Q1205">
        <f t="shared" si="297"/>
        <v>0</v>
      </c>
      <c r="R1205">
        <f t="shared" si="298"/>
        <v>0</v>
      </c>
      <c r="S1205">
        <f t="shared" si="299"/>
        <v>0</v>
      </c>
      <c r="T1205">
        <f t="shared" si="300"/>
        <v>1</v>
      </c>
      <c r="U1205">
        <v>1</v>
      </c>
      <c r="V1205">
        <f t="shared" si="301"/>
        <v>0.13324952357724015</v>
      </c>
      <c r="W1205">
        <f t="shared" si="302"/>
        <v>0.5332631786006593</v>
      </c>
      <c r="X1205">
        <f t="shared" si="303"/>
        <v>0.75125638837908115</v>
      </c>
      <c r="Y1205">
        <f t="shared" si="304"/>
        <v>0</v>
      </c>
      <c r="Z1205" t="s">
        <v>1237</v>
      </c>
    </row>
    <row r="1206" spans="1:26" x14ac:dyDescent="0.25">
      <c r="A1206" t="s">
        <v>45</v>
      </c>
      <c r="B1206" t="s">
        <v>30</v>
      </c>
      <c r="C1206" t="s">
        <v>23</v>
      </c>
      <c r="D1206">
        <v>0</v>
      </c>
      <c r="F1206">
        <v>1</v>
      </c>
      <c r="G1206">
        <v>25</v>
      </c>
      <c r="H1206">
        <f t="shared" si="289"/>
        <v>1</v>
      </c>
      <c r="I1206">
        <f t="shared" si="290"/>
        <v>0</v>
      </c>
      <c r="J1206">
        <f t="shared" si="291"/>
        <v>0</v>
      </c>
      <c r="K1206">
        <f t="shared" si="292"/>
        <v>0</v>
      </c>
      <c r="L1206">
        <f t="shared" si="293"/>
        <v>1</v>
      </c>
      <c r="M1206">
        <f t="shared" si="294"/>
        <v>0</v>
      </c>
      <c r="N1206">
        <f t="shared" si="295"/>
        <v>0</v>
      </c>
      <c r="O1206">
        <f t="shared" si="296"/>
        <v>1</v>
      </c>
      <c r="P1206">
        <v>60</v>
      </c>
      <c r="Q1206">
        <f t="shared" si="297"/>
        <v>0</v>
      </c>
      <c r="R1206">
        <f t="shared" si="298"/>
        <v>1</v>
      </c>
      <c r="S1206">
        <f t="shared" si="299"/>
        <v>0</v>
      </c>
      <c r="T1206">
        <f t="shared" si="300"/>
        <v>0</v>
      </c>
      <c r="U1206">
        <v>0</v>
      </c>
      <c r="V1206">
        <f t="shared" si="301"/>
        <v>-6.3377329007638331E-2</v>
      </c>
      <c r="W1206">
        <f t="shared" si="302"/>
        <v>0.48416096909412276</v>
      </c>
      <c r="X1206">
        <f t="shared" si="303"/>
        <v>4.0166858321424347E-3</v>
      </c>
      <c r="Y1206">
        <f t="shared" si="304"/>
        <v>0</v>
      </c>
      <c r="Z1206" t="s">
        <v>1238</v>
      </c>
    </row>
    <row r="1207" spans="1:26" x14ac:dyDescent="0.25">
      <c r="A1207" t="s">
        <v>26</v>
      </c>
      <c r="B1207" t="s">
        <v>38</v>
      </c>
      <c r="C1207" t="s">
        <v>25</v>
      </c>
      <c r="D1207">
        <v>0</v>
      </c>
      <c r="F1207">
        <v>1</v>
      </c>
      <c r="G1207">
        <v>25.55</v>
      </c>
      <c r="H1207">
        <f t="shared" si="289"/>
        <v>1</v>
      </c>
      <c r="I1207">
        <f t="shared" si="290"/>
        <v>0</v>
      </c>
      <c r="J1207">
        <f t="shared" si="291"/>
        <v>1</v>
      </c>
      <c r="K1207">
        <f t="shared" si="292"/>
        <v>0</v>
      </c>
      <c r="L1207">
        <f t="shared" si="293"/>
        <v>0</v>
      </c>
      <c r="M1207">
        <f t="shared" si="294"/>
        <v>1</v>
      </c>
      <c r="N1207">
        <f t="shared" si="295"/>
        <v>0</v>
      </c>
      <c r="O1207">
        <f t="shared" si="296"/>
        <v>0</v>
      </c>
      <c r="P1207">
        <v>18</v>
      </c>
      <c r="Q1207">
        <f t="shared" si="297"/>
        <v>0</v>
      </c>
      <c r="R1207">
        <f t="shared" si="298"/>
        <v>0</v>
      </c>
      <c r="S1207">
        <f t="shared" si="299"/>
        <v>1</v>
      </c>
      <c r="T1207">
        <f t="shared" si="300"/>
        <v>0</v>
      </c>
      <c r="U1207">
        <v>0</v>
      </c>
      <c r="V1207">
        <f t="shared" si="301"/>
        <v>0.30246043450175836</v>
      </c>
      <c r="W1207">
        <f t="shared" si="302"/>
        <v>0.5750438800263602</v>
      </c>
      <c r="X1207">
        <f t="shared" si="303"/>
        <v>9.1482314438992463E-2</v>
      </c>
      <c r="Y1207">
        <f t="shared" si="304"/>
        <v>0</v>
      </c>
      <c r="Z1207" t="s">
        <v>1239</v>
      </c>
    </row>
    <row r="1208" spans="1:26" x14ac:dyDescent="0.25">
      <c r="A1208" t="s">
        <v>26</v>
      </c>
      <c r="B1208" t="s">
        <v>27</v>
      </c>
      <c r="C1208" t="s">
        <v>35</v>
      </c>
      <c r="D1208">
        <v>0</v>
      </c>
      <c r="F1208">
        <v>1</v>
      </c>
      <c r="G1208">
        <v>74.900000000000006</v>
      </c>
      <c r="H1208">
        <f t="shared" si="289"/>
        <v>1</v>
      </c>
      <c r="I1208">
        <f t="shared" si="290"/>
        <v>0</v>
      </c>
      <c r="J1208">
        <f t="shared" si="291"/>
        <v>0</v>
      </c>
      <c r="K1208">
        <f t="shared" si="292"/>
        <v>1</v>
      </c>
      <c r="L1208">
        <f t="shared" si="293"/>
        <v>0</v>
      </c>
      <c r="M1208">
        <f t="shared" si="294"/>
        <v>1</v>
      </c>
      <c r="N1208">
        <f t="shared" si="295"/>
        <v>0</v>
      </c>
      <c r="O1208">
        <f t="shared" si="296"/>
        <v>0</v>
      </c>
      <c r="P1208">
        <v>1</v>
      </c>
      <c r="Q1208">
        <f t="shared" si="297"/>
        <v>1</v>
      </c>
      <c r="R1208">
        <f t="shared" si="298"/>
        <v>0</v>
      </c>
      <c r="S1208">
        <f t="shared" si="299"/>
        <v>0</v>
      </c>
      <c r="T1208">
        <f t="shared" si="300"/>
        <v>0</v>
      </c>
      <c r="U1208">
        <v>1</v>
      </c>
      <c r="V1208">
        <f t="shared" si="301"/>
        <v>0.51616816287415457</v>
      </c>
      <c r="W1208">
        <f t="shared" si="302"/>
        <v>0.62625131897456987</v>
      </c>
      <c r="X1208">
        <f t="shared" si="303"/>
        <v>0.23409324661657063</v>
      </c>
      <c r="Y1208">
        <f t="shared" si="304"/>
        <v>1</v>
      </c>
      <c r="Z1208" t="s">
        <v>1240</v>
      </c>
    </row>
    <row r="1209" spans="1:26" x14ac:dyDescent="0.25">
      <c r="A1209" t="s">
        <v>26</v>
      </c>
      <c r="B1209" t="s">
        <v>27</v>
      </c>
      <c r="C1209" t="s">
        <v>35</v>
      </c>
      <c r="D1209">
        <v>0</v>
      </c>
      <c r="F1209">
        <v>1</v>
      </c>
      <c r="G1209">
        <v>70.150000000000006</v>
      </c>
      <c r="H1209">
        <f t="shared" si="289"/>
        <v>1</v>
      </c>
      <c r="I1209">
        <f t="shared" si="290"/>
        <v>0</v>
      </c>
      <c r="J1209">
        <f t="shared" si="291"/>
        <v>0</v>
      </c>
      <c r="K1209">
        <f t="shared" si="292"/>
        <v>1</v>
      </c>
      <c r="L1209">
        <f t="shared" si="293"/>
        <v>0</v>
      </c>
      <c r="M1209">
        <f t="shared" si="294"/>
        <v>1</v>
      </c>
      <c r="N1209">
        <f t="shared" si="295"/>
        <v>0</v>
      </c>
      <c r="O1209">
        <f t="shared" si="296"/>
        <v>0</v>
      </c>
      <c r="P1209">
        <v>3</v>
      </c>
      <c r="Q1209">
        <f t="shared" si="297"/>
        <v>1</v>
      </c>
      <c r="R1209">
        <f t="shared" si="298"/>
        <v>0</v>
      </c>
      <c r="S1209">
        <f t="shared" si="299"/>
        <v>0</v>
      </c>
      <c r="T1209">
        <f t="shared" si="300"/>
        <v>0</v>
      </c>
      <c r="U1209">
        <v>0</v>
      </c>
      <c r="V1209">
        <f t="shared" si="301"/>
        <v>0.5038994804013317</v>
      </c>
      <c r="W1209">
        <f t="shared" si="302"/>
        <v>0.62337528501778716</v>
      </c>
      <c r="X1209">
        <f t="shared" si="303"/>
        <v>0.25391468634873204</v>
      </c>
      <c r="Y1209">
        <f t="shared" si="304"/>
        <v>1</v>
      </c>
      <c r="Z1209" t="s">
        <v>1241</v>
      </c>
    </row>
    <row r="1210" spans="1:26" x14ac:dyDescent="0.25">
      <c r="A1210" t="s">
        <v>26</v>
      </c>
      <c r="B1210" t="s">
        <v>38</v>
      </c>
      <c r="C1210" t="s">
        <v>25</v>
      </c>
      <c r="D1210">
        <v>0</v>
      </c>
      <c r="F1210">
        <v>1</v>
      </c>
      <c r="G1210">
        <v>69.400000000000006</v>
      </c>
      <c r="H1210">
        <f t="shared" si="289"/>
        <v>1</v>
      </c>
      <c r="I1210">
        <f t="shared" si="290"/>
        <v>0</v>
      </c>
      <c r="J1210">
        <f t="shared" si="291"/>
        <v>1</v>
      </c>
      <c r="K1210">
        <f t="shared" si="292"/>
        <v>0</v>
      </c>
      <c r="L1210">
        <f t="shared" si="293"/>
        <v>0</v>
      </c>
      <c r="M1210">
        <f t="shared" si="294"/>
        <v>1</v>
      </c>
      <c r="N1210">
        <f t="shared" si="295"/>
        <v>0</v>
      </c>
      <c r="O1210">
        <f t="shared" si="296"/>
        <v>0</v>
      </c>
      <c r="P1210">
        <v>9</v>
      </c>
      <c r="Q1210">
        <f t="shared" si="297"/>
        <v>0</v>
      </c>
      <c r="R1210">
        <f t="shared" si="298"/>
        <v>0</v>
      </c>
      <c r="S1210">
        <f t="shared" si="299"/>
        <v>1</v>
      </c>
      <c r="T1210">
        <f t="shared" si="300"/>
        <v>0</v>
      </c>
      <c r="U1210">
        <v>0</v>
      </c>
      <c r="V1210">
        <f t="shared" si="301"/>
        <v>0.37082501436473608</v>
      </c>
      <c r="W1210">
        <f t="shared" si="302"/>
        <v>0.5916583159370874</v>
      </c>
      <c r="X1210">
        <f t="shared" si="303"/>
        <v>0.13751119127860673</v>
      </c>
      <c r="Y1210">
        <f t="shared" si="304"/>
        <v>1</v>
      </c>
      <c r="Z1210" t="s">
        <v>1242</v>
      </c>
    </row>
    <row r="1211" spans="1:26" x14ac:dyDescent="0.25">
      <c r="A1211" t="s">
        <v>26</v>
      </c>
      <c r="B1211" t="s">
        <v>27</v>
      </c>
      <c r="C1211" t="s">
        <v>35</v>
      </c>
      <c r="D1211">
        <v>0</v>
      </c>
      <c r="F1211">
        <v>1</v>
      </c>
      <c r="G1211">
        <v>80.25</v>
      </c>
      <c r="H1211">
        <f t="shared" si="289"/>
        <v>1</v>
      </c>
      <c r="I1211">
        <f t="shared" si="290"/>
        <v>0</v>
      </c>
      <c r="J1211">
        <f t="shared" si="291"/>
        <v>0</v>
      </c>
      <c r="K1211">
        <f t="shared" si="292"/>
        <v>1</v>
      </c>
      <c r="L1211">
        <f t="shared" si="293"/>
        <v>0</v>
      </c>
      <c r="M1211">
        <f t="shared" si="294"/>
        <v>1</v>
      </c>
      <c r="N1211">
        <f t="shared" si="295"/>
        <v>0</v>
      </c>
      <c r="O1211">
        <f t="shared" si="296"/>
        <v>0</v>
      </c>
      <c r="P1211">
        <v>1</v>
      </c>
      <c r="Q1211">
        <f t="shared" si="297"/>
        <v>1</v>
      </c>
      <c r="R1211">
        <f t="shared" si="298"/>
        <v>0</v>
      </c>
      <c r="S1211">
        <f t="shared" si="299"/>
        <v>0</v>
      </c>
      <c r="T1211">
        <f t="shared" si="300"/>
        <v>0</v>
      </c>
      <c r="U1211">
        <v>1</v>
      </c>
      <c r="V1211">
        <f t="shared" si="301"/>
        <v>0.52450910933406181</v>
      </c>
      <c r="W1211">
        <f t="shared" si="302"/>
        <v>0.62820154094613845</v>
      </c>
      <c r="X1211">
        <f t="shared" si="303"/>
        <v>0.22609158710628718</v>
      </c>
      <c r="Y1211">
        <f t="shared" si="304"/>
        <v>1</v>
      </c>
      <c r="Z1211" t="s">
        <v>1243</v>
      </c>
    </row>
    <row r="1212" spans="1:26" x14ac:dyDescent="0.25">
      <c r="A1212" t="s">
        <v>29</v>
      </c>
      <c r="B1212" t="s">
        <v>27</v>
      </c>
      <c r="C1212" t="s">
        <v>35</v>
      </c>
      <c r="D1212">
        <v>0</v>
      </c>
      <c r="F1212">
        <v>1</v>
      </c>
      <c r="G1212">
        <v>93.15</v>
      </c>
      <c r="H1212">
        <f t="shared" si="289"/>
        <v>1</v>
      </c>
      <c r="I1212">
        <f t="shared" si="290"/>
        <v>0</v>
      </c>
      <c r="J1212">
        <f t="shared" si="291"/>
        <v>0</v>
      </c>
      <c r="K1212">
        <f t="shared" si="292"/>
        <v>1</v>
      </c>
      <c r="L1212">
        <f t="shared" si="293"/>
        <v>0</v>
      </c>
      <c r="M1212">
        <f t="shared" si="294"/>
        <v>0</v>
      </c>
      <c r="N1212">
        <f t="shared" si="295"/>
        <v>1</v>
      </c>
      <c r="O1212">
        <f t="shared" si="296"/>
        <v>0</v>
      </c>
      <c r="P1212">
        <v>56</v>
      </c>
      <c r="Q1212">
        <f t="shared" si="297"/>
        <v>1</v>
      </c>
      <c r="R1212">
        <f t="shared" si="298"/>
        <v>0</v>
      </c>
      <c r="S1212">
        <f t="shared" si="299"/>
        <v>0</v>
      </c>
      <c r="T1212">
        <f t="shared" si="300"/>
        <v>0</v>
      </c>
      <c r="U1212">
        <v>0</v>
      </c>
      <c r="V1212">
        <f t="shared" si="301"/>
        <v>0.27316607562117368</v>
      </c>
      <c r="W1212">
        <f t="shared" si="302"/>
        <v>0.56787000619271699</v>
      </c>
      <c r="X1212">
        <f t="shared" si="303"/>
        <v>7.4619704870272779E-2</v>
      </c>
      <c r="Y1212">
        <f t="shared" si="304"/>
        <v>0</v>
      </c>
      <c r="Z1212" t="s">
        <v>1244</v>
      </c>
    </row>
    <row r="1213" spans="1:26" x14ac:dyDescent="0.25">
      <c r="A1213" t="s">
        <v>26</v>
      </c>
      <c r="B1213" t="s">
        <v>27</v>
      </c>
      <c r="C1213" t="s">
        <v>35</v>
      </c>
      <c r="D1213">
        <v>0</v>
      </c>
      <c r="F1213">
        <v>1</v>
      </c>
      <c r="G1213">
        <v>69</v>
      </c>
      <c r="H1213">
        <f t="shared" si="289"/>
        <v>1</v>
      </c>
      <c r="I1213">
        <f t="shared" si="290"/>
        <v>0</v>
      </c>
      <c r="J1213">
        <f t="shared" si="291"/>
        <v>0</v>
      </c>
      <c r="K1213">
        <f t="shared" si="292"/>
        <v>1</v>
      </c>
      <c r="L1213">
        <f t="shared" si="293"/>
        <v>0</v>
      </c>
      <c r="M1213">
        <f t="shared" si="294"/>
        <v>1</v>
      </c>
      <c r="N1213">
        <f t="shared" si="295"/>
        <v>0</v>
      </c>
      <c r="O1213">
        <f t="shared" si="296"/>
        <v>0</v>
      </c>
      <c r="P1213">
        <v>17</v>
      </c>
      <c r="Q1213">
        <f t="shared" si="297"/>
        <v>1</v>
      </c>
      <c r="R1213">
        <f t="shared" si="298"/>
        <v>0</v>
      </c>
      <c r="S1213">
        <f t="shared" si="299"/>
        <v>0</v>
      </c>
      <c r="T1213">
        <f t="shared" si="300"/>
        <v>0</v>
      </c>
      <c r="U1213">
        <v>1</v>
      </c>
      <c r="V1213">
        <f t="shared" si="301"/>
        <v>0.50210656667630493</v>
      </c>
      <c r="W1213">
        <f t="shared" si="302"/>
        <v>0.62295425433306328</v>
      </c>
      <c r="X1213">
        <f t="shared" si="303"/>
        <v>0.24789787094685678</v>
      </c>
      <c r="Y1213">
        <f t="shared" si="304"/>
        <v>1</v>
      </c>
      <c r="Z1213" t="s">
        <v>1245</v>
      </c>
    </row>
    <row r="1214" spans="1:26" x14ac:dyDescent="0.25">
      <c r="A1214" t="s">
        <v>26</v>
      </c>
      <c r="B1214" t="s">
        <v>27</v>
      </c>
      <c r="C1214" t="s">
        <v>25</v>
      </c>
      <c r="D1214">
        <v>0</v>
      </c>
      <c r="F1214">
        <v>1</v>
      </c>
      <c r="G1214">
        <v>66.349999999999994</v>
      </c>
      <c r="H1214">
        <f t="shared" si="289"/>
        <v>1</v>
      </c>
      <c r="I1214">
        <f t="shared" si="290"/>
        <v>0</v>
      </c>
      <c r="J1214">
        <f t="shared" si="291"/>
        <v>1</v>
      </c>
      <c r="K1214">
        <f t="shared" si="292"/>
        <v>0</v>
      </c>
      <c r="L1214">
        <f t="shared" si="293"/>
        <v>0</v>
      </c>
      <c r="M1214">
        <f t="shared" si="294"/>
        <v>1</v>
      </c>
      <c r="N1214">
        <f t="shared" si="295"/>
        <v>0</v>
      </c>
      <c r="O1214">
        <f t="shared" si="296"/>
        <v>0</v>
      </c>
      <c r="P1214">
        <v>11</v>
      </c>
      <c r="Q1214">
        <f t="shared" si="297"/>
        <v>1</v>
      </c>
      <c r="R1214">
        <f t="shared" si="298"/>
        <v>0</v>
      </c>
      <c r="S1214">
        <f t="shared" si="299"/>
        <v>0</v>
      </c>
      <c r="T1214">
        <f t="shared" si="300"/>
        <v>0</v>
      </c>
      <c r="U1214">
        <v>1</v>
      </c>
      <c r="V1214">
        <f t="shared" si="301"/>
        <v>0.50283823909243375</v>
      </c>
      <c r="W1214">
        <f t="shared" si="302"/>
        <v>0.62312609573050537</v>
      </c>
      <c r="X1214">
        <f t="shared" si="303"/>
        <v>0.24716981650871206</v>
      </c>
      <c r="Y1214">
        <f t="shared" si="304"/>
        <v>1</v>
      </c>
      <c r="Z1214" t="s">
        <v>1246</v>
      </c>
    </row>
    <row r="1215" spans="1:26" x14ac:dyDescent="0.25">
      <c r="A1215" t="s">
        <v>26</v>
      </c>
      <c r="B1215" t="s">
        <v>27</v>
      </c>
      <c r="C1215" t="s">
        <v>35</v>
      </c>
      <c r="D1215">
        <v>0</v>
      </c>
      <c r="F1215">
        <v>1</v>
      </c>
      <c r="G1215">
        <v>69.55</v>
      </c>
      <c r="H1215">
        <f t="shared" si="289"/>
        <v>1</v>
      </c>
      <c r="I1215">
        <f t="shared" si="290"/>
        <v>0</v>
      </c>
      <c r="J1215">
        <f t="shared" si="291"/>
        <v>0</v>
      </c>
      <c r="K1215">
        <f t="shared" si="292"/>
        <v>1</v>
      </c>
      <c r="L1215">
        <f t="shared" si="293"/>
        <v>0</v>
      </c>
      <c r="M1215">
        <f t="shared" si="294"/>
        <v>1</v>
      </c>
      <c r="N1215">
        <f t="shared" si="295"/>
        <v>0</v>
      </c>
      <c r="O1215">
        <f t="shared" si="296"/>
        <v>0</v>
      </c>
      <c r="P1215">
        <v>7</v>
      </c>
      <c r="Q1215">
        <f t="shared" si="297"/>
        <v>1</v>
      </c>
      <c r="R1215">
        <f t="shared" si="298"/>
        <v>0</v>
      </c>
      <c r="S1215">
        <f t="shared" si="299"/>
        <v>0</v>
      </c>
      <c r="T1215">
        <f t="shared" si="300"/>
        <v>0</v>
      </c>
      <c r="U1215">
        <v>0</v>
      </c>
      <c r="V1215">
        <f t="shared" si="301"/>
        <v>0.50296404715349163</v>
      </c>
      <c r="W1215">
        <f t="shared" si="302"/>
        <v>0.6231556400334165</v>
      </c>
      <c r="X1215">
        <f t="shared" si="303"/>
        <v>0.25297283272901977</v>
      </c>
      <c r="Y1215">
        <f t="shared" si="304"/>
        <v>1</v>
      </c>
      <c r="Z1215" t="s">
        <v>1247</v>
      </c>
    </row>
    <row r="1216" spans="1:26" x14ac:dyDescent="0.25">
      <c r="A1216" t="s">
        <v>45</v>
      </c>
      <c r="B1216" t="s">
        <v>33</v>
      </c>
      <c r="C1216" t="s">
        <v>23</v>
      </c>
      <c r="D1216">
        <v>0</v>
      </c>
      <c r="F1216">
        <v>1</v>
      </c>
      <c r="G1216">
        <v>20.2</v>
      </c>
      <c r="H1216">
        <f t="shared" si="289"/>
        <v>1</v>
      </c>
      <c r="I1216">
        <f t="shared" si="290"/>
        <v>0</v>
      </c>
      <c r="J1216">
        <f t="shared" si="291"/>
        <v>0</v>
      </c>
      <c r="K1216">
        <f t="shared" si="292"/>
        <v>0</v>
      </c>
      <c r="L1216">
        <f t="shared" si="293"/>
        <v>1</v>
      </c>
      <c r="M1216">
        <f t="shared" si="294"/>
        <v>0</v>
      </c>
      <c r="N1216">
        <f t="shared" si="295"/>
        <v>0</v>
      </c>
      <c r="O1216">
        <f t="shared" si="296"/>
        <v>1</v>
      </c>
      <c r="P1216">
        <v>69</v>
      </c>
      <c r="Q1216">
        <f t="shared" si="297"/>
        <v>0</v>
      </c>
      <c r="R1216">
        <f t="shared" si="298"/>
        <v>0</v>
      </c>
      <c r="S1216">
        <f t="shared" si="299"/>
        <v>0</v>
      </c>
      <c r="T1216">
        <f t="shared" si="300"/>
        <v>1</v>
      </c>
      <c r="U1216">
        <v>0</v>
      </c>
      <c r="V1216">
        <f t="shared" si="301"/>
        <v>-6.5997625729603104E-2</v>
      </c>
      <c r="W1216">
        <f t="shared" si="302"/>
        <v>0.48350657981381967</v>
      </c>
      <c r="X1216">
        <f t="shared" si="303"/>
        <v>4.3556866019447693E-3</v>
      </c>
      <c r="Y1216">
        <f t="shared" si="304"/>
        <v>0</v>
      </c>
      <c r="Z1216" t="s">
        <v>1248</v>
      </c>
    </row>
    <row r="1217" spans="1:26" x14ac:dyDescent="0.25">
      <c r="A1217" t="s">
        <v>26</v>
      </c>
      <c r="B1217" t="s">
        <v>33</v>
      </c>
      <c r="C1217" t="s">
        <v>35</v>
      </c>
      <c r="D1217">
        <v>0</v>
      </c>
      <c r="F1217">
        <v>1</v>
      </c>
      <c r="G1217">
        <v>86</v>
      </c>
      <c r="H1217">
        <f t="shared" si="289"/>
        <v>1</v>
      </c>
      <c r="I1217">
        <f t="shared" si="290"/>
        <v>0</v>
      </c>
      <c r="J1217">
        <f t="shared" si="291"/>
        <v>0</v>
      </c>
      <c r="K1217">
        <f t="shared" si="292"/>
        <v>1</v>
      </c>
      <c r="L1217">
        <f t="shared" si="293"/>
        <v>0</v>
      </c>
      <c r="M1217">
        <f t="shared" si="294"/>
        <v>1</v>
      </c>
      <c r="N1217">
        <f t="shared" si="295"/>
        <v>0</v>
      </c>
      <c r="O1217">
        <f t="shared" si="296"/>
        <v>0</v>
      </c>
      <c r="P1217">
        <v>19</v>
      </c>
      <c r="Q1217">
        <f t="shared" si="297"/>
        <v>0</v>
      </c>
      <c r="R1217">
        <f t="shared" si="298"/>
        <v>0</v>
      </c>
      <c r="S1217">
        <f t="shared" si="299"/>
        <v>0</v>
      </c>
      <c r="T1217">
        <f t="shared" si="300"/>
        <v>1</v>
      </c>
      <c r="U1217">
        <v>1</v>
      </c>
      <c r="V1217">
        <f t="shared" si="301"/>
        <v>0.39670533422164439</v>
      </c>
      <c r="W1217">
        <f t="shared" si="302"/>
        <v>0.59789582451215562</v>
      </c>
      <c r="X1217">
        <f t="shared" si="303"/>
        <v>0.36396445375661773</v>
      </c>
      <c r="Y1217">
        <f t="shared" si="304"/>
        <v>1</v>
      </c>
      <c r="Z1217" t="s">
        <v>1249</v>
      </c>
    </row>
    <row r="1218" spans="1:26" x14ac:dyDescent="0.25">
      <c r="A1218" t="s">
        <v>26</v>
      </c>
      <c r="B1218" t="s">
        <v>27</v>
      </c>
      <c r="C1218" t="s">
        <v>35</v>
      </c>
      <c r="D1218">
        <v>0</v>
      </c>
      <c r="F1218">
        <v>1</v>
      </c>
      <c r="G1218">
        <v>80.3</v>
      </c>
      <c r="H1218">
        <f t="shared" si="289"/>
        <v>1</v>
      </c>
      <c r="I1218">
        <f t="shared" si="290"/>
        <v>0</v>
      </c>
      <c r="J1218">
        <f t="shared" si="291"/>
        <v>0</v>
      </c>
      <c r="K1218">
        <f t="shared" si="292"/>
        <v>1</v>
      </c>
      <c r="L1218">
        <f t="shared" si="293"/>
        <v>0</v>
      </c>
      <c r="M1218">
        <f t="shared" si="294"/>
        <v>1</v>
      </c>
      <c r="N1218">
        <f t="shared" si="295"/>
        <v>0</v>
      </c>
      <c r="O1218">
        <f t="shared" si="296"/>
        <v>0</v>
      </c>
      <c r="P1218">
        <v>3</v>
      </c>
      <c r="Q1218">
        <f t="shared" si="297"/>
        <v>1</v>
      </c>
      <c r="R1218">
        <f t="shared" si="298"/>
        <v>0</v>
      </c>
      <c r="S1218">
        <f t="shared" si="299"/>
        <v>0</v>
      </c>
      <c r="T1218">
        <f t="shared" si="300"/>
        <v>0</v>
      </c>
      <c r="U1218">
        <v>1</v>
      </c>
      <c r="V1218">
        <f t="shared" si="301"/>
        <v>0.51972389284395937</v>
      </c>
      <c r="W1218">
        <f t="shared" si="302"/>
        <v>0.62708320095931791</v>
      </c>
      <c r="X1218">
        <f t="shared" si="303"/>
        <v>0.23066513910496061</v>
      </c>
      <c r="Y1218">
        <f t="shared" si="304"/>
        <v>1</v>
      </c>
      <c r="Z1218" t="s">
        <v>1250</v>
      </c>
    </row>
    <row r="1219" spans="1:26" x14ac:dyDescent="0.25">
      <c r="A1219" t="s">
        <v>45</v>
      </c>
      <c r="B1219" t="s">
        <v>38</v>
      </c>
      <c r="C1219" t="s">
        <v>23</v>
      </c>
      <c r="D1219">
        <v>0</v>
      </c>
      <c r="F1219">
        <v>1</v>
      </c>
      <c r="G1219">
        <v>20.399999999999999</v>
      </c>
      <c r="H1219">
        <f t="shared" ref="H1219:H1282" si="305">IF(D1219:D8261=0,1,0)</f>
        <v>1</v>
      </c>
      <c r="I1219">
        <f t="shared" ref="I1219:I1282" si="306">IF(D1219:D8261=1,1,0)</f>
        <v>0</v>
      </c>
      <c r="J1219">
        <f t="shared" ref="J1219:J1282" si="307">IF(C1219:C8261="DSL",1,0)</f>
        <v>0</v>
      </c>
      <c r="K1219">
        <f t="shared" ref="K1219:K1282" si="308">IF(C1219:C8261="Fiber optic",1,0)</f>
        <v>0</v>
      </c>
      <c r="L1219">
        <f t="shared" ref="L1219:L1282" si="309">IF(C1219:C8261="No",1,0)</f>
        <v>1</v>
      </c>
      <c r="M1219">
        <f t="shared" ref="M1219:M1282" si="310">IF(A1219:A8261="Month-to-month",1,0)</f>
        <v>0</v>
      </c>
      <c r="N1219">
        <f t="shared" ref="N1219:N1282" si="311">IF(A1219:A8261="ONE YEAR",1,0)</f>
        <v>0</v>
      </c>
      <c r="O1219">
        <f t="shared" ref="O1219:O1282" si="312">IF(A1219:A8261="two year",1,0)</f>
        <v>1</v>
      </c>
      <c r="P1219">
        <v>54</v>
      </c>
      <c r="Q1219">
        <f t="shared" ref="Q1219:Q1282" si="313">IF(B1219:B8261="Electronic check",1,0)</f>
        <v>0</v>
      </c>
      <c r="R1219">
        <f t="shared" ref="R1219:R1282" si="314">IF(B1219:B8261="Mailed check",1,0)</f>
        <v>0</v>
      </c>
      <c r="S1219">
        <f t="shared" ref="S1219:S1282" si="315">IF(B1219:B8261="Credit card (automatic)",1,0)</f>
        <v>1</v>
      </c>
      <c r="T1219">
        <f t="shared" ref="T1219:T1282" si="316">IF(B1219:B8261="Bank transfer (automatic)",1,0)</f>
        <v>0</v>
      </c>
      <c r="U1219">
        <v>0</v>
      </c>
      <c r="V1219">
        <f t="shared" si="301"/>
        <v>-7.0548983907745458E-2</v>
      </c>
      <c r="W1219">
        <f t="shared" si="302"/>
        <v>0.48237006566561841</v>
      </c>
      <c r="X1219">
        <f t="shared" si="303"/>
        <v>4.9771591304153279E-3</v>
      </c>
      <c r="Y1219">
        <f t="shared" si="304"/>
        <v>0</v>
      </c>
      <c r="Z1219" t="s">
        <v>1251</v>
      </c>
    </row>
    <row r="1220" spans="1:26" x14ac:dyDescent="0.25">
      <c r="A1220" t="s">
        <v>29</v>
      </c>
      <c r="B1220" t="s">
        <v>38</v>
      </c>
      <c r="C1220" t="s">
        <v>23</v>
      </c>
      <c r="D1220">
        <v>0</v>
      </c>
      <c r="F1220">
        <v>1</v>
      </c>
      <c r="G1220">
        <v>23.75</v>
      </c>
      <c r="H1220">
        <f t="shared" si="305"/>
        <v>1</v>
      </c>
      <c r="I1220">
        <f t="shared" si="306"/>
        <v>0</v>
      </c>
      <c r="J1220">
        <f t="shared" si="307"/>
        <v>0</v>
      </c>
      <c r="K1220">
        <f t="shared" si="308"/>
        <v>0</v>
      </c>
      <c r="L1220">
        <f t="shared" si="309"/>
        <v>1</v>
      </c>
      <c r="M1220">
        <f t="shared" si="310"/>
        <v>0</v>
      </c>
      <c r="N1220">
        <f t="shared" si="311"/>
        <v>1</v>
      </c>
      <c r="O1220">
        <f t="shared" si="312"/>
        <v>0</v>
      </c>
      <c r="P1220">
        <v>62</v>
      </c>
      <c r="Q1220">
        <f t="shared" si="313"/>
        <v>0</v>
      </c>
      <c r="R1220">
        <f t="shared" si="314"/>
        <v>0</v>
      </c>
      <c r="S1220">
        <f t="shared" si="315"/>
        <v>1</v>
      </c>
      <c r="T1220">
        <f t="shared" si="316"/>
        <v>0</v>
      </c>
      <c r="U1220">
        <v>0</v>
      </c>
      <c r="V1220">
        <f t="shared" ref="V1220:V1283" si="317">G1220*$G$2+H1221*$H$2+K1221*$K$2+M1220*$M$2+O1220*$O$2+Q1220*$Q$2+L1220*$L$2</f>
        <v>-5.2892297005991545E-4</v>
      </c>
      <c r="W1220">
        <f t="shared" ref="W1220:W1283" si="318">1/ (1+EXP(-V1220))</f>
        <v>0.49986776926056775</v>
      </c>
      <c r="X1220">
        <f t="shared" ref="X1220:X1283" si="319">(U1220-V1220)^2</f>
        <v>2.7975950825700221E-7</v>
      </c>
      <c r="Y1220">
        <f t="shared" ref="Y1220:Y1283" si="320">IF(W1220&gt;=0.58,1,0)</f>
        <v>0</v>
      </c>
      <c r="Z1220" t="s">
        <v>1252</v>
      </c>
    </row>
    <row r="1221" spans="1:26" x14ac:dyDescent="0.25">
      <c r="A1221" t="s">
        <v>26</v>
      </c>
      <c r="B1221" t="s">
        <v>38</v>
      </c>
      <c r="C1221" t="s">
        <v>35</v>
      </c>
      <c r="D1221">
        <v>0</v>
      </c>
      <c r="F1221">
        <v>1</v>
      </c>
      <c r="G1221">
        <v>90.55</v>
      </c>
      <c r="H1221">
        <f t="shared" si="305"/>
        <v>1</v>
      </c>
      <c r="I1221">
        <f t="shared" si="306"/>
        <v>0</v>
      </c>
      <c r="J1221">
        <f t="shared" si="307"/>
        <v>0</v>
      </c>
      <c r="K1221">
        <f t="shared" si="308"/>
        <v>1</v>
      </c>
      <c r="L1221">
        <f t="shared" si="309"/>
        <v>0</v>
      </c>
      <c r="M1221">
        <f t="shared" si="310"/>
        <v>1</v>
      </c>
      <c r="N1221">
        <f t="shared" si="311"/>
        <v>0</v>
      </c>
      <c r="O1221">
        <f t="shared" si="312"/>
        <v>0</v>
      </c>
      <c r="P1221">
        <v>24</v>
      </c>
      <c r="Q1221">
        <f t="shared" si="313"/>
        <v>0</v>
      </c>
      <c r="R1221">
        <f t="shared" si="314"/>
        <v>0</v>
      </c>
      <c r="S1221">
        <f t="shared" si="315"/>
        <v>1</v>
      </c>
      <c r="T1221">
        <f t="shared" si="316"/>
        <v>0</v>
      </c>
      <c r="U1221">
        <v>1</v>
      </c>
      <c r="V1221">
        <f t="shared" si="317"/>
        <v>0.39893586709034246</v>
      </c>
      <c r="W1221">
        <f t="shared" si="318"/>
        <v>0.59843196391774556</v>
      </c>
      <c r="X1221">
        <f t="shared" si="319"/>
        <v>0.36127809187043847</v>
      </c>
      <c r="Y1221">
        <f t="shared" si="320"/>
        <v>1</v>
      </c>
      <c r="Z1221" t="s">
        <v>1253</v>
      </c>
    </row>
    <row r="1222" spans="1:26" x14ac:dyDescent="0.25">
      <c r="A1222" t="s">
        <v>26</v>
      </c>
      <c r="B1222" t="s">
        <v>38</v>
      </c>
      <c r="C1222" t="s">
        <v>25</v>
      </c>
      <c r="D1222">
        <v>0</v>
      </c>
      <c r="F1222">
        <v>1</v>
      </c>
      <c r="G1222">
        <v>70.45</v>
      </c>
      <c r="H1222">
        <f t="shared" si="305"/>
        <v>1</v>
      </c>
      <c r="I1222">
        <f t="shared" si="306"/>
        <v>0</v>
      </c>
      <c r="J1222">
        <f t="shared" si="307"/>
        <v>1</v>
      </c>
      <c r="K1222">
        <f t="shared" si="308"/>
        <v>0</v>
      </c>
      <c r="L1222">
        <f t="shared" si="309"/>
        <v>0</v>
      </c>
      <c r="M1222">
        <f t="shared" si="310"/>
        <v>1</v>
      </c>
      <c r="N1222">
        <f t="shared" si="311"/>
        <v>0</v>
      </c>
      <c r="O1222">
        <f t="shared" si="312"/>
        <v>0</v>
      </c>
      <c r="P1222">
        <v>62</v>
      </c>
      <c r="Q1222">
        <f t="shared" si="313"/>
        <v>0</v>
      </c>
      <c r="R1222">
        <f t="shared" si="314"/>
        <v>0</v>
      </c>
      <c r="S1222">
        <f t="shared" si="315"/>
        <v>1</v>
      </c>
      <c r="T1222">
        <f t="shared" si="316"/>
        <v>0</v>
      </c>
      <c r="U1222">
        <v>0</v>
      </c>
      <c r="V1222">
        <f t="shared" si="317"/>
        <v>0.36759885328770048</v>
      </c>
      <c r="W1222">
        <f t="shared" si="318"/>
        <v>0.5908786495689039</v>
      </c>
      <c r="X1222">
        <f t="shared" si="319"/>
        <v>0.13512891693843235</v>
      </c>
      <c r="Y1222">
        <f t="shared" si="320"/>
        <v>1</v>
      </c>
      <c r="Z1222" t="s">
        <v>1254</v>
      </c>
    </row>
    <row r="1223" spans="1:26" x14ac:dyDescent="0.25">
      <c r="A1223" t="s">
        <v>26</v>
      </c>
      <c r="B1223" t="s">
        <v>33</v>
      </c>
      <c r="C1223" t="s">
        <v>25</v>
      </c>
      <c r="D1223">
        <v>0</v>
      </c>
      <c r="F1223">
        <v>1</v>
      </c>
      <c r="G1223">
        <v>65.75</v>
      </c>
      <c r="H1223">
        <f t="shared" si="305"/>
        <v>1</v>
      </c>
      <c r="I1223">
        <f t="shared" si="306"/>
        <v>0</v>
      </c>
      <c r="J1223">
        <f t="shared" si="307"/>
        <v>1</v>
      </c>
      <c r="K1223">
        <f t="shared" si="308"/>
        <v>0</v>
      </c>
      <c r="L1223">
        <f t="shared" si="309"/>
        <v>0</v>
      </c>
      <c r="M1223">
        <f t="shared" si="310"/>
        <v>1</v>
      </c>
      <c r="N1223">
        <f t="shared" si="311"/>
        <v>0</v>
      </c>
      <c r="O1223">
        <f t="shared" si="312"/>
        <v>0</v>
      </c>
      <c r="P1223">
        <v>17</v>
      </c>
      <c r="Q1223">
        <f t="shared" si="313"/>
        <v>0</v>
      </c>
      <c r="R1223">
        <f t="shared" si="314"/>
        <v>0</v>
      </c>
      <c r="S1223">
        <f t="shared" si="315"/>
        <v>0</v>
      </c>
      <c r="T1223">
        <f t="shared" si="316"/>
        <v>1</v>
      </c>
      <c r="U1223">
        <v>0</v>
      </c>
      <c r="V1223">
        <f t="shared" si="317"/>
        <v>0.36027129284628667</v>
      </c>
      <c r="W1223">
        <f t="shared" si="318"/>
        <v>0.58910610481984416</v>
      </c>
      <c r="X1223">
        <f t="shared" si="319"/>
        <v>0.12979540444913484</v>
      </c>
      <c r="Y1223">
        <f t="shared" si="320"/>
        <v>1</v>
      </c>
      <c r="Z1223" t="s">
        <v>1255</v>
      </c>
    </row>
    <row r="1224" spans="1:26" x14ac:dyDescent="0.25">
      <c r="A1224" t="s">
        <v>26</v>
      </c>
      <c r="B1224" t="s">
        <v>30</v>
      </c>
      <c r="C1224" t="s">
        <v>25</v>
      </c>
      <c r="D1224">
        <v>0</v>
      </c>
      <c r="F1224">
        <v>1</v>
      </c>
      <c r="G1224">
        <v>24.6</v>
      </c>
      <c r="H1224">
        <f t="shared" si="305"/>
        <v>1</v>
      </c>
      <c r="I1224">
        <f t="shared" si="306"/>
        <v>0</v>
      </c>
      <c r="J1224">
        <f t="shared" si="307"/>
        <v>1</v>
      </c>
      <c r="K1224">
        <f t="shared" si="308"/>
        <v>0</v>
      </c>
      <c r="L1224">
        <f t="shared" si="309"/>
        <v>0</v>
      </c>
      <c r="M1224">
        <f t="shared" si="310"/>
        <v>1</v>
      </c>
      <c r="N1224">
        <f t="shared" si="311"/>
        <v>0</v>
      </c>
      <c r="O1224">
        <f t="shared" si="312"/>
        <v>0</v>
      </c>
      <c r="P1224">
        <v>9</v>
      </c>
      <c r="Q1224">
        <f t="shared" si="313"/>
        <v>0</v>
      </c>
      <c r="R1224">
        <f t="shared" si="314"/>
        <v>1</v>
      </c>
      <c r="S1224">
        <f t="shared" si="315"/>
        <v>0</v>
      </c>
      <c r="T1224">
        <f t="shared" si="316"/>
        <v>0</v>
      </c>
      <c r="U1224">
        <v>0</v>
      </c>
      <c r="V1224">
        <f t="shared" si="317"/>
        <v>0.29611616259858925</v>
      </c>
      <c r="W1224">
        <f t="shared" si="318"/>
        <v>0.57349280708885497</v>
      </c>
      <c r="X1224">
        <f t="shared" si="319"/>
        <v>8.7684781752114152E-2</v>
      </c>
      <c r="Y1224">
        <f t="shared" si="320"/>
        <v>0</v>
      </c>
      <c r="Z1224" t="s">
        <v>1256</v>
      </c>
    </row>
    <row r="1225" spans="1:26" x14ac:dyDescent="0.25">
      <c r="A1225" t="s">
        <v>45</v>
      </c>
      <c r="B1225" t="s">
        <v>30</v>
      </c>
      <c r="C1225" t="s">
        <v>25</v>
      </c>
      <c r="D1225">
        <v>0</v>
      </c>
      <c r="F1225">
        <v>1</v>
      </c>
      <c r="G1225">
        <v>69.25</v>
      </c>
      <c r="H1225">
        <f t="shared" si="305"/>
        <v>1</v>
      </c>
      <c r="I1225">
        <f t="shared" si="306"/>
        <v>0</v>
      </c>
      <c r="J1225">
        <f t="shared" si="307"/>
        <v>1</v>
      </c>
      <c r="K1225">
        <f t="shared" si="308"/>
        <v>0</v>
      </c>
      <c r="L1225">
        <f t="shared" si="309"/>
        <v>0</v>
      </c>
      <c r="M1225">
        <f t="shared" si="310"/>
        <v>0</v>
      </c>
      <c r="N1225">
        <f t="shared" si="311"/>
        <v>0</v>
      </c>
      <c r="O1225">
        <f t="shared" si="312"/>
        <v>1</v>
      </c>
      <c r="P1225">
        <v>64</v>
      </c>
      <c r="Q1225">
        <f t="shared" si="313"/>
        <v>0</v>
      </c>
      <c r="R1225">
        <f t="shared" si="314"/>
        <v>1</v>
      </c>
      <c r="S1225">
        <f t="shared" si="315"/>
        <v>0</v>
      </c>
      <c r="T1225">
        <f t="shared" si="316"/>
        <v>0</v>
      </c>
      <c r="U1225">
        <v>0</v>
      </c>
      <c r="V1225">
        <f t="shared" si="317"/>
        <v>3.9202251468170538E-2</v>
      </c>
      <c r="W1225">
        <f t="shared" si="318"/>
        <v>0.50979930792099437</v>
      </c>
      <c r="X1225">
        <f t="shared" si="319"/>
        <v>1.536816520173679E-3</v>
      </c>
      <c r="Y1225">
        <f t="shared" si="320"/>
        <v>0</v>
      </c>
      <c r="Z1225" t="s">
        <v>1257</v>
      </c>
    </row>
    <row r="1226" spans="1:26" x14ac:dyDescent="0.25">
      <c r="A1226" t="s">
        <v>26</v>
      </c>
      <c r="B1226" t="s">
        <v>27</v>
      </c>
      <c r="C1226" t="s">
        <v>35</v>
      </c>
      <c r="D1226">
        <v>0</v>
      </c>
      <c r="F1226">
        <v>1</v>
      </c>
      <c r="G1226">
        <v>75.900000000000006</v>
      </c>
      <c r="H1226">
        <f t="shared" si="305"/>
        <v>1</v>
      </c>
      <c r="I1226">
        <f t="shared" si="306"/>
        <v>0</v>
      </c>
      <c r="J1226">
        <f t="shared" si="307"/>
        <v>0</v>
      </c>
      <c r="K1226">
        <f t="shared" si="308"/>
        <v>1</v>
      </c>
      <c r="L1226">
        <f t="shared" si="309"/>
        <v>0</v>
      </c>
      <c r="M1226">
        <f t="shared" si="310"/>
        <v>1</v>
      </c>
      <c r="N1226">
        <f t="shared" si="311"/>
        <v>0</v>
      </c>
      <c r="O1226">
        <f t="shared" si="312"/>
        <v>0</v>
      </c>
      <c r="P1226">
        <v>2</v>
      </c>
      <c r="Q1226">
        <f t="shared" si="313"/>
        <v>1</v>
      </c>
      <c r="R1226">
        <f t="shared" si="314"/>
        <v>0</v>
      </c>
      <c r="S1226">
        <f t="shared" si="315"/>
        <v>0</v>
      </c>
      <c r="T1226">
        <f t="shared" si="316"/>
        <v>0</v>
      </c>
      <c r="U1226">
        <v>1</v>
      </c>
      <c r="V1226">
        <f t="shared" si="317"/>
        <v>0.51286404902646565</v>
      </c>
      <c r="W1226">
        <f t="shared" si="318"/>
        <v>0.62547763405237133</v>
      </c>
      <c r="X1226">
        <f t="shared" si="319"/>
        <v>0.23730143473088966</v>
      </c>
      <c r="Y1226">
        <f t="shared" si="320"/>
        <v>1</v>
      </c>
      <c r="Z1226" t="s">
        <v>1258</v>
      </c>
    </row>
    <row r="1227" spans="1:26" x14ac:dyDescent="0.25">
      <c r="A1227" t="s">
        <v>26</v>
      </c>
      <c r="B1227" t="s">
        <v>30</v>
      </c>
      <c r="C1227" t="s">
        <v>25</v>
      </c>
      <c r="D1227">
        <v>0</v>
      </c>
      <c r="F1227">
        <v>1</v>
      </c>
      <c r="G1227">
        <v>45.85</v>
      </c>
      <c r="H1227">
        <f t="shared" si="305"/>
        <v>1</v>
      </c>
      <c r="I1227">
        <f t="shared" si="306"/>
        <v>0</v>
      </c>
      <c r="J1227">
        <f t="shared" si="307"/>
        <v>1</v>
      </c>
      <c r="K1227">
        <f t="shared" si="308"/>
        <v>0</v>
      </c>
      <c r="L1227">
        <f t="shared" si="309"/>
        <v>0</v>
      </c>
      <c r="M1227">
        <f t="shared" si="310"/>
        <v>1</v>
      </c>
      <c r="N1227">
        <f t="shared" si="311"/>
        <v>0</v>
      </c>
      <c r="O1227">
        <f t="shared" si="312"/>
        <v>0</v>
      </c>
      <c r="P1227">
        <v>1</v>
      </c>
      <c r="Q1227">
        <f t="shared" si="313"/>
        <v>0</v>
      </c>
      <c r="R1227">
        <f t="shared" si="314"/>
        <v>1</v>
      </c>
      <c r="S1227">
        <f t="shared" si="315"/>
        <v>0</v>
      </c>
      <c r="T1227">
        <f t="shared" si="316"/>
        <v>0</v>
      </c>
      <c r="U1227">
        <v>1</v>
      </c>
      <c r="V1227">
        <f t="shared" si="317"/>
        <v>0.329246090126258</v>
      </c>
      <c r="W1227">
        <f t="shared" si="318"/>
        <v>0.58157592765712995</v>
      </c>
      <c r="X1227">
        <f t="shared" si="319"/>
        <v>0.44991080761091207</v>
      </c>
      <c r="Y1227">
        <f t="shared" si="320"/>
        <v>1</v>
      </c>
      <c r="Z1227" t="s">
        <v>1259</v>
      </c>
    </row>
    <row r="1228" spans="1:26" x14ac:dyDescent="0.25">
      <c r="A1228" t="s">
        <v>26</v>
      </c>
      <c r="B1228" t="s">
        <v>27</v>
      </c>
      <c r="C1228" t="s">
        <v>25</v>
      </c>
      <c r="D1228">
        <v>0</v>
      </c>
      <c r="F1228">
        <v>1</v>
      </c>
      <c r="G1228">
        <v>49.95</v>
      </c>
      <c r="H1228">
        <f t="shared" si="305"/>
        <v>1</v>
      </c>
      <c r="I1228">
        <f t="shared" si="306"/>
        <v>0</v>
      </c>
      <c r="J1228">
        <f t="shared" si="307"/>
        <v>1</v>
      </c>
      <c r="K1228">
        <f t="shared" si="308"/>
        <v>0</v>
      </c>
      <c r="L1228">
        <f t="shared" si="309"/>
        <v>0</v>
      </c>
      <c r="M1228">
        <f t="shared" si="310"/>
        <v>1</v>
      </c>
      <c r="N1228">
        <f t="shared" si="311"/>
        <v>0</v>
      </c>
      <c r="O1228">
        <f t="shared" si="312"/>
        <v>0</v>
      </c>
      <c r="P1228">
        <v>16</v>
      </c>
      <c r="Q1228">
        <f t="shared" si="313"/>
        <v>1</v>
      </c>
      <c r="R1228">
        <f t="shared" si="314"/>
        <v>0</v>
      </c>
      <c r="S1228">
        <f t="shared" si="315"/>
        <v>0</v>
      </c>
      <c r="T1228">
        <f t="shared" si="316"/>
        <v>0</v>
      </c>
      <c r="U1228">
        <v>1</v>
      </c>
      <c r="V1228">
        <f t="shared" si="317"/>
        <v>0.4724065610573831</v>
      </c>
      <c r="W1228">
        <f t="shared" si="318"/>
        <v>0.61595319872203191</v>
      </c>
      <c r="X1228">
        <f t="shared" si="319"/>
        <v>0.27835483681529682</v>
      </c>
      <c r="Y1228">
        <f t="shared" si="320"/>
        <v>1</v>
      </c>
      <c r="Z1228" t="s">
        <v>1260</v>
      </c>
    </row>
    <row r="1229" spans="1:26" x14ac:dyDescent="0.25">
      <c r="A1229" t="s">
        <v>45</v>
      </c>
      <c r="B1229" t="s">
        <v>33</v>
      </c>
      <c r="C1229" t="s">
        <v>23</v>
      </c>
      <c r="D1229">
        <v>0</v>
      </c>
      <c r="F1229">
        <v>1</v>
      </c>
      <c r="G1229">
        <v>24.65</v>
      </c>
      <c r="H1229">
        <f t="shared" si="305"/>
        <v>1</v>
      </c>
      <c r="I1229">
        <f t="shared" si="306"/>
        <v>0</v>
      </c>
      <c r="J1229">
        <f t="shared" si="307"/>
        <v>0</v>
      </c>
      <c r="K1229">
        <f t="shared" si="308"/>
        <v>0</v>
      </c>
      <c r="L1229">
        <f t="shared" si="309"/>
        <v>1</v>
      </c>
      <c r="M1229">
        <f t="shared" si="310"/>
        <v>0</v>
      </c>
      <c r="N1229">
        <f t="shared" si="311"/>
        <v>0</v>
      </c>
      <c r="O1229">
        <f t="shared" si="312"/>
        <v>1</v>
      </c>
      <c r="P1229">
        <v>72</v>
      </c>
      <c r="Q1229">
        <f t="shared" si="313"/>
        <v>0</v>
      </c>
      <c r="R1229">
        <f t="shared" si="314"/>
        <v>0</v>
      </c>
      <c r="S1229">
        <f t="shared" si="315"/>
        <v>0</v>
      </c>
      <c r="T1229">
        <f t="shared" si="316"/>
        <v>1</v>
      </c>
      <c r="U1229">
        <v>0</v>
      </c>
      <c r="V1229">
        <f t="shared" si="317"/>
        <v>-5.9059829141455987E-2</v>
      </c>
      <c r="W1229">
        <f t="shared" si="318"/>
        <v>0.48523933297711963</v>
      </c>
      <c r="X1229">
        <f t="shared" si="319"/>
        <v>3.4880634182179737E-3</v>
      </c>
      <c r="Y1229">
        <f t="shared" si="320"/>
        <v>0</v>
      </c>
      <c r="Z1229" t="s">
        <v>1261</v>
      </c>
    </row>
    <row r="1230" spans="1:26" x14ac:dyDescent="0.25">
      <c r="A1230" t="s">
        <v>29</v>
      </c>
      <c r="B1230" t="s">
        <v>33</v>
      </c>
      <c r="C1230" t="s">
        <v>35</v>
      </c>
      <c r="D1230">
        <v>0</v>
      </c>
      <c r="F1230">
        <v>1</v>
      </c>
      <c r="G1230">
        <v>90.4</v>
      </c>
      <c r="H1230">
        <f t="shared" si="305"/>
        <v>1</v>
      </c>
      <c r="I1230">
        <f t="shared" si="306"/>
        <v>0</v>
      </c>
      <c r="J1230">
        <f t="shared" si="307"/>
        <v>0</v>
      </c>
      <c r="K1230">
        <f t="shared" si="308"/>
        <v>1</v>
      </c>
      <c r="L1230">
        <f t="shared" si="309"/>
        <v>0</v>
      </c>
      <c r="M1230">
        <f t="shared" si="310"/>
        <v>0</v>
      </c>
      <c r="N1230">
        <f t="shared" si="311"/>
        <v>1</v>
      </c>
      <c r="O1230">
        <f t="shared" si="312"/>
        <v>0</v>
      </c>
      <c r="P1230">
        <v>30</v>
      </c>
      <c r="Q1230">
        <f t="shared" si="313"/>
        <v>0</v>
      </c>
      <c r="R1230">
        <f t="shared" si="314"/>
        <v>0</v>
      </c>
      <c r="S1230">
        <f t="shared" si="315"/>
        <v>0</v>
      </c>
      <c r="T1230">
        <f t="shared" si="316"/>
        <v>1</v>
      </c>
      <c r="U1230">
        <v>0</v>
      </c>
      <c r="V1230">
        <f t="shared" si="317"/>
        <v>0.13211032949768881</v>
      </c>
      <c r="W1230">
        <f t="shared" si="318"/>
        <v>0.53297962981567681</v>
      </c>
      <c r="X1230">
        <f t="shared" si="319"/>
        <v>1.7453139159987904E-2</v>
      </c>
      <c r="Y1230">
        <f t="shared" si="320"/>
        <v>0</v>
      </c>
      <c r="Z1230" t="s">
        <v>1262</v>
      </c>
    </row>
    <row r="1231" spans="1:26" x14ac:dyDescent="0.25">
      <c r="A1231" t="s">
        <v>26</v>
      </c>
      <c r="B1231" t="s">
        <v>30</v>
      </c>
      <c r="C1231" t="s">
        <v>35</v>
      </c>
      <c r="D1231">
        <v>0</v>
      </c>
      <c r="F1231">
        <v>1</v>
      </c>
      <c r="G1231">
        <v>100.85</v>
      </c>
      <c r="H1231">
        <f t="shared" si="305"/>
        <v>1</v>
      </c>
      <c r="I1231">
        <f t="shared" si="306"/>
        <v>0</v>
      </c>
      <c r="J1231">
        <f t="shared" si="307"/>
        <v>0</v>
      </c>
      <c r="K1231">
        <f t="shared" si="308"/>
        <v>1</v>
      </c>
      <c r="L1231">
        <f t="shared" si="309"/>
        <v>0</v>
      </c>
      <c r="M1231">
        <f t="shared" si="310"/>
        <v>1</v>
      </c>
      <c r="N1231">
        <f t="shared" si="311"/>
        <v>0</v>
      </c>
      <c r="O1231">
        <f t="shared" si="312"/>
        <v>0</v>
      </c>
      <c r="P1231">
        <v>49</v>
      </c>
      <c r="Q1231">
        <f t="shared" si="313"/>
        <v>0</v>
      </c>
      <c r="R1231">
        <f t="shared" si="314"/>
        <v>1</v>
      </c>
      <c r="S1231">
        <f t="shared" si="315"/>
        <v>0</v>
      </c>
      <c r="T1231">
        <f t="shared" si="316"/>
        <v>0</v>
      </c>
      <c r="U1231">
        <v>0</v>
      </c>
      <c r="V1231">
        <f t="shared" si="317"/>
        <v>0.41499413784493017</v>
      </c>
      <c r="W1231">
        <f t="shared" si="318"/>
        <v>0.60228477268159575</v>
      </c>
      <c r="X1231">
        <f t="shared" si="319"/>
        <v>0.1722201344456569</v>
      </c>
      <c r="Y1231">
        <f t="shared" si="320"/>
        <v>1</v>
      </c>
      <c r="Z1231" t="s">
        <v>1263</v>
      </c>
    </row>
    <row r="1232" spans="1:26" x14ac:dyDescent="0.25">
      <c r="A1232" t="s">
        <v>45</v>
      </c>
      <c r="B1232" t="s">
        <v>38</v>
      </c>
      <c r="C1232" t="s">
        <v>25</v>
      </c>
      <c r="D1232">
        <v>0</v>
      </c>
      <c r="F1232">
        <v>1</v>
      </c>
      <c r="G1232">
        <v>75.349999999999994</v>
      </c>
      <c r="H1232">
        <f t="shared" si="305"/>
        <v>1</v>
      </c>
      <c r="I1232">
        <f t="shared" si="306"/>
        <v>0</v>
      </c>
      <c r="J1232">
        <f t="shared" si="307"/>
        <v>1</v>
      </c>
      <c r="K1232">
        <f t="shared" si="308"/>
        <v>0</v>
      </c>
      <c r="L1232">
        <f t="shared" si="309"/>
        <v>0</v>
      </c>
      <c r="M1232">
        <f t="shared" si="310"/>
        <v>0</v>
      </c>
      <c r="N1232">
        <f t="shared" si="311"/>
        <v>0</v>
      </c>
      <c r="O1232">
        <f t="shared" si="312"/>
        <v>1</v>
      </c>
      <c r="P1232">
        <v>61</v>
      </c>
      <c r="Q1232">
        <f t="shared" si="313"/>
        <v>0</v>
      </c>
      <c r="R1232">
        <f t="shared" si="314"/>
        <v>0</v>
      </c>
      <c r="S1232">
        <f t="shared" si="315"/>
        <v>1</v>
      </c>
      <c r="T1232">
        <f t="shared" si="316"/>
        <v>0</v>
      </c>
      <c r="U1232">
        <v>0</v>
      </c>
      <c r="V1232">
        <f t="shared" si="317"/>
        <v>4.8712489487877805E-2</v>
      </c>
      <c r="W1232">
        <f t="shared" si="318"/>
        <v>0.51217571481431357</v>
      </c>
      <c r="X1232">
        <f t="shared" si="319"/>
        <v>2.3729066321066055E-3</v>
      </c>
      <c r="Y1232">
        <f t="shared" si="320"/>
        <v>0</v>
      </c>
      <c r="Z1232" t="s">
        <v>1264</v>
      </c>
    </row>
    <row r="1233" spans="1:26" x14ac:dyDescent="0.25">
      <c r="A1233" t="s">
        <v>26</v>
      </c>
      <c r="B1233" t="s">
        <v>27</v>
      </c>
      <c r="C1233" t="s">
        <v>35</v>
      </c>
      <c r="D1233">
        <v>0</v>
      </c>
      <c r="F1233">
        <v>1</v>
      </c>
      <c r="G1233">
        <v>87.2</v>
      </c>
      <c r="H1233">
        <f t="shared" si="305"/>
        <v>1</v>
      </c>
      <c r="I1233">
        <f t="shared" si="306"/>
        <v>0</v>
      </c>
      <c r="J1233">
        <f t="shared" si="307"/>
        <v>0</v>
      </c>
      <c r="K1233">
        <f t="shared" si="308"/>
        <v>1</v>
      </c>
      <c r="L1233">
        <f t="shared" si="309"/>
        <v>0</v>
      </c>
      <c r="M1233">
        <f t="shared" si="310"/>
        <v>1</v>
      </c>
      <c r="N1233">
        <f t="shared" si="311"/>
        <v>0</v>
      </c>
      <c r="O1233">
        <f t="shared" si="312"/>
        <v>0</v>
      </c>
      <c r="P1233">
        <v>47</v>
      </c>
      <c r="Q1233">
        <f t="shared" si="313"/>
        <v>1</v>
      </c>
      <c r="R1233">
        <f t="shared" si="314"/>
        <v>0</v>
      </c>
      <c r="S1233">
        <f t="shared" si="315"/>
        <v>0</v>
      </c>
      <c r="T1233">
        <f t="shared" si="316"/>
        <v>0</v>
      </c>
      <c r="U1233">
        <v>0</v>
      </c>
      <c r="V1233">
        <f t="shared" si="317"/>
        <v>0.53048137519412009</v>
      </c>
      <c r="W1233">
        <f t="shared" si="318"/>
        <v>0.62959537808926314</v>
      </c>
      <c r="X1233">
        <f t="shared" si="319"/>
        <v>0.2814104894278448</v>
      </c>
      <c r="Y1233">
        <f t="shared" si="320"/>
        <v>1</v>
      </c>
      <c r="Z1233" t="s">
        <v>1265</v>
      </c>
    </row>
    <row r="1234" spans="1:26" x14ac:dyDescent="0.25">
      <c r="A1234" t="s">
        <v>26</v>
      </c>
      <c r="B1234" t="s">
        <v>38</v>
      </c>
      <c r="C1234" t="s">
        <v>25</v>
      </c>
      <c r="D1234">
        <v>0</v>
      </c>
      <c r="F1234">
        <v>1</v>
      </c>
      <c r="G1234">
        <v>64.400000000000006</v>
      </c>
      <c r="H1234">
        <f t="shared" si="305"/>
        <v>1</v>
      </c>
      <c r="I1234">
        <f t="shared" si="306"/>
        <v>0</v>
      </c>
      <c r="J1234">
        <f t="shared" si="307"/>
        <v>1</v>
      </c>
      <c r="K1234">
        <f t="shared" si="308"/>
        <v>0</v>
      </c>
      <c r="L1234">
        <f t="shared" si="309"/>
        <v>0</v>
      </c>
      <c r="M1234">
        <f t="shared" si="310"/>
        <v>1</v>
      </c>
      <c r="N1234">
        <f t="shared" si="311"/>
        <v>0</v>
      </c>
      <c r="O1234">
        <f t="shared" si="312"/>
        <v>0</v>
      </c>
      <c r="P1234">
        <v>20</v>
      </c>
      <c r="Q1234">
        <f t="shared" si="313"/>
        <v>0</v>
      </c>
      <c r="R1234">
        <f t="shared" si="314"/>
        <v>0</v>
      </c>
      <c r="S1234">
        <f t="shared" si="315"/>
        <v>1</v>
      </c>
      <c r="T1234">
        <f t="shared" si="316"/>
        <v>0</v>
      </c>
      <c r="U1234">
        <v>0</v>
      </c>
      <c r="V1234">
        <f t="shared" si="317"/>
        <v>0.36302973729940224</v>
      </c>
      <c r="W1234">
        <f t="shared" si="318"/>
        <v>0.58977364966379997</v>
      </c>
      <c r="X1234">
        <f t="shared" si="319"/>
        <v>0.131790590163673</v>
      </c>
      <c r="Y1234">
        <f t="shared" si="320"/>
        <v>1</v>
      </c>
      <c r="Z1234" t="s">
        <v>1266</v>
      </c>
    </row>
    <row r="1235" spans="1:26" x14ac:dyDescent="0.25">
      <c r="A1235" t="s">
        <v>26</v>
      </c>
      <c r="B1235" t="s">
        <v>27</v>
      </c>
      <c r="C1235" t="s">
        <v>35</v>
      </c>
      <c r="D1235">
        <v>0</v>
      </c>
      <c r="F1235">
        <v>1</v>
      </c>
      <c r="G1235">
        <v>78.3</v>
      </c>
      <c r="H1235">
        <f t="shared" si="305"/>
        <v>1</v>
      </c>
      <c r="I1235">
        <f t="shared" si="306"/>
        <v>0</v>
      </c>
      <c r="J1235">
        <f t="shared" si="307"/>
        <v>0</v>
      </c>
      <c r="K1235">
        <f t="shared" si="308"/>
        <v>1</v>
      </c>
      <c r="L1235">
        <f t="shared" si="309"/>
        <v>0</v>
      </c>
      <c r="M1235">
        <f t="shared" si="310"/>
        <v>1</v>
      </c>
      <c r="N1235">
        <f t="shared" si="311"/>
        <v>0</v>
      </c>
      <c r="O1235">
        <f t="shared" si="312"/>
        <v>0</v>
      </c>
      <c r="P1235">
        <v>34</v>
      </c>
      <c r="Q1235">
        <f t="shared" si="313"/>
        <v>1</v>
      </c>
      <c r="R1235">
        <f t="shared" si="314"/>
        <v>0</v>
      </c>
      <c r="S1235">
        <f t="shared" si="315"/>
        <v>0</v>
      </c>
      <c r="T1235">
        <f t="shared" si="316"/>
        <v>0</v>
      </c>
      <c r="U1235">
        <v>1</v>
      </c>
      <c r="V1235">
        <f t="shared" si="317"/>
        <v>0.51660578201782592</v>
      </c>
      <c r="W1235">
        <f t="shared" si="318"/>
        <v>0.62635374271531385</v>
      </c>
      <c r="X1235">
        <f t="shared" si="319"/>
        <v>0.23366996997859762</v>
      </c>
      <c r="Y1235">
        <f t="shared" si="320"/>
        <v>1</v>
      </c>
      <c r="Z1235" t="s">
        <v>1267</v>
      </c>
    </row>
    <row r="1236" spans="1:26" x14ac:dyDescent="0.25">
      <c r="A1236" t="s">
        <v>45</v>
      </c>
      <c r="B1236" t="s">
        <v>33</v>
      </c>
      <c r="C1236" t="s">
        <v>23</v>
      </c>
      <c r="D1236">
        <v>0</v>
      </c>
      <c r="F1236">
        <v>1</v>
      </c>
      <c r="G1236">
        <v>24.7</v>
      </c>
      <c r="H1236">
        <f t="shared" si="305"/>
        <v>1</v>
      </c>
      <c r="I1236">
        <f t="shared" si="306"/>
        <v>0</v>
      </c>
      <c r="J1236">
        <f t="shared" si="307"/>
        <v>0</v>
      </c>
      <c r="K1236">
        <f t="shared" si="308"/>
        <v>0</v>
      </c>
      <c r="L1236">
        <f t="shared" si="309"/>
        <v>1</v>
      </c>
      <c r="M1236">
        <f t="shared" si="310"/>
        <v>0</v>
      </c>
      <c r="N1236">
        <f t="shared" si="311"/>
        <v>0</v>
      </c>
      <c r="O1236">
        <f t="shared" si="312"/>
        <v>1</v>
      </c>
      <c r="P1236">
        <v>70</v>
      </c>
      <c r="Q1236">
        <f t="shared" si="313"/>
        <v>0</v>
      </c>
      <c r="R1236">
        <f t="shared" si="314"/>
        <v>0</v>
      </c>
      <c r="S1236">
        <f t="shared" si="315"/>
        <v>0</v>
      </c>
      <c r="T1236">
        <f t="shared" si="316"/>
        <v>1</v>
      </c>
      <c r="U1236">
        <v>0</v>
      </c>
      <c r="V1236">
        <f t="shared" si="317"/>
        <v>-5.8981876370802648E-2</v>
      </c>
      <c r="W1236">
        <f t="shared" si="318"/>
        <v>0.48525880420803891</v>
      </c>
      <c r="X1236">
        <f t="shared" si="319"/>
        <v>3.4788617402206476E-3</v>
      </c>
      <c r="Y1236">
        <f t="shared" si="320"/>
        <v>0</v>
      </c>
      <c r="Z1236" t="s">
        <v>1268</v>
      </c>
    </row>
    <row r="1237" spans="1:26" x14ac:dyDescent="0.25">
      <c r="A1237" t="s">
        <v>29</v>
      </c>
      <c r="B1237" t="s">
        <v>27</v>
      </c>
      <c r="C1237" t="s">
        <v>35</v>
      </c>
      <c r="D1237">
        <v>0</v>
      </c>
      <c r="F1237">
        <v>1</v>
      </c>
      <c r="G1237">
        <v>105.85</v>
      </c>
      <c r="H1237">
        <f t="shared" si="305"/>
        <v>1</v>
      </c>
      <c r="I1237">
        <f t="shared" si="306"/>
        <v>0</v>
      </c>
      <c r="J1237">
        <f t="shared" si="307"/>
        <v>0</v>
      </c>
      <c r="K1237">
        <f t="shared" si="308"/>
        <v>1</v>
      </c>
      <c r="L1237">
        <f t="shared" si="309"/>
        <v>0</v>
      </c>
      <c r="M1237">
        <f t="shared" si="310"/>
        <v>0</v>
      </c>
      <c r="N1237">
        <f t="shared" si="311"/>
        <v>1</v>
      </c>
      <c r="O1237">
        <f t="shared" si="312"/>
        <v>0</v>
      </c>
      <c r="P1237">
        <v>54</v>
      </c>
      <c r="Q1237">
        <f t="shared" si="313"/>
        <v>1</v>
      </c>
      <c r="R1237">
        <f t="shared" si="314"/>
        <v>0</v>
      </c>
      <c r="S1237">
        <f t="shared" si="315"/>
        <v>0</v>
      </c>
      <c r="T1237">
        <f t="shared" si="316"/>
        <v>0</v>
      </c>
      <c r="U1237">
        <v>0</v>
      </c>
      <c r="V1237">
        <f t="shared" si="317"/>
        <v>0.30665752847142425</v>
      </c>
      <c r="W1237">
        <f t="shared" si="318"/>
        <v>0.57606919278782154</v>
      </c>
      <c r="X1237">
        <f t="shared" si="319"/>
        <v>9.4038839768202376E-2</v>
      </c>
      <c r="Y1237">
        <f t="shared" si="320"/>
        <v>0</v>
      </c>
      <c r="Z1237" t="s">
        <v>1269</v>
      </c>
    </row>
    <row r="1238" spans="1:26" x14ac:dyDescent="0.25">
      <c r="A1238" t="s">
        <v>29</v>
      </c>
      <c r="B1238" t="s">
        <v>30</v>
      </c>
      <c r="C1238" t="s">
        <v>35</v>
      </c>
      <c r="D1238">
        <v>1</v>
      </c>
      <c r="F1238">
        <v>1</v>
      </c>
      <c r="G1238">
        <v>98.3</v>
      </c>
      <c r="H1238">
        <f t="shared" si="305"/>
        <v>0</v>
      </c>
      <c r="I1238">
        <f t="shared" si="306"/>
        <v>1</v>
      </c>
      <c r="J1238">
        <f t="shared" si="307"/>
        <v>0</v>
      </c>
      <c r="K1238">
        <f t="shared" si="308"/>
        <v>1</v>
      </c>
      <c r="L1238">
        <f t="shared" si="309"/>
        <v>0</v>
      </c>
      <c r="M1238">
        <f t="shared" si="310"/>
        <v>0</v>
      </c>
      <c r="N1238">
        <f t="shared" si="311"/>
        <v>1</v>
      </c>
      <c r="O1238">
        <f t="shared" si="312"/>
        <v>0</v>
      </c>
      <c r="P1238">
        <v>61</v>
      </c>
      <c r="Q1238">
        <f t="shared" si="313"/>
        <v>0</v>
      </c>
      <c r="R1238">
        <f t="shared" si="314"/>
        <v>1</v>
      </c>
      <c r="S1238">
        <f t="shared" si="315"/>
        <v>0</v>
      </c>
      <c r="T1238">
        <f t="shared" si="316"/>
        <v>0</v>
      </c>
      <c r="U1238">
        <v>0</v>
      </c>
      <c r="V1238">
        <f t="shared" si="317"/>
        <v>0.14442686726091625</v>
      </c>
      <c r="W1238">
        <f t="shared" si="318"/>
        <v>0.53604408459575215</v>
      </c>
      <c r="X1238">
        <f t="shared" si="319"/>
        <v>2.0859119986802323E-2</v>
      </c>
      <c r="Y1238">
        <f t="shared" si="320"/>
        <v>0</v>
      </c>
      <c r="Z1238" t="s">
        <v>1270</v>
      </c>
    </row>
    <row r="1239" spans="1:26" x14ac:dyDescent="0.25">
      <c r="A1239" t="s">
        <v>26</v>
      </c>
      <c r="B1239" t="s">
        <v>27</v>
      </c>
      <c r="C1239" t="s">
        <v>35</v>
      </c>
      <c r="D1239">
        <v>0</v>
      </c>
      <c r="F1239">
        <v>1</v>
      </c>
      <c r="G1239">
        <v>76.95</v>
      </c>
      <c r="H1239">
        <f t="shared" si="305"/>
        <v>1</v>
      </c>
      <c r="I1239">
        <f t="shared" si="306"/>
        <v>0</v>
      </c>
      <c r="J1239">
        <f t="shared" si="307"/>
        <v>0</v>
      </c>
      <c r="K1239">
        <f t="shared" si="308"/>
        <v>1</v>
      </c>
      <c r="L1239">
        <f t="shared" si="309"/>
        <v>0</v>
      </c>
      <c r="M1239">
        <f t="shared" si="310"/>
        <v>1</v>
      </c>
      <c r="N1239">
        <f t="shared" si="311"/>
        <v>0</v>
      </c>
      <c r="O1239">
        <f t="shared" si="312"/>
        <v>0</v>
      </c>
      <c r="P1239">
        <v>3</v>
      </c>
      <c r="Q1239">
        <f t="shared" si="313"/>
        <v>1</v>
      </c>
      <c r="R1239">
        <f t="shared" si="314"/>
        <v>0</v>
      </c>
      <c r="S1239">
        <f t="shared" si="315"/>
        <v>0</v>
      </c>
      <c r="T1239">
        <f t="shared" si="316"/>
        <v>0</v>
      </c>
      <c r="U1239">
        <v>1</v>
      </c>
      <c r="V1239">
        <f t="shared" si="317"/>
        <v>0.5145010572101858</v>
      </c>
      <c r="W1239">
        <f t="shared" si="318"/>
        <v>0.62586103316042963</v>
      </c>
      <c r="X1239">
        <f t="shared" si="319"/>
        <v>0.23570922345002729</v>
      </c>
      <c r="Y1239">
        <f t="shared" si="320"/>
        <v>1</v>
      </c>
      <c r="Z1239" t="s">
        <v>1271</v>
      </c>
    </row>
    <row r="1240" spans="1:26" x14ac:dyDescent="0.25">
      <c r="A1240" t="s">
        <v>29</v>
      </c>
      <c r="B1240" t="s">
        <v>30</v>
      </c>
      <c r="C1240" t="s">
        <v>23</v>
      </c>
      <c r="D1240">
        <v>0</v>
      </c>
      <c r="F1240">
        <v>1</v>
      </c>
      <c r="G1240">
        <v>19.45</v>
      </c>
      <c r="H1240">
        <f t="shared" si="305"/>
        <v>1</v>
      </c>
      <c r="I1240">
        <f t="shared" si="306"/>
        <v>0</v>
      </c>
      <c r="J1240">
        <f t="shared" si="307"/>
        <v>0</v>
      </c>
      <c r="K1240">
        <f t="shared" si="308"/>
        <v>0</v>
      </c>
      <c r="L1240">
        <f t="shared" si="309"/>
        <v>1</v>
      </c>
      <c r="M1240">
        <f t="shared" si="310"/>
        <v>0</v>
      </c>
      <c r="N1240">
        <f t="shared" si="311"/>
        <v>1</v>
      </c>
      <c r="O1240">
        <f t="shared" si="312"/>
        <v>0</v>
      </c>
      <c r="P1240">
        <v>13</v>
      </c>
      <c r="Q1240">
        <f t="shared" si="313"/>
        <v>0</v>
      </c>
      <c r="R1240">
        <f t="shared" si="314"/>
        <v>1</v>
      </c>
      <c r="S1240">
        <f t="shared" si="315"/>
        <v>0</v>
      </c>
      <c r="T1240">
        <f t="shared" si="316"/>
        <v>0</v>
      </c>
      <c r="U1240">
        <v>0</v>
      </c>
      <c r="V1240">
        <f t="shared" si="317"/>
        <v>6.4585878580555693E-3</v>
      </c>
      <c r="W1240">
        <f t="shared" si="318"/>
        <v>0.50161464135184186</v>
      </c>
      <c r="X1240">
        <f t="shared" si="319"/>
        <v>4.1713357120222824E-5</v>
      </c>
      <c r="Y1240">
        <f t="shared" si="320"/>
        <v>0</v>
      </c>
      <c r="Z1240" t="s">
        <v>1272</v>
      </c>
    </row>
    <row r="1241" spans="1:26" x14ac:dyDescent="0.25">
      <c r="A1241" t="s">
        <v>26</v>
      </c>
      <c r="B1241" t="s">
        <v>27</v>
      </c>
      <c r="C1241" t="s">
        <v>35</v>
      </c>
      <c r="D1241">
        <v>1</v>
      </c>
      <c r="F1241">
        <v>1</v>
      </c>
      <c r="G1241">
        <v>96.15</v>
      </c>
      <c r="H1241">
        <f t="shared" si="305"/>
        <v>0</v>
      </c>
      <c r="I1241">
        <f t="shared" si="306"/>
        <v>1</v>
      </c>
      <c r="J1241">
        <f t="shared" si="307"/>
        <v>0</v>
      </c>
      <c r="K1241">
        <f t="shared" si="308"/>
        <v>1</v>
      </c>
      <c r="L1241">
        <f t="shared" si="309"/>
        <v>0</v>
      </c>
      <c r="M1241">
        <f t="shared" si="310"/>
        <v>1</v>
      </c>
      <c r="N1241">
        <f t="shared" si="311"/>
        <v>0</v>
      </c>
      <c r="O1241">
        <f t="shared" si="312"/>
        <v>0</v>
      </c>
      <c r="P1241">
        <v>16</v>
      </c>
      <c r="Q1241">
        <f t="shared" si="313"/>
        <v>1</v>
      </c>
      <c r="R1241">
        <f t="shared" si="314"/>
        <v>0</v>
      </c>
      <c r="S1241">
        <f t="shared" si="315"/>
        <v>0</v>
      </c>
      <c r="T1241">
        <f t="shared" si="316"/>
        <v>0</v>
      </c>
      <c r="U1241">
        <v>1</v>
      </c>
      <c r="V1241">
        <f t="shared" si="317"/>
        <v>0.54443492114106773</v>
      </c>
      <c r="W1241">
        <f t="shared" si="318"/>
        <v>0.63284348899305554</v>
      </c>
      <c r="X1241">
        <f t="shared" si="319"/>
        <v>0.20753954107574518</v>
      </c>
      <c r="Y1241">
        <f t="shared" si="320"/>
        <v>1</v>
      </c>
      <c r="Z1241" t="s">
        <v>1273</v>
      </c>
    </row>
    <row r="1242" spans="1:26" x14ac:dyDescent="0.25">
      <c r="A1242" t="s">
        <v>26</v>
      </c>
      <c r="B1242" t="s">
        <v>38</v>
      </c>
      <c r="C1242" t="s">
        <v>25</v>
      </c>
      <c r="D1242">
        <v>0</v>
      </c>
      <c r="F1242">
        <v>1</v>
      </c>
      <c r="G1242">
        <v>58.7</v>
      </c>
      <c r="H1242">
        <f t="shared" si="305"/>
        <v>1</v>
      </c>
      <c r="I1242">
        <f t="shared" si="306"/>
        <v>0</v>
      </c>
      <c r="J1242">
        <f t="shared" si="307"/>
        <v>1</v>
      </c>
      <c r="K1242">
        <f t="shared" si="308"/>
        <v>0</v>
      </c>
      <c r="L1242">
        <f t="shared" si="309"/>
        <v>0</v>
      </c>
      <c r="M1242">
        <f t="shared" si="310"/>
        <v>1</v>
      </c>
      <c r="N1242">
        <f t="shared" si="311"/>
        <v>0</v>
      </c>
      <c r="O1242">
        <f t="shared" si="312"/>
        <v>0</v>
      </c>
      <c r="P1242">
        <v>3</v>
      </c>
      <c r="Q1242">
        <f t="shared" si="313"/>
        <v>0</v>
      </c>
      <c r="R1242">
        <f t="shared" si="314"/>
        <v>0</v>
      </c>
      <c r="S1242">
        <f t="shared" si="315"/>
        <v>1</v>
      </c>
      <c r="T1242">
        <f t="shared" si="316"/>
        <v>0</v>
      </c>
      <c r="U1242">
        <v>0</v>
      </c>
      <c r="V1242">
        <f t="shared" si="317"/>
        <v>0.34927995218416596</v>
      </c>
      <c r="W1242">
        <f t="shared" si="318"/>
        <v>0.5864429583143661</v>
      </c>
      <c r="X1242">
        <f t="shared" si="319"/>
        <v>0.12199648499777327</v>
      </c>
      <c r="Y1242">
        <f t="shared" si="320"/>
        <v>1</v>
      </c>
      <c r="Z1242" t="s">
        <v>1274</v>
      </c>
    </row>
    <row r="1243" spans="1:26" x14ac:dyDescent="0.25">
      <c r="A1243" t="s">
        <v>26</v>
      </c>
      <c r="B1243" t="s">
        <v>30</v>
      </c>
      <c r="C1243" t="s">
        <v>23</v>
      </c>
      <c r="D1243">
        <v>0</v>
      </c>
      <c r="F1243">
        <v>1</v>
      </c>
      <c r="G1243">
        <v>20.149999999999999</v>
      </c>
      <c r="H1243">
        <f t="shared" si="305"/>
        <v>1</v>
      </c>
      <c r="I1243">
        <f t="shared" si="306"/>
        <v>0</v>
      </c>
      <c r="J1243">
        <f t="shared" si="307"/>
        <v>0</v>
      </c>
      <c r="K1243">
        <f t="shared" si="308"/>
        <v>0</v>
      </c>
      <c r="L1243">
        <f t="shared" si="309"/>
        <v>1</v>
      </c>
      <c r="M1243">
        <f t="shared" si="310"/>
        <v>1</v>
      </c>
      <c r="N1243">
        <f t="shared" si="311"/>
        <v>0</v>
      </c>
      <c r="O1243">
        <f t="shared" si="312"/>
        <v>0</v>
      </c>
      <c r="P1243">
        <v>25</v>
      </c>
      <c r="Q1243">
        <f t="shared" si="313"/>
        <v>0</v>
      </c>
      <c r="R1243">
        <f t="shared" si="314"/>
        <v>1</v>
      </c>
      <c r="S1243">
        <f t="shared" si="315"/>
        <v>0</v>
      </c>
      <c r="T1243">
        <f t="shared" si="316"/>
        <v>0</v>
      </c>
      <c r="U1243">
        <v>0</v>
      </c>
      <c r="V1243">
        <f t="shared" si="317"/>
        <v>0.26045015682359335</v>
      </c>
      <c r="W1243">
        <f t="shared" si="318"/>
        <v>0.56474694709959705</v>
      </c>
      <c r="X1243">
        <f t="shared" si="319"/>
        <v>6.7834284189434366E-2</v>
      </c>
      <c r="Y1243">
        <f t="shared" si="320"/>
        <v>0</v>
      </c>
      <c r="Z1243" t="s">
        <v>1275</v>
      </c>
    </row>
    <row r="1244" spans="1:26" x14ac:dyDescent="0.25">
      <c r="A1244" t="s">
        <v>26</v>
      </c>
      <c r="B1244" t="s">
        <v>30</v>
      </c>
      <c r="C1244" t="s">
        <v>25</v>
      </c>
      <c r="D1244">
        <v>0</v>
      </c>
      <c r="F1244">
        <v>1</v>
      </c>
      <c r="G1244">
        <v>64.5</v>
      </c>
      <c r="H1244">
        <f t="shared" si="305"/>
        <v>1</v>
      </c>
      <c r="I1244">
        <f t="shared" si="306"/>
        <v>0</v>
      </c>
      <c r="J1244">
        <f t="shared" si="307"/>
        <v>1</v>
      </c>
      <c r="K1244">
        <f t="shared" si="308"/>
        <v>0</v>
      </c>
      <c r="L1244">
        <f t="shared" si="309"/>
        <v>0</v>
      </c>
      <c r="M1244">
        <f t="shared" si="310"/>
        <v>1</v>
      </c>
      <c r="N1244">
        <f t="shared" si="311"/>
        <v>0</v>
      </c>
      <c r="O1244">
        <f t="shared" si="312"/>
        <v>0</v>
      </c>
      <c r="P1244">
        <v>30</v>
      </c>
      <c r="Q1244">
        <f t="shared" si="313"/>
        <v>0</v>
      </c>
      <c r="R1244">
        <f t="shared" si="314"/>
        <v>1</v>
      </c>
      <c r="S1244">
        <f t="shared" si="315"/>
        <v>0</v>
      </c>
      <c r="T1244">
        <f t="shared" si="316"/>
        <v>0</v>
      </c>
      <c r="U1244">
        <v>0</v>
      </c>
      <c r="V1244">
        <f t="shared" si="317"/>
        <v>0.35832247357995323</v>
      </c>
      <c r="W1244">
        <f t="shared" si="318"/>
        <v>0.58863429164746073</v>
      </c>
      <c r="X1244">
        <f t="shared" si="319"/>
        <v>0.12839499507245627</v>
      </c>
      <c r="Y1244">
        <f t="shared" si="320"/>
        <v>1</v>
      </c>
      <c r="Z1244" t="s">
        <v>1276</v>
      </c>
    </row>
    <row r="1245" spans="1:26" x14ac:dyDescent="0.25">
      <c r="A1245" t="s">
        <v>26</v>
      </c>
      <c r="B1245" t="s">
        <v>27</v>
      </c>
      <c r="C1245" t="s">
        <v>25</v>
      </c>
      <c r="D1245">
        <v>0</v>
      </c>
      <c r="F1245">
        <v>1</v>
      </c>
      <c r="G1245">
        <v>28.5</v>
      </c>
      <c r="H1245">
        <f t="shared" si="305"/>
        <v>1</v>
      </c>
      <c r="I1245">
        <f t="shared" si="306"/>
        <v>0</v>
      </c>
      <c r="J1245">
        <f t="shared" si="307"/>
        <v>1</v>
      </c>
      <c r="K1245">
        <f t="shared" si="308"/>
        <v>0</v>
      </c>
      <c r="L1245">
        <f t="shared" si="309"/>
        <v>0</v>
      </c>
      <c r="M1245">
        <f t="shared" si="310"/>
        <v>1</v>
      </c>
      <c r="N1245">
        <f t="shared" si="311"/>
        <v>0</v>
      </c>
      <c r="O1245">
        <f t="shared" si="312"/>
        <v>0</v>
      </c>
      <c r="P1245">
        <v>21</v>
      </c>
      <c r="Q1245">
        <f t="shared" si="313"/>
        <v>1</v>
      </c>
      <c r="R1245">
        <f t="shared" si="314"/>
        <v>0</v>
      </c>
      <c r="S1245">
        <f t="shared" si="315"/>
        <v>0</v>
      </c>
      <c r="T1245">
        <f t="shared" si="316"/>
        <v>0</v>
      </c>
      <c r="U1245">
        <v>0</v>
      </c>
      <c r="V1245">
        <f t="shared" si="317"/>
        <v>0.43896482244710089</v>
      </c>
      <c r="W1245">
        <f t="shared" si="318"/>
        <v>0.60801234103374635</v>
      </c>
      <c r="X1245">
        <f t="shared" si="319"/>
        <v>0.1926901153460148</v>
      </c>
      <c r="Y1245">
        <f t="shared" si="320"/>
        <v>1</v>
      </c>
      <c r="Z1245" t="s">
        <v>1277</v>
      </c>
    </row>
    <row r="1246" spans="1:26" x14ac:dyDescent="0.25">
      <c r="A1246" t="s">
        <v>26</v>
      </c>
      <c r="B1246" t="s">
        <v>27</v>
      </c>
      <c r="C1246" t="s">
        <v>25</v>
      </c>
      <c r="D1246">
        <v>0</v>
      </c>
      <c r="F1246">
        <v>1</v>
      </c>
      <c r="G1246">
        <v>45.3</v>
      </c>
      <c r="H1246">
        <f t="shared" si="305"/>
        <v>1</v>
      </c>
      <c r="I1246">
        <f t="shared" si="306"/>
        <v>0</v>
      </c>
      <c r="J1246">
        <f t="shared" si="307"/>
        <v>1</v>
      </c>
      <c r="K1246">
        <f t="shared" si="308"/>
        <v>0</v>
      </c>
      <c r="L1246">
        <f t="shared" si="309"/>
        <v>0</v>
      </c>
      <c r="M1246">
        <f t="shared" si="310"/>
        <v>1</v>
      </c>
      <c r="N1246">
        <f t="shared" si="311"/>
        <v>0</v>
      </c>
      <c r="O1246">
        <f t="shared" si="312"/>
        <v>0</v>
      </c>
      <c r="P1246">
        <v>1</v>
      </c>
      <c r="Q1246">
        <f t="shared" si="313"/>
        <v>1</v>
      </c>
      <c r="R1246">
        <f t="shared" si="314"/>
        <v>0</v>
      </c>
      <c r="S1246">
        <f t="shared" si="315"/>
        <v>0</v>
      </c>
      <c r="T1246">
        <f t="shared" si="316"/>
        <v>0</v>
      </c>
      <c r="U1246">
        <v>1</v>
      </c>
      <c r="V1246">
        <f t="shared" si="317"/>
        <v>0.46515695338662255</v>
      </c>
      <c r="W1246">
        <f t="shared" si="318"/>
        <v>0.61423683354010705</v>
      </c>
      <c r="X1246">
        <f t="shared" si="319"/>
        <v>0.28605708451067946</v>
      </c>
      <c r="Y1246">
        <f t="shared" si="320"/>
        <v>1</v>
      </c>
      <c r="Z1246" t="s">
        <v>1278</v>
      </c>
    </row>
    <row r="1247" spans="1:26" x14ac:dyDescent="0.25">
      <c r="A1247" t="s">
        <v>26</v>
      </c>
      <c r="B1247" t="s">
        <v>33</v>
      </c>
      <c r="C1247" t="s">
        <v>23</v>
      </c>
      <c r="D1247">
        <v>0</v>
      </c>
      <c r="F1247">
        <v>1</v>
      </c>
      <c r="G1247">
        <v>19.399999999999999</v>
      </c>
      <c r="H1247">
        <f t="shared" si="305"/>
        <v>1</v>
      </c>
      <c r="I1247">
        <f t="shared" si="306"/>
        <v>0</v>
      </c>
      <c r="J1247">
        <f t="shared" si="307"/>
        <v>0</v>
      </c>
      <c r="K1247">
        <f t="shared" si="308"/>
        <v>0</v>
      </c>
      <c r="L1247">
        <f t="shared" si="309"/>
        <v>1</v>
      </c>
      <c r="M1247">
        <f t="shared" si="310"/>
        <v>1</v>
      </c>
      <c r="N1247">
        <f t="shared" si="311"/>
        <v>0</v>
      </c>
      <c r="O1247">
        <f t="shared" si="312"/>
        <v>0</v>
      </c>
      <c r="P1247">
        <v>15</v>
      </c>
      <c r="Q1247">
        <f t="shared" si="313"/>
        <v>0</v>
      </c>
      <c r="R1247">
        <f t="shared" si="314"/>
        <v>0</v>
      </c>
      <c r="S1247">
        <f t="shared" si="315"/>
        <v>0</v>
      </c>
      <c r="T1247">
        <f t="shared" si="316"/>
        <v>1</v>
      </c>
      <c r="U1247">
        <v>1</v>
      </c>
      <c r="V1247">
        <f t="shared" si="317"/>
        <v>0.27783548362885158</v>
      </c>
      <c r="W1247">
        <f t="shared" si="318"/>
        <v>0.56901548422643744</v>
      </c>
      <c r="X1247">
        <f t="shared" si="319"/>
        <v>0.52152158870557475</v>
      </c>
      <c r="Y1247">
        <f t="shared" si="320"/>
        <v>0</v>
      </c>
      <c r="Z1247" t="s">
        <v>1279</v>
      </c>
    </row>
    <row r="1248" spans="1:26" x14ac:dyDescent="0.25">
      <c r="A1248" t="s">
        <v>26</v>
      </c>
      <c r="B1248" t="s">
        <v>27</v>
      </c>
      <c r="C1248" t="s">
        <v>35</v>
      </c>
      <c r="D1248">
        <v>1</v>
      </c>
      <c r="F1248">
        <v>1</v>
      </c>
      <c r="G1248">
        <v>90.45</v>
      </c>
      <c r="H1248">
        <f t="shared" si="305"/>
        <v>0</v>
      </c>
      <c r="I1248">
        <f t="shared" si="306"/>
        <v>1</v>
      </c>
      <c r="J1248">
        <f t="shared" si="307"/>
        <v>0</v>
      </c>
      <c r="K1248">
        <f t="shared" si="308"/>
        <v>1</v>
      </c>
      <c r="L1248">
        <f t="shared" si="309"/>
        <v>0</v>
      </c>
      <c r="M1248">
        <f t="shared" si="310"/>
        <v>1</v>
      </c>
      <c r="N1248">
        <f t="shared" si="311"/>
        <v>0</v>
      </c>
      <c r="O1248">
        <f t="shared" si="312"/>
        <v>0</v>
      </c>
      <c r="P1248">
        <v>23</v>
      </c>
      <c r="Q1248">
        <f t="shared" si="313"/>
        <v>1</v>
      </c>
      <c r="R1248">
        <f t="shared" si="314"/>
        <v>0</v>
      </c>
      <c r="S1248">
        <f t="shared" si="315"/>
        <v>0</v>
      </c>
      <c r="T1248">
        <f t="shared" si="316"/>
        <v>0</v>
      </c>
      <c r="U1248">
        <v>0</v>
      </c>
      <c r="V1248">
        <f t="shared" si="317"/>
        <v>0.54041147454734284</v>
      </c>
      <c r="W1248">
        <f t="shared" si="318"/>
        <v>0.63190813201022311</v>
      </c>
      <c r="X1248">
        <f t="shared" si="319"/>
        <v>0.29204456182243338</v>
      </c>
      <c r="Y1248">
        <f t="shared" si="320"/>
        <v>1</v>
      </c>
      <c r="Z1248" t="s">
        <v>1280</v>
      </c>
    </row>
    <row r="1249" spans="1:26" x14ac:dyDescent="0.25">
      <c r="A1249" t="s">
        <v>26</v>
      </c>
      <c r="B1249" t="s">
        <v>27</v>
      </c>
      <c r="C1249" t="s">
        <v>35</v>
      </c>
      <c r="D1249">
        <v>0</v>
      </c>
      <c r="F1249">
        <v>1</v>
      </c>
      <c r="G1249">
        <v>105.15</v>
      </c>
      <c r="H1249">
        <f t="shared" si="305"/>
        <v>1</v>
      </c>
      <c r="I1249">
        <f t="shared" si="306"/>
        <v>0</v>
      </c>
      <c r="J1249">
        <f t="shared" si="307"/>
        <v>0</v>
      </c>
      <c r="K1249">
        <f t="shared" si="308"/>
        <v>1</v>
      </c>
      <c r="L1249">
        <f t="shared" si="309"/>
        <v>0</v>
      </c>
      <c r="M1249">
        <f t="shared" si="310"/>
        <v>1</v>
      </c>
      <c r="N1249">
        <f t="shared" si="311"/>
        <v>0</v>
      </c>
      <c r="O1249">
        <f t="shared" si="312"/>
        <v>0</v>
      </c>
      <c r="P1249">
        <v>45</v>
      </c>
      <c r="Q1249">
        <f t="shared" si="313"/>
        <v>1</v>
      </c>
      <c r="R1249">
        <f t="shared" si="314"/>
        <v>0</v>
      </c>
      <c r="S1249">
        <f t="shared" si="315"/>
        <v>0</v>
      </c>
      <c r="T1249">
        <f t="shared" si="316"/>
        <v>0</v>
      </c>
      <c r="U1249">
        <v>0</v>
      </c>
      <c r="V1249">
        <f t="shared" si="317"/>
        <v>0.56332958911942421</v>
      </c>
      <c r="W1249">
        <f t="shared" si="318"/>
        <v>0.63722259238701295</v>
      </c>
      <c r="X1249">
        <f t="shared" si="319"/>
        <v>0.31734022597745931</v>
      </c>
      <c r="Y1249">
        <f t="shared" si="320"/>
        <v>1</v>
      </c>
      <c r="Z1249" t="s">
        <v>1281</v>
      </c>
    </row>
    <row r="1250" spans="1:26" x14ac:dyDescent="0.25">
      <c r="A1250" t="s">
        <v>29</v>
      </c>
      <c r="B1250" t="s">
        <v>33</v>
      </c>
      <c r="C1250" t="s">
        <v>35</v>
      </c>
      <c r="D1250">
        <v>0</v>
      </c>
      <c r="F1250">
        <v>1</v>
      </c>
      <c r="G1250">
        <v>83.15</v>
      </c>
      <c r="H1250">
        <f t="shared" si="305"/>
        <v>1</v>
      </c>
      <c r="I1250">
        <f t="shared" si="306"/>
        <v>0</v>
      </c>
      <c r="J1250">
        <f t="shared" si="307"/>
        <v>0</v>
      </c>
      <c r="K1250">
        <f t="shared" si="308"/>
        <v>1</v>
      </c>
      <c r="L1250">
        <f t="shared" si="309"/>
        <v>0</v>
      </c>
      <c r="M1250">
        <f t="shared" si="310"/>
        <v>0</v>
      </c>
      <c r="N1250">
        <f t="shared" si="311"/>
        <v>1</v>
      </c>
      <c r="O1250">
        <f t="shared" si="312"/>
        <v>0</v>
      </c>
      <c r="P1250">
        <v>24</v>
      </c>
      <c r="Q1250">
        <f t="shared" si="313"/>
        <v>0</v>
      </c>
      <c r="R1250">
        <f t="shared" si="314"/>
        <v>0</v>
      </c>
      <c r="S1250">
        <f t="shared" si="315"/>
        <v>0</v>
      </c>
      <c r="T1250">
        <f t="shared" si="316"/>
        <v>1</v>
      </c>
      <c r="U1250">
        <v>0</v>
      </c>
      <c r="V1250">
        <f t="shared" si="317"/>
        <v>0.12080717775295476</v>
      </c>
      <c r="W1250">
        <f t="shared" si="318"/>
        <v>0.53016511660885202</v>
      </c>
      <c r="X1250">
        <f t="shared" si="319"/>
        <v>1.4594374196634006E-2</v>
      </c>
      <c r="Y1250">
        <f t="shared" si="320"/>
        <v>0</v>
      </c>
      <c r="Z1250" t="s">
        <v>1282</v>
      </c>
    </row>
    <row r="1251" spans="1:26" x14ac:dyDescent="0.25">
      <c r="A1251" t="s">
        <v>26</v>
      </c>
      <c r="B1251" t="s">
        <v>27</v>
      </c>
      <c r="C1251" t="s">
        <v>35</v>
      </c>
      <c r="D1251">
        <v>0</v>
      </c>
      <c r="F1251">
        <v>1</v>
      </c>
      <c r="G1251">
        <v>90.15</v>
      </c>
      <c r="H1251">
        <f t="shared" si="305"/>
        <v>1</v>
      </c>
      <c r="I1251">
        <f t="shared" si="306"/>
        <v>0</v>
      </c>
      <c r="J1251">
        <f t="shared" si="307"/>
        <v>0</v>
      </c>
      <c r="K1251">
        <f t="shared" si="308"/>
        <v>1</v>
      </c>
      <c r="L1251">
        <f t="shared" si="309"/>
        <v>0</v>
      </c>
      <c r="M1251">
        <f t="shared" si="310"/>
        <v>1</v>
      </c>
      <c r="N1251">
        <f t="shared" si="311"/>
        <v>0</v>
      </c>
      <c r="O1251">
        <f t="shared" si="312"/>
        <v>0</v>
      </c>
      <c r="P1251">
        <v>11</v>
      </c>
      <c r="Q1251">
        <f t="shared" si="313"/>
        <v>1</v>
      </c>
      <c r="R1251">
        <f t="shared" si="314"/>
        <v>0</v>
      </c>
      <c r="S1251">
        <f t="shared" si="315"/>
        <v>0</v>
      </c>
      <c r="T1251">
        <f t="shared" si="316"/>
        <v>0</v>
      </c>
      <c r="U1251">
        <v>1</v>
      </c>
      <c r="V1251">
        <f t="shared" si="317"/>
        <v>0.53508058866266706</v>
      </c>
      <c r="W1251">
        <f t="shared" si="318"/>
        <v>0.63066729704820557</v>
      </c>
      <c r="X1251">
        <f t="shared" si="319"/>
        <v>0.21615005903825218</v>
      </c>
      <c r="Y1251">
        <f t="shared" si="320"/>
        <v>1</v>
      </c>
      <c r="Z1251" t="s">
        <v>1283</v>
      </c>
    </row>
    <row r="1252" spans="1:26" x14ac:dyDescent="0.25">
      <c r="A1252" t="s">
        <v>26</v>
      </c>
      <c r="B1252" t="s">
        <v>30</v>
      </c>
      <c r="C1252" t="s">
        <v>25</v>
      </c>
      <c r="D1252">
        <v>0</v>
      </c>
      <c r="F1252">
        <v>1</v>
      </c>
      <c r="G1252">
        <v>45.05</v>
      </c>
      <c r="H1252">
        <f t="shared" si="305"/>
        <v>1</v>
      </c>
      <c r="I1252">
        <f t="shared" si="306"/>
        <v>0</v>
      </c>
      <c r="J1252">
        <f t="shared" si="307"/>
        <v>1</v>
      </c>
      <c r="K1252">
        <f t="shared" si="308"/>
        <v>0</v>
      </c>
      <c r="L1252">
        <f t="shared" si="309"/>
        <v>0</v>
      </c>
      <c r="M1252">
        <f t="shared" si="310"/>
        <v>1</v>
      </c>
      <c r="N1252">
        <f t="shared" si="311"/>
        <v>0</v>
      </c>
      <c r="O1252">
        <f t="shared" si="312"/>
        <v>0</v>
      </c>
      <c r="P1252">
        <v>1</v>
      </c>
      <c r="Q1252">
        <f t="shared" si="313"/>
        <v>0</v>
      </c>
      <c r="R1252">
        <f t="shared" si="314"/>
        <v>1</v>
      </c>
      <c r="S1252">
        <f t="shared" si="315"/>
        <v>0</v>
      </c>
      <c r="T1252">
        <f t="shared" si="316"/>
        <v>0</v>
      </c>
      <c r="U1252">
        <v>1</v>
      </c>
      <c r="V1252">
        <f t="shared" si="317"/>
        <v>0.33286201505656032</v>
      </c>
      <c r="W1252">
        <f t="shared" si="318"/>
        <v>0.58245558580669521</v>
      </c>
      <c r="X1252">
        <f t="shared" si="319"/>
        <v>0.44507309095439312</v>
      </c>
      <c r="Y1252">
        <f t="shared" si="320"/>
        <v>1</v>
      </c>
      <c r="Z1252" t="s">
        <v>1284</v>
      </c>
    </row>
    <row r="1253" spans="1:26" x14ac:dyDescent="0.25">
      <c r="A1253" t="s">
        <v>45</v>
      </c>
      <c r="B1253" t="s">
        <v>33</v>
      </c>
      <c r="C1253" t="s">
        <v>35</v>
      </c>
      <c r="D1253">
        <v>0</v>
      </c>
      <c r="F1253">
        <v>1</v>
      </c>
      <c r="G1253">
        <v>103.2</v>
      </c>
      <c r="H1253">
        <f t="shared" si="305"/>
        <v>1</v>
      </c>
      <c r="I1253">
        <f t="shared" si="306"/>
        <v>0</v>
      </c>
      <c r="J1253">
        <f t="shared" si="307"/>
        <v>0</v>
      </c>
      <c r="K1253">
        <f t="shared" si="308"/>
        <v>1</v>
      </c>
      <c r="L1253">
        <f t="shared" si="309"/>
        <v>0</v>
      </c>
      <c r="M1253">
        <f t="shared" si="310"/>
        <v>0</v>
      </c>
      <c r="N1253">
        <f t="shared" si="311"/>
        <v>0</v>
      </c>
      <c r="O1253">
        <f t="shared" si="312"/>
        <v>1</v>
      </c>
      <c r="P1253">
        <v>56</v>
      </c>
      <c r="Q1253">
        <f t="shared" si="313"/>
        <v>0</v>
      </c>
      <c r="R1253">
        <f t="shared" si="314"/>
        <v>0</v>
      </c>
      <c r="S1253">
        <f t="shared" si="315"/>
        <v>0</v>
      </c>
      <c r="T1253">
        <f t="shared" si="316"/>
        <v>1</v>
      </c>
      <c r="U1253">
        <v>0</v>
      </c>
      <c r="V1253">
        <f t="shared" si="317"/>
        <v>9.213218274178725E-2</v>
      </c>
      <c r="W1253">
        <f t="shared" si="318"/>
        <v>0.52301676681151665</v>
      </c>
      <c r="X1253">
        <f t="shared" si="319"/>
        <v>8.4883390967660805E-3</v>
      </c>
      <c r="Y1253">
        <f t="shared" si="320"/>
        <v>0</v>
      </c>
      <c r="Z1253" t="s">
        <v>1285</v>
      </c>
    </row>
    <row r="1254" spans="1:26" x14ac:dyDescent="0.25">
      <c r="A1254" t="s">
        <v>26</v>
      </c>
      <c r="B1254" t="s">
        <v>27</v>
      </c>
      <c r="C1254" t="s">
        <v>35</v>
      </c>
      <c r="D1254">
        <v>0</v>
      </c>
      <c r="F1254">
        <v>1</v>
      </c>
      <c r="G1254">
        <v>75.8</v>
      </c>
      <c r="H1254">
        <f t="shared" si="305"/>
        <v>1</v>
      </c>
      <c r="I1254">
        <f t="shared" si="306"/>
        <v>0</v>
      </c>
      <c r="J1254">
        <f t="shared" si="307"/>
        <v>0</v>
      </c>
      <c r="K1254">
        <f t="shared" si="308"/>
        <v>1</v>
      </c>
      <c r="L1254">
        <f t="shared" si="309"/>
        <v>0</v>
      </c>
      <c r="M1254">
        <f t="shared" si="310"/>
        <v>1</v>
      </c>
      <c r="N1254">
        <f t="shared" si="311"/>
        <v>0</v>
      </c>
      <c r="O1254">
        <f t="shared" si="312"/>
        <v>0</v>
      </c>
      <c r="P1254">
        <v>1</v>
      </c>
      <c r="Q1254">
        <f t="shared" si="313"/>
        <v>1</v>
      </c>
      <c r="R1254">
        <f t="shared" si="314"/>
        <v>0</v>
      </c>
      <c r="S1254">
        <f t="shared" si="315"/>
        <v>0</v>
      </c>
      <c r="T1254">
        <f t="shared" si="316"/>
        <v>0</v>
      </c>
      <c r="U1254">
        <v>1</v>
      </c>
      <c r="V1254">
        <f t="shared" si="317"/>
        <v>0.51270814348515892</v>
      </c>
      <c r="W1254">
        <f t="shared" si="318"/>
        <v>0.62544111162874216</v>
      </c>
      <c r="X1254">
        <f t="shared" si="319"/>
        <v>0.23745335342568047</v>
      </c>
      <c r="Y1254">
        <f t="shared" si="320"/>
        <v>1</v>
      </c>
      <c r="Z1254" t="s">
        <v>1286</v>
      </c>
    </row>
    <row r="1255" spans="1:26" x14ac:dyDescent="0.25">
      <c r="A1255" t="s">
        <v>26</v>
      </c>
      <c r="B1255" t="s">
        <v>27</v>
      </c>
      <c r="C1255" t="s">
        <v>23</v>
      </c>
      <c r="D1255">
        <v>0</v>
      </c>
      <c r="F1255">
        <v>1</v>
      </c>
      <c r="G1255">
        <v>19.45</v>
      </c>
      <c r="H1255">
        <f t="shared" si="305"/>
        <v>1</v>
      </c>
      <c r="I1255">
        <f t="shared" si="306"/>
        <v>0</v>
      </c>
      <c r="J1255">
        <f t="shared" si="307"/>
        <v>0</v>
      </c>
      <c r="K1255">
        <f t="shared" si="308"/>
        <v>0</v>
      </c>
      <c r="L1255">
        <f t="shared" si="309"/>
        <v>1</v>
      </c>
      <c r="M1255">
        <f t="shared" si="310"/>
        <v>1</v>
      </c>
      <c r="N1255">
        <f t="shared" si="311"/>
        <v>0</v>
      </c>
      <c r="O1255">
        <f t="shared" si="312"/>
        <v>0</v>
      </c>
      <c r="P1255">
        <v>1</v>
      </c>
      <c r="Q1255">
        <f t="shared" si="313"/>
        <v>1</v>
      </c>
      <c r="R1255">
        <f t="shared" si="314"/>
        <v>0</v>
      </c>
      <c r="S1255">
        <f t="shared" si="315"/>
        <v>0</v>
      </c>
      <c r="T1255">
        <f t="shared" si="316"/>
        <v>0</v>
      </c>
      <c r="U1255">
        <v>0</v>
      </c>
      <c r="V1255">
        <f t="shared" si="317"/>
        <v>0.40099033103275356</v>
      </c>
      <c r="W1255">
        <f t="shared" si="318"/>
        <v>0.598925574513272</v>
      </c>
      <c r="X1255">
        <f t="shared" si="319"/>
        <v>0.16079324558175728</v>
      </c>
      <c r="Y1255">
        <f t="shared" si="320"/>
        <v>1</v>
      </c>
      <c r="Z1255" t="s">
        <v>1287</v>
      </c>
    </row>
    <row r="1256" spans="1:26" x14ac:dyDescent="0.25">
      <c r="A1256" t="s">
        <v>26</v>
      </c>
      <c r="B1256" t="s">
        <v>27</v>
      </c>
      <c r="C1256" t="s">
        <v>35</v>
      </c>
      <c r="D1256">
        <v>0</v>
      </c>
      <c r="F1256">
        <v>1</v>
      </c>
      <c r="G1256">
        <v>79.3</v>
      </c>
      <c r="H1256">
        <f t="shared" si="305"/>
        <v>1</v>
      </c>
      <c r="I1256">
        <f t="shared" si="306"/>
        <v>0</v>
      </c>
      <c r="J1256">
        <f t="shared" si="307"/>
        <v>0</v>
      </c>
      <c r="K1256">
        <f t="shared" si="308"/>
        <v>1</v>
      </c>
      <c r="L1256">
        <f t="shared" si="309"/>
        <v>0</v>
      </c>
      <c r="M1256">
        <f t="shared" si="310"/>
        <v>1</v>
      </c>
      <c r="N1256">
        <f t="shared" si="311"/>
        <v>0</v>
      </c>
      <c r="O1256">
        <f t="shared" si="312"/>
        <v>0</v>
      </c>
      <c r="P1256">
        <v>7</v>
      </c>
      <c r="Q1256">
        <f t="shared" si="313"/>
        <v>1</v>
      </c>
      <c r="R1256">
        <f t="shared" si="314"/>
        <v>0</v>
      </c>
      <c r="S1256">
        <f t="shared" si="315"/>
        <v>0</v>
      </c>
      <c r="T1256">
        <f t="shared" si="316"/>
        <v>0</v>
      </c>
      <c r="U1256">
        <v>1</v>
      </c>
      <c r="V1256">
        <f t="shared" si="317"/>
        <v>0.53671945579595093</v>
      </c>
      <c r="W1256">
        <f t="shared" si="318"/>
        <v>0.63104895009327322</v>
      </c>
      <c r="X1256">
        <f t="shared" si="319"/>
        <v>0.21462886263799988</v>
      </c>
      <c r="Y1256">
        <f t="shared" si="320"/>
        <v>1</v>
      </c>
      <c r="Z1256" t="s">
        <v>1288</v>
      </c>
    </row>
    <row r="1257" spans="1:26" x14ac:dyDescent="0.25">
      <c r="A1257" t="s">
        <v>45</v>
      </c>
      <c r="B1257" t="s">
        <v>38</v>
      </c>
      <c r="C1257" t="s">
        <v>35</v>
      </c>
      <c r="D1257">
        <v>1</v>
      </c>
      <c r="F1257">
        <v>1</v>
      </c>
      <c r="G1257">
        <v>88.8</v>
      </c>
      <c r="H1257">
        <f t="shared" si="305"/>
        <v>0</v>
      </c>
      <c r="I1257">
        <f t="shared" si="306"/>
        <v>1</v>
      </c>
      <c r="J1257">
        <f t="shared" si="307"/>
        <v>0</v>
      </c>
      <c r="K1257">
        <f t="shared" si="308"/>
        <v>1</v>
      </c>
      <c r="L1257">
        <f t="shared" si="309"/>
        <v>0</v>
      </c>
      <c r="M1257">
        <f t="shared" si="310"/>
        <v>0</v>
      </c>
      <c r="N1257">
        <f t="shared" si="311"/>
        <v>0</v>
      </c>
      <c r="O1257">
        <f t="shared" si="312"/>
        <v>1</v>
      </c>
      <c r="P1257">
        <v>55</v>
      </c>
      <c r="Q1257">
        <f t="shared" si="313"/>
        <v>0</v>
      </c>
      <c r="R1257">
        <f t="shared" si="314"/>
        <v>0</v>
      </c>
      <c r="S1257">
        <f t="shared" si="315"/>
        <v>1</v>
      </c>
      <c r="T1257">
        <f t="shared" si="316"/>
        <v>0</v>
      </c>
      <c r="U1257">
        <v>0</v>
      </c>
      <c r="V1257">
        <f t="shared" si="317"/>
        <v>6.4818615532870105E-2</v>
      </c>
      <c r="W1257">
        <f t="shared" si="318"/>
        <v>0.51619898267507291</v>
      </c>
      <c r="X1257">
        <f t="shared" si="319"/>
        <v>4.2014529195980293E-3</v>
      </c>
      <c r="Y1257">
        <f t="shared" si="320"/>
        <v>0</v>
      </c>
      <c r="Z1257" t="s">
        <v>1289</v>
      </c>
    </row>
    <row r="1258" spans="1:26" x14ac:dyDescent="0.25">
      <c r="A1258" t="s">
        <v>26</v>
      </c>
      <c r="B1258" t="s">
        <v>27</v>
      </c>
      <c r="C1258" t="s">
        <v>25</v>
      </c>
      <c r="D1258">
        <v>0</v>
      </c>
      <c r="F1258">
        <v>1</v>
      </c>
      <c r="G1258">
        <v>30.9</v>
      </c>
      <c r="H1258">
        <f t="shared" si="305"/>
        <v>1</v>
      </c>
      <c r="I1258">
        <f t="shared" si="306"/>
        <v>0</v>
      </c>
      <c r="J1258">
        <f t="shared" si="307"/>
        <v>1</v>
      </c>
      <c r="K1258">
        <f t="shared" si="308"/>
        <v>0</v>
      </c>
      <c r="L1258">
        <f t="shared" si="309"/>
        <v>0</v>
      </c>
      <c r="M1258">
        <f t="shared" si="310"/>
        <v>1</v>
      </c>
      <c r="N1258">
        <f t="shared" si="311"/>
        <v>0</v>
      </c>
      <c r="O1258">
        <f t="shared" si="312"/>
        <v>0</v>
      </c>
      <c r="P1258">
        <v>2</v>
      </c>
      <c r="Q1258">
        <f t="shared" si="313"/>
        <v>1</v>
      </c>
      <c r="R1258">
        <f t="shared" si="314"/>
        <v>0</v>
      </c>
      <c r="S1258">
        <f t="shared" si="315"/>
        <v>0</v>
      </c>
      <c r="T1258">
        <f t="shared" si="316"/>
        <v>0</v>
      </c>
      <c r="U1258">
        <v>1</v>
      </c>
      <c r="V1258">
        <f t="shared" si="317"/>
        <v>0.44270655543846116</v>
      </c>
      <c r="W1258">
        <f t="shared" si="318"/>
        <v>0.60890375942345576</v>
      </c>
      <c r="X1258">
        <f t="shared" si="319"/>
        <v>0.31057598335126496</v>
      </c>
      <c r="Y1258">
        <f t="shared" si="320"/>
        <v>1</v>
      </c>
      <c r="Z1258" t="s">
        <v>1290</v>
      </c>
    </row>
    <row r="1259" spans="1:26" x14ac:dyDescent="0.25">
      <c r="A1259" t="s">
        <v>45</v>
      </c>
      <c r="B1259" t="s">
        <v>38</v>
      </c>
      <c r="C1259" t="s">
        <v>25</v>
      </c>
      <c r="D1259">
        <v>0</v>
      </c>
      <c r="F1259">
        <v>1</v>
      </c>
      <c r="G1259">
        <v>85.9</v>
      </c>
      <c r="H1259">
        <f t="shared" si="305"/>
        <v>1</v>
      </c>
      <c r="I1259">
        <f t="shared" si="306"/>
        <v>0</v>
      </c>
      <c r="J1259">
        <f t="shared" si="307"/>
        <v>1</v>
      </c>
      <c r="K1259">
        <f t="shared" si="308"/>
        <v>0</v>
      </c>
      <c r="L1259">
        <f t="shared" si="309"/>
        <v>0</v>
      </c>
      <c r="M1259">
        <f t="shared" si="310"/>
        <v>0</v>
      </c>
      <c r="N1259">
        <f t="shared" si="311"/>
        <v>0</v>
      </c>
      <c r="O1259">
        <f t="shared" si="312"/>
        <v>1</v>
      </c>
      <c r="P1259">
        <v>72</v>
      </c>
      <c r="Q1259">
        <f t="shared" si="313"/>
        <v>0</v>
      </c>
      <c r="R1259">
        <f t="shared" si="314"/>
        <v>0</v>
      </c>
      <c r="S1259">
        <f t="shared" si="315"/>
        <v>1</v>
      </c>
      <c r="T1259">
        <f t="shared" si="316"/>
        <v>0</v>
      </c>
      <c r="U1259">
        <v>0</v>
      </c>
      <c r="V1259">
        <f t="shared" si="317"/>
        <v>7.3988803939279091E-2</v>
      </c>
      <c r="W1259">
        <f t="shared" si="318"/>
        <v>0.518488767266302</v>
      </c>
      <c r="X1259">
        <f t="shared" si="319"/>
        <v>5.4743431083650812E-3</v>
      </c>
      <c r="Y1259">
        <f t="shared" si="320"/>
        <v>0</v>
      </c>
      <c r="Z1259" t="s">
        <v>1291</v>
      </c>
    </row>
    <row r="1260" spans="1:26" x14ac:dyDescent="0.25">
      <c r="A1260" t="s">
        <v>29</v>
      </c>
      <c r="B1260" t="s">
        <v>27</v>
      </c>
      <c r="C1260" t="s">
        <v>25</v>
      </c>
      <c r="D1260">
        <v>1</v>
      </c>
      <c r="F1260">
        <v>1</v>
      </c>
      <c r="G1260">
        <v>34.200000000000003</v>
      </c>
      <c r="H1260">
        <f t="shared" si="305"/>
        <v>0</v>
      </c>
      <c r="I1260">
        <f t="shared" si="306"/>
        <v>1</v>
      </c>
      <c r="J1260">
        <f t="shared" si="307"/>
        <v>1</v>
      </c>
      <c r="K1260">
        <f t="shared" si="308"/>
        <v>0</v>
      </c>
      <c r="L1260">
        <f t="shared" si="309"/>
        <v>0</v>
      </c>
      <c r="M1260">
        <f t="shared" si="310"/>
        <v>0</v>
      </c>
      <c r="N1260">
        <f t="shared" si="311"/>
        <v>1</v>
      </c>
      <c r="O1260">
        <f t="shared" si="312"/>
        <v>0</v>
      </c>
      <c r="P1260">
        <v>45</v>
      </c>
      <c r="Q1260">
        <f t="shared" si="313"/>
        <v>1</v>
      </c>
      <c r="R1260">
        <f t="shared" si="314"/>
        <v>0</v>
      </c>
      <c r="S1260">
        <f t="shared" si="315"/>
        <v>0</v>
      </c>
      <c r="T1260">
        <f t="shared" si="316"/>
        <v>0</v>
      </c>
      <c r="U1260">
        <v>0</v>
      </c>
      <c r="V1260">
        <f t="shared" si="317"/>
        <v>0.17639658976013212</v>
      </c>
      <c r="W1260">
        <f t="shared" si="318"/>
        <v>0.54398515393047187</v>
      </c>
      <c r="X1260">
        <f t="shared" si="319"/>
        <v>3.1115756879004346E-2</v>
      </c>
      <c r="Y1260">
        <f t="shared" si="320"/>
        <v>0</v>
      </c>
      <c r="Z1260" t="s">
        <v>1292</v>
      </c>
    </row>
    <row r="1261" spans="1:26" x14ac:dyDescent="0.25">
      <c r="A1261" t="s">
        <v>45</v>
      </c>
      <c r="B1261" t="s">
        <v>30</v>
      </c>
      <c r="C1261" t="s">
        <v>23</v>
      </c>
      <c r="D1261">
        <v>0</v>
      </c>
      <c r="F1261">
        <v>1</v>
      </c>
      <c r="G1261">
        <v>20.149999999999999</v>
      </c>
      <c r="H1261">
        <f t="shared" si="305"/>
        <v>1</v>
      </c>
      <c r="I1261">
        <f t="shared" si="306"/>
        <v>0</v>
      </c>
      <c r="J1261">
        <f t="shared" si="307"/>
        <v>0</v>
      </c>
      <c r="K1261">
        <f t="shared" si="308"/>
        <v>0</v>
      </c>
      <c r="L1261">
        <f t="shared" si="309"/>
        <v>1</v>
      </c>
      <c r="M1261">
        <f t="shared" si="310"/>
        <v>0</v>
      </c>
      <c r="N1261">
        <f t="shared" si="311"/>
        <v>0</v>
      </c>
      <c r="O1261">
        <f t="shared" si="312"/>
        <v>1</v>
      </c>
      <c r="P1261">
        <v>47</v>
      </c>
      <c r="Q1261">
        <f t="shared" si="313"/>
        <v>0</v>
      </c>
      <c r="R1261">
        <f t="shared" si="314"/>
        <v>1</v>
      </c>
      <c r="S1261">
        <f t="shared" si="315"/>
        <v>0</v>
      </c>
      <c r="T1261">
        <f t="shared" si="316"/>
        <v>0</v>
      </c>
      <c r="U1261">
        <v>0</v>
      </c>
      <c r="V1261">
        <f t="shared" si="317"/>
        <v>-5.2384129395953855E-2</v>
      </c>
      <c r="W1261">
        <f t="shared" si="318"/>
        <v>0.48690696156139335</v>
      </c>
      <c r="X1261">
        <f t="shared" si="319"/>
        <v>2.7440970125720368E-3</v>
      </c>
      <c r="Y1261">
        <f t="shared" si="320"/>
        <v>0</v>
      </c>
      <c r="Z1261" t="s">
        <v>1293</v>
      </c>
    </row>
    <row r="1262" spans="1:26" x14ac:dyDescent="0.25">
      <c r="A1262" t="s">
        <v>29</v>
      </c>
      <c r="B1262" t="s">
        <v>38</v>
      </c>
      <c r="C1262" t="s">
        <v>35</v>
      </c>
      <c r="D1262">
        <v>1</v>
      </c>
      <c r="F1262">
        <v>1</v>
      </c>
      <c r="G1262">
        <v>95.25</v>
      </c>
      <c r="H1262">
        <f t="shared" si="305"/>
        <v>0</v>
      </c>
      <c r="I1262">
        <f t="shared" si="306"/>
        <v>1</v>
      </c>
      <c r="J1262">
        <f t="shared" si="307"/>
        <v>0</v>
      </c>
      <c r="K1262">
        <f t="shared" si="308"/>
        <v>1</v>
      </c>
      <c r="L1262">
        <f t="shared" si="309"/>
        <v>0</v>
      </c>
      <c r="M1262">
        <f t="shared" si="310"/>
        <v>0</v>
      </c>
      <c r="N1262">
        <f t="shared" si="311"/>
        <v>1</v>
      </c>
      <c r="O1262">
        <f t="shared" si="312"/>
        <v>0</v>
      </c>
      <c r="P1262">
        <v>46</v>
      </c>
      <c r="Q1262">
        <f t="shared" si="313"/>
        <v>0</v>
      </c>
      <c r="R1262">
        <f t="shared" si="314"/>
        <v>0</v>
      </c>
      <c r="S1262">
        <f t="shared" si="315"/>
        <v>1</v>
      </c>
      <c r="T1262">
        <f t="shared" si="316"/>
        <v>0</v>
      </c>
      <c r="U1262">
        <v>1</v>
      </c>
      <c r="V1262">
        <f t="shared" si="317"/>
        <v>0.13480857899030693</v>
      </c>
      <c r="W1262">
        <f t="shared" si="318"/>
        <v>0.53365119725322685</v>
      </c>
      <c r="X1262">
        <f t="shared" si="319"/>
        <v>0.74855619498877191</v>
      </c>
      <c r="Y1262">
        <f t="shared" si="320"/>
        <v>0</v>
      </c>
      <c r="Z1262" t="s">
        <v>1294</v>
      </c>
    </row>
    <row r="1263" spans="1:26" x14ac:dyDescent="0.25">
      <c r="A1263" t="s">
        <v>26</v>
      </c>
      <c r="B1263" t="s">
        <v>30</v>
      </c>
      <c r="C1263" t="s">
        <v>25</v>
      </c>
      <c r="D1263">
        <v>0</v>
      </c>
      <c r="F1263">
        <v>1</v>
      </c>
      <c r="G1263">
        <v>50.3</v>
      </c>
      <c r="H1263">
        <f t="shared" si="305"/>
        <v>1</v>
      </c>
      <c r="I1263">
        <f t="shared" si="306"/>
        <v>0</v>
      </c>
      <c r="J1263">
        <f t="shared" si="307"/>
        <v>1</v>
      </c>
      <c r="K1263">
        <f t="shared" si="308"/>
        <v>0</v>
      </c>
      <c r="L1263">
        <f t="shared" si="309"/>
        <v>0</v>
      </c>
      <c r="M1263">
        <f t="shared" si="310"/>
        <v>1</v>
      </c>
      <c r="N1263">
        <f t="shared" si="311"/>
        <v>0</v>
      </c>
      <c r="O1263">
        <f t="shared" si="312"/>
        <v>0</v>
      </c>
      <c r="P1263">
        <v>2</v>
      </c>
      <c r="Q1263">
        <f t="shared" si="313"/>
        <v>0</v>
      </c>
      <c r="R1263">
        <f t="shared" si="314"/>
        <v>1</v>
      </c>
      <c r="S1263">
        <f t="shared" si="315"/>
        <v>0</v>
      </c>
      <c r="T1263">
        <f t="shared" si="316"/>
        <v>0</v>
      </c>
      <c r="U1263">
        <v>0</v>
      </c>
      <c r="V1263">
        <f t="shared" si="317"/>
        <v>0.34104705597516083</v>
      </c>
      <c r="W1263">
        <f t="shared" si="318"/>
        <v>0.58444484290811849</v>
      </c>
      <c r="X1263">
        <f t="shared" si="319"/>
        <v>0.11631309438932448</v>
      </c>
      <c r="Y1263">
        <f t="shared" si="320"/>
        <v>1</v>
      </c>
      <c r="Z1263" t="s">
        <v>1295</v>
      </c>
    </row>
    <row r="1264" spans="1:26" x14ac:dyDescent="0.25">
      <c r="A1264" t="s">
        <v>26</v>
      </c>
      <c r="B1264" t="s">
        <v>27</v>
      </c>
      <c r="C1264" t="s">
        <v>35</v>
      </c>
      <c r="D1264">
        <v>0</v>
      </c>
      <c r="F1264">
        <v>1</v>
      </c>
      <c r="G1264">
        <v>80.150000000000006</v>
      </c>
      <c r="H1264">
        <f t="shared" si="305"/>
        <v>1</v>
      </c>
      <c r="I1264">
        <f t="shared" si="306"/>
        <v>0</v>
      </c>
      <c r="J1264">
        <f t="shared" si="307"/>
        <v>0</v>
      </c>
      <c r="K1264">
        <f t="shared" si="308"/>
        <v>1</v>
      </c>
      <c r="L1264">
        <f t="shared" si="309"/>
        <v>0</v>
      </c>
      <c r="M1264">
        <f t="shared" si="310"/>
        <v>1</v>
      </c>
      <c r="N1264">
        <f t="shared" si="311"/>
        <v>0</v>
      </c>
      <c r="O1264">
        <f t="shared" si="312"/>
        <v>0</v>
      </c>
      <c r="P1264">
        <v>2</v>
      </c>
      <c r="Q1264">
        <f t="shared" si="313"/>
        <v>1</v>
      </c>
      <c r="R1264">
        <f t="shared" si="314"/>
        <v>0</v>
      </c>
      <c r="S1264">
        <f t="shared" si="315"/>
        <v>0</v>
      </c>
      <c r="T1264">
        <f t="shared" si="316"/>
        <v>0</v>
      </c>
      <c r="U1264">
        <v>0</v>
      </c>
      <c r="V1264">
        <f t="shared" si="317"/>
        <v>0.51949003453199938</v>
      </c>
      <c r="W1264">
        <f t="shared" si="318"/>
        <v>0.62702851160070916</v>
      </c>
      <c r="X1264">
        <f t="shared" si="319"/>
        <v>0.26986989597805788</v>
      </c>
      <c r="Y1264">
        <f t="shared" si="320"/>
        <v>1</v>
      </c>
      <c r="Z1264" t="s">
        <v>1296</v>
      </c>
    </row>
    <row r="1265" spans="1:26" x14ac:dyDescent="0.25">
      <c r="A1265" t="s">
        <v>26</v>
      </c>
      <c r="B1265" t="s">
        <v>27</v>
      </c>
      <c r="C1265" t="s">
        <v>25</v>
      </c>
      <c r="D1265">
        <v>0</v>
      </c>
      <c r="F1265">
        <v>1</v>
      </c>
      <c r="G1265">
        <v>51.25</v>
      </c>
      <c r="H1265">
        <f t="shared" si="305"/>
        <v>1</v>
      </c>
      <c r="I1265">
        <f t="shared" si="306"/>
        <v>0</v>
      </c>
      <c r="J1265">
        <f t="shared" si="307"/>
        <v>1</v>
      </c>
      <c r="K1265">
        <f t="shared" si="308"/>
        <v>0</v>
      </c>
      <c r="L1265">
        <f t="shared" si="309"/>
        <v>0</v>
      </c>
      <c r="M1265">
        <f t="shared" si="310"/>
        <v>1</v>
      </c>
      <c r="N1265">
        <f t="shared" si="311"/>
        <v>0</v>
      </c>
      <c r="O1265">
        <f t="shared" si="312"/>
        <v>0</v>
      </c>
      <c r="P1265">
        <v>12</v>
      </c>
      <c r="Q1265">
        <f t="shared" si="313"/>
        <v>1</v>
      </c>
      <c r="R1265">
        <f t="shared" si="314"/>
        <v>0</v>
      </c>
      <c r="S1265">
        <f t="shared" si="315"/>
        <v>0</v>
      </c>
      <c r="T1265">
        <f t="shared" si="316"/>
        <v>0</v>
      </c>
      <c r="U1265">
        <v>0</v>
      </c>
      <c r="V1265">
        <f t="shared" si="317"/>
        <v>0.49298795145942809</v>
      </c>
      <c r="W1265">
        <f t="shared" si="318"/>
        <v>0.62081006431212327</v>
      </c>
      <c r="X1265">
        <f t="shared" si="319"/>
        <v>0.24303712028416341</v>
      </c>
      <c r="Y1265">
        <f t="shared" si="320"/>
        <v>1</v>
      </c>
      <c r="Z1265" t="s">
        <v>1297</v>
      </c>
    </row>
    <row r="1266" spans="1:26" x14ac:dyDescent="0.25">
      <c r="A1266" t="s">
        <v>26</v>
      </c>
      <c r="B1266" t="s">
        <v>33</v>
      </c>
      <c r="C1266" t="s">
        <v>35</v>
      </c>
      <c r="D1266">
        <v>1</v>
      </c>
      <c r="F1266">
        <v>1</v>
      </c>
      <c r="G1266">
        <v>89.6</v>
      </c>
      <c r="H1266">
        <f t="shared" si="305"/>
        <v>0</v>
      </c>
      <c r="I1266">
        <f t="shared" si="306"/>
        <v>1</v>
      </c>
      <c r="J1266">
        <f t="shared" si="307"/>
        <v>0</v>
      </c>
      <c r="K1266">
        <f t="shared" si="308"/>
        <v>1</v>
      </c>
      <c r="L1266">
        <f t="shared" si="309"/>
        <v>0</v>
      </c>
      <c r="M1266">
        <f t="shared" si="310"/>
        <v>1</v>
      </c>
      <c r="N1266">
        <f t="shared" si="311"/>
        <v>0</v>
      </c>
      <c r="O1266">
        <f t="shared" si="312"/>
        <v>0</v>
      </c>
      <c r="P1266">
        <v>68</v>
      </c>
      <c r="Q1266">
        <f t="shared" si="313"/>
        <v>0</v>
      </c>
      <c r="R1266">
        <f t="shared" si="314"/>
        <v>0</v>
      </c>
      <c r="S1266">
        <f t="shared" si="315"/>
        <v>0</v>
      </c>
      <c r="T1266">
        <f t="shared" si="316"/>
        <v>1</v>
      </c>
      <c r="U1266">
        <v>1</v>
      </c>
      <c r="V1266">
        <f t="shared" si="317"/>
        <v>0.40231793370868474</v>
      </c>
      <c r="W1266">
        <f t="shared" si="318"/>
        <v>0.59924444098015683</v>
      </c>
      <c r="X1266">
        <f t="shared" si="319"/>
        <v>0.35722385236625614</v>
      </c>
      <c r="Y1266">
        <f t="shared" si="320"/>
        <v>1</v>
      </c>
      <c r="Z1266" t="s">
        <v>1298</v>
      </c>
    </row>
    <row r="1267" spans="1:26" x14ac:dyDescent="0.25">
      <c r="A1267" t="s">
        <v>45</v>
      </c>
      <c r="B1267" t="s">
        <v>38</v>
      </c>
      <c r="C1267" t="s">
        <v>35</v>
      </c>
      <c r="D1267">
        <v>0</v>
      </c>
      <c r="F1267">
        <v>1</v>
      </c>
      <c r="G1267">
        <v>95.2</v>
      </c>
      <c r="H1267">
        <f t="shared" si="305"/>
        <v>1</v>
      </c>
      <c r="I1267">
        <f t="shared" si="306"/>
        <v>0</v>
      </c>
      <c r="J1267">
        <f t="shared" si="307"/>
        <v>0</v>
      </c>
      <c r="K1267">
        <f t="shared" si="308"/>
        <v>1</v>
      </c>
      <c r="L1267">
        <f t="shared" si="309"/>
        <v>0</v>
      </c>
      <c r="M1267">
        <f t="shared" si="310"/>
        <v>0</v>
      </c>
      <c r="N1267">
        <f t="shared" si="311"/>
        <v>0</v>
      </c>
      <c r="O1267">
        <f t="shared" si="312"/>
        <v>1</v>
      </c>
      <c r="P1267">
        <v>69</v>
      </c>
      <c r="Q1267">
        <f t="shared" si="313"/>
        <v>0</v>
      </c>
      <c r="R1267">
        <f t="shared" si="314"/>
        <v>0</v>
      </c>
      <c r="S1267">
        <f t="shared" si="315"/>
        <v>1</v>
      </c>
      <c r="T1267">
        <f t="shared" si="316"/>
        <v>0</v>
      </c>
      <c r="U1267">
        <v>0</v>
      </c>
      <c r="V1267">
        <f t="shared" si="317"/>
        <v>9.3351188541555719E-2</v>
      </c>
      <c r="W1267">
        <f t="shared" si="318"/>
        <v>0.52332086389697863</v>
      </c>
      <c r="X1267">
        <f t="shared" si="319"/>
        <v>8.714444402121083E-3</v>
      </c>
      <c r="Y1267">
        <f t="shared" si="320"/>
        <v>0</v>
      </c>
      <c r="Z1267" t="s">
        <v>1299</v>
      </c>
    </row>
    <row r="1268" spans="1:26" x14ac:dyDescent="0.25">
      <c r="A1268" t="s">
        <v>29</v>
      </c>
      <c r="B1268" t="s">
        <v>38</v>
      </c>
      <c r="C1268" t="s">
        <v>35</v>
      </c>
      <c r="D1268">
        <v>1</v>
      </c>
      <c r="F1268">
        <v>1</v>
      </c>
      <c r="G1268">
        <v>94.8</v>
      </c>
      <c r="H1268">
        <f t="shared" si="305"/>
        <v>0</v>
      </c>
      <c r="I1268">
        <f t="shared" si="306"/>
        <v>1</v>
      </c>
      <c r="J1268">
        <f t="shared" si="307"/>
        <v>0</v>
      </c>
      <c r="K1268">
        <f t="shared" si="308"/>
        <v>1</v>
      </c>
      <c r="L1268">
        <f t="shared" si="309"/>
        <v>0</v>
      </c>
      <c r="M1268">
        <f t="shared" si="310"/>
        <v>0</v>
      </c>
      <c r="N1268">
        <f t="shared" si="311"/>
        <v>1</v>
      </c>
      <c r="O1268">
        <f t="shared" si="312"/>
        <v>0</v>
      </c>
      <c r="P1268">
        <v>56</v>
      </c>
      <c r="Q1268">
        <f t="shared" si="313"/>
        <v>0</v>
      </c>
      <c r="R1268">
        <f t="shared" si="314"/>
        <v>0</v>
      </c>
      <c r="S1268">
        <f t="shared" si="315"/>
        <v>1</v>
      </c>
      <c r="T1268">
        <f t="shared" si="316"/>
        <v>0</v>
      </c>
      <c r="U1268">
        <v>0</v>
      </c>
      <c r="V1268">
        <f t="shared" si="317"/>
        <v>0.15266162241948517</v>
      </c>
      <c r="W1268">
        <f t="shared" si="318"/>
        <v>0.53809145573045114</v>
      </c>
      <c r="X1268">
        <f t="shared" si="319"/>
        <v>2.3305570959749455E-2</v>
      </c>
      <c r="Y1268">
        <f t="shared" si="320"/>
        <v>0</v>
      </c>
      <c r="Z1268" t="s">
        <v>1300</v>
      </c>
    </row>
    <row r="1269" spans="1:26" x14ac:dyDescent="0.25">
      <c r="A1269" t="s">
        <v>26</v>
      </c>
      <c r="B1269" t="s">
        <v>27</v>
      </c>
      <c r="C1269" t="s">
        <v>35</v>
      </c>
      <c r="D1269">
        <v>1</v>
      </c>
      <c r="F1269">
        <v>1</v>
      </c>
      <c r="G1269">
        <v>80.25</v>
      </c>
      <c r="H1269">
        <f t="shared" si="305"/>
        <v>0</v>
      </c>
      <c r="I1269">
        <f t="shared" si="306"/>
        <v>1</v>
      </c>
      <c r="J1269">
        <f t="shared" si="307"/>
        <v>0</v>
      </c>
      <c r="K1269">
        <f t="shared" si="308"/>
        <v>1</v>
      </c>
      <c r="L1269">
        <f t="shared" si="309"/>
        <v>0</v>
      </c>
      <c r="M1269">
        <f t="shared" si="310"/>
        <v>1</v>
      </c>
      <c r="N1269">
        <f t="shared" si="311"/>
        <v>0</v>
      </c>
      <c r="O1269">
        <f t="shared" si="312"/>
        <v>0</v>
      </c>
      <c r="P1269">
        <v>4</v>
      </c>
      <c r="Q1269">
        <f t="shared" si="313"/>
        <v>1</v>
      </c>
      <c r="R1269">
        <f t="shared" si="314"/>
        <v>0</v>
      </c>
      <c r="S1269">
        <f t="shared" si="315"/>
        <v>0</v>
      </c>
      <c r="T1269">
        <f t="shared" si="316"/>
        <v>0</v>
      </c>
      <c r="U1269">
        <v>0</v>
      </c>
      <c r="V1269">
        <f t="shared" si="317"/>
        <v>0.51964594007330611</v>
      </c>
      <c r="W1269">
        <f t="shared" si="318"/>
        <v>0.62706497153423102</v>
      </c>
      <c r="X1269">
        <f t="shared" si="319"/>
        <v>0.27003190303467006</v>
      </c>
      <c r="Y1269">
        <f t="shared" si="320"/>
        <v>1</v>
      </c>
      <c r="Z1269" t="s">
        <v>1301</v>
      </c>
    </row>
    <row r="1270" spans="1:26" x14ac:dyDescent="0.25">
      <c r="A1270" t="s">
        <v>45</v>
      </c>
      <c r="B1270" t="s">
        <v>33</v>
      </c>
      <c r="C1270" t="s">
        <v>25</v>
      </c>
      <c r="D1270">
        <v>0</v>
      </c>
      <c r="F1270">
        <v>1</v>
      </c>
      <c r="G1270">
        <v>76.099999999999994</v>
      </c>
      <c r="H1270">
        <f t="shared" si="305"/>
        <v>1</v>
      </c>
      <c r="I1270">
        <f t="shared" si="306"/>
        <v>0</v>
      </c>
      <c r="J1270">
        <f t="shared" si="307"/>
        <v>1</v>
      </c>
      <c r="K1270">
        <f t="shared" si="308"/>
        <v>0</v>
      </c>
      <c r="L1270">
        <f t="shared" si="309"/>
        <v>0</v>
      </c>
      <c r="M1270">
        <f t="shared" si="310"/>
        <v>0</v>
      </c>
      <c r="N1270">
        <f t="shared" si="311"/>
        <v>0</v>
      </c>
      <c r="O1270">
        <f t="shared" si="312"/>
        <v>1</v>
      </c>
      <c r="P1270">
        <v>64</v>
      </c>
      <c r="Q1270">
        <f t="shared" si="313"/>
        <v>0</v>
      </c>
      <c r="R1270">
        <f t="shared" si="314"/>
        <v>0</v>
      </c>
      <c r="S1270">
        <f t="shared" si="315"/>
        <v>0</v>
      </c>
      <c r="T1270">
        <f t="shared" si="316"/>
        <v>1</v>
      </c>
      <c r="U1270">
        <v>0</v>
      </c>
      <c r="V1270">
        <f t="shared" si="317"/>
        <v>4.9881781047677889E-2</v>
      </c>
      <c r="W1270">
        <f t="shared" si="318"/>
        <v>0.51246786016654389</v>
      </c>
      <c r="X1270">
        <f t="shared" si="319"/>
        <v>2.4881920804884772E-3</v>
      </c>
      <c r="Y1270">
        <f t="shared" si="320"/>
        <v>0</v>
      </c>
      <c r="Z1270" t="s">
        <v>1302</v>
      </c>
    </row>
    <row r="1271" spans="1:26" x14ac:dyDescent="0.25">
      <c r="A1271" t="s">
        <v>29</v>
      </c>
      <c r="B1271" t="s">
        <v>27</v>
      </c>
      <c r="C1271" t="s">
        <v>35</v>
      </c>
      <c r="D1271">
        <v>0</v>
      </c>
      <c r="F1271">
        <v>1</v>
      </c>
      <c r="G1271">
        <v>110.15</v>
      </c>
      <c r="H1271">
        <f t="shared" si="305"/>
        <v>1</v>
      </c>
      <c r="I1271">
        <f t="shared" si="306"/>
        <v>0</v>
      </c>
      <c r="J1271">
        <f t="shared" si="307"/>
        <v>0</v>
      </c>
      <c r="K1271">
        <f t="shared" si="308"/>
        <v>1</v>
      </c>
      <c r="L1271">
        <f t="shared" si="309"/>
        <v>0</v>
      </c>
      <c r="M1271">
        <f t="shared" si="310"/>
        <v>0</v>
      </c>
      <c r="N1271">
        <f t="shared" si="311"/>
        <v>1</v>
      </c>
      <c r="O1271">
        <f t="shared" si="312"/>
        <v>0</v>
      </c>
      <c r="P1271">
        <v>59</v>
      </c>
      <c r="Q1271">
        <f t="shared" si="313"/>
        <v>1</v>
      </c>
      <c r="R1271">
        <f t="shared" si="314"/>
        <v>0</v>
      </c>
      <c r="S1271">
        <f t="shared" si="315"/>
        <v>0</v>
      </c>
      <c r="T1271">
        <f t="shared" si="316"/>
        <v>0</v>
      </c>
      <c r="U1271">
        <v>1</v>
      </c>
      <c r="V1271">
        <f t="shared" si="317"/>
        <v>0.29967001764330869</v>
      </c>
      <c r="W1271">
        <f t="shared" si="318"/>
        <v>0.57436184790097755</v>
      </c>
      <c r="X1271">
        <f t="shared" si="319"/>
        <v>0.49046208418772358</v>
      </c>
      <c r="Y1271">
        <f t="shared" si="320"/>
        <v>0</v>
      </c>
      <c r="Z1271" t="s">
        <v>1303</v>
      </c>
    </row>
    <row r="1272" spans="1:26" x14ac:dyDescent="0.25">
      <c r="A1272" t="s">
        <v>45</v>
      </c>
      <c r="B1272" t="s">
        <v>33</v>
      </c>
      <c r="C1272" t="s">
        <v>35</v>
      </c>
      <c r="D1272">
        <v>0</v>
      </c>
      <c r="F1272">
        <v>1</v>
      </c>
      <c r="G1272">
        <v>115.55</v>
      </c>
      <c r="H1272">
        <f t="shared" si="305"/>
        <v>1</v>
      </c>
      <c r="I1272">
        <f t="shared" si="306"/>
        <v>0</v>
      </c>
      <c r="J1272">
        <f t="shared" si="307"/>
        <v>0</v>
      </c>
      <c r="K1272">
        <f t="shared" si="308"/>
        <v>1</v>
      </c>
      <c r="L1272">
        <f t="shared" si="309"/>
        <v>0</v>
      </c>
      <c r="M1272">
        <f t="shared" si="310"/>
        <v>0</v>
      </c>
      <c r="N1272">
        <f t="shared" si="311"/>
        <v>0</v>
      </c>
      <c r="O1272">
        <f t="shared" si="312"/>
        <v>1</v>
      </c>
      <c r="P1272">
        <v>62</v>
      </c>
      <c r="Q1272">
        <f t="shared" si="313"/>
        <v>0</v>
      </c>
      <c r="R1272">
        <f t="shared" si="314"/>
        <v>0</v>
      </c>
      <c r="S1272">
        <f t="shared" si="315"/>
        <v>0</v>
      </c>
      <c r="T1272">
        <f t="shared" si="316"/>
        <v>1</v>
      </c>
      <c r="U1272">
        <v>0</v>
      </c>
      <c r="V1272">
        <f t="shared" si="317"/>
        <v>0.10652334783240611</v>
      </c>
      <c r="W1272">
        <f t="shared" si="318"/>
        <v>0.52660568332822666</v>
      </c>
      <c r="X1272">
        <f t="shared" si="319"/>
        <v>1.1347223633423779E-2</v>
      </c>
      <c r="Y1272">
        <f t="shared" si="320"/>
        <v>0</v>
      </c>
      <c r="Z1272" t="s">
        <v>1304</v>
      </c>
    </row>
    <row r="1273" spans="1:26" x14ac:dyDescent="0.25">
      <c r="A1273" t="s">
        <v>45</v>
      </c>
      <c r="B1273" t="s">
        <v>38</v>
      </c>
      <c r="C1273" t="s">
        <v>23</v>
      </c>
      <c r="D1273">
        <v>0</v>
      </c>
      <c r="F1273">
        <v>1</v>
      </c>
      <c r="G1273">
        <v>24.65</v>
      </c>
      <c r="H1273">
        <f t="shared" si="305"/>
        <v>1</v>
      </c>
      <c r="I1273">
        <f t="shared" si="306"/>
        <v>0</v>
      </c>
      <c r="J1273">
        <f t="shared" si="307"/>
        <v>0</v>
      </c>
      <c r="K1273">
        <f t="shared" si="308"/>
        <v>0</v>
      </c>
      <c r="L1273">
        <f t="shared" si="309"/>
        <v>1</v>
      </c>
      <c r="M1273">
        <f t="shared" si="310"/>
        <v>0</v>
      </c>
      <c r="N1273">
        <f t="shared" si="311"/>
        <v>0</v>
      </c>
      <c r="O1273">
        <f t="shared" si="312"/>
        <v>1</v>
      </c>
      <c r="P1273">
        <v>63</v>
      </c>
      <c r="Q1273">
        <f t="shared" si="313"/>
        <v>0</v>
      </c>
      <c r="R1273">
        <f t="shared" si="314"/>
        <v>0</v>
      </c>
      <c r="S1273">
        <f t="shared" si="315"/>
        <v>1</v>
      </c>
      <c r="T1273">
        <f t="shared" si="316"/>
        <v>0</v>
      </c>
      <c r="U1273">
        <v>0</v>
      </c>
      <c r="V1273">
        <f t="shared" si="317"/>
        <v>-6.3922998402211689E-2</v>
      </c>
      <c r="W1273">
        <f t="shared" si="318"/>
        <v>0.48402468982146041</v>
      </c>
      <c r="X1273">
        <f t="shared" si="319"/>
        <v>4.0861497247291585E-3</v>
      </c>
      <c r="Y1273">
        <f t="shared" si="320"/>
        <v>0</v>
      </c>
      <c r="Z1273" t="s">
        <v>1305</v>
      </c>
    </row>
    <row r="1274" spans="1:26" x14ac:dyDescent="0.25">
      <c r="A1274" t="s">
        <v>29</v>
      </c>
      <c r="B1274" t="s">
        <v>27</v>
      </c>
      <c r="C1274" t="s">
        <v>25</v>
      </c>
      <c r="D1274">
        <v>0</v>
      </c>
      <c r="F1274">
        <v>1</v>
      </c>
      <c r="G1274">
        <v>53.6</v>
      </c>
      <c r="H1274">
        <f t="shared" si="305"/>
        <v>1</v>
      </c>
      <c r="I1274">
        <f t="shared" si="306"/>
        <v>0</v>
      </c>
      <c r="J1274">
        <f t="shared" si="307"/>
        <v>1</v>
      </c>
      <c r="K1274">
        <f t="shared" si="308"/>
        <v>0</v>
      </c>
      <c r="L1274">
        <f t="shared" si="309"/>
        <v>0</v>
      </c>
      <c r="M1274">
        <f t="shared" si="310"/>
        <v>0</v>
      </c>
      <c r="N1274">
        <f t="shared" si="311"/>
        <v>1</v>
      </c>
      <c r="O1274">
        <f t="shared" si="312"/>
        <v>0</v>
      </c>
      <c r="P1274">
        <v>53</v>
      </c>
      <c r="Q1274">
        <f t="shared" si="313"/>
        <v>1</v>
      </c>
      <c r="R1274">
        <f t="shared" si="314"/>
        <v>0</v>
      </c>
      <c r="S1274">
        <f t="shared" si="315"/>
        <v>0</v>
      </c>
      <c r="T1274">
        <f t="shared" si="316"/>
        <v>0</v>
      </c>
      <c r="U1274">
        <v>0</v>
      </c>
      <c r="V1274">
        <f t="shared" si="317"/>
        <v>0.20664226477362738</v>
      </c>
      <c r="W1274">
        <f t="shared" si="318"/>
        <v>0.55147751785893151</v>
      </c>
      <c r="X1274">
        <f t="shared" si="319"/>
        <v>4.2701025590773919E-2</v>
      </c>
      <c r="Y1274">
        <f t="shared" si="320"/>
        <v>0</v>
      </c>
      <c r="Z1274" t="s">
        <v>1306</v>
      </c>
    </row>
    <row r="1275" spans="1:26" x14ac:dyDescent="0.25">
      <c r="A1275" t="s">
        <v>26</v>
      </c>
      <c r="B1275" t="s">
        <v>30</v>
      </c>
      <c r="C1275" t="s">
        <v>23</v>
      </c>
      <c r="D1275">
        <v>0</v>
      </c>
      <c r="F1275">
        <v>1</v>
      </c>
      <c r="G1275">
        <v>19.45</v>
      </c>
      <c r="H1275">
        <f t="shared" si="305"/>
        <v>1</v>
      </c>
      <c r="I1275">
        <f t="shared" si="306"/>
        <v>0</v>
      </c>
      <c r="J1275">
        <f t="shared" si="307"/>
        <v>0</v>
      </c>
      <c r="K1275">
        <f t="shared" si="308"/>
        <v>0</v>
      </c>
      <c r="L1275">
        <f t="shared" si="309"/>
        <v>1</v>
      </c>
      <c r="M1275">
        <f t="shared" si="310"/>
        <v>1</v>
      </c>
      <c r="N1275">
        <f t="shared" si="311"/>
        <v>0</v>
      </c>
      <c r="O1275">
        <f t="shared" si="312"/>
        <v>0</v>
      </c>
      <c r="P1275">
        <v>5</v>
      </c>
      <c r="Q1275">
        <f t="shared" si="313"/>
        <v>0</v>
      </c>
      <c r="R1275">
        <f t="shared" si="314"/>
        <v>1</v>
      </c>
      <c r="S1275">
        <f t="shared" si="315"/>
        <v>0</v>
      </c>
      <c r="T1275">
        <f t="shared" si="316"/>
        <v>0</v>
      </c>
      <c r="U1275">
        <v>0</v>
      </c>
      <c r="V1275">
        <f t="shared" si="317"/>
        <v>0.27791343639950489</v>
      </c>
      <c r="W1275">
        <f t="shared" si="318"/>
        <v>0.5690346010165126</v>
      </c>
      <c r="X1275">
        <f t="shared" si="319"/>
        <v>7.7235878131381649E-2</v>
      </c>
      <c r="Y1275">
        <f t="shared" si="320"/>
        <v>0</v>
      </c>
      <c r="Z1275" t="s">
        <v>1307</v>
      </c>
    </row>
    <row r="1276" spans="1:26" x14ac:dyDescent="0.25">
      <c r="A1276" t="s">
        <v>26</v>
      </c>
      <c r="B1276" t="s">
        <v>27</v>
      </c>
      <c r="C1276" t="s">
        <v>35</v>
      </c>
      <c r="D1276">
        <v>1</v>
      </c>
      <c r="F1276">
        <v>1</v>
      </c>
      <c r="G1276">
        <v>88.2</v>
      </c>
      <c r="H1276">
        <f t="shared" si="305"/>
        <v>0</v>
      </c>
      <c r="I1276">
        <f t="shared" si="306"/>
        <v>1</v>
      </c>
      <c r="J1276">
        <f t="shared" si="307"/>
        <v>0</v>
      </c>
      <c r="K1276">
        <f t="shared" si="308"/>
        <v>1</v>
      </c>
      <c r="L1276">
        <f t="shared" si="309"/>
        <v>0</v>
      </c>
      <c r="M1276">
        <f t="shared" si="310"/>
        <v>1</v>
      </c>
      <c r="N1276">
        <f t="shared" si="311"/>
        <v>0</v>
      </c>
      <c r="O1276">
        <f t="shared" si="312"/>
        <v>0</v>
      </c>
      <c r="P1276">
        <v>49</v>
      </c>
      <c r="Q1276">
        <f t="shared" si="313"/>
        <v>1</v>
      </c>
      <c r="R1276">
        <f t="shared" si="314"/>
        <v>0</v>
      </c>
      <c r="S1276">
        <f t="shared" si="315"/>
        <v>0</v>
      </c>
      <c r="T1276">
        <f t="shared" si="316"/>
        <v>0</v>
      </c>
      <c r="U1276">
        <v>0</v>
      </c>
      <c r="V1276">
        <f t="shared" si="317"/>
        <v>0.53690359986794256</v>
      </c>
      <c r="W1276">
        <f t="shared" si="318"/>
        <v>0.63109182261806052</v>
      </c>
      <c r="X1276">
        <f t="shared" si="319"/>
        <v>0.28826547555115578</v>
      </c>
      <c r="Y1276">
        <f t="shared" si="320"/>
        <v>1</v>
      </c>
      <c r="Z1276" t="s">
        <v>1308</v>
      </c>
    </row>
    <row r="1277" spans="1:26" x14ac:dyDescent="0.25">
      <c r="A1277" t="s">
        <v>45</v>
      </c>
      <c r="B1277" t="s">
        <v>33</v>
      </c>
      <c r="C1277" t="s">
        <v>35</v>
      </c>
      <c r="D1277">
        <v>0</v>
      </c>
      <c r="F1277">
        <v>1</v>
      </c>
      <c r="G1277">
        <v>101.15</v>
      </c>
      <c r="H1277">
        <f t="shared" si="305"/>
        <v>1</v>
      </c>
      <c r="I1277">
        <f t="shared" si="306"/>
        <v>0</v>
      </c>
      <c r="J1277">
        <f t="shared" si="307"/>
        <v>0</v>
      </c>
      <c r="K1277">
        <f t="shared" si="308"/>
        <v>1</v>
      </c>
      <c r="L1277">
        <f t="shared" si="309"/>
        <v>0</v>
      </c>
      <c r="M1277">
        <f t="shared" si="310"/>
        <v>0</v>
      </c>
      <c r="N1277">
        <f t="shared" si="311"/>
        <v>0</v>
      </c>
      <c r="O1277">
        <f t="shared" si="312"/>
        <v>1</v>
      </c>
      <c r="P1277">
        <v>62</v>
      </c>
      <c r="Q1277">
        <f t="shared" si="313"/>
        <v>0</v>
      </c>
      <c r="R1277">
        <f t="shared" si="314"/>
        <v>0</v>
      </c>
      <c r="S1277">
        <f t="shared" si="315"/>
        <v>0</v>
      </c>
      <c r="T1277">
        <f t="shared" si="316"/>
        <v>1</v>
      </c>
      <c r="U1277">
        <v>0</v>
      </c>
      <c r="V1277">
        <f t="shared" si="317"/>
        <v>8.4072949884244685E-2</v>
      </c>
      <c r="W1277">
        <f t="shared" si="318"/>
        <v>0.52100586601660848</v>
      </c>
      <c r="X1277">
        <f t="shared" si="319"/>
        <v>7.0682609022387185E-3</v>
      </c>
      <c r="Y1277">
        <f t="shared" si="320"/>
        <v>0</v>
      </c>
      <c r="Z1277" t="s">
        <v>1309</v>
      </c>
    </row>
    <row r="1278" spans="1:26" x14ac:dyDescent="0.25">
      <c r="A1278" t="s">
        <v>45</v>
      </c>
      <c r="B1278" t="s">
        <v>30</v>
      </c>
      <c r="C1278" t="s">
        <v>25</v>
      </c>
      <c r="D1278">
        <v>0</v>
      </c>
      <c r="F1278">
        <v>1</v>
      </c>
      <c r="G1278">
        <v>56.8</v>
      </c>
      <c r="H1278">
        <f t="shared" si="305"/>
        <v>1</v>
      </c>
      <c r="I1278">
        <f t="shared" si="306"/>
        <v>0</v>
      </c>
      <c r="J1278">
        <f t="shared" si="307"/>
        <v>1</v>
      </c>
      <c r="K1278">
        <f t="shared" si="308"/>
        <v>0</v>
      </c>
      <c r="L1278">
        <f t="shared" si="309"/>
        <v>0</v>
      </c>
      <c r="M1278">
        <f t="shared" si="310"/>
        <v>0</v>
      </c>
      <c r="N1278">
        <f t="shared" si="311"/>
        <v>0</v>
      </c>
      <c r="O1278">
        <f t="shared" si="312"/>
        <v>1</v>
      </c>
      <c r="P1278">
        <v>55</v>
      </c>
      <c r="Q1278">
        <f t="shared" si="313"/>
        <v>0</v>
      </c>
      <c r="R1278">
        <f t="shared" si="314"/>
        <v>1</v>
      </c>
      <c r="S1278">
        <f t="shared" si="315"/>
        <v>0</v>
      </c>
      <c r="T1278">
        <f t="shared" si="316"/>
        <v>0</v>
      </c>
      <c r="U1278">
        <v>0</v>
      </c>
      <c r="V1278">
        <f t="shared" si="317"/>
        <v>3.3483460679791882E-2</v>
      </c>
      <c r="W1278">
        <f t="shared" si="318"/>
        <v>0.50837008318014643</v>
      </c>
      <c r="X1278">
        <f t="shared" si="319"/>
        <v>1.1211421390951691E-3</v>
      </c>
      <c r="Y1278">
        <f t="shared" si="320"/>
        <v>0</v>
      </c>
      <c r="Z1278" t="s">
        <v>1310</v>
      </c>
    </row>
    <row r="1279" spans="1:26" x14ac:dyDescent="0.25">
      <c r="A1279" t="s">
        <v>45</v>
      </c>
      <c r="B1279" t="s">
        <v>27</v>
      </c>
      <c r="C1279" t="s">
        <v>35</v>
      </c>
      <c r="D1279">
        <v>1</v>
      </c>
      <c r="F1279">
        <v>1</v>
      </c>
      <c r="G1279">
        <v>99.4</v>
      </c>
      <c r="H1279">
        <f t="shared" si="305"/>
        <v>0</v>
      </c>
      <c r="I1279">
        <f t="shared" si="306"/>
        <v>1</v>
      </c>
      <c r="J1279">
        <f t="shared" si="307"/>
        <v>0</v>
      </c>
      <c r="K1279">
        <f t="shared" si="308"/>
        <v>1</v>
      </c>
      <c r="L1279">
        <f t="shared" si="309"/>
        <v>0</v>
      </c>
      <c r="M1279">
        <f t="shared" si="310"/>
        <v>0</v>
      </c>
      <c r="N1279">
        <f t="shared" si="311"/>
        <v>0</v>
      </c>
      <c r="O1279">
        <f t="shared" si="312"/>
        <v>1</v>
      </c>
      <c r="P1279">
        <v>71</v>
      </c>
      <c r="Q1279">
        <f t="shared" si="313"/>
        <v>1</v>
      </c>
      <c r="R1279">
        <f t="shared" si="314"/>
        <v>0</v>
      </c>
      <c r="S1279">
        <f t="shared" si="315"/>
        <v>0</v>
      </c>
      <c r="T1279">
        <f t="shared" si="316"/>
        <v>0</v>
      </c>
      <c r="U1279">
        <v>0</v>
      </c>
      <c r="V1279">
        <f t="shared" si="317"/>
        <v>0.21811294664892913</v>
      </c>
      <c r="W1279">
        <f t="shared" si="318"/>
        <v>0.55431308632424381</v>
      </c>
      <c r="X1279">
        <f t="shared" si="319"/>
        <v>4.757325749587861E-2</v>
      </c>
      <c r="Y1279">
        <f t="shared" si="320"/>
        <v>0</v>
      </c>
      <c r="Z1279" t="s">
        <v>1311</v>
      </c>
    </row>
    <row r="1280" spans="1:26" x14ac:dyDescent="0.25">
      <c r="A1280" t="s">
        <v>45</v>
      </c>
      <c r="B1280" t="s">
        <v>38</v>
      </c>
      <c r="C1280" t="s">
        <v>23</v>
      </c>
      <c r="D1280">
        <v>0</v>
      </c>
      <c r="F1280">
        <v>1</v>
      </c>
      <c r="G1280">
        <v>20.100000000000001</v>
      </c>
      <c r="H1280">
        <f t="shared" si="305"/>
        <v>1</v>
      </c>
      <c r="I1280">
        <f t="shared" si="306"/>
        <v>0</v>
      </c>
      <c r="J1280">
        <f t="shared" si="307"/>
        <v>0</v>
      </c>
      <c r="K1280">
        <f t="shared" si="308"/>
        <v>0</v>
      </c>
      <c r="L1280">
        <f t="shared" si="309"/>
        <v>1</v>
      </c>
      <c r="M1280">
        <f t="shared" si="310"/>
        <v>0</v>
      </c>
      <c r="N1280">
        <f t="shared" si="311"/>
        <v>0</v>
      </c>
      <c r="O1280">
        <f t="shared" si="312"/>
        <v>1</v>
      </c>
      <c r="P1280">
        <v>72</v>
      </c>
      <c r="Q1280">
        <f t="shared" si="313"/>
        <v>0</v>
      </c>
      <c r="R1280">
        <f t="shared" si="314"/>
        <v>0</v>
      </c>
      <c r="S1280">
        <f t="shared" si="315"/>
        <v>1</v>
      </c>
      <c r="T1280">
        <f t="shared" si="316"/>
        <v>0</v>
      </c>
      <c r="U1280">
        <v>0</v>
      </c>
      <c r="V1280">
        <f t="shared" si="317"/>
        <v>-7.1016700531665478E-2</v>
      </c>
      <c r="W1280">
        <f t="shared" si="318"/>
        <v>0.48225328284788488</v>
      </c>
      <c r="X1280">
        <f t="shared" si="319"/>
        <v>5.0433717544042557E-3</v>
      </c>
      <c r="Y1280">
        <f t="shared" si="320"/>
        <v>0</v>
      </c>
      <c r="Z1280" t="s">
        <v>1312</v>
      </c>
    </row>
    <row r="1281" spans="1:26" x14ac:dyDescent="0.25">
      <c r="A1281" t="s">
        <v>29</v>
      </c>
      <c r="B1281" t="s">
        <v>38</v>
      </c>
      <c r="C1281" t="s">
        <v>25</v>
      </c>
      <c r="D1281">
        <v>0</v>
      </c>
      <c r="F1281">
        <v>1</v>
      </c>
      <c r="G1281">
        <v>60.7</v>
      </c>
      <c r="H1281">
        <f t="shared" si="305"/>
        <v>1</v>
      </c>
      <c r="I1281">
        <f t="shared" si="306"/>
        <v>0</v>
      </c>
      <c r="J1281">
        <f t="shared" si="307"/>
        <v>1</v>
      </c>
      <c r="K1281">
        <f t="shared" si="308"/>
        <v>0</v>
      </c>
      <c r="L1281">
        <f t="shared" si="309"/>
        <v>0</v>
      </c>
      <c r="M1281">
        <f t="shared" si="310"/>
        <v>0</v>
      </c>
      <c r="N1281">
        <f t="shared" si="311"/>
        <v>1</v>
      </c>
      <c r="O1281">
        <f t="shared" si="312"/>
        <v>0</v>
      </c>
      <c r="P1281">
        <v>36</v>
      </c>
      <c r="Q1281">
        <f t="shared" si="313"/>
        <v>0</v>
      </c>
      <c r="R1281">
        <f t="shared" si="314"/>
        <v>0</v>
      </c>
      <c r="S1281">
        <f t="shared" si="315"/>
        <v>1</v>
      </c>
      <c r="T1281">
        <f t="shared" si="316"/>
        <v>0</v>
      </c>
      <c r="U1281">
        <v>0</v>
      </c>
      <c r="V1281">
        <f t="shared" si="317"/>
        <v>8.0943214468850139E-2</v>
      </c>
      <c r="W1281">
        <f t="shared" si="318"/>
        <v>0.52022476243291982</v>
      </c>
      <c r="X1281">
        <f t="shared" si="319"/>
        <v>6.5518039685502705E-3</v>
      </c>
      <c r="Y1281">
        <f t="shared" si="320"/>
        <v>0</v>
      </c>
      <c r="Z1281" t="s">
        <v>1313</v>
      </c>
    </row>
    <row r="1282" spans="1:26" x14ac:dyDescent="0.25">
      <c r="A1282" t="s">
        <v>29</v>
      </c>
      <c r="B1282" t="s">
        <v>33</v>
      </c>
      <c r="C1282" t="s">
        <v>23</v>
      </c>
      <c r="D1282">
        <v>0</v>
      </c>
      <c r="F1282">
        <v>1</v>
      </c>
      <c r="G1282">
        <v>20.95</v>
      </c>
      <c r="H1282">
        <f t="shared" si="305"/>
        <v>1</v>
      </c>
      <c r="I1282">
        <f t="shared" si="306"/>
        <v>0</v>
      </c>
      <c r="J1282">
        <f t="shared" si="307"/>
        <v>0</v>
      </c>
      <c r="K1282">
        <f t="shared" si="308"/>
        <v>0</v>
      </c>
      <c r="L1282">
        <f t="shared" si="309"/>
        <v>1</v>
      </c>
      <c r="M1282">
        <f t="shared" si="310"/>
        <v>0</v>
      </c>
      <c r="N1282">
        <f t="shared" si="311"/>
        <v>1</v>
      </c>
      <c r="O1282">
        <f t="shared" si="312"/>
        <v>0</v>
      </c>
      <c r="P1282">
        <v>25</v>
      </c>
      <c r="Q1282">
        <f t="shared" si="313"/>
        <v>0</v>
      </c>
      <c r="R1282">
        <f t="shared" si="314"/>
        <v>0</v>
      </c>
      <c r="S1282">
        <f t="shared" si="315"/>
        <v>0</v>
      </c>
      <c r="T1282">
        <f t="shared" si="316"/>
        <v>1</v>
      </c>
      <c r="U1282">
        <v>0</v>
      </c>
      <c r="V1282">
        <f t="shared" si="317"/>
        <v>8.7971709776557237E-3</v>
      </c>
      <c r="W1282">
        <f t="shared" si="318"/>
        <v>0.50219927856087843</v>
      </c>
      <c r="X1282">
        <f t="shared" si="319"/>
        <v>7.7390217210108165E-5</v>
      </c>
      <c r="Y1282">
        <f t="shared" si="320"/>
        <v>0</v>
      </c>
      <c r="Z1282" t="s">
        <v>1314</v>
      </c>
    </row>
    <row r="1283" spans="1:26" x14ac:dyDescent="0.25">
      <c r="A1283" t="s">
        <v>45</v>
      </c>
      <c r="B1283" t="s">
        <v>33</v>
      </c>
      <c r="C1283" t="s">
        <v>35</v>
      </c>
      <c r="D1283">
        <v>1</v>
      </c>
      <c r="F1283">
        <v>1</v>
      </c>
      <c r="G1283">
        <v>114.85</v>
      </c>
      <c r="H1283">
        <f t="shared" ref="H1283:H1346" si="321">IF(D1283:D8325=0,1,0)</f>
        <v>0</v>
      </c>
      <c r="I1283">
        <f t="shared" ref="I1283:I1346" si="322">IF(D1283:D8325=1,1,0)</f>
        <v>1</v>
      </c>
      <c r="J1283">
        <f t="shared" ref="J1283:J1346" si="323">IF(C1283:C8325="DSL",1,0)</f>
        <v>0</v>
      </c>
      <c r="K1283">
        <f t="shared" ref="K1283:K1346" si="324">IF(C1283:C8325="Fiber optic",1,0)</f>
        <v>1</v>
      </c>
      <c r="L1283">
        <f t="shared" ref="L1283:L1346" si="325">IF(C1283:C8325="No",1,0)</f>
        <v>0</v>
      </c>
      <c r="M1283">
        <f t="shared" ref="M1283:M1346" si="326">IF(A1283:A8325="Month-to-month",1,0)</f>
        <v>0</v>
      </c>
      <c r="N1283">
        <f t="shared" ref="N1283:N1346" si="327">IF(A1283:A8325="ONE YEAR",1,0)</f>
        <v>0</v>
      </c>
      <c r="O1283">
        <f t="shared" ref="O1283:O1346" si="328">IF(A1283:A8325="two year",1,0)</f>
        <v>1</v>
      </c>
      <c r="P1283">
        <v>72</v>
      </c>
      <c r="Q1283">
        <f t="shared" ref="Q1283:Q1346" si="329">IF(B1283:B8325="Electronic check",1,0)</f>
        <v>0</v>
      </c>
      <c r="R1283">
        <f t="shared" ref="R1283:R1346" si="330">IF(B1283:B8325="Mailed check",1,0)</f>
        <v>0</v>
      </c>
      <c r="S1283">
        <f t="shared" ref="S1283:S1346" si="331">IF(B1283:B8325="Credit card (automatic)",1,0)</f>
        <v>0</v>
      </c>
      <c r="T1283">
        <f t="shared" ref="T1283:T1346" si="332">IF(B1283:B8325="Bank transfer (automatic)",1,0)</f>
        <v>1</v>
      </c>
      <c r="U1283">
        <v>0</v>
      </c>
      <c r="V1283">
        <f t="shared" si="317"/>
        <v>0.10543200904325939</v>
      </c>
      <c r="W1283">
        <f t="shared" si="318"/>
        <v>0.52633361327584638</v>
      </c>
      <c r="X1283">
        <f t="shared" si="319"/>
        <v>1.1115908530897929E-2</v>
      </c>
      <c r="Y1283">
        <f t="shared" si="320"/>
        <v>0</v>
      </c>
      <c r="Z1283" t="s">
        <v>1315</v>
      </c>
    </row>
    <row r="1284" spans="1:26" x14ac:dyDescent="0.25">
      <c r="A1284" t="s">
        <v>29</v>
      </c>
      <c r="B1284" t="s">
        <v>33</v>
      </c>
      <c r="C1284" t="s">
        <v>23</v>
      </c>
      <c r="D1284">
        <v>0</v>
      </c>
      <c r="F1284">
        <v>1</v>
      </c>
      <c r="G1284">
        <v>19.25</v>
      </c>
      <c r="H1284">
        <f t="shared" si="321"/>
        <v>1</v>
      </c>
      <c r="I1284">
        <f t="shared" si="322"/>
        <v>0</v>
      </c>
      <c r="J1284">
        <f t="shared" si="323"/>
        <v>0</v>
      </c>
      <c r="K1284">
        <f t="shared" si="324"/>
        <v>0</v>
      </c>
      <c r="L1284">
        <f t="shared" si="325"/>
        <v>1</v>
      </c>
      <c r="M1284">
        <f t="shared" si="326"/>
        <v>0</v>
      </c>
      <c r="N1284">
        <f t="shared" si="327"/>
        <v>1</v>
      </c>
      <c r="O1284">
        <f t="shared" si="328"/>
        <v>0</v>
      </c>
      <c r="P1284">
        <v>36</v>
      </c>
      <c r="Q1284">
        <f t="shared" si="329"/>
        <v>0</v>
      </c>
      <c r="R1284">
        <f t="shared" si="330"/>
        <v>0</v>
      </c>
      <c r="S1284">
        <f t="shared" si="331"/>
        <v>0</v>
      </c>
      <c r="T1284">
        <f t="shared" si="332"/>
        <v>1</v>
      </c>
      <c r="U1284">
        <v>0</v>
      </c>
      <c r="V1284">
        <f t="shared" ref="V1284:V1347" si="333">G1284*$G$2+H1285*$H$2+K1285*$K$2+M1284*$M$2+O1284*$O$2+Q1284*$Q$2+L1284*$L$2</f>
        <v>-1.2407841589616074E-2</v>
      </c>
      <c r="W1284">
        <f t="shared" ref="W1284:W1347" si="334">1/ (1+EXP(-V1284))</f>
        <v>0.49689807939872199</v>
      </c>
      <c r="X1284">
        <f t="shared" ref="X1284:X1347" si="335">(U1284-V1284)^2</f>
        <v>1.5395453291300635E-4</v>
      </c>
      <c r="Y1284">
        <f t="shared" ref="Y1284:Y1347" si="336">IF(W1284&gt;=0.58,1,0)</f>
        <v>0</v>
      </c>
      <c r="Z1284" t="s">
        <v>1316</v>
      </c>
    </row>
    <row r="1285" spans="1:26" x14ac:dyDescent="0.25">
      <c r="A1285" t="s">
        <v>26</v>
      </c>
      <c r="B1285" t="s">
        <v>30</v>
      </c>
      <c r="C1285" t="s">
        <v>25</v>
      </c>
      <c r="D1285">
        <v>0</v>
      </c>
      <c r="F1285">
        <v>1</v>
      </c>
      <c r="G1285">
        <v>62.8</v>
      </c>
      <c r="H1285">
        <f t="shared" si="321"/>
        <v>1</v>
      </c>
      <c r="I1285">
        <f t="shared" si="322"/>
        <v>0</v>
      </c>
      <c r="J1285">
        <f t="shared" si="323"/>
        <v>1</v>
      </c>
      <c r="K1285">
        <f t="shared" si="324"/>
        <v>0</v>
      </c>
      <c r="L1285">
        <f t="shared" si="325"/>
        <v>0</v>
      </c>
      <c r="M1285">
        <f t="shared" si="326"/>
        <v>1</v>
      </c>
      <c r="N1285">
        <f t="shared" si="327"/>
        <v>0</v>
      </c>
      <c r="O1285">
        <f t="shared" si="328"/>
        <v>0</v>
      </c>
      <c r="P1285">
        <v>1</v>
      </c>
      <c r="Q1285">
        <f t="shared" si="329"/>
        <v>0</v>
      </c>
      <c r="R1285">
        <f t="shared" si="330"/>
        <v>1</v>
      </c>
      <c r="S1285">
        <f t="shared" si="331"/>
        <v>0</v>
      </c>
      <c r="T1285">
        <f t="shared" si="332"/>
        <v>0</v>
      </c>
      <c r="U1285">
        <v>0</v>
      </c>
      <c r="V1285">
        <f t="shared" si="333"/>
        <v>0.3605352486384954</v>
      </c>
      <c r="W1285">
        <f t="shared" si="334"/>
        <v>0.58916999648274437</v>
      </c>
      <c r="X1285">
        <f t="shared" si="335"/>
        <v>0.12998566551082169</v>
      </c>
      <c r="Y1285">
        <f t="shared" si="336"/>
        <v>1</v>
      </c>
      <c r="Z1285" t="s">
        <v>1317</v>
      </c>
    </row>
    <row r="1286" spans="1:26" x14ac:dyDescent="0.25">
      <c r="A1286" t="s">
        <v>45</v>
      </c>
      <c r="B1286" t="s">
        <v>27</v>
      </c>
      <c r="C1286" t="s">
        <v>35</v>
      </c>
      <c r="D1286">
        <v>0</v>
      </c>
      <c r="F1286">
        <v>1</v>
      </c>
      <c r="G1286">
        <v>105.5</v>
      </c>
      <c r="H1286">
        <f t="shared" si="321"/>
        <v>1</v>
      </c>
      <c r="I1286">
        <f t="shared" si="322"/>
        <v>0</v>
      </c>
      <c r="J1286">
        <f t="shared" si="323"/>
        <v>0</v>
      </c>
      <c r="K1286">
        <f t="shared" si="324"/>
        <v>1</v>
      </c>
      <c r="L1286">
        <f t="shared" si="325"/>
        <v>0</v>
      </c>
      <c r="M1286">
        <f t="shared" si="326"/>
        <v>0</v>
      </c>
      <c r="N1286">
        <f t="shared" si="327"/>
        <v>0</v>
      </c>
      <c r="O1286">
        <f t="shared" si="328"/>
        <v>1</v>
      </c>
      <c r="P1286">
        <v>72</v>
      </c>
      <c r="Q1286">
        <f t="shared" si="329"/>
        <v>1</v>
      </c>
      <c r="R1286">
        <f t="shared" si="330"/>
        <v>0</v>
      </c>
      <c r="S1286">
        <f t="shared" si="331"/>
        <v>0</v>
      </c>
      <c r="T1286">
        <f t="shared" si="332"/>
        <v>0</v>
      </c>
      <c r="U1286">
        <v>0</v>
      </c>
      <c r="V1286">
        <f t="shared" si="333"/>
        <v>0.2276231846686364</v>
      </c>
      <c r="W1286">
        <f t="shared" si="334"/>
        <v>0.5566613608159795</v>
      </c>
      <c r="X1286">
        <f t="shared" si="335"/>
        <v>5.1812314198692151E-2</v>
      </c>
      <c r="Y1286">
        <f t="shared" si="336"/>
        <v>0</v>
      </c>
      <c r="Z1286" t="s">
        <v>1318</v>
      </c>
    </row>
    <row r="1287" spans="1:26" x14ac:dyDescent="0.25">
      <c r="A1287" t="s">
        <v>45</v>
      </c>
      <c r="B1287" t="s">
        <v>30</v>
      </c>
      <c r="C1287" t="s">
        <v>23</v>
      </c>
      <c r="D1287">
        <v>0</v>
      </c>
      <c r="F1287">
        <v>1</v>
      </c>
      <c r="G1287">
        <v>19.850000000000001</v>
      </c>
      <c r="H1287">
        <f t="shared" si="321"/>
        <v>1</v>
      </c>
      <c r="I1287">
        <f t="shared" si="322"/>
        <v>0</v>
      </c>
      <c r="J1287">
        <f t="shared" si="323"/>
        <v>0</v>
      </c>
      <c r="K1287">
        <f t="shared" si="324"/>
        <v>0</v>
      </c>
      <c r="L1287">
        <f t="shared" si="325"/>
        <v>1</v>
      </c>
      <c r="M1287">
        <f t="shared" si="326"/>
        <v>0</v>
      </c>
      <c r="N1287">
        <f t="shared" si="327"/>
        <v>0</v>
      </c>
      <c r="O1287">
        <f t="shared" si="328"/>
        <v>1</v>
      </c>
      <c r="P1287">
        <v>59</v>
      </c>
      <c r="Q1287">
        <f t="shared" si="329"/>
        <v>0</v>
      </c>
      <c r="R1287">
        <f t="shared" si="330"/>
        <v>1</v>
      </c>
      <c r="S1287">
        <f t="shared" si="331"/>
        <v>0</v>
      </c>
      <c r="T1287">
        <f t="shared" si="332"/>
        <v>0</v>
      </c>
      <c r="U1287">
        <v>0</v>
      </c>
      <c r="V1287">
        <f t="shared" si="333"/>
        <v>-5.2851846019873874E-2</v>
      </c>
      <c r="W1287">
        <f t="shared" si="334"/>
        <v>0.48679011330266675</v>
      </c>
      <c r="X1287">
        <f t="shared" si="335"/>
        <v>2.7933176277084577E-3</v>
      </c>
      <c r="Y1287">
        <f t="shared" si="336"/>
        <v>0</v>
      </c>
      <c r="Z1287" t="s">
        <v>1319</v>
      </c>
    </row>
    <row r="1288" spans="1:26" x14ac:dyDescent="0.25">
      <c r="A1288" t="s">
        <v>26</v>
      </c>
      <c r="B1288" t="s">
        <v>27</v>
      </c>
      <c r="C1288" t="s">
        <v>35</v>
      </c>
      <c r="D1288">
        <v>1</v>
      </c>
      <c r="F1288">
        <v>1</v>
      </c>
      <c r="G1288">
        <v>89.5</v>
      </c>
      <c r="H1288">
        <f t="shared" si="321"/>
        <v>0</v>
      </c>
      <c r="I1288">
        <f t="shared" si="322"/>
        <v>1</v>
      </c>
      <c r="J1288">
        <f t="shared" si="323"/>
        <v>0</v>
      </c>
      <c r="K1288">
        <f t="shared" si="324"/>
        <v>1</v>
      </c>
      <c r="L1288">
        <f t="shared" si="325"/>
        <v>0</v>
      </c>
      <c r="M1288">
        <f t="shared" si="326"/>
        <v>1</v>
      </c>
      <c r="N1288">
        <f t="shared" si="327"/>
        <v>0</v>
      </c>
      <c r="O1288">
        <f t="shared" si="328"/>
        <v>0</v>
      </c>
      <c r="P1288">
        <v>7</v>
      </c>
      <c r="Q1288">
        <f t="shared" si="329"/>
        <v>1</v>
      </c>
      <c r="R1288">
        <f t="shared" si="330"/>
        <v>0</v>
      </c>
      <c r="S1288">
        <f t="shared" si="331"/>
        <v>0</v>
      </c>
      <c r="T1288">
        <f t="shared" si="332"/>
        <v>0</v>
      </c>
      <c r="U1288">
        <v>1</v>
      </c>
      <c r="V1288">
        <f t="shared" si="333"/>
        <v>0.53406720264417362</v>
      </c>
      <c r="W1288">
        <f t="shared" si="334"/>
        <v>0.63043122179817601</v>
      </c>
      <c r="X1288">
        <f t="shared" si="335"/>
        <v>0.21709337165182557</v>
      </c>
      <c r="Y1288">
        <f t="shared" si="336"/>
        <v>1</v>
      </c>
      <c r="Z1288" t="s">
        <v>1320</v>
      </c>
    </row>
    <row r="1289" spans="1:26" x14ac:dyDescent="0.25">
      <c r="A1289" t="s">
        <v>29</v>
      </c>
      <c r="B1289" t="s">
        <v>38</v>
      </c>
      <c r="C1289" t="s">
        <v>25</v>
      </c>
      <c r="D1289">
        <v>0</v>
      </c>
      <c r="F1289">
        <v>1</v>
      </c>
      <c r="G1289">
        <v>74.099999999999994</v>
      </c>
      <c r="H1289">
        <f t="shared" si="321"/>
        <v>1</v>
      </c>
      <c r="I1289">
        <f t="shared" si="322"/>
        <v>0</v>
      </c>
      <c r="J1289">
        <f t="shared" si="323"/>
        <v>1</v>
      </c>
      <c r="K1289">
        <f t="shared" si="324"/>
        <v>0</v>
      </c>
      <c r="L1289">
        <f t="shared" si="325"/>
        <v>0</v>
      </c>
      <c r="M1289">
        <f t="shared" si="326"/>
        <v>0</v>
      </c>
      <c r="N1289">
        <f t="shared" si="327"/>
        <v>1</v>
      </c>
      <c r="O1289">
        <f t="shared" si="328"/>
        <v>0</v>
      </c>
      <c r="P1289">
        <v>1</v>
      </c>
      <c r="Q1289">
        <f t="shared" si="329"/>
        <v>0</v>
      </c>
      <c r="R1289">
        <f t="shared" si="330"/>
        <v>0</v>
      </c>
      <c r="S1289">
        <f t="shared" si="331"/>
        <v>1</v>
      </c>
      <c r="T1289">
        <f t="shared" si="332"/>
        <v>0</v>
      </c>
      <c r="U1289">
        <v>0</v>
      </c>
      <c r="V1289">
        <f t="shared" si="333"/>
        <v>0.10669772626470052</v>
      </c>
      <c r="W1289">
        <f t="shared" si="334"/>
        <v>0.52664915429857528</v>
      </c>
      <c r="X1289">
        <f t="shared" si="335"/>
        <v>1.1384404790056963E-2</v>
      </c>
      <c r="Y1289">
        <f t="shared" si="336"/>
        <v>0</v>
      </c>
      <c r="Z1289" t="s">
        <v>1321</v>
      </c>
    </row>
    <row r="1290" spans="1:26" x14ac:dyDescent="0.25">
      <c r="A1290" t="s">
        <v>26</v>
      </c>
      <c r="B1290" t="s">
        <v>27</v>
      </c>
      <c r="C1290" t="s">
        <v>35</v>
      </c>
      <c r="D1290">
        <v>0</v>
      </c>
      <c r="F1290">
        <v>1</v>
      </c>
      <c r="G1290">
        <v>107.5</v>
      </c>
      <c r="H1290">
        <f t="shared" si="321"/>
        <v>1</v>
      </c>
      <c r="I1290">
        <f t="shared" si="322"/>
        <v>0</v>
      </c>
      <c r="J1290">
        <f t="shared" si="323"/>
        <v>0</v>
      </c>
      <c r="K1290">
        <f t="shared" si="324"/>
        <v>1</v>
      </c>
      <c r="L1290">
        <f t="shared" si="325"/>
        <v>0</v>
      </c>
      <c r="M1290">
        <f t="shared" si="326"/>
        <v>1</v>
      </c>
      <c r="N1290">
        <f t="shared" si="327"/>
        <v>0</v>
      </c>
      <c r="O1290">
        <f t="shared" si="328"/>
        <v>0</v>
      </c>
      <c r="P1290">
        <v>30</v>
      </c>
      <c r="Q1290">
        <f t="shared" si="329"/>
        <v>1</v>
      </c>
      <c r="R1290">
        <f t="shared" si="330"/>
        <v>0</v>
      </c>
      <c r="S1290">
        <f t="shared" si="331"/>
        <v>0</v>
      </c>
      <c r="T1290">
        <f t="shared" si="332"/>
        <v>0</v>
      </c>
      <c r="U1290">
        <v>0</v>
      </c>
      <c r="V1290">
        <f t="shared" si="333"/>
        <v>0.56213020007937542</v>
      </c>
      <c r="W1290">
        <f t="shared" si="334"/>
        <v>0.6369452840633657</v>
      </c>
      <c r="X1290">
        <f t="shared" si="335"/>
        <v>0.31599036184127866</v>
      </c>
      <c r="Y1290">
        <f t="shared" si="336"/>
        <v>1</v>
      </c>
      <c r="Z1290" t="s">
        <v>1322</v>
      </c>
    </row>
    <row r="1291" spans="1:26" x14ac:dyDescent="0.25">
      <c r="A1291" t="s">
        <v>45</v>
      </c>
      <c r="B1291" t="s">
        <v>30</v>
      </c>
      <c r="C1291" t="s">
        <v>23</v>
      </c>
      <c r="D1291">
        <v>0</v>
      </c>
      <c r="F1291">
        <v>1</v>
      </c>
      <c r="G1291">
        <v>19.55</v>
      </c>
      <c r="H1291">
        <f t="shared" si="321"/>
        <v>1</v>
      </c>
      <c r="I1291">
        <f t="shared" si="322"/>
        <v>0</v>
      </c>
      <c r="J1291">
        <f t="shared" si="323"/>
        <v>0</v>
      </c>
      <c r="K1291">
        <f t="shared" si="324"/>
        <v>0</v>
      </c>
      <c r="L1291">
        <f t="shared" si="325"/>
        <v>1</v>
      </c>
      <c r="M1291">
        <f t="shared" si="326"/>
        <v>0</v>
      </c>
      <c r="N1291">
        <f t="shared" si="327"/>
        <v>0</v>
      </c>
      <c r="O1291">
        <f t="shared" si="328"/>
        <v>1</v>
      </c>
      <c r="P1291">
        <v>64</v>
      </c>
      <c r="Q1291">
        <f t="shared" si="329"/>
        <v>0</v>
      </c>
      <c r="R1291">
        <f t="shared" si="330"/>
        <v>1</v>
      </c>
      <c r="S1291">
        <f t="shared" si="331"/>
        <v>0</v>
      </c>
      <c r="T1291">
        <f t="shared" si="332"/>
        <v>0</v>
      </c>
      <c r="U1291">
        <v>0</v>
      </c>
      <c r="V1291">
        <f t="shared" si="333"/>
        <v>-7.1874181008852206E-2</v>
      </c>
      <c r="W1291">
        <f t="shared" si="334"/>
        <v>0.48203918605973695</v>
      </c>
      <c r="X1291">
        <f t="shared" si="335"/>
        <v>5.1658978956932514E-3</v>
      </c>
      <c r="Y1291">
        <f t="shared" si="336"/>
        <v>0</v>
      </c>
      <c r="Z1291" t="s">
        <v>1323</v>
      </c>
    </row>
    <row r="1292" spans="1:26" x14ac:dyDescent="0.25">
      <c r="A1292" t="s">
        <v>29</v>
      </c>
      <c r="B1292" t="s">
        <v>33</v>
      </c>
      <c r="C1292" t="s">
        <v>25</v>
      </c>
      <c r="D1292">
        <v>0</v>
      </c>
      <c r="F1292">
        <v>1</v>
      </c>
      <c r="G1292">
        <v>68.8</v>
      </c>
      <c r="H1292">
        <f t="shared" si="321"/>
        <v>1</v>
      </c>
      <c r="I1292">
        <f t="shared" si="322"/>
        <v>0</v>
      </c>
      <c r="J1292">
        <f t="shared" si="323"/>
        <v>1</v>
      </c>
      <c r="K1292">
        <f t="shared" si="324"/>
        <v>0</v>
      </c>
      <c r="L1292">
        <f t="shared" si="325"/>
        <v>0</v>
      </c>
      <c r="M1292">
        <f t="shared" si="326"/>
        <v>0</v>
      </c>
      <c r="N1292">
        <f t="shared" si="327"/>
        <v>1</v>
      </c>
      <c r="O1292">
        <f t="shared" si="328"/>
        <v>0</v>
      </c>
      <c r="P1292">
        <v>63</v>
      </c>
      <c r="Q1292">
        <f t="shared" si="329"/>
        <v>0</v>
      </c>
      <c r="R1292">
        <f t="shared" si="330"/>
        <v>0</v>
      </c>
      <c r="S1292">
        <f t="shared" si="331"/>
        <v>0</v>
      </c>
      <c r="T1292">
        <f t="shared" si="332"/>
        <v>1</v>
      </c>
      <c r="U1292">
        <v>0</v>
      </c>
      <c r="V1292">
        <f t="shared" si="333"/>
        <v>0.10726301241899353</v>
      </c>
      <c r="W1292">
        <f t="shared" si="334"/>
        <v>0.52679007225708641</v>
      </c>
      <c r="X1292">
        <f t="shared" si="335"/>
        <v>1.150535383319716E-2</v>
      </c>
      <c r="Y1292">
        <f t="shared" si="336"/>
        <v>0</v>
      </c>
      <c r="Z1292" t="s">
        <v>1324</v>
      </c>
    </row>
    <row r="1293" spans="1:26" x14ac:dyDescent="0.25">
      <c r="A1293" t="s">
        <v>45</v>
      </c>
      <c r="B1293" t="s">
        <v>38</v>
      </c>
      <c r="C1293" t="s">
        <v>25</v>
      </c>
      <c r="D1293">
        <v>1</v>
      </c>
      <c r="F1293">
        <v>1</v>
      </c>
      <c r="G1293">
        <v>84.45</v>
      </c>
      <c r="H1293">
        <f t="shared" si="321"/>
        <v>0</v>
      </c>
      <c r="I1293">
        <f t="shared" si="322"/>
        <v>1</v>
      </c>
      <c r="J1293">
        <f t="shared" si="323"/>
        <v>1</v>
      </c>
      <c r="K1293">
        <f t="shared" si="324"/>
        <v>0</v>
      </c>
      <c r="L1293">
        <f t="shared" si="325"/>
        <v>0</v>
      </c>
      <c r="M1293">
        <f t="shared" si="326"/>
        <v>0</v>
      </c>
      <c r="N1293">
        <f t="shared" si="327"/>
        <v>0</v>
      </c>
      <c r="O1293">
        <f t="shared" si="328"/>
        <v>1</v>
      </c>
      <c r="P1293">
        <v>72</v>
      </c>
      <c r="Q1293">
        <f t="shared" si="329"/>
        <v>0</v>
      </c>
      <c r="R1293">
        <f t="shared" si="330"/>
        <v>0</v>
      </c>
      <c r="S1293">
        <f t="shared" si="331"/>
        <v>1</v>
      </c>
      <c r="T1293">
        <f t="shared" si="332"/>
        <v>0</v>
      </c>
      <c r="U1293">
        <v>0</v>
      </c>
      <c r="V1293">
        <f t="shared" si="333"/>
        <v>6.289989374678541E-2</v>
      </c>
      <c r="W1293">
        <f t="shared" si="334"/>
        <v>0.51571979096774656</v>
      </c>
      <c r="X1293">
        <f t="shared" si="335"/>
        <v>3.9563966333568939E-3</v>
      </c>
      <c r="Y1293">
        <f t="shared" si="336"/>
        <v>0</v>
      </c>
      <c r="Z1293" t="s">
        <v>1325</v>
      </c>
    </row>
    <row r="1294" spans="1:26" x14ac:dyDescent="0.25">
      <c r="A1294" t="s">
        <v>26</v>
      </c>
      <c r="B1294" t="s">
        <v>27</v>
      </c>
      <c r="C1294" t="s">
        <v>35</v>
      </c>
      <c r="D1294">
        <v>0</v>
      </c>
      <c r="F1294">
        <v>1</v>
      </c>
      <c r="G1294">
        <v>75</v>
      </c>
      <c r="H1294">
        <f t="shared" si="321"/>
        <v>1</v>
      </c>
      <c r="I1294">
        <f t="shared" si="322"/>
        <v>0</v>
      </c>
      <c r="J1294">
        <f t="shared" si="323"/>
        <v>0</v>
      </c>
      <c r="K1294">
        <f t="shared" si="324"/>
        <v>1</v>
      </c>
      <c r="L1294">
        <f t="shared" si="325"/>
        <v>0</v>
      </c>
      <c r="M1294">
        <f t="shared" si="326"/>
        <v>1</v>
      </c>
      <c r="N1294">
        <f t="shared" si="327"/>
        <v>0</v>
      </c>
      <c r="O1294">
        <f t="shared" si="328"/>
        <v>0</v>
      </c>
      <c r="P1294">
        <v>8</v>
      </c>
      <c r="Q1294">
        <f t="shared" si="329"/>
        <v>1</v>
      </c>
      <c r="R1294">
        <f t="shared" si="330"/>
        <v>0</v>
      </c>
      <c r="S1294">
        <f t="shared" si="331"/>
        <v>0</v>
      </c>
      <c r="T1294">
        <f t="shared" si="332"/>
        <v>0</v>
      </c>
      <c r="U1294">
        <v>1</v>
      </c>
      <c r="V1294">
        <f t="shared" si="333"/>
        <v>0.51146089915470561</v>
      </c>
      <c r="W1294">
        <f t="shared" si="334"/>
        <v>0.62514888084168119</v>
      </c>
      <c r="X1294">
        <f t="shared" si="335"/>
        <v>0.23867045305472873</v>
      </c>
      <c r="Y1294">
        <f t="shared" si="336"/>
        <v>1</v>
      </c>
      <c r="Z1294" t="s">
        <v>1326</v>
      </c>
    </row>
    <row r="1295" spans="1:26" x14ac:dyDescent="0.25">
      <c r="A1295" t="s">
        <v>45</v>
      </c>
      <c r="B1295" t="s">
        <v>33</v>
      </c>
      <c r="C1295" t="s">
        <v>25</v>
      </c>
      <c r="D1295">
        <v>0</v>
      </c>
      <c r="F1295">
        <v>1</v>
      </c>
      <c r="G1295">
        <v>84.5</v>
      </c>
      <c r="H1295">
        <f t="shared" si="321"/>
        <v>1</v>
      </c>
      <c r="I1295">
        <f t="shared" si="322"/>
        <v>0</v>
      </c>
      <c r="J1295">
        <f t="shared" si="323"/>
        <v>1</v>
      </c>
      <c r="K1295">
        <f t="shared" si="324"/>
        <v>0</v>
      </c>
      <c r="L1295">
        <f t="shared" si="325"/>
        <v>0</v>
      </c>
      <c r="M1295">
        <f t="shared" si="326"/>
        <v>0</v>
      </c>
      <c r="N1295">
        <f t="shared" si="327"/>
        <v>0</v>
      </c>
      <c r="O1295">
        <f t="shared" si="328"/>
        <v>1</v>
      </c>
      <c r="P1295">
        <v>62</v>
      </c>
      <c r="Q1295">
        <f t="shared" si="329"/>
        <v>0</v>
      </c>
      <c r="R1295">
        <f t="shared" si="330"/>
        <v>0</v>
      </c>
      <c r="S1295">
        <f t="shared" si="331"/>
        <v>0</v>
      </c>
      <c r="T1295">
        <f t="shared" si="332"/>
        <v>1</v>
      </c>
      <c r="U1295">
        <v>0</v>
      </c>
      <c r="V1295">
        <f t="shared" si="333"/>
        <v>6.2977846517438721E-2</v>
      </c>
      <c r="W1295">
        <f t="shared" si="334"/>
        <v>0.51573925987349112</v>
      </c>
      <c r="X1295">
        <f t="shared" si="335"/>
        <v>3.9662091519740688E-3</v>
      </c>
      <c r="Y1295">
        <f t="shared" si="336"/>
        <v>0</v>
      </c>
      <c r="Z1295" t="s">
        <v>1327</v>
      </c>
    </row>
    <row r="1296" spans="1:26" x14ac:dyDescent="0.25">
      <c r="A1296" t="s">
        <v>45</v>
      </c>
      <c r="B1296" t="s">
        <v>33</v>
      </c>
      <c r="C1296" t="s">
        <v>35</v>
      </c>
      <c r="D1296">
        <v>0</v>
      </c>
      <c r="F1296">
        <v>1</v>
      </c>
      <c r="G1296">
        <v>111.2</v>
      </c>
      <c r="H1296">
        <f t="shared" si="321"/>
        <v>1</v>
      </c>
      <c r="I1296">
        <f t="shared" si="322"/>
        <v>0</v>
      </c>
      <c r="J1296">
        <f t="shared" si="323"/>
        <v>0</v>
      </c>
      <c r="K1296">
        <f t="shared" si="324"/>
        <v>1</v>
      </c>
      <c r="L1296">
        <f t="shared" si="325"/>
        <v>0</v>
      </c>
      <c r="M1296">
        <f t="shared" si="326"/>
        <v>0</v>
      </c>
      <c r="N1296">
        <f t="shared" si="327"/>
        <v>0</v>
      </c>
      <c r="O1296">
        <f t="shared" si="328"/>
        <v>1</v>
      </c>
      <c r="P1296">
        <v>67</v>
      </c>
      <c r="Q1296">
        <f t="shared" si="329"/>
        <v>0</v>
      </c>
      <c r="R1296">
        <f t="shared" si="330"/>
        <v>0</v>
      </c>
      <c r="S1296">
        <f t="shared" si="331"/>
        <v>0</v>
      </c>
      <c r="T1296">
        <f t="shared" si="332"/>
        <v>1</v>
      </c>
      <c r="U1296">
        <v>0</v>
      </c>
      <c r="V1296">
        <f t="shared" si="333"/>
        <v>9.9741456785565702E-2</v>
      </c>
      <c r="W1296">
        <f t="shared" si="334"/>
        <v>0.52491471257987299</v>
      </c>
      <c r="X1296">
        <f t="shared" si="335"/>
        <v>9.9483582017068709E-3</v>
      </c>
      <c r="Y1296">
        <f t="shared" si="336"/>
        <v>0</v>
      </c>
      <c r="Z1296" t="s">
        <v>1328</v>
      </c>
    </row>
    <row r="1297" spans="1:26" x14ac:dyDescent="0.25">
      <c r="A1297" t="s">
        <v>26</v>
      </c>
      <c r="B1297" t="s">
        <v>27</v>
      </c>
      <c r="C1297" t="s">
        <v>25</v>
      </c>
      <c r="D1297">
        <v>0</v>
      </c>
      <c r="F1297">
        <v>1</v>
      </c>
      <c r="G1297">
        <v>44.75</v>
      </c>
      <c r="H1297">
        <f t="shared" si="321"/>
        <v>1</v>
      </c>
      <c r="I1297">
        <f t="shared" si="322"/>
        <v>0</v>
      </c>
      <c r="J1297">
        <f t="shared" si="323"/>
        <v>1</v>
      </c>
      <c r="K1297">
        <f t="shared" si="324"/>
        <v>0</v>
      </c>
      <c r="L1297">
        <f t="shared" si="325"/>
        <v>0</v>
      </c>
      <c r="M1297">
        <f t="shared" si="326"/>
        <v>1</v>
      </c>
      <c r="N1297">
        <f t="shared" si="327"/>
        <v>0</v>
      </c>
      <c r="O1297">
        <f t="shared" si="328"/>
        <v>0</v>
      </c>
      <c r="P1297">
        <v>6</v>
      </c>
      <c r="Q1297">
        <f t="shared" si="329"/>
        <v>1</v>
      </c>
      <c r="R1297">
        <f t="shared" si="330"/>
        <v>0</v>
      </c>
      <c r="S1297">
        <f t="shared" si="331"/>
        <v>0</v>
      </c>
      <c r="T1297">
        <f t="shared" si="332"/>
        <v>0</v>
      </c>
      <c r="U1297">
        <v>1</v>
      </c>
      <c r="V1297">
        <f t="shared" si="333"/>
        <v>0.46429947290943585</v>
      </c>
      <c r="W1297">
        <f t="shared" si="334"/>
        <v>0.61403363369529551</v>
      </c>
      <c r="X1297">
        <f t="shared" si="335"/>
        <v>0.28697505472510826</v>
      </c>
      <c r="Y1297">
        <f t="shared" si="336"/>
        <v>1</v>
      </c>
      <c r="Z1297" t="s">
        <v>1329</v>
      </c>
    </row>
    <row r="1298" spans="1:26" x14ac:dyDescent="0.25">
      <c r="A1298" t="s">
        <v>45</v>
      </c>
      <c r="B1298" t="s">
        <v>33</v>
      </c>
      <c r="C1298" t="s">
        <v>25</v>
      </c>
      <c r="D1298">
        <v>0</v>
      </c>
      <c r="F1298">
        <v>1</v>
      </c>
      <c r="G1298">
        <v>80.599999999999994</v>
      </c>
      <c r="H1298">
        <f t="shared" si="321"/>
        <v>1</v>
      </c>
      <c r="I1298">
        <f t="shared" si="322"/>
        <v>0</v>
      </c>
      <c r="J1298">
        <f t="shared" si="323"/>
        <v>1</v>
      </c>
      <c r="K1298">
        <f t="shared" si="324"/>
        <v>0</v>
      </c>
      <c r="L1298">
        <f t="shared" si="325"/>
        <v>0</v>
      </c>
      <c r="M1298">
        <f t="shared" si="326"/>
        <v>0</v>
      </c>
      <c r="N1298">
        <f t="shared" si="327"/>
        <v>0</v>
      </c>
      <c r="O1298">
        <f t="shared" si="328"/>
        <v>1</v>
      </c>
      <c r="P1298">
        <v>70</v>
      </c>
      <c r="Q1298">
        <f t="shared" si="329"/>
        <v>0</v>
      </c>
      <c r="R1298">
        <f t="shared" si="330"/>
        <v>0</v>
      </c>
      <c r="S1298">
        <f t="shared" si="331"/>
        <v>0</v>
      </c>
      <c r="T1298">
        <f t="shared" si="332"/>
        <v>1</v>
      </c>
      <c r="U1298">
        <v>0</v>
      </c>
      <c r="V1298">
        <f t="shared" si="333"/>
        <v>7.0588979510780914E-2</v>
      </c>
      <c r="W1298">
        <f t="shared" si="334"/>
        <v>0.5176399207968807</v>
      </c>
      <c r="X1298">
        <f t="shared" si="335"/>
        <v>4.9828040283734472E-3</v>
      </c>
      <c r="Y1298">
        <f t="shared" si="336"/>
        <v>0</v>
      </c>
      <c r="Z1298" t="s">
        <v>1330</v>
      </c>
    </row>
    <row r="1299" spans="1:26" x14ac:dyDescent="0.25">
      <c r="A1299" t="s">
        <v>26</v>
      </c>
      <c r="B1299" t="s">
        <v>33</v>
      </c>
      <c r="C1299" t="s">
        <v>35</v>
      </c>
      <c r="D1299">
        <v>1</v>
      </c>
      <c r="F1299">
        <v>1</v>
      </c>
      <c r="G1299">
        <v>80.7</v>
      </c>
      <c r="H1299">
        <f t="shared" si="321"/>
        <v>0</v>
      </c>
      <c r="I1299">
        <f t="shared" si="322"/>
        <v>1</v>
      </c>
      <c r="J1299">
        <f t="shared" si="323"/>
        <v>0</v>
      </c>
      <c r="K1299">
        <f t="shared" si="324"/>
        <v>1</v>
      </c>
      <c r="L1299">
        <f t="shared" si="325"/>
        <v>0</v>
      </c>
      <c r="M1299">
        <f t="shared" si="326"/>
        <v>1</v>
      </c>
      <c r="N1299">
        <f t="shared" si="327"/>
        <v>0</v>
      </c>
      <c r="O1299">
        <f t="shared" si="328"/>
        <v>0</v>
      </c>
      <c r="P1299">
        <v>20</v>
      </c>
      <c r="Q1299">
        <f t="shared" si="329"/>
        <v>0</v>
      </c>
      <c r="R1299">
        <f t="shared" si="330"/>
        <v>0</v>
      </c>
      <c r="S1299">
        <f t="shared" si="331"/>
        <v>0</v>
      </c>
      <c r="T1299">
        <f t="shared" si="332"/>
        <v>1</v>
      </c>
      <c r="U1299">
        <v>0</v>
      </c>
      <c r="V1299">
        <f t="shared" si="333"/>
        <v>0.38844234053239052</v>
      </c>
      <c r="W1299">
        <f t="shared" si="334"/>
        <v>0.59590766832138953</v>
      </c>
      <c r="X1299">
        <f t="shared" si="335"/>
        <v>0.15088745191828165</v>
      </c>
      <c r="Y1299">
        <f t="shared" si="336"/>
        <v>1</v>
      </c>
      <c r="Z1299" t="s">
        <v>1331</v>
      </c>
    </row>
    <row r="1300" spans="1:26" x14ac:dyDescent="0.25">
      <c r="A1300" t="s">
        <v>26</v>
      </c>
      <c r="B1300" t="s">
        <v>27</v>
      </c>
      <c r="C1300" t="s">
        <v>35</v>
      </c>
      <c r="D1300">
        <v>0</v>
      </c>
      <c r="F1300">
        <v>1</v>
      </c>
      <c r="G1300">
        <v>75.599999999999994</v>
      </c>
      <c r="H1300">
        <f t="shared" si="321"/>
        <v>1</v>
      </c>
      <c r="I1300">
        <f t="shared" si="322"/>
        <v>0</v>
      </c>
      <c r="J1300">
        <f t="shared" si="323"/>
        <v>0</v>
      </c>
      <c r="K1300">
        <f t="shared" si="324"/>
        <v>1</v>
      </c>
      <c r="L1300">
        <f t="shared" si="325"/>
        <v>0</v>
      </c>
      <c r="M1300">
        <f t="shared" si="326"/>
        <v>1</v>
      </c>
      <c r="N1300">
        <f t="shared" si="327"/>
        <v>0</v>
      </c>
      <c r="O1300">
        <f t="shared" si="328"/>
        <v>0</v>
      </c>
      <c r="P1300">
        <v>5</v>
      </c>
      <c r="Q1300">
        <f t="shared" si="329"/>
        <v>1</v>
      </c>
      <c r="R1300">
        <f t="shared" si="330"/>
        <v>0</v>
      </c>
      <c r="S1300">
        <f t="shared" si="331"/>
        <v>0</v>
      </c>
      <c r="T1300">
        <f t="shared" si="332"/>
        <v>0</v>
      </c>
      <c r="U1300">
        <v>0</v>
      </c>
      <c r="V1300">
        <f t="shared" si="333"/>
        <v>0.51239633240254556</v>
      </c>
      <c r="W1300">
        <f t="shared" si="334"/>
        <v>0.62536806249615351</v>
      </c>
      <c r="X1300">
        <f t="shared" si="335"/>
        <v>0.26255000145957996</v>
      </c>
      <c r="Y1300">
        <f t="shared" si="336"/>
        <v>1</v>
      </c>
      <c r="Z1300" t="s">
        <v>1332</v>
      </c>
    </row>
    <row r="1301" spans="1:26" x14ac:dyDescent="0.25">
      <c r="A1301" t="s">
        <v>29</v>
      </c>
      <c r="B1301" t="s">
        <v>27</v>
      </c>
      <c r="C1301" t="s">
        <v>25</v>
      </c>
      <c r="D1301">
        <v>0</v>
      </c>
      <c r="F1301">
        <v>1</v>
      </c>
      <c r="G1301">
        <v>57.6</v>
      </c>
      <c r="H1301">
        <f t="shared" si="321"/>
        <v>1</v>
      </c>
      <c r="I1301">
        <f t="shared" si="322"/>
        <v>0</v>
      </c>
      <c r="J1301">
        <f t="shared" si="323"/>
        <v>1</v>
      </c>
      <c r="K1301">
        <f t="shared" si="324"/>
        <v>0</v>
      </c>
      <c r="L1301">
        <f t="shared" si="325"/>
        <v>0</v>
      </c>
      <c r="M1301">
        <f t="shared" si="326"/>
        <v>0</v>
      </c>
      <c r="N1301">
        <f t="shared" si="327"/>
        <v>1</v>
      </c>
      <c r="O1301">
        <f t="shared" si="328"/>
        <v>0</v>
      </c>
      <c r="P1301">
        <v>24</v>
      </c>
      <c r="Q1301">
        <f t="shared" si="329"/>
        <v>1</v>
      </c>
      <c r="R1301">
        <f t="shared" si="330"/>
        <v>0</v>
      </c>
      <c r="S1301">
        <f t="shared" si="331"/>
        <v>0</v>
      </c>
      <c r="T1301">
        <f t="shared" si="332"/>
        <v>0</v>
      </c>
      <c r="U1301">
        <v>0</v>
      </c>
      <c r="V1301">
        <f t="shared" si="333"/>
        <v>0.21287848642589446</v>
      </c>
      <c r="W1301">
        <f t="shared" si="334"/>
        <v>0.55301954766297989</v>
      </c>
      <c r="X1301">
        <f t="shared" si="335"/>
        <v>4.5317249982979736E-2</v>
      </c>
      <c r="Y1301">
        <f t="shared" si="336"/>
        <v>0</v>
      </c>
      <c r="Z1301" t="s">
        <v>1333</v>
      </c>
    </row>
    <row r="1302" spans="1:26" x14ac:dyDescent="0.25">
      <c r="A1302" t="s">
        <v>26</v>
      </c>
      <c r="B1302" t="s">
        <v>27</v>
      </c>
      <c r="C1302" t="s">
        <v>25</v>
      </c>
      <c r="D1302">
        <v>0</v>
      </c>
      <c r="F1302">
        <v>1</v>
      </c>
      <c r="G1302">
        <v>44.05</v>
      </c>
      <c r="H1302">
        <f t="shared" si="321"/>
        <v>1</v>
      </c>
      <c r="I1302">
        <f t="shared" si="322"/>
        <v>0</v>
      </c>
      <c r="J1302">
        <f t="shared" si="323"/>
        <v>1</v>
      </c>
      <c r="K1302">
        <f t="shared" si="324"/>
        <v>0</v>
      </c>
      <c r="L1302">
        <f t="shared" si="325"/>
        <v>0</v>
      </c>
      <c r="M1302">
        <f t="shared" si="326"/>
        <v>1</v>
      </c>
      <c r="N1302">
        <f t="shared" si="327"/>
        <v>0</v>
      </c>
      <c r="O1302">
        <f t="shared" si="328"/>
        <v>0</v>
      </c>
      <c r="P1302">
        <v>11</v>
      </c>
      <c r="Q1302">
        <f t="shared" si="329"/>
        <v>1</v>
      </c>
      <c r="R1302">
        <f t="shared" si="330"/>
        <v>0</v>
      </c>
      <c r="S1302">
        <f t="shared" si="331"/>
        <v>0</v>
      </c>
      <c r="T1302">
        <f t="shared" si="332"/>
        <v>0</v>
      </c>
      <c r="U1302">
        <v>1</v>
      </c>
      <c r="V1302">
        <f t="shared" si="333"/>
        <v>0.46807130338104486</v>
      </c>
      <c r="W1302">
        <f t="shared" si="334"/>
        <v>0.61492715829776834</v>
      </c>
      <c r="X1302">
        <f t="shared" si="335"/>
        <v>0.28294813828674042</v>
      </c>
      <c r="Y1302">
        <f t="shared" si="336"/>
        <v>1</v>
      </c>
      <c r="Z1302" t="s">
        <v>1334</v>
      </c>
    </row>
    <row r="1303" spans="1:26" x14ac:dyDescent="0.25">
      <c r="A1303" t="s">
        <v>45</v>
      </c>
      <c r="B1303" t="s">
        <v>38</v>
      </c>
      <c r="C1303" t="s">
        <v>35</v>
      </c>
      <c r="D1303">
        <v>0</v>
      </c>
      <c r="F1303">
        <v>1</v>
      </c>
      <c r="G1303">
        <v>110.6</v>
      </c>
      <c r="H1303">
        <f t="shared" si="321"/>
        <v>1</v>
      </c>
      <c r="I1303">
        <f t="shared" si="322"/>
        <v>0</v>
      </c>
      <c r="J1303">
        <f t="shared" si="323"/>
        <v>0</v>
      </c>
      <c r="K1303">
        <f t="shared" si="324"/>
        <v>1</v>
      </c>
      <c r="L1303">
        <f t="shared" si="325"/>
        <v>0</v>
      </c>
      <c r="M1303">
        <f t="shared" si="326"/>
        <v>0</v>
      </c>
      <c r="N1303">
        <f t="shared" si="327"/>
        <v>0</v>
      </c>
      <c r="O1303">
        <f t="shared" si="328"/>
        <v>1</v>
      </c>
      <c r="P1303">
        <v>72</v>
      </c>
      <c r="Q1303">
        <f t="shared" si="329"/>
        <v>0</v>
      </c>
      <c r="R1303">
        <f t="shared" si="330"/>
        <v>0</v>
      </c>
      <c r="S1303">
        <f t="shared" si="331"/>
        <v>1</v>
      </c>
      <c r="T1303">
        <f t="shared" si="332"/>
        <v>0</v>
      </c>
      <c r="U1303">
        <v>0</v>
      </c>
      <c r="V1303">
        <f t="shared" si="333"/>
        <v>9.8806023537725607E-2</v>
      </c>
      <c r="W1303">
        <f t="shared" si="334"/>
        <v>0.52468142951156671</v>
      </c>
      <c r="X1303">
        <f t="shared" si="335"/>
        <v>9.7626302873375873E-3</v>
      </c>
      <c r="Y1303">
        <f t="shared" si="336"/>
        <v>0</v>
      </c>
      <c r="Z1303" t="s">
        <v>1335</v>
      </c>
    </row>
    <row r="1304" spans="1:26" x14ac:dyDescent="0.25">
      <c r="A1304" t="s">
        <v>45</v>
      </c>
      <c r="B1304" t="s">
        <v>38</v>
      </c>
      <c r="C1304" t="s">
        <v>25</v>
      </c>
      <c r="D1304">
        <v>0</v>
      </c>
      <c r="F1304">
        <v>1</v>
      </c>
      <c r="G1304">
        <v>58.2</v>
      </c>
      <c r="H1304">
        <f t="shared" si="321"/>
        <v>1</v>
      </c>
      <c r="I1304">
        <f t="shared" si="322"/>
        <v>0</v>
      </c>
      <c r="J1304">
        <f t="shared" si="323"/>
        <v>1</v>
      </c>
      <c r="K1304">
        <f t="shared" si="324"/>
        <v>0</v>
      </c>
      <c r="L1304">
        <f t="shared" si="325"/>
        <v>0</v>
      </c>
      <c r="M1304">
        <f t="shared" si="326"/>
        <v>0</v>
      </c>
      <c r="N1304">
        <f t="shared" si="327"/>
        <v>0</v>
      </c>
      <c r="O1304">
        <f t="shared" si="328"/>
        <v>1</v>
      </c>
      <c r="P1304">
        <v>66</v>
      </c>
      <c r="Q1304">
        <f t="shared" si="329"/>
        <v>0</v>
      </c>
      <c r="R1304">
        <f t="shared" si="330"/>
        <v>0</v>
      </c>
      <c r="S1304">
        <f t="shared" si="331"/>
        <v>1</v>
      </c>
      <c r="T1304">
        <f t="shared" si="332"/>
        <v>0</v>
      </c>
      <c r="U1304">
        <v>0</v>
      </c>
      <c r="V1304">
        <f t="shared" si="333"/>
        <v>1.7111519893027061E-2</v>
      </c>
      <c r="W1304">
        <f t="shared" si="334"/>
        <v>0.50427777559457543</v>
      </c>
      <c r="X1304">
        <f t="shared" si="335"/>
        <v>2.9280411304946082E-4</v>
      </c>
      <c r="Y1304">
        <f t="shared" si="336"/>
        <v>0</v>
      </c>
      <c r="Z1304" t="s">
        <v>1336</v>
      </c>
    </row>
    <row r="1305" spans="1:26" x14ac:dyDescent="0.25">
      <c r="A1305" t="s">
        <v>45</v>
      </c>
      <c r="B1305" t="s">
        <v>30</v>
      </c>
      <c r="C1305" t="s">
        <v>25</v>
      </c>
      <c r="D1305">
        <v>0</v>
      </c>
      <c r="F1305">
        <v>1</v>
      </c>
      <c r="G1305">
        <v>81</v>
      </c>
      <c r="H1305">
        <f t="shared" si="321"/>
        <v>1</v>
      </c>
      <c r="I1305">
        <f t="shared" si="322"/>
        <v>0</v>
      </c>
      <c r="J1305">
        <f t="shared" si="323"/>
        <v>1</v>
      </c>
      <c r="K1305">
        <f t="shared" si="324"/>
        <v>0</v>
      </c>
      <c r="L1305">
        <f t="shared" si="325"/>
        <v>0</v>
      </c>
      <c r="M1305">
        <f t="shared" si="326"/>
        <v>0</v>
      </c>
      <c r="N1305">
        <f t="shared" si="327"/>
        <v>0</v>
      </c>
      <c r="O1305">
        <f t="shared" si="328"/>
        <v>1</v>
      </c>
      <c r="P1305">
        <v>45</v>
      </c>
      <c r="Q1305">
        <f t="shared" si="329"/>
        <v>0</v>
      </c>
      <c r="R1305">
        <f t="shared" si="330"/>
        <v>1</v>
      </c>
      <c r="S1305">
        <f t="shared" si="331"/>
        <v>0</v>
      </c>
      <c r="T1305">
        <f t="shared" si="332"/>
        <v>0</v>
      </c>
      <c r="U1305">
        <v>0</v>
      </c>
      <c r="V1305">
        <f t="shared" si="333"/>
        <v>5.2657983310949341E-2</v>
      </c>
      <c r="W1305">
        <f t="shared" si="334"/>
        <v>0.51316145472548136</v>
      </c>
      <c r="X1305">
        <f t="shared" si="335"/>
        <v>2.7728632063762195E-3</v>
      </c>
      <c r="Y1305">
        <f t="shared" si="336"/>
        <v>0</v>
      </c>
      <c r="Z1305" t="s">
        <v>1337</v>
      </c>
    </row>
    <row r="1306" spans="1:26" x14ac:dyDescent="0.25">
      <c r="A1306" t="s">
        <v>45</v>
      </c>
      <c r="B1306" t="s">
        <v>33</v>
      </c>
      <c r="C1306" t="s">
        <v>23</v>
      </c>
      <c r="D1306">
        <v>0</v>
      </c>
      <c r="F1306">
        <v>1</v>
      </c>
      <c r="G1306">
        <v>19.7</v>
      </c>
      <c r="H1306">
        <f t="shared" si="321"/>
        <v>1</v>
      </c>
      <c r="I1306">
        <f t="shared" si="322"/>
        <v>0</v>
      </c>
      <c r="J1306">
        <f t="shared" si="323"/>
        <v>0</v>
      </c>
      <c r="K1306">
        <f t="shared" si="324"/>
        <v>0</v>
      </c>
      <c r="L1306">
        <f t="shared" si="325"/>
        <v>1</v>
      </c>
      <c r="M1306">
        <f t="shared" si="326"/>
        <v>0</v>
      </c>
      <c r="N1306">
        <f t="shared" si="327"/>
        <v>0</v>
      </c>
      <c r="O1306">
        <f t="shared" si="328"/>
        <v>1</v>
      </c>
      <c r="P1306">
        <v>69</v>
      </c>
      <c r="Q1306">
        <f t="shared" si="329"/>
        <v>0</v>
      </c>
      <c r="R1306">
        <f t="shared" si="330"/>
        <v>0</v>
      </c>
      <c r="S1306">
        <f t="shared" si="331"/>
        <v>0</v>
      </c>
      <c r="T1306">
        <f t="shared" si="332"/>
        <v>1</v>
      </c>
      <c r="U1306">
        <v>0</v>
      </c>
      <c r="V1306">
        <f t="shared" si="333"/>
        <v>-5.3085704331833905E-2</v>
      </c>
      <c r="W1306">
        <f t="shared" si="334"/>
        <v>0.48673168971396186</v>
      </c>
      <c r="X1306">
        <f t="shared" si="335"/>
        <v>2.8180920044068888E-3</v>
      </c>
      <c r="Y1306">
        <f t="shared" si="336"/>
        <v>0</v>
      </c>
      <c r="Z1306" t="s">
        <v>1338</v>
      </c>
    </row>
    <row r="1307" spans="1:26" x14ac:dyDescent="0.25">
      <c r="A1307" t="s">
        <v>26</v>
      </c>
      <c r="B1307" t="s">
        <v>33</v>
      </c>
      <c r="C1307" t="s">
        <v>35</v>
      </c>
      <c r="D1307">
        <v>1</v>
      </c>
      <c r="F1307">
        <v>1</v>
      </c>
      <c r="G1307">
        <v>85.6</v>
      </c>
      <c r="H1307">
        <f t="shared" si="321"/>
        <v>0</v>
      </c>
      <c r="I1307">
        <f t="shared" si="322"/>
        <v>1</v>
      </c>
      <c r="J1307">
        <f t="shared" si="323"/>
        <v>0</v>
      </c>
      <c r="K1307">
        <f t="shared" si="324"/>
        <v>1</v>
      </c>
      <c r="L1307">
        <f t="shared" si="325"/>
        <v>0</v>
      </c>
      <c r="M1307">
        <f t="shared" si="326"/>
        <v>1</v>
      </c>
      <c r="N1307">
        <f t="shared" si="327"/>
        <v>0</v>
      </c>
      <c r="O1307">
        <f t="shared" si="328"/>
        <v>0</v>
      </c>
      <c r="P1307">
        <v>15</v>
      </c>
      <c r="Q1307">
        <f t="shared" si="329"/>
        <v>0</v>
      </c>
      <c r="R1307">
        <f t="shared" si="330"/>
        <v>0</v>
      </c>
      <c r="S1307">
        <f t="shared" si="331"/>
        <v>0</v>
      </c>
      <c r="T1307">
        <f t="shared" si="332"/>
        <v>1</v>
      </c>
      <c r="U1307">
        <v>1</v>
      </c>
      <c r="V1307">
        <f t="shared" si="333"/>
        <v>0.39121854279566198</v>
      </c>
      <c r="W1307">
        <f t="shared" si="334"/>
        <v>0.59657600421935275</v>
      </c>
      <c r="X1307">
        <f t="shared" si="335"/>
        <v>0.37061486263583715</v>
      </c>
      <c r="Y1307">
        <f t="shared" si="336"/>
        <v>1</v>
      </c>
      <c r="Z1307" t="s">
        <v>1339</v>
      </c>
    </row>
    <row r="1308" spans="1:26" x14ac:dyDescent="0.25">
      <c r="A1308" t="s">
        <v>26</v>
      </c>
      <c r="B1308" t="s">
        <v>33</v>
      </c>
      <c r="C1308" t="s">
        <v>25</v>
      </c>
      <c r="D1308">
        <v>0</v>
      </c>
      <c r="F1308">
        <v>1</v>
      </c>
      <c r="G1308">
        <v>59.55</v>
      </c>
      <c r="H1308">
        <f t="shared" si="321"/>
        <v>1</v>
      </c>
      <c r="I1308">
        <f t="shared" si="322"/>
        <v>0</v>
      </c>
      <c r="J1308">
        <f t="shared" si="323"/>
        <v>1</v>
      </c>
      <c r="K1308">
        <f t="shared" si="324"/>
        <v>0</v>
      </c>
      <c r="L1308">
        <f t="shared" si="325"/>
        <v>0</v>
      </c>
      <c r="M1308">
        <f t="shared" si="326"/>
        <v>1</v>
      </c>
      <c r="N1308">
        <f t="shared" si="327"/>
        <v>0</v>
      </c>
      <c r="O1308">
        <f t="shared" si="328"/>
        <v>0</v>
      </c>
      <c r="P1308">
        <v>28</v>
      </c>
      <c r="Q1308">
        <f t="shared" si="329"/>
        <v>0</v>
      </c>
      <c r="R1308">
        <f t="shared" si="330"/>
        <v>0</v>
      </c>
      <c r="S1308">
        <f t="shared" si="331"/>
        <v>0</v>
      </c>
      <c r="T1308">
        <f t="shared" si="332"/>
        <v>1</v>
      </c>
      <c r="U1308">
        <v>0</v>
      </c>
      <c r="V1308">
        <f t="shared" si="333"/>
        <v>0.35546831854602845</v>
      </c>
      <c r="W1308">
        <f t="shared" si="334"/>
        <v>0.58794300082769135</v>
      </c>
      <c r="X1308">
        <f t="shared" si="335"/>
        <v>0.12635772548994076</v>
      </c>
      <c r="Y1308">
        <f t="shared" si="336"/>
        <v>1</v>
      </c>
      <c r="Z1308" t="s">
        <v>1340</v>
      </c>
    </row>
    <row r="1309" spans="1:26" x14ac:dyDescent="0.25">
      <c r="A1309" t="s">
        <v>29</v>
      </c>
      <c r="B1309" t="s">
        <v>38</v>
      </c>
      <c r="C1309" t="s">
        <v>35</v>
      </c>
      <c r="D1309">
        <v>0</v>
      </c>
      <c r="F1309">
        <v>1</v>
      </c>
      <c r="G1309">
        <v>115.55</v>
      </c>
      <c r="H1309">
        <f t="shared" si="321"/>
        <v>1</v>
      </c>
      <c r="I1309">
        <f t="shared" si="322"/>
        <v>0</v>
      </c>
      <c r="J1309">
        <f t="shared" si="323"/>
        <v>0</v>
      </c>
      <c r="K1309">
        <f t="shared" si="324"/>
        <v>1</v>
      </c>
      <c r="L1309">
        <f t="shared" si="325"/>
        <v>0</v>
      </c>
      <c r="M1309">
        <f t="shared" si="326"/>
        <v>0</v>
      </c>
      <c r="N1309">
        <f t="shared" si="327"/>
        <v>1</v>
      </c>
      <c r="O1309">
        <f t="shared" si="328"/>
        <v>0</v>
      </c>
      <c r="P1309">
        <v>70</v>
      </c>
      <c r="Q1309">
        <f t="shared" si="329"/>
        <v>0</v>
      </c>
      <c r="R1309">
        <f t="shared" si="330"/>
        <v>0</v>
      </c>
      <c r="S1309">
        <f t="shared" si="331"/>
        <v>1</v>
      </c>
      <c r="T1309">
        <f t="shared" si="332"/>
        <v>0</v>
      </c>
      <c r="U1309">
        <v>1</v>
      </c>
      <c r="V1309">
        <f t="shared" si="333"/>
        <v>0.16645740387556227</v>
      </c>
      <c r="W1309">
        <f t="shared" si="334"/>
        <v>0.54151852869534411</v>
      </c>
      <c r="X1309">
        <f t="shared" si="335"/>
        <v>0.6947932595538675</v>
      </c>
      <c r="Y1309">
        <f t="shared" si="336"/>
        <v>0</v>
      </c>
      <c r="Z1309" t="s">
        <v>1341</v>
      </c>
    </row>
    <row r="1310" spans="1:26" x14ac:dyDescent="0.25">
      <c r="A1310" t="s">
        <v>29</v>
      </c>
      <c r="B1310" t="s">
        <v>30</v>
      </c>
      <c r="C1310" t="s">
        <v>25</v>
      </c>
      <c r="D1310">
        <v>0</v>
      </c>
      <c r="F1310">
        <v>1</v>
      </c>
      <c r="G1310">
        <v>75.55</v>
      </c>
      <c r="H1310">
        <f t="shared" si="321"/>
        <v>1</v>
      </c>
      <c r="I1310">
        <f t="shared" si="322"/>
        <v>0</v>
      </c>
      <c r="J1310">
        <f t="shared" si="323"/>
        <v>1</v>
      </c>
      <c r="K1310">
        <f t="shared" si="324"/>
        <v>0</v>
      </c>
      <c r="L1310">
        <f t="shared" si="325"/>
        <v>0</v>
      </c>
      <c r="M1310">
        <f t="shared" si="326"/>
        <v>0</v>
      </c>
      <c r="N1310">
        <f t="shared" si="327"/>
        <v>1</v>
      </c>
      <c r="O1310">
        <f t="shared" si="328"/>
        <v>0</v>
      </c>
      <c r="P1310">
        <v>36</v>
      </c>
      <c r="Q1310">
        <f t="shared" si="329"/>
        <v>0</v>
      </c>
      <c r="R1310">
        <f t="shared" si="330"/>
        <v>1</v>
      </c>
      <c r="S1310">
        <f t="shared" si="331"/>
        <v>0</v>
      </c>
      <c r="T1310">
        <f t="shared" si="332"/>
        <v>0</v>
      </c>
      <c r="U1310">
        <v>0</v>
      </c>
      <c r="V1310">
        <f t="shared" si="333"/>
        <v>0.12264980571794991</v>
      </c>
      <c r="W1310">
        <f t="shared" si="334"/>
        <v>0.53062407128981226</v>
      </c>
      <c r="X1310">
        <f t="shared" si="335"/>
        <v>1.5042974842650858E-2</v>
      </c>
      <c r="Y1310">
        <f t="shared" si="336"/>
        <v>0</v>
      </c>
      <c r="Z1310" t="s">
        <v>1342</v>
      </c>
    </row>
    <row r="1311" spans="1:26" x14ac:dyDescent="0.25">
      <c r="A1311" t="s">
        <v>26</v>
      </c>
      <c r="B1311" t="s">
        <v>27</v>
      </c>
      <c r="C1311" t="s">
        <v>35</v>
      </c>
      <c r="D1311">
        <v>1</v>
      </c>
      <c r="F1311">
        <v>1</v>
      </c>
      <c r="G1311">
        <v>86.6</v>
      </c>
      <c r="H1311">
        <f t="shared" si="321"/>
        <v>0</v>
      </c>
      <c r="I1311">
        <f t="shared" si="322"/>
        <v>1</v>
      </c>
      <c r="J1311">
        <f t="shared" si="323"/>
        <v>0</v>
      </c>
      <c r="K1311">
        <f t="shared" si="324"/>
        <v>1</v>
      </c>
      <c r="L1311">
        <f t="shared" si="325"/>
        <v>0</v>
      </c>
      <c r="M1311">
        <f t="shared" si="326"/>
        <v>1</v>
      </c>
      <c r="N1311">
        <f t="shared" si="327"/>
        <v>0</v>
      </c>
      <c r="O1311">
        <f t="shared" si="328"/>
        <v>0</v>
      </c>
      <c r="P1311">
        <v>16</v>
      </c>
      <c r="Q1311">
        <f t="shared" si="329"/>
        <v>1</v>
      </c>
      <c r="R1311">
        <f t="shared" si="330"/>
        <v>0</v>
      </c>
      <c r="S1311">
        <f t="shared" si="331"/>
        <v>0</v>
      </c>
      <c r="T1311">
        <f t="shared" si="332"/>
        <v>0</v>
      </c>
      <c r="U1311">
        <v>1</v>
      </c>
      <c r="V1311">
        <f t="shared" si="333"/>
        <v>0.53440911120703571</v>
      </c>
      <c r="W1311">
        <f t="shared" si="334"/>
        <v>0.63051087873348888</v>
      </c>
      <c r="X1311">
        <f t="shared" si="335"/>
        <v>0.21677487572702245</v>
      </c>
      <c r="Y1311">
        <f t="shared" si="336"/>
        <v>1</v>
      </c>
      <c r="Z1311" t="s">
        <v>1343</v>
      </c>
    </row>
    <row r="1312" spans="1:26" x14ac:dyDescent="0.25">
      <c r="A1312" t="s">
        <v>26</v>
      </c>
      <c r="B1312" t="s">
        <v>27</v>
      </c>
      <c r="C1312" t="s">
        <v>35</v>
      </c>
      <c r="D1312">
        <v>0</v>
      </c>
      <c r="F1312">
        <v>1</v>
      </c>
      <c r="G1312">
        <v>85.2</v>
      </c>
      <c r="H1312">
        <f t="shared" si="321"/>
        <v>1</v>
      </c>
      <c r="I1312">
        <f t="shared" si="322"/>
        <v>0</v>
      </c>
      <c r="J1312">
        <f t="shared" si="323"/>
        <v>0</v>
      </c>
      <c r="K1312">
        <f t="shared" si="324"/>
        <v>1</v>
      </c>
      <c r="L1312">
        <f t="shared" si="325"/>
        <v>0</v>
      </c>
      <c r="M1312">
        <f t="shared" si="326"/>
        <v>1</v>
      </c>
      <c r="N1312">
        <f t="shared" si="327"/>
        <v>0</v>
      </c>
      <c r="O1312">
        <f t="shared" si="328"/>
        <v>0</v>
      </c>
      <c r="P1312">
        <v>18</v>
      </c>
      <c r="Q1312">
        <f t="shared" si="329"/>
        <v>1</v>
      </c>
      <c r="R1312">
        <f t="shared" si="330"/>
        <v>0</v>
      </c>
      <c r="S1312">
        <f t="shared" si="331"/>
        <v>0</v>
      </c>
      <c r="T1312">
        <f t="shared" si="332"/>
        <v>0</v>
      </c>
      <c r="U1312">
        <v>1</v>
      </c>
      <c r="V1312">
        <f t="shared" si="333"/>
        <v>0.53222643362874222</v>
      </c>
      <c r="W1312">
        <f t="shared" si="334"/>
        <v>0.63000224239155789</v>
      </c>
      <c r="X1312">
        <f t="shared" si="335"/>
        <v>0.21881210939568552</v>
      </c>
      <c r="Y1312">
        <f t="shared" si="336"/>
        <v>1</v>
      </c>
      <c r="Z1312" t="s">
        <v>1344</v>
      </c>
    </row>
    <row r="1313" spans="1:26" x14ac:dyDescent="0.25">
      <c r="A1313" t="s">
        <v>26</v>
      </c>
      <c r="B1313" t="s">
        <v>27</v>
      </c>
      <c r="C1313" t="s">
        <v>35</v>
      </c>
      <c r="D1313">
        <v>0</v>
      </c>
      <c r="F1313">
        <v>1</v>
      </c>
      <c r="G1313">
        <v>97.65</v>
      </c>
      <c r="H1313">
        <f t="shared" si="321"/>
        <v>1</v>
      </c>
      <c r="I1313">
        <f t="shared" si="322"/>
        <v>0</v>
      </c>
      <c r="J1313">
        <f t="shared" si="323"/>
        <v>0</v>
      </c>
      <c r="K1313">
        <f t="shared" si="324"/>
        <v>1</v>
      </c>
      <c r="L1313">
        <f t="shared" si="325"/>
        <v>0</v>
      </c>
      <c r="M1313">
        <f t="shared" si="326"/>
        <v>1</v>
      </c>
      <c r="N1313">
        <f t="shared" si="327"/>
        <v>0</v>
      </c>
      <c r="O1313">
        <f t="shared" si="328"/>
        <v>0</v>
      </c>
      <c r="P1313">
        <v>34</v>
      </c>
      <c r="Q1313">
        <f t="shared" si="329"/>
        <v>1</v>
      </c>
      <c r="R1313">
        <f t="shared" si="330"/>
        <v>0</v>
      </c>
      <c r="S1313">
        <f t="shared" si="331"/>
        <v>0</v>
      </c>
      <c r="T1313">
        <f t="shared" si="332"/>
        <v>0</v>
      </c>
      <c r="U1313">
        <v>1</v>
      </c>
      <c r="V1313">
        <f t="shared" si="333"/>
        <v>0.54677350426066784</v>
      </c>
      <c r="W1313">
        <f t="shared" si="334"/>
        <v>0.63338669587536622</v>
      </c>
      <c r="X1313">
        <f t="shared" si="335"/>
        <v>0.20541425644015487</v>
      </c>
      <c r="Y1313">
        <f t="shared" si="336"/>
        <v>1</v>
      </c>
      <c r="Z1313" t="s">
        <v>1345</v>
      </c>
    </row>
    <row r="1314" spans="1:26" x14ac:dyDescent="0.25">
      <c r="A1314" t="s">
        <v>29</v>
      </c>
      <c r="B1314" t="s">
        <v>38</v>
      </c>
      <c r="C1314" t="s">
        <v>25</v>
      </c>
      <c r="D1314">
        <v>0</v>
      </c>
      <c r="F1314">
        <v>1</v>
      </c>
      <c r="G1314">
        <v>45.1</v>
      </c>
      <c r="H1314">
        <f t="shared" si="321"/>
        <v>1</v>
      </c>
      <c r="I1314">
        <f t="shared" si="322"/>
        <v>0</v>
      </c>
      <c r="J1314">
        <f t="shared" si="323"/>
        <v>1</v>
      </c>
      <c r="K1314">
        <f t="shared" si="324"/>
        <v>0</v>
      </c>
      <c r="L1314">
        <f t="shared" si="325"/>
        <v>0</v>
      </c>
      <c r="M1314">
        <f t="shared" si="326"/>
        <v>0</v>
      </c>
      <c r="N1314">
        <f t="shared" si="327"/>
        <v>1</v>
      </c>
      <c r="O1314">
        <f t="shared" si="328"/>
        <v>0</v>
      </c>
      <c r="P1314">
        <v>42</v>
      </c>
      <c r="Q1314">
        <f t="shared" si="329"/>
        <v>0</v>
      </c>
      <c r="R1314">
        <f t="shared" si="330"/>
        <v>0</v>
      </c>
      <c r="S1314">
        <f t="shared" si="331"/>
        <v>1</v>
      </c>
      <c r="T1314">
        <f t="shared" si="332"/>
        <v>0</v>
      </c>
      <c r="U1314">
        <v>0</v>
      </c>
      <c r="V1314">
        <f t="shared" si="333"/>
        <v>5.662195002500859E-2</v>
      </c>
      <c r="W1314">
        <f t="shared" si="334"/>
        <v>0.51415170679060196</v>
      </c>
      <c r="X1314">
        <f t="shared" si="335"/>
        <v>3.2060452246345703E-3</v>
      </c>
      <c r="Y1314">
        <f t="shared" si="336"/>
        <v>0</v>
      </c>
      <c r="Z1314" t="s">
        <v>1346</v>
      </c>
    </row>
    <row r="1315" spans="1:26" x14ac:dyDescent="0.25">
      <c r="A1315" t="s">
        <v>29</v>
      </c>
      <c r="B1315" t="s">
        <v>33</v>
      </c>
      <c r="C1315" t="s">
        <v>25</v>
      </c>
      <c r="D1315">
        <v>0</v>
      </c>
      <c r="F1315">
        <v>1</v>
      </c>
      <c r="G1315">
        <v>70.95</v>
      </c>
      <c r="H1315">
        <f t="shared" si="321"/>
        <v>1</v>
      </c>
      <c r="I1315">
        <f t="shared" si="322"/>
        <v>0</v>
      </c>
      <c r="J1315">
        <f t="shared" si="323"/>
        <v>1</v>
      </c>
      <c r="K1315">
        <f t="shared" si="324"/>
        <v>0</v>
      </c>
      <c r="L1315">
        <f t="shared" si="325"/>
        <v>0</v>
      </c>
      <c r="M1315">
        <f t="shared" si="326"/>
        <v>0</v>
      </c>
      <c r="N1315">
        <f t="shared" si="327"/>
        <v>1</v>
      </c>
      <c r="O1315">
        <f t="shared" si="328"/>
        <v>0</v>
      </c>
      <c r="P1315">
        <v>48</v>
      </c>
      <c r="Q1315">
        <f t="shared" si="329"/>
        <v>0</v>
      </c>
      <c r="R1315">
        <f t="shared" si="330"/>
        <v>0</v>
      </c>
      <c r="S1315">
        <f t="shared" si="331"/>
        <v>0</v>
      </c>
      <c r="T1315">
        <f t="shared" si="332"/>
        <v>1</v>
      </c>
      <c r="U1315">
        <v>0</v>
      </c>
      <c r="V1315">
        <f t="shared" si="333"/>
        <v>0.10178670171354022</v>
      </c>
      <c r="W1315">
        <f t="shared" si="334"/>
        <v>0.52542472807410767</v>
      </c>
      <c r="X1315">
        <f t="shared" si="335"/>
        <v>1.0360532645721211E-2</v>
      </c>
      <c r="Y1315">
        <f t="shared" si="336"/>
        <v>0</v>
      </c>
      <c r="Z1315" t="s">
        <v>1347</v>
      </c>
    </row>
    <row r="1316" spans="1:26" x14ac:dyDescent="0.25">
      <c r="A1316" t="s">
        <v>26</v>
      </c>
      <c r="B1316" t="s">
        <v>27</v>
      </c>
      <c r="C1316" t="s">
        <v>35</v>
      </c>
      <c r="D1316">
        <v>0</v>
      </c>
      <c r="F1316">
        <v>1</v>
      </c>
      <c r="G1316">
        <v>109.55</v>
      </c>
      <c r="H1316">
        <f t="shared" si="321"/>
        <v>1</v>
      </c>
      <c r="I1316">
        <f t="shared" si="322"/>
        <v>0</v>
      </c>
      <c r="J1316">
        <f t="shared" si="323"/>
        <v>0</v>
      </c>
      <c r="K1316">
        <f t="shared" si="324"/>
        <v>1</v>
      </c>
      <c r="L1316">
        <f t="shared" si="325"/>
        <v>0</v>
      </c>
      <c r="M1316">
        <f t="shared" si="326"/>
        <v>1</v>
      </c>
      <c r="N1316">
        <f t="shared" si="327"/>
        <v>0</v>
      </c>
      <c r="O1316">
        <f t="shared" si="328"/>
        <v>0</v>
      </c>
      <c r="P1316">
        <v>47</v>
      </c>
      <c r="Q1316">
        <f t="shared" si="329"/>
        <v>1</v>
      </c>
      <c r="R1316">
        <f t="shared" si="330"/>
        <v>0</v>
      </c>
      <c r="S1316">
        <f t="shared" si="331"/>
        <v>0</v>
      </c>
      <c r="T1316">
        <f t="shared" si="332"/>
        <v>0</v>
      </c>
      <c r="U1316">
        <v>1</v>
      </c>
      <c r="V1316">
        <f t="shared" si="333"/>
        <v>0.57018943293691804</v>
      </c>
      <c r="W1316">
        <f t="shared" si="334"/>
        <v>0.63880688466133462</v>
      </c>
      <c r="X1316">
        <f t="shared" si="335"/>
        <v>0.18473712355908808</v>
      </c>
      <c r="Y1316">
        <f t="shared" si="336"/>
        <v>1</v>
      </c>
      <c r="Z1316" t="s">
        <v>1348</v>
      </c>
    </row>
    <row r="1317" spans="1:26" x14ac:dyDescent="0.25">
      <c r="A1317" t="s">
        <v>29</v>
      </c>
      <c r="B1317" t="s">
        <v>27</v>
      </c>
      <c r="C1317" t="s">
        <v>35</v>
      </c>
      <c r="D1317">
        <v>0</v>
      </c>
      <c r="F1317">
        <v>1</v>
      </c>
      <c r="G1317">
        <v>89.55</v>
      </c>
      <c r="H1317">
        <f t="shared" si="321"/>
        <v>1</v>
      </c>
      <c r="I1317">
        <f t="shared" si="322"/>
        <v>0</v>
      </c>
      <c r="J1317">
        <f t="shared" si="323"/>
        <v>0</v>
      </c>
      <c r="K1317">
        <f t="shared" si="324"/>
        <v>1</v>
      </c>
      <c r="L1317">
        <f t="shared" si="325"/>
        <v>0</v>
      </c>
      <c r="M1317">
        <f t="shared" si="326"/>
        <v>0</v>
      </c>
      <c r="N1317">
        <f t="shared" si="327"/>
        <v>1</v>
      </c>
      <c r="O1317">
        <f t="shared" si="328"/>
        <v>0</v>
      </c>
      <c r="P1317">
        <v>39</v>
      </c>
      <c r="Q1317">
        <f t="shared" si="329"/>
        <v>1</v>
      </c>
      <c r="R1317">
        <f t="shared" si="330"/>
        <v>0</v>
      </c>
      <c r="S1317">
        <f t="shared" si="331"/>
        <v>0</v>
      </c>
      <c r="T1317">
        <f t="shared" si="332"/>
        <v>0</v>
      </c>
      <c r="U1317">
        <v>1</v>
      </c>
      <c r="V1317">
        <f t="shared" si="333"/>
        <v>0.26269030687337763</v>
      </c>
      <c r="W1317">
        <f t="shared" si="334"/>
        <v>0.56529751344260659</v>
      </c>
      <c r="X1317">
        <f t="shared" si="335"/>
        <v>0.54362558357847401</v>
      </c>
      <c r="Y1317">
        <f t="shared" si="336"/>
        <v>0</v>
      </c>
      <c r="Z1317" t="s">
        <v>1349</v>
      </c>
    </row>
    <row r="1318" spans="1:26" x14ac:dyDescent="0.25">
      <c r="A1318" t="s">
        <v>45</v>
      </c>
      <c r="B1318" t="s">
        <v>38</v>
      </c>
      <c r="C1318" t="s">
        <v>23</v>
      </c>
      <c r="D1318">
        <v>0</v>
      </c>
      <c r="F1318">
        <v>1</v>
      </c>
      <c r="G1318">
        <v>20.9</v>
      </c>
      <c r="H1318">
        <f t="shared" si="321"/>
        <v>1</v>
      </c>
      <c r="I1318">
        <f t="shared" si="322"/>
        <v>0</v>
      </c>
      <c r="J1318">
        <f t="shared" si="323"/>
        <v>0</v>
      </c>
      <c r="K1318">
        <f t="shared" si="324"/>
        <v>0</v>
      </c>
      <c r="L1318">
        <f t="shared" si="325"/>
        <v>1</v>
      </c>
      <c r="M1318">
        <f t="shared" si="326"/>
        <v>0</v>
      </c>
      <c r="N1318">
        <f t="shared" si="327"/>
        <v>0</v>
      </c>
      <c r="O1318">
        <f t="shared" si="328"/>
        <v>1</v>
      </c>
      <c r="P1318">
        <v>11</v>
      </c>
      <c r="Q1318">
        <f t="shared" si="329"/>
        <v>0</v>
      </c>
      <c r="R1318">
        <f t="shared" si="330"/>
        <v>0</v>
      </c>
      <c r="S1318">
        <f t="shared" si="331"/>
        <v>1</v>
      </c>
      <c r="T1318">
        <f t="shared" si="332"/>
        <v>0</v>
      </c>
      <c r="U1318">
        <v>0</v>
      </c>
      <c r="V1318">
        <f t="shared" si="333"/>
        <v>-6.9769456201212068E-2</v>
      </c>
      <c r="W1318">
        <f t="shared" si="334"/>
        <v>0.48256470796878864</v>
      </c>
      <c r="X1318">
        <f t="shared" si="335"/>
        <v>4.8677770186128493E-3</v>
      </c>
      <c r="Y1318">
        <f t="shared" si="336"/>
        <v>0</v>
      </c>
      <c r="Z1318" t="s">
        <v>1350</v>
      </c>
    </row>
    <row r="1319" spans="1:26" x14ac:dyDescent="0.25">
      <c r="A1319" t="s">
        <v>26</v>
      </c>
      <c r="B1319" t="s">
        <v>30</v>
      </c>
      <c r="C1319" t="s">
        <v>23</v>
      </c>
      <c r="D1319">
        <v>0</v>
      </c>
      <c r="F1319">
        <v>1</v>
      </c>
      <c r="G1319">
        <v>19.95</v>
      </c>
      <c r="H1319">
        <f t="shared" si="321"/>
        <v>1</v>
      </c>
      <c r="I1319">
        <f t="shared" si="322"/>
        <v>0</v>
      </c>
      <c r="J1319">
        <f t="shared" si="323"/>
        <v>0</v>
      </c>
      <c r="K1319">
        <f t="shared" si="324"/>
        <v>0</v>
      </c>
      <c r="L1319">
        <f t="shared" si="325"/>
        <v>1</v>
      </c>
      <c r="M1319">
        <f t="shared" si="326"/>
        <v>1</v>
      </c>
      <c r="N1319">
        <f t="shared" si="327"/>
        <v>0</v>
      </c>
      <c r="O1319">
        <f t="shared" si="328"/>
        <v>0</v>
      </c>
      <c r="P1319">
        <v>7</v>
      </c>
      <c r="Q1319">
        <f t="shared" si="329"/>
        <v>0</v>
      </c>
      <c r="R1319">
        <f t="shared" si="330"/>
        <v>1</v>
      </c>
      <c r="S1319">
        <f t="shared" si="331"/>
        <v>0</v>
      </c>
      <c r="T1319">
        <f t="shared" si="332"/>
        <v>0</v>
      </c>
      <c r="U1319">
        <v>0</v>
      </c>
      <c r="V1319">
        <f t="shared" si="333"/>
        <v>0.26013834574097999</v>
      </c>
      <c r="W1319">
        <f t="shared" si="334"/>
        <v>0.56467029994632967</v>
      </c>
      <c r="X1319">
        <f t="shared" si="335"/>
        <v>6.7671958924853642E-2</v>
      </c>
      <c r="Y1319">
        <f t="shared" si="336"/>
        <v>0</v>
      </c>
      <c r="Z1319" t="s">
        <v>1351</v>
      </c>
    </row>
    <row r="1320" spans="1:26" x14ac:dyDescent="0.25">
      <c r="A1320" t="s">
        <v>26</v>
      </c>
      <c r="B1320" t="s">
        <v>30</v>
      </c>
      <c r="C1320" t="s">
        <v>23</v>
      </c>
      <c r="D1320">
        <v>0</v>
      </c>
      <c r="F1320">
        <v>1</v>
      </c>
      <c r="G1320">
        <v>24.6</v>
      </c>
      <c r="H1320">
        <f t="shared" si="321"/>
        <v>1</v>
      </c>
      <c r="I1320">
        <f t="shared" si="322"/>
        <v>0</v>
      </c>
      <c r="J1320">
        <f t="shared" si="323"/>
        <v>0</v>
      </c>
      <c r="K1320">
        <f t="shared" si="324"/>
        <v>0</v>
      </c>
      <c r="L1320">
        <f t="shared" si="325"/>
        <v>1</v>
      </c>
      <c r="M1320">
        <f t="shared" si="326"/>
        <v>1</v>
      </c>
      <c r="N1320">
        <f t="shared" si="327"/>
        <v>0</v>
      </c>
      <c r="O1320">
        <f t="shared" si="328"/>
        <v>0</v>
      </c>
      <c r="P1320">
        <v>3</v>
      </c>
      <c r="Q1320">
        <f t="shared" si="329"/>
        <v>0</v>
      </c>
      <c r="R1320">
        <f t="shared" si="330"/>
        <v>1</v>
      </c>
      <c r="S1320">
        <f t="shared" si="331"/>
        <v>0</v>
      </c>
      <c r="T1320">
        <f t="shared" si="332"/>
        <v>0</v>
      </c>
      <c r="U1320">
        <v>0</v>
      </c>
      <c r="V1320">
        <f t="shared" si="333"/>
        <v>0.26738795341174049</v>
      </c>
      <c r="W1320">
        <f t="shared" si="334"/>
        <v>0.56645153930158898</v>
      </c>
      <c r="X1320">
        <f t="shared" si="335"/>
        <v>7.14963176297191E-2</v>
      </c>
      <c r="Y1320">
        <f t="shared" si="336"/>
        <v>0</v>
      </c>
      <c r="Z1320" t="s">
        <v>1352</v>
      </c>
    </row>
    <row r="1321" spans="1:26" x14ac:dyDescent="0.25">
      <c r="A1321" t="s">
        <v>26</v>
      </c>
      <c r="B1321" t="s">
        <v>27</v>
      </c>
      <c r="C1321" t="s">
        <v>25</v>
      </c>
      <c r="D1321">
        <v>0</v>
      </c>
      <c r="F1321">
        <v>1</v>
      </c>
      <c r="G1321">
        <v>66.7</v>
      </c>
      <c r="H1321">
        <f t="shared" si="321"/>
        <v>1</v>
      </c>
      <c r="I1321">
        <f t="shared" si="322"/>
        <v>0</v>
      </c>
      <c r="J1321">
        <f t="shared" si="323"/>
        <v>1</v>
      </c>
      <c r="K1321">
        <f t="shared" si="324"/>
        <v>0</v>
      </c>
      <c r="L1321">
        <f t="shared" si="325"/>
        <v>0</v>
      </c>
      <c r="M1321">
        <f t="shared" si="326"/>
        <v>1</v>
      </c>
      <c r="N1321">
        <f t="shared" si="327"/>
        <v>0</v>
      </c>
      <c r="O1321">
        <f t="shared" si="328"/>
        <v>0</v>
      </c>
      <c r="P1321">
        <v>8</v>
      </c>
      <c r="Q1321">
        <f t="shared" si="329"/>
        <v>1</v>
      </c>
      <c r="R1321">
        <f t="shared" si="330"/>
        <v>0</v>
      </c>
      <c r="S1321">
        <f t="shared" si="331"/>
        <v>0</v>
      </c>
      <c r="T1321">
        <f t="shared" si="332"/>
        <v>0</v>
      </c>
      <c r="U1321">
        <v>0</v>
      </c>
      <c r="V1321">
        <f t="shared" si="333"/>
        <v>0.4985207392262514</v>
      </c>
      <c r="W1321">
        <f t="shared" si="334"/>
        <v>0.6221116365074667</v>
      </c>
      <c r="X1321">
        <f t="shared" si="335"/>
        <v>0.24852292743868815</v>
      </c>
      <c r="Y1321">
        <f t="shared" si="336"/>
        <v>1</v>
      </c>
      <c r="Z1321" t="s">
        <v>1353</v>
      </c>
    </row>
    <row r="1322" spans="1:26" x14ac:dyDescent="0.25">
      <c r="A1322" t="s">
        <v>26</v>
      </c>
      <c r="B1322" t="s">
        <v>30</v>
      </c>
      <c r="C1322" t="s">
        <v>23</v>
      </c>
      <c r="D1322">
        <v>0</v>
      </c>
      <c r="F1322">
        <v>1</v>
      </c>
      <c r="G1322">
        <v>19.45</v>
      </c>
      <c r="H1322">
        <f t="shared" si="321"/>
        <v>1</v>
      </c>
      <c r="I1322">
        <f t="shared" si="322"/>
        <v>0</v>
      </c>
      <c r="J1322">
        <f t="shared" si="323"/>
        <v>0</v>
      </c>
      <c r="K1322">
        <f t="shared" si="324"/>
        <v>0</v>
      </c>
      <c r="L1322">
        <f t="shared" si="325"/>
        <v>1</v>
      </c>
      <c r="M1322">
        <f t="shared" si="326"/>
        <v>1</v>
      </c>
      <c r="N1322">
        <f t="shared" si="327"/>
        <v>0</v>
      </c>
      <c r="O1322">
        <f t="shared" si="328"/>
        <v>0</v>
      </c>
      <c r="P1322">
        <v>1</v>
      </c>
      <c r="Q1322">
        <f t="shared" si="329"/>
        <v>0</v>
      </c>
      <c r="R1322">
        <f t="shared" si="330"/>
        <v>1</v>
      </c>
      <c r="S1322">
        <f t="shared" si="331"/>
        <v>0</v>
      </c>
      <c r="T1322">
        <f t="shared" si="332"/>
        <v>0</v>
      </c>
      <c r="U1322">
        <v>1</v>
      </c>
      <c r="V1322">
        <f t="shared" si="333"/>
        <v>0.2642219872952023</v>
      </c>
      <c r="W1322">
        <f t="shared" si="334"/>
        <v>0.56567386510792705</v>
      </c>
      <c r="X1322">
        <f t="shared" si="335"/>
        <v>0.54136928397982143</v>
      </c>
      <c r="Y1322">
        <f t="shared" si="336"/>
        <v>0</v>
      </c>
      <c r="Z1322" t="s">
        <v>1354</v>
      </c>
    </row>
    <row r="1323" spans="1:26" x14ac:dyDescent="0.25">
      <c r="A1323" t="s">
        <v>29</v>
      </c>
      <c r="B1323" t="s">
        <v>30</v>
      </c>
      <c r="C1323" t="s">
        <v>35</v>
      </c>
      <c r="D1323">
        <v>0</v>
      </c>
      <c r="F1323">
        <v>1</v>
      </c>
      <c r="G1323">
        <v>94.8</v>
      </c>
      <c r="H1323">
        <f t="shared" si="321"/>
        <v>1</v>
      </c>
      <c r="I1323">
        <f t="shared" si="322"/>
        <v>0</v>
      </c>
      <c r="J1323">
        <f t="shared" si="323"/>
        <v>0</v>
      </c>
      <c r="K1323">
        <f t="shared" si="324"/>
        <v>1</v>
      </c>
      <c r="L1323">
        <f t="shared" si="325"/>
        <v>0</v>
      </c>
      <c r="M1323">
        <f t="shared" si="326"/>
        <v>0</v>
      </c>
      <c r="N1323">
        <f t="shared" si="327"/>
        <v>1</v>
      </c>
      <c r="O1323">
        <f t="shared" si="328"/>
        <v>0</v>
      </c>
      <c r="P1323">
        <v>32</v>
      </c>
      <c r="Q1323">
        <f t="shared" si="329"/>
        <v>0</v>
      </c>
      <c r="R1323">
        <f t="shared" si="330"/>
        <v>1</v>
      </c>
      <c r="S1323">
        <f t="shared" si="331"/>
        <v>0</v>
      </c>
      <c r="T1323">
        <f t="shared" si="332"/>
        <v>0</v>
      </c>
      <c r="U1323">
        <v>0</v>
      </c>
      <c r="V1323">
        <f t="shared" si="333"/>
        <v>0.13410700405442688</v>
      </c>
      <c r="W1323">
        <f t="shared" si="334"/>
        <v>0.53347659386985169</v>
      </c>
      <c r="X1323">
        <f t="shared" si="335"/>
        <v>1.7984688536454067E-2</v>
      </c>
      <c r="Y1323">
        <f t="shared" si="336"/>
        <v>0</v>
      </c>
      <c r="Z1323" t="s">
        <v>1355</v>
      </c>
    </row>
    <row r="1324" spans="1:26" x14ac:dyDescent="0.25">
      <c r="A1324" t="s">
        <v>29</v>
      </c>
      <c r="B1324" t="s">
        <v>33</v>
      </c>
      <c r="C1324" t="s">
        <v>25</v>
      </c>
      <c r="D1324">
        <v>0</v>
      </c>
      <c r="F1324">
        <v>1</v>
      </c>
      <c r="G1324">
        <v>65.849999999999994</v>
      </c>
      <c r="H1324">
        <f t="shared" si="321"/>
        <v>1</v>
      </c>
      <c r="I1324">
        <f t="shared" si="322"/>
        <v>0</v>
      </c>
      <c r="J1324">
        <f t="shared" si="323"/>
        <v>1</v>
      </c>
      <c r="K1324">
        <f t="shared" si="324"/>
        <v>0</v>
      </c>
      <c r="L1324">
        <f t="shared" si="325"/>
        <v>0</v>
      </c>
      <c r="M1324">
        <f t="shared" si="326"/>
        <v>0</v>
      </c>
      <c r="N1324">
        <f t="shared" si="327"/>
        <v>1</v>
      </c>
      <c r="O1324">
        <f t="shared" si="328"/>
        <v>0</v>
      </c>
      <c r="P1324">
        <v>60</v>
      </c>
      <c r="Q1324">
        <f t="shared" si="329"/>
        <v>0</v>
      </c>
      <c r="R1324">
        <f t="shared" si="330"/>
        <v>0</v>
      </c>
      <c r="S1324">
        <f t="shared" si="331"/>
        <v>0</v>
      </c>
      <c r="T1324">
        <f t="shared" si="332"/>
        <v>1</v>
      </c>
      <c r="U1324">
        <v>0</v>
      </c>
      <c r="V1324">
        <f t="shared" si="333"/>
        <v>8.8972349846143994E-2</v>
      </c>
      <c r="W1324">
        <f t="shared" si="334"/>
        <v>0.52222842589777174</v>
      </c>
      <c r="X1324">
        <f t="shared" si="335"/>
        <v>7.9160790371446393E-3</v>
      </c>
      <c r="Y1324">
        <f t="shared" si="336"/>
        <v>0</v>
      </c>
      <c r="Z1324" t="s">
        <v>1356</v>
      </c>
    </row>
    <row r="1325" spans="1:26" x14ac:dyDescent="0.25">
      <c r="A1325" t="s">
        <v>26</v>
      </c>
      <c r="B1325" t="s">
        <v>33</v>
      </c>
      <c r="C1325" t="s">
        <v>23</v>
      </c>
      <c r="D1325">
        <v>0</v>
      </c>
      <c r="F1325">
        <v>1</v>
      </c>
      <c r="G1325">
        <v>19.95</v>
      </c>
      <c r="H1325">
        <f t="shared" si="321"/>
        <v>1</v>
      </c>
      <c r="I1325">
        <f t="shared" si="322"/>
        <v>0</v>
      </c>
      <c r="J1325">
        <f t="shared" si="323"/>
        <v>0</v>
      </c>
      <c r="K1325">
        <f t="shared" si="324"/>
        <v>0</v>
      </c>
      <c r="L1325">
        <f t="shared" si="325"/>
        <v>1</v>
      </c>
      <c r="M1325">
        <f t="shared" si="326"/>
        <v>1</v>
      </c>
      <c r="N1325">
        <f t="shared" si="327"/>
        <v>0</v>
      </c>
      <c r="O1325">
        <f t="shared" si="328"/>
        <v>0</v>
      </c>
      <c r="P1325">
        <v>10</v>
      </c>
      <c r="Q1325">
        <f t="shared" si="329"/>
        <v>0</v>
      </c>
      <c r="R1325">
        <f t="shared" si="330"/>
        <v>0</v>
      </c>
      <c r="S1325">
        <f t="shared" si="331"/>
        <v>0</v>
      </c>
      <c r="T1325">
        <f t="shared" si="332"/>
        <v>1</v>
      </c>
      <c r="U1325">
        <v>0</v>
      </c>
      <c r="V1325">
        <f t="shared" si="333"/>
        <v>0.26013834574097999</v>
      </c>
      <c r="W1325">
        <f t="shared" si="334"/>
        <v>0.56467029994632967</v>
      </c>
      <c r="X1325">
        <f t="shared" si="335"/>
        <v>6.7671958924853642E-2</v>
      </c>
      <c r="Y1325">
        <f t="shared" si="336"/>
        <v>0</v>
      </c>
      <c r="Z1325" t="s">
        <v>1357</v>
      </c>
    </row>
    <row r="1326" spans="1:26" x14ac:dyDescent="0.25">
      <c r="A1326" t="s">
        <v>45</v>
      </c>
      <c r="B1326" t="s">
        <v>33</v>
      </c>
      <c r="C1326" t="s">
        <v>23</v>
      </c>
      <c r="D1326">
        <v>0</v>
      </c>
      <c r="F1326">
        <v>1</v>
      </c>
      <c r="G1326">
        <v>24.65</v>
      </c>
      <c r="H1326">
        <f t="shared" si="321"/>
        <v>1</v>
      </c>
      <c r="I1326">
        <f t="shared" si="322"/>
        <v>0</v>
      </c>
      <c r="J1326">
        <f t="shared" si="323"/>
        <v>0</v>
      </c>
      <c r="K1326">
        <f t="shared" si="324"/>
        <v>0</v>
      </c>
      <c r="L1326">
        <f t="shared" si="325"/>
        <v>1</v>
      </c>
      <c r="M1326">
        <f t="shared" si="326"/>
        <v>0</v>
      </c>
      <c r="N1326">
        <f t="shared" si="327"/>
        <v>0</v>
      </c>
      <c r="O1326">
        <f t="shared" si="328"/>
        <v>1</v>
      </c>
      <c r="P1326">
        <v>71</v>
      </c>
      <c r="Q1326">
        <f t="shared" si="329"/>
        <v>0</v>
      </c>
      <c r="R1326">
        <f t="shared" si="330"/>
        <v>0</v>
      </c>
      <c r="S1326">
        <f t="shared" si="331"/>
        <v>0</v>
      </c>
      <c r="T1326">
        <f t="shared" si="332"/>
        <v>1</v>
      </c>
      <c r="U1326">
        <v>0</v>
      </c>
      <c r="V1326">
        <f t="shared" si="333"/>
        <v>-6.3922998402211689E-2</v>
      </c>
      <c r="W1326">
        <f t="shared" si="334"/>
        <v>0.48402468982146041</v>
      </c>
      <c r="X1326">
        <f t="shared" si="335"/>
        <v>4.0861497247291585E-3</v>
      </c>
      <c r="Y1326">
        <f t="shared" si="336"/>
        <v>0</v>
      </c>
      <c r="Z1326" t="s">
        <v>1358</v>
      </c>
    </row>
    <row r="1327" spans="1:26" x14ac:dyDescent="0.25">
      <c r="A1327" t="s">
        <v>26</v>
      </c>
      <c r="B1327" t="s">
        <v>30</v>
      </c>
      <c r="C1327" t="s">
        <v>23</v>
      </c>
      <c r="D1327">
        <v>0</v>
      </c>
      <c r="F1327">
        <v>1</v>
      </c>
      <c r="G1327">
        <v>20.350000000000001</v>
      </c>
      <c r="H1327">
        <f t="shared" si="321"/>
        <v>1</v>
      </c>
      <c r="I1327">
        <f t="shared" si="322"/>
        <v>0</v>
      </c>
      <c r="J1327">
        <f t="shared" si="323"/>
        <v>0</v>
      </c>
      <c r="K1327">
        <f t="shared" si="324"/>
        <v>0</v>
      </c>
      <c r="L1327">
        <f t="shared" si="325"/>
        <v>1</v>
      </c>
      <c r="M1327">
        <f t="shared" si="326"/>
        <v>1</v>
      </c>
      <c r="N1327">
        <f t="shared" si="327"/>
        <v>0</v>
      </c>
      <c r="O1327">
        <f t="shared" si="328"/>
        <v>0</v>
      </c>
      <c r="P1327">
        <v>4</v>
      </c>
      <c r="Q1327">
        <f t="shared" si="329"/>
        <v>0</v>
      </c>
      <c r="R1327">
        <f t="shared" si="330"/>
        <v>1</v>
      </c>
      <c r="S1327">
        <f t="shared" si="331"/>
        <v>0</v>
      </c>
      <c r="T1327">
        <f t="shared" si="332"/>
        <v>0</v>
      </c>
      <c r="U1327">
        <v>1</v>
      </c>
      <c r="V1327">
        <f t="shared" si="333"/>
        <v>0.27931658627126499</v>
      </c>
      <c r="W1327">
        <f t="shared" si="334"/>
        <v>0.56937866800147052</v>
      </c>
      <c r="X1327">
        <f t="shared" si="335"/>
        <v>0.51938458282370303</v>
      </c>
      <c r="Y1327">
        <f t="shared" si="336"/>
        <v>0</v>
      </c>
      <c r="Z1327" t="s">
        <v>1359</v>
      </c>
    </row>
    <row r="1328" spans="1:26" x14ac:dyDescent="0.25">
      <c r="A1328" t="s">
        <v>26</v>
      </c>
      <c r="B1328" t="s">
        <v>27</v>
      </c>
      <c r="C1328" t="s">
        <v>35</v>
      </c>
      <c r="D1328">
        <v>1</v>
      </c>
      <c r="F1328">
        <v>1</v>
      </c>
      <c r="G1328">
        <v>69.25</v>
      </c>
      <c r="H1328">
        <f t="shared" si="321"/>
        <v>0</v>
      </c>
      <c r="I1328">
        <f t="shared" si="322"/>
        <v>1</v>
      </c>
      <c r="J1328">
        <f t="shared" si="323"/>
        <v>0</v>
      </c>
      <c r="K1328">
        <f t="shared" si="324"/>
        <v>1</v>
      </c>
      <c r="L1328">
        <f t="shared" si="325"/>
        <v>0</v>
      </c>
      <c r="M1328">
        <f t="shared" si="326"/>
        <v>1</v>
      </c>
      <c r="N1328">
        <f t="shared" si="327"/>
        <v>0</v>
      </c>
      <c r="O1328">
        <f t="shared" si="328"/>
        <v>0</v>
      </c>
      <c r="P1328">
        <v>1</v>
      </c>
      <c r="Q1328">
        <f t="shared" si="329"/>
        <v>1</v>
      </c>
      <c r="R1328">
        <f t="shared" si="330"/>
        <v>0</v>
      </c>
      <c r="S1328">
        <f t="shared" si="331"/>
        <v>0</v>
      </c>
      <c r="T1328">
        <f t="shared" si="332"/>
        <v>0</v>
      </c>
      <c r="U1328">
        <v>1</v>
      </c>
      <c r="V1328">
        <f t="shared" si="333"/>
        <v>0.50249633052957166</v>
      </c>
      <c r="W1328">
        <f t="shared" si="334"/>
        <v>0.62304579855616593</v>
      </c>
      <c r="X1328">
        <f t="shared" si="335"/>
        <v>0.24750990113654123</v>
      </c>
      <c r="Y1328">
        <f t="shared" si="336"/>
        <v>1</v>
      </c>
      <c r="Z1328" t="s">
        <v>1360</v>
      </c>
    </row>
    <row r="1329" spans="1:26" x14ac:dyDescent="0.25">
      <c r="A1329" t="s">
        <v>29</v>
      </c>
      <c r="B1329" t="s">
        <v>33</v>
      </c>
      <c r="C1329" t="s">
        <v>25</v>
      </c>
      <c r="D1329">
        <v>0</v>
      </c>
      <c r="F1329">
        <v>1</v>
      </c>
      <c r="G1329">
        <v>51.25</v>
      </c>
      <c r="H1329">
        <f t="shared" si="321"/>
        <v>1</v>
      </c>
      <c r="I1329">
        <f t="shared" si="322"/>
        <v>0</v>
      </c>
      <c r="J1329">
        <f t="shared" si="323"/>
        <v>1</v>
      </c>
      <c r="K1329">
        <f t="shared" si="324"/>
        <v>0</v>
      </c>
      <c r="L1329">
        <f t="shared" si="325"/>
        <v>0</v>
      </c>
      <c r="M1329">
        <f t="shared" si="326"/>
        <v>0</v>
      </c>
      <c r="N1329">
        <f t="shared" si="327"/>
        <v>1</v>
      </c>
      <c r="O1329">
        <f t="shared" si="328"/>
        <v>0</v>
      </c>
      <c r="P1329">
        <v>43</v>
      </c>
      <c r="Q1329">
        <f t="shared" si="329"/>
        <v>0</v>
      </c>
      <c r="R1329">
        <f t="shared" si="330"/>
        <v>0</v>
      </c>
      <c r="S1329">
        <f t="shared" si="331"/>
        <v>0</v>
      </c>
      <c r="T1329">
        <f t="shared" si="332"/>
        <v>1</v>
      </c>
      <c r="U1329">
        <v>0</v>
      </c>
      <c r="V1329">
        <f t="shared" si="333"/>
        <v>7.1073310076124899E-2</v>
      </c>
      <c r="W1329">
        <f t="shared" si="334"/>
        <v>0.51776085169507824</v>
      </c>
      <c r="X1329">
        <f t="shared" si="335"/>
        <v>5.0514154051769971E-3</v>
      </c>
      <c r="Y1329">
        <f t="shared" si="336"/>
        <v>0</v>
      </c>
      <c r="Z1329" t="s">
        <v>1361</v>
      </c>
    </row>
    <row r="1330" spans="1:26" x14ac:dyDescent="0.25">
      <c r="A1330" t="s">
        <v>29</v>
      </c>
      <c r="B1330" t="s">
        <v>33</v>
      </c>
      <c r="C1330" t="s">
        <v>35</v>
      </c>
      <c r="D1330">
        <v>0</v>
      </c>
      <c r="F1330">
        <v>1</v>
      </c>
      <c r="G1330">
        <v>99.5</v>
      </c>
      <c r="H1330">
        <f t="shared" si="321"/>
        <v>1</v>
      </c>
      <c r="I1330">
        <f t="shared" si="322"/>
        <v>0</v>
      </c>
      <c r="J1330">
        <f t="shared" si="323"/>
        <v>0</v>
      </c>
      <c r="K1330">
        <f t="shared" si="324"/>
        <v>1</v>
      </c>
      <c r="L1330">
        <f t="shared" si="325"/>
        <v>0</v>
      </c>
      <c r="M1330">
        <f t="shared" si="326"/>
        <v>0</v>
      </c>
      <c r="N1330">
        <f t="shared" si="327"/>
        <v>1</v>
      </c>
      <c r="O1330">
        <f t="shared" si="328"/>
        <v>0</v>
      </c>
      <c r="P1330">
        <v>59</v>
      </c>
      <c r="Q1330">
        <f t="shared" si="329"/>
        <v>0</v>
      </c>
      <c r="R1330">
        <f t="shared" si="330"/>
        <v>0</v>
      </c>
      <c r="S1330">
        <f t="shared" si="331"/>
        <v>0</v>
      </c>
      <c r="T1330">
        <f t="shared" si="332"/>
        <v>1</v>
      </c>
      <c r="U1330">
        <v>1</v>
      </c>
      <c r="V1330">
        <f t="shared" si="333"/>
        <v>0.14143456449584069</v>
      </c>
      <c r="W1330">
        <f t="shared" si="334"/>
        <v>0.53529981671498938</v>
      </c>
      <c r="X1330">
        <f t="shared" si="335"/>
        <v>0.73713460704244671</v>
      </c>
      <c r="Y1330">
        <f t="shared" si="336"/>
        <v>0</v>
      </c>
      <c r="Z1330" t="s">
        <v>1362</v>
      </c>
    </row>
    <row r="1331" spans="1:26" x14ac:dyDescent="0.25">
      <c r="A1331" t="s">
        <v>26</v>
      </c>
      <c r="B1331" t="s">
        <v>27</v>
      </c>
      <c r="C1331" t="s">
        <v>25</v>
      </c>
      <c r="D1331">
        <v>0</v>
      </c>
      <c r="F1331">
        <v>1</v>
      </c>
      <c r="G1331">
        <v>54.25</v>
      </c>
      <c r="H1331">
        <f t="shared" si="321"/>
        <v>1</v>
      </c>
      <c r="I1331">
        <f t="shared" si="322"/>
        <v>0</v>
      </c>
      <c r="J1331">
        <f t="shared" si="323"/>
        <v>1</v>
      </c>
      <c r="K1331">
        <f t="shared" si="324"/>
        <v>0</v>
      </c>
      <c r="L1331">
        <f t="shared" si="325"/>
        <v>0</v>
      </c>
      <c r="M1331">
        <f t="shared" si="326"/>
        <v>1</v>
      </c>
      <c r="N1331">
        <f t="shared" si="327"/>
        <v>0</v>
      </c>
      <c r="O1331">
        <f t="shared" si="328"/>
        <v>0</v>
      </c>
      <c r="P1331">
        <v>23</v>
      </c>
      <c r="Q1331">
        <f t="shared" si="329"/>
        <v>1</v>
      </c>
      <c r="R1331">
        <f t="shared" si="330"/>
        <v>0</v>
      </c>
      <c r="S1331">
        <f t="shared" si="331"/>
        <v>0</v>
      </c>
      <c r="T1331">
        <f t="shared" si="332"/>
        <v>0</v>
      </c>
      <c r="U1331">
        <v>0</v>
      </c>
      <c r="V1331">
        <f t="shared" si="333"/>
        <v>0.47911049933357019</v>
      </c>
      <c r="W1331">
        <f t="shared" si="334"/>
        <v>0.61753781015214348</v>
      </c>
      <c r="X1331">
        <f t="shared" si="335"/>
        <v>0.22954687057166295</v>
      </c>
      <c r="Y1331">
        <f t="shared" si="336"/>
        <v>1</v>
      </c>
      <c r="Z1331" t="s">
        <v>1363</v>
      </c>
    </row>
    <row r="1332" spans="1:26" x14ac:dyDescent="0.25">
      <c r="A1332" t="s">
        <v>45</v>
      </c>
      <c r="B1332" t="s">
        <v>33</v>
      </c>
      <c r="C1332" t="s">
        <v>23</v>
      </c>
      <c r="D1332">
        <v>0</v>
      </c>
      <c r="F1332">
        <v>1</v>
      </c>
      <c r="G1332">
        <v>19.399999999999999</v>
      </c>
      <c r="H1332">
        <f t="shared" si="321"/>
        <v>1</v>
      </c>
      <c r="I1332">
        <f t="shared" si="322"/>
        <v>0</v>
      </c>
      <c r="J1332">
        <f t="shared" si="323"/>
        <v>0</v>
      </c>
      <c r="K1332">
        <f t="shared" si="324"/>
        <v>0</v>
      </c>
      <c r="L1332">
        <f t="shared" si="325"/>
        <v>1</v>
      </c>
      <c r="M1332">
        <f t="shared" si="326"/>
        <v>0</v>
      </c>
      <c r="N1332">
        <f t="shared" si="327"/>
        <v>0</v>
      </c>
      <c r="O1332">
        <f t="shared" si="328"/>
        <v>1</v>
      </c>
      <c r="P1332">
        <v>72</v>
      </c>
      <c r="Q1332">
        <f t="shared" si="329"/>
        <v>0</v>
      </c>
      <c r="R1332">
        <f t="shared" si="330"/>
        <v>0</v>
      </c>
      <c r="S1332">
        <f t="shared" si="331"/>
        <v>0</v>
      </c>
      <c r="T1332">
        <f t="shared" si="332"/>
        <v>1</v>
      </c>
      <c r="U1332">
        <v>0</v>
      </c>
      <c r="V1332">
        <f t="shared" si="333"/>
        <v>-7.2108039320812223E-2</v>
      </c>
      <c r="W1332">
        <f t="shared" si="334"/>
        <v>0.48198079716781178</v>
      </c>
      <c r="X1332">
        <f t="shared" si="335"/>
        <v>5.1995693346918014E-3</v>
      </c>
      <c r="Y1332">
        <f t="shared" si="336"/>
        <v>0</v>
      </c>
      <c r="Z1332" t="s">
        <v>1364</v>
      </c>
    </row>
    <row r="1333" spans="1:26" x14ac:dyDescent="0.25">
      <c r="A1333" t="s">
        <v>29</v>
      </c>
      <c r="B1333" t="s">
        <v>38</v>
      </c>
      <c r="C1333" t="s">
        <v>25</v>
      </c>
      <c r="D1333">
        <v>0</v>
      </c>
      <c r="F1333">
        <v>1</v>
      </c>
      <c r="G1333">
        <v>56.25</v>
      </c>
      <c r="H1333">
        <f t="shared" si="321"/>
        <v>1</v>
      </c>
      <c r="I1333">
        <f t="shared" si="322"/>
        <v>0</v>
      </c>
      <c r="J1333">
        <f t="shared" si="323"/>
        <v>1</v>
      </c>
      <c r="K1333">
        <f t="shared" si="324"/>
        <v>0</v>
      </c>
      <c r="L1333">
        <f t="shared" si="325"/>
        <v>0</v>
      </c>
      <c r="M1333">
        <f t="shared" si="326"/>
        <v>0</v>
      </c>
      <c r="N1333">
        <f t="shared" si="327"/>
        <v>1</v>
      </c>
      <c r="O1333">
        <f t="shared" si="328"/>
        <v>0</v>
      </c>
      <c r="P1333">
        <v>22</v>
      </c>
      <c r="Q1333">
        <f t="shared" si="329"/>
        <v>0</v>
      </c>
      <c r="R1333">
        <f t="shared" si="330"/>
        <v>0</v>
      </c>
      <c r="S1333">
        <f t="shared" si="331"/>
        <v>1</v>
      </c>
      <c r="T1333">
        <f t="shared" si="332"/>
        <v>0</v>
      </c>
      <c r="U1333">
        <v>0</v>
      </c>
      <c r="V1333">
        <f t="shared" si="333"/>
        <v>7.4005417880703028E-2</v>
      </c>
      <c r="W1333">
        <f t="shared" si="334"/>
        <v>0.51849291507116513</v>
      </c>
      <c r="X1333">
        <f t="shared" si="335"/>
        <v>5.4768018756974797E-3</v>
      </c>
      <c r="Y1333">
        <f t="shared" si="336"/>
        <v>0</v>
      </c>
      <c r="Z1333" t="s">
        <v>1365</v>
      </c>
    </row>
    <row r="1334" spans="1:26" x14ac:dyDescent="0.25">
      <c r="A1334" t="s">
        <v>26</v>
      </c>
      <c r="B1334" t="s">
        <v>30</v>
      </c>
      <c r="C1334" t="s">
        <v>25</v>
      </c>
      <c r="D1334">
        <v>0</v>
      </c>
      <c r="F1334">
        <v>1</v>
      </c>
      <c r="G1334">
        <v>25.15</v>
      </c>
      <c r="H1334">
        <f t="shared" si="321"/>
        <v>1</v>
      </c>
      <c r="I1334">
        <f t="shared" si="322"/>
        <v>0</v>
      </c>
      <c r="J1334">
        <f t="shared" si="323"/>
        <v>1</v>
      </c>
      <c r="K1334">
        <f t="shared" si="324"/>
        <v>0</v>
      </c>
      <c r="L1334">
        <f t="shared" si="325"/>
        <v>0</v>
      </c>
      <c r="M1334">
        <f t="shared" si="326"/>
        <v>1</v>
      </c>
      <c r="N1334">
        <f t="shared" si="327"/>
        <v>0</v>
      </c>
      <c r="O1334">
        <f t="shared" si="328"/>
        <v>0</v>
      </c>
      <c r="P1334">
        <v>1</v>
      </c>
      <c r="Q1334">
        <f t="shared" si="329"/>
        <v>0</v>
      </c>
      <c r="R1334">
        <f t="shared" si="330"/>
        <v>1</v>
      </c>
      <c r="S1334">
        <f t="shared" si="331"/>
        <v>0</v>
      </c>
      <c r="T1334">
        <f t="shared" si="332"/>
        <v>0</v>
      </c>
      <c r="U1334">
        <v>0</v>
      </c>
      <c r="V1334">
        <f t="shared" si="333"/>
        <v>0.29697364307577595</v>
      </c>
      <c r="W1334">
        <f t="shared" si="334"/>
        <v>0.57370253256139725</v>
      </c>
      <c r="X1334">
        <f t="shared" si="335"/>
        <v>8.8193344681698371E-2</v>
      </c>
      <c r="Y1334">
        <f t="shared" si="336"/>
        <v>0</v>
      </c>
      <c r="Z1334" t="s">
        <v>1366</v>
      </c>
    </row>
    <row r="1335" spans="1:26" x14ac:dyDescent="0.25">
      <c r="A1335" t="s">
        <v>45</v>
      </c>
      <c r="B1335" t="s">
        <v>33</v>
      </c>
      <c r="C1335" t="s">
        <v>23</v>
      </c>
      <c r="D1335">
        <v>0</v>
      </c>
      <c r="F1335">
        <v>1</v>
      </c>
      <c r="G1335">
        <v>23.95</v>
      </c>
      <c r="H1335">
        <f t="shared" si="321"/>
        <v>1</v>
      </c>
      <c r="I1335">
        <f t="shared" si="322"/>
        <v>0</v>
      </c>
      <c r="J1335">
        <f t="shared" si="323"/>
        <v>0</v>
      </c>
      <c r="K1335">
        <f t="shared" si="324"/>
        <v>0</v>
      </c>
      <c r="L1335">
        <f t="shared" si="325"/>
        <v>1</v>
      </c>
      <c r="M1335">
        <f t="shared" si="326"/>
        <v>0</v>
      </c>
      <c r="N1335">
        <f t="shared" si="327"/>
        <v>0</v>
      </c>
      <c r="O1335">
        <f t="shared" si="328"/>
        <v>1</v>
      </c>
      <c r="P1335">
        <v>69</v>
      </c>
      <c r="Q1335">
        <f t="shared" si="329"/>
        <v>0</v>
      </c>
      <c r="R1335">
        <f t="shared" si="330"/>
        <v>0</v>
      </c>
      <c r="S1335">
        <f t="shared" si="331"/>
        <v>0</v>
      </c>
      <c r="T1335">
        <f t="shared" si="332"/>
        <v>1</v>
      </c>
      <c r="U1335">
        <v>0</v>
      </c>
      <c r="V1335">
        <f t="shared" si="333"/>
        <v>-6.5014337191358434E-2</v>
      </c>
      <c r="W1335">
        <f t="shared" si="334"/>
        <v>0.4837521384241722</v>
      </c>
      <c r="X1335">
        <f t="shared" si="335"/>
        <v>4.2268640404316523E-3</v>
      </c>
      <c r="Y1335">
        <f t="shared" si="336"/>
        <v>0</v>
      </c>
      <c r="Z1335" t="s">
        <v>1367</v>
      </c>
    </row>
    <row r="1336" spans="1:26" x14ac:dyDescent="0.25">
      <c r="A1336" t="s">
        <v>29</v>
      </c>
      <c r="B1336" t="s">
        <v>30</v>
      </c>
      <c r="C1336" t="s">
        <v>25</v>
      </c>
      <c r="D1336">
        <v>0</v>
      </c>
      <c r="F1336">
        <v>1</v>
      </c>
      <c r="G1336">
        <v>35.4</v>
      </c>
      <c r="H1336">
        <f t="shared" si="321"/>
        <v>1</v>
      </c>
      <c r="I1336">
        <f t="shared" si="322"/>
        <v>0</v>
      </c>
      <c r="J1336">
        <f t="shared" si="323"/>
        <v>1</v>
      </c>
      <c r="K1336">
        <f t="shared" si="324"/>
        <v>0</v>
      </c>
      <c r="L1336">
        <f t="shared" si="325"/>
        <v>0</v>
      </c>
      <c r="M1336">
        <f t="shared" si="326"/>
        <v>0</v>
      </c>
      <c r="N1336">
        <f t="shared" si="327"/>
        <v>1</v>
      </c>
      <c r="O1336">
        <f t="shared" si="328"/>
        <v>0</v>
      </c>
      <c r="P1336">
        <v>50</v>
      </c>
      <c r="Q1336">
        <f t="shared" si="329"/>
        <v>0</v>
      </c>
      <c r="R1336">
        <f t="shared" si="330"/>
        <v>1</v>
      </c>
      <c r="S1336">
        <f t="shared" si="331"/>
        <v>0</v>
      </c>
      <c r="T1336">
        <f t="shared" si="332"/>
        <v>0</v>
      </c>
      <c r="U1336">
        <v>0</v>
      </c>
      <c r="V1336">
        <f t="shared" si="333"/>
        <v>5.5190561622563535E-2</v>
      </c>
      <c r="W1336">
        <f t="shared" si="334"/>
        <v>0.51379413917324901</v>
      </c>
      <c r="X1336">
        <f t="shared" si="335"/>
        <v>3.0459980922139828E-3</v>
      </c>
      <c r="Y1336">
        <f t="shared" si="336"/>
        <v>0</v>
      </c>
      <c r="Z1336" t="s">
        <v>1368</v>
      </c>
    </row>
    <row r="1337" spans="1:26" x14ac:dyDescent="0.25">
      <c r="A1337" t="s">
        <v>26</v>
      </c>
      <c r="B1337" t="s">
        <v>27</v>
      </c>
      <c r="C1337" t="s">
        <v>25</v>
      </c>
      <c r="D1337">
        <v>1</v>
      </c>
      <c r="F1337">
        <v>1</v>
      </c>
      <c r="G1337">
        <v>25.2</v>
      </c>
      <c r="H1337">
        <f t="shared" si="321"/>
        <v>0</v>
      </c>
      <c r="I1337">
        <f t="shared" si="322"/>
        <v>1</v>
      </c>
      <c r="J1337">
        <f t="shared" si="323"/>
        <v>1</v>
      </c>
      <c r="K1337">
        <f t="shared" si="324"/>
        <v>0</v>
      </c>
      <c r="L1337">
        <f t="shared" si="325"/>
        <v>0</v>
      </c>
      <c r="M1337">
        <f t="shared" si="326"/>
        <v>1</v>
      </c>
      <c r="N1337">
        <f t="shared" si="327"/>
        <v>0</v>
      </c>
      <c r="O1337">
        <f t="shared" si="328"/>
        <v>0</v>
      </c>
      <c r="P1337">
        <v>1</v>
      </c>
      <c r="Q1337">
        <f t="shared" si="329"/>
        <v>1</v>
      </c>
      <c r="R1337">
        <f t="shared" si="330"/>
        <v>0</v>
      </c>
      <c r="S1337">
        <f t="shared" si="331"/>
        <v>0</v>
      </c>
      <c r="T1337">
        <f t="shared" si="332"/>
        <v>0</v>
      </c>
      <c r="U1337">
        <v>1</v>
      </c>
      <c r="V1337">
        <f t="shared" si="333"/>
        <v>0.43381993958398057</v>
      </c>
      <c r="W1337">
        <f t="shared" si="334"/>
        <v>0.60678546486486618</v>
      </c>
      <c r="X1337">
        <f t="shared" si="335"/>
        <v>0.32055986081268739</v>
      </c>
      <c r="Y1337">
        <f t="shared" si="336"/>
        <v>1</v>
      </c>
      <c r="Z1337" t="s">
        <v>1369</v>
      </c>
    </row>
    <row r="1338" spans="1:26" x14ac:dyDescent="0.25">
      <c r="A1338" t="s">
        <v>26</v>
      </c>
      <c r="B1338" t="s">
        <v>30</v>
      </c>
      <c r="C1338" t="s">
        <v>25</v>
      </c>
      <c r="D1338">
        <v>0</v>
      </c>
      <c r="F1338">
        <v>1</v>
      </c>
      <c r="G1338">
        <v>45</v>
      </c>
      <c r="H1338">
        <f t="shared" si="321"/>
        <v>1</v>
      </c>
      <c r="I1338">
        <f t="shared" si="322"/>
        <v>0</v>
      </c>
      <c r="J1338">
        <f t="shared" si="323"/>
        <v>1</v>
      </c>
      <c r="K1338">
        <f t="shared" si="324"/>
        <v>0</v>
      </c>
      <c r="L1338">
        <f t="shared" si="325"/>
        <v>0</v>
      </c>
      <c r="M1338">
        <f t="shared" si="326"/>
        <v>1</v>
      </c>
      <c r="N1338">
        <f t="shared" si="327"/>
        <v>0</v>
      </c>
      <c r="O1338">
        <f t="shared" si="328"/>
        <v>0</v>
      </c>
      <c r="P1338">
        <v>2</v>
      </c>
      <c r="Q1338">
        <f t="shared" si="329"/>
        <v>0</v>
      </c>
      <c r="R1338">
        <f t="shared" si="330"/>
        <v>1</v>
      </c>
      <c r="S1338">
        <f t="shared" si="331"/>
        <v>0</v>
      </c>
      <c r="T1338">
        <f t="shared" si="332"/>
        <v>0</v>
      </c>
      <c r="U1338">
        <v>1</v>
      </c>
      <c r="V1338">
        <f t="shared" si="333"/>
        <v>0.33278406228590696</v>
      </c>
      <c r="W1338">
        <f t="shared" si="334"/>
        <v>0.58243662748711866</v>
      </c>
      <c r="X1338">
        <f t="shared" si="335"/>
        <v>0.44517710753969647</v>
      </c>
      <c r="Y1338">
        <f t="shared" si="336"/>
        <v>1</v>
      </c>
      <c r="Z1338" t="s">
        <v>1370</v>
      </c>
    </row>
    <row r="1339" spans="1:26" x14ac:dyDescent="0.25">
      <c r="A1339" t="s">
        <v>26</v>
      </c>
      <c r="B1339" t="s">
        <v>33</v>
      </c>
      <c r="C1339" t="s">
        <v>35</v>
      </c>
      <c r="D1339">
        <v>0</v>
      </c>
      <c r="F1339">
        <v>1</v>
      </c>
      <c r="G1339">
        <v>75.349999999999994</v>
      </c>
      <c r="H1339">
        <f t="shared" si="321"/>
        <v>1</v>
      </c>
      <c r="I1339">
        <f t="shared" si="322"/>
        <v>0</v>
      </c>
      <c r="J1339">
        <f t="shared" si="323"/>
        <v>0</v>
      </c>
      <c r="K1339">
        <f t="shared" si="324"/>
        <v>1</v>
      </c>
      <c r="L1339">
        <f t="shared" si="325"/>
        <v>0</v>
      </c>
      <c r="M1339">
        <f t="shared" si="326"/>
        <v>1</v>
      </c>
      <c r="N1339">
        <f t="shared" si="327"/>
        <v>0</v>
      </c>
      <c r="O1339">
        <f t="shared" si="328"/>
        <v>0</v>
      </c>
      <c r="P1339">
        <v>15</v>
      </c>
      <c r="Q1339">
        <f t="shared" si="329"/>
        <v>0</v>
      </c>
      <c r="R1339">
        <f t="shared" si="330"/>
        <v>0</v>
      </c>
      <c r="S1339">
        <f t="shared" si="331"/>
        <v>0</v>
      </c>
      <c r="T1339">
        <f t="shared" si="332"/>
        <v>1</v>
      </c>
      <c r="U1339">
        <v>0</v>
      </c>
      <c r="V1339">
        <f t="shared" si="333"/>
        <v>0.37523822481172764</v>
      </c>
      <c r="W1339">
        <f t="shared" si="334"/>
        <v>0.59272410922720231</v>
      </c>
      <c r="X1339">
        <f t="shared" si="335"/>
        <v>0.14080372535985666</v>
      </c>
      <c r="Y1339">
        <f t="shared" si="336"/>
        <v>1</v>
      </c>
      <c r="Z1339" t="s">
        <v>1371</v>
      </c>
    </row>
    <row r="1340" spans="1:26" x14ac:dyDescent="0.25">
      <c r="A1340" t="s">
        <v>45</v>
      </c>
      <c r="B1340" t="s">
        <v>33</v>
      </c>
      <c r="C1340" t="s">
        <v>23</v>
      </c>
      <c r="D1340">
        <v>0</v>
      </c>
      <c r="F1340">
        <v>1</v>
      </c>
      <c r="G1340">
        <v>20.399999999999999</v>
      </c>
      <c r="H1340">
        <f t="shared" si="321"/>
        <v>1</v>
      </c>
      <c r="I1340">
        <f t="shared" si="322"/>
        <v>0</v>
      </c>
      <c r="J1340">
        <f t="shared" si="323"/>
        <v>0</v>
      </c>
      <c r="K1340">
        <f t="shared" si="324"/>
        <v>0</v>
      </c>
      <c r="L1340">
        <f t="shared" si="325"/>
        <v>1</v>
      </c>
      <c r="M1340">
        <f t="shared" si="326"/>
        <v>0</v>
      </c>
      <c r="N1340">
        <f t="shared" si="327"/>
        <v>0</v>
      </c>
      <c r="O1340">
        <f t="shared" si="328"/>
        <v>1</v>
      </c>
      <c r="P1340">
        <v>31</v>
      </c>
      <c r="Q1340">
        <f t="shared" si="329"/>
        <v>0</v>
      </c>
      <c r="R1340">
        <f t="shared" si="330"/>
        <v>0</v>
      </c>
      <c r="S1340">
        <f t="shared" si="331"/>
        <v>0</v>
      </c>
      <c r="T1340">
        <f t="shared" si="332"/>
        <v>1</v>
      </c>
      <c r="U1340">
        <v>0</v>
      </c>
      <c r="V1340">
        <f t="shared" si="333"/>
        <v>-7.0548983907745458E-2</v>
      </c>
      <c r="W1340">
        <f t="shared" si="334"/>
        <v>0.48237006566561841</v>
      </c>
      <c r="X1340">
        <f t="shared" si="335"/>
        <v>4.9771591304153279E-3</v>
      </c>
      <c r="Y1340">
        <f t="shared" si="336"/>
        <v>0</v>
      </c>
      <c r="Z1340" t="s">
        <v>1372</v>
      </c>
    </row>
    <row r="1341" spans="1:26" x14ac:dyDescent="0.25">
      <c r="A1341" t="s">
        <v>26</v>
      </c>
      <c r="B1341" t="s">
        <v>30</v>
      </c>
      <c r="C1341" t="s">
        <v>23</v>
      </c>
      <c r="D1341">
        <v>0</v>
      </c>
      <c r="F1341">
        <v>1</v>
      </c>
      <c r="G1341">
        <v>20.149999999999999</v>
      </c>
      <c r="H1341">
        <f t="shared" si="321"/>
        <v>1</v>
      </c>
      <c r="I1341">
        <f t="shared" si="322"/>
        <v>0</v>
      </c>
      <c r="J1341">
        <f t="shared" si="323"/>
        <v>0</v>
      </c>
      <c r="K1341">
        <f t="shared" si="324"/>
        <v>0</v>
      </c>
      <c r="L1341">
        <f t="shared" si="325"/>
        <v>1</v>
      </c>
      <c r="M1341">
        <f t="shared" si="326"/>
        <v>1</v>
      </c>
      <c r="N1341">
        <f t="shared" si="327"/>
        <v>0</v>
      </c>
      <c r="O1341">
        <f t="shared" si="328"/>
        <v>0</v>
      </c>
      <c r="P1341">
        <v>1</v>
      </c>
      <c r="Q1341">
        <f t="shared" si="329"/>
        <v>0</v>
      </c>
      <c r="R1341">
        <f t="shared" si="330"/>
        <v>1</v>
      </c>
      <c r="S1341">
        <f t="shared" si="331"/>
        <v>0</v>
      </c>
      <c r="T1341">
        <f t="shared" si="332"/>
        <v>0</v>
      </c>
      <c r="U1341">
        <v>1</v>
      </c>
      <c r="V1341">
        <f t="shared" si="333"/>
        <v>0.26531332608434904</v>
      </c>
      <c r="W1341">
        <f t="shared" si="334"/>
        <v>0.56594197355669595</v>
      </c>
      <c r="X1341">
        <f t="shared" si="335"/>
        <v>0.5397645088292421</v>
      </c>
      <c r="Y1341">
        <f t="shared" si="336"/>
        <v>0</v>
      </c>
      <c r="Z1341" t="s">
        <v>1373</v>
      </c>
    </row>
    <row r="1342" spans="1:26" x14ac:dyDescent="0.25">
      <c r="A1342" t="s">
        <v>26</v>
      </c>
      <c r="B1342" t="s">
        <v>38</v>
      </c>
      <c r="C1342" t="s">
        <v>35</v>
      </c>
      <c r="D1342">
        <v>0</v>
      </c>
      <c r="F1342">
        <v>1</v>
      </c>
      <c r="G1342">
        <v>105</v>
      </c>
      <c r="H1342">
        <f t="shared" si="321"/>
        <v>1</v>
      </c>
      <c r="I1342">
        <f t="shared" si="322"/>
        <v>0</v>
      </c>
      <c r="J1342">
        <f t="shared" si="323"/>
        <v>0</v>
      </c>
      <c r="K1342">
        <f t="shared" si="324"/>
        <v>1</v>
      </c>
      <c r="L1342">
        <f t="shared" si="325"/>
        <v>0</v>
      </c>
      <c r="M1342">
        <f t="shared" si="326"/>
        <v>1</v>
      </c>
      <c r="N1342">
        <f t="shared" si="327"/>
        <v>0</v>
      </c>
      <c r="O1342">
        <f t="shared" si="328"/>
        <v>0</v>
      </c>
      <c r="P1342">
        <v>66</v>
      </c>
      <c r="Q1342">
        <f t="shared" si="329"/>
        <v>0</v>
      </c>
      <c r="R1342">
        <f t="shared" si="330"/>
        <v>0</v>
      </c>
      <c r="S1342">
        <f t="shared" si="331"/>
        <v>1</v>
      </c>
      <c r="T1342">
        <f t="shared" si="332"/>
        <v>0</v>
      </c>
      <c r="U1342">
        <v>1</v>
      </c>
      <c r="V1342">
        <f t="shared" si="333"/>
        <v>0.42146421780915722</v>
      </c>
      <c r="W1342">
        <f t="shared" si="334"/>
        <v>0.60383357118224723</v>
      </c>
      <c r="X1342">
        <f t="shared" si="335"/>
        <v>0.33470365127517027</v>
      </c>
      <c r="Y1342">
        <f t="shared" si="336"/>
        <v>1</v>
      </c>
      <c r="Z1342" t="s">
        <v>1374</v>
      </c>
    </row>
    <row r="1343" spans="1:26" x14ac:dyDescent="0.25">
      <c r="A1343" t="s">
        <v>45</v>
      </c>
      <c r="B1343" t="s">
        <v>38</v>
      </c>
      <c r="C1343" t="s">
        <v>25</v>
      </c>
      <c r="D1343">
        <v>0</v>
      </c>
      <c r="F1343">
        <v>1</v>
      </c>
      <c r="G1343">
        <v>56.05</v>
      </c>
      <c r="H1343">
        <f t="shared" si="321"/>
        <v>1</v>
      </c>
      <c r="I1343">
        <f t="shared" si="322"/>
        <v>0</v>
      </c>
      <c r="J1343">
        <f t="shared" si="323"/>
        <v>1</v>
      </c>
      <c r="K1343">
        <f t="shared" si="324"/>
        <v>0</v>
      </c>
      <c r="L1343">
        <f t="shared" si="325"/>
        <v>0</v>
      </c>
      <c r="M1343">
        <f t="shared" si="326"/>
        <v>0</v>
      </c>
      <c r="N1343">
        <f t="shared" si="327"/>
        <v>0</v>
      </c>
      <c r="O1343">
        <f t="shared" si="328"/>
        <v>1</v>
      </c>
      <c r="P1343">
        <v>0</v>
      </c>
      <c r="Q1343">
        <f t="shared" si="329"/>
        <v>0</v>
      </c>
      <c r="R1343">
        <f t="shared" si="330"/>
        <v>0</v>
      </c>
      <c r="S1343">
        <f t="shared" si="331"/>
        <v>1</v>
      </c>
      <c r="T1343">
        <f t="shared" si="332"/>
        <v>0</v>
      </c>
      <c r="U1343">
        <v>0</v>
      </c>
      <c r="V1343">
        <f t="shared" si="333"/>
        <v>1.3759550754933514E-2</v>
      </c>
      <c r="W1343">
        <f t="shared" si="334"/>
        <v>0.50343983341829812</v>
      </c>
      <c r="X1343">
        <f t="shared" si="335"/>
        <v>1.8932523697759142E-4</v>
      </c>
      <c r="Y1343">
        <f t="shared" si="336"/>
        <v>0</v>
      </c>
      <c r="Z1343" t="s">
        <v>1375</v>
      </c>
    </row>
    <row r="1344" spans="1:26" x14ac:dyDescent="0.25">
      <c r="A1344" t="s">
        <v>26</v>
      </c>
      <c r="B1344" t="s">
        <v>38</v>
      </c>
      <c r="C1344" t="s">
        <v>25</v>
      </c>
      <c r="D1344">
        <v>0</v>
      </c>
      <c r="F1344">
        <v>1</v>
      </c>
      <c r="G1344">
        <v>54.7</v>
      </c>
      <c r="H1344">
        <f t="shared" si="321"/>
        <v>1</v>
      </c>
      <c r="I1344">
        <f t="shared" si="322"/>
        <v>0</v>
      </c>
      <c r="J1344">
        <f t="shared" si="323"/>
        <v>1</v>
      </c>
      <c r="K1344">
        <f t="shared" si="324"/>
        <v>0</v>
      </c>
      <c r="L1344">
        <f t="shared" si="325"/>
        <v>0</v>
      </c>
      <c r="M1344">
        <f t="shared" si="326"/>
        <v>1</v>
      </c>
      <c r="N1344">
        <f t="shared" si="327"/>
        <v>0</v>
      </c>
      <c r="O1344">
        <f t="shared" si="328"/>
        <v>0</v>
      </c>
      <c r="P1344">
        <v>3</v>
      </c>
      <c r="Q1344">
        <f t="shared" si="329"/>
        <v>0</v>
      </c>
      <c r="R1344">
        <f t="shared" si="330"/>
        <v>0</v>
      </c>
      <c r="S1344">
        <f t="shared" si="331"/>
        <v>1</v>
      </c>
      <c r="T1344">
        <f t="shared" si="332"/>
        <v>0</v>
      </c>
      <c r="U1344">
        <v>1</v>
      </c>
      <c r="V1344">
        <f t="shared" si="333"/>
        <v>0.3430437305318989</v>
      </c>
      <c r="W1344">
        <f t="shared" si="334"/>
        <v>0.58492969148697371</v>
      </c>
      <c r="X1344">
        <f t="shared" si="335"/>
        <v>0.43159153999344418</v>
      </c>
      <c r="Y1344">
        <f t="shared" si="336"/>
        <v>1</v>
      </c>
      <c r="Z1344" t="s">
        <v>1376</v>
      </c>
    </row>
    <row r="1345" spans="1:26" x14ac:dyDescent="0.25">
      <c r="A1345" t="s">
        <v>45</v>
      </c>
      <c r="B1345" t="s">
        <v>30</v>
      </c>
      <c r="C1345" t="s">
        <v>23</v>
      </c>
      <c r="D1345">
        <v>0</v>
      </c>
      <c r="F1345">
        <v>1</v>
      </c>
      <c r="G1345">
        <v>20</v>
      </c>
      <c r="H1345">
        <f t="shared" si="321"/>
        <v>1</v>
      </c>
      <c r="I1345">
        <f t="shared" si="322"/>
        <v>0</v>
      </c>
      <c r="J1345">
        <f t="shared" si="323"/>
        <v>0</v>
      </c>
      <c r="K1345">
        <f t="shared" si="324"/>
        <v>0</v>
      </c>
      <c r="L1345">
        <f t="shared" si="325"/>
        <v>1</v>
      </c>
      <c r="M1345">
        <f t="shared" si="326"/>
        <v>0</v>
      </c>
      <c r="N1345">
        <f t="shared" si="327"/>
        <v>0</v>
      </c>
      <c r="O1345">
        <f t="shared" si="328"/>
        <v>1</v>
      </c>
      <c r="P1345">
        <v>8</v>
      </c>
      <c r="Q1345">
        <f t="shared" si="329"/>
        <v>0</v>
      </c>
      <c r="R1345">
        <f t="shared" si="330"/>
        <v>1</v>
      </c>
      <c r="S1345">
        <f t="shared" si="331"/>
        <v>0</v>
      </c>
      <c r="T1345">
        <f t="shared" si="332"/>
        <v>0</v>
      </c>
      <c r="U1345">
        <v>0</v>
      </c>
      <c r="V1345">
        <f t="shared" si="333"/>
        <v>-7.1172606072972155E-2</v>
      </c>
      <c r="W1345">
        <f t="shared" si="334"/>
        <v>0.48221435567216314</v>
      </c>
      <c r="X1345">
        <f t="shared" si="335"/>
        <v>5.0655398552184733E-3</v>
      </c>
      <c r="Y1345">
        <f t="shared" si="336"/>
        <v>0</v>
      </c>
      <c r="Z1345" t="s">
        <v>1377</v>
      </c>
    </row>
    <row r="1346" spans="1:26" x14ac:dyDescent="0.25">
      <c r="A1346" t="s">
        <v>29</v>
      </c>
      <c r="B1346" t="s">
        <v>38</v>
      </c>
      <c r="C1346" t="s">
        <v>25</v>
      </c>
      <c r="D1346">
        <v>0</v>
      </c>
      <c r="F1346">
        <v>1</v>
      </c>
      <c r="G1346">
        <v>73.05</v>
      </c>
      <c r="H1346">
        <f t="shared" si="321"/>
        <v>1</v>
      </c>
      <c r="I1346">
        <f t="shared" si="322"/>
        <v>0</v>
      </c>
      <c r="J1346">
        <f t="shared" si="323"/>
        <v>1</v>
      </c>
      <c r="K1346">
        <f t="shared" si="324"/>
        <v>0</v>
      </c>
      <c r="L1346">
        <f t="shared" si="325"/>
        <v>0</v>
      </c>
      <c r="M1346">
        <f t="shared" si="326"/>
        <v>0</v>
      </c>
      <c r="N1346">
        <f t="shared" si="327"/>
        <v>1</v>
      </c>
      <c r="O1346">
        <f t="shared" si="328"/>
        <v>0</v>
      </c>
      <c r="P1346">
        <v>64</v>
      </c>
      <c r="Q1346">
        <f t="shared" si="329"/>
        <v>0</v>
      </c>
      <c r="R1346">
        <f t="shared" si="330"/>
        <v>0</v>
      </c>
      <c r="S1346">
        <f t="shared" si="331"/>
        <v>1</v>
      </c>
      <c r="T1346">
        <f t="shared" si="332"/>
        <v>0</v>
      </c>
      <c r="U1346">
        <v>0</v>
      </c>
      <c r="V1346">
        <f t="shared" si="333"/>
        <v>0.10019754882022472</v>
      </c>
      <c r="W1346">
        <f t="shared" si="334"/>
        <v>0.52502845117821506</v>
      </c>
      <c r="X1346">
        <f t="shared" si="335"/>
        <v>1.0039548789581316E-2</v>
      </c>
      <c r="Y1346">
        <f t="shared" si="336"/>
        <v>0</v>
      </c>
      <c r="Z1346" t="s">
        <v>1378</v>
      </c>
    </row>
    <row r="1347" spans="1:26" x14ac:dyDescent="0.25">
      <c r="A1347" t="s">
        <v>26</v>
      </c>
      <c r="B1347" t="s">
        <v>30</v>
      </c>
      <c r="C1347" t="s">
        <v>23</v>
      </c>
      <c r="D1347">
        <v>0</v>
      </c>
      <c r="F1347">
        <v>1</v>
      </c>
      <c r="G1347">
        <v>20.5</v>
      </c>
      <c r="H1347">
        <f t="shared" ref="H1347:H1410" si="337">IF(D1347:D8389=0,1,0)</f>
        <v>1</v>
      </c>
      <c r="I1347">
        <f t="shared" ref="I1347:I1410" si="338">IF(D1347:D8389=1,1,0)</f>
        <v>0</v>
      </c>
      <c r="J1347">
        <f t="shared" ref="J1347:J1410" si="339">IF(C1347:C8389="DSL",1,0)</f>
        <v>0</v>
      </c>
      <c r="K1347">
        <f t="shared" ref="K1347:K1410" si="340">IF(C1347:C8389="Fiber optic",1,0)</f>
        <v>0</v>
      </c>
      <c r="L1347">
        <f t="shared" ref="L1347:L1410" si="341">IF(C1347:C8389="No",1,0)</f>
        <v>1</v>
      </c>
      <c r="M1347">
        <f t="shared" ref="M1347:M1410" si="342">IF(A1347:A8389="Month-to-month",1,0)</f>
        <v>1</v>
      </c>
      <c r="N1347">
        <f t="shared" ref="N1347:N1410" si="343">IF(A1347:A8389="ONE YEAR",1,0)</f>
        <v>0</v>
      </c>
      <c r="O1347">
        <f t="shared" ref="O1347:O1410" si="344">IF(A1347:A8389="two year",1,0)</f>
        <v>0</v>
      </c>
      <c r="P1347">
        <v>28</v>
      </c>
      <c r="Q1347">
        <f t="shared" ref="Q1347:Q1410" si="345">IF(B1347:B8389="Electronic check",1,0)</f>
        <v>0</v>
      </c>
      <c r="R1347">
        <f t="shared" ref="R1347:R1410" si="346">IF(B1347:B8389="Mailed check",1,0)</f>
        <v>1</v>
      </c>
      <c r="S1347">
        <f t="shared" ref="S1347:S1410" si="347">IF(B1347:B8389="Credit card (automatic)",1,0)</f>
        <v>0</v>
      </c>
      <c r="T1347">
        <f t="shared" ref="T1347:T1410" si="348">IF(B1347:B8389="Bank transfer (automatic)",1,0)</f>
        <v>0</v>
      </c>
      <c r="U1347">
        <v>0</v>
      </c>
      <c r="V1347">
        <f t="shared" si="333"/>
        <v>0.26585899547892244</v>
      </c>
      <c r="W1347">
        <f t="shared" si="334"/>
        <v>0.56607601332075486</v>
      </c>
      <c r="X1347">
        <f t="shared" si="335"/>
        <v>7.0681005477061701E-2</v>
      </c>
      <c r="Y1347">
        <f t="shared" si="336"/>
        <v>0</v>
      </c>
      <c r="Z1347" t="s">
        <v>1379</v>
      </c>
    </row>
    <row r="1348" spans="1:26" x14ac:dyDescent="0.25">
      <c r="A1348" t="s">
        <v>29</v>
      </c>
      <c r="B1348" t="s">
        <v>38</v>
      </c>
      <c r="C1348" t="s">
        <v>35</v>
      </c>
      <c r="D1348">
        <v>0</v>
      </c>
      <c r="F1348">
        <v>1</v>
      </c>
      <c r="G1348">
        <v>100.75</v>
      </c>
      <c r="H1348">
        <f t="shared" si="337"/>
        <v>1</v>
      </c>
      <c r="I1348">
        <f t="shared" si="338"/>
        <v>0</v>
      </c>
      <c r="J1348">
        <f t="shared" si="339"/>
        <v>0</v>
      </c>
      <c r="K1348">
        <f t="shared" si="340"/>
        <v>1</v>
      </c>
      <c r="L1348">
        <f t="shared" si="341"/>
        <v>0</v>
      </c>
      <c r="M1348">
        <f t="shared" si="342"/>
        <v>0</v>
      </c>
      <c r="N1348">
        <f t="shared" si="343"/>
        <v>1</v>
      </c>
      <c r="O1348">
        <f t="shared" si="344"/>
        <v>0</v>
      </c>
      <c r="P1348">
        <v>57</v>
      </c>
      <c r="Q1348">
        <f t="shared" si="345"/>
        <v>0</v>
      </c>
      <c r="R1348">
        <f t="shared" si="346"/>
        <v>0</v>
      </c>
      <c r="S1348">
        <f t="shared" si="347"/>
        <v>1</v>
      </c>
      <c r="T1348">
        <f t="shared" si="348"/>
        <v>0</v>
      </c>
      <c r="U1348">
        <v>0</v>
      </c>
      <c r="V1348">
        <f t="shared" ref="V1348:V1411" si="349">G1348*$G$2+H1349*$H$2+K1349*$K$2+M1348*$M$2+O1348*$O$2+Q1348*$Q$2+L1348*$L$2</f>
        <v>0.14824655302292983</v>
      </c>
      <c r="W1348">
        <f t="shared" ref="W1348:W1411" si="350">1/ (1+EXP(-V1348))</f>
        <v>0.53699391166780908</v>
      </c>
      <c r="X1348">
        <f t="shared" ref="X1348:X1411" si="351">(U1348-V1348)^2</f>
        <v>2.1977040483180346E-2</v>
      </c>
      <c r="Y1348">
        <f t="shared" ref="Y1348:Y1411" si="352">IF(W1348&gt;=0.58,1,0)</f>
        <v>0</v>
      </c>
      <c r="Z1348" t="s">
        <v>1380</v>
      </c>
    </row>
    <row r="1349" spans="1:26" x14ac:dyDescent="0.25">
      <c r="A1349" t="s">
        <v>26</v>
      </c>
      <c r="B1349" t="s">
        <v>27</v>
      </c>
      <c r="C1349" t="s">
        <v>35</v>
      </c>
      <c r="D1349">
        <v>0</v>
      </c>
      <c r="F1349">
        <v>1</v>
      </c>
      <c r="G1349">
        <v>87.25</v>
      </c>
      <c r="H1349">
        <f t="shared" si="337"/>
        <v>1</v>
      </c>
      <c r="I1349">
        <f t="shared" si="338"/>
        <v>0</v>
      </c>
      <c r="J1349">
        <f t="shared" si="339"/>
        <v>0</v>
      </c>
      <c r="K1349">
        <f t="shared" si="340"/>
        <v>1</v>
      </c>
      <c r="L1349">
        <f t="shared" si="341"/>
        <v>0</v>
      </c>
      <c r="M1349">
        <f t="shared" si="342"/>
        <v>1</v>
      </c>
      <c r="N1349">
        <f t="shared" si="343"/>
        <v>0</v>
      </c>
      <c r="O1349">
        <f t="shared" si="344"/>
        <v>0</v>
      </c>
      <c r="P1349">
        <v>14</v>
      </c>
      <c r="Q1349">
        <f t="shared" si="345"/>
        <v>1</v>
      </c>
      <c r="R1349">
        <f t="shared" si="346"/>
        <v>0</v>
      </c>
      <c r="S1349">
        <f t="shared" si="347"/>
        <v>0</v>
      </c>
      <c r="T1349">
        <f t="shared" si="348"/>
        <v>0</v>
      </c>
      <c r="U1349">
        <v>1</v>
      </c>
      <c r="V1349">
        <f t="shared" si="349"/>
        <v>0.53055932796477345</v>
      </c>
      <c r="W1349">
        <f t="shared" si="350"/>
        <v>0.62961355688444665</v>
      </c>
      <c r="X1349">
        <f t="shared" si="351"/>
        <v>0.22037454456088512</v>
      </c>
      <c r="Y1349">
        <f t="shared" si="352"/>
        <v>1</v>
      </c>
      <c r="Z1349" t="s">
        <v>1381</v>
      </c>
    </row>
    <row r="1350" spans="1:26" x14ac:dyDescent="0.25">
      <c r="A1350" t="s">
        <v>45</v>
      </c>
      <c r="B1350" t="s">
        <v>30</v>
      </c>
      <c r="C1350" t="s">
        <v>23</v>
      </c>
      <c r="D1350">
        <v>0</v>
      </c>
      <c r="F1350">
        <v>1</v>
      </c>
      <c r="G1350">
        <v>19.95</v>
      </c>
      <c r="H1350">
        <f t="shared" si="337"/>
        <v>1</v>
      </c>
      <c r="I1350">
        <f t="shared" si="338"/>
        <v>0</v>
      </c>
      <c r="J1350">
        <f t="shared" si="339"/>
        <v>0</v>
      </c>
      <c r="K1350">
        <f t="shared" si="340"/>
        <v>0</v>
      </c>
      <c r="L1350">
        <f t="shared" si="341"/>
        <v>1</v>
      </c>
      <c r="M1350">
        <f t="shared" si="342"/>
        <v>0</v>
      </c>
      <c r="N1350">
        <f t="shared" si="343"/>
        <v>0</v>
      </c>
      <c r="O1350">
        <f t="shared" si="344"/>
        <v>1</v>
      </c>
      <c r="P1350">
        <v>19</v>
      </c>
      <c r="Q1350">
        <f t="shared" si="345"/>
        <v>0</v>
      </c>
      <c r="R1350">
        <f t="shared" si="346"/>
        <v>1</v>
      </c>
      <c r="S1350">
        <f t="shared" si="347"/>
        <v>0</v>
      </c>
      <c r="T1350">
        <f t="shared" si="348"/>
        <v>0</v>
      </c>
      <c r="U1350">
        <v>0</v>
      </c>
      <c r="V1350">
        <f t="shared" si="349"/>
        <v>-6.6387389582869785E-2</v>
      </c>
      <c r="W1350">
        <f t="shared" si="350"/>
        <v>0.48340924550604752</v>
      </c>
      <c r="X1350">
        <f t="shared" si="351"/>
        <v>4.4072854956277276E-3</v>
      </c>
      <c r="Y1350">
        <f t="shared" si="352"/>
        <v>0</v>
      </c>
      <c r="Z1350" t="s">
        <v>1382</v>
      </c>
    </row>
    <row r="1351" spans="1:26" x14ac:dyDescent="0.25">
      <c r="A1351" t="s">
        <v>26</v>
      </c>
      <c r="B1351" t="s">
        <v>27</v>
      </c>
      <c r="C1351" t="s">
        <v>35</v>
      </c>
      <c r="D1351">
        <v>0</v>
      </c>
      <c r="F1351">
        <v>1</v>
      </c>
      <c r="G1351">
        <v>79.95</v>
      </c>
      <c r="H1351">
        <f t="shared" si="337"/>
        <v>1</v>
      </c>
      <c r="I1351">
        <f t="shared" si="338"/>
        <v>0</v>
      </c>
      <c r="J1351">
        <f t="shared" si="339"/>
        <v>0</v>
      </c>
      <c r="K1351">
        <f t="shared" si="340"/>
        <v>1</v>
      </c>
      <c r="L1351">
        <f t="shared" si="341"/>
        <v>0</v>
      </c>
      <c r="M1351">
        <f t="shared" si="342"/>
        <v>1</v>
      </c>
      <c r="N1351">
        <f t="shared" si="343"/>
        <v>0</v>
      </c>
      <c r="O1351">
        <f t="shared" si="344"/>
        <v>0</v>
      </c>
      <c r="P1351">
        <v>10</v>
      </c>
      <c r="Q1351">
        <f t="shared" si="345"/>
        <v>1</v>
      </c>
      <c r="R1351">
        <f t="shared" si="346"/>
        <v>0</v>
      </c>
      <c r="S1351">
        <f t="shared" si="347"/>
        <v>0</v>
      </c>
      <c r="T1351">
        <f t="shared" si="348"/>
        <v>0</v>
      </c>
      <c r="U1351">
        <v>1</v>
      </c>
      <c r="V1351">
        <f t="shared" si="349"/>
        <v>0.51917822344938602</v>
      </c>
      <c r="W1351">
        <f t="shared" si="350"/>
        <v>0.6269555874015238</v>
      </c>
      <c r="X1351">
        <f t="shared" si="351"/>
        <v>0.23118958080528856</v>
      </c>
      <c r="Y1351">
        <f t="shared" si="352"/>
        <v>1</v>
      </c>
      <c r="Z1351" t="s">
        <v>1383</v>
      </c>
    </row>
    <row r="1352" spans="1:26" x14ac:dyDescent="0.25">
      <c r="A1352" t="s">
        <v>26</v>
      </c>
      <c r="B1352" t="s">
        <v>27</v>
      </c>
      <c r="C1352" t="s">
        <v>25</v>
      </c>
      <c r="D1352">
        <v>0</v>
      </c>
      <c r="F1352">
        <v>1</v>
      </c>
      <c r="G1352">
        <v>49.65</v>
      </c>
      <c r="H1352">
        <f t="shared" si="337"/>
        <v>1</v>
      </c>
      <c r="I1352">
        <f t="shared" si="338"/>
        <v>0</v>
      </c>
      <c r="J1352">
        <f t="shared" si="339"/>
        <v>1</v>
      </c>
      <c r="K1352">
        <f t="shared" si="340"/>
        <v>0</v>
      </c>
      <c r="L1352">
        <f t="shared" si="341"/>
        <v>0</v>
      </c>
      <c r="M1352">
        <f t="shared" si="342"/>
        <v>1</v>
      </c>
      <c r="N1352">
        <f t="shared" si="343"/>
        <v>0</v>
      </c>
      <c r="O1352">
        <f t="shared" si="344"/>
        <v>0</v>
      </c>
      <c r="P1352">
        <v>51</v>
      </c>
      <c r="Q1352">
        <f t="shared" si="345"/>
        <v>1</v>
      </c>
      <c r="R1352">
        <f t="shared" si="346"/>
        <v>0</v>
      </c>
      <c r="S1352">
        <f t="shared" si="347"/>
        <v>0</v>
      </c>
      <c r="T1352">
        <f t="shared" si="348"/>
        <v>0</v>
      </c>
      <c r="U1352">
        <v>0</v>
      </c>
      <c r="V1352">
        <f t="shared" si="349"/>
        <v>0.47193884443346301</v>
      </c>
      <c r="W1352">
        <f t="shared" si="350"/>
        <v>0.61584255208484062</v>
      </c>
      <c r="X1352">
        <f t="shared" si="351"/>
        <v>0.22272627288519239</v>
      </c>
      <c r="Y1352">
        <f t="shared" si="352"/>
        <v>1</v>
      </c>
      <c r="Z1352" t="s">
        <v>1384</v>
      </c>
    </row>
    <row r="1353" spans="1:26" x14ac:dyDescent="0.25">
      <c r="A1353" t="s">
        <v>45</v>
      </c>
      <c r="B1353" t="s">
        <v>30</v>
      </c>
      <c r="C1353" t="s">
        <v>25</v>
      </c>
      <c r="D1353">
        <v>0</v>
      </c>
      <c r="F1353">
        <v>1</v>
      </c>
      <c r="G1353">
        <v>65.650000000000006</v>
      </c>
      <c r="H1353">
        <f t="shared" si="337"/>
        <v>1</v>
      </c>
      <c r="I1353">
        <f t="shared" si="338"/>
        <v>0</v>
      </c>
      <c r="J1353">
        <f t="shared" si="339"/>
        <v>1</v>
      </c>
      <c r="K1353">
        <f t="shared" si="340"/>
        <v>0</v>
      </c>
      <c r="L1353">
        <f t="shared" si="341"/>
        <v>0</v>
      </c>
      <c r="M1353">
        <f t="shared" si="342"/>
        <v>0</v>
      </c>
      <c r="N1353">
        <f t="shared" si="343"/>
        <v>0</v>
      </c>
      <c r="O1353">
        <f t="shared" si="344"/>
        <v>1</v>
      </c>
      <c r="P1353">
        <v>67</v>
      </c>
      <c r="Q1353">
        <f t="shared" si="345"/>
        <v>0</v>
      </c>
      <c r="R1353">
        <f t="shared" si="346"/>
        <v>1</v>
      </c>
      <c r="S1353">
        <f t="shared" si="347"/>
        <v>0</v>
      </c>
      <c r="T1353">
        <f t="shared" si="348"/>
        <v>0</v>
      </c>
      <c r="U1353">
        <v>0</v>
      </c>
      <c r="V1353">
        <f t="shared" si="349"/>
        <v>2.872648272037448E-2</v>
      </c>
      <c r="W1353">
        <f t="shared" si="350"/>
        <v>0.50718112685825967</v>
      </c>
      <c r="X1353">
        <f t="shared" si="351"/>
        <v>8.2521080948397361E-4</v>
      </c>
      <c r="Y1353">
        <f t="shared" si="352"/>
        <v>0</v>
      </c>
      <c r="Z1353" t="s">
        <v>1385</v>
      </c>
    </row>
    <row r="1354" spans="1:26" x14ac:dyDescent="0.25">
      <c r="A1354" t="s">
        <v>26</v>
      </c>
      <c r="B1354" t="s">
        <v>27</v>
      </c>
      <c r="C1354" t="s">
        <v>23</v>
      </c>
      <c r="D1354">
        <v>0</v>
      </c>
      <c r="F1354">
        <v>1</v>
      </c>
      <c r="G1354">
        <v>20.45</v>
      </c>
      <c r="H1354">
        <f t="shared" si="337"/>
        <v>1</v>
      </c>
      <c r="I1354">
        <f t="shared" si="338"/>
        <v>0</v>
      </c>
      <c r="J1354">
        <f t="shared" si="339"/>
        <v>0</v>
      </c>
      <c r="K1354">
        <f t="shared" si="340"/>
        <v>0</v>
      </c>
      <c r="L1354">
        <f t="shared" si="341"/>
        <v>1</v>
      </c>
      <c r="M1354">
        <f t="shared" si="342"/>
        <v>1</v>
      </c>
      <c r="N1354">
        <f t="shared" si="343"/>
        <v>0</v>
      </c>
      <c r="O1354">
        <f t="shared" si="344"/>
        <v>0</v>
      </c>
      <c r="P1354">
        <v>11</v>
      </c>
      <c r="Q1354">
        <f t="shared" si="345"/>
        <v>1</v>
      </c>
      <c r="R1354">
        <f t="shared" si="346"/>
        <v>0</v>
      </c>
      <c r="S1354">
        <f t="shared" si="347"/>
        <v>0</v>
      </c>
      <c r="T1354">
        <f t="shared" si="348"/>
        <v>0</v>
      </c>
      <c r="U1354">
        <v>0</v>
      </c>
      <c r="V1354">
        <f t="shared" si="349"/>
        <v>0.39768621718506464</v>
      </c>
      <c r="W1354">
        <f t="shared" si="350"/>
        <v>0.5981316222092159</v>
      </c>
      <c r="X1354">
        <f t="shared" si="351"/>
        <v>0.15815432733896639</v>
      </c>
      <c r="Y1354">
        <f t="shared" si="352"/>
        <v>1</v>
      </c>
      <c r="Z1354" t="s">
        <v>1386</v>
      </c>
    </row>
    <row r="1355" spans="1:26" x14ac:dyDescent="0.25">
      <c r="A1355" t="s">
        <v>45</v>
      </c>
      <c r="B1355" t="s">
        <v>33</v>
      </c>
      <c r="C1355" t="s">
        <v>25</v>
      </c>
      <c r="D1355">
        <v>0</v>
      </c>
      <c r="F1355">
        <v>1</v>
      </c>
      <c r="G1355">
        <v>60.95</v>
      </c>
      <c r="H1355">
        <f t="shared" si="337"/>
        <v>1</v>
      </c>
      <c r="I1355">
        <f t="shared" si="338"/>
        <v>0</v>
      </c>
      <c r="J1355">
        <f t="shared" si="339"/>
        <v>1</v>
      </c>
      <c r="K1355">
        <f t="shared" si="340"/>
        <v>0</v>
      </c>
      <c r="L1355">
        <f t="shared" si="341"/>
        <v>0</v>
      </c>
      <c r="M1355">
        <f t="shared" si="342"/>
        <v>0</v>
      </c>
      <c r="N1355">
        <f t="shared" si="343"/>
        <v>0</v>
      </c>
      <c r="O1355">
        <f t="shared" si="344"/>
        <v>1</v>
      </c>
      <c r="P1355">
        <v>72</v>
      </c>
      <c r="Q1355">
        <f t="shared" si="345"/>
        <v>0</v>
      </c>
      <c r="R1355">
        <f t="shared" si="346"/>
        <v>0</v>
      </c>
      <c r="S1355">
        <f t="shared" si="347"/>
        <v>0</v>
      </c>
      <c r="T1355">
        <f t="shared" si="348"/>
        <v>1</v>
      </c>
      <c r="U1355">
        <v>0</v>
      </c>
      <c r="V1355">
        <f t="shared" si="349"/>
        <v>2.1398922278960675E-2</v>
      </c>
      <c r="W1355">
        <f t="shared" si="350"/>
        <v>0.50534952643609998</v>
      </c>
      <c r="X1355">
        <f t="shared" si="351"/>
        <v>4.5791387470099952E-4</v>
      </c>
      <c r="Y1355">
        <f t="shared" si="352"/>
        <v>0</v>
      </c>
      <c r="Z1355" t="s">
        <v>1387</v>
      </c>
    </row>
    <row r="1356" spans="1:26" x14ac:dyDescent="0.25">
      <c r="A1356" t="s">
        <v>29</v>
      </c>
      <c r="B1356" t="s">
        <v>27</v>
      </c>
      <c r="C1356" t="s">
        <v>23</v>
      </c>
      <c r="D1356">
        <v>0</v>
      </c>
      <c r="F1356">
        <v>1</v>
      </c>
      <c r="G1356">
        <v>20.350000000000001</v>
      </c>
      <c r="H1356">
        <f t="shared" si="337"/>
        <v>1</v>
      </c>
      <c r="I1356">
        <f t="shared" si="338"/>
        <v>0</v>
      </c>
      <c r="J1356">
        <f t="shared" si="339"/>
        <v>0</v>
      </c>
      <c r="K1356">
        <f t="shared" si="340"/>
        <v>0</v>
      </c>
      <c r="L1356">
        <f t="shared" si="341"/>
        <v>1</v>
      </c>
      <c r="M1356">
        <f t="shared" si="342"/>
        <v>0</v>
      </c>
      <c r="N1356">
        <f t="shared" si="343"/>
        <v>1</v>
      </c>
      <c r="O1356">
        <f t="shared" si="344"/>
        <v>0</v>
      </c>
      <c r="P1356">
        <v>66</v>
      </c>
      <c r="Q1356">
        <f t="shared" si="345"/>
        <v>1</v>
      </c>
      <c r="R1356">
        <f t="shared" si="346"/>
        <v>0</v>
      </c>
      <c r="S1356">
        <f t="shared" si="347"/>
        <v>0</v>
      </c>
      <c r="T1356">
        <f t="shared" si="348"/>
        <v>0</v>
      </c>
      <c r="U1356">
        <v>0</v>
      </c>
      <c r="V1356">
        <f t="shared" si="349"/>
        <v>0.13093863236306438</v>
      </c>
      <c r="W1356">
        <f t="shared" si="350"/>
        <v>0.53268796869837798</v>
      </c>
      <c r="X1356">
        <f t="shared" si="351"/>
        <v>1.7144925445109732E-2</v>
      </c>
      <c r="Y1356">
        <f t="shared" si="352"/>
        <v>0</v>
      </c>
      <c r="Z1356" t="s">
        <v>1388</v>
      </c>
    </row>
    <row r="1357" spans="1:26" x14ac:dyDescent="0.25">
      <c r="A1357" t="s">
        <v>26</v>
      </c>
      <c r="B1357" t="s">
        <v>27</v>
      </c>
      <c r="C1357" t="s">
        <v>35</v>
      </c>
      <c r="D1357">
        <v>0</v>
      </c>
      <c r="F1357">
        <v>1</v>
      </c>
      <c r="G1357">
        <v>88.35</v>
      </c>
      <c r="H1357">
        <f t="shared" si="337"/>
        <v>1</v>
      </c>
      <c r="I1357">
        <f t="shared" si="338"/>
        <v>0</v>
      </c>
      <c r="J1357">
        <f t="shared" si="339"/>
        <v>0</v>
      </c>
      <c r="K1357">
        <f t="shared" si="340"/>
        <v>1</v>
      </c>
      <c r="L1357">
        <f t="shared" si="341"/>
        <v>0</v>
      </c>
      <c r="M1357">
        <f t="shared" si="342"/>
        <v>1</v>
      </c>
      <c r="N1357">
        <f t="shared" si="343"/>
        <v>0</v>
      </c>
      <c r="O1357">
        <f t="shared" si="344"/>
        <v>0</v>
      </c>
      <c r="P1357">
        <v>18</v>
      </c>
      <c r="Q1357">
        <f t="shared" si="345"/>
        <v>1</v>
      </c>
      <c r="R1357">
        <f t="shared" si="346"/>
        <v>0</v>
      </c>
      <c r="S1357">
        <f t="shared" si="347"/>
        <v>0</v>
      </c>
      <c r="T1357">
        <f t="shared" si="348"/>
        <v>0</v>
      </c>
      <c r="U1357">
        <v>1</v>
      </c>
      <c r="V1357">
        <f t="shared" si="349"/>
        <v>0.53227428891914685</v>
      </c>
      <c r="W1357">
        <f t="shared" si="350"/>
        <v>0.63001339736244977</v>
      </c>
      <c r="X1357">
        <f t="shared" si="351"/>
        <v>0.2187673408060897</v>
      </c>
      <c r="Y1357">
        <f t="shared" si="352"/>
        <v>1</v>
      </c>
      <c r="Z1357" t="s">
        <v>1389</v>
      </c>
    </row>
    <row r="1358" spans="1:26" x14ac:dyDescent="0.25">
      <c r="A1358" t="s">
        <v>26</v>
      </c>
      <c r="B1358" t="s">
        <v>27</v>
      </c>
      <c r="C1358" t="s">
        <v>23</v>
      </c>
      <c r="D1358">
        <v>0</v>
      </c>
      <c r="F1358">
        <v>1</v>
      </c>
      <c r="G1358">
        <v>19.5</v>
      </c>
      <c r="H1358">
        <f t="shared" si="337"/>
        <v>1</v>
      </c>
      <c r="I1358">
        <f t="shared" si="338"/>
        <v>0</v>
      </c>
      <c r="J1358">
        <f t="shared" si="339"/>
        <v>0</v>
      </c>
      <c r="K1358">
        <f t="shared" si="340"/>
        <v>0</v>
      </c>
      <c r="L1358">
        <f t="shared" si="341"/>
        <v>1</v>
      </c>
      <c r="M1358">
        <f t="shared" si="342"/>
        <v>1</v>
      </c>
      <c r="N1358">
        <f t="shared" si="343"/>
        <v>0</v>
      </c>
      <c r="O1358">
        <f t="shared" si="344"/>
        <v>0</v>
      </c>
      <c r="P1358">
        <v>9</v>
      </c>
      <c r="Q1358">
        <f t="shared" si="345"/>
        <v>1</v>
      </c>
      <c r="R1358">
        <f t="shared" si="346"/>
        <v>0</v>
      </c>
      <c r="S1358">
        <f t="shared" si="347"/>
        <v>0</v>
      </c>
      <c r="T1358">
        <f t="shared" si="348"/>
        <v>0</v>
      </c>
      <c r="U1358">
        <v>0</v>
      </c>
      <c r="V1358">
        <f t="shared" si="349"/>
        <v>0.40106828380340692</v>
      </c>
      <c r="W1358">
        <f t="shared" si="350"/>
        <v>0.59894429969472041</v>
      </c>
      <c r="X1358">
        <f t="shared" si="351"/>
        <v>0.16085576827301015</v>
      </c>
      <c r="Y1358">
        <f t="shared" si="352"/>
        <v>1</v>
      </c>
      <c r="Z1358" t="s">
        <v>1390</v>
      </c>
    </row>
    <row r="1359" spans="1:26" x14ac:dyDescent="0.25">
      <c r="A1359" t="s">
        <v>26</v>
      </c>
      <c r="B1359" t="s">
        <v>38</v>
      </c>
      <c r="C1359" t="s">
        <v>35</v>
      </c>
      <c r="D1359">
        <v>0</v>
      </c>
      <c r="F1359">
        <v>1</v>
      </c>
      <c r="G1359">
        <v>75.2</v>
      </c>
      <c r="H1359">
        <f t="shared" si="337"/>
        <v>1</v>
      </c>
      <c r="I1359">
        <f t="shared" si="338"/>
        <v>0</v>
      </c>
      <c r="J1359">
        <f t="shared" si="339"/>
        <v>0</v>
      </c>
      <c r="K1359">
        <f t="shared" si="340"/>
        <v>1</v>
      </c>
      <c r="L1359">
        <f t="shared" si="341"/>
        <v>0</v>
      </c>
      <c r="M1359">
        <f t="shared" si="342"/>
        <v>1</v>
      </c>
      <c r="N1359">
        <f t="shared" si="343"/>
        <v>0</v>
      </c>
      <c r="O1359">
        <f t="shared" si="344"/>
        <v>0</v>
      </c>
      <c r="P1359">
        <v>9</v>
      </c>
      <c r="Q1359">
        <f t="shared" si="345"/>
        <v>0</v>
      </c>
      <c r="R1359">
        <f t="shared" si="346"/>
        <v>0</v>
      </c>
      <c r="S1359">
        <f t="shared" si="347"/>
        <v>1</v>
      </c>
      <c r="T1359">
        <f t="shared" si="348"/>
        <v>0</v>
      </c>
      <c r="U1359">
        <v>0</v>
      </c>
      <c r="V1359">
        <f t="shared" si="349"/>
        <v>0.37986753576052334</v>
      </c>
      <c r="W1359">
        <f t="shared" si="350"/>
        <v>0.59384115377303814</v>
      </c>
      <c r="X1359">
        <f t="shared" si="351"/>
        <v>0.14429934472477249</v>
      </c>
      <c r="Y1359">
        <f t="shared" si="352"/>
        <v>1</v>
      </c>
      <c r="Z1359" t="s">
        <v>1391</v>
      </c>
    </row>
    <row r="1360" spans="1:26" x14ac:dyDescent="0.25">
      <c r="A1360" t="s">
        <v>26</v>
      </c>
      <c r="B1360" t="s">
        <v>33</v>
      </c>
      <c r="C1360" t="s">
        <v>35</v>
      </c>
      <c r="D1360">
        <v>0</v>
      </c>
      <c r="F1360">
        <v>1</v>
      </c>
      <c r="G1360">
        <v>111.45</v>
      </c>
      <c r="H1360">
        <f t="shared" si="337"/>
        <v>1</v>
      </c>
      <c r="I1360">
        <f t="shared" si="338"/>
        <v>0</v>
      </c>
      <c r="J1360">
        <f t="shared" si="339"/>
        <v>0</v>
      </c>
      <c r="K1360">
        <f t="shared" si="340"/>
        <v>1</v>
      </c>
      <c r="L1360">
        <f t="shared" si="341"/>
        <v>0</v>
      </c>
      <c r="M1360">
        <f t="shared" si="342"/>
        <v>1</v>
      </c>
      <c r="N1360">
        <f t="shared" si="343"/>
        <v>0</v>
      </c>
      <c r="O1360">
        <f t="shared" si="344"/>
        <v>0</v>
      </c>
      <c r="P1360">
        <v>48</v>
      </c>
      <c r="Q1360">
        <f t="shared" si="345"/>
        <v>0</v>
      </c>
      <c r="R1360">
        <f t="shared" si="346"/>
        <v>0</v>
      </c>
      <c r="S1360">
        <f t="shared" si="347"/>
        <v>0</v>
      </c>
      <c r="T1360">
        <f t="shared" si="348"/>
        <v>1</v>
      </c>
      <c r="U1360">
        <v>0</v>
      </c>
      <c r="V1360">
        <f t="shared" si="349"/>
        <v>0.43638329448419361</v>
      </c>
      <c r="W1360">
        <f t="shared" si="350"/>
        <v>0.60739690560274828</v>
      </c>
      <c r="X1360">
        <f t="shared" si="351"/>
        <v>0.19043037970487844</v>
      </c>
      <c r="Y1360">
        <f t="shared" si="352"/>
        <v>1</v>
      </c>
      <c r="Z1360" t="s">
        <v>1392</v>
      </c>
    </row>
    <row r="1361" spans="1:26" x14ac:dyDescent="0.25">
      <c r="A1361" t="s">
        <v>26</v>
      </c>
      <c r="B1361" t="s">
        <v>30</v>
      </c>
      <c r="C1361" t="s">
        <v>35</v>
      </c>
      <c r="D1361">
        <v>0</v>
      </c>
      <c r="F1361">
        <v>1</v>
      </c>
      <c r="G1361">
        <v>70.150000000000006</v>
      </c>
      <c r="H1361">
        <f t="shared" si="337"/>
        <v>1</v>
      </c>
      <c r="I1361">
        <f t="shared" si="338"/>
        <v>0</v>
      </c>
      <c r="J1361">
        <f t="shared" si="339"/>
        <v>0</v>
      </c>
      <c r="K1361">
        <f t="shared" si="340"/>
        <v>1</v>
      </c>
      <c r="L1361">
        <f t="shared" si="341"/>
        <v>0</v>
      </c>
      <c r="M1361">
        <f t="shared" si="342"/>
        <v>1</v>
      </c>
      <c r="N1361">
        <f t="shared" si="343"/>
        <v>0</v>
      </c>
      <c r="O1361">
        <f t="shared" si="344"/>
        <v>0</v>
      </c>
      <c r="P1361">
        <v>10</v>
      </c>
      <c r="Q1361">
        <f t="shared" si="345"/>
        <v>0</v>
      </c>
      <c r="R1361">
        <f t="shared" si="346"/>
        <v>1</v>
      </c>
      <c r="S1361">
        <f t="shared" si="347"/>
        <v>0</v>
      </c>
      <c r="T1361">
        <f t="shared" si="348"/>
        <v>0</v>
      </c>
      <c r="U1361">
        <v>0</v>
      </c>
      <c r="V1361">
        <f t="shared" si="349"/>
        <v>0.37199430592453614</v>
      </c>
      <c r="W1361">
        <f t="shared" si="350"/>
        <v>0.59194078501407799</v>
      </c>
      <c r="X1361">
        <f t="shared" si="351"/>
        <v>0.13837976364027738</v>
      </c>
      <c r="Y1361">
        <f t="shared" si="352"/>
        <v>1</v>
      </c>
      <c r="Z1361" t="s">
        <v>1393</v>
      </c>
    </row>
    <row r="1362" spans="1:26" x14ac:dyDescent="0.25">
      <c r="A1362" t="s">
        <v>26</v>
      </c>
      <c r="B1362" t="s">
        <v>27</v>
      </c>
      <c r="C1362" t="s">
        <v>35</v>
      </c>
      <c r="D1362">
        <v>0</v>
      </c>
      <c r="F1362">
        <v>1</v>
      </c>
      <c r="G1362">
        <v>94.75</v>
      </c>
      <c r="H1362">
        <f t="shared" si="337"/>
        <v>1</v>
      </c>
      <c r="I1362">
        <f t="shared" si="338"/>
        <v>0</v>
      </c>
      <c r="J1362">
        <f t="shared" si="339"/>
        <v>0</v>
      </c>
      <c r="K1362">
        <f t="shared" si="340"/>
        <v>1</v>
      </c>
      <c r="L1362">
        <f t="shared" si="341"/>
        <v>0</v>
      </c>
      <c r="M1362">
        <f t="shared" si="342"/>
        <v>1</v>
      </c>
      <c r="N1362">
        <f t="shared" si="343"/>
        <v>0</v>
      </c>
      <c r="O1362">
        <f t="shared" si="344"/>
        <v>0</v>
      </c>
      <c r="P1362">
        <v>9</v>
      </c>
      <c r="Q1362">
        <f t="shared" si="345"/>
        <v>1</v>
      </c>
      <c r="R1362">
        <f t="shared" si="346"/>
        <v>0</v>
      </c>
      <c r="S1362">
        <f t="shared" si="347"/>
        <v>0</v>
      </c>
      <c r="T1362">
        <f t="shared" si="348"/>
        <v>0</v>
      </c>
      <c r="U1362">
        <v>1</v>
      </c>
      <c r="V1362">
        <f t="shared" si="349"/>
        <v>0.56080686192783247</v>
      </c>
      <c r="W1362">
        <f t="shared" si="350"/>
        <v>0.63663921200028384</v>
      </c>
      <c r="X1362">
        <f t="shared" si="351"/>
        <v>0.19289061252967801</v>
      </c>
      <c r="Y1362">
        <f t="shared" si="352"/>
        <v>1</v>
      </c>
      <c r="Z1362" t="s">
        <v>1394</v>
      </c>
    </row>
    <row r="1363" spans="1:26" x14ac:dyDescent="0.25">
      <c r="A1363" t="s">
        <v>26</v>
      </c>
      <c r="B1363" t="s">
        <v>27</v>
      </c>
      <c r="C1363" t="s">
        <v>35</v>
      </c>
      <c r="D1363">
        <v>1</v>
      </c>
      <c r="F1363">
        <v>1</v>
      </c>
      <c r="G1363">
        <v>95.05</v>
      </c>
      <c r="H1363">
        <f t="shared" si="337"/>
        <v>0</v>
      </c>
      <c r="I1363">
        <f t="shared" si="338"/>
        <v>1</v>
      </c>
      <c r="J1363">
        <f t="shared" si="339"/>
        <v>0</v>
      </c>
      <c r="K1363">
        <f t="shared" si="340"/>
        <v>1</v>
      </c>
      <c r="L1363">
        <f t="shared" si="341"/>
        <v>0</v>
      </c>
      <c r="M1363">
        <f t="shared" si="342"/>
        <v>1</v>
      </c>
      <c r="N1363">
        <f t="shared" si="343"/>
        <v>0</v>
      </c>
      <c r="O1363">
        <f t="shared" si="344"/>
        <v>0</v>
      </c>
      <c r="P1363">
        <v>13</v>
      </c>
      <c r="Q1363">
        <f t="shared" si="345"/>
        <v>1</v>
      </c>
      <c r="R1363">
        <f t="shared" si="346"/>
        <v>0</v>
      </c>
      <c r="S1363">
        <f t="shared" si="347"/>
        <v>0</v>
      </c>
      <c r="T1363">
        <f t="shared" si="348"/>
        <v>0</v>
      </c>
      <c r="U1363">
        <v>1</v>
      </c>
      <c r="V1363">
        <f t="shared" si="349"/>
        <v>0.54758312944744991</v>
      </c>
      <c r="W1363">
        <f t="shared" si="350"/>
        <v>0.63357467700116987</v>
      </c>
      <c r="X1363">
        <f t="shared" si="351"/>
        <v>0.20468102476056285</v>
      </c>
      <c r="Y1363">
        <f t="shared" si="352"/>
        <v>1</v>
      </c>
      <c r="Z1363" t="s">
        <v>1395</v>
      </c>
    </row>
    <row r="1364" spans="1:26" x14ac:dyDescent="0.25">
      <c r="A1364" t="s">
        <v>26</v>
      </c>
      <c r="B1364" t="s">
        <v>27</v>
      </c>
      <c r="C1364" t="s">
        <v>35</v>
      </c>
      <c r="D1364">
        <v>0</v>
      </c>
      <c r="F1364">
        <v>1</v>
      </c>
      <c r="G1364">
        <v>78.45</v>
      </c>
      <c r="H1364">
        <f t="shared" si="337"/>
        <v>1</v>
      </c>
      <c r="I1364">
        <f t="shared" si="338"/>
        <v>0</v>
      </c>
      <c r="J1364">
        <f t="shared" si="339"/>
        <v>0</v>
      </c>
      <c r="K1364">
        <f t="shared" si="340"/>
        <v>1</v>
      </c>
      <c r="L1364">
        <f t="shared" si="341"/>
        <v>0</v>
      </c>
      <c r="M1364">
        <f t="shared" si="342"/>
        <v>1</v>
      </c>
      <c r="N1364">
        <f t="shared" si="343"/>
        <v>0</v>
      </c>
      <c r="O1364">
        <f t="shared" si="344"/>
        <v>0</v>
      </c>
      <c r="P1364">
        <v>4</v>
      </c>
      <c r="Q1364">
        <f t="shared" si="345"/>
        <v>1</v>
      </c>
      <c r="R1364">
        <f t="shared" si="346"/>
        <v>0</v>
      </c>
      <c r="S1364">
        <f t="shared" si="347"/>
        <v>0</v>
      </c>
      <c r="T1364">
        <f t="shared" si="348"/>
        <v>0</v>
      </c>
      <c r="U1364">
        <v>1</v>
      </c>
      <c r="V1364">
        <f t="shared" si="349"/>
        <v>0.52170280959054161</v>
      </c>
      <c r="W1364">
        <f t="shared" si="350"/>
        <v>0.62754585386131678</v>
      </c>
      <c r="X1364">
        <f t="shared" si="351"/>
        <v>0.2287682023535817</v>
      </c>
      <c r="Y1364">
        <f t="shared" si="352"/>
        <v>1</v>
      </c>
      <c r="Z1364" t="s">
        <v>1396</v>
      </c>
    </row>
    <row r="1365" spans="1:26" x14ac:dyDescent="0.25">
      <c r="A1365" t="s">
        <v>26</v>
      </c>
      <c r="B1365" t="s">
        <v>27</v>
      </c>
      <c r="C1365" t="s">
        <v>35</v>
      </c>
      <c r="D1365">
        <v>0</v>
      </c>
      <c r="F1365">
        <v>1</v>
      </c>
      <c r="G1365">
        <v>70.2</v>
      </c>
      <c r="H1365">
        <f t="shared" si="337"/>
        <v>1</v>
      </c>
      <c r="I1365">
        <f t="shared" si="338"/>
        <v>0</v>
      </c>
      <c r="J1365">
        <f t="shared" si="339"/>
        <v>0</v>
      </c>
      <c r="K1365">
        <f t="shared" si="340"/>
        <v>1</v>
      </c>
      <c r="L1365">
        <f t="shared" si="341"/>
        <v>0</v>
      </c>
      <c r="M1365">
        <f t="shared" si="342"/>
        <v>1</v>
      </c>
      <c r="N1365">
        <f t="shared" si="343"/>
        <v>0</v>
      </c>
      <c r="O1365">
        <f t="shared" si="344"/>
        <v>0</v>
      </c>
      <c r="P1365">
        <v>4</v>
      </c>
      <c r="Q1365">
        <f t="shared" si="345"/>
        <v>1</v>
      </c>
      <c r="R1365">
        <f t="shared" si="346"/>
        <v>0</v>
      </c>
      <c r="S1365">
        <f t="shared" si="347"/>
        <v>0</v>
      </c>
      <c r="T1365">
        <f t="shared" si="348"/>
        <v>0</v>
      </c>
      <c r="U1365">
        <v>1</v>
      </c>
      <c r="V1365">
        <f t="shared" si="349"/>
        <v>0.50397743317198507</v>
      </c>
      <c r="W1365">
        <f t="shared" si="350"/>
        <v>0.62339358647937326</v>
      </c>
      <c r="X1365">
        <f t="shared" si="351"/>
        <v>0.24603838680265255</v>
      </c>
      <c r="Y1365">
        <f t="shared" si="352"/>
        <v>1</v>
      </c>
      <c r="Z1365" t="s">
        <v>1397</v>
      </c>
    </row>
    <row r="1366" spans="1:26" x14ac:dyDescent="0.25">
      <c r="A1366" t="s">
        <v>45</v>
      </c>
      <c r="B1366" t="s">
        <v>33</v>
      </c>
      <c r="C1366" t="s">
        <v>25</v>
      </c>
      <c r="D1366">
        <v>0</v>
      </c>
      <c r="F1366">
        <v>1</v>
      </c>
      <c r="G1366">
        <v>92</v>
      </c>
      <c r="H1366">
        <f t="shared" si="337"/>
        <v>1</v>
      </c>
      <c r="I1366">
        <f t="shared" si="338"/>
        <v>0</v>
      </c>
      <c r="J1366">
        <f t="shared" si="339"/>
        <v>1</v>
      </c>
      <c r="K1366">
        <f t="shared" si="340"/>
        <v>0</v>
      </c>
      <c r="L1366">
        <f t="shared" si="341"/>
        <v>0</v>
      </c>
      <c r="M1366">
        <f t="shared" si="342"/>
        <v>0</v>
      </c>
      <c r="N1366">
        <f t="shared" si="343"/>
        <v>0</v>
      </c>
      <c r="O1366">
        <f t="shared" si="344"/>
        <v>1</v>
      </c>
      <c r="P1366">
        <v>72</v>
      </c>
      <c r="Q1366">
        <f t="shared" si="345"/>
        <v>0</v>
      </c>
      <c r="R1366">
        <f t="shared" si="346"/>
        <v>0</v>
      </c>
      <c r="S1366">
        <f t="shared" si="347"/>
        <v>0</v>
      </c>
      <c r="T1366">
        <f t="shared" si="348"/>
        <v>1</v>
      </c>
      <c r="U1366">
        <v>0</v>
      </c>
      <c r="V1366">
        <f t="shared" si="349"/>
        <v>6.980759285468377E-2</v>
      </c>
      <c r="W1366">
        <f t="shared" si="350"/>
        <v>0.51744481459510772</v>
      </c>
      <c r="X1366">
        <f t="shared" si="351"/>
        <v>4.8731000201652965E-3</v>
      </c>
      <c r="Y1366">
        <f t="shared" si="352"/>
        <v>0</v>
      </c>
      <c r="Z1366" t="s">
        <v>1398</v>
      </c>
    </row>
    <row r="1367" spans="1:26" x14ac:dyDescent="0.25">
      <c r="A1367" t="s">
        <v>45</v>
      </c>
      <c r="B1367" t="s">
        <v>38</v>
      </c>
      <c r="C1367" t="s">
        <v>25</v>
      </c>
      <c r="D1367">
        <v>0</v>
      </c>
      <c r="F1367">
        <v>1</v>
      </c>
      <c r="G1367">
        <v>85.5</v>
      </c>
      <c r="H1367">
        <f t="shared" si="337"/>
        <v>1</v>
      </c>
      <c r="I1367">
        <f t="shared" si="338"/>
        <v>0</v>
      </c>
      <c r="J1367">
        <f t="shared" si="339"/>
        <v>1</v>
      </c>
      <c r="K1367">
        <f t="shared" si="340"/>
        <v>0</v>
      </c>
      <c r="L1367">
        <f t="shared" si="341"/>
        <v>0</v>
      </c>
      <c r="M1367">
        <f t="shared" si="342"/>
        <v>0</v>
      </c>
      <c r="N1367">
        <f t="shared" si="343"/>
        <v>0</v>
      </c>
      <c r="O1367">
        <f t="shared" si="344"/>
        <v>1</v>
      </c>
      <c r="P1367">
        <v>51</v>
      </c>
      <c r="Q1367">
        <f t="shared" si="345"/>
        <v>0</v>
      </c>
      <c r="R1367">
        <f t="shared" si="346"/>
        <v>0</v>
      </c>
      <c r="S1367">
        <f t="shared" si="347"/>
        <v>1</v>
      </c>
      <c r="T1367">
        <f t="shared" si="348"/>
        <v>0</v>
      </c>
      <c r="U1367">
        <v>0</v>
      </c>
      <c r="V1367">
        <f t="shared" si="349"/>
        <v>5.9673732669749791E-2</v>
      </c>
      <c r="W1367">
        <f t="shared" si="350"/>
        <v>0.51491400775498397</v>
      </c>
      <c r="X1367">
        <f t="shared" si="351"/>
        <v>3.5609543707407635E-3</v>
      </c>
      <c r="Y1367">
        <f t="shared" si="352"/>
        <v>0</v>
      </c>
      <c r="Z1367" t="s">
        <v>1399</v>
      </c>
    </row>
    <row r="1368" spans="1:26" x14ac:dyDescent="0.25">
      <c r="A1368" t="s">
        <v>26</v>
      </c>
      <c r="B1368" t="s">
        <v>33</v>
      </c>
      <c r="C1368" t="s">
        <v>25</v>
      </c>
      <c r="D1368">
        <v>0</v>
      </c>
      <c r="F1368">
        <v>1</v>
      </c>
      <c r="G1368">
        <v>41.05</v>
      </c>
      <c r="H1368">
        <f t="shared" si="337"/>
        <v>1</v>
      </c>
      <c r="I1368">
        <f t="shared" si="338"/>
        <v>0</v>
      </c>
      <c r="J1368">
        <f t="shared" si="339"/>
        <v>1</v>
      </c>
      <c r="K1368">
        <f t="shared" si="340"/>
        <v>0</v>
      </c>
      <c r="L1368">
        <f t="shared" si="341"/>
        <v>0</v>
      </c>
      <c r="M1368">
        <f t="shared" si="342"/>
        <v>1</v>
      </c>
      <c r="N1368">
        <f t="shared" si="343"/>
        <v>0</v>
      </c>
      <c r="O1368">
        <f t="shared" si="344"/>
        <v>0</v>
      </c>
      <c r="P1368">
        <v>59</v>
      </c>
      <c r="Q1368">
        <f t="shared" si="345"/>
        <v>0</v>
      </c>
      <c r="R1368">
        <f t="shared" si="346"/>
        <v>0</v>
      </c>
      <c r="S1368">
        <f t="shared" si="347"/>
        <v>0</v>
      </c>
      <c r="T1368">
        <f t="shared" si="348"/>
        <v>1</v>
      </c>
      <c r="U1368">
        <v>1</v>
      </c>
      <c r="V1368">
        <f t="shared" si="349"/>
        <v>0.32662579340429326</v>
      </c>
      <c r="W1368">
        <f t="shared" si="350"/>
        <v>0.58093815462590848</v>
      </c>
      <c r="X1368">
        <f t="shared" si="351"/>
        <v>0.45343282210839747</v>
      </c>
      <c r="Y1368">
        <f t="shared" si="352"/>
        <v>1</v>
      </c>
      <c r="Z1368" t="s">
        <v>1400</v>
      </c>
    </row>
    <row r="1369" spans="1:26" x14ac:dyDescent="0.25">
      <c r="A1369" t="s">
        <v>26</v>
      </c>
      <c r="B1369" t="s">
        <v>27</v>
      </c>
      <c r="C1369" t="s">
        <v>35</v>
      </c>
      <c r="D1369">
        <v>0</v>
      </c>
      <c r="F1369">
        <v>1</v>
      </c>
      <c r="G1369">
        <v>85.6</v>
      </c>
      <c r="H1369">
        <f t="shared" si="337"/>
        <v>1</v>
      </c>
      <c r="I1369">
        <f t="shared" si="338"/>
        <v>0</v>
      </c>
      <c r="J1369">
        <f t="shared" si="339"/>
        <v>0</v>
      </c>
      <c r="K1369">
        <f t="shared" si="340"/>
        <v>1</v>
      </c>
      <c r="L1369">
        <f t="shared" si="341"/>
        <v>0</v>
      </c>
      <c r="M1369">
        <f t="shared" si="342"/>
        <v>1</v>
      </c>
      <c r="N1369">
        <f t="shared" si="343"/>
        <v>0</v>
      </c>
      <c r="O1369">
        <f t="shared" si="344"/>
        <v>0</v>
      </c>
      <c r="P1369">
        <v>10</v>
      </c>
      <c r="Q1369">
        <f t="shared" si="345"/>
        <v>1</v>
      </c>
      <c r="R1369">
        <f t="shared" si="346"/>
        <v>0</v>
      </c>
      <c r="S1369">
        <f t="shared" si="347"/>
        <v>0</v>
      </c>
      <c r="T1369">
        <f t="shared" si="348"/>
        <v>0</v>
      </c>
      <c r="U1369">
        <v>1</v>
      </c>
      <c r="V1369">
        <f t="shared" si="349"/>
        <v>0.54654150489827158</v>
      </c>
      <c r="W1369">
        <f t="shared" si="350"/>
        <v>0.63333282210297459</v>
      </c>
      <c r="X1369">
        <f t="shared" si="351"/>
        <v>0.20562460677992425</v>
      </c>
      <c r="Y1369">
        <f t="shared" si="352"/>
        <v>1</v>
      </c>
      <c r="Z1369" t="s">
        <v>1401</v>
      </c>
    </row>
    <row r="1370" spans="1:26" x14ac:dyDescent="0.25">
      <c r="A1370" t="s">
        <v>26</v>
      </c>
      <c r="B1370" t="s">
        <v>27</v>
      </c>
      <c r="C1370" t="s">
        <v>35</v>
      </c>
      <c r="D1370">
        <v>1</v>
      </c>
      <c r="F1370">
        <v>1</v>
      </c>
      <c r="G1370">
        <v>82.15</v>
      </c>
      <c r="H1370">
        <f t="shared" si="337"/>
        <v>0</v>
      </c>
      <c r="I1370">
        <f t="shared" si="338"/>
        <v>1</v>
      </c>
      <c r="J1370">
        <f t="shared" si="339"/>
        <v>0</v>
      </c>
      <c r="K1370">
        <f t="shared" si="340"/>
        <v>1</v>
      </c>
      <c r="L1370">
        <f t="shared" si="341"/>
        <v>0</v>
      </c>
      <c r="M1370">
        <f t="shared" si="342"/>
        <v>1</v>
      </c>
      <c r="N1370">
        <f t="shared" si="343"/>
        <v>0</v>
      </c>
      <c r="O1370">
        <f t="shared" si="344"/>
        <v>0</v>
      </c>
      <c r="P1370">
        <v>61</v>
      </c>
      <c r="Q1370">
        <f t="shared" si="345"/>
        <v>1</v>
      </c>
      <c r="R1370">
        <f t="shared" si="346"/>
        <v>0</v>
      </c>
      <c r="S1370">
        <f t="shared" si="347"/>
        <v>0</v>
      </c>
      <c r="T1370">
        <f t="shared" si="348"/>
        <v>0</v>
      </c>
      <c r="U1370">
        <v>0</v>
      </c>
      <c r="V1370">
        <f t="shared" si="349"/>
        <v>0.52747131461888863</v>
      </c>
      <c r="W1370">
        <f t="shared" si="350"/>
        <v>0.62889314339402591</v>
      </c>
      <c r="X1370">
        <f t="shared" si="351"/>
        <v>0.27822598774577861</v>
      </c>
      <c r="Y1370">
        <f t="shared" si="352"/>
        <v>1</v>
      </c>
      <c r="Z1370" t="s">
        <v>1402</v>
      </c>
    </row>
    <row r="1371" spans="1:26" x14ac:dyDescent="0.25">
      <c r="A1371" t="s">
        <v>29</v>
      </c>
      <c r="B1371" t="s">
        <v>27</v>
      </c>
      <c r="C1371" t="s">
        <v>35</v>
      </c>
      <c r="D1371">
        <v>0</v>
      </c>
      <c r="F1371">
        <v>1</v>
      </c>
      <c r="G1371">
        <v>84.4</v>
      </c>
      <c r="H1371">
        <f t="shared" si="337"/>
        <v>1</v>
      </c>
      <c r="I1371">
        <f t="shared" si="338"/>
        <v>0</v>
      </c>
      <c r="J1371">
        <f t="shared" si="339"/>
        <v>0</v>
      </c>
      <c r="K1371">
        <f t="shared" si="340"/>
        <v>1</v>
      </c>
      <c r="L1371">
        <f t="shared" si="341"/>
        <v>0</v>
      </c>
      <c r="M1371">
        <f t="shared" si="342"/>
        <v>0</v>
      </c>
      <c r="N1371">
        <f t="shared" si="343"/>
        <v>1</v>
      </c>
      <c r="O1371">
        <f t="shared" si="344"/>
        <v>0</v>
      </c>
      <c r="P1371">
        <v>54</v>
      </c>
      <c r="Q1371">
        <f t="shared" si="345"/>
        <v>1</v>
      </c>
      <c r="R1371">
        <f t="shared" si="346"/>
        <v>0</v>
      </c>
      <c r="S1371">
        <f t="shared" si="347"/>
        <v>0</v>
      </c>
      <c r="T1371">
        <f t="shared" si="348"/>
        <v>0</v>
      </c>
      <c r="U1371">
        <v>0</v>
      </c>
      <c r="V1371">
        <f t="shared" si="349"/>
        <v>0.2546611714960838</v>
      </c>
      <c r="W1371">
        <f t="shared" si="350"/>
        <v>0.56332343957946773</v>
      </c>
      <c r="X1371">
        <f t="shared" si="351"/>
        <v>6.4852312267757811E-2</v>
      </c>
      <c r="Y1371">
        <f t="shared" si="352"/>
        <v>0</v>
      </c>
      <c r="Z1371" t="s">
        <v>1403</v>
      </c>
    </row>
    <row r="1372" spans="1:26" x14ac:dyDescent="0.25">
      <c r="A1372" t="s">
        <v>26</v>
      </c>
      <c r="B1372" t="s">
        <v>30</v>
      </c>
      <c r="C1372" t="s">
        <v>25</v>
      </c>
      <c r="D1372">
        <v>0</v>
      </c>
      <c r="F1372">
        <v>1</v>
      </c>
      <c r="G1372">
        <v>60.9</v>
      </c>
      <c r="H1372">
        <f t="shared" si="337"/>
        <v>1</v>
      </c>
      <c r="I1372">
        <f t="shared" si="338"/>
        <v>0</v>
      </c>
      <c r="J1372">
        <f t="shared" si="339"/>
        <v>1</v>
      </c>
      <c r="K1372">
        <f t="shared" si="340"/>
        <v>0</v>
      </c>
      <c r="L1372">
        <f t="shared" si="341"/>
        <v>0</v>
      </c>
      <c r="M1372">
        <f t="shared" si="342"/>
        <v>1</v>
      </c>
      <c r="N1372">
        <f t="shared" si="343"/>
        <v>0</v>
      </c>
      <c r="O1372">
        <f t="shared" si="344"/>
        <v>0</v>
      </c>
      <c r="P1372">
        <v>33</v>
      </c>
      <c r="Q1372">
        <f t="shared" si="345"/>
        <v>0</v>
      </c>
      <c r="R1372">
        <f t="shared" si="346"/>
        <v>1</v>
      </c>
      <c r="S1372">
        <f t="shared" si="347"/>
        <v>0</v>
      </c>
      <c r="T1372">
        <f t="shared" si="348"/>
        <v>0</v>
      </c>
      <c r="U1372">
        <v>0</v>
      </c>
      <c r="V1372">
        <f t="shared" si="349"/>
        <v>0.35270987409291288</v>
      </c>
      <c r="W1372">
        <f t="shared" si="350"/>
        <v>0.58727456171486103</v>
      </c>
      <c r="X1372">
        <f t="shared" si="351"/>
        <v>0.12440425528263846</v>
      </c>
      <c r="Y1372">
        <f t="shared" si="352"/>
        <v>1</v>
      </c>
      <c r="Z1372" t="s">
        <v>1404</v>
      </c>
    </row>
    <row r="1373" spans="1:26" x14ac:dyDescent="0.25">
      <c r="A1373" t="s">
        <v>45</v>
      </c>
      <c r="B1373" t="s">
        <v>33</v>
      </c>
      <c r="C1373" t="s">
        <v>23</v>
      </c>
      <c r="D1373">
        <v>0</v>
      </c>
      <c r="F1373">
        <v>1</v>
      </c>
      <c r="G1373">
        <v>20.25</v>
      </c>
      <c r="H1373">
        <f t="shared" si="337"/>
        <v>1</v>
      </c>
      <c r="I1373">
        <f t="shared" si="338"/>
        <v>0</v>
      </c>
      <c r="J1373">
        <f t="shared" si="339"/>
        <v>0</v>
      </c>
      <c r="K1373">
        <f t="shared" si="340"/>
        <v>0</v>
      </c>
      <c r="L1373">
        <f t="shared" si="341"/>
        <v>1</v>
      </c>
      <c r="M1373">
        <f t="shared" si="342"/>
        <v>0</v>
      </c>
      <c r="N1373">
        <f t="shared" si="343"/>
        <v>0</v>
      </c>
      <c r="O1373">
        <f t="shared" si="344"/>
        <v>1</v>
      </c>
      <c r="P1373">
        <v>27</v>
      </c>
      <c r="Q1373">
        <f t="shared" si="345"/>
        <v>0</v>
      </c>
      <c r="R1373">
        <f t="shared" si="346"/>
        <v>0</v>
      </c>
      <c r="S1373">
        <f t="shared" si="347"/>
        <v>0</v>
      </c>
      <c r="T1373">
        <f t="shared" si="348"/>
        <v>1</v>
      </c>
      <c r="U1373">
        <v>0</v>
      </c>
      <c r="V1373">
        <f t="shared" si="349"/>
        <v>-5.2228223854647177E-2</v>
      </c>
      <c r="W1373">
        <f t="shared" si="350"/>
        <v>0.48694591129962683</v>
      </c>
      <c r="X1373">
        <f t="shared" si="351"/>
        <v>2.7277873670111365E-3</v>
      </c>
      <c r="Y1373">
        <f t="shared" si="352"/>
        <v>0</v>
      </c>
      <c r="Z1373" t="s">
        <v>1405</v>
      </c>
    </row>
    <row r="1374" spans="1:26" x14ac:dyDescent="0.25">
      <c r="A1374" t="s">
        <v>26</v>
      </c>
      <c r="B1374" t="s">
        <v>27</v>
      </c>
      <c r="C1374" t="s">
        <v>35</v>
      </c>
      <c r="D1374">
        <v>1</v>
      </c>
      <c r="F1374">
        <v>1</v>
      </c>
      <c r="G1374">
        <v>79.2</v>
      </c>
      <c r="H1374">
        <f t="shared" si="337"/>
        <v>0</v>
      </c>
      <c r="I1374">
        <f t="shared" si="338"/>
        <v>1</v>
      </c>
      <c r="J1374">
        <f t="shared" si="339"/>
        <v>0</v>
      </c>
      <c r="K1374">
        <f t="shared" si="340"/>
        <v>1</v>
      </c>
      <c r="L1374">
        <f t="shared" si="341"/>
        <v>0</v>
      </c>
      <c r="M1374">
        <f t="shared" si="342"/>
        <v>1</v>
      </c>
      <c r="N1374">
        <f t="shared" si="343"/>
        <v>0</v>
      </c>
      <c r="O1374">
        <f t="shared" si="344"/>
        <v>0</v>
      </c>
      <c r="P1374">
        <v>1</v>
      </c>
      <c r="Q1374">
        <f t="shared" si="345"/>
        <v>1</v>
      </c>
      <c r="R1374">
        <f t="shared" si="346"/>
        <v>0</v>
      </c>
      <c r="S1374">
        <f t="shared" si="347"/>
        <v>0</v>
      </c>
      <c r="T1374">
        <f t="shared" si="348"/>
        <v>0</v>
      </c>
      <c r="U1374">
        <v>1</v>
      </c>
      <c r="V1374">
        <f t="shared" si="349"/>
        <v>0.52287210115034166</v>
      </c>
      <c r="W1374">
        <f t="shared" si="350"/>
        <v>0.62781911399598966</v>
      </c>
      <c r="X1374">
        <f t="shared" si="351"/>
        <v>0.2276510318606898</v>
      </c>
      <c r="Y1374">
        <f t="shared" si="352"/>
        <v>1</v>
      </c>
      <c r="Z1374" t="s">
        <v>1406</v>
      </c>
    </row>
    <row r="1375" spans="1:26" x14ac:dyDescent="0.25">
      <c r="A1375" t="s">
        <v>26</v>
      </c>
      <c r="B1375" t="s">
        <v>30</v>
      </c>
      <c r="C1375" t="s">
        <v>35</v>
      </c>
      <c r="D1375">
        <v>0</v>
      </c>
      <c r="F1375">
        <v>1</v>
      </c>
      <c r="G1375">
        <v>95.3</v>
      </c>
      <c r="H1375">
        <f t="shared" si="337"/>
        <v>1</v>
      </c>
      <c r="I1375">
        <f t="shared" si="338"/>
        <v>0</v>
      </c>
      <c r="J1375">
        <f t="shared" si="339"/>
        <v>0</v>
      </c>
      <c r="K1375">
        <f t="shared" si="340"/>
        <v>1</v>
      </c>
      <c r="L1375">
        <f t="shared" si="341"/>
        <v>0</v>
      </c>
      <c r="M1375">
        <f t="shared" si="342"/>
        <v>1</v>
      </c>
      <c r="N1375">
        <f t="shared" si="343"/>
        <v>0</v>
      </c>
      <c r="O1375">
        <f t="shared" si="344"/>
        <v>0</v>
      </c>
      <c r="P1375">
        <v>23</v>
      </c>
      <c r="Q1375">
        <f t="shared" si="345"/>
        <v>0</v>
      </c>
      <c r="R1375">
        <f t="shared" si="346"/>
        <v>1</v>
      </c>
      <c r="S1375">
        <f t="shared" si="347"/>
        <v>0</v>
      </c>
      <c r="T1375">
        <f t="shared" si="348"/>
        <v>0</v>
      </c>
      <c r="U1375">
        <v>0</v>
      </c>
      <c r="V1375">
        <f t="shared" si="349"/>
        <v>0.40634138030240963</v>
      </c>
      <c r="W1375">
        <f t="shared" si="350"/>
        <v>0.60021028688630795</v>
      </c>
      <c r="X1375">
        <f t="shared" si="351"/>
        <v>0.16511331734606749</v>
      </c>
      <c r="Y1375">
        <f t="shared" si="352"/>
        <v>1</v>
      </c>
      <c r="Z1375" t="s">
        <v>1407</v>
      </c>
    </row>
    <row r="1376" spans="1:26" x14ac:dyDescent="0.25">
      <c r="A1376" t="s">
        <v>26</v>
      </c>
      <c r="B1376" t="s">
        <v>30</v>
      </c>
      <c r="C1376" t="s">
        <v>23</v>
      </c>
      <c r="D1376">
        <v>0</v>
      </c>
      <c r="F1376">
        <v>1</v>
      </c>
      <c r="G1376">
        <v>19.850000000000001</v>
      </c>
      <c r="H1376">
        <f t="shared" si="337"/>
        <v>1</v>
      </c>
      <c r="I1376">
        <f t="shared" si="338"/>
        <v>0</v>
      </c>
      <c r="J1376">
        <f t="shared" si="339"/>
        <v>0</v>
      </c>
      <c r="K1376">
        <f t="shared" si="340"/>
        <v>0</v>
      </c>
      <c r="L1376">
        <f t="shared" si="341"/>
        <v>1</v>
      </c>
      <c r="M1376">
        <f t="shared" si="342"/>
        <v>1</v>
      </c>
      <c r="N1376">
        <f t="shared" si="343"/>
        <v>0</v>
      </c>
      <c r="O1376">
        <f t="shared" si="344"/>
        <v>0</v>
      </c>
      <c r="P1376">
        <v>1</v>
      </c>
      <c r="Q1376">
        <f t="shared" si="345"/>
        <v>0</v>
      </c>
      <c r="R1376">
        <f t="shared" si="346"/>
        <v>1</v>
      </c>
      <c r="S1376">
        <f t="shared" si="347"/>
        <v>0</v>
      </c>
      <c r="T1376">
        <f t="shared" si="348"/>
        <v>0</v>
      </c>
      <c r="U1376">
        <v>0</v>
      </c>
      <c r="V1376">
        <f t="shared" si="349"/>
        <v>0.25998244019967331</v>
      </c>
      <c r="W1376">
        <f t="shared" si="350"/>
        <v>0.56463197521026387</v>
      </c>
      <c r="X1376">
        <f t="shared" si="351"/>
        <v>6.7590869212176705E-2</v>
      </c>
      <c r="Y1376">
        <f t="shared" si="352"/>
        <v>0</v>
      </c>
      <c r="Z1376" t="s">
        <v>1408</v>
      </c>
    </row>
    <row r="1377" spans="1:26" x14ac:dyDescent="0.25">
      <c r="A1377" t="s">
        <v>45</v>
      </c>
      <c r="B1377" t="s">
        <v>30</v>
      </c>
      <c r="C1377" t="s">
        <v>25</v>
      </c>
      <c r="D1377">
        <v>0</v>
      </c>
      <c r="F1377">
        <v>1</v>
      </c>
      <c r="G1377">
        <v>84.35</v>
      </c>
      <c r="H1377">
        <f t="shared" si="337"/>
        <v>1</v>
      </c>
      <c r="I1377">
        <f t="shared" si="338"/>
        <v>0</v>
      </c>
      <c r="J1377">
        <f t="shared" si="339"/>
        <v>1</v>
      </c>
      <c r="K1377">
        <f t="shared" si="340"/>
        <v>0</v>
      </c>
      <c r="L1377">
        <f t="shared" si="341"/>
        <v>0</v>
      </c>
      <c r="M1377">
        <f t="shared" si="342"/>
        <v>0</v>
      </c>
      <c r="N1377">
        <f t="shared" si="343"/>
        <v>0</v>
      </c>
      <c r="O1377">
        <f t="shared" si="344"/>
        <v>1</v>
      </c>
      <c r="P1377">
        <v>45</v>
      </c>
      <c r="Q1377">
        <f t="shared" si="345"/>
        <v>0</v>
      </c>
      <c r="R1377">
        <f t="shared" si="346"/>
        <v>1</v>
      </c>
      <c r="S1377">
        <f t="shared" si="347"/>
        <v>0</v>
      </c>
      <c r="T1377">
        <f t="shared" si="348"/>
        <v>0</v>
      </c>
      <c r="U1377">
        <v>0</v>
      </c>
      <c r="V1377">
        <f t="shared" si="349"/>
        <v>5.7880818944722995E-2</v>
      </c>
      <c r="W1377">
        <f t="shared" si="350"/>
        <v>0.51446616626216946</v>
      </c>
      <c r="X1377">
        <f t="shared" si="351"/>
        <v>3.3501892017118043E-3</v>
      </c>
      <c r="Y1377">
        <f t="shared" si="352"/>
        <v>0</v>
      </c>
      <c r="Z1377" t="s">
        <v>1409</v>
      </c>
    </row>
    <row r="1378" spans="1:26" x14ac:dyDescent="0.25">
      <c r="A1378" t="s">
        <v>45</v>
      </c>
      <c r="B1378" t="s">
        <v>33</v>
      </c>
      <c r="C1378" t="s">
        <v>23</v>
      </c>
      <c r="D1378">
        <v>0</v>
      </c>
      <c r="F1378">
        <v>1</v>
      </c>
      <c r="G1378">
        <v>19.850000000000001</v>
      </c>
      <c r="H1378">
        <f t="shared" si="337"/>
        <v>1</v>
      </c>
      <c r="I1378">
        <f t="shared" si="338"/>
        <v>0</v>
      </c>
      <c r="J1378">
        <f t="shared" si="339"/>
        <v>0</v>
      </c>
      <c r="K1378">
        <f t="shared" si="340"/>
        <v>0</v>
      </c>
      <c r="L1378">
        <f t="shared" si="341"/>
        <v>1</v>
      </c>
      <c r="M1378">
        <f t="shared" si="342"/>
        <v>0</v>
      </c>
      <c r="N1378">
        <f t="shared" si="343"/>
        <v>0</v>
      </c>
      <c r="O1378">
        <f t="shared" si="344"/>
        <v>1</v>
      </c>
      <c r="P1378">
        <v>39</v>
      </c>
      <c r="Q1378">
        <f t="shared" si="345"/>
        <v>0</v>
      </c>
      <c r="R1378">
        <f t="shared" si="346"/>
        <v>0</v>
      </c>
      <c r="S1378">
        <f t="shared" si="347"/>
        <v>0</v>
      </c>
      <c r="T1378">
        <f t="shared" si="348"/>
        <v>1</v>
      </c>
      <c r="U1378">
        <v>0</v>
      </c>
      <c r="V1378">
        <f t="shared" si="349"/>
        <v>-7.1406464384932172E-2</v>
      </c>
      <c r="W1378">
        <f t="shared" si="350"/>
        <v>0.48215596531350313</v>
      </c>
      <c r="X1378">
        <f t="shared" si="351"/>
        <v>5.0988831559565864E-3</v>
      </c>
      <c r="Y1378">
        <f t="shared" si="352"/>
        <v>0</v>
      </c>
      <c r="Z1378" t="s">
        <v>1410</v>
      </c>
    </row>
    <row r="1379" spans="1:26" x14ac:dyDescent="0.25">
      <c r="A1379" t="s">
        <v>29</v>
      </c>
      <c r="B1379" t="s">
        <v>30</v>
      </c>
      <c r="C1379" t="s">
        <v>25</v>
      </c>
      <c r="D1379">
        <v>0</v>
      </c>
      <c r="F1379">
        <v>1</v>
      </c>
      <c r="G1379">
        <v>70</v>
      </c>
      <c r="H1379">
        <f t="shared" si="337"/>
        <v>1</v>
      </c>
      <c r="I1379">
        <f t="shared" si="338"/>
        <v>0</v>
      </c>
      <c r="J1379">
        <f t="shared" si="339"/>
        <v>1</v>
      </c>
      <c r="K1379">
        <f t="shared" si="340"/>
        <v>0</v>
      </c>
      <c r="L1379">
        <f t="shared" si="341"/>
        <v>0</v>
      </c>
      <c r="M1379">
        <f t="shared" si="342"/>
        <v>0</v>
      </c>
      <c r="N1379">
        <f t="shared" si="343"/>
        <v>1</v>
      </c>
      <c r="O1379">
        <f t="shared" si="344"/>
        <v>0</v>
      </c>
      <c r="P1379">
        <v>5</v>
      </c>
      <c r="Q1379">
        <f t="shared" si="345"/>
        <v>0</v>
      </c>
      <c r="R1379">
        <f t="shared" si="346"/>
        <v>1</v>
      </c>
      <c r="S1379">
        <f t="shared" si="347"/>
        <v>0</v>
      </c>
      <c r="T1379">
        <f t="shared" si="348"/>
        <v>0</v>
      </c>
      <c r="U1379">
        <v>1</v>
      </c>
      <c r="V1379">
        <f t="shared" si="349"/>
        <v>9.5442429810371071E-2</v>
      </c>
      <c r="W1379">
        <f t="shared" si="350"/>
        <v>0.52384251123545744</v>
      </c>
      <c r="X1379">
        <f t="shared" si="351"/>
        <v>0.81822439778736544</v>
      </c>
      <c r="Y1379">
        <f t="shared" si="352"/>
        <v>0</v>
      </c>
      <c r="Z1379" t="s">
        <v>1411</v>
      </c>
    </row>
    <row r="1380" spans="1:26" x14ac:dyDescent="0.25">
      <c r="A1380" t="s">
        <v>45</v>
      </c>
      <c r="B1380" t="s">
        <v>33</v>
      </c>
      <c r="C1380" t="s">
        <v>25</v>
      </c>
      <c r="D1380">
        <v>0</v>
      </c>
      <c r="F1380">
        <v>1</v>
      </c>
      <c r="G1380">
        <v>82.3</v>
      </c>
      <c r="H1380">
        <f t="shared" si="337"/>
        <v>1</v>
      </c>
      <c r="I1380">
        <f t="shared" si="338"/>
        <v>0</v>
      </c>
      <c r="J1380">
        <f t="shared" si="339"/>
        <v>1</v>
      </c>
      <c r="K1380">
        <f t="shared" si="340"/>
        <v>0</v>
      </c>
      <c r="L1380">
        <f t="shared" si="341"/>
        <v>0</v>
      </c>
      <c r="M1380">
        <f t="shared" si="342"/>
        <v>0</v>
      </c>
      <c r="N1380">
        <f t="shared" si="343"/>
        <v>0</v>
      </c>
      <c r="O1380">
        <f t="shared" si="344"/>
        <v>1</v>
      </c>
      <c r="P1380">
        <v>72</v>
      </c>
      <c r="Q1380">
        <f t="shared" si="345"/>
        <v>0</v>
      </c>
      <c r="R1380">
        <f t="shared" si="346"/>
        <v>0</v>
      </c>
      <c r="S1380">
        <f t="shared" si="347"/>
        <v>0</v>
      </c>
      <c r="T1380">
        <f t="shared" si="348"/>
        <v>1</v>
      </c>
      <c r="U1380">
        <v>0</v>
      </c>
      <c r="V1380">
        <f t="shared" si="349"/>
        <v>5.4684755347936126E-2</v>
      </c>
      <c r="W1380">
        <f t="shared" si="350"/>
        <v>0.51366778296962412</v>
      </c>
      <c r="X1380">
        <f t="shared" si="351"/>
        <v>2.9904224674636285E-3</v>
      </c>
      <c r="Y1380">
        <f t="shared" si="352"/>
        <v>0</v>
      </c>
      <c r="Z1380" t="s">
        <v>1412</v>
      </c>
    </row>
    <row r="1381" spans="1:26" x14ac:dyDescent="0.25">
      <c r="A1381" t="s">
        <v>26</v>
      </c>
      <c r="B1381" t="s">
        <v>33</v>
      </c>
      <c r="C1381" t="s">
        <v>25</v>
      </c>
      <c r="D1381">
        <v>0</v>
      </c>
      <c r="F1381">
        <v>1</v>
      </c>
      <c r="G1381">
        <v>66.8</v>
      </c>
      <c r="H1381">
        <f t="shared" si="337"/>
        <v>1</v>
      </c>
      <c r="I1381">
        <f t="shared" si="338"/>
        <v>0</v>
      </c>
      <c r="J1381">
        <f t="shared" si="339"/>
        <v>1</v>
      </c>
      <c r="K1381">
        <f t="shared" si="340"/>
        <v>0</v>
      </c>
      <c r="L1381">
        <f t="shared" si="341"/>
        <v>0</v>
      </c>
      <c r="M1381">
        <f t="shared" si="342"/>
        <v>1</v>
      </c>
      <c r="N1381">
        <f t="shared" si="343"/>
        <v>0</v>
      </c>
      <c r="O1381">
        <f t="shared" si="344"/>
        <v>0</v>
      </c>
      <c r="P1381">
        <v>58</v>
      </c>
      <c r="Q1381">
        <f t="shared" si="345"/>
        <v>0</v>
      </c>
      <c r="R1381">
        <f t="shared" si="346"/>
        <v>0</v>
      </c>
      <c r="S1381">
        <f t="shared" si="347"/>
        <v>0</v>
      </c>
      <c r="T1381">
        <f t="shared" si="348"/>
        <v>1</v>
      </c>
      <c r="U1381">
        <v>0</v>
      </c>
      <c r="V1381">
        <f t="shared" si="349"/>
        <v>0.36190830103000676</v>
      </c>
      <c r="W1381">
        <f t="shared" si="350"/>
        <v>0.58950230130726988</v>
      </c>
      <c r="X1381">
        <f t="shared" si="351"/>
        <v>0.13097761835442601</v>
      </c>
      <c r="Y1381">
        <f t="shared" si="352"/>
        <v>1</v>
      </c>
      <c r="Z1381" t="s">
        <v>1413</v>
      </c>
    </row>
    <row r="1382" spans="1:26" x14ac:dyDescent="0.25">
      <c r="A1382" t="s">
        <v>45</v>
      </c>
      <c r="B1382" t="s">
        <v>33</v>
      </c>
      <c r="C1382" t="s">
        <v>25</v>
      </c>
      <c r="D1382">
        <v>0</v>
      </c>
      <c r="F1382">
        <v>1</v>
      </c>
      <c r="G1382">
        <v>44.6</v>
      </c>
      <c r="H1382">
        <f t="shared" si="337"/>
        <v>1</v>
      </c>
      <c r="I1382">
        <f t="shared" si="338"/>
        <v>0</v>
      </c>
      <c r="J1382">
        <f t="shared" si="339"/>
        <v>1</v>
      </c>
      <c r="K1382">
        <f t="shared" si="340"/>
        <v>0</v>
      </c>
      <c r="L1382">
        <f t="shared" si="341"/>
        <v>0</v>
      </c>
      <c r="M1382">
        <f t="shared" si="342"/>
        <v>0</v>
      </c>
      <c r="N1382">
        <f t="shared" si="343"/>
        <v>0</v>
      </c>
      <c r="O1382">
        <f t="shared" si="344"/>
        <v>1</v>
      </c>
      <c r="P1382">
        <v>70</v>
      </c>
      <c r="Q1382">
        <f t="shared" si="345"/>
        <v>0</v>
      </c>
      <c r="R1382">
        <f t="shared" si="346"/>
        <v>0</v>
      </c>
      <c r="S1382">
        <f t="shared" si="347"/>
        <v>0</v>
      </c>
      <c r="T1382">
        <f t="shared" si="348"/>
        <v>1</v>
      </c>
      <c r="U1382">
        <v>0</v>
      </c>
      <c r="V1382">
        <f t="shared" si="349"/>
        <v>7.7153553607475084E-4</v>
      </c>
      <c r="W1382">
        <f t="shared" si="350"/>
        <v>0.5001928838744506</v>
      </c>
      <c r="X1382">
        <f t="shared" si="351"/>
        <v>5.9526708342615314E-7</v>
      </c>
      <c r="Y1382">
        <f t="shared" si="352"/>
        <v>0</v>
      </c>
      <c r="Z1382" t="s">
        <v>1414</v>
      </c>
    </row>
    <row r="1383" spans="1:26" x14ac:dyDescent="0.25">
      <c r="A1383" t="s">
        <v>29</v>
      </c>
      <c r="B1383" t="s">
        <v>33</v>
      </c>
      <c r="C1383" t="s">
        <v>35</v>
      </c>
      <c r="D1383">
        <v>0</v>
      </c>
      <c r="F1383">
        <v>1</v>
      </c>
      <c r="G1383">
        <v>98.45</v>
      </c>
      <c r="H1383">
        <f t="shared" si="337"/>
        <v>1</v>
      </c>
      <c r="I1383">
        <f t="shared" si="338"/>
        <v>0</v>
      </c>
      <c r="J1383">
        <f t="shared" si="339"/>
        <v>0</v>
      </c>
      <c r="K1383">
        <f t="shared" si="340"/>
        <v>1</v>
      </c>
      <c r="L1383">
        <f t="shared" si="341"/>
        <v>0</v>
      </c>
      <c r="M1383">
        <f t="shared" si="342"/>
        <v>0</v>
      </c>
      <c r="N1383">
        <f t="shared" si="343"/>
        <v>1</v>
      </c>
      <c r="O1383">
        <f t="shared" si="344"/>
        <v>0</v>
      </c>
      <c r="P1383">
        <v>61</v>
      </c>
      <c r="Q1383">
        <f t="shared" si="345"/>
        <v>0</v>
      </c>
      <c r="R1383">
        <f t="shared" si="346"/>
        <v>0</v>
      </c>
      <c r="S1383">
        <f t="shared" si="347"/>
        <v>0</v>
      </c>
      <c r="T1383">
        <f t="shared" si="348"/>
        <v>1</v>
      </c>
      <c r="U1383">
        <v>0</v>
      </c>
      <c r="V1383">
        <f t="shared" si="349"/>
        <v>0.14466072557287626</v>
      </c>
      <c r="W1383">
        <f t="shared" si="350"/>
        <v>0.53610224486011782</v>
      </c>
      <c r="X1383">
        <f t="shared" si="351"/>
        <v>2.0926725523271017E-2</v>
      </c>
      <c r="Y1383">
        <f t="shared" si="352"/>
        <v>0</v>
      </c>
      <c r="Z1383" t="s">
        <v>1415</v>
      </c>
    </row>
    <row r="1384" spans="1:26" x14ac:dyDescent="0.25">
      <c r="A1384" t="s">
        <v>26</v>
      </c>
      <c r="B1384" t="s">
        <v>30</v>
      </c>
      <c r="C1384" t="s">
        <v>35</v>
      </c>
      <c r="D1384">
        <v>0</v>
      </c>
      <c r="F1384">
        <v>1</v>
      </c>
      <c r="G1384">
        <v>70.7</v>
      </c>
      <c r="H1384">
        <f t="shared" si="337"/>
        <v>1</v>
      </c>
      <c r="I1384">
        <f t="shared" si="338"/>
        <v>0</v>
      </c>
      <c r="J1384">
        <f t="shared" si="339"/>
        <v>0</v>
      </c>
      <c r="K1384">
        <f t="shared" si="340"/>
        <v>1</v>
      </c>
      <c r="L1384">
        <f t="shared" si="341"/>
        <v>0</v>
      </c>
      <c r="M1384">
        <f t="shared" si="342"/>
        <v>1</v>
      </c>
      <c r="N1384">
        <f t="shared" si="343"/>
        <v>0</v>
      </c>
      <c r="O1384">
        <f t="shared" si="344"/>
        <v>0</v>
      </c>
      <c r="P1384">
        <v>2</v>
      </c>
      <c r="Q1384">
        <f t="shared" si="345"/>
        <v>0</v>
      </c>
      <c r="R1384">
        <f t="shared" si="346"/>
        <v>1</v>
      </c>
      <c r="S1384">
        <f t="shared" si="347"/>
        <v>0</v>
      </c>
      <c r="T1384">
        <f t="shared" si="348"/>
        <v>0</v>
      </c>
      <c r="U1384">
        <v>0</v>
      </c>
      <c r="V1384">
        <f t="shared" si="349"/>
        <v>0.3679886171409672</v>
      </c>
      <c r="W1384">
        <f t="shared" si="350"/>
        <v>0.59097286816172057</v>
      </c>
      <c r="X1384">
        <f t="shared" si="351"/>
        <v>0.13541562234532134</v>
      </c>
      <c r="Y1384">
        <f t="shared" si="352"/>
        <v>1</v>
      </c>
      <c r="Z1384" t="s">
        <v>1416</v>
      </c>
    </row>
    <row r="1385" spans="1:26" x14ac:dyDescent="0.25">
      <c r="A1385" t="s">
        <v>29</v>
      </c>
      <c r="B1385" t="s">
        <v>30</v>
      </c>
      <c r="C1385" t="s">
        <v>23</v>
      </c>
      <c r="D1385">
        <v>0</v>
      </c>
      <c r="F1385">
        <v>1</v>
      </c>
      <c r="G1385">
        <v>24.95</v>
      </c>
      <c r="H1385">
        <f t="shared" si="337"/>
        <v>1</v>
      </c>
      <c r="I1385">
        <f t="shared" si="338"/>
        <v>0</v>
      </c>
      <c r="J1385">
        <f t="shared" si="339"/>
        <v>0</v>
      </c>
      <c r="K1385">
        <f t="shared" si="340"/>
        <v>0</v>
      </c>
      <c r="L1385">
        <f t="shared" si="341"/>
        <v>1</v>
      </c>
      <c r="M1385">
        <f t="shared" si="342"/>
        <v>0</v>
      </c>
      <c r="N1385">
        <f t="shared" si="343"/>
        <v>1</v>
      </c>
      <c r="O1385">
        <f t="shared" si="344"/>
        <v>0</v>
      </c>
      <c r="P1385">
        <v>46</v>
      </c>
      <c r="Q1385">
        <f t="shared" si="345"/>
        <v>0</v>
      </c>
      <c r="R1385">
        <f t="shared" si="346"/>
        <v>1</v>
      </c>
      <c r="S1385">
        <f t="shared" si="347"/>
        <v>0</v>
      </c>
      <c r="T1385">
        <f t="shared" si="348"/>
        <v>0</v>
      </c>
      <c r="U1385">
        <v>0</v>
      </c>
      <c r="V1385">
        <f t="shared" si="349"/>
        <v>-3.5212257351355074E-3</v>
      </c>
      <c r="W1385">
        <f t="shared" si="350"/>
        <v>0.49911969447579385</v>
      </c>
      <c r="X1385">
        <f t="shared" si="351"/>
        <v>1.2399030677780594E-5</v>
      </c>
      <c r="Y1385">
        <f t="shared" si="352"/>
        <v>0</v>
      </c>
      <c r="Z1385" t="s">
        <v>1417</v>
      </c>
    </row>
    <row r="1386" spans="1:26" x14ac:dyDescent="0.25">
      <c r="A1386" t="s">
        <v>26</v>
      </c>
      <c r="B1386" t="s">
        <v>33</v>
      </c>
      <c r="C1386" t="s">
        <v>25</v>
      </c>
      <c r="D1386">
        <v>0</v>
      </c>
      <c r="F1386">
        <v>1</v>
      </c>
      <c r="G1386">
        <v>49.95</v>
      </c>
      <c r="H1386">
        <f t="shared" si="337"/>
        <v>1</v>
      </c>
      <c r="I1386">
        <f t="shared" si="338"/>
        <v>0</v>
      </c>
      <c r="J1386">
        <f t="shared" si="339"/>
        <v>1</v>
      </c>
      <c r="K1386">
        <f t="shared" si="340"/>
        <v>0</v>
      </c>
      <c r="L1386">
        <f t="shared" si="341"/>
        <v>0</v>
      </c>
      <c r="M1386">
        <f t="shared" si="342"/>
        <v>1</v>
      </c>
      <c r="N1386">
        <f t="shared" si="343"/>
        <v>0</v>
      </c>
      <c r="O1386">
        <f t="shared" si="344"/>
        <v>0</v>
      </c>
      <c r="P1386">
        <v>1</v>
      </c>
      <c r="Q1386">
        <f t="shared" si="345"/>
        <v>0</v>
      </c>
      <c r="R1386">
        <f t="shared" si="346"/>
        <v>0</v>
      </c>
      <c r="S1386">
        <f t="shared" si="347"/>
        <v>0</v>
      </c>
      <c r="T1386">
        <f t="shared" si="348"/>
        <v>1</v>
      </c>
      <c r="U1386">
        <v>1</v>
      </c>
      <c r="V1386">
        <f t="shared" si="349"/>
        <v>0.34050138658058748</v>
      </c>
      <c r="W1386">
        <f t="shared" si="350"/>
        <v>0.58431231058688227</v>
      </c>
      <c r="X1386">
        <f t="shared" si="351"/>
        <v>0.43493842110212771</v>
      </c>
      <c r="Y1386">
        <f t="shared" si="352"/>
        <v>1</v>
      </c>
      <c r="Z1386" t="s">
        <v>1418</v>
      </c>
    </row>
    <row r="1387" spans="1:26" x14ac:dyDescent="0.25">
      <c r="A1387" t="s">
        <v>26</v>
      </c>
      <c r="B1387" t="s">
        <v>27</v>
      </c>
      <c r="C1387" t="s">
        <v>35</v>
      </c>
      <c r="D1387">
        <v>0</v>
      </c>
      <c r="F1387">
        <v>1</v>
      </c>
      <c r="G1387">
        <v>69.25</v>
      </c>
      <c r="H1387">
        <f t="shared" si="337"/>
        <v>1</v>
      </c>
      <c r="I1387">
        <f t="shared" si="338"/>
        <v>0</v>
      </c>
      <c r="J1387">
        <f t="shared" si="339"/>
        <v>0</v>
      </c>
      <c r="K1387">
        <f t="shared" si="340"/>
        <v>1</v>
      </c>
      <c r="L1387">
        <f t="shared" si="341"/>
        <v>0</v>
      </c>
      <c r="M1387">
        <f t="shared" si="342"/>
        <v>1</v>
      </c>
      <c r="N1387">
        <f t="shared" si="343"/>
        <v>0</v>
      </c>
      <c r="O1387">
        <f t="shared" si="344"/>
        <v>0</v>
      </c>
      <c r="P1387">
        <v>22</v>
      </c>
      <c r="Q1387">
        <f t="shared" si="345"/>
        <v>1</v>
      </c>
      <c r="R1387">
        <f t="shared" si="346"/>
        <v>0</v>
      </c>
      <c r="S1387">
        <f t="shared" si="347"/>
        <v>0</v>
      </c>
      <c r="T1387">
        <f t="shared" si="348"/>
        <v>0</v>
      </c>
      <c r="U1387">
        <v>1</v>
      </c>
      <c r="V1387">
        <f t="shared" si="349"/>
        <v>0.50735949979032735</v>
      </c>
      <c r="W1387">
        <f t="shared" si="350"/>
        <v>0.62418727588155809</v>
      </c>
      <c r="X1387">
        <f t="shared" si="351"/>
        <v>0.24269466244683649</v>
      </c>
      <c r="Y1387">
        <f t="shared" si="352"/>
        <v>1</v>
      </c>
      <c r="Z1387" t="s">
        <v>1419</v>
      </c>
    </row>
    <row r="1388" spans="1:26" x14ac:dyDescent="0.25">
      <c r="A1388" t="s">
        <v>45</v>
      </c>
      <c r="B1388" t="s">
        <v>38</v>
      </c>
      <c r="C1388" t="s">
        <v>35</v>
      </c>
      <c r="D1388">
        <v>0</v>
      </c>
      <c r="F1388">
        <v>1</v>
      </c>
      <c r="G1388">
        <v>102.5</v>
      </c>
      <c r="H1388">
        <f t="shared" si="337"/>
        <v>1</v>
      </c>
      <c r="I1388">
        <f t="shared" si="338"/>
        <v>0</v>
      </c>
      <c r="J1388">
        <f t="shared" si="339"/>
        <v>0</v>
      </c>
      <c r="K1388">
        <f t="shared" si="340"/>
        <v>1</v>
      </c>
      <c r="L1388">
        <f t="shared" si="341"/>
        <v>0</v>
      </c>
      <c r="M1388">
        <f t="shared" si="342"/>
        <v>0</v>
      </c>
      <c r="N1388">
        <f t="shared" si="343"/>
        <v>0</v>
      </c>
      <c r="O1388">
        <f t="shared" si="344"/>
        <v>1</v>
      </c>
      <c r="P1388">
        <v>48</v>
      </c>
      <c r="Q1388">
        <f t="shared" si="345"/>
        <v>0</v>
      </c>
      <c r="R1388">
        <f t="shared" si="346"/>
        <v>0</v>
      </c>
      <c r="S1388">
        <f t="shared" si="347"/>
        <v>1</v>
      </c>
      <c r="T1388">
        <f t="shared" si="348"/>
        <v>0</v>
      </c>
      <c r="U1388">
        <v>0</v>
      </c>
      <c r="V1388">
        <f t="shared" si="349"/>
        <v>8.6177674691884809E-2</v>
      </c>
      <c r="W1388">
        <f t="shared" si="350"/>
        <v>0.52153109510116691</v>
      </c>
      <c r="X1388">
        <f t="shared" si="351"/>
        <v>7.4265916153003235E-3</v>
      </c>
      <c r="Y1388">
        <f t="shared" si="352"/>
        <v>0</v>
      </c>
      <c r="Z1388" t="s">
        <v>1420</v>
      </c>
    </row>
    <row r="1389" spans="1:26" x14ac:dyDescent="0.25">
      <c r="A1389" t="s">
        <v>45</v>
      </c>
      <c r="B1389" t="s">
        <v>38</v>
      </c>
      <c r="C1389" t="s">
        <v>25</v>
      </c>
      <c r="D1389">
        <v>0</v>
      </c>
      <c r="F1389">
        <v>1</v>
      </c>
      <c r="G1389">
        <v>86.55</v>
      </c>
      <c r="H1389">
        <f t="shared" si="337"/>
        <v>1</v>
      </c>
      <c r="I1389">
        <f t="shared" si="338"/>
        <v>0</v>
      </c>
      <c r="J1389">
        <f t="shared" si="339"/>
        <v>1</v>
      </c>
      <c r="K1389">
        <f t="shared" si="340"/>
        <v>0</v>
      </c>
      <c r="L1389">
        <f t="shared" si="341"/>
        <v>0</v>
      </c>
      <c r="M1389">
        <f t="shared" si="342"/>
        <v>0</v>
      </c>
      <c r="N1389">
        <f t="shared" si="343"/>
        <v>0</v>
      </c>
      <c r="O1389">
        <f t="shared" si="344"/>
        <v>1</v>
      </c>
      <c r="P1389">
        <v>64</v>
      </c>
      <c r="Q1389">
        <f t="shared" si="345"/>
        <v>0</v>
      </c>
      <c r="R1389">
        <f t="shared" si="346"/>
        <v>0</v>
      </c>
      <c r="S1389">
        <f t="shared" si="347"/>
        <v>1</v>
      </c>
      <c r="T1389">
        <f t="shared" si="348"/>
        <v>0</v>
      </c>
      <c r="U1389">
        <v>0</v>
      </c>
      <c r="V1389">
        <f t="shared" si="349"/>
        <v>6.1310740853469881E-2</v>
      </c>
      <c r="W1389">
        <f t="shared" si="350"/>
        <v>0.51532288561127038</v>
      </c>
      <c r="X1389">
        <f t="shared" si="351"/>
        <v>3.7590069440013407E-3</v>
      </c>
      <c r="Y1389">
        <f t="shared" si="352"/>
        <v>0</v>
      </c>
      <c r="Z1389" t="s">
        <v>1421</v>
      </c>
    </row>
    <row r="1390" spans="1:26" x14ac:dyDescent="0.25">
      <c r="A1390" t="s">
        <v>45</v>
      </c>
      <c r="B1390" t="s">
        <v>33</v>
      </c>
      <c r="C1390" t="s">
        <v>23</v>
      </c>
      <c r="D1390">
        <v>0</v>
      </c>
      <c r="F1390">
        <v>1</v>
      </c>
      <c r="G1390">
        <v>24.3</v>
      </c>
      <c r="H1390">
        <f t="shared" si="337"/>
        <v>1</v>
      </c>
      <c r="I1390">
        <f t="shared" si="338"/>
        <v>0</v>
      </c>
      <c r="J1390">
        <f t="shared" si="339"/>
        <v>0</v>
      </c>
      <c r="K1390">
        <f t="shared" si="340"/>
        <v>0</v>
      </c>
      <c r="L1390">
        <f t="shared" si="341"/>
        <v>1</v>
      </c>
      <c r="M1390">
        <f t="shared" si="342"/>
        <v>0</v>
      </c>
      <c r="N1390">
        <f t="shared" si="343"/>
        <v>0</v>
      </c>
      <c r="O1390">
        <f t="shared" si="344"/>
        <v>1</v>
      </c>
      <c r="P1390">
        <v>72</v>
      </c>
      <c r="Q1390">
        <f t="shared" si="345"/>
        <v>0</v>
      </c>
      <c r="R1390">
        <f t="shared" si="346"/>
        <v>0</v>
      </c>
      <c r="S1390">
        <f t="shared" si="347"/>
        <v>0</v>
      </c>
      <c r="T1390">
        <f t="shared" si="348"/>
        <v>1</v>
      </c>
      <c r="U1390">
        <v>0</v>
      </c>
      <c r="V1390">
        <f t="shared" si="349"/>
        <v>-6.4468667796785062E-2</v>
      </c>
      <c r="W1390">
        <f t="shared" si="350"/>
        <v>0.48388841292473489</v>
      </c>
      <c r="X1390">
        <f t="shared" si="351"/>
        <v>4.1562091274922313E-3</v>
      </c>
      <c r="Y1390">
        <f t="shared" si="352"/>
        <v>0</v>
      </c>
      <c r="Z1390" t="s">
        <v>1422</v>
      </c>
    </row>
    <row r="1391" spans="1:26" x14ac:dyDescent="0.25">
      <c r="A1391" t="s">
        <v>26</v>
      </c>
      <c r="B1391" t="s">
        <v>38</v>
      </c>
      <c r="C1391" t="s">
        <v>25</v>
      </c>
      <c r="D1391">
        <v>0</v>
      </c>
      <c r="F1391">
        <v>1</v>
      </c>
      <c r="G1391">
        <v>58.35</v>
      </c>
      <c r="H1391">
        <f t="shared" si="337"/>
        <v>1</v>
      </c>
      <c r="I1391">
        <f t="shared" si="338"/>
        <v>0</v>
      </c>
      <c r="J1391">
        <f t="shared" si="339"/>
        <v>1</v>
      </c>
      <c r="K1391">
        <f t="shared" si="340"/>
        <v>0</v>
      </c>
      <c r="L1391">
        <f t="shared" si="341"/>
        <v>0</v>
      </c>
      <c r="M1391">
        <f t="shared" si="342"/>
        <v>1</v>
      </c>
      <c r="N1391">
        <f t="shared" si="343"/>
        <v>0</v>
      </c>
      <c r="O1391">
        <f t="shared" si="344"/>
        <v>0</v>
      </c>
      <c r="P1391">
        <v>12</v>
      </c>
      <c r="Q1391">
        <f t="shared" si="345"/>
        <v>0</v>
      </c>
      <c r="R1391">
        <f t="shared" si="346"/>
        <v>0</v>
      </c>
      <c r="S1391">
        <f t="shared" si="347"/>
        <v>1</v>
      </c>
      <c r="T1391">
        <f t="shared" si="348"/>
        <v>0</v>
      </c>
      <c r="U1391">
        <v>0</v>
      </c>
      <c r="V1391">
        <f t="shared" si="349"/>
        <v>0.3672889011546509</v>
      </c>
      <c r="W1391">
        <f t="shared" si="350"/>
        <v>0.59080371929824727</v>
      </c>
      <c r="X1391">
        <f t="shared" si="351"/>
        <v>0.13490113691139091</v>
      </c>
      <c r="Y1391">
        <f t="shared" si="352"/>
        <v>1</v>
      </c>
      <c r="Z1391" t="s">
        <v>1423</v>
      </c>
    </row>
    <row r="1392" spans="1:26" x14ac:dyDescent="0.25">
      <c r="A1392" t="s">
        <v>26</v>
      </c>
      <c r="B1392" t="s">
        <v>27</v>
      </c>
      <c r="C1392" t="s">
        <v>35</v>
      </c>
      <c r="D1392">
        <v>1</v>
      </c>
      <c r="F1392">
        <v>1</v>
      </c>
      <c r="G1392">
        <v>94.25</v>
      </c>
      <c r="H1392">
        <f t="shared" si="337"/>
        <v>0</v>
      </c>
      <c r="I1392">
        <f t="shared" si="338"/>
        <v>1</v>
      </c>
      <c r="J1392">
        <f t="shared" si="339"/>
        <v>0</v>
      </c>
      <c r="K1392">
        <f t="shared" si="340"/>
        <v>1</v>
      </c>
      <c r="L1392">
        <f t="shared" si="341"/>
        <v>0</v>
      </c>
      <c r="M1392">
        <f t="shared" si="342"/>
        <v>1</v>
      </c>
      <c r="N1392">
        <f t="shared" si="343"/>
        <v>0</v>
      </c>
      <c r="O1392">
        <f t="shared" si="344"/>
        <v>0</v>
      </c>
      <c r="P1392">
        <v>34</v>
      </c>
      <c r="Q1392">
        <f t="shared" si="345"/>
        <v>1</v>
      </c>
      <c r="R1392">
        <f t="shared" si="346"/>
        <v>0</v>
      </c>
      <c r="S1392">
        <f t="shared" si="347"/>
        <v>0</v>
      </c>
      <c r="T1392">
        <f t="shared" si="348"/>
        <v>0</v>
      </c>
      <c r="U1392">
        <v>1</v>
      </c>
      <c r="V1392">
        <f t="shared" si="349"/>
        <v>0.54147271585624079</v>
      </c>
      <c r="W1392">
        <f t="shared" si="350"/>
        <v>0.63215494242511372</v>
      </c>
      <c r="X1392">
        <f t="shared" si="351"/>
        <v>0.21024727030425169</v>
      </c>
      <c r="Y1392">
        <f t="shared" si="352"/>
        <v>1</v>
      </c>
      <c r="Z1392" t="s">
        <v>1424</v>
      </c>
    </row>
    <row r="1393" spans="1:26" x14ac:dyDescent="0.25">
      <c r="A1393" t="s">
        <v>45</v>
      </c>
      <c r="B1393" t="s">
        <v>38</v>
      </c>
      <c r="C1393" t="s">
        <v>25</v>
      </c>
      <c r="D1393">
        <v>0</v>
      </c>
      <c r="F1393">
        <v>1</v>
      </c>
      <c r="G1393">
        <v>68.75</v>
      </c>
      <c r="H1393">
        <f t="shared" si="337"/>
        <v>1</v>
      </c>
      <c r="I1393">
        <f t="shared" si="338"/>
        <v>0</v>
      </c>
      <c r="J1393">
        <f t="shared" si="339"/>
        <v>1</v>
      </c>
      <c r="K1393">
        <f t="shared" si="340"/>
        <v>0</v>
      </c>
      <c r="L1393">
        <f t="shared" si="341"/>
        <v>0</v>
      </c>
      <c r="M1393">
        <f t="shared" si="342"/>
        <v>0</v>
      </c>
      <c r="N1393">
        <f t="shared" si="343"/>
        <v>0</v>
      </c>
      <c r="O1393">
        <f t="shared" si="344"/>
        <v>1</v>
      </c>
      <c r="P1393">
        <v>72</v>
      </c>
      <c r="Q1393">
        <f t="shared" si="345"/>
        <v>0</v>
      </c>
      <c r="R1393">
        <f t="shared" si="346"/>
        <v>0</v>
      </c>
      <c r="S1393">
        <f t="shared" si="347"/>
        <v>1</v>
      </c>
      <c r="T1393">
        <f t="shared" si="348"/>
        <v>0</v>
      </c>
      <c r="U1393">
        <v>0</v>
      </c>
      <c r="V1393">
        <f t="shared" si="349"/>
        <v>3.8422723761637176E-2</v>
      </c>
      <c r="W1393">
        <f t="shared" si="350"/>
        <v>0.5096044993713833</v>
      </c>
      <c r="X1393">
        <f t="shared" si="351"/>
        <v>1.476305701263078E-3</v>
      </c>
      <c r="Y1393">
        <f t="shared" si="352"/>
        <v>0</v>
      </c>
      <c r="Z1393" t="s">
        <v>1425</v>
      </c>
    </row>
    <row r="1394" spans="1:26" x14ac:dyDescent="0.25">
      <c r="A1394" t="s">
        <v>26</v>
      </c>
      <c r="B1394" t="s">
        <v>27</v>
      </c>
      <c r="C1394" t="s">
        <v>35</v>
      </c>
      <c r="D1394">
        <v>0</v>
      </c>
      <c r="F1394">
        <v>1</v>
      </c>
      <c r="G1394">
        <v>85.8</v>
      </c>
      <c r="H1394">
        <f t="shared" si="337"/>
        <v>1</v>
      </c>
      <c r="I1394">
        <f t="shared" si="338"/>
        <v>0</v>
      </c>
      <c r="J1394">
        <f t="shared" si="339"/>
        <v>0</v>
      </c>
      <c r="K1394">
        <f t="shared" si="340"/>
        <v>1</v>
      </c>
      <c r="L1394">
        <f t="shared" si="341"/>
        <v>0</v>
      </c>
      <c r="M1394">
        <f t="shared" si="342"/>
        <v>1</v>
      </c>
      <c r="N1394">
        <f t="shared" si="343"/>
        <v>0</v>
      </c>
      <c r="O1394">
        <f t="shared" si="344"/>
        <v>0</v>
      </c>
      <c r="P1394">
        <v>29</v>
      </c>
      <c r="Q1394">
        <f t="shared" si="345"/>
        <v>1</v>
      </c>
      <c r="R1394">
        <f t="shared" si="346"/>
        <v>0</v>
      </c>
      <c r="S1394">
        <f t="shared" si="347"/>
        <v>0</v>
      </c>
      <c r="T1394">
        <f t="shared" si="348"/>
        <v>0</v>
      </c>
      <c r="U1394">
        <v>0</v>
      </c>
      <c r="V1394">
        <f t="shared" si="349"/>
        <v>0.5282986976158266</v>
      </c>
      <c r="W1394">
        <f t="shared" si="350"/>
        <v>0.62908622286170601</v>
      </c>
      <c r="X1394">
        <f t="shared" si="351"/>
        <v>0.27909951390257859</v>
      </c>
      <c r="Y1394">
        <f t="shared" si="352"/>
        <v>1</v>
      </c>
      <c r="Z1394" t="s">
        <v>1426</v>
      </c>
    </row>
    <row r="1395" spans="1:26" x14ac:dyDescent="0.25">
      <c r="A1395" t="s">
        <v>29</v>
      </c>
      <c r="B1395" t="s">
        <v>38</v>
      </c>
      <c r="C1395" t="s">
        <v>23</v>
      </c>
      <c r="D1395">
        <v>0</v>
      </c>
      <c r="F1395">
        <v>1</v>
      </c>
      <c r="G1395">
        <v>20.100000000000001</v>
      </c>
      <c r="H1395">
        <f t="shared" si="337"/>
        <v>1</v>
      </c>
      <c r="I1395">
        <f t="shared" si="338"/>
        <v>0</v>
      </c>
      <c r="J1395">
        <f t="shared" si="339"/>
        <v>0</v>
      </c>
      <c r="K1395">
        <f t="shared" si="340"/>
        <v>0</v>
      </c>
      <c r="L1395">
        <f t="shared" si="341"/>
        <v>1</v>
      </c>
      <c r="M1395">
        <f t="shared" si="342"/>
        <v>0</v>
      </c>
      <c r="N1395">
        <f t="shared" si="343"/>
        <v>1</v>
      </c>
      <c r="O1395">
        <f t="shared" si="344"/>
        <v>0</v>
      </c>
      <c r="P1395">
        <v>33</v>
      </c>
      <c r="Q1395">
        <f t="shared" si="345"/>
        <v>0</v>
      </c>
      <c r="R1395">
        <f t="shared" si="346"/>
        <v>0</v>
      </c>
      <c r="S1395">
        <f t="shared" si="347"/>
        <v>1</v>
      </c>
      <c r="T1395">
        <f t="shared" si="348"/>
        <v>0</v>
      </c>
      <c r="U1395">
        <v>0</v>
      </c>
      <c r="V1395">
        <f t="shared" si="349"/>
        <v>-1.1082644488509315E-2</v>
      </c>
      <c r="W1395">
        <f t="shared" si="350"/>
        <v>0.49722936723639732</v>
      </c>
      <c r="X1395">
        <f t="shared" si="351"/>
        <v>1.2282500885868591E-4</v>
      </c>
      <c r="Y1395">
        <f t="shared" si="352"/>
        <v>0</v>
      </c>
      <c r="Z1395" t="s">
        <v>1427</v>
      </c>
    </row>
    <row r="1396" spans="1:26" x14ac:dyDescent="0.25">
      <c r="A1396" t="s">
        <v>26</v>
      </c>
      <c r="B1396" t="s">
        <v>30</v>
      </c>
      <c r="C1396" t="s">
        <v>23</v>
      </c>
      <c r="D1396">
        <v>0</v>
      </c>
      <c r="F1396">
        <v>1</v>
      </c>
      <c r="G1396">
        <v>20.350000000000001</v>
      </c>
      <c r="H1396">
        <f t="shared" si="337"/>
        <v>1</v>
      </c>
      <c r="I1396">
        <f t="shared" si="338"/>
        <v>0</v>
      </c>
      <c r="J1396">
        <f t="shared" si="339"/>
        <v>0</v>
      </c>
      <c r="K1396">
        <f t="shared" si="340"/>
        <v>0</v>
      </c>
      <c r="L1396">
        <f t="shared" si="341"/>
        <v>1</v>
      </c>
      <c r="M1396">
        <f t="shared" si="342"/>
        <v>1</v>
      </c>
      <c r="N1396">
        <f t="shared" si="343"/>
        <v>0</v>
      </c>
      <c r="O1396">
        <f t="shared" si="344"/>
        <v>0</v>
      </c>
      <c r="P1396">
        <v>1</v>
      </c>
      <c r="Q1396">
        <f t="shared" si="345"/>
        <v>0</v>
      </c>
      <c r="R1396">
        <f t="shared" si="346"/>
        <v>1</v>
      </c>
      <c r="S1396">
        <f t="shared" si="347"/>
        <v>0</v>
      </c>
      <c r="T1396">
        <f t="shared" si="348"/>
        <v>0</v>
      </c>
      <c r="U1396">
        <v>0</v>
      </c>
      <c r="V1396">
        <f t="shared" si="349"/>
        <v>0.2656251371669624</v>
      </c>
      <c r="W1396">
        <f t="shared" si="350"/>
        <v>0.56601856889000679</v>
      </c>
      <c r="X1396">
        <f t="shared" si="351"/>
        <v>7.0556713494967588E-2</v>
      </c>
      <c r="Y1396">
        <f t="shared" si="352"/>
        <v>0</v>
      </c>
      <c r="Z1396" t="s">
        <v>1428</v>
      </c>
    </row>
    <row r="1397" spans="1:26" x14ac:dyDescent="0.25">
      <c r="A1397" t="s">
        <v>29</v>
      </c>
      <c r="B1397" t="s">
        <v>27</v>
      </c>
      <c r="C1397" t="s">
        <v>35</v>
      </c>
      <c r="D1397">
        <v>0</v>
      </c>
      <c r="F1397">
        <v>1</v>
      </c>
      <c r="G1397">
        <v>110.8</v>
      </c>
      <c r="H1397">
        <f t="shared" si="337"/>
        <v>1</v>
      </c>
      <c r="I1397">
        <f t="shared" si="338"/>
        <v>0</v>
      </c>
      <c r="J1397">
        <f t="shared" si="339"/>
        <v>0</v>
      </c>
      <c r="K1397">
        <f t="shared" si="340"/>
        <v>1</v>
      </c>
      <c r="L1397">
        <f t="shared" si="341"/>
        <v>0</v>
      </c>
      <c r="M1397">
        <f t="shared" si="342"/>
        <v>0</v>
      </c>
      <c r="N1397">
        <f t="shared" si="343"/>
        <v>1</v>
      </c>
      <c r="O1397">
        <f t="shared" si="344"/>
        <v>0</v>
      </c>
      <c r="P1397">
        <v>62</v>
      </c>
      <c r="Q1397">
        <f t="shared" si="345"/>
        <v>1</v>
      </c>
      <c r="R1397">
        <f t="shared" si="346"/>
        <v>0</v>
      </c>
      <c r="S1397">
        <f t="shared" si="347"/>
        <v>0</v>
      </c>
      <c r="T1397">
        <f t="shared" si="348"/>
        <v>0</v>
      </c>
      <c r="U1397">
        <v>0</v>
      </c>
      <c r="V1397">
        <f t="shared" si="349"/>
        <v>0.29582023440104643</v>
      </c>
      <c r="W1397">
        <f t="shared" si="350"/>
        <v>0.57342042183093844</v>
      </c>
      <c r="X1397">
        <f t="shared" si="351"/>
        <v>8.7509611081090052E-2</v>
      </c>
      <c r="Y1397">
        <f t="shared" si="352"/>
        <v>0</v>
      </c>
      <c r="Z1397" t="s">
        <v>1429</v>
      </c>
    </row>
    <row r="1398" spans="1:26" x14ac:dyDescent="0.25">
      <c r="A1398" t="s">
        <v>29</v>
      </c>
      <c r="B1398" t="s">
        <v>27</v>
      </c>
      <c r="C1398" t="s">
        <v>25</v>
      </c>
      <c r="D1398">
        <v>0</v>
      </c>
      <c r="F1398">
        <v>1</v>
      </c>
      <c r="G1398">
        <v>73</v>
      </c>
      <c r="H1398">
        <f t="shared" si="337"/>
        <v>1</v>
      </c>
      <c r="I1398">
        <f t="shared" si="338"/>
        <v>0</v>
      </c>
      <c r="J1398">
        <f t="shared" si="339"/>
        <v>1</v>
      </c>
      <c r="K1398">
        <f t="shared" si="340"/>
        <v>0</v>
      </c>
      <c r="L1398">
        <f t="shared" si="341"/>
        <v>0</v>
      </c>
      <c r="M1398">
        <f t="shared" si="342"/>
        <v>0</v>
      </c>
      <c r="N1398">
        <f t="shared" si="343"/>
        <v>1</v>
      </c>
      <c r="O1398">
        <f t="shared" si="344"/>
        <v>0</v>
      </c>
      <c r="P1398">
        <v>41</v>
      </c>
      <c r="Q1398">
        <f t="shared" si="345"/>
        <v>1</v>
      </c>
      <c r="R1398">
        <f t="shared" si="346"/>
        <v>0</v>
      </c>
      <c r="S1398">
        <f t="shared" si="347"/>
        <v>0</v>
      </c>
      <c r="T1398">
        <f t="shared" si="348"/>
        <v>0</v>
      </c>
      <c r="U1398">
        <v>1</v>
      </c>
      <c r="V1398">
        <f t="shared" si="349"/>
        <v>0.24175110904787839</v>
      </c>
      <c r="W1398">
        <f t="shared" si="350"/>
        <v>0.56014513733591109</v>
      </c>
      <c r="X1398">
        <f t="shared" si="351"/>
        <v>0.57494138063012246</v>
      </c>
      <c r="Y1398">
        <f t="shared" si="352"/>
        <v>0</v>
      </c>
      <c r="Z1398" t="s">
        <v>1430</v>
      </c>
    </row>
    <row r="1399" spans="1:26" x14ac:dyDescent="0.25">
      <c r="A1399" t="s">
        <v>29</v>
      </c>
      <c r="B1399" t="s">
        <v>38</v>
      </c>
      <c r="C1399" t="s">
        <v>35</v>
      </c>
      <c r="D1399">
        <v>0</v>
      </c>
      <c r="F1399">
        <v>1</v>
      </c>
      <c r="G1399">
        <v>100.05</v>
      </c>
      <c r="H1399">
        <f t="shared" si="337"/>
        <v>1</v>
      </c>
      <c r="I1399">
        <f t="shared" si="338"/>
        <v>0</v>
      </c>
      <c r="J1399">
        <f t="shared" si="339"/>
        <v>0</v>
      </c>
      <c r="K1399">
        <f t="shared" si="340"/>
        <v>1</v>
      </c>
      <c r="L1399">
        <f t="shared" si="341"/>
        <v>0</v>
      </c>
      <c r="M1399">
        <f t="shared" si="342"/>
        <v>0</v>
      </c>
      <c r="N1399">
        <f t="shared" si="343"/>
        <v>1</v>
      </c>
      <c r="O1399">
        <f t="shared" si="344"/>
        <v>0</v>
      </c>
      <c r="P1399">
        <v>64</v>
      </c>
      <c r="Q1399">
        <f t="shared" si="345"/>
        <v>0</v>
      </c>
      <c r="R1399">
        <f t="shared" si="346"/>
        <v>0</v>
      </c>
      <c r="S1399">
        <f t="shared" si="347"/>
        <v>1</v>
      </c>
      <c r="T1399">
        <f t="shared" si="348"/>
        <v>0</v>
      </c>
      <c r="U1399">
        <v>1</v>
      </c>
      <c r="V1399">
        <f t="shared" si="349"/>
        <v>0.14715521423378308</v>
      </c>
      <c r="W1399">
        <f t="shared" si="350"/>
        <v>0.5367225595933417</v>
      </c>
      <c r="X1399">
        <f t="shared" si="351"/>
        <v>0.72734422860862447</v>
      </c>
      <c r="Y1399">
        <f t="shared" si="352"/>
        <v>0</v>
      </c>
      <c r="Z1399" t="s">
        <v>1431</v>
      </c>
    </row>
    <row r="1400" spans="1:26" x14ac:dyDescent="0.25">
      <c r="A1400" t="s">
        <v>26</v>
      </c>
      <c r="B1400" t="s">
        <v>38</v>
      </c>
      <c r="C1400" t="s">
        <v>35</v>
      </c>
      <c r="D1400">
        <v>0</v>
      </c>
      <c r="F1400">
        <v>1</v>
      </c>
      <c r="G1400">
        <v>82.85</v>
      </c>
      <c r="H1400">
        <f t="shared" si="337"/>
        <v>1</v>
      </c>
      <c r="I1400">
        <f t="shared" si="338"/>
        <v>0</v>
      </c>
      <c r="J1400">
        <f t="shared" si="339"/>
        <v>0</v>
      </c>
      <c r="K1400">
        <f t="shared" si="340"/>
        <v>1</v>
      </c>
      <c r="L1400">
        <f t="shared" si="341"/>
        <v>0</v>
      </c>
      <c r="M1400">
        <f t="shared" si="342"/>
        <v>1</v>
      </c>
      <c r="N1400">
        <f t="shared" si="343"/>
        <v>0</v>
      </c>
      <c r="O1400">
        <f t="shared" si="344"/>
        <v>0</v>
      </c>
      <c r="P1400">
        <v>4</v>
      </c>
      <c r="Q1400">
        <f t="shared" si="345"/>
        <v>0</v>
      </c>
      <c r="R1400">
        <f t="shared" si="346"/>
        <v>0</v>
      </c>
      <c r="S1400">
        <f t="shared" si="347"/>
        <v>1</v>
      </c>
      <c r="T1400">
        <f t="shared" si="348"/>
        <v>0</v>
      </c>
      <c r="U1400">
        <v>0</v>
      </c>
      <c r="V1400">
        <f t="shared" si="349"/>
        <v>0.39179430967048406</v>
      </c>
      <c r="W1400">
        <f t="shared" si="350"/>
        <v>0.59671456809512602</v>
      </c>
      <c r="X1400">
        <f t="shared" si="351"/>
        <v>0.15350278109017115</v>
      </c>
      <c r="Y1400">
        <f t="shared" si="352"/>
        <v>1</v>
      </c>
      <c r="Z1400" t="s">
        <v>1432</v>
      </c>
    </row>
    <row r="1401" spans="1:26" x14ac:dyDescent="0.25">
      <c r="A1401" t="s">
        <v>26</v>
      </c>
      <c r="B1401" t="s">
        <v>27</v>
      </c>
      <c r="C1401" t="s">
        <v>35</v>
      </c>
      <c r="D1401">
        <v>0</v>
      </c>
      <c r="F1401">
        <v>1</v>
      </c>
      <c r="G1401">
        <v>84.35</v>
      </c>
      <c r="H1401">
        <f t="shared" si="337"/>
        <v>1</v>
      </c>
      <c r="I1401">
        <f t="shared" si="338"/>
        <v>0</v>
      </c>
      <c r="J1401">
        <f t="shared" si="339"/>
        <v>0</v>
      </c>
      <c r="K1401">
        <f t="shared" si="340"/>
        <v>1</v>
      </c>
      <c r="L1401">
        <f t="shared" si="341"/>
        <v>0</v>
      </c>
      <c r="M1401">
        <f t="shared" si="342"/>
        <v>1</v>
      </c>
      <c r="N1401">
        <f t="shared" si="343"/>
        <v>0</v>
      </c>
      <c r="O1401">
        <f t="shared" si="344"/>
        <v>0</v>
      </c>
      <c r="P1401">
        <v>24</v>
      </c>
      <c r="Q1401">
        <f t="shared" si="345"/>
        <v>1</v>
      </c>
      <c r="R1401">
        <f t="shared" si="346"/>
        <v>0</v>
      </c>
      <c r="S1401">
        <f t="shared" si="347"/>
        <v>0</v>
      </c>
      <c r="T1401">
        <f t="shared" si="348"/>
        <v>0</v>
      </c>
      <c r="U1401">
        <v>0</v>
      </c>
      <c r="V1401">
        <f t="shared" si="349"/>
        <v>0.52603806726687985</v>
      </c>
      <c r="W1401">
        <f t="shared" si="350"/>
        <v>0.62855858098000206</v>
      </c>
      <c r="X1401">
        <f t="shared" si="351"/>
        <v>0.27671604821387441</v>
      </c>
      <c r="Y1401">
        <f t="shared" si="352"/>
        <v>1</v>
      </c>
      <c r="Z1401" t="s">
        <v>1433</v>
      </c>
    </row>
    <row r="1402" spans="1:26" x14ac:dyDescent="0.25">
      <c r="A1402" t="s">
        <v>29</v>
      </c>
      <c r="B1402" t="s">
        <v>30</v>
      </c>
      <c r="C1402" t="s">
        <v>23</v>
      </c>
      <c r="D1402">
        <v>0</v>
      </c>
      <c r="F1402">
        <v>1</v>
      </c>
      <c r="G1402">
        <v>19.55</v>
      </c>
      <c r="H1402">
        <f t="shared" si="337"/>
        <v>1</v>
      </c>
      <c r="I1402">
        <f t="shared" si="338"/>
        <v>0</v>
      </c>
      <c r="J1402">
        <f t="shared" si="339"/>
        <v>0</v>
      </c>
      <c r="K1402">
        <f t="shared" si="340"/>
        <v>0</v>
      </c>
      <c r="L1402">
        <f t="shared" si="341"/>
        <v>1</v>
      </c>
      <c r="M1402">
        <f t="shared" si="342"/>
        <v>0</v>
      </c>
      <c r="N1402">
        <f t="shared" si="343"/>
        <v>1</v>
      </c>
      <c r="O1402">
        <f t="shared" si="344"/>
        <v>0</v>
      </c>
      <c r="P1402">
        <v>14</v>
      </c>
      <c r="Q1402">
        <f t="shared" si="345"/>
        <v>0</v>
      </c>
      <c r="R1402">
        <f t="shared" si="346"/>
        <v>1</v>
      </c>
      <c r="S1402">
        <f t="shared" si="347"/>
        <v>0</v>
      </c>
      <c r="T1402">
        <f t="shared" si="348"/>
        <v>0</v>
      </c>
      <c r="U1402">
        <v>0</v>
      </c>
      <c r="V1402">
        <f t="shared" si="349"/>
        <v>-1.194012496569604E-2</v>
      </c>
      <c r="W1402">
        <f t="shared" si="350"/>
        <v>0.49701500422187939</v>
      </c>
      <c r="X1402">
        <f t="shared" si="351"/>
        <v>1.4256658419643786E-4</v>
      </c>
      <c r="Y1402">
        <f t="shared" si="352"/>
        <v>0</v>
      </c>
      <c r="Z1402" t="s">
        <v>1434</v>
      </c>
    </row>
    <row r="1403" spans="1:26" x14ac:dyDescent="0.25">
      <c r="A1403" t="s">
        <v>26</v>
      </c>
      <c r="B1403" t="s">
        <v>30</v>
      </c>
      <c r="C1403" t="s">
        <v>23</v>
      </c>
      <c r="D1403">
        <v>0</v>
      </c>
      <c r="F1403">
        <v>1</v>
      </c>
      <c r="G1403">
        <v>19.95</v>
      </c>
      <c r="H1403">
        <f t="shared" si="337"/>
        <v>1</v>
      </c>
      <c r="I1403">
        <f t="shared" si="338"/>
        <v>0</v>
      </c>
      <c r="J1403">
        <f t="shared" si="339"/>
        <v>0</v>
      </c>
      <c r="K1403">
        <f t="shared" si="340"/>
        <v>0</v>
      </c>
      <c r="L1403">
        <f t="shared" si="341"/>
        <v>1</v>
      </c>
      <c r="M1403">
        <f t="shared" si="342"/>
        <v>1</v>
      </c>
      <c r="N1403">
        <f t="shared" si="343"/>
        <v>0</v>
      </c>
      <c r="O1403">
        <f t="shared" si="344"/>
        <v>0</v>
      </c>
      <c r="P1403">
        <v>3</v>
      </c>
      <c r="Q1403">
        <f t="shared" si="345"/>
        <v>0</v>
      </c>
      <c r="R1403">
        <f t="shared" si="346"/>
        <v>1</v>
      </c>
      <c r="S1403">
        <f t="shared" si="347"/>
        <v>0</v>
      </c>
      <c r="T1403">
        <f t="shared" si="348"/>
        <v>0</v>
      </c>
      <c r="U1403">
        <v>0</v>
      </c>
      <c r="V1403">
        <f t="shared" si="349"/>
        <v>0.27869296410603828</v>
      </c>
      <c r="W1403">
        <f t="shared" si="350"/>
        <v>0.56922575759195038</v>
      </c>
      <c r="X1403">
        <f t="shared" si="351"/>
        <v>7.7669768242209544E-2</v>
      </c>
      <c r="Y1403">
        <f t="shared" si="352"/>
        <v>0</v>
      </c>
      <c r="Z1403" t="s">
        <v>1435</v>
      </c>
    </row>
    <row r="1404" spans="1:26" x14ac:dyDescent="0.25">
      <c r="A1404" t="s">
        <v>26</v>
      </c>
      <c r="B1404" t="s">
        <v>38</v>
      </c>
      <c r="C1404" t="s">
        <v>35</v>
      </c>
      <c r="D1404">
        <v>1</v>
      </c>
      <c r="F1404">
        <v>1</v>
      </c>
      <c r="G1404">
        <v>99.8</v>
      </c>
      <c r="H1404">
        <f t="shared" si="337"/>
        <v>0</v>
      </c>
      <c r="I1404">
        <f t="shared" si="338"/>
        <v>1</v>
      </c>
      <c r="J1404">
        <f t="shared" si="339"/>
        <v>0</v>
      </c>
      <c r="K1404">
        <f t="shared" si="340"/>
        <v>1</v>
      </c>
      <c r="L1404">
        <f t="shared" si="341"/>
        <v>0</v>
      </c>
      <c r="M1404">
        <f t="shared" si="342"/>
        <v>1</v>
      </c>
      <c r="N1404">
        <f t="shared" si="343"/>
        <v>0</v>
      </c>
      <c r="O1404">
        <f t="shared" si="344"/>
        <v>0</v>
      </c>
      <c r="P1404">
        <v>4</v>
      </c>
      <c r="Q1404">
        <f t="shared" si="345"/>
        <v>0</v>
      </c>
      <c r="R1404">
        <f t="shared" si="346"/>
        <v>0</v>
      </c>
      <c r="S1404">
        <f t="shared" si="347"/>
        <v>1</v>
      </c>
      <c r="T1404">
        <f t="shared" si="348"/>
        <v>0</v>
      </c>
      <c r="U1404">
        <v>1</v>
      </c>
      <c r="V1404">
        <f t="shared" si="349"/>
        <v>0.41335712966121008</v>
      </c>
      <c r="W1404">
        <f t="shared" si="350"/>
        <v>0.60189258172003801</v>
      </c>
      <c r="X1404">
        <f t="shared" si="351"/>
        <v>0.34414985731933428</v>
      </c>
      <c r="Y1404">
        <f t="shared" si="352"/>
        <v>1</v>
      </c>
      <c r="Z1404" t="s">
        <v>1436</v>
      </c>
    </row>
    <row r="1405" spans="1:26" x14ac:dyDescent="0.25">
      <c r="A1405" t="s">
        <v>26</v>
      </c>
      <c r="B1405" t="s">
        <v>27</v>
      </c>
      <c r="C1405" t="s">
        <v>25</v>
      </c>
      <c r="D1405">
        <v>0</v>
      </c>
      <c r="F1405">
        <v>1</v>
      </c>
      <c r="G1405">
        <v>35</v>
      </c>
      <c r="H1405">
        <f t="shared" si="337"/>
        <v>1</v>
      </c>
      <c r="I1405">
        <f t="shared" si="338"/>
        <v>0</v>
      </c>
      <c r="J1405">
        <f t="shared" si="339"/>
        <v>1</v>
      </c>
      <c r="K1405">
        <f t="shared" si="340"/>
        <v>0</v>
      </c>
      <c r="L1405">
        <f t="shared" si="341"/>
        <v>0</v>
      </c>
      <c r="M1405">
        <f t="shared" si="342"/>
        <v>1</v>
      </c>
      <c r="N1405">
        <f t="shared" si="343"/>
        <v>0</v>
      </c>
      <c r="O1405">
        <f t="shared" si="344"/>
        <v>0</v>
      </c>
      <c r="P1405">
        <v>18</v>
      </c>
      <c r="Q1405">
        <f t="shared" si="345"/>
        <v>1</v>
      </c>
      <c r="R1405">
        <f t="shared" si="346"/>
        <v>0</v>
      </c>
      <c r="S1405">
        <f t="shared" si="347"/>
        <v>0</v>
      </c>
      <c r="T1405">
        <f t="shared" si="348"/>
        <v>0</v>
      </c>
      <c r="U1405">
        <v>1</v>
      </c>
      <c r="V1405">
        <f t="shared" si="349"/>
        <v>0.4490986826320349</v>
      </c>
      <c r="W1405">
        <f t="shared" si="350"/>
        <v>0.61042491631179097</v>
      </c>
      <c r="X1405">
        <f t="shared" si="351"/>
        <v>0.30349226147775943</v>
      </c>
      <c r="Y1405">
        <f t="shared" si="352"/>
        <v>1</v>
      </c>
      <c r="Z1405" t="s">
        <v>1437</v>
      </c>
    </row>
    <row r="1406" spans="1:26" x14ac:dyDescent="0.25">
      <c r="A1406" t="s">
        <v>26</v>
      </c>
      <c r="B1406" t="s">
        <v>27</v>
      </c>
      <c r="C1406" t="s">
        <v>25</v>
      </c>
      <c r="D1406">
        <v>0</v>
      </c>
      <c r="F1406">
        <v>1</v>
      </c>
      <c r="G1406">
        <v>66.25</v>
      </c>
      <c r="H1406">
        <f t="shared" si="337"/>
        <v>1</v>
      </c>
      <c r="I1406">
        <f t="shared" si="338"/>
        <v>0</v>
      </c>
      <c r="J1406">
        <f t="shared" si="339"/>
        <v>1</v>
      </c>
      <c r="K1406">
        <f t="shared" si="340"/>
        <v>0</v>
      </c>
      <c r="L1406">
        <f t="shared" si="341"/>
        <v>0</v>
      </c>
      <c r="M1406">
        <f t="shared" si="342"/>
        <v>1</v>
      </c>
      <c r="N1406">
        <f t="shared" si="343"/>
        <v>0</v>
      </c>
      <c r="O1406">
        <f t="shared" si="344"/>
        <v>0</v>
      </c>
      <c r="P1406">
        <v>8</v>
      </c>
      <c r="Q1406">
        <f t="shared" si="345"/>
        <v>1</v>
      </c>
      <c r="R1406">
        <f t="shared" si="346"/>
        <v>0</v>
      </c>
      <c r="S1406">
        <f t="shared" si="347"/>
        <v>0</v>
      </c>
      <c r="T1406">
        <f t="shared" si="348"/>
        <v>0</v>
      </c>
      <c r="U1406">
        <v>0</v>
      </c>
      <c r="V1406">
        <f t="shared" si="349"/>
        <v>0.49781916429037132</v>
      </c>
      <c r="W1406">
        <f t="shared" si="350"/>
        <v>0.62194669000972413</v>
      </c>
      <c r="X1406">
        <f t="shared" si="351"/>
        <v>0.24782392033476372</v>
      </c>
      <c r="Y1406">
        <f t="shared" si="352"/>
        <v>1</v>
      </c>
      <c r="Z1406" t="s">
        <v>1438</v>
      </c>
    </row>
    <row r="1407" spans="1:26" x14ac:dyDescent="0.25">
      <c r="A1407" t="s">
        <v>45</v>
      </c>
      <c r="B1407" t="s">
        <v>33</v>
      </c>
      <c r="C1407" t="s">
        <v>23</v>
      </c>
      <c r="D1407">
        <v>0</v>
      </c>
      <c r="F1407">
        <v>1</v>
      </c>
      <c r="G1407">
        <v>23.3</v>
      </c>
      <c r="H1407">
        <f t="shared" si="337"/>
        <v>1</v>
      </c>
      <c r="I1407">
        <f t="shared" si="338"/>
        <v>0</v>
      </c>
      <c r="J1407">
        <f t="shared" si="339"/>
        <v>0</v>
      </c>
      <c r="K1407">
        <f t="shared" si="340"/>
        <v>0</v>
      </c>
      <c r="L1407">
        <f t="shared" si="341"/>
        <v>1</v>
      </c>
      <c r="M1407">
        <f t="shared" si="342"/>
        <v>0</v>
      </c>
      <c r="N1407">
        <f t="shared" si="343"/>
        <v>0</v>
      </c>
      <c r="O1407">
        <f t="shared" si="344"/>
        <v>1</v>
      </c>
      <c r="P1407">
        <v>35</v>
      </c>
      <c r="Q1407">
        <f t="shared" si="345"/>
        <v>0</v>
      </c>
      <c r="R1407">
        <f t="shared" si="346"/>
        <v>0</v>
      </c>
      <c r="S1407">
        <f t="shared" si="347"/>
        <v>0</v>
      </c>
      <c r="T1407">
        <f t="shared" si="348"/>
        <v>1</v>
      </c>
      <c r="U1407">
        <v>0</v>
      </c>
      <c r="V1407">
        <f t="shared" si="349"/>
        <v>-6.1164553949096118E-2</v>
      </c>
      <c r="W1407">
        <f t="shared" si="350"/>
        <v>0.48471362687320252</v>
      </c>
      <c r="X1407">
        <f t="shared" si="351"/>
        <v>3.7411026597918896E-3</v>
      </c>
      <c r="Y1407">
        <f t="shared" si="352"/>
        <v>0</v>
      </c>
      <c r="Z1407" t="s">
        <v>1439</v>
      </c>
    </row>
    <row r="1408" spans="1:26" x14ac:dyDescent="0.25">
      <c r="A1408" t="s">
        <v>26</v>
      </c>
      <c r="B1408" t="s">
        <v>27</v>
      </c>
      <c r="C1408" t="s">
        <v>35</v>
      </c>
      <c r="D1408">
        <v>0</v>
      </c>
      <c r="F1408">
        <v>1</v>
      </c>
      <c r="G1408">
        <v>76</v>
      </c>
      <c r="H1408">
        <f t="shared" si="337"/>
        <v>1</v>
      </c>
      <c r="I1408">
        <f t="shared" si="338"/>
        <v>0</v>
      </c>
      <c r="J1408">
        <f t="shared" si="339"/>
        <v>0</v>
      </c>
      <c r="K1408">
        <f t="shared" si="340"/>
        <v>1</v>
      </c>
      <c r="L1408">
        <f t="shared" si="341"/>
        <v>0</v>
      </c>
      <c r="M1408">
        <f t="shared" si="342"/>
        <v>1</v>
      </c>
      <c r="N1408">
        <f t="shared" si="343"/>
        <v>0</v>
      </c>
      <c r="O1408">
        <f t="shared" si="344"/>
        <v>0</v>
      </c>
      <c r="P1408">
        <v>1</v>
      </c>
      <c r="Q1408">
        <f t="shared" si="345"/>
        <v>1</v>
      </c>
      <c r="R1408">
        <f t="shared" si="346"/>
        <v>0</v>
      </c>
      <c r="S1408">
        <f t="shared" si="347"/>
        <v>0</v>
      </c>
      <c r="T1408">
        <f t="shared" si="348"/>
        <v>0</v>
      </c>
      <c r="U1408">
        <v>1</v>
      </c>
      <c r="V1408">
        <f t="shared" si="349"/>
        <v>0.51301995456777227</v>
      </c>
      <c r="W1408">
        <f t="shared" si="350"/>
        <v>0.62551415504707697</v>
      </c>
      <c r="X1408">
        <f t="shared" si="351"/>
        <v>0.23714956464917458</v>
      </c>
      <c r="Y1408">
        <f t="shared" si="352"/>
        <v>1</v>
      </c>
      <c r="Z1408" t="s">
        <v>1440</v>
      </c>
    </row>
    <row r="1409" spans="1:26" x14ac:dyDescent="0.25">
      <c r="A1409" t="s">
        <v>45</v>
      </c>
      <c r="B1409" t="s">
        <v>38</v>
      </c>
      <c r="C1409" t="s">
        <v>23</v>
      </c>
      <c r="D1409">
        <v>0</v>
      </c>
      <c r="F1409">
        <v>1</v>
      </c>
      <c r="G1409">
        <v>25.3</v>
      </c>
      <c r="H1409">
        <f t="shared" si="337"/>
        <v>1</v>
      </c>
      <c r="I1409">
        <f t="shared" si="338"/>
        <v>0</v>
      </c>
      <c r="J1409">
        <f t="shared" si="339"/>
        <v>0</v>
      </c>
      <c r="K1409">
        <f t="shared" si="340"/>
        <v>0</v>
      </c>
      <c r="L1409">
        <f t="shared" si="341"/>
        <v>1</v>
      </c>
      <c r="M1409">
        <f t="shared" si="342"/>
        <v>0</v>
      </c>
      <c r="N1409">
        <f t="shared" si="343"/>
        <v>0</v>
      </c>
      <c r="O1409">
        <f t="shared" si="344"/>
        <v>1</v>
      </c>
      <c r="P1409">
        <v>66</v>
      </c>
      <c r="Q1409">
        <f t="shared" si="345"/>
        <v>0</v>
      </c>
      <c r="R1409">
        <f t="shared" si="346"/>
        <v>0</v>
      </c>
      <c r="S1409">
        <f t="shared" si="347"/>
        <v>1</v>
      </c>
      <c r="T1409">
        <f t="shared" si="348"/>
        <v>0</v>
      </c>
      <c r="U1409">
        <v>0</v>
      </c>
      <c r="V1409">
        <f t="shared" si="349"/>
        <v>-6.2909612383718297E-2</v>
      </c>
      <c r="W1409">
        <f t="shared" si="350"/>
        <v>0.48427778177498121</v>
      </c>
      <c r="X1409">
        <f t="shared" si="351"/>
        <v>3.9576193302696822E-3</v>
      </c>
      <c r="Y1409">
        <f t="shared" si="352"/>
        <v>0</v>
      </c>
      <c r="Z1409" t="s">
        <v>1441</v>
      </c>
    </row>
    <row r="1410" spans="1:26" x14ac:dyDescent="0.25">
      <c r="A1410" t="s">
        <v>45</v>
      </c>
      <c r="B1410" t="s">
        <v>30</v>
      </c>
      <c r="C1410" t="s">
        <v>25</v>
      </c>
      <c r="D1410">
        <v>0</v>
      </c>
      <c r="F1410">
        <v>1</v>
      </c>
      <c r="G1410">
        <v>44.55</v>
      </c>
      <c r="H1410">
        <f t="shared" si="337"/>
        <v>1</v>
      </c>
      <c r="I1410">
        <f t="shared" si="338"/>
        <v>0</v>
      </c>
      <c r="J1410">
        <f t="shared" si="339"/>
        <v>1</v>
      </c>
      <c r="K1410">
        <f t="shared" si="340"/>
        <v>0</v>
      </c>
      <c r="L1410">
        <f t="shared" si="341"/>
        <v>0</v>
      </c>
      <c r="M1410">
        <f t="shared" si="342"/>
        <v>0</v>
      </c>
      <c r="N1410">
        <f t="shared" si="343"/>
        <v>0</v>
      </c>
      <c r="O1410">
        <f t="shared" si="344"/>
        <v>1</v>
      </c>
      <c r="P1410">
        <v>8</v>
      </c>
      <c r="Q1410">
        <f t="shared" si="345"/>
        <v>0</v>
      </c>
      <c r="R1410">
        <f t="shared" si="346"/>
        <v>1</v>
      </c>
      <c r="S1410">
        <f t="shared" si="347"/>
        <v>0</v>
      </c>
      <c r="T1410">
        <f t="shared" si="348"/>
        <v>0</v>
      </c>
      <c r="U1410">
        <v>0</v>
      </c>
      <c r="V1410">
        <f t="shared" si="349"/>
        <v>6.935827654214119E-4</v>
      </c>
      <c r="W1410">
        <f t="shared" si="350"/>
        <v>0.50017339568440422</v>
      </c>
      <c r="X1410">
        <f t="shared" si="351"/>
        <v>4.8105705248961331E-7</v>
      </c>
      <c r="Y1410">
        <f t="shared" si="352"/>
        <v>0</v>
      </c>
      <c r="Z1410" t="s">
        <v>1442</v>
      </c>
    </row>
    <row r="1411" spans="1:26" x14ac:dyDescent="0.25">
      <c r="A1411" t="s">
        <v>29</v>
      </c>
      <c r="B1411" t="s">
        <v>38</v>
      </c>
      <c r="C1411" t="s">
        <v>35</v>
      </c>
      <c r="D1411">
        <v>0</v>
      </c>
      <c r="F1411">
        <v>1</v>
      </c>
      <c r="G1411">
        <v>104.1</v>
      </c>
      <c r="H1411">
        <f t="shared" ref="H1411:H1474" si="353">IF(D1411:D8453=0,1,0)</f>
        <v>1</v>
      </c>
      <c r="I1411">
        <f t="shared" ref="I1411:I1474" si="354">IF(D1411:D8453=1,1,0)</f>
        <v>0</v>
      </c>
      <c r="J1411">
        <f t="shared" ref="J1411:J1474" si="355">IF(C1411:C8453="DSL",1,0)</f>
        <v>0</v>
      </c>
      <c r="K1411">
        <f t="shared" ref="K1411:K1474" si="356">IF(C1411:C8453="Fiber optic",1,0)</f>
        <v>1</v>
      </c>
      <c r="L1411">
        <f t="shared" ref="L1411:L1474" si="357">IF(C1411:C8453="No",1,0)</f>
        <v>0</v>
      </c>
      <c r="M1411">
        <f t="shared" ref="M1411:M1474" si="358">IF(A1411:A8453="Month-to-month",1,0)</f>
        <v>0</v>
      </c>
      <c r="N1411">
        <f t="shared" ref="N1411:N1474" si="359">IF(A1411:A8453="ONE YEAR",1,0)</f>
        <v>1</v>
      </c>
      <c r="O1411">
        <f t="shared" ref="O1411:O1474" si="360">IF(A1411:A8453="two year",1,0)</f>
        <v>0</v>
      </c>
      <c r="P1411">
        <v>71</v>
      </c>
      <c r="Q1411">
        <f t="shared" ref="Q1411:Q1474" si="361">IF(B1411:B8453="Electronic check",1,0)</f>
        <v>0</v>
      </c>
      <c r="R1411">
        <f t="shared" ref="R1411:R1474" si="362">IF(B1411:B8453="Mailed check",1,0)</f>
        <v>0</v>
      </c>
      <c r="S1411">
        <f t="shared" ref="S1411:S1474" si="363">IF(B1411:B8453="Credit card (automatic)",1,0)</f>
        <v>1</v>
      </c>
      <c r="T1411">
        <f t="shared" ref="T1411:T1474" si="364">IF(B1411:B8453="Bank transfer (automatic)",1,0)</f>
        <v>0</v>
      </c>
      <c r="U1411">
        <v>0</v>
      </c>
      <c r="V1411">
        <f t="shared" si="349"/>
        <v>0.15346938865670348</v>
      </c>
      <c r="W1411">
        <f t="shared" si="350"/>
        <v>0.53829221906586244</v>
      </c>
      <c r="X1411">
        <f t="shared" si="351"/>
        <v>2.3552853254662307E-2</v>
      </c>
      <c r="Y1411">
        <f t="shared" si="352"/>
        <v>0</v>
      </c>
      <c r="Z1411" t="s">
        <v>1443</v>
      </c>
    </row>
    <row r="1412" spans="1:26" x14ac:dyDescent="0.25">
      <c r="A1412" t="s">
        <v>26</v>
      </c>
      <c r="B1412" t="s">
        <v>33</v>
      </c>
      <c r="C1412" t="s">
        <v>35</v>
      </c>
      <c r="D1412">
        <v>0</v>
      </c>
      <c r="F1412">
        <v>1</v>
      </c>
      <c r="G1412">
        <v>92.55</v>
      </c>
      <c r="H1412">
        <f t="shared" si="353"/>
        <v>1</v>
      </c>
      <c r="I1412">
        <f t="shared" si="354"/>
        <v>0</v>
      </c>
      <c r="J1412">
        <f t="shared" si="355"/>
        <v>0</v>
      </c>
      <c r="K1412">
        <f t="shared" si="356"/>
        <v>1</v>
      </c>
      <c r="L1412">
        <f t="shared" si="357"/>
        <v>0</v>
      </c>
      <c r="M1412">
        <f t="shared" si="358"/>
        <v>1</v>
      </c>
      <c r="N1412">
        <f t="shared" si="359"/>
        <v>0</v>
      </c>
      <c r="O1412">
        <f t="shared" si="360"/>
        <v>0</v>
      </c>
      <c r="P1412">
        <v>43</v>
      </c>
      <c r="Q1412">
        <f t="shared" si="361"/>
        <v>0</v>
      </c>
      <c r="R1412">
        <f t="shared" si="362"/>
        <v>0</v>
      </c>
      <c r="S1412">
        <f t="shared" si="363"/>
        <v>0</v>
      </c>
      <c r="T1412">
        <f t="shared" si="364"/>
        <v>1</v>
      </c>
      <c r="U1412">
        <v>0</v>
      </c>
      <c r="V1412">
        <f t="shared" ref="V1412:V1475" si="365">G1412*$G$2+H1413*$H$2+K1413*$K$2+M1412*$M$2+O1412*$O$2+Q1412*$Q$2+L1412*$L$2</f>
        <v>0.4206085962815343</v>
      </c>
      <c r="W1412">
        <f t="shared" ref="W1412:W1475" si="366">1/ (1+EXP(-V1412))</f>
        <v>0.60362887243386032</v>
      </c>
      <c r="X1412">
        <f t="shared" ref="X1412:X1475" si="367">(U1412-V1412)^2</f>
        <v>0.17691159126592271</v>
      </c>
      <c r="Y1412">
        <f t="shared" ref="Y1412:Y1475" si="368">IF(W1412&gt;=0.58,1,0)</f>
        <v>1</v>
      </c>
      <c r="Z1412" t="s">
        <v>1444</v>
      </c>
    </row>
    <row r="1413" spans="1:26" x14ac:dyDescent="0.25">
      <c r="A1413" t="s">
        <v>26</v>
      </c>
      <c r="B1413" t="s">
        <v>27</v>
      </c>
      <c r="C1413" t="s">
        <v>35</v>
      </c>
      <c r="D1413">
        <v>1</v>
      </c>
      <c r="F1413">
        <v>1</v>
      </c>
      <c r="G1413">
        <v>93.85</v>
      </c>
      <c r="H1413">
        <f t="shared" si="353"/>
        <v>0</v>
      </c>
      <c r="I1413">
        <f t="shared" si="354"/>
        <v>1</v>
      </c>
      <c r="J1413">
        <f t="shared" si="355"/>
        <v>0</v>
      </c>
      <c r="K1413">
        <f t="shared" si="356"/>
        <v>1</v>
      </c>
      <c r="L1413">
        <f t="shared" si="357"/>
        <v>0</v>
      </c>
      <c r="M1413">
        <f t="shared" si="358"/>
        <v>1</v>
      </c>
      <c r="N1413">
        <f t="shared" si="359"/>
        <v>0</v>
      </c>
      <c r="O1413">
        <f t="shared" si="360"/>
        <v>0</v>
      </c>
      <c r="P1413">
        <v>2</v>
      </c>
      <c r="Q1413">
        <f t="shared" si="361"/>
        <v>1</v>
      </c>
      <c r="R1413">
        <f t="shared" si="362"/>
        <v>0</v>
      </c>
      <c r="S1413">
        <f t="shared" si="363"/>
        <v>0</v>
      </c>
      <c r="T1413">
        <f t="shared" si="364"/>
        <v>0</v>
      </c>
      <c r="U1413">
        <v>1</v>
      </c>
      <c r="V1413">
        <f t="shared" si="365"/>
        <v>0.55940371205607242</v>
      </c>
      <c r="W1413">
        <f t="shared" si="366"/>
        <v>0.63631455953444838</v>
      </c>
      <c r="X1413">
        <f t="shared" si="367"/>
        <v>0.19412508894996836</v>
      </c>
      <c r="Y1413">
        <f t="shared" si="368"/>
        <v>1</v>
      </c>
      <c r="Z1413" t="s">
        <v>1445</v>
      </c>
    </row>
    <row r="1414" spans="1:26" x14ac:dyDescent="0.25">
      <c r="A1414" t="s">
        <v>26</v>
      </c>
      <c r="B1414" t="s">
        <v>33</v>
      </c>
      <c r="C1414" t="s">
        <v>35</v>
      </c>
      <c r="D1414">
        <v>1</v>
      </c>
      <c r="F1414">
        <v>1</v>
      </c>
      <c r="G1414">
        <v>101.45</v>
      </c>
      <c r="H1414">
        <f t="shared" si="353"/>
        <v>0</v>
      </c>
      <c r="I1414">
        <f t="shared" si="354"/>
        <v>1</v>
      </c>
      <c r="J1414">
        <f t="shared" si="355"/>
        <v>0</v>
      </c>
      <c r="K1414">
        <f t="shared" si="356"/>
        <v>1</v>
      </c>
      <c r="L1414">
        <f t="shared" si="357"/>
        <v>0</v>
      </c>
      <c r="M1414">
        <f t="shared" si="358"/>
        <v>1</v>
      </c>
      <c r="N1414">
        <f t="shared" si="359"/>
        <v>0</v>
      </c>
      <c r="O1414">
        <f t="shared" si="360"/>
        <v>0</v>
      </c>
      <c r="P1414">
        <v>29</v>
      </c>
      <c r="Q1414">
        <f t="shared" si="361"/>
        <v>0</v>
      </c>
      <c r="R1414">
        <f t="shared" si="362"/>
        <v>0</v>
      </c>
      <c r="S1414">
        <f t="shared" si="363"/>
        <v>0</v>
      </c>
      <c r="T1414">
        <f t="shared" si="364"/>
        <v>1</v>
      </c>
      <c r="U1414">
        <v>0</v>
      </c>
      <c r="V1414">
        <f t="shared" si="365"/>
        <v>0.42079274035352593</v>
      </c>
      <c r="W1414">
        <f t="shared" si="366"/>
        <v>0.60367293009826706</v>
      </c>
      <c r="X1414">
        <f t="shared" si="367"/>
        <v>0.17706653033422989</v>
      </c>
      <c r="Y1414">
        <f t="shared" si="368"/>
        <v>1</v>
      </c>
      <c r="Z1414" t="s">
        <v>1446</v>
      </c>
    </row>
    <row r="1415" spans="1:26" x14ac:dyDescent="0.25">
      <c r="A1415" t="s">
        <v>26</v>
      </c>
      <c r="B1415" t="s">
        <v>27</v>
      </c>
      <c r="C1415" t="s">
        <v>35</v>
      </c>
      <c r="D1415">
        <v>0</v>
      </c>
      <c r="F1415">
        <v>1</v>
      </c>
      <c r="G1415">
        <v>84.3</v>
      </c>
      <c r="H1415">
        <f t="shared" si="353"/>
        <v>1</v>
      </c>
      <c r="I1415">
        <f t="shared" si="354"/>
        <v>0</v>
      </c>
      <c r="J1415">
        <f t="shared" si="355"/>
        <v>0</v>
      </c>
      <c r="K1415">
        <f t="shared" si="356"/>
        <v>1</v>
      </c>
      <c r="L1415">
        <f t="shared" si="357"/>
        <v>0</v>
      </c>
      <c r="M1415">
        <f t="shared" si="358"/>
        <v>1</v>
      </c>
      <c r="N1415">
        <f t="shared" si="359"/>
        <v>0</v>
      </c>
      <c r="O1415">
        <f t="shared" si="360"/>
        <v>0</v>
      </c>
      <c r="P1415">
        <v>15</v>
      </c>
      <c r="Q1415">
        <f t="shared" si="361"/>
        <v>1</v>
      </c>
      <c r="R1415">
        <f t="shared" si="362"/>
        <v>0</v>
      </c>
      <c r="S1415">
        <f t="shared" si="363"/>
        <v>0</v>
      </c>
      <c r="T1415">
        <f t="shared" si="364"/>
        <v>0</v>
      </c>
      <c r="U1415">
        <v>1</v>
      </c>
      <c r="V1415">
        <f t="shared" si="365"/>
        <v>0.53082328375698218</v>
      </c>
      <c r="W1415">
        <f t="shared" si="366"/>
        <v>0.62967510935499971</v>
      </c>
      <c r="X1415">
        <f t="shared" si="367"/>
        <v>0.22012679106458127</v>
      </c>
      <c r="Y1415">
        <f t="shared" si="368"/>
        <v>1</v>
      </c>
      <c r="Z1415" t="s">
        <v>1447</v>
      </c>
    </row>
    <row r="1416" spans="1:26" x14ac:dyDescent="0.25">
      <c r="A1416" t="s">
        <v>45</v>
      </c>
      <c r="B1416" t="s">
        <v>38</v>
      </c>
      <c r="C1416" t="s">
        <v>35</v>
      </c>
      <c r="D1416">
        <v>0</v>
      </c>
      <c r="F1416">
        <v>1</v>
      </c>
      <c r="G1416">
        <v>94.55</v>
      </c>
      <c r="H1416">
        <f t="shared" si="353"/>
        <v>1</v>
      </c>
      <c r="I1416">
        <f t="shared" si="354"/>
        <v>0</v>
      </c>
      <c r="J1416">
        <f t="shared" si="355"/>
        <v>0</v>
      </c>
      <c r="K1416">
        <f t="shared" si="356"/>
        <v>1</v>
      </c>
      <c r="L1416">
        <f t="shared" si="357"/>
        <v>0</v>
      </c>
      <c r="M1416">
        <f t="shared" si="358"/>
        <v>0</v>
      </c>
      <c r="N1416">
        <f t="shared" si="359"/>
        <v>0</v>
      </c>
      <c r="O1416">
        <f t="shared" si="360"/>
        <v>1</v>
      </c>
      <c r="P1416">
        <v>65</v>
      </c>
      <c r="Q1416">
        <f t="shared" si="361"/>
        <v>0</v>
      </c>
      <c r="R1416">
        <f t="shared" si="362"/>
        <v>0</v>
      </c>
      <c r="S1416">
        <f t="shared" si="363"/>
        <v>1</v>
      </c>
      <c r="T1416">
        <f t="shared" si="364"/>
        <v>0</v>
      </c>
      <c r="U1416">
        <v>0</v>
      </c>
      <c r="V1416">
        <f t="shared" si="365"/>
        <v>7.8646353418759724E-2</v>
      </c>
      <c r="W1416">
        <f t="shared" si="366"/>
        <v>0.51965146030094189</v>
      </c>
      <c r="X1416">
        <f t="shared" si="367"/>
        <v>6.1852489060684589E-3</v>
      </c>
      <c r="Y1416">
        <f t="shared" si="368"/>
        <v>0</v>
      </c>
      <c r="Z1416" t="s">
        <v>1448</v>
      </c>
    </row>
    <row r="1417" spans="1:26" x14ac:dyDescent="0.25">
      <c r="A1417" t="s">
        <v>26</v>
      </c>
      <c r="B1417" t="s">
        <v>27</v>
      </c>
      <c r="C1417" t="s">
        <v>35</v>
      </c>
      <c r="D1417">
        <v>0</v>
      </c>
      <c r="F1417">
        <v>1</v>
      </c>
      <c r="G1417">
        <v>95.5</v>
      </c>
      <c r="H1417">
        <f t="shared" si="353"/>
        <v>1</v>
      </c>
      <c r="I1417">
        <f t="shared" si="354"/>
        <v>0</v>
      </c>
      <c r="J1417">
        <f t="shared" si="355"/>
        <v>0</v>
      </c>
      <c r="K1417">
        <f t="shared" si="356"/>
        <v>1</v>
      </c>
      <c r="L1417">
        <f t="shared" si="357"/>
        <v>0</v>
      </c>
      <c r="M1417">
        <f t="shared" si="358"/>
        <v>1</v>
      </c>
      <c r="N1417">
        <f t="shared" si="359"/>
        <v>0</v>
      </c>
      <c r="O1417">
        <f t="shared" si="360"/>
        <v>0</v>
      </c>
      <c r="P1417">
        <v>35</v>
      </c>
      <c r="Q1417">
        <f t="shared" si="361"/>
        <v>1</v>
      </c>
      <c r="R1417">
        <f t="shared" si="362"/>
        <v>0</v>
      </c>
      <c r="S1417">
        <f t="shared" si="363"/>
        <v>0</v>
      </c>
      <c r="T1417">
        <f t="shared" si="364"/>
        <v>0</v>
      </c>
      <c r="U1417">
        <v>0</v>
      </c>
      <c r="V1417">
        <f t="shared" si="365"/>
        <v>0.54828470438332999</v>
      </c>
      <c r="W1417">
        <f t="shared" si="366"/>
        <v>0.63373753782999354</v>
      </c>
      <c r="X1417">
        <f t="shared" si="367"/>
        <v>0.30061611706071556</v>
      </c>
      <c r="Y1417">
        <f t="shared" si="368"/>
        <v>1</v>
      </c>
      <c r="Z1417" t="s">
        <v>1449</v>
      </c>
    </row>
    <row r="1418" spans="1:26" x14ac:dyDescent="0.25">
      <c r="A1418" t="s">
        <v>29</v>
      </c>
      <c r="B1418" t="s">
        <v>38</v>
      </c>
      <c r="C1418" t="s">
        <v>35</v>
      </c>
      <c r="D1418">
        <v>0</v>
      </c>
      <c r="F1418">
        <v>1</v>
      </c>
      <c r="G1418">
        <v>100.3</v>
      </c>
      <c r="H1418">
        <f t="shared" si="353"/>
        <v>1</v>
      </c>
      <c r="I1418">
        <f t="shared" si="354"/>
        <v>0</v>
      </c>
      <c r="J1418">
        <f t="shared" si="355"/>
        <v>0</v>
      </c>
      <c r="K1418">
        <f t="shared" si="356"/>
        <v>1</v>
      </c>
      <c r="L1418">
        <f t="shared" si="357"/>
        <v>0</v>
      </c>
      <c r="M1418">
        <f t="shared" si="358"/>
        <v>0</v>
      </c>
      <c r="N1418">
        <f t="shared" si="359"/>
        <v>1</v>
      </c>
      <c r="O1418">
        <f t="shared" si="360"/>
        <v>0</v>
      </c>
      <c r="P1418">
        <v>64</v>
      </c>
      <c r="Q1418">
        <f t="shared" si="361"/>
        <v>0</v>
      </c>
      <c r="R1418">
        <f t="shared" si="362"/>
        <v>0</v>
      </c>
      <c r="S1418">
        <f t="shared" si="363"/>
        <v>1</v>
      </c>
      <c r="T1418">
        <f t="shared" si="364"/>
        <v>0</v>
      </c>
      <c r="U1418">
        <v>0</v>
      </c>
      <c r="V1418">
        <f t="shared" si="365"/>
        <v>0.14268180882629408</v>
      </c>
      <c r="W1418">
        <f t="shared" si="366"/>
        <v>0.53561005993560373</v>
      </c>
      <c r="X1418">
        <f t="shared" si="367"/>
        <v>2.0358098569943132E-2</v>
      </c>
      <c r="Y1418">
        <f t="shared" si="368"/>
        <v>0</v>
      </c>
      <c r="Z1418" t="s">
        <v>1450</v>
      </c>
    </row>
    <row r="1419" spans="1:26" x14ac:dyDescent="0.25">
      <c r="A1419" t="s">
        <v>45</v>
      </c>
      <c r="B1419" t="s">
        <v>38</v>
      </c>
      <c r="C1419" t="s">
        <v>25</v>
      </c>
      <c r="D1419">
        <v>0</v>
      </c>
      <c r="F1419">
        <v>1</v>
      </c>
      <c r="G1419">
        <v>55.5</v>
      </c>
      <c r="H1419">
        <f t="shared" si="353"/>
        <v>1</v>
      </c>
      <c r="I1419">
        <f t="shared" si="354"/>
        <v>0</v>
      </c>
      <c r="J1419">
        <f t="shared" si="355"/>
        <v>1</v>
      </c>
      <c r="K1419">
        <f t="shared" si="356"/>
        <v>0</v>
      </c>
      <c r="L1419">
        <f t="shared" si="357"/>
        <v>0</v>
      </c>
      <c r="M1419">
        <f t="shared" si="358"/>
        <v>0</v>
      </c>
      <c r="N1419">
        <f t="shared" si="359"/>
        <v>0</v>
      </c>
      <c r="O1419">
        <f t="shared" si="360"/>
        <v>1</v>
      </c>
      <c r="P1419">
        <v>58</v>
      </c>
      <c r="Q1419">
        <f t="shared" si="361"/>
        <v>0</v>
      </c>
      <c r="R1419">
        <f t="shared" si="362"/>
        <v>0</v>
      </c>
      <c r="S1419">
        <f t="shared" si="363"/>
        <v>1</v>
      </c>
      <c r="T1419">
        <f t="shared" si="364"/>
        <v>0</v>
      </c>
      <c r="U1419">
        <v>0</v>
      </c>
      <c r="V1419">
        <f t="shared" si="365"/>
        <v>2.6593519382049388E-2</v>
      </c>
      <c r="W1419">
        <f t="shared" si="366"/>
        <v>0.50664798805357303</v>
      </c>
      <c r="X1419">
        <f t="shared" si="367"/>
        <v>7.0721527312343649E-4</v>
      </c>
      <c r="Y1419">
        <f t="shared" si="368"/>
        <v>0</v>
      </c>
      <c r="Z1419" t="s">
        <v>1451</v>
      </c>
    </row>
    <row r="1420" spans="1:26" x14ac:dyDescent="0.25">
      <c r="A1420" t="s">
        <v>26</v>
      </c>
      <c r="B1420" t="s">
        <v>38</v>
      </c>
      <c r="C1420" t="s">
        <v>25</v>
      </c>
      <c r="D1420">
        <v>1</v>
      </c>
      <c r="F1420">
        <v>1</v>
      </c>
      <c r="G1420">
        <v>49.85</v>
      </c>
      <c r="H1420">
        <f t="shared" si="353"/>
        <v>0</v>
      </c>
      <c r="I1420">
        <f t="shared" si="354"/>
        <v>1</v>
      </c>
      <c r="J1420">
        <f t="shared" si="355"/>
        <v>1</v>
      </c>
      <c r="K1420">
        <f t="shared" si="356"/>
        <v>0</v>
      </c>
      <c r="L1420">
        <f t="shared" si="357"/>
        <v>0</v>
      </c>
      <c r="M1420">
        <f t="shared" si="358"/>
        <v>1</v>
      </c>
      <c r="N1420">
        <f t="shared" si="359"/>
        <v>0</v>
      </c>
      <c r="O1420">
        <f t="shared" si="360"/>
        <v>0</v>
      </c>
      <c r="P1420">
        <v>18</v>
      </c>
      <c r="Q1420">
        <f t="shared" si="361"/>
        <v>0</v>
      </c>
      <c r="R1420">
        <f t="shared" si="362"/>
        <v>0</v>
      </c>
      <c r="S1420">
        <f t="shared" si="363"/>
        <v>1</v>
      </c>
      <c r="T1420">
        <f t="shared" si="364"/>
        <v>0</v>
      </c>
      <c r="U1420">
        <v>0</v>
      </c>
      <c r="V1420">
        <f t="shared" si="365"/>
        <v>0.34034548103928081</v>
      </c>
      <c r="W1420">
        <f t="shared" si="366"/>
        <v>0.58427444196864453</v>
      </c>
      <c r="X1420">
        <f t="shared" si="367"/>
        <v>0.11583504646385945</v>
      </c>
      <c r="Y1420">
        <f t="shared" si="368"/>
        <v>1</v>
      </c>
      <c r="Z1420" t="s">
        <v>1452</v>
      </c>
    </row>
    <row r="1421" spans="1:26" x14ac:dyDescent="0.25">
      <c r="A1421" t="s">
        <v>26</v>
      </c>
      <c r="B1421" t="s">
        <v>33</v>
      </c>
      <c r="C1421" t="s">
        <v>35</v>
      </c>
      <c r="D1421">
        <v>0</v>
      </c>
      <c r="F1421">
        <v>1</v>
      </c>
      <c r="G1421">
        <v>89.55</v>
      </c>
      <c r="H1421">
        <f t="shared" si="353"/>
        <v>1</v>
      </c>
      <c r="I1421">
        <f t="shared" si="354"/>
        <v>0</v>
      </c>
      <c r="J1421">
        <f t="shared" si="355"/>
        <v>0</v>
      </c>
      <c r="K1421">
        <f t="shared" si="356"/>
        <v>1</v>
      </c>
      <c r="L1421">
        <f t="shared" si="357"/>
        <v>0</v>
      </c>
      <c r="M1421">
        <f t="shared" si="358"/>
        <v>1</v>
      </c>
      <c r="N1421">
        <f t="shared" si="359"/>
        <v>0</v>
      </c>
      <c r="O1421">
        <f t="shared" si="360"/>
        <v>0</v>
      </c>
      <c r="P1421">
        <v>67</v>
      </c>
      <c r="Q1421">
        <f t="shared" si="361"/>
        <v>0</v>
      </c>
      <c r="R1421">
        <f t="shared" si="362"/>
        <v>0</v>
      </c>
      <c r="S1421">
        <f t="shared" si="363"/>
        <v>0</v>
      </c>
      <c r="T1421">
        <f t="shared" si="364"/>
        <v>1</v>
      </c>
      <c r="U1421">
        <v>0</v>
      </c>
      <c r="V1421">
        <f t="shared" si="365"/>
        <v>0.39737681167727568</v>
      </c>
      <c r="W1421">
        <f t="shared" si="366"/>
        <v>0.59805724809256633</v>
      </c>
      <c r="X1421">
        <f t="shared" si="367"/>
        <v>0.15790833045879701</v>
      </c>
      <c r="Y1421">
        <f t="shared" si="368"/>
        <v>1</v>
      </c>
      <c r="Z1421" t="s">
        <v>1453</v>
      </c>
    </row>
    <row r="1422" spans="1:26" x14ac:dyDescent="0.25">
      <c r="A1422" t="s">
        <v>45</v>
      </c>
      <c r="B1422" t="s">
        <v>30</v>
      </c>
      <c r="C1422" t="s">
        <v>23</v>
      </c>
      <c r="D1422">
        <v>0</v>
      </c>
      <c r="F1422">
        <v>1</v>
      </c>
      <c r="G1422">
        <v>19.149999999999999</v>
      </c>
      <c r="H1422">
        <f t="shared" si="353"/>
        <v>1</v>
      </c>
      <c r="I1422">
        <f t="shared" si="354"/>
        <v>0</v>
      </c>
      <c r="J1422">
        <f t="shared" si="355"/>
        <v>0</v>
      </c>
      <c r="K1422">
        <f t="shared" si="356"/>
        <v>0</v>
      </c>
      <c r="L1422">
        <f t="shared" si="357"/>
        <v>1</v>
      </c>
      <c r="M1422">
        <f t="shared" si="358"/>
        <v>0</v>
      </c>
      <c r="N1422">
        <f t="shared" si="359"/>
        <v>0</v>
      </c>
      <c r="O1422">
        <f t="shared" si="360"/>
        <v>1</v>
      </c>
      <c r="P1422">
        <v>63</v>
      </c>
      <c r="Q1422">
        <f t="shared" si="361"/>
        <v>0</v>
      </c>
      <c r="R1422">
        <f t="shared" si="362"/>
        <v>1</v>
      </c>
      <c r="S1422">
        <f t="shared" si="363"/>
        <v>0</v>
      </c>
      <c r="T1422">
        <f t="shared" si="364"/>
        <v>0</v>
      </c>
      <c r="U1422">
        <v>0</v>
      </c>
      <c r="V1422">
        <f t="shared" si="365"/>
        <v>-6.7634633913323208E-2</v>
      </c>
      <c r="W1422">
        <f t="shared" si="366"/>
        <v>0.4830977842167048</v>
      </c>
      <c r="X1422">
        <f t="shared" si="367"/>
        <v>4.5744437045892499E-3</v>
      </c>
      <c r="Y1422">
        <f t="shared" si="368"/>
        <v>0</v>
      </c>
      <c r="Z1422" t="s">
        <v>1454</v>
      </c>
    </row>
    <row r="1423" spans="1:26" x14ac:dyDescent="0.25">
      <c r="A1423" t="s">
        <v>26</v>
      </c>
      <c r="B1423" t="s">
        <v>27</v>
      </c>
      <c r="C1423" t="s">
        <v>35</v>
      </c>
      <c r="D1423">
        <v>0</v>
      </c>
      <c r="F1423">
        <v>1</v>
      </c>
      <c r="G1423">
        <v>99.8</v>
      </c>
      <c r="H1423">
        <f t="shared" si="353"/>
        <v>1</v>
      </c>
      <c r="I1423">
        <f t="shared" si="354"/>
        <v>0</v>
      </c>
      <c r="J1423">
        <f t="shared" si="355"/>
        <v>0</v>
      </c>
      <c r="K1423">
        <f t="shared" si="356"/>
        <v>1</v>
      </c>
      <c r="L1423">
        <f t="shared" si="357"/>
        <v>0</v>
      </c>
      <c r="M1423">
        <f t="shared" si="358"/>
        <v>1</v>
      </c>
      <c r="N1423">
        <f t="shared" si="359"/>
        <v>0</v>
      </c>
      <c r="O1423">
        <f t="shared" si="360"/>
        <v>0</v>
      </c>
      <c r="P1423">
        <v>60</v>
      </c>
      <c r="Q1423">
        <f t="shared" si="361"/>
        <v>1</v>
      </c>
      <c r="R1423">
        <f t="shared" si="362"/>
        <v>0</v>
      </c>
      <c r="S1423">
        <f t="shared" si="363"/>
        <v>0</v>
      </c>
      <c r="T1423">
        <f t="shared" si="364"/>
        <v>0</v>
      </c>
      <c r="U1423">
        <v>0</v>
      </c>
      <c r="V1423">
        <f t="shared" si="365"/>
        <v>0.56868009176381962</v>
      </c>
      <c r="W1423">
        <f t="shared" si="366"/>
        <v>0.63845855746372704</v>
      </c>
      <c r="X1423">
        <f t="shared" si="367"/>
        <v>0.32339704676850628</v>
      </c>
      <c r="Y1423">
        <f t="shared" si="368"/>
        <v>1</v>
      </c>
      <c r="Z1423" t="s">
        <v>1455</v>
      </c>
    </row>
    <row r="1424" spans="1:26" x14ac:dyDescent="0.25">
      <c r="A1424" t="s">
        <v>26</v>
      </c>
      <c r="B1424" t="s">
        <v>38</v>
      </c>
      <c r="C1424" t="s">
        <v>35</v>
      </c>
      <c r="D1424">
        <v>1</v>
      </c>
      <c r="F1424">
        <v>1</v>
      </c>
      <c r="G1424">
        <v>84.4</v>
      </c>
      <c r="H1424">
        <f t="shared" si="353"/>
        <v>0</v>
      </c>
      <c r="I1424">
        <f t="shared" si="354"/>
        <v>1</v>
      </c>
      <c r="J1424">
        <f t="shared" si="355"/>
        <v>0</v>
      </c>
      <c r="K1424">
        <f t="shared" si="356"/>
        <v>1</v>
      </c>
      <c r="L1424">
        <f t="shared" si="357"/>
        <v>0</v>
      </c>
      <c r="M1424">
        <f t="shared" si="358"/>
        <v>1</v>
      </c>
      <c r="N1424">
        <f t="shared" si="359"/>
        <v>0</v>
      </c>
      <c r="O1424">
        <f t="shared" si="360"/>
        <v>0</v>
      </c>
      <c r="P1424">
        <v>9</v>
      </c>
      <c r="Q1424">
        <f t="shared" si="361"/>
        <v>0</v>
      </c>
      <c r="R1424">
        <f t="shared" si="362"/>
        <v>0</v>
      </c>
      <c r="S1424">
        <f t="shared" si="363"/>
        <v>1</v>
      </c>
      <c r="T1424">
        <f t="shared" si="364"/>
        <v>0</v>
      </c>
      <c r="U1424">
        <v>1</v>
      </c>
      <c r="V1424">
        <f t="shared" si="365"/>
        <v>0.3942108455607376</v>
      </c>
      <c r="W1424">
        <f t="shared" si="366"/>
        <v>0.59729596233433735</v>
      </c>
      <c r="X1424">
        <f t="shared" si="367"/>
        <v>0.36698049963623652</v>
      </c>
      <c r="Y1424">
        <f t="shared" si="368"/>
        <v>1</v>
      </c>
      <c r="Z1424" t="s">
        <v>1456</v>
      </c>
    </row>
    <row r="1425" spans="1:26" x14ac:dyDescent="0.25">
      <c r="A1425" t="s">
        <v>45</v>
      </c>
      <c r="B1425" t="s">
        <v>38</v>
      </c>
      <c r="C1425" t="s">
        <v>35</v>
      </c>
      <c r="D1425">
        <v>0</v>
      </c>
      <c r="F1425">
        <v>1</v>
      </c>
      <c r="G1425">
        <v>113.05</v>
      </c>
      <c r="H1425">
        <f t="shared" si="353"/>
        <v>1</v>
      </c>
      <c r="I1425">
        <f t="shared" si="354"/>
        <v>0</v>
      </c>
      <c r="J1425">
        <f t="shared" si="355"/>
        <v>0</v>
      </c>
      <c r="K1425">
        <f t="shared" si="356"/>
        <v>1</v>
      </c>
      <c r="L1425">
        <f t="shared" si="357"/>
        <v>0</v>
      </c>
      <c r="M1425">
        <f t="shared" si="358"/>
        <v>0</v>
      </c>
      <c r="N1425">
        <f t="shared" si="359"/>
        <v>0</v>
      </c>
      <c r="O1425">
        <f t="shared" si="360"/>
        <v>1</v>
      </c>
      <c r="P1425">
        <v>70</v>
      </c>
      <c r="Q1425">
        <f t="shared" si="361"/>
        <v>0</v>
      </c>
      <c r="R1425">
        <f t="shared" si="362"/>
        <v>0</v>
      </c>
      <c r="S1425">
        <f t="shared" si="363"/>
        <v>1</v>
      </c>
      <c r="T1425">
        <f t="shared" si="364"/>
        <v>0</v>
      </c>
      <c r="U1425">
        <v>0</v>
      </c>
      <c r="V1425">
        <f t="shared" si="365"/>
        <v>0.10748887856049488</v>
      </c>
      <c r="W1425">
        <f t="shared" si="366"/>
        <v>0.52684637634559794</v>
      </c>
      <c r="X1425">
        <f t="shared" si="367"/>
        <v>1.1553859014192817E-2</v>
      </c>
      <c r="Y1425">
        <f t="shared" si="368"/>
        <v>0</v>
      </c>
      <c r="Z1425" t="s">
        <v>1457</v>
      </c>
    </row>
    <row r="1426" spans="1:26" x14ac:dyDescent="0.25">
      <c r="A1426" t="s">
        <v>26</v>
      </c>
      <c r="B1426" t="s">
        <v>27</v>
      </c>
      <c r="C1426" t="s">
        <v>35</v>
      </c>
      <c r="D1426">
        <v>0</v>
      </c>
      <c r="F1426">
        <v>1</v>
      </c>
      <c r="G1426">
        <v>101.1</v>
      </c>
      <c r="H1426">
        <f t="shared" si="353"/>
        <v>1</v>
      </c>
      <c r="I1426">
        <f t="shared" si="354"/>
        <v>0</v>
      </c>
      <c r="J1426">
        <f t="shared" si="355"/>
        <v>0</v>
      </c>
      <c r="K1426">
        <f t="shared" si="356"/>
        <v>1</v>
      </c>
      <c r="L1426">
        <f t="shared" si="357"/>
        <v>0</v>
      </c>
      <c r="M1426">
        <f t="shared" si="358"/>
        <v>1</v>
      </c>
      <c r="N1426">
        <f t="shared" si="359"/>
        <v>0</v>
      </c>
      <c r="O1426">
        <f t="shared" si="360"/>
        <v>0</v>
      </c>
      <c r="P1426">
        <v>15</v>
      </c>
      <c r="Q1426">
        <f t="shared" si="361"/>
        <v>1</v>
      </c>
      <c r="R1426">
        <f t="shared" si="362"/>
        <v>0</v>
      </c>
      <c r="S1426">
        <f t="shared" si="363"/>
        <v>0</v>
      </c>
      <c r="T1426">
        <f t="shared" si="364"/>
        <v>0</v>
      </c>
      <c r="U1426">
        <v>1</v>
      </c>
      <c r="V1426">
        <f t="shared" si="365"/>
        <v>0.55215224543574815</v>
      </c>
      <c r="W1426">
        <f t="shared" si="366"/>
        <v>0.63463478409588714</v>
      </c>
      <c r="X1426">
        <f t="shared" si="367"/>
        <v>0.20056761126824238</v>
      </c>
      <c r="Y1426">
        <f t="shared" si="368"/>
        <v>1</v>
      </c>
      <c r="Z1426" t="s">
        <v>1458</v>
      </c>
    </row>
    <row r="1427" spans="1:26" x14ac:dyDescent="0.25">
      <c r="A1427" t="s">
        <v>29</v>
      </c>
      <c r="B1427" t="s">
        <v>30</v>
      </c>
      <c r="C1427" t="s">
        <v>23</v>
      </c>
      <c r="D1427">
        <v>0</v>
      </c>
      <c r="F1427">
        <v>1</v>
      </c>
      <c r="G1427">
        <v>19.95</v>
      </c>
      <c r="H1427">
        <f t="shared" si="353"/>
        <v>1</v>
      </c>
      <c r="I1427">
        <f t="shared" si="354"/>
        <v>0</v>
      </c>
      <c r="J1427">
        <f t="shared" si="355"/>
        <v>0</v>
      </c>
      <c r="K1427">
        <f t="shared" si="356"/>
        <v>0</v>
      </c>
      <c r="L1427">
        <f t="shared" si="357"/>
        <v>1</v>
      </c>
      <c r="M1427">
        <f t="shared" si="358"/>
        <v>0</v>
      </c>
      <c r="N1427">
        <f t="shared" si="359"/>
        <v>1</v>
      </c>
      <c r="O1427">
        <f t="shared" si="360"/>
        <v>0</v>
      </c>
      <c r="P1427">
        <v>48</v>
      </c>
      <c r="Q1427">
        <f t="shared" si="361"/>
        <v>0</v>
      </c>
      <c r="R1427">
        <f t="shared" si="362"/>
        <v>1</v>
      </c>
      <c r="S1427">
        <f t="shared" si="363"/>
        <v>0</v>
      </c>
      <c r="T1427">
        <f t="shared" si="364"/>
        <v>0</v>
      </c>
      <c r="U1427">
        <v>0</v>
      </c>
      <c r="V1427">
        <f t="shared" si="365"/>
        <v>-1.1316502800469336E-2</v>
      </c>
      <c r="W1427">
        <f t="shared" si="366"/>
        <v>0.49717090449174528</v>
      </c>
      <c r="X1427">
        <f t="shared" si="367"/>
        <v>1.2806323563303032E-4</v>
      </c>
      <c r="Y1427">
        <f t="shared" si="368"/>
        <v>0</v>
      </c>
      <c r="Z1427" t="s">
        <v>1459</v>
      </c>
    </row>
    <row r="1428" spans="1:26" x14ac:dyDescent="0.25">
      <c r="A1428" t="s">
        <v>26</v>
      </c>
      <c r="B1428" t="s">
        <v>27</v>
      </c>
      <c r="C1428" t="s">
        <v>25</v>
      </c>
      <c r="D1428">
        <v>0</v>
      </c>
      <c r="F1428">
        <v>1</v>
      </c>
      <c r="G1428">
        <v>74.150000000000006</v>
      </c>
      <c r="H1428">
        <f t="shared" si="353"/>
        <v>1</v>
      </c>
      <c r="I1428">
        <f t="shared" si="354"/>
        <v>0</v>
      </c>
      <c r="J1428">
        <f t="shared" si="355"/>
        <v>1</v>
      </c>
      <c r="K1428">
        <f t="shared" si="356"/>
        <v>0</v>
      </c>
      <c r="L1428">
        <f t="shared" si="357"/>
        <v>0</v>
      </c>
      <c r="M1428">
        <f t="shared" si="358"/>
        <v>1</v>
      </c>
      <c r="N1428">
        <f t="shared" si="359"/>
        <v>0</v>
      </c>
      <c r="O1428">
        <f t="shared" si="360"/>
        <v>0</v>
      </c>
      <c r="P1428">
        <v>12</v>
      </c>
      <c r="Q1428">
        <f t="shared" si="361"/>
        <v>1</v>
      </c>
      <c r="R1428">
        <f t="shared" si="362"/>
        <v>0</v>
      </c>
      <c r="S1428">
        <f t="shared" si="363"/>
        <v>0</v>
      </c>
      <c r="T1428">
        <f t="shared" si="364"/>
        <v>0</v>
      </c>
      <c r="U1428">
        <v>0</v>
      </c>
      <c r="V1428">
        <f t="shared" si="365"/>
        <v>0.52869032041865716</v>
      </c>
      <c r="W1428">
        <f t="shared" si="366"/>
        <v>0.62917759823211894</v>
      </c>
      <c r="X1428">
        <f t="shared" si="367"/>
        <v>0.2795134549043824</v>
      </c>
      <c r="Y1428">
        <f t="shared" si="368"/>
        <v>1</v>
      </c>
      <c r="Z1428" t="s">
        <v>1460</v>
      </c>
    </row>
    <row r="1429" spans="1:26" x14ac:dyDescent="0.25">
      <c r="A1429" t="s">
        <v>29</v>
      </c>
      <c r="B1429" t="s">
        <v>27</v>
      </c>
      <c r="C1429" t="s">
        <v>35</v>
      </c>
      <c r="D1429">
        <v>1</v>
      </c>
      <c r="F1429">
        <v>1</v>
      </c>
      <c r="G1429">
        <v>92</v>
      </c>
      <c r="H1429">
        <f t="shared" si="353"/>
        <v>0</v>
      </c>
      <c r="I1429">
        <f t="shared" si="354"/>
        <v>1</v>
      </c>
      <c r="J1429">
        <f t="shared" si="355"/>
        <v>0</v>
      </c>
      <c r="K1429">
        <f t="shared" si="356"/>
        <v>1</v>
      </c>
      <c r="L1429">
        <f t="shared" si="357"/>
        <v>0</v>
      </c>
      <c r="M1429">
        <f t="shared" si="358"/>
        <v>0</v>
      </c>
      <c r="N1429">
        <f t="shared" si="359"/>
        <v>1</v>
      </c>
      <c r="O1429">
        <f t="shared" si="360"/>
        <v>0</v>
      </c>
      <c r="P1429">
        <v>71</v>
      </c>
      <c r="Q1429">
        <f t="shared" si="361"/>
        <v>1</v>
      </c>
      <c r="R1429">
        <f t="shared" si="362"/>
        <v>0</v>
      </c>
      <c r="S1429">
        <f t="shared" si="363"/>
        <v>0</v>
      </c>
      <c r="T1429">
        <f t="shared" si="364"/>
        <v>0</v>
      </c>
      <c r="U1429">
        <v>0</v>
      </c>
      <c r="V1429">
        <f t="shared" si="365"/>
        <v>0.2850646110004495</v>
      </c>
      <c r="W1429">
        <f t="shared" si="366"/>
        <v>0.5707874409602014</v>
      </c>
      <c r="X1429">
        <f t="shared" si="367"/>
        <v>8.1261832444837589E-2</v>
      </c>
      <c r="Y1429">
        <f t="shared" si="368"/>
        <v>0</v>
      </c>
      <c r="Z1429" t="s">
        <v>1461</v>
      </c>
    </row>
    <row r="1430" spans="1:26" x14ac:dyDescent="0.25">
      <c r="A1430" t="s">
        <v>26</v>
      </c>
      <c r="B1430" t="s">
        <v>27</v>
      </c>
      <c r="C1430" t="s">
        <v>35</v>
      </c>
      <c r="D1430">
        <v>1</v>
      </c>
      <c r="F1430">
        <v>1</v>
      </c>
      <c r="G1430">
        <v>73.849999999999994</v>
      </c>
      <c r="H1430">
        <f t="shared" si="353"/>
        <v>0</v>
      </c>
      <c r="I1430">
        <f t="shared" si="354"/>
        <v>1</v>
      </c>
      <c r="J1430">
        <f t="shared" si="355"/>
        <v>0</v>
      </c>
      <c r="K1430">
        <f t="shared" si="356"/>
        <v>1</v>
      </c>
      <c r="L1430">
        <f t="shared" si="357"/>
        <v>0</v>
      </c>
      <c r="M1430">
        <f t="shared" si="358"/>
        <v>1</v>
      </c>
      <c r="N1430">
        <f t="shared" si="359"/>
        <v>0</v>
      </c>
      <c r="O1430">
        <f t="shared" si="360"/>
        <v>0</v>
      </c>
      <c r="P1430">
        <v>44</v>
      </c>
      <c r="Q1430">
        <f t="shared" si="361"/>
        <v>1</v>
      </c>
      <c r="R1430">
        <f t="shared" si="362"/>
        <v>0</v>
      </c>
      <c r="S1430">
        <f t="shared" si="363"/>
        <v>0</v>
      </c>
      <c r="T1430">
        <f t="shared" si="364"/>
        <v>0</v>
      </c>
      <c r="U1430">
        <v>0</v>
      </c>
      <c r="V1430">
        <f t="shared" si="365"/>
        <v>0.50966798542967873</v>
      </c>
      <c r="W1430">
        <f t="shared" si="366"/>
        <v>0.6247286392780349</v>
      </c>
      <c r="X1430">
        <f t="shared" si="367"/>
        <v>0.25976145537194723</v>
      </c>
      <c r="Y1430">
        <f t="shared" si="368"/>
        <v>1</v>
      </c>
      <c r="Z1430" t="s">
        <v>1462</v>
      </c>
    </row>
    <row r="1431" spans="1:26" x14ac:dyDescent="0.25">
      <c r="A1431" t="s">
        <v>26</v>
      </c>
      <c r="B1431" t="s">
        <v>27</v>
      </c>
      <c r="C1431" t="s">
        <v>25</v>
      </c>
      <c r="D1431">
        <v>0</v>
      </c>
      <c r="F1431">
        <v>1</v>
      </c>
      <c r="G1431">
        <v>50.45</v>
      </c>
      <c r="H1431">
        <f t="shared" si="353"/>
        <v>1</v>
      </c>
      <c r="I1431">
        <f t="shared" si="354"/>
        <v>0</v>
      </c>
      <c r="J1431">
        <f t="shared" si="355"/>
        <v>1</v>
      </c>
      <c r="K1431">
        <f t="shared" si="356"/>
        <v>0</v>
      </c>
      <c r="L1431">
        <f t="shared" si="357"/>
        <v>0</v>
      </c>
      <c r="M1431">
        <f t="shared" si="358"/>
        <v>1</v>
      </c>
      <c r="N1431">
        <f t="shared" si="359"/>
        <v>0</v>
      </c>
      <c r="O1431">
        <f t="shared" si="360"/>
        <v>0</v>
      </c>
      <c r="P1431">
        <v>1</v>
      </c>
      <c r="Q1431">
        <f t="shared" si="361"/>
        <v>1</v>
      </c>
      <c r="R1431">
        <f t="shared" si="362"/>
        <v>0</v>
      </c>
      <c r="S1431">
        <f t="shared" si="363"/>
        <v>0</v>
      </c>
      <c r="T1431">
        <f t="shared" si="364"/>
        <v>0</v>
      </c>
      <c r="U1431">
        <v>1</v>
      </c>
      <c r="V1431">
        <f t="shared" si="365"/>
        <v>0.47318608876391643</v>
      </c>
      <c r="W1431">
        <f t="shared" si="366"/>
        <v>0.61613758311056188</v>
      </c>
      <c r="X1431">
        <f t="shared" si="367"/>
        <v>0.27753289707186013</v>
      </c>
      <c r="Y1431">
        <f t="shared" si="368"/>
        <v>1</v>
      </c>
      <c r="Z1431" t="s">
        <v>1463</v>
      </c>
    </row>
    <row r="1432" spans="1:26" x14ac:dyDescent="0.25">
      <c r="A1432" t="s">
        <v>45</v>
      </c>
      <c r="B1432" t="s">
        <v>30</v>
      </c>
      <c r="C1432" t="s">
        <v>23</v>
      </c>
      <c r="D1432">
        <v>0</v>
      </c>
      <c r="F1432">
        <v>1</v>
      </c>
      <c r="G1432">
        <v>24.45</v>
      </c>
      <c r="H1432">
        <f t="shared" si="353"/>
        <v>1</v>
      </c>
      <c r="I1432">
        <f t="shared" si="354"/>
        <v>0</v>
      </c>
      <c r="J1432">
        <f t="shared" si="355"/>
        <v>0</v>
      </c>
      <c r="K1432">
        <f t="shared" si="356"/>
        <v>0</v>
      </c>
      <c r="L1432">
        <f t="shared" si="357"/>
        <v>1</v>
      </c>
      <c r="M1432">
        <f t="shared" si="358"/>
        <v>0</v>
      </c>
      <c r="N1432">
        <f t="shared" si="359"/>
        <v>0</v>
      </c>
      <c r="O1432">
        <f t="shared" si="360"/>
        <v>1</v>
      </c>
      <c r="P1432">
        <v>45</v>
      </c>
      <c r="Q1432">
        <f t="shared" si="361"/>
        <v>0</v>
      </c>
      <c r="R1432">
        <f t="shared" si="362"/>
        <v>1</v>
      </c>
      <c r="S1432">
        <f t="shared" si="363"/>
        <v>0</v>
      </c>
      <c r="T1432">
        <f t="shared" si="364"/>
        <v>0</v>
      </c>
      <c r="U1432">
        <v>0</v>
      </c>
      <c r="V1432">
        <f t="shared" si="365"/>
        <v>-6.4234809484825045E-2</v>
      </c>
      <c r="W1432">
        <f t="shared" si="366"/>
        <v>0.48394681701681752</v>
      </c>
      <c r="X1432">
        <f t="shared" si="367"/>
        <v>4.1261107495517693E-3</v>
      </c>
      <c r="Y1432">
        <f t="shared" si="368"/>
        <v>0</v>
      </c>
      <c r="Z1432" t="s">
        <v>1464</v>
      </c>
    </row>
    <row r="1433" spans="1:26" x14ac:dyDescent="0.25">
      <c r="A1433" t="s">
        <v>29</v>
      </c>
      <c r="B1433" t="s">
        <v>38</v>
      </c>
      <c r="C1433" t="s">
        <v>23</v>
      </c>
      <c r="D1433">
        <v>0</v>
      </c>
      <c r="F1433">
        <v>1</v>
      </c>
      <c r="G1433">
        <v>24.8</v>
      </c>
      <c r="H1433">
        <f t="shared" si="353"/>
        <v>1</v>
      </c>
      <c r="I1433">
        <f t="shared" si="354"/>
        <v>0</v>
      </c>
      <c r="J1433">
        <f t="shared" si="355"/>
        <v>0</v>
      </c>
      <c r="K1433">
        <f t="shared" si="356"/>
        <v>0</v>
      </c>
      <c r="L1433">
        <f t="shared" si="357"/>
        <v>1</v>
      </c>
      <c r="M1433">
        <f t="shared" si="358"/>
        <v>0</v>
      </c>
      <c r="N1433">
        <f t="shared" si="359"/>
        <v>1</v>
      </c>
      <c r="O1433">
        <f t="shared" si="360"/>
        <v>0</v>
      </c>
      <c r="P1433">
        <v>23</v>
      </c>
      <c r="Q1433">
        <f t="shared" si="361"/>
        <v>0</v>
      </c>
      <c r="R1433">
        <f t="shared" si="362"/>
        <v>0</v>
      </c>
      <c r="S1433">
        <f t="shared" si="363"/>
        <v>1</v>
      </c>
      <c r="T1433">
        <f t="shared" si="364"/>
        <v>0</v>
      </c>
      <c r="U1433">
        <v>0</v>
      </c>
      <c r="V1433">
        <f t="shared" si="365"/>
        <v>-3.7550840470955173E-3</v>
      </c>
      <c r="W1433">
        <f t="shared" si="366"/>
        <v>0.49906123009133185</v>
      </c>
      <c r="X1433">
        <f t="shared" si="367"/>
        <v>1.4100656200751249E-5</v>
      </c>
      <c r="Y1433">
        <f t="shared" si="368"/>
        <v>0</v>
      </c>
      <c r="Z1433" t="s">
        <v>1465</v>
      </c>
    </row>
    <row r="1434" spans="1:26" x14ac:dyDescent="0.25">
      <c r="A1434" t="s">
        <v>29</v>
      </c>
      <c r="B1434" t="s">
        <v>33</v>
      </c>
      <c r="C1434" t="s">
        <v>25</v>
      </c>
      <c r="D1434">
        <v>0</v>
      </c>
      <c r="F1434">
        <v>1</v>
      </c>
      <c r="G1434">
        <v>64.849999999999994</v>
      </c>
      <c r="H1434">
        <f t="shared" si="353"/>
        <v>1</v>
      </c>
      <c r="I1434">
        <f t="shared" si="354"/>
        <v>0</v>
      </c>
      <c r="J1434">
        <f t="shared" si="355"/>
        <v>1</v>
      </c>
      <c r="K1434">
        <f t="shared" si="356"/>
        <v>0</v>
      </c>
      <c r="L1434">
        <f t="shared" si="357"/>
        <v>0</v>
      </c>
      <c r="M1434">
        <f t="shared" si="358"/>
        <v>0</v>
      </c>
      <c r="N1434">
        <f t="shared" si="359"/>
        <v>1</v>
      </c>
      <c r="O1434">
        <f t="shared" si="360"/>
        <v>0</v>
      </c>
      <c r="P1434">
        <v>43</v>
      </c>
      <c r="Q1434">
        <f t="shared" si="361"/>
        <v>0</v>
      </c>
      <c r="R1434">
        <f t="shared" si="362"/>
        <v>0</v>
      </c>
      <c r="S1434">
        <f t="shared" si="363"/>
        <v>0</v>
      </c>
      <c r="T1434">
        <f t="shared" si="364"/>
        <v>1</v>
      </c>
      <c r="U1434">
        <v>0</v>
      </c>
      <c r="V1434">
        <f t="shared" si="365"/>
        <v>8.7413294433077215E-2</v>
      </c>
      <c r="W1434">
        <f t="shared" si="366"/>
        <v>0.52183941897595876</v>
      </c>
      <c r="X1434">
        <f t="shared" si="367"/>
        <v>7.6410840436438483E-3</v>
      </c>
      <c r="Y1434">
        <f t="shared" si="368"/>
        <v>0</v>
      </c>
      <c r="Z1434" t="s">
        <v>1466</v>
      </c>
    </row>
    <row r="1435" spans="1:26" x14ac:dyDescent="0.25">
      <c r="A1435" t="s">
        <v>26</v>
      </c>
      <c r="B1435" t="s">
        <v>33</v>
      </c>
      <c r="C1435" t="s">
        <v>23</v>
      </c>
      <c r="D1435">
        <v>0</v>
      </c>
      <c r="F1435">
        <v>1</v>
      </c>
      <c r="G1435">
        <v>20.75</v>
      </c>
      <c r="H1435">
        <f t="shared" si="353"/>
        <v>1</v>
      </c>
      <c r="I1435">
        <f t="shared" si="354"/>
        <v>0</v>
      </c>
      <c r="J1435">
        <f t="shared" si="355"/>
        <v>0</v>
      </c>
      <c r="K1435">
        <f t="shared" si="356"/>
        <v>0</v>
      </c>
      <c r="L1435">
        <f t="shared" si="357"/>
        <v>1</v>
      </c>
      <c r="M1435">
        <f t="shared" si="358"/>
        <v>1</v>
      </c>
      <c r="N1435">
        <f t="shared" si="359"/>
        <v>0</v>
      </c>
      <c r="O1435">
        <f t="shared" si="360"/>
        <v>0</v>
      </c>
      <c r="P1435">
        <v>35</v>
      </c>
      <c r="Q1435">
        <f t="shared" si="361"/>
        <v>0</v>
      </c>
      <c r="R1435">
        <f t="shared" si="362"/>
        <v>0</v>
      </c>
      <c r="S1435">
        <f t="shared" si="363"/>
        <v>0</v>
      </c>
      <c r="T1435">
        <f t="shared" si="364"/>
        <v>1</v>
      </c>
      <c r="U1435">
        <v>0</v>
      </c>
      <c r="V1435">
        <f t="shared" si="365"/>
        <v>0.26138559007143342</v>
      </c>
      <c r="W1435">
        <f t="shared" si="366"/>
        <v>0.56497686997663865</v>
      </c>
      <c r="X1435">
        <f t="shared" si="367"/>
        <v>6.8322426696991428E-2</v>
      </c>
      <c r="Y1435">
        <f t="shared" si="368"/>
        <v>0</v>
      </c>
      <c r="Z1435" t="s">
        <v>1467</v>
      </c>
    </row>
    <row r="1436" spans="1:26" x14ac:dyDescent="0.25">
      <c r="A1436" t="s">
        <v>26</v>
      </c>
      <c r="B1436" t="s">
        <v>30</v>
      </c>
      <c r="C1436" t="s">
        <v>25</v>
      </c>
      <c r="D1436">
        <v>0</v>
      </c>
      <c r="F1436">
        <v>1</v>
      </c>
      <c r="G1436">
        <v>68.95</v>
      </c>
      <c r="H1436">
        <f t="shared" si="353"/>
        <v>1</v>
      </c>
      <c r="I1436">
        <f t="shared" si="354"/>
        <v>0</v>
      </c>
      <c r="J1436">
        <f t="shared" si="355"/>
        <v>1</v>
      </c>
      <c r="K1436">
        <f t="shared" si="356"/>
        <v>0</v>
      </c>
      <c r="L1436">
        <f t="shared" si="357"/>
        <v>0</v>
      </c>
      <c r="M1436">
        <f t="shared" si="358"/>
        <v>1</v>
      </c>
      <c r="N1436">
        <f t="shared" si="359"/>
        <v>0</v>
      </c>
      <c r="O1436">
        <f t="shared" si="360"/>
        <v>0</v>
      </c>
      <c r="P1436">
        <v>9</v>
      </c>
      <c r="Q1436">
        <f t="shared" si="361"/>
        <v>0</v>
      </c>
      <c r="R1436">
        <f t="shared" si="362"/>
        <v>1</v>
      </c>
      <c r="S1436">
        <f t="shared" si="363"/>
        <v>0</v>
      </c>
      <c r="T1436">
        <f t="shared" si="364"/>
        <v>0</v>
      </c>
      <c r="U1436">
        <v>0</v>
      </c>
      <c r="V1436">
        <f t="shared" si="365"/>
        <v>0.37012343942885606</v>
      </c>
      <c r="W1436">
        <f t="shared" si="366"/>
        <v>0.59148880541390747</v>
      </c>
      <c r="X1436">
        <f t="shared" si="367"/>
        <v>0.13699136041464607</v>
      </c>
      <c r="Y1436">
        <f t="shared" si="368"/>
        <v>1</v>
      </c>
      <c r="Z1436" t="s">
        <v>1468</v>
      </c>
    </row>
    <row r="1437" spans="1:26" x14ac:dyDescent="0.25">
      <c r="A1437" t="s">
        <v>26</v>
      </c>
      <c r="B1437" t="s">
        <v>30</v>
      </c>
      <c r="C1437" t="s">
        <v>35</v>
      </c>
      <c r="D1437">
        <v>0</v>
      </c>
      <c r="F1437">
        <v>1</v>
      </c>
      <c r="G1437">
        <v>99.95</v>
      </c>
      <c r="H1437">
        <f t="shared" si="353"/>
        <v>1</v>
      </c>
      <c r="I1437">
        <f t="shared" si="354"/>
        <v>0</v>
      </c>
      <c r="J1437">
        <f t="shared" si="355"/>
        <v>0</v>
      </c>
      <c r="K1437">
        <f t="shared" si="356"/>
        <v>1</v>
      </c>
      <c r="L1437">
        <f t="shared" si="357"/>
        <v>0</v>
      </c>
      <c r="M1437">
        <f t="shared" si="358"/>
        <v>1</v>
      </c>
      <c r="N1437">
        <f t="shared" si="359"/>
        <v>0</v>
      </c>
      <c r="O1437">
        <f t="shared" si="360"/>
        <v>0</v>
      </c>
      <c r="P1437">
        <v>12</v>
      </c>
      <c r="Q1437">
        <f t="shared" si="361"/>
        <v>0</v>
      </c>
      <c r="R1437">
        <f t="shared" si="362"/>
        <v>1</v>
      </c>
      <c r="S1437">
        <f t="shared" si="363"/>
        <v>0</v>
      </c>
      <c r="T1437">
        <f t="shared" si="364"/>
        <v>0</v>
      </c>
      <c r="U1437">
        <v>1</v>
      </c>
      <c r="V1437">
        <f t="shared" si="365"/>
        <v>0.43214560633822841</v>
      </c>
      <c r="W1437">
        <f t="shared" si="366"/>
        <v>0.60638590285618521</v>
      </c>
      <c r="X1437">
        <f t="shared" si="367"/>
        <v>0.32245861240097828</v>
      </c>
      <c r="Y1437">
        <f t="shared" si="368"/>
        <v>1</v>
      </c>
      <c r="Z1437" t="s">
        <v>1469</v>
      </c>
    </row>
    <row r="1438" spans="1:26" x14ac:dyDescent="0.25">
      <c r="A1438" t="s">
        <v>26</v>
      </c>
      <c r="B1438" t="s">
        <v>38</v>
      </c>
      <c r="C1438" t="s">
        <v>35</v>
      </c>
      <c r="D1438">
        <v>1</v>
      </c>
      <c r="F1438">
        <v>1</v>
      </c>
      <c r="G1438">
        <v>109.4</v>
      </c>
      <c r="H1438">
        <f t="shared" si="353"/>
        <v>0</v>
      </c>
      <c r="I1438">
        <f t="shared" si="354"/>
        <v>1</v>
      </c>
      <c r="J1438">
        <f t="shared" si="355"/>
        <v>0</v>
      </c>
      <c r="K1438">
        <f t="shared" si="356"/>
        <v>1</v>
      </c>
      <c r="L1438">
        <f t="shared" si="357"/>
        <v>0</v>
      </c>
      <c r="M1438">
        <f t="shared" si="358"/>
        <v>1</v>
      </c>
      <c r="N1438">
        <f t="shared" si="359"/>
        <v>0</v>
      </c>
      <c r="O1438">
        <f t="shared" si="360"/>
        <v>0</v>
      </c>
      <c r="P1438">
        <v>65</v>
      </c>
      <c r="Q1438">
        <f t="shared" si="361"/>
        <v>0</v>
      </c>
      <c r="R1438">
        <f t="shared" si="362"/>
        <v>0</v>
      </c>
      <c r="S1438">
        <f t="shared" si="363"/>
        <v>1</v>
      </c>
      <c r="T1438">
        <f t="shared" si="364"/>
        <v>0</v>
      </c>
      <c r="U1438">
        <v>0</v>
      </c>
      <c r="V1438">
        <f t="shared" si="365"/>
        <v>0.43318723088740674</v>
      </c>
      <c r="W1438">
        <f t="shared" si="366"/>
        <v>0.60663449235844191</v>
      </c>
      <c r="X1438">
        <f t="shared" si="367"/>
        <v>0.18765117700389944</v>
      </c>
      <c r="Y1438">
        <f t="shared" si="368"/>
        <v>1</v>
      </c>
      <c r="Z1438" t="s">
        <v>1470</v>
      </c>
    </row>
    <row r="1439" spans="1:26" x14ac:dyDescent="0.25">
      <c r="A1439" t="s">
        <v>26</v>
      </c>
      <c r="B1439" t="s">
        <v>27</v>
      </c>
      <c r="C1439" t="s">
        <v>35</v>
      </c>
      <c r="D1439">
        <v>0</v>
      </c>
      <c r="F1439">
        <v>1</v>
      </c>
      <c r="G1439">
        <v>91.4</v>
      </c>
      <c r="H1439">
        <f t="shared" si="353"/>
        <v>1</v>
      </c>
      <c r="I1439">
        <f t="shared" si="354"/>
        <v>0</v>
      </c>
      <c r="J1439">
        <f t="shared" si="355"/>
        <v>0</v>
      </c>
      <c r="K1439">
        <f t="shared" si="356"/>
        <v>1</v>
      </c>
      <c r="L1439">
        <f t="shared" si="357"/>
        <v>0</v>
      </c>
      <c r="M1439">
        <f t="shared" si="358"/>
        <v>1</v>
      </c>
      <c r="N1439">
        <f t="shared" si="359"/>
        <v>0</v>
      </c>
      <c r="O1439">
        <f t="shared" si="360"/>
        <v>0</v>
      </c>
      <c r="P1439">
        <v>2</v>
      </c>
      <c r="Q1439">
        <f t="shared" si="361"/>
        <v>1</v>
      </c>
      <c r="R1439">
        <f t="shared" si="362"/>
        <v>0</v>
      </c>
      <c r="S1439">
        <f t="shared" si="363"/>
        <v>0</v>
      </c>
      <c r="T1439">
        <f t="shared" si="364"/>
        <v>0</v>
      </c>
      <c r="U1439">
        <v>1</v>
      </c>
      <c r="V1439">
        <f t="shared" si="365"/>
        <v>0.53702940792900056</v>
      </c>
      <c r="W1439">
        <f t="shared" si="366"/>
        <v>0.63112111213040456</v>
      </c>
      <c r="X1439">
        <f t="shared" si="367"/>
        <v>0.21434176912257177</v>
      </c>
      <c r="Y1439">
        <f t="shared" si="368"/>
        <v>1</v>
      </c>
      <c r="Z1439" t="s">
        <v>1471</v>
      </c>
    </row>
    <row r="1440" spans="1:26" x14ac:dyDescent="0.25">
      <c r="A1440" t="s">
        <v>26</v>
      </c>
      <c r="B1440" t="s">
        <v>30</v>
      </c>
      <c r="C1440" t="s">
        <v>25</v>
      </c>
      <c r="D1440">
        <v>0</v>
      </c>
      <c r="F1440">
        <v>1</v>
      </c>
      <c r="G1440">
        <v>49</v>
      </c>
      <c r="H1440">
        <f t="shared" si="353"/>
        <v>1</v>
      </c>
      <c r="I1440">
        <f t="shared" si="354"/>
        <v>0</v>
      </c>
      <c r="J1440">
        <f t="shared" si="355"/>
        <v>1</v>
      </c>
      <c r="K1440">
        <f t="shared" si="356"/>
        <v>0</v>
      </c>
      <c r="L1440">
        <f t="shared" si="357"/>
        <v>0</v>
      </c>
      <c r="M1440">
        <f t="shared" si="358"/>
        <v>1</v>
      </c>
      <c r="N1440">
        <f t="shared" si="359"/>
        <v>0</v>
      </c>
      <c r="O1440">
        <f t="shared" si="360"/>
        <v>0</v>
      </c>
      <c r="P1440">
        <v>27</v>
      </c>
      <c r="Q1440">
        <f t="shared" si="361"/>
        <v>0</v>
      </c>
      <c r="R1440">
        <f t="shared" si="362"/>
        <v>1</v>
      </c>
      <c r="S1440">
        <f t="shared" si="363"/>
        <v>0</v>
      </c>
      <c r="T1440">
        <f t="shared" si="364"/>
        <v>0</v>
      </c>
      <c r="U1440">
        <v>0</v>
      </c>
      <c r="V1440">
        <f t="shared" si="365"/>
        <v>0.33415711467741832</v>
      </c>
      <c r="W1440">
        <f t="shared" si="366"/>
        <v>0.58277052175303146</v>
      </c>
      <c r="X1440">
        <f t="shared" si="367"/>
        <v>0.11166097728953731</v>
      </c>
      <c r="Y1440">
        <f t="shared" si="368"/>
        <v>1</v>
      </c>
      <c r="Z1440" t="s">
        <v>1472</v>
      </c>
    </row>
    <row r="1441" spans="1:26" x14ac:dyDescent="0.25">
      <c r="A1441" t="s">
        <v>29</v>
      </c>
      <c r="B1441" t="s">
        <v>30</v>
      </c>
      <c r="C1441" t="s">
        <v>25</v>
      </c>
      <c r="D1441">
        <v>0</v>
      </c>
      <c r="F1441">
        <v>1</v>
      </c>
      <c r="G1441">
        <v>50.25</v>
      </c>
      <c r="H1441">
        <f t="shared" si="353"/>
        <v>1</v>
      </c>
      <c r="I1441">
        <f t="shared" si="354"/>
        <v>0</v>
      </c>
      <c r="J1441">
        <f t="shared" si="355"/>
        <v>1</v>
      </c>
      <c r="K1441">
        <f t="shared" si="356"/>
        <v>0</v>
      </c>
      <c r="L1441">
        <f t="shared" si="357"/>
        <v>0</v>
      </c>
      <c r="M1441">
        <f t="shared" si="358"/>
        <v>0</v>
      </c>
      <c r="N1441">
        <f t="shared" si="359"/>
        <v>1</v>
      </c>
      <c r="O1441">
        <f t="shared" si="360"/>
        <v>0</v>
      </c>
      <c r="P1441">
        <v>40</v>
      </c>
      <c r="Q1441">
        <f t="shared" si="361"/>
        <v>0</v>
      </c>
      <c r="R1441">
        <f t="shared" si="362"/>
        <v>1</v>
      </c>
      <c r="S1441">
        <f t="shared" si="363"/>
        <v>0</v>
      </c>
      <c r="T1441">
        <f t="shared" si="364"/>
        <v>0</v>
      </c>
      <c r="U1441">
        <v>0</v>
      </c>
      <c r="V1441">
        <f t="shared" si="365"/>
        <v>8.3205703767360722E-2</v>
      </c>
      <c r="W1441">
        <f t="shared" si="366"/>
        <v>0.52078943322737448</v>
      </c>
      <c r="X1441">
        <f t="shared" si="367"/>
        <v>6.9231891394217863E-3</v>
      </c>
      <c r="Y1441">
        <f t="shared" si="368"/>
        <v>0</v>
      </c>
      <c r="Z1441" t="s">
        <v>1473</v>
      </c>
    </row>
    <row r="1442" spans="1:26" x14ac:dyDescent="0.25">
      <c r="A1442" t="s">
        <v>26</v>
      </c>
      <c r="B1442" t="s">
        <v>38</v>
      </c>
      <c r="C1442" t="s">
        <v>35</v>
      </c>
      <c r="D1442">
        <v>1</v>
      </c>
      <c r="F1442">
        <v>1</v>
      </c>
      <c r="G1442">
        <v>75.55</v>
      </c>
      <c r="H1442">
        <f t="shared" si="353"/>
        <v>0</v>
      </c>
      <c r="I1442">
        <f t="shared" si="354"/>
        <v>1</v>
      </c>
      <c r="J1442">
        <f t="shared" si="355"/>
        <v>0</v>
      </c>
      <c r="K1442">
        <f t="shared" si="356"/>
        <v>1</v>
      </c>
      <c r="L1442">
        <f t="shared" si="357"/>
        <v>0</v>
      </c>
      <c r="M1442">
        <f t="shared" si="358"/>
        <v>1</v>
      </c>
      <c r="N1442">
        <f t="shared" si="359"/>
        <v>0</v>
      </c>
      <c r="O1442">
        <f t="shared" si="360"/>
        <v>0</v>
      </c>
      <c r="P1442">
        <v>5</v>
      </c>
      <c r="Q1442">
        <f t="shared" si="361"/>
        <v>0</v>
      </c>
      <c r="R1442">
        <f t="shared" si="362"/>
        <v>0</v>
      </c>
      <c r="S1442">
        <f t="shared" si="363"/>
        <v>1</v>
      </c>
      <c r="T1442">
        <f t="shared" si="364"/>
        <v>0</v>
      </c>
      <c r="U1442">
        <v>1</v>
      </c>
      <c r="V1442">
        <f t="shared" si="365"/>
        <v>0.37555003589434099</v>
      </c>
      <c r="W1442">
        <f t="shared" si="366"/>
        <v>0.59279937894402901</v>
      </c>
      <c r="X1442">
        <f t="shared" si="367"/>
        <v>0.3899377576715588</v>
      </c>
      <c r="Y1442">
        <f t="shared" si="368"/>
        <v>1</v>
      </c>
      <c r="Z1442" t="s">
        <v>1474</v>
      </c>
    </row>
    <row r="1443" spans="1:26" x14ac:dyDescent="0.25">
      <c r="A1443" t="s">
        <v>29</v>
      </c>
      <c r="B1443" t="s">
        <v>38</v>
      </c>
      <c r="C1443" t="s">
        <v>23</v>
      </c>
      <c r="D1443">
        <v>0</v>
      </c>
      <c r="F1443">
        <v>1</v>
      </c>
      <c r="G1443">
        <v>19.899999999999999</v>
      </c>
      <c r="H1443">
        <f t="shared" si="353"/>
        <v>1</v>
      </c>
      <c r="I1443">
        <f t="shared" si="354"/>
        <v>0</v>
      </c>
      <c r="J1443">
        <f t="shared" si="355"/>
        <v>0</v>
      </c>
      <c r="K1443">
        <f t="shared" si="356"/>
        <v>0</v>
      </c>
      <c r="L1443">
        <f t="shared" si="357"/>
        <v>1</v>
      </c>
      <c r="M1443">
        <f t="shared" si="358"/>
        <v>0</v>
      </c>
      <c r="N1443">
        <f t="shared" si="359"/>
        <v>1</v>
      </c>
      <c r="O1443">
        <f t="shared" si="360"/>
        <v>0</v>
      </c>
      <c r="P1443">
        <v>8</v>
      </c>
      <c r="Q1443">
        <f t="shared" si="361"/>
        <v>0</v>
      </c>
      <c r="R1443">
        <f t="shared" si="362"/>
        <v>0</v>
      </c>
      <c r="S1443">
        <f t="shared" si="363"/>
        <v>1</v>
      </c>
      <c r="T1443">
        <f t="shared" si="364"/>
        <v>0</v>
      </c>
      <c r="U1443">
        <v>0</v>
      </c>
      <c r="V1443">
        <f t="shared" si="365"/>
        <v>7.1601627939356129E-3</v>
      </c>
      <c r="W1443">
        <f t="shared" si="366"/>
        <v>0.50179003305088288</v>
      </c>
      <c r="X1443">
        <f t="shared" si="367"/>
        <v>5.1267931235659842E-5</v>
      </c>
      <c r="Y1443">
        <f t="shared" si="368"/>
        <v>0</v>
      </c>
      <c r="Z1443" t="s">
        <v>1475</v>
      </c>
    </row>
    <row r="1444" spans="1:26" x14ac:dyDescent="0.25">
      <c r="A1444" t="s">
        <v>29</v>
      </c>
      <c r="B1444" t="s">
        <v>33</v>
      </c>
      <c r="C1444" t="s">
        <v>35</v>
      </c>
      <c r="D1444">
        <v>1</v>
      </c>
      <c r="F1444">
        <v>1</v>
      </c>
      <c r="G1444">
        <v>97.8</v>
      </c>
      <c r="H1444">
        <f t="shared" si="353"/>
        <v>0</v>
      </c>
      <c r="I1444">
        <f t="shared" si="354"/>
        <v>1</v>
      </c>
      <c r="J1444">
        <f t="shared" si="355"/>
        <v>0</v>
      </c>
      <c r="K1444">
        <f t="shared" si="356"/>
        <v>1</v>
      </c>
      <c r="L1444">
        <f t="shared" si="357"/>
        <v>0</v>
      </c>
      <c r="M1444">
        <f t="shared" si="358"/>
        <v>0</v>
      </c>
      <c r="N1444">
        <f t="shared" si="359"/>
        <v>1</v>
      </c>
      <c r="O1444">
        <f t="shared" si="360"/>
        <v>0</v>
      </c>
      <c r="P1444">
        <v>58</v>
      </c>
      <c r="Q1444">
        <f t="shared" si="361"/>
        <v>0</v>
      </c>
      <c r="R1444">
        <f t="shared" si="362"/>
        <v>0</v>
      </c>
      <c r="S1444">
        <f t="shared" si="363"/>
        <v>0</v>
      </c>
      <c r="T1444">
        <f t="shared" si="364"/>
        <v>1</v>
      </c>
      <c r="U1444">
        <v>0</v>
      </c>
      <c r="V1444">
        <f t="shared" si="365"/>
        <v>0.14364733955438286</v>
      </c>
      <c r="W1444">
        <f t="shared" si="366"/>
        <v>0.53585020997528532</v>
      </c>
      <c r="X1444">
        <f t="shared" si="367"/>
        <v>2.0634558161052165E-2</v>
      </c>
      <c r="Y1444">
        <f t="shared" si="368"/>
        <v>0</v>
      </c>
      <c r="Z1444" t="s">
        <v>1476</v>
      </c>
    </row>
    <row r="1445" spans="1:26" x14ac:dyDescent="0.25">
      <c r="A1445" t="s">
        <v>29</v>
      </c>
      <c r="B1445" t="s">
        <v>27</v>
      </c>
      <c r="C1445" t="s">
        <v>35</v>
      </c>
      <c r="D1445">
        <v>0</v>
      </c>
      <c r="F1445">
        <v>1</v>
      </c>
      <c r="G1445">
        <v>100.3</v>
      </c>
      <c r="H1445">
        <f t="shared" si="353"/>
        <v>1</v>
      </c>
      <c r="I1445">
        <f t="shared" si="354"/>
        <v>0</v>
      </c>
      <c r="J1445">
        <f t="shared" si="355"/>
        <v>0</v>
      </c>
      <c r="K1445">
        <f t="shared" si="356"/>
        <v>1</v>
      </c>
      <c r="L1445">
        <f t="shared" si="357"/>
        <v>0</v>
      </c>
      <c r="M1445">
        <f t="shared" si="358"/>
        <v>0</v>
      </c>
      <c r="N1445">
        <f t="shared" si="359"/>
        <v>1</v>
      </c>
      <c r="O1445">
        <f t="shared" si="360"/>
        <v>0</v>
      </c>
      <c r="P1445">
        <v>52</v>
      </c>
      <c r="Q1445">
        <f t="shared" si="361"/>
        <v>1</v>
      </c>
      <c r="R1445">
        <f t="shared" si="362"/>
        <v>0</v>
      </c>
      <c r="S1445">
        <f t="shared" si="363"/>
        <v>0</v>
      </c>
      <c r="T1445">
        <f t="shared" si="364"/>
        <v>0</v>
      </c>
      <c r="U1445">
        <v>0</v>
      </c>
      <c r="V1445">
        <f t="shared" si="365"/>
        <v>0.27945015256384537</v>
      </c>
      <c r="W1445">
        <f t="shared" si="366"/>
        <v>0.5694114163631635</v>
      </c>
      <c r="X1445">
        <f t="shared" si="367"/>
        <v>7.8092387767956448E-2</v>
      </c>
      <c r="Y1445">
        <f t="shared" si="368"/>
        <v>0</v>
      </c>
      <c r="Z1445" t="s">
        <v>1477</v>
      </c>
    </row>
    <row r="1446" spans="1:26" x14ac:dyDescent="0.25">
      <c r="A1446" t="s">
        <v>26</v>
      </c>
      <c r="B1446" t="s">
        <v>30</v>
      </c>
      <c r="C1446" t="s">
        <v>25</v>
      </c>
      <c r="D1446">
        <v>0</v>
      </c>
      <c r="F1446">
        <v>1</v>
      </c>
      <c r="G1446">
        <v>55.8</v>
      </c>
      <c r="H1446">
        <f t="shared" si="353"/>
        <v>1</v>
      </c>
      <c r="I1446">
        <f t="shared" si="354"/>
        <v>0</v>
      </c>
      <c r="J1446">
        <f t="shared" si="355"/>
        <v>1</v>
      </c>
      <c r="K1446">
        <f t="shared" si="356"/>
        <v>0</v>
      </c>
      <c r="L1446">
        <f t="shared" si="357"/>
        <v>0</v>
      </c>
      <c r="M1446">
        <f t="shared" si="358"/>
        <v>1</v>
      </c>
      <c r="N1446">
        <f t="shared" si="359"/>
        <v>0</v>
      </c>
      <c r="O1446">
        <f t="shared" si="360"/>
        <v>0</v>
      </c>
      <c r="P1446">
        <v>3</v>
      </c>
      <c r="Q1446">
        <f t="shared" si="361"/>
        <v>0</v>
      </c>
      <c r="R1446">
        <f t="shared" si="362"/>
        <v>1</v>
      </c>
      <c r="S1446">
        <f t="shared" si="363"/>
        <v>0</v>
      </c>
      <c r="T1446">
        <f t="shared" si="364"/>
        <v>0</v>
      </c>
      <c r="U1446">
        <v>0</v>
      </c>
      <c r="V1446">
        <f t="shared" si="365"/>
        <v>0.34962186074702806</v>
      </c>
      <c r="W1446">
        <f t="shared" si="366"/>
        <v>0.58652587813109902</v>
      </c>
      <c r="X1446">
        <f t="shared" si="367"/>
        <v>0.12223544551221428</v>
      </c>
      <c r="Y1446">
        <f t="shared" si="368"/>
        <v>1</v>
      </c>
      <c r="Z1446" t="s">
        <v>1478</v>
      </c>
    </row>
    <row r="1447" spans="1:26" x14ac:dyDescent="0.25">
      <c r="A1447" t="s">
        <v>45</v>
      </c>
      <c r="B1447" t="s">
        <v>27</v>
      </c>
      <c r="C1447" t="s">
        <v>35</v>
      </c>
      <c r="D1447">
        <v>0</v>
      </c>
      <c r="F1447">
        <v>1</v>
      </c>
      <c r="G1447">
        <v>111.15</v>
      </c>
      <c r="H1447">
        <f t="shared" si="353"/>
        <v>1</v>
      </c>
      <c r="I1447">
        <f t="shared" si="354"/>
        <v>0</v>
      </c>
      <c r="J1447">
        <f t="shared" si="355"/>
        <v>0</v>
      </c>
      <c r="K1447">
        <f t="shared" si="356"/>
        <v>1</v>
      </c>
      <c r="L1447">
        <f t="shared" si="357"/>
        <v>0</v>
      </c>
      <c r="M1447">
        <f t="shared" si="358"/>
        <v>0</v>
      </c>
      <c r="N1447">
        <f t="shared" si="359"/>
        <v>0</v>
      </c>
      <c r="O1447">
        <f t="shared" si="360"/>
        <v>1</v>
      </c>
      <c r="P1447">
        <v>41</v>
      </c>
      <c r="Q1447">
        <f t="shared" si="361"/>
        <v>1</v>
      </c>
      <c r="R1447">
        <f t="shared" si="362"/>
        <v>0</v>
      </c>
      <c r="S1447">
        <f t="shared" si="363"/>
        <v>0</v>
      </c>
      <c r="T1447">
        <f t="shared" si="364"/>
        <v>0</v>
      </c>
      <c r="U1447">
        <v>0</v>
      </c>
      <c r="V1447">
        <f t="shared" si="365"/>
        <v>0.24129501701321934</v>
      </c>
      <c r="W1447">
        <f t="shared" si="366"/>
        <v>0.56003276113097222</v>
      </c>
      <c r="X1447">
        <f t="shared" si="367"/>
        <v>5.8223285235409809E-2</v>
      </c>
      <c r="Y1447">
        <f t="shared" si="368"/>
        <v>0</v>
      </c>
      <c r="Z1447" t="s">
        <v>1479</v>
      </c>
    </row>
    <row r="1448" spans="1:26" x14ac:dyDescent="0.25">
      <c r="A1448" t="s">
        <v>26</v>
      </c>
      <c r="B1448" t="s">
        <v>30</v>
      </c>
      <c r="C1448" t="s">
        <v>35</v>
      </c>
      <c r="D1448">
        <v>0</v>
      </c>
      <c r="F1448">
        <v>1</v>
      </c>
      <c r="G1448">
        <v>98.55</v>
      </c>
      <c r="H1448">
        <f t="shared" si="353"/>
        <v>1</v>
      </c>
      <c r="I1448">
        <f t="shared" si="354"/>
        <v>0</v>
      </c>
      <c r="J1448">
        <f t="shared" si="355"/>
        <v>0</v>
      </c>
      <c r="K1448">
        <f t="shared" si="356"/>
        <v>1</v>
      </c>
      <c r="L1448">
        <f t="shared" si="357"/>
        <v>0</v>
      </c>
      <c r="M1448">
        <f t="shared" si="358"/>
        <v>1</v>
      </c>
      <c r="N1448">
        <f t="shared" si="359"/>
        <v>0</v>
      </c>
      <c r="O1448">
        <f t="shared" si="360"/>
        <v>0</v>
      </c>
      <c r="P1448">
        <v>20</v>
      </c>
      <c r="Q1448">
        <f t="shared" si="361"/>
        <v>0</v>
      </c>
      <c r="R1448">
        <f t="shared" si="362"/>
        <v>1</v>
      </c>
      <c r="S1448">
        <f t="shared" si="363"/>
        <v>0</v>
      </c>
      <c r="T1448">
        <f t="shared" si="364"/>
        <v>0</v>
      </c>
      <c r="U1448">
        <v>0</v>
      </c>
      <c r="V1448">
        <f t="shared" si="365"/>
        <v>0.41140831039487658</v>
      </c>
      <c r="W1448">
        <f t="shared" si="366"/>
        <v>0.60142551713917269</v>
      </c>
      <c r="X1448">
        <f t="shared" si="367"/>
        <v>0.1692567978619671</v>
      </c>
      <c r="Y1448">
        <f t="shared" si="368"/>
        <v>1</v>
      </c>
      <c r="Z1448" t="s">
        <v>1480</v>
      </c>
    </row>
    <row r="1449" spans="1:26" x14ac:dyDescent="0.25">
      <c r="A1449" t="s">
        <v>26</v>
      </c>
      <c r="B1449" t="s">
        <v>27</v>
      </c>
      <c r="C1449" t="s">
        <v>25</v>
      </c>
      <c r="D1449">
        <v>0</v>
      </c>
      <c r="F1449">
        <v>1</v>
      </c>
      <c r="G1449">
        <v>50.05</v>
      </c>
      <c r="H1449">
        <f t="shared" si="353"/>
        <v>1</v>
      </c>
      <c r="I1449">
        <f t="shared" si="354"/>
        <v>0</v>
      </c>
      <c r="J1449">
        <f t="shared" si="355"/>
        <v>1</v>
      </c>
      <c r="K1449">
        <f t="shared" si="356"/>
        <v>0</v>
      </c>
      <c r="L1449">
        <f t="shared" si="357"/>
        <v>0</v>
      </c>
      <c r="M1449">
        <f t="shared" si="358"/>
        <v>1</v>
      </c>
      <c r="N1449">
        <f t="shared" si="359"/>
        <v>0</v>
      </c>
      <c r="O1449">
        <f t="shared" si="360"/>
        <v>0</v>
      </c>
      <c r="P1449">
        <v>1</v>
      </c>
      <c r="Q1449">
        <f t="shared" si="361"/>
        <v>1</v>
      </c>
      <c r="R1449">
        <f t="shared" si="362"/>
        <v>0</v>
      </c>
      <c r="S1449">
        <f t="shared" si="363"/>
        <v>0</v>
      </c>
      <c r="T1449">
        <f t="shared" si="364"/>
        <v>0</v>
      </c>
      <c r="U1449">
        <v>0</v>
      </c>
      <c r="V1449">
        <f t="shared" si="365"/>
        <v>0.47742563585944542</v>
      </c>
      <c r="W1449">
        <f t="shared" si="366"/>
        <v>0.6171397921756242</v>
      </c>
      <c r="X1449">
        <f t="shared" si="367"/>
        <v>0.22793523777579577</v>
      </c>
      <c r="Y1449">
        <f t="shared" si="368"/>
        <v>1</v>
      </c>
      <c r="Z1449" t="s">
        <v>1481</v>
      </c>
    </row>
    <row r="1450" spans="1:26" x14ac:dyDescent="0.25">
      <c r="A1450" t="s">
        <v>26</v>
      </c>
      <c r="B1450" t="s">
        <v>38</v>
      </c>
      <c r="C1450" t="s">
        <v>35</v>
      </c>
      <c r="D1450">
        <v>0</v>
      </c>
      <c r="F1450">
        <v>1</v>
      </c>
      <c r="G1450">
        <v>80.8</v>
      </c>
      <c r="H1450">
        <f t="shared" si="353"/>
        <v>1</v>
      </c>
      <c r="I1450">
        <f t="shared" si="354"/>
        <v>0</v>
      </c>
      <c r="J1450">
        <f t="shared" si="355"/>
        <v>0</v>
      </c>
      <c r="K1450">
        <f t="shared" si="356"/>
        <v>1</v>
      </c>
      <c r="L1450">
        <f t="shared" si="357"/>
        <v>0</v>
      </c>
      <c r="M1450">
        <f t="shared" si="358"/>
        <v>1</v>
      </c>
      <c r="N1450">
        <f t="shared" si="359"/>
        <v>0</v>
      </c>
      <c r="O1450">
        <f t="shared" si="360"/>
        <v>0</v>
      </c>
      <c r="P1450">
        <v>4</v>
      </c>
      <c r="Q1450">
        <f t="shared" si="361"/>
        <v>0</v>
      </c>
      <c r="R1450">
        <f t="shared" si="362"/>
        <v>0</v>
      </c>
      <c r="S1450">
        <f t="shared" si="363"/>
        <v>1</v>
      </c>
      <c r="T1450">
        <f t="shared" si="364"/>
        <v>0</v>
      </c>
      <c r="U1450">
        <v>1</v>
      </c>
      <c r="V1450">
        <f t="shared" si="365"/>
        <v>0.3837350768129415</v>
      </c>
      <c r="W1450">
        <f t="shared" si="366"/>
        <v>0.59477364124832166</v>
      </c>
      <c r="X1450">
        <f t="shared" si="367"/>
        <v>0.37978245555075113</v>
      </c>
      <c r="Y1450">
        <f t="shared" si="368"/>
        <v>1</v>
      </c>
      <c r="Z1450" t="s">
        <v>1482</v>
      </c>
    </row>
    <row r="1451" spans="1:26" x14ac:dyDescent="0.25">
      <c r="A1451" t="s">
        <v>26</v>
      </c>
      <c r="B1451" t="s">
        <v>27</v>
      </c>
      <c r="C1451" t="s">
        <v>23</v>
      </c>
      <c r="D1451">
        <v>0</v>
      </c>
      <c r="F1451">
        <v>1</v>
      </c>
      <c r="G1451">
        <v>20.85</v>
      </c>
      <c r="H1451">
        <f t="shared" si="353"/>
        <v>1</v>
      </c>
      <c r="I1451">
        <f t="shared" si="354"/>
        <v>0</v>
      </c>
      <c r="J1451">
        <f t="shared" si="355"/>
        <v>0</v>
      </c>
      <c r="K1451">
        <f t="shared" si="356"/>
        <v>0</v>
      </c>
      <c r="L1451">
        <f t="shared" si="357"/>
        <v>1</v>
      </c>
      <c r="M1451">
        <f t="shared" si="358"/>
        <v>1</v>
      </c>
      <c r="N1451">
        <f t="shared" si="359"/>
        <v>0</v>
      </c>
      <c r="O1451">
        <f t="shared" si="360"/>
        <v>0</v>
      </c>
      <c r="P1451">
        <v>23</v>
      </c>
      <c r="Q1451">
        <f t="shared" si="361"/>
        <v>1</v>
      </c>
      <c r="R1451">
        <f t="shared" si="362"/>
        <v>0</v>
      </c>
      <c r="S1451">
        <f t="shared" si="363"/>
        <v>0</v>
      </c>
      <c r="T1451">
        <f t="shared" si="364"/>
        <v>0</v>
      </c>
      <c r="U1451">
        <v>0</v>
      </c>
      <c r="V1451">
        <f t="shared" si="365"/>
        <v>0.41200128845459399</v>
      </c>
      <c r="W1451">
        <f t="shared" si="366"/>
        <v>0.60156765305577686</v>
      </c>
      <c r="X1451">
        <f t="shared" si="367"/>
        <v>0.16974506168824557</v>
      </c>
      <c r="Y1451">
        <f t="shared" si="368"/>
        <v>1</v>
      </c>
      <c r="Z1451" t="s">
        <v>1483</v>
      </c>
    </row>
    <row r="1452" spans="1:26" x14ac:dyDescent="0.25">
      <c r="A1452" t="s">
        <v>26</v>
      </c>
      <c r="B1452" t="s">
        <v>33</v>
      </c>
      <c r="C1452" t="s">
        <v>23</v>
      </c>
      <c r="D1452">
        <v>1</v>
      </c>
      <c r="F1452">
        <v>1</v>
      </c>
      <c r="G1452">
        <v>19.5</v>
      </c>
      <c r="H1452">
        <f t="shared" si="353"/>
        <v>0</v>
      </c>
      <c r="I1452">
        <f t="shared" si="354"/>
        <v>1</v>
      </c>
      <c r="J1452">
        <f t="shared" si="355"/>
        <v>0</v>
      </c>
      <c r="K1452">
        <f t="shared" si="356"/>
        <v>0</v>
      </c>
      <c r="L1452">
        <f t="shared" si="357"/>
        <v>1</v>
      </c>
      <c r="M1452">
        <f t="shared" si="358"/>
        <v>1</v>
      </c>
      <c r="N1452">
        <f t="shared" si="359"/>
        <v>0</v>
      </c>
      <c r="O1452">
        <f t="shared" si="360"/>
        <v>0</v>
      </c>
      <c r="P1452">
        <v>6</v>
      </c>
      <c r="Q1452">
        <f t="shared" si="361"/>
        <v>0</v>
      </c>
      <c r="R1452">
        <f t="shared" si="362"/>
        <v>0</v>
      </c>
      <c r="S1452">
        <f t="shared" si="363"/>
        <v>0</v>
      </c>
      <c r="T1452">
        <f t="shared" si="364"/>
        <v>1</v>
      </c>
      <c r="U1452">
        <v>0</v>
      </c>
      <c r="V1452">
        <f t="shared" si="365"/>
        <v>0.25943677080509997</v>
      </c>
      <c r="W1452">
        <f t="shared" si="366"/>
        <v>0.56449783255456376</v>
      </c>
      <c r="X1452">
        <f t="shared" si="367"/>
        <v>6.7307438045777976E-2</v>
      </c>
      <c r="Y1452">
        <f t="shared" si="368"/>
        <v>0</v>
      </c>
      <c r="Z1452" t="s">
        <v>1484</v>
      </c>
    </row>
    <row r="1453" spans="1:26" x14ac:dyDescent="0.25">
      <c r="A1453" t="s">
        <v>26</v>
      </c>
      <c r="B1453" t="s">
        <v>30</v>
      </c>
      <c r="C1453" t="s">
        <v>23</v>
      </c>
      <c r="D1453">
        <v>0</v>
      </c>
      <c r="F1453">
        <v>1</v>
      </c>
      <c r="G1453">
        <v>19.350000000000001</v>
      </c>
      <c r="H1453">
        <f t="shared" si="353"/>
        <v>1</v>
      </c>
      <c r="I1453">
        <f t="shared" si="354"/>
        <v>0</v>
      </c>
      <c r="J1453">
        <f t="shared" si="355"/>
        <v>0</v>
      </c>
      <c r="K1453">
        <f t="shared" si="356"/>
        <v>0</v>
      </c>
      <c r="L1453">
        <f t="shared" si="357"/>
        <v>1</v>
      </c>
      <c r="M1453">
        <f t="shared" si="358"/>
        <v>1</v>
      </c>
      <c r="N1453">
        <f t="shared" si="359"/>
        <v>0</v>
      </c>
      <c r="O1453">
        <f t="shared" si="360"/>
        <v>0</v>
      </c>
      <c r="P1453">
        <v>8</v>
      </c>
      <c r="Q1453">
        <f t="shared" si="361"/>
        <v>0</v>
      </c>
      <c r="R1453">
        <f t="shared" si="362"/>
        <v>1</v>
      </c>
      <c r="S1453">
        <f t="shared" si="363"/>
        <v>0</v>
      </c>
      <c r="T1453">
        <f t="shared" si="364"/>
        <v>0</v>
      </c>
      <c r="U1453">
        <v>0</v>
      </c>
      <c r="V1453">
        <f t="shared" si="365"/>
        <v>0.25920291249313993</v>
      </c>
      <c r="W1453">
        <f t="shared" si="366"/>
        <v>0.564440339953311</v>
      </c>
      <c r="X1453">
        <f t="shared" si="367"/>
        <v>6.7186149844926352E-2</v>
      </c>
      <c r="Y1453">
        <f t="shared" si="368"/>
        <v>0</v>
      </c>
      <c r="Z1453" t="s">
        <v>1485</v>
      </c>
    </row>
    <row r="1454" spans="1:26" x14ac:dyDescent="0.25">
      <c r="A1454" t="s">
        <v>26</v>
      </c>
      <c r="B1454" t="s">
        <v>30</v>
      </c>
      <c r="C1454" t="s">
        <v>25</v>
      </c>
      <c r="D1454">
        <v>0</v>
      </c>
      <c r="F1454">
        <v>1</v>
      </c>
      <c r="G1454">
        <v>69.5</v>
      </c>
      <c r="H1454">
        <f t="shared" si="353"/>
        <v>1</v>
      </c>
      <c r="I1454">
        <f t="shared" si="354"/>
        <v>0</v>
      </c>
      <c r="J1454">
        <f t="shared" si="355"/>
        <v>1</v>
      </c>
      <c r="K1454">
        <f t="shared" si="356"/>
        <v>0</v>
      </c>
      <c r="L1454">
        <f t="shared" si="357"/>
        <v>0</v>
      </c>
      <c r="M1454">
        <f t="shared" si="358"/>
        <v>1</v>
      </c>
      <c r="N1454">
        <f t="shared" si="359"/>
        <v>0</v>
      </c>
      <c r="O1454">
        <f t="shared" si="360"/>
        <v>0</v>
      </c>
      <c r="P1454">
        <v>18</v>
      </c>
      <c r="Q1454">
        <f t="shared" si="361"/>
        <v>0</v>
      </c>
      <c r="R1454">
        <f t="shared" si="362"/>
        <v>1</v>
      </c>
      <c r="S1454">
        <f t="shared" si="363"/>
        <v>0</v>
      </c>
      <c r="T1454">
        <f t="shared" si="364"/>
        <v>0</v>
      </c>
      <c r="U1454">
        <v>0</v>
      </c>
      <c r="V1454">
        <f t="shared" si="365"/>
        <v>0.3798091997495896</v>
      </c>
      <c r="W1454">
        <f t="shared" si="366"/>
        <v>0.59382708340965407</v>
      </c>
      <c r="X1454">
        <f t="shared" si="367"/>
        <v>0.14425502821442365</v>
      </c>
      <c r="Y1454">
        <f t="shared" si="368"/>
        <v>1</v>
      </c>
      <c r="Z1454" t="s">
        <v>1486</v>
      </c>
    </row>
    <row r="1455" spans="1:26" x14ac:dyDescent="0.25">
      <c r="A1455" t="s">
        <v>26</v>
      </c>
      <c r="B1455" t="s">
        <v>38</v>
      </c>
      <c r="C1455" t="s">
        <v>25</v>
      </c>
      <c r="D1455">
        <v>1</v>
      </c>
      <c r="F1455">
        <v>1</v>
      </c>
      <c r="G1455">
        <v>48.8</v>
      </c>
      <c r="H1455">
        <f t="shared" si="353"/>
        <v>0</v>
      </c>
      <c r="I1455">
        <f t="shared" si="354"/>
        <v>1</v>
      </c>
      <c r="J1455">
        <f t="shared" si="355"/>
        <v>1</v>
      </c>
      <c r="K1455">
        <f t="shared" si="356"/>
        <v>0</v>
      </c>
      <c r="L1455">
        <f t="shared" si="357"/>
        <v>0</v>
      </c>
      <c r="M1455">
        <f t="shared" si="358"/>
        <v>1</v>
      </c>
      <c r="N1455">
        <f t="shared" si="359"/>
        <v>0</v>
      </c>
      <c r="O1455">
        <f t="shared" si="360"/>
        <v>0</v>
      </c>
      <c r="P1455">
        <v>52</v>
      </c>
      <c r="Q1455">
        <f t="shared" si="361"/>
        <v>0</v>
      </c>
      <c r="R1455">
        <f t="shared" si="362"/>
        <v>0</v>
      </c>
      <c r="S1455">
        <f t="shared" si="363"/>
        <v>1</v>
      </c>
      <c r="T1455">
        <f t="shared" si="364"/>
        <v>0</v>
      </c>
      <c r="U1455">
        <v>0</v>
      </c>
      <c r="V1455">
        <f t="shared" si="365"/>
        <v>0.33870847285556066</v>
      </c>
      <c r="W1455">
        <f t="shared" si="366"/>
        <v>0.58387676147768819</v>
      </c>
      <c r="X1455">
        <f t="shared" si="367"/>
        <v>0.11472342958414607</v>
      </c>
      <c r="Y1455">
        <f t="shared" si="368"/>
        <v>1</v>
      </c>
      <c r="Z1455" t="s">
        <v>1487</v>
      </c>
    </row>
    <row r="1456" spans="1:26" x14ac:dyDescent="0.25">
      <c r="A1456" t="s">
        <v>26</v>
      </c>
      <c r="B1456" t="s">
        <v>27</v>
      </c>
      <c r="C1456" t="s">
        <v>35</v>
      </c>
      <c r="D1456">
        <v>0</v>
      </c>
      <c r="F1456">
        <v>1</v>
      </c>
      <c r="G1456">
        <v>94.5</v>
      </c>
      <c r="H1456">
        <f t="shared" si="353"/>
        <v>1</v>
      </c>
      <c r="I1456">
        <f t="shared" si="354"/>
        <v>0</v>
      </c>
      <c r="J1456">
        <f t="shared" si="355"/>
        <v>0</v>
      </c>
      <c r="K1456">
        <f t="shared" si="356"/>
        <v>1</v>
      </c>
      <c r="L1456">
        <f t="shared" si="357"/>
        <v>0</v>
      </c>
      <c r="M1456">
        <f t="shared" si="358"/>
        <v>1</v>
      </c>
      <c r="N1456">
        <f t="shared" si="359"/>
        <v>0</v>
      </c>
      <c r="O1456">
        <f t="shared" si="360"/>
        <v>0</v>
      </c>
      <c r="P1456">
        <v>31</v>
      </c>
      <c r="Q1456">
        <f t="shared" si="361"/>
        <v>1</v>
      </c>
      <c r="R1456">
        <f t="shared" si="362"/>
        <v>0</v>
      </c>
      <c r="S1456">
        <f t="shared" si="363"/>
        <v>0</v>
      </c>
      <c r="T1456">
        <f t="shared" si="364"/>
        <v>0</v>
      </c>
      <c r="U1456">
        <v>0</v>
      </c>
      <c r="V1456">
        <f t="shared" si="365"/>
        <v>0.54186247970950752</v>
      </c>
      <c r="W1456">
        <f t="shared" si="366"/>
        <v>0.63224557152109995</v>
      </c>
      <c r="X1456">
        <f t="shared" si="367"/>
        <v>0.29361494691693646</v>
      </c>
      <c r="Y1456">
        <f t="shared" si="368"/>
        <v>1</v>
      </c>
      <c r="Z1456" t="s">
        <v>1488</v>
      </c>
    </row>
    <row r="1457" spans="1:26" x14ac:dyDescent="0.25">
      <c r="A1457" t="s">
        <v>26</v>
      </c>
      <c r="B1457" t="s">
        <v>30</v>
      </c>
      <c r="C1457" t="s">
        <v>23</v>
      </c>
      <c r="D1457">
        <v>0</v>
      </c>
      <c r="F1457">
        <v>1</v>
      </c>
      <c r="G1457">
        <v>20.65</v>
      </c>
      <c r="H1457">
        <f t="shared" si="353"/>
        <v>1</v>
      </c>
      <c r="I1457">
        <f t="shared" si="354"/>
        <v>0</v>
      </c>
      <c r="J1457">
        <f t="shared" si="355"/>
        <v>0</v>
      </c>
      <c r="K1457">
        <f t="shared" si="356"/>
        <v>0</v>
      </c>
      <c r="L1457">
        <f t="shared" si="357"/>
        <v>1</v>
      </c>
      <c r="M1457">
        <f t="shared" si="358"/>
        <v>1</v>
      </c>
      <c r="N1457">
        <f t="shared" si="359"/>
        <v>0</v>
      </c>
      <c r="O1457">
        <f t="shared" si="360"/>
        <v>0</v>
      </c>
      <c r="P1457">
        <v>29</v>
      </c>
      <c r="Q1457">
        <f t="shared" si="361"/>
        <v>0</v>
      </c>
      <c r="R1457">
        <f t="shared" si="362"/>
        <v>1</v>
      </c>
      <c r="S1457">
        <f t="shared" si="363"/>
        <v>0</v>
      </c>
      <c r="T1457">
        <f t="shared" si="364"/>
        <v>0</v>
      </c>
      <c r="U1457">
        <v>0</v>
      </c>
      <c r="V1457">
        <f t="shared" si="365"/>
        <v>0.26609285379088243</v>
      </c>
      <c r="W1457">
        <f t="shared" si="366"/>
        <v>0.56613345597621889</v>
      </c>
      <c r="X1457">
        <f t="shared" si="367"/>
        <v>7.0805406838575932E-2</v>
      </c>
      <c r="Y1457">
        <f t="shared" si="368"/>
        <v>0</v>
      </c>
      <c r="Z1457" t="s">
        <v>1489</v>
      </c>
    </row>
    <row r="1458" spans="1:26" x14ac:dyDescent="0.25">
      <c r="A1458" t="s">
        <v>45</v>
      </c>
      <c r="B1458" t="s">
        <v>38</v>
      </c>
      <c r="C1458" t="s">
        <v>35</v>
      </c>
      <c r="D1458">
        <v>0</v>
      </c>
      <c r="F1458">
        <v>1</v>
      </c>
      <c r="G1458">
        <v>106.05</v>
      </c>
      <c r="H1458">
        <f t="shared" si="353"/>
        <v>1</v>
      </c>
      <c r="I1458">
        <f t="shared" si="354"/>
        <v>0</v>
      </c>
      <c r="J1458">
        <f t="shared" si="355"/>
        <v>0</v>
      </c>
      <c r="K1458">
        <f t="shared" si="356"/>
        <v>1</v>
      </c>
      <c r="L1458">
        <f t="shared" si="357"/>
        <v>0</v>
      </c>
      <c r="M1458">
        <f t="shared" si="358"/>
        <v>0</v>
      </c>
      <c r="N1458">
        <f t="shared" si="359"/>
        <v>0</v>
      </c>
      <c r="O1458">
        <f t="shared" si="360"/>
        <v>1</v>
      </c>
      <c r="P1458">
        <v>36</v>
      </c>
      <c r="Q1458">
        <f t="shared" si="361"/>
        <v>0</v>
      </c>
      <c r="R1458">
        <f t="shared" si="362"/>
        <v>0</v>
      </c>
      <c r="S1458">
        <f t="shared" si="363"/>
        <v>1</v>
      </c>
      <c r="T1458">
        <f t="shared" si="364"/>
        <v>0</v>
      </c>
      <c r="U1458">
        <v>0</v>
      </c>
      <c r="V1458">
        <f t="shared" si="365"/>
        <v>9.6575490669027542E-2</v>
      </c>
      <c r="W1458">
        <f t="shared" si="366"/>
        <v>0.52412512467925065</v>
      </c>
      <c r="X1458">
        <f t="shared" si="367"/>
        <v>9.3268253979634265E-3</v>
      </c>
      <c r="Y1458">
        <f t="shared" si="368"/>
        <v>0</v>
      </c>
      <c r="Z1458" t="s">
        <v>1490</v>
      </c>
    </row>
    <row r="1459" spans="1:26" x14ac:dyDescent="0.25">
      <c r="A1459" t="s">
        <v>26</v>
      </c>
      <c r="B1459" t="s">
        <v>27</v>
      </c>
      <c r="C1459" t="s">
        <v>35</v>
      </c>
      <c r="D1459">
        <v>0</v>
      </c>
      <c r="F1459">
        <v>1</v>
      </c>
      <c r="G1459">
        <v>100</v>
      </c>
      <c r="H1459">
        <f t="shared" si="353"/>
        <v>1</v>
      </c>
      <c r="I1459">
        <f t="shared" si="354"/>
        <v>0</v>
      </c>
      <c r="J1459">
        <f t="shared" si="355"/>
        <v>0</v>
      </c>
      <c r="K1459">
        <f t="shared" si="356"/>
        <v>1</v>
      </c>
      <c r="L1459">
        <f t="shared" si="357"/>
        <v>0</v>
      </c>
      <c r="M1459">
        <f t="shared" si="358"/>
        <v>1</v>
      </c>
      <c r="N1459">
        <f t="shared" si="359"/>
        <v>0</v>
      </c>
      <c r="O1459">
        <f t="shared" si="360"/>
        <v>0</v>
      </c>
      <c r="P1459">
        <v>16</v>
      </c>
      <c r="Q1459">
        <f t="shared" si="361"/>
        <v>1</v>
      </c>
      <c r="R1459">
        <f t="shared" si="362"/>
        <v>0</v>
      </c>
      <c r="S1459">
        <f t="shared" si="363"/>
        <v>0</v>
      </c>
      <c r="T1459">
        <f t="shared" si="364"/>
        <v>0</v>
      </c>
      <c r="U1459">
        <v>1</v>
      </c>
      <c r="V1459">
        <f t="shared" si="365"/>
        <v>0.55530045374213044</v>
      </c>
      <c r="W1459">
        <f t="shared" si="366"/>
        <v>0.63536446021365622</v>
      </c>
      <c r="X1459">
        <f t="shared" si="367"/>
        <v>0.19775768644195507</v>
      </c>
      <c r="Y1459">
        <f t="shared" si="368"/>
        <v>1</v>
      </c>
      <c r="Z1459" t="s">
        <v>1491</v>
      </c>
    </row>
    <row r="1460" spans="1:26" x14ac:dyDescent="0.25">
      <c r="A1460" t="s">
        <v>29</v>
      </c>
      <c r="B1460" t="s">
        <v>27</v>
      </c>
      <c r="C1460" t="s">
        <v>35</v>
      </c>
      <c r="D1460">
        <v>0</v>
      </c>
      <c r="F1460">
        <v>1</v>
      </c>
      <c r="G1460">
        <v>108.3</v>
      </c>
      <c r="H1460">
        <f t="shared" si="353"/>
        <v>1</v>
      </c>
      <c r="I1460">
        <f t="shared" si="354"/>
        <v>0</v>
      </c>
      <c r="J1460">
        <f t="shared" si="355"/>
        <v>0</v>
      </c>
      <c r="K1460">
        <f t="shared" si="356"/>
        <v>1</v>
      </c>
      <c r="L1460">
        <f t="shared" si="357"/>
        <v>0</v>
      </c>
      <c r="M1460">
        <f t="shared" si="358"/>
        <v>0</v>
      </c>
      <c r="N1460">
        <f t="shared" si="359"/>
        <v>1</v>
      </c>
      <c r="O1460">
        <f t="shared" si="360"/>
        <v>0</v>
      </c>
      <c r="P1460">
        <v>42</v>
      </c>
      <c r="Q1460">
        <f t="shared" si="361"/>
        <v>1</v>
      </c>
      <c r="R1460">
        <f t="shared" si="362"/>
        <v>0</v>
      </c>
      <c r="S1460">
        <f t="shared" si="363"/>
        <v>0</v>
      </c>
      <c r="T1460">
        <f t="shared" si="364"/>
        <v>0</v>
      </c>
      <c r="U1460">
        <v>0</v>
      </c>
      <c r="V1460">
        <f t="shared" si="365"/>
        <v>0.29192259586837954</v>
      </c>
      <c r="W1460">
        <f t="shared" si="366"/>
        <v>0.5724667509445559</v>
      </c>
      <c r="X1460">
        <f t="shared" si="367"/>
        <v>8.5218801978533251E-2</v>
      </c>
      <c r="Y1460">
        <f t="shared" si="368"/>
        <v>0</v>
      </c>
      <c r="Z1460" t="s">
        <v>1492</v>
      </c>
    </row>
    <row r="1461" spans="1:26" x14ac:dyDescent="0.25">
      <c r="A1461" t="s">
        <v>26</v>
      </c>
      <c r="B1461" t="s">
        <v>27</v>
      </c>
      <c r="C1461" t="s">
        <v>23</v>
      </c>
      <c r="D1461">
        <v>0</v>
      </c>
      <c r="F1461">
        <v>1</v>
      </c>
      <c r="G1461">
        <v>20.55</v>
      </c>
      <c r="H1461">
        <f t="shared" si="353"/>
        <v>1</v>
      </c>
      <c r="I1461">
        <f t="shared" si="354"/>
        <v>0</v>
      </c>
      <c r="J1461">
        <f t="shared" si="355"/>
        <v>0</v>
      </c>
      <c r="K1461">
        <f t="shared" si="356"/>
        <v>0</v>
      </c>
      <c r="L1461">
        <f t="shared" si="357"/>
        <v>1</v>
      </c>
      <c r="M1461">
        <f t="shared" si="358"/>
        <v>1</v>
      </c>
      <c r="N1461">
        <f t="shared" si="359"/>
        <v>0</v>
      </c>
      <c r="O1461">
        <f t="shared" si="360"/>
        <v>0</v>
      </c>
      <c r="P1461">
        <v>1</v>
      </c>
      <c r="Q1461">
        <f t="shared" si="361"/>
        <v>1</v>
      </c>
      <c r="R1461">
        <f t="shared" si="362"/>
        <v>0</v>
      </c>
      <c r="S1461">
        <f t="shared" si="363"/>
        <v>0</v>
      </c>
      <c r="T1461">
        <f t="shared" si="364"/>
        <v>0</v>
      </c>
      <c r="U1461">
        <v>1</v>
      </c>
      <c r="V1461">
        <f t="shared" si="365"/>
        <v>0.40270529198712707</v>
      </c>
      <c r="W1461">
        <f t="shared" si="366"/>
        <v>0.59933746170308699</v>
      </c>
      <c r="X1461">
        <f t="shared" si="367"/>
        <v>0.35676096822018322</v>
      </c>
      <c r="Y1461">
        <f t="shared" si="368"/>
        <v>1</v>
      </c>
      <c r="Z1461" t="s">
        <v>1493</v>
      </c>
    </row>
    <row r="1462" spans="1:26" x14ac:dyDescent="0.25">
      <c r="A1462" t="s">
        <v>45</v>
      </c>
      <c r="B1462" t="s">
        <v>27</v>
      </c>
      <c r="C1462" t="s">
        <v>35</v>
      </c>
      <c r="D1462">
        <v>0</v>
      </c>
      <c r="F1462">
        <v>1</v>
      </c>
      <c r="G1462">
        <v>99.65</v>
      </c>
      <c r="H1462">
        <f t="shared" si="353"/>
        <v>1</v>
      </c>
      <c r="I1462">
        <f t="shared" si="354"/>
        <v>0</v>
      </c>
      <c r="J1462">
        <f t="shared" si="355"/>
        <v>0</v>
      </c>
      <c r="K1462">
        <f t="shared" si="356"/>
        <v>1</v>
      </c>
      <c r="L1462">
        <f t="shared" si="357"/>
        <v>0</v>
      </c>
      <c r="M1462">
        <f t="shared" si="358"/>
        <v>0</v>
      </c>
      <c r="N1462">
        <f t="shared" si="359"/>
        <v>0</v>
      </c>
      <c r="O1462">
        <f t="shared" si="360"/>
        <v>1</v>
      </c>
      <c r="P1462">
        <v>60</v>
      </c>
      <c r="Q1462">
        <f t="shared" si="361"/>
        <v>1</v>
      </c>
      <c r="R1462">
        <f t="shared" si="362"/>
        <v>0</v>
      </c>
      <c r="S1462">
        <f t="shared" si="363"/>
        <v>0</v>
      </c>
      <c r="T1462">
        <f t="shared" si="364"/>
        <v>0</v>
      </c>
      <c r="U1462">
        <v>0</v>
      </c>
      <c r="V1462">
        <f t="shared" si="365"/>
        <v>0.22336587976295152</v>
      </c>
      <c r="W1462">
        <f t="shared" si="366"/>
        <v>0.55561045079055615</v>
      </c>
      <c r="X1462">
        <f t="shared" si="367"/>
        <v>4.9892316242277315E-2</v>
      </c>
      <c r="Y1462">
        <f t="shared" si="368"/>
        <v>0</v>
      </c>
      <c r="Z1462" t="s">
        <v>1494</v>
      </c>
    </row>
    <row r="1463" spans="1:26" x14ac:dyDescent="0.25">
      <c r="A1463" t="s">
        <v>26</v>
      </c>
      <c r="B1463" t="s">
        <v>27</v>
      </c>
      <c r="C1463" t="s">
        <v>35</v>
      </c>
      <c r="D1463">
        <v>0</v>
      </c>
      <c r="F1463">
        <v>1</v>
      </c>
      <c r="G1463">
        <v>85.3</v>
      </c>
      <c r="H1463">
        <f t="shared" si="353"/>
        <v>1</v>
      </c>
      <c r="I1463">
        <f t="shared" si="354"/>
        <v>0</v>
      </c>
      <c r="J1463">
        <f t="shared" si="355"/>
        <v>0</v>
      </c>
      <c r="K1463">
        <f t="shared" si="356"/>
        <v>1</v>
      </c>
      <c r="L1463">
        <f t="shared" si="357"/>
        <v>0</v>
      </c>
      <c r="M1463">
        <f t="shared" si="358"/>
        <v>1</v>
      </c>
      <c r="N1463">
        <f t="shared" si="359"/>
        <v>0</v>
      </c>
      <c r="O1463">
        <f t="shared" si="360"/>
        <v>0</v>
      </c>
      <c r="P1463">
        <v>5</v>
      </c>
      <c r="Q1463">
        <f t="shared" si="361"/>
        <v>1</v>
      </c>
      <c r="R1463">
        <f t="shared" si="362"/>
        <v>0</v>
      </c>
      <c r="S1463">
        <f t="shared" si="363"/>
        <v>0</v>
      </c>
      <c r="T1463">
        <f t="shared" si="364"/>
        <v>0</v>
      </c>
      <c r="U1463">
        <v>1</v>
      </c>
      <c r="V1463">
        <f t="shared" si="365"/>
        <v>0.53238233917004896</v>
      </c>
      <c r="W1463">
        <f t="shared" si="366"/>
        <v>0.63003858314570893</v>
      </c>
      <c r="X1463">
        <f t="shared" si="367"/>
        <v>0.21866627672007513</v>
      </c>
      <c r="Y1463">
        <f t="shared" si="368"/>
        <v>1</v>
      </c>
      <c r="Z1463" t="s">
        <v>1495</v>
      </c>
    </row>
    <row r="1464" spans="1:26" x14ac:dyDescent="0.25">
      <c r="A1464" t="s">
        <v>26</v>
      </c>
      <c r="B1464" t="s">
        <v>38</v>
      </c>
      <c r="C1464" t="s">
        <v>35</v>
      </c>
      <c r="D1464">
        <v>0</v>
      </c>
      <c r="F1464">
        <v>1</v>
      </c>
      <c r="G1464">
        <v>95.9</v>
      </c>
      <c r="H1464">
        <f t="shared" si="353"/>
        <v>1</v>
      </c>
      <c r="I1464">
        <f t="shared" si="354"/>
        <v>0</v>
      </c>
      <c r="J1464">
        <f t="shared" si="355"/>
        <v>0</v>
      </c>
      <c r="K1464">
        <f t="shared" si="356"/>
        <v>1</v>
      </c>
      <c r="L1464">
        <f t="shared" si="357"/>
        <v>0</v>
      </c>
      <c r="M1464">
        <f t="shared" si="358"/>
        <v>1</v>
      </c>
      <c r="N1464">
        <f t="shared" si="359"/>
        <v>0</v>
      </c>
      <c r="O1464">
        <f t="shared" si="360"/>
        <v>0</v>
      </c>
      <c r="P1464">
        <v>22</v>
      </c>
      <c r="Q1464">
        <f t="shared" si="361"/>
        <v>0</v>
      </c>
      <c r="R1464">
        <f t="shared" si="362"/>
        <v>0</v>
      </c>
      <c r="S1464">
        <f t="shared" si="363"/>
        <v>1</v>
      </c>
      <c r="T1464">
        <f t="shared" si="364"/>
        <v>0</v>
      </c>
      <c r="U1464">
        <v>0</v>
      </c>
      <c r="V1464">
        <f t="shared" si="365"/>
        <v>0.40727681355024969</v>
      </c>
      <c r="W1464">
        <f t="shared" si="366"/>
        <v>0.6004347304268437</v>
      </c>
      <c r="X1464">
        <f t="shared" si="367"/>
        <v>0.16587440285564486</v>
      </c>
      <c r="Y1464">
        <f t="shared" si="368"/>
        <v>1</v>
      </c>
      <c r="Z1464" t="s">
        <v>1496</v>
      </c>
    </row>
    <row r="1465" spans="1:26" x14ac:dyDescent="0.25">
      <c r="A1465" t="s">
        <v>29</v>
      </c>
      <c r="B1465" t="s">
        <v>30</v>
      </c>
      <c r="C1465" t="s">
        <v>23</v>
      </c>
      <c r="D1465">
        <v>0</v>
      </c>
      <c r="F1465">
        <v>1</v>
      </c>
      <c r="G1465">
        <v>20</v>
      </c>
      <c r="H1465">
        <f t="shared" si="353"/>
        <v>1</v>
      </c>
      <c r="I1465">
        <f t="shared" si="354"/>
        <v>0</v>
      </c>
      <c r="J1465">
        <f t="shared" si="355"/>
        <v>0</v>
      </c>
      <c r="K1465">
        <f t="shared" si="356"/>
        <v>0</v>
      </c>
      <c r="L1465">
        <f t="shared" si="357"/>
        <v>1</v>
      </c>
      <c r="M1465">
        <f t="shared" si="358"/>
        <v>0</v>
      </c>
      <c r="N1465">
        <f t="shared" si="359"/>
        <v>1</v>
      </c>
      <c r="O1465">
        <f t="shared" si="360"/>
        <v>0</v>
      </c>
      <c r="P1465">
        <v>36</v>
      </c>
      <c r="Q1465">
        <f t="shared" si="361"/>
        <v>0</v>
      </c>
      <c r="R1465">
        <f t="shared" si="362"/>
        <v>1</v>
      </c>
      <c r="S1465">
        <f t="shared" si="363"/>
        <v>0</v>
      </c>
      <c r="T1465">
        <f t="shared" si="364"/>
        <v>0</v>
      </c>
      <c r="U1465">
        <v>0</v>
      </c>
      <c r="V1465">
        <f t="shared" si="365"/>
        <v>-6.3753807690602911E-3</v>
      </c>
      <c r="W1465">
        <f t="shared" si="366"/>
        <v>0.49840616020626316</v>
      </c>
      <c r="X1465">
        <f t="shared" si="367"/>
        <v>4.0645479950503787E-5</v>
      </c>
      <c r="Y1465">
        <f t="shared" si="368"/>
        <v>0</v>
      </c>
      <c r="Z1465" t="s">
        <v>1497</v>
      </c>
    </row>
    <row r="1466" spans="1:26" x14ac:dyDescent="0.25">
      <c r="A1466" t="s">
        <v>26</v>
      </c>
      <c r="B1466" t="s">
        <v>27</v>
      </c>
      <c r="C1466" t="s">
        <v>35</v>
      </c>
      <c r="D1466">
        <v>0</v>
      </c>
      <c r="F1466">
        <v>1</v>
      </c>
      <c r="G1466">
        <v>70.400000000000006</v>
      </c>
      <c r="H1466">
        <f t="shared" si="353"/>
        <v>1</v>
      </c>
      <c r="I1466">
        <f t="shared" si="354"/>
        <v>0</v>
      </c>
      <c r="J1466">
        <f t="shared" si="355"/>
        <v>0</v>
      </c>
      <c r="K1466">
        <f t="shared" si="356"/>
        <v>1</v>
      </c>
      <c r="L1466">
        <f t="shared" si="357"/>
        <v>0</v>
      </c>
      <c r="M1466">
        <f t="shared" si="358"/>
        <v>1</v>
      </c>
      <c r="N1466">
        <f t="shared" si="359"/>
        <v>0</v>
      </c>
      <c r="O1466">
        <f t="shared" si="360"/>
        <v>0</v>
      </c>
      <c r="P1466">
        <v>4</v>
      </c>
      <c r="Q1466">
        <f t="shared" si="361"/>
        <v>1</v>
      </c>
      <c r="R1466">
        <f t="shared" si="362"/>
        <v>0</v>
      </c>
      <c r="S1466">
        <f t="shared" si="363"/>
        <v>0</v>
      </c>
      <c r="T1466">
        <f t="shared" si="364"/>
        <v>0</v>
      </c>
      <c r="U1466">
        <v>1</v>
      </c>
      <c r="V1466">
        <f t="shared" si="365"/>
        <v>0.50428924425459842</v>
      </c>
      <c r="W1466">
        <f t="shared" si="366"/>
        <v>0.62346678880450868</v>
      </c>
      <c r="X1466">
        <f t="shared" si="367"/>
        <v>0.24572915336167719</v>
      </c>
      <c r="Y1466">
        <f t="shared" si="368"/>
        <v>1</v>
      </c>
      <c r="Z1466" t="s">
        <v>1498</v>
      </c>
    </row>
    <row r="1467" spans="1:26" x14ac:dyDescent="0.25">
      <c r="A1467" t="s">
        <v>26</v>
      </c>
      <c r="B1467" t="s">
        <v>30</v>
      </c>
      <c r="C1467" t="s">
        <v>25</v>
      </c>
      <c r="D1467">
        <v>0</v>
      </c>
      <c r="F1467">
        <v>1</v>
      </c>
      <c r="G1467">
        <v>64.95</v>
      </c>
      <c r="H1467">
        <f t="shared" si="353"/>
        <v>1</v>
      </c>
      <c r="I1467">
        <f t="shared" si="354"/>
        <v>0</v>
      </c>
      <c r="J1467">
        <f t="shared" si="355"/>
        <v>1</v>
      </c>
      <c r="K1467">
        <f t="shared" si="356"/>
        <v>0</v>
      </c>
      <c r="L1467">
        <f t="shared" si="357"/>
        <v>0</v>
      </c>
      <c r="M1467">
        <f t="shared" si="358"/>
        <v>1</v>
      </c>
      <c r="N1467">
        <f t="shared" si="359"/>
        <v>0</v>
      </c>
      <c r="O1467">
        <f t="shared" si="360"/>
        <v>0</v>
      </c>
      <c r="P1467">
        <v>9</v>
      </c>
      <c r="Q1467">
        <f t="shared" si="361"/>
        <v>0</v>
      </c>
      <c r="R1467">
        <f t="shared" si="362"/>
        <v>1</v>
      </c>
      <c r="S1467">
        <f t="shared" si="363"/>
        <v>0</v>
      </c>
      <c r="T1467">
        <f t="shared" si="364"/>
        <v>0</v>
      </c>
      <c r="U1467">
        <v>0</v>
      </c>
      <c r="V1467">
        <f t="shared" si="365"/>
        <v>0.36388721777658894</v>
      </c>
      <c r="W1467">
        <f t="shared" si="366"/>
        <v>0.5899810931021473</v>
      </c>
      <c r="X1467">
        <f t="shared" si="367"/>
        <v>0.13241390726118668</v>
      </c>
      <c r="Y1467">
        <f t="shared" si="368"/>
        <v>1</v>
      </c>
      <c r="Z1467" t="s">
        <v>1499</v>
      </c>
    </row>
    <row r="1468" spans="1:26" x14ac:dyDescent="0.25">
      <c r="A1468" t="s">
        <v>26</v>
      </c>
      <c r="B1468" t="s">
        <v>38</v>
      </c>
      <c r="C1468" t="s">
        <v>35</v>
      </c>
      <c r="D1468">
        <v>0</v>
      </c>
      <c r="F1468">
        <v>1</v>
      </c>
      <c r="G1468">
        <v>74.599999999999994</v>
      </c>
      <c r="H1468">
        <f t="shared" si="353"/>
        <v>1</v>
      </c>
      <c r="I1468">
        <f t="shared" si="354"/>
        <v>0</v>
      </c>
      <c r="J1468">
        <f t="shared" si="355"/>
        <v>0</v>
      </c>
      <c r="K1468">
        <f t="shared" si="356"/>
        <v>1</v>
      </c>
      <c r="L1468">
        <f t="shared" si="357"/>
        <v>0</v>
      </c>
      <c r="M1468">
        <f t="shared" si="358"/>
        <v>1</v>
      </c>
      <c r="N1468">
        <f t="shared" si="359"/>
        <v>0</v>
      </c>
      <c r="O1468">
        <f t="shared" si="360"/>
        <v>0</v>
      </c>
      <c r="P1468">
        <v>1</v>
      </c>
      <c r="Q1468">
        <f t="shared" si="361"/>
        <v>0</v>
      </c>
      <c r="R1468">
        <f t="shared" si="362"/>
        <v>0</v>
      </c>
      <c r="S1468">
        <f t="shared" si="363"/>
        <v>1</v>
      </c>
      <c r="T1468">
        <f t="shared" si="364"/>
        <v>0</v>
      </c>
      <c r="U1468">
        <v>0</v>
      </c>
      <c r="V1468">
        <f t="shared" si="365"/>
        <v>0.37406893325192758</v>
      </c>
      <c r="W1468">
        <f t="shared" si="366"/>
        <v>0.59244180905070931</v>
      </c>
      <c r="X1468">
        <f t="shared" si="367"/>
        <v>0.13992756682423504</v>
      </c>
      <c r="Y1468">
        <f t="shared" si="368"/>
        <v>1</v>
      </c>
      <c r="Z1468" t="s">
        <v>1500</v>
      </c>
    </row>
    <row r="1469" spans="1:26" x14ac:dyDescent="0.25">
      <c r="A1469" t="s">
        <v>26</v>
      </c>
      <c r="B1469" t="s">
        <v>27</v>
      </c>
      <c r="C1469" t="s">
        <v>25</v>
      </c>
      <c r="D1469">
        <v>0</v>
      </c>
      <c r="F1469">
        <v>1</v>
      </c>
      <c r="G1469">
        <v>49.2</v>
      </c>
      <c r="H1469">
        <f t="shared" si="353"/>
        <v>1</v>
      </c>
      <c r="I1469">
        <f t="shared" si="354"/>
        <v>0</v>
      </c>
      <c r="J1469">
        <f t="shared" si="355"/>
        <v>1</v>
      </c>
      <c r="K1469">
        <f t="shared" si="356"/>
        <v>0</v>
      </c>
      <c r="L1469">
        <f t="shared" si="357"/>
        <v>0</v>
      </c>
      <c r="M1469">
        <f t="shared" si="358"/>
        <v>1</v>
      </c>
      <c r="N1469">
        <f t="shared" si="359"/>
        <v>0</v>
      </c>
      <c r="O1469">
        <f t="shared" si="360"/>
        <v>0</v>
      </c>
      <c r="P1469">
        <v>12</v>
      </c>
      <c r="Q1469">
        <f t="shared" si="361"/>
        <v>1</v>
      </c>
      <c r="R1469">
        <f t="shared" si="362"/>
        <v>0</v>
      </c>
      <c r="S1469">
        <f t="shared" si="363"/>
        <v>0</v>
      </c>
      <c r="T1469">
        <f t="shared" si="364"/>
        <v>0</v>
      </c>
      <c r="U1469">
        <v>0</v>
      </c>
      <c r="V1469">
        <f t="shared" si="365"/>
        <v>0.47123726949758304</v>
      </c>
      <c r="W1469">
        <f t="shared" si="366"/>
        <v>0.61567655964976231</v>
      </c>
      <c r="X1469">
        <f t="shared" si="367"/>
        <v>0.2220645641635377</v>
      </c>
      <c r="Y1469">
        <f t="shared" si="368"/>
        <v>1</v>
      </c>
      <c r="Z1469" t="s">
        <v>1501</v>
      </c>
    </row>
    <row r="1470" spans="1:26" x14ac:dyDescent="0.25">
      <c r="A1470" t="s">
        <v>29</v>
      </c>
      <c r="B1470" t="s">
        <v>30</v>
      </c>
      <c r="C1470" t="s">
        <v>25</v>
      </c>
      <c r="D1470">
        <v>0</v>
      </c>
      <c r="F1470">
        <v>1</v>
      </c>
      <c r="G1470">
        <v>73.75</v>
      </c>
      <c r="H1470">
        <f t="shared" si="353"/>
        <v>1</v>
      </c>
      <c r="I1470">
        <f t="shared" si="354"/>
        <v>0</v>
      </c>
      <c r="J1470">
        <f t="shared" si="355"/>
        <v>1</v>
      </c>
      <c r="K1470">
        <f t="shared" si="356"/>
        <v>0</v>
      </c>
      <c r="L1470">
        <f t="shared" si="357"/>
        <v>0</v>
      </c>
      <c r="M1470">
        <f t="shared" si="358"/>
        <v>0</v>
      </c>
      <c r="N1470">
        <f t="shared" si="359"/>
        <v>1</v>
      </c>
      <c r="O1470">
        <f t="shared" si="360"/>
        <v>0</v>
      </c>
      <c r="P1470">
        <v>23</v>
      </c>
      <c r="Q1470">
        <f t="shared" si="361"/>
        <v>0</v>
      </c>
      <c r="R1470">
        <f t="shared" si="362"/>
        <v>1</v>
      </c>
      <c r="S1470">
        <f t="shared" si="363"/>
        <v>0</v>
      </c>
      <c r="T1470">
        <f t="shared" si="364"/>
        <v>0</v>
      </c>
      <c r="U1470">
        <v>0</v>
      </c>
      <c r="V1470">
        <f t="shared" si="365"/>
        <v>0.10615205687012715</v>
      </c>
      <c r="W1470">
        <f t="shared" si="366"/>
        <v>0.526513122497269</v>
      </c>
      <c r="X1470">
        <f t="shared" si="367"/>
        <v>1.1268259177758708E-2</v>
      </c>
      <c r="Y1470">
        <f t="shared" si="368"/>
        <v>0</v>
      </c>
      <c r="Z1470" t="s">
        <v>1502</v>
      </c>
    </row>
    <row r="1471" spans="1:26" x14ac:dyDescent="0.25">
      <c r="A1471" t="s">
        <v>29</v>
      </c>
      <c r="B1471" t="s">
        <v>33</v>
      </c>
      <c r="C1471" t="s">
        <v>35</v>
      </c>
      <c r="D1471">
        <v>0</v>
      </c>
      <c r="F1471">
        <v>1</v>
      </c>
      <c r="G1471">
        <v>92.3</v>
      </c>
      <c r="H1471">
        <f t="shared" si="353"/>
        <v>1</v>
      </c>
      <c r="I1471">
        <f t="shared" si="354"/>
        <v>0</v>
      </c>
      <c r="J1471">
        <f t="shared" si="355"/>
        <v>0</v>
      </c>
      <c r="K1471">
        <f t="shared" si="356"/>
        <v>1</v>
      </c>
      <c r="L1471">
        <f t="shared" si="357"/>
        <v>0</v>
      </c>
      <c r="M1471">
        <f t="shared" si="358"/>
        <v>0</v>
      </c>
      <c r="N1471">
        <f t="shared" si="359"/>
        <v>1</v>
      </c>
      <c r="O1471">
        <f t="shared" si="360"/>
        <v>0</v>
      </c>
      <c r="P1471">
        <v>62</v>
      </c>
      <c r="Q1471">
        <f t="shared" si="361"/>
        <v>0</v>
      </c>
      <c r="R1471">
        <f t="shared" si="362"/>
        <v>0</v>
      </c>
      <c r="S1471">
        <f t="shared" si="363"/>
        <v>0</v>
      </c>
      <c r="T1471">
        <f t="shared" si="364"/>
        <v>1</v>
      </c>
      <c r="U1471">
        <v>0</v>
      </c>
      <c r="V1471">
        <f t="shared" si="365"/>
        <v>0.13507253478251566</v>
      </c>
      <c r="W1471">
        <f t="shared" si="366"/>
        <v>0.5337168867130645</v>
      </c>
      <c r="X1471">
        <f t="shared" si="367"/>
        <v>1.8244589652573903E-2</v>
      </c>
      <c r="Y1471">
        <f t="shared" si="368"/>
        <v>0</v>
      </c>
      <c r="Z1471" t="s">
        <v>1503</v>
      </c>
    </row>
    <row r="1472" spans="1:26" x14ac:dyDescent="0.25">
      <c r="A1472" t="s">
        <v>26</v>
      </c>
      <c r="B1472" t="s">
        <v>33</v>
      </c>
      <c r="C1472" t="s">
        <v>35</v>
      </c>
      <c r="D1472">
        <v>0</v>
      </c>
      <c r="F1472">
        <v>1</v>
      </c>
      <c r="G1472">
        <v>98.8</v>
      </c>
      <c r="H1472">
        <f t="shared" si="353"/>
        <v>1</v>
      </c>
      <c r="I1472">
        <f t="shared" si="354"/>
        <v>0</v>
      </c>
      <c r="J1472">
        <f t="shared" si="355"/>
        <v>0</v>
      </c>
      <c r="K1472">
        <f t="shared" si="356"/>
        <v>1</v>
      </c>
      <c r="L1472">
        <f t="shared" si="357"/>
        <v>0</v>
      </c>
      <c r="M1472">
        <f t="shared" si="358"/>
        <v>1</v>
      </c>
      <c r="N1472">
        <f t="shared" si="359"/>
        <v>0</v>
      </c>
      <c r="O1472">
        <f t="shared" si="360"/>
        <v>0</v>
      </c>
      <c r="P1472">
        <v>37</v>
      </c>
      <c r="Q1472">
        <f t="shared" si="361"/>
        <v>0</v>
      </c>
      <c r="R1472">
        <f t="shared" si="362"/>
        <v>0</v>
      </c>
      <c r="S1472">
        <f t="shared" si="363"/>
        <v>0</v>
      </c>
      <c r="T1472">
        <f t="shared" si="364"/>
        <v>1</v>
      </c>
      <c r="U1472">
        <v>1</v>
      </c>
      <c r="V1472">
        <f t="shared" si="365"/>
        <v>0.4117980742481433</v>
      </c>
      <c r="W1472">
        <f t="shared" si="366"/>
        <v>0.6015189448543401</v>
      </c>
      <c r="X1472">
        <f t="shared" si="367"/>
        <v>0.34598150545819273</v>
      </c>
      <c r="Y1472">
        <f t="shared" si="368"/>
        <v>1</v>
      </c>
      <c r="Z1472" t="s">
        <v>1504</v>
      </c>
    </row>
    <row r="1473" spans="1:26" x14ac:dyDescent="0.25">
      <c r="A1473" t="s">
        <v>26</v>
      </c>
      <c r="B1473" t="s">
        <v>30</v>
      </c>
      <c r="C1473" t="s">
        <v>23</v>
      </c>
      <c r="D1473">
        <v>0</v>
      </c>
      <c r="F1473">
        <v>1</v>
      </c>
      <c r="G1473">
        <v>19.2</v>
      </c>
      <c r="H1473">
        <f t="shared" si="353"/>
        <v>1</v>
      </c>
      <c r="I1473">
        <f t="shared" si="354"/>
        <v>0</v>
      </c>
      <c r="J1473">
        <f t="shared" si="355"/>
        <v>0</v>
      </c>
      <c r="K1473">
        <f t="shared" si="356"/>
        <v>0</v>
      </c>
      <c r="L1473">
        <f t="shared" si="357"/>
        <v>1</v>
      </c>
      <c r="M1473">
        <f t="shared" si="358"/>
        <v>1</v>
      </c>
      <c r="N1473">
        <f t="shared" si="359"/>
        <v>0</v>
      </c>
      <c r="O1473">
        <f t="shared" si="360"/>
        <v>0</v>
      </c>
      <c r="P1473">
        <v>8</v>
      </c>
      <c r="Q1473">
        <f t="shared" si="361"/>
        <v>0</v>
      </c>
      <c r="R1473">
        <f t="shared" si="362"/>
        <v>1</v>
      </c>
      <c r="S1473">
        <f t="shared" si="363"/>
        <v>0</v>
      </c>
      <c r="T1473">
        <f t="shared" si="364"/>
        <v>0</v>
      </c>
      <c r="U1473">
        <v>0</v>
      </c>
      <c r="V1473">
        <f t="shared" si="365"/>
        <v>0.26383222344193563</v>
      </c>
      <c r="W1473">
        <f t="shared" si="366"/>
        <v>0.56557810276810894</v>
      </c>
      <c r="X1473">
        <f t="shared" si="367"/>
        <v>6.960744212631545E-2</v>
      </c>
      <c r="Y1473">
        <f t="shared" si="368"/>
        <v>0</v>
      </c>
      <c r="Z1473" t="s">
        <v>1505</v>
      </c>
    </row>
    <row r="1474" spans="1:26" x14ac:dyDescent="0.25">
      <c r="A1474" t="s">
        <v>26</v>
      </c>
      <c r="B1474" t="s">
        <v>38</v>
      </c>
      <c r="C1474" t="s">
        <v>35</v>
      </c>
      <c r="D1474">
        <v>0</v>
      </c>
      <c r="F1474">
        <v>1</v>
      </c>
      <c r="G1474">
        <v>88.65</v>
      </c>
      <c r="H1474">
        <f t="shared" si="353"/>
        <v>1</v>
      </c>
      <c r="I1474">
        <f t="shared" si="354"/>
        <v>0</v>
      </c>
      <c r="J1474">
        <f t="shared" si="355"/>
        <v>0</v>
      </c>
      <c r="K1474">
        <f t="shared" si="356"/>
        <v>1</v>
      </c>
      <c r="L1474">
        <f t="shared" si="357"/>
        <v>0</v>
      </c>
      <c r="M1474">
        <f t="shared" si="358"/>
        <v>1</v>
      </c>
      <c r="N1474">
        <f t="shared" si="359"/>
        <v>0</v>
      </c>
      <c r="O1474">
        <f t="shared" si="360"/>
        <v>0</v>
      </c>
      <c r="P1474">
        <v>31</v>
      </c>
      <c r="Q1474">
        <f t="shared" si="361"/>
        <v>0</v>
      </c>
      <c r="R1474">
        <f t="shared" si="362"/>
        <v>0</v>
      </c>
      <c r="S1474">
        <f t="shared" si="363"/>
        <v>1</v>
      </c>
      <c r="T1474">
        <f t="shared" si="364"/>
        <v>0</v>
      </c>
      <c r="U1474">
        <v>0</v>
      </c>
      <c r="V1474">
        <f t="shared" si="365"/>
        <v>0.40083683106627133</v>
      </c>
      <c r="W1474">
        <f t="shared" si="366"/>
        <v>0.59888870115380755</v>
      </c>
      <c r="X1474">
        <f t="shared" si="367"/>
        <v>0.16067016513925053</v>
      </c>
      <c r="Y1474">
        <f t="shared" si="368"/>
        <v>1</v>
      </c>
      <c r="Z1474" t="s">
        <v>1506</v>
      </c>
    </row>
    <row r="1475" spans="1:26" x14ac:dyDescent="0.25">
      <c r="A1475" t="s">
        <v>26</v>
      </c>
      <c r="B1475" t="s">
        <v>38</v>
      </c>
      <c r="C1475" t="s">
        <v>35</v>
      </c>
      <c r="D1475">
        <v>0</v>
      </c>
      <c r="F1475">
        <v>1</v>
      </c>
      <c r="G1475">
        <v>74.400000000000006</v>
      </c>
      <c r="H1475">
        <f t="shared" ref="H1475:H1538" si="369">IF(D1475:D8517=0,1,0)</f>
        <v>1</v>
      </c>
      <c r="I1475">
        <f t="shared" ref="I1475:I1538" si="370">IF(D1475:D8517=1,1,0)</f>
        <v>0</v>
      </c>
      <c r="J1475">
        <f t="shared" ref="J1475:J1538" si="371">IF(C1475:C8517="DSL",1,0)</f>
        <v>0</v>
      </c>
      <c r="K1475">
        <f t="shared" ref="K1475:K1538" si="372">IF(C1475:C8517="Fiber optic",1,0)</f>
        <v>1</v>
      </c>
      <c r="L1475">
        <f t="shared" ref="L1475:L1538" si="373">IF(C1475:C8517="No",1,0)</f>
        <v>0</v>
      </c>
      <c r="M1475">
        <f t="shared" ref="M1475:M1538" si="374">IF(A1475:A8517="Month-to-month",1,0)</f>
        <v>1</v>
      </c>
      <c r="N1475">
        <f t="shared" ref="N1475:N1538" si="375">IF(A1475:A8517="ONE YEAR",1,0)</f>
        <v>0</v>
      </c>
      <c r="O1475">
        <f t="shared" ref="O1475:O1538" si="376">IF(A1475:A8517="two year",1,0)</f>
        <v>0</v>
      </c>
      <c r="P1475">
        <v>13</v>
      </c>
      <c r="Q1475">
        <f t="shared" ref="Q1475:Q1538" si="377">IF(B1475:B8517="Electronic check",1,0)</f>
        <v>0</v>
      </c>
      <c r="R1475">
        <f t="shared" ref="R1475:R1538" si="378">IF(B1475:B8517="Mailed check",1,0)</f>
        <v>0</v>
      </c>
      <c r="S1475">
        <f t="shared" ref="S1475:S1538" si="379">IF(B1475:B8517="Credit card (automatic)",1,0)</f>
        <v>1</v>
      </c>
      <c r="T1475">
        <f t="shared" ref="T1475:T1538" si="380">IF(B1475:B8517="Bank transfer (automatic)",1,0)</f>
        <v>0</v>
      </c>
      <c r="U1475">
        <v>1</v>
      </c>
      <c r="V1475">
        <f t="shared" si="365"/>
        <v>0.37862029143006992</v>
      </c>
      <c r="W1475">
        <f t="shared" si="366"/>
        <v>0.59354029095138994</v>
      </c>
      <c r="X1475">
        <f t="shared" si="367"/>
        <v>0.38611274222245123</v>
      </c>
      <c r="Y1475">
        <f t="shared" si="368"/>
        <v>1</v>
      </c>
      <c r="Z1475" t="s">
        <v>1507</v>
      </c>
    </row>
    <row r="1476" spans="1:26" x14ac:dyDescent="0.25">
      <c r="A1476" t="s">
        <v>26</v>
      </c>
      <c r="B1476" t="s">
        <v>27</v>
      </c>
      <c r="C1476" t="s">
        <v>35</v>
      </c>
      <c r="D1476">
        <v>0</v>
      </c>
      <c r="F1476">
        <v>1</v>
      </c>
      <c r="G1476">
        <v>98.75</v>
      </c>
      <c r="H1476">
        <f t="shared" si="369"/>
        <v>1</v>
      </c>
      <c r="I1476">
        <f t="shared" si="370"/>
        <v>0</v>
      </c>
      <c r="J1476">
        <f t="shared" si="371"/>
        <v>0</v>
      </c>
      <c r="K1476">
        <f t="shared" si="372"/>
        <v>1</v>
      </c>
      <c r="L1476">
        <f t="shared" si="373"/>
        <v>0</v>
      </c>
      <c r="M1476">
        <f t="shared" si="374"/>
        <v>1</v>
      </c>
      <c r="N1476">
        <f t="shared" si="375"/>
        <v>0</v>
      </c>
      <c r="O1476">
        <f t="shared" si="376"/>
        <v>0</v>
      </c>
      <c r="P1476">
        <v>24</v>
      </c>
      <c r="Q1476">
        <f t="shared" si="377"/>
        <v>1</v>
      </c>
      <c r="R1476">
        <f t="shared" si="378"/>
        <v>0</v>
      </c>
      <c r="S1476">
        <f t="shared" si="379"/>
        <v>0</v>
      </c>
      <c r="T1476">
        <f t="shared" si="380"/>
        <v>0</v>
      </c>
      <c r="U1476">
        <v>1</v>
      </c>
      <c r="V1476">
        <f t="shared" ref="V1476:V1539" si="381">G1476*$G$2+H1477*$H$2+K1477*$K$2+M1476*$M$2+O1476*$O$2+Q1476*$Q$2+L1476*$L$2</f>
        <v>0.55335163447579694</v>
      </c>
      <c r="W1476">
        <f t="shared" ref="W1476:W1539" si="382">1/ (1+EXP(-V1476))</f>
        <v>0.63491284566580153</v>
      </c>
      <c r="X1476">
        <f t="shared" ref="X1476:X1539" si="383">(U1476-V1476)^2</f>
        <v>0.19949476242544212</v>
      </c>
      <c r="Y1476">
        <f t="shared" ref="Y1476:Y1539" si="384">IF(W1476&gt;=0.58,1,0)</f>
        <v>1</v>
      </c>
      <c r="Z1476" t="s">
        <v>1508</v>
      </c>
    </row>
    <row r="1477" spans="1:26" x14ac:dyDescent="0.25">
      <c r="A1477" t="s">
        <v>26</v>
      </c>
      <c r="B1477" t="s">
        <v>33</v>
      </c>
      <c r="C1477" t="s">
        <v>35</v>
      </c>
      <c r="D1477">
        <v>0</v>
      </c>
      <c r="F1477">
        <v>1</v>
      </c>
      <c r="G1477">
        <v>95.95</v>
      </c>
      <c r="H1477">
        <f t="shared" si="369"/>
        <v>1</v>
      </c>
      <c r="I1477">
        <f t="shared" si="370"/>
        <v>0</v>
      </c>
      <c r="J1477">
        <f t="shared" si="371"/>
        <v>0</v>
      </c>
      <c r="K1477">
        <f t="shared" si="372"/>
        <v>1</v>
      </c>
      <c r="L1477">
        <f t="shared" si="373"/>
        <v>0</v>
      </c>
      <c r="M1477">
        <f t="shared" si="374"/>
        <v>1</v>
      </c>
      <c r="N1477">
        <f t="shared" si="375"/>
        <v>0</v>
      </c>
      <c r="O1477">
        <f t="shared" si="376"/>
        <v>0</v>
      </c>
      <c r="P1477">
        <v>45</v>
      </c>
      <c r="Q1477">
        <f t="shared" si="377"/>
        <v>0</v>
      </c>
      <c r="R1477">
        <f t="shared" si="378"/>
        <v>0</v>
      </c>
      <c r="S1477">
        <f t="shared" si="379"/>
        <v>0</v>
      </c>
      <c r="T1477">
        <f t="shared" si="380"/>
        <v>1</v>
      </c>
      <c r="U1477">
        <v>0</v>
      </c>
      <c r="V1477">
        <f t="shared" si="381"/>
        <v>0.42590938468596129</v>
      </c>
      <c r="W1477">
        <f t="shared" si="382"/>
        <v>0.60489644540480969</v>
      </c>
      <c r="X1477">
        <f t="shared" si="383"/>
        <v>0.18139880396357416</v>
      </c>
      <c r="Y1477">
        <f t="shared" si="384"/>
        <v>1</v>
      </c>
      <c r="Z1477" t="s">
        <v>1509</v>
      </c>
    </row>
    <row r="1478" spans="1:26" x14ac:dyDescent="0.25">
      <c r="A1478" t="s">
        <v>45</v>
      </c>
      <c r="B1478" t="s">
        <v>38</v>
      </c>
      <c r="C1478" t="s">
        <v>35</v>
      </c>
      <c r="D1478">
        <v>1</v>
      </c>
      <c r="F1478">
        <v>1</v>
      </c>
      <c r="G1478">
        <v>105.4</v>
      </c>
      <c r="H1478">
        <f t="shared" si="369"/>
        <v>0</v>
      </c>
      <c r="I1478">
        <f t="shared" si="370"/>
        <v>1</v>
      </c>
      <c r="J1478">
        <f t="shared" si="371"/>
        <v>0</v>
      </c>
      <c r="K1478">
        <f t="shared" si="372"/>
        <v>1</v>
      </c>
      <c r="L1478">
        <f t="shared" si="373"/>
        <v>0</v>
      </c>
      <c r="M1478">
        <f t="shared" si="374"/>
        <v>0</v>
      </c>
      <c r="N1478">
        <f t="shared" si="375"/>
        <v>0</v>
      </c>
      <c r="O1478">
        <f t="shared" si="376"/>
        <v>1</v>
      </c>
      <c r="P1478">
        <v>69</v>
      </c>
      <c r="Q1478">
        <f t="shared" si="377"/>
        <v>0</v>
      </c>
      <c r="R1478">
        <f t="shared" si="378"/>
        <v>0</v>
      </c>
      <c r="S1478">
        <f t="shared" si="379"/>
        <v>1</v>
      </c>
      <c r="T1478">
        <f t="shared" si="380"/>
        <v>0</v>
      </c>
      <c r="U1478">
        <v>0</v>
      </c>
      <c r="V1478">
        <f t="shared" si="381"/>
        <v>9.069893538977844E-2</v>
      </c>
      <c r="W1478">
        <f t="shared" si="382"/>
        <v>0.52265920253281317</v>
      </c>
      <c r="X1478">
        <f t="shared" si="383"/>
        <v>8.2262968808392047E-3</v>
      </c>
      <c r="Y1478">
        <f t="shared" si="384"/>
        <v>0</v>
      </c>
      <c r="Z1478" t="s">
        <v>1510</v>
      </c>
    </row>
    <row r="1479" spans="1:26" x14ac:dyDescent="0.25">
      <c r="A1479" t="s">
        <v>26</v>
      </c>
      <c r="B1479" t="s">
        <v>30</v>
      </c>
      <c r="C1479" t="s">
        <v>23</v>
      </c>
      <c r="D1479">
        <v>0</v>
      </c>
      <c r="F1479">
        <v>1</v>
      </c>
      <c r="G1479">
        <v>20.25</v>
      </c>
      <c r="H1479">
        <f t="shared" si="369"/>
        <v>1</v>
      </c>
      <c r="I1479">
        <f t="shared" si="370"/>
        <v>0</v>
      </c>
      <c r="J1479">
        <f t="shared" si="371"/>
        <v>0</v>
      </c>
      <c r="K1479">
        <f t="shared" si="372"/>
        <v>0</v>
      </c>
      <c r="L1479">
        <f t="shared" si="373"/>
        <v>1</v>
      </c>
      <c r="M1479">
        <f t="shared" si="374"/>
        <v>1</v>
      </c>
      <c r="N1479">
        <f t="shared" si="375"/>
        <v>0</v>
      </c>
      <c r="O1479">
        <f t="shared" si="376"/>
        <v>0</v>
      </c>
      <c r="P1479">
        <v>2</v>
      </c>
      <c r="Q1479">
        <f t="shared" si="377"/>
        <v>0</v>
      </c>
      <c r="R1479">
        <f t="shared" si="378"/>
        <v>1</v>
      </c>
      <c r="S1479">
        <f t="shared" si="379"/>
        <v>0</v>
      </c>
      <c r="T1479">
        <f t="shared" si="380"/>
        <v>0</v>
      </c>
      <c r="U1479">
        <v>0</v>
      </c>
      <c r="V1479">
        <f t="shared" si="381"/>
        <v>0.26546923162565572</v>
      </c>
      <c r="W1479">
        <f t="shared" si="382"/>
        <v>0.56598027161730757</v>
      </c>
      <c r="X1479">
        <f t="shared" si="383"/>
        <v>7.0473912939916047E-2</v>
      </c>
      <c r="Y1479">
        <f t="shared" si="384"/>
        <v>0</v>
      </c>
      <c r="Z1479" t="s">
        <v>1511</v>
      </c>
    </row>
    <row r="1480" spans="1:26" x14ac:dyDescent="0.25">
      <c r="A1480" t="s">
        <v>29</v>
      </c>
      <c r="B1480" t="s">
        <v>27</v>
      </c>
      <c r="C1480" t="s">
        <v>35</v>
      </c>
      <c r="D1480">
        <v>0</v>
      </c>
      <c r="F1480">
        <v>1</v>
      </c>
      <c r="G1480">
        <v>106</v>
      </c>
      <c r="H1480">
        <f t="shared" si="369"/>
        <v>1</v>
      </c>
      <c r="I1480">
        <f t="shared" si="370"/>
        <v>0</v>
      </c>
      <c r="J1480">
        <f t="shared" si="371"/>
        <v>0</v>
      </c>
      <c r="K1480">
        <f t="shared" si="372"/>
        <v>1</v>
      </c>
      <c r="L1480">
        <f t="shared" si="373"/>
        <v>0</v>
      </c>
      <c r="M1480">
        <f t="shared" si="374"/>
        <v>0</v>
      </c>
      <c r="N1480">
        <f t="shared" si="375"/>
        <v>1</v>
      </c>
      <c r="O1480">
        <f t="shared" si="376"/>
        <v>0</v>
      </c>
      <c r="P1480">
        <v>61</v>
      </c>
      <c r="Q1480">
        <f t="shared" si="377"/>
        <v>1</v>
      </c>
      <c r="R1480">
        <f t="shared" si="378"/>
        <v>0</v>
      </c>
      <c r="S1480">
        <f t="shared" si="379"/>
        <v>0</v>
      </c>
      <c r="T1480">
        <f t="shared" si="380"/>
        <v>0</v>
      </c>
      <c r="U1480">
        <v>1</v>
      </c>
      <c r="V1480">
        <f t="shared" si="381"/>
        <v>0.29319993767908165</v>
      </c>
      <c r="W1480">
        <f t="shared" si="382"/>
        <v>0.57277934954800236</v>
      </c>
      <c r="X1480">
        <f t="shared" si="383"/>
        <v>0.49956632809685397</v>
      </c>
      <c r="Y1480">
        <f t="shared" si="384"/>
        <v>0</v>
      </c>
      <c r="Z1480" t="s">
        <v>1512</v>
      </c>
    </row>
    <row r="1481" spans="1:26" x14ac:dyDescent="0.25">
      <c r="A1481" t="s">
        <v>26</v>
      </c>
      <c r="B1481" t="s">
        <v>27</v>
      </c>
      <c r="C1481" t="s">
        <v>35</v>
      </c>
      <c r="D1481">
        <v>0</v>
      </c>
      <c r="F1481">
        <v>1</v>
      </c>
      <c r="G1481">
        <v>104.7</v>
      </c>
      <c r="H1481">
        <f t="shared" si="369"/>
        <v>1</v>
      </c>
      <c r="I1481">
        <f t="shared" si="370"/>
        <v>0</v>
      </c>
      <c r="J1481">
        <f t="shared" si="371"/>
        <v>0</v>
      </c>
      <c r="K1481">
        <f t="shared" si="372"/>
        <v>1</v>
      </c>
      <c r="L1481">
        <f t="shared" si="373"/>
        <v>0</v>
      </c>
      <c r="M1481">
        <f t="shared" si="374"/>
        <v>1</v>
      </c>
      <c r="N1481">
        <f t="shared" si="375"/>
        <v>0</v>
      </c>
      <c r="O1481">
        <f t="shared" si="376"/>
        <v>0</v>
      </c>
      <c r="P1481">
        <v>41</v>
      </c>
      <c r="Q1481">
        <f t="shared" si="377"/>
        <v>1</v>
      </c>
      <c r="R1481">
        <f t="shared" si="378"/>
        <v>0</v>
      </c>
      <c r="S1481">
        <f t="shared" si="379"/>
        <v>0</v>
      </c>
      <c r="T1481">
        <f t="shared" si="380"/>
        <v>0</v>
      </c>
      <c r="U1481">
        <v>1</v>
      </c>
      <c r="V1481">
        <f t="shared" si="381"/>
        <v>0.55776484492278855</v>
      </c>
      <c r="W1481">
        <f t="shared" si="382"/>
        <v>0.6359352109594606</v>
      </c>
      <c r="X1481">
        <f t="shared" si="383"/>
        <v>0.19557193238616527</v>
      </c>
      <c r="Y1481">
        <f t="shared" si="384"/>
        <v>1</v>
      </c>
      <c r="Z1481" t="s">
        <v>1513</v>
      </c>
    </row>
    <row r="1482" spans="1:26" x14ac:dyDescent="0.25">
      <c r="A1482" t="s">
        <v>29</v>
      </c>
      <c r="B1482" t="s">
        <v>27</v>
      </c>
      <c r="C1482" t="s">
        <v>25</v>
      </c>
      <c r="D1482">
        <v>0</v>
      </c>
      <c r="F1482">
        <v>1</v>
      </c>
      <c r="G1482">
        <v>49.05</v>
      </c>
      <c r="H1482">
        <f t="shared" si="369"/>
        <v>1</v>
      </c>
      <c r="I1482">
        <f t="shared" si="370"/>
        <v>0</v>
      </c>
      <c r="J1482">
        <f t="shared" si="371"/>
        <v>1</v>
      </c>
      <c r="K1482">
        <f t="shared" si="372"/>
        <v>0</v>
      </c>
      <c r="L1482">
        <f t="shared" si="373"/>
        <v>0</v>
      </c>
      <c r="M1482">
        <f t="shared" si="374"/>
        <v>0</v>
      </c>
      <c r="N1482">
        <f t="shared" si="375"/>
        <v>1</v>
      </c>
      <c r="O1482">
        <f t="shared" si="376"/>
        <v>0</v>
      </c>
      <c r="P1482">
        <v>44</v>
      </c>
      <c r="Q1482">
        <f t="shared" si="377"/>
        <v>1</v>
      </c>
      <c r="R1482">
        <f t="shared" si="378"/>
        <v>0</v>
      </c>
      <c r="S1482">
        <f t="shared" si="379"/>
        <v>0</v>
      </c>
      <c r="T1482">
        <f t="shared" si="380"/>
        <v>0</v>
      </c>
      <c r="U1482">
        <v>0</v>
      </c>
      <c r="V1482">
        <f t="shared" si="381"/>
        <v>0.19954856264417359</v>
      </c>
      <c r="W1482">
        <f t="shared" si="382"/>
        <v>0.54972225657344398</v>
      </c>
      <c r="X1482">
        <f t="shared" si="383"/>
        <v>3.9819628853355674E-2</v>
      </c>
      <c r="Y1482">
        <f t="shared" si="384"/>
        <v>0</v>
      </c>
      <c r="Z1482" t="s">
        <v>1514</v>
      </c>
    </row>
    <row r="1483" spans="1:26" x14ac:dyDescent="0.25">
      <c r="A1483" t="s">
        <v>29</v>
      </c>
      <c r="B1483" t="s">
        <v>30</v>
      </c>
      <c r="C1483" t="s">
        <v>25</v>
      </c>
      <c r="D1483">
        <v>0</v>
      </c>
      <c r="F1483">
        <v>1</v>
      </c>
      <c r="G1483">
        <v>35.549999999999997</v>
      </c>
      <c r="H1483">
        <f t="shared" si="369"/>
        <v>1</v>
      </c>
      <c r="I1483">
        <f t="shared" si="370"/>
        <v>0</v>
      </c>
      <c r="J1483">
        <f t="shared" si="371"/>
        <v>1</v>
      </c>
      <c r="K1483">
        <f t="shared" si="372"/>
        <v>0</v>
      </c>
      <c r="L1483">
        <f t="shared" si="373"/>
        <v>0</v>
      </c>
      <c r="M1483">
        <f t="shared" si="374"/>
        <v>0</v>
      </c>
      <c r="N1483">
        <f t="shared" si="375"/>
        <v>1</v>
      </c>
      <c r="O1483">
        <f t="shared" si="376"/>
        <v>0</v>
      </c>
      <c r="P1483">
        <v>39</v>
      </c>
      <c r="Q1483">
        <f t="shared" si="377"/>
        <v>0</v>
      </c>
      <c r="R1483">
        <f t="shared" si="378"/>
        <v>1</v>
      </c>
      <c r="S1483">
        <f t="shared" si="379"/>
        <v>0</v>
      </c>
      <c r="T1483">
        <f t="shared" si="380"/>
        <v>0</v>
      </c>
      <c r="U1483">
        <v>0</v>
      </c>
      <c r="V1483">
        <f t="shared" si="381"/>
        <v>4.1732970830220963E-2</v>
      </c>
      <c r="W1483">
        <f t="shared" si="382"/>
        <v>0.51043172872442422</v>
      </c>
      <c r="X1483">
        <f t="shared" si="383"/>
        <v>1.7416408543160736E-3</v>
      </c>
      <c r="Y1483">
        <f t="shared" si="384"/>
        <v>0</v>
      </c>
      <c r="Z1483" t="s">
        <v>1515</v>
      </c>
    </row>
    <row r="1484" spans="1:26" x14ac:dyDescent="0.25">
      <c r="A1484" t="s">
        <v>45</v>
      </c>
      <c r="B1484" t="s">
        <v>38</v>
      </c>
      <c r="C1484" t="s">
        <v>25</v>
      </c>
      <c r="D1484">
        <v>0</v>
      </c>
      <c r="F1484">
        <v>1</v>
      </c>
      <c r="G1484">
        <v>65.099999999999994</v>
      </c>
      <c r="H1484">
        <f t="shared" si="369"/>
        <v>1</v>
      </c>
      <c r="I1484">
        <f t="shared" si="370"/>
        <v>0</v>
      </c>
      <c r="J1484">
        <f t="shared" si="371"/>
        <v>1</v>
      </c>
      <c r="K1484">
        <f t="shared" si="372"/>
        <v>0</v>
      </c>
      <c r="L1484">
        <f t="shared" si="373"/>
        <v>0</v>
      </c>
      <c r="M1484">
        <f t="shared" si="374"/>
        <v>0</v>
      </c>
      <c r="N1484">
        <f t="shared" si="375"/>
        <v>0</v>
      </c>
      <c r="O1484">
        <f t="shared" si="376"/>
        <v>1</v>
      </c>
      <c r="P1484">
        <v>72</v>
      </c>
      <c r="Q1484">
        <f t="shared" si="377"/>
        <v>0</v>
      </c>
      <c r="R1484">
        <f t="shared" si="378"/>
        <v>0</v>
      </c>
      <c r="S1484">
        <f t="shared" si="379"/>
        <v>1</v>
      </c>
      <c r="T1484">
        <f t="shared" si="380"/>
        <v>0</v>
      </c>
      <c r="U1484">
        <v>0</v>
      </c>
      <c r="V1484">
        <f t="shared" si="381"/>
        <v>4.6423620608246036E-2</v>
      </c>
      <c r="W1484">
        <f t="shared" si="382"/>
        <v>0.51160382122650416</v>
      </c>
      <c r="X1484">
        <f t="shared" si="383"/>
        <v>2.1551525503783662E-3</v>
      </c>
      <c r="Y1484">
        <f t="shared" si="384"/>
        <v>0</v>
      </c>
      <c r="Z1484" t="s">
        <v>1516</v>
      </c>
    </row>
    <row r="1485" spans="1:26" x14ac:dyDescent="0.25">
      <c r="A1485" t="s">
        <v>26</v>
      </c>
      <c r="B1485" t="s">
        <v>27</v>
      </c>
      <c r="C1485" t="s">
        <v>35</v>
      </c>
      <c r="D1485">
        <v>1</v>
      </c>
      <c r="F1485">
        <v>1</v>
      </c>
      <c r="G1485">
        <v>96.85</v>
      </c>
      <c r="H1485">
        <f t="shared" si="369"/>
        <v>0</v>
      </c>
      <c r="I1485">
        <f t="shared" si="370"/>
        <v>1</v>
      </c>
      <c r="J1485">
        <f t="shared" si="371"/>
        <v>0</v>
      </c>
      <c r="K1485">
        <f t="shared" si="372"/>
        <v>1</v>
      </c>
      <c r="L1485">
        <f t="shared" si="373"/>
        <v>0</v>
      </c>
      <c r="M1485">
        <f t="shared" si="374"/>
        <v>1</v>
      </c>
      <c r="N1485">
        <f t="shared" si="375"/>
        <v>0</v>
      </c>
      <c r="O1485">
        <f t="shared" si="376"/>
        <v>0</v>
      </c>
      <c r="P1485">
        <v>13</v>
      </c>
      <c r="Q1485">
        <f t="shared" si="377"/>
        <v>1</v>
      </c>
      <c r="R1485">
        <f t="shared" si="378"/>
        <v>0</v>
      </c>
      <c r="S1485">
        <f t="shared" si="379"/>
        <v>0</v>
      </c>
      <c r="T1485">
        <f t="shared" si="380"/>
        <v>0</v>
      </c>
      <c r="U1485">
        <v>0</v>
      </c>
      <c r="V1485">
        <f t="shared" si="381"/>
        <v>0.54552625993021442</v>
      </c>
      <c r="W1485">
        <f t="shared" si="382"/>
        <v>0.63309702762380726</v>
      </c>
      <c r="X1485">
        <f t="shared" si="383"/>
        <v>0.29759890027344787</v>
      </c>
      <c r="Y1485">
        <f t="shared" si="384"/>
        <v>1</v>
      </c>
      <c r="Z1485" t="s">
        <v>1517</v>
      </c>
    </row>
    <row r="1486" spans="1:26" x14ac:dyDescent="0.25">
      <c r="A1486" t="s">
        <v>29</v>
      </c>
      <c r="B1486" t="s">
        <v>38</v>
      </c>
      <c r="C1486" t="s">
        <v>25</v>
      </c>
      <c r="D1486">
        <v>0</v>
      </c>
      <c r="F1486">
        <v>1</v>
      </c>
      <c r="G1486">
        <v>69.75</v>
      </c>
      <c r="H1486">
        <f t="shared" si="369"/>
        <v>1</v>
      </c>
      <c r="I1486">
        <f t="shared" si="370"/>
        <v>0</v>
      </c>
      <c r="J1486">
        <f t="shared" si="371"/>
        <v>1</v>
      </c>
      <c r="K1486">
        <f t="shared" si="372"/>
        <v>0</v>
      </c>
      <c r="L1486">
        <f t="shared" si="373"/>
        <v>0</v>
      </c>
      <c r="M1486">
        <f t="shared" si="374"/>
        <v>0</v>
      </c>
      <c r="N1486">
        <f t="shared" si="375"/>
        <v>1</v>
      </c>
      <c r="O1486">
        <f t="shared" si="376"/>
        <v>0</v>
      </c>
      <c r="P1486">
        <v>51</v>
      </c>
      <c r="Q1486">
        <f t="shared" si="377"/>
        <v>0</v>
      </c>
      <c r="R1486">
        <f t="shared" si="378"/>
        <v>0</v>
      </c>
      <c r="S1486">
        <f t="shared" si="379"/>
        <v>1</v>
      </c>
      <c r="T1486">
        <f t="shared" si="380"/>
        <v>0</v>
      </c>
      <c r="U1486">
        <v>0</v>
      </c>
      <c r="V1486">
        <f t="shared" si="381"/>
        <v>0.11360728432216267</v>
      </c>
      <c r="W1486">
        <f t="shared" si="382"/>
        <v>0.52837131284145922</v>
      </c>
      <c r="X1486">
        <f t="shared" si="383"/>
        <v>1.2906615051056709E-2</v>
      </c>
      <c r="Y1486">
        <f t="shared" si="384"/>
        <v>0</v>
      </c>
      <c r="Z1486" t="s">
        <v>1518</v>
      </c>
    </row>
    <row r="1487" spans="1:26" x14ac:dyDescent="0.25">
      <c r="A1487" t="s">
        <v>45</v>
      </c>
      <c r="B1487" t="s">
        <v>27</v>
      </c>
      <c r="C1487" t="s">
        <v>35</v>
      </c>
      <c r="D1487">
        <v>1</v>
      </c>
      <c r="F1487">
        <v>1</v>
      </c>
      <c r="G1487">
        <v>99.2</v>
      </c>
      <c r="H1487">
        <f t="shared" si="369"/>
        <v>0</v>
      </c>
      <c r="I1487">
        <f t="shared" si="370"/>
        <v>1</v>
      </c>
      <c r="J1487">
        <f t="shared" si="371"/>
        <v>0</v>
      </c>
      <c r="K1487">
        <f t="shared" si="372"/>
        <v>1</v>
      </c>
      <c r="L1487">
        <f t="shared" si="373"/>
        <v>0</v>
      </c>
      <c r="M1487">
        <f t="shared" si="374"/>
        <v>0</v>
      </c>
      <c r="N1487">
        <f t="shared" si="375"/>
        <v>0</v>
      </c>
      <c r="O1487">
        <f t="shared" si="376"/>
        <v>1</v>
      </c>
      <c r="P1487">
        <v>71</v>
      </c>
      <c r="Q1487">
        <f t="shared" si="377"/>
        <v>1</v>
      </c>
      <c r="R1487">
        <f t="shared" si="378"/>
        <v>0</v>
      </c>
      <c r="S1487">
        <f t="shared" si="379"/>
        <v>0</v>
      </c>
      <c r="T1487">
        <f t="shared" si="380"/>
        <v>0</v>
      </c>
      <c r="U1487">
        <v>0</v>
      </c>
      <c r="V1487">
        <f t="shared" si="381"/>
        <v>0.23635575393137406</v>
      </c>
      <c r="W1487">
        <f t="shared" si="382"/>
        <v>0.55881538763309102</v>
      </c>
      <c r="X1487">
        <f t="shared" si="383"/>
        <v>5.5864042416468244E-2</v>
      </c>
      <c r="Y1487">
        <f t="shared" si="384"/>
        <v>0</v>
      </c>
      <c r="Z1487" t="s">
        <v>1519</v>
      </c>
    </row>
    <row r="1488" spans="1:26" x14ac:dyDescent="0.25">
      <c r="A1488" t="s">
        <v>26</v>
      </c>
      <c r="B1488" t="s">
        <v>27</v>
      </c>
      <c r="C1488" t="s">
        <v>35</v>
      </c>
      <c r="D1488">
        <v>1</v>
      </c>
      <c r="F1488">
        <v>1</v>
      </c>
      <c r="G1488">
        <v>96.7</v>
      </c>
      <c r="H1488">
        <f t="shared" si="369"/>
        <v>0</v>
      </c>
      <c r="I1488">
        <f t="shared" si="370"/>
        <v>1</v>
      </c>
      <c r="J1488">
        <f t="shared" si="371"/>
        <v>0</v>
      </c>
      <c r="K1488">
        <f t="shared" si="372"/>
        <v>1</v>
      </c>
      <c r="L1488">
        <f t="shared" si="373"/>
        <v>0</v>
      </c>
      <c r="M1488">
        <f t="shared" si="374"/>
        <v>1</v>
      </c>
      <c r="N1488">
        <f t="shared" si="375"/>
        <v>0</v>
      </c>
      <c r="O1488">
        <f t="shared" si="376"/>
        <v>0</v>
      </c>
      <c r="P1488">
        <v>22</v>
      </c>
      <c r="Q1488">
        <f t="shared" si="377"/>
        <v>1</v>
      </c>
      <c r="R1488">
        <f t="shared" si="378"/>
        <v>0</v>
      </c>
      <c r="S1488">
        <f t="shared" si="379"/>
        <v>0</v>
      </c>
      <c r="T1488">
        <f t="shared" si="380"/>
        <v>0</v>
      </c>
      <c r="U1488">
        <v>1</v>
      </c>
      <c r="V1488">
        <f t="shared" si="381"/>
        <v>0.54529240161825443</v>
      </c>
      <c r="W1488">
        <f t="shared" si="382"/>
        <v>0.63304270411281205</v>
      </c>
      <c r="X1488">
        <f t="shared" si="383"/>
        <v>0.20675900002609482</v>
      </c>
      <c r="Y1488">
        <f t="shared" si="384"/>
        <v>1</v>
      </c>
      <c r="Z1488" t="s">
        <v>1520</v>
      </c>
    </row>
    <row r="1489" spans="1:26" x14ac:dyDescent="0.25">
      <c r="A1489" t="s">
        <v>26</v>
      </c>
      <c r="B1489" t="s">
        <v>38</v>
      </c>
      <c r="C1489" t="s">
        <v>25</v>
      </c>
      <c r="D1489">
        <v>0</v>
      </c>
      <c r="F1489">
        <v>1</v>
      </c>
      <c r="G1489">
        <v>55.05</v>
      </c>
      <c r="H1489">
        <f t="shared" si="369"/>
        <v>1</v>
      </c>
      <c r="I1489">
        <f t="shared" si="370"/>
        <v>0</v>
      </c>
      <c r="J1489">
        <f t="shared" si="371"/>
        <v>1</v>
      </c>
      <c r="K1489">
        <f t="shared" si="372"/>
        <v>0</v>
      </c>
      <c r="L1489">
        <f t="shared" si="373"/>
        <v>0</v>
      </c>
      <c r="M1489">
        <f t="shared" si="374"/>
        <v>1</v>
      </c>
      <c r="N1489">
        <f t="shared" si="375"/>
        <v>0</v>
      </c>
      <c r="O1489">
        <f t="shared" si="376"/>
        <v>0</v>
      </c>
      <c r="P1489">
        <v>2</v>
      </c>
      <c r="Q1489">
        <f t="shared" si="377"/>
        <v>0</v>
      </c>
      <c r="R1489">
        <f t="shared" si="378"/>
        <v>0</v>
      </c>
      <c r="S1489">
        <f t="shared" si="379"/>
        <v>1</v>
      </c>
      <c r="T1489">
        <f t="shared" si="380"/>
        <v>0</v>
      </c>
      <c r="U1489">
        <v>1</v>
      </c>
      <c r="V1489">
        <f t="shared" si="381"/>
        <v>0.348452569187228</v>
      </c>
      <c r="W1489">
        <f t="shared" si="382"/>
        <v>0.58624228074816276</v>
      </c>
      <c r="X1489">
        <f t="shared" si="383"/>
        <v>0.42451405459872393</v>
      </c>
      <c r="Y1489">
        <f t="shared" si="384"/>
        <v>1</v>
      </c>
      <c r="Z1489" t="s">
        <v>1521</v>
      </c>
    </row>
    <row r="1490" spans="1:26" x14ac:dyDescent="0.25">
      <c r="A1490" t="s">
        <v>29</v>
      </c>
      <c r="B1490" t="s">
        <v>27</v>
      </c>
      <c r="C1490" t="s">
        <v>35</v>
      </c>
      <c r="D1490">
        <v>0</v>
      </c>
      <c r="F1490">
        <v>1</v>
      </c>
      <c r="G1490">
        <v>106.8</v>
      </c>
      <c r="H1490">
        <f t="shared" si="369"/>
        <v>1</v>
      </c>
      <c r="I1490">
        <f t="shared" si="370"/>
        <v>0</v>
      </c>
      <c r="J1490">
        <f t="shared" si="371"/>
        <v>0</v>
      </c>
      <c r="K1490">
        <f t="shared" si="372"/>
        <v>1</v>
      </c>
      <c r="L1490">
        <f t="shared" si="373"/>
        <v>0</v>
      </c>
      <c r="M1490">
        <f t="shared" si="374"/>
        <v>0</v>
      </c>
      <c r="N1490">
        <f t="shared" si="375"/>
        <v>1</v>
      </c>
      <c r="O1490">
        <f t="shared" si="376"/>
        <v>0</v>
      </c>
      <c r="P1490">
        <v>56</v>
      </c>
      <c r="Q1490">
        <f t="shared" si="377"/>
        <v>1</v>
      </c>
      <c r="R1490">
        <f t="shared" si="378"/>
        <v>0</v>
      </c>
      <c r="S1490">
        <f t="shared" si="379"/>
        <v>0</v>
      </c>
      <c r="T1490">
        <f t="shared" si="380"/>
        <v>0</v>
      </c>
      <c r="U1490">
        <v>0</v>
      </c>
      <c r="V1490">
        <f t="shared" si="381"/>
        <v>0.28958401274877932</v>
      </c>
      <c r="W1490">
        <f t="shared" si="382"/>
        <v>0.57189428931629027</v>
      </c>
      <c r="X1490">
        <f t="shared" si="383"/>
        <v>8.3858900439685177E-2</v>
      </c>
      <c r="Y1490">
        <f t="shared" si="384"/>
        <v>0</v>
      </c>
      <c r="Z1490" t="s">
        <v>1522</v>
      </c>
    </row>
    <row r="1491" spans="1:26" x14ac:dyDescent="0.25">
      <c r="A1491" t="s">
        <v>26</v>
      </c>
      <c r="B1491" t="s">
        <v>30</v>
      </c>
      <c r="C1491" t="s">
        <v>25</v>
      </c>
      <c r="D1491">
        <v>0</v>
      </c>
      <c r="F1491">
        <v>1</v>
      </c>
      <c r="G1491">
        <v>51.25</v>
      </c>
      <c r="H1491">
        <f t="shared" si="369"/>
        <v>1</v>
      </c>
      <c r="I1491">
        <f t="shared" si="370"/>
        <v>0</v>
      </c>
      <c r="J1491">
        <f t="shared" si="371"/>
        <v>1</v>
      </c>
      <c r="K1491">
        <f t="shared" si="372"/>
        <v>0</v>
      </c>
      <c r="L1491">
        <f t="shared" si="373"/>
        <v>0</v>
      </c>
      <c r="M1491">
        <f t="shared" si="374"/>
        <v>1</v>
      </c>
      <c r="N1491">
        <f t="shared" si="375"/>
        <v>0</v>
      </c>
      <c r="O1491">
        <f t="shared" si="376"/>
        <v>0</v>
      </c>
      <c r="P1491">
        <v>1</v>
      </c>
      <c r="Q1491">
        <f t="shared" si="377"/>
        <v>0</v>
      </c>
      <c r="R1491">
        <f t="shared" si="378"/>
        <v>1</v>
      </c>
      <c r="S1491">
        <f t="shared" si="379"/>
        <v>0</v>
      </c>
      <c r="T1491">
        <f t="shared" si="380"/>
        <v>0</v>
      </c>
      <c r="U1491">
        <v>0</v>
      </c>
      <c r="V1491">
        <f t="shared" si="381"/>
        <v>0.33766498935681855</v>
      </c>
      <c r="W1491">
        <f t="shared" si="382"/>
        <v>0.58362320966519443</v>
      </c>
      <c r="X1491">
        <f t="shared" si="383"/>
        <v>0.11401764503734038</v>
      </c>
      <c r="Y1491">
        <f t="shared" si="384"/>
        <v>1</v>
      </c>
      <c r="Z1491" t="s">
        <v>1523</v>
      </c>
    </row>
    <row r="1492" spans="1:26" x14ac:dyDescent="0.25">
      <c r="A1492" t="s">
        <v>29</v>
      </c>
      <c r="B1492" t="s">
        <v>30</v>
      </c>
      <c r="C1492" t="s">
        <v>25</v>
      </c>
      <c r="D1492">
        <v>0</v>
      </c>
      <c r="F1492">
        <v>1</v>
      </c>
      <c r="G1492">
        <v>57.75</v>
      </c>
      <c r="H1492">
        <f t="shared" si="369"/>
        <v>1</v>
      </c>
      <c r="I1492">
        <f t="shared" si="370"/>
        <v>0</v>
      </c>
      <c r="J1492">
        <f t="shared" si="371"/>
        <v>1</v>
      </c>
      <c r="K1492">
        <f t="shared" si="372"/>
        <v>0</v>
      </c>
      <c r="L1492">
        <f t="shared" si="373"/>
        <v>0</v>
      </c>
      <c r="M1492">
        <f t="shared" si="374"/>
        <v>0</v>
      </c>
      <c r="N1492">
        <f t="shared" si="375"/>
        <v>1</v>
      </c>
      <c r="O1492">
        <f t="shared" si="376"/>
        <v>0</v>
      </c>
      <c r="P1492">
        <v>23</v>
      </c>
      <c r="Q1492">
        <f t="shared" si="377"/>
        <v>0</v>
      </c>
      <c r="R1492">
        <f t="shared" si="378"/>
        <v>1</v>
      </c>
      <c r="S1492">
        <f t="shared" si="379"/>
        <v>0</v>
      </c>
      <c r="T1492">
        <f t="shared" si="380"/>
        <v>0</v>
      </c>
      <c r="U1492">
        <v>0</v>
      </c>
      <c r="V1492">
        <f t="shared" si="381"/>
        <v>9.0035450104605771E-2</v>
      </c>
      <c r="W1492">
        <f t="shared" si="382"/>
        <v>0.5224936693884854</v>
      </c>
      <c r="X1492">
        <f t="shared" si="383"/>
        <v>8.106382275538955E-3</v>
      </c>
      <c r="Y1492">
        <f t="shared" si="384"/>
        <v>0</v>
      </c>
      <c r="Z1492" t="s">
        <v>1524</v>
      </c>
    </row>
    <row r="1493" spans="1:26" x14ac:dyDescent="0.25">
      <c r="A1493" t="s">
        <v>29</v>
      </c>
      <c r="B1493" t="s">
        <v>33</v>
      </c>
      <c r="C1493" t="s">
        <v>25</v>
      </c>
      <c r="D1493">
        <v>1</v>
      </c>
      <c r="F1493">
        <v>1</v>
      </c>
      <c r="G1493">
        <v>70.849999999999994</v>
      </c>
      <c r="H1493">
        <f t="shared" si="369"/>
        <v>0</v>
      </c>
      <c r="I1493">
        <f t="shared" si="370"/>
        <v>1</v>
      </c>
      <c r="J1493">
        <f t="shared" si="371"/>
        <v>1</v>
      </c>
      <c r="K1493">
        <f t="shared" si="372"/>
        <v>0</v>
      </c>
      <c r="L1493">
        <f t="shared" si="373"/>
        <v>0</v>
      </c>
      <c r="M1493">
        <f t="shared" si="374"/>
        <v>0</v>
      </c>
      <c r="N1493">
        <f t="shared" si="375"/>
        <v>1</v>
      </c>
      <c r="O1493">
        <f t="shared" si="376"/>
        <v>0</v>
      </c>
      <c r="P1493">
        <v>66</v>
      </c>
      <c r="Q1493">
        <f t="shared" si="377"/>
        <v>0</v>
      </c>
      <c r="R1493">
        <f t="shared" si="378"/>
        <v>0</v>
      </c>
      <c r="S1493">
        <f t="shared" si="379"/>
        <v>0</v>
      </c>
      <c r="T1493">
        <f t="shared" si="380"/>
        <v>1</v>
      </c>
      <c r="U1493">
        <v>0</v>
      </c>
      <c r="V1493">
        <f t="shared" si="381"/>
        <v>9.6767626911477805E-2</v>
      </c>
      <c r="W1493">
        <f t="shared" si="382"/>
        <v>0.52417304669013132</v>
      </c>
      <c r="X1493">
        <f t="shared" si="383"/>
        <v>9.3639736180789641E-3</v>
      </c>
      <c r="Y1493">
        <f t="shared" si="384"/>
        <v>0</v>
      </c>
      <c r="Z1493" t="s">
        <v>1525</v>
      </c>
    </row>
    <row r="1494" spans="1:26" x14ac:dyDescent="0.25">
      <c r="A1494" t="s">
        <v>26</v>
      </c>
      <c r="B1494" t="s">
        <v>30</v>
      </c>
      <c r="C1494" t="s">
        <v>23</v>
      </c>
      <c r="D1494">
        <v>0</v>
      </c>
      <c r="F1494">
        <v>1</v>
      </c>
      <c r="G1494">
        <v>19.55</v>
      </c>
      <c r="H1494">
        <f t="shared" si="369"/>
        <v>1</v>
      </c>
      <c r="I1494">
        <f t="shared" si="370"/>
        <v>0</v>
      </c>
      <c r="J1494">
        <f t="shared" si="371"/>
        <v>0</v>
      </c>
      <c r="K1494">
        <f t="shared" si="372"/>
        <v>0</v>
      </c>
      <c r="L1494">
        <f t="shared" si="373"/>
        <v>1</v>
      </c>
      <c r="M1494">
        <f t="shared" si="374"/>
        <v>1</v>
      </c>
      <c r="N1494">
        <f t="shared" si="375"/>
        <v>0</v>
      </c>
      <c r="O1494">
        <f t="shared" si="376"/>
        <v>0</v>
      </c>
      <c r="P1494">
        <v>1</v>
      </c>
      <c r="Q1494">
        <f t="shared" si="377"/>
        <v>0</v>
      </c>
      <c r="R1494">
        <f t="shared" si="378"/>
        <v>1</v>
      </c>
      <c r="S1494">
        <f t="shared" si="379"/>
        <v>0</v>
      </c>
      <c r="T1494">
        <f t="shared" si="380"/>
        <v>0</v>
      </c>
      <c r="U1494">
        <v>0</v>
      </c>
      <c r="V1494">
        <f t="shared" si="381"/>
        <v>0.27806934194081157</v>
      </c>
      <c r="W1494">
        <f t="shared" si="382"/>
        <v>0.56907283397935671</v>
      </c>
      <c r="X1494">
        <f t="shared" si="383"/>
        <v>7.7322558927395979E-2</v>
      </c>
      <c r="Y1494">
        <f t="shared" si="384"/>
        <v>0</v>
      </c>
      <c r="Z1494" t="s">
        <v>1526</v>
      </c>
    </row>
    <row r="1495" spans="1:26" x14ac:dyDescent="0.25">
      <c r="A1495" t="s">
        <v>26</v>
      </c>
      <c r="B1495" t="s">
        <v>27</v>
      </c>
      <c r="C1495" t="s">
        <v>35</v>
      </c>
      <c r="D1495">
        <v>1</v>
      </c>
      <c r="F1495">
        <v>1</v>
      </c>
      <c r="G1495">
        <v>88.2</v>
      </c>
      <c r="H1495">
        <f t="shared" si="369"/>
        <v>0</v>
      </c>
      <c r="I1495">
        <f t="shared" si="370"/>
        <v>1</v>
      </c>
      <c r="J1495">
        <f t="shared" si="371"/>
        <v>0</v>
      </c>
      <c r="K1495">
        <f t="shared" si="372"/>
        <v>1</v>
      </c>
      <c r="L1495">
        <f t="shared" si="373"/>
        <v>0</v>
      </c>
      <c r="M1495">
        <f t="shared" si="374"/>
        <v>1</v>
      </c>
      <c r="N1495">
        <f t="shared" si="375"/>
        <v>0</v>
      </c>
      <c r="O1495">
        <f t="shared" si="376"/>
        <v>0</v>
      </c>
      <c r="P1495">
        <v>19</v>
      </c>
      <c r="Q1495">
        <f t="shared" si="377"/>
        <v>1</v>
      </c>
      <c r="R1495">
        <f t="shared" si="378"/>
        <v>0</v>
      </c>
      <c r="S1495">
        <f t="shared" si="379"/>
        <v>0</v>
      </c>
      <c r="T1495">
        <f t="shared" si="380"/>
        <v>0</v>
      </c>
      <c r="U1495">
        <v>1</v>
      </c>
      <c r="V1495">
        <f t="shared" si="381"/>
        <v>0.53690359986794256</v>
      </c>
      <c r="W1495">
        <f t="shared" si="382"/>
        <v>0.63109182261806052</v>
      </c>
      <c r="X1495">
        <f t="shared" si="383"/>
        <v>0.21445827581527066</v>
      </c>
      <c r="Y1495">
        <f t="shared" si="384"/>
        <v>1</v>
      </c>
      <c r="Z1495" t="s">
        <v>1527</v>
      </c>
    </row>
    <row r="1496" spans="1:26" x14ac:dyDescent="0.25">
      <c r="A1496" t="s">
        <v>26</v>
      </c>
      <c r="B1496" t="s">
        <v>33</v>
      </c>
      <c r="C1496" t="s">
        <v>35</v>
      </c>
      <c r="D1496">
        <v>0</v>
      </c>
      <c r="F1496">
        <v>1</v>
      </c>
      <c r="G1496">
        <v>79.5</v>
      </c>
      <c r="H1496">
        <f t="shared" si="369"/>
        <v>1</v>
      </c>
      <c r="I1496">
        <f t="shared" si="370"/>
        <v>0</v>
      </c>
      <c r="J1496">
        <f t="shared" si="371"/>
        <v>0</v>
      </c>
      <c r="K1496">
        <f t="shared" si="372"/>
        <v>1</v>
      </c>
      <c r="L1496">
        <f t="shared" si="373"/>
        <v>0</v>
      </c>
      <c r="M1496">
        <f t="shared" si="374"/>
        <v>1</v>
      </c>
      <c r="N1496">
        <f t="shared" si="375"/>
        <v>0</v>
      </c>
      <c r="O1496">
        <f t="shared" si="376"/>
        <v>0</v>
      </c>
      <c r="P1496">
        <v>11</v>
      </c>
      <c r="Q1496">
        <f t="shared" si="377"/>
        <v>0</v>
      </c>
      <c r="R1496">
        <f t="shared" si="378"/>
        <v>0</v>
      </c>
      <c r="S1496">
        <f t="shared" si="379"/>
        <v>0</v>
      </c>
      <c r="T1496">
        <f t="shared" si="380"/>
        <v>1</v>
      </c>
      <c r="U1496">
        <v>0</v>
      </c>
      <c r="V1496">
        <f t="shared" si="381"/>
        <v>0.38170830477595474</v>
      </c>
      <c r="W1496">
        <f t="shared" si="382"/>
        <v>0.59428505911097751</v>
      </c>
      <c r="X1496">
        <f t="shared" si="383"/>
        <v>0.14570122993493315</v>
      </c>
      <c r="Y1496">
        <f t="shared" si="384"/>
        <v>1</v>
      </c>
      <c r="Z1496" t="s">
        <v>1528</v>
      </c>
    </row>
    <row r="1497" spans="1:26" x14ac:dyDescent="0.25">
      <c r="A1497" t="s">
        <v>29</v>
      </c>
      <c r="B1497" t="s">
        <v>30</v>
      </c>
      <c r="C1497" t="s">
        <v>23</v>
      </c>
      <c r="D1497">
        <v>0</v>
      </c>
      <c r="F1497">
        <v>1</v>
      </c>
      <c r="G1497">
        <v>19.75</v>
      </c>
      <c r="H1497">
        <f t="shared" si="369"/>
        <v>1</v>
      </c>
      <c r="I1497">
        <f t="shared" si="370"/>
        <v>0</v>
      </c>
      <c r="J1497">
        <f t="shared" si="371"/>
        <v>0</v>
      </c>
      <c r="K1497">
        <f t="shared" si="372"/>
        <v>0</v>
      </c>
      <c r="L1497">
        <f t="shared" si="373"/>
        <v>1</v>
      </c>
      <c r="M1497">
        <f t="shared" si="374"/>
        <v>0</v>
      </c>
      <c r="N1497">
        <f t="shared" si="375"/>
        <v>1</v>
      </c>
      <c r="O1497">
        <f t="shared" si="376"/>
        <v>0</v>
      </c>
      <c r="P1497">
        <v>8</v>
      </c>
      <c r="Q1497">
        <f t="shared" si="377"/>
        <v>0</v>
      </c>
      <c r="R1497">
        <f t="shared" si="378"/>
        <v>1</v>
      </c>
      <c r="S1497">
        <f t="shared" si="379"/>
        <v>0</v>
      </c>
      <c r="T1497">
        <f t="shared" si="380"/>
        <v>0</v>
      </c>
      <c r="U1497">
        <v>1</v>
      </c>
      <c r="V1497">
        <f t="shared" si="381"/>
        <v>-6.7651446223269823E-3</v>
      </c>
      <c r="W1497">
        <f t="shared" si="382"/>
        <v>0.49830872029483886</v>
      </c>
      <c r="X1497">
        <f t="shared" si="383"/>
        <v>1.0135760564264149</v>
      </c>
      <c r="Y1497">
        <f t="shared" si="384"/>
        <v>0</v>
      </c>
      <c r="Z1497" t="s">
        <v>1529</v>
      </c>
    </row>
    <row r="1498" spans="1:26" x14ac:dyDescent="0.25">
      <c r="A1498" t="s">
        <v>26</v>
      </c>
      <c r="B1498" t="s">
        <v>33</v>
      </c>
      <c r="C1498" t="s">
        <v>35</v>
      </c>
      <c r="D1498">
        <v>0</v>
      </c>
      <c r="F1498">
        <v>1</v>
      </c>
      <c r="G1498">
        <v>98.15</v>
      </c>
      <c r="H1498">
        <f t="shared" si="369"/>
        <v>1</v>
      </c>
      <c r="I1498">
        <f t="shared" si="370"/>
        <v>0</v>
      </c>
      <c r="J1498">
        <f t="shared" si="371"/>
        <v>0</v>
      </c>
      <c r="K1498">
        <f t="shared" si="372"/>
        <v>1</v>
      </c>
      <c r="L1498">
        <f t="shared" si="373"/>
        <v>0</v>
      </c>
      <c r="M1498">
        <f t="shared" si="374"/>
        <v>1</v>
      </c>
      <c r="N1498">
        <f t="shared" si="375"/>
        <v>0</v>
      </c>
      <c r="O1498">
        <f t="shared" si="376"/>
        <v>0</v>
      </c>
      <c r="P1498">
        <v>52</v>
      </c>
      <c r="Q1498">
        <f t="shared" si="377"/>
        <v>0</v>
      </c>
      <c r="R1498">
        <f t="shared" si="378"/>
        <v>0</v>
      </c>
      <c r="S1498">
        <f t="shared" si="379"/>
        <v>0</v>
      </c>
      <c r="T1498">
        <f t="shared" si="380"/>
        <v>1</v>
      </c>
      <c r="U1498">
        <v>0</v>
      </c>
      <c r="V1498">
        <f t="shared" si="381"/>
        <v>0.41078468822964992</v>
      </c>
      <c r="W1498">
        <f t="shared" si="382"/>
        <v>0.60127601743240644</v>
      </c>
      <c r="X1498">
        <f t="shared" si="383"/>
        <v>0.1687440600839307</v>
      </c>
      <c r="Y1498">
        <f t="shared" si="384"/>
        <v>1</v>
      </c>
      <c r="Z1498" t="s">
        <v>1530</v>
      </c>
    </row>
    <row r="1499" spans="1:26" x14ac:dyDescent="0.25">
      <c r="A1499" t="s">
        <v>26</v>
      </c>
      <c r="B1499" t="s">
        <v>27</v>
      </c>
      <c r="C1499" t="s">
        <v>23</v>
      </c>
      <c r="D1499">
        <v>0</v>
      </c>
      <c r="F1499">
        <v>1</v>
      </c>
      <c r="G1499">
        <v>20.25</v>
      </c>
      <c r="H1499">
        <f t="shared" si="369"/>
        <v>1</v>
      </c>
      <c r="I1499">
        <f t="shared" si="370"/>
        <v>0</v>
      </c>
      <c r="J1499">
        <f t="shared" si="371"/>
        <v>0</v>
      </c>
      <c r="K1499">
        <f t="shared" si="372"/>
        <v>0</v>
      </c>
      <c r="L1499">
        <f t="shared" si="373"/>
        <v>1</v>
      </c>
      <c r="M1499">
        <f t="shared" si="374"/>
        <v>1</v>
      </c>
      <c r="N1499">
        <f t="shared" si="375"/>
        <v>0</v>
      </c>
      <c r="O1499">
        <f t="shared" si="376"/>
        <v>0</v>
      </c>
      <c r="P1499">
        <v>3</v>
      </c>
      <c r="Q1499">
        <f t="shared" si="377"/>
        <v>1</v>
      </c>
      <c r="R1499">
        <f t="shared" si="378"/>
        <v>0</v>
      </c>
      <c r="S1499">
        <f t="shared" si="379"/>
        <v>0</v>
      </c>
      <c r="T1499">
        <f t="shared" si="380"/>
        <v>0</v>
      </c>
      <c r="U1499">
        <v>0</v>
      </c>
      <c r="V1499">
        <f t="shared" si="381"/>
        <v>0.40223757536320698</v>
      </c>
      <c r="W1499">
        <f t="shared" si="382"/>
        <v>0.59922514272612626</v>
      </c>
      <c r="X1499">
        <f t="shared" si="383"/>
        <v>0.16179506703407162</v>
      </c>
      <c r="Y1499">
        <f t="shared" si="384"/>
        <v>1</v>
      </c>
      <c r="Z1499" t="s">
        <v>1531</v>
      </c>
    </row>
    <row r="1500" spans="1:26" x14ac:dyDescent="0.25">
      <c r="A1500" t="s">
        <v>26</v>
      </c>
      <c r="B1500" t="s">
        <v>33</v>
      </c>
      <c r="C1500" t="s">
        <v>35</v>
      </c>
      <c r="D1500">
        <v>0</v>
      </c>
      <c r="F1500">
        <v>1</v>
      </c>
      <c r="G1500">
        <v>79.150000000000006</v>
      </c>
      <c r="H1500">
        <f t="shared" si="369"/>
        <v>1</v>
      </c>
      <c r="I1500">
        <f t="shared" si="370"/>
        <v>0</v>
      </c>
      <c r="J1500">
        <f t="shared" si="371"/>
        <v>0</v>
      </c>
      <c r="K1500">
        <f t="shared" si="372"/>
        <v>1</v>
      </c>
      <c r="L1500">
        <f t="shared" si="373"/>
        <v>0</v>
      </c>
      <c r="M1500">
        <f t="shared" si="374"/>
        <v>1</v>
      </c>
      <c r="N1500">
        <f t="shared" si="375"/>
        <v>0</v>
      </c>
      <c r="O1500">
        <f t="shared" si="376"/>
        <v>0</v>
      </c>
      <c r="P1500">
        <v>51</v>
      </c>
      <c r="Q1500">
        <f t="shared" si="377"/>
        <v>0</v>
      </c>
      <c r="R1500">
        <f t="shared" si="378"/>
        <v>0</v>
      </c>
      <c r="S1500">
        <f t="shared" si="379"/>
        <v>0</v>
      </c>
      <c r="T1500">
        <f t="shared" si="380"/>
        <v>1</v>
      </c>
      <c r="U1500">
        <v>0</v>
      </c>
      <c r="V1500">
        <f t="shared" si="381"/>
        <v>0.39971725374643963</v>
      </c>
      <c r="W1500">
        <f t="shared" si="382"/>
        <v>0.59861972539154751</v>
      </c>
      <c r="X1500">
        <f t="shared" si="383"/>
        <v>0.15977388294259559</v>
      </c>
      <c r="Y1500">
        <f t="shared" si="384"/>
        <v>1</v>
      </c>
      <c r="Z1500" t="s">
        <v>1532</v>
      </c>
    </row>
    <row r="1501" spans="1:26" x14ac:dyDescent="0.25">
      <c r="A1501" t="s">
        <v>26</v>
      </c>
      <c r="B1501" t="s">
        <v>27</v>
      </c>
      <c r="C1501" t="s">
        <v>35</v>
      </c>
      <c r="D1501">
        <v>1</v>
      </c>
      <c r="F1501">
        <v>1</v>
      </c>
      <c r="G1501">
        <v>75.650000000000006</v>
      </c>
      <c r="H1501">
        <f t="shared" si="369"/>
        <v>0</v>
      </c>
      <c r="I1501">
        <f t="shared" si="370"/>
        <v>1</v>
      </c>
      <c r="J1501">
        <f t="shared" si="371"/>
        <v>0</v>
      </c>
      <c r="K1501">
        <f t="shared" si="372"/>
        <v>1</v>
      </c>
      <c r="L1501">
        <f t="shared" si="373"/>
        <v>0</v>
      </c>
      <c r="M1501">
        <f t="shared" si="374"/>
        <v>1</v>
      </c>
      <c r="N1501">
        <f t="shared" si="375"/>
        <v>0</v>
      </c>
      <c r="O1501">
        <f t="shared" si="376"/>
        <v>0</v>
      </c>
      <c r="P1501">
        <v>15</v>
      </c>
      <c r="Q1501">
        <f t="shared" si="377"/>
        <v>1</v>
      </c>
      <c r="R1501">
        <f t="shared" si="378"/>
        <v>0</v>
      </c>
      <c r="S1501">
        <f t="shared" si="379"/>
        <v>0</v>
      </c>
      <c r="T1501">
        <f t="shared" si="380"/>
        <v>0</v>
      </c>
      <c r="U1501">
        <v>1</v>
      </c>
      <c r="V1501">
        <f t="shared" si="381"/>
        <v>0.53102890353825727</v>
      </c>
      <c r="W1501">
        <f t="shared" si="382"/>
        <v>0.62972305539474516</v>
      </c>
      <c r="X1501">
        <f t="shared" si="383"/>
        <v>0.21993388931652921</v>
      </c>
      <c r="Y1501">
        <f t="shared" si="384"/>
        <v>1</v>
      </c>
      <c r="Z1501" t="s">
        <v>1533</v>
      </c>
    </row>
    <row r="1502" spans="1:26" x14ac:dyDescent="0.25">
      <c r="A1502" t="s">
        <v>26</v>
      </c>
      <c r="B1502" t="s">
        <v>27</v>
      </c>
      <c r="C1502" t="s">
        <v>35</v>
      </c>
      <c r="D1502">
        <v>1</v>
      </c>
      <c r="F1502">
        <v>1</v>
      </c>
      <c r="G1502">
        <v>94.25</v>
      </c>
      <c r="H1502">
        <f t="shared" si="369"/>
        <v>0</v>
      </c>
      <c r="I1502">
        <f t="shared" si="370"/>
        <v>1</v>
      </c>
      <c r="J1502">
        <f t="shared" si="371"/>
        <v>0</v>
      </c>
      <c r="K1502">
        <f t="shared" si="372"/>
        <v>1</v>
      </c>
      <c r="L1502">
        <f t="shared" si="373"/>
        <v>0</v>
      </c>
      <c r="M1502">
        <f t="shared" si="374"/>
        <v>1</v>
      </c>
      <c r="N1502">
        <f t="shared" si="375"/>
        <v>0</v>
      </c>
      <c r="O1502">
        <f t="shared" si="376"/>
        <v>0</v>
      </c>
      <c r="P1502">
        <v>64</v>
      </c>
      <c r="Q1502">
        <f t="shared" si="377"/>
        <v>1</v>
      </c>
      <c r="R1502">
        <f t="shared" si="378"/>
        <v>0</v>
      </c>
      <c r="S1502">
        <f t="shared" si="379"/>
        <v>0</v>
      </c>
      <c r="T1502">
        <f t="shared" si="380"/>
        <v>0</v>
      </c>
      <c r="U1502">
        <v>0</v>
      </c>
      <c r="V1502">
        <f t="shared" si="381"/>
        <v>0.54147271585624079</v>
      </c>
      <c r="W1502">
        <f t="shared" si="382"/>
        <v>0.63215494242511372</v>
      </c>
      <c r="X1502">
        <f t="shared" si="383"/>
        <v>0.29319270201673325</v>
      </c>
      <c r="Y1502">
        <f t="shared" si="384"/>
        <v>1</v>
      </c>
      <c r="Z1502" t="s">
        <v>1534</v>
      </c>
    </row>
    <row r="1503" spans="1:26" x14ac:dyDescent="0.25">
      <c r="A1503" t="s">
        <v>26</v>
      </c>
      <c r="B1503" t="s">
        <v>38</v>
      </c>
      <c r="C1503" t="s">
        <v>25</v>
      </c>
      <c r="D1503">
        <v>0</v>
      </c>
      <c r="F1503">
        <v>1</v>
      </c>
      <c r="G1503">
        <v>40.200000000000003</v>
      </c>
      <c r="H1503">
        <f t="shared" si="369"/>
        <v>1</v>
      </c>
      <c r="I1503">
        <f t="shared" si="370"/>
        <v>0</v>
      </c>
      <c r="J1503">
        <f t="shared" si="371"/>
        <v>1</v>
      </c>
      <c r="K1503">
        <f t="shared" si="372"/>
        <v>0</v>
      </c>
      <c r="L1503">
        <f t="shared" si="373"/>
        <v>0</v>
      </c>
      <c r="M1503">
        <f t="shared" si="374"/>
        <v>1</v>
      </c>
      <c r="N1503">
        <f t="shared" si="375"/>
        <v>0</v>
      </c>
      <c r="O1503">
        <f t="shared" si="376"/>
        <v>0</v>
      </c>
      <c r="P1503">
        <v>37</v>
      </c>
      <c r="Q1503">
        <f t="shared" si="377"/>
        <v>0</v>
      </c>
      <c r="R1503">
        <f t="shared" si="378"/>
        <v>0</v>
      </c>
      <c r="S1503">
        <f t="shared" si="379"/>
        <v>1</v>
      </c>
      <c r="T1503">
        <f t="shared" si="380"/>
        <v>0</v>
      </c>
      <c r="U1503">
        <v>0</v>
      </c>
      <c r="V1503">
        <f t="shared" si="381"/>
        <v>0.32043742704243078</v>
      </c>
      <c r="W1503">
        <f t="shared" si="382"/>
        <v>0.57943085277041328</v>
      </c>
      <c r="X1503">
        <f t="shared" si="383"/>
        <v>0.10268014464957315</v>
      </c>
      <c r="Y1503">
        <f t="shared" si="384"/>
        <v>0</v>
      </c>
      <c r="Z1503" t="s">
        <v>1535</v>
      </c>
    </row>
    <row r="1504" spans="1:26" x14ac:dyDescent="0.25">
      <c r="A1504" t="s">
        <v>45</v>
      </c>
      <c r="B1504" t="s">
        <v>30</v>
      </c>
      <c r="C1504" t="s">
        <v>23</v>
      </c>
      <c r="D1504">
        <v>0</v>
      </c>
      <c r="F1504">
        <v>1</v>
      </c>
      <c r="G1504">
        <v>19.95</v>
      </c>
      <c r="H1504">
        <f t="shared" si="369"/>
        <v>1</v>
      </c>
      <c r="I1504">
        <f t="shared" si="370"/>
        <v>0</v>
      </c>
      <c r="J1504">
        <f t="shared" si="371"/>
        <v>0</v>
      </c>
      <c r="K1504">
        <f t="shared" si="372"/>
        <v>0</v>
      </c>
      <c r="L1504">
        <f t="shared" si="373"/>
        <v>1</v>
      </c>
      <c r="M1504">
        <f t="shared" si="374"/>
        <v>0</v>
      </c>
      <c r="N1504">
        <f t="shared" si="375"/>
        <v>0</v>
      </c>
      <c r="O1504">
        <f t="shared" si="376"/>
        <v>1</v>
      </c>
      <c r="P1504">
        <v>13</v>
      </c>
      <c r="Q1504">
        <f t="shared" si="377"/>
        <v>0</v>
      </c>
      <c r="R1504">
        <f t="shared" si="378"/>
        <v>1</v>
      </c>
      <c r="S1504">
        <f t="shared" si="379"/>
        <v>0</v>
      </c>
      <c r="T1504">
        <f t="shared" si="380"/>
        <v>0</v>
      </c>
      <c r="U1504">
        <v>0</v>
      </c>
      <c r="V1504">
        <f t="shared" si="381"/>
        <v>-7.1250558843625494E-2</v>
      </c>
      <c r="W1504">
        <f t="shared" si="382"/>
        <v>0.48219489216522793</v>
      </c>
      <c r="X1504">
        <f t="shared" si="383"/>
        <v>5.0766421355289389E-3</v>
      </c>
      <c r="Y1504">
        <f t="shared" si="384"/>
        <v>0</v>
      </c>
      <c r="Z1504" t="s">
        <v>1536</v>
      </c>
    </row>
    <row r="1505" spans="1:26" x14ac:dyDescent="0.25">
      <c r="A1505" t="s">
        <v>29</v>
      </c>
      <c r="B1505" t="s">
        <v>27</v>
      </c>
      <c r="C1505" t="s">
        <v>25</v>
      </c>
      <c r="D1505">
        <v>0</v>
      </c>
      <c r="F1505">
        <v>1</v>
      </c>
      <c r="G1505">
        <v>55.35</v>
      </c>
      <c r="H1505">
        <f t="shared" si="369"/>
        <v>1</v>
      </c>
      <c r="I1505">
        <f t="shared" si="370"/>
        <v>0</v>
      </c>
      <c r="J1505">
        <f t="shared" si="371"/>
        <v>1</v>
      </c>
      <c r="K1505">
        <f t="shared" si="372"/>
        <v>0</v>
      </c>
      <c r="L1505">
        <f t="shared" si="373"/>
        <v>0</v>
      </c>
      <c r="M1505">
        <f t="shared" si="374"/>
        <v>0</v>
      </c>
      <c r="N1505">
        <f t="shared" si="375"/>
        <v>1</v>
      </c>
      <c r="O1505">
        <f t="shared" si="376"/>
        <v>0</v>
      </c>
      <c r="P1505">
        <v>49</v>
      </c>
      <c r="Q1505">
        <f t="shared" si="377"/>
        <v>1</v>
      </c>
      <c r="R1505">
        <f t="shared" si="378"/>
        <v>0</v>
      </c>
      <c r="S1505">
        <f t="shared" si="379"/>
        <v>0</v>
      </c>
      <c r="T1505">
        <f t="shared" si="380"/>
        <v>0</v>
      </c>
      <c r="U1505">
        <v>0</v>
      </c>
      <c r="V1505">
        <f t="shared" si="381"/>
        <v>0.22792523011155252</v>
      </c>
      <c r="W1505">
        <f t="shared" si="382"/>
        <v>0.55673590118057781</v>
      </c>
      <c r="X1505">
        <f t="shared" si="383"/>
        <v>5.1949910521404172E-2</v>
      </c>
      <c r="Y1505">
        <f t="shared" si="384"/>
        <v>0</v>
      </c>
      <c r="Z1505" t="s">
        <v>1537</v>
      </c>
    </row>
    <row r="1506" spans="1:26" x14ac:dyDescent="0.25">
      <c r="A1506" t="s">
        <v>29</v>
      </c>
      <c r="B1506" t="s">
        <v>33</v>
      </c>
      <c r="C1506" t="s">
        <v>35</v>
      </c>
      <c r="D1506">
        <v>1</v>
      </c>
      <c r="F1506">
        <v>1</v>
      </c>
      <c r="G1506">
        <v>102.15</v>
      </c>
      <c r="H1506">
        <f t="shared" si="369"/>
        <v>0</v>
      </c>
      <c r="I1506">
        <f t="shared" si="370"/>
        <v>1</v>
      </c>
      <c r="J1506">
        <f t="shared" si="371"/>
        <v>0</v>
      </c>
      <c r="K1506">
        <f t="shared" si="372"/>
        <v>1</v>
      </c>
      <c r="L1506">
        <f t="shared" si="373"/>
        <v>0</v>
      </c>
      <c r="M1506">
        <f t="shared" si="374"/>
        <v>0</v>
      </c>
      <c r="N1506">
        <f t="shared" si="375"/>
        <v>1</v>
      </c>
      <c r="O1506">
        <f t="shared" si="376"/>
        <v>0</v>
      </c>
      <c r="P1506">
        <v>45</v>
      </c>
      <c r="Q1506">
        <f t="shared" si="377"/>
        <v>0</v>
      </c>
      <c r="R1506">
        <f t="shared" si="378"/>
        <v>0</v>
      </c>
      <c r="S1506">
        <f t="shared" si="379"/>
        <v>0</v>
      </c>
      <c r="T1506">
        <f t="shared" si="380"/>
        <v>1</v>
      </c>
      <c r="U1506">
        <v>0</v>
      </c>
      <c r="V1506">
        <f t="shared" si="381"/>
        <v>0.15042923060122332</v>
      </c>
      <c r="W1506">
        <f t="shared" si="382"/>
        <v>0.53753654992889133</v>
      </c>
      <c r="X1506">
        <f t="shared" si="383"/>
        <v>2.262895341927602E-2</v>
      </c>
      <c r="Y1506">
        <f t="shared" si="384"/>
        <v>0</v>
      </c>
      <c r="Z1506" t="s">
        <v>1538</v>
      </c>
    </row>
    <row r="1507" spans="1:26" x14ac:dyDescent="0.25">
      <c r="A1507" t="s">
        <v>26</v>
      </c>
      <c r="B1507" t="s">
        <v>27</v>
      </c>
      <c r="C1507" t="s">
        <v>35</v>
      </c>
      <c r="D1507">
        <v>0</v>
      </c>
      <c r="F1507">
        <v>1</v>
      </c>
      <c r="G1507">
        <v>71.099999999999994</v>
      </c>
      <c r="H1507">
        <f t="shared" si="369"/>
        <v>1</v>
      </c>
      <c r="I1507">
        <f t="shared" si="370"/>
        <v>0</v>
      </c>
      <c r="J1507">
        <f t="shared" si="371"/>
        <v>0</v>
      </c>
      <c r="K1507">
        <f t="shared" si="372"/>
        <v>1</v>
      </c>
      <c r="L1507">
        <f t="shared" si="373"/>
        <v>0</v>
      </c>
      <c r="M1507">
        <f t="shared" si="374"/>
        <v>1</v>
      </c>
      <c r="N1507">
        <f t="shared" si="375"/>
        <v>0</v>
      </c>
      <c r="O1507">
        <f t="shared" si="376"/>
        <v>0</v>
      </c>
      <c r="P1507">
        <v>18</v>
      </c>
      <c r="Q1507">
        <f t="shared" si="377"/>
        <v>1</v>
      </c>
      <c r="R1507">
        <f t="shared" si="378"/>
        <v>0</v>
      </c>
      <c r="S1507">
        <f t="shared" si="379"/>
        <v>0</v>
      </c>
      <c r="T1507">
        <f t="shared" si="380"/>
        <v>0</v>
      </c>
      <c r="U1507">
        <v>0</v>
      </c>
      <c r="V1507">
        <f t="shared" si="381"/>
        <v>0.52393520140880345</v>
      </c>
      <c r="W1507">
        <f t="shared" si="382"/>
        <v>0.62806748664658141</v>
      </c>
      <c r="X1507">
        <f t="shared" si="383"/>
        <v>0.27450809527528341</v>
      </c>
      <c r="Y1507">
        <f t="shared" si="384"/>
        <v>1</v>
      </c>
      <c r="Z1507" t="s">
        <v>1539</v>
      </c>
    </row>
    <row r="1508" spans="1:26" x14ac:dyDescent="0.25">
      <c r="A1508" t="s">
        <v>26</v>
      </c>
      <c r="B1508" t="s">
        <v>27</v>
      </c>
      <c r="C1508" t="s">
        <v>35</v>
      </c>
      <c r="D1508">
        <v>1</v>
      </c>
      <c r="F1508">
        <v>1</v>
      </c>
      <c r="G1508">
        <v>74.7</v>
      </c>
      <c r="H1508">
        <f t="shared" si="369"/>
        <v>0</v>
      </c>
      <c r="I1508">
        <f t="shared" si="370"/>
        <v>1</v>
      </c>
      <c r="J1508">
        <f t="shared" si="371"/>
        <v>0</v>
      </c>
      <c r="K1508">
        <f t="shared" si="372"/>
        <v>1</v>
      </c>
      <c r="L1508">
        <f t="shared" si="373"/>
        <v>0</v>
      </c>
      <c r="M1508">
        <f t="shared" si="374"/>
        <v>1</v>
      </c>
      <c r="N1508">
        <f t="shared" si="375"/>
        <v>0</v>
      </c>
      <c r="O1508">
        <f t="shared" si="376"/>
        <v>0</v>
      </c>
      <c r="P1508">
        <v>1</v>
      </c>
      <c r="Q1508">
        <f t="shared" si="377"/>
        <v>1</v>
      </c>
      <c r="R1508">
        <f t="shared" si="378"/>
        <v>0</v>
      </c>
      <c r="S1508">
        <f t="shared" si="379"/>
        <v>0</v>
      </c>
      <c r="T1508">
        <f t="shared" si="380"/>
        <v>0</v>
      </c>
      <c r="U1508">
        <v>1</v>
      </c>
      <c r="V1508">
        <f t="shared" si="381"/>
        <v>0.51099318253078552</v>
      </c>
      <c r="W1508">
        <f t="shared" si="382"/>
        <v>0.62503927076288679</v>
      </c>
      <c r="X1508">
        <f t="shared" si="383"/>
        <v>0.23912766753136966</v>
      </c>
      <c r="Y1508">
        <f t="shared" si="384"/>
        <v>1</v>
      </c>
      <c r="Z1508" t="s">
        <v>1540</v>
      </c>
    </row>
    <row r="1509" spans="1:26" x14ac:dyDescent="0.25">
      <c r="A1509" t="s">
        <v>45</v>
      </c>
      <c r="B1509" t="s">
        <v>33</v>
      </c>
      <c r="C1509" t="s">
        <v>25</v>
      </c>
      <c r="D1509">
        <v>0</v>
      </c>
      <c r="F1509">
        <v>1</v>
      </c>
      <c r="G1509">
        <v>54.1</v>
      </c>
      <c r="H1509">
        <f t="shared" si="369"/>
        <v>1</v>
      </c>
      <c r="I1509">
        <f t="shared" si="370"/>
        <v>0</v>
      </c>
      <c r="J1509">
        <f t="shared" si="371"/>
        <v>1</v>
      </c>
      <c r="K1509">
        <f t="shared" si="372"/>
        <v>0</v>
      </c>
      <c r="L1509">
        <f t="shared" si="373"/>
        <v>0</v>
      </c>
      <c r="M1509">
        <f t="shared" si="374"/>
        <v>0</v>
      </c>
      <c r="N1509">
        <f t="shared" si="375"/>
        <v>0</v>
      </c>
      <c r="O1509">
        <f t="shared" si="376"/>
        <v>1</v>
      </c>
      <c r="P1509">
        <v>68</v>
      </c>
      <c r="Q1509">
        <f t="shared" si="377"/>
        <v>0</v>
      </c>
      <c r="R1509">
        <f t="shared" si="378"/>
        <v>0</v>
      </c>
      <c r="S1509">
        <f t="shared" si="379"/>
        <v>0</v>
      </c>
      <c r="T1509">
        <f t="shared" si="380"/>
        <v>1</v>
      </c>
      <c r="U1509">
        <v>0</v>
      </c>
      <c r="V1509">
        <f t="shared" si="381"/>
        <v>1.0719392699453323E-2</v>
      </c>
      <c r="W1509">
        <f t="shared" si="382"/>
        <v>0.50267982251441046</v>
      </c>
      <c r="X1509">
        <f t="shared" si="383"/>
        <v>1.1490537984509319E-4</v>
      </c>
      <c r="Y1509">
        <f t="shared" si="384"/>
        <v>0</v>
      </c>
      <c r="Z1509" t="s">
        <v>1541</v>
      </c>
    </row>
    <row r="1510" spans="1:26" x14ac:dyDescent="0.25">
      <c r="A1510" t="s">
        <v>45</v>
      </c>
      <c r="B1510" t="s">
        <v>38</v>
      </c>
      <c r="C1510" t="s">
        <v>23</v>
      </c>
      <c r="D1510">
        <v>0</v>
      </c>
      <c r="F1510">
        <v>1</v>
      </c>
      <c r="G1510">
        <v>19.649999999999999</v>
      </c>
      <c r="H1510">
        <f t="shared" si="369"/>
        <v>1</v>
      </c>
      <c r="I1510">
        <f t="shared" si="370"/>
        <v>0</v>
      </c>
      <c r="J1510">
        <f t="shared" si="371"/>
        <v>0</v>
      </c>
      <c r="K1510">
        <f t="shared" si="372"/>
        <v>0</v>
      </c>
      <c r="L1510">
        <f t="shared" si="373"/>
        <v>1</v>
      </c>
      <c r="M1510">
        <f t="shared" si="374"/>
        <v>0</v>
      </c>
      <c r="N1510">
        <f t="shared" si="375"/>
        <v>0</v>
      </c>
      <c r="O1510">
        <f t="shared" si="376"/>
        <v>1</v>
      </c>
      <c r="P1510">
        <v>54</v>
      </c>
      <c r="Q1510">
        <f t="shared" si="377"/>
        <v>0</v>
      </c>
      <c r="R1510">
        <f t="shared" si="378"/>
        <v>0</v>
      </c>
      <c r="S1510">
        <f t="shared" si="379"/>
        <v>1</v>
      </c>
      <c r="T1510">
        <f t="shared" si="380"/>
        <v>0</v>
      </c>
      <c r="U1510">
        <v>0</v>
      </c>
      <c r="V1510">
        <f t="shared" si="381"/>
        <v>-5.3163657102487244E-2</v>
      </c>
      <c r="W1510">
        <f t="shared" si="382"/>
        <v>0.48671221526488473</v>
      </c>
      <c r="X1510">
        <f t="shared" si="383"/>
        <v>2.8263744365108422E-3</v>
      </c>
      <c r="Y1510">
        <f t="shared" si="384"/>
        <v>0</v>
      </c>
      <c r="Z1510" t="s">
        <v>1542</v>
      </c>
    </row>
    <row r="1511" spans="1:26" x14ac:dyDescent="0.25">
      <c r="A1511" t="s">
        <v>26</v>
      </c>
      <c r="B1511" t="s">
        <v>33</v>
      </c>
      <c r="C1511" t="s">
        <v>35</v>
      </c>
      <c r="D1511">
        <v>1</v>
      </c>
      <c r="F1511">
        <v>1</v>
      </c>
      <c r="G1511">
        <v>88.45</v>
      </c>
      <c r="H1511">
        <f t="shared" si="369"/>
        <v>0</v>
      </c>
      <c r="I1511">
        <f t="shared" si="370"/>
        <v>1</v>
      </c>
      <c r="J1511">
        <f t="shared" si="371"/>
        <v>0</v>
      </c>
      <c r="K1511">
        <f t="shared" si="372"/>
        <v>1</v>
      </c>
      <c r="L1511">
        <f t="shared" si="373"/>
        <v>0</v>
      </c>
      <c r="M1511">
        <f t="shared" si="374"/>
        <v>1</v>
      </c>
      <c r="N1511">
        <f t="shared" si="375"/>
        <v>0</v>
      </c>
      <c r="O1511">
        <f t="shared" si="376"/>
        <v>0</v>
      </c>
      <c r="P1511">
        <v>23</v>
      </c>
      <c r="Q1511">
        <f t="shared" si="377"/>
        <v>0</v>
      </c>
      <c r="R1511">
        <f t="shared" si="378"/>
        <v>0</v>
      </c>
      <c r="S1511">
        <f t="shared" si="379"/>
        <v>0</v>
      </c>
      <c r="T1511">
        <f t="shared" si="380"/>
        <v>1</v>
      </c>
      <c r="U1511">
        <v>0</v>
      </c>
      <c r="V1511">
        <f t="shared" si="381"/>
        <v>0.40052501998365797</v>
      </c>
      <c r="W1511">
        <f t="shared" si="382"/>
        <v>0.59881379526691747</v>
      </c>
      <c r="X1511">
        <f t="shared" si="383"/>
        <v>0.16042029163290961</v>
      </c>
      <c r="Y1511">
        <f t="shared" si="384"/>
        <v>1</v>
      </c>
      <c r="Z1511" t="s">
        <v>1543</v>
      </c>
    </row>
    <row r="1512" spans="1:26" x14ac:dyDescent="0.25">
      <c r="A1512" t="s">
        <v>26</v>
      </c>
      <c r="B1512" t="s">
        <v>27</v>
      </c>
      <c r="C1512" t="s">
        <v>35</v>
      </c>
      <c r="D1512">
        <v>0</v>
      </c>
      <c r="F1512">
        <v>1</v>
      </c>
      <c r="G1512">
        <v>76.650000000000006</v>
      </c>
      <c r="H1512">
        <f t="shared" si="369"/>
        <v>1</v>
      </c>
      <c r="I1512">
        <f t="shared" si="370"/>
        <v>0</v>
      </c>
      <c r="J1512">
        <f t="shared" si="371"/>
        <v>0</v>
      </c>
      <c r="K1512">
        <f t="shared" si="372"/>
        <v>1</v>
      </c>
      <c r="L1512">
        <f t="shared" si="373"/>
        <v>0</v>
      </c>
      <c r="M1512">
        <f t="shared" si="374"/>
        <v>1</v>
      </c>
      <c r="N1512">
        <f t="shared" si="375"/>
        <v>0</v>
      </c>
      <c r="O1512">
        <f t="shared" si="376"/>
        <v>0</v>
      </c>
      <c r="P1512">
        <v>17</v>
      </c>
      <c r="Q1512">
        <f t="shared" si="377"/>
        <v>1</v>
      </c>
      <c r="R1512">
        <f t="shared" si="378"/>
        <v>0</v>
      </c>
      <c r="S1512">
        <f t="shared" si="379"/>
        <v>0</v>
      </c>
      <c r="T1512">
        <f t="shared" si="380"/>
        <v>0</v>
      </c>
      <c r="U1512">
        <v>1</v>
      </c>
      <c r="V1512">
        <f t="shared" si="381"/>
        <v>0.51403334058626571</v>
      </c>
      <c r="W1512">
        <f t="shared" si="382"/>
        <v>0.62575150665780133</v>
      </c>
      <c r="X1512">
        <f t="shared" si="383"/>
        <v>0.23616359406174442</v>
      </c>
      <c r="Y1512">
        <f t="shared" si="384"/>
        <v>1</v>
      </c>
      <c r="Z1512" t="s">
        <v>1544</v>
      </c>
    </row>
    <row r="1513" spans="1:26" x14ac:dyDescent="0.25">
      <c r="A1513" t="s">
        <v>45</v>
      </c>
      <c r="B1513" t="s">
        <v>38</v>
      </c>
      <c r="C1513" t="s">
        <v>25</v>
      </c>
      <c r="D1513">
        <v>0</v>
      </c>
      <c r="F1513">
        <v>1</v>
      </c>
      <c r="G1513">
        <v>80.400000000000006</v>
      </c>
      <c r="H1513">
        <f t="shared" si="369"/>
        <v>1</v>
      </c>
      <c r="I1513">
        <f t="shared" si="370"/>
        <v>0</v>
      </c>
      <c r="J1513">
        <f t="shared" si="371"/>
        <v>1</v>
      </c>
      <c r="K1513">
        <f t="shared" si="372"/>
        <v>0</v>
      </c>
      <c r="L1513">
        <f t="shared" si="373"/>
        <v>0</v>
      </c>
      <c r="M1513">
        <f t="shared" si="374"/>
        <v>0</v>
      </c>
      <c r="N1513">
        <f t="shared" si="375"/>
        <v>0</v>
      </c>
      <c r="O1513">
        <f t="shared" si="376"/>
        <v>1</v>
      </c>
      <c r="P1513">
        <v>71</v>
      </c>
      <c r="Q1513">
        <f t="shared" si="377"/>
        <v>0</v>
      </c>
      <c r="R1513">
        <f t="shared" si="378"/>
        <v>0</v>
      </c>
      <c r="S1513">
        <f t="shared" si="379"/>
        <v>1</v>
      </c>
      <c r="T1513">
        <f t="shared" si="380"/>
        <v>0</v>
      </c>
      <c r="U1513">
        <v>0</v>
      </c>
      <c r="V1513">
        <f t="shared" si="381"/>
        <v>5.1722550063109302E-2</v>
      </c>
      <c r="W1513">
        <f t="shared" si="382"/>
        <v>0.5129277555927243</v>
      </c>
      <c r="X1513">
        <f t="shared" si="383"/>
        <v>2.675222185030848E-3</v>
      </c>
      <c r="Y1513">
        <f t="shared" si="384"/>
        <v>0</v>
      </c>
      <c r="Z1513" t="s">
        <v>1545</v>
      </c>
    </row>
    <row r="1514" spans="1:26" x14ac:dyDescent="0.25">
      <c r="A1514" t="s">
        <v>45</v>
      </c>
      <c r="B1514" t="s">
        <v>33</v>
      </c>
      <c r="C1514" t="s">
        <v>23</v>
      </c>
      <c r="D1514">
        <v>0</v>
      </c>
      <c r="F1514">
        <v>1</v>
      </c>
      <c r="G1514">
        <v>19.25</v>
      </c>
      <c r="H1514">
        <f t="shared" si="369"/>
        <v>1</v>
      </c>
      <c r="I1514">
        <f t="shared" si="370"/>
        <v>0</v>
      </c>
      <c r="J1514">
        <f t="shared" si="371"/>
        <v>0</v>
      </c>
      <c r="K1514">
        <f t="shared" si="372"/>
        <v>0</v>
      </c>
      <c r="L1514">
        <f t="shared" si="373"/>
        <v>1</v>
      </c>
      <c r="M1514">
        <f t="shared" si="374"/>
        <v>0</v>
      </c>
      <c r="N1514">
        <f t="shared" si="375"/>
        <v>0</v>
      </c>
      <c r="O1514">
        <f t="shared" si="376"/>
        <v>1</v>
      </c>
      <c r="P1514">
        <v>67</v>
      </c>
      <c r="Q1514">
        <f t="shared" si="377"/>
        <v>0</v>
      </c>
      <c r="R1514">
        <f t="shared" si="378"/>
        <v>0</v>
      </c>
      <c r="S1514">
        <f t="shared" si="379"/>
        <v>0</v>
      </c>
      <c r="T1514">
        <f t="shared" si="380"/>
        <v>1</v>
      </c>
      <c r="U1514">
        <v>0</v>
      </c>
      <c r="V1514">
        <f t="shared" si="381"/>
        <v>-6.747872837201653E-2</v>
      </c>
      <c r="W1514">
        <f t="shared" si="382"/>
        <v>0.48313671616468529</v>
      </c>
      <c r="X1514">
        <f t="shared" si="383"/>
        <v>4.5533787827043886E-3</v>
      </c>
      <c r="Y1514">
        <f t="shared" si="384"/>
        <v>0</v>
      </c>
      <c r="Z1514" t="s">
        <v>1546</v>
      </c>
    </row>
    <row r="1515" spans="1:26" x14ac:dyDescent="0.25">
      <c r="A1515" t="s">
        <v>26</v>
      </c>
      <c r="B1515" t="s">
        <v>27</v>
      </c>
      <c r="C1515" t="s">
        <v>35</v>
      </c>
      <c r="D1515">
        <v>0</v>
      </c>
      <c r="F1515">
        <v>1</v>
      </c>
      <c r="G1515">
        <v>84.8</v>
      </c>
      <c r="H1515">
        <f t="shared" si="369"/>
        <v>1</v>
      </c>
      <c r="I1515">
        <f t="shared" si="370"/>
        <v>0</v>
      </c>
      <c r="J1515">
        <f t="shared" si="371"/>
        <v>0</v>
      </c>
      <c r="K1515">
        <f t="shared" si="372"/>
        <v>1</v>
      </c>
      <c r="L1515">
        <f t="shared" si="373"/>
        <v>0</v>
      </c>
      <c r="M1515">
        <f t="shared" si="374"/>
        <v>1</v>
      </c>
      <c r="N1515">
        <f t="shared" si="375"/>
        <v>0</v>
      </c>
      <c r="O1515">
        <f t="shared" si="376"/>
        <v>0</v>
      </c>
      <c r="P1515">
        <v>14</v>
      </c>
      <c r="Q1515">
        <f t="shared" si="377"/>
        <v>1</v>
      </c>
      <c r="R1515">
        <f t="shared" si="378"/>
        <v>0</v>
      </c>
      <c r="S1515">
        <f t="shared" si="379"/>
        <v>0</v>
      </c>
      <c r="T1515">
        <f t="shared" si="380"/>
        <v>0</v>
      </c>
      <c r="U1515">
        <v>0</v>
      </c>
      <c r="V1515">
        <f t="shared" si="381"/>
        <v>0.54043109130706246</v>
      </c>
      <c r="W1515">
        <f t="shared" si="382"/>
        <v>0.63191269486152735</v>
      </c>
      <c r="X1515">
        <f t="shared" si="383"/>
        <v>0.29206576445134247</v>
      </c>
      <c r="Y1515">
        <f t="shared" si="384"/>
        <v>1</v>
      </c>
      <c r="Z1515" t="s">
        <v>1547</v>
      </c>
    </row>
    <row r="1516" spans="1:26" x14ac:dyDescent="0.25">
      <c r="A1516" t="s">
        <v>26</v>
      </c>
      <c r="B1516" t="s">
        <v>30</v>
      </c>
      <c r="C1516" t="s">
        <v>25</v>
      </c>
      <c r="D1516">
        <v>1</v>
      </c>
      <c r="F1516">
        <v>1</v>
      </c>
      <c r="G1516">
        <v>25.8</v>
      </c>
      <c r="H1516">
        <f t="shared" si="369"/>
        <v>0</v>
      </c>
      <c r="I1516">
        <f t="shared" si="370"/>
        <v>1</v>
      </c>
      <c r="J1516">
        <f t="shared" si="371"/>
        <v>1</v>
      </c>
      <c r="K1516">
        <f t="shared" si="372"/>
        <v>0</v>
      </c>
      <c r="L1516">
        <f t="shared" si="373"/>
        <v>0</v>
      </c>
      <c r="M1516">
        <f t="shared" si="374"/>
        <v>1</v>
      </c>
      <c r="N1516">
        <f t="shared" si="375"/>
        <v>0</v>
      </c>
      <c r="O1516">
        <f t="shared" si="376"/>
        <v>0</v>
      </c>
      <c r="P1516">
        <v>1</v>
      </c>
      <c r="Q1516">
        <f t="shared" si="377"/>
        <v>0</v>
      </c>
      <c r="R1516">
        <f t="shared" si="378"/>
        <v>1</v>
      </c>
      <c r="S1516">
        <f t="shared" si="379"/>
        <v>0</v>
      </c>
      <c r="T1516">
        <f t="shared" si="380"/>
        <v>0</v>
      </c>
      <c r="U1516">
        <v>1</v>
      </c>
      <c r="V1516">
        <f t="shared" si="381"/>
        <v>0.29798702909426933</v>
      </c>
      <c r="W1516">
        <f t="shared" si="382"/>
        <v>0.57395035575811082</v>
      </c>
      <c r="X1516">
        <f t="shared" si="383"/>
        <v>0.49282221131989024</v>
      </c>
      <c r="Y1516">
        <f t="shared" si="384"/>
        <v>0</v>
      </c>
      <c r="Z1516" t="s">
        <v>1548</v>
      </c>
    </row>
    <row r="1517" spans="1:26" x14ac:dyDescent="0.25">
      <c r="A1517" t="s">
        <v>45</v>
      </c>
      <c r="B1517" t="s">
        <v>38</v>
      </c>
      <c r="C1517" t="s">
        <v>23</v>
      </c>
      <c r="D1517">
        <v>0</v>
      </c>
      <c r="F1517">
        <v>1</v>
      </c>
      <c r="G1517">
        <v>19.5</v>
      </c>
      <c r="H1517">
        <f t="shared" si="369"/>
        <v>1</v>
      </c>
      <c r="I1517">
        <f t="shared" si="370"/>
        <v>0</v>
      </c>
      <c r="J1517">
        <f t="shared" si="371"/>
        <v>0</v>
      </c>
      <c r="K1517">
        <f t="shared" si="372"/>
        <v>0</v>
      </c>
      <c r="L1517">
        <f t="shared" si="373"/>
        <v>1</v>
      </c>
      <c r="M1517">
        <f t="shared" si="374"/>
        <v>0</v>
      </c>
      <c r="N1517">
        <f t="shared" si="375"/>
        <v>0</v>
      </c>
      <c r="O1517">
        <f t="shared" si="376"/>
        <v>1</v>
      </c>
      <c r="P1517">
        <v>63</v>
      </c>
      <c r="Q1517">
        <f t="shared" si="377"/>
        <v>0</v>
      </c>
      <c r="R1517">
        <f t="shared" si="378"/>
        <v>0</v>
      </c>
      <c r="S1517">
        <f t="shared" si="379"/>
        <v>1</v>
      </c>
      <c r="T1517">
        <f t="shared" si="380"/>
        <v>0</v>
      </c>
      <c r="U1517">
        <v>0</v>
      </c>
      <c r="V1517">
        <f t="shared" si="381"/>
        <v>-7.1952133779505545E-2</v>
      </c>
      <c r="W1517">
        <f t="shared" si="382"/>
        <v>0.48201972304118318</v>
      </c>
      <c r="X1517">
        <f t="shared" si="383"/>
        <v>5.1771095554238632E-3</v>
      </c>
      <c r="Y1517">
        <f t="shared" si="384"/>
        <v>0</v>
      </c>
      <c r="Z1517" t="s">
        <v>1549</v>
      </c>
    </row>
    <row r="1518" spans="1:26" x14ac:dyDescent="0.25">
      <c r="A1518" t="s">
        <v>29</v>
      </c>
      <c r="B1518" t="s">
        <v>27</v>
      </c>
      <c r="C1518" t="s">
        <v>25</v>
      </c>
      <c r="D1518">
        <v>0</v>
      </c>
      <c r="F1518">
        <v>1</v>
      </c>
      <c r="G1518">
        <v>68.599999999999994</v>
      </c>
      <c r="H1518">
        <f t="shared" si="369"/>
        <v>1</v>
      </c>
      <c r="I1518">
        <f t="shared" si="370"/>
        <v>0</v>
      </c>
      <c r="J1518">
        <f t="shared" si="371"/>
        <v>1</v>
      </c>
      <c r="K1518">
        <f t="shared" si="372"/>
        <v>0</v>
      </c>
      <c r="L1518">
        <f t="shared" si="373"/>
        <v>0</v>
      </c>
      <c r="M1518">
        <f t="shared" si="374"/>
        <v>0</v>
      </c>
      <c r="N1518">
        <f t="shared" si="375"/>
        <v>1</v>
      </c>
      <c r="O1518">
        <f t="shared" si="376"/>
        <v>0</v>
      </c>
      <c r="P1518">
        <v>41</v>
      </c>
      <c r="Q1518">
        <f t="shared" si="377"/>
        <v>1</v>
      </c>
      <c r="R1518">
        <f t="shared" si="378"/>
        <v>0</v>
      </c>
      <c r="S1518">
        <f t="shared" si="379"/>
        <v>0</v>
      </c>
      <c r="T1518">
        <f t="shared" si="380"/>
        <v>0</v>
      </c>
      <c r="U1518">
        <v>0</v>
      </c>
      <c r="V1518">
        <f t="shared" si="381"/>
        <v>0.23489126523038456</v>
      </c>
      <c r="W1518">
        <f t="shared" si="382"/>
        <v>0.55845430045260547</v>
      </c>
      <c r="X1518">
        <f t="shared" si="383"/>
        <v>5.5173906481530866E-2</v>
      </c>
      <c r="Y1518">
        <f t="shared" si="384"/>
        <v>0</v>
      </c>
      <c r="Z1518" t="s">
        <v>1550</v>
      </c>
    </row>
    <row r="1519" spans="1:26" x14ac:dyDescent="0.25">
      <c r="A1519" t="s">
        <v>26</v>
      </c>
      <c r="B1519" t="s">
        <v>27</v>
      </c>
      <c r="C1519" t="s">
        <v>35</v>
      </c>
      <c r="D1519">
        <v>0</v>
      </c>
      <c r="F1519">
        <v>1</v>
      </c>
      <c r="G1519">
        <v>92.6</v>
      </c>
      <c r="H1519">
        <f t="shared" si="369"/>
        <v>1</v>
      </c>
      <c r="I1519">
        <f t="shared" si="370"/>
        <v>0</v>
      </c>
      <c r="J1519">
        <f t="shared" si="371"/>
        <v>0</v>
      </c>
      <c r="K1519">
        <f t="shared" si="372"/>
        <v>1</v>
      </c>
      <c r="L1519">
        <f t="shared" si="373"/>
        <v>0</v>
      </c>
      <c r="M1519">
        <f t="shared" si="374"/>
        <v>1</v>
      </c>
      <c r="N1519">
        <f t="shared" si="375"/>
        <v>0</v>
      </c>
      <c r="O1519">
        <f t="shared" si="376"/>
        <v>0</v>
      </c>
      <c r="P1519">
        <v>17</v>
      </c>
      <c r="Q1519">
        <f t="shared" si="377"/>
        <v>1</v>
      </c>
      <c r="R1519">
        <f t="shared" si="378"/>
        <v>0</v>
      </c>
      <c r="S1519">
        <f t="shared" si="379"/>
        <v>0</v>
      </c>
      <c r="T1519">
        <f t="shared" si="380"/>
        <v>0</v>
      </c>
      <c r="U1519">
        <v>0</v>
      </c>
      <c r="V1519">
        <f t="shared" si="381"/>
        <v>0.54376344368543628</v>
      </c>
      <c r="W1519">
        <f t="shared" si="382"/>
        <v>0.63268745554286687</v>
      </c>
      <c r="X1519">
        <f t="shared" si="383"/>
        <v>0.29567868268864461</v>
      </c>
      <c r="Y1519">
        <f t="shared" si="384"/>
        <v>1</v>
      </c>
      <c r="Z1519" t="s">
        <v>1551</v>
      </c>
    </row>
    <row r="1520" spans="1:26" x14ac:dyDescent="0.25">
      <c r="A1520" t="s">
        <v>29</v>
      </c>
      <c r="B1520" t="s">
        <v>27</v>
      </c>
      <c r="C1520" t="s">
        <v>35</v>
      </c>
      <c r="D1520">
        <v>0</v>
      </c>
      <c r="F1520">
        <v>1</v>
      </c>
      <c r="G1520">
        <v>100.55</v>
      </c>
      <c r="H1520">
        <f t="shared" si="369"/>
        <v>1</v>
      </c>
      <c r="I1520">
        <f t="shared" si="370"/>
        <v>0</v>
      </c>
      <c r="J1520">
        <f t="shared" si="371"/>
        <v>0</v>
      </c>
      <c r="K1520">
        <f t="shared" si="372"/>
        <v>1</v>
      </c>
      <c r="L1520">
        <f t="shared" si="373"/>
        <v>0</v>
      </c>
      <c r="M1520">
        <f t="shared" si="374"/>
        <v>0</v>
      </c>
      <c r="N1520">
        <f t="shared" si="375"/>
        <v>1</v>
      </c>
      <c r="O1520">
        <f t="shared" si="376"/>
        <v>0</v>
      </c>
      <c r="P1520">
        <v>56</v>
      </c>
      <c r="Q1520">
        <f t="shared" si="377"/>
        <v>1</v>
      </c>
      <c r="R1520">
        <f t="shared" si="378"/>
        <v>0</v>
      </c>
      <c r="S1520">
        <f t="shared" si="379"/>
        <v>0</v>
      </c>
      <c r="T1520">
        <f t="shared" si="380"/>
        <v>0</v>
      </c>
      <c r="U1520">
        <v>0</v>
      </c>
      <c r="V1520">
        <f t="shared" si="381"/>
        <v>0.27983991641711203</v>
      </c>
      <c r="W1520">
        <f t="shared" si="382"/>
        <v>0.56950697687927088</v>
      </c>
      <c r="X1520">
        <f t="shared" si="383"/>
        <v>7.8310378820336243E-2</v>
      </c>
      <c r="Y1520">
        <f t="shared" si="384"/>
        <v>0</v>
      </c>
      <c r="Z1520" t="s">
        <v>1552</v>
      </c>
    </row>
    <row r="1521" spans="1:26" x14ac:dyDescent="0.25">
      <c r="A1521" t="s">
        <v>26</v>
      </c>
      <c r="B1521" t="s">
        <v>38</v>
      </c>
      <c r="C1521" t="s">
        <v>23</v>
      </c>
      <c r="D1521">
        <v>0</v>
      </c>
      <c r="F1521">
        <v>1</v>
      </c>
      <c r="G1521">
        <v>20.55</v>
      </c>
      <c r="H1521">
        <f t="shared" si="369"/>
        <v>1</v>
      </c>
      <c r="I1521">
        <f t="shared" si="370"/>
        <v>0</v>
      </c>
      <c r="J1521">
        <f t="shared" si="371"/>
        <v>0</v>
      </c>
      <c r="K1521">
        <f t="shared" si="372"/>
        <v>0</v>
      </c>
      <c r="L1521">
        <f t="shared" si="373"/>
        <v>1</v>
      </c>
      <c r="M1521">
        <f t="shared" si="374"/>
        <v>1</v>
      </c>
      <c r="N1521">
        <f t="shared" si="375"/>
        <v>0</v>
      </c>
      <c r="O1521">
        <f t="shared" si="376"/>
        <v>0</v>
      </c>
      <c r="P1521">
        <v>5</v>
      </c>
      <c r="Q1521">
        <f t="shared" si="377"/>
        <v>0</v>
      </c>
      <c r="R1521">
        <f t="shared" si="378"/>
        <v>0</v>
      </c>
      <c r="S1521">
        <f t="shared" si="379"/>
        <v>1</v>
      </c>
      <c r="T1521">
        <f t="shared" si="380"/>
        <v>0</v>
      </c>
      <c r="U1521">
        <v>0</v>
      </c>
      <c r="V1521">
        <f t="shared" si="381"/>
        <v>0.26107377898882006</v>
      </c>
      <c r="W1521">
        <f t="shared" si="382"/>
        <v>0.56490023211828944</v>
      </c>
      <c r="X1521">
        <f t="shared" si="383"/>
        <v>6.8159518075503259E-2</v>
      </c>
      <c r="Y1521">
        <f t="shared" si="384"/>
        <v>0</v>
      </c>
      <c r="Z1521" t="s">
        <v>1553</v>
      </c>
    </row>
    <row r="1522" spans="1:26" x14ac:dyDescent="0.25">
      <c r="A1522" t="s">
        <v>26</v>
      </c>
      <c r="B1522" t="s">
        <v>27</v>
      </c>
      <c r="C1522" t="s">
        <v>25</v>
      </c>
      <c r="D1522">
        <v>0</v>
      </c>
      <c r="F1522">
        <v>1</v>
      </c>
      <c r="G1522">
        <v>42.6</v>
      </c>
      <c r="H1522">
        <f t="shared" si="369"/>
        <v>1</v>
      </c>
      <c r="I1522">
        <f t="shared" si="370"/>
        <v>0</v>
      </c>
      <c r="J1522">
        <f t="shared" si="371"/>
        <v>1</v>
      </c>
      <c r="K1522">
        <f t="shared" si="372"/>
        <v>0</v>
      </c>
      <c r="L1522">
        <f t="shared" si="373"/>
        <v>0</v>
      </c>
      <c r="M1522">
        <f t="shared" si="374"/>
        <v>1</v>
      </c>
      <c r="N1522">
        <f t="shared" si="375"/>
        <v>0</v>
      </c>
      <c r="O1522">
        <f t="shared" si="376"/>
        <v>0</v>
      </c>
      <c r="P1522">
        <v>2</v>
      </c>
      <c r="Q1522">
        <f t="shared" si="377"/>
        <v>1</v>
      </c>
      <c r="R1522">
        <f t="shared" si="378"/>
        <v>0</v>
      </c>
      <c r="S1522">
        <f t="shared" si="379"/>
        <v>0</v>
      </c>
      <c r="T1522">
        <f t="shared" si="380"/>
        <v>0</v>
      </c>
      <c r="U1522">
        <v>1</v>
      </c>
      <c r="V1522">
        <f t="shared" si="381"/>
        <v>0.4609475037713423</v>
      </c>
      <c r="W1522">
        <f t="shared" si="382"/>
        <v>0.61323892628733923</v>
      </c>
      <c r="X1522">
        <f t="shared" si="383"/>
        <v>0.29057759369034702</v>
      </c>
      <c r="Y1522">
        <f t="shared" si="384"/>
        <v>1</v>
      </c>
      <c r="Z1522" t="s">
        <v>1554</v>
      </c>
    </row>
    <row r="1523" spans="1:26" x14ac:dyDescent="0.25">
      <c r="A1523" t="s">
        <v>26</v>
      </c>
      <c r="B1523" t="s">
        <v>30</v>
      </c>
      <c r="C1523" t="s">
        <v>23</v>
      </c>
      <c r="D1523">
        <v>0</v>
      </c>
      <c r="F1523">
        <v>1</v>
      </c>
      <c r="G1523">
        <v>19.600000000000001</v>
      </c>
      <c r="H1523">
        <f t="shared" si="369"/>
        <v>1</v>
      </c>
      <c r="I1523">
        <f t="shared" si="370"/>
        <v>0</v>
      </c>
      <c r="J1523">
        <f t="shared" si="371"/>
        <v>0</v>
      </c>
      <c r="K1523">
        <f t="shared" si="372"/>
        <v>0</v>
      </c>
      <c r="L1523">
        <f t="shared" si="373"/>
        <v>1</v>
      </c>
      <c r="M1523">
        <f t="shared" si="374"/>
        <v>1</v>
      </c>
      <c r="N1523">
        <f t="shared" si="375"/>
        <v>0</v>
      </c>
      <c r="O1523">
        <f t="shared" si="376"/>
        <v>0</v>
      </c>
      <c r="P1523">
        <v>3</v>
      </c>
      <c r="Q1523">
        <f t="shared" si="377"/>
        <v>0</v>
      </c>
      <c r="R1523">
        <f t="shared" si="378"/>
        <v>1</v>
      </c>
      <c r="S1523">
        <f t="shared" si="379"/>
        <v>0</v>
      </c>
      <c r="T1523">
        <f t="shared" si="380"/>
        <v>0</v>
      </c>
      <c r="U1523">
        <v>0</v>
      </c>
      <c r="V1523">
        <f t="shared" si="381"/>
        <v>0.25959267634640665</v>
      </c>
      <c r="W1523">
        <f t="shared" si="382"/>
        <v>0.56453615999197082</v>
      </c>
      <c r="X1523">
        <f t="shared" si="383"/>
        <v>6.7388357612690228E-2</v>
      </c>
      <c r="Y1523">
        <f t="shared" si="384"/>
        <v>0</v>
      </c>
      <c r="Z1523" t="s">
        <v>1555</v>
      </c>
    </row>
    <row r="1524" spans="1:26" x14ac:dyDescent="0.25">
      <c r="A1524" t="s">
        <v>29</v>
      </c>
      <c r="B1524" t="s">
        <v>27</v>
      </c>
      <c r="C1524" t="s">
        <v>25</v>
      </c>
      <c r="D1524">
        <v>0</v>
      </c>
      <c r="F1524">
        <v>1</v>
      </c>
      <c r="G1524">
        <v>67.45</v>
      </c>
      <c r="H1524">
        <f t="shared" si="369"/>
        <v>1</v>
      </c>
      <c r="I1524">
        <f t="shared" si="370"/>
        <v>0</v>
      </c>
      <c r="J1524">
        <f t="shared" si="371"/>
        <v>1</v>
      </c>
      <c r="K1524">
        <f t="shared" si="372"/>
        <v>0</v>
      </c>
      <c r="L1524">
        <f t="shared" si="373"/>
        <v>0</v>
      </c>
      <c r="M1524">
        <f t="shared" si="374"/>
        <v>0</v>
      </c>
      <c r="N1524">
        <f t="shared" si="375"/>
        <v>1</v>
      </c>
      <c r="O1524">
        <f t="shared" si="376"/>
        <v>0</v>
      </c>
      <c r="P1524">
        <v>37</v>
      </c>
      <c r="Q1524">
        <f t="shared" si="377"/>
        <v>1</v>
      </c>
      <c r="R1524">
        <f t="shared" si="378"/>
        <v>0</v>
      </c>
      <c r="S1524">
        <f t="shared" si="379"/>
        <v>0</v>
      </c>
      <c r="T1524">
        <f t="shared" si="380"/>
        <v>0</v>
      </c>
      <c r="U1524">
        <v>0</v>
      </c>
      <c r="V1524">
        <f t="shared" si="381"/>
        <v>0.2282351822446021</v>
      </c>
      <c r="W1524">
        <f t="shared" si="382"/>
        <v>0.55681239014384998</v>
      </c>
      <c r="X1524">
        <f t="shared" si="383"/>
        <v>5.209129841422673E-2</v>
      </c>
      <c r="Y1524">
        <f t="shared" si="384"/>
        <v>0</v>
      </c>
      <c r="Z1524" t="s">
        <v>1556</v>
      </c>
    </row>
    <row r="1525" spans="1:26" x14ac:dyDescent="0.25">
      <c r="A1525" t="s">
        <v>26</v>
      </c>
      <c r="B1525" t="s">
        <v>33</v>
      </c>
      <c r="C1525" t="s">
        <v>25</v>
      </c>
      <c r="D1525">
        <v>0</v>
      </c>
      <c r="F1525">
        <v>1</v>
      </c>
      <c r="G1525">
        <v>68.849999999999994</v>
      </c>
      <c r="H1525">
        <f t="shared" si="369"/>
        <v>1</v>
      </c>
      <c r="I1525">
        <f t="shared" si="370"/>
        <v>0</v>
      </c>
      <c r="J1525">
        <f t="shared" si="371"/>
        <v>1</v>
      </c>
      <c r="K1525">
        <f t="shared" si="372"/>
        <v>0</v>
      </c>
      <c r="L1525">
        <f t="shared" si="373"/>
        <v>0</v>
      </c>
      <c r="M1525">
        <f t="shared" si="374"/>
        <v>1</v>
      </c>
      <c r="N1525">
        <f t="shared" si="375"/>
        <v>0</v>
      </c>
      <c r="O1525">
        <f t="shared" si="376"/>
        <v>0</v>
      </c>
      <c r="P1525">
        <v>29</v>
      </c>
      <c r="Q1525">
        <f t="shared" si="377"/>
        <v>0</v>
      </c>
      <c r="R1525">
        <f t="shared" si="378"/>
        <v>0</v>
      </c>
      <c r="S1525">
        <f t="shared" si="379"/>
        <v>0</v>
      </c>
      <c r="T1525">
        <f t="shared" si="380"/>
        <v>1</v>
      </c>
      <c r="U1525">
        <v>1</v>
      </c>
      <c r="V1525">
        <f t="shared" si="381"/>
        <v>0.36510436462679363</v>
      </c>
      <c r="W1525">
        <f t="shared" si="382"/>
        <v>0.5902754927879631</v>
      </c>
      <c r="X1525">
        <f t="shared" si="383"/>
        <v>0.40309246781594743</v>
      </c>
      <c r="Y1525">
        <f t="shared" si="384"/>
        <v>1</v>
      </c>
      <c r="Z1525" t="s">
        <v>1557</v>
      </c>
    </row>
    <row r="1526" spans="1:26" x14ac:dyDescent="0.25">
      <c r="A1526" t="s">
        <v>26</v>
      </c>
      <c r="B1526" t="s">
        <v>30</v>
      </c>
      <c r="C1526" t="s">
        <v>25</v>
      </c>
      <c r="D1526">
        <v>0</v>
      </c>
      <c r="F1526">
        <v>1</v>
      </c>
      <c r="G1526">
        <v>43.55</v>
      </c>
      <c r="H1526">
        <f t="shared" si="369"/>
        <v>1</v>
      </c>
      <c r="I1526">
        <f t="shared" si="370"/>
        <v>0</v>
      </c>
      <c r="J1526">
        <f t="shared" si="371"/>
        <v>1</v>
      </c>
      <c r="K1526">
        <f t="shared" si="372"/>
        <v>0</v>
      </c>
      <c r="L1526">
        <f t="shared" si="373"/>
        <v>0</v>
      </c>
      <c r="M1526">
        <f t="shared" si="374"/>
        <v>1</v>
      </c>
      <c r="N1526">
        <f t="shared" si="375"/>
        <v>0</v>
      </c>
      <c r="O1526">
        <f t="shared" si="376"/>
        <v>0</v>
      </c>
      <c r="P1526">
        <v>8</v>
      </c>
      <c r="Q1526">
        <f t="shared" si="377"/>
        <v>0</v>
      </c>
      <c r="R1526">
        <f t="shared" si="378"/>
        <v>1</v>
      </c>
      <c r="S1526">
        <f t="shared" si="379"/>
        <v>0</v>
      </c>
      <c r="T1526">
        <f t="shared" si="380"/>
        <v>0</v>
      </c>
      <c r="U1526">
        <v>0</v>
      </c>
      <c r="V1526">
        <f t="shared" si="381"/>
        <v>0.33052343193696015</v>
      </c>
      <c r="W1526">
        <f t="shared" si="382"/>
        <v>0.58188673044213557</v>
      </c>
      <c r="X1526">
        <f t="shared" si="383"/>
        <v>0.10924573905938634</v>
      </c>
      <c r="Y1526">
        <f t="shared" si="384"/>
        <v>1</v>
      </c>
      <c r="Z1526" t="s">
        <v>1558</v>
      </c>
    </row>
    <row r="1527" spans="1:26" x14ac:dyDescent="0.25">
      <c r="A1527" t="s">
        <v>26</v>
      </c>
      <c r="B1527" t="s">
        <v>38</v>
      </c>
      <c r="C1527" t="s">
        <v>35</v>
      </c>
      <c r="D1527">
        <v>0</v>
      </c>
      <c r="F1527">
        <v>1</v>
      </c>
      <c r="G1527">
        <v>109.85</v>
      </c>
      <c r="H1527">
        <f t="shared" si="369"/>
        <v>1</v>
      </c>
      <c r="I1527">
        <f t="shared" si="370"/>
        <v>0</v>
      </c>
      <c r="J1527">
        <f t="shared" si="371"/>
        <v>0</v>
      </c>
      <c r="K1527">
        <f t="shared" si="372"/>
        <v>1</v>
      </c>
      <c r="L1527">
        <f t="shared" si="373"/>
        <v>0</v>
      </c>
      <c r="M1527">
        <f t="shared" si="374"/>
        <v>1</v>
      </c>
      <c r="N1527">
        <f t="shared" si="375"/>
        <v>0</v>
      </c>
      <c r="O1527">
        <f t="shared" si="376"/>
        <v>0</v>
      </c>
      <c r="P1527">
        <v>63</v>
      </c>
      <c r="Q1527">
        <f t="shared" si="377"/>
        <v>0</v>
      </c>
      <c r="R1527">
        <f t="shared" si="378"/>
        <v>0</v>
      </c>
      <c r="S1527">
        <f t="shared" si="379"/>
        <v>1</v>
      </c>
      <c r="T1527">
        <f t="shared" si="380"/>
        <v>0</v>
      </c>
      <c r="U1527">
        <v>0</v>
      </c>
      <c r="V1527">
        <f t="shared" si="381"/>
        <v>0.42902563656253107</v>
      </c>
      <c r="W1527">
        <f t="shared" si="382"/>
        <v>0.60564097545377504</v>
      </c>
      <c r="X1527">
        <f t="shared" si="383"/>
        <v>0.18406299682788499</v>
      </c>
      <c r="Y1527">
        <f t="shared" si="384"/>
        <v>1</v>
      </c>
      <c r="Z1527" t="s">
        <v>1559</v>
      </c>
    </row>
    <row r="1528" spans="1:26" x14ac:dyDescent="0.25">
      <c r="A1528" t="s">
        <v>26</v>
      </c>
      <c r="B1528" t="s">
        <v>30</v>
      </c>
      <c r="C1528" t="s">
        <v>23</v>
      </c>
      <c r="D1528">
        <v>0</v>
      </c>
      <c r="F1528">
        <v>1</v>
      </c>
      <c r="G1528">
        <v>20.65</v>
      </c>
      <c r="H1528">
        <f t="shared" si="369"/>
        <v>1</v>
      </c>
      <c r="I1528">
        <f t="shared" si="370"/>
        <v>0</v>
      </c>
      <c r="J1528">
        <f t="shared" si="371"/>
        <v>0</v>
      </c>
      <c r="K1528">
        <f t="shared" si="372"/>
        <v>0</v>
      </c>
      <c r="L1528">
        <f t="shared" si="373"/>
        <v>1</v>
      </c>
      <c r="M1528">
        <f t="shared" si="374"/>
        <v>1</v>
      </c>
      <c r="N1528">
        <f t="shared" si="375"/>
        <v>0</v>
      </c>
      <c r="O1528">
        <f t="shared" si="376"/>
        <v>0</v>
      </c>
      <c r="P1528">
        <v>7</v>
      </c>
      <c r="Q1528">
        <f t="shared" si="377"/>
        <v>0</v>
      </c>
      <c r="R1528">
        <f t="shared" si="378"/>
        <v>1</v>
      </c>
      <c r="S1528">
        <f t="shared" si="379"/>
        <v>0</v>
      </c>
      <c r="T1528">
        <f t="shared" si="380"/>
        <v>0</v>
      </c>
      <c r="U1528">
        <v>0</v>
      </c>
      <c r="V1528">
        <f t="shared" si="381"/>
        <v>0.26609285379088243</v>
      </c>
      <c r="W1528">
        <f t="shared" si="382"/>
        <v>0.56613345597621889</v>
      </c>
      <c r="X1528">
        <f t="shared" si="383"/>
        <v>7.0805406838575932E-2</v>
      </c>
      <c r="Y1528">
        <f t="shared" si="384"/>
        <v>0</v>
      </c>
      <c r="Z1528" t="s">
        <v>1560</v>
      </c>
    </row>
    <row r="1529" spans="1:26" x14ac:dyDescent="0.25">
      <c r="A1529" t="s">
        <v>26</v>
      </c>
      <c r="B1529" t="s">
        <v>27</v>
      </c>
      <c r="C1529" t="s">
        <v>35</v>
      </c>
      <c r="D1529">
        <v>0</v>
      </c>
      <c r="F1529">
        <v>1</v>
      </c>
      <c r="G1529">
        <v>95.4</v>
      </c>
      <c r="H1529">
        <f t="shared" si="369"/>
        <v>1</v>
      </c>
      <c r="I1529">
        <f t="shared" si="370"/>
        <v>0</v>
      </c>
      <c r="J1529">
        <f t="shared" si="371"/>
        <v>0</v>
      </c>
      <c r="K1529">
        <f t="shared" si="372"/>
        <v>1</v>
      </c>
      <c r="L1529">
        <f t="shared" si="373"/>
        <v>0</v>
      </c>
      <c r="M1529">
        <f t="shared" si="374"/>
        <v>1</v>
      </c>
      <c r="N1529">
        <f t="shared" si="375"/>
        <v>0</v>
      </c>
      <c r="O1529">
        <f t="shared" si="376"/>
        <v>0</v>
      </c>
      <c r="P1529">
        <v>3</v>
      </c>
      <c r="Q1529">
        <f t="shared" si="377"/>
        <v>1</v>
      </c>
      <c r="R1529">
        <f t="shared" si="378"/>
        <v>0</v>
      </c>
      <c r="S1529">
        <f t="shared" si="379"/>
        <v>0</v>
      </c>
      <c r="T1529">
        <f t="shared" si="380"/>
        <v>0</v>
      </c>
      <c r="U1529">
        <v>0</v>
      </c>
      <c r="V1529">
        <f t="shared" si="381"/>
        <v>0.54326562958126756</v>
      </c>
      <c r="W1529">
        <f t="shared" si="382"/>
        <v>0.63257175887265515</v>
      </c>
      <c r="X1529">
        <f t="shared" si="383"/>
        <v>0.29513754428433103</v>
      </c>
      <c r="Y1529">
        <f t="shared" si="384"/>
        <v>1</v>
      </c>
      <c r="Z1529" t="s">
        <v>1561</v>
      </c>
    </row>
    <row r="1530" spans="1:26" x14ac:dyDescent="0.25">
      <c r="A1530" t="s">
        <v>45</v>
      </c>
      <c r="B1530" t="s">
        <v>33</v>
      </c>
      <c r="C1530" t="s">
        <v>23</v>
      </c>
      <c r="D1530">
        <v>0</v>
      </c>
      <c r="F1530">
        <v>1</v>
      </c>
      <c r="G1530">
        <v>21</v>
      </c>
      <c r="H1530">
        <f t="shared" si="369"/>
        <v>1</v>
      </c>
      <c r="I1530">
        <f t="shared" si="370"/>
        <v>0</v>
      </c>
      <c r="J1530">
        <f t="shared" si="371"/>
        <v>0</v>
      </c>
      <c r="K1530">
        <f t="shared" si="372"/>
        <v>0</v>
      </c>
      <c r="L1530">
        <f t="shared" si="373"/>
        <v>1</v>
      </c>
      <c r="M1530">
        <f t="shared" si="374"/>
        <v>0</v>
      </c>
      <c r="N1530">
        <f t="shared" si="375"/>
        <v>0</v>
      </c>
      <c r="O1530">
        <f t="shared" si="376"/>
        <v>1</v>
      </c>
      <c r="P1530">
        <v>72</v>
      </c>
      <c r="Q1530">
        <f t="shared" si="377"/>
        <v>0</v>
      </c>
      <c r="R1530">
        <f t="shared" si="378"/>
        <v>0</v>
      </c>
      <c r="S1530">
        <f t="shared" si="379"/>
        <v>0</v>
      </c>
      <c r="T1530">
        <f t="shared" si="380"/>
        <v>1</v>
      </c>
      <c r="U1530">
        <v>0</v>
      </c>
      <c r="V1530">
        <f t="shared" si="381"/>
        <v>-6.961355065990539E-2</v>
      </c>
      <c r="W1530">
        <f t="shared" si="382"/>
        <v>0.48260363706622256</v>
      </c>
      <c r="X1530">
        <f t="shared" si="383"/>
        <v>4.846046435479214E-3</v>
      </c>
      <c r="Y1530">
        <f t="shared" si="384"/>
        <v>0</v>
      </c>
      <c r="Z1530" t="s">
        <v>1562</v>
      </c>
    </row>
    <row r="1531" spans="1:26" x14ac:dyDescent="0.25">
      <c r="A1531" t="s">
        <v>26</v>
      </c>
      <c r="B1531" t="s">
        <v>27</v>
      </c>
      <c r="C1531" t="s">
        <v>25</v>
      </c>
      <c r="D1531">
        <v>0</v>
      </c>
      <c r="F1531">
        <v>1</v>
      </c>
      <c r="G1531">
        <v>56.2</v>
      </c>
      <c r="H1531">
        <f t="shared" si="369"/>
        <v>1</v>
      </c>
      <c r="I1531">
        <f t="shared" si="370"/>
        <v>0</v>
      </c>
      <c r="J1531">
        <f t="shared" si="371"/>
        <v>1</v>
      </c>
      <c r="K1531">
        <f t="shared" si="372"/>
        <v>0</v>
      </c>
      <c r="L1531">
        <f t="shared" si="373"/>
        <v>0</v>
      </c>
      <c r="M1531">
        <f t="shared" si="374"/>
        <v>1</v>
      </c>
      <c r="N1531">
        <f t="shared" si="375"/>
        <v>0</v>
      </c>
      <c r="O1531">
        <f t="shared" si="376"/>
        <v>0</v>
      </c>
      <c r="P1531">
        <v>19</v>
      </c>
      <c r="Q1531">
        <f t="shared" si="377"/>
        <v>1</v>
      </c>
      <c r="R1531">
        <f t="shared" si="378"/>
        <v>0</v>
      </c>
      <c r="S1531">
        <f t="shared" si="379"/>
        <v>0</v>
      </c>
      <c r="T1531">
        <f t="shared" si="380"/>
        <v>0</v>
      </c>
      <c r="U1531">
        <v>0</v>
      </c>
      <c r="V1531">
        <f t="shared" si="381"/>
        <v>0.48215065738905039</v>
      </c>
      <c r="W1531">
        <f t="shared" si="382"/>
        <v>0.61825559242602457</v>
      </c>
      <c r="X1531">
        <f t="shared" si="383"/>
        <v>0.23246925642069344</v>
      </c>
      <c r="Y1531">
        <f t="shared" si="384"/>
        <v>1</v>
      </c>
      <c r="Z1531" t="s">
        <v>1563</v>
      </c>
    </row>
    <row r="1532" spans="1:26" x14ac:dyDescent="0.25">
      <c r="A1532" t="s">
        <v>45</v>
      </c>
      <c r="B1532" t="s">
        <v>33</v>
      </c>
      <c r="C1532" t="s">
        <v>23</v>
      </c>
      <c r="D1532">
        <v>0</v>
      </c>
      <c r="F1532">
        <v>1</v>
      </c>
      <c r="G1532">
        <v>18.399999999999999</v>
      </c>
      <c r="H1532">
        <f t="shared" si="369"/>
        <v>1</v>
      </c>
      <c r="I1532">
        <f t="shared" si="370"/>
        <v>0</v>
      </c>
      <c r="J1532">
        <f t="shared" si="371"/>
        <v>0</v>
      </c>
      <c r="K1532">
        <f t="shared" si="372"/>
        <v>0</v>
      </c>
      <c r="L1532">
        <f t="shared" si="373"/>
        <v>1</v>
      </c>
      <c r="M1532">
        <f t="shared" si="374"/>
        <v>0</v>
      </c>
      <c r="N1532">
        <f t="shared" si="375"/>
        <v>0</v>
      </c>
      <c r="O1532">
        <f t="shared" si="376"/>
        <v>1</v>
      </c>
      <c r="P1532">
        <v>59</v>
      </c>
      <c r="Q1532">
        <f t="shared" si="377"/>
        <v>0</v>
      </c>
      <c r="R1532">
        <f t="shared" si="378"/>
        <v>0</v>
      </c>
      <c r="S1532">
        <f t="shared" si="379"/>
        <v>0</v>
      </c>
      <c r="T1532">
        <f t="shared" si="380"/>
        <v>1</v>
      </c>
      <c r="U1532">
        <v>0</v>
      </c>
      <c r="V1532">
        <f t="shared" si="381"/>
        <v>-6.8803925473123279E-2</v>
      </c>
      <c r="W1532">
        <f t="shared" si="382"/>
        <v>0.4828058011796042</v>
      </c>
      <c r="X1532">
        <f t="shared" si="383"/>
        <v>4.7339801605111023E-3</v>
      </c>
      <c r="Y1532">
        <f t="shared" si="384"/>
        <v>0</v>
      </c>
      <c r="Z1532" t="s">
        <v>1564</v>
      </c>
    </row>
    <row r="1533" spans="1:26" x14ac:dyDescent="0.25">
      <c r="A1533" t="s">
        <v>26</v>
      </c>
      <c r="B1533" t="s">
        <v>38</v>
      </c>
      <c r="C1533" t="s">
        <v>35</v>
      </c>
      <c r="D1533">
        <v>0</v>
      </c>
      <c r="F1533">
        <v>1</v>
      </c>
      <c r="G1533">
        <v>90</v>
      </c>
      <c r="H1533">
        <f t="shared" si="369"/>
        <v>1</v>
      </c>
      <c r="I1533">
        <f t="shared" si="370"/>
        <v>0</v>
      </c>
      <c r="J1533">
        <f t="shared" si="371"/>
        <v>0</v>
      </c>
      <c r="K1533">
        <f t="shared" si="372"/>
        <v>1</v>
      </c>
      <c r="L1533">
        <f t="shared" si="373"/>
        <v>0</v>
      </c>
      <c r="M1533">
        <f t="shared" si="374"/>
        <v>1</v>
      </c>
      <c r="N1533">
        <f t="shared" si="375"/>
        <v>0</v>
      </c>
      <c r="O1533">
        <f t="shared" si="376"/>
        <v>0</v>
      </c>
      <c r="P1533">
        <v>2</v>
      </c>
      <c r="Q1533">
        <f t="shared" si="377"/>
        <v>0</v>
      </c>
      <c r="R1533">
        <f t="shared" si="378"/>
        <v>0</v>
      </c>
      <c r="S1533">
        <f t="shared" si="379"/>
        <v>1</v>
      </c>
      <c r="T1533">
        <f t="shared" si="380"/>
        <v>0</v>
      </c>
      <c r="U1533">
        <v>1</v>
      </c>
      <c r="V1533">
        <f t="shared" si="381"/>
        <v>0.39807838661315575</v>
      </c>
      <c r="W1533">
        <f t="shared" si="382"/>
        <v>0.59822588441827285</v>
      </c>
      <c r="X1533">
        <f t="shared" si="383"/>
        <v>0.36230962866222161</v>
      </c>
      <c r="Y1533">
        <f t="shared" si="384"/>
        <v>1</v>
      </c>
      <c r="Z1533" t="s">
        <v>1565</v>
      </c>
    </row>
    <row r="1534" spans="1:26" x14ac:dyDescent="0.25">
      <c r="A1534" t="s">
        <v>26</v>
      </c>
      <c r="B1534" t="s">
        <v>27</v>
      </c>
      <c r="C1534" t="s">
        <v>23</v>
      </c>
      <c r="D1534">
        <v>0</v>
      </c>
      <c r="F1534">
        <v>1</v>
      </c>
      <c r="G1534">
        <v>25.75</v>
      </c>
      <c r="H1534">
        <f t="shared" si="369"/>
        <v>1</v>
      </c>
      <c r="I1534">
        <f t="shared" si="370"/>
        <v>0</v>
      </c>
      <c r="J1534">
        <f t="shared" si="371"/>
        <v>0</v>
      </c>
      <c r="K1534">
        <f t="shared" si="372"/>
        <v>0</v>
      </c>
      <c r="L1534">
        <f t="shared" si="373"/>
        <v>1</v>
      </c>
      <c r="M1534">
        <f t="shared" si="374"/>
        <v>1</v>
      </c>
      <c r="N1534">
        <f t="shared" si="375"/>
        <v>0</v>
      </c>
      <c r="O1534">
        <f t="shared" si="376"/>
        <v>0</v>
      </c>
      <c r="P1534">
        <v>35</v>
      </c>
      <c r="Q1534">
        <f t="shared" si="377"/>
        <v>1</v>
      </c>
      <c r="R1534">
        <f t="shared" si="378"/>
        <v>0</v>
      </c>
      <c r="S1534">
        <f t="shared" si="379"/>
        <v>0</v>
      </c>
      <c r="T1534">
        <f t="shared" si="380"/>
        <v>0</v>
      </c>
      <c r="U1534">
        <v>0</v>
      </c>
      <c r="V1534">
        <f t="shared" si="381"/>
        <v>0.40594921087431851</v>
      </c>
      <c r="W1534">
        <f t="shared" si="382"/>
        <v>0.60011617903734871</v>
      </c>
      <c r="X1534">
        <f t="shared" si="383"/>
        <v>0.16479476180948191</v>
      </c>
      <c r="Y1534">
        <f t="shared" si="384"/>
        <v>1</v>
      </c>
      <c r="Z1534" t="s">
        <v>1566</v>
      </c>
    </row>
    <row r="1535" spans="1:26" x14ac:dyDescent="0.25">
      <c r="A1535" t="s">
        <v>26</v>
      </c>
      <c r="B1535" t="s">
        <v>38</v>
      </c>
      <c r="C1535" t="s">
        <v>23</v>
      </c>
      <c r="D1535">
        <v>0</v>
      </c>
      <c r="F1535">
        <v>1</v>
      </c>
      <c r="G1535">
        <v>19.600000000000001</v>
      </c>
      <c r="H1535">
        <f t="shared" si="369"/>
        <v>1</v>
      </c>
      <c r="I1535">
        <f t="shared" si="370"/>
        <v>0</v>
      </c>
      <c r="J1535">
        <f t="shared" si="371"/>
        <v>0</v>
      </c>
      <c r="K1535">
        <f t="shared" si="372"/>
        <v>0</v>
      </c>
      <c r="L1535">
        <f t="shared" si="373"/>
        <v>1</v>
      </c>
      <c r="M1535">
        <f t="shared" si="374"/>
        <v>1</v>
      </c>
      <c r="N1535">
        <f t="shared" si="375"/>
        <v>0</v>
      </c>
      <c r="O1535">
        <f t="shared" si="376"/>
        <v>0</v>
      </c>
      <c r="P1535">
        <v>14</v>
      </c>
      <c r="Q1535">
        <f t="shared" si="377"/>
        <v>0</v>
      </c>
      <c r="R1535">
        <f t="shared" si="378"/>
        <v>0</v>
      </c>
      <c r="S1535">
        <f t="shared" si="379"/>
        <v>1</v>
      </c>
      <c r="T1535">
        <f t="shared" si="380"/>
        <v>0</v>
      </c>
      <c r="U1535">
        <v>0</v>
      </c>
      <c r="V1535">
        <f t="shared" si="381"/>
        <v>0.26445584560716234</v>
      </c>
      <c r="W1535">
        <f t="shared" si="382"/>
        <v>0.56573132015911265</v>
      </c>
      <c r="X1535">
        <f t="shared" si="383"/>
        <v>6.9936894275799286E-2</v>
      </c>
      <c r="Y1535">
        <f t="shared" si="384"/>
        <v>0</v>
      </c>
      <c r="Z1535" t="s">
        <v>1567</v>
      </c>
    </row>
    <row r="1536" spans="1:26" x14ac:dyDescent="0.25">
      <c r="A1536" t="s">
        <v>26</v>
      </c>
      <c r="B1536" t="s">
        <v>27</v>
      </c>
      <c r="C1536" t="s">
        <v>35</v>
      </c>
      <c r="D1536">
        <v>0</v>
      </c>
      <c r="F1536">
        <v>1</v>
      </c>
      <c r="G1536">
        <v>75.349999999999994</v>
      </c>
      <c r="H1536">
        <f t="shared" si="369"/>
        <v>1</v>
      </c>
      <c r="I1536">
        <f t="shared" si="370"/>
        <v>0</v>
      </c>
      <c r="J1536">
        <f t="shared" si="371"/>
        <v>0</v>
      </c>
      <c r="K1536">
        <f t="shared" si="372"/>
        <v>1</v>
      </c>
      <c r="L1536">
        <f t="shared" si="373"/>
        <v>0</v>
      </c>
      <c r="M1536">
        <f t="shared" si="374"/>
        <v>1</v>
      </c>
      <c r="N1536">
        <f t="shared" si="375"/>
        <v>0</v>
      </c>
      <c r="O1536">
        <f t="shared" si="376"/>
        <v>0</v>
      </c>
      <c r="P1536">
        <v>14</v>
      </c>
      <c r="Q1536">
        <f t="shared" si="377"/>
        <v>1</v>
      </c>
      <c r="R1536">
        <f t="shared" si="378"/>
        <v>0</v>
      </c>
      <c r="S1536">
        <f t="shared" si="379"/>
        <v>0</v>
      </c>
      <c r="T1536">
        <f t="shared" si="380"/>
        <v>0</v>
      </c>
      <c r="U1536">
        <v>1</v>
      </c>
      <c r="V1536">
        <f t="shared" si="381"/>
        <v>0.51200656854927895</v>
      </c>
      <c r="W1536">
        <f t="shared" si="382"/>
        <v>0.62527674304913783</v>
      </c>
      <c r="X1536">
        <f t="shared" si="383"/>
        <v>0.23813758913904959</v>
      </c>
      <c r="Y1536">
        <f t="shared" si="384"/>
        <v>1</v>
      </c>
      <c r="Z1536" t="s">
        <v>1568</v>
      </c>
    </row>
    <row r="1537" spans="1:26" x14ac:dyDescent="0.25">
      <c r="A1537" t="s">
        <v>45</v>
      </c>
      <c r="B1537" t="s">
        <v>38</v>
      </c>
      <c r="C1537" t="s">
        <v>23</v>
      </c>
      <c r="D1537">
        <v>0</v>
      </c>
      <c r="F1537">
        <v>1</v>
      </c>
      <c r="G1537">
        <v>19.8</v>
      </c>
      <c r="H1537">
        <f t="shared" si="369"/>
        <v>1</v>
      </c>
      <c r="I1537">
        <f t="shared" si="370"/>
        <v>0</v>
      </c>
      <c r="J1537">
        <f t="shared" si="371"/>
        <v>0</v>
      </c>
      <c r="K1537">
        <f t="shared" si="372"/>
        <v>0</v>
      </c>
      <c r="L1537">
        <f t="shared" si="373"/>
        <v>1</v>
      </c>
      <c r="M1537">
        <f t="shared" si="374"/>
        <v>0</v>
      </c>
      <c r="N1537">
        <f t="shared" si="375"/>
        <v>0</v>
      </c>
      <c r="O1537">
        <f t="shared" si="376"/>
        <v>1</v>
      </c>
      <c r="P1537">
        <v>69</v>
      </c>
      <c r="Q1537">
        <f t="shared" si="377"/>
        <v>0</v>
      </c>
      <c r="R1537">
        <f t="shared" si="378"/>
        <v>0</v>
      </c>
      <c r="S1537">
        <f t="shared" si="379"/>
        <v>1</v>
      </c>
      <c r="T1537">
        <f t="shared" si="380"/>
        <v>0</v>
      </c>
      <c r="U1537">
        <v>0</v>
      </c>
      <c r="V1537">
        <f t="shared" si="381"/>
        <v>-5.7792968051282922E-2</v>
      </c>
      <c r="W1537">
        <f t="shared" si="382"/>
        <v>0.48555577810451123</v>
      </c>
      <c r="X1537">
        <f t="shared" si="383"/>
        <v>3.3400271561766087E-3</v>
      </c>
      <c r="Y1537">
        <f t="shared" si="384"/>
        <v>0</v>
      </c>
      <c r="Z1537" t="s">
        <v>1569</v>
      </c>
    </row>
    <row r="1538" spans="1:26" x14ac:dyDescent="0.25">
      <c r="A1538" t="s">
        <v>26</v>
      </c>
      <c r="B1538" t="s">
        <v>27</v>
      </c>
      <c r="C1538" t="s">
        <v>25</v>
      </c>
      <c r="D1538">
        <v>1</v>
      </c>
      <c r="F1538">
        <v>1</v>
      </c>
      <c r="G1538">
        <v>64.2</v>
      </c>
      <c r="H1538">
        <f t="shared" si="369"/>
        <v>0</v>
      </c>
      <c r="I1538">
        <f t="shared" si="370"/>
        <v>1</v>
      </c>
      <c r="J1538">
        <f t="shared" si="371"/>
        <v>1</v>
      </c>
      <c r="K1538">
        <f t="shared" si="372"/>
        <v>0</v>
      </c>
      <c r="L1538">
        <f t="shared" si="373"/>
        <v>0</v>
      </c>
      <c r="M1538">
        <f t="shared" si="374"/>
        <v>1</v>
      </c>
      <c r="N1538">
        <f t="shared" si="375"/>
        <v>0</v>
      </c>
      <c r="O1538">
        <f t="shared" si="376"/>
        <v>0</v>
      </c>
      <c r="P1538">
        <v>7</v>
      </c>
      <c r="Q1538">
        <f t="shared" si="377"/>
        <v>1</v>
      </c>
      <c r="R1538">
        <f t="shared" si="378"/>
        <v>0</v>
      </c>
      <c r="S1538">
        <f t="shared" si="379"/>
        <v>0</v>
      </c>
      <c r="T1538">
        <f t="shared" si="380"/>
        <v>0</v>
      </c>
      <c r="U1538">
        <v>0</v>
      </c>
      <c r="V1538">
        <f t="shared" si="381"/>
        <v>0.49462310069358451</v>
      </c>
      <c r="W1538">
        <f t="shared" si="382"/>
        <v>0.62119491039125141</v>
      </c>
      <c r="X1538">
        <f t="shared" si="383"/>
        <v>0.24465201173973583</v>
      </c>
      <c r="Y1538">
        <f t="shared" si="384"/>
        <v>1</v>
      </c>
      <c r="Z1538" t="s">
        <v>1570</v>
      </c>
    </row>
    <row r="1539" spans="1:26" x14ac:dyDescent="0.25">
      <c r="A1539" t="s">
        <v>45</v>
      </c>
      <c r="B1539" t="s">
        <v>33</v>
      </c>
      <c r="C1539" t="s">
        <v>25</v>
      </c>
      <c r="D1539">
        <v>0</v>
      </c>
      <c r="F1539">
        <v>1</v>
      </c>
      <c r="G1539">
        <v>75.75</v>
      </c>
      <c r="H1539">
        <f t="shared" ref="H1539:H1602" si="385">IF(D1539:D8581=0,1,0)</f>
        <v>1</v>
      </c>
      <c r="I1539">
        <f t="shared" ref="I1539:I1602" si="386">IF(D1539:D8581=1,1,0)</f>
        <v>0</v>
      </c>
      <c r="J1539">
        <f t="shared" ref="J1539:J1602" si="387">IF(C1539:C8581="DSL",1,0)</f>
        <v>1</v>
      </c>
      <c r="K1539">
        <f t="shared" ref="K1539:K1602" si="388">IF(C1539:C8581="Fiber optic",1,0)</f>
        <v>0</v>
      </c>
      <c r="L1539">
        <f t="shared" ref="L1539:L1602" si="389">IF(C1539:C8581="No",1,0)</f>
        <v>0</v>
      </c>
      <c r="M1539">
        <f t="shared" ref="M1539:M1602" si="390">IF(A1539:A8581="Month-to-month",1,0)</f>
        <v>0</v>
      </c>
      <c r="N1539">
        <f t="shared" ref="N1539:N1602" si="391">IF(A1539:A8581="ONE YEAR",1,0)</f>
        <v>0</v>
      </c>
      <c r="O1539">
        <f t="shared" ref="O1539:O1602" si="392">IF(A1539:A8581="two year",1,0)</f>
        <v>1</v>
      </c>
      <c r="P1539">
        <v>69</v>
      </c>
      <c r="Q1539">
        <f t="shared" ref="Q1539:Q1602" si="393">IF(B1539:B8581="Electronic check",1,0)</f>
        <v>0</v>
      </c>
      <c r="R1539">
        <f t="shared" ref="R1539:R1602" si="394">IF(B1539:B8581="Mailed check",1,0)</f>
        <v>0</v>
      </c>
      <c r="S1539">
        <f t="shared" ref="S1539:S1602" si="395">IF(B1539:B8581="Credit card (automatic)",1,0)</f>
        <v>0</v>
      </c>
      <c r="T1539">
        <f t="shared" ref="T1539:T1602" si="396">IF(B1539:B8581="Bank transfer (automatic)",1,0)</f>
        <v>1</v>
      </c>
      <c r="U1539">
        <v>0</v>
      </c>
      <c r="V1539">
        <f t="shared" si="381"/>
        <v>4.4472942392348835E-2</v>
      </c>
      <c r="W1539">
        <f t="shared" si="382"/>
        <v>0.5111164034504514</v>
      </c>
      <c r="X1539">
        <f t="shared" si="383"/>
        <v>1.9778426050331781E-3</v>
      </c>
      <c r="Y1539">
        <f t="shared" si="384"/>
        <v>0</v>
      </c>
      <c r="Z1539" t="s">
        <v>1571</v>
      </c>
    </row>
    <row r="1540" spans="1:26" x14ac:dyDescent="0.25">
      <c r="A1540" t="s">
        <v>45</v>
      </c>
      <c r="B1540" t="s">
        <v>27</v>
      </c>
      <c r="C1540" t="s">
        <v>25</v>
      </c>
      <c r="D1540">
        <v>0</v>
      </c>
      <c r="F1540">
        <v>1</v>
      </c>
      <c r="G1540">
        <v>78.95</v>
      </c>
      <c r="H1540">
        <f t="shared" si="385"/>
        <v>1</v>
      </c>
      <c r="I1540">
        <f t="shared" si="386"/>
        <v>0</v>
      </c>
      <c r="J1540">
        <f t="shared" si="387"/>
        <v>1</v>
      </c>
      <c r="K1540">
        <f t="shared" si="388"/>
        <v>0</v>
      </c>
      <c r="L1540">
        <f t="shared" si="389"/>
        <v>0</v>
      </c>
      <c r="M1540">
        <f t="shared" si="390"/>
        <v>0</v>
      </c>
      <c r="N1540">
        <f t="shared" si="391"/>
        <v>0</v>
      </c>
      <c r="O1540">
        <f t="shared" si="392"/>
        <v>1</v>
      </c>
      <c r="P1540">
        <v>72</v>
      </c>
      <c r="Q1540">
        <f t="shared" si="393"/>
        <v>1</v>
      </c>
      <c r="R1540">
        <f t="shared" si="394"/>
        <v>0</v>
      </c>
      <c r="S1540">
        <f t="shared" si="395"/>
        <v>0</v>
      </c>
      <c r="T1540">
        <f t="shared" si="396"/>
        <v>0</v>
      </c>
      <c r="U1540">
        <v>0</v>
      </c>
      <c r="V1540">
        <f t="shared" ref="V1540:V1603" si="397">G1540*$G$2+H1541*$H$2+K1541*$K$2+M1540*$M$2+O1540*$O$2+Q1540*$Q$2+L1540*$L$2</f>
        <v>0.19109343271246948</v>
      </c>
      <c r="W1540">
        <f t="shared" ref="W1540:W1603" si="398">1/ (1+EXP(-V1540))</f>
        <v>0.54762850997714496</v>
      </c>
      <c r="X1540">
        <f t="shared" ref="X1540:X1603" si="399">(U1540-V1540)^2</f>
        <v>3.6516700025835104E-2</v>
      </c>
      <c r="Y1540">
        <f t="shared" ref="Y1540:Y1603" si="400">IF(W1540&gt;=0.58,1,0)</f>
        <v>0</v>
      </c>
      <c r="Z1540" t="s">
        <v>1572</v>
      </c>
    </row>
    <row r="1541" spans="1:26" x14ac:dyDescent="0.25">
      <c r="A1541" t="s">
        <v>26</v>
      </c>
      <c r="B1541" t="s">
        <v>27</v>
      </c>
      <c r="C1541" t="s">
        <v>35</v>
      </c>
      <c r="D1541">
        <v>0</v>
      </c>
      <c r="F1541">
        <v>1</v>
      </c>
      <c r="G1541">
        <v>100.85</v>
      </c>
      <c r="H1541">
        <f t="shared" si="385"/>
        <v>1</v>
      </c>
      <c r="I1541">
        <f t="shared" si="386"/>
        <v>0</v>
      </c>
      <c r="J1541">
        <f t="shared" si="387"/>
        <v>0</v>
      </c>
      <c r="K1541">
        <f t="shared" si="388"/>
        <v>1</v>
      </c>
      <c r="L1541">
        <f t="shared" si="389"/>
        <v>0</v>
      </c>
      <c r="M1541">
        <f t="shared" si="390"/>
        <v>1</v>
      </c>
      <c r="N1541">
        <f t="shared" si="391"/>
        <v>0</v>
      </c>
      <c r="O1541">
        <f t="shared" si="392"/>
        <v>0</v>
      </c>
      <c r="P1541">
        <v>8</v>
      </c>
      <c r="Q1541">
        <f t="shared" si="393"/>
        <v>1</v>
      </c>
      <c r="R1541">
        <f t="shared" si="394"/>
        <v>0</v>
      </c>
      <c r="S1541">
        <f t="shared" si="395"/>
        <v>0</v>
      </c>
      <c r="T1541">
        <f t="shared" si="396"/>
        <v>0</v>
      </c>
      <c r="U1541">
        <v>1</v>
      </c>
      <c r="V1541">
        <f t="shared" si="397"/>
        <v>0.55176248158248142</v>
      </c>
      <c r="W1541">
        <f t="shared" si="398"/>
        <v>0.63454440345518548</v>
      </c>
      <c r="X1541">
        <f t="shared" si="399"/>
        <v>0.20091687291709531</v>
      </c>
      <c r="Y1541">
        <f t="shared" si="400"/>
        <v>1</v>
      </c>
      <c r="Z1541" t="s">
        <v>1573</v>
      </c>
    </row>
    <row r="1542" spans="1:26" x14ac:dyDescent="0.25">
      <c r="A1542" t="s">
        <v>26</v>
      </c>
      <c r="B1542" t="s">
        <v>27</v>
      </c>
      <c r="C1542" t="s">
        <v>25</v>
      </c>
      <c r="D1542">
        <v>0</v>
      </c>
      <c r="F1542">
        <v>1</v>
      </c>
      <c r="G1542">
        <v>50.3</v>
      </c>
      <c r="H1542">
        <f t="shared" si="385"/>
        <v>1</v>
      </c>
      <c r="I1542">
        <f t="shared" si="386"/>
        <v>0</v>
      </c>
      <c r="J1542">
        <f t="shared" si="387"/>
        <v>1</v>
      </c>
      <c r="K1542">
        <f t="shared" si="388"/>
        <v>0</v>
      </c>
      <c r="L1542">
        <f t="shared" si="389"/>
        <v>0</v>
      </c>
      <c r="M1542">
        <f t="shared" si="390"/>
        <v>1</v>
      </c>
      <c r="N1542">
        <f t="shared" si="391"/>
        <v>0</v>
      </c>
      <c r="O1542">
        <f t="shared" si="392"/>
        <v>0</v>
      </c>
      <c r="P1542">
        <v>4</v>
      </c>
      <c r="Q1542">
        <f t="shared" si="393"/>
        <v>1</v>
      </c>
      <c r="R1542">
        <f t="shared" si="394"/>
        <v>0</v>
      </c>
      <c r="S1542">
        <f t="shared" si="395"/>
        <v>0</v>
      </c>
      <c r="T1542">
        <f t="shared" si="396"/>
        <v>0</v>
      </c>
      <c r="U1542">
        <v>0</v>
      </c>
      <c r="V1542">
        <f t="shared" si="397"/>
        <v>0.47781539971271214</v>
      </c>
      <c r="W1542">
        <f t="shared" si="398"/>
        <v>0.61723188069858925</v>
      </c>
      <c r="X1542">
        <f t="shared" si="399"/>
        <v>0.22830755620261886</v>
      </c>
      <c r="Y1542">
        <f t="shared" si="400"/>
        <v>1</v>
      </c>
      <c r="Z1542" t="s">
        <v>1574</v>
      </c>
    </row>
    <row r="1543" spans="1:26" x14ac:dyDescent="0.25">
      <c r="A1543" t="s">
        <v>26</v>
      </c>
      <c r="B1543" t="s">
        <v>38</v>
      </c>
      <c r="C1543" t="s">
        <v>35</v>
      </c>
      <c r="D1543">
        <v>0</v>
      </c>
      <c r="F1543">
        <v>1</v>
      </c>
      <c r="G1543">
        <v>80.3</v>
      </c>
      <c r="H1543">
        <f t="shared" si="385"/>
        <v>1</v>
      </c>
      <c r="I1543">
        <f t="shared" si="386"/>
        <v>0</v>
      </c>
      <c r="J1543">
        <f t="shared" si="387"/>
        <v>0</v>
      </c>
      <c r="K1543">
        <f t="shared" si="388"/>
        <v>1</v>
      </c>
      <c r="L1543">
        <f t="shared" si="389"/>
        <v>0</v>
      </c>
      <c r="M1543">
        <f t="shared" si="390"/>
        <v>1</v>
      </c>
      <c r="N1543">
        <f t="shared" si="391"/>
        <v>0</v>
      </c>
      <c r="O1543">
        <f t="shared" si="392"/>
        <v>0</v>
      </c>
      <c r="P1543">
        <v>63</v>
      </c>
      <c r="Q1543">
        <f t="shared" si="393"/>
        <v>0</v>
      </c>
      <c r="R1543">
        <f t="shared" si="394"/>
        <v>0</v>
      </c>
      <c r="S1543">
        <f t="shared" si="395"/>
        <v>1</v>
      </c>
      <c r="T1543">
        <f t="shared" si="396"/>
        <v>0</v>
      </c>
      <c r="U1543">
        <v>0</v>
      </c>
      <c r="V1543">
        <f t="shared" si="397"/>
        <v>0.38295554910640811</v>
      </c>
      <c r="W1543">
        <f t="shared" si="398"/>
        <v>0.59458574720127755</v>
      </c>
      <c r="X1543">
        <f t="shared" si="399"/>
        <v>0.14665495259139055</v>
      </c>
      <c r="Y1543">
        <f t="shared" si="400"/>
        <v>1</v>
      </c>
      <c r="Z1543" t="s">
        <v>1575</v>
      </c>
    </row>
    <row r="1544" spans="1:26" x14ac:dyDescent="0.25">
      <c r="A1544" t="s">
        <v>45</v>
      </c>
      <c r="B1544" t="s">
        <v>33</v>
      </c>
      <c r="C1544" t="s">
        <v>23</v>
      </c>
      <c r="D1544">
        <v>0</v>
      </c>
      <c r="F1544">
        <v>1</v>
      </c>
      <c r="G1544">
        <v>19.850000000000001</v>
      </c>
      <c r="H1544">
        <f t="shared" si="385"/>
        <v>1</v>
      </c>
      <c r="I1544">
        <f t="shared" si="386"/>
        <v>0</v>
      </c>
      <c r="J1544">
        <f t="shared" si="387"/>
        <v>0</v>
      </c>
      <c r="K1544">
        <f t="shared" si="388"/>
        <v>0</v>
      </c>
      <c r="L1544">
        <f t="shared" si="389"/>
        <v>1</v>
      </c>
      <c r="M1544">
        <f t="shared" si="390"/>
        <v>0</v>
      </c>
      <c r="N1544">
        <f t="shared" si="391"/>
        <v>0</v>
      </c>
      <c r="O1544">
        <f t="shared" si="392"/>
        <v>1</v>
      </c>
      <c r="P1544">
        <v>72</v>
      </c>
      <c r="Q1544">
        <f t="shared" si="393"/>
        <v>0</v>
      </c>
      <c r="R1544">
        <f t="shared" si="394"/>
        <v>0</v>
      </c>
      <c r="S1544">
        <f t="shared" si="395"/>
        <v>0</v>
      </c>
      <c r="T1544">
        <f t="shared" si="396"/>
        <v>1</v>
      </c>
      <c r="U1544">
        <v>0</v>
      </c>
      <c r="V1544">
        <f t="shared" si="397"/>
        <v>-7.1406464384932172E-2</v>
      </c>
      <c r="W1544">
        <f t="shared" si="398"/>
        <v>0.48215596531350313</v>
      </c>
      <c r="X1544">
        <f t="shared" si="399"/>
        <v>5.0988831559565864E-3</v>
      </c>
      <c r="Y1544">
        <f t="shared" si="400"/>
        <v>0</v>
      </c>
      <c r="Z1544" t="s">
        <v>1576</v>
      </c>
    </row>
    <row r="1545" spans="1:26" x14ac:dyDescent="0.25">
      <c r="A1545" t="s">
        <v>45</v>
      </c>
      <c r="B1545" t="s">
        <v>27</v>
      </c>
      <c r="C1545" t="s">
        <v>23</v>
      </c>
      <c r="D1545">
        <v>0</v>
      </c>
      <c r="F1545">
        <v>1</v>
      </c>
      <c r="G1545">
        <v>21.1</v>
      </c>
      <c r="H1545">
        <f t="shared" si="385"/>
        <v>1</v>
      </c>
      <c r="I1545">
        <f t="shared" si="386"/>
        <v>0</v>
      </c>
      <c r="J1545">
        <f t="shared" si="387"/>
        <v>0</v>
      </c>
      <c r="K1545">
        <f t="shared" si="388"/>
        <v>0</v>
      </c>
      <c r="L1545">
        <f t="shared" si="389"/>
        <v>1</v>
      </c>
      <c r="M1545">
        <f t="shared" si="390"/>
        <v>0</v>
      </c>
      <c r="N1545">
        <f t="shared" si="391"/>
        <v>0</v>
      </c>
      <c r="O1545">
        <f t="shared" si="392"/>
        <v>1</v>
      </c>
      <c r="P1545">
        <v>46</v>
      </c>
      <c r="Q1545">
        <f t="shared" si="393"/>
        <v>1</v>
      </c>
      <c r="R1545">
        <f t="shared" si="394"/>
        <v>0</v>
      </c>
      <c r="S1545">
        <f t="shared" si="395"/>
        <v>0</v>
      </c>
      <c r="T1545">
        <f t="shared" si="396"/>
        <v>0</v>
      </c>
      <c r="U1545">
        <v>0</v>
      </c>
      <c r="V1545">
        <f t="shared" si="397"/>
        <v>7.2173867879708281E-2</v>
      </c>
      <c r="W1545">
        <f t="shared" si="398"/>
        <v>0.51803563857842583</v>
      </c>
      <c r="X1545">
        <f t="shared" si="399"/>
        <v>5.209067204717587E-3</v>
      </c>
      <c r="Y1545">
        <f t="shared" si="400"/>
        <v>0</v>
      </c>
      <c r="Z1545" t="s">
        <v>1577</v>
      </c>
    </row>
    <row r="1546" spans="1:26" x14ac:dyDescent="0.25">
      <c r="A1546" t="s">
        <v>26</v>
      </c>
      <c r="B1546" t="s">
        <v>27</v>
      </c>
      <c r="C1546" t="s">
        <v>35</v>
      </c>
      <c r="D1546">
        <v>0</v>
      </c>
      <c r="F1546">
        <v>1</v>
      </c>
      <c r="G1546">
        <v>69.95</v>
      </c>
      <c r="H1546">
        <f t="shared" si="385"/>
        <v>1</v>
      </c>
      <c r="I1546">
        <f t="shared" si="386"/>
        <v>0</v>
      </c>
      <c r="J1546">
        <f t="shared" si="387"/>
        <v>0</v>
      </c>
      <c r="K1546">
        <f t="shared" si="388"/>
        <v>1</v>
      </c>
      <c r="L1546">
        <f t="shared" si="389"/>
        <v>0</v>
      </c>
      <c r="M1546">
        <f t="shared" si="390"/>
        <v>1</v>
      </c>
      <c r="N1546">
        <f t="shared" si="391"/>
        <v>0</v>
      </c>
      <c r="O1546">
        <f t="shared" si="392"/>
        <v>0</v>
      </c>
      <c r="P1546">
        <v>5</v>
      </c>
      <c r="Q1546">
        <f t="shared" si="393"/>
        <v>1</v>
      </c>
      <c r="R1546">
        <f t="shared" si="394"/>
        <v>0</v>
      </c>
      <c r="S1546">
        <f t="shared" si="395"/>
        <v>0</v>
      </c>
      <c r="T1546">
        <f t="shared" si="396"/>
        <v>0</v>
      </c>
      <c r="U1546">
        <v>1</v>
      </c>
      <c r="V1546">
        <f t="shared" si="397"/>
        <v>0.50358766931871835</v>
      </c>
      <c r="W1546">
        <f t="shared" si="398"/>
        <v>0.62330207565159756</v>
      </c>
      <c r="X1546">
        <f t="shared" si="399"/>
        <v>0.24642520205242213</v>
      </c>
      <c r="Y1546">
        <f t="shared" si="400"/>
        <v>1</v>
      </c>
      <c r="Z1546" t="s">
        <v>1578</v>
      </c>
    </row>
    <row r="1547" spans="1:26" x14ac:dyDescent="0.25">
      <c r="A1547" t="s">
        <v>26</v>
      </c>
      <c r="B1547" t="s">
        <v>30</v>
      </c>
      <c r="C1547" t="s">
        <v>25</v>
      </c>
      <c r="D1547">
        <v>0</v>
      </c>
      <c r="F1547">
        <v>1</v>
      </c>
      <c r="G1547">
        <v>50</v>
      </c>
      <c r="H1547">
        <f t="shared" si="385"/>
        <v>1</v>
      </c>
      <c r="I1547">
        <f t="shared" si="386"/>
        <v>0</v>
      </c>
      <c r="J1547">
        <f t="shared" si="387"/>
        <v>1</v>
      </c>
      <c r="K1547">
        <f t="shared" si="388"/>
        <v>0</v>
      </c>
      <c r="L1547">
        <f t="shared" si="389"/>
        <v>0</v>
      </c>
      <c r="M1547">
        <f t="shared" si="390"/>
        <v>1</v>
      </c>
      <c r="N1547">
        <f t="shared" si="391"/>
        <v>0</v>
      </c>
      <c r="O1547">
        <f t="shared" si="392"/>
        <v>0</v>
      </c>
      <c r="P1547">
        <v>30</v>
      </c>
      <c r="Q1547">
        <f t="shared" si="393"/>
        <v>0</v>
      </c>
      <c r="R1547">
        <f t="shared" si="394"/>
        <v>1</v>
      </c>
      <c r="S1547">
        <f t="shared" si="395"/>
        <v>0</v>
      </c>
      <c r="T1547">
        <f t="shared" si="396"/>
        <v>0</v>
      </c>
      <c r="U1547">
        <v>0</v>
      </c>
      <c r="V1547">
        <f t="shared" si="397"/>
        <v>0.3405793393512408</v>
      </c>
      <c r="W1547">
        <f t="shared" si="398"/>
        <v>0.58433124452270202</v>
      </c>
      <c r="X1547">
        <f t="shared" si="399"/>
        <v>0.11599428639292764</v>
      </c>
      <c r="Y1547">
        <f t="shared" si="400"/>
        <v>1</v>
      </c>
      <c r="Z1547" t="s">
        <v>1579</v>
      </c>
    </row>
    <row r="1548" spans="1:26" x14ac:dyDescent="0.25">
      <c r="A1548" t="s">
        <v>45</v>
      </c>
      <c r="B1548" t="s">
        <v>33</v>
      </c>
      <c r="C1548" t="s">
        <v>35</v>
      </c>
      <c r="D1548">
        <v>0</v>
      </c>
      <c r="F1548">
        <v>1</v>
      </c>
      <c r="G1548">
        <v>104.75</v>
      </c>
      <c r="H1548">
        <f t="shared" si="385"/>
        <v>1</v>
      </c>
      <c r="I1548">
        <f t="shared" si="386"/>
        <v>0</v>
      </c>
      <c r="J1548">
        <f t="shared" si="387"/>
        <v>0</v>
      </c>
      <c r="K1548">
        <f t="shared" si="388"/>
        <v>1</v>
      </c>
      <c r="L1548">
        <f t="shared" si="389"/>
        <v>0</v>
      </c>
      <c r="M1548">
        <f t="shared" si="390"/>
        <v>0</v>
      </c>
      <c r="N1548">
        <f t="shared" si="391"/>
        <v>0</v>
      </c>
      <c r="O1548">
        <f t="shared" si="392"/>
        <v>1</v>
      </c>
      <c r="P1548">
        <v>63</v>
      </c>
      <c r="Q1548">
        <f t="shared" si="393"/>
        <v>0</v>
      </c>
      <c r="R1548">
        <f t="shared" si="394"/>
        <v>0</v>
      </c>
      <c r="S1548">
        <f t="shared" si="395"/>
        <v>0</v>
      </c>
      <c r="T1548">
        <f t="shared" si="396"/>
        <v>1</v>
      </c>
      <c r="U1548">
        <v>0</v>
      </c>
      <c r="V1548">
        <f t="shared" si="397"/>
        <v>8.9685549371285034E-2</v>
      </c>
      <c r="W1548">
        <f t="shared" si="398"/>
        <v>0.52240637055653738</v>
      </c>
      <c r="X1548">
        <f t="shared" si="399"/>
        <v>8.0434977660292055E-3</v>
      </c>
      <c r="Y1548">
        <f t="shared" si="400"/>
        <v>0</v>
      </c>
      <c r="Z1548" t="s">
        <v>1580</v>
      </c>
    </row>
    <row r="1549" spans="1:26" x14ac:dyDescent="0.25">
      <c r="A1549" t="s">
        <v>45</v>
      </c>
      <c r="B1549" t="s">
        <v>33</v>
      </c>
      <c r="C1549" t="s">
        <v>23</v>
      </c>
      <c r="D1549">
        <v>0</v>
      </c>
      <c r="F1549">
        <v>1</v>
      </c>
      <c r="G1549">
        <v>19.850000000000001</v>
      </c>
      <c r="H1549">
        <f t="shared" si="385"/>
        <v>1</v>
      </c>
      <c r="I1549">
        <f t="shared" si="386"/>
        <v>0</v>
      </c>
      <c r="J1549">
        <f t="shared" si="387"/>
        <v>0</v>
      </c>
      <c r="K1549">
        <f t="shared" si="388"/>
        <v>0</v>
      </c>
      <c r="L1549">
        <f t="shared" si="389"/>
        <v>1</v>
      </c>
      <c r="M1549">
        <f t="shared" si="390"/>
        <v>0</v>
      </c>
      <c r="N1549">
        <f t="shared" si="391"/>
        <v>0</v>
      </c>
      <c r="O1549">
        <f t="shared" si="392"/>
        <v>1</v>
      </c>
      <c r="P1549">
        <v>60</v>
      </c>
      <c r="Q1549">
        <f t="shared" si="393"/>
        <v>0</v>
      </c>
      <c r="R1549">
        <f t="shared" si="394"/>
        <v>0</v>
      </c>
      <c r="S1549">
        <f t="shared" si="395"/>
        <v>0</v>
      </c>
      <c r="T1549">
        <f t="shared" si="396"/>
        <v>1</v>
      </c>
      <c r="U1549">
        <v>0</v>
      </c>
      <c r="V1549">
        <f t="shared" si="397"/>
        <v>-6.6543295124176463E-2</v>
      </c>
      <c r="W1549">
        <f t="shared" si="398"/>
        <v>0.48337031213499343</v>
      </c>
      <c r="X1549">
        <f t="shared" si="399"/>
        <v>4.4280101259832469E-3</v>
      </c>
      <c r="Y1549">
        <f t="shared" si="400"/>
        <v>0</v>
      </c>
      <c r="Z1549" t="s">
        <v>1581</v>
      </c>
    </row>
    <row r="1550" spans="1:26" x14ac:dyDescent="0.25">
      <c r="A1550" t="s">
        <v>29</v>
      </c>
      <c r="B1550" t="s">
        <v>27</v>
      </c>
      <c r="C1550" t="s">
        <v>35</v>
      </c>
      <c r="D1550">
        <v>0</v>
      </c>
      <c r="F1550">
        <v>1</v>
      </c>
      <c r="G1550">
        <v>107.5</v>
      </c>
      <c r="H1550">
        <f t="shared" si="385"/>
        <v>1</v>
      </c>
      <c r="I1550">
        <f t="shared" si="386"/>
        <v>0</v>
      </c>
      <c r="J1550">
        <f t="shared" si="387"/>
        <v>0</v>
      </c>
      <c r="K1550">
        <f t="shared" si="388"/>
        <v>1</v>
      </c>
      <c r="L1550">
        <f t="shared" si="389"/>
        <v>0</v>
      </c>
      <c r="M1550">
        <f t="shared" si="390"/>
        <v>0</v>
      </c>
      <c r="N1550">
        <f t="shared" si="391"/>
        <v>1</v>
      </c>
      <c r="O1550">
        <f t="shared" si="392"/>
        <v>0</v>
      </c>
      <c r="P1550">
        <v>63</v>
      </c>
      <c r="Q1550">
        <f t="shared" si="393"/>
        <v>1</v>
      </c>
      <c r="R1550">
        <f t="shared" si="394"/>
        <v>0</v>
      </c>
      <c r="S1550">
        <f t="shared" si="395"/>
        <v>0</v>
      </c>
      <c r="T1550">
        <f t="shared" si="396"/>
        <v>0</v>
      </c>
      <c r="U1550">
        <v>1</v>
      </c>
      <c r="V1550">
        <f t="shared" si="397"/>
        <v>0.29553852079868181</v>
      </c>
      <c r="W1550">
        <f t="shared" si="398"/>
        <v>0.57335151059908462</v>
      </c>
      <c r="X1550">
        <f t="shared" si="399"/>
        <v>0.49626597567850927</v>
      </c>
      <c r="Y1550">
        <f t="shared" si="400"/>
        <v>0</v>
      </c>
      <c r="Z1550" t="s">
        <v>1582</v>
      </c>
    </row>
    <row r="1551" spans="1:26" x14ac:dyDescent="0.25">
      <c r="A1551" t="s">
        <v>26</v>
      </c>
      <c r="B1551" t="s">
        <v>27</v>
      </c>
      <c r="C1551" t="s">
        <v>35</v>
      </c>
      <c r="D1551">
        <v>0</v>
      </c>
      <c r="F1551">
        <v>1</v>
      </c>
      <c r="G1551">
        <v>85.9</v>
      </c>
      <c r="H1551">
        <f t="shared" si="385"/>
        <v>1</v>
      </c>
      <c r="I1551">
        <f t="shared" si="386"/>
        <v>0</v>
      </c>
      <c r="J1551">
        <f t="shared" si="387"/>
        <v>0</v>
      </c>
      <c r="K1551">
        <f t="shared" si="388"/>
        <v>1</v>
      </c>
      <c r="L1551">
        <f t="shared" si="389"/>
        <v>0</v>
      </c>
      <c r="M1551">
        <f t="shared" si="390"/>
        <v>1</v>
      </c>
      <c r="N1551">
        <f t="shared" si="391"/>
        <v>0</v>
      </c>
      <c r="O1551">
        <f t="shared" si="392"/>
        <v>0</v>
      </c>
      <c r="P1551">
        <v>25</v>
      </c>
      <c r="Q1551">
        <f t="shared" si="393"/>
        <v>1</v>
      </c>
      <c r="R1551">
        <f t="shared" si="394"/>
        <v>0</v>
      </c>
      <c r="S1551">
        <f t="shared" si="395"/>
        <v>0</v>
      </c>
      <c r="T1551">
        <f t="shared" si="396"/>
        <v>0</v>
      </c>
      <c r="U1551">
        <v>0</v>
      </c>
      <c r="V1551">
        <f t="shared" si="397"/>
        <v>0.52845460315713333</v>
      </c>
      <c r="W1551">
        <f t="shared" si="398"/>
        <v>0.62912260062137881</v>
      </c>
      <c r="X1551">
        <f t="shared" si="399"/>
        <v>0.27926426759796324</v>
      </c>
      <c r="Y1551">
        <f t="shared" si="400"/>
        <v>1</v>
      </c>
      <c r="Z1551" t="s">
        <v>1583</v>
      </c>
    </row>
    <row r="1552" spans="1:26" x14ac:dyDescent="0.25">
      <c r="A1552" t="s">
        <v>26</v>
      </c>
      <c r="B1552" t="s">
        <v>30</v>
      </c>
      <c r="C1552" t="s">
        <v>25</v>
      </c>
      <c r="D1552">
        <v>0</v>
      </c>
      <c r="F1552">
        <v>1</v>
      </c>
      <c r="G1552">
        <v>45.85</v>
      </c>
      <c r="H1552">
        <f t="shared" si="385"/>
        <v>1</v>
      </c>
      <c r="I1552">
        <f t="shared" si="386"/>
        <v>0</v>
      </c>
      <c r="J1552">
        <f t="shared" si="387"/>
        <v>1</v>
      </c>
      <c r="K1552">
        <f t="shared" si="388"/>
        <v>0</v>
      </c>
      <c r="L1552">
        <f t="shared" si="389"/>
        <v>0</v>
      </c>
      <c r="M1552">
        <f t="shared" si="390"/>
        <v>1</v>
      </c>
      <c r="N1552">
        <f t="shared" si="391"/>
        <v>0</v>
      </c>
      <c r="O1552">
        <f t="shared" si="392"/>
        <v>0</v>
      </c>
      <c r="P1552">
        <v>1</v>
      </c>
      <c r="Q1552">
        <f t="shared" si="393"/>
        <v>0</v>
      </c>
      <c r="R1552">
        <f t="shared" si="394"/>
        <v>1</v>
      </c>
      <c r="S1552">
        <f t="shared" si="395"/>
        <v>0</v>
      </c>
      <c r="T1552">
        <f t="shared" si="396"/>
        <v>0</v>
      </c>
      <c r="U1552">
        <v>1</v>
      </c>
      <c r="V1552">
        <f t="shared" si="397"/>
        <v>0.34780070849131628</v>
      </c>
      <c r="W1552">
        <f t="shared" si="398"/>
        <v>0.58608415505477951</v>
      </c>
      <c r="X1552">
        <f t="shared" si="399"/>
        <v>0.42536391584442901</v>
      </c>
      <c r="Y1552">
        <f t="shared" si="400"/>
        <v>1</v>
      </c>
      <c r="Z1552" t="s">
        <v>1584</v>
      </c>
    </row>
    <row r="1553" spans="1:26" x14ac:dyDescent="0.25">
      <c r="A1553" t="s">
        <v>26</v>
      </c>
      <c r="B1553" t="s">
        <v>27</v>
      </c>
      <c r="C1553" t="s">
        <v>35</v>
      </c>
      <c r="D1553">
        <v>1</v>
      </c>
      <c r="F1553">
        <v>1</v>
      </c>
      <c r="G1553">
        <v>80.8</v>
      </c>
      <c r="H1553">
        <f t="shared" si="385"/>
        <v>0</v>
      </c>
      <c r="I1553">
        <f t="shared" si="386"/>
        <v>1</v>
      </c>
      <c r="J1553">
        <f t="shared" si="387"/>
        <v>0</v>
      </c>
      <c r="K1553">
        <f t="shared" si="388"/>
        <v>1</v>
      </c>
      <c r="L1553">
        <f t="shared" si="389"/>
        <v>0</v>
      </c>
      <c r="M1553">
        <f t="shared" si="390"/>
        <v>1</v>
      </c>
      <c r="N1553">
        <f t="shared" si="391"/>
        <v>0</v>
      </c>
      <c r="O1553">
        <f t="shared" si="392"/>
        <v>0</v>
      </c>
      <c r="P1553">
        <v>6</v>
      </c>
      <c r="Q1553">
        <f t="shared" si="393"/>
        <v>1</v>
      </c>
      <c r="R1553">
        <f t="shared" si="394"/>
        <v>0</v>
      </c>
      <c r="S1553">
        <f t="shared" si="395"/>
        <v>0</v>
      </c>
      <c r="T1553">
        <f t="shared" si="396"/>
        <v>0</v>
      </c>
      <c r="U1553">
        <v>0</v>
      </c>
      <c r="V1553">
        <f t="shared" si="397"/>
        <v>0.52050342055049281</v>
      </c>
      <c r="W1553">
        <f t="shared" si="398"/>
        <v>0.62726547533816446</v>
      </c>
      <c r="X1553">
        <f t="shared" si="399"/>
        <v>0.27092381080476319</v>
      </c>
      <c r="Y1553">
        <f t="shared" si="400"/>
        <v>1</v>
      </c>
      <c r="Z1553" t="s">
        <v>1585</v>
      </c>
    </row>
    <row r="1554" spans="1:26" x14ac:dyDescent="0.25">
      <c r="A1554" t="s">
        <v>45</v>
      </c>
      <c r="B1554" t="s">
        <v>30</v>
      </c>
      <c r="C1554" t="s">
        <v>23</v>
      </c>
      <c r="D1554">
        <v>0</v>
      </c>
      <c r="F1554">
        <v>1</v>
      </c>
      <c r="G1554">
        <v>25.25</v>
      </c>
      <c r="H1554">
        <f t="shared" si="385"/>
        <v>1</v>
      </c>
      <c r="I1554">
        <f t="shared" si="386"/>
        <v>0</v>
      </c>
      <c r="J1554">
        <f t="shared" si="387"/>
        <v>0</v>
      </c>
      <c r="K1554">
        <f t="shared" si="388"/>
        <v>0</v>
      </c>
      <c r="L1554">
        <f t="shared" si="389"/>
        <v>1</v>
      </c>
      <c r="M1554">
        <f t="shared" si="390"/>
        <v>0</v>
      </c>
      <c r="N1554">
        <f t="shared" si="391"/>
        <v>0</v>
      </c>
      <c r="O1554">
        <f t="shared" si="392"/>
        <v>1</v>
      </c>
      <c r="P1554">
        <v>22</v>
      </c>
      <c r="Q1554">
        <f t="shared" si="393"/>
        <v>0</v>
      </c>
      <c r="R1554">
        <f t="shared" si="394"/>
        <v>1</v>
      </c>
      <c r="S1554">
        <f t="shared" si="395"/>
        <v>0</v>
      </c>
      <c r="T1554">
        <f t="shared" si="396"/>
        <v>0</v>
      </c>
      <c r="U1554">
        <v>0</v>
      </c>
      <c r="V1554">
        <f t="shared" si="397"/>
        <v>-6.2987565154371636E-2</v>
      </c>
      <c r="W1554">
        <f t="shared" si="398"/>
        <v>0.4842583128751895</v>
      </c>
      <c r="X1554">
        <f t="shared" si="399"/>
        <v>3.9674333640762121E-3</v>
      </c>
      <c r="Y1554">
        <f t="shared" si="400"/>
        <v>0</v>
      </c>
      <c r="Z1554" t="s">
        <v>1586</v>
      </c>
    </row>
    <row r="1555" spans="1:26" x14ac:dyDescent="0.25">
      <c r="A1555" t="s">
        <v>45</v>
      </c>
      <c r="B1555" t="s">
        <v>33</v>
      </c>
      <c r="C1555" t="s">
        <v>25</v>
      </c>
      <c r="D1555">
        <v>0</v>
      </c>
      <c r="F1555">
        <v>1</v>
      </c>
      <c r="G1555">
        <v>80.55</v>
      </c>
      <c r="H1555">
        <f t="shared" si="385"/>
        <v>1</v>
      </c>
      <c r="I1555">
        <f t="shared" si="386"/>
        <v>0</v>
      </c>
      <c r="J1555">
        <f t="shared" si="387"/>
        <v>1</v>
      </c>
      <c r="K1555">
        <f t="shared" si="388"/>
        <v>0</v>
      </c>
      <c r="L1555">
        <f t="shared" si="389"/>
        <v>0</v>
      </c>
      <c r="M1555">
        <f t="shared" si="390"/>
        <v>0</v>
      </c>
      <c r="N1555">
        <f t="shared" si="391"/>
        <v>0</v>
      </c>
      <c r="O1555">
        <f t="shared" si="392"/>
        <v>1</v>
      </c>
      <c r="P1555">
        <v>31</v>
      </c>
      <c r="Q1555">
        <f t="shared" si="393"/>
        <v>0</v>
      </c>
      <c r="R1555">
        <f t="shared" si="394"/>
        <v>0</v>
      </c>
      <c r="S1555">
        <f t="shared" si="395"/>
        <v>0</v>
      </c>
      <c r="T1555">
        <f t="shared" si="396"/>
        <v>1</v>
      </c>
      <c r="U1555">
        <v>0</v>
      </c>
      <c r="V1555">
        <f t="shared" si="397"/>
        <v>5.6819577635825E-2</v>
      </c>
      <c r="W1555">
        <f t="shared" si="398"/>
        <v>0.51420107397603609</v>
      </c>
      <c r="X1555">
        <f t="shared" si="399"/>
        <v>3.2284644027135443E-3</v>
      </c>
      <c r="Y1555">
        <f t="shared" si="400"/>
        <v>0</v>
      </c>
      <c r="Z1555" t="s">
        <v>1587</v>
      </c>
    </row>
    <row r="1556" spans="1:26" x14ac:dyDescent="0.25">
      <c r="A1556" t="s">
        <v>26</v>
      </c>
      <c r="B1556" t="s">
        <v>33</v>
      </c>
      <c r="C1556" t="s">
        <v>35</v>
      </c>
      <c r="D1556">
        <v>0</v>
      </c>
      <c r="F1556">
        <v>1</v>
      </c>
      <c r="G1556">
        <v>81.5</v>
      </c>
      <c r="H1556">
        <f t="shared" si="385"/>
        <v>1</v>
      </c>
      <c r="I1556">
        <f t="shared" si="386"/>
        <v>0</v>
      </c>
      <c r="J1556">
        <f t="shared" si="387"/>
        <v>0</v>
      </c>
      <c r="K1556">
        <f t="shared" si="388"/>
        <v>1</v>
      </c>
      <c r="L1556">
        <f t="shared" si="389"/>
        <v>0</v>
      </c>
      <c r="M1556">
        <f t="shared" si="390"/>
        <v>1</v>
      </c>
      <c r="N1556">
        <f t="shared" si="391"/>
        <v>0</v>
      </c>
      <c r="O1556">
        <f t="shared" si="392"/>
        <v>0</v>
      </c>
      <c r="P1556">
        <v>39</v>
      </c>
      <c r="Q1556">
        <f t="shared" si="393"/>
        <v>0</v>
      </c>
      <c r="R1556">
        <f t="shared" si="394"/>
        <v>0</v>
      </c>
      <c r="S1556">
        <f t="shared" si="395"/>
        <v>0</v>
      </c>
      <c r="T1556">
        <f t="shared" si="396"/>
        <v>1</v>
      </c>
      <c r="U1556">
        <v>0</v>
      </c>
      <c r="V1556">
        <f t="shared" si="397"/>
        <v>0.38482641560208825</v>
      </c>
      <c r="W1556">
        <f t="shared" si="398"/>
        <v>0.5950366462648421</v>
      </c>
      <c r="X1556">
        <f t="shared" si="399"/>
        <v>0.14809137014515114</v>
      </c>
      <c r="Y1556">
        <f t="shared" si="400"/>
        <v>1</v>
      </c>
      <c r="Z1556" t="s">
        <v>1588</v>
      </c>
    </row>
    <row r="1557" spans="1:26" x14ac:dyDescent="0.25">
      <c r="A1557" t="s">
        <v>26</v>
      </c>
      <c r="B1557" t="s">
        <v>30</v>
      </c>
      <c r="C1557" t="s">
        <v>23</v>
      </c>
      <c r="D1557">
        <v>0</v>
      </c>
      <c r="F1557">
        <v>1</v>
      </c>
      <c r="G1557">
        <v>20.9</v>
      </c>
      <c r="H1557">
        <f t="shared" si="385"/>
        <v>1</v>
      </c>
      <c r="I1557">
        <f t="shared" si="386"/>
        <v>0</v>
      </c>
      <c r="J1557">
        <f t="shared" si="387"/>
        <v>0</v>
      </c>
      <c r="K1557">
        <f t="shared" si="388"/>
        <v>0</v>
      </c>
      <c r="L1557">
        <f t="shared" si="389"/>
        <v>1</v>
      </c>
      <c r="M1557">
        <f t="shared" si="390"/>
        <v>1</v>
      </c>
      <c r="N1557">
        <f t="shared" si="391"/>
        <v>0</v>
      </c>
      <c r="O1557">
        <f t="shared" si="392"/>
        <v>0</v>
      </c>
      <c r="P1557">
        <v>26</v>
      </c>
      <c r="Q1557">
        <f t="shared" si="393"/>
        <v>0</v>
      </c>
      <c r="R1557">
        <f t="shared" si="394"/>
        <v>1</v>
      </c>
      <c r="S1557">
        <f t="shared" si="395"/>
        <v>0</v>
      </c>
      <c r="T1557">
        <f t="shared" si="396"/>
        <v>0</v>
      </c>
      <c r="U1557">
        <v>0</v>
      </c>
      <c r="V1557">
        <f t="shared" si="397"/>
        <v>0.26648261764414916</v>
      </c>
      <c r="W1557">
        <f t="shared" si="398"/>
        <v>0.56622918978620729</v>
      </c>
      <c r="X1557">
        <f t="shared" si="399"/>
        <v>7.1012985506477791E-2</v>
      </c>
      <c r="Y1557">
        <f t="shared" si="400"/>
        <v>0</v>
      </c>
      <c r="Z1557" t="s">
        <v>1589</v>
      </c>
    </row>
    <row r="1558" spans="1:26" x14ac:dyDescent="0.25">
      <c r="A1558" t="s">
        <v>29</v>
      </c>
      <c r="B1558" t="s">
        <v>33</v>
      </c>
      <c r="C1558" t="s">
        <v>35</v>
      </c>
      <c r="D1558">
        <v>0</v>
      </c>
      <c r="F1558">
        <v>1</v>
      </c>
      <c r="G1558">
        <v>106.1</v>
      </c>
      <c r="H1558">
        <f t="shared" si="385"/>
        <v>1</v>
      </c>
      <c r="I1558">
        <f t="shared" si="386"/>
        <v>0</v>
      </c>
      <c r="J1558">
        <f t="shared" si="387"/>
        <v>0</v>
      </c>
      <c r="K1558">
        <f t="shared" si="388"/>
        <v>1</v>
      </c>
      <c r="L1558">
        <f t="shared" si="389"/>
        <v>0</v>
      </c>
      <c r="M1558">
        <f t="shared" si="390"/>
        <v>0</v>
      </c>
      <c r="N1558">
        <f t="shared" si="391"/>
        <v>1</v>
      </c>
      <c r="O1558">
        <f t="shared" si="392"/>
        <v>0</v>
      </c>
      <c r="P1558">
        <v>53</v>
      </c>
      <c r="Q1558">
        <f t="shared" si="393"/>
        <v>0</v>
      </c>
      <c r="R1558">
        <f t="shared" si="394"/>
        <v>0</v>
      </c>
      <c r="S1558">
        <f t="shared" si="395"/>
        <v>0</v>
      </c>
      <c r="T1558">
        <f t="shared" si="396"/>
        <v>1</v>
      </c>
      <c r="U1558">
        <v>1</v>
      </c>
      <c r="V1558">
        <f t="shared" si="397"/>
        <v>0.15658749948283701</v>
      </c>
      <c r="W1558">
        <f t="shared" si="398"/>
        <v>0.5390670815591615</v>
      </c>
      <c r="X1558">
        <f t="shared" si="399"/>
        <v>0.71134464602861347</v>
      </c>
      <c r="Y1558">
        <f t="shared" si="400"/>
        <v>0</v>
      </c>
      <c r="Z1558" t="s">
        <v>1590</v>
      </c>
    </row>
    <row r="1559" spans="1:26" x14ac:dyDescent="0.25">
      <c r="A1559" t="s">
        <v>26</v>
      </c>
      <c r="B1559" t="s">
        <v>27</v>
      </c>
      <c r="C1559" t="s">
        <v>35</v>
      </c>
      <c r="D1559">
        <v>0</v>
      </c>
      <c r="F1559">
        <v>1</v>
      </c>
      <c r="G1559">
        <v>91.7</v>
      </c>
      <c r="H1559">
        <f t="shared" si="385"/>
        <v>1</v>
      </c>
      <c r="I1559">
        <f t="shared" si="386"/>
        <v>0</v>
      </c>
      <c r="J1559">
        <f t="shared" si="387"/>
        <v>0</v>
      </c>
      <c r="K1559">
        <f t="shared" si="388"/>
        <v>1</v>
      </c>
      <c r="L1559">
        <f t="shared" si="389"/>
        <v>0</v>
      </c>
      <c r="M1559">
        <f t="shared" si="390"/>
        <v>1</v>
      </c>
      <c r="N1559">
        <f t="shared" si="391"/>
        <v>0</v>
      </c>
      <c r="O1559">
        <f t="shared" si="392"/>
        <v>0</v>
      </c>
      <c r="P1559">
        <v>1</v>
      </c>
      <c r="Q1559">
        <f t="shared" si="393"/>
        <v>1</v>
      </c>
      <c r="R1559">
        <f t="shared" si="394"/>
        <v>0</v>
      </c>
      <c r="S1559">
        <f t="shared" si="395"/>
        <v>0</v>
      </c>
      <c r="T1559">
        <f t="shared" si="396"/>
        <v>0</v>
      </c>
      <c r="U1559">
        <v>1</v>
      </c>
      <c r="V1559">
        <f t="shared" si="397"/>
        <v>0.53749712455292054</v>
      </c>
      <c r="W1559">
        <f t="shared" si="398"/>
        <v>0.6312299932738521</v>
      </c>
      <c r="X1559">
        <f t="shared" si="399"/>
        <v>0.2139089097968167</v>
      </c>
      <c r="Y1559">
        <f t="shared" si="400"/>
        <v>1</v>
      </c>
      <c r="Z1559" t="s">
        <v>1591</v>
      </c>
    </row>
    <row r="1560" spans="1:26" x14ac:dyDescent="0.25">
      <c r="A1560" t="s">
        <v>26</v>
      </c>
      <c r="B1560" t="s">
        <v>27</v>
      </c>
      <c r="C1560" t="s">
        <v>25</v>
      </c>
      <c r="D1560">
        <v>0</v>
      </c>
      <c r="F1560">
        <v>1</v>
      </c>
      <c r="G1560">
        <v>67.25</v>
      </c>
      <c r="H1560">
        <f t="shared" si="385"/>
        <v>1</v>
      </c>
      <c r="I1560">
        <f t="shared" si="386"/>
        <v>0</v>
      </c>
      <c r="J1560">
        <f t="shared" si="387"/>
        <v>1</v>
      </c>
      <c r="K1560">
        <f t="shared" si="388"/>
        <v>0</v>
      </c>
      <c r="L1560">
        <f t="shared" si="389"/>
        <v>0</v>
      </c>
      <c r="M1560">
        <f t="shared" si="390"/>
        <v>1</v>
      </c>
      <c r="N1560">
        <f t="shared" si="391"/>
        <v>0</v>
      </c>
      <c r="O1560">
        <f t="shared" si="392"/>
        <v>0</v>
      </c>
      <c r="P1560">
        <v>12</v>
      </c>
      <c r="Q1560">
        <f t="shared" si="393"/>
        <v>1</v>
      </c>
      <c r="R1560">
        <f t="shared" si="394"/>
        <v>0</v>
      </c>
      <c r="S1560">
        <f t="shared" si="395"/>
        <v>0</v>
      </c>
      <c r="T1560">
        <f t="shared" si="396"/>
        <v>0</v>
      </c>
      <c r="U1560">
        <v>0</v>
      </c>
      <c r="V1560">
        <f t="shared" si="397"/>
        <v>0.50424138896419379</v>
      </c>
      <c r="W1560">
        <f t="shared" si="398"/>
        <v>0.6234555544238719</v>
      </c>
      <c r="X1560">
        <f t="shared" si="399"/>
        <v>0.25425937834453938</v>
      </c>
      <c r="Y1560">
        <f t="shared" si="400"/>
        <v>1</v>
      </c>
      <c r="Z1560" t="s">
        <v>1592</v>
      </c>
    </row>
    <row r="1561" spans="1:26" x14ac:dyDescent="0.25">
      <c r="A1561" t="s">
        <v>26</v>
      </c>
      <c r="B1561" t="s">
        <v>38</v>
      </c>
      <c r="C1561" t="s">
        <v>35</v>
      </c>
      <c r="D1561">
        <v>0</v>
      </c>
      <c r="F1561">
        <v>1</v>
      </c>
      <c r="G1561">
        <v>95.6</v>
      </c>
      <c r="H1561">
        <f t="shared" si="385"/>
        <v>1</v>
      </c>
      <c r="I1561">
        <f t="shared" si="386"/>
        <v>0</v>
      </c>
      <c r="J1561">
        <f t="shared" si="387"/>
        <v>0</v>
      </c>
      <c r="K1561">
        <f t="shared" si="388"/>
        <v>1</v>
      </c>
      <c r="L1561">
        <f t="shared" si="389"/>
        <v>0</v>
      </c>
      <c r="M1561">
        <f t="shared" si="390"/>
        <v>1</v>
      </c>
      <c r="N1561">
        <f t="shared" si="391"/>
        <v>0</v>
      </c>
      <c r="O1561">
        <f t="shared" si="392"/>
        <v>0</v>
      </c>
      <c r="P1561">
        <v>16</v>
      </c>
      <c r="Q1561">
        <f t="shared" si="393"/>
        <v>0</v>
      </c>
      <c r="R1561">
        <f t="shared" si="394"/>
        <v>0</v>
      </c>
      <c r="S1561">
        <f t="shared" si="395"/>
        <v>1</v>
      </c>
      <c r="T1561">
        <f t="shared" si="396"/>
        <v>0</v>
      </c>
      <c r="U1561">
        <v>1</v>
      </c>
      <c r="V1561">
        <f t="shared" si="397"/>
        <v>0.40680909692632961</v>
      </c>
      <c r="W1561">
        <f t="shared" si="398"/>
        <v>0.60032251392230251</v>
      </c>
      <c r="X1561">
        <f t="shared" si="399"/>
        <v>0.35187544748935662</v>
      </c>
      <c r="Y1561">
        <f t="shared" si="400"/>
        <v>1</v>
      </c>
      <c r="Z1561" t="s">
        <v>1593</v>
      </c>
    </row>
    <row r="1562" spans="1:26" x14ac:dyDescent="0.25">
      <c r="A1562" t="s">
        <v>26</v>
      </c>
      <c r="B1562" t="s">
        <v>30</v>
      </c>
      <c r="C1562" t="s">
        <v>23</v>
      </c>
      <c r="D1562">
        <v>0</v>
      </c>
      <c r="F1562">
        <v>1</v>
      </c>
      <c r="G1562">
        <v>20.350000000000001</v>
      </c>
      <c r="H1562">
        <f t="shared" si="385"/>
        <v>1</v>
      </c>
      <c r="I1562">
        <f t="shared" si="386"/>
        <v>0</v>
      </c>
      <c r="J1562">
        <f t="shared" si="387"/>
        <v>0</v>
      </c>
      <c r="K1562">
        <f t="shared" si="388"/>
        <v>0</v>
      </c>
      <c r="L1562">
        <f t="shared" si="389"/>
        <v>1</v>
      </c>
      <c r="M1562">
        <f t="shared" si="390"/>
        <v>1</v>
      </c>
      <c r="N1562">
        <f t="shared" si="391"/>
        <v>0</v>
      </c>
      <c r="O1562">
        <f t="shared" si="392"/>
        <v>0</v>
      </c>
      <c r="P1562">
        <v>2</v>
      </c>
      <c r="Q1562">
        <f t="shared" si="393"/>
        <v>0</v>
      </c>
      <c r="R1562">
        <f t="shared" si="394"/>
        <v>1</v>
      </c>
      <c r="S1562">
        <f t="shared" si="395"/>
        <v>0</v>
      </c>
      <c r="T1562">
        <f t="shared" si="396"/>
        <v>0</v>
      </c>
      <c r="U1562">
        <v>0</v>
      </c>
      <c r="V1562">
        <f t="shared" si="397"/>
        <v>0.2607619679062067</v>
      </c>
      <c r="W1562">
        <f t="shared" si="398"/>
        <v>0.56482359115809633</v>
      </c>
      <c r="X1562">
        <f t="shared" si="399"/>
        <v>6.7996803906317571E-2</v>
      </c>
      <c r="Y1562">
        <f t="shared" si="400"/>
        <v>0</v>
      </c>
      <c r="Z1562" t="s">
        <v>1594</v>
      </c>
    </row>
    <row r="1563" spans="1:26" x14ac:dyDescent="0.25">
      <c r="A1563" t="s">
        <v>29</v>
      </c>
      <c r="B1563" t="s">
        <v>33</v>
      </c>
      <c r="C1563" t="s">
        <v>25</v>
      </c>
      <c r="D1563">
        <v>0</v>
      </c>
      <c r="F1563">
        <v>1</v>
      </c>
      <c r="G1563">
        <v>45.05</v>
      </c>
      <c r="H1563">
        <f t="shared" si="385"/>
        <v>1</v>
      </c>
      <c r="I1563">
        <f t="shared" si="386"/>
        <v>0</v>
      </c>
      <c r="J1563">
        <f t="shared" si="387"/>
        <v>1</v>
      </c>
      <c r="K1563">
        <f t="shared" si="388"/>
        <v>0</v>
      </c>
      <c r="L1563">
        <f t="shared" si="389"/>
        <v>0</v>
      </c>
      <c r="M1563">
        <f t="shared" si="390"/>
        <v>0</v>
      </c>
      <c r="N1563">
        <f t="shared" si="391"/>
        <v>1</v>
      </c>
      <c r="O1563">
        <f t="shared" si="392"/>
        <v>0</v>
      </c>
      <c r="P1563">
        <v>39</v>
      </c>
      <c r="Q1563">
        <f t="shared" si="393"/>
        <v>0</v>
      </c>
      <c r="R1563">
        <f t="shared" si="394"/>
        <v>0</v>
      </c>
      <c r="S1563">
        <f t="shared" si="395"/>
        <v>0</v>
      </c>
      <c r="T1563">
        <f t="shared" si="396"/>
        <v>1</v>
      </c>
      <c r="U1563">
        <v>0</v>
      </c>
      <c r="V1563">
        <f t="shared" si="397"/>
        <v>6.140716651511096E-2</v>
      </c>
      <c r="W1563">
        <f t="shared" si="398"/>
        <v>0.51534696935121738</v>
      </c>
      <c r="X1563">
        <f t="shared" si="399"/>
        <v>3.7708400994145648E-3</v>
      </c>
      <c r="Y1563">
        <f t="shared" si="400"/>
        <v>0</v>
      </c>
      <c r="Z1563" t="s">
        <v>1595</v>
      </c>
    </row>
    <row r="1564" spans="1:26" x14ac:dyDescent="0.25">
      <c r="A1564" t="s">
        <v>26</v>
      </c>
      <c r="B1564" t="s">
        <v>27</v>
      </c>
      <c r="C1564" t="s">
        <v>35</v>
      </c>
      <c r="D1564">
        <v>0</v>
      </c>
      <c r="F1564">
        <v>1</v>
      </c>
      <c r="G1564">
        <v>74.95</v>
      </c>
      <c r="H1564">
        <f t="shared" si="385"/>
        <v>1</v>
      </c>
      <c r="I1564">
        <f t="shared" si="386"/>
        <v>0</v>
      </c>
      <c r="J1564">
        <f t="shared" si="387"/>
        <v>0</v>
      </c>
      <c r="K1564">
        <f t="shared" si="388"/>
        <v>1</v>
      </c>
      <c r="L1564">
        <f t="shared" si="389"/>
        <v>0</v>
      </c>
      <c r="M1564">
        <f t="shared" si="390"/>
        <v>1</v>
      </c>
      <c r="N1564">
        <f t="shared" si="391"/>
        <v>0</v>
      </c>
      <c r="O1564">
        <f t="shared" si="392"/>
        <v>0</v>
      </c>
      <c r="P1564">
        <v>1</v>
      </c>
      <c r="Q1564">
        <f t="shared" si="393"/>
        <v>1</v>
      </c>
      <c r="R1564">
        <f t="shared" si="394"/>
        <v>0</v>
      </c>
      <c r="S1564">
        <f t="shared" si="395"/>
        <v>0</v>
      </c>
      <c r="T1564">
        <f t="shared" si="396"/>
        <v>0</v>
      </c>
      <c r="U1564">
        <v>1</v>
      </c>
      <c r="V1564">
        <f t="shared" si="397"/>
        <v>0.51138294638405224</v>
      </c>
      <c r="W1564">
        <f t="shared" si="398"/>
        <v>0.62513061338600306</v>
      </c>
      <c r="X1564">
        <f t="shared" si="399"/>
        <v>0.23874662508432998</v>
      </c>
      <c r="Y1564">
        <f t="shared" si="400"/>
        <v>1</v>
      </c>
      <c r="Z1564" t="s">
        <v>1596</v>
      </c>
    </row>
    <row r="1565" spans="1:26" x14ac:dyDescent="0.25">
      <c r="A1565" t="s">
        <v>26</v>
      </c>
      <c r="B1565" t="s">
        <v>30</v>
      </c>
      <c r="C1565" t="s">
        <v>25</v>
      </c>
      <c r="D1565">
        <v>0</v>
      </c>
      <c r="F1565">
        <v>1</v>
      </c>
      <c r="G1565">
        <v>34.65</v>
      </c>
      <c r="H1565">
        <f t="shared" si="385"/>
        <v>1</v>
      </c>
      <c r="I1565">
        <f t="shared" si="386"/>
        <v>0</v>
      </c>
      <c r="J1565">
        <f t="shared" si="387"/>
        <v>1</v>
      </c>
      <c r="K1565">
        <f t="shared" si="388"/>
        <v>0</v>
      </c>
      <c r="L1565">
        <f t="shared" si="389"/>
        <v>0</v>
      </c>
      <c r="M1565">
        <f t="shared" si="390"/>
        <v>1</v>
      </c>
      <c r="N1565">
        <f t="shared" si="391"/>
        <v>0</v>
      </c>
      <c r="O1565">
        <f t="shared" si="392"/>
        <v>0</v>
      </c>
      <c r="P1565">
        <v>7</v>
      </c>
      <c r="Q1565">
        <f t="shared" si="393"/>
        <v>0</v>
      </c>
      <c r="R1565">
        <f t="shared" si="394"/>
        <v>1</v>
      </c>
      <c r="S1565">
        <f t="shared" si="395"/>
        <v>0</v>
      </c>
      <c r="T1565">
        <f t="shared" si="396"/>
        <v>0</v>
      </c>
      <c r="U1565">
        <v>0</v>
      </c>
      <c r="V1565">
        <f t="shared" si="397"/>
        <v>0.33033928786496852</v>
      </c>
      <c r="W1565">
        <f t="shared" si="398"/>
        <v>0.58184192851510219</v>
      </c>
      <c r="X1565">
        <f t="shared" si="399"/>
        <v>0.10912404510713454</v>
      </c>
      <c r="Y1565">
        <f t="shared" si="400"/>
        <v>1</v>
      </c>
      <c r="Z1565" t="s">
        <v>1597</v>
      </c>
    </row>
    <row r="1566" spans="1:26" x14ac:dyDescent="0.25">
      <c r="A1566" t="s">
        <v>26</v>
      </c>
      <c r="B1566" t="s">
        <v>27</v>
      </c>
      <c r="C1566" t="s">
        <v>35</v>
      </c>
      <c r="D1566">
        <v>1</v>
      </c>
      <c r="F1566">
        <v>1</v>
      </c>
      <c r="G1566">
        <v>69.349999999999994</v>
      </c>
      <c r="H1566">
        <f t="shared" si="385"/>
        <v>0</v>
      </c>
      <c r="I1566">
        <f t="shared" si="386"/>
        <v>1</v>
      </c>
      <c r="J1566">
        <f t="shared" si="387"/>
        <v>0</v>
      </c>
      <c r="K1566">
        <f t="shared" si="388"/>
        <v>1</v>
      </c>
      <c r="L1566">
        <f t="shared" si="389"/>
        <v>0</v>
      </c>
      <c r="M1566">
        <f t="shared" si="390"/>
        <v>1</v>
      </c>
      <c r="N1566">
        <f t="shared" si="391"/>
        <v>0</v>
      </c>
      <c r="O1566">
        <f t="shared" si="392"/>
        <v>0</v>
      </c>
      <c r="P1566">
        <v>4</v>
      </c>
      <c r="Q1566">
        <f t="shared" si="393"/>
        <v>1</v>
      </c>
      <c r="R1566">
        <f t="shared" si="394"/>
        <v>0</v>
      </c>
      <c r="S1566">
        <f t="shared" si="395"/>
        <v>0</v>
      </c>
      <c r="T1566">
        <f t="shared" si="396"/>
        <v>0</v>
      </c>
      <c r="U1566">
        <v>0</v>
      </c>
      <c r="V1566">
        <f t="shared" si="397"/>
        <v>0.52120685443593662</v>
      </c>
      <c r="W1566">
        <f t="shared" si="398"/>
        <v>0.62742992591288171</v>
      </c>
      <c r="X1566">
        <f t="shared" si="399"/>
        <v>0.2716565851110036</v>
      </c>
      <c r="Y1566">
        <f t="shared" si="400"/>
        <v>1</v>
      </c>
      <c r="Z1566" t="s">
        <v>1598</v>
      </c>
    </row>
    <row r="1567" spans="1:26" x14ac:dyDescent="0.25">
      <c r="A1567" t="s">
        <v>26</v>
      </c>
      <c r="B1567" t="s">
        <v>27</v>
      </c>
      <c r="C1567" t="s">
        <v>35</v>
      </c>
      <c r="D1567">
        <v>1</v>
      </c>
      <c r="F1567">
        <v>1</v>
      </c>
      <c r="G1567">
        <v>95.35</v>
      </c>
      <c r="H1567">
        <f t="shared" si="385"/>
        <v>0</v>
      </c>
      <c r="I1567">
        <f t="shared" si="386"/>
        <v>1</v>
      </c>
      <c r="J1567">
        <f t="shared" si="387"/>
        <v>0</v>
      </c>
      <c r="K1567">
        <f t="shared" si="388"/>
        <v>1</v>
      </c>
      <c r="L1567">
        <f t="shared" si="389"/>
        <v>0</v>
      </c>
      <c r="M1567">
        <f t="shared" si="390"/>
        <v>1</v>
      </c>
      <c r="N1567">
        <f t="shared" si="391"/>
        <v>0</v>
      </c>
      <c r="O1567">
        <f t="shared" si="392"/>
        <v>0</v>
      </c>
      <c r="P1567">
        <v>10</v>
      </c>
      <c r="Q1567">
        <f t="shared" si="393"/>
        <v>1</v>
      </c>
      <c r="R1567">
        <f t="shared" si="394"/>
        <v>0</v>
      </c>
      <c r="S1567">
        <f t="shared" si="395"/>
        <v>0</v>
      </c>
      <c r="T1567">
        <f t="shared" si="396"/>
        <v>0</v>
      </c>
      <c r="U1567">
        <v>1</v>
      </c>
      <c r="V1567">
        <f t="shared" si="397"/>
        <v>0.54805084607136989</v>
      </c>
      <c r="W1567">
        <f t="shared" si="398"/>
        <v>0.63368325428089634</v>
      </c>
      <c r="X1567">
        <f t="shared" si="399"/>
        <v>0.20425803773680459</v>
      </c>
      <c r="Y1567">
        <f t="shared" si="400"/>
        <v>1</v>
      </c>
      <c r="Z1567" t="s">
        <v>1599</v>
      </c>
    </row>
    <row r="1568" spans="1:26" x14ac:dyDescent="0.25">
      <c r="A1568" t="s">
        <v>26</v>
      </c>
      <c r="B1568" t="s">
        <v>27</v>
      </c>
      <c r="C1568" t="s">
        <v>35</v>
      </c>
      <c r="D1568">
        <v>0</v>
      </c>
      <c r="F1568">
        <v>1</v>
      </c>
      <c r="G1568">
        <v>81.55</v>
      </c>
      <c r="H1568">
        <f t="shared" si="385"/>
        <v>1</v>
      </c>
      <c r="I1568">
        <f t="shared" si="386"/>
        <v>0</v>
      </c>
      <c r="J1568">
        <f t="shared" si="387"/>
        <v>0</v>
      </c>
      <c r="K1568">
        <f t="shared" si="388"/>
        <v>1</v>
      </c>
      <c r="L1568">
        <f t="shared" si="389"/>
        <v>0</v>
      </c>
      <c r="M1568">
        <f t="shared" si="390"/>
        <v>1</v>
      </c>
      <c r="N1568">
        <f t="shared" si="391"/>
        <v>0</v>
      </c>
      <c r="O1568">
        <f t="shared" si="392"/>
        <v>0</v>
      </c>
      <c r="P1568">
        <v>55</v>
      </c>
      <c r="Q1568">
        <f t="shared" si="393"/>
        <v>1</v>
      </c>
      <c r="R1568">
        <f t="shared" si="394"/>
        <v>0</v>
      </c>
      <c r="S1568">
        <f t="shared" si="395"/>
        <v>0</v>
      </c>
      <c r="T1568">
        <f t="shared" si="396"/>
        <v>0</v>
      </c>
      <c r="U1568">
        <v>0</v>
      </c>
      <c r="V1568">
        <f t="shared" si="397"/>
        <v>0.52167271211029287</v>
      </c>
      <c r="W1568">
        <f t="shared" si="398"/>
        <v>0.62753881908839837</v>
      </c>
      <c r="X1568">
        <f t="shared" si="399"/>
        <v>0.27214241856050853</v>
      </c>
      <c r="Y1568">
        <f t="shared" si="400"/>
        <v>1</v>
      </c>
      <c r="Z1568" t="s">
        <v>1600</v>
      </c>
    </row>
    <row r="1569" spans="1:26" x14ac:dyDescent="0.25">
      <c r="A1569" t="s">
        <v>45</v>
      </c>
      <c r="B1569" t="s">
        <v>33</v>
      </c>
      <c r="C1569" t="s">
        <v>25</v>
      </c>
      <c r="D1569">
        <v>0</v>
      </c>
      <c r="F1569">
        <v>1</v>
      </c>
      <c r="G1569">
        <v>75.400000000000006</v>
      </c>
      <c r="H1569">
        <f t="shared" si="385"/>
        <v>1</v>
      </c>
      <c r="I1569">
        <f t="shared" si="386"/>
        <v>0</v>
      </c>
      <c r="J1569">
        <f t="shared" si="387"/>
        <v>1</v>
      </c>
      <c r="K1569">
        <f t="shared" si="388"/>
        <v>0</v>
      </c>
      <c r="L1569">
        <f t="shared" si="389"/>
        <v>0</v>
      </c>
      <c r="M1569">
        <f t="shared" si="390"/>
        <v>0</v>
      </c>
      <c r="N1569">
        <f t="shared" si="391"/>
        <v>0</v>
      </c>
      <c r="O1569">
        <f t="shared" si="392"/>
        <v>1</v>
      </c>
      <c r="P1569">
        <v>72</v>
      </c>
      <c r="Q1569">
        <f t="shared" si="393"/>
        <v>0</v>
      </c>
      <c r="R1569">
        <f t="shared" si="394"/>
        <v>0</v>
      </c>
      <c r="S1569">
        <f t="shared" si="395"/>
        <v>0</v>
      </c>
      <c r="T1569">
        <f t="shared" si="396"/>
        <v>1</v>
      </c>
      <c r="U1569">
        <v>0</v>
      </c>
      <c r="V1569">
        <f t="shared" si="397"/>
        <v>4.3927272997775463E-2</v>
      </c>
      <c r="W1569">
        <f t="shared" si="398"/>
        <v>0.51098005270888602</v>
      </c>
      <c r="X1569">
        <f t="shared" si="399"/>
        <v>1.9296053130210932E-3</v>
      </c>
      <c r="Y1569">
        <f t="shared" si="400"/>
        <v>0</v>
      </c>
      <c r="Z1569" t="s">
        <v>1601</v>
      </c>
    </row>
    <row r="1570" spans="1:26" x14ac:dyDescent="0.25">
      <c r="A1570" t="s">
        <v>26</v>
      </c>
      <c r="B1570" t="s">
        <v>38</v>
      </c>
      <c r="C1570" t="s">
        <v>25</v>
      </c>
      <c r="D1570">
        <v>0</v>
      </c>
      <c r="F1570">
        <v>1</v>
      </c>
      <c r="G1570">
        <v>67.8</v>
      </c>
      <c r="H1570">
        <f t="shared" si="385"/>
        <v>1</v>
      </c>
      <c r="I1570">
        <f t="shared" si="386"/>
        <v>0</v>
      </c>
      <c r="J1570">
        <f t="shared" si="387"/>
        <v>1</v>
      </c>
      <c r="K1570">
        <f t="shared" si="388"/>
        <v>0</v>
      </c>
      <c r="L1570">
        <f t="shared" si="389"/>
        <v>0</v>
      </c>
      <c r="M1570">
        <f t="shared" si="390"/>
        <v>1</v>
      </c>
      <c r="N1570">
        <f t="shared" si="391"/>
        <v>0</v>
      </c>
      <c r="O1570">
        <f t="shared" si="392"/>
        <v>0</v>
      </c>
      <c r="P1570">
        <v>10</v>
      </c>
      <c r="Q1570">
        <f t="shared" si="393"/>
        <v>0</v>
      </c>
      <c r="R1570">
        <f t="shared" si="394"/>
        <v>0</v>
      </c>
      <c r="S1570">
        <f t="shared" si="395"/>
        <v>1</v>
      </c>
      <c r="T1570">
        <f t="shared" si="396"/>
        <v>0</v>
      </c>
      <c r="U1570">
        <v>0</v>
      </c>
      <c r="V1570">
        <f t="shared" si="397"/>
        <v>0.38202197480813183</v>
      </c>
      <c r="W1570">
        <f t="shared" si="398"/>
        <v>0.59436068595796454</v>
      </c>
      <c r="X1570">
        <f t="shared" si="399"/>
        <v>0.14594078923630491</v>
      </c>
      <c r="Y1570">
        <f t="shared" si="400"/>
        <v>1</v>
      </c>
      <c r="Z1570" t="s">
        <v>1602</v>
      </c>
    </row>
    <row r="1571" spans="1:26" x14ac:dyDescent="0.25">
      <c r="A1571" t="s">
        <v>26</v>
      </c>
      <c r="B1571" t="s">
        <v>27</v>
      </c>
      <c r="C1571" t="s">
        <v>35</v>
      </c>
      <c r="D1571">
        <v>1</v>
      </c>
      <c r="F1571">
        <v>1</v>
      </c>
      <c r="G1571">
        <v>111.4</v>
      </c>
      <c r="H1571">
        <f t="shared" si="385"/>
        <v>0</v>
      </c>
      <c r="I1571">
        <f t="shared" si="386"/>
        <v>1</v>
      </c>
      <c r="J1571">
        <f t="shared" si="387"/>
        <v>0</v>
      </c>
      <c r="K1571">
        <f t="shared" si="388"/>
        <v>1</v>
      </c>
      <c r="L1571">
        <f t="shared" si="389"/>
        <v>0</v>
      </c>
      <c r="M1571">
        <f t="shared" si="390"/>
        <v>1</v>
      </c>
      <c r="N1571">
        <f t="shared" si="391"/>
        <v>0</v>
      </c>
      <c r="O1571">
        <f t="shared" si="392"/>
        <v>0</v>
      </c>
      <c r="P1571">
        <v>11</v>
      </c>
      <c r="Q1571">
        <f t="shared" si="393"/>
        <v>1</v>
      </c>
      <c r="R1571">
        <f t="shared" si="394"/>
        <v>0</v>
      </c>
      <c r="S1571">
        <f t="shared" si="395"/>
        <v>0</v>
      </c>
      <c r="T1571">
        <f t="shared" si="396"/>
        <v>0</v>
      </c>
      <c r="U1571">
        <v>0</v>
      </c>
      <c r="V1571">
        <f t="shared" si="397"/>
        <v>0.56821051619033591</v>
      </c>
      <c r="W1571">
        <f t="shared" si="398"/>
        <v>0.63835015865092815</v>
      </c>
      <c r="X1571">
        <f t="shared" si="399"/>
        <v>0.32286319070928798</v>
      </c>
      <c r="Y1571">
        <f t="shared" si="400"/>
        <v>1</v>
      </c>
      <c r="Z1571" t="s">
        <v>1603</v>
      </c>
    </row>
    <row r="1572" spans="1:26" x14ac:dyDescent="0.25">
      <c r="A1572" t="s">
        <v>26</v>
      </c>
      <c r="B1572" t="s">
        <v>27</v>
      </c>
      <c r="C1572" t="s">
        <v>25</v>
      </c>
      <c r="D1572">
        <v>0</v>
      </c>
      <c r="F1572">
        <v>1</v>
      </c>
      <c r="G1572">
        <v>46.3</v>
      </c>
      <c r="H1572">
        <f t="shared" si="385"/>
        <v>1</v>
      </c>
      <c r="I1572">
        <f t="shared" si="386"/>
        <v>0</v>
      </c>
      <c r="J1572">
        <f t="shared" si="387"/>
        <v>1</v>
      </c>
      <c r="K1572">
        <f t="shared" si="388"/>
        <v>0</v>
      </c>
      <c r="L1572">
        <f t="shared" si="389"/>
        <v>0</v>
      </c>
      <c r="M1572">
        <f t="shared" si="390"/>
        <v>1</v>
      </c>
      <c r="N1572">
        <f t="shared" si="391"/>
        <v>0</v>
      </c>
      <c r="O1572">
        <f t="shared" si="392"/>
        <v>0</v>
      </c>
      <c r="P1572">
        <v>15</v>
      </c>
      <c r="Q1572">
        <f t="shared" si="393"/>
        <v>1</v>
      </c>
      <c r="R1572">
        <f t="shared" si="394"/>
        <v>0</v>
      </c>
      <c r="S1572">
        <f t="shared" si="395"/>
        <v>0</v>
      </c>
      <c r="T1572">
        <f t="shared" si="396"/>
        <v>0</v>
      </c>
      <c r="U1572">
        <v>0</v>
      </c>
      <c r="V1572">
        <f t="shared" si="397"/>
        <v>0.46671600879968933</v>
      </c>
      <c r="W1572">
        <f t="shared" si="398"/>
        <v>0.61460618577880877</v>
      </c>
      <c r="X1572">
        <f t="shared" si="399"/>
        <v>0.21782383286991169</v>
      </c>
      <c r="Y1572">
        <f t="shared" si="400"/>
        <v>1</v>
      </c>
      <c r="Z1572" t="s">
        <v>1604</v>
      </c>
    </row>
    <row r="1573" spans="1:26" x14ac:dyDescent="0.25">
      <c r="A1573" t="s">
        <v>45</v>
      </c>
      <c r="B1573" t="s">
        <v>33</v>
      </c>
      <c r="C1573" t="s">
        <v>23</v>
      </c>
      <c r="D1573">
        <v>0</v>
      </c>
      <c r="F1573">
        <v>1</v>
      </c>
      <c r="G1573">
        <v>20.399999999999999</v>
      </c>
      <c r="H1573">
        <f t="shared" si="385"/>
        <v>1</v>
      </c>
      <c r="I1573">
        <f t="shared" si="386"/>
        <v>0</v>
      </c>
      <c r="J1573">
        <f t="shared" si="387"/>
        <v>0</v>
      </c>
      <c r="K1573">
        <f t="shared" si="388"/>
        <v>0</v>
      </c>
      <c r="L1573">
        <f t="shared" si="389"/>
        <v>1</v>
      </c>
      <c r="M1573">
        <f t="shared" si="390"/>
        <v>0</v>
      </c>
      <c r="N1573">
        <f t="shared" si="391"/>
        <v>0</v>
      </c>
      <c r="O1573">
        <f t="shared" si="392"/>
        <v>1</v>
      </c>
      <c r="P1573">
        <v>23</v>
      </c>
      <c r="Q1573">
        <f t="shared" si="393"/>
        <v>0</v>
      </c>
      <c r="R1573">
        <f t="shared" si="394"/>
        <v>0</v>
      </c>
      <c r="S1573">
        <f t="shared" si="395"/>
        <v>0</v>
      </c>
      <c r="T1573">
        <f t="shared" si="396"/>
        <v>1</v>
      </c>
      <c r="U1573">
        <v>0</v>
      </c>
      <c r="V1573">
        <f t="shared" si="397"/>
        <v>-7.0548983907745458E-2</v>
      </c>
      <c r="W1573">
        <f t="shared" si="398"/>
        <v>0.48237006566561841</v>
      </c>
      <c r="X1573">
        <f t="shared" si="399"/>
        <v>4.9771591304153279E-3</v>
      </c>
      <c r="Y1573">
        <f t="shared" si="400"/>
        <v>0</v>
      </c>
      <c r="Z1573" t="s">
        <v>1605</v>
      </c>
    </row>
    <row r="1574" spans="1:26" x14ac:dyDescent="0.25">
      <c r="A1574" t="s">
        <v>26</v>
      </c>
      <c r="B1574" t="s">
        <v>30</v>
      </c>
      <c r="C1574" t="s">
        <v>23</v>
      </c>
      <c r="D1574">
        <v>0</v>
      </c>
      <c r="F1574">
        <v>1</v>
      </c>
      <c r="G1574">
        <v>20.05</v>
      </c>
      <c r="H1574">
        <f t="shared" si="385"/>
        <v>1</v>
      </c>
      <c r="I1574">
        <f t="shared" si="386"/>
        <v>0</v>
      </c>
      <c r="J1574">
        <f t="shared" si="387"/>
        <v>0</v>
      </c>
      <c r="K1574">
        <f t="shared" si="388"/>
        <v>0</v>
      </c>
      <c r="L1574">
        <f t="shared" si="389"/>
        <v>1</v>
      </c>
      <c r="M1574">
        <f t="shared" si="390"/>
        <v>1</v>
      </c>
      <c r="N1574">
        <f t="shared" si="391"/>
        <v>0</v>
      </c>
      <c r="O1574">
        <f t="shared" si="392"/>
        <v>0</v>
      </c>
      <c r="P1574">
        <v>1</v>
      </c>
      <c r="Q1574">
        <f t="shared" si="393"/>
        <v>0</v>
      </c>
      <c r="R1574">
        <f t="shared" si="394"/>
        <v>1</v>
      </c>
      <c r="S1574">
        <f t="shared" si="395"/>
        <v>0</v>
      </c>
      <c r="T1574">
        <f t="shared" si="396"/>
        <v>0</v>
      </c>
      <c r="U1574">
        <v>0</v>
      </c>
      <c r="V1574">
        <f t="shared" si="397"/>
        <v>0.27398570038658926</v>
      </c>
      <c r="W1574">
        <f t="shared" si="398"/>
        <v>0.56807112571645735</v>
      </c>
      <c r="X1574">
        <f t="shared" si="399"/>
        <v>7.5068164016329861E-2</v>
      </c>
      <c r="Y1574">
        <f t="shared" si="400"/>
        <v>0</v>
      </c>
      <c r="Z1574" t="s">
        <v>1606</v>
      </c>
    </row>
    <row r="1575" spans="1:26" x14ac:dyDescent="0.25">
      <c r="A1575" t="s">
        <v>26</v>
      </c>
      <c r="B1575" t="s">
        <v>27</v>
      </c>
      <c r="C1575" t="s">
        <v>25</v>
      </c>
      <c r="D1575">
        <v>1</v>
      </c>
      <c r="F1575">
        <v>1</v>
      </c>
      <c r="G1575">
        <v>45</v>
      </c>
      <c r="H1575">
        <f t="shared" si="385"/>
        <v>0</v>
      </c>
      <c r="I1575">
        <f t="shared" si="386"/>
        <v>1</v>
      </c>
      <c r="J1575">
        <f t="shared" si="387"/>
        <v>1</v>
      </c>
      <c r="K1575">
        <f t="shared" si="388"/>
        <v>0</v>
      </c>
      <c r="L1575">
        <f t="shared" si="389"/>
        <v>0</v>
      </c>
      <c r="M1575">
        <f t="shared" si="390"/>
        <v>1</v>
      </c>
      <c r="N1575">
        <f t="shared" si="391"/>
        <v>0</v>
      </c>
      <c r="O1575">
        <f t="shared" si="392"/>
        <v>0</v>
      </c>
      <c r="P1575">
        <v>3</v>
      </c>
      <c r="Q1575">
        <f t="shared" si="393"/>
        <v>1</v>
      </c>
      <c r="R1575">
        <f t="shared" si="394"/>
        <v>0</v>
      </c>
      <c r="S1575">
        <f t="shared" si="395"/>
        <v>0</v>
      </c>
      <c r="T1575">
        <f t="shared" si="396"/>
        <v>0</v>
      </c>
      <c r="U1575">
        <v>1</v>
      </c>
      <c r="V1575">
        <f t="shared" si="397"/>
        <v>0.46955240602345827</v>
      </c>
      <c r="W1575">
        <f t="shared" si="398"/>
        <v>0.61527781142995785</v>
      </c>
      <c r="X1575">
        <f t="shared" si="399"/>
        <v>0.2813746499555021</v>
      </c>
      <c r="Y1575">
        <f t="shared" si="400"/>
        <v>1</v>
      </c>
      <c r="Z1575" t="s">
        <v>1607</v>
      </c>
    </row>
    <row r="1576" spans="1:26" x14ac:dyDescent="0.25">
      <c r="A1576" t="s">
        <v>29</v>
      </c>
      <c r="B1576" t="s">
        <v>27</v>
      </c>
      <c r="C1576" t="s">
        <v>35</v>
      </c>
      <c r="D1576">
        <v>0</v>
      </c>
      <c r="F1576">
        <v>1</v>
      </c>
      <c r="G1576">
        <v>96.1</v>
      </c>
      <c r="H1576">
        <f t="shared" si="385"/>
        <v>1</v>
      </c>
      <c r="I1576">
        <f t="shared" si="386"/>
        <v>0</v>
      </c>
      <c r="J1576">
        <f t="shared" si="387"/>
        <v>0</v>
      </c>
      <c r="K1576">
        <f t="shared" si="388"/>
        <v>1</v>
      </c>
      <c r="L1576">
        <f t="shared" si="389"/>
        <v>0</v>
      </c>
      <c r="M1576">
        <f t="shared" si="390"/>
        <v>0</v>
      </c>
      <c r="N1576">
        <f t="shared" si="391"/>
        <v>1</v>
      </c>
      <c r="O1576">
        <f t="shared" si="392"/>
        <v>0</v>
      </c>
      <c r="P1576">
        <v>47</v>
      </c>
      <c r="Q1576">
        <f t="shared" si="393"/>
        <v>1</v>
      </c>
      <c r="R1576">
        <f t="shared" si="394"/>
        <v>0</v>
      </c>
      <c r="S1576">
        <f t="shared" si="395"/>
        <v>0</v>
      </c>
      <c r="T1576">
        <f t="shared" si="396"/>
        <v>0</v>
      </c>
      <c r="U1576">
        <v>0</v>
      </c>
      <c r="V1576">
        <f t="shared" si="397"/>
        <v>0.27290211982896495</v>
      </c>
      <c r="W1576">
        <f t="shared" si="398"/>
        <v>0.56780523195415855</v>
      </c>
      <c r="X1576">
        <f t="shared" si="399"/>
        <v>7.4475567007142751E-2</v>
      </c>
      <c r="Y1576">
        <f t="shared" si="400"/>
        <v>0</v>
      </c>
      <c r="Z1576" t="s">
        <v>1608</v>
      </c>
    </row>
    <row r="1577" spans="1:26" x14ac:dyDescent="0.25">
      <c r="A1577" t="s">
        <v>29</v>
      </c>
      <c r="B1577" t="s">
        <v>30</v>
      </c>
      <c r="C1577" t="s">
        <v>23</v>
      </c>
      <c r="D1577">
        <v>0</v>
      </c>
      <c r="F1577">
        <v>1</v>
      </c>
      <c r="G1577">
        <v>19.649999999999999</v>
      </c>
      <c r="H1577">
        <f t="shared" si="385"/>
        <v>1</v>
      </c>
      <c r="I1577">
        <f t="shared" si="386"/>
        <v>0</v>
      </c>
      <c r="J1577">
        <f t="shared" si="387"/>
        <v>0</v>
      </c>
      <c r="K1577">
        <f t="shared" si="388"/>
        <v>0</v>
      </c>
      <c r="L1577">
        <f t="shared" si="389"/>
        <v>1</v>
      </c>
      <c r="M1577">
        <f t="shared" si="390"/>
        <v>0</v>
      </c>
      <c r="N1577">
        <f t="shared" si="391"/>
        <v>1</v>
      </c>
      <c r="O1577">
        <f t="shared" si="392"/>
        <v>0</v>
      </c>
      <c r="P1577">
        <v>15</v>
      </c>
      <c r="Q1577">
        <f t="shared" si="393"/>
        <v>0</v>
      </c>
      <c r="R1577">
        <f t="shared" si="394"/>
        <v>1</v>
      </c>
      <c r="S1577">
        <f t="shared" si="395"/>
        <v>0</v>
      </c>
      <c r="T1577">
        <f t="shared" si="396"/>
        <v>0</v>
      </c>
      <c r="U1577">
        <v>0</v>
      </c>
      <c r="V1577">
        <f t="shared" si="397"/>
        <v>-6.9210501636336637E-3</v>
      </c>
      <c r="W1577">
        <f t="shared" si="398"/>
        <v>0.49826974436582477</v>
      </c>
      <c r="X1577">
        <f t="shared" si="399"/>
        <v>4.7900935367533562E-5</v>
      </c>
      <c r="Y1577">
        <f t="shared" si="400"/>
        <v>0</v>
      </c>
      <c r="Z1577" t="s">
        <v>1609</v>
      </c>
    </row>
    <row r="1578" spans="1:26" x14ac:dyDescent="0.25">
      <c r="A1578" t="s">
        <v>26</v>
      </c>
      <c r="B1578" t="s">
        <v>27</v>
      </c>
      <c r="C1578" t="s">
        <v>35</v>
      </c>
      <c r="D1578">
        <v>0</v>
      </c>
      <c r="F1578">
        <v>1</v>
      </c>
      <c r="G1578">
        <v>99.5</v>
      </c>
      <c r="H1578">
        <f t="shared" si="385"/>
        <v>1</v>
      </c>
      <c r="I1578">
        <f t="shared" si="386"/>
        <v>0</v>
      </c>
      <c r="J1578">
        <f t="shared" si="387"/>
        <v>0</v>
      </c>
      <c r="K1578">
        <f t="shared" si="388"/>
        <v>1</v>
      </c>
      <c r="L1578">
        <f t="shared" si="389"/>
        <v>0</v>
      </c>
      <c r="M1578">
        <f t="shared" si="390"/>
        <v>1</v>
      </c>
      <c r="N1578">
        <f t="shared" si="391"/>
        <v>0</v>
      </c>
      <c r="O1578">
        <f t="shared" si="392"/>
        <v>0</v>
      </c>
      <c r="P1578">
        <v>66</v>
      </c>
      <c r="Q1578">
        <f t="shared" si="393"/>
        <v>1</v>
      </c>
      <c r="R1578">
        <f t="shared" si="394"/>
        <v>0</v>
      </c>
      <c r="S1578">
        <f t="shared" si="395"/>
        <v>0</v>
      </c>
      <c r="T1578">
        <f t="shared" si="396"/>
        <v>0</v>
      </c>
      <c r="U1578">
        <v>1</v>
      </c>
      <c r="V1578">
        <f t="shared" si="397"/>
        <v>0.56334920587914394</v>
      </c>
      <c r="W1578">
        <f t="shared" si="398"/>
        <v>0.63722712718036834</v>
      </c>
      <c r="X1578">
        <f t="shared" si="399"/>
        <v>0.19066391600637422</v>
      </c>
      <c r="Y1578">
        <f t="shared" si="400"/>
        <v>1</v>
      </c>
      <c r="Z1578" t="s">
        <v>1610</v>
      </c>
    </row>
    <row r="1579" spans="1:26" x14ac:dyDescent="0.25">
      <c r="A1579" t="s">
        <v>29</v>
      </c>
      <c r="B1579" t="s">
        <v>33</v>
      </c>
      <c r="C1579" t="s">
        <v>25</v>
      </c>
      <c r="D1579">
        <v>1</v>
      </c>
      <c r="F1579">
        <v>1</v>
      </c>
      <c r="G1579">
        <v>60.65</v>
      </c>
      <c r="H1579">
        <f t="shared" si="385"/>
        <v>0</v>
      </c>
      <c r="I1579">
        <f t="shared" si="386"/>
        <v>1</v>
      </c>
      <c r="J1579">
        <f t="shared" si="387"/>
        <v>1</v>
      </c>
      <c r="K1579">
        <f t="shared" si="388"/>
        <v>0</v>
      </c>
      <c r="L1579">
        <f t="shared" si="389"/>
        <v>0</v>
      </c>
      <c r="M1579">
        <f t="shared" si="390"/>
        <v>0</v>
      </c>
      <c r="N1579">
        <f t="shared" si="391"/>
        <v>1</v>
      </c>
      <c r="O1579">
        <f t="shared" si="392"/>
        <v>0</v>
      </c>
      <c r="P1579">
        <v>68</v>
      </c>
      <c r="Q1579">
        <f t="shared" si="393"/>
        <v>0</v>
      </c>
      <c r="R1579">
        <f t="shared" si="394"/>
        <v>0</v>
      </c>
      <c r="S1579">
        <f t="shared" si="395"/>
        <v>0</v>
      </c>
      <c r="T1579">
        <f t="shared" si="396"/>
        <v>1</v>
      </c>
      <c r="U1579">
        <v>0</v>
      </c>
      <c r="V1579">
        <f t="shared" si="397"/>
        <v>8.5728430958952509E-2</v>
      </c>
      <c r="W1579">
        <f t="shared" si="398"/>
        <v>0.5214189913495012</v>
      </c>
      <c r="X1579">
        <f t="shared" si="399"/>
        <v>7.3493638746838872E-3</v>
      </c>
      <c r="Y1579">
        <f t="shared" si="400"/>
        <v>0</v>
      </c>
      <c r="Z1579" t="s">
        <v>1611</v>
      </c>
    </row>
    <row r="1580" spans="1:26" x14ac:dyDescent="0.25">
      <c r="A1580" t="s">
        <v>29</v>
      </c>
      <c r="B1580" t="s">
        <v>33</v>
      </c>
      <c r="C1580" t="s">
        <v>35</v>
      </c>
      <c r="D1580">
        <v>0</v>
      </c>
      <c r="F1580">
        <v>1</v>
      </c>
      <c r="G1580">
        <v>98.6</v>
      </c>
      <c r="H1580">
        <f t="shared" si="385"/>
        <v>1</v>
      </c>
      <c r="I1580">
        <f t="shared" si="386"/>
        <v>0</v>
      </c>
      <c r="J1580">
        <f t="shared" si="387"/>
        <v>0</v>
      </c>
      <c r="K1580">
        <f t="shared" si="388"/>
        <v>1</v>
      </c>
      <c r="L1580">
        <f t="shared" si="389"/>
        <v>0</v>
      </c>
      <c r="M1580">
        <f t="shared" si="390"/>
        <v>0</v>
      </c>
      <c r="N1580">
        <f t="shared" si="391"/>
        <v>1</v>
      </c>
      <c r="O1580">
        <f t="shared" si="392"/>
        <v>0</v>
      </c>
      <c r="P1580">
        <v>17</v>
      </c>
      <c r="Q1580">
        <f t="shared" si="393"/>
        <v>0</v>
      </c>
      <c r="R1580">
        <f t="shared" si="394"/>
        <v>0</v>
      </c>
      <c r="S1580">
        <f t="shared" si="395"/>
        <v>0</v>
      </c>
      <c r="T1580">
        <f t="shared" si="396"/>
        <v>1</v>
      </c>
      <c r="U1580">
        <v>1</v>
      </c>
      <c r="V1580">
        <f t="shared" si="397"/>
        <v>0.14003141462408059</v>
      </c>
      <c r="W1580">
        <f t="shared" si="398"/>
        <v>0.53495076044810319</v>
      </c>
      <c r="X1580">
        <f t="shared" si="399"/>
        <v>0.73954596783345994</v>
      </c>
      <c r="Y1580">
        <f t="shared" si="400"/>
        <v>0</v>
      </c>
      <c r="Z1580" t="s">
        <v>1612</v>
      </c>
    </row>
    <row r="1581" spans="1:26" x14ac:dyDescent="0.25">
      <c r="A1581" t="s">
        <v>26</v>
      </c>
      <c r="B1581" t="s">
        <v>30</v>
      </c>
      <c r="C1581" t="s">
        <v>25</v>
      </c>
      <c r="D1581">
        <v>0</v>
      </c>
      <c r="F1581">
        <v>1</v>
      </c>
      <c r="G1581">
        <v>59.5</v>
      </c>
      <c r="H1581">
        <f t="shared" si="385"/>
        <v>1</v>
      </c>
      <c r="I1581">
        <f t="shared" si="386"/>
        <v>0</v>
      </c>
      <c r="J1581">
        <f t="shared" si="387"/>
        <v>1</v>
      </c>
      <c r="K1581">
        <f t="shared" si="388"/>
        <v>0</v>
      </c>
      <c r="L1581">
        <f t="shared" si="389"/>
        <v>0</v>
      </c>
      <c r="M1581">
        <f t="shared" si="390"/>
        <v>1</v>
      </c>
      <c r="N1581">
        <f t="shared" si="391"/>
        <v>0</v>
      </c>
      <c r="O1581">
        <f t="shared" si="392"/>
        <v>0</v>
      </c>
      <c r="P1581">
        <v>7</v>
      </c>
      <c r="Q1581">
        <f t="shared" si="393"/>
        <v>0</v>
      </c>
      <c r="R1581">
        <f t="shared" si="394"/>
        <v>1</v>
      </c>
      <c r="S1581">
        <f t="shared" si="395"/>
        <v>0</v>
      </c>
      <c r="T1581">
        <f t="shared" si="396"/>
        <v>0</v>
      </c>
      <c r="U1581">
        <v>1</v>
      </c>
      <c r="V1581">
        <f t="shared" si="397"/>
        <v>0.36908181487967767</v>
      </c>
      <c r="W1581">
        <f t="shared" si="398"/>
        <v>0.59123709391940549</v>
      </c>
      <c r="X1581">
        <f t="shared" si="399"/>
        <v>0.39805775631552126</v>
      </c>
      <c r="Y1581">
        <f t="shared" si="400"/>
        <v>1</v>
      </c>
      <c r="Z1581" t="s">
        <v>1613</v>
      </c>
    </row>
    <row r="1582" spans="1:26" x14ac:dyDescent="0.25">
      <c r="A1582" t="s">
        <v>26</v>
      </c>
      <c r="B1582" t="s">
        <v>27</v>
      </c>
      <c r="C1582" t="s">
        <v>35</v>
      </c>
      <c r="D1582">
        <v>1</v>
      </c>
      <c r="F1582">
        <v>1</v>
      </c>
      <c r="G1582">
        <v>80.45</v>
      </c>
      <c r="H1582">
        <f t="shared" si="385"/>
        <v>0</v>
      </c>
      <c r="I1582">
        <f t="shared" si="386"/>
        <v>1</v>
      </c>
      <c r="J1582">
        <f t="shared" si="387"/>
        <v>0</v>
      </c>
      <c r="K1582">
        <f t="shared" si="388"/>
        <v>1</v>
      </c>
      <c r="L1582">
        <f t="shared" si="389"/>
        <v>0</v>
      </c>
      <c r="M1582">
        <f t="shared" si="390"/>
        <v>1</v>
      </c>
      <c r="N1582">
        <f t="shared" si="391"/>
        <v>0</v>
      </c>
      <c r="O1582">
        <f t="shared" si="392"/>
        <v>0</v>
      </c>
      <c r="P1582">
        <v>12</v>
      </c>
      <c r="Q1582">
        <f t="shared" si="393"/>
        <v>1</v>
      </c>
      <c r="R1582">
        <f t="shared" si="394"/>
        <v>0</v>
      </c>
      <c r="S1582">
        <f t="shared" si="395"/>
        <v>0</v>
      </c>
      <c r="T1582">
        <f t="shared" si="396"/>
        <v>0</v>
      </c>
      <c r="U1582">
        <v>1</v>
      </c>
      <c r="V1582">
        <f t="shared" si="397"/>
        <v>0.533649200260222</v>
      </c>
      <c r="W1582">
        <f t="shared" si="398"/>
        <v>0.63033382707706087</v>
      </c>
      <c r="X1582">
        <f t="shared" si="399"/>
        <v>0.21748306841793053</v>
      </c>
      <c r="Y1582">
        <f t="shared" si="400"/>
        <v>1</v>
      </c>
      <c r="Z1582" t="s">
        <v>1614</v>
      </c>
    </row>
    <row r="1583" spans="1:26" x14ac:dyDescent="0.25">
      <c r="A1583" t="s">
        <v>29</v>
      </c>
      <c r="B1583" t="s">
        <v>33</v>
      </c>
      <c r="C1583" t="s">
        <v>25</v>
      </c>
      <c r="D1583">
        <v>1</v>
      </c>
      <c r="F1583">
        <v>1</v>
      </c>
      <c r="G1583">
        <v>71.7</v>
      </c>
      <c r="H1583">
        <f t="shared" si="385"/>
        <v>0</v>
      </c>
      <c r="I1583">
        <f t="shared" si="386"/>
        <v>1</v>
      </c>
      <c r="J1583">
        <f t="shared" si="387"/>
        <v>1</v>
      </c>
      <c r="K1583">
        <f t="shared" si="388"/>
        <v>0</v>
      </c>
      <c r="L1583">
        <f t="shared" si="389"/>
        <v>0</v>
      </c>
      <c r="M1583">
        <f t="shared" si="390"/>
        <v>0</v>
      </c>
      <c r="N1583">
        <f t="shared" si="391"/>
        <v>1</v>
      </c>
      <c r="O1583">
        <f t="shared" si="392"/>
        <v>0</v>
      </c>
      <c r="P1583">
        <v>21</v>
      </c>
      <c r="Q1583">
        <f t="shared" si="393"/>
        <v>0</v>
      </c>
      <c r="R1583">
        <f t="shared" si="394"/>
        <v>0</v>
      </c>
      <c r="S1583">
        <f t="shared" si="395"/>
        <v>0</v>
      </c>
      <c r="T1583">
        <f t="shared" si="396"/>
        <v>1</v>
      </c>
      <c r="U1583">
        <v>0</v>
      </c>
      <c r="V1583">
        <f t="shared" si="397"/>
        <v>9.8092824012584567E-2</v>
      </c>
      <c r="W1583">
        <f t="shared" si="398"/>
        <v>0.52450356096870721</v>
      </c>
      <c r="X1583">
        <f t="shared" si="399"/>
        <v>9.6222021227638874E-3</v>
      </c>
      <c r="Y1583">
        <f t="shared" si="400"/>
        <v>0</v>
      </c>
      <c r="Z1583" t="s">
        <v>1615</v>
      </c>
    </row>
    <row r="1584" spans="1:26" x14ac:dyDescent="0.25">
      <c r="A1584" t="s">
        <v>26</v>
      </c>
      <c r="B1584" t="s">
        <v>30</v>
      </c>
      <c r="C1584" t="s">
        <v>25</v>
      </c>
      <c r="D1584">
        <v>0</v>
      </c>
      <c r="F1584">
        <v>1</v>
      </c>
      <c r="G1584">
        <v>36</v>
      </c>
      <c r="H1584">
        <f t="shared" si="385"/>
        <v>1</v>
      </c>
      <c r="I1584">
        <f t="shared" si="386"/>
        <v>0</v>
      </c>
      <c r="J1584">
        <f t="shared" si="387"/>
        <v>1</v>
      </c>
      <c r="K1584">
        <f t="shared" si="388"/>
        <v>0</v>
      </c>
      <c r="L1584">
        <f t="shared" si="389"/>
        <v>0</v>
      </c>
      <c r="M1584">
        <f t="shared" si="390"/>
        <v>1</v>
      </c>
      <c r="N1584">
        <f t="shared" si="391"/>
        <v>0</v>
      </c>
      <c r="O1584">
        <f t="shared" si="392"/>
        <v>0</v>
      </c>
      <c r="P1584">
        <v>21</v>
      </c>
      <c r="Q1584">
        <f t="shared" si="393"/>
        <v>0</v>
      </c>
      <c r="R1584">
        <f t="shared" si="394"/>
        <v>1</v>
      </c>
      <c r="S1584">
        <f t="shared" si="395"/>
        <v>0</v>
      </c>
      <c r="T1584">
        <f t="shared" si="396"/>
        <v>0</v>
      </c>
      <c r="U1584">
        <v>0</v>
      </c>
      <c r="V1584">
        <f t="shared" si="397"/>
        <v>0.31388939430755036</v>
      </c>
      <c r="W1584">
        <f t="shared" si="398"/>
        <v>0.57783433315948562</v>
      </c>
      <c r="X1584">
        <f t="shared" si="399"/>
        <v>9.852655185876083E-2</v>
      </c>
      <c r="Y1584">
        <f t="shared" si="400"/>
        <v>0</v>
      </c>
      <c r="Z1584" t="s">
        <v>1616</v>
      </c>
    </row>
    <row r="1585" spans="1:26" x14ac:dyDescent="0.25">
      <c r="A1585" t="s">
        <v>29</v>
      </c>
      <c r="B1585" t="s">
        <v>33</v>
      </c>
      <c r="C1585" t="s">
        <v>25</v>
      </c>
      <c r="D1585">
        <v>0</v>
      </c>
      <c r="F1585">
        <v>1</v>
      </c>
      <c r="G1585">
        <v>65.2</v>
      </c>
      <c r="H1585">
        <f t="shared" si="385"/>
        <v>1</v>
      </c>
      <c r="I1585">
        <f t="shared" si="386"/>
        <v>0</v>
      </c>
      <c r="J1585">
        <f t="shared" si="387"/>
        <v>1</v>
      </c>
      <c r="K1585">
        <f t="shared" si="388"/>
        <v>0</v>
      </c>
      <c r="L1585">
        <f t="shared" si="389"/>
        <v>0</v>
      </c>
      <c r="M1585">
        <f t="shared" si="390"/>
        <v>0</v>
      </c>
      <c r="N1585">
        <f t="shared" si="391"/>
        <v>1</v>
      </c>
      <c r="O1585">
        <f t="shared" si="392"/>
        <v>0</v>
      </c>
      <c r="P1585">
        <v>56</v>
      </c>
      <c r="Q1585">
        <f t="shared" si="393"/>
        <v>0</v>
      </c>
      <c r="R1585">
        <f t="shared" si="394"/>
        <v>0</v>
      </c>
      <c r="S1585">
        <f t="shared" si="395"/>
        <v>0</v>
      </c>
      <c r="T1585">
        <f t="shared" si="396"/>
        <v>1</v>
      </c>
      <c r="U1585">
        <v>0</v>
      </c>
      <c r="V1585">
        <f t="shared" si="397"/>
        <v>8.7958963827650588E-2</v>
      </c>
      <c r="W1585">
        <f t="shared" si="398"/>
        <v>0.52197557443604992</v>
      </c>
      <c r="X1585">
        <f t="shared" si="399"/>
        <v>7.7367793176339444E-3</v>
      </c>
      <c r="Y1585">
        <f t="shared" si="400"/>
        <v>0</v>
      </c>
      <c r="Z1585" t="s">
        <v>1617</v>
      </c>
    </row>
    <row r="1586" spans="1:26" x14ac:dyDescent="0.25">
      <c r="A1586" t="s">
        <v>26</v>
      </c>
      <c r="B1586" t="s">
        <v>38</v>
      </c>
      <c r="C1586" t="s">
        <v>25</v>
      </c>
      <c r="D1586">
        <v>0</v>
      </c>
      <c r="F1586">
        <v>1</v>
      </c>
      <c r="G1586">
        <v>48.95</v>
      </c>
      <c r="H1586">
        <f t="shared" si="385"/>
        <v>1</v>
      </c>
      <c r="I1586">
        <f t="shared" si="386"/>
        <v>0</v>
      </c>
      <c r="J1586">
        <f t="shared" si="387"/>
        <v>1</v>
      </c>
      <c r="K1586">
        <f t="shared" si="388"/>
        <v>0</v>
      </c>
      <c r="L1586">
        <f t="shared" si="389"/>
        <v>0</v>
      </c>
      <c r="M1586">
        <f t="shared" si="390"/>
        <v>1</v>
      </c>
      <c r="N1586">
        <f t="shared" si="391"/>
        <v>0</v>
      </c>
      <c r="O1586">
        <f t="shared" si="392"/>
        <v>0</v>
      </c>
      <c r="P1586">
        <v>6</v>
      </c>
      <c r="Q1586">
        <f t="shared" si="393"/>
        <v>0</v>
      </c>
      <c r="R1586">
        <f t="shared" si="394"/>
        <v>0</v>
      </c>
      <c r="S1586">
        <f t="shared" si="395"/>
        <v>1</v>
      </c>
      <c r="T1586">
        <f t="shared" si="396"/>
        <v>0</v>
      </c>
      <c r="U1586">
        <v>0</v>
      </c>
      <c r="V1586">
        <f t="shared" si="397"/>
        <v>0.3477706110110676</v>
      </c>
      <c r="W1586">
        <f t="shared" si="398"/>
        <v>0.58607685370262885</v>
      </c>
      <c r="X1586">
        <f t="shared" si="399"/>
        <v>0.1209443978830113</v>
      </c>
      <c r="Y1586">
        <f t="shared" si="400"/>
        <v>1</v>
      </c>
      <c r="Z1586" t="s">
        <v>1618</v>
      </c>
    </row>
    <row r="1587" spans="1:26" x14ac:dyDescent="0.25">
      <c r="A1587" t="s">
        <v>45</v>
      </c>
      <c r="B1587" t="s">
        <v>33</v>
      </c>
      <c r="C1587" t="s">
        <v>25</v>
      </c>
      <c r="D1587">
        <v>1</v>
      </c>
      <c r="F1587">
        <v>1</v>
      </c>
      <c r="G1587">
        <v>53.5</v>
      </c>
      <c r="H1587">
        <f t="shared" si="385"/>
        <v>0</v>
      </c>
      <c r="I1587">
        <f t="shared" si="386"/>
        <v>1</v>
      </c>
      <c r="J1587">
        <f t="shared" si="387"/>
        <v>1</v>
      </c>
      <c r="K1587">
        <f t="shared" si="388"/>
        <v>0</v>
      </c>
      <c r="L1587">
        <f t="shared" si="389"/>
        <v>0</v>
      </c>
      <c r="M1587">
        <f t="shared" si="390"/>
        <v>0</v>
      </c>
      <c r="N1587">
        <f t="shared" si="391"/>
        <v>0</v>
      </c>
      <c r="O1587">
        <f t="shared" si="392"/>
        <v>1</v>
      </c>
      <c r="P1587">
        <v>65</v>
      </c>
      <c r="Q1587">
        <f t="shared" si="393"/>
        <v>0</v>
      </c>
      <c r="R1587">
        <f t="shared" si="394"/>
        <v>0</v>
      </c>
      <c r="S1587">
        <f t="shared" si="395"/>
        <v>0</v>
      </c>
      <c r="T1587">
        <f t="shared" si="396"/>
        <v>1</v>
      </c>
      <c r="U1587">
        <v>0</v>
      </c>
      <c r="V1587">
        <f t="shared" si="397"/>
        <v>9.7839594516132555E-3</v>
      </c>
      <c r="W1587">
        <f t="shared" si="398"/>
        <v>0.50244597035104932</v>
      </c>
      <c r="X1587">
        <f t="shared" si="399"/>
        <v>9.572586255081236E-5</v>
      </c>
      <c r="Y1587">
        <f t="shared" si="400"/>
        <v>0</v>
      </c>
      <c r="Z1587" t="s">
        <v>1619</v>
      </c>
    </row>
    <row r="1588" spans="1:26" x14ac:dyDescent="0.25">
      <c r="A1588" t="s">
        <v>29</v>
      </c>
      <c r="B1588" t="s">
        <v>38</v>
      </c>
      <c r="C1588" t="s">
        <v>25</v>
      </c>
      <c r="D1588">
        <v>0</v>
      </c>
      <c r="F1588">
        <v>1</v>
      </c>
      <c r="G1588">
        <v>80.45</v>
      </c>
      <c r="H1588">
        <f t="shared" si="385"/>
        <v>1</v>
      </c>
      <c r="I1588">
        <f t="shared" si="386"/>
        <v>0</v>
      </c>
      <c r="J1588">
        <f t="shared" si="387"/>
        <v>1</v>
      </c>
      <c r="K1588">
        <f t="shared" si="388"/>
        <v>0</v>
      </c>
      <c r="L1588">
        <f t="shared" si="389"/>
        <v>0</v>
      </c>
      <c r="M1588">
        <f t="shared" si="390"/>
        <v>0</v>
      </c>
      <c r="N1588">
        <f t="shared" si="391"/>
        <v>1</v>
      </c>
      <c r="O1588">
        <f t="shared" si="392"/>
        <v>0</v>
      </c>
      <c r="P1588">
        <v>42</v>
      </c>
      <c r="Q1588">
        <f t="shared" si="393"/>
        <v>0</v>
      </c>
      <c r="R1588">
        <f t="shared" si="394"/>
        <v>0</v>
      </c>
      <c r="S1588">
        <f t="shared" si="395"/>
        <v>1</v>
      </c>
      <c r="T1588">
        <f t="shared" si="396"/>
        <v>0</v>
      </c>
      <c r="U1588">
        <v>0</v>
      </c>
      <c r="V1588">
        <f t="shared" si="397"/>
        <v>0.11659772813767448</v>
      </c>
      <c r="W1588">
        <f t="shared" si="398"/>
        <v>0.52911645291814946</v>
      </c>
      <c r="X1588">
        <f t="shared" si="399"/>
        <v>1.3595030206867047E-2</v>
      </c>
      <c r="Y1588">
        <f t="shared" si="400"/>
        <v>0</v>
      </c>
      <c r="Z1588" t="s">
        <v>1620</v>
      </c>
    </row>
    <row r="1589" spans="1:26" x14ac:dyDescent="0.25">
      <c r="A1589" t="s">
        <v>45</v>
      </c>
      <c r="B1589" t="s">
        <v>33</v>
      </c>
      <c r="C1589" t="s">
        <v>35</v>
      </c>
      <c r="D1589">
        <v>0</v>
      </c>
      <c r="F1589">
        <v>1</v>
      </c>
      <c r="G1589">
        <v>109.05</v>
      </c>
      <c r="H1589">
        <f t="shared" si="385"/>
        <v>1</v>
      </c>
      <c r="I1589">
        <f t="shared" si="386"/>
        <v>0</v>
      </c>
      <c r="J1589">
        <f t="shared" si="387"/>
        <v>0</v>
      </c>
      <c r="K1589">
        <f t="shared" si="388"/>
        <v>1</v>
      </c>
      <c r="L1589">
        <f t="shared" si="389"/>
        <v>0</v>
      </c>
      <c r="M1589">
        <f t="shared" si="390"/>
        <v>0</v>
      </c>
      <c r="N1589">
        <f t="shared" si="391"/>
        <v>0</v>
      </c>
      <c r="O1589">
        <f t="shared" si="392"/>
        <v>1</v>
      </c>
      <c r="P1589">
        <v>68</v>
      </c>
      <c r="Q1589">
        <f t="shared" si="393"/>
        <v>0</v>
      </c>
      <c r="R1589">
        <f t="shared" si="394"/>
        <v>0</v>
      </c>
      <c r="S1589">
        <f t="shared" si="395"/>
        <v>0</v>
      </c>
      <c r="T1589">
        <f t="shared" si="396"/>
        <v>1</v>
      </c>
      <c r="U1589">
        <v>0</v>
      </c>
      <c r="V1589">
        <f t="shared" si="397"/>
        <v>9.6389487647472127E-2</v>
      </c>
      <c r="W1589">
        <f t="shared" si="398"/>
        <v>0.52407873197359922</v>
      </c>
      <c r="X1589">
        <f t="shared" si="399"/>
        <v>9.290933328942182E-3</v>
      </c>
      <c r="Y1589">
        <f t="shared" si="400"/>
        <v>0</v>
      </c>
      <c r="Z1589" t="s">
        <v>1621</v>
      </c>
    </row>
    <row r="1590" spans="1:26" x14ac:dyDescent="0.25">
      <c r="A1590" t="s">
        <v>45</v>
      </c>
      <c r="B1590" t="s">
        <v>33</v>
      </c>
      <c r="C1590" t="s">
        <v>23</v>
      </c>
      <c r="D1590">
        <v>0</v>
      </c>
      <c r="F1590">
        <v>1</v>
      </c>
      <c r="G1590">
        <v>26.3</v>
      </c>
      <c r="H1590">
        <f t="shared" si="385"/>
        <v>1</v>
      </c>
      <c r="I1590">
        <f t="shared" si="386"/>
        <v>0</v>
      </c>
      <c r="J1590">
        <f t="shared" si="387"/>
        <v>0</v>
      </c>
      <c r="K1590">
        <f t="shared" si="388"/>
        <v>0</v>
      </c>
      <c r="L1590">
        <f t="shared" si="389"/>
        <v>1</v>
      </c>
      <c r="M1590">
        <f t="shared" si="390"/>
        <v>0</v>
      </c>
      <c r="N1590">
        <f t="shared" si="391"/>
        <v>0</v>
      </c>
      <c r="O1590">
        <f t="shared" si="392"/>
        <v>1</v>
      </c>
      <c r="P1590">
        <v>48</v>
      </c>
      <c r="Q1590">
        <f t="shared" si="393"/>
        <v>0</v>
      </c>
      <c r="R1590">
        <f t="shared" si="394"/>
        <v>0</v>
      </c>
      <c r="S1590">
        <f t="shared" si="395"/>
        <v>0</v>
      </c>
      <c r="T1590">
        <f t="shared" si="396"/>
        <v>1</v>
      </c>
      <c r="U1590">
        <v>0</v>
      </c>
      <c r="V1590">
        <f t="shared" si="397"/>
        <v>-4.2795938605593234E-2</v>
      </c>
      <c r="W1590">
        <f t="shared" si="398"/>
        <v>0.4893026479753097</v>
      </c>
      <c r="X1590">
        <f t="shared" si="399"/>
        <v>1.8314923611337053E-3</v>
      </c>
      <c r="Y1590">
        <f t="shared" si="400"/>
        <v>0</v>
      </c>
      <c r="Z1590" t="s">
        <v>1622</v>
      </c>
    </row>
    <row r="1591" spans="1:26" x14ac:dyDescent="0.25">
      <c r="A1591" t="s">
        <v>29</v>
      </c>
      <c r="B1591" t="s">
        <v>27</v>
      </c>
      <c r="C1591" t="s">
        <v>35</v>
      </c>
      <c r="D1591">
        <v>1</v>
      </c>
      <c r="F1591">
        <v>1</v>
      </c>
      <c r="G1591">
        <v>106.8</v>
      </c>
      <c r="H1591">
        <f t="shared" si="385"/>
        <v>0</v>
      </c>
      <c r="I1591">
        <f t="shared" si="386"/>
        <v>1</v>
      </c>
      <c r="J1591">
        <f t="shared" si="387"/>
        <v>0</v>
      </c>
      <c r="K1591">
        <f t="shared" si="388"/>
        <v>1</v>
      </c>
      <c r="L1591">
        <f t="shared" si="389"/>
        <v>0</v>
      </c>
      <c r="M1591">
        <f t="shared" si="390"/>
        <v>0</v>
      </c>
      <c r="N1591">
        <f t="shared" si="391"/>
        <v>1</v>
      </c>
      <c r="O1591">
        <f t="shared" si="392"/>
        <v>0</v>
      </c>
      <c r="P1591">
        <v>50</v>
      </c>
      <c r="Q1591">
        <f t="shared" si="393"/>
        <v>1</v>
      </c>
      <c r="R1591">
        <f t="shared" si="394"/>
        <v>0</v>
      </c>
      <c r="S1591">
        <f t="shared" si="395"/>
        <v>0</v>
      </c>
      <c r="T1591">
        <f t="shared" si="396"/>
        <v>0</v>
      </c>
      <c r="U1591">
        <v>0</v>
      </c>
      <c r="V1591">
        <f t="shared" si="397"/>
        <v>0.30327546185308196</v>
      </c>
      <c r="W1591">
        <f t="shared" si="398"/>
        <v>0.57524303477736782</v>
      </c>
      <c r="X1591">
        <f t="shared" si="399"/>
        <v>9.1976005762200178E-2</v>
      </c>
      <c r="Y1591">
        <f t="shared" si="400"/>
        <v>0</v>
      </c>
      <c r="Z1591" t="s">
        <v>1623</v>
      </c>
    </row>
    <row r="1592" spans="1:26" x14ac:dyDescent="0.25">
      <c r="A1592" t="s">
        <v>26</v>
      </c>
      <c r="B1592" t="s">
        <v>27</v>
      </c>
      <c r="C1592" t="s">
        <v>25</v>
      </c>
      <c r="D1592">
        <v>1</v>
      </c>
      <c r="F1592">
        <v>1</v>
      </c>
      <c r="G1592">
        <v>64.95</v>
      </c>
      <c r="H1592">
        <f t="shared" si="385"/>
        <v>0</v>
      </c>
      <c r="I1592">
        <f t="shared" si="386"/>
        <v>1</v>
      </c>
      <c r="J1592">
        <f t="shared" si="387"/>
        <v>1</v>
      </c>
      <c r="K1592">
        <f t="shared" si="388"/>
        <v>0</v>
      </c>
      <c r="L1592">
        <f t="shared" si="389"/>
        <v>0</v>
      </c>
      <c r="M1592">
        <f t="shared" si="390"/>
        <v>1</v>
      </c>
      <c r="N1592">
        <f t="shared" si="391"/>
        <v>0</v>
      </c>
      <c r="O1592">
        <f t="shared" si="392"/>
        <v>0</v>
      </c>
      <c r="P1592">
        <v>7</v>
      </c>
      <c r="Q1592">
        <f t="shared" si="393"/>
        <v>1</v>
      </c>
      <c r="R1592">
        <f t="shared" si="394"/>
        <v>0</v>
      </c>
      <c r="S1592">
        <f t="shared" si="395"/>
        <v>0</v>
      </c>
      <c r="T1592">
        <f t="shared" si="396"/>
        <v>0</v>
      </c>
      <c r="U1592">
        <v>0</v>
      </c>
      <c r="V1592">
        <f t="shared" si="397"/>
        <v>0.49579239225338456</v>
      </c>
      <c r="W1592">
        <f t="shared" si="398"/>
        <v>0.62147001946788716</v>
      </c>
      <c r="X1592">
        <f t="shared" si="399"/>
        <v>0.24581009621633393</v>
      </c>
      <c r="Y1592">
        <f t="shared" si="400"/>
        <v>1</v>
      </c>
      <c r="Z1592" t="s">
        <v>1624</v>
      </c>
    </row>
    <row r="1593" spans="1:26" x14ac:dyDescent="0.25">
      <c r="A1593" t="s">
        <v>45</v>
      </c>
      <c r="B1593" t="s">
        <v>27</v>
      </c>
      <c r="C1593" t="s">
        <v>23</v>
      </c>
      <c r="D1593">
        <v>0</v>
      </c>
      <c r="F1593">
        <v>1</v>
      </c>
      <c r="G1593">
        <v>19.350000000000001</v>
      </c>
      <c r="H1593">
        <f t="shared" si="385"/>
        <v>1</v>
      </c>
      <c r="I1593">
        <f t="shared" si="386"/>
        <v>0</v>
      </c>
      <c r="J1593">
        <f t="shared" si="387"/>
        <v>0</v>
      </c>
      <c r="K1593">
        <f t="shared" si="388"/>
        <v>0</v>
      </c>
      <c r="L1593">
        <f t="shared" si="389"/>
        <v>1</v>
      </c>
      <c r="M1593">
        <f t="shared" si="390"/>
        <v>0</v>
      </c>
      <c r="N1593">
        <f t="shared" si="391"/>
        <v>0</v>
      </c>
      <c r="O1593">
        <f t="shared" si="392"/>
        <v>1</v>
      </c>
      <c r="P1593">
        <v>63</v>
      </c>
      <c r="Q1593">
        <f t="shared" si="393"/>
        <v>1</v>
      </c>
      <c r="R1593">
        <f t="shared" si="394"/>
        <v>0</v>
      </c>
      <c r="S1593">
        <f t="shared" si="395"/>
        <v>0</v>
      </c>
      <c r="T1593">
        <f t="shared" si="396"/>
        <v>0</v>
      </c>
      <c r="U1593">
        <v>0</v>
      </c>
      <c r="V1593">
        <f t="shared" si="397"/>
        <v>6.4582351646085737E-2</v>
      </c>
      <c r="W1593">
        <f t="shared" si="398"/>
        <v>0.5161399784751356</v>
      </c>
      <c r="X1593">
        <f t="shared" si="399"/>
        <v>4.1708801441386733E-3</v>
      </c>
      <c r="Y1593">
        <f t="shared" si="400"/>
        <v>0</v>
      </c>
      <c r="Z1593" t="s">
        <v>1625</v>
      </c>
    </row>
    <row r="1594" spans="1:26" x14ac:dyDescent="0.25">
      <c r="A1594" t="s">
        <v>26</v>
      </c>
      <c r="B1594" t="s">
        <v>38</v>
      </c>
      <c r="C1594" t="s">
        <v>23</v>
      </c>
      <c r="D1594">
        <v>0</v>
      </c>
      <c r="F1594">
        <v>1</v>
      </c>
      <c r="G1594">
        <v>21.1</v>
      </c>
      <c r="H1594">
        <f t="shared" si="385"/>
        <v>1</v>
      </c>
      <c r="I1594">
        <f t="shared" si="386"/>
        <v>0</v>
      </c>
      <c r="J1594">
        <f t="shared" si="387"/>
        <v>0</v>
      </c>
      <c r="K1594">
        <f t="shared" si="388"/>
        <v>0</v>
      </c>
      <c r="L1594">
        <f t="shared" si="389"/>
        <v>1</v>
      </c>
      <c r="M1594">
        <f t="shared" si="390"/>
        <v>1</v>
      </c>
      <c r="N1594">
        <f t="shared" si="391"/>
        <v>0</v>
      </c>
      <c r="O1594">
        <f t="shared" si="392"/>
        <v>0</v>
      </c>
      <c r="P1594">
        <v>17</v>
      </c>
      <c r="Q1594">
        <f t="shared" si="393"/>
        <v>0</v>
      </c>
      <c r="R1594">
        <f t="shared" si="394"/>
        <v>0</v>
      </c>
      <c r="S1594">
        <f t="shared" si="395"/>
        <v>1</v>
      </c>
      <c r="T1594">
        <f t="shared" si="396"/>
        <v>0</v>
      </c>
      <c r="U1594">
        <v>0</v>
      </c>
      <c r="V1594">
        <f t="shared" si="397"/>
        <v>0.26679442872676251</v>
      </c>
      <c r="W1594">
        <f t="shared" si="398"/>
        <v>0.56630577327602327</v>
      </c>
      <c r="X1594">
        <f t="shared" si="399"/>
        <v>7.1179267199639559E-2</v>
      </c>
      <c r="Y1594">
        <f t="shared" si="400"/>
        <v>0</v>
      </c>
      <c r="Z1594" t="s">
        <v>1626</v>
      </c>
    </row>
    <row r="1595" spans="1:26" x14ac:dyDescent="0.25">
      <c r="A1595" t="s">
        <v>26</v>
      </c>
      <c r="B1595" t="s">
        <v>38</v>
      </c>
      <c r="C1595" t="s">
        <v>35</v>
      </c>
      <c r="D1595">
        <v>0</v>
      </c>
      <c r="F1595">
        <v>1</v>
      </c>
      <c r="G1595">
        <v>77.95</v>
      </c>
      <c r="H1595">
        <f t="shared" si="385"/>
        <v>1</v>
      </c>
      <c r="I1595">
        <f t="shared" si="386"/>
        <v>0</v>
      </c>
      <c r="J1595">
        <f t="shared" si="387"/>
        <v>0</v>
      </c>
      <c r="K1595">
        <f t="shared" si="388"/>
        <v>1</v>
      </c>
      <c r="L1595">
        <f t="shared" si="389"/>
        <v>0</v>
      </c>
      <c r="M1595">
        <f t="shared" si="390"/>
        <v>1</v>
      </c>
      <c r="N1595">
        <f t="shared" si="391"/>
        <v>0</v>
      </c>
      <c r="O1595">
        <f t="shared" si="392"/>
        <v>0</v>
      </c>
      <c r="P1595">
        <v>42</v>
      </c>
      <c r="Q1595">
        <f t="shared" si="393"/>
        <v>0</v>
      </c>
      <c r="R1595">
        <f t="shared" si="394"/>
        <v>0</v>
      </c>
      <c r="S1595">
        <f t="shared" si="395"/>
        <v>1</v>
      </c>
      <c r="T1595">
        <f t="shared" si="396"/>
        <v>0</v>
      </c>
      <c r="U1595">
        <v>1</v>
      </c>
      <c r="V1595">
        <f t="shared" si="397"/>
        <v>0.37929176888570126</v>
      </c>
      <c r="W1595">
        <f t="shared" si="398"/>
        <v>0.59370227485090921</v>
      </c>
      <c r="X1595">
        <f t="shared" si="399"/>
        <v>0.38527870817304172</v>
      </c>
      <c r="Y1595">
        <f t="shared" si="400"/>
        <v>1</v>
      </c>
      <c r="Z1595" t="s">
        <v>1627</v>
      </c>
    </row>
    <row r="1596" spans="1:26" x14ac:dyDescent="0.25">
      <c r="A1596" t="s">
        <v>26</v>
      </c>
      <c r="B1596" t="s">
        <v>30</v>
      </c>
      <c r="C1596" t="s">
        <v>23</v>
      </c>
      <c r="D1596">
        <v>0</v>
      </c>
      <c r="F1596">
        <v>1</v>
      </c>
      <c r="G1596">
        <v>18.850000000000001</v>
      </c>
      <c r="H1596">
        <f t="shared" si="385"/>
        <v>1</v>
      </c>
      <c r="I1596">
        <f t="shared" si="386"/>
        <v>0</v>
      </c>
      <c r="J1596">
        <f t="shared" si="387"/>
        <v>0</v>
      </c>
      <c r="K1596">
        <f t="shared" si="388"/>
        <v>0</v>
      </c>
      <c r="L1596">
        <f t="shared" si="389"/>
        <v>1</v>
      </c>
      <c r="M1596">
        <f t="shared" si="390"/>
        <v>1</v>
      </c>
      <c r="N1596">
        <f t="shared" si="391"/>
        <v>0</v>
      </c>
      <c r="O1596">
        <f t="shared" si="392"/>
        <v>0</v>
      </c>
      <c r="P1596">
        <v>4</v>
      </c>
      <c r="Q1596">
        <f t="shared" si="393"/>
        <v>0</v>
      </c>
      <c r="R1596">
        <f t="shared" si="394"/>
        <v>1</v>
      </c>
      <c r="S1596">
        <f t="shared" si="395"/>
        <v>0</v>
      </c>
      <c r="T1596">
        <f t="shared" si="396"/>
        <v>0</v>
      </c>
      <c r="U1596">
        <v>0</v>
      </c>
      <c r="V1596">
        <f t="shared" si="397"/>
        <v>0.25842338478660654</v>
      </c>
      <c r="W1596">
        <f t="shared" si="398"/>
        <v>0.56424868544255258</v>
      </c>
      <c r="X1596">
        <f t="shared" si="399"/>
        <v>6.6782645804566498E-2</v>
      </c>
      <c r="Y1596">
        <f t="shared" si="400"/>
        <v>0</v>
      </c>
      <c r="Z1596" t="s">
        <v>1628</v>
      </c>
    </row>
    <row r="1597" spans="1:26" x14ac:dyDescent="0.25">
      <c r="A1597" t="s">
        <v>45</v>
      </c>
      <c r="B1597" t="s">
        <v>33</v>
      </c>
      <c r="C1597" t="s">
        <v>23</v>
      </c>
      <c r="D1597">
        <v>0</v>
      </c>
      <c r="F1597">
        <v>1</v>
      </c>
      <c r="G1597">
        <v>26</v>
      </c>
      <c r="H1597">
        <f t="shared" si="385"/>
        <v>1</v>
      </c>
      <c r="I1597">
        <f t="shared" si="386"/>
        <v>0</v>
      </c>
      <c r="J1597">
        <f t="shared" si="387"/>
        <v>0</v>
      </c>
      <c r="K1597">
        <f t="shared" si="388"/>
        <v>0</v>
      </c>
      <c r="L1597">
        <f t="shared" si="389"/>
        <v>1</v>
      </c>
      <c r="M1597">
        <f t="shared" si="390"/>
        <v>0</v>
      </c>
      <c r="N1597">
        <f t="shared" si="391"/>
        <v>0</v>
      </c>
      <c r="O1597">
        <f t="shared" si="392"/>
        <v>1</v>
      </c>
      <c r="P1597">
        <v>62</v>
      </c>
      <c r="Q1597">
        <f t="shared" si="393"/>
        <v>0</v>
      </c>
      <c r="R1597">
        <f t="shared" si="394"/>
        <v>0</v>
      </c>
      <c r="S1597">
        <f t="shared" si="395"/>
        <v>0</v>
      </c>
      <c r="T1597">
        <f t="shared" si="396"/>
        <v>1</v>
      </c>
      <c r="U1597">
        <v>0</v>
      </c>
      <c r="V1597">
        <f t="shared" si="397"/>
        <v>-4.3263655229513268E-2</v>
      </c>
      <c r="W1597">
        <f t="shared" si="398"/>
        <v>0.48918577292860033</v>
      </c>
      <c r="X1597">
        <f t="shared" si="399"/>
        <v>1.8717438638181907E-3</v>
      </c>
      <c r="Y1597">
        <f t="shared" si="400"/>
        <v>0</v>
      </c>
      <c r="Z1597" t="s">
        <v>1629</v>
      </c>
    </row>
    <row r="1598" spans="1:26" x14ac:dyDescent="0.25">
      <c r="A1598" t="s">
        <v>26</v>
      </c>
      <c r="B1598" t="s">
        <v>27</v>
      </c>
      <c r="C1598" t="s">
        <v>35</v>
      </c>
      <c r="D1598">
        <v>1</v>
      </c>
      <c r="F1598">
        <v>1</v>
      </c>
      <c r="G1598">
        <v>74.7</v>
      </c>
      <c r="H1598">
        <f t="shared" si="385"/>
        <v>0</v>
      </c>
      <c r="I1598">
        <f t="shared" si="386"/>
        <v>1</v>
      </c>
      <c r="J1598">
        <f t="shared" si="387"/>
        <v>0</v>
      </c>
      <c r="K1598">
        <f t="shared" si="388"/>
        <v>1</v>
      </c>
      <c r="L1598">
        <f t="shared" si="389"/>
        <v>0</v>
      </c>
      <c r="M1598">
        <f t="shared" si="390"/>
        <v>1</v>
      </c>
      <c r="N1598">
        <f t="shared" si="391"/>
        <v>0</v>
      </c>
      <c r="O1598">
        <f t="shared" si="392"/>
        <v>0</v>
      </c>
      <c r="P1598">
        <v>2</v>
      </c>
      <c r="Q1598">
        <f t="shared" si="393"/>
        <v>1</v>
      </c>
      <c r="R1598">
        <f t="shared" si="394"/>
        <v>0</v>
      </c>
      <c r="S1598">
        <f t="shared" si="395"/>
        <v>0</v>
      </c>
      <c r="T1598">
        <f t="shared" si="396"/>
        <v>0</v>
      </c>
      <c r="U1598">
        <v>1</v>
      </c>
      <c r="V1598">
        <f t="shared" si="397"/>
        <v>0.51585635179154121</v>
      </c>
      <c r="W1598">
        <f t="shared" si="398"/>
        <v>0.62617833341149765</v>
      </c>
      <c r="X1598">
        <f t="shared" si="399"/>
        <v>0.2343950721005959</v>
      </c>
      <c r="Y1598">
        <f t="shared" si="400"/>
        <v>1</v>
      </c>
      <c r="Z1598" t="s">
        <v>1630</v>
      </c>
    </row>
    <row r="1599" spans="1:26" x14ac:dyDescent="0.25">
      <c r="A1599" t="s">
        <v>26</v>
      </c>
      <c r="B1599" t="s">
        <v>27</v>
      </c>
      <c r="C1599" t="s">
        <v>35</v>
      </c>
      <c r="D1599">
        <v>0</v>
      </c>
      <c r="F1599">
        <v>1</v>
      </c>
      <c r="G1599">
        <v>70.349999999999994</v>
      </c>
      <c r="H1599">
        <f t="shared" si="385"/>
        <v>1</v>
      </c>
      <c r="I1599">
        <f t="shared" si="386"/>
        <v>0</v>
      </c>
      <c r="J1599">
        <f t="shared" si="387"/>
        <v>0</v>
      </c>
      <c r="K1599">
        <f t="shared" si="388"/>
        <v>1</v>
      </c>
      <c r="L1599">
        <f t="shared" si="389"/>
        <v>0</v>
      </c>
      <c r="M1599">
        <f t="shared" si="390"/>
        <v>1</v>
      </c>
      <c r="N1599">
        <f t="shared" si="391"/>
        <v>0</v>
      </c>
      <c r="O1599">
        <f t="shared" si="392"/>
        <v>0</v>
      </c>
      <c r="P1599">
        <v>2</v>
      </c>
      <c r="Q1599">
        <f t="shared" si="393"/>
        <v>1</v>
      </c>
      <c r="R1599">
        <f t="shared" si="394"/>
        <v>0</v>
      </c>
      <c r="S1599">
        <f t="shared" si="395"/>
        <v>0</v>
      </c>
      <c r="T1599">
        <f t="shared" si="396"/>
        <v>0</v>
      </c>
      <c r="U1599">
        <v>0</v>
      </c>
      <c r="V1599">
        <f t="shared" si="397"/>
        <v>0.50907446074470075</v>
      </c>
      <c r="W1599">
        <f t="shared" si="398"/>
        <v>0.62458948141117077</v>
      </c>
      <c r="X1599">
        <f t="shared" si="399"/>
        <v>0.25915680658250789</v>
      </c>
      <c r="Y1599">
        <f t="shared" si="400"/>
        <v>1</v>
      </c>
      <c r="Z1599" t="s">
        <v>1631</v>
      </c>
    </row>
    <row r="1600" spans="1:26" x14ac:dyDescent="0.25">
      <c r="A1600" t="s">
        <v>45</v>
      </c>
      <c r="B1600" t="s">
        <v>33</v>
      </c>
      <c r="C1600" t="s">
        <v>35</v>
      </c>
      <c r="D1600">
        <v>0</v>
      </c>
      <c r="F1600">
        <v>1</v>
      </c>
      <c r="G1600">
        <v>96.9</v>
      </c>
      <c r="H1600">
        <f t="shared" si="385"/>
        <v>1</v>
      </c>
      <c r="I1600">
        <f t="shared" si="386"/>
        <v>0</v>
      </c>
      <c r="J1600">
        <f t="shared" si="387"/>
        <v>0</v>
      </c>
      <c r="K1600">
        <f t="shared" si="388"/>
        <v>1</v>
      </c>
      <c r="L1600">
        <f t="shared" si="389"/>
        <v>0</v>
      </c>
      <c r="M1600">
        <f t="shared" si="390"/>
        <v>0</v>
      </c>
      <c r="N1600">
        <f t="shared" si="391"/>
        <v>0</v>
      </c>
      <c r="O1600">
        <f t="shared" si="392"/>
        <v>1</v>
      </c>
      <c r="P1600">
        <v>48</v>
      </c>
      <c r="Q1600">
        <f t="shared" si="393"/>
        <v>0</v>
      </c>
      <c r="R1600">
        <f t="shared" si="394"/>
        <v>0</v>
      </c>
      <c r="S1600">
        <f t="shared" si="395"/>
        <v>0</v>
      </c>
      <c r="T1600">
        <f t="shared" si="396"/>
        <v>1</v>
      </c>
      <c r="U1600">
        <v>0</v>
      </c>
      <c r="V1600">
        <f t="shared" si="397"/>
        <v>7.7446964378710931E-2</v>
      </c>
      <c r="W1600">
        <f t="shared" si="398"/>
        <v>0.51935206920017774</v>
      </c>
      <c r="X1600">
        <f t="shared" si="399"/>
        <v>5.9980322914773201E-3</v>
      </c>
      <c r="Y1600">
        <f t="shared" si="400"/>
        <v>0</v>
      </c>
      <c r="Z1600" t="s">
        <v>1632</v>
      </c>
    </row>
    <row r="1601" spans="1:26" x14ac:dyDescent="0.25">
      <c r="A1601" t="s">
        <v>45</v>
      </c>
      <c r="B1601" t="s">
        <v>33</v>
      </c>
      <c r="C1601" t="s">
        <v>23</v>
      </c>
      <c r="D1601">
        <v>0</v>
      </c>
      <c r="F1601">
        <v>1</v>
      </c>
      <c r="G1601">
        <v>19.55</v>
      </c>
      <c r="H1601">
        <f t="shared" si="385"/>
        <v>1</v>
      </c>
      <c r="I1601">
        <f t="shared" si="386"/>
        <v>0</v>
      </c>
      <c r="J1601">
        <f t="shared" si="387"/>
        <v>0</v>
      </c>
      <c r="K1601">
        <f t="shared" si="388"/>
        <v>0</v>
      </c>
      <c r="L1601">
        <f t="shared" si="389"/>
        <v>1</v>
      </c>
      <c r="M1601">
        <f t="shared" si="390"/>
        <v>0</v>
      </c>
      <c r="N1601">
        <f t="shared" si="391"/>
        <v>0</v>
      </c>
      <c r="O1601">
        <f t="shared" si="392"/>
        <v>1</v>
      </c>
      <c r="P1601">
        <v>27</v>
      </c>
      <c r="Q1601">
        <f t="shared" si="393"/>
        <v>0</v>
      </c>
      <c r="R1601">
        <f t="shared" si="394"/>
        <v>0</v>
      </c>
      <c r="S1601">
        <f t="shared" si="395"/>
        <v>0</v>
      </c>
      <c r="T1601">
        <f t="shared" si="396"/>
        <v>1</v>
      </c>
      <c r="U1601">
        <v>0</v>
      </c>
      <c r="V1601">
        <f t="shared" si="397"/>
        <v>-7.1874181008852206E-2</v>
      </c>
      <c r="W1601">
        <f t="shared" si="398"/>
        <v>0.48203918605973695</v>
      </c>
      <c r="X1601">
        <f t="shared" si="399"/>
        <v>5.1658978956932514E-3</v>
      </c>
      <c r="Y1601">
        <f t="shared" si="400"/>
        <v>0</v>
      </c>
      <c r="Z1601" t="s">
        <v>1633</v>
      </c>
    </row>
    <row r="1602" spans="1:26" x14ac:dyDescent="0.25">
      <c r="A1602" t="s">
        <v>45</v>
      </c>
      <c r="B1602" t="s">
        <v>33</v>
      </c>
      <c r="C1602" t="s">
        <v>25</v>
      </c>
      <c r="D1602">
        <v>0</v>
      </c>
      <c r="F1602">
        <v>1</v>
      </c>
      <c r="G1602">
        <v>80.400000000000006</v>
      </c>
      <c r="H1602">
        <f t="shared" si="385"/>
        <v>1</v>
      </c>
      <c r="I1602">
        <f t="shared" si="386"/>
        <v>0</v>
      </c>
      <c r="J1602">
        <f t="shared" si="387"/>
        <v>1</v>
      </c>
      <c r="K1602">
        <f t="shared" si="388"/>
        <v>0</v>
      </c>
      <c r="L1602">
        <f t="shared" si="389"/>
        <v>0</v>
      </c>
      <c r="M1602">
        <f t="shared" si="390"/>
        <v>0</v>
      </c>
      <c r="N1602">
        <f t="shared" si="391"/>
        <v>0</v>
      </c>
      <c r="O1602">
        <f t="shared" si="392"/>
        <v>1</v>
      </c>
      <c r="P1602">
        <v>70</v>
      </c>
      <c r="Q1602">
        <f t="shared" si="393"/>
        <v>0</v>
      </c>
      <c r="R1602">
        <f t="shared" si="394"/>
        <v>0</v>
      </c>
      <c r="S1602">
        <f t="shared" si="395"/>
        <v>0</v>
      </c>
      <c r="T1602">
        <f t="shared" si="396"/>
        <v>1</v>
      </c>
      <c r="U1602">
        <v>0</v>
      </c>
      <c r="V1602">
        <f t="shared" si="397"/>
        <v>7.0277168428167586E-2</v>
      </c>
      <c r="W1602">
        <f t="shared" si="398"/>
        <v>0.51756206462388255</v>
      </c>
      <c r="X1602">
        <f t="shared" si="399"/>
        <v>4.9388804022810345E-3</v>
      </c>
      <c r="Y1602">
        <f t="shared" si="400"/>
        <v>0</v>
      </c>
      <c r="Z1602" t="s">
        <v>1634</v>
      </c>
    </row>
    <row r="1603" spans="1:26" x14ac:dyDescent="0.25">
      <c r="A1603" t="s">
        <v>26</v>
      </c>
      <c r="B1603" t="s">
        <v>27</v>
      </c>
      <c r="C1603" t="s">
        <v>35</v>
      </c>
      <c r="D1603">
        <v>1</v>
      </c>
      <c r="F1603">
        <v>1</v>
      </c>
      <c r="G1603">
        <v>88.8</v>
      </c>
      <c r="H1603">
        <f t="shared" ref="H1603:H1666" si="401">IF(D1603:D8645=0,1,0)</f>
        <v>0</v>
      </c>
      <c r="I1603">
        <f t="shared" ref="I1603:I1666" si="402">IF(D1603:D8645=1,1,0)</f>
        <v>1</v>
      </c>
      <c r="J1603">
        <f t="shared" ref="J1603:J1666" si="403">IF(C1603:C8645="DSL",1,0)</f>
        <v>0</v>
      </c>
      <c r="K1603">
        <f t="shared" ref="K1603:K1666" si="404">IF(C1603:C8645="Fiber optic",1,0)</f>
        <v>1</v>
      </c>
      <c r="L1603">
        <f t="shared" ref="L1603:L1666" si="405">IF(C1603:C8645="No",1,0)</f>
        <v>0</v>
      </c>
      <c r="M1603">
        <f t="shared" ref="M1603:M1666" si="406">IF(A1603:A8645="Month-to-month",1,0)</f>
        <v>1</v>
      </c>
      <c r="N1603">
        <f t="shared" ref="N1603:N1666" si="407">IF(A1603:A8645="ONE YEAR",1,0)</f>
        <v>0</v>
      </c>
      <c r="O1603">
        <f t="shared" ref="O1603:O1666" si="408">IF(A1603:A8645="two year",1,0)</f>
        <v>0</v>
      </c>
      <c r="P1603">
        <v>1</v>
      </c>
      <c r="Q1603">
        <f t="shared" ref="Q1603:Q1666" si="409">IF(B1603:B8645="Electronic check",1,0)</f>
        <v>1</v>
      </c>
      <c r="R1603">
        <f t="shared" ref="R1603:R1666" si="410">IF(B1603:B8645="Mailed check",1,0)</f>
        <v>0</v>
      </c>
      <c r="S1603">
        <f t="shared" ref="S1603:S1666" si="411">IF(B1603:B8645="Credit card (automatic)",1,0)</f>
        <v>0</v>
      </c>
      <c r="T1603">
        <f t="shared" ref="T1603:T1666" si="412">IF(B1603:B8645="Bank transfer (automatic)",1,0)</f>
        <v>0</v>
      </c>
      <c r="U1603">
        <v>1</v>
      </c>
      <c r="V1603">
        <f t="shared" si="397"/>
        <v>0.53783903311578263</v>
      </c>
      <c r="W1603">
        <f t="shared" si="398"/>
        <v>0.63130957872915905</v>
      </c>
      <c r="X1603">
        <f t="shared" si="399"/>
        <v>0.21359275931135466</v>
      </c>
      <c r="Y1603">
        <f t="shared" si="400"/>
        <v>1</v>
      </c>
      <c r="Z1603" t="s">
        <v>1635</v>
      </c>
    </row>
    <row r="1604" spans="1:26" x14ac:dyDescent="0.25">
      <c r="A1604" t="s">
        <v>29</v>
      </c>
      <c r="B1604" t="s">
        <v>27</v>
      </c>
      <c r="C1604" t="s">
        <v>35</v>
      </c>
      <c r="D1604">
        <v>0</v>
      </c>
      <c r="F1604">
        <v>1</v>
      </c>
      <c r="G1604">
        <v>94.65</v>
      </c>
      <c r="H1604">
        <f t="shared" si="401"/>
        <v>1</v>
      </c>
      <c r="I1604">
        <f t="shared" si="402"/>
        <v>0</v>
      </c>
      <c r="J1604">
        <f t="shared" si="403"/>
        <v>0</v>
      </c>
      <c r="K1604">
        <f t="shared" si="404"/>
        <v>1</v>
      </c>
      <c r="L1604">
        <f t="shared" si="405"/>
        <v>0</v>
      </c>
      <c r="M1604">
        <f t="shared" si="406"/>
        <v>0</v>
      </c>
      <c r="N1604">
        <f t="shared" si="407"/>
        <v>1</v>
      </c>
      <c r="O1604">
        <f t="shared" si="408"/>
        <v>0</v>
      </c>
      <c r="P1604">
        <v>46</v>
      </c>
      <c r="Q1604">
        <f t="shared" si="409"/>
        <v>1</v>
      </c>
      <c r="R1604">
        <f t="shared" si="410"/>
        <v>0</v>
      </c>
      <c r="S1604">
        <f t="shared" si="411"/>
        <v>0</v>
      </c>
      <c r="T1604">
        <f t="shared" si="412"/>
        <v>0</v>
      </c>
      <c r="U1604">
        <v>0</v>
      </c>
      <c r="V1604">
        <f t="shared" ref="V1604:V1667" si="413">G1604*$G$2+H1605*$H$2+K1605*$K$2+M1604*$M$2+O1604*$O$2+Q1604*$Q$2+L1604*$L$2</f>
        <v>0.27550465874077384</v>
      </c>
      <c r="W1604">
        <f t="shared" ref="W1604:W1667" si="414">1/ (1+EXP(-V1604))</f>
        <v>0.56844378833693232</v>
      </c>
      <c r="X1604">
        <f t="shared" ref="X1604:X1667" si="415">(U1604-V1604)^2</f>
        <v>7.5902816987870256E-2</v>
      </c>
      <c r="Y1604">
        <f t="shared" ref="Y1604:Y1667" si="416">IF(W1604&gt;=0.58,1,0)</f>
        <v>0</v>
      </c>
      <c r="Z1604" t="s">
        <v>1636</v>
      </c>
    </row>
    <row r="1605" spans="1:26" x14ac:dyDescent="0.25">
      <c r="A1605" t="s">
        <v>26</v>
      </c>
      <c r="B1605" t="s">
        <v>27</v>
      </c>
      <c r="C1605" t="s">
        <v>35</v>
      </c>
      <c r="D1605">
        <v>0</v>
      </c>
      <c r="F1605">
        <v>1</v>
      </c>
      <c r="G1605">
        <v>90.25</v>
      </c>
      <c r="H1605">
        <f t="shared" si="401"/>
        <v>1</v>
      </c>
      <c r="I1605">
        <f t="shared" si="402"/>
        <v>0</v>
      </c>
      <c r="J1605">
        <f t="shared" si="403"/>
        <v>0</v>
      </c>
      <c r="K1605">
        <f t="shared" si="404"/>
        <v>1</v>
      </c>
      <c r="L1605">
        <f t="shared" si="405"/>
        <v>0</v>
      </c>
      <c r="M1605">
        <f t="shared" si="406"/>
        <v>1</v>
      </c>
      <c r="N1605">
        <f t="shared" si="407"/>
        <v>0</v>
      </c>
      <c r="O1605">
        <f t="shared" si="408"/>
        <v>0</v>
      </c>
      <c r="P1605">
        <v>30</v>
      </c>
      <c r="Q1605">
        <f t="shared" si="409"/>
        <v>1</v>
      </c>
      <c r="R1605">
        <f t="shared" si="410"/>
        <v>0</v>
      </c>
      <c r="S1605">
        <f t="shared" si="411"/>
        <v>0</v>
      </c>
      <c r="T1605">
        <f t="shared" si="412"/>
        <v>0</v>
      </c>
      <c r="U1605">
        <v>1</v>
      </c>
      <c r="V1605">
        <f t="shared" si="413"/>
        <v>0.53523649420397379</v>
      </c>
      <c r="W1605">
        <f t="shared" si="414"/>
        <v>0.630703610771434</v>
      </c>
      <c r="X1605">
        <f t="shared" si="415"/>
        <v>0.2160051163198129</v>
      </c>
      <c r="Y1605">
        <f t="shared" si="416"/>
        <v>1</v>
      </c>
      <c r="Z1605" t="s">
        <v>1637</v>
      </c>
    </row>
    <row r="1606" spans="1:26" x14ac:dyDescent="0.25">
      <c r="A1606" t="s">
        <v>26</v>
      </c>
      <c r="B1606" t="s">
        <v>33</v>
      </c>
      <c r="C1606" t="s">
        <v>25</v>
      </c>
      <c r="D1606">
        <v>0</v>
      </c>
      <c r="F1606">
        <v>1</v>
      </c>
      <c r="G1606">
        <v>64.650000000000006</v>
      </c>
      <c r="H1606">
        <f t="shared" si="401"/>
        <v>1</v>
      </c>
      <c r="I1606">
        <f t="shared" si="402"/>
        <v>0</v>
      </c>
      <c r="J1606">
        <f t="shared" si="403"/>
        <v>1</v>
      </c>
      <c r="K1606">
        <f t="shared" si="404"/>
        <v>0</v>
      </c>
      <c r="L1606">
        <f t="shared" si="405"/>
        <v>0</v>
      </c>
      <c r="M1606">
        <f t="shared" si="406"/>
        <v>1</v>
      </c>
      <c r="N1606">
        <f t="shared" si="407"/>
        <v>0</v>
      </c>
      <c r="O1606">
        <f t="shared" si="408"/>
        <v>0</v>
      </c>
      <c r="P1606">
        <v>15</v>
      </c>
      <c r="Q1606">
        <f t="shared" si="409"/>
        <v>0</v>
      </c>
      <c r="R1606">
        <f t="shared" si="410"/>
        <v>0</v>
      </c>
      <c r="S1606">
        <f t="shared" si="411"/>
        <v>0</v>
      </c>
      <c r="T1606">
        <f t="shared" si="412"/>
        <v>1</v>
      </c>
      <c r="U1606">
        <v>1</v>
      </c>
      <c r="V1606">
        <f t="shared" si="413"/>
        <v>0.36341950115266897</v>
      </c>
      <c r="W1606">
        <f t="shared" si="414"/>
        <v>0.58986794609943272</v>
      </c>
      <c r="X1606">
        <f t="shared" si="415"/>
        <v>0.40523473151271683</v>
      </c>
      <c r="Y1606">
        <f t="shared" si="416"/>
        <v>1</v>
      </c>
      <c r="Z1606" t="s">
        <v>1638</v>
      </c>
    </row>
    <row r="1607" spans="1:26" x14ac:dyDescent="0.25">
      <c r="A1607" t="s">
        <v>29</v>
      </c>
      <c r="B1607" t="s">
        <v>38</v>
      </c>
      <c r="C1607" t="s">
        <v>35</v>
      </c>
      <c r="D1607">
        <v>0</v>
      </c>
      <c r="F1607">
        <v>1</v>
      </c>
      <c r="G1607">
        <v>95.75</v>
      </c>
      <c r="H1607">
        <f t="shared" si="401"/>
        <v>1</v>
      </c>
      <c r="I1607">
        <f t="shared" si="402"/>
        <v>0</v>
      </c>
      <c r="J1607">
        <f t="shared" si="403"/>
        <v>0</v>
      </c>
      <c r="K1607">
        <f t="shared" si="404"/>
        <v>1</v>
      </c>
      <c r="L1607">
        <f t="shared" si="405"/>
        <v>0</v>
      </c>
      <c r="M1607">
        <f t="shared" si="406"/>
        <v>0</v>
      </c>
      <c r="N1607">
        <f t="shared" si="407"/>
        <v>1</v>
      </c>
      <c r="O1607">
        <f t="shared" si="408"/>
        <v>0</v>
      </c>
      <c r="P1607">
        <v>69</v>
      </c>
      <c r="Q1607">
        <f t="shared" si="409"/>
        <v>0</v>
      </c>
      <c r="R1607">
        <f t="shared" si="410"/>
        <v>0</v>
      </c>
      <c r="S1607">
        <f t="shared" si="411"/>
        <v>1</v>
      </c>
      <c r="T1607">
        <f t="shared" si="412"/>
        <v>0</v>
      </c>
      <c r="U1607">
        <v>0</v>
      </c>
      <c r="V1607">
        <f t="shared" si="413"/>
        <v>0.13558810669684029</v>
      </c>
      <c r="W1607">
        <f t="shared" si="414"/>
        <v>0.53384519134160258</v>
      </c>
      <c r="X1607">
        <f t="shared" si="415"/>
        <v>1.8384134677633748E-2</v>
      </c>
      <c r="Y1607">
        <f t="shared" si="416"/>
        <v>0</v>
      </c>
      <c r="Z1607" t="s">
        <v>1639</v>
      </c>
    </row>
    <row r="1608" spans="1:26" x14ac:dyDescent="0.25">
      <c r="A1608" t="s">
        <v>45</v>
      </c>
      <c r="B1608" t="s">
        <v>38</v>
      </c>
      <c r="C1608" t="s">
        <v>23</v>
      </c>
      <c r="D1608">
        <v>0</v>
      </c>
      <c r="F1608">
        <v>1</v>
      </c>
      <c r="G1608">
        <v>19.55</v>
      </c>
      <c r="H1608">
        <f t="shared" si="401"/>
        <v>1</v>
      </c>
      <c r="I1608">
        <f t="shared" si="402"/>
        <v>0</v>
      </c>
      <c r="J1608">
        <f t="shared" si="403"/>
        <v>0</v>
      </c>
      <c r="K1608">
        <f t="shared" si="404"/>
        <v>0</v>
      </c>
      <c r="L1608">
        <f t="shared" si="405"/>
        <v>1</v>
      </c>
      <c r="M1608">
        <f t="shared" si="406"/>
        <v>0</v>
      </c>
      <c r="N1608">
        <f t="shared" si="407"/>
        <v>0</v>
      </c>
      <c r="O1608">
        <f t="shared" si="408"/>
        <v>1</v>
      </c>
      <c r="P1608">
        <v>65</v>
      </c>
      <c r="Q1608">
        <f t="shared" si="409"/>
        <v>0</v>
      </c>
      <c r="R1608">
        <f t="shared" si="410"/>
        <v>0</v>
      </c>
      <c r="S1608">
        <f t="shared" si="411"/>
        <v>1</v>
      </c>
      <c r="T1608">
        <f t="shared" si="412"/>
        <v>0</v>
      </c>
      <c r="U1608">
        <v>0</v>
      </c>
      <c r="V1608">
        <f t="shared" si="413"/>
        <v>-5.3319562643793908E-2</v>
      </c>
      <c r="W1608">
        <f t="shared" si="414"/>
        <v>0.48667326648782144</v>
      </c>
      <c r="X1608">
        <f t="shared" si="415"/>
        <v>2.8429757605254627E-3</v>
      </c>
      <c r="Y1608">
        <f t="shared" si="416"/>
        <v>0</v>
      </c>
      <c r="Z1608" t="s">
        <v>1640</v>
      </c>
    </row>
    <row r="1609" spans="1:26" x14ac:dyDescent="0.25">
      <c r="A1609" t="s">
        <v>45</v>
      </c>
      <c r="B1609" t="s">
        <v>38</v>
      </c>
      <c r="C1609" t="s">
        <v>35</v>
      </c>
      <c r="D1609">
        <v>1</v>
      </c>
      <c r="F1609">
        <v>1</v>
      </c>
      <c r="G1609">
        <v>104.1</v>
      </c>
      <c r="H1609">
        <f t="shared" si="401"/>
        <v>0</v>
      </c>
      <c r="I1609">
        <f t="shared" si="402"/>
        <v>1</v>
      </c>
      <c r="J1609">
        <f t="shared" si="403"/>
        <v>0</v>
      </c>
      <c r="K1609">
        <f t="shared" si="404"/>
        <v>1</v>
      </c>
      <c r="L1609">
        <f t="shared" si="405"/>
        <v>0</v>
      </c>
      <c r="M1609">
        <f t="shared" si="406"/>
        <v>0</v>
      </c>
      <c r="N1609">
        <f t="shared" si="407"/>
        <v>0</v>
      </c>
      <c r="O1609">
        <f t="shared" si="408"/>
        <v>1</v>
      </c>
      <c r="P1609">
        <v>72</v>
      </c>
      <c r="Q1609">
        <f t="shared" si="409"/>
        <v>0</v>
      </c>
      <c r="R1609">
        <f t="shared" si="410"/>
        <v>0</v>
      </c>
      <c r="S1609">
        <f t="shared" si="411"/>
        <v>1</v>
      </c>
      <c r="T1609">
        <f t="shared" si="412"/>
        <v>0</v>
      </c>
      <c r="U1609">
        <v>0</v>
      </c>
      <c r="V1609">
        <f t="shared" si="413"/>
        <v>0.10722678171784991</v>
      </c>
      <c r="W1609">
        <f t="shared" si="414"/>
        <v>0.5267810405760982</v>
      </c>
      <c r="X1609">
        <f t="shared" si="415"/>
        <v>1.1497582717567432E-2</v>
      </c>
      <c r="Y1609">
        <f t="shared" si="416"/>
        <v>0</v>
      </c>
      <c r="Z1609" t="s">
        <v>1641</v>
      </c>
    </row>
    <row r="1610" spans="1:26" x14ac:dyDescent="0.25">
      <c r="A1610" t="s">
        <v>26</v>
      </c>
      <c r="B1610" t="s">
        <v>33</v>
      </c>
      <c r="C1610" t="s">
        <v>35</v>
      </c>
      <c r="D1610">
        <v>1</v>
      </c>
      <c r="F1610">
        <v>1</v>
      </c>
      <c r="G1610">
        <v>89.05</v>
      </c>
      <c r="H1610">
        <f t="shared" si="401"/>
        <v>0</v>
      </c>
      <c r="I1610">
        <f t="shared" si="402"/>
        <v>1</v>
      </c>
      <c r="J1610">
        <f t="shared" si="403"/>
        <v>0</v>
      </c>
      <c r="K1610">
        <f t="shared" si="404"/>
        <v>1</v>
      </c>
      <c r="L1610">
        <f t="shared" si="405"/>
        <v>0</v>
      </c>
      <c r="M1610">
        <f t="shared" si="406"/>
        <v>1</v>
      </c>
      <c r="N1610">
        <f t="shared" si="407"/>
        <v>0</v>
      </c>
      <c r="O1610">
        <f t="shared" si="408"/>
        <v>0</v>
      </c>
      <c r="P1610">
        <v>13</v>
      </c>
      <c r="Q1610">
        <f t="shared" si="409"/>
        <v>0</v>
      </c>
      <c r="R1610">
        <f t="shared" si="410"/>
        <v>0</v>
      </c>
      <c r="S1610">
        <f t="shared" si="411"/>
        <v>0</v>
      </c>
      <c r="T1610">
        <f t="shared" si="412"/>
        <v>1</v>
      </c>
      <c r="U1610">
        <v>1</v>
      </c>
      <c r="V1610">
        <f t="shared" si="413"/>
        <v>0.39659728397074234</v>
      </c>
      <c r="W1610">
        <f t="shared" si="414"/>
        <v>0.59786984718424541</v>
      </c>
      <c r="X1610">
        <f t="shared" si="415"/>
        <v>0.36409483771148493</v>
      </c>
      <c r="Y1610">
        <f t="shared" si="416"/>
        <v>1</v>
      </c>
      <c r="Z1610" t="s">
        <v>1642</v>
      </c>
    </row>
    <row r="1611" spans="1:26" x14ac:dyDescent="0.25">
      <c r="A1611" t="s">
        <v>29</v>
      </c>
      <c r="B1611" t="s">
        <v>30</v>
      </c>
      <c r="C1611" t="s">
        <v>23</v>
      </c>
      <c r="D1611">
        <v>0</v>
      </c>
      <c r="F1611">
        <v>1</v>
      </c>
      <c r="G1611">
        <v>20.100000000000001</v>
      </c>
      <c r="H1611">
        <f t="shared" si="401"/>
        <v>1</v>
      </c>
      <c r="I1611">
        <f t="shared" si="402"/>
        <v>0</v>
      </c>
      <c r="J1611">
        <f t="shared" si="403"/>
        <v>0</v>
      </c>
      <c r="K1611">
        <f t="shared" si="404"/>
        <v>0</v>
      </c>
      <c r="L1611">
        <f t="shared" si="405"/>
        <v>1</v>
      </c>
      <c r="M1611">
        <f t="shared" si="406"/>
        <v>0</v>
      </c>
      <c r="N1611">
        <f t="shared" si="407"/>
        <v>1</v>
      </c>
      <c r="O1611">
        <f t="shared" si="408"/>
        <v>0</v>
      </c>
      <c r="P1611">
        <v>17</v>
      </c>
      <c r="Q1611">
        <f t="shared" si="409"/>
        <v>0</v>
      </c>
      <c r="R1611">
        <f t="shared" si="410"/>
        <v>1</v>
      </c>
      <c r="S1611">
        <f t="shared" si="411"/>
        <v>0</v>
      </c>
      <c r="T1611">
        <f t="shared" si="412"/>
        <v>0</v>
      </c>
      <c r="U1611">
        <v>0</v>
      </c>
      <c r="V1611">
        <f t="shared" si="413"/>
        <v>-6.2194752277536097E-3</v>
      </c>
      <c r="W1611">
        <f t="shared" si="414"/>
        <v>0.4984451362051453</v>
      </c>
      <c r="X1611">
        <f t="shared" si="415"/>
        <v>3.8681872108640815E-5</v>
      </c>
      <c r="Y1611">
        <f t="shared" si="416"/>
        <v>0</v>
      </c>
      <c r="Z1611" t="s">
        <v>1643</v>
      </c>
    </row>
    <row r="1612" spans="1:26" x14ac:dyDescent="0.25">
      <c r="A1612" t="s">
        <v>29</v>
      </c>
      <c r="B1612" t="s">
        <v>27</v>
      </c>
      <c r="C1612" t="s">
        <v>35</v>
      </c>
      <c r="D1612">
        <v>0</v>
      </c>
      <c r="F1612">
        <v>1</v>
      </c>
      <c r="G1612">
        <v>111.55</v>
      </c>
      <c r="H1612">
        <f t="shared" si="401"/>
        <v>1</v>
      </c>
      <c r="I1612">
        <f t="shared" si="402"/>
        <v>0</v>
      </c>
      <c r="J1612">
        <f t="shared" si="403"/>
        <v>0</v>
      </c>
      <c r="K1612">
        <f t="shared" si="404"/>
        <v>1</v>
      </c>
      <c r="L1612">
        <f t="shared" si="405"/>
        <v>0</v>
      </c>
      <c r="M1612">
        <f t="shared" si="406"/>
        <v>0</v>
      </c>
      <c r="N1612">
        <f t="shared" si="407"/>
        <v>1</v>
      </c>
      <c r="O1612">
        <f t="shared" si="408"/>
        <v>0</v>
      </c>
      <c r="P1612">
        <v>51</v>
      </c>
      <c r="Q1612">
        <f t="shared" si="409"/>
        <v>1</v>
      </c>
      <c r="R1612">
        <f t="shared" si="410"/>
        <v>0</v>
      </c>
      <c r="S1612">
        <f t="shared" si="411"/>
        <v>0</v>
      </c>
      <c r="T1612">
        <f t="shared" si="412"/>
        <v>0</v>
      </c>
      <c r="U1612">
        <v>0</v>
      </c>
      <c r="V1612">
        <f t="shared" si="413"/>
        <v>0.29698952596084649</v>
      </c>
      <c r="W1612">
        <f t="shared" si="414"/>
        <v>0.57370641700128044</v>
      </c>
      <c r="X1612">
        <f t="shared" si="415"/>
        <v>8.8202778530448306E-2</v>
      </c>
      <c r="Y1612">
        <f t="shared" si="416"/>
        <v>0</v>
      </c>
      <c r="Z1612" t="s">
        <v>1644</v>
      </c>
    </row>
    <row r="1613" spans="1:26" x14ac:dyDescent="0.25">
      <c r="A1613" t="s">
        <v>45</v>
      </c>
      <c r="B1613" t="s">
        <v>38</v>
      </c>
      <c r="C1613" t="s">
        <v>25</v>
      </c>
      <c r="D1613">
        <v>0</v>
      </c>
      <c r="F1613">
        <v>1</v>
      </c>
      <c r="G1613">
        <v>60.5</v>
      </c>
      <c r="H1613">
        <f t="shared" si="401"/>
        <v>1</v>
      </c>
      <c r="I1613">
        <f t="shared" si="402"/>
        <v>0</v>
      </c>
      <c r="J1613">
        <f t="shared" si="403"/>
        <v>1</v>
      </c>
      <c r="K1613">
        <f t="shared" si="404"/>
        <v>0</v>
      </c>
      <c r="L1613">
        <f t="shared" si="405"/>
        <v>0</v>
      </c>
      <c r="M1613">
        <f t="shared" si="406"/>
        <v>0</v>
      </c>
      <c r="N1613">
        <f t="shared" si="407"/>
        <v>0</v>
      </c>
      <c r="O1613">
        <f t="shared" si="408"/>
        <v>1</v>
      </c>
      <c r="P1613">
        <v>51</v>
      </c>
      <c r="Q1613">
        <f t="shared" si="409"/>
        <v>0</v>
      </c>
      <c r="R1613">
        <f t="shared" si="410"/>
        <v>0</v>
      </c>
      <c r="S1613">
        <f t="shared" si="411"/>
        <v>1</v>
      </c>
      <c r="T1613">
        <f t="shared" si="412"/>
        <v>0</v>
      </c>
      <c r="U1613">
        <v>0</v>
      </c>
      <c r="V1613">
        <f t="shared" si="413"/>
        <v>2.0697347343080624E-2</v>
      </c>
      <c r="W1613">
        <f t="shared" si="414"/>
        <v>0.50517415212840089</v>
      </c>
      <c r="X1613">
        <f t="shared" si="415"/>
        <v>4.2838018704012657E-4</v>
      </c>
      <c r="Y1613">
        <f t="shared" si="416"/>
        <v>0</v>
      </c>
      <c r="Z1613" t="s">
        <v>1645</v>
      </c>
    </row>
    <row r="1614" spans="1:26" x14ac:dyDescent="0.25">
      <c r="A1614" t="s">
        <v>45</v>
      </c>
      <c r="B1614" t="s">
        <v>33</v>
      </c>
      <c r="C1614" t="s">
        <v>25</v>
      </c>
      <c r="D1614">
        <v>0</v>
      </c>
      <c r="F1614">
        <v>1</v>
      </c>
      <c r="G1614">
        <v>90.95</v>
      </c>
      <c r="H1614">
        <f t="shared" si="401"/>
        <v>1</v>
      </c>
      <c r="I1614">
        <f t="shared" si="402"/>
        <v>0</v>
      </c>
      <c r="J1614">
        <f t="shared" si="403"/>
        <v>1</v>
      </c>
      <c r="K1614">
        <f t="shared" si="404"/>
        <v>0</v>
      </c>
      <c r="L1614">
        <f t="shared" si="405"/>
        <v>0</v>
      </c>
      <c r="M1614">
        <f t="shared" si="406"/>
        <v>0</v>
      </c>
      <c r="N1614">
        <f t="shared" si="407"/>
        <v>0</v>
      </c>
      <c r="O1614">
        <f t="shared" si="408"/>
        <v>1</v>
      </c>
      <c r="P1614">
        <v>72</v>
      </c>
      <c r="Q1614">
        <f t="shared" si="409"/>
        <v>0</v>
      </c>
      <c r="R1614">
        <f t="shared" si="410"/>
        <v>0</v>
      </c>
      <c r="S1614">
        <f t="shared" si="411"/>
        <v>0</v>
      </c>
      <c r="T1614">
        <f t="shared" si="412"/>
        <v>1</v>
      </c>
      <c r="U1614">
        <v>0</v>
      </c>
      <c r="V1614">
        <f t="shared" si="413"/>
        <v>7.3033753931719375E-2</v>
      </c>
      <c r="W1614">
        <f t="shared" si="414"/>
        <v>0.51825032704128671</v>
      </c>
      <c r="X1614">
        <f t="shared" si="415"/>
        <v>5.333929213358935E-3</v>
      </c>
      <c r="Y1614">
        <f t="shared" si="416"/>
        <v>0</v>
      </c>
      <c r="Z1614" t="s">
        <v>1646</v>
      </c>
    </row>
    <row r="1615" spans="1:26" x14ac:dyDescent="0.25">
      <c r="A1615" t="s">
        <v>29</v>
      </c>
      <c r="B1615" t="s">
        <v>27</v>
      </c>
      <c r="C1615" t="s">
        <v>35</v>
      </c>
      <c r="D1615">
        <v>0</v>
      </c>
      <c r="F1615">
        <v>1</v>
      </c>
      <c r="G1615">
        <v>87.4</v>
      </c>
      <c r="H1615">
        <f t="shared" si="401"/>
        <v>1</v>
      </c>
      <c r="I1615">
        <f t="shared" si="402"/>
        <v>0</v>
      </c>
      <c r="J1615">
        <f t="shared" si="403"/>
        <v>0</v>
      </c>
      <c r="K1615">
        <f t="shared" si="404"/>
        <v>1</v>
      </c>
      <c r="L1615">
        <f t="shared" si="405"/>
        <v>0</v>
      </c>
      <c r="M1615">
        <f t="shared" si="406"/>
        <v>0</v>
      </c>
      <c r="N1615">
        <f t="shared" si="407"/>
        <v>1</v>
      </c>
      <c r="O1615">
        <f t="shared" si="408"/>
        <v>0</v>
      </c>
      <c r="P1615">
        <v>67</v>
      </c>
      <c r="Q1615">
        <f t="shared" si="409"/>
        <v>1</v>
      </c>
      <c r="R1615">
        <f t="shared" si="410"/>
        <v>0</v>
      </c>
      <c r="S1615">
        <f t="shared" si="411"/>
        <v>0</v>
      </c>
      <c r="T1615">
        <f t="shared" si="412"/>
        <v>0</v>
      </c>
      <c r="U1615">
        <v>1</v>
      </c>
      <c r="V1615">
        <f t="shared" si="413"/>
        <v>0.25933833773528409</v>
      </c>
      <c r="W1615">
        <f t="shared" si="414"/>
        <v>0.56447363361215419</v>
      </c>
      <c r="X1615">
        <f t="shared" si="415"/>
        <v>0.54857969794873218</v>
      </c>
      <c r="Y1615">
        <f t="shared" si="416"/>
        <v>0</v>
      </c>
      <c r="Z1615" t="s">
        <v>1647</v>
      </c>
    </row>
    <row r="1616" spans="1:26" x14ac:dyDescent="0.25">
      <c r="A1616" t="s">
        <v>26</v>
      </c>
      <c r="B1616" t="s">
        <v>30</v>
      </c>
      <c r="C1616" t="s">
        <v>23</v>
      </c>
      <c r="D1616">
        <v>0</v>
      </c>
      <c r="F1616">
        <v>1</v>
      </c>
      <c r="G1616">
        <v>19.7</v>
      </c>
      <c r="H1616">
        <f t="shared" si="401"/>
        <v>1</v>
      </c>
      <c r="I1616">
        <f t="shared" si="402"/>
        <v>0</v>
      </c>
      <c r="J1616">
        <f t="shared" si="403"/>
        <v>0</v>
      </c>
      <c r="K1616">
        <f t="shared" si="404"/>
        <v>0</v>
      </c>
      <c r="L1616">
        <f t="shared" si="405"/>
        <v>1</v>
      </c>
      <c r="M1616">
        <f t="shared" si="406"/>
        <v>1</v>
      </c>
      <c r="N1616">
        <f t="shared" si="407"/>
        <v>0</v>
      </c>
      <c r="O1616">
        <f t="shared" si="408"/>
        <v>0</v>
      </c>
      <c r="P1616">
        <v>34</v>
      </c>
      <c r="Q1616">
        <f t="shared" si="409"/>
        <v>0</v>
      </c>
      <c r="R1616">
        <f t="shared" si="410"/>
        <v>1</v>
      </c>
      <c r="S1616">
        <f t="shared" si="411"/>
        <v>0</v>
      </c>
      <c r="T1616">
        <f t="shared" si="412"/>
        <v>0</v>
      </c>
      <c r="U1616">
        <v>0</v>
      </c>
      <c r="V1616">
        <f t="shared" si="413"/>
        <v>0.25974858188771333</v>
      </c>
      <c r="W1616">
        <f t="shared" si="414"/>
        <v>0.56457448665811927</v>
      </c>
      <c r="X1616">
        <f t="shared" si="415"/>
        <v>6.7469325792678114E-2</v>
      </c>
      <c r="Y1616">
        <f t="shared" si="416"/>
        <v>0</v>
      </c>
      <c r="Z1616" t="s">
        <v>1648</v>
      </c>
    </row>
    <row r="1617" spans="1:26" x14ac:dyDescent="0.25">
      <c r="A1617" t="s">
        <v>45</v>
      </c>
      <c r="B1617" t="s">
        <v>33</v>
      </c>
      <c r="C1617" t="s">
        <v>25</v>
      </c>
      <c r="D1617">
        <v>0</v>
      </c>
      <c r="F1617">
        <v>1</v>
      </c>
      <c r="G1617">
        <v>50.95</v>
      </c>
      <c r="H1617">
        <f t="shared" si="401"/>
        <v>1</v>
      </c>
      <c r="I1617">
        <f t="shared" si="402"/>
        <v>0</v>
      </c>
      <c r="J1617">
        <f t="shared" si="403"/>
        <v>1</v>
      </c>
      <c r="K1617">
        <f t="shared" si="404"/>
        <v>0</v>
      </c>
      <c r="L1617">
        <f t="shared" si="405"/>
        <v>0</v>
      </c>
      <c r="M1617">
        <f t="shared" si="406"/>
        <v>0</v>
      </c>
      <c r="N1617">
        <f t="shared" si="407"/>
        <v>0</v>
      </c>
      <c r="O1617">
        <f t="shared" si="408"/>
        <v>1</v>
      </c>
      <c r="P1617">
        <v>67</v>
      </c>
      <c r="Q1617">
        <f t="shared" si="409"/>
        <v>0</v>
      </c>
      <c r="R1617">
        <f t="shared" si="410"/>
        <v>0</v>
      </c>
      <c r="S1617">
        <f t="shared" si="411"/>
        <v>0</v>
      </c>
      <c r="T1617">
        <f t="shared" si="412"/>
        <v>1</v>
      </c>
      <c r="U1617">
        <v>0</v>
      </c>
      <c r="V1617">
        <f t="shared" si="413"/>
        <v>5.8083681482930249E-3</v>
      </c>
      <c r="W1617">
        <f t="shared" si="414"/>
        <v>0.50145208795463425</v>
      </c>
      <c r="X1617">
        <f t="shared" si="415"/>
        <v>3.3737140546104945E-5</v>
      </c>
      <c r="Y1617">
        <f t="shared" si="416"/>
        <v>0</v>
      </c>
      <c r="Z1617" t="s">
        <v>1649</v>
      </c>
    </row>
    <row r="1618" spans="1:26" x14ac:dyDescent="0.25">
      <c r="A1618" t="s">
        <v>29</v>
      </c>
      <c r="B1618" t="s">
        <v>33</v>
      </c>
      <c r="C1618" t="s">
        <v>23</v>
      </c>
      <c r="D1618">
        <v>0</v>
      </c>
      <c r="F1618">
        <v>1</v>
      </c>
      <c r="G1618">
        <v>20.05</v>
      </c>
      <c r="H1618">
        <f t="shared" si="401"/>
        <v>1</v>
      </c>
      <c r="I1618">
        <f t="shared" si="402"/>
        <v>0</v>
      </c>
      <c r="J1618">
        <f t="shared" si="403"/>
        <v>0</v>
      </c>
      <c r="K1618">
        <f t="shared" si="404"/>
        <v>0</v>
      </c>
      <c r="L1618">
        <f t="shared" si="405"/>
        <v>1</v>
      </c>
      <c r="M1618">
        <f t="shared" si="406"/>
        <v>0</v>
      </c>
      <c r="N1618">
        <f t="shared" si="407"/>
        <v>1</v>
      </c>
      <c r="O1618">
        <f t="shared" si="408"/>
        <v>0</v>
      </c>
      <c r="P1618">
        <v>49</v>
      </c>
      <c r="Q1618">
        <f t="shared" si="409"/>
        <v>0</v>
      </c>
      <c r="R1618">
        <f t="shared" si="410"/>
        <v>0</v>
      </c>
      <c r="S1618">
        <f t="shared" si="411"/>
        <v>0</v>
      </c>
      <c r="T1618">
        <f t="shared" si="412"/>
        <v>1</v>
      </c>
      <c r="U1618">
        <v>0</v>
      </c>
      <c r="V1618">
        <f t="shared" si="413"/>
        <v>-1.1160597259162661E-2</v>
      </c>
      <c r="W1618">
        <f t="shared" si="414"/>
        <v>0.49720987964634999</v>
      </c>
      <c r="X1618">
        <f t="shared" si="415"/>
        <v>1.2455893118122911E-4</v>
      </c>
      <c r="Y1618">
        <f t="shared" si="416"/>
        <v>0</v>
      </c>
      <c r="Z1618" t="s">
        <v>1650</v>
      </c>
    </row>
    <row r="1619" spans="1:26" x14ac:dyDescent="0.25">
      <c r="A1619" t="s">
        <v>45</v>
      </c>
      <c r="B1619" t="s">
        <v>30</v>
      </c>
      <c r="C1619" t="s">
        <v>23</v>
      </c>
      <c r="D1619">
        <v>0</v>
      </c>
      <c r="F1619">
        <v>1</v>
      </c>
      <c r="G1619">
        <v>19.399999999999999</v>
      </c>
      <c r="H1619">
        <f t="shared" si="401"/>
        <v>1</v>
      </c>
      <c r="I1619">
        <f t="shared" si="402"/>
        <v>0</v>
      </c>
      <c r="J1619">
        <f t="shared" si="403"/>
        <v>0</v>
      </c>
      <c r="K1619">
        <f t="shared" si="404"/>
        <v>0</v>
      </c>
      <c r="L1619">
        <f t="shared" si="405"/>
        <v>1</v>
      </c>
      <c r="M1619">
        <f t="shared" si="406"/>
        <v>0</v>
      </c>
      <c r="N1619">
        <f t="shared" si="407"/>
        <v>0</v>
      </c>
      <c r="O1619">
        <f t="shared" si="408"/>
        <v>1</v>
      </c>
      <c r="P1619">
        <v>53</v>
      </c>
      <c r="Q1619">
        <f t="shared" si="409"/>
        <v>0</v>
      </c>
      <c r="R1619">
        <f t="shared" si="410"/>
        <v>1</v>
      </c>
      <c r="S1619">
        <f t="shared" si="411"/>
        <v>0</v>
      </c>
      <c r="T1619">
        <f t="shared" si="412"/>
        <v>0</v>
      </c>
      <c r="U1619">
        <v>0</v>
      </c>
      <c r="V1619">
        <f t="shared" si="413"/>
        <v>-7.2108039320812223E-2</v>
      </c>
      <c r="W1619">
        <f t="shared" si="414"/>
        <v>0.48198079716781178</v>
      </c>
      <c r="X1619">
        <f t="shared" si="415"/>
        <v>5.1995693346918014E-3</v>
      </c>
      <c r="Y1619">
        <f t="shared" si="416"/>
        <v>0</v>
      </c>
      <c r="Z1619" t="s">
        <v>1651</v>
      </c>
    </row>
    <row r="1620" spans="1:26" x14ac:dyDescent="0.25">
      <c r="A1620" t="s">
        <v>26</v>
      </c>
      <c r="B1620" t="s">
        <v>27</v>
      </c>
      <c r="C1620" t="s">
        <v>25</v>
      </c>
      <c r="D1620">
        <v>0</v>
      </c>
      <c r="F1620">
        <v>1</v>
      </c>
      <c r="G1620">
        <v>59.45</v>
      </c>
      <c r="H1620">
        <f t="shared" si="401"/>
        <v>1</v>
      </c>
      <c r="I1620">
        <f t="shared" si="402"/>
        <v>0</v>
      </c>
      <c r="J1620">
        <f t="shared" si="403"/>
        <v>1</v>
      </c>
      <c r="K1620">
        <f t="shared" si="404"/>
        <v>0</v>
      </c>
      <c r="L1620">
        <f t="shared" si="405"/>
        <v>0</v>
      </c>
      <c r="M1620">
        <f t="shared" si="406"/>
        <v>1</v>
      </c>
      <c r="N1620">
        <f t="shared" si="407"/>
        <v>0</v>
      </c>
      <c r="O1620">
        <f t="shared" si="408"/>
        <v>0</v>
      </c>
      <c r="P1620">
        <v>27</v>
      </c>
      <c r="Q1620">
        <f t="shared" si="409"/>
        <v>1</v>
      </c>
      <c r="R1620">
        <f t="shared" si="410"/>
        <v>0</v>
      </c>
      <c r="S1620">
        <f t="shared" si="411"/>
        <v>0</v>
      </c>
      <c r="T1620">
        <f t="shared" si="412"/>
        <v>0</v>
      </c>
      <c r="U1620">
        <v>0</v>
      </c>
      <c r="V1620">
        <f t="shared" si="413"/>
        <v>0.50577220584657567</v>
      </c>
      <c r="W1620">
        <f t="shared" si="414"/>
        <v>0.62381485907066681</v>
      </c>
      <c r="X1620">
        <f t="shared" si="415"/>
        <v>0.25580552420691094</v>
      </c>
      <c r="Y1620">
        <f t="shared" si="416"/>
        <v>1</v>
      </c>
      <c r="Z1620" t="s">
        <v>1652</v>
      </c>
    </row>
    <row r="1621" spans="1:26" x14ac:dyDescent="0.25">
      <c r="A1621" t="s">
        <v>26</v>
      </c>
      <c r="B1621" t="s">
        <v>27</v>
      </c>
      <c r="C1621" t="s">
        <v>35</v>
      </c>
      <c r="D1621">
        <v>1</v>
      </c>
      <c r="F1621">
        <v>1</v>
      </c>
      <c r="G1621">
        <v>94.75</v>
      </c>
      <c r="H1621">
        <f t="shared" si="401"/>
        <v>0</v>
      </c>
      <c r="I1621">
        <f t="shared" si="402"/>
        <v>1</v>
      </c>
      <c r="J1621">
        <f t="shared" si="403"/>
        <v>0</v>
      </c>
      <c r="K1621">
        <f t="shared" si="404"/>
        <v>1</v>
      </c>
      <c r="L1621">
        <f t="shared" si="405"/>
        <v>0</v>
      </c>
      <c r="M1621">
        <f t="shared" si="406"/>
        <v>1</v>
      </c>
      <c r="N1621">
        <f t="shared" si="407"/>
        <v>0</v>
      </c>
      <c r="O1621">
        <f t="shared" si="408"/>
        <v>0</v>
      </c>
      <c r="P1621">
        <v>23</v>
      </c>
      <c r="Q1621">
        <f t="shared" si="409"/>
        <v>1</v>
      </c>
      <c r="R1621">
        <f t="shared" si="410"/>
        <v>0</v>
      </c>
      <c r="S1621">
        <f t="shared" si="411"/>
        <v>0</v>
      </c>
      <c r="T1621">
        <f t="shared" si="412"/>
        <v>0</v>
      </c>
      <c r="U1621">
        <v>1</v>
      </c>
      <c r="V1621">
        <f t="shared" si="413"/>
        <v>0.54225224356277424</v>
      </c>
      <c r="W1621">
        <f t="shared" si="414"/>
        <v>0.6323361912746972</v>
      </c>
      <c r="X1621">
        <f t="shared" si="415"/>
        <v>0.20953300852331375</v>
      </c>
      <c r="Y1621">
        <f t="shared" si="416"/>
        <v>1</v>
      </c>
      <c r="Z1621" t="s">
        <v>1653</v>
      </c>
    </row>
    <row r="1622" spans="1:26" x14ac:dyDescent="0.25">
      <c r="A1622" t="s">
        <v>45</v>
      </c>
      <c r="B1622" t="s">
        <v>38</v>
      </c>
      <c r="C1622" t="s">
        <v>25</v>
      </c>
      <c r="D1622">
        <v>0</v>
      </c>
      <c r="F1622">
        <v>1</v>
      </c>
      <c r="G1622">
        <v>81.5</v>
      </c>
      <c r="H1622">
        <f t="shared" si="401"/>
        <v>1</v>
      </c>
      <c r="I1622">
        <f t="shared" si="402"/>
        <v>0</v>
      </c>
      <c r="J1622">
        <f t="shared" si="403"/>
        <v>1</v>
      </c>
      <c r="K1622">
        <f t="shared" si="404"/>
        <v>0</v>
      </c>
      <c r="L1622">
        <f t="shared" si="405"/>
        <v>0</v>
      </c>
      <c r="M1622">
        <f t="shared" si="406"/>
        <v>0</v>
      </c>
      <c r="N1622">
        <f t="shared" si="407"/>
        <v>0</v>
      </c>
      <c r="O1622">
        <f t="shared" si="408"/>
        <v>1</v>
      </c>
      <c r="P1622">
        <v>69</v>
      </c>
      <c r="Q1622">
        <f t="shared" si="409"/>
        <v>0</v>
      </c>
      <c r="R1622">
        <f t="shared" si="410"/>
        <v>0</v>
      </c>
      <c r="S1622">
        <f t="shared" si="411"/>
        <v>1</v>
      </c>
      <c r="T1622">
        <f t="shared" si="412"/>
        <v>0</v>
      </c>
      <c r="U1622">
        <v>0</v>
      </c>
      <c r="V1622">
        <f t="shared" si="413"/>
        <v>5.3437511017482731E-2</v>
      </c>
      <c r="W1622">
        <f t="shared" si="414"/>
        <v>0.51335619961140322</v>
      </c>
      <c r="X1622">
        <f t="shared" si="415"/>
        <v>2.855567583743588E-3</v>
      </c>
      <c r="Y1622">
        <f t="shared" si="416"/>
        <v>0</v>
      </c>
      <c r="Z1622" t="s">
        <v>1654</v>
      </c>
    </row>
    <row r="1623" spans="1:26" x14ac:dyDescent="0.25">
      <c r="A1623" t="s">
        <v>26</v>
      </c>
      <c r="B1623" t="s">
        <v>33</v>
      </c>
      <c r="C1623" t="s">
        <v>25</v>
      </c>
      <c r="D1623">
        <v>0</v>
      </c>
      <c r="F1623">
        <v>1</v>
      </c>
      <c r="G1623">
        <v>29.05</v>
      </c>
      <c r="H1623">
        <f t="shared" si="401"/>
        <v>1</v>
      </c>
      <c r="I1623">
        <f t="shared" si="402"/>
        <v>0</v>
      </c>
      <c r="J1623">
        <f t="shared" si="403"/>
        <v>1</v>
      </c>
      <c r="K1623">
        <f t="shared" si="404"/>
        <v>0</v>
      </c>
      <c r="L1623">
        <f t="shared" si="405"/>
        <v>0</v>
      </c>
      <c r="M1623">
        <f t="shared" si="406"/>
        <v>1</v>
      </c>
      <c r="N1623">
        <f t="shared" si="407"/>
        <v>0</v>
      </c>
      <c r="O1623">
        <f t="shared" si="408"/>
        <v>0</v>
      </c>
      <c r="P1623">
        <v>2</v>
      </c>
      <c r="Q1623">
        <f t="shared" si="409"/>
        <v>0</v>
      </c>
      <c r="R1623">
        <f t="shared" si="410"/>
        <v>0</v>
      </c>
      <c r="S1623">
        <f t="shared" si="411"/>
        <v>0</v>
      </c>
      <c r="T1623">
        <f t="shared" si="412"/>
        <v>1</v>
      </c>
      <c r="U1623">
        <v>0</v>
      </c>
      <c r="V1623">
        <f t="shared" si="413"/>
        <v>0.30791712844749203</v>
      </c>
      <c r="W1623">
        <f t="shared" si="414"/>
        <v>0.57637677456659586</v>
      </c>
      <c r="X1623">
        <f t="shared" si="415"/>
        <v>9.4812957991349298E-2</v>
      </c>
      <c r="Y1623">
        <f t="shared" si="416"/>
        <v>0</v>
      </c>
      <c r="Z1623" t="s">
        <v>1655</v>
      </c>
    </row>
    <row r="1624" spans="1:26" x14ac:dyDescent="0.25">
      <c r="A1624" t="s">
        <v>26</v>
      </c>
      <c r="B1624" t="s">
        <v>27</v>
      </c>
      <c r="C1624" t="s">
        <v>35</v>
      </c>
      <c r="D1624">
        <v>0</v>
      </c>
      <c r="F1624">
        <v>1</v>
      </c>
      <c r="G1624">
        <v>86.45</v>
      </c>
      <c r="H1624">
        <f t="shared" si="401"/>
        <v>1</v>
      </c>
      <c r="I1624">
        <f t="shared" si="402"/>
        <v>0</v>
      </c>
      <c r="J1624">
        <f t="shared" si="403"/>
        <v>0</v>
      </c>
      <c r="K1624">
        <f t="shared" si="404"/>
        <v>1</v>
      </c>
      <c r="L1624">
        <f t="shared" si="405"/>
        <v>0</v>
      </c>
      <c r="M1624">
        <f t="shared" si="406"/>
        <v>1</v>
      </c>
      <c r="N1624">
        <f t="shared" si="407"/>
        <v>0</v>
      </c>
      <c r="O1624">
        <f t="shared" si="408"/>
        <v>0</v>
      </c>
      <c r="P1624">
        <v>35</v>
      </c>
      <c r="Q1624">
        <f t="shared" si="409"/>
        <v>1</v>
      </c>
      <c r="R1624">
        <f t="shared" si="410"/>
        <v>0</v>
      </c>
      <c r="S1624">
        <f t="shared" si="411"/>
        <v>0</v>
      </c>
      <c r="T1624">
        <f t="shared" si="412"/>
        <v>0</v>
      </c>
      <c r="U1624">
        <v>1</v>
      </c>
      <c r="V1624">
        <f t="shared" si="413"/>
        <v>0.52931208363432003</v>
      </c>
      <c r="W1624">
        <f t="shared" si="414"/>
        <v>0.62932265211025462</v>
      </c>
      <c r="X1624">
        <f t="shared" si="415"/>
        <v>0.22154711461266535</v>
      </c>
      <c r="Y1624">
        <f t="shared" si="416"/>
        <v>1</v>
      </c>
      <c r="Z1624" t="s">
        <v>1656</v>
      </c>
    </row>
    <row r="1625" spans="1:26" x14ac:dyDescent="0.25">
      <c r="A1625" t="s">
        <v>29</v>
      </c>
      <c r="B1625" t="s">
        <v>30</v>
      </c>
      <c r="C1625" t="s">
        <v>25</v>
      </c>
      <c r="D1625">
        <v>0</v>
      </c>
      <c r="F1625">
        <v>1</v>
      </c>
      <c r="G1625">
        <v>70.599999999999994</v>
      </c>
      <c r="H1625">
        <f t="shared" si="401"/>
        <v>1</v>
      </c>
      <c r="I1625">
        <f t="shared" si="402"/>
        <v>0</v>
      </c>
      <c r="J1625">
        <f t="shared" si="403"/>
        <v>1</v>
      </c>
      <c r="K1625">
        <f t="shared" si="404"/>
        <v>0</v>
      </c>
      <c r="L1625">
        <f t="shared" si="405"/>
        <v>0</v>
      </c>
      <c r="M1625">
        <f t="shared" si="406"/>
        <v>0</v>
      </c>
      <c r="N1625">
        <f t="shared" si="407"/>
        <v>1</v>
      </c>
      <c r="O1625">
        <f t="shared" si="408"/>
        <v>0</v>
      </c>
      <c r="P1625">
        <v>46</v>
      </c>
      <c r="Q1625">
        <f t="shared" si="409"/>
        <v>0</v>
      </c>
      <c r="R1625">
        <f t="shared" si="410"/>
        <v>1</v>
      </c>
      <c r="S1625">
        <f t="shared" si="411"/>
        <v>0</v>
      </c>
      <c r="T1625">
        <f t="shared" si="412"/>
        <v>0</v>
      </c>
      <c r="U1625">
        <v>0</v>
      </c>
      <c r="V1625">
        <f t="shared" si="413"/>
        <v>0.10124103231896682</v>
      </c>
      <c r="W1625">
        <f t="shared" si="414"/>
        <v>0.52528866157098497</v>
      </c>
      <c r="X1625">
        <f t="shared" si="415"/>
        <v>1.0249746625010084E-2</v>
      </c>
      <c r="Y1625">
        <f t="shared" si="416"/>
        <v>0</v>
      </c>
      <c r="Z1625" t="s">
        <v>1657</v>
      </c>
    </row>
    <row r="1626" spans="1:26" x14ac:dyDescent="0.25">
      <c r="A1626" t="s">
        <v>45</v>
      </c>
      <c r="B1626" t="s">
        <v>33</v>
      </c>
      <c r="C1626" t="s">
        <v>35</v>
      </c>
      <c r="D1626">
        <v>0</v>
      </c>
      <c r="F1626">
        <v>1</v>
      </c>
      <c r="G1626">
        <v>97.2</v>
      </c>
      <c r="H1626">
        <f t="shared" si="401"/>
        <v>1</v>
      </c>
      <c r="I1626">
        <f t="shared" si="402"/>
        <v>0</v>
      </c>
      <c r="J1626">
        <f t="shared" si="403"/>
        <v>0</v>
      </c>
      <c r="K1626">
        <f t="shared" si="404"/>
        <v>1</v>
      </c>
      <c r="L1626">
        <f t="shared" si="405"/>
        <v>0</v>
      </c>
      <c r="M1626">
        <f t="shared" si="406"/>
        <v>0</v>
      </c>
      <c r="N1626">
        <f t="shared" si="407"/>
        <v>0</v>
      </c>
      <c r="O1626">
        <f t="shared" si="408"/>
        <v>1</v>
      </c>
      <c r="P1626">
        <v>54</v>
      </c>
      <c r="Q1626">
        <f t="shared" si="409"/>
        <v>0</v>
      </c>
      <c r="R1626">
        <f t="shared" si="410"/>
        <v>0</v>
      </c>
      <c r="S1626">
        <f t="shared" si="411"/>
        <v>0</v>
      </c>
      <c r="T1626">
        <f t="shared" si="412"/>
        <v>1</v>
      </c>
      <c r="U1626">
        <v>0</v>
      </c>
      <c r="V1626">
        <f t="shared" si="413"/>
        <v>8.277785026338666E-2</v>
      </c>
      <c r="W1626">
        <f t="shared" si="414"/>
        <v>0.52068265382173784</v>
      </c>
      <c r="X1626">
        <f t="shared" si="415"/>
        <v>6.8521724942276633E-3</v>
      </c>
      <c r="Y1626">
        <f t="shared" si="416"/>
        <v>0</v>
      </c>
      <c r="Z1626" t="s">
        <v>1658</v>
      </c>
    </row>
    <row r="1627" spans="1:26" x14ac:dyDescent="0.25">
      <c r="A1627" t="s">
        <v>29</v>
      </c>
      <c r="B1627" t="s">
        <v>27</v>
      </c>
      <c r="C1627" t="s">
        <v>35</v>
      </c>
      <c r="D1627">
        <v>0</v>
      </c>
      <c r="F1627">
        <v>1</v>
      </c>
      <c r="G1627">
        <v>98.25</v>
      </c>
      <c r="H1627">
        <f t="shared" si="401"/>
        <v>1</v>
      </c>
      <c r="I1627">
        <f t="shared" si="402"/>
        <v>0</v>
      </c>
      <c r="J1627">
        <f t="shared" si="403"/>
        <v>0</v>
      </c>
      <c r="K1627">
        <f t="shared" si="404"/>
        <v>1</v>
      </c>
      <c r="L1627">
        <f t="shared" si="405"/>
        <v>0</v>
      </c>
      <c r="M1627">
        <f t="shared" si="406"/>
        <v>0</v>
      </c>
      <c r="N1627">
        <f t="shared" si="407"/>
        <v>1</v>
      </c>
      <c r="O1627">
        <f t="shared" si="408"/>
        <v>0</v>
      </c>
      <c r="P1627">
        <v>56</v>
      </c>
      <c r="Q1627">
        <f t="shared" si="409"/>
        <v>1</v>
      </c>
      <c r="R1627">
        <f t="shared" si="410"/>
        <v>0</v>
      </c>
      <c r="S1627">
        <f t="shared" si="411"/>
        <v>0</v>
      </c>
      <c r="T1627">
        <f t="shared" si="412"/>
        <v>0</v>
      </c>
      <c r="U1627">
        <v>1</v>
      </c>
      <c r="V1627">
        <f t="shared" si="413"/>
        <v>0.28111725822781419</v>
      </c>
      <c r="W1627">
        <f t="shared" si="414"/>
        <v>0.56982011336871574</v>
      </c>
      <c r="X1627">
        <f t="shared" si="415"/>
        <v>0.51679239641789521</v>
      </c>
      <c r="Y1627">
        <f t="shared" si="416"/>
        <v>0</v>
      </c>
      <c r="Z1627" t="s">
        <v>1659</v>
      </c>
    </row>
    <row r="1628" spans="1:26" x14ac:dyDescent="0.25">
      <c r="A1628" t="s">
        <v>26</v>
      </c>
      <c r="B1628" t="s">
        <v>33</v>
      </c>
      <c r="C1628" t="s">
        <v>35</v>
      </c>
      <c r="D1628">
        <v>0</v>
      </c>
      <c r="F1628">
        <v>1</v>
      </c>
      <c r="G1628">
        <v>75.75</v>
      </c>
      <c r="H1628">
        <f t="shared" si="401"/>
        <v>1</v>
      </c>
      <c r="I1628">
        <f t="shared" si="402"/>
        <v>0</v>
      </c>
      <c r="J1628">
        <f t="shared" si="403"/>
        <v>0</v>
      </c>
      <c r="K1628">
        <f t="shared" si="404"/>
        <v>1</v>
      </c>
      <c r="L1628">
        <f t="shared" si="405"/>
        <v>0</v>
      </c>
      <c r="M1628">
        <f t="shared" si="406"/>
        <v>1</v>
      </c>
      <c r="N1628">
        <f t="shared" si="407"/>
        <v>0</v>
      </c>
      <c r="O1628">
        <f t="shared" si="408"/>
        <v>0</v>
      </c>
      <c r="P1628">
        <v>9</v>
      </c>
      <c r="Q1628">
        <f t="shared" si="409"/>
        <v>0</v>
      </c>
      <c r="R1628">
        <f t="shared" si="410"/>
        <v>0</v>
      </c>
      <c r="S1628">
        <f t="shared" si="411"/>
        <v>0</v>
      </c>
      <c r="T1628">
        <f t="shared" si="412"/>
        <v>1</v>
      </c>
      <c r="U1628">
        <v>1</v>
      </c>
      <c r="V1628">
        <f t="shared" si="413"/>
        <v>0.37586184697695435</v>
      </c>
      <c r="W1628">
        <f t="shared" si="414"/>
        <v>0.59287464430499148</v>
      </c>
      <c r="X1628">
        <f t="shared" si="415"/>
        <v>0.38954843405901873</v>
      </c>
      <c r="Y1628">
        <f t="shared" si="416"/>
        <v>1</v>
      </c>
      <c r="Z1628" t="s">
        <v>1660</v>
      </c>
    </row>
    <row r="1629" spans="1:26" x14ac:dyDescent="0.25">
      <c r="A1629" t="s">
        <v>26</v>
      </c>
      <c r="B1629" t="s">
        <v>33</v>
      </c>
      <c r="C1629" t="s">
        <v>25</v>
      </c>
      <c r="D1629">
        <v>0</v>
      </c>
      <c r="F1629">
        <v>1</v>
      </c>
      <c r="G1629">
        <v>59.2</v>
      </c>
      <c r="H1629">
        <f t="shared" si="401"/>
        <v>1</v>
      </c>
      <c r="I1629">
        <f t="shared" si="402"/>
        <v>0</v>
      </c>
      <c r="J1629">
        <f t="shared" si="403"/>
        <v>1</v>
      </c>
      <c r="K1629">
        <f t="shared" si="404"/>
        <v>0</v>
      </c>
      <c r="L1629">
        <f t="shared" si="405"/>
        <v>0</v>
      </c>
      <c r="M1629">
        <f t="shared" si="406"/>
        <v>1</v>
      </c>
      <c r="N1629">
        <f t="shared" si="407"/>
        <v>0</v>
      </c>
      <c r="O1629">
        <f t="shared" si="408"/>
        <v>0</v>
      </c>
      <c r="P1629">
        <v>20</v>
      </c>
      <c r="Q1629">
        <f t="shared" si="409"/>
        <v>0</v>
      </c>
      <c r="R1629">
        <f t="shared" si="410"/>
        <v>0</v>
      </c>
      <c r="S1629">
        <f t="shared" si="411"/>
        <v>0</v>
      </c>
      <c r="T1629">
        <f t="shared" si="412"/>
        <v>1</v>
      </c>
      <c r="U1629">
        <v>0</v>
      </c>
      <c r="V1629">
        <f t="shared" si="413"/>
        <v>0.35492264915145505</v>
      </c>
      <c r="W1629">
        <f t="shared" si="414"/>
        <v>0.58781079732966135</v>
      </c>
      <c r="X1629">
        <f t="shared" si="415"/>
        <v>0.12597008688068687</v>
      </c>
      <c r="Y1629">
        <f t="shared" si="416"/>
        <v>1</v>
      </c>
      <c r="Z1629" t="s">
        <v>1661</v>
      </c>
    </row>
    <row r="1630" spans="1:26" x14ac:dyDescent="0.25">
      <c r="A1630" t="s">
        <v>26</v>
      </c>
      <c r="B1630" t="s">
        <v>30</v>
      </c>
      <c r="C1630" t="s">
        <v>35</v>
      </c>
      <c r="D1630">
        <v>0</v>
      </c>
      <c r="F1630">
        <v>1</v>
      </c>
      <c r="G1630">
        <v>75.900000000000006</v>
      </c>
      <c r="H1630">
        <f t="shared" si="401"/>
        <v>1</v>
      </c>
      <c r="I1630">
        <f t="shared" si="402"/>
        <v>0</v>
      </c>
      <c r="J1630">
        <f t="shared" si="403"/>
        <v>0</v>
      </c>
      <c r="K1630">
        <f t="shared" si="404"/>
        <v>1</v>
      </c>
      <c r="L1630">
        <f t="shared" si="405"/>
        <v>0</v>
      </c>
      <c r="M1630">
        <f t="shared" si="406"/>
        <v>1</v>
      </c>
      <c r="N1630">
        <f t="shared" si="407"/>
        <v>0</v>
      </c>
      <c r="O1630">
        <f t="shared" si="408"/>
        <v>0</v>
      </c>
      <c r="P1630">
        <v>11</v>
      </c>
      <c r="Q1630">
        <f t="shared" si="409"/>
        <v>0</v>
      </c>
      <c r="R1630">
        <f t="shared" si="410"/>
        <v>1</v>
      </c>
      <c r="S1630">
        <f t="shared" si="411"/>
        <v>0</v>
      </c>
      <c r="T1630">
        <f t="shared" si="412"/>
        <v>0</v>
      </c>
      <c r="U1630">
        <v>0</v>
      </c>
      <c r="V1630">
        <f t="shared" si="413"/>
        <v>0.39465032365397268</v>
      </c>
      <c r="W1630">
        <f t="shared" si="414"/>
        <v>0.59740166701481801</v>
      </c>
      <c r="X1630">
        <f t="shared" si="415"/>
        <v>0.15574887796018538</v>
      </c>
      <c r="Y1630">
        <f t="shared" si="416"/>
        <v>1</v>
      </c>
      <c r="Z1630" t="s">
        <v>1662</v>
      </c>
    </row>
    <row r="1631" spans="1:26" x14ac:dyDescent="0.25">
      <c r="A1631" t="s">
        <v>26</v>
      </c>
      <c r="B1631" t="s">
        <v>27</v>
      </c>
      <c r="C1631" t="s">
        <v>35</v>
      </c>
      <c r="D1631">
        <v>1</v>
      </c>
      <c r="F1631">
        <v>1</v>
      </c>
      <c r="G1631">
        <v>90.05</v>
      </c>
      <c r="H1631">
        <f t="shared" si="401"/>
        <v>0</v>
      </c>
      <c r="I1631">
        <f t="shared" si="402"/>
        <v>1</v>
      </c>
      <c r="J1631">
        <f t="shared" si="403"/>
        <v>0</v>
      </c>
      <c r="K1631">
        <f t="shared" si="404"/>
        <v>1</v>
      </c>
      <c r="L1631">
        <f t="shared" si="405"/>
        <v>0</v>
      </c>
      <c r="M1631">
        <f t="shared" si="406"/>
        <v>1</v>
      </c>
      <c r="N1631">
        <f t="shared" si="407"/>
        <v>0</v>
      </c>
      <c r="O1631">
        <f t="shared" si="408"/>
        <v>0</v>
      </c>
      <c r="P1631">
        <v>30</v>
      </c>
      <c r="Q1631">
        <f t="shared" si="409"/>
        <v>1</v>
      </c>
      <c r="R1631">
        <f t="shared" si="410"/>
        <v>0</v>
      </c>
      <c r="S1631">
        <f t="shared" si="411"/>
        <v>0</v>
      </c>
      <c r="T1631">
        <f t="shared" si="412"/>
        <v>0</v>
      </c>
      <c r="U1631">
        <v>0</v>
      </c>
      <c r="V1631">
        <f t="shared" si="413"/>
        <v>0.53492468312136043</v>
      </c>
      <c r="W1631">
        <f t="shared" si="414"/>
        <v>0.63063098184539856</v>
      </c>
      <c r="X1631">
        <f t="shared" si="415"/>
        <v>0.28614441661248785</v>
      </c>
      <c r="Y1631">
        <f t="shared" si="416"/>
        <v>1</v>
      </c>
      <c r="Z1631" t="s">
        <v>1663</v>
      </c>
    </row>
    <row r="1632" spans="1:26" x14ac:dyDescent="0.25">
      <c r="A1632" t="s">
        <v>45</v>
      </c>
      <c r="B1632" t="s">
        <v>33</v>
      </c>
      <c r="C1632" t="s">
        <v>25</v>
      </c>
      <c r="D1632">
        <v>0</v>
      </c>
      <c r="F1632">
        <v>1</v>
      </c>
      <c r="G1632">
        <v>70.95</v>
      </c>
      <c r="H1632">
        <f t="shared" si="401"/>
        <v>1</v>
      </c>
      <c r="I1632">
        <f t="shared" si="402"/>
        <v>0</v>
      </c>
      <c r="J1632">
        <f t="shared" si="403"/>
        <v>1</v>
      </c>
      <c r="K1632">
        <f t="shared" si="404"/>
        <v>0</v>
      </c>
      <c r="L1632">
        <f t="shared" si="405"/>
        <v>0</v>
      </c>
      <c r="M1632">
        <f t="shared" si="406"/>
        <v>0</v>
      </c>
      <c r="N1632">
        <f t="shared" si="407"/>
        <v>0</v>
      </c>
      <c r="O1632">
        <f t="shared" si="408"/>
        <v>1</v>
      </c>
      <c r="P1632">
        <v>68</v>
      </c>
      <c r="Q1632">
        <f t="shared" si="409"/>
        <v>0</v>
      </c>
      <c r="R1632">
        <f t="shared" si="410"/>
        <v>0</v>
      </c>
      <c r="S1632">
        <f t="shared" si="411"/>
        <v>0</v>
      </c>
      <c r="T1632">
        <f t="shared" si="412"/>
        <v>1</v>
      </c>
      <c r="U1632">
        <v>0</v>
      </c>
      <c r="V1632">
        <f t="shared" si="413"/>
        <v>5.5544094774686636E-2</v>
      </c>
      <c r="W1632">
        <f t="shared" si="414"/>
        <v>0.51388245475999406</v>
      </c>
      <c r="X1632">
        <f t="shared" si="415"/>
        <v>3.0851464643393712E-3</v>
      </c>
      <c r="Y1632">
        <f t="shared" si="416"/>
        <v>0</v>
      </c>
      <c r="Z1632" t="s">
        <v>1664</v>
      </c>
    </row>
    <row r="1633" spans="1:26" x14ac:dyDescent="0.25">
      <c r="A1633" t="s">
        <v>26</v>
      </c>
      <c r="B1633" t="s">
        <v>27</v>
      </c>
      <c r="C1633" t="s">
        <v>35</v>
      </c>
      <c r="D1633">
        <v>1</v>
      </c>
      <c r="F1633">
        <v>1</v>
      </c>
      <c r="G1633">
        <v>102.6</v>
      </c>
      <c r="H1633">
        <f t="shared" si="401"/>
        <v>0</v>
      </c>
      <c r="I1633">
        <f t="shared" si="402"/>
        <v>1</v>
      </c>
      <c r="J1633">
        <f t="shared" si="403"/>
        <v>0</v>
      </c>
      <c r="K1633">
        <f t="shared" si="404"/>
        <v>1</v>
      </c>
      <c r="L1633">
        <f t="shared" si="405"/>
        <v>0</v>
      </c>
      <c r="M1633">
        <f t="shared" si="406"/>
        <v>1</v>
      </c>
      <c r="N1633">
        <f t="shared" si="407"/>
        <v>0</v>
      </c>
      <c r="O1633">
        <f t="shared" si="408"/>
        <v>0</v>
      </c>
      <c r="P1633">
        <v>38</v>
      </c>
      <c r="Q1633">
        <f t="shared" si="409"/>
        <v>1</v>
      </c>
      <c r="R1633">
        <f t="shared" si="410"/>
        <v>0</v>
      </c>
      <c r="S1633">
        <f t="shared" si="411"/>
        <v>0</v>
      </c>
      <c r="T1633">
        <f t="shared" si="412"/>
        <v>0</v>
      </c>
      <c r="U1633">
        <v>0</v>
      </c>
      <c r="V1633">
        <f t="shared" si="413"/>
        <v>0.5730454469204066</v>
      </c>
      <c r="W1633">
        <f t="shared" si="414"/>
        <v>0.63946559874799402</v>
      </c>
      <c r="X1633">
        <f t="shared" si="415"/>
        <v>0.32838108423620854</v>
      </c>
      <c r="Y1633">
        <f t="shared" si="416"/>
        <v>1</v>
      </c>
      <c r="Z1633" t="s">
        <v>1665</v>
      </c>
    </row>
    <row r="1634" spans="1:26" x14ac:dyDescent="0.25">
      <c r="A1634" t="s">
        <v>26</v>
      </c>
      <c r="B1634" t="s">
        <v>33</v>
      </c>
      <c r="C1634" t="s">
        <v>35</v>
      </c>
      <c r="D1634">
        <v>1</v>
      </c>
      <c r="F1634">
        <v>1</v>
      </c>
      <c r="G1634">
        <v>85.35</v>
      </c>
      <c r="H1634">
        <f t="shared" si="401"/>
        <v>0</v>
      </c>
      <c r="I1634">
        <f t="shared" si="402"/>
        <v>1</v>
      </c>
      <c r="J1634">
        <f t="shared" si="403"/>
        <v>0</v>
      </c>
      <c r="K1634">
        <f t="shared" si="404"/>
        <v>1</v>
      </c>
      <c r="L1634">
        <f t="shared" si="405"/>
        <v>0</v>
      </c>
      <c r="M1634">
        <f t="shared" si="406"/>
        <v>1</v>
      </c>
      <c r="N1634">
        <f t="shared" si="407"/>
        <v>0</v>
      </c>
      <c r="O1634">
        <f t="shared" si="408"/>
        <v>0</v>
      </c>
      <c r="P1634">
        <v>17</v>
      </c>
      <c r="Q1634">
        <f t="shared" si="409"/>
        <v>0</v>
      </c>
      <c r="R1634">
        <f t="shared" si="410"/>
        <v>0</v>
      </c>
      <c r="S1634">
        <f t="shared" si="411"/>
        <v>0</v>
      </c>
      <c r="T1634">
        <f t="shared" si="412"/>
        <v>1</v>
      </c>
      <c r="U1634">
        <v>1</v>
      </c>
      <c r="V1634">
        <f t="shared" si="413"/>
        <v>0.39569194820315101</v>
      </c>
      <c r="W1634">
        <f t="shared" si="414"/>
        <v>0.59765216573451119</v>
      </c>
      <c r="X1634">
        <f t="shared" si="415"/>
        <v>0.36518822146650309</v>
      </c>
      <c r="Y1634">
        <f t="shared" si="416"/>
        <v>1</v>
      </c>
      <c r="Z1634" t="s">
        <v>1666</v>
      </c>
    </row>
    <row r="1635" spans="1:26" x14ac:dyDescent="0.25">
      <c r="A1635" t="s">
        <v>29</v>
      </c>
      <c r="B1635" t="s">
        <v>38</v>
      </c>
      <c r="C1635" t="s">
        <v>35</v>
      </c>
      <c r="D1635">
        <v>0</v>
      </c>
      <c r="F1635">
        <v>1</v>
      </c>
      <c r="G1635">
        <v>106.1</v>
      </c>
      <c r="H1635">
        <f t="shared" si="401"/>
        <v>1</v>
      </c>
      <c r="I1635">
        <f t="shared" si="402"/>
        <v>0</v>
      </c>
      <c r="J1635">
        <f t="shared" si="403"/>
        <v>0</v>
      </c>
      <c r="K1635">
        <f t="shared" si="404"/>
        <v>1</v>
      </c>
      <c r="L1635">
        <f t="shared" si="405"/>
        <v>0</v>
      </c>
      <c r="M1635">
        <f t="shared" si="406"/>
        <v>0</v>
      </c>
      <c r="N1635">
        <f t="shared" si="407"/>
        <v>1</v>
      </c>
      <c r="O1635">
        <f t="shared" si="408"/>
        <v>0</v>
      </c>
      <c r="P1635">
        <v>48</v>
      </c>
      <c r="Q1635">
        <f t="shared" si="409"/>
        <v>0</v>
      </c>
      <c r="R1635">
        <f t="shared" si="410"/>
        <v>0</v>
      </c>
      <c r="S1635">
        <f t="shared" si="411"/>
        <v>1</v>
      </c>
      <c r="T1635">
        <f t="shared" si="412"/>
        <v>0</v>
      </c>
      <c r="U1635">
        <v>1</v>
      </c>
      <c r="V1635">
        <f t="shared" si="413"/>
        <v>0.15172433022208132</v>
      </c>
      <c r="W1635">
        <f t="shared" si="414"/>
        <v>0.5378584843529689</v>
      </c>
      <c r="X1635">
        <f t="shared" si="415"/>
        <v>0.71957161193717656</v>
      </c>
      <c r="Y1635">
        <f t="shared" si="416"/>
        <v>0</v>
      </c>
      <c r="Z1635" t="s">
        <v>1667</v>
      </c>
    </row>
    <row r="1636" spans="1:26" x14ac:dyDescent="0.25">
      <c r="A1636" t="s">
        <v>26</v>
      </c>
      <c r="B1636" t="s">
        <v>27</v>
      </c>
      <c r="C1636" t="s">
        <v>25</v>
      </c>
      <c r="D1636">
        <v>0</v>
      </c>
      <c r="F1636">
        <v>1</v>
      </c>
      <c r="G1636">
        <v>43.8</v>
      </c>
      <c r="H1636">
        <f t="shared" si="401"/>
        <v>1</v>
      </c>
      <c r="I1636">
        <f t="shared" si="402"/>
        <v>0</v>
      </c>
      <c r="J1636">
        <f t="shared" si="403"/>
        <v>1</v>
      </c>
      <c r="K1636">
        <f t="shared" si="404"/>
        <v>0</v>
      </c>
      <c r="L1636">
        <f t="shared" si="405"/>
        <v>0</v>
      </c>
      <c r="M1636">
        <f t="shared" si="406"/>
        <v>1</v>
      </c>
      <c r="N1636">
        <f t="shared" si="407"/>
        <v>0</v>
      </c>
      <c r="O1636">
        <f t="shared" si="408"/>
        <v>0</v>
      </c>
      <c r="P1636">
        <v>1</v>
      </c>
      <c r="Q1636">
        <f t="shared" si="409"/>
        <v>1</v>
      </c>
      <c r="R1636">
        <f t="shared" si="410"/>
        <v>0</v>
      </c>
      <c r="S1636">
        <f t="shared" si="411"/>
        <v>0</v>
      </c>
      <c r="T1636">
        <f t="shared" si="412"/>
        <v>0</v>
      </c>
      <c r="U1636">
        <v>0</v>
      </c>
      <c r="V1636">
        <f t="shared" si="413"/>
        <v>0.46281837026702244</v>
      </c>
      <c r="W1636">
        <f t="shared" si="414"/>
        <v>0.61368255857328269</v>
      </c>
      <c r="X1636">
        <f t="shared" si="415"/>
        <v>0.21420084385662269</v>
      </c>
      <c r="Y1636">
        <f t="shared" si="416"/>
        <v>1</v>
      </c>
      <c r="Z1636" t="s">
        <v>1668</v>
      </c>
    </row>
    <row r="1637" spans="1:26" x14ac:dyDescent="0.25">
      <c r="A1637" t="s">
        <v>45</v>
      </c>
      <c r="B1637" t="s">
        <v>27</v>
      </c>
      <c r="C1637" t="s">
        <v>25</v>
      </c>
      <c r="D1637">
        <v>0</v>
      </c>
      <c r="F1637">
        <v>1</v>
      </c>
      <c r="G1637">
        <v>59</v>
      </c>
      <c r="H1637">
        <f t="shared" si="401"/>
        <v>1</v>
      </c>
      <c r="I1637">
        <f t="shared" si="402"/>
        <v>0</v>
      </c>
      <c r="J1637">
        <f t="shared" si="403"/>
        <v>1</v>
      </c>
      <c r="K1637">
        <f t="shared" si="404"/>
        <v>0</v>
      </c>
      <c r="L1637">
        <f t="shared" si="405"/>
        <v>0</v>
      </c>
      <c r="M1637">
        <f t="shared" si="406"/>
        <v>0</v>
      </c>
      <c r="N1637">
        <f t="shared" si="407"/>
        <v>0</v>
      </c>
      <c r="O1637">
        <f t="shared" si="408"/>
        <v>1</v>
      </c>
      <c r="P1637">
        <v>63</v>
      </c>
      <c r="Q1637">
        <f t="shared" si="409"/>
        <v>1</v>
      </c>
      <c r="R1637">
        <f t="shared" si="410"/>
        <v>0</v>
      </c>
      <c r="S1637">
        <f t="shared" si="411"/>
        <v>0</v>
      </c>
      <c r="T1637">
        <f t="shared" si="412"/>
        <v>0</v>
      </c>
      <c r="U1637">
        <v>0</v>
      </c>
      <c r="V1637">
        <f t="shared" si="413"/>
        <v>0.15512710796103177</v>
      </c>
      <c r="W1637">
        <f t="shared" si="414"/>
        <v>0.53870419194255248</v>
      </c>
      <c r="X1637">
        <f t="shared" si="415"/>
        <v>2.4064419624353607E-2</v>
      </c>
      <c r="Y1637">
        <f t="shared" si="416"/>
        <v>0</v>
      </c>
      <c r="Z1637" t="s">
        <v>1669</v>
      </c>
    </row>
    <row r="1638" spans="1:26" x14ac:dyDescent="0.25">
      <c r="A1638" t="s">
        <v>29</v>
      </c>
      <c r="B1638" t="s">
        <v>27</v>
      </c>
      <c r="C1638" t="s">
        <v>25</v>
      </c>
      <c r="D1638">
        <v>0</v>
      </c>
      <c r="F1638">
        <v>1</v>
      </c>
      <c r="G1638">
        <v>69.95</v>
      </c>
      <c r="H1638">
        <f t="shared" si="401"/>
        <v>1</v>
      </c>
      <c r="I1638">
        <f t="shared" si="402"/>
        <v>0</v>
      </c>
      <c r="J1638">
        <f t="shared" si="403"/>
        <v>1</v>
      </c>
      <c r="K1638">
        <f t="shared" si="404"/>
        <v>0</v>
      </c>
      <c r="L1638">
        <f t="shared" si="405"/>
        <v>0</v>
      </c>
      <c r="M1638">
        <f t="shared" si="406"/>
        <v>0</v>
      </c>
      <c r="N1638">
        <f t="shared" si="407"/>
        <v>1</v>
      </c>
      <c r="O1638">
        <f t="shared" si="408"/>
        <v>0</v>
      </c>
      <c r="P1638">
        <v>3</v>
      </c>
      <c r="Q1638">
        <f t="shared" si="409"/>
        <v>1</v>
      </c>
      <c r="R1638">
        <f t="shared" si="410"/>
        <v>0</v>
      </c>
      <c r="S1638">
        <f t="shared" si="411"/>
        <v>0</v>
      </c>
      <c r="T1638">
        <f t="shared" si="412"/>
        <v>0</v>
      </c>
      <c r="U1638">
        <v>0</v>
      </c>
      <c r="V1638">
        <f t="shared" si="413"/>
        <v>0.23213282077726902</v>
      </c>
      <c r="W1638">
        <f t="shared" si="414"/>
        <v>0.55777400542122968</v>
      </c>
      <c r="X1638">
        <f t="shared" si="415"/>
        <v>5.3885646482011697E-2</v>
      </c>
      <c r="Y1638">
        <f t="shared" si="416"/>
        <v>0</v>
      </c>
      <c r="Z1638" t="s">
        <v>1670</v>
      </c>
    </row>
    <row r="1639" spans="1:26" x14ac:dyDescent="0.25">
      <c r="A1639" t="s">
        <v>29</v>
      </c>
      <c r="B1639" t="s">
        <v>33</v>
      </c>
      <c r="C1639" t="s">
        <v>23</v>
      </c>
      <c r="D1639">
        <v>0</v>
      </c>
      <c r="F1639">
        <v>1</v>
      </c>
      <c r="G1639">
        <v>24.35</v>
      </c>
      <c r="H1639">
        <f t="shared" si="401"/>
        <v>1</v>
      </c>
      <c r="I1639">
        <f t="shared" si="402"/>
        <v>0</v>
      </c>
      <c r="J1639">
        <f t="shared" si="403"/>
        <v>0</v>
      </c>
      <c r="K1639">
        <f t="shared" si="404"/>
        <v>0</v>
      </c>
      <c r="L1639">
        <f t="shared" si="405"/>
        <v>1</v>
      </c>
      <c r="M1639">
        <f t="shared" si="406"/>
        <v>0</v>
      </c>
      <c r="N1639">
        <f t="shared" si="407"/>
        <v>1</v>
      </c>
      <c r="O1639">
        <f t="shared" si="408"/>
        <v>0</v>
      </c>
      <c r="P1639">
        <v>48</v>
      </c>
      <c r="Q1639">
        <f t="shared" si="409"/>
        <v>0</v>
      </c>
      <c r="R1639">
        <f t="shared" si="410"/>
        <v>0</v>
      </c>
      <c r="S1639">
        <f t="shared" si="411"/>
        <v>0</v>
      </c>
      <c r="T1639">
        <f t="shared" si="412"/>
        <v>1</v>
      </c>
      <c r="U1639">
        <v>0</v>
      </c>
      <c r="V1639">
        <f t="shared" si="413"/>
        <v>-4.4566589829755608E-3</v>
      </c>
      <c r="W1639">
        <f t="shared" si="414"/>
        <v>0.49888583709836309</v>
      </c>
      <c r="X1639">
        <f t="shared" si="415"/>
        <v>1.9861809290536761E-5</v>
      </c>
      <c r="Y1639">
        <f t="shared" si="416"/>
        <v>0</v>
      </c>
      <c r="Z1639" t="s">
        <v>1671</v>
      </c>
    </row>
    <row r="1640" spans="1:26" x14ac:dyDescent="0.25">
      <c r="A1640" t="s">
        <v>29</v>
      </c>
      <c r="B1640" t="s">
        <v>38</v>
      </c>
      <c r="C1640" t="s">
        <v>25</v>
      </c>
      <c r="D1640">
        <v>0</v>
      </c>
      <c r="F1640">
        <v>1</v>
      </c>
      <c r="G1640">
        <v>29.45</v>
      </c>
      <c r="H1640">
        <f t="shared" si="401"/>
        <v>1</v>
      </c>
      <c r="I1640">
        <f t="shared" si="402"/>
        <v>0</v>
      </c>
      <c r="J1640">
        <f t="shared" si="403"/>
        <v>1</v>
      </c>
      <c r="K1640">
        <f t="shared" si="404"/>
        <v>0</v>
      </c>
      <c r="L1640">
        <f t="shared" si="405"/>
        <v>0</v>
      </c>
      <c r="M1640">
        <f t="shared" si="406"/>
        <v>0</v>
      </c>
      <c r="N1640">
        <f t="shared" si="407"/>
        <v>1</v>
      </c>
      <c r="O1640">
        <f t="shared" si="408"/>
        <v>0</v>
      </c>
      <c r="P1640">
        <v>66</v>
      </c>
      <c r="Q1640">
        <f t="shared" si="409"/>
        <v>0</v>
      </c>
      <c r="R1640">
        <f t="shared" si="410"/>
        <v>0</v>
      </c>
      <c r="S1640">
        <f t="shared" si="411"/>
        <v>1</v>
      </c>
      <c r="T1640">
        <f t="shared" si="412"/>
        <v>0</v>
      </c>
      <c r="U1640">
        <v>0</v>
      </c>
      <c r="V1640">
        <f t="shared" si="413"/>
        <v>3.7085902071269397E-2</v>
      </c>
      <c r="W1640">
        <f t="shared" si="414"/>
        <v>0.50927041302604159</v>
      </c>
      <c r="X1640">
        <f t="shared" si="415"/>
        <v>1.3753641324397838E-3</v>
      </c>
      <c r="Y1640">
        <f t="shared" si="416"/>
        <v>0</v>
      </c>
      <c r="Z1640" t="s">
        <v>1672</v>
      </c>
    </row>
    <row r="1641" spans="1:26" x14ac:dyDescent="0.25">
      <c r="A1641" t="s">
        <v>45</v>
      </c>
      <c r="B1641" t="s">
        <v>38</v>
      </c>
      <c r="C1641" t="s">
        <v>35</v>
      </c>
      <c r="D1641">
        <v>0</v>
      </c>
      <c r="F1641">
        <v>1</v>
      </c>
      <c r="G1641">
        <v>84.4</v>
      </c>
      <c r="H1641">
        <f t="shared" si="401"/>
        <v>1</v>
      </c>
      <c r="I1641">
        <f t="shared" si="402"/>
        <v>0</v>
      </c>
      <c r="J1641">
        <f t="shared" si="403"/>
        <v>0</v>
      </c>
      <c r="K1641">
        <f t="shared" si="404"/>
        <v>1</v>
      </c>
      <c r="L1641">
        <f t="shared" si="405"/>
        <v>0</v>
      </c>
      <c r="M1641">
        <f t="shared" si="406"/>
        <v>0</v>
      </c>
      <c r="N1641">
        <f t="shared" si="407"/>
        <v>0</v>
      </c>
      <c r="O1641">
        <f t="shared" si="408"/>
        <v>1</v>
      </c>
      <c r="P1641">
        <v>68</v>
      </c>
      <c r="Q1641">
        <f t="shared" si="409"/>
        <v>0</v>
      </c>
      <c r="R1641">
        <f t="shared" si="410"/>
        <v>0</v>
      </c>
      <c r="S1641">
        <f t="shared" si="411"/>
        <v>1</v>
      </c>
      <c r="T1641">
        <f t="shared" si="412"/>
        <v>0</v>
      </c>
      <c r="U1641">
        <v>0</v>
      </c>
      <c r="V1641">
        <f t="shared" si="413"/>
        <v>7.165022081967895E-2</v>
      </c>
      <c r="W1641">
        <f t="shared" si="414"/>
        <v>0.51790489591577782</v>
      </c>
      <c r="X1641">
        <f t="shared" si="415"/>
        <v>5.1337541435087551E-3</v>
      </c>
      <c r="Y1641">
        <f t="shared" si="416"/>
        <v>0</v>
      </c>
      <c r="Z1641" t="s">
        <v>1673</v>
      </c>
    </row>
    <row r="1642" spans="1:26" x14ac:dyDescent="0.25">
      <c r="A1642" t="s">
        <v>26</v>
      </c>
      <c r="B1642" t="s">
        <v>27</v>
      </c>
      <c r="C1642" t="s">
        <v>25</v>
      </c>
      <c r="D1642">
        <v>1</v>
      </c>
      <c r="F1642">
        <v>1</v>
      </c>
      <c r="G1642">
        <v>45.05</v>
      </c>
      <c r="H1642">
        <f t="shared" si="401"/>
        <v>0</v>
      </c>
      <c r="I1642">
        <f t="shared" si="402"/>
        <v>1</v>
      </c>
      <c r="J1642">
        <f t="shared" si="403"/>
        <v>1</v>
      </c>
      <c r="K1642">
        <f t="shared" si="404"/>
        <v>0</v>
      </c>
      <c r="L1642">
        <f t="shared" si="405"/>
        <v>0</v>
      </c>
      <c r="M1642">
        <f t="shared" si="406"/>
        <v>1</v>
      </c>
      <c r="N1642">
        <f t="shared" si="407"/>
        <v>0</v>
      </c>
      <c r="O1642">
        <f t="shared" si="408"/>
        <v>0</v>
      </c>
      <c r="P1642">
        <v>17</v>
      </c>
      <c r="Q1642">
        <f t="shared" si="409"/>
        <v>1</v>
      </c>
      <c r="R1642">
        <f t="shared" si="410"/>
        <v>0</v>
      </c>
      <c r="S1642">
        <f t="shared" si="411"/>
        <v>0</v>
      </c>
      <c r="T1642">
        <f t="shared" si="412"/>
        <v>0</v>
      </c>
      <c r="U1642">
        <v>1</v>
      </c>
      <c r="V1642">
        <f t="shared" si="413"/>
        <v>0.46476718953335594</v>
      </c>
      <c r="W1642">
        <f t="shared" si="414"/>
        <v>0.61414447490504143</v>
      </c>
      <c r="X1642">
        <f t="shared" si="415"/>
        <v>0.28647416140002252</v>
      </c>
      <c r="Y1642">
        <f t="shared" si="416"/>
        <v>1</v>
      </c>
      <c r="Z1642" t="s">
        <v>1674</v>
      </c>
    </row>
    <row r="1643" spans="1:26" x14ac:dyDescent="0.25">
      <c r="A1643" t="s">
        <v>29</v>
      </c>
      <c r="B1643" t="s">
        <v>30</v>
      </c>
      <c r="C1643" t="s">
        <v>23</v>
      </c>
      <c r="D1643">
        <v>0</v>
      </c>
      <c r="F1643">
        <v>1</v>
      </c>
      <c r="G1643">
        <v>20.65</v>
      </c>
      <c r="H1643">
        <f t="shared" si="401"/>
        <v>1</v>
      </c>
      <c r="I1643">
        <f t="shared" si="402"/>
        <v>0</v>
      </c>
      <c r="J1643">
        <f t="shared" si="403"/>
        <v>0</v>
      </c>
      <c r="K1643">
        <f t="shared" si="404"/>
        <v>0</v>
      </c>
      <c r="L1643">
        <f t="shared" si="405"/>
        <v>1</v>
      </c>
      <c r="M1643">
        <f t="shared" si="406"/>
        <v>0</v>
      </c>
      <c r="N1643">
        <f t="shared" si="407"/>
        <v>1</v>
      </c>
      <c r="O1643">
        <f t="shared" si="408"/>
        <v>0</v>
      </c>
      <c r="P1643">
        <v>7</v>
      </c>
      <c r="Q1643">
        <f t="shared" si="409"/>
        <v>0</v>
      </c>
      <c r="R1643">
        <f t="shared" si="410"/>
        <v>1</v>
      </c>
      <c r="S1643">
        <f t="shared" si="411"/>
        <v>0</v>
      </c>
      <c r="T1643">
        <f t="shared" si="412"/>
        <v>0</v>
      </c>
      <c r="U1643">
        <v>0</v>
      </c>
      <c r="V1643">
        <f t="shared" si="413"/>
        <v>-1.0225164011322601E-2</v>
      </c>
      <c r="W1643">
        <f t="shared" si="414"/>
        <v>0.49744373126946956</v>
      </c>
      <c r="X1643">
        <f t="shared" si="415"/>
        <v>1.045539790584469E-4</v>
      </c>
      <c r="Y1643">
        <f t="shared" si="416"/>
        <v>0</v>
      </c>
      <c r="Z1643" t="s">
        <v>1675</v>
      </c>
    </row>
    <row r="1644" spans="1:26" x14ac:dyDescent="0.25">
      <c r="A1644" t="s">
        <v>45</v>
      </c>
      <c r="B1644" t="s">
        <v>33</v>
      </c>
      <c r="C1644" t="s">
        <v>25</v>
      </c>
      <c r="D1644">
        <v>0</v>
      </c>
      <c r="F1644">
        <v>1</v>
      </c>
      <c r="G1644">
        <v>87.1</v>
      </c>
      <c r="H1644">
        <f t="shared" si="401"/>
        <v>1</v>
      </c>
      <c r="I1644">
        <f t="shared" si="402"/>
        <v>0</v>
      </c>
      <c r="J1644">
        <f t="shared" si="403"/>
        <v>1</v>
      </c>
      <c r="K1644">
        <f t="shared" si="404"/>
        <v>0</v>
      </c>
      <c r="L1644">
        <f t="shared" si="405"/>
        <v>0</v>
      </c>
      <c r="M1644">
        <f t="shared" si="406"/>
        <v>0</v>
      </c>
      <c r="N1644">
        <f t="shared" si="407"/>
        <v>0</v>
      </c>
      <c r="O1644">
        <f t="shared" si="408"/>
        <v>1</v>
      </c>
      <c r="P1644">
        <v>72</v>
      </c>
      <c r="Q1644">
        <f t="shared" si="409"/>
        <v>0</v>
      </c>
      <c r="R1644">
        <f t="shared" si="410"/>
        <v>0</v>
      </c>
      <c r="S1644">
        <f t="shared" si="411"/>
        <v>0</v>
      </c>
      <c r="T1644">
        <f t="shared" si="412"/>
        <v>1</v>
      </c>
      <c r="U1644">
        <v>0</v>
      </c>
      <c r="V1644">
        <f t="shared" si="413"/>
        <v>6.2168221330656609E-2</v>
      </c>
      <c r="W1644">
        <f t="shared" si="414"/>
        <v>0.51553705157495455</v>
      </c>
      <c r="X1644">
        <f t="shared" si="415"/>
        <v>3.8648877434175073E-3</v>
      </c>
      <c r="Y1644">
        <f t="shared" si="416"/>
        <v>0</v>
      </c>
      <c r="Z1644" t="s">
        <v>1676</v>
      </c>
    </row>
    <row r="1645" spans="1:26" x14ac:dyDescent="0.25">
      <c r="A1645" t="s">
        <v>26</v>
      </c>
      <c r="B1645" t="s">
        <v>30</v>
      </c>
      <c r="C1645" t="s">
        <v>23</v>
      </c>
      <c r="D1645">
        <v>0</v>
      </c>
      <c r="F1645">
        <v>1</v>
      </c>
      <c r="G1645">
        <v>19.850000000000001</v>
      </c>
      <c r="H1645">
        <f t="shared" si="401"/>
        <v>1</v>
      </c>
      <c r="I1645">
        <f t="shared" si="402"/>
        <v>0</v>
      </c>
      <c r="J1645">
        <f t="shared" si="403"/>
        <v>0</v>
      </c>
      <c r="K1645">
        <f t="shared" si="404"/>
        <v>0</v>
      </c>
      <c r="L1645">
        <f t="shared" si="405"/>
        <v>1</v>
      </c>
      <c r="M1645">
        <f t="shared" si="406"/>
        <v>1</v>
      </c>
      <c r="N1645">
        <f t="shared" si="407"/>
        <v>0</v>
      </c>
      <c r="O1645">
        <f t="shared" si="408"/>
        <v>0</v>
      </c>
      <c r="P1645">
        <v>29</v>
      </c>
      <c r="Q1645">
        <f t="shared" si="409"/>
        <v>0</v>
      </c>
      <c r="R1645">
        <f t="shared" si="410"/>
        <v>1</v>
      </c>
      <c r="S1645">
        <f t="shared" si="411"/>
        <v>0</v>
      </c>
      <c r="T1645">
        <f t="shared" si="412"/>
        <v>0</v>
      </c>
      <c r="U1645">
        <v>0</v>
      </c>
      <c r="V1645">
        <f t="shared" si="413"/>
        <v>0.26484560946042901</v>
      </c>
      <c r="W1645">
        <f t="shared" si="414"/>
        <v>0.56582707465179805</v>
      </c>
      <c r="X1645">
        <f t="shared" si="415"/>
        <v>7.0143196850466077E-2</v>
      </c>
      <c r="Y1645">
        <f t="shared" si="416"/>
        <v>0</v>
      </c>
      <c r="Z1645" t="s">
        <v>1677</v>
      </c>
    </row>
    <row r="1646" spans="1:26" x14ac:dyDescent="0.25">
      <c r="A1646" t="s">
        <v>26</v>
      </c>
      <c r="B1646" t="s">
        <v>27</v>
      </c>
      <c r="C1646" t="s">
        <v>35</v>
      </c>
      <c r="D1646">
        <v>0</v>
      </c>
      <c r="F1646">
        <v>1</v>
      </c>
      <c r="G1646">
        <v>90.35</v>
      </c>
      <c r="H1646">
        <f t="shared" si="401"/>
        <v>1</v>
      </c>
      <c r="I1646">
        <f t="shared" si="402"/>
        <v>0</v>
      </c>
      <c r="J1646">
        <f t="shared" si="403"/>
        <v>0</v>
      </c>
      <c r="K1646">
        <f t="shared" si="404"/>
        <v>1</v>
      </c>
      <c r="L1646">
        <f t="shared" si="405"/>
        <v>0</v>
      </c>
      <c r="M1646">
        <f t="shared" si="406"/>
        <v>1</v>
      </c>
      <c r="N1646">
        <f t="shared" si="407"/>
        <v>0</v>
      </c>
      <c r="O1646">
        <f t="shared" si="408"/>
        <v>0</v>
      </c>
      <c r="P1646">
        <v>37</v>
      </c>
      <c r="Q1646">
        <f t="shared" si="409"/>
        <v>1</v>
      </c>
      <c r="R1646">
        <f t="shared" si="410"/>
        <v>0</v>
      </c>
      <c r="S1646">
        <f t="shared" si="411"/>
        <v>0</v>
      </c>
      <c r="T1646">
        <f t="shared" si="412"/>
        <v>0</v>
      </c>
      <c r="U1646">
        <v>0</v>
      </c>
      <c r="V1646">
        <f t="shared" si="413"/>
        <v>0.54025556900603611</v>
      </c>
      <c r="W1646">
        <f t="shared" si="414"/>
        <v>0.63187186759745184</v>
      </c>
      <c r="X1646">
        <f t="shared" si="415"/>
        <v>0.29187607984203584</v>
      </c>
      <c r="Y1646">
        <f t="shared" si="416"/>
        <v>1</v>
      </c>
      <c r="Z1646" t="s">
        <v>1678</v>
      </c>
    </row>
    <row r="1647" spans="1:26" x14ac:dyDescent="0.25">
      <c r="A1647" t="s">
        <v>26</v>
      </c>
      <c r="B1647" t="s">
        <v>30</v>
      </c>
      <c r="C1647" t="s">
        <v>35</v>
      </c>
      <c r="D1647">
        <v>0</v>
      </c>
      <c r="F1647">
        <v>1</v>
      </c>
      <c r="G1647">
        <v>109.8</v>
      </c>
      <c r="H1647">
        <f t="shared" si="401"/>
        <v>1</v>
      </c>
      <c r="I1647">
        <f t="shared" si="402"/>
        <v>0</v>
      </c>
      <c r="J1647">
        <f t="shared" si="403"/>
        <v>0</v>
      </c>
      <c r="K1647">
        <f t="shared" si="404"/>
        <v>1</v>
      </c>
      <c r="L1647">
        <f t="shared" si="405"/>
        <v>0</v>
      </c>
      <c r="M1647">
        <f t="shared" si="406"/>
        <v>1</v>
      </c>
      <c r="N1647">
        <f t="shared" si="407"/>
        <v>0</v>
      </c>
      <c r="O1647">
        <f t="shared" si="408"/>
        <v>0</v>
      </c>
      <c r="P1647">
        <v>34</v>
      </c>
      <c r="Q1647">
        <f t="shared" si="409"/>
        <v>0</v>
      </c>
      <c r="R1647">
        <f t="shared" si="410"/>
        <v>1</v>
      </c>
      <c r="S1647">
        <f t="shared" si="411"/>
        <v>0</v>
      </c>
      <c r="T1647">
        <f t="shared" si="412"/>
        <v>0</v>
      </c>
      <c r="U1647">
        <v>1</v>
      </c>
      <c r="V1647">
        <f t="shared" si="413"/>
        <v>0.44750230215693598</v>
      </c>
      <c r="W1647">
        <f t="shared" si="414"/>
        <v>0.61004522006489326</v>
      </c>
      <c r="X1647">
        <f t="shared" si="415"/>
        <v>0.30525370612188568</v>
      </c>
      <c r="Y1647">
        <f t="shared" si="416"/>
        <v>1</v>
      </c>
      <c r="Z1647" t="s">
        <v>1679</v>
      </c>
    </row>
    <row r="1648" spans="1:26" x14ac:dyDescent="0.25">
      <c r="A1648" t="s">
        <v>26</v>
      </c>
      <c r="B1648" t="s">
        <v>27</v>
      </c>
      <c r="C1648" t="s">
        <v>35</v>
      </c>
      <c r="D1648">
        <v>1</v>
      </c>
      <c r="F1648">
        <v>1</v>
      </c>
      <c r="G1648">
        <v>84.65</v>
      </c>
      <c r="H1648">
        <f t="shared" si="401"/>
        <v>0</v>
      </c>
      <c r="I1648">
        <f t="shared" si="402"/>
        <v>1</v>
      </c>
      <c r="J1648">
        <f t="shared" si="403"/>
        <v>0</v>
      </c>
      <c r="K1648">
        <f t="shared" si="404"/>
        <v>1</v>
      </c>
      <c r="L1648">
        <f t="shared" si="405"/>
        <v>0</v>
      </c>
      <c r="M1648">
        <f t="shared" si="406"/>
        <v>1</v>
      </c>
      <c r="N1648">
        <f t="shared" si="407"/>
        <v>0</v>
      </c>
      <c r="O1648">
        <f t="shared" si="408"/>
        <v>0</v>
      </c>
      <c r="P1648">
        <v>42</v>
      </c>
      <c r="Q1648">
        <f t="shared" si="409"/>
        <v>1</v>
      </c>
      <c r="R1648">
        <f t="shared" si="410"/>
        <v>0</v>
      </c>
      <c r="S1648">
        <f t="shared" si="411"/>
        <v>0</v>
      </c>
      <c r="T1648">
        <f t="shared" si="412"/>
        <v>0</v>
      </c>
      <c r="U1648">
        <v>1</v>
      </c>
      <c r="V1648">
        <f t="shared" si="413"/>
        <v>0.52650578389079983</v>
      </c>
      <c r="W1648">
        <f t="shared" si="414"/>
        <v>0.62866777347130975</v>
      </c>
      <c r="X1648">
        <f t="shared" si="415"/>
        <v>0.22419677268886595</v>
      </c>
      <c r="Y1648">
        <f t="shared" si="416"/>
        <v>1</v>
      </c>
      <c r="Z1648" t="s">
        <v>1680</v>
      </c>
    </row>
    <row r="1649" spans="1:26" x14ac:dyDescent="0.25">
      <c r="A1649" t="s">
        <v>29</v>
      </c>
      <c r="B1649" t="s">
        <v>30</v>
      </c>
      <c r="C1649" t="s">
        <v>25</v>
      </c>
      <c r="D1649">
        <v>0</v>
      </c>
      <c r="F1649">
        <v>1</v>
      </c>
      <c r="G1649">
        <v>65.5</v>
      </c>
      <c r="H1649">
        <f t="shared" si="401"/>
        <v>1</v>
      </c>
      <c r="I1649">
        <f t="shared" si="402"/>
        <v>0</v>
      </c>
      <c r="J1649">
        <f t="shared" si="403"/>
        <v>1</v>
      </c>
      <c r="K1649">
        <f t="shared" si="404"/>
        <v>0</v>
      </c>
      <c r="L1649">
        <f t="shared" si="405"/>
        <v>0</v>
      </c>
      <c r="M1649">
        <f t="shared" si="406"/>
        <v>0</v>
      </c>
      <c r="N1649">
        <f t="shared" si="407"/>
        <v>1</v>
      </c>
      <c r="O1649">
        <f t="shared" si="408"/>
        <v>0</v>
      </c>
      <c r="P1649">
        <v>59</v>
      </c>
      <c r="Q1649">
        <f t="shared" si="409"/>
        <v>0</v>
      </c>
      <c r="R1649">
        <f t="shared" si="410"/>
        <v>1</v>
      </c>
      <c r="S1649">
        <f t="shared" si="411"/>
        <v>0</v>
      </c>
      <c r="T1649">
        <f t="shared" si="412"/>
        <v>0</v>
      </c>
      <c r="U1649">
        <v>0</v>
      </c>
      <c r="V1649">
        <f t="shared" si="413"/>
        <v>9.3289849712326331E-2</v>
      </c>
      <c r="W1649">
        <f t="shared" si="414"/>
        <v>0.52330556252768867</v>
      </c>
      <c r="X1649">
        <f t="shared" si="415"/>
        <v>8.7029960593484335E-3</v>
      </c>
      <c r="Y1649">
        <f t="shared" si="416"/>
        <v>0</v>
      </c>
      <c r="Z1649" t="s">
        <v>1681</v>
      </c>
    </row>
    <row r="1650" spans="1:26" x14ac:dyDescent="0.25">
      <c r="A1650" t="s">
        <v>26</v>
      </c>
      <c r="B1650" t="s">
        <v>33</v>
      </c>
      <c r="C1650" t="s">
        <v>35</v>
      </c>
      <c r="D1650">
        <v>0</v>
      </c>
      <c r="F1650">
        <v>1</v>
      </c>
      <c r="G1650">
        <v>79.5</v>
      </c>
      <c r="H1650">
        <f t="shared" si="401"/>
        <v>1</v>
      </c>
      <c r="I1650">
        <f t="shared" si="402"/>
        <v>0</v>
      </c>
      <c r="J1650">
        <f t="shared" si="403"/>
        <v>0</v>
      </c>
      <c r="K1650">
        <f t="shared" si="404"/>
        <v>1</v>
      </c>
      <c r="L1650">
        <f t="shared" si="405"/>
        <v>0</v>
      </c>
      <c r="M1650">
        <f t="shared" si="406"/>
        <v>1</v>
      </c>
      <c r="N1650">
        <f t="shared" si="407"/>
        <v>0</v>
      </c>
      <c r="O1650">
        <f t="shared" si="408"/>
        <v>0</v>
      </c>
      <c r="P1650">
        <v>11</v>
      </c>
      <c r="Q1650">
        <f t="shared" si="409"/>
        <v>0</v>
      </c>
      <c r="R1650">
        <f t="shared" si="410"/>
        <v>0</v>
      </c>
      <c r="S1650">
        <f t="shared" si="411"/>
        <v>0</v>
      </c>
      <c r="T1650">
        <f t="shared" si="412"/>
        <v>1</v>
      </c>
      <c r="U1650">
        <v>1</v>
      </c>
      <c r="V1650">
        <f t="shared" si="413"/>
        <v>0.40026292314101297</v>
      </c>
      <c r="W1650">
        <f t="shared" si="414"/>
        <v>0.59875082858297124</v>
      </c>
      <c r="X1650">
        <f t="shared" si="415"/>
        <v>0.3596845613593625</v>
      </c>
      <c r="Y1650">
        <f t="shared" si="416"/>
        <v>1</v>
      </c>
      <c r="Z1650" t="s">
        <v>1682</v>
      </c>
    </row>
    <row r="1651" spans="1:26" x14ac:dyDescent="0.25">
      <c r="A1651" t="s">
        <v>26</v>
      </c>
      <c r="B1651" t="s">
        <v>27</v>
      </c>
      <c r="C1651" t="s">
        <v>35</v>
      </c>
      <c r="D1651">
        <v>1</v>
      </c>
      <c r="F1651">
        <v>1</v>
      </c>
      <c r="G1651">
        <v>80.95</v>
      </c>
      <c r="H1651">
        <f t="shared" si="401"/>
        <v>0</v>
      </c>
      <c r="I1651">
        <f t="shared" si="402"/>
        <v>1</v>
      </c>
      <c r="J1651">
        <f t="shared" si="403"/>
        <v>0</v>
      </c>
      <c r="K1651">
        <f t="shared" si="404"/>
        <v>1</v>
      </c>
      <c r="L1651">
        <f t="shared" si="405"/>
        <v>0</v>
      </c>
      <c r="M1651">
        <f t="shared" si="406"/>
        <v>1</v>
      </c>
      <c r="N1651">
        <f t="shared" si="407"/>
        <v>0</v>
      </c>
      <c r="O1651">
        <f t="shared" si="408"/>
        <v>0</v>
      </c>
      <c r="P1651">
        <v>60</v>
      </c>
      <c r="Q1651">
        <f t="shared" si="409"/>
        <v>1</v>
      </c>
      <c r="R1651">
        <f t="shared" si="410"/>
        <v>0</v>
      </c>
      <c r="S1651">
        <f t="shared" si="411"/>
        <v>0</v>
      </c>
      <c r="T1651">
        <f t="shared" si="412"/>
        <v>0</v>
      </c>
      <c r="U1651">
        <v>0</v>
      </c>
      <c r="V1651">
        <f t="shared" si="413"/>
        <v>0.5207372788624528</v>
      </c>
      <c r="W1651">
        <f t="shared" si="414"/>
        <v>0.6273201506022219</v>
      </c>
      <c r="X1651">
        <f t="shared" si="415"/>
        <v>0.27116731359707191</v>
      </c>
      <c r="Y1651">
        <f t="shared" si="416"/>
        <v>1</v>
      </c>
      <c r="Z1651" t="s">
        <v>1683</v>
      </c>
    </row>
    <row r="1652" spans="1:26" x14ac:dyDescent="0.25">
      <c r="A1652" t="s">
        <v>26</v>
      </c>
      <c r="B1652" t="s">
        <v>30</v>
      </c>
      <c r="C1652" t="s">
        <v>25</v>
      </c>
      <c r="D1652">
        <v>0</v>
      </c>
      <c r="F1652">
        <v>1</v>
      </c>
      <c r="G1652">
        <v>56.15</v>
      </c>
      <c r="H1652">
        <f t="shared" si="401"/>
        <v>1</v>
      </c>
      <c r="I1652">
        <f t="shared" si="402"/>
        <v>0</v>
      </c>
      <c r="J1652">
        <f t="shared" si="403"/>
        <v>1</v>
      </c>
      <c r="K1652">
        <f t="shared" si="404"/>
        <v>0</v>
      </c>
      <c r="L1652">
        <f t="shared" si="405"/>
        <v>0</v>
      </c>
      <c r="M1652">
        <f t="shared" si="406"/>
        <v>1</v>
      </c>
      <c r="N1652">
        <f t="shared" si="407"/>
        <v>0</v>
      </c>
      <c r="O1652">
        <f t="shared" si="408"/>
        <v>0</v>
      </c>
      <c r="P1652">
        <v>27</v>
      </c>
      <c r="Q1652">
        <f t="shared" si="409"/>
        <v>0</v>
      </c>
      <c r="R1652">
        <f t="shared" si="410"/>
        <v>1</v>
      </c>
      <c r="S1652">
        <f t="shared" si="411"/>
        <v>0</v>
      </c>
      <c r="T1652">
        <f t="shared" si="412"/>
        <v>0</v>
      </c>
      <c r="U1652">
        <v>0</v>
      </c>
      <c r="V1652">
        <f t="shared" si="413"/>
        <v>0.3501675301416014</v>
      </c>
      <c r="W1652">
        <f t="shared" si="414"/>
        <v>0.58665820395064905</v>
      </c>
      <c r="X1652">
        <f t="shared" si="415"/>
        <v>0.12261729916546933</v>
      </c>
      <c r="Y1652">
        <f t="shared" si="416"/>
        <v>1</v>
      </c>
      <c r="Z1652" t="s">
        <v>1684</v>
      </c>
    </row>
    <row r="1653" spans="1:26" x14ac:dyDescent="0.25">
      <c r="A1653" t="s">
        <v>26</v>
      </c>
      <c r="B1653" t="s">
        <v>30</v>
      </c>
      <c r="C1653" t="s">
        <v>35</v>
      </c>
      <c r="D1653">
        <v>0</v>
      </c>
      <c r="F1653">
        <v>1</v>
      </c>
      <c r="G1653">
        <v>85.8</v>
      </c>
      <c r="H1653">
        <f t="shared" si="401"/>
        <v>1</v>
      </c>
      <c r="I1653">
        <f t="shared" si="402"/>
        <v>0</v>
      </c>
      <c r="J1653">
        <f t="shared" si="403"/>
        <v>0</v>
      </c>
      <c r="K1653">
        <f t="shared" si="404"/>
        <v>1</v>
      </c>
      <c r="L1653">
        <f t="shared" si="405"/>
        <v>0</v>
      </c>
      <c r="M1653">
        <f t="shared" si="406"/>
        <v>1</v>
      </c>
      <c r="N1653">
        <f t="shared" si="407"/>
        <v>0</v>
      </c>
      <c r="O1653">
        <f t="shared" si="408"/>
        <v>0</v>
      </c>
      <c r="P1653">
        <v>1</v>
      </c>
      <c r="Q1653">
        <f t="shared" si="409"/>
        <v>0</v>
      </c>
      <c r="R1653">
        <f t="shared" si="410"/>
        <v>1</v>
      </c>
      <c r="S1653">
        <f t="shared" si="411"/>
        <v>0</v>
      </c>
      <c r="T1653">
        <f t="shared" si="412"/>
        <v>0</v>
      </c>
      <c r="U1653">
        <v>1</v>
      </c>
      <c r="V1653">
        <f t="shared" si="413"/>
        <v>0.41008497224333362</v>
      </c>
      <c r="W1653">
        <f t="shared" si="414"/>
        <v>0.60110825342328267</v>
      </c>
      <c r="X1653">
        <f t="shared" si="415"/>
        <v>0.34799973997314848</v>
      </c>
      <c r="Y1653">
        <f t="shared" si="416"/>
        <v>1</v>
      </c>
      <c r="Z1653" t="s">
        <v>1685</v>
      </c>
    </row>
    <row r="1654" spans="1:26" x14ac:dyDescent="0.25">
      <c r="A1654" t="s">
        <v>26</v>
      </c>
      <c r="B1654" t="s">
        <v>27</v>
      </c>
      <c r="C1654" t="s">
        <v>35</v>
      </c>
      <c r="D1654">
        <v>1</v>
      </c>
      <c r="F1654">
        <v>1</v>
      </c>
      <c r="G1654">
        <v>79.099999999999994</v>
      </c>
      <c r="H1654">
        <f t="shared" si="401"/>
        <v>0</v>
      </c>
      <c r="I1654">
        <f t="shared" si="402"/>
        <v>1</v>
      </c>
      <c r="J1654">
        <f t="shared" si="403"/>
        <v>0</v>
      </c>
      <c r="K1654">
        <f t="shared" si="404"/>
        <v>1</v>
      </c>
      <c r="L1654">
        <f t="shared" si="405"/>
        <v>0</v>
      </c>
      <c r="M1654">
        <f t="shared" si="406"/>
        <v>1</v>
      </c>
      <c r="N1654">
        <f t="shared" si="407"/>
        <v>0</v>
      </c>
      <c r="O1654">
        <f t="shared" si="408"/>
        <v>0</v>
      </c>
      <c r="P1654">
        <v>1</v>
      </c>
      <c r="Q1654">
        <f t="shared" si="409"/>
        <v>1</v>
      </c>
      <c r="R1654">
        <f t="shared" si="410"/>
        <v>0</v>
      </c>
      <c r="S1654">
        <f t="shared" si="411"/>
        <v>0</v>
      </c>
      <c r="T1654">
        <f t="shared" si="412"/>
        <v>0</v>
      </c>
      <c r="U1654">
        <v>1</v>
      </c>
      <c r="V1654">
        <f t="shared" si="413"/>
        <v>0.51785302634827934</v>
      </c>
      <c r="W1654">
        <f t="shared" si="414"/>
        <v>0.62664559517553053</v>
      </c>
      <c r="X1654">
        <f t="shared" si="415"/>
        <v>0.23246570420151302</v>
      </c>
      <c r="Y1654">
        <f t="shared" si="416"/>
        <v>1</v>
      </c>
      <c r="Z1654" t="s">
        <v>1686</v>
      </c>
    </row>
    <row r="1655" spans="1:26" x14ac:dyDescent="0.25">
      <c r="A1655" t="s">
        <v>26</v>
      </c>
      <c r="B1655" t="s">
        <v>30</v>
      </c>
      <c r="C1655" t="s">
        <v>25</v>
      </c>
      <c r="D1655">
        <v>0</v>
      </c>
      <c r="F1655">
        <v>1</v>
      </c>
      <c r="G1655">
        <v>34.4</v>
      </c>
      <c r="H1655">
        <f t="shared" si="401"/>
        <v>1</v>
      </c>
      <c r="I1655">
        <f t="shared" si="402"/>
        <v>0</v>
      </c>
      <c r="J1655">
        <f t="shared" si="403"/>
        <v>1</v>
      </c>
      <c r="K1655">
        <f t="shared" si="404"/>
        <v>0</v>
      </c>
      <c r="L1655">
        <f t="shared" si="405"/>
        <v>0</v>
      </c>
      <c r="M1655">
        <f t="shared" si="406"/>
        <v>1</v>
      </c>
      <c r="N1655">
        <f t="shared" si="407"/>
        <v>0</v>
      </c>
      <c r="O1655">
        <f t="shared" si="408"/>
        <v>0</v>
      </c>
      <c r="P1655">
        <v>17</v>
      </c>
      <c r="Q1655">
        <f t="shared" si="409"/>
        <v>0</v>
      </c>
      <c r="R1655">
        <f t="shared" si="410"/>
        <v>1</v>
      </c>
      <c r="S1655">
        <f t="shared" si="411"/>
        <v>0</v>
      </c>
      <c r="T1655">
        <f t="shared" si="412"/>
        <v>0</v>
      </c>
      <c r="U1655">
        <v>0</v>
      </c>
      <c r="V1655">
        <f t="shared" si="413"/>
        <v>0.31139490564664352</v>
      </c>
      <c r="W1655">
        <f t="shared" si="414"/>
        <v>0.57722570521040695</v>
      </c>
      <c r="X1655">
        <f t="shared" si="415"/>
        <v>9.6966787262682014E-2</v>
      </c>
      <c r="Y1655">
        <f t="shared" si="416"/>
        <v>0</v>
      </c>
      <c r="Z1655" t="s">
        <v>1687</v>
      </c>
    </row>
    <row r="1656" spans="1:26" x14ac:dyDescent="0.25">
      <c r="A1656" t="s">
        <v>45</v>
      </c>
      <c r="B1656" t="s">
        <v>30</v>
      </c>
      <c r="C1656" t="s">
        <v>23</v>
      </c>
      <c r="D1656">
        <v>0</v>
      </c>
      <c r="F1656">
        <v>1</v>
      </c>
      <c r="G1656">
        <v>20.75</v>
      </c>
      <c r="H1656">
        <f t="shared" si="401"/>
        <v>1</v>
      </c>
      <c r="I1656">
        <f t="shared" si="402"/>
        <v>0</v>
      </c>
      <c r="J1656">
        <f t="shared" si="403"/>
        <v>0</v>
      </c>
      <c r="K1656">
        <f t="shared" si="404"/>
        <v>0</v>
      </c>
      <c r="L1656">
        <f t="shared" si="405"/>
        <v>1</v>
      </c>
      <c r="M1656">
        <f t="shared" si="406"/>
        <v>0</v>
      </c>
      <c r="N1656">
        <f t="shared" si="407"/>
        <v>0</v>
      </c>
      <c r="O1656">
        <f t="shared" si="408"/>
        <v>1</v>
      </c>
      <c r="P1656">
        <v>58</v>
      </c>
      <c r="Q1656">
        <f t="shared" si="409"/>
        <v>0</v>
      </c>
      <c r="R1656">
        <f t="shared" si="410"/>
        <v>1</v>
      </c>
      <c r="S1656">
        <f t="shared" si="411"/>
        <v>0</v>
      </c>
      <c r="T1656">
        <f t="shared" si="412"/>
        <v>0</v>
      </c>
      <c r="U1656">
        <v>0</v>
      </c>
      <c r="V1656">
        <f t="shared" si="413"/>
        <v>-7.0003314513172085E-2</v>
      </c>
      <c r="W1656">
        <f t="shared" si="414"/>
        <v>0.48250631471960653</v>
      </c>
      <c r="X1656">
        <f t="shared" si="415"/>
        <v>4.9004640428300895E-3</v>
      </c>
      <c r="Y1656">
        <f t="shared" si="416"/>
        <v>0</v>
      </c>
      <c r="Z1656" t="s">
        <v>1688</v>
      </c>
    </row>
    <row r="1657" spans="1:26" x14ac:dyDescent="0.25">
      <c r="A1657" t="s">
        <v>29</v>
      </c>
      <c r="B1657" t="s">
        <v>30</v>
      </c>
      <c r="C1657" t="s">
        <v>23</v>
      </c>
      <c r="D1657">
        <v>0</v>
      </c>
      <c r="F1657">
        <v>1</v>
      </c>
      <c r="G1657">
        <v>18.8</v>
      </c>
      <c r="H1657">
        <f t="shared" si="401"/>
        <v>1</v>
      </c>
      <c r="I1657">
        <f t="shared" si="402"/>
        <v>0</v>
      </c>
      <c r="J1657">
        <f t="shared" si="403"/>
        <v>0</v>
      </c>
      <c r="K1657">
        <f t="shared" si="404"/>
        <v>0</v>
      </c>
      <c r="L1657">
        <f t="shared" si="405"/>
        <v>1</v>
      </c>
      <c r="M1657">
        <f t="shared" si="406"/>
        <v>0</v>
      </c>
      <c r="N1657">
        <f t="shared" si="407"/>
        <v>1</v>
      </c>
      <c r="O1657">
        <f t="shared" si="408"/>
        <v>0</v>
      </c>
      <c r="P1657">
        <v>1</v>
      </c>
      <c r="Q1657">
        <f t="shared" si="409"/>
        <v>0</v>
      </c>
      <c r="R1657">
        <f t="shared" si="410"/>
        <v>1</v>
      </c>
      <c r="S1657">
        <f t="shared" si="411"/>
        <v>0</v>
      </c>
      <c r="T1657">
        <f t="shared" si="412"/>
        <v>0</v>
      </c>
      <c r="U1657">
        <v>0</v>
      </c>
      <c r="V1657">
        <f t="shared" si="413"/>
        <v>-1.3109416525496118E-2</v>
      </c>
      <c r="W1657">
        <f t="shared" si="414"/>
        <v>0.49672269280411929</v>
      </c>
      <c r="X1657">
        <f t="shared" si="415"/>
        <v>1.7185680163895071E-4</v>
      </c>
      <c r="Y1657">
        <f t="shared" si="416"/>
        <v>0</v>
      </c>
      <c r="Z1657" t="s">
        <v>1689</v>
      </c>
    </row>
    <row r="1658" spans="1:26" x14ac:dyDescent="0.25">
      <c r="A1658" t="s">
        <v>26</v>
      </c>
      <c r="B1658" t="s">
        <v>30</v>
      </c>
      <c r="C1658" t="s">
        <v>25</v>
      </c>
      <c r="D1658">
        <v>0</v>
      </c>
      <c r="F1658">
        <v>1</v>
      </c>
      <c r="G1658">
        <v>44.3</v>
      </c>
      <c r="H1658">
        <f t="shared" si="401"/>
        <v>1</v>
      </c>
      <c r="I1658">
        <f t="shared" si="402"/>
        <v>0</v>
      </c>
      <c r="J1658">
        <f t="shared" si="403"/>
        <v>1</v>
      </c>
      <c r="K1658">
        <f t="shared" si="404"/>
        <v>0</v>
      </c>
      <c r="L1658">
        <f t="shared" si="405"/>
        <v>0</v>
      </c>
      <c r="M1658">
        <f t="shared" si="406"/>
        <v>1</v>
      </c>
      <c r="N1658">
        <f t="shared" si="407"/>
        <v>0</v>
      </c>
      <c r="O1658">
        <f t="shared" si="408"/>
        <v>0</v>
      </c>
      <c r="P1658">
        <v>3</v>
      </c>
      <c r="Q1658">
        <f t="shared" si="409"/>
        <v>0</v>
      </c>
      <c r="R1658">
        <f t="shared" si="410"/>
        <v>1</v>
      </c>
      <c r="S1658">
        <f t="shared" si="411"/>
        <v>0</v>
      </c>
      <c r="T1658">
        <f t="shared" si="412"/>
        <v>0</v>
      </c>
      <c r="U1658">
        <v>1</v>
      </c>
      <c r="V1658">
        <f t="shared" si="413"/>
        <v>0.33169272349676021</v>
      </c>
      <c r="W1658">
        <f t="shared" si="414"/>
        <v>0.58217118545281388</v>
      </c>
      <c r="X1658">
        <f t="shared" si="415"/>
        <v>0.44663461582717789</v>
      </c>
      <c r="Y1658">
        <f t="shared" si="416"/>
        <v>1</v>
      </c>
      <c r="Z1658" t="s">
        <v>1690</v>
      </c>
    </row>
    <row r="1659" spans="1:26" x14ac:dyDescent="0.25">
      <c r="A1659" t="s">
        <v>26</v>
      </c>
      <c r="B1659" t="s">
        <v>27</v>
      </c>
      <c r="C1659" t="s">
        <v>35</v>
      </c>
      <c r="D1659">
        <v>0</v>
      </c>
      <c r="F1659">
        <v>1</v>
      </c>
      <c r="G1659">
        <v>90.8</v>
      </c>
      <c r="H1659">
        <f t="shared" si="401"/>
        <v>1</v>
      </c>
      <c r="I1659">
        <f t="shared" si="402"/>
        <v>0</v>
      </c>
      <c r="J1659">
        <f t="shared" si="403"/>
        <v>0</v>
      </c>
      <c r="K1659">
        <f t="shared" si="404"/>
        <v>1</v>
      </c>
      <c r="L1659">
        <f t="shared" si="405"/>
        <v>0</v>
      </c>
      <c r="M1659">
        <f t="shared" si="406"/>
        <v>1</v>
      </c>
      <c r="N1659">
        <f t="shared" si="407"/>
        <v>0</v>
      </c>
      <c r="O1659">
        <f t="shared" si="408"/>
        <v>0</v>
      </c>
      <c r="P1659">
        <v>53</v>
      </c>
      <c r="Q1659">
        <f t="shared" si="409"/>
        <v>1</v>
      </c>
      <c r="R1659">
        <f t="shared" si="410"/>
        <v>0</v>
      </c>
      <c r="S1659">
        <f t="shared" si="411"/>
        <v>0</v>
      </c>
      <c r="T1659">
        <f t="shared" si="412"/>
        <v>0</v>
      </c>
      <c r="U1659">
        <v>0</v>
      </c>
      <c r="V1659">
        <f t="shared" si="413"/>
        <v>0.53609397468116049</v>
      </c>
      <c r="W1659">
        <f t="shared" si="414"/>
        <v>0.63090330978604303</v>
      </c>
      <c r="X1659">
        <f t="shared" si="415"/>
        <v>0.28739674968944473</v>
      </c>
      <c r="Y1659">
        <f t="shared" si="416"/>
        <v>1</v>
      </c>
      <c r="Z1659" t="s">
        <v>1691</v>
      </c>
    </row>
    <row r="1660" spans="1:26" x14ac:dyDescent="0.25">
      <c r="A1660" t="s">
        <v>26</v>
      </c>
      <c r="B1660" t="s">
        <v>27</v>
      </c>
      <c r="C1660" t="s">
        <v>23</v>
      </c>
      <c r="D1660">
        <v>0</v>
      </c>
      <c r="F1660">
        <v>1</v>
      </c>
      <c r="G1660">
        <v>25.6</v>
      </c>
      <c r="H1660">
        <f t="shared" si="401"/>
        <v>1</v>
      </c>
      <c r="I1660">
        <f t="shared" si="402"/>
        <v>0</v>
      </c>
      <c r="J1660">
        <f t="shared" si="403"/>
        <v>0</v>
      </c>
      <c r="K1660">
        <f t="shared" si="404"/>
        <v>0</v>
      </c>
      <c r="L1660">
        <f t="shared" si="405"/>
        <v>1</v>
      </c>
      <c r="M1660">
        <f t="shared" si="406"/>
        <v>1</v>
      </c>
      <c r="N1660">
        <f t="shared" si="407"/>
        <v>0</v>
      </c>
      <c r="O1660">
        <f t="shared" si="408"/>
        <v>0</v>
      </c>
      <c r="P1660">
        <v>35</v>
      </c>
      <c r="Q1660">
        <f t="shared" si="409"/>
        <v>1</v>
      </c>
      <c r="R1660">
        <f t="shared" si="410"/>
        <v>0</v>
      </c>
      <c r="S1660">
        <f t="shared" si="411"/>
        <v>0</v>
      </c>
      <c r="T1660">
        <f t="shared" si="412"/>
        <v>0</v>
      </c>
      <c r="U1660">
        <v>0</v>
      </c>
      <c r="V1660">
        <f t="shared" si="413"/>
        <v>0.41057852182311422</v>
      </c>
      <c r="W1660">
        <f t="shared" si="414"/>
        <v>0.6012265894130403</v>
      </c>
      <c r="X1660">
        <f t="shared" si="415"/>
        <v>0.16857472258245348</v>
      </c>
      <c r="Y1660">
        <f t="shared" si="416"/>
        <v>1</v>
      </c>
      <c r="Z1660" t="s">
        <v>1692</v>
      </c>
    </row>
    <row r="1661" spans="1:26" x14ac:dyDescent="0.25">
      <c r="A1661" t="s">
        <v>26</v>
      </c>
      <c r="B1661" t="s">
        <v>38</v>
      </c>
      <c r="C1661" t="s">
        <v>35</v>
      </c>
      <c r="D1661">
        <v>0</v>
      </c>
      <c r="F1661">
        <v>1</v>
      </c>
      <c r="G1661">
        <v>105.95</v>
      </c>
      <c r="H1661">
        <f t="shared" si="401"/>
        <v>1</v>
      </c>
      <c r="I1661">
        <f t="shared" si="402"/>
        <v>0</v>
      </c>
      <c r="J1661">
        <f t="shared" si="403"/>
        <v>0</v>
      </c>
      <c r="K1661">
        <f t="shared" si="404"/>
        <v>1</v>
      </c>
      <c r="L1661">
        <f t="shared" si="405"/>
        <v>0</v>
      </c>
      <c r="M1661">
        <f t="shared" si="406"/>
        <v>1</v>
      </c>
      <c r="N1661">
        <f t="shared" si="407"/>
        <v>0</v>
      </c>
      <c r="O1661">
        <f t="shared" si="408"/>
        <v>0</v>
      </c>
      <c r="P1661">
        <v>50</v>
      </c>
      <c r="Q1661">
        <f t="shared" si="409"/>
        <v>0</v>
      </c>
      <c r="R1661">
        <f t="shared" si="410"/>
        <v>0</v>
      </c>
      <c r="S1661">
        <f t="shared" si="411"/>
        <v>1</v>
      </c>
      <c r="T1661">
        <f t="shared" si="412"/>
        <v>0</v>
      </c>
      <c r="U1661">
        <v>1</v>
      </c>
      <c r="V1661">
        <f t="shared" si="413"/>
        <v>0.42294532045157068</v>
      </c>
      <c r="W1661">
        <f t="shared" si="414"/>
        <v>0.60418782392262127</v>
      </c>
      <c r="X1661">
        <f t="shared" si="415"/>
        <v>0.3329921031887404</v>
      </c>
      <c r="Y1661">
        <f t="shared" si="416"/>
        <v>1</v>
      </c>
      <c r="Z1661" t="s">
        <v>1693</v>
      </c>
    </row>
    <row r="1662" spans="1:26" x14ac:dyDescent="0.25">
      <c r="A1662" t="s">
        <v>45</v>
      </c>
      <c r="B1662" t="s">
        <v>38</v>
      </c>
      <c r="C1662" t="s">
        <v>25</v>
      </c>
      <c r="D1662">
        <v>0</v>
      </c>
      <c r="F1662">
        <v>1</v>
      </c>
      <c r="G1662">
        <v>70.8</v>
      </c>
      <c r="H1662">
        <f t="shared" si="401"/>
        <v>1</v>
      </c>
      <c r="I1662">
        <f t="shared" si="402"/>
        <v>0</v>
      </c>
      <c r="J1662">
        <f t="shared" si="403"/>
        <v>1</v>
      </c>
      <c r="K1662">
        <f t="shared" si="404"/>
        <v>0</v>
      </c>
      <c r="L1662">
        <f t="shared" si="405"/>
        <v>0</v>
      </c>
      <c r="M1662">
        <f t="shared" si="406"/>
        <v>0</v>
      </c>
      <c r="N1662">
        <f t="shared" si="407"/>
        <v>0</v>
      </c>
      <c r="O1662">
        <f t="shared" si="408"/>
        <v>1</v>
      </c>
      <c r="P1662">
        <v>68</v>
      </c>
      <c r="Q1662">
        <f t="shared" si="409"/>
        <v>0</v>
      </c>
      <c r="R1662">
        <f t="shared" si="410"/>
        <v>0</v>
      </c>
      <c r="S1662">
        <f t="shared" si="411"/>
        <v>1</v>
      </c>
      <c r="T1662">
        <f t="shared" si="412"/>
        <v>0</v>
      </c>
      <c r="U1662">
        <v>0</v>
      </c>
      <c r="V1662">
        <f t="shared" si="413"/>
        <v>3.6755618097668336E-2</v>
      </c>
      <c r="W1662">
        <f t="shared" si="414"/>
        <v>0.5091878701654452</v>
      </c>
      <c r="X1662">
        <f t="shared" si="415"/>
        <v>1.350975461741644E-3</v>
      </c>
      <c r="Y1662">
        <f t="shared" si="416"/>
        <v>0</v>
      </c>
      <c r="Z1662" t="s">
        <v>1694</v>
      </c>
    </row>
    <row r="1663" spans="1:26" x14ac:dyDescent="0.25">
      <c r="A1663" t="s">
        <v>26</v>
      </c>
      <c r="B1663" t="s">
        <v>27</v>
      </c>
      <c r="C1663" t="s">
        <v>23</v>
      </c>
      <c r="D1663">
        <v>0</v>
      </c>
      <c r="F1663">
        <v>1</v>
      </c>
      <c r="G1663">
        <v>25.4</v>
      </c>
      <c r="H1663">
        <f t="shared" si="401"/>
        <v>1</v>
      </c>
      <c r="I1663">
        <f t="shared" si="402"/>
        <v>0</v>
      </c>
      <c r="J1663">
        <f t="shared" si="403"/>
        <v>0</v>
      </c>
      <c r="K1663">
        <f t="shared" si="404"/>
        <v>0</v>
      </c>
      <c r="L1663">
        <f t="shared" si="405"/>
        <v>1</v>
      </c>
      <c r="M1663">
        <f t="shared" si="406"/>
        <v>1</v>
      </c>
      <c r="N1663">
        <f t="shared" si="407"/>
        <v>0</v>
      </c>
      <c r="O1663">
        <f t="shared" si="408"/>
        <v>0</v>
      </c>
      <c r="P1663">
        <v>47</v>
      </c>
      <c r="Q1663">
        <f t="shared" si="409"/>
        <v>1</v>
      </c>
      <c r="R1663">
        <f t="shared" si="410"/>
        <v>0</v>
      </c>
      <c r="S1663">
        <f t="shared" si="411"/>
        <v>0</v>
      </c>
      <c r="T1663">
        <f t="shared" si="412"/>
        <v>0</v>
      </c>
      <c r="U1663">
        <v>0</v>
      </c>
      <c r="V1663">
        <f t="shared" si="413"/>
        <v>0.42395815984480351</v>
      </c>
      <c r="W1663">
        <f t="shared" si="414"/>
        <v>0.6044300137174331</v>
      </c>
      <c r="X1663">
        <f t="shared" si="415"/>
        <v>0.17974052129899196</v>
      </c>
      <c r="Y1663">
        <f t="shared" si="416"/>
        <v>1</v>
      </c>
      <c r="Z1663" t="s">
        <v>1695</v>
      </c>
    </row>
    <row r="1664" spans="1:26" x14ac:dyDescent="0.25">
      <c r="A1664" t="s">
        <v>26</v>
      </c>
      <c r="B1664" t="s">
        <v>33</v>
      </c>
      <c r="C1664" t="s">
        <v>35</v>
      </c>
      <c r="D1664">
        <v>1</v>
      </c>
      <c r="F1664">
        <v>1</v>
      </c>
      <c r="G1664">
        <v>108.8</v>
      </c>
      <c r="H1664">
        <f t="shared" si="401"/>
        <v>0</v>
      </c>
      <c r="I1664">
        <f t="shared" si="402"/>
        <v>1</v>
      </c>
      <c r="J1664">
        <f t="shared" si="403"/>
        <v>0</v>
      </c>
      <c r="K1664">
        <f t="shared" si="404"/>
        <v>1</v>
      </c>
      <c r="L1664">
        <f t="shared" si="405"/>
        <v>0</v>
      </c>
      <c r="M1664">
        <f t="shared" si="406"/>
        <v>1</v>
      </c>
      <c r="N1664">
        <f t="shared" si="407"/>
        <v>0</v>
      </c>
      <c r="O1664">
        <f t="shared" si="408"/>
        <v>0</v>
      </c>
      <c r="P1664">
        <v>65</v>
      </c>
      <c r="Q1664">
        <f t="shared" si="409"/>
        <v>0</v>
      </c>
      <c r="R1664">
        <f t="shared" si="410"/>
        <v>0</v>
      </c>
      <c r="S1664">
        <f t="shared" si="411"/>
        <v>0</v>
      </c>
      <c r="T1664">
        <f t="shared" si="412"/>
        <v>1</v>
      </c>
      <c r="U1664">
        <v>0</v>
      </c>
      <c r="V1664">
        <f t="shared" si="413"/>
        <v>0.43225179763956667</v>
      </c>
      <c r="W1664">
        <f t="shared" si="414"/>
        <v>0.60641124852622375</v>
      </c>
      <c r="X1664">
        <f t="shared" si="415"/>
        <v>0.1868416165626369</v>
      </c>
      <c r="Y1664">
        <f t="shared" si="416"/>
        <v>1</v>
      </c>
      <c r="Z1664" t="s">
        <v>1696</v>
      </c>
    </row>
    <row r="1665" spans="1:26" x14ac:dyDescent="0.25">
      <c r="A1665" t="s">
        <v>26</v>
      </c>
      <c r="B1665" t="s">
        <v>27</v>
      </c>
      <c r="C1665" t="s">
        <v>35</v>
      </c>
      <c r="D1665">
        <v>0</v>
      </c>
      <c r="F1665">
        <v>1</v>
      </c>
      <c r="G1665">
        <v>69.75</v>
      </c>
      <c r="H1665">
        <f t="shared" si="401"/>
        <v>1</v>
      </c>
      <c r="I1665">
        <f t="shared" si="402"/>
        <v>0</v>
      </c>
      <c r="J1665">
        <f t="shared" si="403"/>
        <v>0</v>
      </c>
      <c r="K1665">
        <f t="shared" si="404"/>
        <v>1</v>
      </c>
      <c r="L1665">
        <f t="shared" si="405"/>
        <v>0</v>
      </c>
      <c r="M1665">
        <f t="shared" si="406"/>
        <v>1</v>
      </c>
      <c r="N1665">
        <f t="shared" si="407"/>
        <v>0</v>
      </c>
      <c r="O1665">
        <f t="shared" si="408"/>
        <v>0</v>
      </c>
      <c r="P1665">
        <v>5</v>
      </c>
      <c r="Q1665">
        <f t="shared" si="409"/>
        <v>1</v>
      </c>
      <c r="R1665">
        <f t="shared" si="410"/>
        <v>0</v>
      </c>
      <c r="S1665">
        <f t="shared" si="411"/>
        <v>0</v>
      </c>
      <c r="T1665">
        <f t="shared" si="412"/>
        <v>0</v>
      </c>
      <c r="U1665">
        <v>1</v>
      </c>
      <c r="V1665">
        <f t="shared" si="413"/>
        <v>0.50813902749686068</v>
      </c>
      <c r="W1665">
        <f t="shared" si="414"/>
        <v>0.62437011784840646</v>
      </c>
      <c r="X1665">
        <f t="shared" si="415"/>
        <v>0.24192721627173397</v>
      </c>
      <c r="Y1665">
        <f t="shared" si="416"/>
        <v>1</v>
      </c>
      <c r="Z1665" t="s">
        <v>1697</v>
      </c>
    </row>
    <row r="1666" spans="1:26" x14ac:dyDescent="0.25">
      <c r="A1666" t="s">
        <v>26</v>
      </c>
      <c r="B1666" t="s">
        <v>27</v>
      </c>
      <c r="C1666" t="s">
        <v>35</v>
      </c>
      <c r="D1666">
        <v>0</v>
      </c>
      <c r="F1666">
        <v>1</v>
      </c>
      <c r="G1666">
        <v>94.65</v>
      </c>
      <c r="H1666">
        <f t="shared" si="401"/>
        <v>1</v>
      </c>
      <c r="I1666">
        <f t="shared" si="402"/>
        <v>0</v>
      </c>
      <c r="J1666">
        <f t="shared" si="403"/>
        <v>0</v>
      </c>
      <c r="K1666">
        <f t="shared" si="404"/>
        <v>1</v>
      </c>
      <c r="L1666">
        <f t="shared" si="405"/>
        <v>0</v>
      </c>
      <c r="M1666">
        <f t="shared" si="406"/>
        <v>1</v>
      </c>
      <c r="N1666">
        <f t="shared" si="407"/>
        <v>0</v>
      </c>
      <c r="O1666">
        <f t="shared" si="408"/>
        <v>0</v>
      </c>
      <c r="P1666">
        <v>51</v>
      </c>
      <c r="Q1666">
        <f t="shared" si="409"/>
        <v>1</v>
      </c>
      <c r="R1666">
        <f t="shared" si="410"/>
        <v>0</v>
      </c>
      <c r="S1666">
        <f t="shared" si="411"/>
        <v>0</v>
      </c>
      <c r="T1666">
        <f t="shared" si="412"/>
        <v>0</v>
      </c>
      <c r="U1666">
        <v>1</v>
      </c>
      <c r="V1666">
        <f t="shared" si="413"/>
        <v>0.5469595072822232</v>
      </c>
      <c r="W1666">
        <f t="shared" si="414"/>
        <v>0.63342988619132667</v>
      </c>
      <c r="X1666">
        <f t="shared" si="415"/>
        <v>0.20524568804196597</v>
      </c>
      <c r="Y1666">
        <f t="shared" si="416"/>
        <v>1</v>
      </c>
      <c r="Z1666" t="s">
        <v>1698</v>
      </c>
    </row>
    <row r="1667" spans="1:26" x14ac:dyDescent="0.25">
      <c r="A1667" t="s">
        <v>26</v>
      </c>
      <c r="B1667" t="s">
        <v>33</v>
      </c>
      <c r="C1667" t="s">
        <v>35</v>
      </c>
      <c r="D1667">
        <v>0</v>
      </c>
      <c r="F1667">
        <v>1</v>
      </c>
      <c r="G1667">
        <v>96.05</v>
      </c>
      <c r="H1667">
        <f t="shared" ref="H1667:H1730" si="417">IF(D1667:D8709=0,1,0)</f>
        <v>1</v>
      </c>
      <c r="I1667">
        <f t="shared" ref="I1667:I1730" si="418">IF(D1667:D8709=1,1,0)</f>
        <v>0</v>
      </c>
      <c r="J1667">
        <f t="shared" ref="J1667:J1730" si="419">IF(C1667:C8709="DSL",1,0)</f>
        <v>0</v>
      </c>
      <c r="K1667">
        <f t="shared" ref="K1667:K1730" si="420">IF(C1667:C8709="Fiber optic",1,0)</f>
        <v>1</v>
      </c>
      <c r="L1667">
        <f t="shared" ref="L1667:L1730" si="421">IF(C1667:C8709="No",1,0)</f>
        <v>0</v>
      </c>
      <c r="M1667">
        <f t="shared" ref="M1667:M1730" si="422">IF(A1667:A8709="Month-to-month",1,0)</f>
        <v>1</v>
      </c>
      <c r="N1667">
        <f t="shared" ref="N1667:N1730" si="423">IF(A1667:A8709="ONE YEAR",1,0)</f>
        <v>0</v>
      </c>
      <c r="O1667">
        <f t="shared" ref="O1667:O1730" si="424">IF(A1667:A8709="two year",1,0)</f>
        <v>0</v>
      </c>
      <c r="P1667">
        <v>46</v>
      </c>
      <c r="Q1667">
        <f t="shared" ref="Q1667:Q1730" si="425">IF(B1667:B8709="Electronic check",1,0)</f>
        <v>0</v>
      </c>
      <c r="R1667">
        <f t="shared" ref="R1667:R1730" si="426">IF(B1667:B8709="Mailed check",1,0)</f>
        <v>0</v>
      </c>
      <c r="S1667">
        <f t="shared" ref="S1667:S1730" si="427">IF(B1667:B8709="Credit card (automatic)",1,0)</f>
        <v>0</v>
      </c>
      <c r="T1667">
        <f t="shared" ref="T1667:T1730" si="428">IF(B1667:B8709="Bank transfer (automatic)",1,0)</f>
        <v>1</v>
      </c>
      <c r="U1667">
        <v>1</v>
      </c>
      <c r="V1667">
        <f t="shared" si="413"/>
        <v>0.41237384112296538</v>
      </c>
      <c r="W1667">
        <f t="shared" si="414"/>
        <v>0.6016569445941965</v>
      </c>
      <c r="X1667">
        <f t="shared" si="415"/>
        <v>0.34530450259657791</v>
      </c>
      <c r="Y1667">
        <f t="shared" si="416"/>
        <v>1</v>
      </c>
      <c r="Z1667" t="s">
        <v>1699</v>
      </c>
    </row>
    <row r="1668" spans="1:26" x14ac:dyDescent="0.25">
      <c r="A1668" t="s">
        <v>26</v>
      </c>
      <c r="B1668" t="s">
        <v>27</v>
      </c>
      <c r="C1668" t="s">
        <v>35</v>
      </c>
      <c r="D1668">
        <v>0</v>
      </c>
      <c r="F1668">
        <v>1</v>
      </c>
      <c r="G1668">
        <v>76.849999999999994</v>
      </c>
      <c r="H1668">
        <f t="shared" si="417"/>
        <v>1</v>
      </c>
      <c r="I1668">
        <f t="shared" si="418"/>
        <v>0</v>
      </c>
      <c r="J1668">
        <f t="shared" si="419"/>
        <v>0</v>
      </c>
      <c r="K1668">
        <f t="shared" si="420"/>
        <v>1</v>
      </c>
      <c r="L1668">
        <f t="shared" si="421"/>
        <v>0</v>
      </c>
      <c r="M1668">
        <f t="shared" si="422"/>
        <v>1</v>
      </c>
      <c r="N1668">
        <f t="shared" si="423"/>
        <v>0</v>
      </c>
      <c r="O1668">
        <f t="shared" si="424"/>
        <v>0</v>
      </c>
      <c r="P1668">
        <v>9</v>
      </c>
      <c r="Q1668">
        <f t="shared" si="425"/>
        <v>1</v>
      </c>
      <c r="R1668">
        <f t="shared" si="426"/>
        <v>0</v>
      </c>
      <c r="S1668">
        <f t="shared" si="427"/>
        <v>0</v>
      </c>
      <c r="T1668">
        <f t="shared" si="428"/>
        <v>0</v>
      </c>
      <c r="U1668">
        <v>0</v>
      </c>
      <c r="V1668">
        <f t="shared" ref="V1668:V1731" si="429">G1668*$G$2+H1669*$H$2+K1669*$K$2+M1668*$M$2+O1668*$O$2+Q1668*$Q$2+L1668*$L$2</f>
        <v>0.51434515166887906</v>
      </c>
      <c r="W1668">
        <f t="shared" ref="W1668:W1731" si="430">1/ (1+EXP(-V1668))</f>
        <v>0.62582452575844094</v>
      </c>
      <c r="X1668">
        <f t="shared" ref="X1668:X1731" si="431">(U1668-V1668)^2</f>
        <v>0.26455093504528221</v>
      </c>
      <c r="Y1668">
        <f t="shared" ref="Y1668:Y1731" si="432">IF(W1668&gt;=0.58,1,0)</f>
        <v>1</v>
      </c>
      <c r="Z1668" t="s">
        <v>1700</v>
      </c>
    </row>
    <row r="1669" spans="1:26" x14ac:dyDescent="0.25">
      <c r="A1669" t="s">
        <v>45</v>
      </c>
      <c r="B1669" t="s">
        <v>30</v>
      </c>
      <c r="C1669" t="s">
        <v>23</v>
      </c>
      <c r="D1669">
        <v>0</v>
      </c>
      <c r="F1669">
        <v>1</v>
      </c>
      <c r="G1669">
        <v>20.25</v>
      </c>
      <c r="H1669">
        <f t="shared" si="417"/>
        <v>1</v>
      </c>
      <c r="I1669">
        <f t="shared" si="418"/>
        <v>0</v>
      </c>
      <c r="J1669">
        <f t="shared" si="419"/>
        <v>0</v>
      </c>
      <c r="K1669">
        <f t="shared" si="420"/>
        <v>0</v>
      </c>
      <c r="L1669">
        <f t="shared" si="421"/>
        <v>1</v>
      </c>
      <c r="M1669">
        <f t="shared" si="422"/>
        <v>0</v>
      </c>
      <c r="N1669">
        <f t="shared" si="423"/>
        <v>0</v>
      </c>
      <c r="O1669">
        <f t="shared" si="424"/>
        <v>1</v>
      </c>
      <c r="P1669">
        <v>8</v>
      </c>
      <c r="Q1669">
        <f t="shared" si="425"/>
        <v>0</v>
      </c>
      <c r="R1669">
        <f t="shared" si="426"/>
        <v>1</v>
      </c>
      <c r="S1669">
        <f t="shared" si="427"/>
        <v>0</v>
      </c>
      <c r="T1669">
        <f t="shared" si="428"/>
        <v>0</v>
      </c>
      <c r="U1669">
        <v>0</v>
      </c>
      <c r="V1669">
        <f t="shared" si="429"/>
        <v>-7.0782842219705461E-2</v>
      </c>
      <c r="W1669">
        <f t="shared" si="430"/>
        <v>0.48231167401521202</v>
      </c>
      <c r="X1669">
        <f t="shared" si="431"/>
        <v>5.0102107526997178E-3</v>
      </c>
      <c r="Y1669">
        <f t="shared" si="432"/>
        <v>0</v>
      </c>
      <c r="Z1669" t="s">
        <v>1701</v>
      </c>
    </row>
    <row r="1670" spans="1:26" x14ac:dyDescent="0.25">
      <c r="A1670" t="s">
        <v>29</v>
      </c>
      <c r="B1670" t="s">
        <v>38</v>
      </c>
      <c r="C1670" t="s">
        <v>23</v>
      </c>
      <c r="D1670">
        <v>0</v>
      </c>
      <c r="F1670">
        <v>1</v>
      </c>
      <c r="G1670">
        <v>24.8</v>
      </c>
      <c r="H1670">
        <f t="shared" si="417"/>
        <v>1</v>
      </c>
      <c r="I1670">
        <f t="shared" si="418"/>
        <v>0</v>
      </c>
      <c r="J1670">
        <f t="shared" si="419"/>
        <v>0</v>
      </c>
      <c r="K1670">
        <f t="shared" si="420"/>
        <v>0</v>
      </c>
      <c r="L1670">
        <f t="shared" si="421"/>
        <v>1</v>
      </c>
      <c r="M1670">
        <f t="shared" si="422"/>
        <v>0</v>
      </c>
      <c r="N1670">
        <f t="shared" si="423"/>
        <v>1</v>
      </c>
      <c r="O1670">
        <f t="shared" si="424"/>
        <v>0</v>
      </c>
      <c r="P1670">
        <v>14</v>
      </c>
      <c r="Q1670">
        <f t="shared" si="425"/>
        <v>0</v>
      </c>
      <c r="R1670">
        <f t="shared" si="426"/>
        <v>0</v>
      </c>
      <c r="S1670">
        <f t="shared" si="427"/>
        <v>1</v>
      </c>
      <c r="T1670">
        <f t="shared" si="428"/>
        <v>0</v>
      </c>
      <c r="U1670">
        <v>0</v>
      </c>
      <c r="V1670">
        <f t="shared" si="429"/>
        <v>1.1080852136601885E-3</v>
      </c>
      <c r="W1670">
        <f t="shared" si="430"/>
        <v>0.5002770212750699</v>
      </c>
      <c r="X1670">
        <f t="shared" si="431"/>
        <v>1.2278528407323455E-6</v>
      </c>
      <c r="Y1670">
        <f t="shared" si="432"/>
        <v>0</v>
      </c>
      <c r="Z1670" t="s">
        <v>1702</v>
      </c>
    </row>
    <row r="1671" spans="1:26" x14ac:dyDescent="0.25">
      <c r="A1671" t="s">
        <v>26</v>
      </c>
      <c r="B1671" t="s">
        <v>27</v>
      </c>
      <c r="C1671" t="s">
        <v>35</v>
      </c>
      <c r="D1671">
        <v>0</v>
      </c>
      <c r="F1671">
        <v>1</v>
      </c>
      <c r="G1671">
        <v>115.65</v>
      </c>
      <c r="H1671">
        <f t="shared" si="417"/>
        <v>1</v>
      </c>
      <c r="I1671">
        <f t="shared" si="418"/>
        <v>0</v>
      </c>
      <c r="J1671">
        <f t="shared" si="419"/>
        <v>0</v>
      </c>
      <c r="K1671">
        <f t="shared" si="420"/>
        <v>1</v>
      </c>
      <c r="L1671">
        <f t="shared" si="421"/>
        <v>0</v>
      </c>
      <c r="M1671">
        <f t="shared" si="422"/>
        <v>1</v>
      </c>
      <c r="N1671">
        <f t="shared" si="423"/>
        <v>0</v>
      </c>
      <c r="O1671">
        <f t="shared" si="424"/>
        <v>0</v>
      </c>
      <c r="P1671">
        <v>45</v>
      </c>
      <c r="Q1671">
        <f t="shared" si="425"/>
        <v>1</v>
      </c>
      <c r="R1671">
        <f t="shared" si="426"/>
        <v>0</v>
      </c>
      <c r="S1671">
        <f t="shared" si="427"/>
        <v>0</v>
      </c>
      <c r="T1671">
        <f t="shared" si="428"/>
        <v>0</v>
      </c>
      <c r="U1671">
        <v>0</v>
      </c>
      <c r="V1671">
        <f t="shared" si="429"/>
        <v>0.57969967095662533</v>
      </c>
      <c r="W1671">
        <f t="shared" si="430"/>
        <v>0.6409982976984987</v>
      </c>
      <c r="X1671">
        <f t="shared" si="431"/>
        <v>0.33605170850721966</v>
      </c>
      <c r="Y1671">
        <f t="shared" si="432"/>
        <v>1</v>
      </c>
      <c r="Z1671" t="s">
        <v>1703</v>
      </c>
    </row>
    <row r="1672" spans="1:26" x14ac:dyDescent="0.25">
      <c r="A1672" t="s">
        <v>26</v>
      </c>
      <c r="B1672" t="s">
        <v>38</v>
      </c>
      <c r="C1672" t="s">
        <v>35</v>
      </c>
      <c r="D1672">
        <v>0</v>
      </c>
      <c r="F1672">
        <v>1</v>
      </c>
      <c r="G1672">
        <v>74.599999999999994</v>
      </c>
      <c r="H1672">
        <f t="shared" si="417"/>
        <v>1</v>
      </c>
      <c r="I1672">
        <f t="shared" si="418"/>
        <v>0</v>
      </c>
      <c r="J1672">
        <f t="shared" si="419"/>
        <v>0</v>
      </c>
      <c r="K1672">
        <f t="shared" si="420"/>
        <v>1</v>
      </c>
      <c r="L1672">
        <f t="shared" si="421"/>
        <v>0</v>
      </c>
      <c r="M1672">
        <f t="shared" si="422"/>
        <v>1</v>
      </c>
      <c r="N1672">
        <f t="shared" si="423"/>
        <v>0</v>
      </c>
      <c r="O1672">
        <f t="shared" si="424"/>
        <v>0</v>
      </c>
      <c r="P1672">
        <v>8</v>
      </c>
      <c r="Q1672">
        <f t="shared" si="425"/>
        <v>0</v>
      </c>
      <c r="R1672">
        <f t="shared" si="426"/>
        <v>0</v>
      </c>
      <c r="S1672">
        <f t="shared" si="427"/>
        <v>1</v>
      </c>
      <c r="T1672">
        <f t="shared" si="428"/>
        <v>0</v>
      </c>
      <c r="U1672">
        <v>0</v>
      </c>
      <c r="V1672">
        <f t="shared" si="429"/>
        <v>0.38776038235623012</v>
      </c>
      <c r="W1672">
        <f t="shared" si="430"/>
        <v>0.59574344088524311</v>
      </c>
      <c r="X1672">
        <f t="shared" si="431"/>
        <v>0.15035811412504976</v>
      </c>
      <c r="Y1672">
        <f t="shared" si="432"/>
        <v>1</v>
      </c>
      <c r="Z1672" t="s">
        <v>1704</v>
      </c>
    </row>
    <row r="1673" spans="1:26" x14ac:dyDescent="0.25">
      <c r="A1673" t="s">
        <v>26</v>
      </c>
      <c r="B1673" t="s">
        <v>30</v>
      </c>
      <c r="C1673" t="s">
        <v>25</v>
      </c>
      <c r="D1673">
        <v>1</v>
      </c>
      <c r="F1673">
        <v>1</v>
      </c>
      <c r="G1673">
        <v>50.15</v>
      </c>
      <c r="H1673">
        <f t="shared" si="417"/>
        <v>0</v>
      </c>
      <c r="I1673">
        <f t="shared" si="418"/>
        <v>1</v>
      </c>
      <c r="J1673">
        <f t="shared" si="419"/>
        <v>1</v>
      </c>
      <c r="K1673">
        <f t="shared" si="420"/>
        <v>0</v>
      </c>
      <c r="L1673">
        <f t="shared" si="421"/>
        <v>0</v>
      </c>
      <c r="M1673">
        <f t="shared" si="422"/>
        <v>1</v>
      </c>
      <c r="N1673">
        <f t="shared" si="423"/>
        <v>0</v>
      </c>
      <c r="O1673">
        <f t="shared" si="424"/>
        <v>0</v>
      </c>
      <c r="P1673">
        <v>1</v>
      </c>
      <c r="Q1673">
        <f t="shared" si="425"/>
        <v>0</v>
      </c>
      <c r="R1673">
        <f t="shared" si="426"/>
        <v>1</v>
      </c>
      <c r="S1673">
        <f t="shared" si="427"/>
        <v>0</v>
      </c>
      <c r="T1673">
        <f t="shared" si="428"/>
        <v>0</v>
      </c>
      <c r="U1673">
        <v>1</v>
      </c>
      <c r="V1673">
        <f t="shared" si="429"/>
        <v>0.34081319766320084</v>
      </c>
      <c r="W1673">
        <f t="shared" si="430"/>
        <v>0.58438804483633355</v>
      </c>
      <c r="X1673">
        <f t="shared" si="431"/>
        <v>0.43452724037501433</v>
      </c>
      <c r="Y1673">
        <f t="shared" si="432"/>
        <v>1</v>
      </c>
      <c r="Z1673" t="s">
        <v>1705</v>
      </c>
    </row>
    <row r="1674" spans="1:26" x14ac:dyDescent="0.25">
      <c r="A1674" t="s">
        <v>29</v>
      </c>
      <c r="B1674" t="s">
        <v>33</v>
      </c>
      <c r="C1674" t="s">
        <v>35</v>
      </c>
      <c r="D1674">
        <v>0</v>
      </c>
      <c r="F1674">
        <v>1</v>
      </c>
      <c r="G1674">
        <v>103.15</v>
      </c>
      <c r="H1674">
        <f t="shared" si="417"/>
        <v>1</v>
      </c>
      <c r="I1674">
        <f t="shared" si="418"/>
        <v>0</v>
      </c>
      <c r="J1674">
        <f t="shared" si="419"/>
        <v>0</v>
      </c>
      <c r="K1674">
        <f t="shared" si="420"/>
        <v>1</v>
      </c>
      <c r="L1674">
        <f t="shared" si="421"/>
        <v>0</v>
      </c>
      <c r="M1674">
        <f t="shared" si="422"/>
        <v>0</v>
      </c>
      <c r="N1674">
        <f t="shared" si="423"/>
        <v>1</v>
      </c>
      <c r="O1674">
        <f t="shared" si="424"/>
        <v>0</v>
      </c>
      <c r="P1674">
        <v>66</v>
      </c>
      <c r="Q1674">
        <f t="shared" si="425"/>
        <v>0</v>
      </c>
      <c r="R1674">
        <f t="shared" si="426"/>
        <v>0</v>
      </c>
      <c r="S1674">
        <f t="shared" si="427"/>
        <v>0</v>
      </c>
      <c r="T1674">
        <f t="shared" si="428"/>
        <v>1</v>
      </c>
      <c r="U1674">
        <v>0</v>
      </c>
      <c r="V1674">
        <f t="shared" si="429"/>
        <v>0.14712511675353437</v>
      </c>
      <c r="W1674">
        <f t="shared" si="430"/>
        <v>0.5367150758028566</v>
      </c>
      <c r="X1674">
        <f t="shared" si="431"/>
        <v>2.1645799979741122E-2</v>
      </c>
      <c r="Y1674">
        <f t="shared" si="432"/>
        <v>0</v>
      </c>
      <c r="Z1674" t="s">
        <v>1706</v>
      </c>
    </row>
    <row r="1675" spans="1:26" x14ac:dyDescent="0.25">
      <c r="A1675" t="s">
        <v>45</v>
      </c>
      <c r="B1675" t="s">
        <v>38</v>
      </c>
      <c r="C1675" t="s">
        <v>25</v>
      </c>
      <c r="D1675">
        <v>0</v>
      </c>
      <c r="F1675">
        <v>1</v>
      </c>
      <c r="G1675">
        <v>72.099999999999994</v>
      </c>
      <c r="H1675">
        <f t="shared" si="417"/>
        <v>1</v>
      </c>
      <c r="I1675">
        <f t="shared" si="418"/>
        <v>0</v>
      </c>
      <c r="J1675">
        <f t="shared" si="419"/>
        <v>1</v>
      </c>
      <c r="K1675">
        <f t="shared" si="420"/>
        <v>0</v>
      </c>
      <c r="L1675">
        <f t="shared" si="421"/>
        <v>0</v>
      </c>
      <c r="M1675">
        <f t="shared" si="422"/>
        <v>0</v>
      </c>
      <c r="N1675">
        <f t="shared" si="423"/>
        <v>0</v>
      </c>
      <c r="O1675">
        <f t="shared" si="424"/>
        <v>1</v>
      </c>
      <c r="P1675">
        <v>72</v>
      </c>
      <c r="Q1675">
        <f t="shared" si="425"/>
        <v>0</v>
      </c>
      <c r="R1675">
        <f t="shared" si="426"/>
        <v>0</v>
      </c>
      <c r="S1675">
        <f t="shared" si="427"/>
        <v>1</v>
      </c>
      <c r="T1675">
        <f t="shared" si="428"/>
        <v>0</v>
      </c>
      <c r="U1675">
        <v>0</v>
      </c>
      <c r="V1675">
        <f t="shared" si="429"/>
        <v>4.364555939541083E-2</v>
      </c>
      <c r="W1675">
        <f t="shared" si="430"/>
        <v>0.51090965805484423</v>
      </c>
      <c r="X1675">
        <f t="shared" si="431"/>
        <v>1.9049348549383346E-3</v>
      </c>
      <c r="Y1675">
        <f t="shared" si="432"/>
        <v>0</v>
      </c>
      <c r="Z1675" t="s">
        <v>1707</v>
      </c>
    </row>
    <row r="1676" spans="1:26" x14ac:dyDescent="0.25">
      <c r="A1676" t="s">
        <v>26</v>
      </c>
      <c r="B1676" t="s">
        <v>33</v>
      </c>
      <c r="C1676" t="s">
        <v>35</v>
      </c>
      <c r="D1676">
        <v>0</v>
      </c>
      <c r="F1676">
        <v>1</v>
      </c>
      <c r="G1676">
        <v>113.6</v>
      </c>
      <c r="H1676">
        <f t="shared" si="417"/>
        <v>1</v>
      </c>
      <c r="I1676">
        <f t="shared" si="418"/>
        <v>0</v>
      </c>
      <c r="J1676">
        <f t="shared" si="419"/>
        <v>0</v>
      </c>
      <c r="K1676">
        <f t="shared" si="420"/>
        <v>1</v>
      </c>
      <c r="L1676">
        <f t="shared" si="421"/>
        <v>0</v>
      </c>
      <c r="M1676">
        <f t="shared" si="422"/>
        <v>1</v>
      </c>
      <c r="N1676">
        <f t="shared" si="423"/>
        <v>0</v>
      </c>
      <c r="O1676">
        <f t="shared" si="424"/>
        <v>0</v>
      </c>
      <c r="P1676">
        <v>41</v>
      </c>
      <c r="Q1676">
        <f t="shared" si="425"/>
        <v>0</v>
      </c>
      <c r="R1676">
        <f t="shared" si="426"/>
        <v>0</v>
      </c>
      <c r="S1676">
        <f t="shared" si="427"/>
        <v>0</v>
      </c>
      <c r="T1676">
        <f t="shared" si="428"/>
        <v>1</v>
      </c>
      <c r="U1676">
        <v>1</v>
      </c>
      <c r="V1676">
        <f t="shared" si="429"/>
        <v>0.4348720943615314</v>
      </c>
      <c r="W1676">
        <f t="shared" si="430"/>
        <v>0.6070364774701148</v>
      </c>
      <c r="X1676">
        <f t="shared" si="431"/>
        <v>0.31936954973132187</v>
      </c>
      <c r="Y1676">
        <f t="shared" si="432"/>
        <v>1</v>
      </c>
      <c r="Z1676" t="s">
        <v>1708</v>
      </c>
    </row>
    <row r="1677" spans="1:26" x14ac:dyDescent="0.25">
      <c r="A1677" t="s">
        <v>45</v>
      </c>
      <c r="B1677" t="s">
        <v>30</v>
      </c>
      <c r="C1677" t="s">
        <v>23</v>
      </c>
      <c r="D1677">
        <v>0</v>
      </c>
      <c r="F1677">
        <v>1</v>
      </c>
      <c r="G1677">
        <v>25.1</v>
      </c>
      <c r="H1677">
        <f t="shared" si="417"/>
        <v>1</v>
      </c>
      <c r="I1677">
        <f t="shared" si="418"/>
        <v>0</v>
      </c>
      <c r="J1677">
        <f t="shared" si="419"/>
        <v>0</v>
      </c>
      <c r="K1677">
        <f t="shared" si="420"/>
        <v>0</v>
      </c>
      <c r="L1677">
        <f t="shared" si="421"/>
        <v>1</v>
      </c>
      <c r="M1677">
        <f t="shared" si="422"/>
        <v>0</v>
      </c>
      <c r="N1677">
        <f t="shared" si="423"/>
        <v>0</v>
      </c>
      <c r="O1677">
        <f t="shared" si="424"/>
        <v>1</v>
      </c>
      <c r="P1677">
        <v>23</v>
      </c>
      <c r="Q1677">
        <f t="shared" si="425"/>
        <v>0</v>
      </c>
      <c r="R1677">
        <f t="shared" si="426"/>
        <v>1</v>
      </c>
      <c r="S1677">
        <f t="shared" si="427"/>
        <v>0</v>
      </c>
      <c r="T1677">
        <f t="shared" si="428"/>
        <v>0</v>
      </c>
      <c r="U1677">
        <v>0</v>
      </c>
      <c r="V1677">
        <f t="shared" si="429"/>
        <v>-5.8358254205575937E-2</v>
      </c>
      <c r="W1677">
        <f t="shared" si="430"/>
        <v>0.48541457566141843</v>
      </c>
      <c r="X1677">
        <f t="shared" si="431"/>
        <v>3.4056858339226214E-3</v>
      </c>
      <c r="Y1677">
        <f t="shared" si="432"/>
        <v>0</v>
      </c>
      <c r="Z1677" t="s">
        <v>1709</v>
      </c>
    </row>
    <row r="1678" spans="1:26" x14ac:dyDescent="0.25">
      <c r="A1678" t="s">
        <v>26</v>
      </c>
      <c r="B1678" t="s">
        <v>27</v>
      </c>
      <c r="C1678" t="s">
        <v>35</v>
      </c>
      <c r="D1678">
        <v>0</v>
      </c>
      <c r="F1678">
        <v>1</v>
      </c>
      <c r="G1678">
        <v>78.900000000000006</v>
      </c>
      <c r="H1678">
        <f t="shared" si="417"/>
        <v>1</v>
      </c>
      <c r="I1678">
        <f t="shared" si="418"/>
        <v>0</v>
      </c>
      <c r="J1678">
        <f t="shared" si="419"/>
        <v>0</v>
      </c>
      <c r="K1678">
        <f t="shared" si="420"/>
        <v>1</v>
      </c>
      <c r="L1678">
        <f t="shared" si="421"/>
        <v>0</v>
      </c>
      <c r="M1678">
        <f t="shared" si="422"/>
        <v>1</v>
      </c>
      <c r="N1678">
        <f t="shared" si="423"/>
        <v>0</v>
      </c>
      <c r="O1678">
        <f t="shared" si="424"/>
        <v>0</v>
      </c>
      <c r="P1678">
        <v>29</v>
      </c>
      <c r="Q1678">
        <f t="shared" si="425"/>
        <v>1</v>
      </c>
      <c r="R1678">
        <f t="shared" si="426"/>
        <v>0</v>
      </c>
      <c r="S1678">
        <f t="shared" si="427"/>
        <v>0</v>
      </c>
      <c r="T1678">
        <f t="shared" si="428"/>
        <v>0</v>
      </c>
      <c r="U1678">
        <v>1</v>
      </c>
      <c r="V1678">
        <f t="shared" si="429"/>
        <v>0.52240438452642168</v>
      </c>
      <c r="W1678">
        <f t="shared" si="430"/>
        <v>0.62770981973405138</v>
      </c>
      <c r="X1678">
        <f t="shared" si="431"/>
        <v>0.22809757191958607</v>
      </c>
      <c r="Y1678">
        <f t="shared" si="432"/>
        <v>1</v>
      </c>
      <c r="Z1678" t="s">
        <v>1710</v>
      </c>
    </row>
    <row r="1679" spans="1:26" x14ac:dyDescent="0.25">
      <c r="A1679" t="s">
        <v>26</v>
      </c>
      <c r="B1679" t="s">
        <v>27</v>
      </c>
      <c r="C1679" t="s">
        <v>35</v>
      </c>
      <c r="D1679">
        <v>0</v>
      </c>
      <c r="F1679">
        <v>1</v>
      </c>
      <c r="G1679">
        <v>80.150000000000006</v>
      </c>
      <c r="H1679">
        <f t="shared" si="417"/>
        <v>1</v>
      </c>
      <c r="I1679">
        <f t="shared" si="418"/>
        <v>0</v>
      </c>
      <c r="J1679">
        <f t="shared" si="419"/>
        <v>0</v>
      </c>
      <c r="K1679">
        <f t="shared" si="420"/>
        <v>1</v>
      </c>
      <c r="L1679">
        <f t="shared" si="421"/>
        <v>0</v>
      </c>
      <c r="M1679">
        <f t="shared" si="422"/>
        <v>1</v>
      </c>
      <c r="N1679">
        <f t="shared" si="423"/>
        <v>0</v>
      </c>
      <c r="O1679">
        <f t="shared" si="424"/>
        <v>0</v>
      </c>
      <c r="P1679">
        <v>4</v>
      </c>
      <c r="Q1679">
        <f t="shared" si="425"/>
        <v>1</v>
      </c>
      <c r="R1679">
        <f t="shared" si="426"/>
        <v>0</v>
      </c>
      <c r="S1679">
        <f t="shared" si="427"/>
        <v>0</v>
      </c>
      <c r="T1679">
        <f t="shared" si="428"/>
        <v>0</v>
      </c>
      <c r="U1679">
        <v>0</v>
      </c>
      <c r="V1679">
        <f t="shared" si="429"/>
        <v>0.51949003453199938</v>
      </c>
      <c r="W1679">
        <f t="shared" si="430"/>
        <v>0.62702851160070916</v>
      </c>
      <c r="X1679">
        <f t="shared" si="431"/>
        <v>0.26986989597805788</v>
      </c>
      <c r="Y1679">
        <f t="shared" si="432"/>
        <v>1</v>
      </c>
      <c r="Z1679" t="s">
        <v>1711</v>
      </c>
    </row>
    <row r="1680" spans="1:26" x14ac:dyDescent="0.25">
      <c r="A1680" t="s">
        <v>45</v>
      </c>
      <c r="B1680" t="s">
        <v>30</v>
      </c>
      <c r="C1680" t="s">
        <v>23</v>
      </c>
      <c r="D1680">
        <v>0</v>
      </c>
      <c r="F1680">
        <v>1</v>
      </c>
      <c r="G1680">
        <v>25.4</v>
      </c>
      <c r="H1680">
        <f t="shared" si="417"/>
        <v>1</v>
      </c>
      <c r="I1680">
        <f t="shared" si="418"/>
        <v>0</v>
      </c>
      <c r="J1680">
        <f t="shared" si="419"/>
        <v>0</v>
      </c>
      <c r="K1680">
        <f t="shared" si="420"/>
        <v>0</v>
      </c>
      <c r="L1680">
        <f t="shared" si="421"/>
        <v>1</v>
      </c>
      <c r="M1680">
        <f t="shared" si="422"/>
        <v>0</v>
      </c>
      <c r="N1680">
        <f t="shared" si="423"/>
        <v>0</v>
      </c>
      <c r="O1680">
        <f t="shared" si="424"/>
        <v>1</v>
      </c>
      <c r="P1680">
        <v>6</v>
      </c>
      <c r="Q1680">
        <f t="shared" si="425"/>
        <v>0</v>
      </c>
      <c r="R1680">
        <f t="shared" si="426"/>
        <v>1</v>
      </c>
      <c r="S1680">
        <f t="shared" si="427"/>
        <v>0</v>
      </c>
      <c r="T1680">
        <f t="shared" si="428"/>
        <v>0</v>
      </c>
      <c r="U1680">
        <v>0</v>
      </c>
      <c r="V1680">
        <f t="shared" si="429"/>
        <v>-4.4199088477353335E-2</v>
      </c>
      <c r="W1680">
        <f t="shared" si="430"/>
        <v>0.48895202639484847</v>
      </c>
      <c r="X1680">
        <f t="shared" si="431"/>
        <v>1.9535594222289082E-3</v>
      </c>
      <c r="Y1680">
        <f t="shared" si="432"/>
        <v>0</v>
      </c>
      <c r="Z1680" t="s">
        <v>1712</v>
      </c>
    </row>
    <row r="1681" spans="1:26" x14ac:dyDescent="0.25">
      <c r="A1681" t="s">
        <v>29</v>
      </c>
      <c r="B1681" t="s">
        <v>38</v>
      </c>
      <c r="C1681" t="s">
        <v>35</v>
      </c>
      <c r="D1681">
        <v>1</v>
      </c>
      <c r="F1681">
        <v>1</v>
      </c>
      <c r="G1681">
        <v>105.4</v>
      </c>
      <c r="H1681">
        <f t="shared" si="417"/>
        <v>0</v>
      </c>
      <c r="I1681">
        <f t="shared" si="418"/>
        <v>1</v>
      </c>
      <c r="J1681">
        <f t="shared" si="419"/>
        <v>0</v>
      </c>
      <c r="K1681">
        <f t="shared" si="420"/>
        <v>1</v>
      </c>
      <c r="L1681">
        <f t="shared" si="421"/>
        <v>0</v>
      </c>
      <c r="M1681">
        <f t="shared" si="422"/>
        <v>0</v>
      </c>
      <c r="N1681">
        <f t="shared" si="423"/>
        <v>1</v>
      </c>
      <c r="O1681">
        <f t="shared" si="424"/>
        <v>0</v>
      </c>
      <c r="P1681">
        <v>67</v>
      </c>
      <c r="Q1681">
        <f t="shared" si="425"/>
        <v>0</v>
      </c>
      <c r="R1681">
        <f t="shared" si="426"/>
        <v>0</v>
      </c>
      <c r="S1681">
        <f t="shared" si="427"/>
        <v>1</v>
      </c>
      <c r="T1681">
        <f t="shared" si="428"/>
        <v>0</v>
      </c>
      <c r="U1681">
        <v>0</v>
      </c>
      <c r="V1681">
        <f t="shared" si="429"/>
        <v>0.16432444053723719</v>
      </c>
      <c r="W1681">
        <f t="shared" si="430"/>
        <v>0.54098891793763559</v>
      </c>
      <c r="X1681">
        <f t="shared" si="431"/>
        <v>2.7002521757876E-2</v>
      </c>
      <c r="Y1681">
        <f t="shared" si="432"/>
        <v>0</v>
      </c>
      <c r="Z1681" t="s">
        <v>1713</v>
      </c>
    </row>
    <row r="1682" spans="1:26" x14ac:dyDescent="0.25">
      <c r="A1682" t="s">
        <v>26</v>
      </c>
      <c r="B1682" t="s">
        <v>30</v>
      </c>
      <c r="C1682" t="s">
        <v>25</v>
      </c>
      <c r="D1682">
        <v>1</v>
      </c>
      <c r="F1682">
        <v>1</v>
      </c>
      <c r="G1682">
        <v>45.75</v>
      </c>
      <c r="H1682">
        <f t="shared" si="417"/>
        <v>0</v>
      </c>
      <c r="I1682">
        <f t="shared" si="418"/>
        <v>1</v>
      </c>
      <c r="J1682">
        <f t="shared" si="419"/>
        <v>1</v>
      </c>
      <c r="K1682">
        <f t="shared" si="420"/>
        <v>0</v>
      </c>
      <c r="L1682">
        <f t="shared" si="421"/>
        <v>0</v>
      </c>
      <c r="M1682">
        <f t="shared" si="422"/>
        <v>1</v>
      </c>
      <c r="N1682">
        <f t="shared" si="423"/>
        <v>0</v>
      </c>
      <c r="O1682">
        <f t="shared" si="424"/>
        <v>0</v>
      </c>
      <c r="P1682">
        <v>7</v>
      </c>
      <c r="Q1682">
        <f t="shared" si="425"/>
        <v>0</v>
      </c>
      <c r="R1682">
        <f t="shared" si="426"/>
        <v>1</v>
      </c>
      <c r="S1682">
        <f t="shared" si="427"/>
        <v>0</v>
      </c>
      <c r="T1682">
        <f t="shared" si="428"/>
        <v>0</v>
      </c>
      <c r="U1682">
        <v>0</v>
      </c>
      <c r="V1682">
        <f t="shared" si="429"/>
        <v>0.32909018458495132</v>
      </c>
      <c r="W1682">
        <f t="shared" si="430"/>
        <v>0.5815379882833619</v>
      </c>
      <c r="X1682">
        <f t="shared" si="431"/>
        <v>0.10830034959015733</v>
      </c>
      <c r="Y1682">
        <f t="shared" si="432"/>
        <v>1</v>
      </c>
      <c r="Z1682" t="s">
        <v>1714</v>
      </c>
    </row>
    <row r="1683" spans="1:26" x14ac:dyDescent="0.25">
      <c r="A1683" t="s">
        <v>29</v>
      </c>
      <c r="B1683" t="s">
        <v>30</v>
      </c>
      <c r="C1683" t="s">
        <v>23</v>
      </c>
      <c r="D1683">
        <v>0</v>
      </c>
      <c r="F1683">
        <v>1</v>
      </c>
      <c r="G1683">
        <v>24.45</v>
      </c>
      <c r="H1683">
        <f t="shared" si="417"/>
        <v>1</v>
      </c>
      <c r="I1683">
        <f t="shared" si="418"/>
        <v>0</v>
      </c>
      <c r="J1683">
        <f t="shared" si="419"/>
        <v>0</v>
      </c>
      <c r="K1683">
        <f t="shared" si="420"/>
        <v>0</v>
      </c>
      <c r="L1683">
        <f t="shared" si="421"/>
        <v>1</v>
      </c>
      <c r="M1683">
        <f t="shared" si="422"/>
        <v>0</v>
      </c>
      <c r="N1683">
        <f t="shared" si="423"/>
        <v>1</v>
      </c>
      <c r="O1683">
        <f t="shared" si="424"/>
        <v>0</v>
      </c>
      <c r="P1683">
        <v>56</v>
      </c>
      <c r="Q1683">
        <f t="shared" si="425"/>
        <v>0</v>
      </c>
      <c r="R1683">
        <f t="shared" si="426"/>
        <v>1</v>
      </c>
      <c r="S1683">
        <f t="shared" si="427"/>
        <v>0</v>
      </c>
      <c r="T1683">
        <f t="shared" si="428"/>
        <v>0</v>
      </c>
      <c r="U1683">
        <v>0</v>
      </c>
      <c r="V1683">
        <f t="shared" si="429"/>
        <v>-4.3007534416688899E-3</v>
      </c>
      <c r="W1683">
        <f t="shared" si="430"/>
        <v>0.49892481329684635</v>
      </c>
      <c r="X1683">
        <f t="shared" si="431"/>
        <v>1.8496480166026803E-5</v>
      </c>
      <c r="Y1683">
        <f t="shared" si="432"/>
        <v>0</v>
      </c>
      <c r="Z1683" t="s">
        <v>1715</v>
      </c>
    </row>
    <row r="1684" spans="1:26" x14ac:dyDescent="0.25">
      <c r="A1684" t="s">
        <v>45</v>
      </c>
      <c r="B1684" t="s">
        <v>38</v>
      </c>
      <c r="C1684" t="s">
        <v>23</v>
      </c>
      <c r="D1684">
        <v>0</v>
      </c>
      <c r="F1684">
        <v>1</v>
      </c>
      <c r="G1684">
        <v>25</v>
      </c>
      <c r="H1684">
        <f t="shared" si="417"/>
        <v>1</v>
      </c>
      <c r="I1684">
        <f t="shared" si="418"/>
        <v>0</v>
      </c>
      <c r="J1684">
        <f t="shared" si="419"/>
        <v>0</v>
      </c>
      <c r="K1684">
        <f t="shared" si="420"/>
        <v>0</v>
      </c>
      <c r="L1684">
        <f t="shared" si="421"/>
        <v>1</v>
      </c>
      <c r="M1684">
        <f t="shared" si="422"/>
        <v>0</v>
      </c>
      <c r="N1684">
        <f t="shared" si="423"/>
        <v>0</v>
      </c>
      <c r="O1684">
        <f t="shared" si="424"/>
        <v>1</v>
      </c>
      <c r="P1684">
        <v>72</v>
      </c>
      <c r="Q1684">
        <f t="shared" si="425"/>
        <v>0</v>
      </c>
      <c r="R1684">
        <f t="shared" si="426"/>
        <v>0</v>
      </c>
      <c r="S1684">
        <f t="shared" si="427"/>
        <v>1</v>
      </c>
      <c r="T1684">
        <f t="shared" si="428"/>
        <v>0</v>
      </c>
      <c r="U1684">
        <v>0</v>
      </c>
      <c r="V1684">
        <f t="shared" si="429"/>
        <v>-6.3377329007638331E-2</v>
      </c>
      <c r="W1684">
        <f t="shared" si="430"/>
        <v>0.48416096909412276</v>
      </c>
      <c r="X1684">
        <f t="shared" si="431"/>
        <v>4.0166858321424347E-3</v>
      </c>
      <c r="Y1684">
        <f t="shared" si="432"/>
        <v>0</v>
      </c>
      <c r="Z1684" t="s">
        <v>1716</v>
      </c>
    </row>
    <row r="1685" spans="1:26" x14ac:dyDescent="0.25">
      <c r="A1685" t="s">
        <v>45</v>
      </c>
      <c r="B1685" t="s">
        <v>27</v>
      </c>
      <c r="C1685" t="s">
        <v>25</v>
      </c>
      <c r="D1685">
        <v>0</v>
      </c>
      <c r="F1685">
        <v>1</v>
      </c>
      <c r="G1685">
        <v>85.25</v>
      </c>
      <c r="H1685">
        <f t="shared" si="417"/>
        <v>1</v>
      </c>
      <c r="I1685">
        <f t="shared" si="418"/>
        <v>0</v>
      </c>
      <c r="J1685">
        <f t="shared" si="419"/>
        <v>1</v>
      </c>
      <c r="K1685">
        <f t="shared" si="420"/>
        <v>0</v>
      </c>
      <c r="L1685">
        <f t="shared" si="421"/>
        <v>0</v>
      </c>
      <c r="M1685">
        <f t="shared" si="422"/>
        <v>0</v>
      </c>
      <c r="N1685">
        <f t="shared" si="423"/>
        <v>0</v>
      </c>
      <c r="O1685">
        <f t="shared" si="424"/>
        <v>1</v>
      </c>
      <c r="P1685">
        <v>72</v>
      </c>
      <c r="Q1685">
        <f t="shared" si="425"/>
        <v>1</v>
      </c>
      <c r="R1685">
        <f t="shared" si="426"/>
        <v>0</v>
      </c>
      <c r="S1685">
        <f t="shared" si="427"/>
        <v>0</v>
      </c>
      <c r="T1685">
        <f t="shared" si="428"/>
        <v>0</v>
      </c>
      <c r="U1685">
        <v>0</v>
      </c>
      <c r="V1685">
        <f t="shared" si="429"/>
        <v>0.19605231255403438</v>
      </c>
      <c r="W1685">
        <f t="shared" si="430"/>
        <v>0.54885668824985334</v>
      </c>
      <c r="X1685">
        <f t="shared" si="431"/>
        <v>3.8436509257784787E-2</v>
      </c>
      <c r="Y1685">
        <f t="shared" si="432"/>
        <v>0</v>
      </c>
      <c r="Z1685" t="s">
        <v>1717</v>
      </c>
    </row>
    <row r="1686" spans="1:26" x14ac:dyDescent="0.25">
      <c r="A1686" t="s">
        <v>45</v>
      </c>
      <c r="B1686" t="s">
        <v>38</v>
      </c>
      <c r="C1686" t="s">
        <v>23</v>
      </c>
      <c r="D1686">
        <v>0</v>
      </c>
      <c r="F1686">
        <v>1</v>
      </c>
      <c r="G1686">
        <v>19.600000000000001</v>
      </c>
      <c r="H1686">
        <f t="shared" si="417"/>
        <v>1</v>
      </c>
      <c r="I1686">
        <f t="shared" si="418"/>
        <v>0</v>
      </c>
      <c r="J1686">
        <f t="shared" si="419"/>
        <v>0</v>
      </c>
      <c r="K1686">
        <f t="shared" si="420"/>
        <v>0</v>
      </c>
      <c r="L1686">
        <f t="shared" si="421"/>
        <v>1</v>
      </c>
      <c r="M1686">
        <f t="shared" si="422"/>
        <v>0</v>
      </c>
      <c r="N1686">
        <f t="shared" si="423"/>
        <v>0</v>
      </c>
      <c r="O1686">
        <f t="shared" si="424"/>
        <v>1</v>
      </c>
      <c r="P1686">
        <v>23</v>
      </c>
      <c r="Q1686">
        <f t="shared" si="425"/>
        <v>0</v>
      </c>
      <c r="R1686">
        <f t="shared" si="426"/>
        <v>0</v>
      </c>
      <c r="S1686">
        <f t="shared" si="427"/>
        <v>1</v>
      </c>
      <c r="T1686">
        <f t="shared" si="428"/>
        <v>0</v>
      </c>
      <c r="U1686">
        <v>0</v>
      </c>
      <c r="V1686">
        <f t="shared" si="429"/>
        <v>-7.1796228238198867E-2</v>
      </c>
      <c r="W1686">
        <f t="shared" si="430"/>
        <v>0.48205864913279106</v>
      </c>
      <c r="X1686">
        <f t="shared" si="431"/>
        <v>5.1546983892315447E-3</v>
      </c>
      <c r="Y1686">
        <f t="shared" si="432"/>
        <v>0</v>
      </c>
      <c r="Z1686" t="s">
        <v>1718</v>
      </c>
    </row>
    <row r="1687" spans="1:26" x14ac:dyDescent="0.25">
      <c r="A1687" t="s">
        <v>26</v>
      </c>
      <c r="B1687" t="s">
        <v>30</v>
      </c>
      <c r="C1687" t="s">
        <v>25</v>
      </c>
      <c r="D1687">
        <v>0</v>
      </c>
      <c r="F1687">
        <v>1</v>
      </c>
      <c r="G1687">
        <v>50.15</v>
      </c>
      <c r="H1687">
        <f t="shared" si="417"/>
        <v>1</v>
      </c>
      <c r="I1687">
        <f t="shared" si="418"/>
        <v>0</v>
      </c>
      <c r="J1687">
        <f t="shared" si="419"/>
        <v>1</v>
      </c>
      <c r="K1687">
        <f t="shared" si="420"/>
        <v>0</v>
      </c>
      <c r="L1687">
        <f t="shared" si="421"/>
        <v>0</v>
      </c>
      <c r="M1687">
        <f t="shared" si="422"/>
        <v>1</v>
      </c>
      <c r="N1687">
        <f t="shared" si="423"/>
        <v>0</v>
      </c>
      <c r="O1687">
        <f t="shared" si="424"/>
        <v>0</v>
      </c>
      <c r="P1687">
        <v>35</v>
      </c>
      <c r="Q1687">
        <f t="shared" si="425"/>
        <v>0</v>
      </c>
      <c r="R1687">
        <f t="shared" si="426"/>
        <v>1</v>
      </c>
      <c r="S1687">
        <f t="shared" si="427"/>
        <v>0</v>
      </c>
      <c r="T1687">
        <f t="shared" si="428"/>
        <v>0</v>
      </c>
      <c r="U1687">
        <v>0</v>
      </c>
      <c r="V1687">
        <f t="shared" si="429"/>
        <v>0.35450464676750337</v>
      </c>
      <c r="W1687">
        <f t="shared" si="430"/>
        <v>0.58770951612369238</v>
      </c>
      <c r="X1687">
        <f t="shared" si="431"/>
        <v>0.12567354457975233</v>
      </c>
      <c r="Y1687">
        <f t="shared" si="432"/>
        <v>1</v>
      </c>
      <c r="Z1687" t="s">
        <v>1719</v>
      </c>
    </row>
    <row r="1688" spans="1:26" x14ac:dyDescent="0.25">
      <c r="A1688" t="s">
        <v>26</v>
      </c>
      <c r="B1688" t="s">
        <v>27</v>
      </c>
      <c r="C1688" t="s">
        <v>35</v>
      </c>
      <c r="D1688">
        <v>1</v>
      </c>
      <c r="F1688">
        <v>1</v>
      </c>
      <c r="G1688">
        <v>70.55</v>
      </c>
      <c r="H1688">
        <f t="shared" si="417"/>
        <v>0</v>
      </c>
      <c r="I1688">
        <f t="shared" si="418"/>
        <v>1</v>
      </c>
      <c r="J1688">
        <f t="shared" si="419"/>
        <v>0</v>
      </c>
      <c r="K1688">
        <f t="shared" si="420"/>
        <v>1</v>
      </c>
      <c r="L1688">
        <f t="shared" si="421"/>
        <v>0</v>
      </c>
      <c r="M1688">
        <f t="shared" si="422"/>
        <v>1</v>
      </c>
      <c r="N1688">
        <f t="shared" si="423"/>
        <v>0</v>
      </c>
      <c r="O1688">
        <f t="shared" si="424"/>
        <v>0</v>
      </c>
      <c r="P1688">
        <v>27</v>
      </c>
      <c r="Q1688">
        <f t="shared" si="425"/>
        <v>1</v>
      </c>
      <c r="R1688">
        <f t="shared" si="426"/>
        <v>0</v>
      </c>
      <c r="S1688">
        <f t="shared" si="427"/>
        <v>0</v>
      </c>
      <c r="T1688">
        <f t="shared" si="428"/>
        <v>0</v>
      </c>
      <c r="U1688">
        <v>0</v>
      </c>
      <c r="V1688">
        <f t="shared" si="429"/>
        <v>0.50452310256655841</v>
      </c>
      <c r="W1688">
        <f t="shared" si="430"/>
        <v>0.62352168684981879</v>
      </c>
      <c r="X1688">
        <f t="shared" si="431"/>
        <v>0.25454356102338604</v>
      </c>
      <c r="Y1688">
        <f t="shared" si="432"/>
        <v>1</v>
      </c>
      <c r="Z1688" t="s">
        <v>1720</v>
      </c>
    </row>
    <row r="1689" spans="1:26" x14ac:dyDescent="0.25">
      <c r="A1689" t="s">
        <v>26</v>
      </c>
      <c r="B1689" t="s">
        <v>27</v>
      </c>
      <c r="C1689" t="s">
        <v>25</v>
      </c>
      <c r="D1689">
        <v>0</v>
      </c>
      <c r="F1689">
        <v>1</v>
      </c>
      <c r="G1689">
        <v>60.05</v>
      </c>
      <c r="H1689">
        <f t="shared" si="417"/>
        <v>1</v>
      </c>
      <c r="I1689">
        <f t="shared" si="418"/>
        <v>0</v>
      </c>
      <c r="J1689">
        <f t="shared" si="419"/>
        <v>1</v>
      </c>
      <c r="K1689">
        <f t="shared" si="420"/>
        <v>0</v>
      </c>
      <c r="L1689">
        <f t="shared" si="421"/>
        <v>0</v>
      </c>
      <c r="M1689">
        <f t="shared" si="422"/>
        <v>1</v>
      </c>
      <c r="N1689">
        <f t="shared" si="423"/>
        <v>0</v>
      </c>
      <c r="O1689">
        <f t="shared" si="424"/>
        <v>0</v>
      </c>
      <c r="P1689">
        <v>26</v>
      </c>
      <c r="Q1689">
        <f t="shared" si="425"/>
        <v>1</v>
      </c>
      <c r="R1689">
        <f t="shared" si="426"/>
        <v>0</v>
      </c>
      <c r="S1689">
        <f t="shared" si="427"/>
        <v>0</v>
      </c>
      <c r="T1689">
        <f t="shared" si="428"/>
        <v>0</v>
      </c>
      <c r="U1689">
        <v>1</v>
      </c>
      <c r="V1689">
        <f t="shared" si="429"/>
        <v>0.4881530207293574</v>
      </c>
      <c r="W1689">
        <f t="shared" si="430"/>
        <v>0.61967123480871611</v>
      </c>
      <c r="X1689">
        <f t="shared" si="431"/>
        <v>0.26198733018848164</v>
      </c>
      <c r="Y1689">
        <f t="shared" si="432"/>
        <v>1</v>
      </c>
      <c r="Z1689" t="s">
        <v>1721</v>
      </c>
    </row>
    <row r="1690" spans="1:26" x14ac:dyDescent="0.25">
      <c r="A1690" t="s">
        <v>29</v>
      </c>
      <c r="B1690" t="s">
        <v>30</v>
      </c>
      <c r="C1690" t="s">
        <v>23</v>
      </c>
      <c r="D1690">
        <v>0</v>
      </c>
      <c r="F1690">
        <v>1</v>
      </c>
      <c r="G1690">
        <v>26.4</v>
      </c>
      <c r="H1690">
        <f t="shared" si="417"/>
        <v>1</v>
      </c>
      <c r="I1690">
        <f t="shared" si="418"/>
        <v>0</v>
      </c>
      <c r="J1690">
        <f t="shared" si="419"/>
        <v>0</v>
      </c>
      <c r="K1690">
        <f t="shared" si="420"/>
        <v>0</v>
      </c>
      <c r="L1690">
        <f t="shared" si="421"/>
        <v>1</v>
      </c>
      <c r="M1690">
        <f t="shared" si="422"/>
        <v>0</v>
      </c>
      <c r="N1690">
        <f t="shared" si="423"/>
        <v>1</v>
      </c>
      <c r="O1690">
        <f t="shared" si="424"/>
        <v>0</v>
      </c>
      <c r="P1690">
        <v>12</v>
      </c>
      <c r="Q1690">
        <f t="shared" si="425"/>
        <v>0</v>
      </c>
      <c r="R1690">
        <f t="shared" si="426"/>
        <v>1</v>
      </c>
      <c r="S1690">
        <f t="shared" si="427"/>
        <v>0</v>
      </c>
      <c r="T1690">
        <f t="shared" si="428"/>
        <v>0</v>
      </c>
      <c r="U1690">
        <v>0</v>
      </c>
      <c r="V1690">
        <f t="shared" si="429"/>
        <v>-1.2605953861886919E-3</v>
      </c>
      <c r="W1690">
        <f t="shared" si="430"/>
        <v>0.49968485119518646</v>
      </c>
      <c r="X1690">
        <f t="shared" si="431"/>
        <v>1.5891007276802174E-6</v>
      </c>
      <c r="Y1690">
        <f t="shared" si="432"/>
        <v>0</v>
      </c>
      <c r="Z1690" t="s">
        <v>1722</v>
      </c>
    </row>
    <row r="1691" spans="1:26" x14ac:dyDescent="0.25">
      <c r="A1691" t="s">
        <v>45</v>
      </c>
      <c r="B1691" t="s">
        <v>30</v>
      </c>
      <c r="C1691" t="s">
        <v>23</v>
      </c>
      <c r="D1691">
        <v>0</v>
      </c>
      <c r="F1691">
        <v>1</v>
      </c>
      <c r="G1691">
        <v>20.149999999999999</v>
      </c>
      <c r="H1691">
        <f t="shared" si="417"/>
        <v>1</v>
      </c>
      <c r="I1691">
        <f t="shared" si="418"/>
        <v>0</v>
      </c>
      <c r="J1691">
        <f t="shared" si="419"/>
        <v>0</v>
      </c>
      <c r="K1691">
        <f t="shared" si="420"/>
        <v>0</v>
      </c>
      <c r="L1691">
        <f t="shared" si="421"/>
        <v>1</v>
      </c>
      <c r="M1691">
        <f t="shared" si="422"/>
        <v>0</v>
      </c>
      <c r="N1691">
        <f t="shared" si="423"/>
        <v>0</v>
      </c>
      <c r="O1691">
        <f t="shared" si="424"/>
        <v>1</v>
      </c>
      <c r="P1691">
        <v>40</v>
      </c>
      <c r="Q1691">
        <f t="shared" si="425"/>
        <v>0</v>
      </c>
      <c r="R1691">
        <f t="shared" si="426"/>
        <v>1</v>
      </c>
      <c r="S1691">
        <f t="shared" si="427"/>
        <v>0</v>
      </c>
      <c r="T1691">
        <f t="shared" si="428"/>
        <v>0</v>
      </c>
      <c r="U1691">
        <v>0</v>
      </c>
      <c r="V1691">
        <f t="shared" si="429"/>
        <v>-7.0938747761012139E-2</v>
      </c>
      <c r="W1691">
        <f t="shared" si="430"/>
        <v>0.48227274651655361</v>
      </c>
      <c r="X1691">
        <f t="shared" si="431"/>
        <v>5.0323059339005046E-3</v>
      </c>
      <c r="Y1691">
        <f t="shared" si="432"/>
        <v>0</v>
      </c>
      <c r="Z1691" t="s">
        <v>1723</v>
      </c>
    </row>
    <row r="1692" spans="1:26" x14ac:dyDescent="0.25">
      <c r="A1692" t="s">
        <v>26</v>
      </c>
      <c r="B1692" t="s">
        <v>30</v>
      </c>
      <c r="C1692" t="s">
        <v>25</v>
      </c>
      <c r="D1692">
        <v>0</v>
      </c>
      <c r="F1692">
        <v>1</v>
      </c>
      <c r="G1692">
        <v>58.85</v>
      </c>
      <c r="H1692">
        <f t="shared" si="417"/>
        <v>1</v>
      </c>
      <c r="I1692">
        <f t="shared" si="418"/>
        <v>0</v>
      </c>
      <c r="J1692">
        <f t="shared" si="419"/>
        <v>1</v>
      </c>
      <c r="K1692">
        <f t="shared" si="420"/>
        <v>0</v>
      </c>
      <c r="L1692">
        <f t="shared" si="421"/>
        <v>0</v>
      </c>
      <c r="M1692">
        <f t="shared" si="422"/>
        <v>1</v>
      </c>
      <c r="N1692">
        <f t="shared" si="423"/>
        <v>0</v>
      </c>
      <c r="O1692">
        <f t="shared" si="424"/>
        <v>0</v>
      </c>
      <c r="P1692">
        <v>7</v>
      </c>
      <c r="Q1692">
        <f t="shared" si="425"/>
        <v>0</v>
      </c>
      <c r="R1692">
        <f t="shared" si="426"/>
        <v>1</v>
      </c>
      <c r="S1692">
        <f t="shared" si="427"/>
        <v>0</v>
      </c>
      <c r="T1692">
        <f t="shared" si="428"/>
        <v>0</v>
      </c>
      <c r="U1692">
        <v>0</v>
      </c>
      <c r="V1692">
        <f t="shared" si="429"/>
        <v>0.3543769797568817</v>
      </c>
      <c r="W1692">
        <f t="shared" si="430"/>
        <v>0.58767858116178762</v>
      </c>
      <c r="X1692">
        <f t="shared" si="431"/>
        <v>0.12558304378160934</v>
      </c>
      <c r="Y1692">
        <f t="shared" si="432"/>
        <v>1</v>
      </c>
      <c r="Z1692" t="s">
        <v>1724</v>
      </c>
    </row>
    <row r="1693" spans="1:26" x14ac:dyDescent="0.25">
      <c r="A1693" t="s">
        <v>26</v>
      </c>
      <c r="B1693" t="s">
        <v>38</v>
      </c>
      <c r="C1693" t="s">
        <v>35</v>
      </c>
      <c r="D1693">
        <v>0</v>
      </c>
      <c r="F1693">
        <v>1</v>
      </c>
      <c r="G1693">
        <v>97.55</v>
      </c>
      <c r="H1693">
        <f t="shared" si="417"/>
        <v>1</v>
      </c>
      <c r="I1693">
        <f t="shared" si="418"/>
        <v>0</v>
      </c>
      <c r="J1693">
        <f t="shared" si="419"/>
        <v>0</v>
      </c>
      <c r="K1693">
        <f t="shared" si="420"/>
        <v>1</v>
      </c>
      <c r="L1693">
        <f t="shared" si="421"/>
        <v>0</v>
      </c>
      <c r="M1693">
        <f t="shared" si="422"/>
        <v>1</v>
      </c>
      <c r="N1693">
        <f t="shared" si="423"/>
        <v>0</v>
      </c>
      <c r="O1693">
        <f t="shared" si="424"/>
        <v>0</v>
      </c>
      <c r="P1693">
        <v>70</v>
      </c>
      <c r="Q1693">
        <f t="shared" si="425"/>
        <v>0</v>
      </c>
      <c r="R1693">
        <f t="shared" si="426"/>
        <v>0</v>
      </c>
      <c r="S1693">
        <f t="shared" si="427"/>
        <v>1</v>
      </c>
      <c r="T1693">
        <f t="shared" si="428"/>
        <v>0</v>
      </c>
      <c r="U1693">
        <v>0</v>
      </c>
      <c r="V1693">
        <f t="shared" si="429"/>
        <v>0.4098492549818098</v>
      </c>
      <c r="W1693">
        <f t="shared" si="430"/>
        <v>0.60105173247012333</v>
      </c>
      <c r="X1693">
        <f t="shared" si="431"/>
        <v>0.16797641180914455</v>
      </c>
      <c r="Y1693">
        <f t="shared" si="432"/>
        <v>1</v>
      </c>
      <c r="Z1693" t="s">
        <v>1725</v>
      </c>
    </row>
    <row r="1694" spans="1:26" x14ac:dyDescent="0.25">
      <c r="A1694" t="s">
        <v>45</v>
      </c>
      <c r="B1694" t="s">
        <v>38</v>
      </c>
      <c r="C1694" t="s">
        <v>23</v>
      </c>
      <c r="D1694">
        <v>0</v>
      </c>
      <c r="F1694">
        <v>1</v>
      </c>
      <c r="G1694">
        <v>19.649999999999999</v>
      </c>
      <c r="H1694">
        <f t="shared" si="417"/>
        <v>1</v>
      </c>
      <c r="I1694">
        <f t="shared" si="418"/>
        <v>0</v>
      </c>
      <c r="J1694">
        <f t="shared" si="419"/>
        <v>0</v>
      </c>
      <c r="K1694">
        <f t="shared" si="420"/>
        <v>0</v>
      </c>
      <c r="L1694">
        <f t="shared" si="421"/>
        <v>1</v>
      </c>
      <c r="M1694">
        <f t="shared" si="422"/>
        <v>0</v>
      </c>
      <c r="N1694">
        <f t="shared" si="423"/>
        <v>0</v>
      </c>
      <c r="O1694">
        <f t="shared" si="424"/>
        <v>1</v>
      </c>
      <c r="P1694">
        <v>60</v>
      </c>
      <c r="Q1694">
        <f t="shared" si="425"/>
        <v>0</v>
      </c>
      <c r="R1694">
        <f t="shared" si="426"/>
        <v>0</v>
      </c>
      <c r="S1694">
        <f t="shared" si="427"/>
        <v>1</v>
      </c>
      <c r="T1694">
        <f t="shared" si="428"/>
        <v>0</v>
      </c>
      <c r="U1694">
        <v>0</v>
      </c>
      <c r="V1694">
        <f t="shared" si="429"/>
        <v>-7.1718275467545528E-2</v>
      </c>
      <c r="W1694">
        <f t="shared" si="430"/>
        <v>0.48207811226028641</v>
      </c>
      <c r="X1694">
        <f t="shared" si="431"/>
        <v>5.1435110360387431E-3</v>
      </c>
      <c r="Y1694">
        <f t="shared" si="432"/>
        <v>0</v>
      </c>
      <c r="Z1694" t="s">
        <v>1726</v>
      </c>
    </row>
    <row r="1695" spans="1:26" x14ac:dyDescent="0.25">
      <c r="A1695" t="s">
        <v>29</v>
      </c>
      <c r="B1695" t="s">
        <v>38</v>
      </c>
      <c r="C1695" t="s">
        <v>25</v>
      </c>
      <c r="D1695">
        <v>0</v>
      </c>
      <c r="F1695">
        <v>1</v>
      </c>
      <c r="G1695">
        <v>25.25</v>
      </c>
      <c r="H1695">
        <f t="shared" si="417"/>
        <v>1</v>
      </c>
      <c r="I1695">
        <f t="shared" si="418"/>
        <v>0</v>
      </c>
      <c r="J1695">
        <f t="shared" si="419"/>
        <v>1</v>
      </c>
      <c r="K1695">
        <f t="shared" si="420"/>
        <v>0</v>
      </c>
      <c r="L1695">
        <f t="shared" si="421"/>
        <v>0</v>
      </c>
      <c r="M1695">
        <f t="shared" si="422"/>
        <v>0</v>
      </c>
      <c r="N1695">
        <f t="shared" si="423"/>
        <v>1</v>
      </c>
      <c r="O1695">
        <f t="shared" si="424"/>
        <v>0</v>
      </c>
      <c r="P1695">
        <v>39</v>
      </c>
      <c r="Q1695">
        <f t="shared" si="425"/>
        <v>0</v>
      </c>
      <c r="R1695">
        <f t="shared" si="426"/>
        <v>0</v>
      </c>
      <c r="S1695">
        <f t="shared" si="427"/>
        <v>1</v>
      </c>
      <c r="T1695">
        <f t="shared" si="428"/>
        <v>0</v>
      </c>
      <c r="U1695">
        <v>0</v>
      </c>
      <c r="V1695">
        <f t="shared" si="429"/>
        <v>3.0537869336388978E-2</v>
      </c>
      <c r="W1695">
        <f t="shared" si="430"/>
        <v>0.50763387408858507</v>
      </c>
      <c r="X1695">
        <f t="shared" si="431"/>
        <v>9.3256146360636623E-4</v>
      </c>
      <c r="Y1695">
        <f t="shared" si="432"/>
        <v>0</v>
      </c>
      <c r="Z1695" t="s">
        <v>1727</v>
      </c>
    </row>
    <row r="1696" spans="1:26" x14ac:dyDescent="0.25">
      <c r="A1696" t="s">
        <v>45</v>
      </c>
      <c r="B1696" t="s">
        <v>38</v>
      </c>
      <c r="C1696" t="s">
        <v>35</v>
      </c>
      <c r="D1696">
        <v>0</v>
      </c>
      <c r="F1696">
        <v>1</v>
      </c>
      <c r="G1696">
        <v>114.45</v>
      </c>
      <c r="H1696">
        <f t="shared" si="417"/>
        <v>1</v>
      </c>
      <c r="I1696">
        <f t="shared" si="418"/>
        <v>0</v>
      </c>
      <c r="J1696">
        <f t="shared" si="419"/>
        <v>0</v>
      </c>
      <c r="K1696">
        <f t="shared" si="420"/>
        <v>1</v>
      </c>
      <c r="L1696">
        <f t="shared" si="421"/>
        <v>0</v>
      </c>
      <c r="M1696">
        <f t="shared" si="422"/>
        <v>0</v>
      </c>
      <c r="N1696">
        <f t="shared" si="423"/>
        <v>0</v>
      </c>
      <c r="O1696">
        <f t="shared" si="424"/>
        <v>1</v>
      </c>
      <c r="P1696">
        <v>72</v>
      </c>
      <c r="Q1696">
        <f t="shared" si="425"/>
        <v>0</v>
      </c>
      <c r="R1696">
        <f t="shared" si="426"/>
        <v>0</v>
      </c>
      <c r="S1696">
        <f t="shared" si="427"/>
        <v>1</v>
      </c>
      <c r="T1696">
        <f t="shared" si="428"/>
        <v>0</v>
      </c>
      <c r="U1696">
        <v>0</v>
      </c>
      <c r="V1696">
        <f t="shared" si="429"/>
        <v>0.10480838687803268</v>
      </c>
      <c r="W1696">
        <f t="shared" si="430"/>
        <v>0.52617813764284305</v>
      </c>
      <c r="X1696">
        <f t="shared" si="431"/>
        <v>1.0984797959975373E-2</v>
      </c>
      <c r="Y1696">
        <f t="shared" si="432"/>
        <v>0</v>
      </c>
      <c r="Z1696" t="s">
        <v>1728</v>
      </c>
    </row>
    <row r="1697" spans="1:26" x14ac:dyDescent="0.25">
      <c r="A1697" t="s">
        <v>26</v>
      </c>
      <c r="B1697" t="s">
        <v>27</v>
      </c>
      <c r="C1697" t="s">
        <v>25</v>
      </c>
      <c r="D1697">
        <v>0</v>
      </c>
      <c r="F1697">
        <v>1</v>
      </c>
      <c r="G1697">
        <v>34.700000000000003</v>
      </c>
      <c r="H1697">
        <f t="shared" si="417"/>
        <v>1</v>
      </c>
      <c r="I1697">
        <f t="shared" si="418"/>
        <v>0</v>
      </c>
      <c r="J1697">
        <f t="shared" si="419"/>
        <v>1</v>
      </c>
      <c r="K1697">
        <f t="shared" si="420"/>
        <v>0</v>
      </c>
      <c r="L1697">
        <f t="shared" si="421"/>
        <v>0</v>
      </c>
      <c r="M1697">
        <f t="shared" si="422"/>
        <v>1</v>
      </c>
      <c r="N1697">
        <f t="shared" si="423"/>
        <v>0</v>
      </c>
      <c r="O1697">
        <f t="shared" si="424"/>
        <v>0</v>
      </c>
      <c r="P1697">
        <v>1</v>
      </c>
      <c r="Q1697">
        <f t="shared" si="425"/>
        <v>1</v>
      </c>
      <c r="R1697">
        <f t="shared" si="426"/>
        <v>0</v>
      </c>
      <c r="S1697">
        <f t="shared" si="427"/>
        <v>0</v>
      </c>
      <c r="T1697">
        <f t="shared" si="428"/>
        <v>0</v>
      </c>
      <c r="U1697">
        <v>1</v>
      </c>
      <c r="V1697">
        <f t="shared" si="429"/>
        <v>0.44863096600811492</v>
      </c>
      <c r="W1697">
        <f t="shared" si="430"/>
        <v>0.61031368459148128</v>
      </c>
      <c r="X1697">
        <f t="shared" si="431"/>
        <v>0.30400781164514451</v>
      </c>
      <c r="Y1697">
        <f t="shared" si="432"/>
        <v>1</v>
      </c>
      <c r="Z1697" t="s">
        <v>1729</v>
      </c>
    </row>
    <row r="1698" spans="1:26" x14ac:dyDescent="0.25">
      <c r="A1698" t="s">
        <v>29</v>
      </c>
      <c r="B1698" t="s">
        <v>27</v>
      </c>
      <c r="C1698" t="s">
        <v>25</v>
      </c>
      <c r="D1698">
        <v>0</v>
      </c>
      <c r="F1698">
        <v>1</v>
      </c>
      <c r="G1698">
        <v>70.7</v>
      </c>
      <c r="H1698">
        <f t="shared" si="417"/>
        <v>1</v>
      </c>
      <c r="I1698">
        <f t="shared" si="418"/>
        <v>0</v>
      </c>
      <c r="J1698">
        <f t="shared" si="419"/>
        <v>1</v>
      </c>
      <c r="K1698">
        <f t="shared" si="420"/>
        <v>0</v>
      </c>
      <c r="L1698">
        <f t="shared" si="421"/>
        <v>0</v>
      </c>
      <c r="M1698">
        <f t="shared" si="422"/>
        <v>0</v>
      </c>
      <c r="N1698">
        <f t="shared" si="423"/>
        <v>1</v>
      </c>
      <c r="O1698">
        <f t="shared" si="424"/>
        <v>0</v>
      </c>
      <c r="P1698">
        <v>54</v>
      </c>
      <c r="Q1698">
        <f t="shared" si="425"/>
        <v>1</v>
      </c>
      <c r="R1698">
        <f t="shared" si="426"/>
        <v>0</v>
      </c>
      <c r="S1698">
        <f t="shared" si="427"/>
        <v>0</v>
      </c>
      <c r="T1698">
        <f t="shared" si="428"/>
        <v>0</v>
      </c>
      <c r="U1698">
        <v>0</v>
      </c>
      <c r="V1698">
        <f t="shared" si="429"/>
        <v>0.2381652815978248</v>
      </c>
      <c r="W1698">
        <f t="shared" si="430"/>
        <v>0.55926146234485519</v>
      </c>
      <c r="X1698">
        <f t="shared" si="431"/>
        <v>5.672270135857118E-2</v>
      </c>
      <c r="Y1698">
        <f t="shared" si="432"/>
        <v>0</v>
      </c>
      <c r="Z1698" t="s">
        <v>1730</v>
      </c>
    </row>
    <row r="1699" spans="1:26" x14ac:dyDescent="0.25">
      <c r="A1699" t="s">
        <v>26</v>
      </c>
      <c r="B1699" t="s">
        <v>27</v>
      </c>
      <c r="C1699" t="s">
        <v>35</v>
      </c>
      <c r="D1699">
        <v>0</v>
      </c>
      <c r="F1699">
        <v>1</v>
      </c>
      <c r="G1699">
        <v>85.3</v>
      </c>
      <c r="H1699">
        <f t="shared" si="417"/>
        <v>1</v>
      </c>
      <c r="I1699">
        <f t="shared" si="418"/>
        <v>0</v>
      </c>
      <c r="J1699">
        <f t="shared" si="419"/>
        <v>0</v>
      </c>
      <c r="K1699">
        <f t="shared" si="420"/>
        <v>1</v>
      </c>
      <c r="L1699">
        <f t="shared" si="421"/>
        <v>0</v>
      </c>
      <c r="M1699">
        <f t="shared" si="422"/>
        <v>1</v>
      </c>
      <c r="N1699">
        <f t="shared" si="423"/>
        <v>0</v>
      </c>
      <c r="O1699">
        <f t="shared" si="424"/>
        <v>0</v>
      </c>
      <c r="P1699">
        <v>3</v>
      </c>
      <c r="Q1699">
        <f t="shared" si="425"/>
        <v>1</v>
      </c>
      <c r="R1699">
        <f t="shared" si="426"/>
        <v>0</v>
      </c>
      <c r="S1699">
        <f t="shared" si="427"/>
        <v>0</v>
      </c>
      <c r="T1699">
        <f t="shared" si="428"/>
        <v>0</v>
      </c>
      <c r="U1699">
        <v>1</v>
      </c>
      <c r="V1699">
        <f t="shared" si="429"/>
        <v>0.52751916990929326</v>
      </c>
      <c r="W1699">
        <f t="shared" si="430"/>
        <v>0.62890431210662245</v>
      </c>
      <c r="X1699">
        <f t="shared" si="431"/>
        <v>0.22323813480320329</v>
      </c>
      <c r="Y1699">
        <f t="shared" si="432"/>
        <v>1</v>
      </c>
      <c r="Z1699" t="s">
        <v>1731</v>
      </c>
    </row>
    <row r="1700" spans="1:26" x14ac:dyDescent="0.25">
      <c r="A1700" t="s">
        <v>45</v>
      </c>
      <c r="B1700" t="s">
        <v>38</v>
      </c>
      <c r="C1700" t="s">
        <v>25</v>
      </c>
      <c r="D1700">
        <v>0</v>
      </c>
      <c r="F1700">
        <v>1</v>
      </c>
      <c r="G1700">
        <v>75.55</v>
      </c>
      <c r="H1700">
        <f t="shared" si="417"/>
        <v>1</v>
      </c>
      <c r="I1700">
        <f t="shared" si="418"/>
        <v>0</v>
      </c>
      <c r="J1700">
        <f t="shared" si="419"/>
        <v>1</v>
      </c>
      <c r="K1700">
        <f t="shared" si="420"/>
        <v>0</v>
      </c>
      <c r="L1700">
        <f t="shared" si="421"/>
        <v>0</v>
      </c>
      <c r="M1700">
        <f t="shared" si="422"/>
        <v>0</v>
      </c>
      <c r="N1700">
        <f t="shared" si="423"/>
        <v>0</v>
      </c>
      <c r="O1700">
        <f t="shared" si="424"/>
        <v>1</v>
      </c>
      <c r="P1700">
        <v>63</v>
      </c>
      <c r="Q1700">
        <f t="shared" si="425"/>
        <v>0</v>
      </c>
      <c r="R1700">
        <f t="shared" si="426"/>
        <v>0</v>
      </c>
      <c r="S1700">
        <f t="shared" si="427"/>
        <v>1</v>
      </c>
      <c r="T1700">
        <f t="shared" si="428"/>
        <v>0</v>
      </c>
      <c r="U1700">
        <v>0</v>
      </c>
      <c r="V1700">
        <f t="shared" si="429"/>
        <v>4.9024300570491161E-2</v>
      </c>
      <c r="W1700">
        <f t="shared" si="430"/>
        <v>0.51225362106318362</v>
      </c>
      <c r="X1700">
        <f t="shared" si="431"/>
        <v>2.40338204642586E-3</v>
      </c>
      <c r="Y1700">
        <f t="shared" si="432"/>
        <v>0</v>
      </c>
      <c r="Z1700" t="s">
        <v>1732</v>
      </c>
    </row>
    <row r="1701" spans="1:26" x14ac:dyDescent="0.25">
      <c r="A1701" t="s">
        <v>45</v>
      </c>
      <c r="B1701" t="s">
        <v>27</v>
      </c>
      <c r="C1701" t="s">
        <v>35</v>
      </c>
      <c r="D1701">
        <v>0</v>
      </c>
      <c r="F1701">
        <v>1</v>
      </c>
      <c r="G1701">
        <v>84.8</v>
      </c>
      <c r="H1701">
        <f t="shared" si="417"/>
        <v>1</v>
      </c>
      <c r="I1701">
        <f t="shared" si="418"/>
        <v>0</v>
      </c>
      <c r="J1701">
        <f t="shared" si="419"/>
        <v>0</v>
      </c>
      <c r="K1701">
        <f t="shared" si="420"/>
        <v>1</v>
      </c>
      <c r="L1701">
        <f t="shared" si="421"/>
        <v>0</v>
      </c>
      <c r="M1701">
        <f t="shared" si="422"/>
        <v>0</v>
      </c>
      <c r="N1701">
        <f t="shared" si="423"/>
        <v>0</v>
      </c>
      <c r="O1701">
        <f t="shared" si="424"/>
        <v>1</v>
      </c>
      <c r="P1701">
        <v>71</v>
      </c>
      <c r="Q1701">
        <f t="shared" si="425"/>
        <v>1</v>
      </c>
      <c r="R1701">
        <f t="shared" si="426"/>
        <v>0</v>
      </c>
      <c r="S1701">
        <f t="shared" si="427"/>
        <v>0</v>
      </c>
      <c r="T1701">
        <f t="shared" si="428"/>
        <v>0</v>
      </c>
      <c r="U1701">
        <v>0</v>
      </c>
      <c r="V1701">
        <f t="shared" si="429"/>
        <v>0.19535073761815433</v>
      </c>
      <c r="W1701">
        <f t="shared" si="430"/>
        <v>0.54868296321082533</v>
      </c>
      <c r="X1701">
        <f t="shared" si="431"/>
        <v>3.8161910687956976E-2</v>
      </c>
      <c r="Y1701">
        <f t="shared" si="432"/>
        <v>0</v>
      </c>
      <c r="Z1701" t="s">
        <v>1733</v>
      </c>
    </row>
    <row r="1702" spans="1:26" x14ac:dyDescent="0.25">
      <c r="A1702" t="s">
        <v>29</v>
      </c>
      <c r="B1702" t="s">
        <v>30</v>
      </c>
      <c r="C1702" t="s">
        <v>23</v>
      </c>
      <c r="D1702">
        <v>0</v>
      </c>
      <c r="F1702">
        <v>1</v>
      </c>
      <c r="G1702">
        <v>20.65</v>
      </c>
      <c r="H1702">
        <f t="shared" si="417"/>
        <v>1</v>
      </c>
      <c r="I1702">
        <f t="shared" si="418"/>
        <v>0</v>
      </c>
      <c r="J1702">
        <f t="shared" si="419"/>
        <v>0</v>
      </c>
      <c r="K1702">
        <f t="shared" si="420"/>
        <v>0</v>
      </c>
      <c r="L1702">
        <f t="shared" si="421"/>
        <v>1</v>
      </c>
      <c r="M1702">
        <f t="shared" si="422"/>
        <v>0</v>
      </c>
      <c r="N1702">
        <f t="shared" si="423"/>
        <v>1</v>
      </c>
      <c r="O1702">
        <f t="shared" si="424"/>
        <v>0</v>
      </c>
      <c r="P1702">
        <v>42</v>
      </c>
      <c r="Q1702">
        <f t="shared" si="425"/>
        <v>0</v>
      </c>
      <c r="R1702">
        <f t="shared" si="426"/>
        <v>1</v>
      </c>
      <c r="S1702">
        <f t="shared" si="427"/>
        <v>0</v>
      </c>
      <c r="T1702">
        <f t="shared" si="428"/>
        <v>0</v>
      </c>
      <c r="U1702">
        <v>0</v>
      </c>
      <c r="V1702">
        <f t="shared" si="429"/>
        <v>-1.0225164011322601E-2</v>
      </c>
      <c r="W1702">
        <f t="shared" si="430"/>
        <v>0.49744373126946956</v>
      </c>
      <c r="X1702">
        <f t="shared" si="431"/>
        <v>1.045539790584469E-4</v>
      </c>
      <c r="Y1702">
        <f t="shared" si="432"/>
        <v>0</v>
      </c>
      <c r="Z1702" t="s">
        <v>1734</v>
      </c>
    </row>
    <row r="1703" spans="1:26" x14ac:dyDescent="0.25">
      <c r="A1703" t="s">
        <v>45</v>
      </c>
      <c r="B1703" t="s">
        <v>33</v>
      </c>
      <c r="C1703" t="s">
        <v>23</v>
      </c>
      <c r="D1703">
        <v>0</v>
      </c>
      <c r="F1703">
        <v>1</v>
      </c>
      <c r="G1703">
        <v>20.45</v>
      </c>
      <c r="H1703">
        <f t="shared" si="417"/>
        <v>1</v>
      </c>
      <c r="I1703">
        <f t="shared" si="418"/>
        <v>0</v>
      </c>
      <c r="J1703">
        <f t="shared" si="419"/>
        <v>0</v>
      </c>
      <c r="K1703">
        <f t="shared" si="420"/>
        <v>0</v>
      </c>
      <c r="L1703">
        <f t="shared" si="421"/>
        <v>1</v>
      </c>
      <c r="M1703">
        <f t="shared" si="422"/>
        <v>0</v>
      </c>
      <c r="N1703">
        <f t="shared" si="423"/>
        <v>0</v>
      </c>
      <c r="O1703">
        <f t="shared" si="424"/>
        <v>1</v>
      </c>
      <c r="P1703">
        <v>47</v>
      </c>
      <c r="Q1703">
        <f t="shared" si="425"/>
        <v>0</v>
      </c>
      <c r="R1703">
        <f t="shared" si="426"/>
        <v>0</v>
      </c>
      <c r="S1703">
        <f t="shared" si="427"/>
        <v>0</v>
      </c>
      <c r="T1703">
        <f t="shared" si="428"/>
        <v>1</v>
      </c>
      <c r="U1703">
        <v>0</v>
      </c>
      <c r="V1703">
        <f t="shared" si="429"/>
        <v>-6.560786187633641E-2</v>
      </c>
      <c r="W1703">
        <f t="shared" si="430"/>
        <v>0.4836039153730346</v>
      </c>
      <c r="X1703">
        <f t="shared" si="431"/>
        <v>4.3043915399844368E-3</v>
      </c>
      <c r="Y1703">
        <f t="shared" si="432"/>
        <v>0</v>
      </c>
      <c r="Z1703" t="s">
        <v>1735</v>
      </c>
    </row>
    <row r="1704" spans="1:26" x14ac:dyDescent="0.25">
      <c r="A1704" t="s">
        <v>29</v>
      </c>
      <c r="B1704" t="s">
        <v>38</v>
      </c>
      <c r="C1704" t="s">
        <v>35</v>
      </c>
      <c r="D1704">
        <v>0</v>
      </c>
      <c r="F1704">
        <v>1</v>
      </c>
      <c r="G1704">
        <v>102.45</v>
      </c>
      <c r="H1704">
        <f t="shared" si="417"/>
        <v>1</v>
      </c>
      <c r="I1704">
        <f t="shared" si="418"/>
        <v>0</v>
      </c>
      <c r="J1704">
        <f t="shared" si="419"/>
        <v>0</v>
      </c>
      <c r="K1704">
        <f t="shared" si="420"/>
        <v>1</v>
      </c>
      <c r="L1704">
        <f t="shared" si="421"/>
        <v>0</v>
      </c>
      <c r="M1704">
        <f t="shared" si="422"/>
        <v>0</v>
      </c>
      <c r="N1704">
        <f t="shared" si="423"/>
        <v>1</v>
      </c>
      <c r="O1704">
        <f t="shared" si="424"/>
        <v>0</v>
      </c>
      <c r="P1704">
        <v>66</v>
      </c>
      <c r="Q1704">
        <f t="shared" si="425"/>
        <v>0</v>
      </c>
      <c r="R1704">
        <f t="shared" si="426"/>
        <v>0</v>
      </c>
      <c r="S1704">
        <f t="shared" si="427"/>
        <v>1</v>
      </c>
      <c r="T1704">
        <f t="shared" si="428"/>
        <v>0</v>
      </c>
      <c r="U1704">
        <v>1</v>
      </c>
      <c r="V1704">
        <f t="shared" si="429"/>
        <v>0.15089694722514335</v>
      </c>
      <c r="W1704">
        <f t="shared" si="430"/>
        <v>0.53765281803224163</v>
      </c>
      <c r="X1704">
        <f t="shared" si="431"/>
        <v>0.72097599423158099</v>
      </c>
      <c r="Y1704">
        <f t="shared" si="432"/>
        <v>0</v>
      </c>
      <c r="Z1704" t="s">
        <v>1736</v>
      </c>
    </row>
    <row r="1705" spans="1:26" x14ac:dyDescent="0.25">
      <c r="A1705" t="s">
        <v>26</v>
      </c>
      <c r="B1705" t="s">
        <v>33</v>
      </c>
      <c r="C1705" t="s">
        <v>35</v>
      </c>
      <c r="D1705">
        <v>0</v>
      </c>
      <c r="F1705">
        <v>1</v>
      </c>
      <c r="G1705">
        <v>104.4</v>
      </c>
      <c r="H1705">
        <f t="shared" si="417"/>
        <v>1</v>
      </c>
      <c r="I1705">
        <f t="shared" si="418"/>
        <v>0</v>
      </c>
      <c r="J1705">
        <f t="shared" si="419"/>
        <v>0</v>
      </c>
      <c r="K1705">
        <f t="shared" si="420"/>
        <v>1</v>
      </c>
      <c r="L1705">
        <f t="shared" si="421"/>
        <v>0</v>
      </c>
      <c r="M1705">
        <f t="shared" si="422"/>
        <v>1</v>
      </c>
      <c r="N1705">
        <f t="shared" si="423"/>
        <v>0</v>
      </c>
      <c r="O1705">
        <f t="shared" si="424"/>
        <v>0</v>
      </c>
      <c r="P1705">
        <v>21</v>
      </c>
      <c r="Q1705">
        <f t="shared" si="425"/>
        <v>0</v>
      </c>
      <c r="R1705">
        <f t="shared" si="426"/>
        <v>0</v>
      </c>
      <c r="S1705">
        <f t="shared" si="427"/>
        <v>0</v>
      </c>
      <c r="T1705">
        <f t="shared" si="428"/>
        <v>1</v>
      </c>
      <c r="U1705">
        <v>1</v>
      </c>
      <c r="V1705">
        <f t="shared" si="429"/>
        <v>0.4205287845613172</v>
      </c>
      <c r="W1705">
        <f t="shared" si="430"/>
        <v>0.60360977643940739</v>
      </c>
      <c r="X1705">
        <f t="shared" si="431"/>
        <v>0.33578688952198427</v>
      </c>
      <c r="Y1705">
        <f t="shared" si="432"/>
        <v>1</v>
      </c>
      <c r="Z1705" t="s">
        <v>1737</v>
      </c>
    </row>
    <row r="1706" spans="1:26" x14ac:dyDescent="0.25">
      <c r="A1706" t="s">
        <v>26</v>
      </c>
      <c r="B1706" t="s">
        <v>27</v>
      </c>
      <c r="C1706" t="s">
        <v>25</v>
      </c>
      <c r="D1706">
        <v>0</v>
      </c>
      <c r="F1706">
        <v>1</v>
      </c>
      <c r="G1706">
        <v>35.65</v>
      </c>
      <c r="H1706">
        <f t="shared" si="417"/>
        <v>1</v>
      </c>
      <c r="I1706">
        <f t="shared" si="418"/>
        <v>0</v>
      </c>
      <c r="J1706">
        <f t="shared" si="419"/>
        <v>1</v>
      </c>
      <c r="K1706">
        <f t="shared" si="420"/>
        <v>0</v>
      </c>
      <c r="L1706">
        <f t="shared" si="421"/>
        <v>0</v>
      </c>
      <c r="M1706">
        <f t="shared" si="422"/>
        <v>1</v>
      </c>
      <c r="N1706">
        <f t="shared" si="423"/>
        <v>0</v>
      </c>
      <c r="O1706">
        <f t="shared" si="424"/>
        <v>0</v>
      </c>
      <c r="P1706">
        <v>11</v>
      </c>
      <c r="Q1706">
        <f t="shared" si="425"/>
        <v>1</v>
      </c>
      <c r="R1706">
        <f t="shared" si="426"/>
        <v>0</v>
      </c>
      <c r="S1706">
        <f t="shared" si="427"/>
        <v>0</v>
      </c>
      <c r="T1706">
        <f t="shared" si="428"/>
        <v>0</v>
      </c>
      <c r="U1706">
        <v>0</v>
      </c>
      <c r="V1706">
        <f t="shared" si="429"/>
        <v>0.45497523791128403</v>
      </c>
      <c r="W1706">
        <f t="shared" si="430"/>
        <v>0.61182148812211889</v>
      </c>
      <c r="X1706">
        <f t="shared" si="431"/>
        <v>0.20700246711242951</v>
      </c>
      <c r="Y1706">
        <f t="shared" si="432"/>
        <v>1</v>
      </c>
      <c r="Z1706" t="s">
        <v>1738</v>
      </c>
    </row>
    <row r="1707" spans="1:26" x14ac:dyDescent="0.25">
      <c r="A1707" t="s">
        <v>26</v>
      </c>
      <c r="B1707" t="s">
        <v>27</v>
      </c>
      <c r="C1707" t="s">
        <v>35</v>
      </c>
      <c r="D1707">
        <v>0</v>
      </c>
      <c r="F1707">
        <v>1</v>
      </c>
      <c r="G1707">
        <v>99.75</v>
      </c>
      <c r="H1707">
        <f t="shared" si="417"/>
        <v>1</v>
      </c>
      <c r="I1707">
        <f t="shared" si="418"/>
        <v>0</v>
      </c>
      <c r="J1707">
        <f t="shared" si="419"/>
        <v>0</v>
      </c>
      <c r="K1707">
        <f t="shared" si="420"/>
        <v>1</v>
      </c>
      <c r="L1707">
        <f t="shared" si="421"/>
        <v>0</v>
      </c>
      <c r="M1707">
        <f t="shared" si="422"/>
        <v>1</v>
      </c>
      <c r="N1707">
        <f t="shared" si="423"/>
        <v>0</v>
      </c>
      <c r="O1707">
        <f t="shared" si="424"/>
        <v>0</v>
      </c>
      <c r="P1707">
        <v>1</v>
      </c>
      <c r="Q1707">
        <f t="shared" si="425"/>
        <v>1</v>
      </c>
      <c r="R1707">
        <f t="shared" si="426"/>
        <v>0</v>
      </c>
      <c r="S1707">
        <f t="shared" si="427"/>
        <v>0</v>
      </c>
      <c r="T1707">
        <f t="shared" si="428"/>
        <v>0</v>
      </c>
      <c r="U1707">
        <v>1</v>
      </c>
      <c r="V1707">
        <f t="shared" si="429"/>
        <v>0.56860213899316636</v>
      </c>
      <c r="W1707">
        <f t="shared" si="430"/>
        <v>0.63844056349166323</v>
      </c>
      <c r="X1707">
        <f t="shared" si="431"/>
        <v>0.18610411448127134</v>
      </c>
      <c r="Y1707">
        <f t="shared" si="432"/>
        <v>1</v>
      </c>
      <c r="Z1707" t="s">
        <v>1739</v>
      </c>
    </row>
    <row r="1708" spans="1:26" x14ac:dyDescent="0.25">
      <c r="A1708" t="s">
        <v>26</v>
      </c>
      <c r="B1708" t="s">
        <v>27</v>
      </c>
      <c r="C1708" t="s">
        <v>35</v>
      </c>
      <c r="D1708">
        <v>1</v>
      </c>
      <c r="F1708">
        <v>1</v>
      </c>
      <c r="G1708">
        <v>90.45</v>
      </c>
      <c r="H1708">
        <f t="shared" si="417"/>
        <v>0</v>
      </c>
      <c r="I1708">
        <f t="shared" si="418"/>
        <v>1</v>
      </c>
      <c r="J1708">
        <f t="shared" si="419"/>
        <v>0</v>
      </c>
      <c r="K1708">
        <f t="shared" si="420"/>
        <v>1</v>
      </c>
      <c r="L1708">
        <f t="shared" si="421"/>
        <v>0</v>
      </c>
      <c r="M1708">
        <f t="shared" si="422"/>
        <v>1</v>
      </c>
      <c r="N1708">
        <f t="shared" si="423"/>
        <v>0</v>
      </c>
      <c r="O1708">
        <f t="shared" si="424"/>
        <v>0</v>
      </c>
      <c r="P1708">
        <v>55</v>
      </c>
      <c r="Q1708">
        <f t="shared" si="425"/>
        <v>1</v>
      </c>
      <c r="R1708">
        <f t="shared" si="426"/>
        <v>0</v>
      </c>
      <c r="S1708">
        <f t="shared" si="427"/>
        <v>0</v>
      </c>
      <c r="T1708">
        <f t="shared" si="428"/>
        <v>0</v>
      </c>
      <c r="U1708">
        <v>0</v>
      </c>
      <c r="V1708">
        <f t="shared" si="429"/>
        <v>0.54041147454734284</v>
      </c>
      <c r="W1708">
        <f t="shared" si="430"/>
        <v>0.63190813201022311</v>
      </c>
      <c r="X1708">
        <f t="shared" si="431"/>
        <v>0.29204456182243338</v>
      </c>
      <c r="Y1708">
        <f t="shared" si="432"/>
        <v>1</v>
      </c>
      <c r="Z1708" t="s">
        <v>1740</v>
      </c>
    </row>
    <row r="1709" spans="1:26" x14ac:dyDescent="0.25">
      <c r="A1709" t="s">
        <v>45</v>
      </c>
      <c r="B1709" t="s">
        <v>38</v>
      </c>
      <c r="C1709" t="s">
        <v>35</v>
      </c>
      <c r="D1709">
        <v>0</v>
      </c>
      <c r="F1709">
        <v>1</v>
      </c>
      <c r="G1709">
        <v>97.65</v>
      </c>
      <c r="H1709">
        <f t="shared" si="417"/>
        <v>1</v>
      </c>
      <c r="I1709">
        <f t="shared" si="418"/>
        <v>0</v>
      </c>
      <c r="J1709">
        <f t="shared" si="419"/>
        <v>0</v>
      </c>
      <c r="K1709">
        <f t="shared" si="420"/>
        <v>1</v>
      </c>
      <c r="L1709">
        <f t="shared" si="421"/>
        <v>0</v>
      </c>
      <c r="M1709">
        <f t="shared" si="422"/>
        <v>0</v>
      </c>
      <c r="N1709">
        <f t="shared" si="423"/>
        <v>0</v>
      </c>
      <c r="O1709">
        <f t="shared" si="424"/>
        <v>1</v>
      </c>
      <c r="P1709">
        <v>69</v>
      </c>
      <c r="Q1709">
        <f t="shared" si="425"/>
        <v>0</v>
      </c>
      <c r="R1709">
        <f t="shared" si="426"/>
        <v>0</v>
      </c>
      <c r="S1709">
        <f t="shared" si="427"/>
        <v>1</v>
      </c>
      <c r="T1709">
        <f t="shared" si="428"/>
        <v>0</v>
      </c>
      <c r="U1709">
        <v>0</v>
      </c>
      <c r="V1709">
        <f t="shared" si="429"/>
        <v>9.7170874303569299E-2</v>
      </c>
      <c r="W1709">
        <f t="shared" si="430"/>
        <v>0.52427362192436899</v>
      </c>
      <c r="X1709">
        <f t="shared" si="431"/>
        <v>9.4421788129200636E-3</v>
      </c>
      <c r="Y1709">
        <f t="shared" si="432"/>
        <v>0</v>
      </c>
      <c r="Z1709" t="s">
        <v>1741</v>
      </c>
    </row>
    <row r="1710" spans="1:26" x14ac:dyDescent="0.25">
      <c r="A1710" t="s">
        <v>26</v>
      </c>
      <c r="B1710" t="s">
        <v>27</v>
      </c>
      <c r="C1710" t="s">
        <v>35</v>
      </c>
      <c r="D1710">
        <v>1</v>
      </c>
      <c r="F1710">
        <v>1</v>
      </c>
      <c r="G1710">
        <v>73.849999999999994</v>
      </c>
      <c r="H1710">
        <f t="shared" si="417"/>
        <v>0</v>
      </c>
      <c r="I1710">
        <f t="shared" si="418"/>
        <v>1</v>
      </c>
      <c r="J1710">
        <f t="shared" si="419"/>
        <v>0</v>
      </c>
      <c r="K1710">
        <f t="shared" si="420"/>
        <v>1</v>
      </c>
      <c r="L1710">
        <f t="shared" si="421"/>
        <v>0</v>
      </c>
      <c r="M1710">
        <f t="shared" si="422"/>
        <v>1</v>
      </c>
      <c r="N1710">
        <f t="shared" si="423"/>
        <v>0</v>
      </c>
      <c r="O1710">
        <f t="shared" si="424"/>
        <v>0</v>
      </c>
      <c r="P1710">
        <v>3</v>
      </c>
      <c r="Q1710">
        <f t="shared" si="425"/>
        <v>1</v>
      </c>
      <c r="R1710">
        <f t="shared" si="426"/>
        <v>0</v>
      </c>
      <c r="S1710">
        <f t="shared" si="427"/>
        <v>0</v>
      </c>
      <c r="T1710">
        <f t="shared" si="428"/>
        <v>0</v>
      </c>
      <c r="U1710">
        <v>0</v>
      </c>
      <c r="V1710">
        <f t="shared" si="429"/>
        <v>0.50966798542967873</v>
      </c>
      <c r="W1710">
        <f t="shared" si="430"/>
        <v>0.6247286392780349</v>
      </c>
      <c r="X1710">
        <f t="shared" si="431"/>
        <v>0.25976145537194723</v>
      </c>
      <c r="Y1710">
        <f t="shared" si="432"/>
        <v>1</v>
      </c>
      <c r="Z1710" t="s">
        <v>1742</v>
      </c>
    </row>
    <row r="1711" spans="1:26" x14ac:dyDescent="0.25">
      <c r="A1711" t="s">
        <v>26</v>
      </c>
      <c r="B1711" t="s">
        <v>27</v>
      </c>
      <c r="C1711" t="s">
        <v>25</v>
      </c>
      <c r="D1711">
        <v>0</v>
      </c>
      <c r="F1711">
        <v>1</v>
      </c>
      <c r="G1711">
        <v>74.400000000000006</v>
      </c>
      <c r="H1711">
        <f t="shared" si="417"/>
        <v>1</v>
      </c>
      <c r="I1711">
        <f t="shared" si="418"/>
        <v>0</v>
      </c>
      <c r="J1711">
        <f t="shared" si="419"/>
        <v>1</v>
      </c>
      <c r="K1711">
        <f t="shared" si="420"/>
        <v>0</v>
      </c>
      <c r="L1711">
        <f t="shared" si="421"/>
        <v>0</v>
      </c>
      <c r="M1711">
        <f t="shared" si="422"/>
        <v>1</v>
      </c>
      <c r="N1711">
        <f t="shared" si="423"/>
        <v>0</v>
      </c>
      <c r="O1711">
        <f t="shared" si="424"/>
        <v>0</v>
      </c>
      <c r="P1711">
        <v>4</v>
      </c>
      <c r="Q1711">
        <f t="shared" si="425"/>
        <v>1</v>
      </c>
      <c r="R1711">
        <f t="shared" si="426"/>
        <v>0</v>
      </c>
      <c r="S1711">
        <f t="shared" si="427"/>
        <v>0</v>
      </c>
      <c r="T1711">
        <f t="shared" si="428"/>
        <v>0</v>
      </c>
      <c r="U1711">
        <v>1</v>
      </c>
      <c r="V1711">
        <f t="shared" si="429"/>
        <v>0.52421691501116807</v>
      </c>
      <c r="W1711">
        <f t="shared" si="430"/>
        <v>0.62813329220858882</v>
      </c>
      <c r="X1711">
        <f t="shared" si="431"/>
        <v>0.22636954396149006</v>
      </c>
      <c r="Y1711">
        <f t="shared" si="432"/>
        <v>1</v>
      </c>
      <c r="Z1711" t="s">
        <v>1743</v>
      </c>
    </row>
    <row r="1712" spans="1:26" x14ac:dyDescent="0.25">
      <c r="A1712" t="s">
        <v>45</v>
      </c>
      <c r="B1712" t="s">
        <v>38</v>
      </c>
      <c r="C1712" t="s">
        <v>25</v>
      </c>
      <c r="D1712">
        <v>1</v>
      </c>
      <c r="F1712">
        <v>1</v>
      </c>
      <c r="G1712">
        <v>69.099999999999994</v>
      </c>
      <c r="H1712">
        <f t="shared" si="417"/>
        <v>0</v>
      </c>
      <c r="I1712">
        <f t="shared" si="418"/>
        <v>1</v>
      </c>
      <c r="J1712">
        <f t="shared" si="419"/>
        <v>1</v>
      </c>
      <c r="K1712">
        <f t="shared" si="420"/>
        <v>0</v>
      </c>
      <c r="L1712">
        <f t="shared" si="421"/>
        <v>0</v>
      </c>
      <c r="M1712">
        <f t="shared" si="422"/>
        <v>0</v>
      </c>
      <c r="N1712">
        <f t="shared" si="423"/>
        <v>0</v>
      </c>
      <c r="O1712">
        <f t="shared" si="424"/>
        <v>1</v>
      </c>
      <c r="P1712">
        <v>30</v>
      </c>
      <c r="Q1712">
        <f t="shared" si="425"/>
        <v>0</v>
      </c>
      <c r="R1712">
        <f t="shared" si="426"/>
        <v>0</v>
      </c>
      <c r="S1712">
        <f t="shared" si="427"/>
        <v>1</v>
      </c>
      <c r="T1712">
        <f t="shared" si="428"/>
        <v>0</v>
      </c>
      <c r="U1712">
        <v>0</v>
      </c>
      <c r="V1712">
        <f t="shared" si="429"/>
        <v>3.8968393156210521E-2</v>
      </c>
      <c r="W1712">
        <f t="shared" si="430"/>
        <v>0.50974086566592169</v>
      </c>
      <c r="X1712">
        <f t="shared" si="431"/>
        <v>1.518535665176995E-3</v>
      </c>
      <c r="Y1712">
        <f t="shared" si="432"/>
        <v>0</v>
      </c>
      <c r="Z1712" t="s">
        <v>1744</v>
      </c>
    </row>
    <row r="1713" spans="1:26" x14ac:dyDescent="0.25">
      <c r="A1713" t="s">
        <v>26</v>
      </c>
      <c r="B1713" t="s">
        <v>27</v>
      </c>
      <c r="C1713" t="s">
        <v>35</v>
      </c>
      <c r="D1713">
        <v>0</v>
      </c>
      <c r="F1713">
        <v>1</v>
      </c>
      <c r="G1713">
        <v>82.75</v>
      </c>
      <c r="H1713">
        <f t="shared" si="417"/>
        <v>1</v>
      </c>
      <c r="I1713">
        <f t="shared" si="418"/>
        <v>0</v>
      </c>
      <c r="J1713">
        <f t="shared" si="419"/>
        <v>0</v>
      </c>
      <c r="K1713">
        <f t="shared" si="420"/>
        <v>1</v>
      </c>
      <c r="L1713">
        <f t="shared" si="421"/>
        <v>0</v>
      </c>
      <c r="M1713">
        <f t="shared" si="422"/>
        <v>1</v>
      </c>
      <c r="N1713">
        <f t="shared" si="423"/>
        <v>0</v>
      </c>
      <c r="O1713">
        <f t="shared" si="424"/>
        <v>0</v>
      </c>
      <c r="P1713">
        <v>5</v>
      </c>
      <c r="Q1713">
        <f t="shared" si="425"/>
        <v>1</v>
      </c>
      <c r="R1713">
        <f t="shared" si="426"/>
        <v>0</v>
      </c>
      <c r="S1713">
        <f t="shared" si="427"/>
        <v>0</v>
      </c>
      <c r="T1713">
        <f t="shared" si="428"/>
        <v>0</v>
      </c>
      <c r="U1713">
        <v>0</v>
      </c>
      <c r="V1713">
        <f t="shared" si="429"/>
        <v>0.523543578605973</v>
      </c>
      <c r="W1713">
        <f t="shared" si="430"/>
        <v>0.62797599947427041</v>
      </c>
      <c r="X1713">
        <f t="shared" si="431"/>
        <v>0.27409787869954866</v>
      </c>
      <c r="Y1713">
        <f t="shared" si="432"/>
        <v>1</v>
      </c>
      <c r="Z1713" t="s">
        <v>1745</v>
      </c>
    </row>
    <row r="1714" spans="1:26" x14ac:dyDescent="0.25">
      <c r="A1714" t="s">
        <v>45</v>
      </c>
      <c r="B1714" t="s">
        <v>38</v>
      </c>
      <c r="C1714" t="s">
        <v>23</v>
      </c>
      <c r="D1714">
        <v>0</v>
      </c>
      <c r="F1714">
        <v>1</v>
      </c>
      <c r="G1714">
        <v>24.4</v>
      </c>
      <c r="H1714">
        <f t="shared" si="417"/>
        <v>1</v>
      </c>
      <c r="I1714">
        <f t="shared" si="418"/>
        <v>0</v>
      </c>
      <c r="J1714">
        <f t="shared" si="419"/>
        <v>0</v>
      </c>
      <c r="K1714">
        <f t="shared" si="420"/>
        <v>0</v>
      </c>
      <c r="L1714">
        <f t="shared" si="421"/>
        <v>1</v>
      </c>
      <c r="M1714">
        <f t="shared" si="422"/>
        <v>0</v>
      </c>
      <c r="N1714">
        <f t="shared" si="423"/>
        <v>0</v>
      </c>
      <c r="O1714">
        <f t="shared" si="424"/>
        <v>1</v>
      </c>
      <c r="P1714">
        <v>71</v>
      </c>
      <c r="Q1714">
        <f t="shared" si="425"/>
        <v>0</v>
      </c>
      <c r="R1714">
        <f t="shared" si="426"/>
        <v>0</v>
      </c>
      <c r="S1714">
        <f t="shared" si="427"/>
        <v>1</v>
      </c>
      <c r="T1714">
        <f t="shared" si="428"/>
        <v>0</v>
      </c>
      <c r="U1714">
        <v>0</v>
      </c>
      <c r="V1714">
        <f t="shared" si="429"/>
        <v>-6.4312762255478384E-2</v>
      </c>
      <c r="W1714">
        <f t="shared" si="430"/>
        <v>0.4839273489373202</v>
      </c>
      <c r="X1714">
        <f t="shared" si="431"/>
        <v>4.1361313889296848E-3</v>
      </c>
      <c r="Y1714">
        <f t="shared" si="432"/>
        <v>0</v>
      </c>
      <c r="Z1714" t="s">
        <v>1746</v>
      </c>
    </row>
    <row r="1715" spans="1:26" x14ac:dyDescent="0.25">
      <c r="A1715" t="s">
        <v>29</v>
      </c>
      <c r="B1715" t="s">
        <v>27</v>
      </c>
      <c r="C1715" t="s">
        <v>25</v>
      </c>
      <c r="D1715">
        <v>0</v>
      </c>
      <c r="F1715">
        <v>1</v>
      </c>
      <c r="G1715">
        <v>55.25</v>
      </c>
      <c r="H1715">
        <f t="shared" si="417"/>
        <v>1</v>
      </c>
      <c r="I1715">
        <f t="shared" si="418"/>
        <v>0</v>
      </c>
      <c r="J1715">
        <f t="shared" si="419"/>
        <v>1</v>
      </c>
      <c r="K1715">
        <f t="shared" si="420"/>
        <v>0</v>
      </c>
      <c r="L1715">
        <f t="shared" si="421"/>
        <v>0</v>
      </c>
      <c r="M1715">
        <f t="shared" si="422"/>
        <v>0</v>
      </c>
      <c r="N1715">
        <f t="shared" si="423"/>
        <v>1</v>
      </c>
      <c r="O1715">
        <f t="shared" si="424"/>
        <v>0</v>
      </c>
      <c r="P1715">
        <v>29</v>
      </c>
      <c r="Q1715">
        <f t="shared" si="425"/>
        <v>1</v>
      </c>
      <c r="R1715">
        <f t="shared" si="426"/>
        <v>0</v>
      </c>
      <c r="S1715">
        <f t="shared" si="427"/>
        <v>0</v>
      </c>
      <c r="T1715">
        <f t="shared" si="428"/>
        <v>0</v>
      </c>
      <c r="U1715">
        <v>0</v>
      </c>
      <c r="V1715">
        <f t="shared" si="429"/>
        <v>0.20921470620518756</v>
      </c>
      <c r="W1715">
        <f t="shared" si="430"/>
        <v>0.55211372681516047</v>
      </c>
      <c r="X1715">
        <f t="shared" si="431"/>
        <v>4.3770793292522946E-2</v>
      </c>
      <c r="Y1715">
        <f t="shared" si="432"/>
        <v>0</v>
      </c>
      <c r="Z1715" t="s">
        <v>1747</v>
      </c>
    </row>
    <row r="1716" spans="1:26" x14ac:dyDescent="0.25">
      <c r="A1716" t="s">
        <v>26</v>
      </c>
      <c r="B1716" t="s">
        <v>33</v>
      </c>
      <c r="C1716" t="s">
        <v>25</v>
      </c>
      <c r="D1716">
        <v>0</v>
      </c>
      <c r="F1716">
        <v>1</v>
      </c>
      <c r="G1716">
        <v>61.35</v>
      </c>
      <c r="H1716">
        <f t="shared" si="417"/>
        <v>1</v>
      </c>
      <c r="I1716">
        <f t="shared" si="418"/>
        <v>0</v>
      </c>
      <c r="J1716">
        <f t="shared" si="419"/>
        <v>1</v>
      </c>
      <c r="K1716">
        <f t="shared" si="420"/>
        <v>0</v>
      </c>
      <c r="L1716">
        <f t="shared" si="421"/>
        <v>0</v>
      </c>
      <c r="M1716">
        <f t="shared" si="422"/>
        <v>1</v>
      </c>
      <c r="N1716">
        <f t="shared" si="423"/>
        <v>0</v>
      </c>
      <c r="O1716">
        <f t="shared" si="424"/>
        <v>0</v>
      </c>
      <c r="P1716">
        <v>52</v>
      </c>
      <c r="Q1716">
        <f t="shared" si="425"/>
        <v>0</v>
      </c>
      <c r="R1716">
        <f t="shared" si="426"/>
        <v>0</v>
      </c>
      <c r="S1716">
        <f t="shared" si="427"/>
        <v>0</v>
      </c>
      <c r="T1716">
        <f t="shared" si="428"/>
        <v>1</v>
      </c>
      <c r="U1716">
        <v>0</v>
      </c>
      <c r="V1716">
        <f t="shared" si="429"/>
        <v>0.3534114490287929</v>
      </c>
      <c r="W1716">
        <f t="shared" si="430"/>
        <v>0.58744460123996201</v>
      </c>
      <c r="X1716">
        <f t="shared" si="431"/>
        <v>0.12489965230463108</v>
      </c>
      <c r="Y1716">
        <f t="shared" si="432"/>
        <v>1</v>
      </c>
      <c r="Z1716" t="s">
        <v>1748</v>
      </c>
    </row>
    <row r="1717" spans="1:26" x14ac:dyDescent="0.25">
      <c r="A1717" t="s">
        <v>29</v>
      </c>
      <c r="B1717" t="s">
        <v>38</v>
      </c>
      <c r="C1717" t="s">
        <v>25</v>
      </c>
      <c r="D1717">
        <v>0</v>
      </c>
      <c r="F1717">
        <v>1</v>
      </c>
      <c r="G1717">
        <v>76.75</v>
      </c>
      <c r="H1717">
        <f t="shared" si="417"/>
        <v>1</v>
      </c>
      <c r="I1717">
        <f t="shared" si="418"/>
        <v>0</v>
      </c>
      <c r="J1717">
        <f t="shared" si="419"/>
        <v>1</v>
      </c>
      <c r="K1717">
        <f t="shared" si="420"/>
        <v>0</v>
      </c>
      <c r="L1717">
        <f t="shared" si="421"/>
        <v>0</v>
      </c>
      <c r="M1717">
        <f t="shared" si="422"/>
        <v>0</v>
      </c>
      <c r="N1717">
        <f t="shared" si="423"/>
        <v>1</v>
      </c>
      <c r="O1717">
        <f t="shared" si="424"/>
        <v>0</v>
      </c>
      <c r="P1717">
        <v>68</v>
      </c>
      <c r="Q1717">
        <f t="shared" si="425"/>
        <v>0</v>
      </c>
      <c r="R1717">
        <f t="shared" si="426"/>
        <v>0</v>
      </c>
      <c r="S1717">
        <f t="shared" si="427"/>
        <v>1</v>
      </c>
      <c r="T1717">
        <f t="shared" si="428"/>
        <v>0</v>
      </c>
      <c r="U1717">
        <v>0</v>
      </c>
      <c r="V1717">
        <f t="shared" si="429"/>
        <v>0.10596605384857175</v>
      </c>
      <c r="W1717">
        <f t="shared" si="430"/>
        <v>0.5264667522633556</v>
      </c>
      <c r="X1717">
        <f t="shared" si="431"/>
        <v>1.1228804568238406E-2</v>
      </c>
      <c r="Y1717">
        <f t="shared" si="432"/>
        <v>0</v>
      </c>
      <c r="Z1717" t="s">
        <v>1749</v>
      </c>
    </row>
    <row r="1718" spans="1:26" x14ac:dyDescent="0.25">
      <c r="A1718" t="s">
        <v>45</v>
      </c>
      <c r="B1718" t="s">
        <v>30</v>
      </c>
      <c r="C1718" t="s">
        <v>23</v>
      </c>
      <c r="D1718">
        <v>0</v>
      </c>
      <c r="F1718">
        <v>1</v>
      </c>
      <c r="G1718">
        <v>19.399999999999999</v>
      </c>
      <c r="H1718">
        <f t="shared" si="417"/>
        <v>1</v>
      </c>
      <c r="I1718">
        <f t="shared" si="418"/>
        <v>0</v>
      </c>
      <c r="J1718">
        <f t="shared" si="419"/>
        <v>0</v>
      </c>
      <c r="K1718">
        <f t="shared" si="420"/>
        <v>0</v>
      </c>
      <c r="L1718">
        <f t="shared" si="421"/>
        <v>1</v>
      </c>
      <c r="M1718">
        <f t="shared" si="422"/>
        <v>0</v>
      </c>
      <c r="N1718">
        <f t="shared" si="423"/>
        <v>0</v>
      </c>
      <c r="O1718">
        <f t="shared" si="424"/>
        <v>1</v>
      </c>
      <c r="P1718">
        <v>46</v>
      </c>
      <c r="Q1718">
        <f t="shared" si="425"/>
        <v>0</v>
      </c>
      <c r="R1718">
        <f t="shared" si="426"/>
        <v>1</v>
      </c>
      <c r="S1718">
        <f t="shared" si="427"/>
        <v>0</v>
      </c>
      <c r="T1718">
        <f t="shared" si="428"/>
        <v>0</v>
      </c>
      <c r="U1718">
        <v>0</v>
      </c>
      <c r="V1718">
        <f t="shared" si="429"/>
        <v>-7.2108039320812223E-2</v>
      </c>
      <c r="W1718">
        <f t="shared" si="430"/>
        <v>0.48198079716781178</v>
      </c>
      <c r="X1718">
        <f t="shared" si="431"/>
        <v>5.1995693346918014E-3</v>
      </c>
      <c r="Y1718">
        <f t="shared" si="432"/>
        <v>0</v>
      </c>
      <c r="Z1718" t="s">
        <v>1750</v>
      </c>
    </row>
    <row r="1719" spans="1:26" x14ac:dyDescent="0.25">
      <c r="A1719" t="s">
        <v>26</v>
      </c>
      <c r="B1719" t="s">
        <v>38</v>
      </c>
      <c r="C1719" t="s">
        <v>25</v>
      </c>
      <c r="D1719">
        <v>0</v>
      </c>
      <c r="F1719">
        <v>1</v>
      </c>
      <c r="G1719">
        <v>54.75</v>
      </c>
      <c r="H1719">
        <f t="shared" si="417"/>
        <v>1</v>
      </c>
      <c r="I1719">
        <f t="shared" si="418"/>
        <v>0</v>
      </c>
      <c r="J1719">
        <f t="shared" si="419"/>
        <v>1</v>
      </c>
      <c r="K1719">
        <f t="shared" si="420"/>
        <v>0</v>
      </c>
      <c r="L1719">
        <f t="shared" si="421"/>
        <v>0</v>
      </c>
      <c r="M1719">
        <f t="shared" si="422"/>
        <v>1</v>
      </c>
      <c r="N1719">
        <f t="shared" si="423"/>
        <v>0</v>
      </c>
      <c r="O1719">
        <f t="shared" si="424"/>
        <v>0</v>
      </c>
      <c r="P1719">
        <v>8</v>
      </c>
      <c r="Q1719">
        <f t="shared" si="425"/>
        <v>0</v>
      </c>
      <c r="R1719">
        <f t="shared" si="426"/>
        <v>0</v>
      </c>
      <c r="S1719">
        <f t="shared" si="427"/>
        <v>1</v>
      </c>
      <c r="T1719">
        <f t="shared" si="428"/>
        <v>0</v>
      </c>
      <c r="U1719">
        <v>0</v>
      </c>
      <c r="V1719">
        <f t="shared" si="429"/>
        <v>0.34312168330255222</v>
      </c>
      <c r="W1719">
        <f t="shared" si="430"/>
        <v>0.58494861727690217</v>
      </c>
      <c r="X1719">
        <f t="shared" si="431"/>
        <v>0.11773248955237695</v>
      </c>
      <c r="Y1719">
        <f t="shared" si="432"/>
        <v>1</v>
      </c>
      <c r="Z1719" t="s">
        <v>1751</v>
      </c>
    </row>
    <row r="1720" spans="1:26" x14ac:dyDescent="0.25">
      <c r="A1720" t="s">
        <v>45</v>
      </c>
      <c r="B1720" t="s">
        <v>38</v>
      </c>
      <c r="C1720" t="s">
        <v>23</v>
      </c>
      <c r="D1720">
        <v>0</v>
      </c>
      <c r="F1720">
        <v>1</v>
      </c>
      <c r="G1720">
        <v>19.7</v>
      </c>
      <c r="H1720">
        <f t="shared" si="417"/>
        <v>1</v>
      </c>
      <c r="I1720">
        <f t="shared" si="418"/>
        <v>0</v>
      </c>
      <c r="J1720">
        <f t="shared" si="419"/>
        <v>0</v>
      </c>
      <c r="K1720">
        <f t="shared" si="420"/>
        <v>0</v>
      </c>
      <c r="L1720">
        <f t="shared" si="421"/>
        <v>1</v>
      </c>
      <c r="M1720">
        <f t="shared" si="422"/>
        <v>0</v>
      </c>
      <c r="N1720">
        <f t="shared" si="423"/>
        <v>0</v>
      </c>
      <c r="O1720">
        <f t="shared" si="424"/>
        <v>1</v>
      </c>
      <c r="P1720">
        <v>72</v>
      </c>
      <c r="Q1720">
        <f t="shared" si="425"/>
        <v>0</v>
      </c>
      <c r="R1720">
        <f t="shared" si="426"/>
        <v>0</v>
      </c>
      <c r="S1720">
        <f t="shared" si="427"/>
        <v>1</v>
      </c>
      <c r="T1720">
        <f t="shared" si="428"/>
        <v>0</v>
      </c>
      <c r="U1720">
        <v>0</v>
      </c>
      <c r="V1720">
        <f t="shared" si="429"/>
        <v>-7.1640322696892189E-2</v>
      </c>
      <c r="W1720">
        <f t="shared" si="430"/>
        <v>0.48209757544216419</v>
      </c>
      <c r="X1720">
        <f t="shared" si="431"/>
        <v>5.1323358361148458E-3</v>
      </c>
      <c r="Y1720">
        <f t="shared" si="432"/>
        <v>0</v>
      </c>
      <c r="Z1720" t="s">
        <v>1752</v>
      </c>
    </row>
    <row r="1721" spans="1:26" x14ac:dyDescent="0.25">
      <c r="A1721" t="s">
        <v>29</v>
      </c>
      <c r="B1721" t="s">
        <v>33</v>
      </c>
      <c r="C1721" t="s">
        <v>23</v>
      </c>
      <c r="D1721">
        <v>0</v>
      </c>
      <c r="F1721">
        <v>1</v>
      </c>
      <c r="G1721">
        <v>19.899999999999999</v>
      </c>
      <c r="H1721">
        <f t="shared" si="417"/>
        <v>1</v>
      </c>
      <c r="I1721">
        <f t="shared" si="418"/>
        <v>0</v>
      </c>
      <c r="J1721">
        <f t="shared" si="419"/>
        <v>0</v>
      </c>
      <c r="K1721">
        <f t="shared" si="420"/>
        <v>0</v>
      </c>
      <c r="L1721">
        <f t="shared" si="421"/>
        <v>1</v>
      </c>
      <c r="M1721">
        <f t="shared" si="422"/>
        <v>0</v>
      </c>
      <c r="N1721">
        <f t="shared" si="423"/>
        <v>1</v>
      </c>
      <c r="O1721">
        <f t="shared" si="424"/>
        <v>0</v>
      </c>
      <c r="P1721">
        <v>17</v>
      </c>
      <c r="Q1721">
        <f t="shared" si="425"/>
        <v>0</v>
      </c>
      <c r="R1721">
        <f t="shared" si="426"/>
        <v>0</v>
      </c>
      <c r="S1721">
        <f t="shared" si="427"/>
        <v>0</v>
      </c>
      <c r="T1721">
        <f t="shared" si="428"/>
        <v>1</v>
      </c>
      <c r="U1721">
        <v>0</v>
      </c>
      <c r="V1721">
        <f t="shared" si="429"/>
        <v>-6.5312863103669724E-3</v>
      </c>
      <c r="W1721">
        <f t="shared" si="430"/>
        <v>0.4983671842267513</v>
      </c>
      <c r="X1721">
        <f t="shared" si="431"/>
        <v>4.2657700867987021E-5</v>
      </c>
      <c r="Y1721">
        <f t="shared" si="432"/>
        <v>0</v>
      </c>
      <c r="Z1721" t="s">
        <v>1753</v>
      </c>
    </row>
    <row r="1722" spans="1:26" x14ac:dyDescent="0.25">
      <c r="A1722" t="s">
        <v>26</v>
      </c>
      <c r="B1722" t="s">
        <v>27</v>
      </c>
      <c r="C1722" t="s">
        <v>35</v>
      </c>
      <c r="D1722">
        <v>0</v>
      </c>
      <c r="F1722">
        <v>1</v>
      </c>
      <c r="G1722">
        <v>107.95</v>
      </c>
      <c r="H1722">
        <f t="shared" si="417"/>
        <v>1</v>
      </c>
      <c r="I1722">
        <f t="shared" si="418"/>
        <v>0</v>
      </c>
      <c r="J1722">
        <f t="shared" si="419"/>
        <v>0</v>
      </c>
      <c r="K1722">
        <f t="shared" si="420"/>
        <v>1</v>
      </c>
      <c r="L1722">
        <f t="shared" si="421"/>
        <v>0</v>
      </c>
      <c r="M1722">
        <f t="shared" si="422"/>
        <v>1</v>
      </c>
      <c r="N1722">
        <f t="shared" si="423"/>
        <v>0</v>
      </c>
      <c r="O1722">
        <f t="shared" si="424"/>
        <v>0</v>
      </c>
      <c r="P1722">
        <v>3</v>
      </c>
      <c r="Q1722">
        <f t="shared" si="425"/>
        <v>1</v>
      </c>
      <c r="R1722">
        <f t="shared" si="426"/>
        <v>0</v>
      </c>
      <c r="S1722">
        <f t="shared" si="427"/>
        <v>0</v>
      </c>
      <c r="T1722">
        <f t="shared" si="428"/>
        <v>0</v>
      </c>
      <c r="U1722">
        <v>0</v>
      </c>
      <c r="V1722">
        <f t="shared" si="429"/>
        <v>0.58138639338031384</v>
      </c>
      <c r="W1722">
        <f t="shared" si="430"/>
        <v>0.64138635300436808</v>
      </c>
      <c r="X1722">
        <f t="shared" si="431"/>
        <v>0.33801013840776906</v>
      </c>
      <c r="Y1722">
        <f t="shared" si="432"/>
        <v>1</v>
      </c>
      <c r="Z1722" t="s">
        <v>1754</v>
      </c>
    </row>
    <row r="1723" spans="1:26" x14ac:dyDescent="0.25">
      <c r="A1723" t="s">
        <v>26</v>
      </c>
      <c r="B1723" t="s">
        <v>33</v>
      </c>
      <c r="C1723" t="s">
        <v>35</v>
      </c>
      <c r="D1723">
        <v>1</v>
      </c>
      <c r="F1723">
        <v>1</v>
      </c>
      <c r="G1723">
        <v>83.8</v>
      </c>
      <c r="H1723">
        <f t="shared" si="417"/>
        <v>0</v>
      </c>
      <c r="I1723">
        <f t="shared" si="418"/>
        <v>1</v>
      </c>
      <c r="J1723">
        <f t="shared" si="419"/>
        <v>0</v>
      </c>
      <c r="K1723">
        <f t="shared" si="420"/>
        <v>1</v>
      </c>
      <c r="L1723">
        <f t="shared" si="421"/>
        <v>0</v>
      </c>
      <c r="M1723">
        <f t="shared" si="422"/>
        <v>1</v>
      </c>
      <c r="N1723">
        <f t="shared" si="423"/>
        <v>0</v>
      </c>
      <c r="O1723">
        <f t="shared" si="424"/>
        <v>0</v>
      </c>
      <c r="P1723">
        <v>2</v>
      </c>
      <c r="Q1723">
        <f t="shared" si="425"/>
        <v>0</v>
      </c>
      <c r="R1723">
        <f t="shared" si="426"/>
        <v>0</v>
      </c>
      <c r="S1723">
        <f t="shared" si="427"/>
        <v>0</v>
      </c>
      <c r="T1723">
        <f t="shared" si="428"/>
        <v>1</v>
      </c>
      <c r="U1723">
        <v>0</v>
      </c>
      <c r="V1723">
        <f t="shared" si="429"/>
        <v>0.39327541231289753</v>
      </c>
      <c r="W1723">
        <f t="shared" si="430"/>
        <v>0.59707093884137574</v>
      </c>
      <c r="X1723">
        <f t="shared" si="431"/>
        <v>0.15466554992987955</v>
      </c>
      <c r="Y1723">
        <f t="shared" si="432"/>
        <v>1</v>
      </c>
      <c r="Z1723" t="s">
        <v>1755</v>
      </c>
    </row>
    <row r="1724" spans="1:26" x14ac:dyDescent="0.25">
      <c r="A1724" t="s">
        <v>26</v>
      </c>
      <c r="B1724" t="s">
        <v>38</v>
      </c>
      <c r="C1724" t="s">
        <v>35</v>
      </c>
      <c r="D1724">
        <v>0</v>
      </c>
      <c r="F1724">
        <v>1</v>
      </c>
      <c r="G1724">
        <v>74.25</v>
      </c>
      <c r="H1724">
        <f t="shared" si="417"/>
        <v>1</v>
      </c>
      <c r="I1724">
        <f t="shared" si="418"/>
        <v>0</v>
      </c>
      <c r="J1724">
        <f t="shared" si="419"/>
        <v>0</v>
      </c>
      <c r="K1724">
        <f t="shared" si="420"/>
        <v>1</v>
      </c>
      <c r="L1724">
        <f t="shared" si="421"/>
        <v>0</v>
      </c>
      <c r="M1724">
        <f t="shared" si="422"/>
        <v>1</v>
      </c>
      <c r="N1724">
        <f t="shared" si="423"/>
        <v>0</v>
      </c>
      <c r="O1724">
        <f t="shared" si="424"/>
        <v>0</v>
      </c>
      <c r="P1724">
        <v>9</v>
      </c>
      <c r="Q1724">
        <f t="shared" si="425"/>
        <v>0</v>
      </c>
      <c r="R1724">
        <f t="shared" si="426"/>
        <v>0</v>
      </c>
      <c r="S1724">
        <f t="shared" si="427"/>
        <v>1</v>
      </c>
      <c r="T1724">
        <f t="shared" si="428"/>
        <v>0</v>
      </c>
      <c r="U1724">
        <v>1</v>
      </c>
      <c r="V1724">
        <f t="shared" si="429"/>
        <v>0.37352326385735418</v>
      </c>
      <c r="W1724">
        <f t="shared" si="430"/>
        <v>0.59231004807025656</v>
      </c>
      <c r="X1724">
        <f t="shared" si="431"/>
        <v>0.39247310092794219</v>
      </c>
      <c r="Y1724">
        <f t="shared" si="432"/>
        <v>1</v>
      </c>
      <c r="Z1724" t="s">
        <v>1756</v>
      </c>
    </row>
    <row r="1725" spans="1:26" x14ac:dyDescent="0.25">
      <c r="A1725" t="s">
        <v>29</v>
      </c>
      <c r="B1725" t="s">
        <v>38</v>
      </c>
      <c r="C1725" t="s">
        <v>25</v>
      </c>
      <c r="D1725">
        <v>0</v>
      </c>
      <c r="F1725">
        <v>1</v>
      </c>
      <c r="G1725">
        <v>56.4</v>
      </c>
      <c r="H1725">
        <f t="shared" si="417"/>
        <v>1</v>
      </c>
      <c r="I1725">
        <f t="shared" si="418"/>
        <v>0</v>
      </c>
      <c r="J1725">
        <f t="shared" si="419"/>
        <v>1</v>
      </c>
      <c r="K1725">
        <f t="shared" si="420"/>
        <v>0</v>
      </c>
      <c r="L1725">
        <f t="shared" si="421"/>
        <v>0</v>
      </c>
      <c r="M1725">
        <f t="shared" si="422"/>
        <v>0</v>
      </c>
      <c r="N1725">
        <f t="shared" si="423"/>
        <v>1</v>
      </c>
      <c r="O1725">
        <f t="shared" si="424"/>
        <v>0</v>
      </c>
      <c r="P1725">
        <v>51</v>
      </c>
      <c r="Q1725">
        <f t="shared" si="425"/>
        <v>0</v>
      </c>
      <c r="R1725">
        <f t="shared" si="426"/>
        <v>0</v>
      </c>
      <c r="S1725">
        <f t="shared" si="427"/>
        <v>1</v>
      </c>
      <c r="T1725">
        <f t="shared" si="428"/>
        <v>0</v>
      </c>
      <c r="U1725">
        <v>0</v>
      </c>
      <c r="V1725">
        <f t="shared" si="429"/>
        <v>7.4239276192663045E-2</v>
      </c>
      <c r="W1725">
        <f t="shared" si="430"/>
        <v>0.51855129941967815</v>
      </c>
      <c r="X1725">
        <f t="shared" si="431"/>
        <v>5.5114701296105056E-3</v>
      </c>
      <c r="Y1725">
        <f t="shared" si="432"/>
        <v>0</v>
      </c>
      <c r="Z1725" t="s">
        <v>1757</v>
      </c>
    </row>
    <row r="1726" spans="1:26" x14ac:dyDescent="0.25">
      <c r="A1726" t="s">
        <v>45</v>
      </c>
      <c r="B1726" t="s">
        <v>30</v>
      </c>
      <c r="C1726" t="s">
        <v>23</v>
      </c>
      <c r="D1726">
        <v>0</v>
      </c>
      <c r="F1726">
        <v>1</v>
      </c>
      <c r="G1726">
        <v>20.100000000000001</v>
      </c>
      <c r="H1726">
        <f t="shared" si="417"/>
        <v>1</v>
      </c>
      <c r="I1726">
        <f t="shared" si="418"/>
        <v>0</v>
      </c>
      <c r="J1726">
        <f t="shared" si="419"/>
        <v>0</v>
      </c>
      <c r="K1726">
        <f t="shared" si="420"/>
        <v>0</v>
      </c>
      <c r="L1726">
        <f t="shared" si="421"/>
        <v>1</v>
      </c>
      <c r="M1726">
        <f t="shared" si="422"/>
        <v>0</v>
      </c>
      <c r="N1726">
        <f t="shared" si="423"/>
        <v>0</v>
      </c>
      <c r="O1726">
        <f t="shared" si="424"/>
        <v>1</v>
      </c>
      <c r="P1726">
        <v>6</v>
      </c>
      <c r="Q1726">
        <f t="shared" si="425"/>
        <v>0</v>
      </c>
      <c r="R1726">
        <f t="shared" si="426"/>
        <v>1</v>
      </c>
      <c r="S1726">
        <f t="shared" si="427"/>
        <v>0</v>
      </c>
      <c r="T1726">
        <f t="shared" si="428"/>
        <v>0</v>
      </c>
      <c r="U1726">
        <v>0</v>
      </c>
      <c r="V1726">
        <f t="shared" si="429"/>
        <v>-6.6153531270909768E-2</v>
      </c>
      <c r="W1726">
        <f t="shared" si="430"/>
        <v>0.48346764594012503</v>
      </c>
      <c r="X1726">
        <f t="shared" si="431"/>
        <v>4.3762896996112364E-3</v>
      </c>
      <c r="Y1726">
        <f t="shared" si="432"/>
        <v>0</v>
      </c>
      <c r="Z1726" t="s">
        <v>1758</v>
      </c>
    </row>
    <row r="1727" spans="1:26" x14ac:dyDescent="0.25">
      <c r="A1727" t="s">
        <v>26</v>
      </c>
      <c r="B1727" t="s">
        <v>27</v>
      </c>
      <c r="C1727" t="s">
        <v>35</v>
      </c>
      <c r="D1727">
        <v>0</v>
      </c>
      <c r="F1727">
        <v>1</v>
      </c>
      <c r="G1727">
        <v>94.9</v>
      </c>
      <c r="H1727">
        <f t="shared" si="417"/>
        <v>1</v>
      </c>
      <c r="I1727">
        <f t="shared" si="418"/>
        <v>0</v>
      </c>
      <c r="J1727">
        <f t="shared" si="419"/>
        <v>0</v>
      </c>
      <c r="K1727">
        <f t="shared" si="420"/>
        <v>1</v>
      </c>
      <c r="L1727">
        <f t="shared" si="421"/>
        <v>0</v>
      </c>
      <c r="M1727">
        <f t="shared" si="422"/>
        <v>1</v>
      </c>
      <c r="N1727">
        <f t="shared" si="423"/>
        <v>0</v>
      </c>
      <c r="O1727">
        <f t="shared" si="424"/>
        <v>0</v>
      </c>
      <c r="P1727">
        <v>3</v>
      </c>
      <c r="Q1727">
        <f t="shared" si="425"/>
        <v>1</v>
      </c>
      <c r="R1727">
        <f t="shared" si="426"/>
        <v>0</v>
      </c>
      <c r="S1727">
        <f t="shared" si="427"/>
        <v>0</v>
      </c>
      <c r="T1727">
        <f t="shared" si="428"/>
        <v>0</v>
      </c>
      <c r="U1727">
        <v>0</v>
      </c>
      <c r="V1727">
        <f t="shared" si="429"/>
        <v>0.56104072023979246</v>
      </c>
      <c r="W1727">
        <f t="shared" si="430"/>
        <v>0.63669330865059004</v>
      </c>
      <c r="X1727">
        <f t="shared" si="431"/>
        <v>0.31476668976718508</v>
      </c>
      <c r="Y1727">
        <f t="shared" si="432"/>
        <v>1</v>
      </c>
      <c r="Z1727" t="s">
        <v>1759</v>
      </c>
    </row>
    <row r="1728" spans="1:26" x14ac:dyDescent="0.25">
      <c r="A1728" t="s">
        <v>26</v>
      </c>
      <c r="B1728" t="s">
        <v>27</v>
      </c>
      <c r="C1728" t="s">
        <v>35</v>
      </c>
      <c r="D1728">
        <v>1</v>
      </c>
      <c r="F1728">
        <v>1</v>
      </c>
      <c r="G1728">
        <v>94.2</v>
      </c>
      <c r="H1728">
        <f t="shared" si="417"/>
        <v>0</v>
      </c>
      <c r="I1728">
        <f t="shared" si="418"/>
        <v>1</v>
      </c>
      <c r="J1728">
        <f t="shared" si="419"/>
        <v>0</v>
      </c>
      <c r="K1728">
        <f t="shared" si="420"/>
        <v>1</v>
      </c>
      <c r="L1728">
        <f t="shared" si="421"/>
        <v>0</v>
      </c>
      <c r="M1728">
        <f t="shared" si="422"/>
        <v>1</v>
      </c>
      <c r="N1728">
        <f t="shared" si="423"/>
        <v>0</v>
      </c>
      <c r="O1728">
        <f t="shared" si="424"/>
        <v>0</v>
      </c>
      <c r="P1728">
        <v>17</v>
      </c>
      <c r="Q1728">
        <f t="shared" si="425"/>
        <v>1</v>
      </c>
      <c r="R1728">
        <f t="shared" si="426"/>
        <v>0</v>
      </c>
      <c r="S1728">
        <f t="shared" si="427"/>
        <v>0</v>
      </c>
      <c r="T1728">
        <f t="shared" si="428"/>
        <v>0</v>
      </c>
      <c r="U1728">
        <v>0</v>
      </c>
      <c r="V1728">
        <f t="shared" si="429"/>
        <v>0.54139476308558743</v>
      </c>
      <c r="W1728">
        <f t="shared" si="430"/>
        <v>0.63213681548530831</v>
      </c>
      <c r="X1728">
        <f t="shared" si="431"/>
        <v>0.29310828949649936</v>
      </c>
      <c r="Y1728">
        <f t="shared" si="432"/>
        <v>1</v>
      </c>
      <c r="Z1728" t="s">
        <v>1760</v>
      </c>
    </row>
    <row r="1729" spans="1:26" x14ac:dyDescent="0.25">
      <c r="A1729" t="s">
        <v>26</v>
      </c>
      <c r="B1729" t="s">
        <v>27</v>
      </c>
      <c r="C1729" t="s">
        <v>25</v>
      </c>
      <c r="D1729">
        <v>0</v>
      </c>
      <c r="F1729">
        <v>1</v>
      </c>
      <c r="G1729">
        <v>49.9</v>
      </c>
      <c r="H1729">
        <f t="shared" si="417"/>
        <v>1</v>
      </c>
      <c r="I1729">
        <f t="shared" si="418"/>
        <v>0</v>
      </c>
      <c r="J1729">
        <f t="shared" si="419"/>
        <v>1</v>
      </c>
      <c r="K1729">
        <f t="shared" si="420"/>
        <v>0</v>
      </c>
      <c r="L1729">
        <f t="shared" si="421"/>
        <v>0</v>
      </c>
      <c r="M1729">
        <f t="shared" si="422"/>
        <v>1</v>
      </c>
      <c r="N1729">
        <f t="shared" si="423"/>
        <v>0</v>
      </c>
      <c r="O1729">
        <f t="shared" si="424"/>
        <v>0</v>
      </c>
      <c r="P1729">
        <v>30</v>
      </c>
      <c r="Q1729">
        <f t="shared" si="425"/>
        <v>1</v>
      </c>
      <c r="R1729">
        <f t="shared" si="426"/>
        <v>0</v>
      </c>
      <c r="S1729">
        <f t="shared" si="427"/>
        <v>0</v>
      </c>
      <c r="T1729">
        <f t="shared" si="428"/>
        <v>0</v>
      </c>
      <c r="U1729">
        <v>0</v>
      </c>
      <c r="V1729">
        <f t="shared" si="429"/>
        <v>0.47232860828672973</v>
      </c>
      <c r="W1729">
        <f t="shared" si="430"/>
        <v>0.61593475844894807</v>
      </c>
      <c r="X1729">
        <f t="shared" si="431"/>
        <v>0.22309431420607898</v>
      </c>
      <c r="Y1729">
        <f t="shared" si="432"/>
        <v>1</v>
      </c>
      <c r="Z1729" t="s">
        <v>1761</v>
      </c>
    </row>
    <row r="1730" spans="1:26" x14ac:dyDescent="0.25">
      <c r="A1730" t="s">
        <v>26</v>
      </c>
      <c r="B1730" t="s">
        <v>27</v>
      </c>
      <c r="C1730" t="s">
        <v>25</v>
      </c>
      <c r="D1730">
        <v>0</v>
      </c>
      <c r="F1730">
        <v>1</v>
      </c>
      <c r="G1730">
        <v>71.05</v>
      </c>
      <c r="H1730">
        <f t="shared" si="417"/>
        <v>1</v>
      </c>
      <c r="I1730">
        <f t="shared" si="418"/>
        <v>0</v>
      </c>
      <c r="J1730">
        <f t="shared" si="419"/>
        <v>1</v>
      </c>
      <c r="K1730">
        <f t="shared" si="420"/>
        <v>0</v>
      </c>
      <c r="L1730">
        <f t="shared" si="421"/>
        <v>0</v>
      </c>
      <c r="M1730">
        <f t="shared" si="422"/>
        <v>1</v>
      </c>
      <c r="N1730">
        <f t="shared" si="423"/>
        <v>0</v>
      </c>
      <c r="O1730">
        <f t="shared" si="424"/>
        <v>0</v>
      </c>
      <c r="P1730">
        <v>31</v>
      </c>
      <c r="Q1730">
        <f t="shared" si="425"/>
        <v>1</v>
      </c>
      <c r="R1730">
        <f t="shared" si="426"/>
        <v>0</v>
      </c>
      <c r="S1730">
        <f t="shared" si="427"/>
        <v>0</v>
      </c>
      <c r="T1730">
        <f t="shared" si="428"/>
        <v>0</v>
      </c>
      <c r="U1730">
        <v>0</v>
      </c>
      <c r="V1730">
        <f t="shared" si="429"/>
        <v>0.50530263027309186</v>
      </c>
      <c r="W1730">
        <f t="shared" si="430"/>
        <v>0.62370465742172354</v>
      </c>
      <c r="X1730">
        <f t="shared" si="431"/>
        <v>0.25533074816090495</v>
      </c>
      <c r="Y1730">
        <f t="shared" si="432"/>
        <v>1</v>
      </c>
      <c r="Z1730" t="s">
        <v>1762</v>
      </c>
    </row>
    <row r="1731" spans="1:26" x14ac:dyDescent="0.25">
      <c r="A1731" t="s">
        <v>45</v>
      </c>
      <c r="B1731" t="s">
        <v>33</v>
      </c>
      <c r="C1731" t="s">
        <v>25</v>
      </c>
      <c r="D1731">
        <v>0</v>
      </c>
      <c r="F1731">
        <v>1</v>
      </c>
      <c r="G1731">
        <v>81.650000000000006</v>
      </c>
      <c r="H1731">
        <f t="shared" ref="H1731:H1794" si="433">IF(D1731:D8773=0,1,0)</f>
        <v>1</v>
      </c>
      <c r="I1731">
        <f t="shared" ref="I1731:I1794" si="434">IF(D1731:D8773=1,1,0)</f>
        <v>0</v>
      </c>
      <c r="J1731">
        <f t="shared" ref="J1731:J1794" si="435">IF(C1731:C8773="DSL",1,0)</f>
        <v>1</v>
      </c>
      <c r="K1731">
        <f t="shared" ref="K1731:K1794" si="436">IF(C1731:C8773="Fiber optic",1,0)</f>
        <v>0</v>
      </c>
      <c r="L1731">
        <f t="shared" ref="L1731:L1794" si="437">IF(C1731:C8773="No",1,0)</f>
        <v>0</v>
      </c>
      <c r="M1731">
        <f t="shared" ref="M1731:M1794" si="438">IF(A1731:A8773="Month-to-month",1,0)</f>
        <v>0</v>
      </c>
      <c r="N1731">
        <f t="shared" ref="N1731:N1794" si="439">IF(A1731:A8773="ONE YEAR",1,0)</f>
        <v>0</v>
      </c>
      <c r="O1731">
        <f t="shared" ref="O1731:O1794" si="440">IF(A1731:A8773="two year",1,0)</f>
        <v>1</v>
      </c>
      <c r="P1731">
        <v>45</v>
      </c>
      <c r="Q1731">
        <f t="shared" ref="Q1731:Q1794" si="441">IF(B1731:B8773="Electronic check",1,0)</f>
        <v>0</v>
      </c>
      <c r="R1731">
        <f t="shared" ref="R1731:R1794" si="442">IF(B1731:B8773="Mailed check",1,0)</f>
        <v>0</v>
      </c>
      <c r="S1731">
        <f t="shared" ref="S1731:S1794" si="443">IF(B1731:B8773="Credit card (automatic)",1,0)</f>
        <v>0</v>
      </c>
      <c r="T1731">
        <f t="shared" ref="T1731:T1794" si="444">IF(B1731:B8773="Bank transfer (automatic)",1,0)</f>
        <v>1</v>
      </c>
      <c r="U1731">
        <v>0</v>
      </c>
      <c r="V1731">
        <f t="shared" si="429"/>
        <v>5.8534538590198457E-2</v>
      </c>
      <c r="W1731">
        <f t="shared" si="430"/>
        <v>0.51462945781961644</v>
      </c>
      <c r="X1731">
        <f t="shared" si="431"/>
        <v>3.4262922079674324E-3</v>
      </c>
      <c r="Y1731">
        <f t="shared" si="432"/>
        <v>0</v>
      </c>
      <c r="Z1731" t="s">
        <v>1763</v>
      </c>
    </row>
    <row r="1732" spans="1:26" x14ac:dyDescent="0.25">
      <c r="A1732" t="s">
        <v>29</v>
      </c>
      <c r="B1732" t="s">
        <v>33</v>
      </c>
      <c r="C1732" t="s">
        <v>35</v>
      </c>
      <c r="D1732">
        <v>0</v>
      </c>
      <c r="F1732">
        <v>1</v>
      </c>
      <c r="G1732">
        <v>89.45</v>
      </c>
      <c r="H1732">
        <f t="shared" si="433"/>
        <v>1</v>
      </c>
      <c r="I1732">
        <f t="shared" si="434"/>
        <v>0</v>
      </c>
      <c r="J1732">
        <f t="shared" si="435"/>
        <v>0</v>
      </c>
      <c r="K1732">
        <f t="shared" si="436"/>
        <v>1</v>
      </c>
      <c r="L1732">
        <f t="shared" si="437"/>
        <v>0</v>
      </c>
      <c r="M1732">
        <f t="shared" si="438"/>
        <v>0</v>
      </c>
      <c r="N1732">
        <f t="shared" si="439"/>
        <v>1</v>
      </c>
      <c r="O1732">
        <f t="shared" si="440"/>
        <v>0</v>
      </c>
      <c r="P1732">
        <v>64</v>
      </c>
      <c r="Q1732">
        <f t="shared" si="441"/>
        <v>0</v>
      </c>
      <c r="R1732">
        <f t="shared" si="442"/>
        <v>0</v>
      </c>
      <c r="S1732">
        <f t="shared" si="443"/>
        <v>0</v>
      </c>
      <c r="T1732">
        <f t="shared" si="444"/>
        <v>1</v>
      </c>
      <c r="U1732">
        <v>0</v>
      </c>
      <c r="V1732">
        <f t="shared" ref="V1732:V1795" si="445">G1732*$G$2+H1733*$H$2+K1733*$K$2+M1732*$M$2+O1732*$O$2+Q1732*$Q$2+L1732*$L$2</f>
        <v>0.12576605759451967</v>
      </c>
      <c r="W1732">
        <f t="shared" ref="W1732:W1795" si="446">1/ (1+EXP(-V1732))</f>
        <v>0.53140013704300737</v>
      </c>
      <c r="X1732">
        <f t="shared" ref="X1732:X1795" si="447">(U1732-V1732)^2</f>
        <v>1.5817101242868038E-2</v>
      </c>
      <c r="Y1732">
        <f t="shared" ref="Y1732:Y1795" si="448">IF(W1732&gt;=0.58,1,0)</f>
        <v>0</v>
      </c>
      <c r="Z1732" t="s">
        <v>1764</v>
      </c>
    </row>
    <row r="1733" spans="1:26" x14ac:dyDescent="0.25">
      <c r="A1733" t="s">
        <v>26</v>
      </c>
      <c r="B1733" t="s">
        <v>27</v>
      </c>
      <c r="C1733" t="s">
        <v>25</v>
      </c>
      <c r="D1733">
        <v>0</v>
      </c>
      <c r="F1733">
        <v>1</v>
      </c>
      <c r="G1733">
        <v>59.85</v>
      </c>
      <c r="H1733">
        <f t="shared" si="433"/>
        <v>1</v>
      </c>
      <c r="I1733">
        <f t="shared" si="434"/>
        <v>0</v>
      </c>
      <c r="J1733">
        <f t="shared" si="435"/>
        <v>1</v>
      </c>
      <c r="K1733">
        <f t="shared" si="436"/>
        <v>0</v>
      </c>
      <c r="L1733">
        <f t="shared" si="437"/>
        <v>0</v>
      </c>
      <c r="M1733">
        <f t="shared" si="438"/>
        <v>1</v>
      </c>
      <c r="N1733">
        <f t="shared" si="439"/>
        <v>0</v>
      </c>
      <c r="O1733">
        <f t="shared" si="440"/>
        <v>0</v>
      </c>
      <c r="P1733">
        <v>1</v>
      </c>
      <c r="Q1733">
        <f t="shared" si="441"/>
        <v>1</v>
      </c>
      <c r="R1733">
        <f t="shared" si="442"/>
        <v>0</v>
      </c>
      <c r="S1733">
        <f t="shared" si="443"/>
        <v>0</v>
      </c>
      <c r="T1733">
        <f t="shared" si="444"/>
        <v>0</v>
      </c>
      <c r="U1733">
        <v>1</v>
      </c>
      <c r="V1733">
        <f t="shared" si="445"/>
        <v>0.50639582801180238</v>
      </c>
      <c r="W1733">
        <f t="shared" si="446"/>
        <v>0.62396119310603237</v>
      </c>
      <c r="X1733">
        <f t="shared" si="447"/>
        <v>0.24364507860415416</v>
      </c>
      <c r="Y1733">
        <f t="shared" si="448"/>
        <v>1</v>
      </c>
      <c r="Z1733" t="s">
        <v>1765</v>
      </c>
    </row>
    <row r="1734" spans="1:26" x14ac:dyDescent="0.25">
      <c r="A1734" t="s">
        <v>26</v>
      </c>
      <c r="B1734" t="s">
        <v>27</v>
      </c>
      <c r="C1734" t="s">
        <v>35</v>
      </c>
      <c r="D1734">
        <v>1</v>
      </c>
      <c r="F1734">
        <v>1</v>
      </c>
      <c r="G1734">
        <v>69.599999999999994</v>
      </c>
      <c r="H1734">
        <f t="shared" si="433"/>
        <v>0</v>
      </c>
      <c r="I1734">
        <f t="shared" si="434"/>
        <v>1</v>
      </c>
      <c r="J1734">
        <f t="shared" si="435"/>
        <v>0</v>
      </c>
      <c r="K1734">
        <f t="shared" si="436"/>
        <v>1</v>
      </c>
      <c r="L1734">
        <f t="shared" si="437"/>
        <v>0</v>
      </c>
      <c r="M1734">
        <f t="shared" si="438"/>
        <v>1</v>
      </c>
      <c r="N1734">
        <f t="shared" si="439"/>
        <v>0</v>
      </c>
      <c r="O1734">
        <f t="shared" si="440"/>
        <v>0</v>
      </c>
      <c r="P1734">
        <v>1</v>
      </c>
      <c r="Q1734">
        <f t="shared" si="441"/>
        <v>1</v>
      </c>
      <c r="R1734">
        <f t="shared" si="442"/>
        <v>0</v>
      </c>
      <c r="S1734">
        <f t="shared" si="443"/>
        <v>0</v>
      </c>
      <c r="T1734">
        <f t="shared" si="444"/>
        <v>0</v>
      </c>
      <c r="U1734">
        <v>1</v>
      </c>
      <c r="V1734">
        <f t="shared" si="445"/>
        <v>0.52159661828920334</v>
      </c>
      <c r="W1734">
        <f t="shared" si="446"/>
        <v>0.62752103321406072</v>
      </c>
      <c r="X1734">
        <f t="shared" si="447"/>
        <v>0.22886979563232621</v>
      </c>
      <c r="Y1734">
        <f t="shared" si="448"/>
        <v>1</v>
      </c>
      <c r="Z1734" t="s">
        <v>1766</v>
      </c>
    </row>
    <row r="1735" spans="1:26" x14ac:dyDescent="0.25">
      <c r="A1735" t="s">
        <v>29</v>
      </c>
      <c r="B1735" t="s">
        <v>27</v>
      </c>
      <c r="C1735" t="s">
        <v>35</v>
      </c>
      <c r="D1735">
        <v>1</v>
      </c>
      <c r="F1735">
        <v>1</v>
      </c>
      <c r="G1735">
        <v>99</v>
      </c>
      <c r="H1735">
        <f t="shared" si="433"/>
        <v>0</v>
      </c>
      <c r="I1735">
        <f t="shared" si="434"/>
        <v>1</v>
      </c>
      <c r="J1735">
        <f t="shared" si="435"/>
        <v>0</v>
      </c>
      <c r="K1735">
        <f t="shared" si="436"/>
        <v>1</v>
      </c>
      <c r="L1735">
        <f t="shared" si="437"/>
        <v>0</v>
      </c>
      <c r="M1735">
        <f t="shared" si="438"/>
        <v>0</v>
      </c>
      <c r="N1735">
        <f t="shared" si="439"/>
        <v>1</v>
      </c>
      <c r="O1735">
        <f t="shared" si="440"/>
        <v>0</v>
      </c>
      <c r="P1735">
        <v>61</v>
      </c>
      <c r="Q1735">
        <f t="shared" si="441"/>
        <v>1</v>
      </c>
      <c r="R1735">
        <f t="shared" si="442"/>
        <v>0</v>
      </c>
      <c r="S1735">
        <f t="shared" si="443"/>
        <v>0</v>
      </c>
      <c r="T1735">
        <f t="shared" si="444"/>
        <v>0</v>
      </c>
      <c r="U1735">
        <v>0</v>
      </c>
      <c r="V1735">
        <f t="shared" si="445"/>
        <v>0.27742338052685855</v>
      </c>
      <c r="W1735">
        <f t="shared" si="446"/>
        <v>0.56891441848146751</v>
      </c>
      <c r="X1735">
        <f t="shared" si="447"/>
        <v>7.6963732062950166E-2</v>
      </c>
      <c r="Y1735">
        <f t="shared" si="448"/>
        <v>0</v>
      </c>
      <c r="Z1735" t="s">
        <v>1767</v>
      </c>
    </row>
    <row r="1736" spans="1:26" x14ac:dyDescent="0.25">
      <c r="A1736" t="s">
        <v>26</v>
      </c>
      <c r="B1736" t="s">
        <v>30</v>
      </c>
      <c r="C1736" t="s">
        <v>23</v>
      </c>
      <c r="D1736">
        <v>0</v>
      </c>
      <c r="F1736">
        <v>1</v>
      </c>
      <c r="G1736">
        <v>19.05</v>
      </c>
      <c r="H1736">
        <f t="shared" si="433"/>
        <v>1</v>
      </c>
      <c r="I1736">
        <f t="shared" si="434"/>
        <v>0</v>
      </c>
      <c r="J1736">
        <f t="shared" si="435"/>
        <v>0</v>
      </c>
      <c r="K1736">
        <f t="shared" si="436"/>
        <v>0</v>
      </c>
      <c r="L1736">
        <f t="shared" si="437"/>
        <v>1</v>
      </c>
      <c r="M1736">
        <f t="shared" si="438"/>
        <v>1</v>
      </c>
      <c r="N1736">
        <f t="shared" si="439"/>
        <v>0</v>
      </c>
      <c r="O1736">
        <f t="shared" si="440"/>
        <v>0</v>
      </c>
      <c r="P1736">
        <v>1</v>
      </c>
      <c r="Q1736">
        <f t="shared" si="441"/>
        <v>0</v>
      </c>
      <c r="R1736">
        <f t="shared" si="442"/>
        <v>1</v>
      </c>
      <c r="S1736">
        <f t="shared" si="443"/>
        <v>0</v>
      </c>
      <c r="T1736">
        <f t="shared" si="444"/>
        <v>0</v>
      </c>
      <c r="U1736">
        <v>0</v>
      </c>
      <c r="V1736">
        <f t="shared" si="445"/>
        <v>0.25873519586921989</v>
      </c>
      <c r="W1736">
        <f t="shared" si="446"/>
        <v>0.56432534955377156</v>
      </c>
      <c r="X1736">
        <f t="shared" si="447"/>
        <v>6.6943901581483584E-2</v>
      </c>
      <c r="Y1736">
        <f t="shared" si="448"/>
        <v>0</v>
      </c>
      <c r="Z1736" t="s">
        <v>1768</v>
      </c>
    </row>
    <row r="1737" spans="1:26" x14ac:dyDescent="0.25">
      <c r="A1737" t="s">
        <v>26</v>
      </c>
      <c r="B1737" t="s">
        <v>27</v>
      </c>
      <c r="C1737" t="s">
        <v>25</v>
      </c>
      <c r="D1737">
        <v>0</v>
      </c>
      <c r="F1737">
        <v>1</v>
      </c>
      <c r="G1737">
        <v>45.4</v>
      </c>
      <c r="H1737">
        <f t="shared" si="433"/>
        <v>1</v>
      </c>
      <c r="I1737">
        <f t="shared" si="434"/>
        <v>0</v>
      </c>
      <c r="J1737">
        <f t="shared" si="435"/>
        <v>1</v>
      </c>
      <c r="K1737">
        <f t="shared" si="436"/>
        <v>0</v>
      </c>
      <c r="L1737">
        <f t="shared" si="437"/>
        <v>0</v>
      </c>
      <c r="M1737">
        <f t="shared" si="438"/>
        <v>1</v>
      </c>
      <c r="N1737">
        <f t="shared" si="439"/>
        <v>0</v>
      </c>
      <c r="O1737">
        <f t="shared" si="440"/>
        <v>0</v>
      </c>
      <c r="P1737">
        <v>9</v>
      </c>
      <c r="Q1737">
        <f t="shared" si="441"/>
        <v>1</v>
      </c>
      <c r="R1737">
        <f t="shared" si="442"/>
        <v>0</v>
      </c>
      <c r="S1737">
        <f t="shared" si="443"/>
        <v>0</v>
      </c>
      <c r="T1737">
        <f t="shared" si="444"/>
        <v>0</v>
      </c>
      <c r="U1737">
        <v>1</v>
      </c>
      <c r="V1737">
        <f t="shared" si="445"/>
        <v>0.47017602818868498</v>
      </c>
      <c r="W1737">
        <f t="shared" si="446"/>
        <v>0.61542541905637838</v>
      </c>
      <c r="X1737">
        <f t="shared" si="447"/>
        <v>0.28071344110591712</v>
      </c>
      <c r="Y1737">
        <f t="shared" si="448"/>
        <v>1</v>
      </c>
      <c r="Z1737" t="s">
        <v>1769</v>
      </c>
    </row>
    <row r="1738" spans="1:26" x14ac:dyDescent="0.25">
      <c r="A1738" t="s">
        <v>45</v>
      </c>
      <c r="B1738" t="s">
        <v>33</v>
      </c>
      <c r="C1738" t="s">
        <v>35</v>
      </c>
      <c r="D1738">
        <v>0</v>
      </c>
      <c r="F1738">
        <v>1</v>
      </c>
      <c r="G1738">
        <v>114.45</v>
      </c>
      <c r="H1738">
        <f t="shared" si="433"/>
        <v>1</v>
      </c>
      <c r="I1738">
        <f t="shared" si="434"/>
        <v>0</v>
      </c>
      <c r="J1738">
        <f t="shared" si="435"/>
        <v>0</v>
      </c>
      <c r="K1738">
        <f t="shared" si="436"/>
        <v>1</v>
      </c>
      <c r="L1738">
        <f t="shared" si="437"/>
        <v>0</v>
      </c>
      <c r="M1738">
        <f t="shared" si="438"/>
        <v>0</v>
      </c>
      <c r="N1738">
        <f t="shared" si="439"/>
        <v>0</v>
      </c>
      <c r="O1738">
        <f t="shared" si="440"/>
        <v>1</v>
      </c>
      <c r="P1738">
        <v>72</v>
      </c>
      <c r="Q1738">
        <f t="shared" si="441"/>
        <v>0</v>
      </c>
      <c r="R1738">
        <f t="shared" si="442"/>
        <v>0</v>
      </c>
      <c r="S1738">
        <f t="shared" si="443"/>
        <v>0</v>
      </c>
      <c r="T1738">
        <f t="shared" si="444"/>
        <v>1</v>
      </c>
      <c r="U1738">
        <v>0</v>
      </c>
      <c r="V1738">
        <f t="shared" si="445"/>
        <v>0.10480838687803268</v>
      </c>
      <c r="W1738">
        <f t="shared" si="446"/>
        <v>0.52617813764284305</v>
      </c>
      <c r="X1738">
        <f t="shared" si="447"/>
        <v>1.0984797959975373E-2</v>
      </c>
      <c r="Y1738">
        <f t="shared" si="448"/>
        <v>0</v>
      </c>
      <c r="Z1738" t="s">
        <v>1770</v>
      </c>
    </row>
    <row r="1739" spans="1:26" x14ac:dyDescent="0.25">
      <c r="A1739" t="s">
        <v>26</v>
      </c>
      <c r="B1739" t="s">
        <v>30</v>
      </c>
      <c r="C1739" t="s">
        <v>23</v>
      </c>
      <c r="D1739">
        <v>0</v>
      </c>
      <c r="F1739">
        <v>1</v>
      </c>
      <c r="G1739">
        <v>19.5</v>
      </c>
      <c r="H1739">
        <f t="shared" si="433"/>
        <v>1</v>
      </c>
      <c r="I1739">
        <f t="shared" si="434"/>
        <v>0</v>
      </c>
      <c r="J1739">
        <f t="shared" si="435"/>
        <v>0</v>
      </c>
      <c r="K1739">
        <f t="shared" si="436"/>
        <v>0</v>
      </c>
      <c r="L1739">
        <f t="shared" si="437"/>
        <v>1</v>
      </c>
      <c r="M1739">
        <f t="shared" si="438"/>
        <v>1</v>
      </c>
      <c r="N1739">
        <f t="shared" si="439"/>
        <v>0</v>
      </c>
      <c r="O1739">
        <f t="shared" si="440"/>
        <v>0</v>
      </c>
      <c r="P1739">
        <v>1</v>
      </c>
      <c r="Q1739">
        <f t="shared" si="441"/>
        <v>0</v>
      </c>
      <c r="R1739">
        <f t="shared" si="442"/>
        <v>1</v>
      </c>
      <c r="S1739">
        <f t="shared" si="443"/>
        <v>0</v>
      </c>
      <c r="T1739">
        <f t="shared" si="444"/>
        <v>0</v>
      </c>
      <c r="U1739">
        <v>1</v>
      </c>
      <c r="V1739">
        <f t="shared" si="445"/>
        <v>0.25943677080509997</v>
      </c>
      <c r="W1739">
        <f t="shared" si="446"/>
        <v>0.56449783255456376</v>
      </c>
      <c r="X1739">
        <f t="shared" si="447"/>
        <v>0.54843389643557805</v>
      </c>
      <c r="Y1739">
        <f t="shared" si="448"/>
        <v>0</v>
      </c>
      <c r="Z1739" t="s">
        <v>1771</v>
      </c>
    </row>
    <row r="1740" spans="1:26" x14ac:dyDescent="0.25">
      <c r="A1740" t="s">
        <v>26</v>
      </c>
      <c r="B1740" t="s">
        <v>30</v>
      </c>
      <c r="C1740" t="s">
        <v>25</v>
      </c>
      <c r="D1740">
        <v>0</v>
      </c>
      <c r="F1740">
        <v>1</v>
      </c>
      <c r="G1740">
        <v>44.25</v>
      </c>
      <c r="H1740">
        <f t="shared" si="433"/>
        <v>1</v>
      </c>
      <c r="I1740">
        <f t="shared" si="434"/>
        <v>0</v>
      </c>
      <c r="J1740">
        <f t="shared" si="435"/>
        <v>1</v>
      </c>
      <c r="K1740">
        <f t="shared" si="436"/>
        <v>0</v>
      </c>
      <c r="L1740">
        <f t="shared" si="437"/>
        <v>0</v>
      </c>
      <c r="M1740">
        <f t="shared" si="438"/>
        <v>1</v>
      </c>
      <c r="N1740">
        <f t="shared" si="439"/>
        <v>0</v>
      </c>
      <c r="O1740">
        <f t="shared" si="440"/>
        <v>0</v>
      </c>
      <c r="P1740">
        <v>7</v>
      </c>
      <c r="Q1740">
        <f t="shared" si="441"/>
        <v>0</v>
      </c>
      <c r="R1740">
        <f t="shared" si="442"/>
        <v>1</v>
      </c>
      <c r="S1740">
        <f t="shared" si="443"/>
        <v>0</v>
      </c>
      <c r="T1740">
        <f t="shared" si="444"/>
        <v>0</v>
      </c>
      <c r="U1740">
        <v>0</v>
      </c>
      <c r="V1740">
        <f t="shared" si="445"/>
        <v>0.3316147707261069</v>
      </c>
      <c r="W1740">
        <f t="shared" si="446"/>
        <v>0.58215222348389228</v>
      </c>
      <c r="X1740">
        <f t="shared" si="447"/>
        <v>0.10996835616372845</v>
      </c>
      <c r="Y1740">
        <f t="shared" si="448"/>
        <v>1</v>
      </c>
      <c r="Z1740" t="s">
        <v>1772</v>
      </c>
    </row>
    <row r="1741" spans="1:26" x14ac:dyDescent="0.25">
      <c r="A1741" t="s">
        <v>29</v>
      </c>
      <c r="B1741" t="s">
        <v>33</v>
      </c>
      <c r="C1741" t="s">
        <v>35</v>
      </c>
      <c r="D1741">
        <v>0</v>
      </c>
      <c r="F1741">
        <v>1</v>
      </c>
      <c r="G1741">
        <v>90.55</v>
      </c>
      <c r="H1741">
        <f t="shared" si="433"/>
        <v>1</v>
      </c>
      <c r="I1741">
        <f t="shared" si="434"/>
        <v>0</v>
      </c>
      <c r="J1741">
        <f t="shared" si="435"/>
        <v>0</v>
      </c>
      <c r="K1741">
        <f t="shared" si="436"/>
        <v>1</v>
      </c>
      <c r="L1741">
        <f t="shared" si="437"/>
        <v>0</v>
      </c>
      <c r="M1741">
        <f t="shared" si="438"/>
        <v>0</v>
      </c>
      <c r="N1741">
        <f t="shared" si="439"/>
        <v>1</v>
      </c>
      <c r="O1741">
        <f t="shared" si="440"/>
        <v>0</v>
      </c>
      <c r="P1741">
        <v>66</v>
      </c>
      <c r="Q1741">
        <f t="shared" si="441"/>
        <v>0</v>
      </c>
      <c r="R1741">
        <f t="shared" si="442"/>
        <v>0</v>
      </c>
      <c r="S1741">
        <f t="shared" si="443"/>
        <v>0</v>
      </c>
      <c r="T1741">
        <f t="shared" si="444"/>
        <v>1</v>
      </c>
      <c r="U1741">
        <v>0</v>
      </c>
      <c r="V1741">
        <f t="shared" si="445"/>
        <v>0.13234418780964882</v>
      </c>
      <c r="W1741">
        <f t="shared" si="446"/>
        <v>0.53303783958706297</v>
      </c>
      <c r="X1741">
        <f t="shared" si="447"/>
        <v>1.7514984046995599E-2</v>
      </c>
      <c r="Y1741">
        <f t="shared" si="448"/>
        <v>0</v>
      </c>
      <c r="Z1741" t="s">
        <v>1773</v>
      </c>
    </row>
    <row r="1742" spans="1:26" x14ac:dyDescent="0.25">
      <c r="A1742" t="s">
        <v>26</v>
      </c>
      <c r="B1742" t="s">
        <v>27</v>
      </c>
      <c r="C1742" t="s">
        <v>35</v>
      </c>
      <c r="D1742">
        <v>0</v>
      </c>
      <c r="F1742">
        <v>1</v>
      </c>
      <c r="G1742">
        <v>69.900000000000006</v>
      </c>
      <c r="H1742">
        <f t="shared" si="433"/>
        <v>1</v>
      </c>
      <c r="I1742">
        <f t="shared" si="434"/>
        <v>0</v>
      </c>
      <c r="J1742">
        <f t="shared" si="435"/>
        <v>0</v>
      </c>
      <c r="K1742">
        <f t="shared" si="436"/>
        <v>1</v>
      </c>
      <c r="L1742">
        <f t="shared" si="437"/>
        <v>0</v>
      </c>
      <c r="M1742">
        <f t="shared" si="438"/>
        <v>1</v>
      </c>
      <c r="N1742">
        <f t="shared" si="439"/>
        <v>0</v>
      </c>
      <c r="O1742">
        <f t="shared" si="440"/>
        <v>0</v>
      </c>
      <c r="P1742">
        <v>1</v>
      </c>
      <c r="Q1742">
        <f t="shared" si="441"/>
        <v>1</v>
      </c>
      <c r="R1742">
        <f t="shared" si="442"/>
        <v>0</v>
      </c>
      <c r="S1742">
        <f t="shared" si="443"/>
        <v>0</v>
      </c>
      <c r="T1742">
        <f t="shared" si="444"/>
        <v>0</v>
      </c>
      <c r="U1742">
        <v>1</v>
      </c>
      <c r="V1742">
        <f t="shared" si="445"/>
        <v>0.50350971654806509</v>
      </c>
      <c r="W1742">
        <f t="shared" si="446"/>
        <v>0.62328377243031596</v>
      </c>
      <c r="X1742">
        <f t="shared" si="447"/>
        <v>0.24650260156218268</v>
      </c>
      <c r="Y1742">
        <f t="shared" si="448"/>
        <v>1</v>
      </c>
      <c r="Z1742" t="s">
        <v>1774</v>
      </c>
    </row>
    <row r="1743" spans="1:26" x14ac:dyDescent="0.25">
      <c r="A1743" t="s">
        <v>26</v>
      </c>
      <c r="B1743" t="s">
        <v>33</v>
      </c>
      <c r="C1743" t="s">
        <v>23</v>
      </c>
      <c r="D1743">
        <v>0</v>
      </c>
      <c r="F1743">
        <v>1</v>
      </c>
      <c r="G1743">
        <v>20.399999999999999</v>
      </c>
      <c r="H1743">
        <f t="shared" si="433"/>
        <v>1</v>
      </c>
      <c r="I1743">
        <f t="shared" si="434"/>
        <v>0</v>
      </c>
      <c r="J1743">
        <f t="shared" si="435"/>
        <v>0</v>
      </c>
      <c r="K1743">
        <f t="shared" si="436"/>
        <v>0</v>
      </c>
      <c r="L1743">
        <f t="shared" si="437"/>
        <v>1</v>
      </c>
      <c r="M1743">
        <f t="shared" si="438"/>
        <v>1</v>
      </c>
      <c r="N1743">
        <f t="shared" si="439"/>
        <v>0</v>
      </c>
      <c r="O1743">
        <f t="shared" si="440"/>
        <v>0</v>
      </c>
      <c r="P1743">
        <v>40</v>
      </c>
      <c r="Q1743">
        <f t="shared" si="441"/>
        <v>0</v>
      </c>
      <c r="R1743">
        <f t="shared" si="442"/>
        <v>0</v>
      </c>
      <c r="S1743">
        <f t="shared" si="443"/>
        <v>0</v>
      </c>
      <c r="T1743">
        <f t="shared" si="444"/>
        <v>1</v>
      </c>
      <c r="U1743">
        <v>0</v>
      </c>
      <c r="V1743">
        <f t="shared" si="445"/>
        <v>0.26083992067686007</v>
      </c>
      <c r="W1743">
        <f t="shared" si="446"/>
        <v>0.56484275168874909</v>
      </c>
      <c r="X1743">
        <f t="shared" si="447"/>
        <v>6.8037464218710653E-2</v>
      </c>
      <c r="Y1743">
        <f t="shared" si="448"/>
        <v>0</v>
      </c>
      <c r="Z1743" t="s">
        <v>1775</v>
      </c>
    </row>
    <row r="1744" spans="1:26" x14ac:dyDescent="0.25">
      <c r="A1744" t="s">
        <v>26</v>
      </c>
      <c r="B1744" t="s">
        <v>33</v>
      </c>
      <c r="C1744" t="s">
        <v>25</v>
      </c>
      <c r="D1744">
        <v>0</v>
      </c>
      <c r="F1744">
        <v>1</v>
      </c>
      <c r="G1744">
        <v>71.400000000000006</v>
      </c>
      <c r="H1744">
        <f t="shared" si="433"/>
        <v>1</v>
      </c>
      <c r="I1744">
        <f t="shared" si="434"/>
        <v>0</v>
      </c>
      <c r="J1744">
        <f t="shared" si="435"/>
        <v>1</v>
      </c>
      <c r="K1744">
        <f t="shared" si="436"/>
        <v>0</v>
      </c>
      <c r="L1744">
        <f t="shared" si="437"/>
        <v>0</v>
      </c>
      <c r="M1744">
        <f t="shared" si="438"/>
        <v>1</v>
      </c>
      <c r="N1744">
        <f t="shared" si="439"/>
        <v>0</v>
      </c>
      <c r="O1744">
        <f t="shared" si="440"/>
        <v>0</v>
      </c>
      <c r="P1744">
        <v>16</v>
      </c>
      <c r="Q1744">
        <f t="shared" si="441"/>
        <v>0</v>
      </c>
      <c r="R1744">
        <f t="shared" si="442"/>
        <v>0</v>
      </c>
      <c r="S1744">
        <f t="shared" si="443"/>
        <v>0</v>
      </c>
      <c r="T1744">
        <f t="shared" si="444"/>
        <v>1</v>
      </c>
      <c r="U1744">
        <v>0</v>
      </c>
      <c r="V1744">
        <f t="shared" si="445"/>
        <v>0.37394312519086964</v>
      </c>
      <c r="W1744">
        <f t="shared" si="446"/>
        <v>0.59241143177348321</v>
      </c>
      <c r="X1744">
        <f t="shared" si="447"/>
        <v>0.13983346087751441</v>
      </c>
      <c r="Y1744">
        <f t="shared" si="448"/>
        <v>1</v>
      </c>
      <c r="Z1744" t="s">
        <v>1776</v>
      </c>
    </row>
    <row r="1745" spans="1:26" x14ac:dyDescent="0.25">
      <c r="A1745" t="s">
        <v>26</v>
      </c>
      <c r="B1745" t="s">
        <v>33</v>
      </c>
      <c r="C1745" t="s">
        <v>35</v>
      </c>
      <c r="D1745">
        <v>0</v>
      </c>
      <c r="F1745">
        <v>1</v>
      </c>
      <c r="G1745">
        <v>87.15</v>
      </c>
      <c r="H1745">
        <f t="shared" si="433"/>
        <v>1</v>
      </c>
      <c r="I1745">
        <f t="shared" si="434"/>
        <v>0</v>
      </c>
      <c r="J1745">
        <f t="shared" si="435"/>
        <v>0</v>
      </c>
      <c r="K1745">
        <f t="shared" si="436"/>
        <v>1</v>
      </c>
      <c r="L1745">
        <f t="shared" si="437"/>
        <v>0</v>
      </c>
      <c r="M1745">
        <f t="shared" si="438"/>
        <v>1</v>
      </c>
      <c r="N1745">
        <f t="shared" si="439"/>
        <v>0</v>
      </c>
      <c r="O1745">
        <f t="shared" si="440"/>
        <v>0</v>
      </c>
      <c r="P1745">
        <v>2</v>
      </c>
      <c r="Q1745">
        <f t="shared" si="441"/>
        <v>0</v>
      </c>
      <c r="R1745">
        <f t="shared" si="442"/>
        <v>0</v>
      </c>
      <c r="S1745">
        <f t="shared" si="443"/>
        <v>0</v>
      </c>
      <c r="T1745">
        <f t="shared" si="444"/>
        <v>1</v>
      </c>
      <c r="U1745">
        <v>1</v>
      </c>
      <c r="V1745">
        <f t="shared" si="445"/>
        <v>0.39363507868591552</v>
      </c>
      <c r="W1745">
        <f t="shared" si="446"/>
        <v>0.59715746336036268</v>
      </c>
      <c r="X1745">
        <f t="shared" si="447"/>
        <v>0.36767841780023586</v>
      </c>
      <c r="Y1745">
        <f t="shared" si="448"/>
        <v>1</v>
      </c>
      <c r="Z1745" t="s">
        <v>1777</v>
      </c>
    </row>
    <row r="1746" spans="1:26" x14ac:dyDescent="0.25">
      <c r="A1746" t="s">
        <v>45</v>
      </c>
      <c r="B1746" t="s">
        <v>38</v>
      </c>
      <c r="C1746" t="s">
        <v>23</v>
      </c>
      <c r="D1746">
        <v>0</v>
      </c>
      <c r="F1746">
        <v>1</v>
      </c>
      <c r="G1746">
        <v>24.85</v>
      </c>
      <c r="H1746">
        <f t="shared" si="433"/>
        <v>1</v>
      </c>
      <c r="I1746">
        <f t="shared" si="434"/>
        <v>0</v>
      </c>
      <c r="J1746">
        <f t="shared" si="435"/>
        <v>0</v>
      </c>
      <c r="K1746">
        <f t="shared" si="436"/>
        <v>0</v>
      </c>
      <c r="L1746">
        <f t="shared" si="437"/>
        <v>1</v>
      </c>
      <c r="M1746">
        <f t="shared" si="438"/>
        <v>0</v>
      </c>
      <c r="N1746">
        <f t="shared" si="439"/>
        <v>0</v>
      </c>
      <c r="O1746">
        <f t="shared" si="440"/>
        <v>1</v>
      </c>
      <c r="P1746">
        <v>67</v>
      </c>
      <c r="Q1746">
        <f t="shared" si="441"/>
        <v>0</v>
      </c>
      <c r="R1746">
        <f t="shared" si="442"/>
        <v>0</v>
      </c>
      <c r="S1746">
        <f t="shared" si="443"/>
        <v>1</v>
      </c>
      <c r="T1746">
        <f t="shared" si="444"/>
        <v>0</v>
      </c>
      <c r="U1746">
        <v>0</v>
      </c>
      <c r="V1746">
        <f t="shared" si="445"/>
        <v>-5.8748018058842631E-2</v>
      </c>
      <c r="W1746">
        <f t="shared" si="446"/>
        <v>0.48531721816905771</v>
      </c>
      <c r="X1746">
        <f t="shared" si="447"/>
        <v>3.4513296258420999E-3</v>
      </c>
      <c r="Y1746">
        <f t="shared" si="448"/>
        <v>0</v>
      </c>
      <c r="Z1746" t="s">
        <v>1778</v>
      </c>
    </row>
    <row r="1747" spans="1:26" x14ac:dyDescent="0.25">
      <c r="A1747" t="s">
        <v>29</v>
      </c>
      <c r="B1747" t="s">
        <v>33</v>
      </c>
      <c r="C1747" t="s">
        <v>35</v>
      </c>
      <c r="D1747">
        <v>0</v>
      </c>
      <c r="F1747">
        <v>1</v>
      </c>
      <c r="G1747">
        <v>104.45</v>
      </c>
      <c r="H1747">
        <f t="shared" si="433"/>
        <v>1</v>
      </c>
      <c r="I1747">
        <f t="shared" si="434"/>
        <v>0</v>
      </c>
      <c r="J1747">
        <f t="shared" si="435"/>
        <v>0</v>
      </c>
      <c r="K1747">
        <f t="shared" si="436"/>
        <v>1</v>
      </c>
      <c r="L1747">
        <f t="shared" si="437"/>
        <v>0</v>
      </c>
      <c r="M1747">
        <f t="shared" si="438"/>
        <v>0</v>
      </c>
      <c r="N1747">
        <f t="shared" si="439"/>
        <v>1</v>
      </c>
      <c r="O1747">
        <f t="shared" si="440"/>
        <v>0</v>
      </c>
      <c r="P1747">
        <v>41</v>
      </c>
      <c r="Q1747">
        <f t="shared" si="441"/>
        <v>0</v>
      </c>
      <c r="R1747">
        <f t="shared" si="442"/>
        <v>0</v>
      </c>
      <c r="S1747">
        <f t="shared" si="443"/>
        <v>0</v>
      </c>
      <c r="T1747">
        <f t="shared" si="444"/>
        <v>1</v>
      </c>
      <c r="U1747">
        <v>0</v>
      </c>
      <c r="V1747">
        <f t="shared" si="445"/>
        <v>0.14915188879052119</v>
      </c>
      <c r="W1747">
        <f t="shared" si="446"/>
        <v>0.53721899905891335</v>
      </c>
      <c r="X1747">
        <f t="shared" si="447"/>
        <v>2.2246285929780001E-2</v>
      </c>
      <c r="Y1747">
        <f t="shared" si="448"/>
        <v>0</v>
      </c>
      <c r="Z1747" t="s">
        <v>1779</v>
      </c>
    </row>
    <row r="1748" spans="1:26" x14ac:dyDescent="0.25">
      <c r="A1748" t="s">
        <v>45</v>
      </c>
      <c r="B1748" t="s">
        <v>38</v>
      </c>
      <c r="C1748" t="s">
        <v>23</v>
      </c>
      <c r="D1748">
        <v>0</v>
      </c>
      <c r="F1748">
        <v>1</v>
      </c>
      <c r="G1748">
        <v>19.8</v>
      </c>
      <c r="H1748">
        <f t="shared" si="433"/>
        <v>1</v>
      </c>
      <c r="I1748">
        <f t="shared" si="434"/>
        <v>0</v>
      </c>
      <c r="J1748">
        <f t="shared" si="435"/>
        <v>0</v>
      </c>
      <c r="K1748">
        <f t="shared" si="436"/>
        <v>0</v>
      </c>
      <c r="L1748">
        <f t="shared" si="437"/>
        <v>1</v>
      </c>
      <c r="M1748">
        <f t="shared" si="438"/>
        <v>0</v>
      </c>
      <c r="N1748">
        <f t="shared" si="439"/>
        <v>0</v>
      </c>
      <c r="O1748">
        <f t="shared" si="440"/>
        <v>1</v>
      </c>
      <c r="P1748">
        <v>56</v>
      </c>
      <c r="Q1748">
        <f t="shared" si="441"/>
        <v>0</v>
      </c>
      <c r="R1748">
        <f t="shared" si="442"/>
        <v>0</v>
      </c>
      <c r="S1748">
        <f t="shared" si="443"/>
        <v>1</v>
      </c>
      <c r="T1748">
        <f t="shared" si="444"/>
        <v>0</v>
      </c>
      <c r="U1748">
        <v>0</v>
      </c>
      <c r="V1748">
        <f t="shared" si="445"/>
        <v>-6.6621247894829802E-2</v>
      </c>
      <c r="W1748">
        <f t="shared" si="446"/>
        <v>0.48335084552514235</v>
      </c>
      <c r="X1748">
        <f t="shared" si="447"/>
        <v>4.4383906710643642E-3</v>
      </c>
      <c r="Y1748">
        <f t="shared" si="448"/>
        <v>0</v>
      </c>
      <c r="Z1748" t="s">
        <v>1780</v>
      </c>
    </row>
    <row r="1749" spans="1:26" x14ac:dyDescent="0.25">
      <c r="A1749" t="s">
        <v>45</v>
      </c>
      <c r="B1749" t="s">
        <v>33</v>
      </c>
      <c r="C1749" t="s">
        <v>35</v>
      </c>
      <c r="D1749">
        <v>0</v>
      </c>
      <c r="F1749">
        <v>1</v>
      </c>
      <c r="G1749">
        <v>116.45</v>
      </c>
      <c r="H1749">
        <f t="shared" si="433"/>
        <v>1</v>
      </c>
      <c r="I1749">
        <f t="shared" si="434"/>
        <v>0</v>
      </c>
      <c r="J1749">
        <f t="shared" si="435"/>
        <v>0</v>
      </c>
      <c r="K1749">
        <f t="shared" si="436"/>
        <v>1</v>
      </c>
      <c r="L1749">
        <f t="shared" si="437"/>
        <v>0</v>
      </c>
      <c r="M1749">
        <f t="shared" si="438"/>
        <v>0</v>
      </c>
      <c r="N1749">
        <f t="shared" si="439"/>
        <v>0</v>
      </c>
      <c r="O1749">
        <f t="shared" si="440"/>
        <v>1</v>
      </c>
      <c r="P1749">
        <v>72</v>
      </c>
      <c r="Q1749">
        <f t="shared" si="441"/>
        <v>0</v>
      </c>
      <c r="R1749">
        <f t="shared" si="442"/>
        <v>0</v>
      </c>
      <c r="S1749">
        <f t="shared" si="443"/>
        <v>0</v>
      </c>
      <c r="T1749">
        <f t="shared" si="444"/>
        <v>1</v>
      </c>
      <c r="U1749">
        <v>0</v>
      </c>
      <c r="V1749">
        <f t="shared" si="445"/>
        <v>0.1127896669649219</v>
      </c>
      <c r="W1749">
        <f t="shared" si="446"/>
        <v>0.52816756191299197</v>
      </c>
      <c r="X1749">
        <f t="shared" si="447"/>
        <v>1.2721508974057995E-2</v>
      </c>
      <c r="Y1749">
        <f t="shared" si="448"/>
        <v>0</v>
      </c>
      <c r="Z1749" t="s">
        <v>1781</v>
      </c>
    </row>
    <row r="1750" spans="1:26" x14ac:dyDescent="0.25">
      <c r="A1750" t="s">
        <v>26</v>
      </c>
      <c r="B1750" t="s">
        <v>33</v>
      </c>
      <c r="C1750" t="s">
        <v>35</v>
      </c>
      <c r="D1750">
        <v>0</v>
      </c>
      <c r="F1750">
        <v>1</v>
      </c>
      <c r="G1750">
        <v>84.75</v>
      </c>
      <c r="H1750">
        <f t="shared" si="433"/>
        <v>1</v>
      </c>
      <c r="I1750">
        <f t="shared" si="434"/>
        <v>0</v>
      </c>
      <c r="J1750">
        <f t="shared" si="435"/>
        <v>0</v>
      </c>
      <c r="K1750">
        <f t="shared" si="436"/>
        <v>1</v>
      </c>
      <c r="L1750">
        <f t="shared" si="437"/>
        <v>0</v>
      </c>
      <c r="M1750">
        <f t="shared" si="438"/>
        <v>1</v>
      </c>
      <c r="N1750">
        <f t="shared" si="439"/>
        <v>0</v>
      </c>
      <c r="O1750">
        <f t="shared" si="440"/>
        <v>0</v>
      </c>
      <c r="P1750">
        <v>3</v>
      </c>
      <c r="Q1750">
        <f t="shared" si="441"/>
        <v>0</v>
      </c>
      <c r="R1750">
        <f t="shared" si="442"/>
        <v>0</v>
      </c>
      <c r="S1750">
        <f t="shared" si="443"/>
        <v>0</v>
      </c>
      <c r="T1750">
        <f t="shared" si="444"/>
        <v>1</v>
      </c>
      <c r="U1750">
        <v>1</v>
      </c>
      <c r="V1750">
        <f t="shared" si="445"/>
        <v>0.38989334569455525</v>
      </c>
      <c r="W1750">
        <f t="shared" si="446"/>
        <v>0.59625702418040738</v>
      </c>
      <c r="X1750">
        <f t="shared" si="447"/>
        <v>0.37223012962778346</v>
      </c>
      <c r="Y1750">
        <f t="shared" si="448"/>
        <v>1</v>
      </c>
      <c r="Z1750" t="s">
        <v>1782</v>
      </c>
    </row>
    <row r="1751" spans="1:26" x14ac:dyDescent="0.25">
      <c r="A1751" t="s">
        <v>45</v>
      </c>
      <c r="B1751" t="s">
        <v>38</v>
      </c>
      <c r="C1751" t="s">
        <v>23</v>
      </c>
      <c r="D1751">
        <v>0</v>
      </c>
      <c r="F1751">
        <v>1</v>
      </c>
      <c r="G1751">
        <v>20.05</v>
      </c>
      <c r="H1751">
        <f t="shared" si="433"/>
        <v>1</v>
      </c>
      <c r="I1751">
        <f t="shared" si="434"/>
        <v>0</v>
      </c>
      <c r="J1751">
        <f t="shared" si="435"/>
        <v>0</v>
      </c>
      <c r="K1751">
        <f t="shared" si="436"/>
        <v>0</v>
      </c>
      <c r="L1751">
        <f t="shared" si="437"/>
        <v>1</v>
      </c>
      <c r="M1751">
        <f t="shared" si="438"/>
        <v>0</v>
      </c>
      <c r="N1751">
        <f t="shared" si="439"/>
        <v>0</v>
      </c>
      <c r="O1751">
        <f t="shared" si="440"/>
        <v>1</v>
      </c>
      <c r="P1751">
        <v>54</v>
      </c>
      <c r="Q1751">
        <f t="shared" si="441"/>
        <v>0</v>
      </c>
      <c r="R1751">
        <f t="shared" si="442"/>
        <v>0</v>
      </c>
      <c r="S1751">
        <f t="shared" si="443"/>
        <v>1</v>
      </c>
      <c r="T1751">
        <f t="shared" si="444"/>
        <v>0</v>
      </c>
      <c r="U1751">
        <v>0</v>
      </c>
      <c r="V1751">
        <f t="shared" si="445"/>
        <v>-5.2540034937260532E-2</v>
      </c>
      <c r="W1751">
        <f t="shared" si="446"/>
        <v>0.48686801198217389</v>
      </c>
      <c r="X1751">
        <f t="shared" si="447"/>
        <v>2.7604552712085575E-3</v>
      </c>
      <c r="Y1751">
        <f t="shared" si="448"/>
        <v>0</v>
      </c>
      <c r="Z1751" t="s">
        <v>1783</v>
      </c>
    </row>
    <row r="1752" spans="1:26" x14ac:dyDescent="0.25">
      <c r="A1752" t="s">
        <v>26</v>
      </c>
      <c r="B1752" t="s">
        <v>27</v>
      </c>
      <c r="C1752" t="s">
        <v>35</v>
      </c>
      <c r="D1752">
        <v>1</v>
      </c>
      <c r="F1752">
        <v>1</v>
      </c>
      <c r="G1752">
        <v>110.75</v>
      </c>
      <c r="H1752">
        <f t="shared" si="433"/>
        <v>0</v>
      </c>
      <c r="I1752">
        <f t="shared" si="434"/>
        <v>1</v>
      </c>
      <c r="J1752">
        <f t="shared" si="435"/>
        <v>0</v>
      </c>
      <c r="K1752">
        <f t="shared" si="436"/>
        <v>1</v>
      </c>
      <c r="L1752">
        <f t="shared" si="437"/>
        <v>0</v>
      </c>
      <c r="M1752">
        <f t="shared" si="438"/>
        <v>1</v>
      </c>
      <c r="N1752">
        <f t="shared" si="439"/>
        <v>0</v>
      </c>
      <c r="O1752">
        <f t="shared" si="440"/>
        <v>0</v>
      </c>
      <c r="P1752">
        <v>52</v>
      </c>
      <c r="Q1752">
        <f t="shared" si="441"/>
        <v>1</v>
      </c>
      <c r="R1752">
        <f t="shared" si="442"/>
        <v>0</v>
      </c>
      <c r="S1752">
        <f t="shared" si="443"/>
        <v>0</v>
      </c>
      <c r="T1752">
        <f t="shared" si="444"/>
        <v>0</v>
      </c>
      <c r="U1752">
        <v>0</v>
      </c>
      <c r="V1752">
        <f t="shared" si="445"/>
        <v>0.57206029943259817</v>
      </c>
      <c r="W1752">
        <f t="shared" si="446"/>
        <v>0.63923844244662864</v>
      </c>
      <c r="X1752">
        <f t="shared" si="447"/>
        <v>0.3272529861869139</v>
      </c>
      <c r="Y1752">
        <f t="shared" si="448"/>
        <v>1</v>
      </c>
      <c r="Z1752" t="s">
        <v>1784</v>
      </c>
    </row>
    <row r="1753" spans="1:26" x14ac:dyDescent="0.25">
      <c r="A1753" t="s">
        <v>45</v>
      </c>
      <c r="B1753" t="s">
        <v>33</v>
      </c>
      <c r="C1753" t="s">
        <v>35</v>
      </c>
      <c r="D1753">
        <v>0</v>
      </c>
      <c r="F1753">
        <v>1</v>
      </c>
      <c r="G1753">
        <v>89.7</v>
      </c>
      <c r="H1753">
        <f t="shared" si="433"/>
        <v>1</v>
      </c>
      <c r="I1753">
        <f t="shared" si="434"/>
        <v>0</v>
      </c>
      <c r="J1753">
        <f t="shared" si="435"/>
        <v>0</v>
      </c>
      <c r="K1753">
        <f t="shared" si="436"/>
        <v>1</v>
      </c>
      <c r="L1753">
        <f t="shared" si="437"/>
        <v>0</v>
      </c>
      <c r="M1753">
        <f t="shared" si="438"/>
        <v>0</v>
      </c>
      <c r="N1753">
        <f t="shared" si="439"/>
        <v>0</v>
      </c>
      <c r="O1753">
        <f t="shared" si="440"/>
        <v>1</v>
      </c>
      <c r="P1753">
        <v>50</v>
      </c>
      <c r="Q1753">
        <f t="shared" si="441"/>
        <v>0</v>
      </c>
      <c r="R1753">
        <f t="shared" si="442"/>
        <v>0</v>
      </c>
      <c r="S1753">
        <f t="shared" si="443"/>
        <v>0</v>
      </c>
      <c r="T1753">
        <f t="shared" si="444"/>
        <v>1</v>
      </c>
      <c r="U1753">
        <v>0</v>
      </c>
      <c r="V1753">
        <f t="shared" si="445"/>
        <v>7.1084934665385902E-2</v>
      </c>
      <c r="W1753">
        <f t="shared" si="446"/>
        <v>0.51776375417484255</v>
      </c>
      <c r="X1753">
        <f t="shared" si="447"/>
        <v>5.0530679363821824E-3</v>
      </c>
      <c r="Y1753">
        <f t="shared" si="448"/>
        <v>0</v>
      </c>
      <c r="Z1753" t="s">
        <v>1785</v>
      </c>
    </row>
    <row r="1754" spans="1:26" x14ac:dyDescent="0.25">
      <c r="A1754" t="s">
        <v>26</v>
      </c>
      <c r="B1754" t="s">
        <v>27</v>
      </c>
      <c r="C1754" t="s">
        <v>35</v>
      </c>
      <c r="D1754">
        <v>0</v>
      </c>
      <c r="F1754">
        <v>1</v>
      </c>
      <c r="G1754">
        <v>89.95</v>
      </c>
      <c r="H1754">
        <f t="shared" si="433"/>
        <v>1</v>
      </c>
      <c r="I1754">
        <f t="shared" si="434"/>
        <v>0</v>
      </c>
      <c r="J1754">
        <f t="shared" si="435"/>
        <v>0</v>
      </c>
      <c r="K1754">
        <f t="shared" si="436"/>
        <v>1</v>
      </c>
      <c r="L1754">
        <f t="shared" si="437"/>
        <v>0</v>
      </c>
      <c r="M1754">
        <f t="shared" si="438"/>
        <v>1</v>
      </c>
      <c r="N1754">
        <f t="shared" si="439"/>
        <v>0</v>
      </c>
      <c r="O1754">
        <f t="shared" si="440"/>
        <v>0</v>
      </c>
      <c r="P1754">
        <v>14</v>
      </c>
      <c r="Q1754">
        <f t="shared" si="441"/>
        <v>1</v>
      </c>
      <c r="R1754">
        <f t="shared" si="442"/>
        <v>0</v>
      </c>
      <c r="S1754">
        <f t="shared" si="443"/>
        <v>0</v>
      </c>
      <c r="T1754">
        <f t="shared" si="444"/>
        <v>0</v>
      </c>
      <c r="U1754">
        <v>1</v>
      </c>
      <c r="V1754">
        <f t="shared" si="445"/>
        <v>0.5347687775800537</v>
      </c>
      <c r="W1754">
        <f t="shared" si="446"/>
        <v>0.63059466516336371</v>
      </c>
      <c r="X1754">
        <f t="shared" si="447"/>
        <v>0.21644009031435754</v>
      </c>
      <c r="Y1754">
        <f t="shared" si="448"/>
        <v>1</v>
      </c>
      <c r="Z1754" t="s">
        <v>1786</v>
      </c>
    </row>
    <row r="1755" spans="1:26" x14ac:dyDescent="0.25">
      <c r="A1755" t="s">
        <v>29</v>
      </c>
      <c r="B1755" t="s">
        <v>38</v>
      </c>
      <c r="C1755" t="s">
        <v>25</v>
      </c>
      <c r="D1755">
        <v>0</v>
      </c>
      <c r="F1755">
        <v>1</v>
      </c>
      <c r="G1755">
        <v>48.7</v>
      </c>
      <c r="H1755">
        <f t="shared" si="433"/>
        <v>1</v>
      </c>
      <c r="I1755">
        <f t="shared" si="434"/>
        <v>0</v>
      </c>
      <c r="J1755">
        <f t="shared" si="435"/>
        <v>1</v>
      </c>
      <c r="K1755">
        <f t="shared" si="436"/>
        <v>0</v>
      </c>
      <c r="L1755">
        <f t="shared" si="437"/>
        <v>0</v>
      </c>
      <c r="M1755">
        <f t="shared" si="438"/>
        <v>0</v>
      </c>
      <c r="N1755">
        <f t="shared" si="439"/>
        <v>1</v>
      </c>
      <c r="O1755">
        <f t="shared" si="440"/>
        <v>0</v>
      </c>
      <c r="P1755">
        <v>27</v>
      </c>
      <c r="Q1755">
        <f t="shared" si="441"/>
        <v>0</v>
      </c>
      <c r="R1755">
        <f t="shared" si="442"/>
        <v>0</v>
      </c>
      <c r="S1755">
        <f t="shared" si="443"/>
        <v>1</v>
      </c>
      <c r="T1755">
        <f t="shared" si="444"/>
        <v>0</v>
      </c>
      <c r="U1755">
        <v>0</v>
      </c>
      <c r="V1755">
        <f t="shared" si="445"/>
        <v>8.0789167877107243E-2</v>
      </c>
      <c r="W1755">
        <f t="shared" si="446"/>
        <v>0.52018631367664514</v>
      </c>
      <c r="X1755">
        <f t="shared" si="447"/>
        <v>6.526889646275417E-3</v>
      </c>
      <c r="Y1755">
        <f t="shared" si="448"/>
        <v>0</v>
      </c>
      <c r="Z1755" t="s">
        <v>1787</v>
      </c>
    </row>
    <row r="1756" spans="1:26" x14ac:dyDescent="0.25">
      <c r="A1756" t="s">
        <v>45</v>
      </c>
      <c r="B1756" t="s">
        <v>33</v>
      </c>
      <c r="C1756" t="s">
        <v>35</v>
      </c>
      <c r="D1756">
        <v>1</v>
      </c>
      <c r="F1756">
        <v>1</v>
      </c>
      <c r="G1756">
        <v>96.6</v>
      </c>
      <c r="H1756">
        <f t="shared" si="433"/>
        <v>0</v>
      </c>
      <c r="I1756">
        <f t="shared" si="434"/>
        <v>1</v>
      </c>
      <c r="J1756">
        <f t="shared" si="435"/>
        <v>0</v>
      </c>
      <c r="K1756">
        <f t="shared" si="436"/>
        <v>1</v>
      </c>
      <c r="L1756">
        <f t="shared" si="437"/>
        <v>0</v>
      </c>
      <c r="M1756">
        <f t="shared" si="438"/>
        <v>0</v>
      </c>
      <c r="N1756">
        <f t="shared" si="439"/>
        <v>0</v>
      </c>
      <c r="O1756">
        <f t="shared" si="440"/>
        <v>1</v>
      </c>
      <c r="P1756">
        <v>72</v>
      </c>
      <c r="Q1756">
        <f t="shared" si="441"/>
        <v>0</v>
      </c>
      <c r="R1756">
        <f t="shared" si="442"/>
        <v>0</v>
      </c>
      <c r="S1756">
        <f t="shared" si="443"/>
        <v>0</v>
      </c>
      <c r="T1756">
        <f t="shared" si="444"/>
        <v>1</v>
      </c>
      <c r="U1756">
        <v>0</v>
      </c>
      <c r="V1756">
        <f t="shared" si="445"/>
        <v>7.6979247754790897E-2</v>
      </c>
      <c r="W1756">
        <f t="shared" si="446"/>
        <v>0.51923531415062651</v>
      </c>
      <c r="X1756">
        <f t="shared" si="447"/>
        <v>5.9258045848934798E-3</v>
      </c>
      <c r="Y1756">
        <f t="shared" si="448"/>
        <v>0</v>
      </c>
      <c r="Z1756" t="s">
        <v>1788</v>
      </c>
    </row>
    <row r="1757" spans="1:26" x14ac:dyDescent="0.25">
      <c r="A1757" t="s">
        <v>29</v>
      </c>
      <c r="B1757" t="s">
        <v>38</v>
      </c>
      <c r="C1757" t="s">
        <v>25</v>
      </c>
      <c r="D1757">
        <v>0</v>
      </c>
      <c r="F1757">
        <v>1</v>
      </c>
      <c r="G1757">
        <v>74.3</v>
      </c>
      <c r="H1757">
        <f t="shared" si="433"/>
        <v>1</v>
      </c>
      <c r="I1757">
        <f t="shared" si="434"/>
        <v>0</v>
      </c>
      <c r="J1757">
        <f t="shared" si="435"/>
        <v>1</v>
      </c>
      <c r="K1757">
        <f t="shared" si="436"/>
        <v>0</v>
      </c>
      <c r="L1757">
        <f t="shared" si="437"/>
        <v>0</v>
      </c>
      <c r="M1757">
        <f t="shared" si="438"/>
        <v>0</v>
      </c>
      <c r="N1757">
        <f t="shared" si="439"/>
        <v>1</v>
      </c>
      <c r="O1757">
        <f t="shared" si="440"/>
        <v>0</v>
      </c>
      <c r="P1757">
        <v>62</v>
      </c>
      <c r="Q1757">
        <f t="shared" si="441"/>
        <v>0</v>
      </c>
      <c r="R1757">
        <f t="shared" si="442"/>
        <v>0</v>
      </c>
      <c r="S1757">
        <f t="shared" si="443"/>
        <v>1</v>
      </c>
      <c r="T1757">
        <f t="shared" si="444"/>
        <v>0</v>
      </c>
      <c r="U1757">
        <v>0</v>
      </c>
      <c r="V1757">
        <f t="shared" si="445"/>
        <v>0.10214636808655816</v>
      </c>
      <c r="W1757">
        <f t="shared" si="446"/>
        <v>0.52551441135190868</v>
      </c>
      <c r="X1757">
        <f t="shared" si="447"/>
        <v>1.0433880513274629E-2</v>
      </c>
      <c r="Y1757">
        <f t="shared" si="448"/>
        <v>0</v>
      </c>
      <c r="Z1757" t="s">
        <v>1789</v>
      </c>
    </row>
    <row r="1758" spans="1:26" x14ac:dyDescent="0.25">
      <c r="A1758" t="s">
        <v>26</v>
      </c>
      <c r="B1758" t="s">
        <v>27</v>
      </c>
      <c r="C1758" t="s">
        <v>25</v>
      </c>
      <c r="D1758">
        <v>0</v>
      </c>
      <c r="F1758">
        <v>1</v>
      </c>
      <c r="G1758">
        <v>54.3</v>
      </c>
      <c r="H1758">
        <f t="shared" si="433"/>
        <v>1</v>
      </c>
      <c r="I1758">
        <f t="shared" si="434"/>
        <v>0</v>
      </c>
      <c r="J1758">
        <f t="shared" si="435"/>
        <v>1</v>
      </c>
      <c r="K1758">
        <f t="shared" si="436"/>
        <v>0</v>
      </c>
      <c r="L1758">
        <f t="shared" si="437"/>
        <v>0</v>
      </c>
      <c r="M1758">
        <f t="shared" si="438"/>
        <v>1</v>
      </c>
      <c r="N1758">
        <f t="shared" si="439"/>
        <v>0</v>
      </c>
      <c r="O1758">
        <f t="shared" si="440"/>
        <v>0</v>
      </c>
      <c r="P1758">
        <v>12</v>
      </c>
      <c r="Q1758">
        <f t="shared" si="441"/>
        <v>1</v>
      </c>
      <c r="R1758">
        <f t="shared" si="442"/>
        <v>0</v>
      </c>
      <c r="S1758">
        <f t="shared" si="443"/>
        <v>0</v>
      </c>
      <c r="T1758">
        <f t="shared" si="444"/>
        <v>0</v>
      </c>
      <c r="U1758">
        <v>0</v>
      </c>
      <c r="V1758">
        <f t="shared" si="445"/>
        <v>0.49287990120852609</v>
      </c>
      <c r="W1758">
        <f t="shared" si="446"/>
        <v>0.6207846284185462</v>
      </c>
      <c r="X1758">
        <f t="shared" si="447"/>
        <v>0.24293059701532643</v>
      </c>
      <c r="Y1758">
        <f t="shared" si="448"/>
        <v>1</v>
      </c>
      <c r="Z1758" t="s">
        <v>1790</v>
      </c>
    </row>
    <row r="1759" spans="1:26" x14ac:dyDescent="0.25">
      <c r="A1759" t="s">
        <v>29</v>
      </c>
      <c r="B1759" t="s">
        <v>33</v>
      </c>
      <c r="C1759" t="s">
        <v>25</v>
      </c>
      <c r="D1759">
        <v>1</v>
      </c>
      <c r="F1759">
        <v>1</v>
      </c>
      <c r="G1759">
        <v>74.849999999999994</v>
      </c>
      <c r="H1759">
        <f t="shared" si="433"/>
        <v>0</v>
      </c>
      <c r="I1759">
        <f t="shared" si="434"/>
        <v>1</v>
      </c>
      <c r="J1759">
        <f t="shared" si="435"/>
        <v>1</v>
      </c>
      <c r="K1759">
        <f t="shared" si="436"/>
        <v>0</v>
      </c>
      <c r="L1759">
        <f t="shared" si="437"/>
        <v>0</v>
      </c>
      <c r="M1759">
        <f t="shared" si="438"/>
        <v>0</v>
      </c>
      <c r="N1759">
        <f t="shared" si="439"/>
        <v>1</v>
      </c>
      <c r="O1759">
        <f t="shared" si="440"/>
        <v>0</v>
      </c>
      <c r="P1759">
        <v>44</v>
      </c>
      <c r="Q1759">
        <f t="shared" si="441"/>
        <v>0</v>
      </c>
      <c r="R1759">
        <f t="shared" si="442"/>
        <v>0</v>
      </c>
      <c r="S1759">
        <f t="shared" si="443"/>
        <v>0</v>
      </c>
      <c r="T1759">
        <f t="shared" si="444"/>
        <v>1</v>
      </c>
      <c r="U1759">
        <v>0</v>
      </c>
      <c r="V1759">
        <f t="shared" si="445"/>
        <v>0.1078670178245006</v>
      </c>
      <c r="W1759">
        <f t="shared" si="446"/>
        <v>0.52694063766804</v>
      </c>
      <c r="X1759">
        <f t="shared" si="447"/>
        <v>1.1635293534351131E-2</v>
      </c>
      <c r="Y1759">
        <f t="shared" si="448"/>
        <v>0</v>
      </c>
      <c r="Z1759" t="s">
        <v>1791</v>
      </c>
    </row>
    <row r="1760" spans="1:26" x14ac:dyDescent="0.25">
      <c r="A1760" t="s">
        <v>45</v>
      </c>
      <c r="B1760" t="s">
        <v>33</v>
      </c>
      <c r="C1760" t="s">
        <v>35</v>
      </c>
      <c r="D1760">
        <v>0</v>
      </c>
      <c r="F1760">
        <v>1</v>
      </c>
      <c r="G1760">
        <v>79.95</v>
      </c>
      <c r="H1760">
        <f t="shared" si="433"/>
        <v>1</v>
      </c>
      <c r="I1760">
        <f t="shared" si="434"/>
        <v>0</v>
      </c>
      <c r="J1760">
        <f t="shared" si="435"/>
        <v>0</v>
      </c>
      <c r="K1760">
        <f t="shared" si="436"/>
        <v>1</v>
      </c>
      <c r="L1760">
        <f t="shared" si="437"/>
        <v>0</v>
      </c>
      <c r="M1760">
        <f t="shared" si="438"/>
        <v>0</v>
      </c>
      <c r="N1760">
        <f t="shared" si="439"/>
        <v>0</v>
      </c>
      <c r="O1760">
        <f t="shared" si="440"/>
        <v>1</v>
      </c>
      <c r="P1760">
        <v>54</v>
      </c>
      <c r="Q1760">
        <f t="shared" si="441"/>
        <v>0</v>
      </c>
      <c r="R1760">
        <f t="shared" si="442"/>
        <v>0</v>
      </c>
      <c r="S1760">
        <f t="shared" si="443"/>
        <v>0</v>
      </c>
      <c r="T1760">
        <f t="shared" si="444"/>
        <v>1</v>
      </c>
      <c r="U1760">
        <v>0</v>
      </c>
      <c r="V1760">
        <f t="shared" si="445"/>
        <v>5.1020975127229251E-2</v>
      </c>
      <c r="W1760">
        <f t="shared" si="446"/>
        <v>0.51275247752822795</v>
      </c>
      <c r="X1760">
        <f t="shared" si="447"/>
        <v>2.6031399029333457E-3</v>
      </c>
      <c r="Y1760">
        <f t="shared" si="448"/>
        <v>0</v>
      </c>
      <c r="Z1760" t="s">
        <v>1792</v>
      </c>
    </row>
    <row r="1761" spans="1:26" x14ac:dyDescent="0.25">
      <c r="A1761" t="s">
        <v>45</v>
      </c>
      <c r="B1761" t="s">
        <v>33</v>
      </c>
      <c r="C1761" t="s">
        <v>23</v>
      </c>
      <c r="D1761">
        <v>0</v>
      </c>
      <c r="F1761">
        <v>1</v>
      </c>
      <c r="G1761">
        <v>20.05</v>
      </c>
      <c r="H1761">
        <f t="shared" si="433"/>
        <v>1</v>
      </c>
      <c r="I1761">
        <f t="shared" si="434"/>
        <v>0</v>
      </c>
      <c r="J1761">
        <f t="shared" si="435"/>
        <v>0</v>
      </c>
      <c r="K1761">
        <f t="shared" si="436"/>
        <v>0</v>
      </c>
      <c r="L1761">
        <f t="shared" si="437"/>
        <v>1</v>
      </c>
      <c r="M1761">
        <f t="shared" si="438"/>
        <v>0</v>
      </c>
      <c r="N1761">
        <f t="shared" si="439"/>
        <v>0</v>
      </c>
      <c r="O1761">
        <f t="shared" si="440"/>
        <v>1</v>
      </c>
      <c r="P1761">
        <v>68</v>
      </c>
      <c r="Q1761">
        <f t="shared" si="441"/>
        <v>0</v>
      </c>
      <c r="R1761">
        <f t="shared" si="442"/>
        <v>0</v>
      </c>
      <c r="S1761">
        <f t="shared" si="443"/>
        <v>0</v>
      </c>
      <c r="T1761">
        <f t="shared" si="444"/>
        <v>1</v>
      </c>
      <c r="U1761">
        <v>0</v>
      </c>
      <c r="V1761">
        <f t="shared" si="445"/>
        <v>-7.1094653302318817E-2</v>
      </c>
      <c r="W1761">
        <f t="shared" si="446"/>
        <v>0.48223381923306852</v>
      </c>
      <c r="X1761">
        <f t="shared" si="447"/>
        <v>5.0544497281769119E-3</v>
      </c>
      <c r="Y1761">
        <f t="shared" si="448"/>
        <v>0</v>
      </c>
      <c r="Z1761" t="s">
        <v>1793</v>
      </c>
    </row>
    <row r="1762" spans="1:26" x14ac:dyDescent="0.25">
      <c r="A1762" t="s">
        <v>26</v>
      </c>
      <c r="B1762" t="s">
        <v>30</v>
      </c>
      <c r="C1762" t="s">
        <v>23</v>
      </c>
      <c r="D1762">
        <v>0</v>
      </c>
      <c r="F1762">
        <v>1</v>
      </c>
      <c r="G1762">
        <v>19.399999999999999</v>
      </c>
      <c r="H1762">
        <f t="shared" si="433"/>
        <v>1</v>
      </c>
      <c r="I1762">
        <f t="shared" si="434"/>
        <v>0</v>
      </c>
      <c r="J1762">
        <f t="shared" si="435"/>
        <v>0</v>
      </c>
      <c r="K1762">
        <f t="shared" si="436"/>
        <v>0</v>
      </c>
      <c r="L1762">
        <f t="shared" si="437"/>
        <v>1</v>
      </c>
      <c r="M1762">
        <f t="shared" si="438"/>
        <v>1</v>
      </c>
      <c r="N1762">
        <f t="shared" si="439"/>
        <v>0</v>
      </c>
      <c r="O1762">
        <f t="shared" si="440"/>
        <v>0</v>
      </c>
      <c r="P1762">
        <v>20</v>
      </c>
      <c r="Q1762">
        <f t="shared" si="441"/>
        <v>0</v>
      </c>
      <c r="R1762">
        <f t="shared" si="442"/>
        <v>1</v>
      </c>
      <c r="S1762">
        <f t="shared" si="443"/>
        <v>0</v>
      </c>
      <c r="T1762">
        <f t="shared" si="444"/>
        <v>0</v>
      </c>
      <c r="U1762">
        <v>0</v>
      </c>
      <c r="V1762">
        <f t="shared" si="445"/>
        <v>0.25928086526379329</v>
      </c>
      <c r="W1762">
        <f t="shared" si="446"/>
        <v>0.5644595043463404</v>
      </c>
      <c r="X1762">
        <f t="shared" si="447"/>
        <v>6.7226567091941331E-2</v>
      </c>
      <c r="Y1762">
        <f t="shared" si="448"/>
        <v>0</v>
      </c>
      <c r="Z1762" t="s">
        <v>1794</v>
      </c>
    </row>
    <row r="1763" spans="1:26" x14ac:dyDescent="0.25">
      <c r="A1763" t="s">
        <v>29</v>
      </c>
      <c r="B1763" t="s">
        <v>33</v>
      </c>
      <c r="C1763" t="s">
        <v>25</v>
      </c>
      <c r="D1763">
        <v>0</v>
      </c>
      <c r="F1763">
        <v>1</v>
      </c>
      <c r="G1763">
        <v>54.9</v>
      </c>
      <c r="H1763">
        <f t="shared" si="433"/>
        <v>1</v>
      </c>
      <c r="I1763">
        <f t="shared" si="434"/>
        <v>0</v>
      </c>
      <c r="J1763">
        <f t="shared" si="435"/>
        <v>1</v>
      </c>
      <c r="K1763">
        <f t="shared" si="436"/>
        <v>0</v>
      </c>
      <c r="L1763">
        <f t="shared" si="437"/>
        <v>0</v>
      </c>
      <c r="M1763">
        <f t="shared" si="438"/>
        <v>0</v>
      </c>
      <c r="N1763">
        <f t="shared" si="439"/>
        <v>1</v>
      </c>
      <c r="O1763">
        <f t="shared" si="440"/>
        <v>0</v>
      </c>
      <c r="P1763">
        <v>50</v>
      </c>
      <c r="Q1763">
        <f t="shared" si="441"/>
        <v>0</v>
      </c>
      <c r="R1763">
        <f t="shared" si="442"/>
        <v>0</v>
      </c>
      <c r="S1763">
        <f t="shared" si="443"/>
        <v>0</v>
      </c>
      <c r="T1763">
        <f t="shared" si="444"/>
        <v>1</v>
      </c>
      <c r="U1763">
        <v>0</v>
      </c>
      <c r="V1763">
        <f t="shared" si="445"/>
        <v>7.1900693073062905E-2</v>
      </c>
      <c r="W1763">
        <f t="shared" si="446"/>
        <v>0.51796743340061424</v>
      </c>
      <c r="X1763">
        <f t="shared" si="447"/>
        <v>5.1697096643867962E-3</v>
      </c>
      <c r="Y1763">
        <f t="shared" si="448"/>
        <v>0</v>
      </c>
      <c r="Z1763" t="s">
        <v>1795</v>
      </c>
    </row>
    <row r="1764" spans="1:26" x14ac:dyDescent="0.25">
      <c r="A1764" t="s">
        <v>45</v>
      </c>
      <c r="B1764" t="s">
        <v>38</v>
      </c>
      <c r="C1764" t="s">
        <v>23</v>
      </c>
      <c r="D1764">
        <v>0</v>
      </c>
      <c r="F1764">
        <v>1</v>
      </c>
      <c r="G1764">
        <v>24.45</v>
      </c>
      <c r="H1764">
        <f t="shared" si="433"/>
        <v>1</v>
      </c>
      <c r="I1764">
        <f t="shared" si="434"/>
        <v>0</v>
      </c>
      <c r="J1764">
        <f t="shared" si="435"/>
        <v>0</v>
      </c>
      <c r="K1764">
        <f t="shared" si="436"/>
        <v>0</v>
      </c>
      <c r="L1764">
        <f t="shared" si="437"/>
        <v>1</v>
      </c>
      <c r="M1764">
        <f t="shared" si="438"/>
        <v>0</v>
      </c>
      <c r="N1764">
        <f t="shared" si="439"/>
        <v>0</v>
      </c>
      <c r="O1764">
        <f t="shared" si="440"/>
        <v>1</v>
      </c>
      <c r="P1764">
        <v>58</v>
      </c>
      <c r="Q1764">
        <f t="shared" si="441"/>
        <v>0</v>
      </c>
      <c r="R1764">
        <f t="shared" si="442"/>
        <v>0</v>
      </c>
      <c r="S1764">
        <f t="shared" si="443"/>
        <v>1</v>
      </c>
      <c r="T1764">
        <f t="shared" si="444"/>
        <v>0</v>
      </c>
      <c r="U1764">
        <v>0</v>
      </c>
      <c r="V1764">
        <f t="shared" si="445"/>
        <v>-5.9371640224069343E-2</v>
      </c>
      <c r="W1764">
        <f t="shared" si="446"/>
        <v>0.48516144850211768</v>
      </c>
      <c r="X1764">
        <f t="shared" si="447"/>
        <v>3.5249916628963289E-3</v>
      </c>
      <c r="Y1764">
        <f t="shared" si="448"/>
        <v>0</v>
      </c>
      <c r="Z1764" t="s">
        <v>1796</v>
      </c>
    </row>
    <row r="1765" spans="1:26" x14ac:dyDescent="0.25">
      <c r="A1765" t="s">
        <v>26</v>
      </c>
      <c r="B1765" t="s">
        <v>33</v>
      </c>
      <c r="C1765" t="s">
        <v>35</v>
      </c>
      <c r="D1765">
        <v>0</v>
      </c>
      <c r="F1765">
        <v>1</v>
      </c>
      <c r="G1765">
        <v>89.65</v>
      </c>
      <c r="H1765">
        <f t="shared" si="433"/>
        <v>1</v>
      </c>
      <c r="I1765">
        <f t="shared" si="434"/>
        <v>0</v>
      </c>
      <c r="J1765">
        <f t="shared" si="435"/>
        <v>0</v>
      </c>
      <c r="K1765">
        <f t="shared" si="436"/>
        <v>1</v>
      </c>
      <c r="L1765">
        <f t="shared" si="437"/>
        <v>0</v>
      </c>
      <c r="M1765">
        <f t="shared" si="438"/>
        <v>1</v>
      </c>
      <c r="N1765">
        <f t="shared" si="439"/>
        <v>0</v>
      </c>
      <c r="O1765">
        <f t="shared" si="440"/>
        <v>0</v>
      </c>
      <c r="P1765">
        <v>35</v>
      </c>
      <c r="Q1765">
        <f t="shared" si="441"/>
        <v>0</v>
      </c>
      <c r="R1765">
        <f t="shared" si="442"/>
        <v>0</v>
      </c>
      <c r="S1765">
        <f t="shared" si="443"/>
        <v>0</v>
      </c>
      <c r="T1765">
        <f t="shared" si="444"/>
        <v>1</v>
      </c>
      <c r="U1765">
        <v>0</v>
      </c>
      <c r="V1765">
        <f t="shared" si="445"/>
        <v>0.39753271721858241</v>
      </c>
      <c r="W1765">
        <f t="shared" si="446"/>
        <v>0.5980947248381977</v>
      </c>
      <c r="X1765">
        <f t="shared" si="447"/>
        <v>0.1580322612591894</v>
      </c>
      <c r="Y1765">
        <f t="shared" si="448"/>
        <v>1</v>
      </c>
      <c r="Z1765" t="s">
        <v>1797</v>
      </c>
    </row>
    <row r="1766" spans="1:26" x14ac:dyDescent="0.25">
      <c r="A1766" t="s">
        <v>26</v>
      </c>
      <c r="B1766" t="s">
        <v>27</v>
      </c>
      <c r="C1766" t="s">
        <v>25</v>
      </c>
      <c r="D1766">
        <v>0</v>
      </c>
      <c r="F1766">
        <v>1</v>
      </c>
      <c r="G1766">
        <v>45.4</v>
      </c>
      <c r="H1766">
        <f t="shared" si="433"/>
        <v>1</v>
      </c>
      <c r="I1766">
        <f t="shared" si="434"/>
        <v>0</v>
      </c>
      <c r="J1766">
        <f t="shared" si="435"/>
        <v>1</v>
      </c>
      <c r="K1766">
        <f t="shared" si="436"/>
        <v>0</v>
      </c>
      <c r="L1766">
        <f t="shared" si="437"/>
        <v>0</v>
      </c>
      <c r="M1766">
        <f t="shared" si="438"/>
        <v>1</v>
      </c>
      <c r="N1766">
        <f t="shared" si="439"/>
        <v>0</v>
      </c>
      <c r="O1766">
        <f t="shared" si="440"/>
        <v>0</v>
      </c>
      <c r="P1766">
        <v>2</v>
      </c>
      <c r="Q1766">
        <f t="shared" si="441"/>
        <v>1</v>
      </c>
      <c r="R1766">
        <f t="shared" si="442"/>
        <v>0</v>
      </c>
      <c r="S1766">
        <f t="shared" si="443"/>
        <v>0</v>
      </c>
      <c r="T1766">
        <f t="shared" si="444"/>
        <v>0</v>
      </c>
      <c r="U1766">
        <v>0</v>
      </c>
      <c r="V1766">
        <f t="shared" si="445"/>
        <v>0.46531285892792928</v>
      </c>
      <c r="W1766">
        <f t="shared" si="446"/>
        <v>0.61427377469167688</v>
      </c>
      <c r="X1766">
        <f t="shared" si="447"/>
        <v>0.21651605668368301</v>
      </c>
      <c r="Y1766">
        <f t="shared" si="448"/>
        <v>1</v>
      </c>
      <c r="Z1766" t="s">
        <v>1798</v>
      </c>
    </row>
    <row r="1767" spans="1:26" x14ac:dyDescent="0.25">
      <c r="A1767" t="s">
        <v>45</v>
      </c>
      <c r="B1767" t="s">
        <v>30</v>
      </c>
      <c r="C1767" t="s">
        <v>25</v>
      </c>
      <c r="D1767">
        <v>0</v>
      </c>
      <c r="F1767">
        <v>1</v>
      </c>
      <c r="G1767">
        <v>75.7</v>
      </c>
      <c r="H1767">
        <f t="shared" si="433"/>
        <v>1</v>
      </c>
      <c r="I1767">
        <f t="shared" si="434"/>
        <v>0</v>
      </c>
      <c r="J1767">
        <f t="shared" si="435"/>
        <v>1</v>
      </c>
      <c r="K1767">
        <f t="shared" si="436"/>
        <v>0</v>
      </c>
      <c r="L1767">
        <f t="shared" si="437"/>
        <v>0</v>
      </c>
      <c r="M1767">
        <f t="shared" si="438"/>
        <v>0</v>
      </c>
      <c r="N1767">
        <f t="shared" si="439"/>
        <v>0</v>
      </c>
      <c r="O1767">
        <f t="shared" si="440"/>
        <v>1</v>
      </c>
      <c r="P1767">
        <v>63</v>
      </c>
      <c r="Q1767">
        <f t="shared" si="441"/>
        <v>0</v>
      </c>
      <c r="R1767">
        <f t="shared" si="442"/>
        <v>1</v>
      </c>
      <c r="S1767">
        <f t="shared" si="443"/>
        <v>0</v>
      </c>
      <c r="T1767">
        <f t="shared" si="444"/>
        <v>0</v>
      </c>
      <c r="U1767">
        <v>0</v>
      </c>
      <c r="V1767">
        <f t="shared" si="445"/>
        <v>4.9258158882451206E-2</v>
      </c>
      <c r="W1767">
        <f t="shared" si="446"/>
        <v>0.51231205035935878</v>
      </c>
      <c r="X1767">
        <f t="shared" si="447"/>
        <v>2.4263662164888066E-3</v>
      </c>
      <c r="Y1767">
        <f t="shared" si="448"/>
        <v>0</v>
      </c>
      <c r="Z1767" t="s">
        <v>1799</v>
      </c>
    </row>
    <row r="1768" spans="1:26" x14ac:dyDescent="0.25">
      <c r="A1768" t="s">
        <v>29</v>
      </c>
      <c r="B1768" t="s">
        <v>38</v>
      </c>
      <c r="C1768" t="s">
        <v>35</v>
      </c>
      <c r="D1768">
        <v>0</v>
      </c>
      <c r="F1768">
        <v>1</v>
      </c>
      <c r="G1768">
        <v>110.65</v>
      </c>
      <c r="H1768">
        <f t="shared" si="433"/>
        <v>1</v>
      </c>
      <c r="I1768">
        <f t="shared" si="434"/>
        <v>0</v>
      </c>
      <c r="J1768">
        <f t="shared" si="435"/>
        <v>0</v>
      </c>
      <c r="K1768">
        <f t="shared" si="436"/>
        <v>1</v>
      </c>
      <c r="L1768">
        <f t="shared" si="437"/>
        <v>0</v>
      </c>
      <c r="M1768">
        <f t="shared" si="438"/>
        <v>0</v>
      </c>
      <c r="N1768">
        <f t="shared" si="439"/>
        <v>1</v>
      </c>
      <c r="O1768">
        <f t="shared" si="440"/>
        <v>0</v>
      </c>
      <c r="P1768">
        <v>58</v>
      </c>
      <c r="Q1768">
        <f t="shared" si="441"/>
        <v>0</v>
      </c>
      <c r="R1768">
        <f t="shared" si="442"/>
        <v>0</v>
      </c>
      <c r="S1768">
        <f t="shared" si="443"/>
        <v>1</v>
      </c>
      <c r="T1768">
        <f t="shared" si="444"/>
        <v>0</v>
      </c>
      <c r="U1768">
        <v>0</v>
      </c>
      <c r="V1768">
        <f t="shared" si="445"/>
        <v>0.15881803235153513</v>
      </c>
      <c r="W1768">
        <f t="shared" si="446"/>
        <v>0.5396212619335794</v>
      </c>
      <c r="X1768">
        <f t="shared" si="447"/>
        <v>2.522316740001326E-2</v>
      </c>
      <c r="Y1768">
        <f t="shared" si="448"/>
        <v>0</v>
      </c>
      <c r="Z1768" t="s">
        <v>1800</v>
      </c>
    </row>
    <row r="1769" spans="1:26" x14ac:dyDescent="0.25">
      <c r="A1769" t="s">
        <v>29</v>
      </c>
      <c r="B1769" t="s">
        <v>30</v>
      </c>
      <c r="C1769" t="s">
        <v>23</v>
      </c>
      <c r="D1769">
        <v>0</v>
      </c>
      <c r="F1769">
        <v>1</v>
      </c>
      <c r="G1769">
        <v>20.55</v>
      </c>
      <c r="H1769">
        <f t="shared" si="433"/>
        <v>1</v>
      </c>
      <c r="I1769">
        <f t="shared" si="434"/>
        <v>0</v>
      </c>
      <c r="J1769">
        <f t="shared" si="435"/>
        <v>0</v>
      </c>
      <c r="K1769">
        <f t="shared" si="436"/>
        <v>0</v>
      </c>
      <c r="L1769">
        <f t="shared" si="437"/>
        <v>1</v>
      </c>
      <c r="M1769">
        <f t="shared" si="438"/>
        <v>0</v>
      </c>
      <c r="N1769">
        <f t="shared" si="439"/>
        <v>1</v>
      </c>
      <c r="O1769">
        <f t="shared" si="440"/>
        <v>0</v>
      </c>
      <c r="P1769">
        <v>27</v>
      </c>
      <c r="Q1769">
        <f t="shared" si="441"/>
        <v>0</v>
      </c>
      <c r="R1769">
        <f t="shared" si="442"/>
        <v>1</v>
      </c>
      <c r="S1769">
        <f t="shared" si="443"/>
        <v>0</v>
      </c>
      <c r="T1769">
        <f t="shared" si="444"/>
        <v>0</v>
      </c>
      <c r="U1769">
        <v>0</v>
      </c>
      <c r="V1769">
        <f t="shared" si="445"/>
        <v>-5.5179002918735662E-3</v>
      </c>
      <c r="W1769">
        <f t="shared" si="446"/>
        <v>0.49862052842711985</v>
      </c>
      <c r="X1769">
        <f t="shared" si="447"/>
        <v>3.0447223631058385E-5</v>
      </c>
      <c r="Y1769">
        <f t="shared" si="448"/>
        <v>0</v>
      </c>
      <c r="Z1769" t="s">
        <v>1801</v>
      </c>
    </row>
    <row r="1770" spans="1:26" x14ac:dyDescent="0.25">
      <c r="A1770" t="s">
        <v>45</v>
      </c>
      <c r="B1770" t="s">
        <v>38</v>
      </c>
      <c r="C1770" t="s">
        <v>35</v>
      </c>
      <c r="D1770">
        <v>0</v>
      </c>
      <c r="F1770">
        <v>1</v>
      </c>
      <c r="G1770">
        <v>115.15</v>
      </c>
      <c r="H1770">
        <f t="shared" si="433"/>
        <v>1</v>
      </c>
      <c r="I1770">
        <f t="shared" si="434"/>
        <v>0</v>
      </c>
      <c r="J1770">
        <f t="shared" si="435"/>
        <v>0</v>
      </c>
      <c r="K1770">
        <f t="shared" si="436"/>
        <v>1</v>
      </c>
      <c r="L1770">
        <f t="shared" si="437"/>
        <v>0</v>
      </c>
      <c r="M1770">
        <f t="shared" si="438"/>
        <v>0</v>
      </c>
      <c r="N1770">
        <f t="shared" si="439"/>
        <v>0</v>
      </c>
      <c r="O1770">
        <f t="shared" si="440"/>
        <v>1</v>
      </c>
      <c r="P1770">
        <v>71</v>
      </c>
      <c r="Q1770">
        <f t="shared" si="441"/>
        <v>0</v>
      </c>
      <c r="R1770">
        <f t="shared" si="442"/>
        <v>0</v>
      </c>
      <c r="S1770">
        <f t="shared" si="443"/>
        <v>1</v>
      </c>
      <c r="T1770">
        <f t="shared" si="444"/>
        <v>0</v>
      </c>
      <c r="U1770">
        <v>0</v>
      </c>
      <c r="V1770">
        <f t="shared" si="445"/>
        <v>0.10589972566717942</v>
      </c>
      <c r="W1770">
        <f t="shared" si="446"/>
        <v>0.52645021665114533</v>
      </c>
      <c r="X1770">
        <f t="shared" si="447"/>
        <v>1.121475189638386E-2</v>
      </c>
      <c r="Y1770">
        <f t="shared" si="448"/>
        <v>0</v>
      </c>
      <c r="Z1770" t="s">
        <v>1802</v>
      </c>
    </row>
    <row r="1771" spans="1:26" x14ac:dyDescent="0.25">
      <c r="A1771" t="s">
        <v>29</v>
      </c>
      <c r="B1771" t="s">
        <v>38</v>
      </c>
      <c r="C1771" t="s">
        <v>25</v>
      </c>
      <c r="D1771">
        <v>0</v>
      </c>
      <c r="F1771">
        <v>1</v>
      </c>
      <c r="G1771">
        <v>58.55</v>
      </c>
      <c r="H1771">
        <f t="shared" si="433"/>
        <v>1</v>
      </c>
      <c r="I1771">
        <f t="shared" si="434"/>
        <v>0</v>
      </c>
      <c r="J1771">
        <f t="shared" si="435"/>
        <v>1</v>
      </c>
      <c r="K1771">
        <f t="shared" si="436"/>
        <v>0</v>
      </c>
      <c r="L1771">
        <f t="shared" si="437"/>
        <v>0</v>
      </c>
      <c r="M1771">
        <f t="shared" si="438"/>
        <v>0</v>
      </c>
      <c r="N1771">
        <f t="shared" si="439"/>
        <v>1</v>
      </c>
      <c r="O1771">
        <f t="shared" si="440"/>
        <v>0</v>
      </c>
      <c r="P1771">
        <v>63</v>
      </c>
      <c r="Q1771">
        <f t="shared" si="441"/>
        <v>0</v>
      </c>
      <c r="R1771">
        <f t="shared" si="442"/>
        <v>0</v>
      </c>
      <c r="S1771">
        <f t="shared" si="443"/>
        <v>1</v>
      </c>
      <c r="T1771">
        <f t="shared" si="444"/>
        <v>0</v>
      </c>
      <c r="U1771">
        <v>0</v>
      </c>
      <c r="V1771">
        <f t="shared" si="445"/>
        <v>8.2454414591512301E-2</v>
      </c>
      <c r="W1771">
        <f t="shared" si="446"/>
        <v>0.52060193272126731</v>
      </c>
      <c r="X1771">
        <f t="shared" si="447"/>
        <v>6.7987304856289964E-3</v>
      </c>
      <c r="Y1771">
        <f t="shared" si="448"/>
        <v>0</v>
      </c>
      <c r="Z1771" t="s">
        <v>1803</v>
      </c>
    </row>
    <row r="1772" spans="1:26" x14ac:dyDescent="0.25">
      <c r="A1772" t="s">
        <v>26</v>
      </c>
      <c r="B1772" t="s">
        <v>33</v>
      </c>
      <c r="C1772" t="s">
        <v>35</v>
      </c>
      <c r="D1772">
        <v>0</v>
      </c>
      <c r="F1772">
        <v>1</v>
      </c>
      <c r="G1772">
        <v>93.25</v>
      </c>
      <c r="H1772">
        <f t="shared" si="433"/>
        <v>1</v>
      </c>
      <c r="I1772">
        <f t="shared" si="434"/>
        <v>0</v>
      </c>
      <c r="J1772">
        <f t="shared" si="435"/>
        <v>0</v>
      </c>
      <c r="K1772">
        <f t="shared" si="436"/>
        <v>1</v>
      </c>
      <c r="L1772">
        <f t="shared" si="437"/>
        <v>0</v>
      </c>
      <c r="M1772">
        <f t="shared" si="438"/>
        <v>1</v>
      </c>
      <c r="N1772">
        <f t="shared" si="439"/>
        <v>0</v>
      </c>
      <c r="O1772">
        <f t="shared" si="440"/>
        <v>0</v>
      </c>
      <c r="P1772">
        <v>71</v>
      </c>
      <c r="Q1772">
        <f t="shared" si="441"/>
        <v>0</v>
      </c>
      <c r="R1772">
        <f t="shared" si="442"/>
        <v>0</v>
      </c>
      <c r="S1772">
        <f t="shared" si="443"/>
        <v>0</v>
      </c>
      <c r="T1772">
        <f t="shared" si="444"/>
        <v>1</v>
      </c>
      <c r="U1772">
        <v>0</v>
      </c>
      <c r="V1772">
        <f t="shared" si="445"/>
        <v>0.42169993507068104</v>
      </c>
      <c r="W1772">
        <f t="shared" si="446"/>
        <v>0.6038899577527258</v>
      </c>
      <c r="X1772">
        <f t="shared" si="447"/>
        <v>0.17783083523861662</v>
      </c>
      <c r="Y1772">
        <f t="shared" si="448"/>
        <v>1</v>
      </c>
      <c r="Z1772" t="s">
        <v>1804</v>
      </c>
    </row>
    <row r="1773" spans="1:26" x14ac:dyDescent="0.25">
      <c r="A1773" t="s">
        <v>26</v>
      </c>
      <c r="B1773" t="s">
        <v>27</v>
      </c>
      <c r="C1773" t="s">
        <v>35</v>
      </c>
      <c r="D1773">
        <v>1</v>
      </c>
      <c r="F1773">
        <v>1</v>
      </c>
      <c r="G1773">
        <v>113.2</v>
      </c>
      <c r="H1773">
        <f t="shared" si="433"/>
        <v>0</v>
      </c>
      <c r="I1773">
        <f t="shared" si="434"/>
        <v>1</v>
      </c>
      <c r="J1773">
        <f t="shared" si="435"/>
        <v>0</v>
      </c>
      <c r="K1773">
        <f t="shared" si="436"/>
        <v>1</v>
      </c>
      <c r="L1773">
        <f t="shared" si="437"/>
        <v>0</v>
      </c>
      <c r="M1773">
        <f t="shared" si="438"/>
        <v>1</v>
      </c>
      <c r="N1773">
        <f t="shared" si="439"/>
        <v>0</v>
      </c>
      <c r="O1773">
        <f t="shared" si="440"/>
        <v>0</v>
      </c>
      <c r="P1773">
        <v>41</v>
      </c>
      <c r="Q1773">
        <f t="shared" si="441"/>
        <v>1</v>
      </c>
      <c r="R1773">
        <f t="shared" si="442"/>
        <v>0</v>
      </c>
      <c r="S1773">
        <f t="shared" si="443"/>
        <v>0</v>
      </c>
      <c r="T1773">
        <f t="shared" si="444"/>
        <v>0</v>
      </c>
      <c r="U1773">
        <v>1</v>
      </c>
      <c r="V1773">
        <f t="shared" si="445"/>
        <v>0.58957143429891434</v>
      </c>
      <c r="W1773">
        <f t="shared" si="446"/>
        <v>0.64326680678155057</v>
      </c>
      <c r="X1773">
        <f t="shared" si="447"/>
        <v>0.1684516075434504</v>
      </c>
      <c r="Y1773">
        <f t="shared" si="448"/>
        <v>1</v>
      </c>
      <c r="Z1773" t="s">
        <v>1805</v>
      </c>
    </row>
    <row r="1774" spans="1:26" x14ac:dyDescent="0.25">
      <c r="A1774" t="s">
        <v>26</v>
      </c>
      <c r="B1774" t="s">
        <v>27</v>
      </c>
      <c r="C1774" t="s">
        <v>35</v>
      </c>
      <c r="D1774">
        <v>1</v>
      </c>
      <c r="F1774">
        <v>1</v>
      </c>
      <c r="G1774">
        <v>90.5</v>
      </c>
      <c r="H1774">
        <f t="shared" si="433"/>
        <v>0</v>
      </c>
      <c r="I1774">
        <f t="shared" si="434"/>
        <v>1</v>
      </c>
      <c r="J1774">
        <f t="shared" si="435"/>
        <v>0</v>
      </c>
      <c r="K1774">
        <f t="shared" si="436"/>
        <v>1</v>
      </c>
      <c r="L1774">
        <f t="shared" si="437"/>
        <v>0</v>
      </c>
      <c r="M1774">
        <f t="shared" si="438"/>
        <v>1</v>
      </c>
      <c r="N1774">
        <f t="shared" si="439"/>
        <v>0</v>
      </c>
      <c r="O1774">
        <f t="shared" si="440"/>
        <v>0</v>
      </c>
      <c r="P1774">
        <v>13</v>
      </c>
      <c r="Q1774">
        <f t="shared" si="441"/>
        <v>1</v>
      </c>
      <c r="R1774">
        <f t="shared" si="442"/>
        <v>0</v>
      </c>
      <c r="S1774">
        <f t="shared" si="443"/>
        <v>0</v>
      </c>
      <c r="T1774">
        <f t="shared" si="444"/>
        <v>0</v>
      </c>
      <c r="U1774">
        <v>1</v>
      </c>
      <c r="V1774">
        <f t="shared" si="445"/>
        <v>0.5404894273179961</v>
      </c>
      <c r="W1774">
        <f t="shared" si="446"/>
        <v>0.63192626365730309</v>
      </c>
      <c r="X1774">
        <f t="shared" si="447"/>
        <v>0.21114996640654318</v>
      </c>
      <c r="Y1774">
        <f t="shared" si="448"/>
        <v>1</v>
      </c>
      <c r="Z1774" t="s">
        <v>1806</v>
      </c>
    </row>
    <row r="1775" spans="1:26" x14ac:dyDescent="0.25">
      <c r="A1775" t="s">
        <v>26</v>
      </c>
      <c r="B1775" t="s">
        <v>27</v>
      </c>
      <c r="C1775" t="s">
        <v>35</v>
      </c>
      <c r="D1775">
        <v>0</v>
      </c>
      <c r="F1775">
        <v>1</v>
      </c>
      <c r="G1775">
        <v>79</v>
      </c>
      <c r="H1775">
        <f t="shared" si="433"/>
        <v>1</v>
      </c>
      <c r="I1775">
        <f t="shared" si="434"/>
        <v>0</v>
      </c>
      <c r="J1775">
        <f t="shared" si="435"/>
        <v>0</v>
      </c>
      <c r="K1775">
        <f t="shared" si="436"/>
        <v>1</v>
      </c>
      <c r="L1775">
        <f t="shared" si="437"/>
        <v>0</v>
      </c>
      <c r="M1775">
        <f t="shared" si="438"/>
        <v>1</v>
      </c>
      <c r="N1775">
        <f t="shared" si="439"/>
        <v>0</v>
      </c>
      <c r="O1775">
        <f t="shared" si="440"/>
        <v>0</v>
      </c>
      <c r="P1775">
        <v>2</v>
      </c>
      <c r="Q1775">
        <f t="shared" si="441"/>
        <v>1</v>
      </c>
      <c r="R1775">
        <f t="shared" si="442"/>
        <v>0</v>
      </c>
      <c r="S1775">
        <f t="shared" si="443"/>
        <v>0</v>
      </c>
      <c r="T1775">
        <f t="shared" si="444"/>
        <v>0</v>
      </c>
      <c r="U1775">
        <v>1</v>
      </c>
      <c r="V1775">
        <f t="shared" si="445"/>
        <v>0.51769712080697261</v>
      </c>
      <c r="W1775">
        <f t="shared" si="446"/>
        <v>0.62660911865568214</v>
      </c>
      <c r="X1775">
        <f t="shared" si="447"/>
        <v>0.23261606727788398</v>
      </c>
      <c r="Y1775">
        <f t="shared" si="448"/>
        <v>1</v>
      </c>
      <c r="Z1775" t="s">
        <v>1807</v>
      </c>
    </row>
    <row r="1776" spans="1:26" x14ac:dyDescent="0.25">
      <c r="A1776" t="s">
        <v>45</v>
      </c>
      <c r="B1776" t="s">
        <v>33</v>
      </c>
      <c r="C1776" t="s">
        <v>23</v>
      </c>
      <c r="D1776">
        <v>0</v>
      </c>
      <c r="F1776">
        <v>1</v>
      </c>
      <c r="G1776">
        <v>19.350000000000001</v>
      </c>
      <c r="H1776">
        <f t="shared" si="433"/>
        <v>1</v>
      </c>
      <c r="I1776">
        <f t="shared" si="434"/>
        <v>0</v>
      </c>
      <c r="J1776">
        <f t="shared" si="435"/>
        <v>0</v>
      </c>
      <c r="K1776">
        <f t="shared" si="436"/>
        <v>0</v>
      </c>
      <c r="L1776">
        <f t="shared" si="437"/>
        <v>1</v>
      </c>
      <c r="M1776">
        <f t="shared" si="438"/>
        <v>0</v>
      </c>
      <c r="N1776">
        <f t="shared" si="439"/>
        <v>0</v>
      </c>
      <c r="O1776">
        <f t="shared" si="440"/>
        <v>1</v>
      </c>
      <c r="P1776">
        <v>68</v>
      </c>
      <c r="Q1776">
        <f t="shared" si="441"/>
        <v>0</v>
      </c>
      <c r="R1776">
        <f t="shared" si="442"/>
        <v>0</v>
      </c>
      <c r="S1776">
        <f t="shared" si="443"/>
        <v>0</v>
      </c>
      <c r="T1776">
        <f t="shared" si="444"/>
        <v>1</v>
      </c>
      <c r="U1776">
        <v>0</v>
      </c>
      <c r="V1776">
        <f t="shared" si="445"/>
        <v>-7.2185992091465548E-2</v>
      </c>
      <c r="W1776">
        <f t="shared" si="446"/>
        <v>0.48196133431311211</v>
      </c>
      <c r="X1776">
        <f t="shared" si="447"/>
        <v>5.2108174542291269E-3</v>
      </c>
      <c r="Y1776">
        <f t="shared" si="448"/>
        <v>0</v>
      </c>
      <c r="Z1776" t="s">
        <v>1808</v>
      </c>
    </row>
    <row r="1777" spans="1:26" x14ac:dyDescent="0.25">
      <c r="A1777" t="s">
        <v>26</v>
      </c>
      <c r="B1777" t="s">
        <v>30</v>
      </c>
      <c r="C1777" t="s">
        <v>25</v>
      </c>
      <c r="D1777">
        <v>0</v>
      </c>
      <c r="F1777">
        <v>1</v>
      </c>
      <c r="G1777">
        <v>48.75</v>
      </c>
      <c r="H1777">
        <f t="shared" si="433"/>
        <v>1</v>
      </c>
      <c r="I1777">
        <f t="shared" si="434"/>
        <v>0</v>
      </c>
      <c r="J1777">
        <f t="shared" si="435"/>
        <v>1</v>
      </c>
      <c r="K1777">
        <f t="shared" si="436"/>
        <v>0</v>
      </c>
      <c r="L1777">
        <f t="shared" si="437"/>
        <v>0</v>
      </c>
      <c r="M1777">
        <f t="shared" si="438"/>
        <v>1</v>
      </c>
      <c r="N1777">
        <f t="shared" si="439"/>
        <v>0</v>
      </c>
      <c r="O1777">
        <f t="shared" si="440"/>
        <v>0</v>
      </c>
      <c r="P1777">
        <v>1</v>
      </c>
      <c r="Q1777">
        <f t="shared" si="441"/>
        <v>0</v>
      </c>
      <c r="R1777">
        <f t="shared" si="442"/>
        <v>1</v>
      </c>
      <c r="S1777">
        <f t="shared" si="443"/>
        <v>0</v>
      </c>
      <c r="T1777">
        <f t="shared" si="444"/>
        <v>0</v>
      </c>
      <c r="U1777">
        <v>0</v>
      </c>
      <c r="V1777">
        <f t="shared" si="445"/>
        <v>0.35232196918920994</v>
      </c>
      <c r="W1777">
        <f t="shared" si="446"/>
        <v>0.58718053692010264</v>
      </c>
      <c r="X1777">
        <f t="shared" si="447"/>
        <v>0.1241307699733626</v>
      </c>
      <c r="Y1777">
        <f t="shared" si="448"/>
        <v>1</v>
      </c>
      <c r="Z1777" t="s">
        <v>1809</v>
      </c>
    </row>
    <row r="1778" spans="1:26" x14ac:dyDescent="0.25">
      <c r="A1778" t="s">
        <v>45</v>
      </c>
      <c r="B1778" t="s">
        <v>27</v>
      </c>
      <c r="C1778" t="s">
        <v>35</v>
      </c>
      <c r="D1778">
        <v>1</v>
      </c>
      <c r="F1778">
        <v>1</v>
      </c>
      <c r="G1778">
        <v>109.05</v>
      </c>
      <c r="H1778">
        <f t="shared" si="433"/>
        <v>0</v>
      </c>
      <c r="I1778">
        <f t="shared" si="434"/>
        <v>1</v>
      </c>
      <c r="J1778">
        <f t="shared" si="435"/>
        <v>0</v>
      </c>
      <c r="K1778">
        <f t="shared" si="436"/>
        <v>1</v>
      </c>
      <c r="L1778">
        <f t="shared" si="437"/>
        <v>0</v>
      </c>
      <c r="M1778">
        <f t="shared" si="438"/>
        <v>0</v>
      </c>
      <c r="N1778">
        <f t="shared" si="439"/>
        <v>0</v>
      </c>
      <c r="O1778">
        <f t="shared" si="440"/>
        <v>1</v>
      </c>
      <c r="P1778">
        <v>65</v>
      </c>
      <c r="Q1778">
        <f t="shared" si="441"/>
        <v>1</v>
      </c>
      <c r="R1778">
        <f t="shared" si="442"/>
        <v>0</v>
      </c>
      <c r="S1778">
        <f t="shared" si="443"/>
        <v>0</v>
      </c>
      <c r="T1778">
        <f t="shared" si="444"/>
        <v>0</v>
      </c>
      <c r="U1778">
        <v>0</v>
      </c>
      <c r="V1778">
        <f t="shared" si="445"/>
        <v>0.246849280489326</v>
      </c>
      <c r="W1778">
        <f t="shared" si="446"/>
        <v>0.56140085012019492</v>
      </c>
      <c r="X1778">
        <f t="shared" si="447"/>
        <v>6.0934567278097942E-2</v>
      </c>
      <c r="Y1778">
        <f t="shared" si="448"/>
        <v>0</v>
      </c>
      <c r="Z1778" t="s">
        <v>1810</v>
      </c>
    </row>
    <row r="1779" spans="1:26" x14ac:dyDescent="0.25">
      <c r="A1779" t="s">
        <v>45</v>
      </c>
      <c r="B1779" t="s">
        <v>33</v>
      </c>
      <c r="C1779" t="s">
        <v>23</v>
      </c>
      <c r="D1779">
        <v>1</v>
      </c>
      <c r="F1779">
        <v>1</v>
      </c>
      <c r="G1779">
        <v>25</v>
      </c>
      <c r="H1779">
        <f t="shared" si="433"/>
        <v>0</v>
      </c>
      <c r="I1779">
        <f t="shared" si="434"/>
        <v>1</v>
      </c>
      <c r="J1779">
        <f t="shared" si="435"/>
        <v>0</v>
      </c>
      <c r="K1779">
        <f t="shared" si="436"/>
        <v>0</v>
      </c>
      <c r="L1779">
        <f t="shared" si="437"/>
        <v>1</v>
      </c>
      <c r="M1779">
        <f t="shared" si="438"/>
        <v>0</v>
      </c>
      <c r="N1779">
        <f t="shared" si="439"/>
        <v>0</v>
      </c>
      <c r="O1779">
        <f t="shared" si="440"/>
        <v>1</v>
      </c>
      <c r="P1779">
        <v>72</v>
      </c>
      <c r="Q1779">
        <f t="shared" si="441"/>
        <v>0</v>
      </c>
      <c r="R1779">
        <f t="shared" si="442"/>
        <v>0</v>
      </c>
      <c r="S1779">
        <f t="shared" si="443"/>
        <v>0</v>
      </c>
      <c r="T1779">
        <f t="shared" si="444"/>
        <v>1</v>
      </c>
      <c r="U1779">
        <v>0</v>
      </c>
      <c r="V1779">
        <f t="shared" si="445"/>
        <v>-6.3377329007638331E-2</v>
      </c>
      <c r="W1779">
        <f t="shared" si="446"/>
        <v>0.48416096909412276</v>
      </c>
      <c r="X1779">
        <f t="shared" si="447"/>
        <v>4.0166858321424347E-3</v>
      </c>
      <c r="Y1779">
        <f t="shared" si="448"/>
        <v>0</v>
      </c>
      <c r="Z1779" t="s">
        <v>1811</v>
      </c>
    </row>
    <row r="1780" spans="1:26" x14ac:dyDescent="0.25">
      <c r="A1780" t="s">
        <v>26</v>
      </c>
      <c r="B1780" t="s">
        <v>38</v>
      </c>
      <c r="C1780" t="s">
        <v>25</v>
      </c>
      <c r="D1780">
        <v>0</v>
      </c>
      <c r="F1780">
        <v>1</v>
      </c>
      <c r="G1780">
        <v>54.9</v>
      </c>
      <c r="H1780">
        <f t="shared" si="433"/>
        <v>1</v>
      </c>
      <c r="I1780">
        <f t="shared" si="434"/>
        <v>0</v>
      </c>
      <c r="J1780">
        <f t="shared" si="435"/>
        <v>1</v>
      </c>
      <c r="K1780">
        <f t="shared" si="436"/>
        <v>0</v>
      </c>
      <c r="L1780">
        <f t="shared" si="437"/>
        <v>0</v>
      </c>
      <c r="M1780">
        <f t="shared" si="438"/>
        <v>1</v>
      </c>
      <c r="N1780">
        <f t="shared" si="439"/>
        <v>0</v>
      </c>
      <c r="O1780">
        <f t="shared" si="440"/>
        <v>0</v>
      </c>
      <c r="P1780">
        <v>28</v>
      </c>
      <c r="Q1780">
        <f t="shared" si="441"/>
        <v>0</v>
      </c>
      <c r="R1780">
        <f t="shared" si="442"/>
        <v>0</v>
      </c>
      <c r="S1780">
        <f t="shared" si="443"/>
        <v>1</v>
      </c>
      <c r="T1780">
        <f t="shared" si="444"/>
        <v>0</v>
      </c>
      <c r="U1780">
        <v>0</v>
      </c>
      <c r="V1780">
        <f t="shared" si="445"/>
        <v>0.34335554161451226</v>
      </c>
      <c r="W1780">
        <f t="shared" si="446"/>
        <v>0.58500539314257327</v>
      </c>
      <c r="X1780">
        <f t="shared" si="447"/>
        <v>0.11789302795739506</v>
      </c>
      <c r="Y1780">
        <f t="shared" si="448"/>
        <v>1</v>
      </c>
      <c r="Z1780" t="s">
        <v>1812</v>
      </c>
    </row>
    <row r="1781" spans="1:26" x14ac:dyDescent="0.25">
      <c r="A1781" t="s">
        <v>45</v>
      </c>
      <c r="B1781" t="s">
        <v>38</v>
      </c>
      <c r="C1781" t="s">
        <v>23</v>
      </c>
      <c r="D1781">
        <v>0</v>
      </c>
      <c r="F1781">
        <v>1</v>
      </c>
      <c r="G1781">
        <v>24.75</v>
      </c>
      <c r="H1781">
        <f t="shared" si="433"/>
        <v>1</v>
      </c>
      <c r="I1781">
        <f t="shared" si="434"/>
        <v>0</v>
      </c>
      <c r="J1781">
        <f t="shared" si="435"/>
        <v>0</v>
      </c>
      <c r="K1781">
        <f t="shared" si="436"/>
        <v>0</v>
      </c>
      <c r="L1781">
        <f t="shared" si="437"/>
        <v>1</v>
      </c>
      <c r="M1781">
        <f t="shared" si="438"/>
        <v>0</v>
      </c>
      <c r="N1781">
        <f t="shared" si="439"/>
        <v>0</v>
      </c>
      <c r="O1781">
        <f t="shared" si="440"/>
        <v>1</v>
      </c>
      <c r="P1781">
        <v>72</v>
      </c>
      <c r="Q1781">
        <f t="shared" si="441"/>
        <v>0</v>
      </c>
      <c r="R1781">
        <f t="shared" si="442"/>
        <v>0</v>
      </c>
      <c r="S1781">
        <f t="shared" si="443"/>
        <v>1</v>
      </c>
      <c r="T1781">
        <f t="shared" si="444"/>
        <v>0</v>
      </c>
      <c r="U1781">
        <v>0</v>
      </c>
      <c r="V1781">
        <f t="shared" si="445"/>
        <v>-5.8903923600149309E-2</v>
      </c>
      <c r="W1781">
        <f t="shared" si="446"/>
        <v>0.48527827548370772</v>
      </c>
      <c r="X1781">
        <f t="shared" si="447"/>
        <v>3.469672215492227E-3</v>
      </c>
      <c r="Y1781">
        <f t="shared" si="448"/>
        <v>0</v>
      </c>
      <c r="Z1781" t="s">
        <v>1813</v>
      </c>
    </row>
    <row r="1782" spans="1:26" x14ac:dyDescent="0.25">
      <c r="A1782" t="s">
        <v>26</v>
      </c>
      <c r="B1782" t="s">
        <v>27</v>
      </c>
      <c r="C1782" t="s">
        <v>35</v>
      </c>
      <c r="D1782">
        <v>0</v>
      </c>
      <c r="F1782">
        <v>1</v>
      </c>
      <c r="G1782">
        <v>91.15</v>
      </c>
      <c r="H1782">
        <f t="shared" si="433"/>
        <v>1</v>
      </c>
      <c r="I1782">
        <f t="shared" si="434"/>
        <v>0</v>
      </c>
      <c r="J1782">
        <f t="shared" si="435"/>
        <v>0</v>
      </c>
      <c r="K1782">
        <f t="shared" si="436"/>
        <v>1</v>
      </c>
      <c r="L1782">
        <f t="shared" si="437"/>
        <v>0</v>
      </c>
      <c r="M1782">
        <f t="shared" si="438"/>
        <v>1</v>
      </c>
      <c r="N1782">
        <f t="shared" si="439"/>
        <v>0</v>
      </c>
      <c r="O1782">
        <f t="shared" si="440"/>
        <v>0</v>
      </c>
      <c r="P1782">
        <v>2</v>
      </c>
      <c r="Q1782">
        <f t="shared" si="441"/>
        <v>1</v>
      </c>
      <c r="R1782">
        <f t="shared" si="442"/>
        <v>0</v>
      </c>
      <c r="S1782">
        <f t="shared" si="443"/>
        <v>0</v>
      </c>
      <c r="T1782">
        <f t="shared" si="444"/>
        <v>0</v>
      </c>
      <c r="U1782">
        <v>0</v>
      </c>
      <c r="V1782">
        <f t="shared" si="445"/>
        <v>0.53663964407573383</v>
      </c>
      <c r="W1782">
        <f t="shared" si="446"/>
        <v>0.63103036764157161</v>
      </c>
      <c r="X1782">
        <f t="shared" si="447"/>
        <v>0.28798210759373027</v>
      </c>
      <c r="Y1782">
        <f t="shared" si="448"/>
        <v>1</v>
      </c>
      <c r="Z1782" t="s">
        <v>1814</v>
      </c>
    </row>
    <row r="1783" spans="1:26" x14ac:dyDescent="0.25">
      <c r="A1783" t="s">
        <v>29</v>
      </c>
      <c r="B1783" t="s">
        <v>33</v>
      </c>
      <c r="C1783" t="s">
        <v>23</v>
      </c>
      <c r="D1783">
        <v>0</v>
      </c>
      <c r="F1783">
        <v>1</v>
      </c>
      <c r="G1783">
        <v>20.149999999999999</v>
      </c>
      <c r="H1783">
        <f t="shared" si="433"/>
        <v>1</v>
      </c>
      <c r="I1783">
        <f t="shared" si="434"/>
        <v>0</v>
      </c>
      <c r="J1783">
        <f t="shared" si="435"/>
        <v>0</v>
      </c>
      <c r="K1783">
        <f t="shared" si="436"/>
        <v>0</v>
      </c>
      <c r="L1783">
        <f t="shared" si="437"/>
        <v>1</v>
      </c>
      <c r="M1783">
        <f t="shared" si="438"/>
        <v>0</v>
      </c>
      <c r="N1783">
        <f t="shared" si="439"/>
        <v>1</v>
      </c>
      <c r="O1783">
        <f t="shared" si="440"/>
        <v>0</v>
      </c>
      <c r="P1783">
        <v>18</v>
      </c>
      <c r="Q1783">
        <f t="shared" si="441"/>
        <v>0</v>
      </c>
      <c r="R1783">
        <f t="shared" si="442"/>
        <v>0</v>
      </c>
      <c r="S1783">
        <f t="shared" si="443"/>
        <v>0</v>
      </c>
      <c r="T1783">
        <f t="shared" si="444"/>
        <v>1</v>
      </c>
      <c r="U1783">
        <v>1</v>
      </c>
      <c r="V1783">
        <f t="shared" si="445"/>
        <v>7.5499266472023076E-3</v>
      </c>
      <c r="W1783">
        <f t="shared" si="446"/>
        <v>0.50188747269609479</v>
      </c>
      <c r="X1783">
        <f t="shared" si="447"/>
        <v>0.98495714809797352</v>
      </c>
      <c r="Y1783">
        <f t="shared" si="448"/>
        <v>0</v>
      </c>
      <c r="Z1783" t="s">
        <v>1815</v>
      </c>
    </row>
    <row r="1784" spans="1:26" x14ac:dyDescent="0.25">
      <c r="A1784" t="s">
        <v>29</v>
      </c>
      <c r="B1784" t="s">
        <v>27</v>
      </c>
      <c r="C1784" t="s">
        <v>35</v>
      </c>
      <c r="D1784">
        <v>1</v>
      </c>
      <c r="F1784">
        <v>1</v>
      </c>
      <c r="G1784">
        <v>104.35</v>
      </c>
      <c r="H1784">
        <f t="shared" si="433"/>
        <v>0</v>
      </c>
      <c r="I1784">
        <f t="shared" si="434"/>
        <v>1</v>
      </c>
      <c r="J1784">
        <f t="shared" si="435"/>
        <v>0</v>
      </c>
      <c r="K1784">
        <f t="shared" si="436"/>
        <v>1</v>
      </c>
      <c r="L1784">
        <f t="shared" si="437"/>
        <v>0</v>
      </c>
      <c r="M1784">
        <f t="shared" si="438"/>
        <v>0</v>
      </c>
      <c r="N1784">
        <f t="shared" si="439"/>
        <v>1</v>
      </c>
      <c r="O1784">
        <f t="shared" si="440"/>
        <v>0</v>
      </c>
      <c r="P1784">
        <v>60</v>
      </c>
      <c r="Q1784">
        <f t="shared" si="441"/>
        <v>1</v>
      </c>
      <c r="R1784">
        <f t="shared" si="442"/>
        <v>0</v>
      </c>
      <c r="S1784">
        <f t="shared" si="443"/>
        <v>0</v>
      </c>
      <c r="T1784">
        <f t="shared" si="444"/>
        <v>0</v>
      </c>
      <c r="U1784">
        <v>0</v>
      </c>
      <c r="V1784">
        <f t="shared" si="445"/>
        <v>0.29945577609106833</v>
      </c>
      <c r="W1784">
        <f t="shared" si="446"/>
        <v>0.5743094713668605</v>
      </c>
      <c r="X1784">
        <f t="shared" si="447"/>
        <v>8.9673761834304047E-2</v>
      </c>
      <c r="Y1784">
        <f t="shared" si="448"/>
        <v>0</v>
      </c>
      <c r="Z1784" t="s">
        <v>1816</v>
      </c>
    </row>
    <row r="1785" spans="1:26" x14ac:dyDescent="0.25">
      <c r="A1785" t="s">
        <v>26</v>
      </c>
      <c r="B1785" t="s">
        <v>27</v>
      </c>
      <c r="C1785" t="s">
        <v>25</v>
      </c>
      <c r="D1785">
        <v>1</v>
      </c>
      <c r="F1785">
        <v>1</v>
      </c>
      <c r="G1785">
        <v>66.05</v>
      </c>
      <c r="H1785">
        <f t="shared" si="433"/>
        <v>0</v>
      </c>
      <c r="I1785">
        <f t="shared" si="434"/>
        <v>1</v>
      </c>
      <c r="J1785">
        <f t="shared" si="435"/>
        <v>1</v>
      </c>
      <c r="K1785">
        <f t="shared" si="436"/>
        <v>0</v>
      </c>
      <c r="L1785">
        <f t="shared" si="437"/>
        <v>0</v>
      </c>
      <c r="M1785">
        <f t="shared" si="438"/>
        <v>1</v>
      </c>
      <c r="N1785">
        <f t="shared" si="439"/>
        <v>0</v>
      </c>
      <c r="O1785">
        <f t="shared" si="440"/>
        <v>0</v>
      </c>
      <c r="P1785">
        <v>26</v>
      </c>
      <c r="Q1785">
        <f t="shared" si="441"/>
        <v>1</v>
      </c>
      <c r="R1785">
        <f t="shared" si="442"/>
        <v>0</v>
      </c>
      <c r="S1785">
        <f t="shared" si="443"/>
        <v>0</v>
      </c>
      <c r="T1785">
        <f t="shared" si="444"/>
        <v>0</v>
      </c>
      <c r="U1785">
        <v>0</v>
      </c>
      <c r="V1785">
        <f t="shared" si="445"/>
        <v>0.50237052246851366</v>
      </c>
      <c r="W1785">
        <f t="shared" si="446"/>
        <v>0.62301625085136658</v>
      </c>
      <c r="X1785">
        <f t="shared" si="447"/>
        <v>0.25237614184528739</v>
      </c>
      <c r="Y1785">
        <f t="shared" si="448"/>
        <v>1</v>
      </c>
      <c r="Z1785" t="s">
        <v>1817</v>
      </c>
    </row>
    <row r="1786" spans="1:26" x14ac:dyDescent="0.25">
      <c r="A1786" t="s">
        <v>26</v>
      </c>
      <c r="B1786" t="s">
        <v>27</v>
      </c>
      <c r="C1786" t="s">
        <v>35</v>
      </c>
      <c r="D1786">
        <v>0</v>
      </c>
      <c r="F1786">
        <v>1</v>
      </c>
      <c r="G1786">
        <v>71.650000000000006</v>
      </c>
      <c r="H1786">
        <f t="shared" si="433"/>
        <v>1</v>
      </c>
      <c r="I1786">
        <f t="shared" si="434"/>
        <v>0</v>
      </c>
      <c r="J1786">
        <f t="shared" si="435"/>
        <v>0</v>
      </c>
      <c r="K1786">
        <f t="shared" si="436"/>
        <v>1</v>
      </c>
      <c r="L1786">
        <f t="shared" si="437"/>
        <v>0</v>
      </c>
      <c r="M1786">
        <f t="shared" si="438"/>
        <v>1</v>
      </c>
      <c r="N1786">
        <f t="shared" si="439"/>
        <v>0</v>
      </c>
      <c r="O1786">
        <f t="shared" si="440"/>
        <v>0</v>
      </c>
      <c r="P1786">
        <v>1</v>
      </c>
      <c r="Q1786">
        <f t="shared" si="441"/>
        <v>1</v>
      </c>
      <c r="R1786">
        <f t="shared" si="442"/>
        <v>0</v>
      </c>
      <c r="S1786">
        <f t="shared" si="443"/>
        <v>0</v>
      </c>
      <c r="T1786">
        <f t="shared" si="444"/>
        <v>0</v>
      </c>
      <c r="U1786">
        <v>1</v>
      </c>
      <c r="V1786">
        <f t="shared" si="445"/>
        <v>0.50623806352093192</v>
      </c>
      <c r="W1786">
        <f t="shared" si="446"/>
        <v>0.62392417552815715</v>
      </c>
      <c r="X1786">
        <f t="shared" si="447"/>
        <v>0.24380084991555925</v>
      </c>
      <c r="Y1786">
        <f t="shared" si="448"/>
        <v>1</v>
      </c>
      <c r="Z1786" t="s">
        <v>1818</v>
      </c>
    </row>
    <row r="1787" spans="1:26" x14ac:dyDescent="0.25">
      <c r="A1787" t="s">
        <v>26</v>
      </c>
      <c r="B1787" t="s">
        <v>30</v>
      </c>
      <c r="C1787" t="s">
        <v>23</v>
      </c>
      <c r="D1787">
        <v>0</v>
      </c>
      <c r="F1787">
        <v>1</v>
      </c>
      <c r="G1787">
        <v>20.350000000000001</v>
      </c>
      <c r="H1787">
        <f t="shared" si="433"/>
        <v>1</v>
      </c>
      <c r="I1787">
        <f t="shared" si="434"/>
        <v>0</v>
      </c>
      <c r="J1787">
        <f t="shared" si="435"/>
        <v>0</v>
      </c>
      <c r="K1787">
        <f t="shared" si="436"/>
        <v>0</v>
      </c>
      <c r="L1787">
        <f t="shared" si="437"/>
        <v>1</v>
      </c>
      <c r="M1787">
        <f t="shared" si="438"/>
        <v>1</v>
      </c>
      <c r="N1787">
        <f t="shared" si="439"/>
        <v>0</v>
      </c>
      <c r="O1787">
        <f t="shared" si="440"/>
        <v>0</v>
      </c>
      <c r="P1787">
        <v>4</v>
      </c>
      <c r="Q1787">
        <f t="shared" si="441"/>
        <v>0</v>
      </c>
      <c r="R1787">
        <f t="shared" si="442"/>
        <v>1</v>
      </c>
      <c r="S1787">
        <f t="shared" si="443"/>
        <v>0</v>
      </c>
      <c r="T1787">
        <f t="shared" si="444"/>
        <v>0</v>
      </c>
      <c r="U1787">
        <v>1</v>
      </c>
      <c r="V1787">
        <f t="shared" si="445"/>
        <v>0.2607619679062067</v>
      </c>
      <c r="W1787">
        <f t="shared" si="446"/>
        <v>0.56482359115809633</v>
      </c>
      <c r="X1787">
        <f t="shared" si="447"/>
        <v>0.54647286809390405</v>
      </c>
      <c r="Y1787">
        <f t="shared" si="448"/>
        <v>0</v>
      </c>
      <c r="Z1787" t="s">
        <v>1819</v>
      </c>
    </row>
    <row r="1788" spans="1:26" x14ac:dyDescent="0.25">
      <c r="A1788" t="s">
        <v>45</v>
      </c>
      <c r="B1788" t="s">
        <v>38</v>
      </c>
      <c r="C1788" t="s">
        <v>25</v>
      </c>
      <c r="D1788">
        <v>0</v>
      </c>
      <c r="F1788">
        <v>1</v>
      </c>
      <c r="G1788">
        <v>92.2</v>
      </c>
      <c r="H1788">
        <f t="shared" si="433"/>
        <v>1</v>
      </c>
      <c r="I1788">
        <f t="shared" si="434"/>
        <v>0</v>
      </c>
      <c r="J1788">
        <f t="shared" si="435"/>
        <v>1</v>
      </c>
      <c r="K1788">
        <f t="shared" si="436"/>
        <v>0</v>
      </c>
      <c r="L1788">
        <f t="shared" si="437"/>
        <v>0</v>
      </c>
      <c r="M1788">
        <f t="shared" si="438"/>
        <v>0</v>
      </c>
      <c r="N1788">
        <f t="shared" si="439"/>
        <v>0</v>
      </c>
      <c r="O1788">
        <f t="shared" si="440"/>
        <v>1</v>
      </c>
      <c r="P1788">
        <v>68</v>
      </c>
      <c r="Q1788">
        <f t="shared" si="441"/>
        <v>0</v>
      </c>
      <c r="R1788">
        <f t="shared" si="442"/>
        <v>0</v>
      </c>
      <c r="S1788">
        <f t="shared" si="443"/>
        <v>1</v>
      </c>
      <c r="T1788">
        <f t="shared" si="444"/>
        <v>0</v>
      </c>
      <c r="U1788">
        <v>0</v>
      </c>
      <c r="V1788">
        <f t="shared" si="445"/>
        <v>7.4982573198052821E-2</v>
      </c>
      <c r="W1788">
        <f t="shared" si="446"/>
        <v>0.51873686529749863</v>
      </c>
      <c r="X1788">
        <f t="shared" si="447"/>
        <v>5.6223862834013493E-3</v>
      </c>
      <c r="Y1788">
        <f t="shared" si="448"/>
        <v>0</v>
      </c>
      <c r="Z1788" t="s">
        <v>1820</v>
      </c>
    </row>
    <row r="1789" spans="1:26" x14ac:dyDescent="0.25">
      <c r="A1789" t="s">
        <v>26</v>
      </c>
      <c r="B1789" t="s">
        <v>38</v>
      </c>
      <c r="C1789" t="s">
        <v>35</v>
      </c>
      <c r="D1789">
        <v>0</v>
      </c>
      <c r="F1789">
        <v>1</v>
      </c>
      <c r="G1789">
        <v>84.25</v>
      </c>
      <c r="H1789">
        <f t="shared" si="433"/>
        <v>1</v>
      </c>
      <c r="I1789">
        <f t="shared" si="434"/>
        <v>0</v>
      </c>
      <c r="J1789">
        <f t="shared" si="435"/>
        <v>0</v>
      </c>
      <c r="K1789">
        <f t="shared" si="436"/>
        <v>1</v>
      </c>
      <c r="L1789">
        <f t="shared" si="437"/>
        <v>0</v>
      </c>
      <c r="M1789">
        <f t="shared" si="438"/>
        <v>1</v>
      </c>
      <c r="N1789">
        <f t="shared" si="439"/>
        <v>0</v>
      </c>
      <c r="O1789">
        <f t="shared" si="440"/>
        <v>0</v>
      </c>
      <c r="P1789">
        <v>38</v>
      </c>
      <c r="Q1789">
        <f t="shared" si="441"/>
        <v>0</v>
      </c>
      <c r="R1789">
        <f t="shared" si="442"/>
        <v>0</v>
      </c>
      <c r="S1789">
        <f t="shared" si="443"/>
        <v>1</v>
      </c>
      <c r="T1789">
        <f t="shared" si="444"/>
        <v>0</v>
      </c>
      <c r="U1789">
        <v>1</v>
      </c>
      <c r="V1789">
        <f t="shared" si="445"/>
        <v>0.40766843635308014</v>
      </c>
      <c r="W1789">
        <f t="shared" si="446"/>
        <v>0.60052868207888332</v>
      </c>
      <c r="X1789">
        <f t="shared" si="447"/>
        <v>0.35085668129240505</v>
      </c>
      <c r="Y1789">
        <f t="shared" si="448"/>
        <v>1</v>
      </c>
      <c r="Z1789" t="s">
        <v>1821</v>
      </c>
    </row>
    <row r="1790" spans="1:26" x14ac:dyDescent="0.25">
      <c r="A1790" t="s">
        <v>29</v>
      </c>
      <c r="B1790" t="s">
        <v>33</v>
      </c>
      <c r="C1790" t="s">
        <v>35</v>
      </c>
      <c r="D1790">
        <v>1</v>
      </c>
      <c r="F1790">
        <v>1</v>
      </c>
      <c r="G1790">
        <v>105.2</v>
      </c>
      <c r="H1790">
        <f t="shared" si="433"/>
        <v>0</v>
      </c>
      <c r="I1790">
        <f t="shared" si="434"/>
        <v>1</v>
      </c>
      <c r="J1790">
        <f t="shared" si="435"/>
        <v>0</v>
      </c>
      <c r="K1790">
        <f t="shared" si="436"/>
        <v>1</v>
      </c>
      <c r="L1790">
        <f t="shared" si="437"/>
        <v>0</v>
      </c>
      <c r="M1790">
        <f t="shared" si="438"/>
        <v>0</v>
      </c>
      <c r="N1790">
        <f t="shared" si="439"/>
        <v>1</v>
      </c>
      <c r="O1790">
        <f t="shared" si="440"/>
        <v>0</v>
      </c>
      <c r="P1790">
        <v>42</v>
      </c>
      <c r="Q1790">
        <f t="shared" si="441"/>
        <v>0</v>
      </c>
      <c r="R1790">
        <f t="shared" si="442"/>
        <v>0</v>
      </c>
      <c r="S1790">
        <f t="shared" si="443"/>
        <v>0</v>
      </c>
      <c r="T1790">
        <f t="shared" si="444"/>
        <v>1</v>
      </c>
      <c r="U1790">
        <v>0</v>
      </c>
      <c r="V1790">
        <f t="shared" si="445"/>
        <v>0.15032118035032124</v>
      </c>
      <c r="W1790">
        <f t="shared" si="446"/>
        <v>0.53750968949925249</v>
      </c>
      <c r="X1790">
        <f t="shared" si="447"/>
        <v>2.2596457261913807E-2</v>
      </c>
      <c r="Y1790">
        <f t="shared" si="448"/>
        <v>0</v>
      </c>
      <c r="Z1790" t="s">
        <v>1822</v>
      </c>
    </row>
    <row r="1791" spans="1:26" x14ac:dyDescent="0.25">
      <c r="A1791" t="s">
        <v>45</v>
      </c>
      <c r="B1791" t="s">
        <v>33</v>
      </c>
      <c r="C1791" t="s">
        <v>23</v>
      </c>
      <c r="D1791">
        <v>0</v>
      </c>
      <c r="F1791">
        <v>1</v>
      </c>
      <c r="G1791">
        <v>19.600000000000001</v>
      </c>
      <c r="H1791">
        <f t="shared" si="433"/>
        <v>1</v>
      </c>
      <c r="I1791">
        <f t="shared" si="434"/>
        <v>0</v>
      </c>
      <c r="J1791">
        <f t="shared" si="435"/>
        <v>0</v>
      </c>
      <c r="K1791">
        <f t="shared" si="436"/>
        <v>0</v>
      </c>
      <c r="L1791">
        <f t="shared" si="437"/>
        <v>1</v>
      </c>
      <c r="M1791">
        <f t="shared" si="438"/>
        <v>0</v>
      </c>
      <c r="N1791">
        <f t="shared" si="439"/>
        <v>0</v>
      </c>
      <c r="O1791">
        <f t="shared" si="440"/>
        <v>1</v>
      </c>
      <c r="P1791">
        <v>57</v>
      </c>
      <c r="Q1791">
        <f t="shared" si="441"/>
        <v>0</v>
      </c>
      <c r="R1791">
        <f t="shared" si="442"/>
        <v>0</v>
      </c>
      <c r="S1791">
        <f t="shared" si="443"/>
        <v>0</v>
      </c>
      <c r="T1791">
        <f t="shared" si="444"/>
        <v>1</v>
      </c>
      <c r="U1791">
        <v>0</v>
      </c>
      <c r="V1791">
        <f t="shared" si="445"/>
        <v>-7.1796228238198867E-2</v>
      </c>
      <c r="W1791">
        <f t="shared" si="446"/>
        <v>0.48205864913279106</v>
      </c>
      <c r="X1791">
        <f t="shared" si="447"/>
        <v>5.1546983892315447E-3</v>
      </c>
      <c r="Y1791">
        <f t="shared" si="448"/>
        <v>0</v>
      </c>
      <c r="Z1791" t="s">
        <v>1823</v>
      </c>
    </row>
    <row r="1792" spans="1:26" x14ac:dyDescent="0.25">
      <c r="A1792" t="s">
        <v>26</v>
      </c>
      <c r="B1792" t="s">
        <v>27</v>
      </c>
      <c r="C1792" t="s">
        <v>25</v>
      </c>
      <c r="D1792">
        <v>0</v>
      </c>
      <c r="F1792">
        <v>1</v>
      </c>
      <c r="G1792">
        <v>30.4</v>
      </c>
      <c r="H1792">
        <f t="shared" si="433"/>
        <v>1</v>
      </c>
      <c r="I1792">
        <f t="shared" si="434"/>
        <v>0</v>
      </c>
      <c r="J1792">
        <f t="shared" si="435"/>
        <v>1</v>
      </c>
      <c r="K1792">
        <f t="shared" si="436"/>
        <v>0</v>
      </c>
      <c r="L1792">
        <f t="shared" si="437"/>
        <v>0</v>
      </c>
      <c r="M1792">
        <f t="shared" si="438"/>
        <v>1</v>
      </c>
      <c r="N1792">
        <f t="shared" si="439"/>
        <v>0</v>
      </c>
      <c r="O1792">
        <f t="shared" si="440"/>
        <v>0</v>
      </c>
      <c r="P1792">
        <v>54</v>
      </c>
      <c r="Q1792">
        <f t="shared" si="441"/>
        <v>1</v>
      </c>
      <c r="R1792">
        <f t="shared" si="442"/>
        <v>0</v>
      </c>
      <c r="S1792">
        <f t="shared" si="443"/>
        <v>0</v>
      </c>
      <c r="T1792">
        <f t="shared" si="444"/>
        <v>0</v>
      </c>
      <c r="U1792">
        <v>0</v>
      </c>
      <c r="V1792">
        <f t="shared" si="445"/>
        <v>0.44679019699268352</v>
      </c>
      <c r="W1792">
        <f t="shared" si="446"/>
        <v>0.60987580406317354</v>
      </c>
      <c r="X1792">
        <f t="shared" si="447"/>
        <v>0.19962148012876094</v>
      </c>
      <c r="Y1792">
        <f t="shared" si="448"/>
        <v>1</v>
      </c>
      <c r="Z1792" t="s">
        <v>1824</v>
      </c>
    </row>
    <row r="1793" spans="1:26" x14ac:dyDescent="0.25">
      <c r="A1793" t="s">
        <v>26</v>
      </c>
      <c r="B1793" t="s">
        <v>33</v>
      </c>
      <c r="C1793" t="s">
        <v>35</v>
      </c>
      <c r="D1793">
        <v>0</v>
      </c>
      <c r="F1793">
        <v>1</v>
      </c>
      <c r="G1793">
        <v>78.099999999999994</v>
      </c>
      <c r="H1793">
        <f t="shared" si="433"/>
        <v>1</v>
      </c>
      <c r="I1793">
        <f t="shared" si="434"/>
        <v>0</v>
      </c>
      <c r="J1793">
        <f t="shared" si="435"/>
        <v>0</v>
      </c>
      <c r="K1793">
        <f t="shared" si="436"/>
        <v>1</v>
      </c>
      <c r="L1793">
        <f t="shared" si="437"/>
        <v>0</v>
      </c>
      <c r="M1793">
        <f t="shared" si="438"/>
        <v>1</v>
      </c>
      <c r="N1793">
        <f t="shared" si="439"/>
        <v>0</v>
      </c>
      <c r="O1793">
        <f t="shared" si="440"/>
        <v>0</v>
      </c>
      <c r="P1793">
        <v>12</v>
      </c>
      <c r="Q1793">
        <f t="shared" si="441"/>
        <v>0</v>
      </c>
      <c r="R1793">
        <f t="shared" si="442"/>
        <v>0</v>
      </c>
      <c r="S1793">
        <f t="shared" si="443"/>
        <v>0</v>
      </c>
      <c r="T1793">
        <f t="shared" si="444"/>
        <v>1</v>
      </c>
      <c r="U1793">
        <v>1</v>
      </c>
      <c r="V1793">
        <f t="shared" si="445"/>
        <v>0.37952562719766125</v>
      </c>
      <c r="W1793">
        <f t="shared" si="446"/>
        <v>0.59375868488934624</v>
      </c>
      <c r="X1793">
        <f t="shared" si="447"/>
        <v>0.38498844730445564</v>
      </c>
      <c r="Y1793">
        <f t="shared" si="448"/>
        <v>1</v>
      </c>
      <c r="Z1793" t="s">
        <v>1825</v>
      </c>
    </row>
    <row r="1794" spans="1:26" x14ac:dyDescent="0.25">
      <c r="A1794" t="s">
        <v>29</v>
      </c>
      <c r="B1794" t="s">
        <v>30</v>
      </c>
      <c r="C1794" t="s">
        <v>25</v>
      </c>
      <c r="D1794">
        <v>0</v>
      </c>
      <c r="F1794">
        <v>1</v>
      </c>
      <c r="G1794">
        <v>61.5</v>
      </c>
      <c r="H1794">
        <f t="shared" si="433"/>
        <v>1</v>
      </c>
      <c r="I1794">
        <f t="shared" si="434"/>
        <v>0</v>
      </c>
      <c r="J1794">
        <f t="shared" si="435"/>
        <v>1</v>
      </c>
      <c r="K1794">
        <f t="shared" si="436"/>
        <v>0</v>
      </c>
      <c r="L1794">
        <f t="shared" si="437"/>
        <v>0</v>
      </c>
      <c r="M1794">
        <f t="shared" si="438"/>
        <v>0</v>
      </c>
      <c r="N1794">
        <f t="shared" si="439"/>
        <v>1</v>
      </c>
      <c r="O1794">
        <f t="shared" si="440"/>
        <v>0</v>
      </c>
      <c r="P1794">
        <v>44</v>
      </c>
      <c r="Q1794">
        <f t="shared" si="441"/>
        <v>0</v>
      </c>
      <c r="R1794">
        <f t="shared" si="442"/>
        <v>1</v>
      </c>
      <c r="S1794">
        <f t="shared" si="443"/>
        <v>0</v>
      </c>
      <c r="T1794">
        <f t="shared" si="444"/>
        <v>0</v>
      </c>
      <c r="U1794">
        <v>0</v>
      </c>
      <c r="V1794">
        <f t="shared" si="445"/>
        <v>8.2190458799303562E-2</v>
      </c>
      <c r="W1794">
        <f t="shared" si="446"/>
        <v>0.52053605544865633</v>
      </c>
      <c r="X1794">
        <f t="shared" si="447"/>
        <v>6.7552715176400161E-3</v>
      </c>
      <c r="Y1794">
        <f t="shared" si="448"/>
        <v>0</v>
      </c>
      <c r="Z1794" t="s">
        <v>1826</v>
      </c>
    </row>
    <row r="1795" spans="1:26" x14ac:dyDescent="0.25">
      <c r="A1795" t="s">
        <v>26</v>
      </c>
      <c r="B1795" t="s">
        <v>33</v>
      </c>
      <c r="C1795" t="s">
        <v>25</v>
      </c>
      <c r="D1795">
        <v>0</v>
      </c>
      <c r="F1795">
        <v>1</v>
      </c>
      <c r="G1795">
        <v>69.400000000000006</v>
      </c>
      <c r="H1795">
        <f t="shared" ref="H1795:H1858" si="449">IF(D1795:D8837=0,1,0)</f>
        <v>1</v>
      </c>
      <c r="I1795">
        <f t="shared" ref="I1795:I1858" si="450">IF(D1795:D8837=1,1,0)</f>
        <v>0</v>
      </c>
      <c r="J1795">
        <f t="shared" ref="J1795:J1858" si="451">IF(C1795:C8837="DSL",1,0)</f>
        <v>1</v>
      </c>
      <c r="K1795">
        <f t="shared" ref="K1795:K1858" si="452">IF(C1795:C8837="Fiber optic",1,0)</f>
        <v>0</v>
      </c>
      <c r="L1795">
        <f t="shared" ref="L1795:L1858" si="453">IF(C1795:C8837="No",1,0)</f>
        <v>0</v>
      </c>
      <c r="M1795">
        <f t="shared" ref="M1795:M1858" si="454">IF(A1795:A8837="Month-to-month",1,0)</f>
        <v>1</v>
      </c>
      <c r="N1795">
        <f t="shared" ref="N1795:N1858" si="455">IF(A1795:A8837="ONE YEAR",1,0)</f>
        <v>0</v>
      </c>
      <c r="O1795">
        <f t="shared" ref="O1795:O1858" si="456">IF(A1795:A8837="two year",1,0)</f>
        <v>0</v>
      </c>
      <c r="P1795">
        <v>42</v>
      </c>
      <c r="Q1795">
        <f t="shared" ref="Q1795:Q1858" si="457">IF(B1795:B8837="Electronic check",1,0)</f>
        <v>0</v>
      </c>
      <c r="R1795">
        <f t="shared" ref="R1795:R1858" si="458">IF(B1795:B8837="Mailed check",1,0)</f>
        <v>0</v>
      </c>
      <c r="S1795">
        <f t="shared" ref="S1795:S1858" si="459">IF(B1795:B8837="Credit card (automatic)",1,0)</f>
        <v>0</v>
      </c>
      <c r="T1795">
        <f t="shared" ref="T1795:T1858" si="460">IF(B1795:B8837="Bank transfer (automatic)",1,0)</f>
        <v>1</v>
      </c>
      <c r="U1795">
        <v>0</v>
      </c>
      <c r="V1795">
        <f t="shared" si="445"/>
        <v>0.36596184510398039</v>
      </c>
      <c r="W1795">
        <f t="shared" si="446"/>
        <v>0.59048285866418226</v>
      </c>
      <c r="X1795">
        <f t="shared" si="447"/>
        <v>0.13392807207190974</v>
      </c>
      <c r="Y1795">
        <f t="shared" si="448"/>
        <v>1</v>
      </c>
      <c r="Z1795" t="s">
        <v>1827</v>
      </c>
    </row>
    <row r="1796" spans="1:26" x14ac:dyDescent="0.25">
      <c r="A1796" t="s">
        <v>45</v>
      </c>
      <c r="B1796" t="s">
        <v>33</v>
      </c>
      <c r="C1796" t="s">
        <v>23</v>
      </c>
      <c r="D1796">
        <v>0</v>
      </c>
      <c r="F1796">
        <v>1</v>
      </c>
      <c r="G1796">
        <v>24.75</v>
      </c>
      <c r="H1796">
        <f t="shared" si="449"/>
        <v>1</v>
      </c>
      <c r="I1796">
        <f t="shared" si="450"/>
        <v>0</v>
      </c>
      <c r="J1796">
        <f t="shared" si="451"/>
        <v>0</v>
      </c>
      <c r="K1796">
        <f t="shared" si="452"/>
        <v>0</v>
      </c>
      <c r="L1796">
        <f t="shared" si="453"/>
        <v>1</v>
      </c>
      <c r="M1796">
        <f t="shared" si="454"/>
        <v>0</v>
      </c>
      <c r="N1796">
        <f t="shared" si="455"/>
        <v>0</v>
      </c>
      <c r="O1796">
        <f t="shared" si="456"/>
        <v>1</v>
      </c>
      <c r="P1796">
        <v>72</v>
      </c>
      <c r="Q1796">
        <f t="shared" si="457"/>
        <v>0</v>
      </c>
      <c r="R1796">
        <f t="shared" si="458"/>
        <v>0</v>
      </c>
      <c r="S1796">
        <f t="shared" si="459"/>
        <v>0</v>
      </c>
      <c r="T1796">
        <f t="shared" si="460"/>
        <v>1</v>
      </c>
      <c r="U1796">
        <v>0</v>
      </c>
      <c r="V1796">
        <f t="shared" ref="V1796:V1859" si="461">G1796*$G$2+H1797*$H$2+K1797*$K$2+M1796*$M$2+O1796*$O$2+Q1796*$Q$2+L1796*$L$2</f>
        <v>-6.3767092860905011E-2</v>
      </c>
      <c r="W1796">
        <f t="shared" ref="W1796:W1859" si="462">1/ (1+EXP(-V1796))</f>
        <v>0.48406362651494877</v>
      </c>
      <c r="X1796">
        <f t="shared" ref="X1796:X1859" si="463">(U1796-V1796)^2</f>
        <v>4.066242131931283E-3</v>
      </c>
      <c r="Y1796">
        <f t="shared" ref="Y1796:Y1859" si="464">IF(W1796&gt;=0.58,1,0)</f>
        <v>0</v>
      </c>
      <c r="Z1796" t="s">
        <v>1828</v>
      </c>
    </row>
    <row r="1797" spans="1:26" x14ac:dyDescent="0.25">
      <c r="A1797" t="s">
        <v>45</v>
      </c>
      <c r="B1797" t="s">
        <v>30</v>
      </c>
      <c r="C1797" t="s">
        <v>25</v>
      </c>
      <c r="D1797">
        <v>0</v>
      </c>
      <c r="F1797">
        <v>1</v>
      </c>
      <c r="G1797">
        <v>91.05</v>
      </c>
      <c r="H1797">
        <f t="shared" si="449"/>
        <v>1</v>
      </c>
      <c r="I1797">
        <f t="shared" si="450"/>
        <v>0</v>
      </c>
      <c r="J1797">
        <f t="shared" si="451"/>
        <v>1</v>
      </c>
      <c r="K1797">
        <f t="shared" si="452"/>
        <v>0</v>
      </c>
      <c r="L1797">
        <f t="shared" si="453"/>
        <v>0</v>
      </c>
      <c r="M1797">
        <f t="shared" si="454"/>
        <v>0</v>
      </c>
      <c r="N1797">
        <f t="shared" si="455"/>
        <v>0</v>
      </c>
      <c r="O1797">
        <f t="shared" si="456"/>
        <v>1</v>
      </c>
      <c r="P1797">
        <v>71</v>
      </c>
      <c r="Q1797">
        <f t="shared" si="457"/>
        <v>0</v>
      </c>
      <c r="R1797">
        <f t="shared" si="458"/>
        <v>1</v>
      </c>
      <c r="S1797">
        <f t="shared" si="459"/>
        <v>0</v>
      </c>
      <c r="T1797">
        <f t="shared" si="460"/>
        <v>0</v>
      </c>
      <c r="U1797">
        <v>0</v>
      </c>
      <c r="V1797">
        <f t="shared" si="461"/>
        <v>7.3189659473026025E-2</v>
      </c>
      <c r="W1797">
        <f t="shared" si="462"/>
        <v>0.5182892513876316</v>
      </c>
      <c r="X1797">
        <f t="shared" si="463"/>
        <v>5.3567262537775086E-3</v>
      </c>
      <c r="Y1797">
        <f t="shared" si="464"/>
        <v>0</v>
      </c>
      <c r="Z1797" t="s">
        <v>1829</v>
      </c>
    </row>
    <row r="1798" spans="1:26" x14ac:dyDescent="0.25">
      <c r="A1798" t="s">
        <v>26</v>
      </c>
      <c r="B1798" t="s">
        <v>30</v>
      </c>
      <c r="C1798" t="s">
        <v>35</v>
      </c>
      <c r="D1798">
        <v>0</v>
      </c>
      <c r="F1798">
        <v>1</v>
      </c>
      <c r="G1798">
        <v>89.65</v>
      </c>
      <c r="H1798">
        <f t="shared" si="449"/>
        <v>1</v>
      </c>
      <c r="I1798">
        <f t="shared" si="450"/>
        <v>0</v>
      </c>
      <c r="J1798">
        <f t="shared" si="451"/>
        <v>0</v>
      </c>
      <c r="K1798">
        <f t="shared" si="452"/>
        <v>1</v>
      </c>
      <c r="L1798">
        <f t="shared" si="453"/>
        <v>0</v>
      </c>
      <c r="M1798">
        <f t="shared" si="454"/>
        <v>1</v>
      </c>
      <c r="N1798">
        <f t="shared" si="455"/>
        <v>0</v>
      </c>
      <c r="O1798">
        <f t="shared" si="456"/>
        <v>0</v>
      </c>
      <c r="P1798">
        <v>19</v>
      </c>
      <c r="Q1798">
        <f t="shared" si="457"/>
        <v>0</v>
      </c>
      <c r="R1798">
        <f t="shared" si="458"/>
        <v>1</v>
      </c>
      <c r="S1798">
        <f t="shared" si="459"/>
        <v>0</v>
      </c>
      <c r="T1798">
        <f t="shared" si="460"/>
        <v>0</v>
      </c>
      <c r="U1798">
        <v>1</v>
      </c>
      <c r="V1798">
        <f t="shared" si="461"/>
        <v>0.39753271721858241</v>
      </c>
      <c r="W1798">
        <f t="shared" si="462"/>
        <v>0.5980947248381977</v>
      </c>
      <c r="X1798">
        <f t="shared" si="463"/>
        <v>0.36296682682202458</v>
      </c>
      <c r="Y1798">
        <f t="shared" si="464"/>
        <v>1</v>
      </c>
      <c r="Z1798" t="s">
        <v>1830</v>
      </c>
    </row>
    <row r="1799" spans="1:26" x14ac:dyDescent="0.25">
      <c r="A1799" t="s">
        <v>26</v>
      </c>
      <c r="B1799" t="s">
        <v>38</v>
      </c>
      <c r="C1799" t="s">
        <v>25</v>
      </c>
      <c r="D1799">
        <v>0</v>
      </c>
      <c r="F1799">
        <v>1</v>
      </c>
      <c r="G1799">
        <v>73.650000000000006</v>
      </c>
      <c r="H1799">
        <f t="shared" si="449"/>
        <v>1</v>
      </c>
      <c r="I1799">
        <f t="shared" si="450"/>
        <v>0</v>
      </c>
      <c r="J1799">
        <f t="shared" si="451"/>
        <v>1</v>
      </c>
      <c r="K1799">
        <f t="shared" si="452"/>
        <v>0</v>
      </c>
      <c r="L1799">
        <f t="shared" si="453"/>
        <v>0</v>
      </c>
      <c r="M1799">
        <f t="shared" si="454"/>
        <v>1</v>
      </c>
      <c r="N1799">
        <f t="shared" si="455"/>
        <v>0</v>
      </c>
      <c r="O1799">
        <f t="shared" si="456"/>
        <v>0</v>
      </c>
      <c r="P1799">
        <v>23</v>
      </c>
      <c r="Q1799">
        <f t="shared" si="457"/>
        <v>0</v>
      </c>
      <c r="R1799">
        <f t="shared" si="458"/>
        <v>0</v>
      </c>
      <c r="S1799">
        <f t="shared" si="459"/>
        <v>1</v>
      </c>
      <c r="T1799">
        <f t="shared" si="460"/>
        <v>0</v>
      </c>
      <c r="U1799">
        <v>0</v>
      </c>
      <c r="V1799">
        <f t="shared" si="461"/>
        <v>0.37258783060951417</v>
      </c>
      <c r="W1799">
        <f t="shared" si="462"/>
        <v>0.59208414123005826</v>
      </c>
      <c r="X1799">
        <f t="shared" si="463"/>
        <v>0.13882169151830404</v>
      </c>
      <c r="Y1799">
        <f t="shared" si="464"/>
        <v>1</v>
      </c>
      <c r="Z1799" t="s">
        <v>1831</v>
      </c>
    </row>
    <row r="1800" spans="1:26" x14ac:dyDescent="0.25">
      <c r="A1800" t="s">
        <v>45</v>
      </c>
      <c r="B1800" t="s">
        <v>38</v>
      </c>
      <c r="C1800" t="s">
        <v>23</v>
      </c>
      <c r="D1800">
        <v>0</v>
      </c>
      <c r="F1800">
        <v>1</v>
      </c>
      <c r="G1800">
        <v>19.399999999999999</v>
      </c>
      <c r="H1800">
        <f t="shared" si="449"/>
        <v>1</v>
      </c>
      <c r="I1800">
        <f t="shared" si="450"/>
        <v>0</v>
      </c>
      <c r="J1800">
        <f t="shared" si="451"/>
        <v>0</v>
      </c>
      <c r="K1800">
        <f t="shared" si="452"/>
        <v>0</v>
      </c>
      <c r="L1800">
        <f t="shared" si="453"/>
        <v>1</v>
      </c>
      <c r="M1800">
        <f t="shared" si="454"/>
        <v>0</v>
      </c>
      <c r="N1800">
        <f t="shared" si="455"/>
        <v>0</v>
      </c>
      <c r="O1800">
        <f t="shared" si="456"/>
        <v>1</v>
      </c>
      <c r="P1800">
        <v>30</v>
      </c>
      <c r="Q1800">
        <f t="shared" si="457"/>
        <v>0</v>
      </c>
      <c r="R1800">
        <f t="shared" si="458"/>
        <v>0</v>
      </c>
      <c r="S1800">
        <f t="shared" si="459"/>
        <v>1</v>
      </c>
      <c r="T1800">
        <f t="shared" si="460"/>
        <v>0</v>
      </c>
      <c r="U1800">
        <v>0</v>
      </c>
      <c r="V1800">
        <f t="shared" si="461"/>
        <v>-7.2108039320812223E-2</v>
      </c>
      <c r="W1800">
        <f t="shared" si="462"/>
        <v>0.48198079716781178</v>
      </c>
      <c r="X1800">
        <f t="shared" si="463"/>
        <v>5.1995693346918014E-3</v>
      </c>
      <c r="Y1800">
        <f t="shared" si="464"/>
        <v>0</v>
      </c>
      <c r="Z1800" t="s">
        <v>1832</v>
      </c>
    </row>
    <row r="1801" spans="1:26" x14ac:dyDescent="0.25">
      <c r="A1801" t="s">
        <v>29</v>
      </c>
      <c r="B1801" t="s">
        <v>33</v>
      </c>
      <c r="C1801" t="s">
        <v>23</v>
      </c>
      <c r="D1801">
        <v>0</v>
      </c>
      <c r="F1801">
        <v>1</v>
      </c>
      <c r="G1801">
        <v>26.2</v>
      </c>
      <c r="H1801">
        <f t="shared" si="449"/>
        <v>1</v>
      </c>
      <c r="I1801">
        <f t="shared" si="450"/>
        <v>0</v>
      </c>
      <c r="J1801">
        <f t="shared" si="451"/>
        <v>0</v>
      </c>
      <c r="K1801">
        <f t="shared" si="452"/>
        <v>0</v>
      </c>
      <c r="L1801">
        <f t="shared" si="453"/>
        <v>1</v>
      </c>
      <c r="M1801">
        <f t="shared" si="454"/>
        <v>0</v>
      </c>
      <c r="N1801">
        <f t="shared" si="455"/>
        <v>1</v>
      </c>
      <c r="O1801">
        <f t="shared" si="456"/>
        <v>0</v>
      </c>
      <c r="P1801">
        <v>35</v>
      </c>
      <c r="Q1801">
        <f t="shared" si="457"/>
        <v>0</v>
      </c>
      <c r="R1801">
        <f t="shared" si="458"/>
        <v>0</v>
      </c>
      <c r="S1801">
        <f t="shared" si="459"/>
        <v>0</v>
      </c>
      <c r="T1801">
        <f t="shared" si="460"/>
        <v>1</v>
      </c>
      <c r="U1801">
        <v>0</v>
      </c>
      <c r="V1801">
        <f t="shared" si="461"/>
        <v>3.2907627919536615E-3</v>
      </c>
      <c r="W1801">
        <f t="shared" si="462"/>
        <v>0.50082268995557122</v>
      </c>
      <c r="X1801">
        <f t="shared" si="463"/>
        <v>1.0829119752906658E-5</v>
      </c>
      <c r="Y1801">
        <f t="shared" si="464"/>
        <v>0</v>
      </c>
      <c r="Z1801" t="s">
        <v>1833</v>
      </c>
    </row>
    <row r="1802" spans="1:26" x14ac:dyDescent="0.25">
      <c r="A1802" t="s">
        <v>26</v>
      </c>
      <c r="B1802" t="s">
        <v>27</v>
      </c>
      <c r="C1802" t="s">
        <v>35</v>
      </c>
      <c r="D1802">
        <v>0</v>
      </c>
      <c r="F1802">
        <v>1</v>
      </c>
      <c r="G1802">
        <v>98.7</v>
      </c>
      <c r="H1802">
        <f t="shared" si="449"/>
        <v>1</v>
      </c>
      <c r="I1802">
        <f t="shared" si="450"/>
        <v>0</v>
      </c>
      <c r="J1802">
        <f t="shared" si="451"/>
        <v>0</v>
      </c>
      <c r="K1802">
        <f t="shared" si="452"/>
        <v>1</v>
      </c>
      <c r="L1802">
        <f t="shared" si="453"/>
        <v>0</v>
      </c>
      <c r="M1802">
        <f t="shared" si="454"/>
        <v>1</v>
      </c>
      <c r="N1802">
        <f t="shared" si="455"/>
        <v>0</v>
      </c>
      <c r="O1802">
        <f t="shared" si="456"/>
        <v>0</v>
      </c>
      <c r="P1802">
        <v>10</v>
      </c>
      <c r="Q1802">
        <f t="shared" si="457"/>
        <v>1</v>
      </c>
      <c r="R1802">
        <f t="shared" si="458"/>
        <v>0</v>
      </c>
      <c r="S1802">
        <f t="shared" si="459"/>
        <v>0</v>
      </c>
      <c r="T1802">
        <f t="shared" si="460"/>
        <v>0</v>
      </c>
      <c r="U1802">
        <v>1</v>
      </c>
      <c r="V1802">
        <f t="shared" si="461"/>
        <v>0.54841051244438788</v>
      </c>
      <c r="W1802">
        <f t="shared" si="462"/>
        <v>0.63376673918500981</v>
      </c>
      <c r="X1802">
        <f t="shared" si="463"/>
        <v>0.20393306527074034</v>
      </c>
      <c r="Y1802">
        <f t="shared" si="464"/>
        <v>1</v>
      </c>
      <c r="Z1802" t="s">
        <v>1834</v>
      </c>
    </row>
    <row r="1803" spans="1:26" x14ac:dyDescent="0.25">
      <c r="A1803" t="s">
        <v>26</v>
      </c>
      <c r="B1803" t="s">
        <v>33</v>
      </c>
      <c r="C1803" t="s">
        <v>25</v>
      </c>
      <c r="D1803">
        <v>0</v>
      </c>
      <c r="F1803">
        <v>1</v>
      </c>
      <c r="G1803">
        <v>43.85</v>
      </c>
      <c r="H1803">
        <f t="shared" si="449"/>
        <v>1</v>
      </c>
      <c r="I1803">
        <f t="shared" si="450"/>
        <v>0</v>
      </c>
      <c r="J1803">
        <f t="shared" si="451"/>
        <v>1</v>
      </c>
      <c r="K1803">
        <f t="shared" si="452"/>
        <v>0</v>
      </c>
      <c r="L1803">
        <f t="shared" si="453"/>
        <v>0</v>
      </c>
      <c r="M1803">
        <f t="shared" si="454"/>
        <v>1</v>
      </c>
      <c r="N1803">
        <f t="shared" si="455"/>
        <v>0</v>
      </c>
      <c r="O1803">
        <f t="shared" si="456"/>
        <v>0</v>
      </c>
      <c r="P1803">
        <v>1</v>
      </c>
      <c r="Q1803">
        <f t="shared" si="457"/>
        <v>0</v>
      </c>
      <c r="R1803">
        <f t="shared" si="458"/>
        <v>0</v>
      </c>
      <c r="S1803">
        <f t="shared" si="459"/>
        <v>0</v>
      </c>
      <c r="T1803">
        <f t="shared" si="460"/>
        <v>1</v>
      </c>
      <c r="U1803">
        <v>0</v>
      </c>
      <c r="V1803">
        <f t="shared" si="461"/>
        <v>0.33099114856088019</v>
      </c>
      <c r="W1803">
        <f t="shared" si="462"/>
        <v>0.58200051899378524</v>
      </c>
      <c r="X1803">
        <f t="shared" si="463"/>
        <v>0.10955514042565066</v>
      </c>
      <c r="Y1803">
        <f t="shared" si="464"/>
        <v>1</v>
      </c>
      <c r="Z1803" t="s">
        <v>1835</v>
      </c>
    </row>
    <row r="1804" spans="1:26" x14ac:dyDescent="0.25">
      <c r="A1804" t="s">
        <v>26</v>
      </c>
      <c r="B1804" t="s">
        <v>30</v>
      </c>
      <c r="C1804" t="s">
        <v>35</v>
      </c>
      <c r="D1804">
        <v>0</v>
      </c>
      <c r="F1804">
        <v>1</v>
      </c>
      <c r="G1804">
        <v>69.7</v>
      </c>
      <c r="H1804">
        <f t="shared" si="449"/>
        <v>1</v>
      </c>
      <c r="I1804">
        <f t="shared" si="450"/>
        <v>0</v>
      </c>
      <c r="J1804">
        <f t="shared" si="451"/>
        <v>0</v>
      </c>
      <c r="K1804">
        <f t="shared" si="452"/>
        <v>1</v>
      </c>
      <c r="L1804">
        <f t="shared" si="453"/>
        <v>0</v>
      </c>
      <c r="M1804">
        <f t="shared" si="454"/>
        <v>1</v>
      </c>
      <c r="N1804">
        <f t="shared" si="455"/>
        <v>0</v>
      </c>
      <c r="O1804">
        <f t="shared" si="456"/>
        <v>0</v>
      </c>
      <c r="P1804">
        <v>22</v>
      </c>
      <c r="Q1804">
        <f t="shared" si="457"/>
        <v>0</v>
      </c>
      <c r="R1804">
        <f t="shared" si="458"/>
        <v>1</v>
      </c>
      <c r="S1804">
        <f t="shared" si="459"/>
        <v>0</v>
      </c>
      <c r="T1804">
        <f t="shared" si="460"/>
        <v>0</v>
      </c>
      <c r="U1804">
        <v>0</v>
      </c>
      <c r="V1804">
        <f t="shared" si="461"/>
        <v>0.36642956172790042</v>
      </c>
      <c r="W1804">
        <f t="shared" si="462"/>
        <v>0.5905959537667903</v>
      </c>
      <c r="X1804">
        <f t="shared" si="463"/>
        <v>0.13427062370810119</v>
      </c>
      <c r="Y1804">
        <f t="shared" si="464"/>
        <v>1</v>
      </c>
      <c r="Z1804" t="s">
        <v>1836</v>
      </c>
    </row>
    <row r="1805" spans="1:26" x14ac:dyDescent="0.25">
      <c r="A1805" t="s">
        <v>45</v>
      </c>
      <c r="B1805" t="s">
        <v>30</v>
      </c>
      <c r="C1805" t="s">
        <v>25</v>
      </c>
      <c r="D1805">
        <v>0</v>
      </c>
      <c r="F1805">
        <v>1</v>
      </c>
      <c r="G1805">
        <v>38.549999999999997</v>
      </c>
      <c r="H1805">
        <f t="shared" si="449"/>
        <v>1</v>
      </c>
      <c r="I1805">
        <f t="shared" si="450"/>
        <v>0</v>
      </c>
      <c r="J1805">
        <f t="shared" si="451"/>
        <v>1</v>
      </c>
      <c r="K1805">
        <f t="shared" si="452"/>
        <v>0</v>
      </c>
      <c r="L1805">
        <f t="shared" si="453"/>
        <v>0</v>
      </c>
      <c r="M1805">
        <f t="shared" si="454"/>
        <v>0</v>
      </c>
      <c r="N1805">
        <f t="shared" si="455"/>
        <v>0</v>
      </c>
      <c r="O1805">
        <f t="shared" si="456"/>
        <v>1</v>
      </c>
      <c r="P1805">
        <v>7</v>
      </c>
      <c r="Q1805">
        <f t="shared" si="457"/>
        <v>0</v>
      </c>
      <c r="R1805">
        <f t="shared" si="458"/>
        <v>1</v>
      </c>
      <c r="S1805">
        <f t="shared" si="459"/>
        <v>0</v>
      </c>
      <c r="T1805">
        <f t="shared" si="460"/>
        <v>0</v>
      </c>
      <c r="U1805">
        <v>0</v>
      </c>
      <c r="V1805">
        <f t="shared" si="461"/>
        <v>-1.3523918973734894E-2</v>
      </c>
      <c r="W1805">
        <f t="shared" si="462"/>
        <v>0.49661907178637138</v>
      </c>
      <c r="X1805">
        <f t="shared" si="463"/>
        <v>1.8289638440814666E-4</v>
      </c>
      <c r="Y1805">
        <f t="shared" si="464"/>
        <v>0</v>
      </c>
      <c r="Z1805" t="s">
        <v>1837</v>
      </c>
    </row>
    <row r="1806" spans="1:26" x14ac:dyDescent="0.25">
      <c r="A1806" t="s">
        <v>45</v>
      </c>
      <c r="B1806" t="s">
        <v>30</v>
      </c>
      <c r="C1806" t="s">
        <v>25</v>
      </c>
      <c r="D1806">
        <v>0</v>
      </c>
      <c r="F1806">
        <v>1</v>
      </c>
      <c r="G1806">
        <v>53.1</v>
      </c>
      <c r="H1806">
        <f t="shared" si="449"/>
        <v>1</v>
      </c>
      <c r="I1806">
        <f t="shared" si="450"/>
        <v>0</v>
      </c>
      <c r="J1806">
        <f t="shared" si="451"/>
        <v>1</v>
      </c>
      <c r="K1806">
        <f t="shared" si="452"/>
        <v>0</v>
      </c>
      <c r="L1806">
        <f t="shared" si="453"/>
        <v>0</v>
      </c>
      <c r="M1806">
        <f t="shared" si="454"/>
        <v>0</v>
      </c>
      <c r="N1806">
        <f t="shared" si="455"/>
        <v>0</v>
      </c>
      <c r="O1806">
        <f t="shared" si="456"/>
        <v>1</v>
      </c>
      <c r="P1806">
        <v>36</v>
      </c>
      <c r="Q1806">
        <f t="shared" si="457"/>
        <v>0</v>
      </c>
      <c r="R1806">
        <f t="shared" si="458"/>
        <v>1</v>
      </c>
      <c r="S1806">
        <f t="shared" si="459"/>
        <v>0</v>
      </c>
      <c r="T1806">
        <f t="shared" si="460"/>
        <v>0</v>
      </c>
      <c r="U1806">
        <v>0</v>
      </c>
      <c r="V1806">
        <f t="shared" si="461"/>
        <v>9.1603372863865717E-3</v>
      </c>
      <c r="W1806">
        <f t="shared" si="462"/>
        <v>0.50229006830797684</v>
      </c>
      <c r="X1806">
        <f t="shared" si="463"/>
        <v>8.3911779200364107E-5</v>
      </c>
      <c r="Y1806">
        <f t="shared" si="464"/>
        <v>0</v>
      </c>
      <c r="Z1806" t="s">
        <v>1838</v>
      </c>
    </row>
    <row r="1807" spans="1:26" x14ac:dyDescent="0.25">
      <c r="A1807" t="s">
        <v>26</v>
      </c>
      <c r="B1807" t="s">
        <v>30</v>
      </c>
      <c r="C1807" t="s">
        <v>23</v>
      </c>
      <c r="D1807">
        <v>0</v>
      </c>
      <c r="F1807">
        <v>1</v>
      </c>
      <c r="G1807">
        <v>20.65</v>
      </c>
      <c r="H1807">
        <f t="shared" si="449"/>
        <v>1</v>
      </c>
      <c r="I1807">
        <f t="shared" si="450"/>
        <v>0</v>
      </c>
      <c r="J1807">
        <f t="shared" si="451"/>
        <v>0</v>
      </c>
      <c r="K1807">
        <f t="shared" si="452"/>
        <v>0</v>
      </c>
      <c r="L1807">
        <f t="shared" si="453"/>
        <v>1</v>
      </c>
      <c r="M1807">
        <f t="shared" si="454"/>
        <v>1</v>
      </c>
      <c r="N1807">
        <f t="shared" si="455"/>
        <v>0</v>
      </c>
      <c r="O1807">
        <f t="shared" si="456"/>
        <v>0</v>
      </c>
      <c r="P1807">
        <v>34</v>
      </c>
      <c r="Q1807">
        <f t="shared" si="457"/>
        <v>0</v>
      </c>
      <c r="R1807">
        <f t="shared" si="458"/>
        <v>1</v>
      </c>
      <c r="S1807">
        <f t="shared" si="459"/>
        <v>0</v>
      </c>
      <c r="T1807">
        <f t="shared" si="460"/>
        <v>0</v>
      </c>
      <c r="U1807">
        <v>0</v>
      </c>
      <c r="V1807">
        <f t="shared" si="461"/>
        <v>0.26122968453012674</v>
      </c>
      <c r="W1807">
        <f t="shared" si="462"/>
        <v>0.5649385514354156</v>
      </c>
      <c r="X1807">
        <f t="shared" si="463"/>
        <v>6.824094807970954E-2</v>
      </c>
      <c r="Y1807">
        <f t="shared" si="464"/>
        <v>0</v>
      </c>
      <c r="Z1807" t="s">
        <v>1839</v>
      </c>
    </row>
    <row r="1808" spans="1:26" x14ac:dyDescent="0.25">
      <c r="A1808" t="s">
        <v>45</v>
      </c>
      <c r="B1808" t="s">
        <v>38</v>
      </c>
      <c r="C1808" t="s">
        <v>25</v>
      </c>
      <c r="D1808">
        <v>0</v>
      </c>
      <c r="F1808">
        <v>1</v>
      </c>
      <c r="G1808">
        <v>64.45</v>
      </c>
      <c r="H1808">
        <f t="shared" si="449"/>
        <v>1</v>
      </c>
      <c r="I1808">
        <f t="shared" si="450"/>
        <v>0</v>
      </c>
      <c r="J1808">
        <f t="shared" si="451"/>
        <v>1</v>
      </c>
      <c r="K1808">
        <f t="shared" si="452"/>
        <v>0</v>
      </c>
      <c r="L1808">
        <f t="shared" si="453"/>
        <v>0</v>
      </c>
      <c r="M1808">
        <f t="shared" si="454"/>
        <v>0</v>
      </c>
      <c r="N1808">
        <f t="shared" si="455"/>
        <v>0</v>
      </c>
      <c r="O1808">
        <f t="shared" si="456"/>
        <v>1</v>
      </c>
      <c r="P1808">
        <v>72</v>
      </c>
      <c r="Q1808">
        <f t="shared" si="457"/>
        <v>0</v>
      </c>
      <c r="R1808">
        <f t="shared" si="458"/>
        <v>0</v>
      </c>
      <c r="S1808">
        <f t="shared" si="459"/>
        <v>1</v>
      </c>
      <c r="T1808">
        <f t="shared" si="460"/>
        <v>0</v>
      </c>
      <c r="U1808">
        <v>0</v>
      </c>
      <c r="V1808">
        <f t="shared" si="461"/>
        <v>2.6855616224694373E-2</v>
      </c>
      <c r="W1808">
        <f t="shared" si="462"/>
        <v>0.50671350056614395</v>
      </c>
      <c r="X1808">
        <f t="shared" si="463"/>
        <v>7.2122412280806766E-4</v>
      </c>
      <c r="Y1808">
        <f t="shared" si="464"/>
        <v>0</v>
      </c>
      <c r="Z1808" t="s">
        <v>1840</v>
      </c>
    </row>
    <row r="1809" spans="1:26" x14ac:dyDescent="0.25">
      <c r="A1809" t="s">
        <v>45</v>
      </c>
      <c r="B1809" t="s">
        <v>38</v>
      </c>
      <c r="C1809" t="s">
        <v>23</v>
      </c>
      <c r="D1809">
        <v>0</v>
      </c>
      <c r="F1809">
        <v>1</v>
      </c>
      <c r="G1809">
        <v>25.1</v>
      </c>
      <c r="H1809">
        <f t="shared" si="449"/>
        <v>1</v>
      </c>
      <c r="I1809">
        <f t="shared" si="450"/>
        <v>0</v>
      </c>
      <c r="J1809">
        <f t="shared" si="451"/>
        <v>0</v>
      </c>
      <c r="K1809">
        <f t="shared" si="452"/>
        <v>0</v>
      </c>
      <c r="L1809">
        <f t="shared" si="453"/>
        <v>1</v>
      </c>
      <c r="M1809">
        <f t="shared" si="454"/>
        <v>0</v>
      </c>
      <c r="N1809">
        <f t="shared" si="455"/>
        <v>0</v>
      </c>
      <c r="O1809">
        <f t="shared" si="456"/>
        <v>1</v>
      </c>
      <c r="P1809">
        <v>36</v>
      </c>
      <c r="Q1809">
        <f t="shared" si="457"/>
        <v>0</v>
      </c>
      <c r="R1809">
        <f t="shared" si="458"/>
        <v>0</v>
      </c>
      <c r="S1809">
        <f t="shared" si="459"/>
        <v>1</v>
      </c>
      <c r="T1809">
        <f t="shared" si="460"/>
        <v>0</v>
      </c>
      <c r="U1809">
        <v>0</v>
      </c>
      <c r="V1809">
        <f t="shared" si="461"/>
        <v>-5.8358254205575937E-2</v>
      </c>
      <c r="W1809">
        <f t="shared" si="462"/>
        <v>0.48541457566141843</v>
      </c>
      <c r="X1809">
        <f t="shared" si="463"/>
        <v>3.4056858339226214E-3</v>
      </c>
      <c r="Y1809">
        <f t="shared" si="464"/>
        <v>0</v>
      </c>
      <c r="Z1809" t="s">
        <v>1841</v>
      </c>
    </row>
    <row r="1810" spans="1:26" x14ac:dyDescent="0.25">
      <c r="A1810" t="s">
        <v>26</v>
      </c>
      <c r="B1810" t="s">
        <v>27</v>
      </c>
      <c r="C1810" t="s">
        <v>35</v>
      </c>
      <c r="D1810">
        <v>0</v>
      </c>
      <c r="F1810">
        <v>1</v>
      </c>
      <c r="G1810">
        <v>76.349999999999994</v>
      </c>
      <c r="H1810">
        <f t="shared" si="449"/>
        <v>1</v>
      </c>
      <c r="I1810">
        <f t="shared" si="450"/>
        <v>0</v>
      </c>
      <c r="J1810">
        <f t="shared" si="451"/>
        <v>0</v>
      </c>
      <c r="K1810">
        <f t="shared" si="452"/>
        <v>1</v>
      </c>
      <c r="L1810">
        <f t="shared" si="453"/>
        <v>0</v>
      </c>
      <c r="M1810">
        <f t="shared" si="454"/>
        <v>1</v>
      </c>
      <c r="N1810">
        <f t="shared" si="455"/>
        <v>0</v>
      </c>
      <c r="O1810">
        <f t="shared" si="456"/>
        <v>0</v>
      </c>
      <c r="P1810">
        <v>1</v>
      </c>
      <c r="Q1810">
        <f t="shared" si="457"/>
        <v>1</v>
      </c>
      <c r="R1810">
        <f t="shared" si="458"/>
        <v>0</v>
      </c>
      <c r="S1810">
        <f t="shared" si="459"/>
        <v>0</v>
      </c>
      <c r="T1810">
        <f t="shared" si="460"/>
        <v>0</v>
      </c>
      <c r="U1810">
        <v>1</v>
      </c>
      <c r="V1810">
        <f t="shared" si="461"/>
        <v>0.51842879322310143</v>
      </c>
      <c r="W1810">
        <f t="shared" si="462"/>
        <v>0.62678029228224152</v>
      </c>
      <c r="X1810">
        <f t="shared" si="463"/>
        <v>0.23191082719655839</v>
      </c>
      <c r="Y1810">
        <f t="shared" si="464"/>
        <v>1</v>
      </c>
      <c r="Z1810" t="s">
        <v>1842</v>
      </c>
    </row>
    <row r="1811" spans="1:26" x14ac:dyDescent="0.25">
      <c r="A1811" t="s">
        <v>26</v>
      </c>
      <c r="B1811" t="s">
        <v>27</v>
      </c>
      <c r="C1811" t="s">
        <v>35</v>
      </c>
      <c r="D1811">
        <v>0</v>
      </c>
      <c r="F1811">
        <v>1</v>
      </c>
      <c r="G1811">
        <v>79.150000000000006</v>
      </c>
      <c r="H1811">
        <f t="shared" si="449"/>
        <v>1</v>
      </c>
      <c r="I1811">
        <f t="shared" si="450"/>
        <v>0</v>
      </c>
      <c r="J1811">
        <f t="shared" si="451"/>
        <v>0</v>
      </c>
      <c r="K1811">
        <f t="shared" si="452"/>
        <v>1</v>
      </c>
      <c r="L1811">
        <f t="shared" si="453"/>
        <v>0</v>
      </c>
      <c r="M1811">
        <f t="shared" si="454"/>
        <v>1</v>
      </c>
      <c r="N1811">
        <f t="shared" si="455"/>
        <v>0</v>
      </c>
      <c r="O1811">
        <f t="shared" si="456"/>
        <v>0</v>
      </c>
      <c r="P1811">
        <v>23</v>
      </c>
      <c r="Q1811">
        <f t="shared" si="457"/>
        <v>1</v>
      </c>
      <c r="R1811">
        <f t="shared" si="458"/>
        <v>0</v>
      </c>
      <c r="S1811">
        <f t="shared" si="459"/>
        <v>0</v>
      </c>
      <c r="T1811">
        <f t="shared" si="460"/>
        <v>0</v>
      </c>
      <c r="U1811">
        <v>1</v>
      </c>
      <c r="V1811">
        <f t="shared" si="461"/>
        <v>0.53648559748399094</v>
      </c>
      <c r="W1811">
        <f t="shared" si="462"/>
        <v>0.63099450008907532</v>
      </c>
      <c r="X1811">
        <f t="shared" si="463"/>
        <v>0.21484560133977287</v>
      </c>
      <c r="Y1811">
        <f t="shared" si="464"/>
        <v>1</v>
      </c>
      <c r="Z1811" t="s">
        <v>1843</v>
      </c>
    </row>
    <row r="1812" spans="1:26" x14ac:dyDescent="0.25">
      <c r="A1812" t="s">
        <v>26</v>
      </c>
      <c r="B1812" t="s">
        <v>27</v>
      </c>
      <c r="C1812" t="s">
        <v>35</v>
      </c>
      <c r="D1812">
        <v>1</v>
      </c>
      <c r="F1812">
        <v>1</v>
      </c>
      <c r="G1812">
        <v>85</v>
      </c>
      <c r="H1812">
        <f t="shared" si="449"/>
        <v>0</v>
      </c>
      <c r="I1812">
        <f t="shared" si="450"/>
        <v>1</v>
      </c>
      <c r="J1812">
        <f t="shared" si="451"/>
        <v>0</v>
      </c>
      <c r="K1812">
        <f t="shared" si="452"/>
        <v>1</v>
      </c>
      <c r="L1812">
        <f t="shared" si="453"/>
        <v>0</v>
      </c>
      <c r="M1812">
        <f t="shared" si="454"/>
        <v>1</v>
      </c>
      <c r="N1812">
        <f t="shared" si="455"/>
        <v>0</v>
      </c>
      <c r="O1812">
        <f t="shared" si="456"/>
        <v>0</v>
      </c>
      <c r="P1812">
        <v>32</v>
      </c>
      <c r="Q1812">
        <f t="shared" si="457"/>
        <v>1</v>
      </c>
      <c r="R1812">
        <f t="shared" si="458"/>
        <v>0</v>
      </c>
      <c r="S1812">
        <f t="shared" si="459"/>
        <v>0</v>
      </c>
      <c r="T1812">
        <f t="shared" si="460"/>
        <v>0</v>
      </c>
      <c r="U1812">
        <v>1</v>
      </c>
      <c r="V1812">
        <f t="shared" si="461"/>
        <v>0.53191462254612887</v>
      </c>
      <c r="W1812">
        <f t="shared" si="462"/>
        <v>0.62992955646417703</v>
      </c>
      <c r="X1812">
        <f t="shared" si="463"/>
        <v>0.21910392058613301</v>
      </c>
      <c r="Y1812">
        <f t="shared" si="464"/>
        <v>1</v>
      </c>
      <c r="Z1812" t="s">
        <v>1844</v>
      </c>
    </row>
    <row r="1813" spans="1:26" x14ac:dyDescent="0.25">
      <c r="A1813" t="s">
        <v>29</v>
      </c>
      <c r="B1813" t="s">
        <v>38</v>
      </c>
      <c r="C1813" t="s">
        <v>35</v>
      </c>
      <c r="D1813">
        <v>0</v>
      </c>
      <c r="F1813">
        <v>1</v>
      </c>
      <c r="G1813">
        <v>95.15</v>
      </c>
      <c r="H1813">
        <f t="shared" si="449"/>
        <v>1</v>
      </c>
      <c r="I1813">
        <f t="shared" si="450"/>
        <v>0</v>
      </c>
      <c r="J1813">
        <f t="shared" si="451"/>
        <v>0</v>
      </c>
      <c r="K1813">
        <f t="shared" si="452"/>
        <v>1</v>
      </c>
      <c r="L1813">
        <f t="shared" si="453"/>
        <v>0</v>
      </c>
      <c r="M1813">
        <f t="shared" si="454"/>
        <v>0</v>
      </c>
      <c r="N1813">
        <f t="shared" si="455"/>
        <v>1</v>
      </c>
      <c r="O1813">
        <f t="shared" si="456"/>
        <v>0</v>
      </c>
      <c r="P1813">
        <v>71</v>
      </c>
      <c r="Q1813">
        <f t="shared" si="457"/>
        <v>0</v>
      </c>
      <c r="R1813">
        <f t="shared" si="458"/>
        <v>0</v>
      </c>
      <c r="S1813">
        <f t="shared" si="459"/>
        <v>1</v>
      </c>
      <c r="T1813">
        <f t="shared" si="460"/>
        <v>0</v>
      </c>
      <c r="U1813">
        <v>0</v>
      </c>
      <c r="V1813">
        <f t="shared" si="461"/>
        <v>0.15320729181405854</v>
      </c>
      <c r="W1813">
        <f t="shared" si="462"/>
        <v>0.53822707851284446</v>
      </c>
      <c r="X1813">
        <f t="shared" si="463"/>
        <v>2.347247426499809E-2</v>
      </c>
      <c r="Y1813">
        <f t="shared" si="464"/>
        <v>0</v>
      </c>
      <c r="Z1813" t="s">
        <v>1845</v>
      </c>
    </row>
    <row r="1814" spans="1:26" x14ac:dyDescent="0.25">
      <c r="A1814" t="s">
        <v>26</v>
      </c>
      <c r="B1814" t="s">
        <v>30</v>
      </c>
      <c r="C1814" t="s">
        <v>35</v>
      </c>
      <c r="D1814">
        <v>1</v>
      </c>
      <c r="F1814">
        <v>1</v>
      </c>
      <c r="G1814">
        <v>79.349999999999994</v>
      </c>
      <c r="H1814">
        <f t="shared" si="449"/>
        <v>0</v>
      </c>
      <c r="I1814">
        <f t="shared" si="450"/>
        <v>1</v>
      </c>
      <c r="J1814">
        <f t="shared" si="451"/>
        <v>0</v>
      </c>
      <c r="K1814">
        <f t="shared" si="452"/>
        <v>1</v>
      </c>
      <c r="L1814">
        <f t="shared" si="453"/>
        <v>0</v>
      </c>
      <c r="M1814">
        <f t="shared" si="454"/>
        <v>1</v>
      </c>
      <c r="N1814">
        <f t="shared" si="455"/>
        <v>0</v>
      </c>
      <c r="O1814">
        <f t="shared" si="456"/>
        <v>0</v>
      </c>
      <c r="P1814">
        <v>23</v>
      </c>
      <c r="Q1814">
        <f t="shared" si="457"/>
        <v>0</v>
      </c>
      <c r="R1814">
        <f t="shared" si="458"/>
        <v>1</v>
      </c>
      <c r="S1814">
        <f t="shared" si="459"/>
        <v>0</v>
      </c>
      <c r="T1814">
        <f t="shared" si="460"/>
        <v>0</v>
      </c>
      <c r="U1814">
        <v>0</v>
      </c>
      <c r="V1814">
        <f t="shared" si="461"/>
        <v>0.38633761572475039</v>
      </c>
      <c r="W1814">
        <f t="shared" si="462"/>
        <v>0.5954007448292955</v>
      </c>
      <c r="X1814">
        <f t="shared" si="463"/>
        <v>0.14925675332388491</v>
      </c>
      <c r="Y1814">
        <f t="shared" si="464"/>
        <v>1</v>
      </c>
      <c r="Z1814" t="s">
        <v>1846</v>
      </c>
    </row>
    <row r="1815" spans="1:26" x14ac:dyDescent="0.25">
      <c r="A1815" t="s">
        <v>29</v>
      </c>
      <c r="B1815" t="s">
        <v>33</v>
      </c>
      <c r="C1815" t="s">
        <v>35</v>
      </c>
      <c r="D1815">
        <v>0</v>
      </c>
      <c r="F1815">
        <v>1</v>
      </c>
      <c r="G1815">
        <v>96.65</v>
      </c>
      <c r="H1815">
        <f t="shared" si="449"/>
        <v>1</v>
      </c>
      <c r="I1815">
        <f t="shared" si="450"/>
        <v>0</v>
      </c>
      <c r="J1815">
        <f t="shared" si="451"/>
        <v>0</v>
      </c>
      <c r="K1815">
        <f t="shared" si="452"/>
        <v>1</v>
      </c>
      <c r="L1815">
        <f t="shared" si="453"/>
        <v>0</v>
      </c>
      <c r="M1815">
        <f t="shared" si="454"/>
        <v>0</v>
      </c>
      <c r="N1815">
        <f t="shared" si="455"/>
        <v>1</v>
      </c>
      <c r="O1815">
        <f t="shared" si="456"/>
        <v>0</v>
      </c>
      <c r="P1815">
        <v>17</v>
      </c>
      <c r="Q1815">
        <f t="shared" si="457"/>
        <v>0</v>
      </c>
      <c r="R1815">
        <f t="shared" si="458"/>
        <v>0</v>
      </c>
      <c r="S1815">
        <f t="shared" si="459"/>
        <v>0</v>
      </c>
      <c r="T1815">
        <f t="shared" si="460"/>
        <v>1</v>
      </c>
      <c r="U1815">
        <v>0</v>
      </c>
      <c r="V1815">
        <f t="shared" si="461"/>
        <v>0.13699125656860039</v>
      </c>
      <c r="W1815">
        <f t="shared" si="462"/>
        <v>0.53419435486658695</v>
      </c>
      <c r="X1815">
        <f t="shared" si="463"/>
        <v>1.8766604376244101E-2</v>
      </c>
      <c r="Y1815">
        <f t="shared" si="464"/>
        <v>0</v>
      </c>
      <c r="Z1815" t="s">
        <v>1847</v>
      </c>
    </row>
    <row r="1816" spans="1:26" x14ac:dyDescent="0.25">
      <c r="A1816" t="s">
        <v>26</v>
      </c>
      <c r="B1816" t="s">
        <v>27</v>
      </c>
      <c r="C1816" t="s">
        <v>25</v>
      </c>
      <c r="D1816">
        <v>0</v>
      </c>
      <c r="F1816">
        <v>1</v>
      </c>
      <c r="G1816">
        <v>75.5</v>
      </c>
      <c r="H1816">
        <f t="shared" si="449"/>
        <v>1</v>
      </c>
      <c r="I1816">
        <f t="shared" si="450"/>
        <v>0</v>
      </c>
      <c r="J1816">
        <f t="shared" si="451"/>
        <v>1</v>
      </c>
      <c r="K1816">
        <f t="shared" si="452"/>
        <v>0</v>
      </c>
      <c r="L1816">
        <f t="shared" si="453"/>
        <v>0</v>
      </c>
      <c r="M1816">
        <f t="shared" si="454"/>
        <v>1</v>
      </c>
      <c r="N1816">
        <f t="shared" si="455"/>
        <v>0</v>
      </c>
      <c r="O1816">
        <f t="shared" si="456"/>
        <v>0</v>
      </c>
      <c r="P1816">
        <v>1</v>
      </c>
      <c r="Q1816">
        <f t="shared" si="457"/>
        <v>1</v>
      </c>
      <c r="R1816">
        <f t="shared" si="458"/>
        <v>0</v>
      </c>
      <c r="S1816">
        <f t="shared" si="459"/>
        <v>0</v>
      </c>
      <c r="T1816">
        <f t="shared" si="460"/>
        <v>0</v>
      </c>
      <c r="U1816">
        <v>0</v>
      </c>
      <c r="V1816">
        <f t="shared" si="461"/>
        <v>0.51224042686123894</v>
      </c>
      <c r="W1816">
        <f t="shared" si="462"/>
        <v>0.62533153578791445</v>
      </c>
      <c r="X1816">
        <f t="shared" si="463"/>
        <v>0.26239025491098428</v>
      </c>
      <c r="Y1816">
        <f t="shared" si="464"/>
        <v>1</v>
      </c>
      <c r="Z1816" t="s">
        <v>1848</v>
      </c>
    </row>
    <row r="1817" spans="1:26" x14ac:dyDescent="0.25">
      <c r="A1817" t="s">
        <v>45</v>
      </c>
      <c r="B1817" t="s">
        <v>30</v>
      </c>
      <c r="C1817" t="s">
        <v>23</v>
      </c>
      <c r="D1817">
        <v>0</v>
      </c>
      <c r="F1817">
        <v>1</v>
      </c>
      <c r="G1817">
        <v>19.7</v>
      </c>
      <c r="H1817">
        <f t="shared" si="449"/>
        <v>1</v>
      </c>
      <c r="I1817">
        <f t="shared" si="450"/>
        <v>0</v>
      </c>
      <c r="J1817">
        <f t="shared" si="451"/>
        <v>0</v>
      </c>
      <c r="K1817">
        <f t="shared" si="452"/>
        <v>0</v>
      </c>
      <c r="L1817">
        <f t="shared" si="453"/>
        <v>1</v>
      </c>
      <c r="M1817">
        <f t="shared" si="454"/>
        <v>0</v>
      </c>
      <c r="N1817">
        <f t="shared" si="455"/>
        <v>0</v>
      </c>
      <c r="O1817">
        <f t="shared" si="456"/>
        <v>1</v>
      </c>
      <c r="P1817">
        <v>12</v>
      </c>
      <c r="Q1817">
        <f t="shared" si="457"/>
        <v>0</v>
      </c>
      <c r="R1817">
        <f t="shared" si="458"/>
        <v>1</v>
      </c>
      <c r="S1817">
        <f t="shared" si="459"/>
        <v>0</v>
      </c>
      <c r="T1817">
        <f t="shared" si="460"/>
        <v>0</v>
      </c>
      <c r="U1817">
        <v>0</v>
      </c>
      <c r="V1817">
        <f t="shared" si="461"/>
        <v>-7.1640322696892189E-2</v>
      </c>
      <c r="W1817">
        <f t="shared" si="462"/>
        <v>0.48209757544216419</v>
      </c>
      <c r="X1817">
        <f t="shared" si="463"/>
        <v>5.1323358361148458E-3</v>
      </c>
      <c r="Y1817">
        <f t="shared" si="464"/>
        <v>0</v>
      </c>
      <c r="Z1817" t="s">
        <v>1849</v>
      </c>
    </row>
    <row r="1818" spans="1:26" x14ac:dyDescent="0.25">
      <c r="A1818" t="s">
        <v>45</v>
      </c>
      <c r="B1818" t="s">
        <v>38</v>
      </c>
      <c r="C1818" t="s">
        <v>23</v>
      </c>
      <c r="D1818">
        <v>0</v>
      </c>
      <c r="F1818">
        <v>1</v>
      </c>
      <c r="G1818">
        <v>20.5</v>
      </c>
      <c r="H1818">
        <f t="shared" si="449"/>
        <v>1</v>
      </c>
      <c r="I1818">
        <f t="shared" si="450"/>
        <v>0</v>
      </c>
      <c r="J1818">
        <f t="shared" si="451"/>
        <v>0</v>
      </c>
      <c r="K1818">
        <f t="shared" si="452"/>
        <v>0</v>
      </c>
      <c r="L1818">
        <f t="shared" si="453"/>
        <v>1</v>
      </c>
      <c r="M1818">
        <f t="shared" si="454"/>
        <v>0</v>
      </c>
      <c r="N1818">
        <f t="shared" si="455"/>
        <v>0</v>
      </c>
      <c r="O1818">
        <f t="shared" si="456"/>
        <v>1</v>
      </c>
      <c r="P1818">
        <v>72</v>
      </c>
      <c r="Q1818">
        <f t="shared" si="457"/>
        <v>0</v>
      </c>
      <c r="R1818">
        <f t="shared" si="458"/>
        <v>0</v>
      </c>
      <c r="S1818">
        <f t="shared" si="459"/>
        <v>1</v>
      </c>
      <c r="T1818">
        <f t="shared" si="460"/>
        <v>0</v>
      </c>
      <c r="U1818">
        <v>0</v>
      </c>
      <c r="V1818">
        <f t="shared" si="461"/>
        <v>-7.039307836643878E-2</v>
      </c>
      <c r="W1818">
        <f t="shared" si="462"/>
        <v>0.482408993700148</v>
      </c>
      <c r="X1818">
        <f t="shared" si="463"/>
        <v>4.9551854819035917E-3</v>
      </c>
      <c r="Y1818">
        <f t="shared" si="464"/>
        <v>0</v>
      </c>
      <c r="Z1818" t="s">
        <v>1850</v>
      </c>
    </row>
    <row r="1819" spans="1:26" x14ac:dyDescent="0.25">
      <c r="A1819" t="s">
        <v>26</v>
      </c>
      <c r="B1819" t="s">
        <v>30</v>
      </c>
      <c r="C1819" t="s">
        <v>23</v>
      </c>
      <c r="D1819">
        <v>0</v>
      </c>
      <c r="F1819">
        <v>1</v>
      </c>
      <c r="G1819">
        <v>19.2</v>
      </c>
      <c r="H1819">
        <f t="shared" si="449"/>
        <v>1</v>
      </c>
      <c r="I1819">
        <f t="shared" si="450"/>
        <v>0</v>
      </c>
      <c r="J1819">
        <f t="shared" si="451"/>
        <v>0</v>
      </c>
      <c r="K1819">
        <f t="shared" si="452"/>
        <v>0</v>
      </c>
      <c r="L1819">
        <f t="shared" si="453"/>
        <v>1</v>
      </c>
      <c r="M1819">
        <f t="shared" si="454"/>
        <v>1</v>
      </c>
      <c r="N1819">
        <f t="shared" si="455"/>
        <v>0</v>
      </c>
      <c r="O1819">
        <f t="shared" si="456"/>
        <v>0</v>
      </c>
      <c r="P1819">
        <v>1</v>
      </c>
      <c r="Q1819">
        <f t="shared" si="457"/>
        <v>0</v>
      </c>
      <c r="R1819">
        <f t="shared" si="458"/>
        <v>1</v>
      </c>
      <c r="S1819">
        <f t="shared" si="459"/>
        <v>0</v>
      </c>
      <c r="T1819">
        <f t="shared" si="460"/>
        <v>0</v>
      </c>
      <c r="U1819">
        <v>0</v>
      </c>
      <c r="V1819">
        <f t="shared" si="461"/>
        <v>0.27752367254623822</v>
      </c>
      <c r="W1819">
        <f t="shared" si="462"/>
        <v>0.56893901500972621</v>
      </c>
      <c r="X1819">
        <f t="shared" si="463"/>
        <v>7.7019388823551652E-2</v>
      </c>
      <c r="Y1819">
        <f t="shared" si="464"/>
        <v>0</v>
      </c>
      <c r="Z1819" t="s">
        <v>1851</v>
      </c>
    </row>
    <row r="1820" spans="1:26" x14ac:dyDescent="0.25">
      <c r="A1820" t="s">
        <v>45</v>
      </c>
      <c r="B1820" t="s">
        <v>33</v>
      </c>
      <c r="C1820" t="s">
        <v>35</v>
      </c>
      <c r="D1820">
        <v>1</v>
      </c>
      <c r="F1820">
        <v>1</v>
      </c>
      <c r="G1820">
        <v>98.35</v>
      </c>
      <c r="H1820">
        <f t="shared" si="449"/>
        <v>0</v>
      </c>
      <c r="I1820">
        <f t="shared" si="450"/>
        <v>1</v>
      </c>
      <c r="J1820">
        <f t="shared" si="451"/>
        <v>0</v>
      </c>
      <c r="K1820">
        <f t="shared" si="452"/>
        <v>1</v>
      </c>
      <c r="L1820">
        <f t="shared" si="453"/>
        <v>0</v>
      </c>
      <c r="M1820">
        <f t="shared" si="454"/>
        <v>0</v>
      </c>
      <c r="N1820">
        <f t="shared" si="455"/>
        <v>0</v>
      </c>
      <c r="O1820">
        <f t="shared" si="456"/>
        <v>1</v>
      </c>
      <c r="P1820">
        <v>72</v>
      </c>
      <c r="Q1820">
        <f t="shared" si="457"/>
        <v>0</v>
      </c>
      <c r="R1820">
        <f t="shared" si="458"/>
        <v>0</v>
      </c>
      <c r="S1820">
        <f t="shared" si="459"/>
        <v>0</v>
      </c>
      <c r="T1820">
        <f t="shared" si="460"/>
        <v>1</v>
      </c>
      <c r="U1820">
        <v>0</v>
      </c>
      <c r="V1820">
        <f t="shared" si="461"/>
        <v>8.4570763988413428E-2</v>
      </c>
      <c r="W1820">
        <f t="shared" si="462"/>
        <v>0.52113009858229831</v>
      </c>
      <c r="X1820">
        <f t="shared" si="463"/>
        <v>7.1522141215839257E-3</v>
      </c>
      <c r="Y1820">
        <f t="shared" si="464"/>
        <v>0</v>
      </c>
      <c r="Z1820" t="s">
        <v>1852</v>
      </c>
    </row>
    <row r="1821" spans="1:26" x14ac:dyDescent="0.25">
      <c r="A1821" t="s">
        <v>26</v>
      </c>
      <c r="B1821" t="s">
        <v>33</v>
      </c>
      <c r="C1821" t="s">
        <v>35</v>
      </c>
      <c r="D1821">
        <v>0</v>
      </c>
      <c r="F1821">
        <v>1</v>
      </c>
      <c r="G1821">
        <v>74.349999999999994</v>
      </c>
      <c r="H1821">
        <f t="shared" si="449"/>
        <v>1</v>
      </c>
      <c r="I1821">
        <f t="shared" si="450"/>
        <v>0</v>
      </c>
      <c r="J1821">
        <f t="shared" si="451"/>
        <v>0</v>
      </c>
      <c r="K1821">
        <f t="shared" si="452"/>
        <v>1</v>
      </c>
      <c r="L1821">
        <f t="shared" si="453"/>
        <v>0</v>
      </c>
      <c r="M1821">
        <f t="shared" si="454"/>
        <v>1</v>
      </c>
      <c r="N1821">
        <f t="shared" si="455"/>
        <v>0</v>
      </c>
      <c r="O1821">
        <f t="shared" si="456"/>
        <v>0</v>
      </c>
      <c r="P1821">
        <v>60</v>
      </c>
      <c r="Q1821">
        <f t="shared" si="457"/>
        <v>0</v>
      </c>
      <c r="R1821">
        <f t="shared" si="458"/>
        <v>0</v>
      </c>
      <c r="S1821">
        <f t="shared" si="459"/>
        <v>0</v>
      </c>
      <c r="T1821">
        <f t="shared" si="460"/>
        <v>1</v>
      </c>
      <c r="U1821">
        <v>0</v>
      </c>
      <c r="V1821">
        <f t="shared" si="461"/>
        <v>0.37367916939866086</v>
      </c>
      <c r="W1821">
        <f t="shared" si="462"/>
        <v>0.59234769541997978</v>
      </c>
      <c r="X1821">
        <f t="shared" si="463"/>
        <v>0.13963612164247308</v>
      </c>
      <c r="Y1821">
        <f t="shared" si="464"/>
        <v>1</v>
      </c>
      <c r="Z1821" t="s">
        <v>1853</v>
      </c>
    </row>
    <row r="1822" spans="1:26" x14ac:dyDescent="0.25">
      <c r="A1822" t="s">
        <v>45</v>
      </c>
      <c r="B1822" t="s">
        <v>38</v>
      </c>
      <c r="C1822" t="s">
        <v>25</v>
      </c>
      <c r="D1822">
        <v>0</v>
      </c>
      <c r="F1822">
        <v>1</v>
      </c>
      <c r="G1822">
        <v>51.35</v>
      </c>
      <c r="H1822">
        <f t="shared" si="449"/>
        <v>1</v>
      </c>
      <c r="I1822">
        <f t="shared" si="450"/>
        <v>0</v>
      </c>
      <c r="J1822">
        <f t="shared" si="451"/>
        <v>1</v>
      </c>
      <c r="K1822">
        <f t="shared" si="452"/>
        <v>0</v>
      </c>
      <c r="L1822">
        <f t="shared" si="453"/>
        <v>0</v>
      </c>
      <c r="M1822">
        <f t="shared" si="454"/>
        <v>0</v>
      </c>
      <c r="N1822">
        <f t="shared" si="455"/>
        <v>0</v>
      </c>
      <c r="O1822">
        <f t="shared" si="456"/>
        <v>1</v>
      </c>
      <c r="P1822">
        <v>61</v>
      </c>
      <c r="Q1822">
        <f t="shared" si="457"/>
        <v>0</v>
      </c>
      <c r="R1822">
        <f t="shared" si="458"/>
        <v>0</v>
      </c>
      <c r="S1822">
        <f t="shared" si="459"/>
        <v>1</v>
      </c>
      <c r="T1822">
        <f t="shared" si="460"/>
        <v>0</v>
      </c>
      <c r="U1822">
        <v>0</v>
      </c>
      <c r="V1822">
        <f t="shared" si="461"/>
        <v>6.4319903135197087E-3</v>
      </c>
      <c r="W1822">
        <f t="shared" si="462"/>
        <v>0.50160799203476436</v>
      </c>
      <c r="X1822">
        <f t="shared" si="463"/>
        <v>4.137049939321136E-5</v>
      </c>
      <c r="Y1822">
        <f t="shared" si="464"/>
        <v>0</v>
      </c>
      <c r="Z1822" t="s">
        <v>1854</v>
      </c>
    </row>
    <row r="1823" spans="1:26" x14ac:dyDescent="0.25">
      <c r="A1823" t="s">
        <v>26</v>
      </c>
      <c r="B1823" t="s">
        <v>30</v>
      </c>
      <c r="C1823" t="s">
        <v>25</v>
      </c>
      <c r="D1823">
        <v>0</v>
      </c>
      <c r="F1823">
        <v>1</v>
      </c>
      <c r="G1823">
        <v>45.65</v>
      </c>
      <c r="H1823">
        <f t="shared" si="449"/>
        <v>1</v>
      </c>
      <c r="I1823">
        <f t="shared" si="450"/>
        <v>0</v>
      </c>
      <c r="J1823">
        <f t="shared" si="451"/>
        <v>1</v>
      </c>
      <c r="K1823">
        <f t="shared" si="452"/>
        <v>0</v>
      </c>
      <c r="L1823">
        <f t="shared" si="453"/>
        <v>0</v>
      </c>
      <c r="M1823">
        <f t="shared" si="454"/>
        <v>1</v>
      </c>
      <c r="N1823">
        <f t="shared" si="455"/>
        <v>0</v>
      </c>
      <c r="O1823">
        <f t="shared" si="456"/>
        <v>0</v>
      </c>
      <c r="P1823">
        <v>6</v>
      </c>
      <c r="Q1823">
        <f t="shared" si="457"/>
        <v>0</v>
      </c>
      <c r="R1823">
        <f t="shared" si="458"/>
        <v>1</v>
      </c>
      <c r="S1823">
        <f t="shared" si="459"/>
        <v>0</v>
      </c>
      <c r="T1823">
        <f t="shared" si="460"/>
        <v>0</v>
      </c>
      <c r="U1823">
        <v>0</v>
      </c>
      <c r="V1823">
        <f t="shared" si="461"/>
        <v>0.34748889740870292</v>
      </c>
      <c r="W1823">
        <f t="shared" si="462"/>
        <v>0.58600851092463746</v>
      </c>
      <c r="X1823">
        <f t="shared" si="463"/>
        <v>0.12074853382231607</v>
      </c>
      <c r="Y1823">
        <f t="shared" si="464"/>
        <v>1</v>
      </c>
      <c r="Z1823" t="s">
        <v>1855</v>
      </c>
    </row>
    <row r="1824" spans="1:26" x14ac:dyDescent="0.25">
      <c r="A1824" t="s">
        <v>26</v>
      </c>
      <c r="B1824" t="s">
        <v>27</v>
      </c>
      <c r="C1824" t="s">
        <v>35</v>
      </c>
      <c r="D1824">
        <v>1</v>
      </c>
      <c r="F1824">
        <v>1</v>
      </c>
      <c r="G1824">
        <v>85.3</v>
      </c>
      <c r="H1824">
        <f t="shared" si="449"/>
        <v>0</v>
      </c>
      <c r="I1824">
        <f t="shared" si="450"/>
        <v>1</v>
      </c>
      <c r="J1824">
        <f t="shared" si="451"/>
        <v>0</v>
      </c>
      <c r="K1824">
        <f t="shared" si="452"/>
        <v>1</v>
      </c>
      <c r="L1824">
        <f t="shared" si="453"/>
        <v>0</v>
      </c>
      <c r="M1824">
        <f t="shared" si="454"/>
        <v>1</v>
      </c>
      <c r="N1824">
        <f t="shared" si="455"/>
        <v>0</v>
      </c>
      <c r="O1824">
        <f t="shared" si="456"/>
        <v>0</v>
      </c>
      <c r="P1824">
        <v>32</v>
      </c>
      <c r="Q1824">
        <f t="shared" si="457"/>
        <v>1</v>
      </c>
      <c r="R1824">
        <f t="shared" si="458"/>
        <v>0</v>
      </c>
      <c r="S1824">
        <f t="shared" si="459"/>
        <v>0</v>
      </c>
      <c r="T1824">
        <f t="shared" si="460"/>
        <v>0</v>
      </c>
      <c r="U1824">
        <v>1</v>
      </c>
      <c r="V1824">
        <f t="shared" si="461"/>
        <v>0.53238233917004896</v>
      </c>
      <c r="W1824">
        <f t="shared" si="462"/>
        <v>0.63003858314570893</v>
      </c>
      <c r="X1824">
        <f t="shared" si="463"/>
        <v>0.21866627672007513</v>
      </c>
      <c r="Y1824">
        <f t="shared" si="464"/>
        <v>1</v>
      </c>
      <c r="Z1824" t="s">
        <v>1856</v>
      </c>
    </row>
    <row r="1825" spans="1:26" x14ac:dyDescent="0.25">
      <c r="A1825" t="s">
        <v>26</v>
      </c>
      <c r="B1825" t="s">
        <v>38</v>
      </c>
      <c r="C1825" t="s">
        <v>35</v>
      </c>
      <c r="D1825">
        <v>0</v>
      </c>
      <c r="F1825">
        <v>1</v>
      </c>
      <c r="G1825">
        <v>86.55</v>
      </c>
      <c r="H1825">
        <f t="shared" si="449"/>
        <v>1</v>
      </c>
      <c r="I1825">
        <f t="shared" si="450"/>
        <v>0</v>
      </c>
      <c r="J1825">
        <f t="shared" si="451"/>
        <v>0</v>
      </c>
      <c r="K1825">
        <f t="shared" si="452"/>
        <v>1</v>
      </c>
      <c r="L1825">
        <f t="shared" si="453"/>
        <v>0</v>
      </c>
      <c r="M1825">
        <f t="shared" si="454"/>
        <v>1</v>
      </c>
      <c r="N1825">
        <f t="shared" si="455"/>
        <v>0</v>
      </c>
      <c r="O1825">
        <f t="shared" si="456"/>
        <v>0</v>
      </c>
      <c r="P1825">
        <v>31</v>
      </c>
      <c r="Q1825">
        <f t="shared" si="457"/>
        <v>0</v>
      </c>
      <c r="R1825">
        <f t="shared" si="458"/>
        <v>0</v>
      </c>
      <c r="S1825">
        <f t="shared" si="459"/>
        <v>1</v>
      </c>
      <c r="T1825">
        <f t="shared" si="460"/>
        <v>0</v>
      </c>
      <c r="U1825">
        <v>1</v>
      </c>
      <c r="V1825">
        <f t="shared" si="461"/>
        <v>0.39756281469883109</v>
      </c>
      <c r="W1825">
        <f t="shared" si="462"/>
        <v>0.59810195957163714</v>
      </c>
      <c r="X1825">
        <f t="shared" si="463"/>
        <v>0.36293056223359499</v>
      </c>
      <c r="Y1825">
        <f t="shared" si="464"/>
        <v>1</v>
      </c>
      <c r="Z1825" t="s">
        <v>1857</v>
      </c>
    </row>
    <row r="1826" spans="1:26" x14ac:dyDescent="0.25">
      <c r="A1826" t="s">
        <v>26</v>
      </c>
      <c r="B1826" t="s">
        <v>38</v>
      </c>
      <c r="C1826" t="s">
        <v>35</v>
      </c>
      <c r="D1826">
        <v>0</v>
      </c>
      <c r="F1826">
        <v>1</v>
      </c>
      <c r="G1826">
        <v>73.849999999999994</v>
      </c>
      <c r="H1826">
        <f t="shared" si="449"/>
        <v>1</v>
      </c>
      <c r="I1826">
        <f t="shared" si="450"/>
        <v>0</v>
      </c>
      <c r="J1826">
        <f t="shared" si="451"/>
        <v>0</v>
      </c>
      <c r="K1826">
        <f t="shared" si="452"/>
        <v>1</v>
      </c>
      <c r="L1826">
        <f t="shared" si="453"/>
        <v>0</v>
      </c>
      <c r="M1826">
        <f t="shared" si="454"/>
        <v>1</v>
      </c>
      <c r="N1826">
        <f t="shared" si="455"/>
        <v>0</v>
      </c>
      <c r="O1826">
        <f t="shared" si="456"/>
        <v>0</v>
      </c>
      <c r="P1826">
        <v>19</v>
      </c>
      <c r="Q1826">
        <f t="shared" si="457"/>
        <v>0</v>
      </c>
      <c r="R1826">
        <f t="shared" si="458"/>
        <v>0</v>
      </c>
      <c r="S1826">
        <f t="shared" si="459"/>
        <v>1</v>
      </c>
      <c r="T1826">
        <f t="shared" si="460"/>
        <v>0</v>
      </c>
      <c r="U1826">
        <v>1</v>
      </c>
      <c r="V1826">
        <f t="shared" si="461"/>
        <v>0.37289964169212747</v>
      </c>
      <c r="W1826">
        <f t="shared" si="462"/>
        <v>0.59215944783916785</v>
      </c>
      <c r="X1826">
        <f t="shared" si="463"/>
        <v>0.39325485938986204</v>
      </c>
      <c r="Y1826">
        <f t="shared" si="464"/>
        <v>1</v>
      </c>
      <c r="Z1826" t="s">
        <v>1858</v>
      </c>
    </row>
    <row r="1827" spans="1:26" x14ac:dyDescent="0.25">
      <c r="A1827" t="s">
        <v>45</v>
      </c>
      <c r="B1827" t="s">
        <v>33</v>
      </c>
      <c r="C1827" t="s">
        <v>23</v>
      </c>
      <c r="D1827">
        <v>0</v>
      </c>
      <c r="F1827">
        <v>1</v>
      </c>
      <c r="G1827">
        <v>20.3</v>
      </c>
      <c r="H1827">
        <f t="shared" si="449"/>
        <v>1</v>
      </c>
      <c r="I1827">
        <f t="shared" si="450"/>
        <v>0</v>
      </c>
      <c r="J1827">
        <f t="shared" si="451"/>
        <v>0</v>
      </c>
      <c r="K1827">
        <f t="shared" si="452"/>
        <v>0</v>
      </c>
      <c r="L1827">
        <f t="shared" si="453"/>
        <v>1</v>
      </c>
      <c r="M1827">
        <f t="shared" si="454"/>
        <v>0</v>
      </c>
      <c r="N1827">
        <f t="shared" si="455"/>
        <v>0</v>
      </c>
      <c r="O1827">
        <f t="shared" si="456"/>
        <v>1</v>
      </c>
      <c r="P1827">
        <v>72</v>
      </c>
      <c r="Q1827">
        <f t="shared" si="457"/>
        <v>0</v>
      </c>
      <c r="R1827">
        <f t="shared" si="458"/>
        <v>0</v>
      </c>
      <c r="S1827">
        <f t="shared" si="459"/>
        <v>0</v>
      </c>
      <c r="T1827">
        <f t="shared" si="460"/>
        <v>1</v>
      </c>
      <c r="U1827">
        <v>0</v>
      </c>
      <c r="V1827">
        <f t="shared" si="461"/>
        <v>-7.0704889449052122E-2</v>
      </c>
      <c r="W1827">
        <f t="shared" si="462"/>
        <v>0.48233113784508391</v>
      </c>
      <c r="X1827">
        <f t="shared" si="463"/>
        <v>4.9991813920026822E-3</v>
      </c>
      <c r="Y1827">
        <f t="shared" si="464"/>
        <v>0</v>
      </c>
      <c r="Z1827" t="s">
        <v>1859</v>
      </c>
    </row>
    <row r="1828" spans="1:26" x14ac:dyDescent="0.25">
      <c r="A1828" t="s">
        <v>26</v>
      </c>
      <c r="B1828" t="s">
        <v>27</v>
      </c>
      <c r="C1828" t="s">
        <v>25</v>
      </c>
      <c r="D1828">
        <v>0</v>
      </c>
      <c r="F1828">
        <v>1</v>
      </c>
      <c r="G1828">
        <v>54.2</v>
      </c>
      <c r="H1828">
        <f t="shared" si="449"/>
        <v>1</v>
      </c>
      <c r="I1828">
        <f t="shared" si="450"/>
        <v>0</v>
      </c>
      <c r="J1828">
        <f t="shared" si="451"/>
        <v>1</v>
      </c>
      <c r="K1828">
        <f t="shared" si="452"/>
        <v>0</v>
      </c>
      <c r="L1828">
        <f t="shared" si="453"/>
        <v>0</v>
      </c>
      <c r="M1828">
        <f t="shared" si="454"/>
        <v>1</v>
      </c>
      <c r="N1828">
        <f t="shared" si="455"/>
        <v>0</v>
      </c>
      <c r="O1828">
        <f t="shared" si="456"/>
        <v>0</v>
      </c>
      <c r="P1828">
        <v>32</v>
      </c>
      <c r="Q1828">
        <f t="shared" si="457"/>
        <v>1</v>
      </c>
      <c r="R1828">
        <f t="shared" si="458"/>
        <v>0</v>
      </c>
      <c r="S1828">
        <f t="shared" si="459"/>
        <v>0</v>
      </c>
      <c r="T1828">
        <f t="shared" si="460"/>
        <v>0</v>
      </c>
      <c r="U1828">
        <v>0</v>
      </c>
      <c r="V1828">
        <f t="shared" si="461"/>
        <v>0.48389571582367252</v>
      </c>
      <c r="W1828">
        <f t="shared" si="462"/>
        <v>0.61866736838565339</v>
      </c>
      <c r="X1828">
        <f t="shared" si="463"/>
        <v>0.23415506379250445</v>
      </c>
      <c r="Y1828">
        <f t="shared" si="464"/>
        <v>1</v>
      </c>
      <c r="Z1828" t="s">
        <v>1860</v>
      </c>
    </row>
    <row r="1829" spans="1:26" x14ac:dyDescent="0.25">
      <c r="A1829" t="s">
        <v>26</v>
      </c>
      <c r="B1829" t="s">
        <v>27</v>
      </c>
      <c r="C1829" t="s">
        <v>35</v>
      </c>
      <c r="D1829">
        <v>0</v>
      </c>
      <c r="F1829">
        <v>1</v>
      </c>
      <c r="G1829">
        <v>90.65</v>
      </c>
      <c r="H1829">
        <f t="shared" si="449"/>
        <v>1</v>
      </c>
      <c r="I1829">
        <f t="shared" si="450"/>
        <v>0</v>
      </c>
      <c r="J1829">
        <f t="shared" si="451"/>
        <v>0</v>
      </c>
      <c r="K1829">
        <f t="shared" si="452"/>
        <v>1</v>
      </c>
      <c r="L1829">
        <f t="shared" si="453"/>
        <v>0</v>
      </c>
      <c r="M1829">
        <f t="shared" si="454"/>
        <v>1</v>
      </c>
      <c r="N1829">
        <f t="shared" si="455"/>
        <v>0</v>
      </c>
      <c r="O1829">
        <f t="shared" si="456"/>
        <v>0</v>
      </c>
      <c r="P1829">
        <v>65</v>
      </c>
      <c r="Q1829">
        <f t="shared" si="457"/>
        <v>1</v>
      </c>
      <c r="R1829">
        <f t="shared" si="458"/>
        <v>0</v>
      </c>
      <c r="S1829">
        <f t="shared" si="459"/>
        <v>0</v>
      </c>
      <c r="T1829">
        <f t="shared" si="460"/>
        <v>0</v>
      </c>
      <c r="U1829">
        <v>0</v>
      </c>
      <c r="V1829">
        <f t="shared" si="461"/>
        <v>0.5358601163692005</v>
      </c>
      <c r="W1829">
        <f t="shared" si="462"/>
        <v>0.63084885086154319</v>
      </c>
      <c r="X1829">
        <f t="shared" si="463"/>
        <v>0.28714606431521311</v>
      </c>
      <c r="Y1829">
        <f t="shared" si="464"/>
        <v>1</v>
      </c>
      <c r="Z1829" t="s">
        <v>1861</v>
      </c>
    </row>
    <row r="1830" spans="1:26" x14ac:dyDescent="0.25">
      <c r="A1830" t="s">
        <v>26</v>
      </c>
      <c r="B1830" t="s">
        <v>33</v>
      </c>
      <c r="C1830" t="s">
        <v>25</v>
      </c>
      <c r="D1830">
        <v>0</v>
      </c>
      <c r="F1830">
        <v>1</v>
      </c>
      <c r="G1830">
        <v>50.9</v>
      </c>
      <c r="H1830">
        <f t="shared" si="449"/>
        <v>1</v>
      </c>
      <c r="I1830">
        <f t="shared" si="450"/>
        <v>0</v>
      </c>
      <c r="J1830">
        <f t="shared" si="451"/>
        <v>1</v>
      </c>
      <c r="K1830">
        <f t="shared" si="452"/>
        <v>0</v>
      </c>
      <c r="L1830">
        <f t="shared" si="453"/>
        <v>0</v>
      </c>
      <c r="M1830">
        <f t="shared" si="454"/>
        <v>1</v>
      </c>
      <c r="N1830">
        <f t="shared" si="455"/>
        <v>0</v>
      </c>
      <c r="O1830">
        <f t="shared" si="456"/>
        <v>0</v>
      </c>
      <c r="P1830">
        <v>45</v>
      </c>
      <c r="Q1830">
        <f t="shared" si="457"/>
        <v>0</v>
      </c>
      <c r="R1830">
        <f t="shared" si="458"/>
        <v>0</v>
      </c>
      <c r="S1830">
        <f t="shared" si="459"/>
        <v>0</v>
      </c>
      <c r="T1830">
        <f t="shared" si="460"/>
        <v>1</v>
      </c>
      <c r="U1830">
        <v>0</v>
      </c>
      <c r="V1830">
        <f t="shared" si="461"/>
        <v>0.3371193199622452</v>
      </c>
      <c r="W1830">
        <f t="shared" si="462"/>
        <v>0.58349060204829395</v>
      </c>
      <c r="X1830">
        <f t="shared" si="463"/>
        <v>0.11364943589180665</v>
      </c>
      <c r="Y1830">
        <f t="shared" si="464"/>
        <v>1</v>
      </c>
      <c r="Z1830" t="s">
        <v>1862</v>
      </c>
    </row>
    <row r="1831" spans="1:26" x14ac:dyDescent="0.25">
      <c r="A1831" t="s">
        <v>29</v>
      </c>
      <c r="B1831" t="s">
        <v>27</v>
      </c>
      <c r="C1831" t="s">
        <v>23</v>
      </c>
      <c r="D1831">
        <v>0</v>
      </c>
      <c r="F1831">
        <v>1</v>
      </c>
      <c r="G1831">
        <v>25.05</v>
      </c>
      <c r="H1831">
        <f t="shared" si="449"/>
        <v>1</v>
      </c>
      <c r="I1831">
        <f t="shared" si="450"/>
        <v>0</v>
      </c>
      <c r="J1831">
        <f t="shared" si="451"/>
        <v>0</v>
      </c>
      <c r="K1831">
        <f t="shared" si="452"/>
        <v>0</v>
      </c>
      <c r="L1831">
        <f t="shared" si="453"/>
        <v>1</v>
      </c>
      <c r="M1831">
        <f t="shared" si="454"/>
        <v>0</v>
      </c>
      <c r="N1831">
        <f t="shared" si="455"/>
        <v>1</v>
      </c>
      <c r="O1831">
        <f t="shared" si="456"/>
        <v>0</v>
      </c>
      <c r="P1831">
        <v>42</v>
      </c>
      <c r="Q1831">
        <f t="shared" si="457"/>
        <v>1</v>
      </c>
      <c r="R1831">
        <f t="shared" si="458"/>
        <v>0</v>
      </c>
      <c r="S1831">
        <f t="shared" si="459"/>
        <v>0</v>
      </c>
      <c r="T1831">
        <f t="shared" si="460"/>
        <v>0</v>
      </c>
      <c r="U1831">
        <v>0</v>
      </c>
      <c r="V1831">
        <f t="shared" si="461"/>
        <v>0.13826619280447819</v>
      </c>
      <c r="W1831">
        <f t="shared" si="462"/>
        <v>0.53451158432859813</v>
      </c>
      <c r="X1831">
        <f t="shared" si="463"/>
        <v>1.9117540072645135E-2</v>
      </c>
      <c r="Y1831">
        <f t="shared" si="464"/>
        <v>0</v>
      </c>
      <c r="Z1831" t="s">
        <v>1863</v>
      </c>
    </row>
    <row r="1832" spans="1:26" x14ac:dyDescent="0.25">
      <c r="A1832" t="s">
        <v>26</v>
      </c>
      <c r="B1832" t="s">
        <v>27</v>
      </c>
      <c r="C1832" t="s">
        <v>35</v>
      </c>
      <c r="D1832">
        <v>0</v>
      </c>
      <c r="F1832">
        <v>1</v>
      </c>
      <c r="G1832">
        <v>74.849999999999994</v>
      </c>
      <c r="H1832">
        <f t="shared" si="449"/>
        <v>1</v>
      </c>
      <c r="I1832">
        <f t="shared" si="450"/>
        <v>0</v>
      </c>
      <c r="J1832">
        <f t="shared" si="451"/>
        <v>0</v>
      </c>
      <c r="K1832">
        <f t="shared" si="452"/>
        <v>1</v>
      </c>
      <c r="L1832">
        <f t="shared" si="453"/>
        <v>0</v>
      </c>
      <c r="M1832">
        <f t="shared" si="454"/>
        <v>1</v>
      </c>
      <c r="N1832">
        <f t="shared" si="455"/>
        <v>0</v>
      </c>
      <c r="O1832">
        <f t="shared" si="456"/>
        <v>0</v>
      </c>
      <c r="P1832">
        <v>8</v>
      </c>
      <c r="Q1832">
        <f t="shared" si="457"/>
        <v>1</v>
      </c>
      <c r="R1832">
        <f t="shared" si="458"/>
        <v>0</v>
      </c>
      <c r="S1832">
        <f t="shared" si="459"/>
        <v>0</v>
      </c>
      <c r="T1832">
        <f t="shared" si="460"/>
        <v>0</v>
      </c>
      <c r="U1832">
        <v>0</v>
      </c>
      <c r="V1832">
        <f t="shared" si="461"/>
        <v>0.51122704084274551</v>
      </c>
      <c r="W1832">
        <f t="shared" si="462"/>
        <v>0.62509407740556655</v>
      </c>
      <c r="X1832">
        <f t="shared" si="463"/>
        <v>0.26135308728883017</v>
      </c>
      <c r="Y1832">
        <f t="shared" si="464"/>
        <v>1</v>
      </c>
      <c r="Z1832" t="s">
        <v>1864</v>
      </c>
    </row>
    <row r="1833" spans="1:26" x14ac:dyDescent="0.25">
      <c r="A1833" t="s">
        <v>45</v>
      </c>
      <c r="B1833" t="s">
        <v>30</v>
      </c>
      <c r="C1833" t="s">
        <v>23</v>
      </c>
      <c r="D1833">
        <v>0</v>
      </c>
      <c r="F1833">
        <v>1</v>
      </c>
      <c r="G1833">
        <v>20.5</v>
      </c>
      <c r="H1833">
        <f t="shared" si="449"/>
        <v>1</v>
      </c>
      <c r="I1833">
        <f t="shared" si="450"/>
        <v>0</v>
      </c>
      <c r="J1833">
        <f t="shared" si="451"/>
        <v>0</v>
      </c>
      <c r="K1833">
        <f t="shared" si="452"/>
        <v>0</v>
      </c>
      <c r="L1833">
        <f t="shared" si="453"/>
        <v>1</v>
      </c>
      <c r="M1833">
        <f t="shared" si="454"/>
        <v>0</v>
      </c>
      <c r="N1833">
        <f t="shared" si="455"/>
        <v>0</v>
      </c>
      <c r="O1833">
        <f t="shared" si="456"/>
        <v>1</v>
      </c>
      <c r="P1833">
        <v>32</v>
      </c>
      <c r="Q1833">
        <f t="shared" si="457"/>
        <v>0</v>
      </c>
      <c r="R1833">
        <f t="shared" si="458"/>
        <v>1</v>
      </c>
      <c r="S1833">
        <f t="shared" si="459"/>
        <v>0</v>
      </c>
      <c r="T1833">
        <f t="shared" si="460"/>
        <v>0</v>
      </c>
      <c r="U1833">
        <v>0</v>
      </c>
      <c r="V1833">
        <f t="shared" si="461"/>
        <v>-5.6701629262136191E-2</v>
      </c>
      <c r="W1833">
        <f t="shared" si="462"/>
        <v>0.48582838937999523</v>
      </c>
      <c r="X1833">
        <f t="shared" si="463"/>
        <v>3.215074760980739E-3</v>
      </c>
      <c r="Y1833">
        <f t="shared" si="464"/>
        <v>0</v>
      </c>
      <c r="Z1833" t="s">
        <v>1865</v>
      </c>
    </row>
    <row r="1834" spans="1:26" x14ac:dyDescent="0.25">
      <c r="A1834" t="s">
        <v>26</v>
      </c>
      <c r="B1834" t="s">
        <v>30</v>
      </c>
      <c r="C1834" t="s">
        <v>25</v>
      </c>
      <c r="D1834">
        <v>1</v>
      </c>
      <c r="F1834">
        <v>1</v>
      </c>
      <c r="G1834">
        <v>63.55</v>
      </c>
      <c r="H1834">
        <f t="shared" si="449"/>
        <v>0</v>
      </c>
      <c r="I1834">
        <f t="shared" si="450"/>
        <v>1</v>
      </c>
      <c r="J1834">
        <f t="shared" si="451"/>
        <v>1</v>
      </c>
      <c r="K1834">
        <f t="shared" si="452"/>
        <v>0</v>
      </c>
      <c r="L1834">
        <f t="shared" si="453"/>
        <v>0</v>
      </c>
      <c r="M1834">
        <f t="shared" si="454"/>
        <v>1</v>
      </c>
      <c r="N1834">
        <f t="shared" si="455"/>
        <v>0</v>
      </c>
      <c r="O1834">
        <f t="shared" si="456"/>
        <v>0</v>
      </c>
      <c r="P1834">
        <v>22</v>
      </c>
      <c r="Q1834">
        <f t="shared" si="457"/>
        <v>0</v>
      </c>
      <c r="R1834">
        <f t="shared" si="458"/>
        <v>1</v>
      </c>
      <c r="S1834">
        <f t="shared" si="459"/>
        <v>0</v>
      </c>
      <c r="T1834">
        <f t="shared" si="460"/>
        <v>0</v>
      </c>
      <c r="U1834">
        <v>0</v>
      </c>
      <c r="V1834">
        <f t="shared" si="461"/>
        <v>0.37053282004184235</v>
      </c>
      <c r="W1834">
        <f t="shared" si="462"/>
        <v>0.5915877202628137</v>
      </c>
      <c r="X1834">
        <f t="shared" si="463"/>
        <v>0.13729457072816031</v>
      </c>
      <c r="Y1834">
        <f t="shared" si="464"/>
        <v>1</v>
      </c>
      <c r="Z1834" t="s">
        <v>1866</v>
      </c>
    </row>
    <row r="1835" spans="1:26" x14ac:dyDescent="0.25">
      <c r="A1835" t="s">
        <v>26</v>
      </c>
      <c r="B1835" t="s">
        <v>27</v>
      </c>
      <c r="C1835" t="s">
        <v>25</v>
      </c>
      <c r="D1835">
        <v>1</v>
      </c>
      <c r="F1835">
        <v>1</v>
      </c>
      <c r="G1835">
        <v>44.85</v>
      </c>
      <c r="H1835">
        <f t="shared" si="449"/>
        <v>0</v>
      </c>
      <c r="I1835">
        <f t="shared" si="450"/>
        <v>1</v>
      </c>
      <c r="J1835">
        <f t="shared" si="451"/>
        <v>1</v>
      </c>
      <c r="K1835">
        <f t="shared" si="452"/>
        <v>0</v>
      </c>
      <c r="L1835">
        <f t="shared" si="453"/>
        <v>0</v>
      </c>
      <c r="M1835">
        <f t="shared" si="454"/>
        <v>1</v>
      </c>
      <c r="N1835">
        <f t="shared" si="455"/>
        <v>0</v>
      </c>
      <c r="O1835">
        <f t="shared" si="456"/>
        <v>0</v>
      </c>
      <c r="P1835">
        <v>57</v>
      </c>
      <c r="Q1835">
        <f t="shared" si="457"/>
        <v>1</v>
      </c>
      <c r="R1835">
        <f t="shared" si="458"/>
        <v>0</v>
      </c>
      <c r="S1835">
        <f t="shared" si="459"/>
        <v>0</v>
      </c>
      <c r="T1835">
        <f t="shared" si="460"/>
        <v>0</v>
      </c>
      <c r="U1835">
        <v>1</v>
      </c>
      <c r="V1835">
        <f t="shared" si="461"/>
        <v>0.46445537845074258</v>
      </c>
      <c r="W1835">
        <f t="shared" si="462"/>
        <v>0.61407058207951126</v>
      </c>
      <c r="X1835">
        <f t="shared" si="463"/>
        <v>0.28680804167033735</v>
      </c>
      <c r="Y1835">
        <f t="shared" si="464"/>
        <v>1</v>
      </c>
      <c r="Z1835" t="s">
        <v>1867</v>
      </c>
    </row>
    <row r="1836" spans="1:26" x14ac:dyDescent="0.25">
      <c r="A1836" t="s">
        <v>26</v>
      </c>
      <c r="B1836" t="s">
        <v>27</v>
      </c>
      <c r="C1836" t="s">
        <v>25</v>
      </c>
      <c r="D1836">
        <v>0</v>
      </c>
      <c r="F1836">
        <v>1</v>
      </c>
      <c r="G1836">
        <v>47.95</v>
      </c>
      <c r="H1836">
        <f t="shared" si="449"/>
        <v>1</v>
      </c>
      <c r="I1836">
        <f t="shared" si="450"/>
        <v>0</v>
      </c>
      <c r="J1836">
        <f t="shared" si="451"/>
        <v>1</v>
      </c>
      <c r="K1836">
        <f t="shared" si="452"/>
        <v>0</v>
      </c>
      <c r="L1836">
        <f t="shared" si="453"/>
        <v>0</v>
      </c>
      <c r="M1836">
        <f t="shared" si="454"/>
        <v>1</v>
      </c>
      <c r="N1836">
        <f t="shared" si="455"/>
        <v>0</v>
      </c>
      <c r="O1836">
        <f t="shared" si="456"/>
        <v>0</v>
      </c>
      <c r="P1836">
        <v>1</v>
      </c>
      <c r="Q1836">
        <f t="shared" si="457"/>
        <v>1</v>
      </c>
      <c r="R1836">
        <f t="shared" si="458"/>
        <v>0</v>
      </c>
      <c r="S1836">
        <f t="shared" si="459"/>
        <v>0</v>
      </c>
      <c r="T1836">
        <f t="shared" si="460"/>
        <v>0</v>
      </c>
      <c r="U1836">
        <v>0</v>
      </c>
      <c r="V1836">
        <f t="shared" si="461"/>
        <v>0.48297989933555208</v>
      </c>
      <c r="W1836">
        <f t="shared" si="462"/>
        <v>0.61845128727235632</v>
      </c>
      <c r="X1836">
        <f t="shared" si="463"/>
        <v>0.23326958316218002</v>
      </c>
      <c r="Y1836">
        <f t="shared" si="464"/>
        <v>1</v>
      </c>
      <c r="Z1836" t="s">
        <v>1868</v>
      </c>
    </row>
    <row r="1837" spans="1:26" x14ac:dyDescent="0.25">
      <c r="A1837" t="s">
        <v>26</v>
      </c>
      <c r="B1837" t="s">
        <v>27</v>
      </c>
      <c r="C1837" t="s">
        <v>25</v>
      </c>
      <c r="D1837">
        <v>1</v>
      </c>
      <c r="F1837">
        <v>1</v>
      </c>
      <c r="G1837">
        <v>45.1</v>
      </c>
      <c r="H1837">
        <f t="shared" si="449"/>
        <v>0</v>
      </c>
      <c r="I1837">
        <f t="shared" si="450"/>
        <v>1</v>
      </c>
      <c r="J1837">
        <f t="shared" si="451"/>
        <v>1</v>
      </c>
      <c r="K1837">
        <f t="shared" si="452"/>
        <v>0</v>
      </c>
      <c r="L1837">
        <f t="shared" si="453"/>
        <v>0</v>
      </c>
      <c r="M1837">
        <f t="shared" si="454"/>
        <v>1</v>
      </c>
      <c r="N1837">
        <f t="shared" si="455"/>
        <v>0</v>
      </c>
      <c r="O1837">
        <f t="shared" si="456"/>
        <v>0</v>
      </c>
      <c r="P1837">
        <v>1</v>
      </c>
      <c r="Q1837">
        <f t="shared" si="457"/>
        <v>1</v>
      </c>
      <c r="R1837">
        <f t="shared" si="458"/>
        <v>0</v>
      </c>
      <c r="S1837">
        <f t="shared" si="459"/>
        <v>0</v>
      </c>
      <c r="T1837">
        <f t="shared" si="460"/>
        <v>0</v>
      </c>
      <c r="U1837">
        <v>1</v>
      </c>
      <c r="V1837">
        <f t="shared" si="461"/>
        <v>0.4648451423040092</v>
      </c>
      <c r="W1837">
        <f t="shared" si="462"/>
        <v>0.61416294728970988</v>
      </c>
      <c r="X1837">
        <f t="shared" si="463"/>
        <v>0.28639072171561619</v>
      </c>
      <c r="Y1837">
        <f t="shared" si="464"/>
        <v>1</v>
      </c>
      <c r="Z1837" t="s">
        <v>1869</v>
      </c>
    </row>
    <row r="1838" spans="1:26" x14ac:dyDescent="0.25">
      <c r="A1838" t="s">
        <v>26</v>
      </c>
      <c r="B1838" t="s">
        <v>27</v>
      </c>
      <c r="C1838" t="s">
        <v>25</v>
      </c>
      <c r="D1838">
        <v>0</v>
      </c>
      <c r="F1838">
        <v>1</v>
      </c>
      <c r="G1838">
        <v>45</v>
      </c>
      <c r="H1838">
        <f t="shared" si="449"/>
        <v>1</v>
      </c>
      <c r="I1838">
        <f t="shared" si="450"/>
        <v>0</v>
      </c>
      <c r="J1838">
        <f t="shared" si="451"/>
        <v>1</v>
      </c>
      <c r="K1838">
        <f t="shared" si="452"/>
        <v>0</v>
      </c>
      <c r="L1838">
        <f t="shared" si="453"/>
        <v>0</v>
      </c>
      <c r="M1838">
        <f t="shared" si="454"/>
        <v>1</v>
      </c>
      <c r="N1838">
        <f t="shared" si="455"/>
        <v>0</v>
      </c>
      <c r="O1838">
        <f t="shared" si="456"/>
        <v>0</v>
      </c>
      <c r="P1838">
        <v>1</v>
      </c>
      <c r="Q1838">
        <f t="shared" si="457"/>
        <v>1</v>
      </c>
      <c r="R1838">
        <f t="shared" si="458"/>
        <v>0</v>
      </c>
      <c r="S1838">
        <f t="shared" si="459"/>
        <v>0</v>
      </c>
      <c r="T1838">
        <f t="shared" si="460"/>
        <v>0</v>
      </c>
      <c r="U1838">
        <v>0</v>
      </c>
      <c r="V1838">
        <f t="shared" si="461"/>
        <v>0.46955240602345827</v>
      </c>
      <c r="W1838">
        <f t="shared" si="462"/>
        <v>0.61527781142995785</v>
      </c>
      <c r="X1838">
        <f t="shared" si="463"/>
        <v>0.22047946200241861</v>
      </c>
      <c r="Y1838">
        <f t="shared" si="464"/>
        <v>1</v>
      </c>
      <c r="Z1838" t="s">
        <v>1870</v>
      </c>
    </row>
    <row r="1839" spans="1:26" x14ac:dyDescent="0.25">
      <c r="A1839" t="s">
        <v>26</v>
      </c>
      <c r="B1839" t="s">
        <v>27</v>
      </c>
      <c r="C1839" t="s">
        <v>35</v>
      </c>
      <c r="D1839">
        <v>0</v>
      </c>
      <c r="F1839">
        <v>1</v>
      </c>
      <c r="G1839">
        <v>96</v>
      </c>
      <c r="H1839">
        <f t="shared" si="449"/>
        <v>1</v>
      </c>
      <c r="I1839">
        <f t="shared" si="450"/>
        <v>0</v>
      </c>
      <c r="J1839">
        <f t="shared" si="451"/>
        <v>0</v>
      </c>
      <c r="K1839">
        <f t="shared" si="452"/>
        <v>1</v>
      </c>
      <c r="L1839">
        <f t="shared" si="453"/>
        <v>0</v>
      </c>
      <c r="M1839">
        <f t="shared" si="454"/>
        <v>1</v>
      </c>
      <c r="N1839">
        <f t="shared" si="455"/>
        <v>0</v>
      </c>
      <c r="O1839">
        <f t="shared" si="456"/>
        <v>0</v>
      </c>
      <c r="P1839">
        <v>24</v>
      </c>
      <c r="Q1839">
        <f t="shared" si="457"/>
        <v>1</v>
      </c>
      <c r="R1839">
        <f t="shared" si="458"/>
        <v>0</v>
      </c>
      <c r="S1839">
        <f t="shared" si="459"/>
        <v>0</v>
      </c>
      <c r="T1839">
        <f t="shared" si="460"/>
        <v>0</v>
      </c>
      <c r="U1839">
        <v>1</v>
      </c>
      <c r="V1839">
        <f t="shared" si="461"/>
        <v>0.54420106282910763</v>
      </c>
      <c r="W1839">
        <f t="shared" si="462"/>
        <v>0.63278914971661548</v>
      </c>
      <c r="X1839">
        <f t="shared" si="463"/>
        <v>0.20775267112611509</v>
      </c>
      <c r="Y1839">
        <f t="shared" si="464"/>
        <v>1</v>
      </c>
      <c r="Z1839" t="s">
        <v>1871</v>
      </c>
    </row>
    <row r="1840" spans="1:26" x14ac:dyDescent="0.25">
      <c r="A1840" t="s">
        <v>26</v>
      </c>
      <c r="B1840" t="s">
        <v>33</v>
      </c>
      <c r="C1840" t="s">
        <v>23</v>
      </c>
      <c r="D1840">
        <v>0</v>
      </c>
      <c r="F1840">
        <v>1</v>
      </c>
      <c r="G1840">
        <v>20.05</v>
      </c>
      <c r="H1840">
        <f t="shared" si="449"/>
        <v>1</v>
      </c>
      <c r="I1840">
        <f t="shared" si="450"/>
        <v>0</v>
      </c>
      <c r="J1840">
        <f t="shared" si="451"/>
        <v>0</v>
      </c>
      <c r="K1840">
        <f t="shared" si="452"/>
        <v>0</v>
      </c>
      <c r="L1840">
        <f t="shared" si="453"/>
        <v>1</v>
      </c>
      <c r="M1840">
        <f t="shared" si="454"/>
        <v>1</v>
      </c>
      <c r="N1840">
        <f t="shared" si="455"/>
        <v>0</v>
      </c>
      <c r="O1840">
        <f t="shared" si="456"/>
        <v>0</v>
      </c>
      <c r="P1840">
        <v>1</v>
      </c>
      <c r="Q1840">
        <f t="shared" si="457"/>
        <v>0</v>
      </c>
      <c r="R1840">
        <f t="shared" si="458"/>
        <v>0</v>
      </c>
      <c r="S1840">
        <f t="shared" si="459"/>
        <v>0</v>
      </c>
      <c r="T1840">
        <f t="shared" si="460"/>
        <v>1</v>
      </c>
      <c r="U1840">
        <v>1</v>
      </c>
      <c r="V1840">
        <f t="shared" si="461"/>
        <v>0.27884886964734495</v>
      </c>
      <c r="W1840">
        <f t="shared" si="462"/>
        <v>0.5692639864332133</v>
      </c>
      <c r="X1840">
        <f t="shared" si="463"/>
        <v>0.52005895280891201</v>
      </c>
      <c r="Y1840">
        <f t="shared" si="464"/>
        <v>0</v>
      </c>
      <c r="Z1840" t="s">
        <v>1872</v>
      </c>
    </row>
    <row r="1841" spans="1:26" x14ac:dyDescent="0.25">
      <c r="A1841" t="s">
        <v>26</v>
      </c>
      <c r="B1841" t="s">
        <v>27</v>
      </c>
      <c r="C1841" t="s">
        <v>35</v>
      </c>
      <c r="D1841">
        <v>1</v>
      </c>
      <c r="F1841">
        <v>1</v>
      </c>
      <c r="G1841">
        <v>90.05</v>
      </c>
      <c r="H1841">
        <f t="shared" si="449"/>
        <v>0</v>
      </c>
      <c r="I1841">
        <f t="shared" si="450"/>
        <v>1</v>
      </c>
      <c r="J1841">
        <f t="shared" si="451"/>
        <v>0</v>
      </c>
      <c r="K1841">
        <f t="shared" si="452"/>
        <v>1</v>
      </c>
      <c r="L1841">
        <f t="shared" si="453"/>
        <v>0</v>
      </c>
      <c r="M1841">
        <f t="shared" si="454"/>
        <v>1</v>
      </c>
      <c r="N1841">
        <f t="shared" si="455"/>
        <v>0</v>
      </c>
      <c r="O1841">
        <f t="shared" si="456"/>
        <v>0</v>
      </c>
      <c r="P1841">
        <v>54</v>
      </c>
      <c r="Q1841">
        <f t="shared" si="457"/>
        <v>1</v>
      </c>
      <c r="R1841">
        <f t="shared" si="458"/>
        <v>0</v>
      </c>
      <c r="S1841">
        <f t="shared" si="459"/>
        <v>0</v>
      </c>
      <c r="T1841">
        <f t="shared" si="460"/>
        <v>0</v>
      </c>
      <c r="U1841">
        <v>0</v>
      </c>
      <c r="V1841">
        <f t="shared" si="461"/>
        <v>0.53492468312136043</v>
      </c>
      <c r="W1841">
        <f t="shared" si="462"/>
        <v>0.63063098184539856</v>
      </c>
      <c r="X1841">
        <f t="shared" si="463"/>
        <v>0.28614441661248785</v>
      </c>
      <c r="Y1841">
        <f t="shared" si="464"/>
        <v>1</v>
      </c>
      <c r="Z1841" t="s">
        <v>1873</v>
      </c>
    </row>
    <row r="1842" spans="1:26" x14ac:dyDescent="0.25">
      <c r="A1842" t="s">
        <v>45</v>
      </c>
      <c r="B1842" t="s">
        <v>38</v>
      </c>
      <c r="C1842" t="s">
        <v>23</v>
      </c>
      <c r="D1842">
        <v>0</v>
      </c>
      <c r="F1842">
        <v>1</v>
      </c>
      <c r="G1842">
        <v>25.3</v>
      </c>
      <c r="H1842">
        <f t="shared" si="449"/>
        <v>1</v>
      </c>
      <c r="I1842">
        <f t="shared" si="450"/>
        <v>0</v>
      </c>
      <c r="J1842">
        <f t="shared" si="451"/>
        <v>0</v>
      </c>
      <c r="K1842">
        <f t="shared" si="452"/>
        <v>0</v>
      </c>
      <c r="L1842">
        <f t="shared" si="453"/>
        <v>1</v>
      </c>
      <c r="M1842">
        <f t="shared" si="454"/>
        <v>0</v>
      </c>
      <c r="N1842">
        <f t="shared" si="455"/>
        <v>0</v>
      </c>
      <c r="O1842">
        <f t="shared" si="456"/>
        <v>1</v>
      </c>
      <c r="P1842">
        <v>4</v>
      </c>
      <c r="Q1842">
        <f t="shared" si="457"/>
        <v>0</v>
      </c>
      <c r="R1842">
        <f t="shared" si="458"/>
        <v>0</v>
      </c>
      <c r="S1842">
        <f t="shared" si="459"/>
        <v>1</v>
      </c>
      <c r="T1842">
        <f t="shared" si="460"/>
        <v>0</v>
      </c>
      <c r="U1842">
        <v>0</v>
      </c>
      <c r="V1842">
        <f t="shared" si="461"/>
        <v>-5.8046443122962588E-2</v>
      </c>
      <c r="W1842">
        <f t="shared" si="462"/>
        <v>0.48549246245265482</v>
      </c>
      <c r="X1842">
        <f t="shared" si="463"/>
        <v>3.3693895592273307E-3</v>
      </c>
      <c r="Y1842">
        <f t="shared" si="464"/>
        <v>0</v>
      </c>
      <c r="Z1842" t="s">
        <v>1874</v>
      </c>
    </row>
    <row r="1843" spans="1:26" x14ac:dyDescent="0.25">
      <c r="A1843" t="s">
        <v>45</v>
      </c>
      <c r="B1843" t="s">
        <v>33</v>
      </c>
      <c r="C1843" t="s">
        <v>35</v>
      </c>
      <c r="D1843">
        <v>0</v>
      </c>
      <c r="F1843">
        <v>1</v>
      </c>
      <c r="G1843">
        <v>108.65</v>
      </c>
      <c r="H1843">
        <f t="shared" si="449"/>
        <v>1</v>
      </c>
      <c r="I1843">
        <f t="shared" si="450"/>
        <v>0</v>
      </c>
      <c r="J1843">
        <f t="shared" si="451"/>
        <v>0</v>
      </c>
      <c r="K1843">
        <f t="shared" si="452"/>
        <v>1</v>
      </c>
      <c r="L1843">
        <f t="shared" si="453"/>
        <v>0</v>
      </c>
      <c r="M1843">
        <f t="shared" si="454"/>
        <v>0</v>
      </c>
      <c r="N1843">
        <f t="shared" si="455"/>
        <v>0</v>
      </c>
      <c r="O1843">
        <f t="shared" si="456"/>
        <v>1</v>
      </c>
      <c r="P1843">
        <v>65</v>
      </c>
      <c r="Q1843">
        <f t="shared" si="457"/>
        <v>0</v>
      </c>
      <c r="R1843">
        <f t="shared" si="458"/>
        <v>0</v>
      </c>
      <c r="S1843">
        <f t="shared" si="459"/>
        <v>0</v>
      </c>
      <c r="T1843">
        <f t="shared" si="460"/>
        <v>1</v>
      </c>
      <c r="U1843">
        <v>1</v>
      </c>
      <c r="V1843">
        <f t="shared" si="461"/>
        <v>9.5765865482245444E-2</v>
      </c>
      <c r="W1843">
        <f t="shared" si="462"/>
        <v>0.5239231856686305</v>
      </c>
      <c r="X1843">
        <f t="shared" si="463"/>
        <v>0.81763937002707265</v>
      </c>
      <c r="Y1843">
        <f t="shared" si="464"/>
        <v>0</v>
      </c>
      <c r="Z1843" t="s">
        <v>1875</v>
      </c>
    </row>
    <row r="1844" spans="1:26" x14ac:dyDescent="0.25">
      <c r="A1844" t="s">
        <v>29</v>
      </c>
      <c r="B1844" t="s">
        <v>27</v>
      </c>
      <c r="C1844" t="s">
        <v>23</v>
      </c>
      <c r="D1844">
        <v>0</v>
      </c>
      <c r="F1844">
        <v>1</v>
      </c>
      <c r="G1844">
        <v>24.3</v>
      </c>
      <c r="H1844">
        <f t="shared" si="449"/>
        <v>1</v>
      </c>
      <c r="I1844">
        <f t="shared" si="450"/>
        <v>0</v>
      </c>
      <c r="J1844">
        <f t="shared" si="451"/>
        <v>0</v>
      </c>
      <c r="K1844">
        <f t="shared" si="452"/>
        <v>0</v>
      </c>
      <c r="L1844">
        <f t="shared" si="453"/>
        <v>1</v>
      </c>
      <c r="M1844">
        <f t="shared" si="454"/>
        <v>0</v>
      </c>
      <c r="N1844">
        <f t="shared" si="455"/>
        <v>1</v>
      </c>
      <c r="O1844">
        <f t="shared" si="456"/>
        <v>0</v>
      </c>
      <c r="P1844">
        <v>56</v>
      </c>
      <c r="Q1844">
        <f t="shared" si="457"/>
        <v>1</v>
      </c>
      <c r="R1844">
        <f t="shared" si="458"/>
        <v>0</v>
      </c>
      <c r="S1844">
        <f t="shared" si="459"/>
        <v>0</v>
      </c>
      <c r="T1844">
        <f t="shared" si="460"/>
        <v>0</v>
      </c>
      <c r="U1844">
        <v>0</v>
      </c>
      <c r="V1844">
        <f t="shared" si="461"/>
        <v>0.13223373198392238</v>
      </c>
      <c r="W1844">
        <f t="shared" si="462"/>
        <v>0.53301034609273557</v>
      </c>
      <c r="X1844">
        <f t="shared" si="463"/>
        <v>1.7485759874395816E-2</v>
      </c>
      <c r="Y1844">
        <f t="shared" si="464"/>
        <v>0</v>
      </c>
      <c r="Z1844" t="s">
        <v>1876</v>
      </c>
    </row>
    <row r="1845" spans="1:26" x14ac:dyDescent="0.25">
      <c r="A1845" t="s">
        <v>26</v>
      </c>
      <c r="B1845" t="s">
        <v>27</v>
      </c>
      <c r="C1845" t="s">
        <v>25</v>
      </c>
      <c r="D1845">
        <v>0</v>
      </c>
      <c r="F1845">
        <v>1</v>
      </c>
      <c r="G1845">
        <v>75.95</v>
      </c>
      <c r="H1845">
        <f t="shared" si="449"/>
        <v>1</v>
      </c>
      <c r="I1845">
        <f t="shared" si="450"/>
        <v>0</v>
      </c>
      <c r="J1845">
        <f t="shared" si="451"/>
        <v>1</v>
      </c>
      <c r="K1845">
        <f t="shared" si="452"/>
        <v>0</v>
      </c>
      <c r="L1845">
        <f t="shared" si="453"/>
        <v>0</v>
      </c>
      <c r="M1845">
        <f t="shared" si="454"/>
        <v>1</v>
      </c>
      <c r="N1845">
        <f t="shared" si="455"/>
        <v>0</v>
      </c>
      <c r="O1845">
        <f t="shared" si="456"/>
        <v>0</v>
      </c>
      <c r="P1845">
        <v>45</v>
      </c>
      <c r="Q1845">
        <f t="shared" si="457"/>
        <v>1</v>
      </c>
      <c r="R1845">
        <f t="shared" si="458"/>
        <v>0</v>
      </c>
      <c r="S1845">
        <f t="shared" si="459"/>
        <v>0</v>
      </c>
      <c r="T1845">
        <f t="shared" si="460"/>
        <v>0</v>
      </c>
      <c r="U1845">
        <v>0</v>
      </c>
      <c r="V1845">
        <f t="shared" si="461"/>
        <v>0.51294200179711902</v>
      </c>
      <c r="W1845">
        <f t="shared" si="462"/>
        <v>0.62549589472836209</v>
      </c>
      <c r="X1845">
        <f t="shared" si="463"/>
        <v>0.26310949720763566</v>
      </c>
      <c r="Y1845">
        <f t="shared" si="464"/>
        <v>1</v>
      </c>
      <c r="Z1845" t="s">
        <v>1877</v>
      </c>
    </row>
    <row r="1846" spans="1:26" x14ac:dyDescent="0.25">
      <c r="A1846" t="s">
        <v>45</v>
      </c>
      <c r="B1846" t="s">
        <v>38</v>
      </c>
      <c r="C1846" t="s">
        <v>23</v>
      </c>
      <c r="D1846">
        <v>0</v>
      </c>
      <c r="F1846">
        <v>1</v>
      </c>
      <c r="G1846">
        <v>19.7</v>
      </c>
      <c r="H1846">
        <f t="shared" si="449"/>
        <v>1</v>
      </c>
      <c r="I1846">
        <f t="shared" si="450"/>
        <v>0</v>
      </c>
      <c r="J1846">
        <f t="shared" si="451"/>
        <v>0</v>
      </c>
      <c r="K1846">
        <f t="shared" si="452"/>
        <v>0</v>
      </c>
      <c r="L1846">
        <f t="shared" si="453"/>
        <v>1</v>
      </c>
      <c r="M1846">
        <f t="shared" si="454"/>
        <v>0</v>
      </c>
      <c r="N1846">
        <f t="shared" si="455"/>
        <v>0</v>
      </c>
      <c r="O1846">
        <f t="shared" si="456"/>
        <v>1</v>
      </c>
      <c r="P1846">
        <v>71</v>
      </c>
      <c r="Q1846">
        <f t="shared" si="457"/>
        <v>0</v>
      </c>
      <c r="R1846">
        <f t="shared" si="458"/>
        <v>0</v>
      </c>
      <c r="S1846">
        <f t="shared" si="459"/>
        <v>1</v>
      </c>
      <c r="T1846">
        <f t="shared" si="460"/>
        <v>0</v>
      </c>
      <c r="U1846">
        <v>0</v>
      </c>
      <c r="V1846">
        <f t="shared" si="461"/>
        <v>-7.1640322696892189E-2</v>
      </c>
      <c r="W1846">
        <f t="shared" si="462"/>
        <v>0.48209757544216419</v>
      </c>
      <c r="X1846">
        <f t="shared" si="463"/>
        <v>5.1323358361148458E-3</v>
      </c>
      <c r="Y1846">
        <f t="shared" si="464"/>
        <v>0</v>
      </c>
      <c r="Z1846" t="s">
        <v>1878</v>
      </c>
    </row>
    <row r="1847" spans="1:26" x14ac:dyDescent="0.25">
      <c r="A1847" t="s">
        <v>29</v>
      </c>
      <c r="B1847" t="s">
        <v>38</v>
      </c>
      <c r="C1847" t="s">
        <v>25</v>
      </c>
      <c r="D1847">
        <v>0</v>
      </c>
      <c r="F1847">
        <v>1</v>
      </c>
      <c r="G1847">
        <v>66.400000000000006</v>
      </c>
      <c r="H1847">
        <f t="shared" si="449"/>
        <v>1</v>
      </c>
      <c r="I1847">
        <f t="shared" si="450"/>
        <v>0</v>
      </c>
      <c r="J1847">
        <f t="shared" si="451"/>
        <v>1</v>
      </c>
      <c r="K1847">
        <f t="shared" si="452"/>
        <v>0</v>
      </c>
      <c r="L1847">
        <f t="shared" si="453"/>
        <v>0</v>
      </c>
      <c r="M1847">
        <f t="shared" si="454"/>
        <v>0</v>
      </c>
      <c r="N1847">
        <f t="shared" si="455"/>
        <v>1</v>
      </c>
      <c r="O1847">
        <f t="shared" si="456"/>
        <v>0</v>
      </c>
      <c r="P1847">
        <v>59</v>
      </c>
      <c r="Q1847">
        <f t="shared" si="457"/>
        <v>0</v>
      </c>
      <c r="R1847">
        <f t="shared" si="458"/>
        <v>0</v>
      </c>
      <c r="S1847">
        <f t="shared" si="459"/>
        <v>1</v>
      </c>
      <c r="T1847">
        <f t="shared" si="460"/>
        <v>0</v>
      </c>
      <c r="U1847">
        <v>0</v>
      </c>
      <c r="V1847">
        <f t="shared" si="461"/>
        <v>8.9829830323330723E-2</v>
      </c>
      <c r="W1847">
        <f t="shared" si="462"/>
        <v>0.52244236824251833</v>
      </c>
      <c r="X1847">
        <f t="shared" si="463"/>
        <v>8.0693984159183885E-3</v>
      </c>
      <c r="Y1847">
        <f t="shared" si="464"/>
        <v>0</v>
      </c>
      <c r="Z1847" t="s">
        <v>1879</v>
      </c>
    </row>
    <row r="1848" spans="1:26" x14ac:dyDescent="0.25">
      <c r="A1848" t="s">
        <v>29</v>
      </c>
      <c r="B1848" t="s">
        <v>33</v>
      </c>
      <c r="C1848" t="s">
        <v>25</v>
      </c>
      <c r="D1848">
        <v>0</v>
      </c>
      <c r="F1848">
        <v>1</v>
      </c>
      <c r="G1848">
        <v>35.75</v>
      </c>
      <c r="H1848">
        <f t="shared" si="449"/>
        <v>1</v>
      </c>
      <c r="I1848">
        <f t="shared" si="450"/>
        <v>0</v>
      </c>
      <c r="J1848">
        <f t="shared" si="451"/>
        <v>1</v>
      </c>
      <c r="K1848">
        <f t="shared" si="452"/>
        <v>0</v>
      </c>
      <c r="L1848">
        <f t="shared" si="453"/>
        <v>0</v>
      </c>
      <c r="M1848">
        <f t="shared" si="454"/>
        <v>0</v>
      </c>
      <c r="N1848">
        <f t="shared" si="455"/>
        <v>1</v>
      </c>
      <c r="O1848">
        <f t="shared" si="456"/>
        <v>0</v>
      </c>
      <c r="P1848">
        <v>69</v>
      </c>
      <c r="Q1848">
        <f t="shared" si="457"/>
        <v>0</v>
      </c>
      <c r="R1848">
        <f t="shared" si="458"/>
        <v>0</v>
      </c>
      <c r="S1848">
        <f t="shared" si="459"/>
        <v>0</v>
      </c>
      <c r="T1848">
        <f t="shared" si="460"/>
        <v>1</v>
      </c>
      <c r="U1848">
        <v>0</v>
      </c>
      <c r="V1848">
        <f t="shared" si="461"/>
        <v>4.2044781912834318E-2</v>
      </c>
      <c r="W1848">
        <f t="shared" si="462"/>
        <v>0.51050964730941573</v>
      </c>
      <c r="X1848">
        <f t="shared" si="463"/>
        <v>1.7677636860977998E-3</v>
      </c>
      <c r="Y1848">
        <f t="shared" si="464"/>
        <v>0</v>
      </c>
      <c r="Z1848" t="s">
        <v>1880</v>
      </c>
    </row>
    <row r="1849" spans="1:26" x14ac:dyDescent="0.25">
      <c r="A1849" t="s">
        <v>29</v>
      </c>
      <c r="B1849" t="s">
        <v>30</v>
      </c>
      <c r="C1849" t="s">
        <v>23</v>
      </c>
      <c r="D1849">
        <v>0</v>
      </c>
      <c r="F1849">
        <v>1</v>
      </c>
      <c r="G1849">
        <v>18.8</v>
      </c>
      <c r="H1849">
        <f t="shared" si="449"/>
        <v>1</v>
      </c>
      <c r="I1849">
        <f t="shared" si="450"/>
        <v>0</v>
      </c>
      <c r="J1849">
        <f t="shared" si="451"/>
        <v>0</v>
      </c>
      <c r="K1849">
        <f t="shared" si="452"/>
        <v>0</v>
      </c>
      <c r="L1849">
        <f t="shared" si="453"/>
        <v>1</v>
      </c>
      <c r="M1849">
        <f t="shared" si="454"/>
        <v>0</v>
      </c>
      <c r="N1849">
        <f t="shared" si="455"/>
        <v>1</v>
      </c>
      <c r="O1849">
        <f t="shared" si="456"/>
        <v>0</v>
      </c>
      <c r="P1849">
        <v>19</v>
      </c>
      <c r="Q1849">
        <f t="shared" si="457"/>
        <v>0</v>
      </c>
      <c r="R1849">
        <f t="shared" si="458"/>
        <v>1</v>
      </c>
      <c r="S1849">
        <f t="shared" si="459"/>
        <v>0</v>
      </c>
      <c r="T1849">
        <f t="shared" si="460"/>
        <v>0</v>
      </c>
      <c r="U1849">
        <v>0</v>
      </c>
      <c r="V1849">
        <f t="shared" si="461"/>
        <v>-1.3109416525496118E-2</v>
      </c>
      <c r="W1849">
        <f t="shared" si="462"/>
        <v>0.49672269280411929</v>
      </c>
      <c r="X1849">
        <f t="shared" si="463"/>
        <v>1.7185680163895071E-4</v>
      </c>
      <c r="Y1849">
        <f t="shared" si="464"/>
        <v>0</v>
      </c>
      <c r="Z1849" t="s">
        <v>1881</v>
      </c>
    </row>
    <row r="1850" spans="1:26" x14ac:dyDescent="0.25">
      <c r="A1850" t="s">
        <v>45</v>
      </c>
      <c r="B1850" t="s">
        <v>38</v>
      </c>
      <c r="C1850" t="s">
        <v>23</v>
      </c>
      <c r="D1850">
        <v>0</v>
      </c>
      <c r="F1850">
        <v>1</v>
      </c>
      <c r="G1850">
        <v>19.399999999999999</v>
      </c>
      <c r="H1850">
        <f t="shared" si="449"/>
        <v>1</v>
      </c>
      <c r="I1850">
        <f t="shared" si="450"/>
        <v>0</v>
      </c>
      <c r="J1850">
        <f t="shared" si="451"/>
        <v>0</v>
      </c>
      <c r="K1850">
        <f t="shared" si="452"/>
        <v>0</v>
      </c>
      <c r="L1850">
        <f t="shared" si="453"/>
        <v>1</v>
      </c>
      <c r="M1850">
        <f t="shared" si="454"/>
        <v>0</v>
      </c>
      <c r="N1850">
        <f t="shared" si="455"/>
        <v>0</v>
      </c>
      <c r="O1850">
        <f t="shared" si="456"/>
        <v>1</v>
      </c>
      <c r="P1850">
        <v>55</v>
      </c>
      <c r="Q1850">
        <f t="shared" si="457"/>
        <v>0</v>
      </c>
      <c r="R1850">
        <f t="shared" si="458"/>
        <v>0</v>
      </c>
      <c r="S1850">
        <f t="shared" si="459"/>
        <v>1</v>
      </c>
      <c r="T1850">
        <f t="shared" si="460"/>
        <v>0</v>
      </c>
      <c r="U1850">
        <v>0</v>
      </c>
      <c r="V1850">
        <f t="shared" si="461"/>
        <v>-7.2108039320812223E-2</v>
      </c>
      <c r="W1850">
        <f t="shared" si="462"/>
        <v>0.48198079716781178</v>
      </c>
      <c r="X1850">
        <f t="shared" si="463"/>
        <v>5.1995693346918014E-3</v>
      </c>
      <c r="Y1850">
        <f t="shared" si="464"/>
        <v>0</v>
      </c>
      <c r="Z1850" t="s">
        <v>1882</v>
      </c>
    </row>
    <row r="1851" spans="1:26" x14ac:dyDescent="0.25">
      <c r="A1851" t="s">
        <v>29</v>
      </c>
      <c r="B1851" t="s">
        <v>30</v>
      </c>
      <c r="C1851" t="s">
        <v>23</v>
      </c>
      <c r="D1851">
        <v>0</v>
      </c>
      <c r="F1851">
        <v>1</v>
      </c>
      <c r="G1851">
        <v>19.3</v>
      </c>
      <c r="H1851">
        <f t="shared" si="449"/>
        <v>1</v>
      </c>
      <c r="I1851">
        <f t="shared" si="450"/>
        <v>0</v>
      </c>
      <c r="J1851">
        <f t="shared" si="451"/>
        <v>0</v>
      </c>
      <c r="K1851">
        <f t="shared" si="452"/>
        <v>0</v>
      </c>
      <c r="L1851">
        <f t="shared" si="453"/>
        <v>1</v>
      </c>
      <c r="M1851">
        <f t="shared" si="454"/>
        <v>0</v>
      </c>
      <c r="N1851">
        <f t="shared" si="455"/>
        <v>1</v>
      </c>
      <c r="O1851">
        <f t="shared" si="456"/>
        <v>0</v>
      </c>
      <c r="P1851">
        <v>38</v>
      </c>
      <c r="Q1851">
        <f t="shared" si="457"/>
        <v>0</v>
      </c>
      <c r="R1851">
        <f t="shared" si="458"/>
        <v>1</v>
      </c>
      <c r="S1851">
        <f t="shared" si="459"/>
        <v>0</v>
      </c>
      <c r="T1851">
        <f t="shared" si="460"/>
        <v>0</v>
      </c>
      <c r="U1851">
        <v>0</v>
      </c>
      <c r="V1851">
        <f t="shared" si="461"/>
        <v>-1.2329888818962732E-2</v>
      </c>
      <c r="W1851">
        <f t="shared" si="462"/>
        <v>0.49691756684603289</v>
      </c>
      <c r="X1851">
        <f t="shared" si="463"/>
        <v>1.5202615828798218E-4</v>
      </c>
      <c r="Y1851">
        <f t="shared" si="464"/>
        <v>0</v>
      </c>
      <c r="Z1851" t="s">
        <v>1883</v>
      </c>
    </row>
    <row r="1852" spans="1:26" x14ac:dyDescent="0.25">
      <c r="A1852" t="s">
        <v>26</v>
      </c>
      <c r="B1852" t="s">
        <v>27</v>
      </c>
      <c r="C1852" t="s">
        <v>25</v>
      </c>
      <c r="D1852">
        <v>0</v>
      </c>
      <c r="F1852">
        <v>1</v>
      </c>
      <c r="G1852">
        <v>45.55</v>
      </c>
      <c r="H1852">
        <f t="shared" si="449"/>
        <v>1</v>
      </c>
      <c r="I1852">
        <f t="shared" si="450"/>
        <v>0</v>
      </c>
      <c r="J1852">
        <f t="shared" si="451"/>
        <v>1</v>
      </c>
      <c r="K1852">
        <f t="shared" si="452"/>
        <v>0</v>
      </c>
      <c r="L1852">
        <f t="shared" si="453"/>
        <v>0</v>
      </c>
      <c r="M1852">
        <f t="shared" si="454"/>
        <v>1</v>
      </c>
      <c r="N1852">
        <f t="shared" si="455"/>
        <v>0</v>
      </c>
      <c r="O1852">
        <f t="shared" si="456"/>
        <v>0</v>
      </c>
      <c r="P1852">
        <v>10</v>
      </c>
      <c r="Q1852">
        <f t="shared" si="457"/>
        <v>1</v>
      </c>
      <c r="R1852">
        <f t="shared" si="458"/>
        <v>0</v>
      </c>
      <c r="S1852">
        <f t="shared" si="459"/>
        <v>0</v>
      </c>
      <c r="T1852">
        <f t="shared" si="460"/>
        <v>0</v>
      </c>
      <c r="U1852">
        <v>1</v>
      </c>
      <c r="V1852">
        <f t="shared" si="461"/>
        <v>0.47923816634419181</v>
      </c>
      <c r="W1852">
        <f t="shared" si="462"/>
        <v>0.61756796271507908</v>
      </c>
      <c r="X1852">
        <f t="shared" si="463"/>
        <v>0.27119288739255965</v>
      </c>
      <c r="Y1852">
        <f t="shared" si="464"/>
        <v>1</v>
      </c>
      <c r="Z1852" t="s">
        <v>1884</v>
      </c>
    </row>
    <row r="1853" spans="1:26" x14ac:dyDescent="0.25">
      <c r="A1853" t="s">
        <v>26</v>
      </c>
      <c r="B1853" t="s">
        <v>38</v>
      </c>
      <c r="C1853" t="s">
        <v>25</v>
      </c>
      <c r="D1853">
        <v>1</v>
      </c>
      <c r="F1853">
        <v>1</v>
      </c>
      <c r="G1853">
        <v>67.45</v>
      </c>
      <c r="H1853">
        <f t="shared" si="449"/>
        <v>0</v>
      </c>
      <c r="I1853">
        <f t="shared" si="450"/>
        <v>1</v>
      </c>
      <c r="J1853">
        <f t="shared" si="451"/>
        <v>1</v>
      </c>
      <c r="K1853">
        <f t="shared" si="452"/>
        <v>0</v>
      </c>
      <c r="L1853">
        <f t="shared" si="453"/>
        <v>0</v>
      </c>
      <c r="M1853">
        <f t="shared" si="454"/>
        <v>1</v>
      </c>
      <c r="N1853">
        <f t="shared" si="455"/>
        <v>0</v>
      </c>
      <c r="O1853">
        <f t="shared" si="456"/>
        <v>0</v>
      </c>
      <c r="P1853">
        <v>47</v>
      </c>
      <c r="Q1853">
        <f t="shared" si="457"/>
        <v>0</v>
      </c>
      <c r="R1853">
        <f t="shared" si="458"/>
        <v>0</v>
      </c>
      <c r="S1853">
        <f t="shared" si="459"/>
        <v>1</v>
      </c>
      <c r="T1853">
        <f t="shared" si="460"/>
        <v>0</v>
      </c>
      <c r="U1853">
        <v>0</v>
      </c>
      <c r="V1853">
        <f t="shared" si="461"/>
        <v>0.36292168704850014</v>
      </c>
      <c r="W1853">
        <f t="shared" si="462"/>
        <v>0.58974750765779105</v>
      </c>
      <c r="X1853">
        <f t="shared" si="463"/>
        <v>0.13171215093012947</v>
      </c>
      <c r="Y1853">
        <f t="shared" si="464"/>
        <v>1</v>
      </c>
      <c r="Z1853" t="s">
        <v>1885</v>
      </c>
    </row>
    <row r="1854" spans="1:26" x14ac:dyDescent="0.25">
      <c r="A1854" t="s">
        <v>26</v>
      </c>
      <c r="B1854" t="s">
        <v>27</v>
      </c>
      <c r="C1854" t="s">
        <v>25</v>
      </c>
      <c r="D1854">
        <v>0</v>
      </c>
      <c r="F1854">
        <v>1</v>
      </c>
      <c r="G1854">
        <v>35.1</v>
      </c>
      <c r="H1854">
        <f t="shared" si="449"/>
        <v>1</v>
      </c>
      <c r="I1854">
        <f t="shared" si="450"/>
        <v>0</v>
      </c>
      <c r="J1854">
        <f t="shared" si="451"/>
        <v>1</v>
      </c>
      <c r="K1854">
        <f t="shared" si="452"/>
        <v>0</v>
      </c>
      <c r="L1854">
        <f t="shared" si="453"/>
        <v>0</v>
      </c>
      <c r="M1854">
        <f t="shared" si="454"/>
        <v>1</v>
      </c>
      <c r="N1854">
        <f t="shared" si="455"/>
        <v>0</v>
      </c>
      <c r="O1854">
        <f t="shared" si="456"/>
        <v>0</v>
      </c>
      <c r="P1854">
        <v>2</v>
      </c>
      <c r="Q1854">
        <f t="shared" si="457"/>
        <v>1</v>
      </c>
      <c r="R1854">
        <f t="shared" si="458"/>
        <v>0</v>
      </c>
      <c r="S1854">
        <f t="shared" si="459"/>
        <v>0</v>
      </c>
      <c r="T1854">
        <f t="shared" si="460"/>
        <v>0</v>
      </c>
      <c r="U1854">
        <v>1</v>
      </c>
      <c r="V1854">
        <f t="shared" si="461"/>
        <v>0.44925458817334152</v>
      </c>
      <c r="W1854">
        <f t="shared" si="462"/>
        <v>0.61046199099927312</v>
      </c>
      <c r="X1854">
        <f t="shared" si="463"/>
        <v>0.30332050864811566</v>
      </c>
      <c r="Y1854">
        <f t="shared" si="464"/>
        <v>1</v>
      </c>
      <c r="Z1854" t="s">
        <v>1886</v>
      </c>
    </row>
    <row r="1855" spans="1:26" x14ac:dyDescent="0.25">
      <c r="A1855" t="s">
        <v>26</v>
      </c>
      <c r="B1855" t="s">
        <v>38</v>
      </c>
      <c r="C1855" t="s">
        <v>25</v>
      </c>
      <c r="D1855">
        <v>0</v>
      </c>
      <c r="F1855">
        <v>1</v>
      </c>
      <c r="G1855">
        <v>46.2</v>
      </c>
      <c r="H1855">
        <f t="shared" si="449"/>
        <v>1</v>
      </c>
      <c r="I1855">
        <f t="shared" si="450"/>
        <v>0</v>
      </c>
      <c r="J1855">
        <f t="shared" si="451"/>
        <v>1</v>
      </c>
      <c r="K1855">
        <f t="shared" si="452"/>
        <v>0</v>
      </c>
      <c r="L1855">
        <f t="shared" si="453"/>
        <v>0</v>
      </c>
      <c r="M1855">
        <f t="shared" si="454"/>
        <v>1</v>
      </c>
      <c r="N1855">
        <f t="shared" si="455"/>
        <v>0</v>
      </c>
      <c r="O1855">
        <f t="shared" si="456"/>
        <v>0</v>
      </c>
      <c r="P1855">
        <v>1</v>
      </c>
      <c r="Q1855">
        <f t="shared" si="457"/>
        <v>0</v>
      </c>
      <c r="R1855">
        <f t="shared" si="458"/>
        <v>0</v>
      </c>
      <c r="S1855">
        <f t="shared" si="459"/>
        <v>1</v>
      </c>
      <c r="T1855">
        <f t="shared" si="460"/>
        <v>0</v>
      </c>
      <c r="U1855">
        <v>1</v>
      </c>
      <c r="V1855">
        <f t="shared" si="461"/>
        <v>0.3297917595208314</v>
      </c>
      <c r="W1855">
        <f t="shared" si="462"/>
        <v>0.5817087078629688</v>
      </c>
      <c r="X1855">
        <f t="shared" si="463"/>
        <v>0.44917908560618308</v>
      </c>
      <c r="Y1855">
        <f t="shared" si="464"/>
        <v>1</v>
      </c>
      <c r="Z1855" t="s">
        <v>1887</v>
      </c>
    </row>
    <row r="1856" spans="1:26" x14ac:dyDescent="0.25">
      <c r="A1856" t="s">
        <v>26</v>
      </c>
      <c r="B1856" t="s">
        <v>27</v>
      </c>
      <c r="C1856" t="s">
        <v>25</v>
      </c>
      <c r="D1856">
        <v>0</v>
      </c>
      <c r="F1856">
        <v>1</v>
      </c>
      <c r="G1856">
        <v>45.15</v>
      </c>
      <c r="H1856">
        <f t="shared" si="449"/>
        <v>1</v>
      </c>
      <c r="I1856">
        <f t="shared" si="450"/>
        <v>0</v>
      </c>
      <c r="J1856">
        <f t="shared" si="451"/>
        <v>1</v>
      </c>
      <c r="K1856">
        <f t="shared" si="452"/>
        <v>0</v>
      </c>
      <c r="L1856">
        <f t="shared" si="453"/>
        <v>0</v>
      </c>
      <c r="M1856">
        <f t="shared" si="454"/>
        <v>1</v>
      </c>
      <c r="N1856">
        <f t="shared" si="455"/>
        <v>0</v>
      </c>
      <c r="O1856">
        <f t="shared" si="456"/>
        <v>0</v>
      </c>
      <c r="P1856">
        <v>1</v>
      </c>
      <c r="Q1856">
        <f t="shared" si="457"/>
        <v>1</v>
      </c>
      <c r="R1856">
        <f t="shared" si="458"/>
        <v>0</v>
      </c>
      <c r="S1856">
        <f t="shared" si="459"/>
        <v>0</v>
      </c>
      <c r="T1856">
        <f t="shared" si="460"/>
        <v>0</v>
      </c>
      <c r="U1856">
        <v>1</v>
      </c>
      <c r="V1856">
        <f t="shared" si="461"/>
        <v>0.47861454417896521</v>
      </c>
      <c r="W1856">
        <f t="shared" si="462"/>
        <v>0.61742066622548097</v>
      </c>
      <c r="X1856">
        <f t="shared" si="463"/>
        <v>0.27184279354170821</v>
      </c>
      <c r="Y1856">
        <f t="shared" si="464"/>
        <v>1</v>
      </c>
      <c r="Z1856" t="s">
        <v>1888</v>
      </c>
    </row>
    <row r="1857" spans="1:26" x14ac:dyDescent="0.25">
      <c r="A1857" t="s">
        <v>26</v>
      </c>
      <c r="B1857" t="s">
        <v>27</v>
      </c>
      <c r="C1857" t="s">
        <v>25</v>
      </c>
      <c r="D1857">
        <v>1</v>
      </c>
      <c r="F1857">
        <v>1</v>
      </c>
      <c r="G1857">
        <v>43.3</v>
      </c>
      <c r="H1857">
        <f t="shared" si="449"/>
        <v>0</v>
      </c>
      <c r="I1857">
        <f t="shared" si="450"/>
        <v>1</v>
      </c>
      <c r="J1857">
        <f t="shared" si="451"/>
        <v>1</v>
      </c>
      <c r="K1857">
        <f t="shared" si="452"/>
        <v>0</v>
      </c>
      <c r="L1857">
        <f t="shared" si="453"/>
        <v>0</v>
      </c>
      <c r="M1857">
        <f t="shared" si="454"/>
        <v>1</v>
      </c>
      <c r="N1857">
        <f t="shared" si="455"/>
        <v>0</v>
      </c>
      <c r="O1857">
        <f t="shared" si="456"/>
        <v>0</v>
      </c>
      <c r="P1857">
        <v>1</v>
      </c>
      <c r="Q1857">
        <f t="shared" si="457"/>
        <v>1</v>
      </c>
      <c r="R1857">
        <f t="shared" si="458"/>
        <v>0</v>
      </c>
      <c r="S1857">
        <f t="shared" si="459"/>
        <v>0</v>
      </c>
      <c r="T1857">
        <f t="shared" si="460"/>
        <v>0</v>
      </c>
      <c r="U1857">
        <v>1</v>
      </c>
      <c r="V1857">
        <f t="shared" si="461"/>
        <v>0.46203884256048899</v>
      </c>
      <c r="W1857">
        <f t="shared" si="462"/>
        <v>0.61349773467818047</v>
      </c>
      <c r="X1857">
        <f t="shared" si="463"/>
        <v>0.28940220691365837</v>
      </c>
      <c r="Y1857">
        <f t="shared" si="464"/>
        <v>1</v>
      </c>
      <c r="Z1857" t="s">
        <v>1889</v>
      </c>
    </row>
    <row r="1858" spans="1:26" x14ac:dyDescent="0.25">
      <c r="A1858" t="s">
        <v>45</v>
      </c>
      <c r="B1858" t="s">
        <v>30</v>
      </c>
      <c r="C1858" t="s">
        <v>23</v>
      </c>
      <c r="D1858">
        <v>0</v>
      </c>
      <c r="F1858">
        <v>1</v>
      </c>
      <c r="G1858">
        <v>20.100000000000001</v>
      </c>
      <c r="H1858">
        <f t="shared" si="449"/>
        <v>1</v>
      </c>
      <c r="I1858">
        <f t="shared" si="450"/>
        <v>0</v>
      </c>
      <c r="J1858">
        <f t="shared" si="451"/>
        <v>0</v>
      </c>
      <c r="K1858">
        <f t="shared" si="452"/>
        <v>0</v>
      </c>
      <c r="L1858">
        <f t="shared" si="453"/>
        <v>1</v>
      </c>
      <c r="M1858">
        <f t="shared" si="454"/>
        <v>0</v>
      </c>
      <c r="N1858">
        <f t="shared" si="455"/>
        <v>0</v>
      </c>
      <c r="O1858">
        <f t="shared" si="456"/>
        <v>1</v>
      </c>
      <c r="P1858">
        <v>46</v>
      </c>
      <c r="Q1858">
        <f t="shared" si="457"/>
        <v>0</v>
      </c>
      <c r="R1858">
        <f t="shared" si="458"/>
        <v>1</v>
      </c>
      <c r="S1858">
        <f t="shared" si="459"/>
        <v>0</v>
      </c>
      <c r="T1858">
        <f t="shared" si="460"/>
        <v>0</v>
      </c>
      <c r="U1858">
        <v>0</v>
      </c>
      <c r="V1858">
        <f t="shared" si="461"/>
        <v>-5.7325251427362889E-2</v>
      </c>
      <c r="W1858">
        <f t="shared" si="462"/>
        <v>0.48567261046534455</v>
      </c>
      <c r="X1858">
        <f t="shared" si="463"/>
        <v>3.2861844512103709E-3</v>
      </c>
      <c r="Y1858">
        <f t="shared" si="464"/>
        <v>0</v>
      </c>
      <c r="Z1858" t="s">
        <v>1890</v>
      </c>
    </row>
    <row r="1859" spans="1:26" x14ac:dyDescent="0.25">
      <c r="A1859" t="s">
        <v>26</v>
      </c>
      <c r="B1859" t="s">
        <v>38</v>
      </c>
      <c r="C1859" t="s">
        <v>25</v>
      </c>
      <c r="D1859">
        <v>1</v>
      </c>
      <c r="F1859">
        <v>1</v>
      </c>
      <c r="G1859">
        <v>57.15</v>
      </c>
      <c r="H1859">
        <f t="shared" ref="H1859:H1922" si="465">IF(D1859:D8901=0,1,0)</f>
        <v>0</v>
      </c>
      <c r="I1859">
        <f t="shared" ref="I1859:I1922" si="466">IF(D1859:D8901=1,1,0)</f>
        <v>1</v>
      </c>
      <c r="J1859">
        <f t="shared" ref="J1859:J1922" si="467">IF(C1859:C8901="DSL",1,0)</f>
        <v>1</v>
      </c>
      <c r="K1859">
        <f t="shared" ref="K1859:K1922" si="468">IF(C1859:C8901="Fiber optic",1,0)</f>
        <v>0</v>
      </c>
      <c r="L1859">
        <f t="shared" ref="L1859:L1922" si="469">IF(C1859:C8901="No",1,0)</f>
        <v>0</v>
      </c>
      <c r="M1859">
        <f t="shared" ref="M1859:M1922" si="470">IF(A1859:A8901="Month-to-month",1,0)</f>
        <v>1</v>
      </c>
      <c r="N1859">
        <f t="shared" ref="N1859:N1922" si="471">IF(A1859:A8901="ONE YEAR",1,0)</f>
        <v>0</v>
      </c>
      <c r="O1859">
        <f t="shared" ref="O1859:O1922" si="472">IF(A1859:A8901="two year",1,0)</f>
        <v>0</v>
      </c>
      <c r="P1859">
        <v>38</v>
      </c>
      <c r="Q1859">
        <f t="shared" ref="Q1859:Q1922" si="473">IF(B1859:B8901="Electronic check",1,0)</f>
        <v>0</v>
      </c>
      <c r="R1859">
        <f t="shared" ref="R1859:R1922" si="474">IF(B1859:B8901="Mailed check",1,0)</f>
        <v>0</v>
      </c>
      <c r="S1859">
        <f t="shared" ref="S1859:S1922" si="475">IF(B1859:B8901="Credit card (automatic)",1,0)</f>
        <v>1</v>
      </c>
      <c r="T1859">
        <f t="shared" ref="T1859:T1922" si="476">IF(B1859:B8901="Bank transfer (automatic)",1,0)</f>
        <v>0</v>
      </c>
      <c r="U1859">
        <v>1</v>
      </c>
      <c r="V1859">
        <f t="shared" si="461"/>
        <v>0.34686341629391249</v>
      </c>
      <c r="W1859">
        <f t="shared" si="462"/>
        <v>0.58585675946115834</v>
      </c>
      <c r="X1859">
        <f t="shared" si="463"/>
        <v>0.42658739697525905</v>
      </c>
      <c r="Y1859">
        <f t="shared" si="464"/>
        <v>1</v>
      </c>
      <c r="Z1859" t="s">
        <v>1891</v>
      </c>
    </row>
    <row r="1860" spans="1:26" x14ac:dyDescent="0.25">
      <c r="A1860" t="s">
        <v>45</v>
      </c>
      <c r="B1860" t="s">
        <v>38</v>
      </c>
      <c r="C1860" t="s">
        <v>25</v>
      </c>
      <c r="D1860">
        <v>0</v>
      </c>
      <c r="F1860">
        <v>1</v>
      </c>
      <c r="G1860">
        <v>58.9</v>
      </c>
      <c r="H1860">
        <f t="shared" si="465"/>
        <v>1</v>
      </c>
      <c r="I1860">
        <f t="shared" si="466"/>
        <v>0</v>
      </c>
      <c r="J1860">
        <f t="shared" si="467"/>
        <v>1</v>
      </c>
      <c r="K1860">
        <f t="shared" si="468"/>
        <v>0</v>
      </c>
      <c r="L1860">
        <f t="shared" si="469"/>
        <v>0</v>
      </c>
      <c r="M1860">
        <f t="shared" si="470"/>
        <v>0</v>
      </c>
      <c r="N1860">
        <f t="shared" si="471"/>
        <v>0</v>
      </c>
      <c r="O1860">
        <f t="shared" si="472"/>
        <v>1</v>
      </c>
      <c r="P1860">
        <v>65</v>
      </c>
      <c r="Q1860">
        <f t="shared" si="473"/>
        <v>0</v>
      </c>
      <c r="R1860">
        <f t="shared" si="474"/>
        <v>0</v>
      </c>
      <c r="S1860">
        <f t="shared" si="475"/>
        <v>1</v>
      </c>
      <c r="T1860">
        <f t="shared" si="476"/>
        <v>0</v>
      </c>
      <c r="U1860">
        <v>0</v>
      </c>
      <c r="V1860">
        <f t="shared" ref="V1860:V1923" si="477">G1860*$G$2+H1861*$H$2+K1861*$K$2+M1860*$M$2+O1860*$O$2+Q1860*$Q$2+L1860*$L$2</f>
        <v>2.3066027942929515E-2</v>
      </c>
      <c r="W1860">
        <f t="shared" ref="W1860:W1923" si="478">1/ (1+EXP(-V1860))</f>
        <v>0.50576625133084574</v>
      </c>
      <c r="X1860">
        <f t="shared" ref="X1860:X1923" si="479">(U1860-V1860)^2</f>
        <v>5.3204164506400517E-4</v>
      </c>
      <c r="Y1860">
        <f t="shared" ref="Y1860:Y1923" si="480">IF(W1860&gt;=0.58,1,0)</f>
        <v>0</v>
      </c>
      <c r="Z1860" t="s">
        <v>1892</v>
      </c>
    </row>
    <row r="1861" spans="1:26" x14ac:dyDescent="0.25">
      <c r="A1861" t="s">
        <v>26</v>
      </c>
      <c r="B1861" t="s">
        <v>27</v>
      </c>
      <c r="C1861" t="s">
        <v>35</v>
      </c>
      <c r="D1861">
        <v>0</v>
      </c>
      <c r="F1861">
        <v>1</v>
      </c>
      <c r="G1861">
        <v>73.2</v>
      </c>
      <c r="H1861">
        <f t="shared" si="465"/>
        <v>1</v>
      </c>
      <c r="I1861">
        <f t="shared" si="466"/>
        <v>0</v>
      </c>
      <c r="J1861">
        <f t="shared" si="467"/>
        <v>0</v>
      </c>
      <c r="K1861">
        <f t="shared" si="468"/>
        <v>1</v>
      </c>
      <c r="L1861">
        <f t="shared" si="469"/>
        <v>0</v>
      </c>
      <c r="M1861">
        <f t="shared" si="470"/>
        <v>1</v>
      </c>
      <c r="N1861">
        <f t="shared" si="471"/>
        <v>0</v>
      </c>
      <c r="O1861">
        <f t="shared" si="472"/>
        <v>0</v>
      </c>
      <c r="P1861">
        <v>19</v>
      </c>
      <c r="Q1861">
        <f t="shared" si="473"/>
        <v>1</v>
      </c>
      <c r="R1861">
        <f t="shared" si="474"/>
        <v>0</v>
      </c>
      <c r="S1861">
        <f t="shared" si="475"/>
        <v>0</v>
      </c>
      <c r="T1861">
        <f t="shared" si="476"/>
        <v>0</v>
      </c>
      <c r="U1861">
        <v>1</v>
      </c>
      <c r="V1861">
        <f t="shared" si="477"/>
        <v>0.5135177686719411</v>
      </c>
      <c r="W1861">
        <f t="shared" si="478"/>
        <v>0.62563075881960473</v>
      </c>
      <c r="X1861">
        <f t="shared" si="479"/>
        <v>0.236664961397927</v>
      </c>
      <c r="Y1861">
        <f t="shared" si="480"/>
        <v>1</v>
      </c>
      <c r="Z1861" t="s">
        <v>1893</v>
      </c>
    </row>
    <row r="1862" spans="1:26" x14ac:dyDescent="0.25">
      <c r="A1862" t="s">
        <v>26</v>
      </c>
      <c r="B1862" t="s">
        <v>27</v>
      </c>
      <c r="C1862" t="s">
        <v>35</v>
      </c>
      <c r="D1862">
        <v>0</v>
      </c>
      <c r="F1862">
        <v>1</v>
      </c>
      <c r="G1862">
        <v>85.35</v>
      </c>
      <c r="H1862">
        <f t="shared" si="465"/>
        <v>1</v>
      </c>
      <c r="I1862">
        <f t="shared" si="466"/>
        <v>0</v>
      </c>
      <c r="J1862">
        <f t="shared" si="467"/>
        <v>0</v>
      </c>
      <c r="K1862">
        <f t="shared" si="468"/>
        <v>1</v>
      </c>
      <c r="L1862">
        <f t="shared" si="469"/>
        <v>0</v>
      </c>
      <c r="M1862">
        <f t="shared" si="470"/>
        <v>1</v>
      </c>
      <c r="N1862">
        <f t="shared" si="471"/>
        <v>0</v>
      </c>
      <c r="O1862">
        <f t="shared" si="472"/>
        <v>0</v>
      </c>
      <c r="P1862">
        <v>52</v>
      </c>
      <c r="Q1862">
        <f t="shared" si="473"/>
        <v>1</v>
      </c>
      <c r="R1862">
        <f t="shared" si="474"/>
        <v>0</v>
      </c>
      <c r="S1862">
        <f t="shared" si="475"/>
        <v>0</v>
      </c>
      <c r="T1862">
        <f t="shared" si="476"/>
        <v>0</v>
      </c>
      <c r="U1862">
        <v>1</v>
      </c>
      <c r="V1862">
        <f t="shared" si="477"/>
        <v>0.52759712267994663</v>
      </c>
      <c r="W1862">
        <f t="shared" si="478"/>
        <v>0.62892250482815504</v>
      </c>
      <c r="X1862">
        <f t="shared" si="479"/>
        <v>0.22316447850026538</v>
      </c>
      <c r="Y1862">
        <f t="shared" si="480"/>
        <v>1</v>
      </c>
      <c r="Z1862" t="s">
        <v>1894</v>
      </c>
    </row>
    <row r="1863" spans="1:26" x14ac:dyDescent="0.25">
      <c r="A1863" t="s">
        <v>45</v>
      </c>
      <c r="B1863" t="s">
        <v>30</v>
      </c>
      <c r="C1863" t="s">
        <v>23</v>
      </c>
      <c r="D1863">
        <v>0</v>
      </c>
      <c r="F1863">
        <v>1</v>
      </c>
      <c r="G1863">
        <v>19.45</v>
      </c>
      <c r="H1863">
        <f t="shared" si="465"/>
        <v>1</v>
      </c>
      <c r="I1863">
        <f t="shared" si="466"/>
        <v>0</v>
      </c>
      <c r="J1863">
        <f t="shared" si="467"/>
        <v>0</v>
      </c>
      <c r="K1863">
        <f t="shared" si="468"/>
        <v>0</v>
      </c>
      <c r="L1863">
        <f t="shared" si="469"/>
        <v>1</v>
      </c>
      <c r="M1863">
        <f t="shared" si="470"/>
        <v>0</v>
      </c>
      <c r="N1863">
        <f t="shared" si="471"/>
        <v>0</v>
      </c>
      <c r="O1863">
        <f t="shared" si="472"/>
        <v>1</v>
      </c>
      <c r="P1863">
        <v>71</v>
      </c>
      <c r="Q1863">
        <f t="shared" si="473"/>
        <v>0</v>
      </c>
      <c r="R1863">
        <f t="shared" si="474"/>
        <v>1</v>
      </c>
      <c r="S1863">
        <f t="shared" si="475"/>
        <v>0</v>
      </c>
      <c r="T1863">
        <f t="shared" si="476"/>
        <v>0</v>
      </c>
      <c r="U1863">
        <v>0</v>
      </c>
      <c r="V1863">
        <f t="shared" si="477"/>
        <v>-7.2030086550158884E-2</v>
      </c>
      <c r="W1863">
        <f t="shared" si="478"/>
        <v>0.48200026007718838</v>
      </c>
      <c r="X1863">
        <f t="shared" si="479"/>
        <v>5.1883333684233793E-3</v>
      </c>
      <c r="Y1863">
        <f t="shared" si="480"/>
        <v>0</v>
      </c>
      <c r="Z1863" t="s">
        <v>1895</v>
      </c>
    </row>
    <row r="1864" spans="1:26" x14ac:dyDescent="0.25">
      <c r="A1864" t="s">
        <v>26</v>
      </c>
      <c r="B1864" t="s">
        <v>30</v>
      </c>
      <c r="C1864" t="s">
        <v>25</v>
      </c>
      <c r="D1864">
        <v>0</v>
      </c>
      <c r="F1864">
        <v>1</v>
      </c>
      <c r="G1864">
        <v>45.95</v>
      </c>
      <c r="H1864">
        <f t="shared" si="465"/>
        <v>1</v>
      </c>
      <c r="I1864">
        <f t="shared" si="466"/>
        <v>0</v>
      </c>
      <c r="J1864">
        <f t="shared" si="467"/>
        <v>1</v>
      </c>
      <c r="K1864">
        <f t="shared" si="468"/>
        <v>0</v>
      </c>
      <c r="L1864">
        <f t="shared" si="469"/>
        <v>0</v>
      </c>
      <c r="M1864">
        <f t="shared" si="470"/>
        <v>1</v>
      </c>
      <c r="N1864">
        <f t="shared" si="471"/>
        <v>0</v>
      </c>
      <c r="O1864">
        <f t="shared" si="472"/>
        <v>0</v>
      </c>
      <c r="P1864">
        <v>1</v>
      </c>
      <c r="Q1864">
        <f t="shared" si="473"/>
        <v>0</v>
      </c>
      <c r="R1864">
        <f t="shared" si="474"/>
        <v>1</v>
      </c>
      <c r="S1864">
        <f t="shared" si="475"/>
        <v>0</v>
      </c>
      <c r="T1864">
        <f t="shared" si="476"/>
        <v>0</v>
      </c>
      <c r="U1864">
        <v>1</v>
      </c>
      <c r="V1864">
        <f t="shared" si="477"/>
        <v>0.34309344477186726</v>
      </c>
      <c r="W1864">
        <f t="shared" si="478"/>
        <v>0.58494176140457887</v>
      </c>
      <c r="X1864">
        <f t="shared" si="479"/>
        <v>0.43152622230169185</v>
      </c>
      <c r="Y1864">
        <f t="shared" si="480"/>
        <v>1</v>
      </c>
      <c r="Z1864" t="s">
        <v>1896</v>
      </c>
    </row>
    <row r="1865" spans="1:26" x14ac:dyDescent="0.25">
      <c r="A1865" t="s">
        <v>26</v>
      </c>
      <c r="B1865" t="s">
        <v>27</v>
      </c>
      <c r="C1865" t="s">
        <v>25</v>
      </c>
      <c r="D1865">
        <v>1</v>
      </c>
      <c r="F1865">
        <v>1</v>
      </c>
      <c r="G1865">
        <v>50.5</v>
      </c>
      <c r="H1865">
        <f t="shared" si="465"/>
        <v>0</v>
      </c>
      <c r="I1865">
        <f t="shared" si="466"/>
        <v>1</v>
      </c>
      <c r="J1865">
        <f t="shared" si="467"/>
        <v>1</v>
      </c>
      <c r="K1865">
        <f t="shared" si="468"/>
        <v>0</v>
      </c>
      <c r="L1865">
        <f t="shared" si="469"/>
        <v>0</v>
      </c>
      <c r="M1865">
        <f t="shared" si="470"/>
        <v>1</v>
      </c>
      <c r="N1865">
        <f t="shared" si="471"/>
        <v>0</v>
      </c>
      <c r="O1865">
        <f t="shared" si="472"/>
        <v>0</v>
      </c>
      <c r="P1865">
        <v>52</v>
      </c>
      <c r="Q1865">
        <f t="shared" si="473"/>
        <v>1</v>
      </c>
      <c r="R1865">
        <f t="shared" si="474"/>
        <v>0</v>
      </c>
      <c r="S1865">
        <f t="shared" si="475"/>
        <v>0</v>
      </c>
      <c r="T1865">
        <f t="shared" si="476"/>
        <v>0</v>
      </c>
      <c r="U1865">
        <v>0</v>
      </c>
      <c r="V1865">
        <f t="shared" si="477"/>
        <v>0.4732640415345698</v>
      </c>
      <c r="W1865">
        <f t="shared" si="478"/>
        <v>0.6161560197141509</v>
      </c>
      <c r="X1865">
        <f t="shared" si="479"/>
        <v>0.22397885300963502</v>
      </c>
      <c r="Y1865">
        <f t="shared" si="480"/>
        <v>1</v>
      </c>
      <c r="Z1865" t="s">
        <v>1897</v>
      </c>
    </row>
    <row r="1866" spans="1:26" x14ac:dyDescent="0.25">
      <c r="A1866" t="s">
        <v>29</v>
      </c>
      <c r="B1866" t="s">
        <v>30</v>
      </c>
      <c r="C1866" t="s">
        <v>23</v>
      </c>
      <c r="D1866">
        <v>0</v>
      </c>
      <c r="F1866">
        <v>1</v>
      </c>
      <c r="G1866">
        <v>25.1</v>
      </c>
      <c r="H1866">
        <f t="shared" si="465"/>
        <v>1</v>
      </c>
      <c r="I1866">
        <f t="shared" si="466"/>
        <v>0</v>
      </c>
      <c r="J1866">
        <f t="shared" si="467"/>
        <v>0</v>
      </c>
      <c r="K1866">
        <f t="shared" si="468"/>
        <v>0</v>
      </c>
      <c r="L1866">
        <f t="shared" si="469"/>
        <v>1</v>
      </c>
      <c r="M1866">
        <f t="shared" si="470"/>
        <v>0</v>
      </c>
      <c r="N1866">
        <f t="shared" si="471"/>
        <v>1</v>
      </c>
      <c r="O1866">
        <f t="shared" si="472"/>
        <v>0</v>
      </c>
      <c r="P1866">
        <v>6</v>
      </c>
      <c r="Q1866">
        <f t="shared" si="473"/>
        <v>0</v>
      </c>
      <c r="R1866">
        <f t="shared" si="474"/>
        <v>1</v>
      </c>
      <c r="S1866">
        <f t="shared" si="475"/>
        <v>0</v>
      </c>
      <c r="T1866">
        <f t="shared" si="476"/>
        <v>0</v>
      </c>
      <c r="U1866">
        <v>0</v>
      </c>
      <c r="V1866">
        <f t="shared" si="477"/>
        <v>1.0404081681127098E-2</v>
      </c>
      <c r="W1866">
        <f t="shared" si="478"/>
        <v>0.5026009969582661</v>
      </c>
      <c r="X1866">
        <f t="shared" si="479"/>
        <v>1.0824491562756447E-4</v>
      </c>
      <c r="Y1866">
        <f t="shared" si="480"/>
        <v>0</v>
      </c>
      <c r="Z1866" t="s">
        <v>1898</v>
      </c>
    </row>
    <row r="1867" spans="1:26" x14ac:dyDescent="0.25">
      <c r="A1867" t="s">
        <v>29</v>
      </c>
      <c r="B1867" t="s">
        <v>30</v>
      </c>
      <c r="C1867" t="s">
        <v>25</v>
      </c>
      <c r="D1867">
        <v>1</v>
      </c>
      <c r="F1867">
        <v>1</v>
      </c>
      <c r="G1867">
        <v>60.7</v>
      </c>
      <c r="H1867">
        <f t="shared" si="465"/>
        <v>0</v>
      </c>
      <c r="I1867">
        <f t="shared" si="466"/>
        <v>1</v>
      </c>
      <c r="J1867">
        <f t="shared" si="467"/>
        <v>1</v>
      </c>
      <c r="K1867">
        <f t="shared" si="468"/>
        <v>0</v>
      </c>
      <c r="L1867">
        <f t="shared" si="469"/>
        <v>0</v>
      </c>
      <c r="M1867">
        <f t="shared" si="470"/>
        <v>0</v>
      </c>
      <c r="N1867">
        <f t="shared" si="471"/>
        <v>1</v>
      </c>
      <c r="O1867">
        <f t="shared" si="472"/>
        <v>0</v>
      </c>
      <c r="P1867">
        <v>26</v>
      </c>
      <c r="Q1867">
        <f t="shared" si="473"/>
        <v>0</v>
      </c>
      <c r="R1867">
        <f t="shared" si="474"/>
        <v>1</v>
      </c>
      <c r="S1867">
        <f t="shared" si="475"/>
        <v>0</v>
      </c>
      <c r="T1867">
        <f t="shared" si="476"/>
        <v>0</v>
      </c>
      <c r="U1867">
        <v>0</v>
      </c>
      <c r="V1867">
        <f t="shared" si="477"/>
        <v>9.9497832833908437E-2</v>
      </c>
      <c r="W1867">
        <f t="shared" si="478"/>
        <v>0.52485395745132546</v>
      </c>
      <c r="X1867">
        <f t="shared" si="479"/>
        <v>9.8998187386443882E-3</v>
      </c>
      <c r="Y1867">
        <f t="shared" si="480"/>
        <v>0</v>
      </c>
      <c r="Z1867" t="s">
        <v>1899</v>
      </c>
    </row>
    <row r="1868" spans="1:26" x14ac:dyDescent="0.25">
      <c r="A1868" t="s">
        <v>29</v>
      </c>
      <c r="B1868" t="s">
        <v>27</v>
      </c>
      <c r="C1868" t="s">
        <v>35</v>
      </c>
      <c r="D1868">
        <v>1</v>
      </c>
      <c r="F1868">
        <v>1</v>
      </c>
      <c r="G1868">
        <v>99</v>
      </c>
      <c r="H1868">
        <f t="shared" si="465"/>
        <v>0</v>
      </c>
      <c r="I1868">
        <f t="shared" si="466"/>
        <v>1</v>
      </c>
      <c r="J1868">
        <f t="shared" si="467"/>
        <v>0</v>
      </c>
      <c r="K1868">
        <f t="shared" si="468"/>
        <v>1</v>
      </c>
      <c r="L1868">
        <f t="shared" si="469"/>
        <v>0</v>
      </c>
      <c r="M1868">
        <f t="shared" si="470"/>
        <v>0</v>
      </c>
      <c r="N1868">
        <f t="shared" si="471"/>
        <v>1</v>
      </c>
      <c r="O1868">
        <f t="shared" si="472"/>
        <v>0</v>
      </c>
      <c r="P1868">
        <v>48</v>
      </c>
      <c r="Q1868">
        <f t="shared" si="473"/>
        <v>1</v>
      </c>
      <c r="R1868">
        <f t="shared" si="474"/>
        <v>0</v>
      </c>
      <c r="S1868">
        <f t="shared" si="475"/>
        <v>0</v>
      </c>
      <c r="T1868">
        <f t="shared" si="476"/>
        <v>0</v>
      </c>
      <c r="U1868">
        <v>0</v>
      </c>
      <c r="V1868">
        <f t="shared" si="477"/>
        <v>0.28228654978761425</v>
      </c>
      <c r="W1868">
        <f t="shared" si="478"/>
        <v>0.57010671270912994</v>
      </c>
      <c r="X1868">
        <f t="shared" si="479"/>
        <v>7.968569619099522E-2</v>
      </c>
      <c r="Y1868">
        <f t="shared" si="480"/>
        <v>0</v>
      </c>
      <c r="Z1868" t="s">
        <v>1900</v>
      </c>
    </row>
    <row r="1869" spans="1:26" x14ac:dyDescent="0.25">
      <c r="A1869" t="s">
        <v>29</v>
      </c>
      <c r="B1869" t="s">
        <v>33</v>
      </c>
      <c r="C1869" t="s">
        <v>35</v>
      </c>
      <c r="D1869">
        <v>0</v>
      </c>
      <c r="F1869">
        <v>1</v>
      </c>
      <c r="G1869">
        <v>104.4</v>
      </c>
      <c r="H1869">
        <f t="shared" si="465"/>
        <v>1</v>
      </c>
      <c r="I1869">
        <f t="shared" si="466"/>
        <v>0</v>
      </c>
      <c r="J1869">
        <f t="shared" si="467"/>
        <v>0</v>
      </c>
      <c r="K1869">
        <f t="shared" si="468"/>
        <v>1</v>
      </c>
      <c r="L1869">
        <f t="shared" si="469"/>
        <v>0</v>
      </c>
      <c r="M1869">
        <f t="shared" si="470"/>
        <v>0</v>
      </c>
      <c r="N1869">
        <f t="shared" si="471"/>
        <v>1</v>
      </c>
      <c r="O1869">
        <f t="shared" si="472"/>
        <v>0</v>
      </c>
      <c r="P1869">
        <v>64</v>
      </c>
      <c r="Q1869">
        <f t="shared" si="473"/>
        <v>0</v>
      </c>
      <c r="R1869">
        <f t="shared" si="474"/>
        <v>0</v>
      </c>
      <c r="S1869">
        <f t="shared" si="475"/>
        <v>0</v>
      </c>
      <c r="T1869">
        <f t="shared" si="476"/>
        <v>1</v>
      </c>
      <c r="U1869">
        <v>0</v>
      </c>
      <c r="V1869">
        <f t="shared" si="477"/>
        <v>0.15393710528062354</v>
      </c>
      <c r="W1869">
        <f t="shared" si="478"/>
        <v>0.53840846032775469</v>
      </c>
      <c r="X1869">
        <f t="shared" si="479"/>
        <v>2.3696632382177778E-2</v>
      </c>
      <c r="Y1869">
        <f t="shared" si="480"/>
        <v>0</v>
      </c>
      <c r="Z1869" t="s">
        <v>1901</v>
      </c>
    </row>
    <row r="1870" spans="1:26" x14ac:dyDescent="0.25">
      <c r="A1870" t="s">
        <v>26</v>
      </c>
      <c r="B1870" t="s">
        <v>27</v>
      </c>
      <c r="C1870" t="s">
        <v>35</v>
      </c>
      <c r="D1870">
        <v>0</v>
      </c>
      <c r="F1870">
        <v>1</v>
      </c>
      <c r="G1870">
        <v>83.75</v>
      </c>
      <c r="H1870">
        <f t="shared" si="465"/>
        <v>1</v>
      </c>
      <c r="I1870">
        <f t="shared" si="466"/>
        <v>0</v>
      </c>
      <c r="J1870">
        <f t="shared" si="467"/>
        <v>0</v>
      </c>
      <c r="K1870">
        <f t="shared" si="468"/>
        <v>1</v>
      </c>
      <c r="L1870">
        <f t="shared" si="469"/>
        <v>0</v>
      </c>
      <c r="M1870">
        <f t="shared" si="470"/>
        <v>1</v>
      </c>
      <c r="N1870">
        <f t="shared" si="471"/>
        <v>0</v>
      </c>
      <c r="O1870">
        <f t="shared" si="472"/>
        <v>0</v>
      </c>
      <c r="P1870">
        <v>3</v>
      </c>
      <c r="Q1870">
        <f t="shared" si="473"/>
        <v>1</v>
      </c>
      <c r="R1870">
        <f t="shared" si="474"/>
        <v>0</v>
      </c>
      <c r="S1870">
        <f t="shared" si="475"/>
        <v>0</v>
      </c>
      <c r="T1870">
        <f t="shared" si="476"/>
        <v>0</v>
      </c>
      <c r="U1870">
        <v>1</v>
      </c>
      <c r="V1870">
        <f t="shared" si="477"/>
        <v>0.52510263401903978</v>
      </c>
      <c r="W1870">
        <f t="shared" si="478"/>
        <v>0.62834015661079412</v>
      </c>
      <c r="X1870">
        <f t="shared" si="479"/>
        <v>0.22552750821565407</v>
      </c>
      <c r="Y1870">
        <f t="shared" si="480"/>
        <v>1</v>
      </c>
      <c r="Z1870" t="s">
        <v>1902</v>
      </c>
    </row>
    <row r="1871" spans="1:26" x14ac:dyDescent="0.25">
      <c r="A1871" t="s">
        <v>26</v>
      </c>
      <c r="B1871" t="s">
        <v>33</v>
      </c>
      <c r="C1871" t="s">
        <v>25</v>
      </c>
      <c r="D1871">
        <v>0</v>
      </c>
      <c r="F1871">
        <v>1</v>
      </c>
      <c r="G1871">
        <v>44.05</v>
      </c>
      <c r="H1871">
        <f t="shared" si="465"/>
        <v>1</v>
      </c>
      <c r="I1871">
        <f t="shared" si="466"/>
        <v>0</v>
      </c>
      <c r="J1871">
        <f t="shared" si="467"/>
        <v>1</v>
      </c>
      <c r="K1871">
        <f t="shared" si="468"/>
        <v>0</v>
      </c>
      <c r="L1871">
        <f t="shared" si="469"/>
        <v>0</v>
      </c>
      <c r="M1871">
        <f t="shared" si="470"/>
        <v>1</v>
      </c>
      <c r="N1871">
        <f t="shared" si="471"/>
        <v>0</v>
      </c>
      <c r="O1871">
        <f t="shared" si="472"/>
        <v>0</v>
      </c>
      <c r="P1871">
        <v>1</v>
      </c>
      <c r="Q1871">
        <f t="shared" si="473"/>
        <v>0</v>
      </c>
      <c r="R1871">
        <f t="shared" si="474"/>
        <v>0</v>
      </c>
      <c r="S1871">
        <f t="shared" si="475"/>
        <v>0</v>
      </c>
      <c r="T1871">
        <f t="shared" si="476"/>
        <v>1</v>
      </c>
      <c r="U1871">
        <v>0</v>
      </c>
      <c r="V1871">
        <f t="shared" si="477"/>
        <v>0.32643979038273785</v>
      </c>
      <c r="W1871">
        <f t="shared" si="478"/>
        <v>0.58089287169190806</v>
      </c>
      <c r="X1871">
        <f t="shared" si="479"/>
        <v>0.10656293674512583</v>
      </c>
      <c r="Y1871">
        <f t="shared" si="480"/>
        <v>1</v>
      </c>
      <c r="Z1871" t="s">
        <v>1903</v>
      </c>
    </row>
    <row r="1872" spans="1:26" x14ac:dyDescent="0.25">
      <c r="A1872" t="s">
        <v>45</v>
      </c>
      <c r="B1872" t="s">
        <v>38</v>
      </c>
      <c r="C1872" t="s">
        <v>23</v>
      </c>
      <c r="D1872">
        <v>0</v>
      </c>
      <c r="F1872">
        <v>1</v>
      </c>
      <c r="G1872">
        <v>24.1</v>
      </c>
      <c r="H1872">
        <f t="shared" si="465"/>
        <v>1</v>
      </c>
      <c r="I1872">
        <f t="shared" si="466"/>
        <v>0</v>
      </c>
      <c r="J1872">
        <f t="shared" si="467"/>
        <v>0</v>
      </c>
      <c r="K1872">
        <f t="shared" si="468"/>
        <v>0</v>
      </c>
      <c r="L1872">
        <f t="shared" si="469"/>
        <v>1</v>
      </c>
      <c r="M1872">
        <f t="shared" si="470"/>
        <v>0</v>
      </c>
      <c r="N1872">
        <f t="shared" si="471"/>
        <v>0</v>
      </c>
      <c r="O1872">
        <f t="shared" si="472"/>
        <v>1</v>
      </c>
      <c r="P1872">
        <v>72</v>
      </c>
      <c r="Q1872">
        <f t="shared" si="473"/>
        <v>0</v>
      </c>
      <c r="R1872">
        <f t="shared" si="474"/>
        <v>0</v>
      </c>
      <c r="S1872">
        <f t="shared" si="475"/>
        <v>1</v>
      </c>
      <c r="T1872">
        <f t="shared" si="476"/>
        <v>0</v>
      </c>
      <c r="U1872">
        <v>0</v>
      </c>
      <c r="V1872">
        <f t="shared" si="477"/>
        <v>-6.4780478879398418E-2</v>
      </c>
      <c r="W1872">
        <f t="shared" si="478"/>
        <v>0.48381054148685126</v>
      </c>
      <c r="X1872">
        <f t="shared" si="479"/>
        <v>4.1965104438441841E-3</v>
      </c>
      <c r="Y1872">
        <f t="shared" si="480"/>
        <v>0</v>
      </c>
      <c r="Z1872" t="s">
        <v>1904</v>
      </c>
    </row>
    <row r="1873" spans="1:26" x14ac:dyDescent="0.25">
      <c r="A1873" t="s">
        <v>26</v>
      </c>
      <c r="B1873" t="s">
        <v>30</v>
      </c>
      <c r="C1873" t="s">
        <v>25</v>
      </c>
      <c r="D1873">
        <v>0</v>
      </c>
      <c r="F1873">
        <v>1</v>
      </c>
      <c r="G1873">
        <v>45.55</v>
      </c>
      <c r="H1873">
        <f t="shared" si="465"/>
        <v>1</v>
      </c>
      <c r="I1873">
        <f t="shared" si="466"/>
        <v>0</v>
      </c>
      <c r="J1873">
        <f t="shared" si="467"/>
        <v>1</v>
      </c>
      <c r="K1873">
        <f t="shared" si="468"/>
        <v>0</v>
      </c>
      <c r="L1873">
        <f t="shared" si="469"/>
        <v>0</v>
      </c>
      <c r="M1873">
        <f t="shared" si="470"/>
        <v>1</v>
      </c>
      <c r="N1873">
        <f t="shared" si="471"/>
        <v>0</v>
      </c>
      <c r="O1873">
        <f t="shared" si="472"/>
        <v>0</v>
      </c>
      <c r="P1873">
        <v>1</v>
      </c>
      <c r="Q1873">
        <f t="shared" si="473"/>
        <v>0</v>
      </c>
      <c r="R1873">
        <f t="shared" si="474"/>
        <v>1</v>
      </c>
      <c r="S1873">
        <f t="shared" si="475"/>
        <v>0</v>
      </c>
      <c r="T1873">
        <f t="shared" si="476"/>
        <v>0</v>
      </c>
      <c r="U1873">
        <v>0</v>
      </c>
      <c r="V1873">
        <f t="shared" si="477"/>
        <v>0.33364154276309371</v>
      </c>
      <c r="W1873">
        <f t="shared" si="478"/>
        <v>0.58264515558951846</v>
      </c>
      <c r="X1873">
        <f t="shared" si="479"/>
        <v>0.11131667905733729</v>
      </c>
      <c r="Y1873">
        <f t="shared" si="480"/>
        <v>1</v>
      </c>
      <c r="Z1873" t="s">
        <v>1905</v>
      </c>
    </row>
    <row r="1874" spans="1:26" x14ac:dyDescent="0.25">
      <c r="A1874" t="s">
        <v>26</v>
      </c>
      <c r="B1874" t="s">
        <v>27</v>
      </c>
      <c r="C1874" t="s">
        <v>35</v>
      </c>
      <c r="D1874">
        <v>0</v>
      </c>
      <c r="F1874">
        <v>1</v>
      </c>
      <c r="G1874">
        <v>93.8</v>
      </c>
      <c r="H1874">
        <f t="shared" si="465"/>
        <v>1</v>
      </c>
      <c r="I1874">
        <f t="shared" si="466"/>
        <v>0</v>
      </c>
      <c r="J1874">
        <f t="shared" si="467"/>
        <v>0</v>
      </c>
      <c r="K1874">
        <f t="shared" si="468"/>
        <v>1</v>
      </c>
      <c r="L1874">
        <f t="shared" si="469"/>
        <v>0</v>
      </c>
      <c r="M1874">
        <f t="shared" si="470"/>
        <v>1</v>
      </c>
      <c r="N1874">
        <f t="shared" si="471"/>
        <v>0</v>
      </c>
      <c r="O1874">
        <f t="shared" si="472"/>
        <v>0</v>
      </c>
      <c r="P1874">
        <v>51</v>
      </c>
      <c r="Q1874">
        <f t="shared" si="473"/>
        <v>1</v>
      </c>
      <c r="R1874">
        <f t="shared" si="474"/>
        <v>0</v>
      </c>
      <c r="S1874">
        <f t="shared" si="475"/>
        <v>0</v>
      </c>
      <c r="T1874">
        <f t="shared" si="476"/>
        <v>0</v>
      </c>
      <c r="U1874">
        <v>0</v>
      </c>
      <c r="V1874">
        <f t="shared" si="477"/>
        <v>0.54077114092036072</v>
      </c>
      <c r="W1874">
        <f t="shared" si="478"/>
        <v>0.63199178652688459</v>
      </c>
      <c r="X1874">
        <f t="shared" si="479"/>
        <v>0.29243342685230861</v>
      </c>
      <c r="Y1874">
        <f t="shared" si="480"/>
        <v>1</v>
      </c>
      <c r="Z1874" t="s">
        <v>1906</v>
      </c>
    </row>
    <row r="1875" spans="1:26" x14ac:dyDescent="0.25">
      <c r="A1875" t="s">
        <v>45</v>
      </c>
      <c r="B1875" t="s">
        <v>33</v>
      </c>
      <c r="C1875" t="s">
        <v>23</v>
      </c>
      <c r="D1875">
        <v>0</v>
      </c>
      <c r="F1875">
        <v>1</v>
      </c>
      <c r="G1875">
        <v>19.7</v>
      </c>
      <c r="H1875">
        <f t="shared" si="465"/>
        <v>1</v>
      </c>
      <c r="I1875">
        <f t="shared" si="466"/>
        <v>0</v>
      </c>
      <c r="J1875">
        <f t="shared" si="467"/>
        <v>0</v>
      </c>
      <c r="K1875">
        <f t="shared" si="468"/>
        <v>0</v>
      </c>
      <c r="L1875">
        <f t="shared" si="469"/>
        <v>1</v>
      </c>
      <c r="M1875">
        <f t="shared" si="470"/>
        <v>0</v>
      </c>
      <c r="N1875">
        <f t="shared" si="471"/>
        <v>0</v>
      </c>
      <c r="O1875">
        <f t="shared" si="472"/>
        <v>1</v>
      </c>
      <c r="P1875">
        <v>41</v>
      </c>
      <c r="Q1875">
        <f t="shared" si="473"/>
        <v>0</v>
      </c>
      <c r="R1875">
        <f t="shared" si="474"/>
        <v>0</v>
      </c>
      <c r="S1875">
        <f t="shared" si="475"/>
        <v>0</v>
      </c>
      <c r="T1875">
        <f t="shared" si="476"/>
        <v>1</v>
      </c>
      <c r="U1875">
        <v>0</v>
      </c>
      <c r="V1875">
        <f t="shared" si="477"/>
        <v>-7.1640322696892189E-2</v>
      </c>
      <c r="W1875">
        <f t="shared" si="478"/>
        <v>0.48209757544216419</v>
      </c>
      <c r="X1875">
        <f t="shared" si="479"/>
        <v>5.1323358361148458E-3</v>
      </c>
      <c r="Y1875">
        <f t="shared" si="480"/>
        <v>0</v>
      </c>
      <c r="Z1875" t="s">
        <v>1907</v>
      </c>
    </row>
    <row r="1876" spans="1:26" x14ac:dyDescent="0.25">
      <c r="A1876" t="s">
        <v>45</v>
      </c>
      <c r="B1876" t="s">
        <v>38</v>
      </c>
      <c r="C1876" t="s">
        <v>25</v>
      </c>
      <c r="D1876">
        <v>0</v>
      </c>
      <c r="F1876">
        <v>1</v>
      </c>
      <c r="G1876">
        <v>70.650000000000006</v>
      </c>
      <c r="H1876">
        <f t="shared" si="465"/>
        <v>1</v>
      </c>
      <c r="I1876">
        <f t="shared" si="466"/>
        <v>0</v>
      </c>
      <c r="J1876">
        <f t="shared" si="467"/>
        <v>1</v>
      </c>
      <c r="K1876">
        <f t="shared" si="468"/>
        <v>0</v>
      </c>
      <c r="L1876">
        <f t="shared" si="469"/>
        <v>0</v>
      </c>
      <c r="M1876">
        <f t="shared" si="470"/>
        <v>0</v>
      </c>
      <c r="N1876">
        <f t="shared" si="471"/>
        <v>0</v>
      </c>
      <c r="O1876">
        <f t="shared" si="472"/>
        <v>1</v>
      </c>
      <c r="P1876">
        <v>72</v>
      </c>
      <c r="Q1876">
        <f t="shared" si="473"/>
        <v>0</v>
      </c>
      <c r="R1876">
        <f t="shared" si="474"/>
        <v>0</v>
      </c>
      <c r="S1876">
        <f t="shared" si="475"/>
        <v>1</v>
      </c>
      <c r="T1876">
        <f t="shared" si="476"/>
        <v>0</v>
      </c>
      <c r="U1876">
        <v>0</v>
      </c>
      <c r="V1876">
        <f t="shared" si="477"/>
        <v>3.6521759785708319E-2</v>
      </c>
      <c r="W1876">
        <f t="shared" si="478"/>
        <v>0.50912942520375049</v>
      </c>
      <c r="X1876">
        <f t="shared" si="479"/>
        <v>1.3338389378449813E-3</v>
      </c>
      <c r="Y1876">
        <f t="shared" si="480"/>
        <v>0</v>
      </c>
      <c r="Z1876" t="s">
        <v>1908</v>
      </c>
    </row>
    <row r="1877" spans="1:26" x14ac:dyDescent="0.25">
      <c r="A1877" t="s">
        <v>45</v>
      </c>
      <c r="B1877" t="s">
        <v>38</v>
      </c>
      <c r="C1877" t="s">
        <v>25</v>
      </c>
      <c r="D1877">
        <v>0</v>
      </c>
      <c r="F1877">
        <v>1</v>
      </c>
      <c r="G1877">
        <v>86.45</v>
      </c>
      <c r="H1877">
        <f t="shared" si="465"/>
        <v>1</v>
      </c>
      <c r="I1877">
        <f t="shared" si="466"/>
        <v>0</v>
      </c>
      <c r="J1877">
        <f t="shared" si="467"/>
        <v>1</v>
      </c>
      <c r="K1877">
        <f t="shared" si="468"/>
        <v>0</v>
      </c>
      <c r="L1877">
        <f t="shared" si="469"/>
        <v>0</v>
      </c>
      <c r="M1877">
        <f t="shared" si="470"/>
        <v>0</v>
      </c>
      <c r="N1877">
        <f t="shared" si="471"/>
        <v>0</v>
      </c>
      <c r="O1877">
        <f t="shared" si="472"/>
        <v>1</v>
      </c>
      <c r="P1877">
        <v>43</v>
      </c>
      <c r="Q1877">
        <f t="shared" si="473"/>
        <v>0</v>
      </c>
      <c r="R1877">
        <f t="shared" si="474"/>
        <v>0</v>
      </c>
      <c r="S1877">
        <f t="shared" si="475"/>
        <v>1</v>
      </c>
      <c r="T1877">
        <f t="shared" si="476"/>
        <v>0</v>
      </c>
      <c r="U1877">
        <v>0</v>
      </c>
      <c r="V1877">
        <f t="shared" si="477"/>
        <v>6.6018004572918926E-2</v>
      </c>
      <c r="W1877">
        <f t="shared" si="478"/>
        <v>0.51649850935158248</v>
      </c>
      <c r="X1877">
        <f t="shared" si="479"/>
        <v>4.3583769277899444E-3</v>
      </c>
      <c r="Y1877">
        <f t="shared" si="480"/>
        <v>0</v>
      </c>
      <c r="Z1877" t="s">
        <v>1909</v>
      </c>
    </row>
    <row r="1878" spans="1:26" x14ac:dyDescent="0.25">
      <c r="A1878" t="s">
        <v>45</v>
      </c>
      <c r="B1878" t="s">
        <v>38</v>
      </c>
      <c r="C1878" t="s">
        <v>35</v>
      </c>
      <c r="D1878">
        <v>0</v>
      </c>
      <c r="F1878">
        <v>1</v>
      </c>
      <c r="G1878">
        <v>114.1</v>
      </c>
      <c r="H1878">
        <f t="shared" si="465"/>
        <v>1</v>
      </c>
      <c r="I1878">
        <f t="shared" si="466"/>
        <v>0</v>
      </c>
      <c r="J1878">
        <f t="shared" si="467"/>
        <v>0</v>
      </c>
      <c r="K1878">
        <f t="shared" si="468"/>
        <v>1</v>
      </c>
      <c r="L1878">
        <f t="shared" si="469"/>
        <v>0</v>
      </c>
      <c r="M1878">
        <f t="shared" si="470"/>
        <v>0</v>
      </c>
      <c r="N1878">
        <f t="shared" si="471"/>
        <v>0</v>
      </c>
      <c r="O1878">
        <f t="shared" si="472"/>
        <v>1</v>
      </c>
      <c r="P1878">
        <v>72</v>
      </c>
      <c r="Q1878">
        <f t="shared" si="473"/>
        <v>0</v>
      </c>
      <c r="R1878">
        <f t="shared" si="474"/>
        <v>0</v>
      </c>
      <c r="S1878">
        <f t="shared" si="475"/>
        <v>1</v>
      </c>
      <c r="T1878">
        <f t="shared" si="476"/>
        <v>0</v>
      </c>
      <c r="U1878">
        <v>0</v>
      </c>
      <c r="V1878">
        <f t="shared" si="477"/>
        <v>0.109125886744215</v>
      </c>
      <c r="W1878">
        <f t="shared" si="478"/>
        <v>0.52725443052983645</v>
      </c>
      <c r="X1878">
        <f t="shared" si="479"/>
        <v>1.190845915771124E-2</v>
      </c>
      <c r="Y1878">
        <f t="shared" si="480"/>
        <v>0</v>
      </c>
      <c r="Z1878" t="s">
        <v>1910</v>
      </c>
    </row>
    <row r="1879" spans="1:26" x14ac:dyDescent="0.25">
      <c r="A1879" t="s">
        <v>29</v>
      </c>
      <c r="B1879" t="s">
        <v>38</v>
      </c>
      <c r="C1879" t="s">
        <v>35</v>
      </c>
      <c r="D1879">
        <v>0</v>
      </c>
      <c r="F1879">
        <v>1</v>
      </c>
      <c r="G1879">
        <v>95.2</v>
      </c>
      <c r="H1879">
        <f t="shared" si="465"/>
        <v>1</v>
      </c>
      <c r="I1879">
        <f t="shared" si="466"/>
        <v>0</v>
      </c>
      <c r="J1879">
        <f t="shared" si="467"/>
        <v>0</v>
      </c>
      <c r="K1879">
        <f t="shared" si="468"/>
        <v>1</v>
      </c>
      <c r="L1879">
        <f t="shared" si="469"/>
        <v>0</v>
      </c>
      <c r="M1879">
        <f t="shared" si="470"/>
        <v>0</v>
      </c>
      <c r="N1879">
        <f t="shared" si="471"/>
        <v>1</v>
      </c>
      <c r="O1879">
        <f t="shared" si="472"/>
        <v>0</v>
      </c>
      <c r="P1879">
        <v>47</v>
      </c>
      <c r="Q1879">
        <f t="shared" si="473"/>
        <v>0</v>
      </c>
      <c r="R1879">
        <f t="shared" si="474"/>
        <v>0</v>
      </c>
      <c r="S1879">
        <f t="shared" si="475"/>
        <v>1</v>
      </c>
      <c r="T1879">
        <f t="shared" si="476"/>
        <v>0</v>
      </c>
      <c r="U1879">
        <v>0</v>
      </c>
      <c r="V1879">
        <f t="shared" si="477"/>
        <v>0.13473062621965359</v>
      </c>
      <c r="W1879">
        <f t="shared" si="478"/>
        <v>0.53363179728364063</v>
      </c>
      <c r="X1879">
        <f t="shared" si="479"/>
        <v>1.8152341641540008E-2</v>
      </c>
      <c r="Y1879">
        <f t="shared" si="480"/>
        <v>0</v>
      </c>
      <c r="Z1879" t="s">
        <v>1911</v>
      </c>
    </row>
    <row r="1880" spans="1:26" x14ac:dyDescent="0.25">
      <c r="A1880" t="s">
        <v>45</v>
      </c>
      <c r="B1880" t="s">
        <v>38</v>
      </c>
      <c r="C1880" t="s">
        <v>25</v>
      </c>
      <c r="D1880">
        <v>0</v>
      </c>
      <c r="F1880">
        <v>1</v>
      </c>
      <c r="G1880">
        <v>88.55</v>
      </c>
      <c r="H1880">
        <f t="shared" si="465"/>
        <v>1</v>
      </c>
      <c r="I1880">
        <f t="shared" si="466"/>
        <v>0</v>
      </c>
      <c r="J1880">
        <f t="shared" si="467"/>
        <v>1</v>
      </c>
      <c r="K1880">
        <f t="shared" si="468"/>
        <v>0</v>
      </c>
      <c r="L1880">
        <f t="shared" si="469"/>
        <v>0</v>
      </c>
      <c r="M1880">
        <f t="shared" si="470"/>
        <v>0</v>
      </c>
      <c r="N1880">
        <f t="shared" si="471"/>
        <v>0</v>
      </c>
      <c r="O1880">
        <f t="shared" si="472"/>
        <v>1</v>
      </c>
      <c r="P1880">
        <v>72</v>
      </c>
      <c r="Q1880">
        <f t="shared" si="473"/>
        <v>0</v>
      </c>
      <c r="R1880">
        <f t="shared" si="474"/>
        <v>0</v>
      </c>
      <c r="S1880">
        <f t="shared" si="475"/>
        <v>1</v>
      </c>
      <c r="T1880">
        <f t="shared" si="476"/>
        <v>0</v>
      </c>
      <c r="U1880">
        <v>0</v>
      </c>
      <c r="V1880">
        <f t="shared" si="477"/>
        <v>6.4428851679603411E-2</v>
      </c>
      <c r="W1880">
        <f t="shared" si="478"/>
        <v>0.51610164337518882</v>
      </c>
      <c r="X1880">
        <f t="shared" si="479"/>
        <v>4.1510769287523355E-3</v>
      </c>
      <c r="Y1880">
        <f t="shared" si="480"/>
        <v>0</v>
      </c>
      <c r="Z1880" t="s">
        <v>1912</v>
      </c>
    </row>
    <row r="1881" spans="1:26" x14ac:dyDescent="0.25">
      <c r="A1881" t="s">
        <v>26</v>
      </c>
      <c r="B1881" t="s">
        <v>38</v>
      </c>
      <c r="C1881" t="s">
        <v>23</v>
      </c>
      <c r="D1881">
        <v>0</v>
      </c>
      <c r="F1881">
        <v>1</v>
      </c>
      <c r="G1881">
        <v>20.75</v>
      </c>
      <c r="H1881">
        <f t="shared" si="465"/>
        <v>1</v>
      </c>
      <c r="I1881">
        <f t="shared" si="466"/>
        <v>0</v>
      </c>
      <c r="J1881">
        <f t="shared" si="467"/>
        <v>0</v>
      </c>
      <c r="K1881">
        <f t="shared" si="468"/>
        <v>0</v>
      </c>
      <c r="L1881">
        <f t="shared" si="469"/>
        <v>1</v>
      </c>
      <c r="M1881">
        <f t="shared" si="470"/>
        <v>1</v>
      </c>
      <c r="N1881">
        <f t="shared" si="471"/>
        <v>0</v>
      </c>
      <c r="O1881">
        <f t="shared" si="472"/>
        <v>0</v>
      </c>
      <c r="P1881">
        <v>3</v>
      </c>
      <c r="Q1881">
        <f t="shared" si="473"/>
        <v>0</v>
      </c>
      <c r="R1881">
        <f t="shared" si="474"/>
        <v>0</v>
      </c>
      <c r="S1881">
        <f t="shared" si="475"/>
        <v>1</v>
      </c>
      <c r="T1881">
        <f t="shared" si="476"/>
        <v>0</v>
      </c>
      <c r="U1881">
        <v>0</v>
      </c>
      <c r="V1881">
        <f t="shared" si="477"/>
        <v>0.26624875933218911</v>
      </c>
      <c r="W1881">
        <f t="shared" si="478"/>
        <v>0.56617175009285758</v>
      </c>
      <c r="X1881">
        <f t="shared" si="479"/>
        <v>7.0888401845929955E-2</v>
      </c>
      <c r="Y1881">
        <f t="shared" si="480"/>
        <v>0</v>
      </c>
      <c r="Z1881" t="s">
        <v>1913</v>
      </c>
    </row>
    <row r="1882" spans="1:26" x14ac:dyDescent="0.25">
      <c r="A1882" t="s">
        <v>26</v>
      </c>
      <c r="B1882" t="s">
        <v>27</v>
      </c>
      <c r="C1882" t="s">
        <v>35</v>
      </c>
      <c r="D1882">
        <v>0</v>
      </c>
      <c r="F1882">
        <v>1</v>
      </c>
      <c r="G1882">
        <v>70.05</v>
      </c>
      <c r="H1882">
        <f t="shared" si="465"/>
        <v>1</v>
      </c>
      <c r="I1882">
        <f t="shared" si="466"/>
        <v>0</v>
      </c>
      <c r="J1882">
        <f t="shared" si="467"/>
        <v>0</v>
      </c>
      <c r="K1882">
        <f t="shared" si="468"/>
        <v>1</v>
      </c>
      <c r="L1882">
        <f t="shared" si="469"/>
        <v>0</v>
      </c>
      <c r="M1882">
        <f t="shared" si="470"/>
        <v>1</v>
      </c>
      <c r="N1882">
        <f t="shared" si="471"/>
        <v>0</v>
      </c>
      <c r="O1882">
        <f t="shared" si="472"/>
        <v>0</v>
      </c>
      <c r="P1882">
        <v>1</v>
      </c>
      <c r="Q1882">
        <f t="shared" si="473"/>
        <v>1</v>
      </c>
      <c r="R1882">
        <f t="shared" si="474"/>
        <v>0</v>
      </c>
      <c r="S1882">
        <f t="shared" si="475"/>
        <v>0</v>
      </c>
      <c r="T1882">
        <f t="shared" si="476"/>
        <v>0</v>
      </c>
      <c r="U1882">
        <v>1</v>
      </c>
      <c r="V1882">
        <f t="shared" si="477"/>
        <v>0.50860674412078077</v>
      </c>
      <c r="W1882">
        <f t="shared" si="478"/>
        <v>0.6244798060156016</v>
      </c>
      <c r="X1882">
        <f t="shared" si="479"/>
        <v>0.24146733192357983</v>
      </c>
      <c r="Y1882">
        <f t="shared" si="480"/>
        <v>1</v>
      </c>
      <c r="Z1882" t="s">
        <v>1914</v>
      </c>
    </row>
    <row r="1883" spans="1:26" x14ac:dyDescent="0.25">
      <c r="A1883" t="s">
        <v>26</v>
      </c>
      <c r="B1883" t="s">
        <v>27</v>
      </c>
      <c r="C1883" t="s">
        <v>35</v>
      </c>
      <c r="D1883">
        <v>0</v>
      </c>
      <c r="F1883">
        <v>1</v>
      </c>
      <c r="G1883">
        <v>86</v>
      </c>
      <c r="H1883">
        <f t="shared" si="465"/>
        <v>1</v>
      </c>
      <c r="I1883">
        <f t="shared" si="466"/>
        <v>0</v>
      </c>
      <c r="J1883">
        <f t="shared" si="467"/>
        <v>0</v>
      </c>
      <c r="K1883">
        <f t="shared" si="468"/>
        <v>1</v>
      </c>
      <c r="L1883">
        <f t="shared" si="469"/>
        <v>0</v>
      </c>
      <c r="M1883">
        <f t="shared" si="470"/>
        <v>1</v>
      </c>
      <c r="N1883">
        <f t="shared" si="471"/>
        <v>0</v>
      </c>
      <c r="O1883">
        <f t="shared" si="472"/>
        <v>0</v>
      </c>
      <c r="P1883">
        <v>2</v>
      </c>
      <c r="Q1883">
        <f t="shared" si="473"/>
        <v>1</v>
      </c>
      <c r="R1883">
        <f t="shared" si="474"/>
        <v>0</v>
      </c>
      <c r="S1883">
        <f t="shared" si="475"/>
        <v>0</v>
      </c>
      <c r="T1883">
        <f t="shared" si="476"/>
        <v>0</v>
      </c>
      <c r="U1883">
        <v>1</v>
      </c>
      <c r="V1883">
        <f t="shared" si="477"/>
        <v>0.52861050869843995</v>
      </c>
      <c r="W1883">
        <f t="shared" si="478"/>
        <v>0.62915897691644496</v>
      </c>
      <c r="X1883">
        <f t="shared" si="479"/>
        <v>0.22220805250954356</v>
      </c>
      <c r="Y1883">
        <f t="shared" si="480"/>
        <v>1</v>
      </c>
      <c r="Z1883" t="s">
        <v>1915</v>
      </c>
    </row>
    <row r="1884" spans="1:26" x14ac:dyDescent="0.25">
      <c r="A1884" t="s">
        <v>26</v>
      </c>
      <c r="B1884" t="s">
        <v>33</v>
      </c>
      <c r="C1884" t="s">
        <v>25</v>
      </c>
      <c r="D1884">
        <v>0</v>
      </c>
      <c r="F1884">
        <v>1</v>
      </c>
      <c r="G1884">
        <v>44.65</v>
      </c>
      <c r="H1884">
        <f t="shared" si="465"/>
        <v>1</v>
      </c>
      <c r="I1884">
        <f t="shared" si="466"/>
        <v>0</v>
      </c>
      <c r="J1884">
        <f t="shared" si="467"/>
        <v>1</v>
      </c>
      <c r="K1884">
        <f t="shared" si="468"/>
        <v>0</v>
      </c>
      <c r="L1884">
        <f t="shared" si="469"/>
        <v>0</v>
      </c>
      <c r="M1884">
        <f t="shared" si="470"/>
        <v>1</v>
      </c>
      <c r="N1884">
        <f t="shared" si="471"/>
        <v>0</v>
      </c>
      <c r="O1884">
        <f t="shared" si="472"/>
        <v>0</v>
      </c>
      <c r="P1884">
        <v>26</v>
      </c>
      <c r="Q1884">
        <f t="shared" si="473"/>
        <v>0</v>
      </c>
      <c r="R1884">
        <f t="shared" si="474"/>
        <v>0</v>
      </c>
      <c r="S1884">
        <f t="shared" si="475"/>
        <v>0</v>
      </c>
      <c r="T1884">
        <f t="shared" si="476"/>
        <v>1</v>
      </c>
      <c r="U1884">
        <v>0</v>
      </c>
      <c r="V1884">
        <f t="shared" si="477"/>
        <v>0.32737522363057792</v>
      </c>
      <c r="W1884">
        <f t="shared" si="478"/>
        <v>0.58112059160169338</v>
      </c>
      <c r="X1884">
        <f t="shared" si="479"/>
        <v>0.10717453704717091</v>
      </c>
      <c r="Y1884">
        <f t="shared" si="480"/>
        <v>1</v>
      </c>
      <c r="Z1884" t="s">
        <v>1916</v>
      </c>
    </row>
    <row r="1885" spans="1:26" x14ac:dyDescent="0.25">
      <c r="A1885" t="s">
        <v>26</v>
      </c>
      <c r="B1885" t="s">
        <v>30</v>
      </c>
      <c r="C1885" t="s">
        <v>25</v>
      </c>
      <c r="D1885">
        <v>0</v>
      </c>
      <c r="F1885">
        <v>1</v>
      </c>
      <c r="G1885">
        <v>60.2</v>
      </c>
      <c r="H1885">
        <f t="shared" si="465"/>
        <v>1</v>
      </c>
      <c r="I1885">
        <f t="shared" si="466"/>
        <v>0</v>
      </c>
      <c r="J1885">
        <f t="shared" si="467"/>
        <v>1</v>
      </c>
      <c r="K1885">
        <f t="shared" si="468"/>
        <v>0</v>
      </c>
      <c r="L1885">
        <f t="shared" si="469"/>
        <v>0</v>
      </c>
      <c r="M1885">
        <f t="shared" si="470"/>
        <v>1</v>
      </c>
      <c r="N1885">
        <f t="shared" si="471"/>
        <v>0</v>
      </c>
      <c r="O1885">
        <f t="shared" si="472"/>
        <v>0</v>
      </c>
      <c r="P1885">
        <v>29</v>
      </c>
      <c r="Q1885">
        <f t="shared" si="473"/>
        <v>0</v>
      </c>
      <c r="R1885">
        <f t="shared" si="474"/>
        <v>1</v>
      </c>
      <c r="S1885">
        <f t="shared" si="475"/>
        <v>0</v>
      </c>
      <c r="T1885">
        <f t="shared" si="476"/>
        <v>0</v>
      </c>
      <c r="U1885">
        <v>0</v>
      </c>
      <c r="V1885">
        <f t="shared" si="477"/>
        <v>0.37017315366882442</v>
      </c>
      <c r="W1885">
        <f t="shared" si="478"/>
        <v>0.59150081780105435</v>
      </c>
      <c r="X1885">
        <f t="shared" si="479"/>
        <v>0.13702816369712309</v>
      </c>
      <c r="Y1885">
        <f t="shared" si="480"/>
        <v>1</v>
      </c>
      <c r="Z1885" t="s">
        <v>1917</v>
      </c>
    </row>
    <row r="1886" spans="1:26" x14ac:dyDescent="0.25">
      <c r="A1886" t="s">
        <v>26</v>
      </c>
      <c r="B1886" t="s">
        <v>33</v>
      </c>
      <c r="C1886" t="s">
        <v>35</v>
      </c>
      <c r="D1886">
        <v>1</v>
      </c>
      <c r="F1886">
        <v>1</v>
      </c>
      <c r="G1886">
        <v>100.5</v>
      </c>
      <c r="H1886">
        <f t="shared" si="465"/>
        <v>0</v>
      </c>
      <c r="I1886">
        <f t="shared" si="466"/>
        <v>1</v>
      </c>
      <c r="J1886">
        <f t="shared" si="467"/>
        <v>0</v>
      </c>
      <c r="K1886">
        <f t="shared" si="468"/>
        <v>1</v>
      </c>
      <c r="L1886">
        <f t="shared" si="469"/>
        <v>0</v>
      </c>
      <c r="M1886">
        <f t="shared" si="470"/>
        <v>1</v>
      </c>
      <c r="N1886">
        <f t="shared" si="471"/>
        <v>0</v>
      </c>
      <c r="O1886">
        <f t="shared" si="472"/>
        <v>0</v>
      </c>
      <c r="P1886">
        <v>35</v>
      </c>
      <c r="Q1886">
        <f t="shared" si="473"/>
        <v>0</v>
      </c>
      <c r="R1886">
        <f t="shared" si="474"/>
        <v>0</v>
      </c>
      <c r="S1886">
        <f t="shared" si="475"/>
        <v>0</v>
      </c>
      <c r="T1886">
        <f t="shared" si="476"/>
        <v>1</v>
      </c>
      <c r="U1886">
        <v>1</v>
      </c>
      <c r="V1886">
        <f t="shared" si="477"/>
        <v>0.41444846845035677</v>
      </c>
      <c r="W1886">
        <f t="shared" si="478"/>
        <v>0.60215405692901669</v>
      </c>
      <c r="X1886">
        <f t="shared" si="479"/>
        <v>0.34287059610013282</v>
      </c>
      <c r="Y1886">
        <f t="shared" si="480"/>
        <v>1</v>
      </c>
      <c r="Z1886" t="s">
        <v>1918</v>
      </c>
    </row>
    <row r="1887" spans="1:26" x14ac:dyDescent="0.25">
      <c r="A1887" t="s">
        <v>29</v>
      </c>
      <c r="B1887" t="s">
        <v>33</v>
      </c>
      <c r="C1887" t="s">
        <v>25</v>
      </c>
      <c r="D1887">
        <v>0</v>
      </c>
      <c r="F1887">
        <v>1</v>
      </c>
      <c r="G1887">
        <v>55.45</v>
      </c>
      <c r="H1887">
        <f t="shared" si="465"/>
        <v>1</v>
      </c>
      <c r="I1887">
        <f t="shared" si="466"/>
        <v>0</v>
      </c>
      <c r="J1887">
        <f t="shared" si="467"/>
        <v>1</v>
      </c>
      <c r="K1887">
        <f t="shared" si="468"/>
        <v>0</v>
      </c>
      <c r="L1887">
        <f t="shared" si="469"/>
        <v>0</v>
      </c>
      <c r="M1887">
        <f t="shared" si="470"/>
        <v>0</v>
      </c>
      <c r="N1887">
        <f t="shared" si="471"/>
        <v>1</v>
      </c>
      <c r="O1887">
        <f t="shared" si="472"/>
        <v>0</v>
      </c>
      <c r="P1887">
        <v>27</v>
      </c>
      <c r="Q1887">
        <f t="shared" si="473"/>
        <v>0</v>
      </c>
      <c r="R1887">
        <f t="shared" si="474"/>
        <v>0</v>
      </c>
      <c r="S1887">
        <f t="shared" si="475"/>
        <v>0</v>
      </c>
      <c r="T1887">
        <f t="shared" si="476"/>
        <v>1</v>
      </c>
      <c r="U1887">
        <v>0</v>
      </c>
      <c r="V1887">
        <f t="shared" si="477"/>
        <v>7.2758173550249633E-2</v>
      </c>
      <c r="W1887">
        <f t="shared" si="478"/>
        <v>0.51818152338909185</v>
      </c>
      <c r="X1887">
        <f t="shared" si="479"/>
        <v>5.2937518183682449E-3</v>
      </c>
      <c r="Y1887">
        <f t="shared" si="480"/>
        <v>0</v>
      </c>
      <c r="Z1887" t="s">
        <v>1919</v>
      </c>
    </row>
    <row r="1888" spans="1:26" x14ac:dyDescent="0.25">
      <c r="A1888" t="s">
        <v>26</v>
      </c>
      <c r="B1888" t="s">
        <v>38</v>
      </c>
      <c r="C1888" t="s">
        <v>25</v>
      </c>
      <c r="D1888">
        <v>0</v>
      </c>
      <c r="F1888">
        <v>1</v>
      </c>
      <c r="G1888">
        <v>70.3</v>
      </c>
      <c r="H1888">
        <f t="shared" si="465"/>
        <v>1</v>
      </c>
      <c r="I1888">
        <f t="shared" si="466"/>
        <v>0</v>
      </c>
      <c r="J1888">
        <f t="shared" si="467"/>
        <v>1</v>
      </c>
      <c r="K1888">
        <f t="shared" si="468"/>
        <v>0</v>
      </c>
      <c r="L1888">
        <f t="shared" si="469"/>
        <v>0</v>
      </c>
      <c r="M1888">
        <f t="shared" si="470"/>
        <v>1</v>
      </c>
      <c r="N1888">
        <f t="shared" si="471"/>
        <v>0</v>
      </c>
      <c r="O1888">
        <f t="shared" si="472"/>
        <v>0</v>
      </c>
      <c r="P1888">
        <v>24</v>
      </c>
      <c r="Q1888">
        <f t="shared" si="473"/>
        <v>0</v>
      </c>
      <c r="R1888">
        <f t="shared" si="474"/>
        <v>0</v>
      </c>
      <c r="S1888">
        <f t="shared" si="475"/>
        <v>1</v>
      </c>
      <c r="T1888">
        <f t="shared" si="476"/>
        <v>0</v>
      </c>
      <c r="U1888">
        <v>0</v>
      </c>
      <c r="V1888">
        <f t="shared" si="477"/>
        <v>0.36736499497574049</v>
      </c>
      <c r="W1888">
        <f t="shared" si="478"/>
        <v>0.59082211520884442</v>
      </c>
      <c r="X1888">
        <f t="shared" si="479"/>
        <v>0.13495703953352584</v>
      </c>
      <c r="Y1888">
        <f t="shared" si="480"/>
        <v>1</v>
      </c>
      <c r="Z1888" t="s">
        <v>1920</v>
      </c>
    </row>
    <row r="1889" spans="1:26" x14ac:dyDescent="0.25">
      <c r="A1889" t="s">
        <v>45</v>
      </c>
      <c r="B1889" t="s">
        <v>33</v>
      </c>
      <c r="C1889" t="s">
        <v>25</v>
      </c>
      <c r="D1889">
        <v>0</v>
      </c>
      <c r="F1889">
        <v>1</v>
      </c>
      <c r="G1889">
        <v>60.4</v>
      </c>
      <c r="H1889">
        <f t="shared" si="465"/>
        <v>1</v>
      </c>
      <c r="I1889">
        <f t="shared" si="466"/>
        <v>0</v>
      </c>
      <c r="J1889">
        <f t="shared" si="467"/>
        <v>1</v>
      </c>
      <c r="K1889">
        <f t="shared" si="468"/>
        <v>0</v>
      </c>
      <c r="L1889">
        <f t="shared" si="469"/>
        <v>0</v>
      </c>
      <c r="M1889">
        <f t="shared" si="470"/>
        <v>0</v>
      </c>
      <c r="N1889">
        <f t="shared" si="471"/>
        <v>0</v>
      </c>
      <c r="O1889">
        <f t="shared" si="472"/>
        <v>1</v>
      </c>
      <c r="P1889">
        <v>67</v>
      </c>
      <c r="Q1889">
        <f t="shared" si="473"/>
        <v>0</v>
      </c>
      <c r="R1889">
        <f t="shared" si="474"/>
        <v>0</v>
      </c>
      <c r="S1889">
        <f t="shared" si="475"/>
        <v>0</v>
      </c>
      <c r="T1889">
        <f t="shared" si="476"/>
        <v>1</v>
      </c>
      <c r="U1889">
        <v>0</v>
      </c>
      <c r="V1889">
        <f t="shared" si="477"/>
        <v>2.5404611062529656E-2</v>
      </c>
      <c r="W1889">
        <f t="shared" si="478"/>
        <v>0.5063508112045465</v>
      </c>
      <c r="X1889">
        <f t="shared" si="479"/>
        <v>6.4539426323840415E-4</v>
      </c>
      <c r="Y1889">
        <f t="shared" si="480"/>
        <v>0</v>
      </c>
      <c r="Z1889" t="s">
        <v>1921</v>
      </c>
    </row>
    <row r="1890" spans="1:26" x14ac:dyDescent="0.25">
      <c r="A1890" t="s">
        <v>26</v>
      </c>
      <c r="B1890" t="s">
        <v>27</v>
      </c>
      <c r="C1890" t="s">
        <v>35</v>
      </c>
      <c r="D1890">
        <v>0</v>
      </c>
      <c r="F1890">
        <v>1</v>
      </c>
      <c r="G1890">
        <v>72.650000000000006</v>
      </c>
      <c r="H1890">
        <f t="shared" si="465"/>
        <v>1</v>
      </c>
      <c r="I1890">
        <f t="shared" si="466"/>
        <v>0</v>
      </c>
      <c r="J1890">
        <f t="shared" si="467"/>
        <v>0</v>
      </c>
      <c r="K1890">
        <f t="shared" si="468"/>
        <v>1</v>
      </c>
      <c r="L1890">
        <f t="shared" si="469"/>
        <v>0</v>
      </c>
      <c r="M1890">
        <f t="shared" si="470"/>
        <v>1</v>
      </c>
      <c r="N1890">
        <f t="shared" si="471"/>
        <v>0</v>
      </c>
      <c r="O1890">
        <f t="shared" si="472"/>
        <v>0</v>
      </c>
      <c r="P1890">
        <v>16</v>
      </c>
      <c r="Q1890">
        <f t="shared" si="473"/>
        <v>1</v>
      </c>
      <c r="R1890">
        <f t="shared" si="474"/>
        <v>0</v>
      </c>
      <c r="S1890">
        <f t="shared" si="475"/>
        <v>0</v>
      </c>
      <c r="T1890">
        <f t="shared" si="476"/>
        <v>0</v>
      </c>
      <c r="U1890">
        <v>1</v>
      </c>
      <c r="V1890">
        <f t="shared" si="477"/>
        <v>0.5077971189339987</v>
      </c>
      <c r="W1890">
        <f t="shared" si="478"/>
        <v>0.62428992591487598</v>
      </c>
      <c r="X1890">
        <f t="shared" si="479"/>
        <v>0.24226367612967223</v>
      </c>
      <c r="Y1890">
        <f t="shared" si="480"/>
        <v>1</v>
      </c>
      <c r="Z1890" t="s">
        <v>1922</v>
      </c>
    </row>
    <row r="1891" spans="1:26" x14ac:dyDescent="0.25">
      <c r="A1891" t="s">
        <v>29</v>
      </c>
      <c r="B1891" t="s">
        <v>33</v>
      </c>
      <c r="C1891" t="s">
        <v>25</v>
      </c>
      <c r="D1891">
        <v>0</v>
      </c>
      <c r="F1891">
        <v>1</v>
      </c>
      <c r="G1891">
        <v>55.8</v>
      </c>
      <c r="H1891">
        <f t="shared" si="465"/>
        <v>1</v>
      </c>
      <c r="I1891">
        <f t="shared" si="466"/>
        <v>0</v>
      </c>
      <c r="J1891">
        <f t="shared" si="467"/>
        <v>1</v>
      </c>
      <c r="K1891">
        <f t="shared" si="468"/>
        <v>0</v>
      </c>
      <c r="L1891">
        <f t="shared" si="469"/>
        <v>0</v>
      </c>
      <c r="M1891">
        <f t="shared" si="470"/>
        <v>0</v>
      </c>
      <c r="N1891">
        <f t="shared" si="471"/>
        <v>1</v>
      </c>
      <c r="O1891">
        <f t="shared" si="472"/>
        <v>0</v>
      </c>
      <c r="P1891">
        <v>23</v>
      </c>
      <c r="Q1891">
        <f t="shared" si="473"/>
        <v>0</v>
      </c>
      <c r="R1891">
        <f t="shared" si="474"/>
        <v>0</v>
      </c>
      <c r="S1891">
        <f t="shared" si="475"/>
        <v>0</v>
      </c>
      <c r="T1891">
        <f t="shared" si="476"/>
        <v>1</v>
      </c>
      <c r="U1891">
        <v>0</v>
      </c>
      <c r="V1891">
        <f t="shared" si="477"/>
        <v>7.3303842944822978E-2</v>
      </c>
      <c r="W1891">
        <f t="shared" si="478"/>
        <v>0.51831775900202026</v>
      </c>
      <c r="X1891">
        <f t="shared" si="479"/>
        <v>5.3734533904792733E-3</v>
      </c>
      <c r="Y1891">
        <f t="shared" si="480"/>
        <v>0</v>
      </c>
      <c r="Z1891" t="s">
        <v>1923</v>
      </c>
    </row>
    <row r="1892" spans="1:26" x14ac:dyDescent="0.25">
      <c r="A1892" t="s">
        <v>26</v>
      </c>
      <c r="B1892" t="s">
        <v>30</v>
      </c>
      <c r="C1892" t="s">
        <v>25</v>
      </c>
      <c r="D1892">
        <v>0</v>
      </c>
      <c r="F1892">
        <v>1</v>
      </c>
      <c r="G1892">
        <v>31.1</v>
      </c>
      <c r="H1892">
        <f t="shared" si="465"/>
        <v>1</v>
      </c>
      <c r="I1892">
        <f t="shared" si="466"/>
        <v>0</v>
      </c>
      <c r="J1892">
        <f t="shared" si="467"/>
        <v>1</v>
      </c>
      <c r="K1892">
        <f t="shared" si="468"/>
        <v>0</v>
      </c>
      <c r="L1892">
        <f t="shared" si="469"/>
        <v>0</v>
      </c>
      <c r="M1892">
        <f t="shared" si="470"/>
        <v>1</v>
      </c>
      <c r="N1892">
        <f t="shared" si="471"/>
        <v>0</v>
      </c>
      <c r="O1892">
        <f t="shared" si="472"/>
        <v>0</v>
      </c>
      <c r="P1892">
        <v>14</v>
      </c>
      <c r="Q1892">
        <f t="shared" si="473"/>
        <v>0</v>
      </c>
      <c r="R1892">
        <f t="shared" si="474"/>
        <v>1</v>
      </c>
      <c r="S1892">
        <f t="shared" si="475"/>
        <v>0</v>
      </c>
      <c r="T1892">
        <f t="shared" si="476"/>
        <v>0</v>
      </c>
      <c r="U1892">
        <v>0</v>
      </c>
      <c r="V1892">
        <f t="shared" si="477"/>
        <v>0.3062500227835232</v>
      </c>
      <c r="W1892">
        <f t="shared" si="478"/>
        <v>0.57596967132285992</v>
      </c>
      <c r="X1892">
        <f t="shared" si="479"/>
        <v>9.3789076454908485E-2</v>
      </c>
      <c r="Y1892">
        <f t="shared" si="480"/>
        <v>0</v>
      </c>
      <c r="Z1892" t="s">
        <v>1924</v>
      </c>
    </row>
    <row r="1893" spans="1:26" x14ac:dyDescent="0.25">
      <c r="A1893" t="s">
        <v>26</v>
      </c>
      <c r="B1893" t="s">
        <v>27</v>
      </c>
      <c r="C1893" t="s">
        <v>23</v>
      </c>
      <c r="D1893">
        <v>0</v>
      </c>
      <c r="F1893">
        <v>1</v>
      </c>
      <c r="G1893">
        <v>21</v>
      </c>
      <c r="H1893">
        <f t="shared" si="465"/>
        <v>1</v>
      </c>
      <c r="I1893">
        <f t="shared" si="466"/>
        <v>0</v>
      </c>
      <c r="J1893">
        <f t="shared" si="467"/>
        <v>0</v>
      </c>
      <c r="K1893">
        <f t="shared" si="468"/>
        <v>0</v>
      </c>
      <c r="L1893">
        <f t="shared" si="469"/>
        <v>1</v>
      </c>
      <c r="M1893">
        <f t="shared" si="470"/>
        <v>1</v>
      </c>
      <c r="N1893">
        <f t="shared" si="471"/>
        <v>0</v>
      </c>
      <c r="O1893">
        <f t="shared" si="472"/>
        <v>0</v>
      </c>
      <c r="P1893">
        <v>1</v>
      </c>
      <c r="Q1893">
        <f t="shared" si="473"/>
        <v>1</v>
      </c>
      <c r="R1893">
        <f t="shared" si="474"/>
        <v>0</v>
      </c>
      <c r="S1893">
        <f t="shared" si="475"/>
        <v>0</v>
      </c>
      <c r="T1893">
        <f t="shared" si="476"/>
        <v>0</v>
      </c>
      <c r="U1893">
        <v>1</v>
      </c>
      <c r="V1893">
        <f t="shared" si="477"/>
        <v>0.41223514676655398</v>
      </c>
      <c r="W1893">
        <f t="shared" si="478"/>
        <v>0.60162370382259467</v>
      </c>
      <c r="X1893">
        <f t="shared" si="479"/>
        <v>0.34546752269653441</v>
      </c>
      <c r="Y1893">
        <f t="shared" si="480"/>
        <v>1</v>
      </c>
      <c r="Z1893" t="s">
        <v>1925</v>
      </c>
    </row>
    <row r="1894" spans="1:26" x14ac:dyDescent="0.25">
      <c r="A1894" t="s">
        <v>26</v>
      </c>
      <c r="B1894" t="s">
        <v>30</v>
      </c>
      <c r="C1894" t="s">
        <v>25</v>
      </c>
      <c r="D1894">
        <v>1</v>
      </c>
      <c r="F1894">
        <v>1</v>
      </c>
      <c r="G1894">
        <v>45.1</v>
      </c>
      <c r="H1894">
        <f t="shared" si="465"/>
        <v>0</v>
      </c>
      <c r="I1894">
        <f t="shared" si="466"/>
        <v>1</v>
      </c>
      <c r="J1894">
        <f t="shared" si="467"/>
        <v>1</v>
      </c>
      <c r="K1894">
        <f t="shared" si="468"/>
        <v>0</v>
      </c>
      <c r="L1894">
        <f t="shared" si="469"/>
        <v>0</v>
      </c>
      <c r="M1894">
        <f t="shared" si="470"/>
        <v>1</v>
      </c>
      <c r="N1894">
        <f t="shared" si="471"/>
        <v>0</v>
      </c>
      <c r="O1894">
        <f t="shared" si="472"/>
        <v>0</v>
      </c>
      <c r="P1894">
        <v>1</v>
      </c>
      <c r="Q1894">
        <f t="shared" si="473"/>
        <v>0</v>
      </c>
      <c r="R1894">
        <f t="shared" si="474"/>
        <v>1</v>
      </c>
      <c r="S1894">
        <f t="shared" si="475"/>
        <v>0</v>
      </c>
      <c r="T1894">
        <f t="shared" si="476"/>
        <v>0</v>
      </c>
      <c r="U1894">
        <v>1</v>
      </c>
      <c r="V1894">
        <f t="shared" si="477"/>
        <v>0.34176824767076053</v>
      </c>
      <c r="W1894">
        <f t="shared" si="478"/>
        <v>0.58461998738939203</v>
      </c>
      <c r="X1894">
        <f t="shared" si="479"/>
        <v>0.43326903977442127</v>
      </c>
      <c r="Y1894">
        <f t="shared" si="480"/>
        <v>1</v>
      </c>
      <c r="Z1894" t="s">
        <v>1926</v>
      </c>
    </row>
    <row r="1895" spans="1:26" x14ac:dyDescent="0.25">
      <c r="A1895" t="s">
        <v>26</v>
      </c>
      <c r="B1895" t="s">
        <v>38</v>
      </c>
      <c r="C1895" t="s">
        <v>25</v>
      </c>
      <c r="D1895">
        <v>1</v>
      </c>
      <c r="F1895">
        <v>1</v>
      </c>
      <c r="G1895">
        <v>50.95</v>
      </c>
      <c r="H1895">
        <f t="shared" si="465"/>
        <v>0</v>
      </c>
      <c r="I1895">
        <f t="shared" si="466"/>
        <v>1</v>
      </c>
      <c r="J1895">
        <f t="shared" si="467"/>
        <v>1</v>
      </c>
      <c r="K1895">
        <f t="shared" si="468"/>
        <v>0</v>
      </c>
      <c r="L1895">
        <f t="shared" si="469"/>
        <v>0</v>
      </c>
      <c r="M1895">
        <f t="shared" si="470"/>
        <v>1</v>
      </c>
      <c r="N1895">
        <f t="shared" si="471"/>
        <v>0</v>
      </c>
      <c r="O1895">
        <f t="shared" si="472"/>
        <v>0</v>
      </c>
      <c r="P1895">
        <v>4</v>
      </c>
      <c r="Q1895">
        <f t="shared" si="473"/>
        <v>0</v>
      </c>
      <c r="R1895">
        <f t="shared" si="474"/>
        <v>0</v>
      </c>
      <c r="S1895">
        <f t="shared" si="475"/>
        <v>1</v>
      </c>
      <c r="T1895">
        <f t="shared" si="476"/>
        <v>0</v>
      </c>
      <c r="U1895">
        <v>0</v>
      </c>
      <c r="V1895">
        <f t="shared" si="477"/>
        <v>0.33719727273289857</v>
      </c>
      <c r="W1895">
        <f t="shared" si="478"/>
        <v>0.58350954673378108</v>
      </c>
      <c r="X1895">
        <f t="shared" si="479"/>
        <v>0.11370200073850478</v>
      </c>
      <c r="Y1895">
        <f t="shared" si="480"/>
        <v>1</v>
      </c>
      <c r="Z1895" t="s">
        <v>1927</v>
      </c>
    </row>
    <row r="1896" spans="1:26" x14ac:dyDescent="0.25">
      <c r="A1896" t="s">
        <v>26</v>
      </c>
      <c r="B1896" t="s">
        <v>27</v>
      </c>
      <c r="C1896" t="s">
        <v>25</v>
      </c>
      <c r="D1896">
        <v>0</v>
      </c>
      <c r="F1896">
        <v>1</v>
      </c>
      <c r="G1896">
        <v>69.099999999999994</v>
      </c>
      <c r="H1896">
        <f t="shared" si="465"/>
        <v>1</v>
      </c>
      <c r="I1896">
        <f t="shared" si="466"/>
        <v>0</v>
      </c>
      <c r="J1896">
        <f t="shared" si="467"/>
        <v>1</v>
      </c>
      <c r="K1896">
        <f t="shared" si="468"/>
        <v>0</v>
      </c>
      <c r="L1896">
        <f t="shared" si="469"/>
        <v>0</v>
      </c>
      <c r="M1896">
        <f t="shared" si="470"/>
        <v>1</v>
      </c>
      <c r="N1896">
        <f t="shared" si="471"/>
        <v>0</v>
      </c>
      <c r="O1896">
        <f t="shared" si="472"/>
        <v>0</v>
      </c>
      <c r="P1896">
        <v>16</v>
      </c>
      <c r="Q1896">
        <f t="shared" si="473"/>
        <v>1</v>
      </c>
      <c r="R1896">
        <f t="shared" si="474"/>
        <v>0</v>
      </c>
      <c r="S1896">
        <f t="shared" si="475"/>
        <v>0</v>
      </c>
      <c r="T1896">
        <f t="shared" si="476"/>
        <v>0</v>
      </c>
      <c r="U1896">
        <v>0</v>
      </c>
      <c r="V1896">
        <f t="shared" si="477"/>
        <v>0.50226247221761167</v>
      </c>
      <c r="W1896">
        <f t="shared" si="478"/>
        <v>0.62299087307557388</v>
      </c>
      <c r="X1896">
        <f t="shared" si="479"/>
        <v>0.25226759099814711</v>
      </c>
      <c r="Y1896">
        <f t="shared" si="480"/>
        <v>1</v>
      </c>
      <c r="Z1896" t="s">
        <v>1928</v>
      </c>
    </row>
    <row r="1897" spans="1:26" x14ac:dyDescent="0.25">
      <c r="A1897" t="s">
        <v>26</v>
      </c>
      <c r="B1897" t="s">
        <v>27</v>
      </c>
      <c r="C1897" t="s">
        <v>25</v>
      </c>
      <c r="D1897">
        <v>0</v>
      </c>
      <c r="F1897">
        <v>1</v>
      </c>
      <c r="G1897">
        <v>43.95</v>
      </c>
      <c r="H1897">
        <f t="shared" si="465"/>
        <v>1</v>
      </c>
      <c r="I1897">
        <f t="shared" si="466"/>
        <v>0</v>
      </c>
      <c r="J1897">
        <f t="shared" si="467"/>
        <v>1</v>
      </c>
      <c r="K1897">
        <f t="shared" si="468"/>
        <v>0</v>
      </c>
      <c r="L1897">
        <f t="shared" si="469"/>
        <v>0</v>
      </c>
      <c r="M1897">
        <f t="shared" si="470"/>
        <v>1</v>
      </c>
      <c r="N1897">
        <f t="shared" si="471"/>
        <v>0</v>
      </c>
      <c r="O1897">
        <f t="shared" si="472"/>
        <v>0</v>
      </c>
      <c r="P1897">
        <v>46</v>
      </c>
      <c r="Q1897">
        <f t="shared" si="473"/>
        <v>1</v>
      </c>
      <c r="R1897">
        <f t="shared" si="474"/>
        <v>0</v>
      </c>
      <c r="S1897">
        <f t="shared" si="475"/>
        <v>0</v>
      </c>
      <c r="T1897">
        <f t="shared" si="476"/>
        <v>0</v>
      </c>
      <c r="U1897">
        <v>0</v>
      </c>
      <c r="V1897">
        <f t="shared" si="477"/>
        <v>0.46305222857898243</v>
      </c>
      <c r="W1897">
        <f t="shared" si="478"/>
        <v>0.61373799935678508</v>
      </c>
      <c r="X1897">
        <f t="shared" si="479"/>
        <v>0.21441736639196218</v>
      </c>
      <c r="Y1897">
        <f t="shared" si="480"/>
        <v>1</v>
      </c>
      <c r="Z1897" t="s">
        <v>1929</v>
      </c>
    </row>
    <row r="1898" spans="1:26" x14ac:dyDescent="0.25">
      <c r="A1898" t="s">
        <v>45</v>
      </c>
      <c r="B1898" t="s">
        <v>33</v>
      </c>
      <c r="C1898" t="s">
        <v>25</v>
      </c>
      <c r="D1898">
        <v>0</v>
      </c>
      <c r="F1898">
        <v>1</v>
      </c>
      <c r="G1898">
        <v>86.5</v>
      </c>
      <c r="H1898">
        <f t="shared" si="465"/>
        <v>1</v>
      </c>
      <c r="I1898">
        <f t="shared" si="466"/>
        <v>0</v>
      </c>
      <c r="J1898">
        <f t="shared" si="467"/>
        <v>1</v>
      </c>
      <c r="K1898">
        <f t="shared" si="468"/>
        <v>0</v>
      </c>
      <c r="L1898">
        <f t="shared" si="469"/>
        <v>0</v>
      </c>
      <c r="M1898">
        <f t="shared" si="470"/>
        <v>0</v>
      </c>
      <c r="N1898">
        <f t="shared" si="471"/>
        <v>0</v>
      </c>
      <c r="O1898">
        <f t="shared" si="472"/>
        <v>1</v>
      </c>
      <c r="P1898">
        <v>68</v>
      </c>
      <c r="Q1898">
        <f t="shared" si="473"/>
        <v>0</v>
      </c>
      <c r="R1898">
        <f t="shared" si="474"/>
        <v>0</v>
      </c>
      <c r="S1898">
        <f t="shared" si="475"/>
        <v>0</v>
      </c>
      <c r="T1898">
        <f t="shared" si="476"/>
        <v>1</v>
      </c>
      <c r="U1898">
        <v>0</v>
      </c>
      <c r="V1898">
        <f t="shared" si="477"/>
        <v>6.1232788082816542E-2</v>
      </c>
      <c r="W1898">
        <f t="shared" si="478"/>
        <v>0.51530341569795612</v>
      </c>
      <c r="X1898">
        <f t="shared" si="479"/>
        <v>3.7494543363951194E-3</v>
      </c>
      <c r="Y1898">
        <f t="shared" si="480"/>
        <v>0</v>
      </c>
      <c r="Z1898" t="s">
        <v>1930</v>
      </c>
    </row>
    <row r="1899" spans="1:26" x14ac:dyDescent="0.25">
      <c r="A1899" t="s">
        <v>26</v>
      </c>
      <c r="B1899" t="s">
        <v>27</v>
      </c>
      <c r="C1899" t="s">
        <v>25</v>
      </c>
      <c r="D1899">
        <v>0</v>
      </c>
      <c r="F1899">
        <v>1</v>
      </c>
      <c r="G1899">
        <v>69.95</v>
      </c>
      <c r="H1899">
        <f t="shared" si="465"/>
        <v>1</v>
      </c>
      <c r="I1899">
        <f t="shared" si="466"/>
        <v>0</v>
      </c>
      <c r="J1899">
        <f t="shared" si="467"/>
        <v>1</v>
      </c>
      <c r="K1899">
        <f t="shared" si="468"/>
        <v>0</v>
      </c>
      <c r="L1899">
        <f t="shared" si="469"/>
        <v>0</v>
      </c>
      <c r="M1899">
        <f t="shared" si="470"/>
        <v>1</v>
      </c>
      <c r="N1899">
        <f t="shared" si="471"/>
        <v>0</v>
      </c>
      <c r="O1899">
        <f t="shared" si="472"/>
        <v>0</v>
      </c>
      <c r="P1899">
        <v>38</v>
      </c>
      <c r="Q1899">
        <f t="shared" si="473"/>
        <v>1</v>
      </c>
      <c r="R1899">
        <f t="shared" si="474"/>
        <v>0</v>
      </c>
      <c r="S1899">
        <f t="shared" si="475"/>
        <v>0</v>
      </c>
      <c r="T1899">
        <f t="shared" si="476"/>
        <v>0</v>
      </c>
      <c r="U1899">
        <v>0</v>
      </c>
      <c r="V1899">
        <f t="shared" si="477"/>
        <v>0.51727911842302099</v>
      </c>
      <c r="W1899">
        <f t="shared" si="478"/>
        <v>0.62651131340840549</v>
      </c>
      <c r="X1899">
        <f t="shared" si="479"/>
        <v>0.26757768635649776</v>
      </c>
      <c r="Y1899">
        <f t="shared" si="480"/>
        <v>1</v>
      </c>
      <c r="Z1899" t="s">
        <v>1931</v>
      </c>
    </row>
    <row r="1900" spans="1:26" x14ac:dyDescent="0.25">
      <c r="A1900" t="s">
        <v>26</v>
      </c>
      <c r="B1900" t="s">
        <v>33</v>
      </c>
      <c r="C1900" t="s">
        <v>25</v>
      </c>
      <c r="D1900">
        <v>1</v>
      </c>
      <c r="F1900">
        <v>1</v>
      </c>
      <c r="G1900">
        <v>50.4</v>
      </c>
      <c r="H1900">
        <f t="shared" si="465"/>
        <v>0</v>
      </c>
      <c r="I1900">
        <f t="shared" si="466"/>
        <v>1</v>
      </c>
      <c r="J1900">
        <f t="shared" si="467"/>
        <v>1</v>
      </c>
      <c r="K1900">
        <f t="shared" si="468"/>
        <v>0</v>
      </c>
      <c r="L1900">
        <f t="shared" si="469"/>
        <v>0</v>
      </c>
      <c r="M1900">
        <f t="shared" si="470"/>
        <v>1</v>
      </c>
      <c r="N1900">
        <f t="shared" si="471"/>
        <v>0</v>
      </c>
      <c r="O1900">
        <f t="shared" si="472"/>
        <v>0</v>
      </c>
      <c r="P1900">
        <v>30</v>
      </c>
      <c r="Q1900">
        <f t="shared" si="473"/>
        <v>0</v>
      </c>
      <c r="R1900">
        <f t="shared" si="474"/>
        <v>0</v>
      </c>
      <c r="S1900">
        <f t="shared" si="475"/>
        <v>0</v>
      </c>
      <c r="T1900">
        <f t="shared" si="476"/>
        <v>1</v>
      </c>
      <c r="U1900">
        <v>1</v>
      </c>
      <c r="V1900">
        <f t="shared" si="477"/>
        <v>0.3548944106207701</v>
      </c>
      <c r="W1900">
        <f t="shared" si="478"/>
        <v>0.58780395541988384</v>
      </c>
      <c r="X1900">
        <f t="shared" si="479"/>
        <v>0.41616122144832357</v>
      </c>
      <c r="Y1900">
        <f t="shared" si="480"/>
        <v>1</v>
      </c>
      <c r="Z1900" t="s">
        <v>1932</v>
      </c>
    </row>
    <row r="1901" spans="1:26" x14ac:dyDescent="0.25">
      <c r="A1901" t="s">
        <v>26</v>
      </c>
      <c r="B1901" t="s">
        <v>27</v>
      </c>
      <c r="C1901" t="s">
        <v>35</v>
      </c>
      <c r="D1901">
        <v>1</v>
      </c>
      <c r="F1901">
        <v>1</v>
      </c>
      <c r="G1901">
        <v>78.95</v>
      </c>
      <c r="H1901">
        <f t="shared" si="465"/>
        <v>0</v>
      </c>
      <c r="I1901">
        <f t="shared" si="466"/>
        <v>1</v>
      </c>
      <c r="J1901">
        <f t="shared" si="467"/>
        <v>0</v>
      </c>
      <c r="K1901">
        <f t="shared" si="468"/>
        <v>1</v>
      </c>
      <c r="L1901">
        <f t="shared" si="469"/>
        <v>0</v>
      </c>
      <c r="M1901">
        <f t="shared" si="470"/>
        <v>1</v>
      </c>
      <c r="N1901">
        <f t="shared" si="471"/>
        <v>0</v>
      </c>
      <c r="O1901">
        <f t="shared" si="472"/>
        <v>0</v>
      </c>
      <c r="P1901">
        <v>5</v>
      </c>
      <c r="Q1901">
        <f t="shared" si="473"/>
        <v>1</v>
      </c>
      <c r="R1901">
        <f t="shared" si="474"/>
        <v>0</v>
      </c>
      <c r="S1901">
        <f t="shared" si="475"/>
        <v>0</v>
      </c>
      <c r="T1901">
        <f t="shared" si="476"/>
        <v>0</v>
      </c>
      <c r="U1901">
        <v>1</v>
      </c>
      <c r="V1901">
        <f t="shared" si="477"/>
        <v>0.52248233729707494</v>
      </c>
      <c r="W1901">
        <f t="shared" si="478"/>
        <v>0.62772803635140562</v>
      </c>
      <c r="X1901">
        <f t="shared" si="479"/>
        <v>0.22802311819326451</v>
      </c>
      <c r="Y1901">
        <f t="shared" si="480"/>
        <v>1</v>
      </c>
      <c r="Z1901" t="s">
        <v>1933</v>
      </c>
    </row>
    <row r="1902" spans="1:26" x14ac:dyDescent="0.25">
      <c r="A1902" t="s">
        <v>26</v>
      </c>
      <c r="B1902" t="s">
        <v>38</v>
      </c>
      <c r="C1902" t="s">
        <v>35</v>
      </c>
      <c r="D1902">
        <v>0</v>
      </c>
      <c r="F1902">
        <v>1</v>
      </c>
      <c r="G1902">
        <v>90.95</v>
      </c>
      <c r="H1902">
        <f t="shared" si="465"/>
        <v>1</v>
      </c>
      <c r="I1902">
        <f t="shared" si="466"/>
        <v>0</v>
      </c>
      <c r="J1902">
        <f t="shared" si="467"/>
        <v>0</v>
      </c>
      <c r="K1902">
        <f t="shared" si="468"/>
        <v>1</v>
      </c>
      <c r="L1902">
        <f t="shared" si="469"/>
        <v>0</v>
      </c>
      <c r="M1902">
        <f t="shared" si="470"/>
        <v>1</v>
      </c>
      <c r="N1902">
        <f t="shared" si="471"/>
        <v>0</v>
      </c>
      <c r="O1902">
        <f t="shared" si="472"/>
        <v>0</v>
      </c>
      <c r="P1902">
        <v>17</v>
      </c>
      <c r="Q1902">
        <f t="shared" si="473"/>
        <v>0</v>
      </c>
      <c r="R1902">
        <f t="shared" si="474"/>
        <v>0</v>
      </c>
      <c r="S1902">
        <f t="shared" si="475"/>
        <v>1</v>
      </c>
      <c r="T1902">
        <f t="shared" si="476"/>
        <v>0</v>
      </c>
      <c r="U1902">
        <v>0</v>
      </c>
      <c r="V1902">
        <f t="shared" si="477"/>
        <v>0.39955948925556917</v>
      </c>
      <c r="W1902">
        <f t="shared" si="478"/>
        <v>0.59858181807293109</v>
      </c>
      <c r="X1902">
        <f t="shared" si="479"/>
        <v>0.1596477854541713</v>
      </c>
      <c r="Y1902">
        <f t="shared" si="480"/>
        <v>1</v>
      </c>
      <c r="Z1902" t="s">
        <v>1934</v>
      </c>
    </row>
    <row r="1903" spans="1:26" x14ac:dyDescent="0.25">
      <c r="A1903" t="s">
        <v>45</v>
      </c>
      <c r="B1903" t="s">
        <v>30</v>
      </c>
      <c r="C1903" t="s">
        <v>23</v>
      </c>
      <c r="D1903">
        <v>0</v>
      </c>
      <c r="F1903">
        <v>1</v>
      </c>
      <c r="G1903">
        <v>19.899999999999999</v>
      </c>
      <c r="H1903">
        <f t="shared" si="465"/>
        <v>1</v>
      </c>
      <c r="I1903">
        <f t="shared" si="466"/>
        <v>0</v>
      </c>
      <c r="J1903">
        <f t="shared" si="467"/>
        <v>0</v>
      </c>
      <c r="K1903">
        <f t="shared" si="468"/>
        <v>0</v>
      </c>
      <c r="L1903">
        <f t="shared" si="469"/>
        <v>1</v>
      </c>
      <c r="M1903">
        <f t="shared" si="470"/>
        <v>0</v>
      </c>
      <c r="N1903">
        <f t="shared" si="471"/>
        <v>0</v>
      </c>
      <c r="O1903">
        <f t="shared" si="472"/>
        <v>1</v>
      </c>
      <c r="P1903">
        <v>4</v>
      </c>
      <c r="Q1903">
        <f t="shared" si="473"/>
        <v>0</v>
      </c>
      <c r="R1903">
        <f t="shared" si="474"/>
        <v>1</v>
      </c>
      <c r="S1903">
        <f t="shared" si="475"/>
        <v>0</v>
      </c>
      <c r="T1903">
        <f t="shared" si="476"/>
        <v>0</v>
      </c>
      <c r="U1903">
        <v>0</v>
      </c>
      <c r="V1903">
        <f t="shared" si="477"/>
        <v>-7.1328511614278833E-2</v>
      </c>
      <c r="W1903">
        <f t="shared" si="478"/>
        <v>0.4821754287123215</v>
      </c>
      <c r="X1903">
        <f t="shared" si="479"/>
        <v>5.0877565691083105E-3</v>
      </c>
      <c r="Y1903">
        <f t="shared" si="480"/>
        <v>0</v>
      </c>
      <c r="Z1903" t="s">
        <v>1935</v>
      </c>
    </row>
    <row r="1904" spans="1:26" x14ac:dyDescent="0.25">
      <c r="A1904" t="s">
        <v>29</v>
      </c>
      <c r="B1904" t="s">
        <v>27</v>
      </c>
      <c r="C1904" t="s">
        <v>23</v>
      </c>
      <c r="D1904">
        <v>0</v>
      </c>
      <c r="F1904">
        <v>1</v>
      </c>
      <c r="G1904">
        <v>20.149999999999999</v>
      </c>
      <c r="H1904">
        <f t="shared" si="465"/>
        <v>1</v>
      </c>
      <c r="I1904">
        <f t="shared" si="466"/>
        <v>0</v>
      </c>
      <c r="J1904">
        <f t="shared" si="467"/>
        <v>0</v>
      </c>
      <c r="K1904">
        <f t="shared" si="468"/>
        <v>0</v>
      </c>
      <c r="L1904">
        <f t="shared" si="469"/>
        <v>1</v>
      </c>
      <c r="M1904">
        <f t="shared" si="470"/>
        <v>0</v>
      </c>
      <c r="N1904">
        <f t="shared" si="471"/>
        <v>1</v>
      </c>
      <c r="O1904">
        <f t="shared" si="472"/>
        <v>0</v>
      </c>
      <c r="P1904">
        <v>12</v>
      </c>
      <c r="Q1904">
        <f t="shared" si="473"/>
        <v>1</v>
      </c>
      <c r="R1904">
        <f t="shared" si="474"/>
        <v>0</v>
      </c>
      <c r="S1904">
        <f t="shared" si="475"/>
        <v>0</v>
      </c>
      <c r="T1904">
        <f t="shared" si="476"/>
        <v>0</v>
      </c>
      <c r="U1904">
        <v>0</v>
      </c>
      <c r="V1904">
        <f t="shared" si="477"/>
        <v>0.1257636520196953</v>
      </c>
      <c r="W1904">
        <f t="shared" si="478"/>
        <v>0.53139953802107731</v>
      </c>
      <c r="X1904">
        <f t="shared" si="479"/>
        <v>1.581649616933101E-2</v>
      </c>
      <c r="Y1904">
        <f t="shared" si="480"/>
        <v>0</v>
      </c>
      <c r="Z1904" t="s">
        <v>1936</v>
      </c>
    </row>
    <row r="1905" spans="1:26" x14ac:dyDescent="0.25">
      <c r="A1905" t="s">
        <v>45</v>
      </c>
      <c r="B1905" t="s">
        <v>38</v>
      </c>
      <c r="C1905" t="s">
        <v>25</v>
      </c>
      <c r="D1905">
        <v>0</v>
      </c>
      <c r="F1905">
        <v>1</v>
      </c>
      <c r="G1905">
        <v>90.6</v>
      </c>
      <c r="H1905">
        <f t="shared" si="465"/>
        <v>1</v>
      </c>
      <c r="I1905">
        <f t="shared" si="466"/>
        <v>0</v>
      </c>
      <c r="J1905">
        <f t="shared" si="467"/>
        <v>1</v>
      </c>
      <c r="K1905">
        <f t="shared" si="468"/>
        <v>0</v>
      </c>
      <c r="L1905">
        <f t="shared" si="469"/>
        <v>0</v>
      </c>
      <c r="M1905">
        <f t="shared" si="470"/>
        <v>0</v>
      </c>
      <c r="N1905">
        <f t="shared" si="471"/>
        <v>0</v>
      </c>
      <c r="O1905">
        <f t="shared" si="472"/>
        <v>1</v>
      </c>
      <c r="P1905">
        <v>72</v>
      </c>
      <c r="Q1905">
        <f t="shared" si="473"/>
        <v>0</v>
      </c>
      <c r="R1905">
        <f t="shared" si="474"/>
        <v>0</v>
      </c>
      <c r="S1905">
        <f t="shared" si="475"/>
        <v>1</v>
      </c>
      <c r="T1905">
        <f t="shared" si="476"/>
        <v>0</v>
      </c>
      <c r="U1905">
        <v>0</v>
      </c>
      <c r="V1905">
        <f t="shared" si="477"/>
        <v>7.2488084537145975E-2</v>
      </c>
      <c r="W1905">
        <f t="shared" si="478"/>
        <v>0.51811409008781484</v>
      </c>
      <c r="X1905">
        <f t="shared" si="479"/>
        <v>5.2545223998644213E-3</v>
      </c>
      <c r="Y1905">
        <f t="shared" si="480"/>
        <v>0</v>
      </c>
      <c r="Z1905" t="s">
        <v>1937</v>
      </c>
    </row>
    <row r="1906" spans="1:26" x14ac:dyDescent="0.25">
      <c r="A1906" t="s">
        <v>26</v>
      </c>
      <c r="B1906" t="s">
        <v>27</v>
      </c>
      <c r="C1906" t="s">
        <v>35</v>
      </c>
      <c r="D1906">
        <v>0</v>
      </c>
      <c r="F1906">
        <v>1</v>
      </c>
      <c r="G1906">
        <v>92</v>
      </c>
      <c r="H1906">
        <f t="shared" si="465"/>
        <v>1</v>
      </c>
      <c r="I1906">
        <f t="shared" si="466"/>
        <v>0</v>
      </c>
      <c r="J1906">
        <f t="shared" si="467"/>
        <v>0</v>
      </c>
      <c r="K1906">
        <f t="shared" si="468"/>
        <v>1</v>
      </c>
      <c r="L1906">
        <f t="shared" si="469"/>
        <v>0</v>
      </c>
      <c r="M1906">
        <f t="shared" si="470"/>
        <v>1</v>
      </c>
      <c r="N1906">
        <f t="shared" si="471"/>
        <v>0</v>
      </c>
      <c r="O1906">
        <f t="shared" si="472"/>
        <v>0</v>
      </c>
      <c r="P1906">
        <v>3</v>
      </c>
      <c r="Q1906">
        <f t="shared" si="473"/>
        <v>1</v>
      </c>
      <c r="R1906">
        <f t="shared" si="474"/>
        <v>0</v>
      </c>
      <c r="S1906">
        <f t="shared" si="475"/>
        <v>0</v>
      </c>
      <c r="T1906">
        <f t="shared" si="476"/>
        <v>0</v>
      </c>
      <c r="U1906">
        <v>0</v>
      </c>
      <c r="V1906">
        <f t="shared" si="477"/>
        <v>0.54282801043759632</v>
      </c>
      <c r="W1906">
        <f t="shared" si="478"/>
        <v>0.63247003946216807</v>
      </c>
      <c r="X1906">
        <f t="shared" si="479"/>
        <v>0.29466224891563919</v>
      </c>
      <c r="Y1906">
        <f t="shared" si="480"/>
        <v>1</v>
      </c>
      <c r="Z1906" t="s">
        <v>1938</v>
      </c>
    </row>
    <row r="1907" spans="1:26" x14ac:dyDescent="0.25">
      <c r="A1907" t="s">
        <v>26</v>
      </c>
      <c r="B1907" t="s">
        <v>27</v>
      </c>
      <c r="C1907" t="s">
        <v>35</v>
      </c>
      <c r="D1907">
        <v>0</v>
      </c>
      <c r="F1907">
        <v>1</v>
      </c>
      <c r="G1907">
        <v>94.45</v>
      </c>
      <c r="H1907">
        <f t="shared" si="465"/>
        <v>1</v>
      </c>
      <c r="I1907">
        <f t="shared" si="466"/>
        <v>0</v>
      </c>
      <c r="J1907">
        <f t="shared" si="467"/>
        <v>0</v>
      </c>
      <c r="K1907">
        <f t="shared" si="468"/>
        <v>1</v>
      </c>
      <c r="L1907">
        <f t="shared" si="469"/>
        <v>0</v>
      </c>
      <c r="M1907">
        <f t="shared" si="470"/>
        <v>1</v>
      </c>
      <c r="N1907">
        <f t="shared" si="471"/>
        <v>0</v>
      </c>
      <c r="O1907">
        <f t="shared" si="472"/>
        <v>0</v>
      </c>
      <c r="P1907">
        <v>56</v>
      </c>
      <c r="Q1907">
        <f t="shared" si="473"/>
        <v>1</v>
      </c>
      <c r="R1907">
        <f t="shared" si="474"/>
        <v>0</v>
      </c>
      <c r="S1907">
        <f t="shared" si="475"/>
        <v>0</v>
      </c>
      <c r="T1907">
        <f t="shared" si="476"/>
        <v>0</v>
      </c>
      <c r="U1907">
        <v>1</v>
      </c>
      <c r="V1907">
        <f t="shared" si="477"/>
        <v>0.54178452693885415</v>
      </c>
      <c r="W1907">
        <f t="shared" si="478"/>
        <v>0.63222744644911977</v>
      </c>
      <c r="X1907">
        <f t="shared" si="479"/>
        <v>0.20996141975264968</v>
      </c>
      <c r="Y1907">
        <f t="shared" si="480"/>
        <v>1</v>
      </c>
      <c r="Z1907" t="s">
        <v>1939</v>
      </c>
    </row>
    <row r="1908" spans="1:26" x14ac:dyDescent="0.25">
      <c r="A1908" t="s">
        <v>29</v>
      </c>
      <c r="B1908" t="s">
        <v>30</v>
      </c>
      <c r="C1908" t="s">
        <v>23</v>
      </c>
      <c r="D1908">
        <v>0</v>
      </c>
      <c r="F1908">
        <v>1</v>
      </c>
      <c r="G1908">
        <v>24.85</v>
      </c>
      <c r="H1908">
        <f t="shared" si="465"/>
        <v>1</v>
      </c>
      <c r="I1908">
        <f t="shared" si="466"/>
        <v>0</v>
      </c>
      <c r="J1908">
        <f t="shared" si="467"/>
        <v>0</v>
      </c>
      <c r="K1908">
        <f t="shared" si="468"/>
        <v>0</v>
      </c>
      <c r="L1908">
        <f t="shared" si="469"/>
        <v>1</v>
      </c>
      <c r="M1908">
        <f t="shared" si="470"/>
        <v>0</v>
      </c>
      <c r="N1908">
        <f t="shared" si="471"/>
        <v>1</v>
      </c>
      <c r="O1908">
        <f t="shared" si="472"/>
        <v>0</v>
      </c>
      <c r="P1908">
        <v>41</v>
      </c>
      <c r="Q1908">
        <f t="shared" si="473"/>
        <v>0</v>
      </c>
      <c r="R1908">
        <f t="shared" si="474"/>
        <v>1</v>
      </c>
      <c r="S1908">
        <f t="shared" si="475"/>
        <v>0</v>
      </c>
      <c r="T1908">
        <f t="shared" si="476"/>
        <v>0</v>
      </c>
      <c r="U1908">
        <v>0</v>
      </c>
      <c r="V1908">
        <f t="shared" si="477"/>
        <v>-3.6771312764421783E-3</v>
      </c>
      <c r="W1908">
        <f t="shared" si="478"/>
        <v>0.49908071821671257</v>
      </c>
      <c r="X1908">
        <f t="shared" si="479"/>
        <v>1.3521294424189284E-5</v>
      </c>
      <c r="Y1908">
        <f t="shared" si="480"/>
        <v>0</v>
      </c>
      <c r="Z1908" t="s">
        <v>1940</v>
      </c>
    </row>
    <row r="1909" spans="1:26" x14ac:dyDescent="0.25">
      <c r="A1909" t="s">
        <v>29</v>
      </c>
      <c r="B1909" t="s">
        <v>38</v>
      </c>
      <c r="C1909" t="s">
        <v>25</v>
      </c>
      <c r="D1909">
        <v>0</v>
      </c>
      <c r="F1909">
        <v>1</v>
      </c>
      <c r="G1909">
        <v>36</v>
      </c>
      <c r="H1909">
        <f t="shared" si="465"/>
        <v>1</v>
      </c>
      <c r="I1909">
        <f t="shared" si="466"/>
        <v>0</v>
      </c>
      <c r="J1909">
        <f t="shared" si="467"/>
        <v>1</v>
      </c>
      <c r="K1909">
        <f t="shared" si="468"/>
        <v>0</v>
      </c>
      <c r="L1909">
        <f t="shared" si="469"/>
        <v>0</v>
      </c>
      <c r="M1909">
        <f t="shared" si="470"/>
        <v>0</v>
      </c>
      <c r="N1909">
        <f t="shared" si="471"/>
        <v>1</v>
      </c>
      <c r="O1909">
        <f t="shared" si="472"/>
        <v>0</v>
      </c>
      <c r="P1909">
        <v>40</v>
      </c>
      <c r="Q1909">
        <f t="shared" si="473"/>
        <v>0</v>
      </c>
      <c r="R1909">
        <f t="shared" si="474"/>
        <v>0</v>
      </c>
      <c r="S1909">
        <f t="shared" si="475"/>
        <v>1</v>
      </c>
      <c r="T1909">
        <f t="shared" si="476"/>
        <v>0</v>
      </c>
      <c r="U1909">
        <v>0</v>
      </c>
      <c r="V1909">
        <f t="shared" si="477"/>
        <v>4.2434545766101013E-2</v>
      </c>
      <c r="W1909">
        <f t="shared" si="478"/>
        <v>0.51060704482206698</v>
      </c>
      <c r="X1909">
        <f t="shared" si="479"/>
        <v>1.8006906743753214E-3</v>
      </c>
      <c r="Y1909">
        <f t="shared" si="480"/>
        <v>0</v>
      </c>
      <c r="Z1909" t="s">
        <v>1941</v>
      </c>
    </row>
    <row r="1910" spans="1:26" x14ac:dyDescent="0.25">
      <c r="A1910" t="s">
        <v>26</v>
      </c>
      <c r="B1910" t="s">
        <v>27</v>
      </c>
      <c r="C1910" t="s">
        <v>25</v>
      </c>
      <c r="D1910">
        <v>0</v>
      </c>
      <c r="F1910">
        <v>1</v>
      </c>
      <c r="G1910">
        <v>78.5</v>
      </c>
      <c r="H1910">
        <f t="shared" si="465"/>
        <v>1</v>
      </c>
      <c r="I1910">
        <f t="shared" si="466"/>
        <v>0</v>
      </c>
      <c r="J1910">
        <f t="shared" si="467"/>
        <v>1</v>
      </c>
      <c r="K1910">
        <f t="shared" si="468"/>
        <v>0</v>
      </c>
      <c r="L1910">
        <f t="shared" si="469"/>
        <v>0</v>
      </c>
      <c r="M1910">
        <f t="shared" si="470"/>
        <v>1</v>
      </c>
      <c r="N1910">
        <f t="shared" si="471"/>
        <v>0</v>
      </c>
      <c r="O1910">
        <f t="shared" si="472"/>
        <v>0</v>
      </c>
      <c r="P1910">
        <v>7</v>
      </c>
      <c r="Q1910">
        <f t="shared" si="473"/>
        <v>1</v>
      </c>
      <c r="R1910">
        <f t="shared" si="474"/>
        <v>0</v>
      </c>
      <c r="S1910">
        <f t="shared" si="475"/>
        <v>0</v>
      </c>
      <c r="T1910">
        <f t="shared" si="476"/>
        <v>0</v>
      </c>
      <c r="U1910">
        <v>0</v>
      </c>
      <c r="V1910">
        <f t="shared" si="477"/>
        <v>0.51691759310043928</v>
      </c>
      <c r="W1910">
        <f t="shared" si="478"/>
        <v>0.62642671446280651</v>
      </c>
      <c r="X1910">
        <f t="shared" si="479"/>
        <v>0.26720379805675132</v>
      </c>
      <c r="Y1910">
        <f t="shared" si="480"/>
        <v>1</v>
      </c>
      <c r="Z1910" t="s">
        <v>1942</v>
      </c>
    </row>
    <row r="1911" spans="1:26" x14ac:dyDescent="0.25">
      <c r="A1911" t="s">
        <v>45</v>
      </c>
      <c r="B1911" t="s">
        <v>38</v>
      </c>
      <c r="C1911" t="s">
        <v>23</v>
      </c>
      <c r="D1911">
        <v>0</v>
      </c>
      <c r="F1911">
        <v>1</v>
      </c>
      <c r="G1911">
        <v>19.95</v>
      </c>
      <c r="H1911">
        <f t="shared" si="465"/>
        <v>1</v>
      </c>
      <c r="I1911">
        <f t="shared" si="466"/>
        <v>0</v>
      </c>
      <c r="J1911">
        <f t="shared" si="467"/>
        <v>0</v>
      </c>
      <c r="K1911">
        <f t="shared" si="468"/>
        <v>0</v>
      </c>
      <c r="L1911">
        <f t="shared" si="469"/>
        <v>1</v>
      </c>
      <c r="M1911">
        <f t="shared" si="470"/>
        <v>0</v>
      </c>
      <c r="N1911">
        <f t="shared" si="471"/>
        <v>0</v>
      </c>
      <c r="O1911">
        <f t="shared" si="472"/>
        <v>1</v>
      </c>
      <c r="P1911">
        <v>69</v>
      </c>
      <c r="Q1911">
        <f t="shared" si="473"/>
        <v>0</v>
      </c>
      <c r="R1911">
        <f t="shared" si="474"/>
        <v>0</v>
      </c>
      <c r="S1911">
        <f t="shared" si="475"/>
        <v>1</v>
      </c>
      <c r="T1911">
        <f t="shared" si="476"/>
        <v>0</v>
      </c>
      <c r="U1911">
        <v>0</v>
      </c>
      <c r="V1911">
        <f t="shared" si="477"/>
        <v>-7.1250558843625494E-2</v>
      </c>
      <c r="W1911">
        <f t="shared" si="478"/>
        <v>0.48219489216522793</v>
      </c>
      <c r="X1911">
        <f t="shared" si="479"/>
        <v>5.0766421355289389E-3</v>
      </c>
      <c r="Y1911">
        <f t="shared" si="480"/>
        <v>0</v>
      </c>
      <c r="Z1911" t="s">
        <v>1943</v>
      </c>
    </row>
    <row r="1912" spans="1:26" x14ac:dyDescent="0.25">
      <c r="A1912" t="s">
        <v>29</v>
      </c>
      <c r="B1912" t="s">
        <v>30</v>
      </c>
      <c r="C1912" t="s">
        <v>23</v>
      </c>
      <c r="D1912">
        <v>0</v>
      </c>
      <c r="F1912">
        <v>1</v>
      </c>
      <c r="G1912">
        <v>20.65</v>
      </c>
      <c r="H1912">
        <f t="shared" si="465"/>
        <v>1</v>
      </c>
      <c r="I1912">
        <f t="shared" si="466"/>
        <v>0</v>
      </c>
      <c r="J1912">
        <f t="shared" si="467"/>
        <v>0</v>
      </c>
      <c r="K1912">
        <f t="shared" si="468"/>
        <v>0</v>
      </c>
      <c r="L1912">
        <f t="shared" si="469"/>
        <v>1</v>
      </c>
      <c r="M1912">
        <f t="shared" si="470"/>
        <v>0</v>
      </c>
      <c r="N1912">
        <f t="shared" si="471"/>
        <v>1</v>
      </c>
      <c r="O1912">
        <f t="shared" si="472"/>
        <v>0</v>
      </c>
      <c r="P1912">
        <v>7</v>
      </c>
      <c r="Q1912">
        <f t="shared" si="473"/>
        <v>0</v>
      </c>
      <c r="R1912">
        <f t="shared" si="474"/>
        <v>1</v>
      </c>
      <c r="S1912">
        <f t="shared" si="475"/>
        <v>0</v>
      </c>
      <c r="T1912">
        <f t="shared" si="476"/>
        <v>0</v>
      </c>
      <c r="U1912">
        <v>0</v>
      </c>
      <c r="V1912">
        <f t="shared" si="477"/>
        <v>-1.0225164011322601E-2</v>
      </c>
      <c r="W1912">
        <f t="shared" si="478"/>
        <v>0.49744373126946956</v>
      </c>
      <c r="X1912">
        <f t="shared" si="479"/>
        <v>1.045539790584469E-4</v>
      </c>
      <c r="Y1912">
        <f t="shared" si="480"/>
        <v>0</v>
      </c>
      <c r="Z1912" t="s">
        <v>1944</v>
      </c>
    </row>
    <row r="1913" spans="1:26" x14ac:dyDescent="0.25">
      <c r="A1913" t="s">
        <v>26</v>
      </c>
      <c r="B1913" t="s">
        <v>27</v>
      </c>
      <c r="C1913" t="s">
        <v>25</v>
      </c>
      <c r="D1913">
        <v>0</v>
      </c>
      <c r="F1913">
        <v>1</v>
      </c>
      <c r="G1913">
        <v>30.5</v>
      </c>
      <c r="H1913">
        <f t="shared" si="465"/>
        <v>1</v>
      </c>
      <c r="I1913">
        <f t="shared" si="466"/>
        <v>0</v>
      </c>
      <c r="J1913">
        <f t="shared" si="467"/>
        <v>1</v>
      </c>
      <c r="K1913">
        <f t="shared" si="468"/>
        <v>0</v>
      </c>
      <c r="L1913">
        <f t="shared" si="469"/>
        <v>0</v>
      </c>
      <c r="M1913">
        <f t="shared" si="470"/>
        <v>1</v>
      </c>
      <c r="N1913">
        <f t="shared" si="471"/>
        <v>0</v>
      </c>
      <c r="O1913">
        <f t="shared" si="472"/>
        <v>0</v>
      </c>
      <c r="P1913">
        <v>5</v>
      </c>
      <c r="Q1913">
        <f t="shared" si="473"/>
        <v>1</v>
      </c>
      <c r="R1913">
        <f t="shared" si="474"/>
        <v>0</v>
      </c>
      <c r="S1913">
        <f t="shared" si="475"/>
        <v>0</v>
      </c>
      <c r="T1913">
        <f t="shared" si="476"/>
        <v>0</v>
      </c>
      <c r="U1913">
        <v>0</v>
      </c>
      <c r="V1913">
        <f t="shared" si="477"/>
        <v>0.44694610253399014</v>
      </c>
      <c r="W1913">
        <f t="shared" si="478"/>
        <v>0.60991289761337242</v>
      </c>
      <c r="X1913">
        <f t="shared" si="479"/>
        <v>0.19976081857032402</v>
      </c>
      <c r="Y1913">
        <f t="shared" si="480"/>
        <v>1</v>
      </c>
      <c r="Z1913" t="s">
        <v>1945</v>
      </c>
    </row>
    <row r="1914" spans="1:26" x14ac:dyDescent="0.25">
      <c r="A1914" t="s">
        <v>45</v>
      </c>
      <c r="B1914" t="s">
        <v>38</v>
      </c>
      <c r="C1914" t="s">
        <v>35</v>
      </c>
      <c r="D1914">
        <v>0</v>
      </c>
      <c r="F1914">
        <v>1</v>
      </c>
      <c r="G1914">
        <v>106.1</v>
      </c>
      <c r="H1914">
        <f t="shared" si="465"/>
        <v>1</v>
      </c>
      <c r="I1914">
        <f t="shared" si="466"/>
        <v>0</v>
      </c>
      <c r="J1914">
        <f t="shared" si="467"/>
        <v>0</v>
      </c>
      <c r="K1914">
        <f t="shared" si="468"/>
        <v>1</v>
      </c>
      <c r="L1914">
        <f t="shared" si="469"/>
        <v>0</v>
      </c>
      <c r="M1914">
        <f t="shared" si="470"/>
        <v>0</v>
      </c>
      <c r="N1914">
        <f t="shared" si="471"/>
        <v>0</v>
      </c>
      <c r="O1914">
        <f t="shared" si="472"/>
        <v>1</v>
      </c>
      <c r="P1914">
        <v>72</v>
      </c>
      <c r="Q1914">
        <f t="shared" si="473"/>
        <v>0</v>
      </c>
      <c r="R1914">
        <f t="shared" si="474"/>
        <v>0</v>
      </c>
      <c r="S1914">
        <f t="shared" si="475"/>
        <v>1</v>
      </c>
      <c r="T1914">
        <f t="shared" si="476"/>
        <v>0</v>
      </c>
      <c r="U1914">
        <v>0</v>
      </c>
      <c r="V1914">
        <f t="shared" si="477"/>
        <v>9.1790274178925157E-2</v>
      </c>
      <c r="W1914">
        <f t="shared" si="478"/>
        <v>0.52293147013380958</v>
      </c>
      <c r="X1914">
        <f t="shared" si="479"/>
        <v>8.4254544338422544E-3</v>
      </c>
      <c r="Y1914">
        <f t="shared" si="480"/>
        <v>0</v>
      </c>
      <c r="Z1914" t="s">
        <v>1946</v>
      </c>
    </row>
    <row r="1915" spans="1:26" x14ac:dyDescent="0.25">
      <c r="A1915" t="s">
        <v>29</v>
      </c>
      <c r="B1915" t="s">
        <v>33</v>
      </c>
      <c r="C1915" t="s">
        <v>23</v>
      </c>
      <c r="D1915">
        <v>0</v>
      </c>
      <c r="F1915">
        <v>1</v>
      </c>
      <c r="G1915">
        <v>20.5</v>
      </c>
      <c r="H1915">
        <f t="shared" si="465"/>
        <v>1</v>
      </c>
      <c r="I1915">
        <f t="shared" si="466"/>
        <v>0</v>
      </c>
      <c r="J1915">
        <f t="shared" si="467"/>
        <v>0</v>
      </c>
      <c r="K1915">
        <f t="shared" si="468"/>
        <v>0</v>
      </c>
      <c r="L1915">
        <f t="shared" si="469"/>
        <v>1</v>
      </c>
      <c r="M1915">
        <f t="shared" si="470"/>
        <v>0</v>
      </c>
      <c r="N1915">
        <f t="shared" si="471"/>
        <v>1</v>
      </c>
      <c r="O1915">
        <f t="shared" si="472"/>
        <v>0</v>
      </c>
      <c r="P1915">
        <v>44</v>
      </c>
      <c r="Q1915">
        <f t="shared" si="473"/>
        <v>0</v>
      </c>
      <c r="R1915">
        <f t="shared" si="474"/>
        <v>0</v>
      </c>
      <c r="S1915">
        <f t="shared" si="475"/>
        <v>0</v>
      </c>
      <c r="T1915">
        <f t="shared" si="476"/>
        <v>1</v>
      </c>
      <c r="U1915">
        <v>0</v>
      </c>
      <c r="V1915">
        <f t="shared" si="477"/>
        <v>-5.5958530625269121E-3</v>
      </c>
      <c r="W1915">
        <f t="shared" si="478"/>
        <v>0.49860104038490149</v>
      </c>
      <c r="X1915">
        <f t="shared" si="479"/>
        <v>3.1313571497391819E-5</v>
      </c>
      <c r="Y1915">
        <f t="shared" si="480"/>
        <v>0</v>
      </c>
      <c r="Z1915" t="s">
        <v>1947</v>
      </c>
    </row>
    <row r="1916" spans="1:26" x14ac:dyDescent="0.25">
      <c r="A1916" t="s">
        <v>29</v>
      </c>
      <c r="B1916" t="s">
        <v>27</v>
      </c>
      <c r="C1916" t="s">
        <v>35</v>
      </c>
      <c r="D1916">
        <v>0</v>
      </c>
      <c r="F1916">
        <v>1</v>
      </c>
      <c r="G1916">
        <v>95.5</v>
      </c>
      <c r="H1916">
        <f t="shared" si="465"/>
        <v>1</v>
      </c>
      <c r="I1916">
        <f t="shared" si="466"/>
        <v>0</v>
      </c>
      <c r="J1916">
        <f t="shared" si="467"/>
        <v>0</v>
      </c>
      <c r="K1916">
        <f t="shared" si="468"/>
        <v>1</v>
      </c>
      <c r="L1916">
        <f t="shared" si="469"/>
        <v>0</v>
      </c>
      <c r="M1916">
        <f t="shared" si="470"/>
        <v>0</v>
      </c>
      <c r="N1916">
        <f t="shared" si="471"/>
        <v>1</v>
      </c>
      <c r="O1916">
        <f t="shared" si="472"/>
        <v>0</v>
      </c>
      <c r="P1916">
        <v>65</v>
      </c>
      <c r="Q1916">
        <f t="shared" si="473"/>
        <v>1</v>
      </c>
      <c r="R1916">
        <f t="shared" si="474"/>
        <v>0</v>
      </c>
      <c r="S1916">
        <f t="shared" si="475"/>
        <v>0</v>
      </c>
      <c r="T1916">
        <f t="shared" si="476"/>
        <v>0</v>
      </c>
      <c r="U1916">
        <v>0</v>
      </c>
      <c r="V1916">
        <f t="shared" si="477"/>
        <v>0.27196668658112488</v>
      </c>
      <c r="W1916">
        <f t="shared" si="478"/>
        <v>0.5675756597984466</v>
      </c>
      <c r="X1916">
        <f t="shared" si="479"/>
        <v>7.3965878609915811E-2</v>
      </c>
      <c r="Y1916">
        <f t="shared" si="480"/>
        <v>0</v>
      </c>
      <c r="Z1916" t="s">
        <v>1948</v>
      </c>
    </row>
    <row r="1917" spans="1:26" x14ac:dyDescent="0.25">
      <c r="A1917" t="s">
        <v>26</v>
      </c>
      <c r="B1917" t="s">
        <v>27</v>
      </c>
      <c r="C1917" t="s">
        <v>25</v>
      </c>
      <c r="D1917">
        <v>0</v>
      </c>
      <c r="F1917">
        <v>1</v>
      </c>
      <c r="G1917">
        <v>64.599999999999994</v>
      </c>
      <c r="H1917">
        <f t="shared" si="465"/>
        <v>1</v>
      </c>
      <c r="I1917">
        <f t="shared" si="466"/>
        <v>0</v>
      </c>
      <c r="J1917">
        <f t="shared" si="467"/>
        <v>1</v>
      </c>
      <c r="K1917">
        <f t="shared" si="468"/>
        <v>0</v>
      </c>
      <c r="L1917">
        <f t="shared" si="469"/>
        <v>0</v>
      </c>
      <c r="M1917">
        <f t="shared" si="470"/>
        <v>1</v>
      </c>
      <c r="N1917">
        <f t="shared" si="471"/>
        <v>0</v>
      </c>
      <c r="O1917">
        <f t="shared" si="472"/>
        <v>0</v>
      </c>
      <c r="P1917">
        <v>3</v>
      </c>
      <c r="Q1917">
        <f t="shared" si="473"/>
        <v>1</v>
      </c>
      <c r="R1917">
        <f t="shared" si="474"/>
        <v>0</v>
      </c>
      <c r="S1917">
        <f t="shared" si="475"/>
        <v>0</v>
      </c>
      <c r="T1917">
        <f t="shared" si="476"/>
        <v>0</v>
      </c>
      <c r="U1917">
        <v>0</v>
      </c>
      <c r="V1917">
        <f t="shared" si="477"/>
        <v>0.49524672285881122</v>
      </c>
      <c r="W1917">
        <f t="shared" si="478"/>
        <v>0.62134164494661048</v>
      </c>
      <c r="X1917">
        <f t="shared" si="479"/>
        <v>0.24526931650239217</v>
      </c>
      <c r="Y1917">
        <f t="shared" si="480"/>
        <v>1</v>
      </c>
      <c r="Z1917" t="s">
        <v>1949</v>
      </c>
    </row>
    <row r="1918" spans="1:26" x14ac:dyDescent="0.25">
      <c r="A1918" t="s">
        <v>26</v>
      </c>
      <c r="B1918" t="s">
        <v>38</v>
      </c>
      <c r="C1918" t="s">
        <v>25</v>
      </c>
      <c r="D1918">
        <v>0</v>
      </c>
      <c r="F1918">
        <v>1</v>
      </c>
      <c r="G1918">
        <v>51.1</v>
      </c>
      <c r="H1918">
        <f t="shared" si="465"/>
        <v>1</v>
      </c>
      <c r="I1918">
        <f t="shared" si="466"/>
        <v>0</v>
      </c>
      <c r="J1918">
        <f t="shared" si="467"/>
        <v>1</v>
      </c>
      <c r="K1918">
        <f t="shared" si="468"/>
        <v>0</v>
      </c>
      <c r="L1918">
        <f t="shared" si="469"/>
        <v>0</v>
      </c>
      <c r="M1918">
        <f t="shared" si="470"/>
        <v>1</v>
      </c>
      <c r="N1918">
        <f t="shared" si="471"/>
        <v>0</v>
      </c>
      <c r="O1918">
        <f t="shared" si="472"/>
        <v>0</v>
      </c>
      <c r="P1918">
        <v>24</v>
      </c>
      <c r="Q1918">
        <f t="shared" si="473"/>
        <v>0</v>
      </c>
      <c r="R1918">
        <f t="shared" si="474"/>
        <v>0</v>
      </c>
      <c r="S1918">
        <f t="shared" si="475"/>
        <v>1</v>
      </c>
      <c r="T1918">
        <f t="shared" si="476"/>
        <v>0</v>
      </c>
      <c r="U1918">
        <v>0</v>
      </c>
      <c r="V1918">
        <f t="shared" si="477"/>
        <v>0.34229430030561425</v>
      </c>
      <c r="W1918">
        <f t="shared" si="478"/>
        <v>0.58474772803671404</v>
      </c>
      <c r="X1918">
        <f t="shared" si="479"/>
        <v>0.11716538802171003</v>
      </c>
      <c r="Y1918">
        <f t="shared" si="480"/>
        <v>1</v>
      </c>
      <c r="Z1918" t="s">
        <v>1950</v>
      </c>
    </row>
    <row r="1919" spans="1:26" x14ac:dyDescent="0.25">
      <c r="A1919" t="s">
        <v>26</v>
      </c>
      <c r="B1919" t="s">
        <v>33</v>
      </c>
      <c r="C1919" t="s">
        <v>35</v>
      </c>
      <c r="D1919">
        <v>0</v>
      </c>
      <c r="F1919">
        <v>1</v>
      </c>
      <c r="G1919">
        <v>84.8</v>
      </c>
      <c r="H1919">
        <f t="shared" si="465"/>
        <v>1</v>
      </c>
      <c r="I1919">
        <f t="shared" si="466"/>
        <v>0</v>
      </c>
      <c r="J1919">
        <f t="shared" si="467"/>
        <v>0</v>
      </c>
      <c r="K1919">
        <f t="shared" si="468"/>
        <v>1</v>
      </c>
      <c r="L1919">
        <f t="shared" si="469"/>
        <v>0</v>
      </c>
      <c r="M1919">
        <f t="shared" si="470"/>
        <v>1</v>
      </c>
      <c r="N1919">
        <f t="shared" si="471"/>
        <v>0</v>
      </c>
      <c r="O1919">
        <f t="shared" si="472"/>
        <v>0</v>
      </c>
      <c r="P1919">
        <v>44</v>
      </c>
      <c r="Q1919">
        <f t="shared" si="473"/>
        <v>0</v>
      </c>
      <c r="R1919">
        <f t="shared" si="474"/>
        <v>0</v>
      </c>
      <c r="S1919">
        <f t="shared" si="475"/>
        <v>0</v>
      </c>
      <c r="T1919">
        <f t="shared" si="476"/>
        <v>1</v>
      </c>
      <c r="U1919">
        <v>1</v>
      </c>
      <c r="V1919">
        <f t="shared" si="477"/>
        <v>0.40366274756951115</v>
      </c>
      <c r="W1919">
        <f t="shared" si="478"/>
        <v>0.59956735560972618</v>
      </c>
      <c r="X1919">
        <f t="shared" si="479"/>
        <v>0.35561811863634457</v>
      </c>
      <c r="Y1919">
        <f t="shared" si="480"/>
        <v>1</v>
      </c>
      <c r="Z1919" t="s">
        <v>1951</v>
      </c>
    </row>
    <row r="1920" spans="1:26" x14ac:dyDescent="0.25">
      <c r="A1920" t="s">
        <v>45</v>
      </c>
      <c r="B1920" t="s">
        <v>38</v>
      </c>
      <c r="C1920" t="s">
        <v>25</v>
      </c>
      <c r="D1920">
        <v>1</v>
      </c>
      <c r="F1920">
        <v>1</v>
      </c>
      <c r="G1920">
        <v>89.1</v>
      </c>
      <c r="H1920">
        <f t="shared" si="465"/>
        <v>0</v>
      </c>
      <c r="I1920">
        <f t="shared" si="466"/>
        <v>1</v>
      </c>
      <c r="J1920">
        <f t="shared" si="467"/>
        <v>1</v>
      </c>
      <c r="K1920">
        <f t="shared" si="468"/>
        <v>0</v>
      </c>
      <c r="L1920">
        <f t="shared" si="469"/>
        <v>0</v>
      </c>
      <c r="M1920">
        <f t="shared" si="470"/>
        <v>0</v>
      </c>
      <c r="N1920">
        <f t="shared" si="471"/>
        <v>0</v>
      </c>
      <c r="O1920">
        <f t="shared" si="472"/>
        <v>1</v>
      </c>
      <c r="P1920">
        <v>72</v>
      </c>
      <c r="Q1920">
        <f t="shared" si="473"/>
        <v>0</v>
      </c>
      <c r="R1920">
        <f t="shared" si="474"/>
        <v>0</v>
      </c>
      <c r="S1920">
        <f t="shared" si="475"/>
        <v>1</v>
      </c>
      <c r="T1920">
        <f t="shared" si="476"/>
        <v>0</v>
      </c>
      <c r="U1920">
        <v>0</v>
      </c>
      <c r="V1920">
        <f t="shared" si="477"/>
        <v>6.5286332156790139E-2</v>
      </c>
      <c r="W1920">
        <f t="shared" si="478"/>
        <v>0.5163157882118079</v>
      </c>
      <c r="X1920">
        <f t="shared" si="479"/>
        <v>4.2623051664867299E-3</v>
      </c>
      <c r="Y1920">
        <f t="shared" si="480"/>
        <v>0</v>
      </c>
      <c r="Z1920" t="s">
        <v>1952</v>
      </c>
    </row>
    <row r="1921" spans="1:26" x14ac:dyDescent="0.25">
      <c r="A1921" t="s">
        <v>26</v>
      </c>
      <c r="B1921" t="s">
        <v>27</v>
      </c>
      <c r="C1921" t="s">
        <v>25</v>
      </c>
      <c r="D1921">
        <v>0</v>
      </c>
      <c r="F1921">
        <v>1</v>
      </c>
      <c r="G1921">
        <v>54.95</v>
      </c>
      <c r="H1921">
        <f t="shared" si="465"/>
        <v>1</v>
      </c>
      <c r="I1921">
        <f t="shared" si="466"/>
        <v>0</v>
      </c>
      <c r="J1921">
        <f t="shared" si="467"/>
        <v>1</v>
      </c>
      <c r="K1921">
        <f t="shared" si="468"/>
        <v>0</v>
      </c>
      <c r="L1921">
        <f t="shared" si="469"/>
        <v>0</v>
      </c>
      <c r="M1921">
        <f t="shared" si="470"/>
        <v>1</v>
      </c>
      <c r="N1921">
        <f t="shared" si="471"/>
        <v>0</v>
      </c>
      <c r="O1921">
        <f t="shared" si="472"/>
        <v>0</v>
      </c>
      <c r="P1921">
        <v>24</v>
      </c>
      <c r="Q1921">
        <f t="shared" si="473"/>
        <v>1</v>
      </c>
      <c r="R1921">
        <f t="shared" si="474"/>
        <v>0</v>
      </c>
      <c r="S1921">
        <f t="shared" si="475"/>
        <v>0</v>
      </c>
      <c r="T1921">
        <f t="shared" si="476"/>
        <v>0</v>
      </c>
      <c r="U1921">
        <v>0</v>
      </c>
      <c r="V1921">
        <f t="shared" si="477"/>
        <v>0.48020183812271688</v>
      </c>
      <c r="W1921">
        <f t="shared" si="478"/>
        <v>0.61779553476990945</v>
      </c>
      <c r="X1921">
        <f t="shared" si="479"/>
        <v>0.230593805336436</v>
      </c>
      <c r="Y1921">
        <f t="shared" si="480"/>
        <v>1</v>
      </c>
      <c r="Z1921" t="s">
        <v>1953</v>
      </c>
    </row>
    <row r="1922" spans="1:26" x14ac:dyDescent="0.25">
      <c r="A1922" t="s">
        <v>26</v>
      </c>
      <c r="B1922" t="s">
        <v>30</v>
      </c>
      <c r="C1922" t="s">
        <v>25</v>
      </c>
      <c r="D1922">
        <v>0</v>
      </c>
      <c r="F1922">
        <v>1</v>
      </c>
      <c r="G1922">
        <v>50.9</v>
      </c>
      <c r="H1922">
        <f t="shared" si="465"/>
        <v>1</v>
      </c>
      <c r="I1922">
        <f t="shared" si="466"/>
        <v>0</v>
      </c>
      <c r="J1922">
        <f t="shared" si="467"/>
        <v>1</v>
      </c>
      <c r="K1922">
        <f t="shared" si="468"/>
        <v>0</v>
      </c>
      <c r="L1922">
        <f t="shared" si="469"/>
        <v>0</v>
      </c>
      <c r="M1922">
        <f t="shared" si="470"/>
        <v>1</v>
      </c>
      <c r="N1922">
        <f t="shared" si="471"/>
        <v>0</v>
      </c>
      <c r="O1922">
        <f t="shared" si="472"/>
        <v>0</v>
      </c>
      <c r="P1922">
        <v>1</v>
      </c>
      <c r="Q1922">
        <f t="shared" si="473"/>
        <v>0</v>
      </c>
      <c r="R1922">
        <f t="shared" si="474"/>
        <v>1</v>
      </c>
      <c r="S1922">
        <f t="shared" si="475"/>
        <v>0</v>
      </c>
      <c r="T1922">
        <f t="shared" si="476"/>
        <v>0</v>
      </c>
      <c r="U1922">
        <v>1</v>
      </c>
      <c r="V1922">
        <f t="shared" si="477"/>
        <v>0.3371193199622452</v>
      </c>
      <c r="W1922">
        <f t="shared" si="478"/>
        <v>0.58349060204829395</v>
      </c>
      <c r="X1922">
        <f t="shared" si="479"/>
        <v>0.43941079596731625</v>
      </c>
      <c r="Y1922">
        <f t="shared" si="480"/>
        <v>1</v>
      </c>
      <c r="Z1922" t="s">
        <v>1954</v>
      </c>
    </row>
    <row r="1923" spans="1:26" x14ac:dyDescent="0.25">
      <c r="A1923" t="s">
        <v>26</v>
      </c>
      <c r="B1923" t="s">
        <v>33</v>
      </c>
      <c r="C1923" t="s">
        <v>23</v>
      </c>
      <c r="D1923">
        <v>0</v>
      </c>
      <c r="F1923">
        <v>1</v>
      </c>
      <c r="G1923">
        <v>20.45</v>
      </c>
      <c r="H1923">
        <f t="shared" ref="H1923:H1986" si="481">IF(D1923:D8965=0,1,0)</f>
        <v>1</v>
      </c>
      <c r="I1923">
        <f t="shared" ref="I1923:I1986" si="482">IF(D1923:D8965=1,1,0)</f>
        <v>0</v>
      </c>
      <c r="J1923">
        <f t="shared" ref="J1923:J1986" si="483">IF(C1923:C8965="DSL",1,0)</f>
        <v>0</v>
      </c>
      <c r="K1923">
        <f t="shared" ref="K1923:K1986" si="484">IF(C1923:C8965="Fiber optic",1,0)</f>
        <v>0</v>
      </c>
      <c r="L1923">
        <f t="shared" ref="L1923:L1986" si="485">IF(C1923:C8965="No",1,0)</f>
        <v>1</v>
      </c>
      <c r="M1923">
        <f t="shared" ref="M1923:M1986" si="486">IF(A1923:A8965="Month-to-month",1,0)</f>
        <v>1</v>
      </c>
      <c r="N1923">
        <f t="shared" ref="N1923:N1986" si="487">IF(A1923:A8965="ONE YEAR",1,0)</f>
        <v>0</v>
      </c>
      <c r="O1923">
        <f t="shared" ref="O1923:O1986" si="488">IF(A1923:A8965="two year",1,0)</f>
        <v>0</v>
      </c>
      <c r="P1923">
        <v>22</v>
      </c>
      <c r="Q1923">
        <f t="shared" ref="Q1923:Q1986" si="489">IF(B1923:B8965="Electronic check",1,0)</f>
        <v>0</v>
      </c>
      <c r="R1923">
        <f t="shared" ref="R1923:R1986" si="490">IF(B1923:B8965="Mailed check",1,0)</f>
        <v>0</v>
      </c>
      <c r="S1923">
        <f t="shared" ref="S1923:S1986" si="491">IF(B1923:B8965="Credit card (automatic)",1,0)</f>
        <v>0</v>
      </c>
      <c r="T1923">
        <f t="shared" ref="T1923:T1986" si="492">IF(B1923:B8965="Bank transfer (automatic)",1,0)</f>
        <v>1</v>
      </c>
      <c r="U1923">
        <v>0</v>
      </c>
      <c r="V1923">
        <f t="shared" si="477"/>
        <v>0.26091787344751338</v>
      </c>
      <c r="W1923">
        <f t="shared" si="478"/>
        <v>0.56486191202570224</v>
      </c>
      <c r="X1923">
        <f t="shared" si="479"/>
        <v>6.8078136684372612E-2</v>
      </c>
      <c r="Y1923">
        <f t="shared" si="480"/>
        <v>0</v>
      </c>
      <c r="Z1923" t="s">
        <v>1955</v>
      </c>
    </row>
    <row r="1924" spans="1:26" x14ac:dyDescent="0.25">
      <c r="A1924" t="s">
        <v>45</v>
      </c>
      <c r="B1924" t="s">
        <v>38</v>
      </c>
      <c r="C1924" t="s">
        <v>25</v>
      </c>
      <c r="D1924">
        <v>0</v>
      </c>
      <c r="F1924">
        <v>1</v>
      </c>
      <c r="G1924">
        <v>85.95</v>
      </c>
      <c r="H1924">
        <f t="shared" si="481"/>
        <v>1</v>
      </c>
      <c r="I1924">
        <f t="shared" si="482"/>
        <v>0</v>
      </c>
      <c r="J1924">
        <f t="shared" si="483"/>
        <v>1</v>
      </c>
      <c r="K1924">
        <f t="shared" si="484"/>
        <v>0</v>
      </c>
      <c r="L1924">
        <f t="shared" si="485"/>
        <v>0</v>
      </c>
      <c r="M1924">
        <f t="shared" si="486"/>
        <v>0</v>
      </c>
      <c r="N1924">
        <f t="shared" si="487"/>
        <v>0</v>
      </c>
      <c r="O1924">
        <f t="shared" si="488"/>
        <v>1</v>
      </c>
      <c r="P1924">
        <v>70</v>
      </c>
      <c r="Q1924">
        <f t="shared" si="489"/>
        <v>0</v>
      </c>
      <c r="R1924">
        <f t="shared" si="490"/>
        <v>0</v>
      </c>
      <c r="S1924">
        <f t="shared" si="491"/>
        <v>1</v>
      </c>
      <c r="T1924">
        <f t="shared" si="492"/>
        <v>0</v>
      </c>
      <c r="U1924">
        <v>0</v>
      </c>
      <c r="V1924">
        <f t="shared" ref="V1924:V1987" si="493">G1924*$G$2+H1925*$H$2+K1925*$K$2+M1924*$M$2+O1924*$O$2+Q1924*$Q$2+L1924*$L$2</f>
        <v>6.0375307605629841E-2</v>
      </c>
      <c r="W1924">
        <f t="shared" ref="W1924:W1987" si="494">1/ (1+EXP(-V1924))</f>
        <v>0.51508924359857367</v>
      </c>
      <c r="X1924">
        <f t="shared" ref="X1924:X1987" si="495">(U1924-V1924)^2</f>
        <v>3.6451777684744246E-3</v>
      </c>
      <c r="Y1924">
        <f t="shared" ref="Y1924:Y1987" si="496">IF(W1924&gt;=0.58,1,0)</f>
        <v>0</v>
      </c>
      <c r="Z1924" t="s">
        <v>1956</v>
      </c>
    </row>
    <row r="1925" spans="1:26" x14ac:dyDescent="0.25">
      <c r="A1925" t="s">
        <v>26</v>
      </c>
      <c r="B1925" t="s">
        <v>27</v>
      </c>
      <c r="C1925" t="s">
        <v>25</v>
      </c>
      <c r="D1925">
        <v>0</v>
      </c>
      <c r="F1925">
        <v>1</v>
      </c>
      <c r="G1925">
        <v>60.35</v>
      </c>
      <c r="H1925">
        <f t="shared" si="481"/>
        <v>1</v>
      </c>
      <c r="I1925">
        <f t="shared" si="482"/>
        <v>0</v>
      </c>
      <c r="J1925">
        <f t="shared" si="483"/>
        <v>1</v>
      </c>
      <c r="K1925">
        <f t="shared" si="484"/>
        <v>0</v>
      </c>
      <c r="L1925">
        <f t="shared" si="485"/>
        <v>0</v>
      </c>
      <c r="M1925">
        <f t="shared" si="486"/>
        <v>1</v>
      </c>
      <c r="N1925">
        <f t="shared" si="487"/>
        <v>0</v>
      </c>
      <c r="O1925">
        <f t="shared" si="488"/>
        <v>0</v>
      </c>
      <c r="P1925">
        <v>25</v>
      </c>
      <c r="Q1925">
        <f t="shared" si="489"/>
        <v>1</v>
      </c>
      <c r="R1925">
        <f t="shared" si="490"/>
        <v>0</v>
      </c>
      <c r="S1925">
        <f t="shared" si="491"/>
        <v>0</v>
      </c>
      <c r="T1925">
        <f t="shared" si="492"/>
        <v>0</v>
      </c>
      <c r="U1925">
        <v>0</v>
      </c>
      <c r="V1925">
        <f t="shared" si="493"/>
        <v>0.48862073735327738</v>
      </c>
      <c r="W1925">
        <f t="shared" si="494"/>
        <v>0.61978145952777242</v>
      </c>
      <c r="X1925">
        <f t="shared" si="495"/>
        <v>0.23875022497166049</v>
      </c>
      <c r="Y1925">
        <f t="shared" si="496"/>
        <v>1</v>
      </c>
      <c r="Z1925" t="s">
        <v>1957</v>
      </c>
    </row>
    <row r="1926" spans="1:26" x14ac:dyDescent="0.25">
      <c r="A1926" t="s">
        <v>45</v>
      </c>
      <c r="B1926" t="s">
        <v>33</v>
      </c>
      <c r="C1926" t="s">
        <v>23</v>
      </c>
      <c r="D1926">
        <v>0</v>
      </c>
      <c r="F1926">
        <v>1</v>
      </c>
      <c r="G1926">
        <v>19.8</v>
      </c>
      <c r="H1926">
        <f t="shared" si="481"/>
        <v>1</v>
      </c>
      <c r="I1926">
        <f t="shared" si="482"/>
        <v>0</v>
      </c>
      <c r="J1926">
        <f t="shared" si="483"/>
        <v>0</v>
      </c>
      <c r="K1926">
        <f t="shared" si="484"/>
        <v>0</v>
      </c>
      <c r="L1926">
        <f t="shared" si="485"/>
        <v>1</v>
      </c>
      <c r="M1926">
        <f t="shared" si="486"/>
        <v>0</v>
      </c>
      <c r="N1926">
        <f t="shared" si="487"/>
        <v>0</v>
      </c>
      <c r="O1926">
        <f t="shared" si="488"/>
        <v>1</v>
      </c>
      <c r="P1926">
        <v>37</v>
      </c>
      <c r="Q1926">
        <f t="shared" si="489"/>
        <v>0</v>
      </c>
      <c r="R1926">
        <f t="shared" si="490"/>
        <v>0</v>
      </c>
      <c r="S1926">
        <f t="shared" si="491"/>
        <v>0</v>
      </c>
      <c r="T1926">
        <f t="shared" si="492"/>
        <v>1</v>
      </c>
      <c r="U1926">
        <v>0</v>
      </c>
      <c r="V1926">
        <f t="shared" si="493"/>
        <v>-5.2929798790527213E-2</v>
      </c>
      <c r="W1926">
        <f t="shared" si="494"/>
        <v>0.48677063873291188</v>
      </c>
      <c r="X1926">
        <f t="shared" si="495"/>
        <v>2.8015636000056961E-3</v>
      </c>
      <c r="Y1926">
        <f t="shared" si="496"/>
        <v>0</v>
      </c>
      <c r="Z1926" t="s">
        <v>1958</v>
      </c>
    </row>
    <row r="1927" spans="1:26" x14ac:dyDescent="0.25">
      <c r="A1927" t="s">
        <v>26</v>
      </c>
      <c r="B1927" t="s">
        <v>33</v>
      </c>
      <c r="C1927" t="s">
        <v>35</v>
      </c>
      <c r="D1927">
        <v>1</v>
      </c>
      <c r="F1927">
        <v>1</v>
      </c>
      <c r="G1927">
        <v>85.35</v>
      </c>
      <c r="H1927">
        <f t="shared" si="481"/>
        <v>0</v>
      </c>
      <c r="I1927">
        <f t="shared" si="482"/>
        <v>1</v>
      </c>
      <c r="J1927">
        <f t="shared" si="483"/>
        <v>0</v>
      </c>
      <c r="K1927">
        <f t="shared" si="484"/>
        <v>1</v>
      </c>
      <c r="L1927">
        <f t="shared" si="485"/>
        <v>0</v>
      </c>
      <c r="M1927">
        <f t="shared" si="486"/>
        <v>1</v>
      </c>
      <c r="N1927">
        <f t="shared" si="487"/>
        <v>0</v>
      </c>
      <c r="O1927">
        <f t="shared" si="488"/>
        <v>0</v>
      </c>
      <c r="P1927">
        <v>22</v>
      </c>
      <c r="Q1927">
        <f t="shared" si="489"/>
        <v>0</v>
      </c>
      <c r="R1927">
        <f t="shared" si="490"/>
        <v>0</v>
      </c>
      <c r="S1927">
        <f t="shared" si="491"/>
        <v>0</v>
      </c>
      <c r="T1927">
        <f t="shared" si="492"/>
        <v>1</v>
      </c>
      <c r="U1927">
        <v>0</v>
      </c>
      <c r="V1927">
        <f t="shared" si="493"/>
        <v>0.39082877894239532</v>
      </c>
      <c r="W1927">
        <f t="shared" si="494"/>
        <v>0.59648219502414113</v>
      </c>
      <c r="X1927">
        <f t="shared" si="495"/>
        <v>0.15274713444960369</v>
      </c>
      <c r="Y1927">
        <f t="shared" si="496"/>
        <v>1</v>
      </c>
      <c r="Z1927" t="s">
        <v>1959</v>
      </c>
    </row>
    <row r="1928" spans="1:26" x14ac:dyDescent="0.25">
      <c r="A1928" t="s">
        <v>45</v>
      </c>
      <c r="B1928" t="s">
        <v>33</v>
      </c>
      <c r="C1928" t="s">
        <v>25</v>
      </c>
      <c r="D1928">
        <v>0</v>
      </c>
      <c r="F1928">
        <v>1</v>
      </c>
      <c r="G1928">
        <v>72.099999999999994</v>
      </c>
      <c r="H1928">
        <f t="shared" si="481"/>
        <v>1</v>
      </c>
      <c r="I1928">
        <f t="shared" si="482"/>
        <v>0</v>
      </c>
      <c r="J1928">
        <f t="shared" si="483"/>
        <v>1</v>
      </c>
      <c r="K1928">
        <f t="shared" si="484"/>
        <v>0</v>
      </c>
      <c r="L1928">
        <f t="shared" si="485"/>
        <v>0</v>
      </c>
      <c r="M1928">
        <f t="shared" si="486"/>
        <v>0</v>
      </c>
      <c r="N1928">
        <f t="shared" si="487"/>
        <v>0</v>
      </c>
      <c r="O1928">
        <f t="shared" si="488"/>
        <v>1</v>
      </c>
      <c r="P1928">
        <v>59</v>
      </c>
      <c r="Q1928">
        <f t="shared" si="489"/>
        <v>0</v>
      </c>
      <c r="R1928">
        <f t="shared" si="490"/>
        <v>0</v>
      </c>
      <c r="S1928">
        <f t="shared" si="491"/>
        <v>0</v>
      </c>
      <c r="T1928">
        <f t="shared" si="492"/>
        <v>1</v>
      </c>
      <c r="U1928">
        <v>0</v>
      </c>
      <c r="V1928">
        <f t="shared" si="493"/>
        <v>4.364555939541083E-2</v>
      </c>
      <c r="W1928">
        <f t="shared" si="494"/>
        <v>0.51090965805484423</v>
      </c>
      <c r="X1928">
        <f t="shared" si="495"/>
        <v>1.9049348549383346E-3</v>
      </c>
      <c r="Y1928">
        <f t="shared" si="496"/>
        <v>0</v>
      </c>
      <c r="Z1928" t="s">
        <v>1960</v>
      </c>
    </row>
    <row r="1929" spans="1:26" x14ac:dyDescent="0.25">
      <c r="A1929" t="s">
        <v>26</v>
      </c>
      <c r="B1929" t="s">
        <v>27</v>
      </c>
      <c r="C1929" t="s">
        <v>35</v>
      </c>
      <c r="D1929">
        <v>0</v>
      </c>
      <c r="F1929">
        <v>1</v>
      </c>
      <c r="G1929">
        <v>99.8</v>
      </c>
      <c r="H1929">
        <f t="shared" si="481"/>
        <v>1</v>
      </c>
      <c r="I1929">
        <f t="shared" si="482"/>
        <v>0</v>
      </c>
      <c r="J1929">
        <f t="shared" si="483"/>
        <v>0</v>
      </c>
      <c r="K1929">
        <f t="shared" si="484"/>
        <v>1</v>
      </c>
      <c r="L1929">
        <f t="shared" si="485"/>
        <v>0</v>
      </c>
      <c r="M1929">
        <f t="shared" si="486"/>
        <v>1</v>
      </c>
      <c r="N1929">
        <f t="shared" si="487"/>
        <v>0</v>
      </c>
      <c r="O1929">
        <f t="shared" si="488"/>
        <v>0</v>
      </c>
      <c r="P1929">
        <v>49</v>
      </c>
      <c r="Q1929">
        <f t="shared" si="489"/>
        <v>1</v>
      </c>
      <c r="R1929">
        <f t="shared" si="490"/>
        <v>0</v>
      </c>
      <c r="S1929">
        <f t="shared" si="491"/>
        <v>0</v>
      </c>
      <c r="T1929">
        <f t="shared" si="492"/>
        <v>0</v>
      </c>
      <c r="U1929">
        <v>1</v>
      </c>
      <c r="V1929">
        <f t="shared" si="493"/>
        <v>0.55498864265951708</v>
      </c>
      <c r="W1929">
        <f t="shared" si="494"/>
        <v>0.63529221787631063</v>
      </c>
      <c r="X1929">
        <f t="shared" si="495"/>
        <v>0.19803510816201897</v>
      </c>
      <c r="Y1929">
        <f t="shared" si="496"/>
        <v>1</v>
      </c>
      <c r="Z1929" t="s">
        <v>1961</v>
      </c>
    </row>
    <row r="1930" spans="1:26" x14ac:dyDescent="0.25">
      <c r="A1930" t="s">
        <v>26</v>
      </c>
      <c r="B1930" t="s">
        <v>33</v>
      </c>
      <c r="C1930" t="s">
        <v>35</v>
      </c>
      <c r="D1930">
        <v>0</v>
      </c>
      <c r="F1930">
        <v>1</v>
      </c>
      <c r="G1930">
        <v>107.35</v>
      </c>
      <c r="H1930">
        <f t="shared" si="481"/>
        <v>1</v>
      </c>
      <c r="I1930">
        <f t="shared" si="482"/>
        <v>0</v>
      </c>
      <c r="J1930">
        <f t="shared" si="483"/>
        <v>0</v>
      </c>
      <c r="K1930">
        <f t="shared" si="484"/>
        <v>1</v>
      </c>
      <c r="L1930">
        <f t="shared" si="485"/>
        <v>0</v>
      </c>
      <c r="M1930">
        <f t="shared" si="486"/>
        <v>1</v>
      </c>
      <c r="N1930">
        <f t="shared" si="487"/>
        <v>0</v>
      </c>
      <c r="O1930">
        <f t="shared" si="488"/>
        <v>0</v>
      </c>
      <c r="P1930">
        <v>47</v>
      </c>
      <c r="Q1930">
        <f t="shared" si="489"/>
        <v>0</v>
      </c>
      <c r="R1930">
        <f t="shared" si="490"/>
        <v>0</v>
      </c>
      <c r="S1930">
        <f t="shared" si="491"/>
        <v>0</v>
      </c>
      <c r="T1930">
        <f t="shared" si="492"/>
        <v>1</v>
      </c>
      <c r="U1930">
        <v>1</v>
      </c>
      <c r="V1930">
        <f t="shared" si="493"/>
        <v>0.42512799802986412</v>
      </c>
      <c r="W1930">
        <f t="shared" si="494"/>
        <v>0.60470968124608815</v>
      </c>
      <c r="X1930">
        <f t="shared" si="495"/>
        <v>0.33047781864915193</v>
      </c>
      <c r="Y1930">
        <f t="shared" si="496"/>
        <v>1</v>
      </c>
      <c r="Z1930" t="s">
        <v>1962</v>
      </c>
    </row>
    <row r="1931" spans="1:26" x14ac:dyDescent="0.25">
      <c r="A1931" t="s">
        <v>26</v>
      </c>
      <c r="B1931" t="s">
        <v>30</v>
      </c>
      <c r="C1931" t="s">
        <v>23</v>
      </c>
      <c r="D1931">
        <v>0</v>
      </c>
      <c r="F1931">
        <v>1</v>
      </c>
      <c r="G1931">
        <v>19.55</v>
      </c>
      <c r="H1931">
        <f t="shared" si="481"/>
        <v>1</v>
      </c>
      <c r="I1931">
        <f t="shared" si="482"/>
        <v>0</v>
      </c>
      <c r="J1931">
        <f t="shared" si="483"/>
        <v>0</v>
      </c>
      <c r="K1931">
        <f t="shared" si="484"/>
        <v>0</v>
      </c>
      <c r="L1931">
        <f t="shared" si="485"/>
        <v>1</v>
      </c>
      <c r="M1931">
        <f t="shared" si="486"/>
        <v>1</v>
      </c>
      <c r="N1931">
        <f t="shared" si="487"/>
        <v>0</v>
      </c>
      <c r="O1931">
        <f t="shared" si="488"/>
        <v>0</v>
      </c>
      <c r="P1931">
        <v>31</v>
      </c>
      <c r="Q1931">
        <f t="shared" si="489"/>
        <v>0</v>
      </c>
      <c r="R1931">
        <f t="shared" si="490"/>
        <v>1</v>
      </c>
      <c r="S1931">
        <f t="shared" si="491"/>
        <v>0</v>
      </c>
      <c r="T1931">
        <f t="shared" si="492"/>
        <v>0</v>
      </c>
      <c r="U1931">
        <v>1</v>
      </c>
      <c r="V1931">
        <f t="shared" si="493"/>
        <v>0.26437789283650898</v>
      </c>
      <c r="W1931">
        <f t="shared" si="494"/>
        <v>0.56571216867157159</v>
      </c>
      <c r="X1931">
        <f t="shared" si="495"/>
        <v>0.5411398845476546</v>
      </c>
      <c r="Y1931">
        <f t="shared" si="496"/>
        <v>0</v>
      </c>
      <c r="Z1931" t="s">
        <v>1963</v>
      </c>
    </row>
    <row r="1932" spans="1:26" x14ac:dyDescent="0.25">
      <c r="A1932" t="s">
        <v>26</v>
      </c>
      <c r="B1932" t="s">
        <v>27</v>
      </c>
      <c r="C1932" t="s">
        <v>35</v>
      </c>
      <c r="D1932">
        <v>0</v>
      </c>
      <c r="F1932">
        <v>1</v>
      </c>
      <c r="G1932">
        <v>81.05</v>
      </c>
      <c r="H1932">
        <f t="shared" si="481"/>
        <v>1</v>
      </c>
      <c r="I1932">
        <f t="shared" si="482"/>
        <v>0</v>
      </c>
      <c r="J1932">
        <f t="shared" si="483"/>
        <v>0</v>
      </c>
      <c r="K1932">
        <f t="shared" si="484"/>
        <v>1</v>
      </c>
      <c r="L1932">
        <f t="shared" si="485"/>
        <v>0</v>
      </c>
      <c r="M1932">
        <f t="shared" si="486"/>
        <v>1</v>
      </c>
      <c r="N1932">
        <f t="shared" si="487"/>
        <v>0</v>
      </c>
      <c r="O1932">
        <f t="shared" si="488"/>
        <v>0</v>
      </c>
      <c r="P1932">
        <v>1</v>
      </c>
      <c r="Q1932">
        <f t="shared" si="489"/>
        <v>1</v>
      </c>
      <c r="R1932">
        <f t="shared" si="490"/>
        <v>0</v>
      </c>
      <c r="S1932">
        <f t="shared" si="491"/>
        <v>0</v>
      </c>
      <c r="T1932">
        <f t="shared" si="492"/>
        <v>0</v>
      </c>
      <c r="U1932">
        <v>0</v>
      </c>
      <c r="V1932">
        <f t="shared" si="493"/>
        <v>0.52089318440375953</v>
      </c>
      <c r="W1932">
        <f t="shared" si="494"/>
        <v>0.62735659896955587</v>
      </c>
      <c r="X1932">
        <f t="shared" si="495"/>
        <v>0.27132970955828906</v>
      </c>
      <c r="Y1932">
        <f t="shared" si="496"/>
        <v>1</v>
      </c>
      <c r="Z1932" t="s">
        <v>1964</v>
      </c>
    </row>
    <row r="1933" spans="1:26" x14ac:dyDescent="0.25">
      <c r="A1933" t="s">
        <v>26</v>
      </c>
      <c r="B1933" t="s">
        <v>27</v>
      </c>
      <c r="C1933" t="s">
        <v>23</v>
      </c>
      <c r="D1933">
        <v>0</v>
      </c>
      <c r="F1933">
        <v>1</v>
      </c>
      <c r="G1933">
        <v>20.5</v>
      </c>
      <c r="H1933">
        <f t="shared" si="481"/>
        <v>1</v>
      </c>
      <c r="I1933">
        <f t="shared" si="482"/>
        <v>0</v>
      </c>
      <c r="J1933">
        <f t="shared" si="483"/>
        <v>0</v>
      </c>
      <c r="K1933">
        <f t="shared" si="484"/>
        <v>0</v>
      </c>
      <c r="L1933">
        <f t="shared" si="485"/>
        <v>1</v>
      </c>
      <c r="M1933">
        <f t="shared" si="486"/>
        <v>1</v>
      </c>
      <c r="N1933">
        <f t="shared" si="487"/>
        <v>0</v>
      </c>
      <c r="O1933">
        <f t="shared" si="488"/>
        <v>0</v>
      </c>
      <c r="P1933">
        <v>3</v>
      </c>
      <c r="Q1933">
        <f t="shared" si="489"/>
        <v>1</v>
      </c>
      <c r="R1933">
        <f t="shared" si="490"/>
        <v>0</v>
      </c>
      <c r="S1933">
        <f t="shared" si="491"/>
        <v>0</v>
      </c>
      <c r="T1933">
        <f t="shared" si="492"/>
        <v>0</v>
      </c>
      <c r="U1933">
        <v>0</v>
      </c>
      <c r="V1933">
        <f t="shared" si="493"/>
        <v>0.4026273392164737</v>
      </c>
      <c r="W1933">
        <f t="shared" si="494"/>
        <v>0.5993187425980645</v>
      </c>
      <c r="X1933">
        <f t="shared" si="495"/>
        <v>0.16210877428453738</v>
      </c>
      <c r="Y1933">
        <f t="shared" si="496"/>
        <v>1</v>
      </c>
      <c r="Z1933" t="s">
        <v>1965</v>
      </c>
    </row>
    <row r="1934" spans="1:26" x14ac:dyDescent="0.25">
      <c r="A1934" t="s">
        <v>29</v>
      </c>
      <c r="B1934" t="s">
        <v>33</v>
      </c>
      <c r="C1934" t="s">
        <v>35</v>
      </c>
      <c r="D1934">
        <v>0</v>
      </c>
      <c r="F1934">
        <v>1</v>
      </c>
      <c r="G1934">
        <v>111.8</v>
      </c>
      <c r="H1934">
        <f t="shared" si="481"/>
        <v>1</v>
      </c>
      <c r="I1934">
        <f t="shared" si="482"/>
        <v>0</v>
      </c>
      <c r="J1934">
        <f t="shared" si="483"/>
        <v>0</v>
      </c>
      <c r="K1934">
        <f t="shared" si="484"/>
        <v>1</v>
      </c>
      <c r="L1934">
        <f t="shared" si="485"/>
        <v>0</v>
      </c>
      <c r="M1934">
        <f t="shared" si="486"/>
        <v>0</v>
      </c>
      <c r="N1934">
        <f t="shared" si="487"/>
        <v>1</v>
      </c>
      <c r="O1934">
        <f t="shared" si="488"/>
        <v>0</v>
      </c>
      <c r="P1934">
        <v>53</v>
      </c>
      <c r="Q1934">
        <f t="shared" si="489"/>
        <v>0</v>
      </c>
      <c r="R1934">
        <f t="shared" si="490"/>
        <v>0</v>
      </c>
      <c r="S1934">
        <f t="shared" si="491"/>
        <v>0</v>
      </c>
      <c r="T1934">
        <f t="shared" si="492"/>
        <v>1</v>
      </c>
      <c r="U1934">
        <v>0</v>
      </c>
      <c r="V1934">
        <f t="shared" si="493"/>
        <v>0.1606109460765619</v>
      </c>
      <c r="W1934">
        <f t="shared" si="494"/>
        <v>0.5400666440111308</v>
      </c>
      <c r="X1934">
        <f t="shared" si="495"/>
        <v>2.5795875999608274E-2</v>
      </c>
      <c r="Y1934">
        <f t="shared" si="496"/>
        <v>0</v>
      </c>
      <c r="Z1934" t="s">
        <v>1966</v>
      </c>
    </row>
    <row r="1935" spans="1:26" x14ac:dyDescent="0.25">
      <c r="A1935" t="s">
        <v>26</v>
      </c>
      <c r="B1935" t="s">
        <v>30</v>
      </c>
      <c r="C1935" t="s">
        <v>23</v>
      </c>
      <c r="D1935">
        <v>0</v>
      </c>
      <c r="F1935">
        <v>1</v>
      </c>
      <c r="G1935">
        <v>20.2</v>
      </c>
      <c r="H1935">
        <f t="shared" si="481"/>
        <v>1</v>
      </c>
      <c r="I1935">
        <f t="shared" si="482"/>
        <v>0</v>
      </c>
      <c r="J1935">
        <f t="shared" si="483"/>
        <v>0</v>
      </c>
      <c r="K1935">
        <f t="shared" si="484"/>
        <v>0</v>
      </c>
      <c r="L1935">
        <f t="shared" si="485"/>
        <v>1</v>
      </c>
      <c r="M1935">
        <f t="shared" si="486"/>
        <v>1</v>
      </c>
      <c r="N1935">
        <f t="shared" si="487"/>
        <v>0</v>
      </c>
      <c r="O1935">
        <f t="shared" si="488"/>
        <v>0</v>
      </c>
      <c r="P1935">
        <v>1</v>
      </c>
      <c r="Q1935">
        <f t="shared" si="489"/>
        <v>0</v>
      </c>
      <c r="R1935">
        <f t="shared" si="490"/>
        <v>1</v>
      </c>
      <c r="S1935">
        <f t="shared" si="491"/>
        <v>0</v>
      </c>
      <c r="T1935">
        <f t="shared" si="492"/>
        <v>0</v>
      </c>
      <c r="U1935">
        <v>0</v>
      </c>
      <c r="V1935">
        <f t="shared" si="493"/>
        <v>0.26052810959424672</v>
      </c>
      <c r="W1935">
        <f t="shared" si="494"/>
        <v>0.56476610840449459</v>
      </c>
      <c r="X1935">
        <f t="shared" si="495"/>
        <v>6.7874895888751827E-2</v>
      </c>
      <c r="Y1935">
        <f t="shared" si="496"/>
        <v>0</v>
      </c>
      <c r="Z1935" t="s">
        <v>1967</v>
      </c>
    </row>
    <row r="1936" spans="1:26" x14ac:dyDescent="0.25">
      <c r="A1936" t="s">
        <v>29</v>
      </c>
      <c r="B1936" t="s">
        <v>30</v>
      </c>
      <c r="C1936" t="s">
        <v>23</v>
      </c>
      <c r="D1936">
        <v>0</v>
      </c>
      <c r="F1936">
        <v>1</v>
      </c>
      <c r="G1936">
        <v>19.7</v>
      </c>
      <c r="H1936">
        <f t="shared" si="481"/>
        <v>1</v>
      </c>
      <c r="I1936">
        <f t="shared" si="482"/>
        <v>0</v>
      </c>
      <c r="J1936">
        <f t="shared" si="483"/>
        <v>0</v>
      </c>
      <c r="K1936">
        <f t="shared" si="484"/>
        <v>0</v>
      </c>
      <c r="L1936">
        <f t="shared" si="485"/>
        <v>1</v>
      </c>
      <c r="M1936">
        <f t="shared" si="486"/>
        <v>0</v>
      </c>
      <c r="N1936">
        <f t="shared" si="487"/>
        <v>1</v>
      </c>
      <c r="O1936">
        <f t="shared" si="488"/>
        <v>0</v>
      </c>
      <c r="P1936">
        <v>20</v>
      </c>
      <c r="Q1936">
        <f t="shared" si="489"/>
        <v>0</v>
      </c>
      <c r="R1936">
        <f t="shared" si="490"/>
        <v>1</v>
      </c>
      <c r="S1936">
        <f t="shared" si="491"/>
        <v>0</v>
      </c>
      <c r="T1936">
        <f t="shared" si="492"/>
        <v>0</v>
      </c>
      <c r="U1936">
        <v>0</v>
      </c>
      <c r="V1936">
        <f t="shared" si="493"/>
        <v>-6.8430973929803247E-3</v>
      </c>
      <c r="W1936">
        <f t="shared" si="494"/>
        <v>0.49828923232773292</v>
      </c>
      <c r="X1936">
        <f t="shared" si="495"/>
        <v>4.6827981929814115E-5</v>
      </c>
      <c r="Y1936">
        <f t="shared" si="496"/>
        <v>0</v>
      </c>
      <c r="Z1936" t="s">
        <v>1968</v>
      </c>
    </row>
    <row r="1937" spans="1:26" x14ac:dyDescent="0.25">
      <c r="A1937" t="s">
        <v>26</v>
      </c>
      <c r="B1937" t="s">
        <v>27</v>
      </c>
      <c r="C1937" t="s">
        <v>35</v>
      </c>
      <c r="D1937">
        <v>0</v>
      </c>
      <c r="F1937">
        <v>1</v>
      </c>
      <c r="G1937">
        <v>79.099999999999994</v>
      </c>
      <c r="H1937">
        <f t="shared" si="481"/>
        <v>1</v>
      </c>
      <c r="I1937">
        <f t="shared" si="482"/>
        <v>0</v>
      </c>
      <c r="J1937">
        <f t="shared" si="483"/>
        <v>0</v>
      </c>
      <c r="K1937">
        <f t="shared" si="484"/>
        <v>1</v>
      </c>
      <c r="L1937">
        <f t="shared" si="485"/>
        <v>0</v>
      </c>
      <c r="M1937">
        <f t="shared" si="486"/>
        <v>1</v>
      </c>
      <c r="N1937">
        <f t="shared" si="487"/>
        <v>0</v>
      </c>
      <c r="O1937">
        <f t="shared" si="488"/>
        <v>0</v>
      </c>
      <c r="P1937">
        <v>3</v>
      </c>
      <c r="Q1937">
        <f t="shared" si="489"/>
        <v>1</v>
      </c>
      <c r="R1937">
        <f t="shared" si="490"/>
        <v>0</v>
      </c>
      <c r="S1937">
        <f t="shared" si="491"/>
        <v>0</v>
      </c>
      <c r="T1937">
        <f t="shared" si="492"/>
        <v>0</v>
      </c>
      <c r="U1937">
        <v>1</v>
      </c>
      <c r="V1937">
        <f t="shared" si="493"/>
        <v>0.51785302634827934</v>
      </c>
      <c r="W1937">
        <f t="shared" si="494"/>
        <v>0.62664559517553053</v>
      </c>
      <c r="X1937">
        <f t="shared" si="495"/>
        <v>0.23246570420151302</v>
      </c>
      <c r="Y1937">
        <f t="shared" si="496"/>
        <v>1</v>
      </c>
      <c r="Z1937" t="s">
        <v>1969</v>
      </c>
    </row>
    <row r="1938" spans="1:26" x14ac:dyDescent="0.25">
      <c r="A1938" t="s">
        <v>29</v>
      </c>
      <c r="B1938" t="s">
        <v>33</v>
      </c>
      <c r="C1938" t="s">
        <v>23</v>
      </c>
      <c r="D1938">
        <v>0</v>
      </c>
      <c r="F1938">
        <v>1</v>
      </c>
      <c r="G1938">
        <v>19.850000000000001</v>
      </c>
      <c r="H1938">
        <f t="shared" si="481"/>
        <v>1</v>
      </c>
      <c r="I1938">
        <f t="shared" si="482"/>
        <v>0</v>
      </c>
      <c r="J1938">
        <f t="shared" si="483"/>
        <v>0</v>
      </c>
      <c r="K1938">
        <f t="shared" si="484"/>
        <v>0</v>
      </c>
      <c r="L1938">
        <f t="shared" si="485"/>
        <v>1</v>
      </c>
      <c r="M1938">
        <f t="shared" si="486"/>
        <v>0</v>
      </c>
      <c r="N1938">
        <f t="shared" si="487"/>
        <v>1</v>
      </c>
      <c r="O1938">
        <f t="shared" si="488"/>
        <v>0</v>
      </c>
      <c r="P1938">
        <v>51</v>
      </c>
      <c r="Q1938">
        <f t="shared" si="489"/>
        <v>0</v>
      </c>
      <c r="R1938">
        <f t="shared" si="490"/>
        <v>0</v>
      </c>
      <c r="S1938">
        <f t="shared" si="491"/>
        <v>0</v>
      </c>
      <c r="T1938">
        <f t="shared" si="492"/>
        <v>1</v>
      </c>
      <c r="U1938">
        <v>0</v>
      </c>
      <c r="V1938">
        <f t="shared" si="493"/>
        <v>-1.147240834177601E-2</v>
      </c>
      <c r="W1938">
        <f t="shared" si="494"/>
        <v>0.49713192937152229</v>
      </c>
      <c r="X1938">
        <f t="shared" si="495"/>
        <v>1.3161615316045178E-4</v>
      </c>
      <c r="Y1938">
        <f t="shared" si="496"/>
        <v>0</v>
      </c>
      <c r="Z1938" t="s">
        <v>1970</v>
      </c>
    </row>
    <row r="1939" spans="1:26" x14ac:dyDescent="0.25">
      <c r="A1939" t="s">
        <v>29</v>
      </c>
      <c r="B1939" t="s">
        <v>33</v>
      </c>
      <c r="C1939" t="s">
        <v>25</v>
      </c>
      <c r="D1939">
        <v>0</v>
      </c>
      <c r="F1939">
        <v>1</v>
      </c>
      <c r="G1939">
        <v>60.5</v>
      </c>
      <c r="H1939">
        <f t="shared" si="481"/>
        <v>1</v>
      </c>
      <c r="I1939">
        <f t="shared" si="482"/>
        <v>0</v>
      </c>
      <c r="J1939">
        <f t="shared" si="483"/>
        <v>1</v>
      </c>
      <c r="K1939">
        <f t="shared" si="484"/>
        <v>0</v>
      </c>
      <c r="L1939">
        <f t="shared" si="485"/>
        <v>0</v>
      </c>
      <c r="M1939">
        <f t="shared" si="486"/>
        <v>0</v>
      </c>
      <c r="N1939">
        <f t="shared" si="487"/>
        <v>1</v>
      </c>
      <c r="O1939">
        <f t="shared" si="488"/>
        <v>0</v>
      </c>
      <c r="P1939">
        <v>51</v>
      </c>
      <c r="Q1939">
        <f t="shared" si="489"/>
        <v>0</v>
      </c>
      <c r="R1939">
        <f t="shared" si="490"/>
        <v>0</v>
      </c>
      <c r="S1939">
        <f t="shared" si="491"/>
        <v>0</v>
      </c>
      <c r="T1939">
        <f t="shared" si="492"/>
        <v>1</v>
      </c>
      <c r="U1939">
        <v>0</v>
      </c>
      <c r="V1939">
        <f t="shared" si="493"/>
        <v>8.0631403386236783E-2</v>
      </c>
      <c r="W1939">
        <f t="shared" si="494"/>
        <v>0.52014693671562617</v>
      </c>
      <c r="X1939">
        <f t="shared" si="495"/>
        <v>6.5014232120340363E-3</v>
      </c>
      <c r="Y1939">
        <f t="shared" si="496"/>
        <v>0</v>
      </c>
      <c r="Z1939" t="s">
        <v>1971</v>
      </c>
    </row>
    <row r="1940" spans="1:26" x14ac:dyDescent="0.25">
      <c r="A1940" t="s">
        <v>45</v>
      </c>
      <c r="B1940" t="s">
        <v>30</v>
      </c>
      <c r="C1940" t="s">
        <v>23</v>
      </c>
      <c r="D1940">
        <v>0</v>
      </c>
      <c r="F1940">
        <v>1</v>
      </c>
      <c r="G1940">
        <v>19.55</v>
      </c>
      <c r="H1940">
        <f t="shared" si="481"/>
        <v>1</v>
      </c>
      <c r="I1940">
        <f t="shared" si="482"/>
        <v>0</v>
      </c>
      <c r="J1940">
        <f t="shared" si="483"/>
        <v>0</v>
      </c>
      <c r="K1940">
        <f t="shared" si="484"/>
        <v>0</v>
      </c>
      <c r="L1940">
        <f t="shared" si="485"/>
        <v>1</v>
      </c>
      <c r="M1940">
        <f t="shared" si="486"/>
        <v>0</v>
      </c>
      <c r="N1940">
        <f t="shared" si="487"/>
        <v>0</v>
      </c>
      <c r="O1940">
        <f t="shared" si="488"/>
        <v>1</v>
      </c>
      <c r="P1940">
        <v>13</v>
      </c>
      <c r="Q1940">
        <f t="shared" si="489"/>
        <v>0</v>
      </c>
      <c r="R1940">
        <f t="shared" si="490"/>
        <v>1</v>
      </c>
      <c r="S1940">
        <f t="shared" si="491"/>
        <v>0</v>
      </c>
      <c r="T1940">
        <f t="shared" si="492"/>
        <v>0</v>
      </c>
      <c r="U1940">
        <v>0</v>
      </c>
      <c r="V1940">
        <f t="shared" si="493"/>
        <v>-7.1874181008852206E-2</v>
      </c>
      <c r="W1940">
        <f t="shared" si="494"/>
        <v>0.48203918605973695</v>
      </c>
      <c r="X1940">
        <f t="shared" si="495"/>
        <v>5.1658978956932514E-3</v>
      </c>
      <c r="Y1940">
        <f t="shared" si="496"/>
        <v>0</v>
      </c>
      <c r="Z1940" t="s">
        <v>1972</v>
      </c>
    </row>
    <row r="1941" spans="1:26" x14ac:dyDescent="0.25">
      <c r="A1941" t="s">
        <v>26</v>
      </c>
      <c r="B1941" t="s">
        <v>30</v>
      </c>
      <c r="C1941" t="s">
        <v>23</v>
      </c>
      <c r="D1941">
        <v>0</v>
      </c>
      <c r="F1941">
        <v>1</v>
      </c>
      <c r="G1941">
        <v>20.9</v>
      </c>
      <c r="H1941">
        <f t="shared" si="481"/>
        <v>1</v>
      </c>
      <c r="I1941">
        <f t="shared" si="482"/>
        <v>0</v>
      </c>
      <c r="J1941">
        <f t="shared" si="483"/>
        <v>0</v>
      </c>
      <c r="K1941">
        <f t="shared" si="484"/>
        <v>0</v>
      </c>
      <c r="L1941">
        <f t="shared" si="485"/>
        <v>1</v>
      </c>
      <c r="M1941">
        <f t="shared" si="486"/>
        <v>1</v>
      </c>
      <c r="N1941">
        <f t="shared" si="487"/>
        <v>0</v>
      </c>
      <c r="O1941">
        <f t="shared" si="488"/>
        <v>0</v>
      </c>
      <c r="P1941">
        <v>1</v>
      </c>
      <c r="Q1941">
        <f t="shared" si="489"/>
        <v>0</v>
      </c>
      <c r="R1941">
        <f t="shared" si="490"/>
        <v>1</v>
      </c>
      <c r="S1941">
        <f t="shared" si="491"/>
        <v>0</v>
      </c>
      <c r="T1941">
        <f t="shared" si="492"/>
        <v>0</v>
      </c>
      <c r="U1941">
        <v>0</v>
      </c>
      <c r="V1941">
        <f t="shared" si="493"/>
        <v>0.2616194483833934</v>
      </c>
      <c r="W1941">
        <f t="shared" si="494"/>
        <v>0.56503434633268768</v>
      </c>
      <c r="X1941">
        <f t="shared" si="495"/>
        <v>6.8444735772431042E-2</v>
      </c>
      <c r="Y1941">
        <f t="shared" si="496"/>
        <v>0</v>
      </c>
      <c r="Z1941" t="s">
        <v>1973</v>
      </c>
    </row>
    <row r="1942" spans="1:26" x14ac:dyDescent="0.25">
      <c r="A1942" t="s">
        <v>26</v>
      </c>
      <c r="B1942" t="s">
        <v>30</v>
      </c>
      <c r="C1942" t="s">
        <v>23</v>
      </c>
      <c r="D1942">
        <v>0</v>
      </c>
      <c r="F1942">
        <v>1</v>
      </c>
      <c r="G1942">
        <v>21.05</v>
      </c>
      <c r="H1942">
        <f t="shared" si="481"/>
        <v>1</v>
      </c>
      <c r="I1942">
        <f t="shared" si="482"/>
        <v>0</v>
      </c>
      <c r="J1942">
        <f t="shared" si="483"/>
        <v>0</v>
      </c>
      <c r="K1942">
        <f t="shared" si="484"/>
        <v>0</v>
      </c>
      <c r="L1942">
        <f t="shared" si="485"/>
        <v>1</v>
      </c>
      <c r="M1942">
        <f t="shared" si="486"/>
        <v>1</v>
      </c>
      <c r="N1942">
        <f t="shared" si="487"/>
        <v>0</v>
      </c>
      <c r="O1942">
        <f t="shared" si="488"/>
        <v>0</v>
      </c>
      <c r="P1942">
        <v>1</v>
      </c>
      <c r="Q1942">
        <f t="shared" si="489"/>
        <v>0</v>
      </c>
      <c r="R1942">
        <f t="shared" si="490"/>
        <v>1</v>
      </c>
      <c r="S1942">
        <f t="shared" si="491"/>
        <v>0</v>
      </c>
      <c r="T1942">
        <f t="shared" si="492"/>
        <v>0</v>
      </c>
      <c r="U1942">
        <v>0</v>
      </c>
      <c r="V1942">
        <f t="shared" si="493"/>
        <v>0.26185330669535345</v>
      </c>
      <c r="W1942">
        <f t="shared" si="494"/>
        <v>0.56509182094046795</v>
      </c>
      <c r="X1942">
        <f t="shared" si="495"/>
        <v>6.856715422729083E-2</v>
      </c>
      <c r="Y1942">
        <f t="shared" si="496"/>
        <v>0</v>
      </c>
      <c r="Z1942" t="s">
        <v>1974</v>
      </c>
    </row>
    <row r="1943" spans="1:26" x14ac:dyDescent="0.25">
      <c r="A1943" t="s">
        <v>29</v>
      </c>
      <c r="B1943" t="s">
        <v>27</v>
      </c>
      <c r="C1943" t="s">
        <v>25</v>
      </c>
      <c r="D1943">
        <v>0</v>
      </c>
      <c r="F1943">
        <v>1</v>
      </c>
      <c r="G1943">
        <v>71.5</v>
      </c>
      <c r="H1943">
        <f t="shared" si="481"/>
        <v>1</v>
      </c>
      <c r="I1943">
        <f t="shared" si="482"/>
        <v>0</v>
      </c>
      <c r="J1943">
        <f t="shared" si="483"/>
        <v>1</v>
      </c>
      <c r="K1943">
        <f t="shared" si="484"/>
        <v>0</v>
      </c>
      <c r="L1943">
        <f t="shared" si="485"/>
        <v>0</v>
      </c>
      <c r="M1943">
        <f t="shared" si="486"/>
        <v>0</v>
      </c>
      <c r="N1943">
        <f t="shared" si="487"/>
        <v>1</v>
      </c>
      <c r="O1943">
        <f t="shared" si="488"/>
        <v>0</v>
      </c>
      <c r="P1943">
        <v>63</v>
      </c>
      <c r="Q1943">
        <f t="shared" si="489"/>
        <v>1</v>
      </c>
      <c r="R1943">
        <f t="shared" si="490"/>
        <v>0</v>
      </c>
      <c r="S1943">
        <f t="shared" si="491"/>
        <v>0</v>
      </c>
      <c r="T1943">
        <f t="shared" si="492"/>
        <v>0</v>
      </c>
      <c r="U1943">
        <v>0</v>
      </c>
      <c r="V1943">
        <f t="shared" si="493"/>
        <v>0.2345493566675225</v>
      </c>
      <c r="W1943">
        <f t="shared" si="494"/>
        <v>0.55836998989683895</v>
      </c>
      <c r="X1943">
        <f t="shared" si="495"/>
        <v>5.5013400713148683E-2</v>
      </c>
      <c r="Y1943">
        <f t="shared" si="496"/>
        <v>0</v>
      </c>
      <c r="Z1943" t="s">
        <v>1975</v>
      </c>
    </row>
    <row r="1944" spans="1:26" x14ac:dyDescent="0.25">
      <c r="A1944" t="s">
        <v>26</v>
      </c>
      <c r="B1944" t="s">
        <v>30</v>
      </c>
      <c r="C1944" t="s">
        <v>25</v>
      </c>
      <c r="D1944">
        <v>0</v>
      </c>
      <c r="F1944">
        <v>1</v>
      </c>
      <c r="G1944">
        <v>54.65</v>
      </c>
      <c r="H1944">
        <f t="shared" si="481"/>
        <v>1</v>
      </c>
      <c r="I1944">
        <f t="shared" si="482"/>
        <v>0</v>
      </c>
      <c r="J1944">
        <f t="shared" si="483"/>
        <v>1</v>
      </c>
      <c r="K1944">
        <f t="shared" si="484"/>
        <v>0</v>
      </c>
      <c r="L1944">
        <f t="shared" si="485"/>
        <v>0</v>
      </c>
      <c r="M1944">
        <f t="shared" si="486"/>
        <v>1</v>
      </c>
      <c r="N1944">
        <f t="shared" si="487"/>
        <v>0</v>
      </c>
      <c r="O1944">
        <f t="shared" si="488"/>
        <v>0</v>
      </c>
      <c r="P1944">
        <v>3</v>
      </c>
      <c r="Q1944">
        <f t="shared" si="489"/>
        <v>0</v>
      </c>
      <c r="R1944">
        <f t="shared" si="490"/>
        <v>1</v>
      </c>
      <c r="S1944">
        <f t="shared" si="491"/>
        <v>0</v>
      </c>
      <c r="T1944">
        <f t="shared" si="492"/>
        <v>0</v>
      </c>
      <c r="U1944">
        <v>0</v>
      </c>
      <c r="V1944">
        <f t="shared" si="493"/>
        <v>0.34296577776124559</v>
      </c>
      <c r="W1944">
        <f t="shared" si="494"/>
        <v>0.58491076544644693</v>
      </c>
      <c r="X1944">
        <f t="shared" si="495"/>
        <v>0.1176255247153761</v>
      </c>
      <c r="Y1944">
        <f t="shared" si="496"/>
        <v>1</v>
      </c>
      <c r="Z1944" t="s">
        <v>1976</v>
      </c>
    </row>
    <row r="1945" spans="1:26" x14ac:dyDescent="0.25">
      <c r="A1945" t="s">
        <v>45</v>
      </c>
      <c r="B1945" t="s">
        <v>38</v>
      </c>
      <c r="C1945" t="s">
        <v>23</v>
      </c>
      <c r="D1945">
        <v>0</v>
      </c>
      <c r="F1945">
        <v>1</v>
      </c>
      <c r="G1945">
        <v>19.2</v>
      </c>
      <c r="H1945">
        <f t="shared" si="481"/>
        <v>1</v>
      </c>
      <c r="I1945">
        <f t="shared" si="482"/>
        <v>0</v>
      </c>
      <c r="J1945">
        <f t="shared" si="483"/>
        <v>0</v>
      </c>
      <c r="K1945">
        <f t="shared" si="484"/>
        <v>0</v>
      </c>
      <c r="L1945">
        <f t="shared" si="485"/>
        <v>1</v>
      </c>
      <c r="M1945">
        <f t="shared" si="486"/>
        <v>0</v>
      </c>
      <c r="N1945">
        <f t="shared" si="487"/>
        <v>0</v>
      </c>
      <c r="O1945">
        <f t="shared" si="488"/>
        <v>1</v>
      </c>
      <c r="P1945">
        <v>46</v>
      </c>
      <c r="Q1945">
        <f t="shared" si="489"/>
        <v>0</v>
      </c>
      <c r="R1945">
        <f t="shared" si="490"/>
        <v>0</v>
      </c>
      <c r="S1945">
        <f t="shared" si="491"/>
        <v>1</v>
      </c>
      <c r="T1945">
        <f t="shared" si="492"/>
        <v>0</v>
      </c>
      <c r="U1945">
        <v>0</v>
      </c>
      <c r="V1945">
        <f t="shared" si="493"/>
        <v>-7.2419850403425579E-2</v>
      </c>
      <c r="W1945">
        <f t="shared" si="494"/>
        <v>0.48190294607766371</v>
      </c>
      <c r="X1945">
        <f t="shared" si="495"/>
        <v>5.2446347324545404E-3</v>
      </c>
      <c r="Y1945">
        <f t="shared" si="496"/>
        <v>0</v>
      </c>
      <c r="Z1945" t="s">
        <v>1977</v>
      </c>
    </row>
    <row r="1946" spans="1:26" x14ac:dyDescent="0.25">
      <c r="A1946" t="s">
        <v>26</v>
      </c>
      <c r="B1946" t="s">
        <v>38</v>
      </c>
      <c r="C1946" t="s">
        <v>25</v>
      </c>
      <c r="D1946">
        <v>0</v>
      </c>
      <c r="F1946">
        <v>1</v>
      </c>
      <c r="G1946">
        <v>49.8</v>
      </c>
      <c r="H1946">
        <f t="shared" si="481"/>
        <v>1</v>
      </c>
      <c r="I1946">
        <f t="shared" si="482"/>
        <v>0</v>
      </c>
      <c r="J1946">
        <f t="shared" si="483"/>
        <v>1</v>
      </c>
      <c r="K1946">
        <f t="shared" si="484"/>
        <v>0</v>
      </c>
      <c r="L1946">
        <f t="shared" si="485"/>
        <v>0</v>
      </c>
      <c r="M1946">
        <f t="shared" si="486"/>
        <v>1</v>
      </c>
      <c r="N1946">
        <f t="shared" si="487"/>
        <v>0</v>
      </c>
      <c r="O1946">
        <f t="shared" si="488"/>
        <v>0</v>
      </c>
      <c r="P1946">
        <v>1</v>
      </c>
      <c r="Q1946">
        <f t="shared" si="489"/>
        <v>0</v>
      </c>
      <c r="R1946">
        <f t="shared" si="490"/>
        <v>0</v>
      </c>
      <c r="S1946">
        <f t="shared" si="491"/>
        <v>1</v>
      </c>
      <c r="T1946">
        <f t="shared" si="492"/>
        <v>0</v>
      </c>
      <c r="U1946">
        <v>0</v>
      </c>
      <c r="V1946">
        <f t="shared" si="493"/>
        <v>0.33540435900787174</v>
      </c>
      <c r="W1946">
        <f t="shared" si="494"/>
        <v>0.58307375667174943</v>
      </c>
      <c r="X1946">
        <f t="shared" si="495"/>
        <v>0.11249608404148131</v>
      </c>
      <c r="Y1946">
        <f t="shared" si="496"/>
        <v>1</v>
      </c>
      <c r="Z1946" t="s">
        <v>1978</v>
      </c>
    </row>
    <row r="1947" spans="1:26" x14ac:dyDescent="0.25">
      <c r="A1947" t="s">
        <v>26</v>
      </c>
      <c r="B1947" t="s">
        <v>30</v>
      </c>
      <c r="C1947" t="s">
        <v>25</v>
      </c>
      <c r="D1947">
        <v>0</v>
      </c>
      <c r="F1947">
        <v>1</v>
      </c>
      <c r="G1947">
        <v>25.5</v>
      </c>
      <c r="H1947">
        <f t="shared" si="481"/>
        <v>1</v>
      </c>
      <c r="I1947">
        <f t="shared" si="482"/>
        <v>0</v>
      </c>
      <c r="J1947">
        <f t="shared" si="483"/>
        <v>1</v>
      </c>
      <c r="K1947">
        <f t="shared" si="484"/>
        <v>0</v>
      </c>
      <c r="L1947">
        <f t="shared" si="485"/>
        <v>0</v>
      </c>
      <c r="M1947">
        <f t="shared" si="486"/>
        <v>1</v>
      </c>
      <c r="N1947">
        <f t="shared" si="487"/>
        <v>0</v>
      </c>
      <c r="O1947">
        <f t="shared" si="488"/>
        <v>0</v>
      </c>
      <c r="P1947">
        <v>8</v>
      </c>
      <c r="Q1947">
        <f t="shared" si="489"/>
        <v>0</v>
      </c>
      <c r="R1947">
        <f t="shared" si="490"/>
        <v>1</v>
      </c>
      <c r="S1947">
        <f t="shared" si="491"/>
        <v>0</v>
      </c>
      <c r="T1947">
        <f t="shared" si="492"/>
        <v>0</v>
      </c>
      <c r="U1947">
        <v>1</v>
      </c>
      <c r="V1947">
        <f t="shared" si="493"/>
        <v>0.29751931247034935</v>
      </c>
      <c r="W1947">
        <f t="shared" si="494"/>
        <v>0.57383598042913209</v>
      </c>
      <c r="X1947">
        <f t="shared" si="495"/>
        <v>0.49347911635213065</v>
      </c>
      <c r="Y1947">
        <f t="shared" si="496"/>
        <v>0</v>
      </c>
      <c r="Z1947" t="s">
        <v>1979</v>
      </c>
    </row>
    <row r="1948" spans="1:26" x14ac:dyDescent="0.25">
      <c r="A1948" t="s">
        <v>45</v>
      </c>
      <c r="B1948" t="s">
        <v>33</v>
      </c>
      <c r="C1948" t="s">
        <v>23</v>
      </c>
      <c r="D1948">
        <v>0</v>
      </c>
      <c r="F1948">
        <v>1</v>
      </c>
      <c r="G1948">
        <v>20.5</v>
      </c>
      <c r="H1948">
        <f t="shared" si="481"/>
        <v>1</v>
      </c>
      <c r="I1948">
        <f t="shared" si="482"/>
        <v>0</v>
      </c>
      <c r="J1948">
        <f t="shared" si="483"/>
        <v>0</v>
      </c>
      <c r="K1948">
        <f t="shared" si="484"/>
        <v>0</v>
      </c>
      <c r="L1948">
        <f t="shared" si="485"/>
        <v>1</v>
      </c>
      <c r="M1948">
        <f t="shared" si="486"/>
        <v>0</v>
      </c>
      <c r="N1948">
        <f t="shared" si="487"/>
        <v>0</v>
      </c>
      <c r="O1948">
        <f t="shared" si="488"/>
        <v>1</v>
      </c>
      <c r="P1948">
        <v>71</v>
      </c>
      <c r="Q1948">
        <f t="shared" si="489"/>
        <v>0</v>
      </c>
      <c r="R1948">
        <f t="shared" si="490"/>
        <v>0</v>
      </c>
      <c r="S1948">
        <f t="shared" si="491"/>
        <v>0</v>
      </c>
      <c r="T1948">
        <f t="shared" si="492"/>
        <v>1</v>
      </c>
      <c r="U1948">
        <v>0</v>
      </c>
      <c r="V1948">
        <f t="shared" si="493"/>
        <v>-6.5529909105683071E-2</v>
      </c>
      <c r="W1948">
        <f t="shared" si="494"/>
        <v>0.48362338263440213</v>
      </c>
      <c r="X1948">
        <f t="shared" si="495"/>
        <v>4.2941689873990854E-3</v>
      </c>
      <c r="Y1948">
        <f t="shared" si="496"/>
        <v>0</v>
      </c>
      <c r="Z1948" t="s">
        <v>1980</v>
      </c>
    </row>
    <row r="1949" spans="1:26" x14ac:dyDescent="0.25">
      <c r="A1949" t="s">
        <v>26</v>
      </c>
      <c r="B1949" t="s">
        <v>38</v>
      </c>
      <c r="C1949" t="s">
        <v>35</v>
      </c>
      <c r="D1949">
        <v>0</v>
      </c>
      <c r="F1949">
        <v>1</v>
      </c>
      <c r="G1949">
        <v>90.4</v>
      </c>
      <c r="H1949">
        <f t="shared" si="481"/>
        <v>1</v>
      </c>
      <c r="I1949">
        <f t="shared" si="482"/>
        <v>0</v>
      </c>
      <c r="J1949">
        <f t="shared" si="483"/>
        <v>0</v>
      </c>
      <c r="K1949">
        <f t="shared" si="484"/>
        <v>1</v>
      </c>
      <c r="L1949">
        <f t="shared" si="485"/>
        <v>0</v>
      </c>
      <c r="M1949">
        <f t="shared" si="486"/>
        <v>1</v>
      </c>
      <c r="N1949">
        <f t="shared" si="487"/>
        <v>0</v>
      </c>
      <c r="O1949">
        <f t="shared" si="488"/>
        <v>0</v>
      </c>
      <c r="P1949">
        <v>55</v>
      </c>
      <c r="Q1949">
        <f t="shared" si="489"/>
        <v>0</v>
      </c>
      <c r="R1949">
        <f t="shared" si="490"/>
        <v>0</v>
      </c>
      <c r="S1949">
        <f t="shared" si="491"/>
        <v>1</v>
      </c>
      <c r="T1949">
        <f t="shared" si="492"/>
        <v>0</v>
      </c>
      <c r="U1949">
        <v>0</v>
      </c>
      <c r="V1949">
        <f t="shared" si="493"/>
        <v>0.40356517803913816</v>
      </c>
      <c r="W1949">
        <f t="shared" si="494"/>
        <v>0.5995439302705653</v>
      </c>
      <c r="X1949">
        <f t="shared" si="495"/>
        <v>0.16286485292576128</v>
      </c>
      <c r="Y1949">
        <f t="shared" si="496"/>
        <v>1</v>
      </c>
      <c r="Z1949" t="s">
        <v>1981</v>
      </c>
    </row>
    <row r="1950" spans="1:26" x14ac:dyDescent="0.25">
      <c r="A1950" t="s">
        <v>29</v>
      </c>
      <c r="B1950" t="s">
        <v>33</v>
      </c>
      <c r="C1950" t="s">
        <v>35</v>
      </c>
      <c r="D1950">
        <v>0</v>
      </c>
      <c r="F1950">
        <v>1</v>
      </c>
      <c r="G1950">
        <v>90.25</v>
      </c>
      <c r="H1950">
        <f t="shared" si="481"/>
        <v>1</v>
      </c>
      <c r="I1950">
        <f t="shared" si="482"/>
        <v>0</v>
      </c>
      <c r="J1950">
        <f t="shared" si="483"/>
        <v>0</v>
      </c>
      <c r="K1950">
        <f t="shared" si="484"/>
        <v>1</v>
      </c>
      <c r="L1950">
        <f t="shared" si="485"/>
        <v>0</v>
      </c>
      <c r="M1950">
        <f t="shared" si="486"/>
        <v>0</v>
      </c>
      <c r="N1950">
        <f t="shared" si="487"/>
        <v>1</v>
      </c>
      <c r="O1950">
        <f t="shared" si="488"/>
        <v>0</v>
      </c>
      <c r="P1950">
        <v>70</v>
      </c>
      <c r="Q1950">
        <f t="shared" si="489"/>
        <v>0</v>
      </c>
      <c r="R1950">
        <f t="shared" si="490"/>
        <v>0</v>
      </c>
      <c r="S1950">
        <f t="shared" si="491"/>
        <v>0</v>
      </c>
      <c r="T1950">
        <f t="shared" si="492"/>
        <v>1</v>
      </c>
      <c r="U1950">
        <v>0</v>
      </c>
      <c r="V1950">
        <f t="shared" si="493"/>
        <v>0.13187647118572879</v>
      </c>
      <c r="W1950">
        <f t="shared" si="494"/>
        <v>0.53292141914639091</v>
      </c>
      <c r="X1950">
        <f t="shared" si="495"/>
        <v>1.7391403652400356E-2</v>
      </c>
      <c r="Y1950">
        <f t="shared" si="496"/>
        <v>0</v>
      </c>
      <c r="Z1950" t="s">
        <v>1982</v>
      </c>
    </row>
    <row r="1951" spans="1:26" x14ac:dyDescent="0.25">
      <c r="A1951" t="s">
        <v>26</v>
      </c>
      <c r="B1951" t="s">
        <v>27</v>
      </c>
      <c r="C1951" t="s">
        <v>35</v>
      </c>
      <c r="D1951">
        <v>0</v>
      </c>
      <c r="F1951">
        <v>1</v>
      </c>
      <c r="G1951">
        <v>80.75</v>
      </c>
      <c r="H1951">
        <f t="shared" si="481"/>
        <v>1</v>
      </c>
      <c r="I1951">
        <f t="shared" si="482"/>
        <v>0</v>
      </c>
      <c r="J1951">
        <f t="shared" si="483"/>
        <v>0</v>
      </c>
      <c r="K1951">
        <f t="shared" si="484"/>
        <v>1</v>
      </c>
      <c r="L1951">
        <f t="shared" si="485"/>
        <v>0</v>
      </c>
      <c r="M1951">
        <f t="shared" si="486"/>
        <v>1</v>
      </c>
      <c r="N1951">
        <f t="shared" si="487"/>
        <v>0</v>
      </c>
      <c r="O1951">
        <f t="shared" si="488"/>
        <v>0</v>
      </c>
      <c r="P1951">
        <v>2</v>
      </c>
      <c r="Q1951">
        <f t="shared" si="489"/>
        <v>1</v>
      </c>
      <c r="R1951">
        <f t="shared" si="490"/>
        <v>0</v>
      </c>
      <c r="S1951">
        <f t="shared" si="491"/>
        <v>0</v>
      </c>
      <c r="T1951">
        <f t="shared" si="492"/>
        <v>0</v>
      </c>
      <c r="U1951">
        <v>1</v>
      </c>
      <c r="V1951">
        <f t="shared" si="493"/>
        <v>0.52528863704059514</v>
      </c>
      <c r="W1951">
        <f t="shared" si="494"/>
        <v>0.62838359263698063</v>
      </c>
      <c r="X1951">
        <f t="shared" si="495"/>
        <v>0.22535087812277582</v>
      </c>
      <c r="Y1951">
        <f t="shared" si="496"/>
        <v>1</v>
      </c>
      <c r="Z1951" t="s">
        <v>1983</v>
      </c>
    </row>
    <row r="1952" spans="1:26" x14ac:dyDescent="0.25">
      <c r="A1952" t="s">
        <v>45</v>
      </c>
      <c r="B1952" t="s">
        <v>33</v>
      </c>
      <c r="C1952" t="s">
        <v>35</v>
      </c>
      <c r="D1952">
        <v>0</v>
      </c>
      <c r="F1952">
        <v>1</v>
      </c>
      <c r="G1952">
        <v>104.6</v>
      </c>
      <c r="H1952">
        <f t="shared" si="481"/>
        <v>1</v>
      </c>
      <c r="I1952">
        <f t="shared" si="482"/>
        <v>0</v>
      </c>
      <c r="J1952">
        <f t="shared" si="483"/>
        <v>0</v>
      </c>
      <c r="K1952">
        <f t="shared" si="484"/>
        <v>1</v>
      </c>
      <c r="L1952">
        <f t="shared" si="485"/>
        <v>0</v>
      </c>
      <c r="M1952">
        <f t="shared" si="486"/>
        <v>0</v>
      </c>
      <c r="N1952">
        <f t="shared" si="487"/>
        <v>0</v>
      </c>
      <c r="O1952">
        <f t="shared" si="488"/>
        <v>1</v>
      </c>
      <c r="P1952">
        <v>67</v>
      </c>
      <c r="Q1952">
        <f t="shared" si="489"/>
        <v>0</v>
      </c>
      <c r="R1952">
        <f t="shared" si="490"/>
        <v>0</v>
      </c>
      <c r="S1952">
        <f t="shared" si="491"/>
        <v>0</v>
      </c>
      <c r="T1952">
        <f t="shared" si="492"/>
        <v>1</v>
      </c>
      <c r="U1952">
        <v>0</v>
      </c>
      <c r="V1952">
        <f t="shared" si="493"/>
        <v>9.4314860320080712E-2</v>
      </c>
      <c r="W1952">
        <f t="shared" si="494"/>
        <v>0.52356125231547079</v>
      </c>
      <c r="X1952">
        <f t="shared" si="495"/>
        <v>8.8952928771963355E-3</v>
      </c>
      <c r="Y1952">
        <f t="shared" si="496"/>
        <v>0</v>
      </c>
      <c r="Z1952" t="s">
        <v>1984</v>
      </c>
    </row>
    <row r="1953" spans="1:26" x14ac:dyDescent="0.25">
      <c r="A1953" t="s">
        <v>26</v>
      </c>
      <c r="B1953" t="s">
        <v>33</v>
      </c>
      <c r="C1953" t="s">
        <v>35</v>
      </c>
      <c r="D1953">
        <v>0</v>
      </c>
      <c r="F1953">
        <v>1</v>
      </c>
      <c r="G1953">
        <v>91.85</v>
      </c>
      <c r="H1953">
        <f t="shared" si="481"/>
        <v>1</v>
      </c>
      <c r="I1953">
        <f t="shared" si="482"/>
        <v>0</v>
      </c>
      <c r="J1953">
        <f t="shared" si="483"/>
        <v>0</v>
      </c>
      <c r="K1953">
        <f t="shared" si="484"/>
        <v>1</v>
      </c>
      <c r="L1953">
        <f t="shared" si="485"/>
        <v>0</v>
      </c>
      <c r="M1953">
        <f t="shared" si="486"/>
        <v>1</v>
      </c>
      <c r="N1953">
        <f t="shared" si="487"/>
        <v>0</v>
      </c>
      <c r="O1953">
        <f t="shared" si="488"/>
        <v>0</v>
      </c>
      <c r="P1953">
        <v>65</v>
      </c>
      <c r="Q1953">
        <f t="shared" si="489"/>
        <v>0</v>
      </c>
      <c r="R1953">
        <f t="shared" si="490"/>
        <v>0</v>
      </c>
      <c r="S1953">
        <f t="shared" si="491"/>
        <v>0</v>
      </c>
      <c r="T1953">
        <f t="shared" si="492"/>
        <v>1</v>
      </c>
      <c r="U1953">
        <v>1</v>
      </c>
      <c r="V1953">
        <f t="shared" si="493"/>
        <v>0.40096263912732927</v>
      </c>
      <c r="W1953">
        <f t="shared" si="494"/>
        <v>0.59891892251913725</v>
      </c>
      <c r="X1953">
        <f t="shared" si="495"/>
        <v>0.35884575972129429</v>
      </c>
      <c r="Y1953">
        <f t="shared" si="496"/>
        <v>1</v>
      </c>
      <c r="Z1953" t="s">
        <v>1985</v>
      </c>
    </row>
    <row r="1954" spans="1:26" x14ac:dyDescent="0.25">
      <c r="A1954" t="s">
        <v>26</v>
      </c>
      <c r="B1954" t="s">
        <v>38</v>
      </c>
      <c r="C1954" t="s">
        <v>25</v>
      </c>
      <c r="D1954">
        <v>0</v>
      </c>
      <c r="F1954">
        <v>1</v>
      </c>
      <c r="G1954">
        <v>50.2</v>
      </c>
      <c r="H1954">
        <f t="shared" si="481"/>
        <v>1</v>
      </c>
      <c r="I1954">
        <f t="shared" si="482"/>
        <v>0</v>
      </c>
      <c r="J1954">
        <f t="shared" si="483"/>
        <v>1</v>
      </c>
      <c r="K1954">
        <f t="shared" si="484"/>
        <v>0</v>
      </c>
      <c r="L1954">
        <f t="shared" si="485"/>
        <v>0</v>
      </c>
      <c r="M1954">
        <f t="shared" si="486"/>
        <v>1</v>
      </c>
      <c r="N1954">
        <f t="shared" si="487"/>
        <v>0</v>
      </c>
      <c r="O1954">
        <f t="shared" si="488"/>
        <v>0</v>
      </c>
      <c r="P1954">
        <v>14</v>
      </c>
      <c r="Q1954">
        <f t="shared" si="489"/>
        <v>0</v>
      </c>
      <c r="R1954">
        <f t="shared" si="490"/>
        <v>0</v>
      </c>
      <c r="S1954">
        <f t="shared" si="491"/>
        <v>1</v>
      </c>
      <c r="T1954">
        <f t="shared" si="492"/>
        <v>0</v>
      </c>
      <c r="U1954">
        <v>0</v>
      </c>
      <c r="V1954">
        <f t="shared" si="493"/>
        <v>0.34089115043385415</v>
      </c>
      <c r="W1954">
        <f t="shared" si="494"/>
        <v>0.58440697777609274</v>
      </c>
      <c r="X1954">
        <f t="shared" si="495"/>
        <v>0.11620677644411657</v>
      </c>
      <c r="Y1954">
        <f t="shared" si="496"/>
        <v>1</v>
      </c>
      <c r="Z1954" t="s">
        <v>1986</v>
      </c>
    </row>
    <row r="1955" spans="1:26" x14ac:dyDescent="0.25">
      <c r="A1955" t="s">
        <v>26</v>
      </c>
      <c r="B1955" t="s">
        <v>33</v>
      </c>
      <c r="C1955" t="s">
        <v>35</v>
      </c>
      <c r="D1955">
        <v>0</v>
      </c>
      <c r="F1955">
        <v>1</v>
      </c>
      <c r="G1955">
        <v>95.5</v>
      </c>
      <c r="H1955">
        <f t="shared" si="481"/>
        <v>1</v>
      </c>
      <c r="I1955">
        <f t="shared" si="482"/>
        <v>0</v>
      </c>
      <c r="J1955">
        <f t="shared" si="483"/>
        <v>0</v>
      </c>
      <c r="K1955">
        <f t="shared" si="484"/>
        <v>1</v>
      </c>
      <c r="L1955">
        <f t="shared" si="485"/>
        <v>0</v>
      </c>
      <c r="M1955">
        <f t="shared" si="486"/>
        <v>1</v>
      </c>
      <c r="N1955">
        <f t="shared" si="487"/>
        <v>0</v>
      </c>
      <c r="O1955">
        <f t="shared" si="488"/>
        <v>0</v>
      </c>
      <c r="P1955">
        <v>20</v>
      </c>
      <c r="Q1955">
        <f t="shared" si="489"/>
        <v>0</v>
      </c>
      <c r="R1955">
        <f t="shared" si="490"/>
        <v>0</v>
      </c>
      <c r="S1955">
        <f t="shared" si="491"/>
        <v>0</v>
      </c>
      <c r="T1955">
        <f t="shared" si="492"/>
        <v>1</v>
      </c>
      <c r="U1955">
        <v>0</v>
      </c>
      <c r="V1955">
        <f t="shared" si="493"/>
        <v>0.41151636064577868</v>
      </c>
      <c r="W1955">
        <f t="shared" si="494"/>
        <v>0.60145141789045053</v>
      </c>
      <c r="X1955">
        <f t="shared" si="495"/>
        <v>0.16934571507914659</v>
      </c>
      <c r="Y1955">
        <f t="shared" si="496"/>
        <v>1</v>
      </c>
      <c r="Z1955" t="s">
        <v>1987</v>
      </c>
    </row>
    <row r="1956" spans="1:26" x14ac:dyDescent="0.25">
      <c r="A1956" t="s">
        <v>26</v>
      </c>
      <c r="B1956" t="s">
        <v>27</v>
      </c>
      <c r="C1956" t="s">
        <v>35</v>
      </c>
      <c r="D1956">
        <v>0</v>
      </c>
      <c r="F1956">
        <v>1</v>
      </c>
      <c r="G1956">
        <v>75.349999999999994</v>
      </c>
      <c r="H1956">
        <f t="shared" si="481"/>
        <v>1</v>
      </c>
      <c r="I1956">
        <f t="shared" si="482"/>
        <v>0</v>
      </c>
      <c r="J1956">
        <f t="shared" si="483"/>
        <v>0</v>
      </c>
      <c r="K1956">
        <f t="shared" si="484"/>
        <v>1</v>
      </c>
      <c r="L1956">
        <f t="shared" si="485"/>
        <v>0</v>
      </c>
      <c r="M1956">
        <f t="shared" si="486"/>
        <v>1</v>
      </c>
      <c r="N1956">
        <f t="shared" si="487"/>
        <v>0</v>
      </c>
      <c r="O1956">
        <f t="shared" si="488"/>
        <v>0</v>
      </c>
      <c r="P1956">
        <v>1</v>
      </c>
      <c r="Q1956">
        <f t="shared" si="489"/>
        <v>1</v>
      </c>
      <c r="R1956">
        <f t="shared" si="490"/>
        <v>0</v>
      </c>
      <c r="S1956">
        <f t="shared" si="491"/>
        <v>0</v>
      </c>
      <c r="T1956">
        <f t="shared" si="492"/>
        <v>0</v>
      </c>
      <c r="U1956">
        <v>1</v>
      </c>
      <c r="V1956">
        <f t="shared" si="493"/>
        <v>0.51686973781003465</v>
      </c>
      <c r="W1956">
        <f t="shared" si="494"/>
        <v>0.62641551547773311</v>
      </c>
      <c r="X1956">
        <f t="shared" si="495"/>
        <v>0.23341485024374467</v>
      </c>
      <c r="Y1956">
        <f t="shared" si="496"/>
        <v>1</v>
      </c>
      <c r="Z1956" t="s">
        <v>1988</v>
      </c>
    </row>
    <row r="1957" spans="1:26" x14ac:dyDescent="0.25">
      <c r="A1957" t="s">
        <v>26</v>
      </c>
      <c r="B1957" t="s">
        <v>27</v>
      </c>
      <c r="C1957" t="s">
        <v>35</v>
      </c>
      <c r="D1957">
        <v>0</v>
      </c>
      <c r="F1957">
        <v>1</v>
      </c>
      <c r="G1957">
        <v>75.45</v>
      </c>
      <c r="H1957">
        <f t="shared" si="481"/>
        <v>1</v>
      </c>
      <c r="I1957">
        <f t="shared" si="482"/>
        <v>0</v>
      </c>
      <c r="J1957">
        <f t="shared" si="483"/>
        <v>0</v>
      </c>
      <c r="K1957">
        <f t="shared" si="484"/>
        <v>1</v>
      </c>
      <c r="L1957">
        <f t="shared" si="485"/>
        <v>0</v>
      </c>
      <c r="M1957">
        <f t="shared" si="486"/>
        <v>1</v>
      </c>
      <c r="N1957">
        <f t="shared" si="487"/>
        <v>0</v>
      </c>
      <c r="O1957">
        <f t="shared" si="488"/>
        <v>0</v>
      </c>
      <c r="P1957">
        <v>1</v>
      </c>
      <c r="Q1957">
        <f t="shared" si="489"/>
        <v>1</v>
      </c>
      <c r="R1957">
        <f t="shared" si="490"/>
        <v>0</v>
      </c>
      <c r="S1957">
        <f t="shared" si="491"/>
        <v>0</v>
      </c>
      <c r="T1957">
        <f t="shared" si="492"/>
        <v>0</v>
      </c>
      <c r="U1957">
        <v>1</v>
      </c>
      <c r="V1957">
        <f t="shared" si="493"/>
        <v>0.51702564335134127</v>
      </c>
      <c r="W1957">
        <f t="shared" si="494"/>
        <v>0.6264519996357788</v>
      </c>
      <c r="X1957">
        <f t="shared" si="495"/>
        <v>0.2332642291801858</v>
      </c>
      <c r="Y1957">
        <f t="shared" si="496"/>
        <v>1</v>
      </c>
      <c r="Z1957" t="s">
        <v>1989</v>
      </c>
    </row>
    <row r="1958" spans="1:26" x14ac:dyDescent="0.25">
      <c r="A1958" t="s">
        <v>26</v>
      </c>
      <c r="B1958" t="s">
        <v>33</v>
      </c>
      <c r="C1958" t="s">
        <v>35</v>
      </c>
      <c r="D1958">
        <v>0</v>
      </c>
      <c r="F1958">
        <v>1</v>
      </c>
      <c r="G1958">
        <v>95.4</v>
      </c>
      <c r="H1958">
        <f t="shared" si="481"/>
        <v>1</v>
      </c>
      <c r="I1958">
        <f t="shared" si="482"/>
        <v>0</v>
      </c>
      <c r="J1958">
        <f t="shared" si="483"/>
        <v>0</v>
      </c>
      <c r="K1958">
        <f t="shared" si="484"/>
        <v>1</v>
      </c>
      <c r="L1958">
        <f t="shared" si="485"/>
        <v>0</v>
      </c>
      <c r="M1958">
        <f t="shared" si="486"/>
        <v>1</v>
      </c>
      <c r="N1958">
        <f t="shared" si="487"/>
        <v>0</v>
      </c>
      <c r="O1958">
        <f t="shared" si="488"/>
        <v>0</v>
      </c>
      <c r="P1958">
        <v>49</v>
      </c>
      <c r="Q1958">
        <f t="shared" si="489"/>
        <v>0</v>
      </c>
      <c r="R1958">
        <f t="shared" si="490"/>
        <v>0</v>
      </c>
      <c r="S1958">
        <f t="shared" si="491"/>
        <v>0</v>
      </c>
      <c r="T1958">
        <f t="shared" si="492"/>
        <v>1</v>
      </c>
      <c r="U1958">
        <v>0</v>
      </c>
      <c r="V1958">
        <f t="shared" si="493"/>
        <v>0.411360455104472</v>
      </c>
      <c r="W1958">
        <f t="shared" si="494"/>
        <v>0.60141404555475175</v>
      </c>
      <c r="X1958">
        <f t="shared" si="495"/>
        <v>0.16921742402375833</v>
      </c>
      <c r="Y1958">
        <f t="shared" si="496"/>
        <v>1</v>
      </c>
      <c r="Z1958" t="s">
        <v>1990</v>
      </c>
    </row>
    <row r="1959" spans="1:26" x14ac:dyDescent="0.25">
      <c r="A1959" t="s">
        <v>45</v>
      </c>
      <c r="B1959" t="s">
        <v>33</v>
      </c>
      <c r="C1959" t="s">
        <v>35</v>
      </c>
      <c r="D1959">
        <v>0</v>
      </c>
      <c r="F1959">
        <v>1</v>
      </c>
      <c r="G1959">
        <v>101.3</v>
      </c>
      <c r="H1959">
        <f t="shared" si="481"/>
        <v>1</v>
      </c>
      <c r="I1959">
        <f t="shared" si="482"/>
        <v>0</v>
      </c>
      <c r="J1959">
        <f t="shared" si="483"/>
        <v>0</v>
      </c>
      <c r="K1959">
        <f t="shared" si="484"/>
        <v>1</v>
      </c>
      <c r="L1959">
        <f t="shared" si="485"/>
        <v>0</v>
      </c>
      <c r="M1959">
        <f t="shared" si="486"/>
        <v>0</v>
      </c>
      <c r="N1959">
        <f t="shared" si="487"/>
        <v>0</v>
      </c>
      <c r="O1959">
        <f t="shared" si="488"/>
        <v>1</v>
      </c>
      <c r="P1959">
        <v>72</v>
      </c>
      <c r="Q1959">
        <f t="shared" si="489"/>
        <v>0</v>
      </c>
      <c r="R1959">
        <f t="shared" si="490"/>
        <v>0</v>
      </c>
      <c r="S1959">
        <f t="shared" si="491"/>
        <v>0</v>
      </c>
      <c r="T1959">
        <f t="shared" si="492"/>
        <v>1</v>
      </c>
      <c r="U1959">
        <v>0</v>
      </c>
      <c r="V1959">
        <f t="shared" si="493"/>
        <v>8.4306808196204702E-2</v>
      </c>
      <c r="W1959">
        <f t="shared" si="494"/>
        <v>0.52106422711849976</v>
      </c>
      <c r="X1959">
        <f t="shared" si="495"/>
        <v>7.1076379082316487E-3</v>
      </c>
      <c r="Y1959">
        <f t="shared" si="496"/>
        <v>0</v>
      </c>
      <c r="Z1959" t="s">
        <v>1991</v>
      </c>
    </row>
    <row r="1960" spans="1:26" x14ac:dyDescent="0.25">
      <c r="A1960" t="s">
        <v>26</v>
      </c>
      <c r="B1960" t="s">
        <v>27</v>
      </c>
      <c r="C1960" t="s">
        <v>25</v>
      </c>
      <c r="D1960">
        <v>0</v>
      </c>
      <c r="F1960">
        <v>1</v>
      </c>
      <c r="G1960">
        <v>53.1</v>
      </c>
      <c r="H1960">
        <f t="shared" si="481"/>
        <v>1</v>
      </c>
      <c r="I1960">
        <f t="shared" si="482"/>
        <v>0</v>
      </c>
      <c r="J1960">
        <f t="shared" si="483"/>
        <v>1</v>
      </c>
      <c r="K1960">
        <f t="shared" si="484"/>
        <v>0</v>
      </c>
      <c r="L1960">
        <f t="shared" si="485"/>
        <v>0</v>
      </c>
      <c r="M1960">
        <f t="shared" si="486"/>
        <v>1</v>
      </c>
      <c r="N1960">
        <f t="shared" si="487"/>
        <v>0</v>
      </c>
      <c r="O1960">
        <f t="shared" si="488"/>
        <v>0</v>
      </c>
      <c r="P1960">
        <v>46</v>
      </c>
      <c r="Q1960">
        <f t="shared" si="489"/>
        <v>1</v>
      </c>
      <c r="R1960">
        <f t="shared" si="490"/>
        <v>0</v>
      </c>
      <c r="S1960">
        <f t="shared" si="491"/>
        <v>0</v>
      </c>
      <c r="T1960">
        <f t="shared" si="492"/>
        <v>0</v>
      </c>
      <c r="U1960">
        <v>0</v>
      </c>
      <c r="V1960">
        <f t="shared" si="493"/>
        <v>0.48218075486929912</v>
      </c>
      <c r="W1960">
        <f t="shared" si="494"/>
        <v>0.6182626958760481</v>
      </c>
      <c r="X1960">
        <f t="shared" si="495"/>
        <v>0.23249828036632714</v>
      </c>
      <c r="Y1960">
        <f t="shared" si="496"/>
        <v>1</v>
      </c>
      <c r="Z1960" t="s">
        <v>1992</v>
      </c>
    </row>
    <row r="1961" spans="1:26" x14ac:dyDescent="0.25">
      <c r="A1961" t="s">
        <v>26</v>
      </c>
      <c r="B1961" t="s">
        <v>33</v>
      </c>
      <c r="C1961" t="s">
        <v>35</v>
      </c>
      <c r="D1961">
        <v>0</v>
      </c>
      <c r="F1961">
        <v>1</v>
      </c>
      <c r="G1961">
        <v>84.85</v>
      </c>
      <c r="H1961">
        <f t="shared" si="481"/>
        <v>1</v>
      </c>
      <c r="I1961">
        <f t="shared" si="482"/>
        <v>0</v>
      </c>
      <c r="J1961">
        <f t="shared" si="483"/>
        <v>0</v>
      </c>
      <c r="K1961">
        <f t="shared" si="484"/>
        <v>1</v>
      </c>
      <c r="L1961">
        <f t="shared" si="485"/>
        <v>0</v>
      </c>
      <c r="M1961">
        <f t="shared" si="486"/>
        <v>1</v>
      </c>
      <c r="N1961">
        <f t="shared" si="487"/>
        <v>0</v>
      </c>
      <c r="O1961">
        <f t="shared" si="488"/>
        <v>0</v>
      </c>
      <c r="P1961">
        <v>24</v>
      </c>
      <c r="Q1961">
        <f t="shared" si="489"/>
        <v>0</v>
      </c>
      <c r="R1961">
        <f t="shared" si="490"/>
        <v>0</v>
      </c>
      <c r="S1961">
        <f t="shared" si="491"/>
        <v>0</v>
      </c>
      <c r="T1961">
        <f t="shared" si="492"/>
        <v>1</v>
      </c>
      <c r="U1961">
        <v>0</v>
      </c>
      <c r="V1961">
        <f t="shared" si="493"/>
        <v>0.39004925123586187</v>
      </c>
      <c r="W1961">
        <f t="shared" si="494"/>
        <v>0.59629455547293098</v>
      </c>
      <c r="X1961">
        <f t="shared" si="495"/>
        <v>0.1521384183896565</v>
      </c>
      <c r="Y1961">
        <f t="shared" si="496"/>
        <v>1</v>
      </c>
      <c r="Z1961" t="s">
        <v>1993</v>
      </c>
    </row>
    <row r="1962" spans="1:26" x14ac:dyDescent="0.25">
      <c r="A1962" t="s">
        <v>26</v>
      </c>
      <c r="B1962" t="s">
        <v>27</v>
      </c>
      <c r="C1962" t="s">
        <v>25</v>
      </c>
      <c r="D1962">
        <v>0</v>
      </c>
      <c r="F1962">
        <v>1</v>
      </c>
      <c r="G1962">
        <v>34.25</v>
      </c>
      <c r="H1962">
        <f t="shared" si="481"/>
        <v>1</v>
      </c>
      <c r="I1962">
        <f t="shared" si="482"/>
        <v>0</v>
      </c>
      <c r="J1962">
        <f t="shared" si="483"/>
        <v>1</v>
      </c>
      <c r="K1962">
        <f t="shared" si="484"/>
        <v>0</v>
      </c>
      <c r="L1962">
        <f t="shared" si="485"/>
        <v>0</v>
      </c>
      <c r="M1962">
        <f t="shared" si="486"/>
        <v>1</v>
      </c>
      <c r="N1962">
        <f t="shared" si="487"/>
        <v>0</v>
      </c>
      <c r="O1962">
        <f t="shared" si="488"/>
        <v>0</v>
      </c>
      <c r="P1962">
        <v>5</v>
      </c>
      <c r="Q1962">
        <f t="shared" si="489"/>
        <v>1</v>
      </c>
      <c r="R1962">
        <f t="shared" si="490"/>
        <v>0</v>
      </c>
      <c r="S1962">
        <f t="shared" si="491"/>
        <v>0</v>
      </c>
      <c r="T1962">
        <f t="shared" si="492"/>
        <v>0</v>
      </c>
      <c r="U1962">
        <v>0</v>
      </c>
      <c r="V1962">
        <f t="shared" si="493"/>
        <v>0.45279256033299053</v>
      </c>
      <c r="W1962">
        <f t="shared" si="494"/>
        <v>0.61130298468123667</v>
      </c>
      <c r="X1962">
        <f t="shared" si="495"/>
        <v>0.20502110269290488</v>
      </c>
      <c r="Y1962">
        <f t="shared" si="496"/>
        <v>1</v>
      </c>
      <c r="Z1962" t="s">
        <v>1994</v>
      </c>
    </row>
    <row r="1963" spans="1:26" x14ac:dyDescent="0.25">
      <c r="A1963" t="s">
        <v>26</v>
      </c>
      <c r="B1963" t="s">
        <v>38</v>
      </c>
      <c r="C1963" t="s">
        <v>35</v>
      </c>
      <c r="D1963">
        <v>0</v>
      </c>
      <c r="F1963">
        <v>1</v>
      </c>
      <c r="G1963">
        <v>88.6</v>
      </c>
      <c r="H1963">
        <f t="shared" si="481"/>
        <v>1</v>
      </c>
      <c r="I1963">
        <f t="shared" si="482"/>
        <v>0</v>
      </c>
      <c r="J1963">
        <f t="shared" si="483"/>
        <v>0</v>
      </c>
      <c r="K1963">
        <f t="shared" si="484"/>
        <v>1</v>
      </c>
      <c r="L1963">
        <f t="shared" si="485"/>
        <v>0</v>
      </c>
      <c r="M1963">
        <f t="shared" si="486"/>
        <v>1</v>
      </c>
      <c r="N1963">
        <f t="shared" si="487"/>
        <v>0</v>
      </c>
      <c r="O1963">
        <f t="shared" si="488"/>
        <v>0</v>
      </c>
      <c r="P1963">
        <v>33</v>
      </c>
      <c r="Q1963">
        <f t="shared" si="489"/>
        <v>0</v>
      </c>
      <c r="R1963">
        <f t="shared" si="490"/>
        <v>0</v>
      </c>
      <c r="S1963">
        <f t="shared" si="491"/>
        <v>1</v>
      </c>
      <c r="T1963">
        <f t="shared" si="492"/>
        <v>0</v>
      </c>
      <c r="U1963">
        <v>0</v>
      </c>
      <c r="V1963">
        <f t="shared" si="493"/>
        <v>0.39589570903486226</v>
      </c>
      <c r="W1963">
        <f t="shared" si="494"/>
        <v>0.59770116191517819</v>
      </c>
      <c r="X1963">
        <f t="shared" si="495"/>
        <v>0.15673341243221633</v>
      </c>
      <c r="Y1963">
        <f t="shared" si="496"/>
        <v>1</v>
      </c>
      <c r="Z1963" t="s">
        <v>1995</v>
      </c>
    </row>
    <row r="1964" spans="1:26" x14ac:dyDescent="0.25">
      <c r="A1964" t="s">
        <v>29</v>
      </c>
      <c r="B1964" t="s">
        <v>33</v>
      </c>
      <c r="C1964" t="s">
        <v>25</v>
      </c>
      <c r="D1964">
        <v>0</v>
      </c>
      <c r="F1964">
        <v>1</v>
      </c>
      <c r="G1964">
        <v>60.15</v>
      </c>
      <c r="H1964">
        <f t="shared" si="481"/>
        <v>1</v>
      </c>
      <c r="I1964">
        <f t="shared" si="482"/>
        <v>0</v>
      </c>
      <c r="J1964">
        <f t="shared" si="483"/>
        <v>1</v>
      </c>
      <c r="K1964">
        <f t="shared" si="484"/>
        <v>0</v>
      </c>
      <c r="L1964">
        <f t="shared" si="485"/>
        <v>0</v>
      </c>
      <c r="M1964">
        <f t="shared" si="486"/>
        <v>0</v>
      </c>
      <c r="N1964">
        <f t="shared" si="487"/>
        <v>1</v>
      </c>
      <c r="O1964">
        <f t="shared" si="488"/>
        <v>0</v>
      </c>
      <c r="P1964">
        <v>42</v>
      </c>
      <c r="Q1964">
        <f t="shared" si="489"/>
        <v>0</v>
      </c>
      <c r="R1964">
        <f t="shared" si="490"/>
        <v>0</v>
      </c>
      <c r="S1964">
        <f t="shared" si="491"/>
        <v>0</v>
      </c>
      <c r="T1964">
        <f t="shared" si="492"/>
        <v>1</v>
      </c>
      <c r="U1964">
        <v>0</v>
      </c>
      <c r="V1964">
        <f t="shared" si="493"/>
        <v>8.494890325241912E-2</v>
      </c>
      <c r="W1964">
        <f t="shared" si="494"/>
        <v>0.52122446381116394</v>
      </c>
      <c r="X1964">
        <f t="shared" si="495"/>
        <v>7.2163161637888639E-3</v>
      </c>
      <c r="Y1964">
        <f t="shared" si="496"/>
        <v>0</v>
      </c>
      <c r="Z1964" t="s">
        <v>1996</v>
      </c>
    </row>
    <row r="1965" spans="1:26" x14ac:dyDescent="0.25">
      <c r="A1965" t="s">
        <v>29</v>
      </c>
      <c r="B1965" t="s">
        <v>38</v>
      </c>
      <c r="C1965" t="s">
        <v>35</v>
      </c>
      <c r="D1965">
        <v>0</v>
      </c>
      <c r="F1965">
        <v>1</v>
      </c>
      <c r="G1965">
        <v>99.95</v>
      </c>
      <c r="H1965">
        <f t="shared" si="481"/>
        <v>1</v>
      </c>
      <c r="I1965">
        <f t="shared" si="482"/>
        <v>0</v>
      </c>
      <c r="J1965">
        <f t="shared" si="483"/>
        <v>0</v>
      </c>
      <c r="K1965">
        <f t="shared" si="484"/>
        <v>1</v>
      </c>
      <c r="L1965">
        <f t="shared" si="485"/>
        <v>0</v>
      </c>
      <c r="M1965">
        <f t="shared" si="486"/>
        <v>0</v>
      </c>
      <c r="N1965">
        <f t="shared" si="487"/>
        <v>1</v>
      </c>
      <c r="O1965">
        <f t="shared" si="488"/>
        <v>0</v>
      </c>
      <c r="P1965">
        <v>23</v>
      </c>
      <c r="Q1965">
        <f t="shared" si="489"/>
        <v>0</v>
      </c>
      <c r="R1965">
        <f t="shared" si="490"/>
        <v>0</v>
      </c>
      <c r="S1965">
        <f t="shared" si="491"/>
        <v>1</v>
      </c>
      <c r="T1965">
        <f t="shared" si="492"/>
        <v>0</v>
      </c>
      <c r="U1965">
        <v>0</v>
      </c>
      <c r="V1965">
        <f t="shared" si="493"/>
        <v>0.14699930869247643</v>
      </c>
      <c r="W1965">
        <f t="shared" si="494"/>
        <v>0.53668379323200011</v>
      </c>
      <c r="X1965">
        <f t="shared" si="495"/>
        <v>2.1608796756065977E-2</v>
      </c>
      <c r="Y1965">
        <f t="shared" si="496"/>
        <v>0</v>
      </c>
      <c r="Z1965" t="s">
        <v>1997</v>
      </c>
    </row>
    <row r="1966" spans="1:26" x14ac:dyDescent="0.25">
      <c r="A1966" t="s">
        <v>26</v>
      </c>
      <c r="B1966" t="s">
        <v>33</v>
      </c>
      <c r="C1966" t="s">
        <v>35</v>
      </c>
      <c r="D1966">
        <v>0</v>
      </c>
      <c r="F1966">
        <v>1</v>
      </c>
      <c r="G1966">
        <v>70.7</v>
      </c>
      <c r="H1966">
        <f t="shared" si="481"/>
        <v>1</v>
      </c>
      <c r="I1966">
        <f t="shared" si="482"/>
        <v>0</v>
      </c>
      <c r="J1966">
        <f t="shared" si="483"/>
        <v>0</v>
      </c>
      <c r="K1966">
        <f t="shared" si="484"/>
        <v>1</v>
      </c>
      <c r="L1966">
        <f t="shared" si="485"/>
        <v>0</v>
      </c>
      <c r="M1966">
        <f t="shared" si="486"/>
        <v>1</v>
      </c>
      <c r="N1966">
        <f t="shared" si="487"/>
        <v>0</v>
      </c>
      <c r="O1966">
        <f t="shared" si="488"/>
        <v>0</v>
      </c>
      <c r="P1966">
        <v>8</v>
      </c>
      <c r="Q1966">
        <f t="shared" si="489"/>
        <v>0</v>
      </c>
      <c r="R1966">
        <f t="shared" si="490"/>
        <v>0</v>
      </c>
      <c r="S1966">
        <f t="shared" si="491"/>
        <v>0</v>
      </c>
      <c r="T1966">
        <f t="shared" si="492"/>
        <v>1</v>
      </c>
      <c r="U1966">
        <v>0</v>
      </c>
      <c r="V1966">
        <f t="shared" si="493"/>
        <v>0.3679886171409672</v>
      </c>
      <c r="W1966">
        <f t="shared" si="494"/>
        <v>0.59097286816172057</v>
      </c>
      <c r="X1966">
        <f t="shared" si="495"/>
        <v>0.13541562234532134</v>
      </c>
      <c r="Y1966">
        <f t="shared" si="496"/>
        <v>1</v>
      </c>
      <c r="Z1966" t="s">
        <v>1998</v>
      </c>
    </row>
    <row r="1967" spans="1:26" x14ac:dyDescent="0.25">
      <c r="A1967" t="s">
        <v>29</v>
      </c>
      <c r="B1967" t="s">
        <v>30</v>
      </c>
      <c r="C1967" t="s">
        <v>25</v>
      </c>
      <c r="D1967">
        <v>0</v>
      </c>
      <c r="F1967">
        <v>1</v>
      </c>
      <c r="G1967">
        <v>54.8</v>
      </c>
      <c r="H1967">
        <f t="shared" si="481"/>
        <v>1</v>
      </c>
      <c r="I1967">
        <f t="shared" si="482"/>
        <v>0</v>
      </c>
      <c r="J1967">
        <f t="shared" si="483"/>
        <v>1</v>
      </c>
      <c r="K1967">
        <f t="shared" si="484"/>
        <v>0</v>
      </c>
      <c r="L1967">
        <f t="shared" si="485"/>
        <v>0</v>
      </c>
      <c r="M1967">
        <f t="shared" si="486"/>
        <v>0</v>
      </c>
      <c r="N1967">
        <f t="shared" si="487"/>
        <v>1</v>
      </c>
      <c r="O1967">
        <f t="shared" si="488"/>
        <v>0</v>
      </c>
      <c r="P1967">
        <v>66</v>
      </c>
      <c r="Q1967">
        <f t="shared" si="489"/>
        <v>0</v>
      </c>
      <c r="R1967">
        <f t="shared" si="490"/>
        <v>1</v>
      </c>
      <c r="S1967">
        <f t="shared" si="491"/>
        <v>0</v>
      </c>
      <c r="T1967">
        <f t="shared" si="492"/>
        <v>0</v>
      </c>
      <c r="U1967">
        <v>0</v>
      </c>
      <c r="V1967">
        <f t="shared" si="493"/>
        <v>7.1744787531756227E-2</v>
      </c>
      <c r="W1967">
        <f t="shared" si="494"/>
        <v>0.51792850723710304</v>
      </c>
      <c r="X1967">
        <f t="shared" si="495"/>
        <v>5.1473145379768437E-3</v>
      </c>
      <c r="Y1967">
        <f t="shared" si="496"/>
        <v>0</v>
      </c>
      <c r="Z1967" t="s">
        <v>1999</v>
      </c>
    </row>
    <row r="1968" spans="1:26" x14ac:dyDescent="0.25">
      <c r="A1968" t="s">
        <v>26</v>
      </c>
      <c r="B1968" t="s">
        <v>33</v>
      </c>
      <c r="C1968" t="s">
        <v>25</v>
      </c>
      <c r="D1968">
        <v>0</v>
      </c>
      <c r="F1968">
        <v>1</v>
      </c>
      <c r="G1968">
        <v>49.55</v>
      </c>
      <c r="H1968">
        <f t="shared" si="481"/>
        <v>1</v>
      </c>
      <c r="I1968">
        <f t="shared" si="482"/>
        <v>0</v>
      </c>
      <c r="J1968">
        <f t="shared" si="483"/>
        <v>1</v>
      </c>
      <c r="K1968">
        <f t="shared" si="484"/>
        <v>0</v>
      </c>
      <c r="L1968">
        <f t="shared" si="485"/>
        <v>0</v>
      </c>
      <c r="M1968">
        <f t="shared" si="486"/>
        <v>1</v>
      </c>
      <c r="N1968">
        <f t="shared" si="487"/>
        <v>0</v>
      </c>
      <c r="O1968">
        <f t="shared" si="488"/>
        <v>0</v>
      </c>
      <c r="P1968">
        <v>24</v>
      </c>
      <c r="Q1968">
        <f t="shared" si="489"/>
        <v>0</v>
      </c>
      <c r="R1968">
        <f t="shared" si="490"/>
        <v>0</v>
      </c>
      <c r="S1968">
        <f t="shared" si="491"/>
        <v>0</v>
      </c>
      <c r="T1968">
        <f t="shared" si="492"/>
        <v>1</v>
      </c>
      <c r="U1968">
        <v>1</v>
      </c>
      <c r="V1968">
        <f t="shared" si="493"/>
        <v>0.34870604425890761</v>
      </c>
      <c r="W1968">
        <f t="shared" si="494"/>
        <v>0.58630376289234187</v>
      </c>
      <c r="X1968">
        <f t="shared" si="495"/>
        <v>0.42418381678487999</v>
      </c>
      <c r="Y1968">
        <f t="shared" si="496"/>
        <v>1</v>
      </c>
      <c r="Z1968" t="s">
        <v>2000</v>
      </c>
    </row>
    <row r="1969" spans="1:26" x14ac:dyDescent="0.25">
      <c r="A1969" t="s">
        <v>26</v>
      </c>
      <c r="B1969" t="s">
        <v>38</v>
      </c>
      <c r="C1969" t="s">
        <v>25</v>
      </c>
      <c r="D1969">
        <v>1</v>
      </c>
      <c r="F1969">
        <v>1</v>
      </c>
      <c r="G1969">
        <v>54.8</v>
      </c>
      <c r="H1969">
        <f t="shared" si="481"/>
        <v>0</v>
      </c>
      <c r="I1969">
        <f t="shared" si="482"/>
        <v>1</v>
      </c>
      <c r="J1969">
        <f t="shared" si="483"/>
        <v>1</v>
      </c>
      <c r="K1969">
        <f t="shared" si="484"/>
        <v>0</v>
      </c>
      <c r="L1969">
        <f t="shared" si="485"/>
        <v>0</v>
      </c>
      <c r="M1969">
        <f t="shared" si="486"/>
        <v>1</v>
      </c>
      <c r="N1969">
        <f t="shared" si="487"/>
        <v>0</v>
      </c>
      <c r="O1969">
        <f t="shared" si="488"/>
        <v>0</v>
      </c>
      <c r="P1969">
        <v>24</v>
      </c>
      <c r="Q1969">
        <f t="shared" si="489"/>
        <v>0</v>
      </c>
      <c r="R1969">
        <f t="shared" si="490"/>
        <v>0</v>
      </c>
      <c r="S1969">
        <f t="shared" si="491"/>
        <v>1</v>
      </c>
      <c r="T1969">
        <f t="shared" si="492"/>
        <v>0</v>
      </c>
      <c r="U1969">
        <v>0</v>
      </c>
      <c r="V1969">
        <f t="shared" si="493"/>
        <v>0.34319963607320558</v>
      </c>
      <c r="W1969">
        <f t="shared" si="494"/>
        <v>0.58496754281618002</v>
      </c>
      <c r="X1969">
        <f t="shared" si="495"/>
        <v>0.11778599020078076</v>
      </c>
      <c r="Y1969">
        <f t="shared" si="496"/>
        <v>1</v>
      </c>
      <c r="Z1969" t="s">
        <v>2001</v>
      </c>
    </row>
    <row r="1970" spans="1:26" x14ac:dyDescent="0.25">
      <c r="A1970" t="s">
        <v>29</v>
      </c>
      <c r="B1970" t="s">
        <v>38</v>
      </c>
      <c r="C1970" t="s">
        <v>25</v>
      </c>
      <c r="D1970">
        <v>0</v>
      </c>
      <c r="F1970">
        <v>1</v>
      </c>
      <c r="G1970">
        <v>78.599999999999994</v>
      </c>
      <c r="H1970">
        <f t="shared" si="481"/>
        <v>1</v>
      </c>
      <c r="I1970">
        <f t="shared" si="482"/>
        <v>0</v>
      </c>
      <c r="J1970">
        <f t="shared" si="483"/>
        <v>1</v>
      </c>
      <c r="K1970">
        <f t="shared" si="484"/>
        <v>0</v>
      </c>
      <c r="L1970">
        <f t="shared" si="485"/>
        <v>0</v>
      </c>
      <c r="M1970">
        <f t="shared" si="486"/>
        <v>0</v>
      </c>
      <c r="N1970">
        <f t="shared" si="487"/>
        <v>1</v>
      </c>
      <c r="O1970">
        <f t="shared" si="488"/>
        <v>0</v>
      </c>
      <c r="P1970">
        <v>69</v>
      </c>
      <c r="Q1970">
        <f t="shared" si="489"/>
        <v>0</v>
      </c>
      <c r="R1970">
        <f t="shared" si="490"/>
        <v>0</v>
      </c>
      <c r="S1970">
        <f t="shared" si="491"/>
        <v>1</v>
      </c>
      <c r="T1970">
        <f t="shared" si="492"/>
        <v>0</v>
      </c>
      <c r="U1970">
        <v>1</v>
      </c>
      <c r="V1970">
        <f t="shared" si="493"/>
        <v>0.11371347562350097</v>
      </c>
      <c r="W1970">
        <f t="shared" si="494"/>
        <v>0.5283977751103317</v>
      </c>
      <c r="X1970">
        <f t="shared" si="495"/>
        <v>0.78550380329137459</v>
      </c>
      <c r="Y1970">
        <f t="shared" si="496"/>
        <v>0</v>
      </c>
      <c r="Z1970" t="s">
        <v>2002</v>
      </c>
    </row>
    <row r="1971" spans="1:26" x14ac:dyDescent="0.25">
      <c r="A1971" t="s">
        <v>29</v>
      </c>
      <c r="B1971" t="s">
        <v>30</v>
      </c>
      <c r="C1971" t="s">
        <v>35</v>
      </c>
      <c r="D1971">
        <v>0</v>
      </c>
      <c r="F1971">
        <v>1</v>
      </c>
      <c r="G1971">
        <v>100.3</v>
      </c>
      <c r="H1971">
        <f t="shared" si="481"/>
        <v>1</v>
      </c>
      <c r="I1971">
        <f t="shared" si="482"/>
        <v>0</v>
      </c>
      <c r="J1971">
        <f t="shared" si="483"/>
        <v>0</v>
      </c>
      <c r="K1971">
        <f t="shared" si="484"/>
        <v>1</v>
      </c>
      <c r="L1971">
        <f t="shared" si="485"/>
        <v>0</v>
      </c>
      <c r="M1971">
        <f t="shared" si="486"/>
        <v>0</v>
      </c>
      <c r="N1971">
        <f t="shared" si="487"/>
        <v>1</v>
      </c>
      <c r="O1971">
        <f t="shared" si="488"/>
        <v>0</v>
      </c>
      <c r="P1971">
        <v>53</v>
      </c>
      <c r="Q1971">
        <f t="shared" si="489"/>
        <v>0</v>
      </c>
      <c r="R1971">
        <f t="shared" si="490"/>
        <v>1</v>
      </c>
      <c r="S1971">
        <f t="shared" si="491"/>
        <v>0</v>
      </c>
      <c r="T1971">
        <f t="shared" si="492"/>
        <v>0</v>
      </c>
      <c r="U1971">
        <v>0</v>
      </c>
      <c r="V1971">
        <f t="shared" si="493"/>
        <v>0.14268180882629408</v>
      </c>
      <c r="W1971">
        <f t="shared" si="494"/>
        <v>0.53561005993560373</v>
      </c>
      <c r="X1971">
        <f t="shared" si="495"/>
        <v>2.0358098569943132E-2</v>
      </c>
      <c r="Y1971">
        <f t="shared" si="496"/>
        <v>0</v>
      </c>
      <c r="Z1971" t="s">
        <v>2003</v>
      </c>
    </row>
    <row r="1972" spans="1:26" x14ac:dyDescent="0.25">
      <c r="A1972" t="s">
        <v>45</v>
      </c>
      <c r="B1972" t="s">
        <v>27</v>
      </c>
      <c r="C1972" t="s">
        <v>25</v>
      </c>
      <c r="D1972">
        <v>0</v>
      </c>
      <c r="F1972">
        <v>1</v>
      </c>
      <c r="G1972">
        <v>53.6</v>
      </c>
      <c r="H1972">
        <f t="shared" si="481"/>
        <v>1</v>
      </c>
      <c r="I1972">
        <f t="shared" si="482"/>
        <v>0</v>
      </c>
      <c r="J1972">
        <f t="shared" si="483"/>
        <v>1</v>
      </c>
      <c r="K1972">
        <f t="shared" si="484"/>
        <v>0</v>
      </c>
      <c r="L1972">
        <f t="shared" si="485"/>
        <v>0</v>
      </c>
      <c r="M1972">
        <f t="shared" si="486"/>
        <v>0</v>
      </c>
      <c r="N1972">
        <f t="shared" si="487"/>
        <v>0</v>
      </c>
      <c r="O1972">
        <f t="shared" si="488"/>
        <v>1</v>
      </c>
      <c r="P1972">
        <v>60</v>
      </c>
      <c r="Q1972">
        <f t="shared" si="489"/>
        <v>1</v>
      </c>
      <c r="R1972">
        <f t="shared" si="490"/>
        <v>0</v>
      </c>
      <c r="S1972">
        <f t="shared" si="491"/>
        <v>0</v>
      </c>
      <c r="T1972">
        <f t="shared" si="492"/>
        <v>0</v>
      </c>
      <c r="U1972">
        <v>0</v>
      </c>
      <c r="V1972">
        <f t="shared" si="493"/>
        <v>0.15157137799122694</v>
      </c>
      <c r="W1972">
        <f t="shared" si="494"/>
        <v>0.53782046529623284</v>
      </c>
      <c r="X1972">
        <f t="shared" si="495"/>
        <v>2.2973882626159396E-2</v>
      </c>
      <c r="Y1972">
        <f t="shared" si="496"/>
        <v>0</v>
      </c>
      <c r="Z1972" t="s">
        <v>2004</v>
      </c>
    </row>
    <row r="1973" spans="1:26" x14ac:dyDescent="0.25">
      <c r="A1973" t="s">
        <v>26</v>
      </c>
      <c r="B1973" t="s">
        <v>27</v>
      </c>
      <c r="C1973" t="s">
        <v>35</v>
      </c>
      <c r="D1973">
        <v>0</v>
      </c>
      <c r="F1973">
        <v>1</v>
      </c>
      <c r="G1973">
        <v>81.099999999999994</v>
      </c>
      <c r="H1973">
        <f t="shared" si="481"/>
        <v>1</v>
      </c>
      <c r="I1973">
        <f t="shared" si="482"/>
        <v>0</v>
      </c>
      <c r="J1973">
        <f t="shared" si="483"/>
        <v>0</v>
      </c>
      <c r="K1973">
        <f t="shared" si="484"/>
        <v>1</v>
      </c>
      <c r="L1973">
        <f t="shared" si="485"/>
        <v>0</v>
      </c>
      <c r="M1973">
        <f t="shared" si="486"/>
        <v>1</v>
      </c>
      <c r="N1973">
        <f t="shared" si="487"/>
        <v>0</v>
      </c>
      <c r="O1973">
        <f t="shared" si="488"/>
        <v>0</v>
      </c>
      <c r="P1973">
        <v>7</v>
      </c>
      <c r="Q1973">
        <f t="shared" si="489"/>
        <v>1</v>
      </c>
      <c r="R1973">
        <f t="shared" si="490"/>
        <v>0</v>
      </c>
      <c r="S1973">
        <f t="shared" si="491"/>
        <v>0</v>
      </c>
      <c r="T1973">
        <f t="shared" si="492"/>
        <v>0</v>
      </c>
      <c r="U1973">
        <v>1</v>
      </c>
      <c r="V1973">
        <f t="shared" si="493"/>
        <v>0.52097113717441279</v>
      </c>
      <c r="W1973">
        <f t="shared" si="494"/>
        <v>0.62737482261047783</v>
      </c>
      <c r="X1973">
        <f t="shared" si="495"/>
        <v>0.22946865141997524</v>
      </c>
      <c r="Y1973">
        <f t="shared" si="496"/>
        <v>1</v>
      </c>
      <c r="Z1973" t="s">
        <v>2005</v>
      </c>
    </row>
    <row r="1974" spans="1:26" x14ac:dyDescent="0.25">
      <c r="A1974" t="s">
        <v>29</v>
      </c>
      <c r="B1974" t="s">
        <v>38</v>
      </c>
      <c r="C1974" t="s">
        <v>23</v>
      </c>
      <c r="D1974">
        <v>0</v>
      </c>
      <c r="F1974">
        <v>1</v>
      </c>
      <c r="G1974">
        <v>19.350000000000001</v>
      </c>
      <c r="H1974">
        <f t="shared" si="481"/>
        <v>1</v>
      </c>
      <c r="I1974">
        <f t="shared" si="482"/>
        <v>0</v>
      </c>
      <c r="J1974">
        <f t="shared" si="483"/>
        <v>0</v>
      </c>
      <c r="K1974">
        <f t="shared" si="484"/>
        <v>0</v>
      </c>
      <c r="L1974">
        <f t="shared" si="485"/>
        <v>1</v>
      </c>
      <c r="M1974">
        <f t="shared" si="486"/>
        <v>0</v>
      </c>
      <c r="N1974">
        <f t="shared" si="487"/>
        <v>1</v>
      </c>
      <c r="O1974">
        <f t="shared" si="488"/>
        <v>0</v>
      </c>
      <c r="P1974">
        <v>20</v>
      </c>
      <c r="Q1974">
        <f t="shared" si="489"/>
        <v>0</v>
      </c>
      <c r="R1974">
        <f t="shared" si="490"/>
        <v>0</v>
      </c>
      <c r="S1974">
        <f t="shared" si="491"/>
        <v>1</v>
      </c>
      <c r="T1974">
        <f t="shared" si="492"/>
        <v>0</v>
      </c>
      <c r="U1974">
        <v>0</v>
      </c>
      <c r="V1974">
        <f t="shared" si="493"/>
        <v>-7.3887667875536869E-3</v>
      </c>
      <c r="W1974">
        <f t="shared" si="494"/>
        <v>0.49815281670684497</v>
      </c>
      <c r="X1974">
        <f t="shared" si="495"/>
        <v>5.4593874640856429E-5</v>
      </c>
      <c r="Y1974">
        <f t="shared" si="496"/>
        <v>0</v>
      </c>
      <c r="Z1974" t="s">
        <v>2006</v>
      </c>
    </row>
    <row r="1975" spans="1:26" x14ac:dyDescent="0.25">
      <c r="A1975" t="s">
        <v>26</v>
      </c>
      <c r="B1975" t="s">
        <v>27</v>
      </c>
      <c r="C1975" t="s">
        <v>35</v>
      </c>
      <c r="D1975">
        <v>0</v>
      </c>
      <c r="F1975">
        <v>1</v>
      </c>
      <c r="G1975">
        <v>85.6</v>
      </c>
      <c r="H1975">
        <f t="shared" si="481"/>
        <v>1</v>
      </c>
      <c r="I1975">
        <f t="shared" si="482"/>
        <v>0</v>
      </c>
      <c r="J1975">
        <f t="shared" si="483"/>
        <v>0</v>
      </c>
      <c r="K1975">
        <f t="shared" si="484"/>
        <v>1</v>
      </c>
      <c r="L1975">
        <f t="shared" si="485"/>
        <v>0</v>
      </c>
      <c r="M1975">
        <f t="shared" si="486"/>
        <v>1</v>
      </c>
      <c r="N1975">
        <f t="shared" si="487"/>
        <v>0</v>
      </c>
      <c r="O1975">
        <f t="shared" si="488"/>
        <v>0</v>
      </c>
      <c r="P1975">
        <v>23</v>
      </c>
      <c r="Q1975">
        <f t="shared" si="489"/>
        <v>1</v>
      </c>
      <c r="R1975">
        <f t="shared" si="490"/>
        <v>0</v>
      </c>
      <c r="S1975">
        <f t="shared" si="491"/>
        <v>0</v>
      </c>
      <c r="T1975">
        <f t="shared" si="492"/>
        <v>0</v>
      </c>
      <c r="U1975">
        <v>0</v>
      </c>
      <c r="V1975">
        <f t="shared" si="493"/>
        <v>0.52798688653321324</v>
      </c>
      <c r="W1975">
        <f t="shared" si="494"/>
        <v>0.62901346294995508</v>
      </c>
      <c r="X1975">
        <f t="shared" si="495"/>
        <v>0.27877015235103619</v>
      </c>
      <c r="Y1975">
        <f t="shared" si="496"/>
        <v>1</v>
      </c>
      <c r="Z1975" t="s">
        <v>2007</v>
      </c>
    </row>
    <row r="1976" spans="1:26" x14ac:dyDescent="0.25">
      <c r="A1976" t="s">
        <v>45</v>
      </c>
      <c r="B1976" t="s">
        <v>27</v>
      </c>
      <c r="C1976" t="s">
        <v>25</v>
      </c>
      <c r="D1976">
        <v>0</v>
      </c>
      <c r="F1976">
        <v>1</v>
      </c>
      <c r="G1976">
        <v>80.8</v>
      </c>
      <c r="H1976">
        <f t="shared" si="481"/>
        <v>1</v>
      </c>
      <c r="I1976">
        <f t="shared" si="482"/>
        <v>0</v>
      </c>
      <c r="J1976">
        <f t="shared" si="483"/>
        <v>1</v>
      </c>
      <c r="K1976">
        <f t="shared" si="484"/>
        <v>0</v>
      </c>
      <c r="L1976">
        <f t="shared" si="485"/>
        <v>0</v>
      </c>
      <c r="M1976">
        <f t="shared" si="486"/>
        <v>0</v>
      </c>
      <c r="N1976">
        <f t="shared" si="487"/>
        <v>0</v>
      </c>
      <c r="O1976">
        <f t="shared" si="488"/>
        <v>1</v>
      </c>
      <c r="P1976">
        <v>72</v>
      </c>
      <c r="Q1976">
        <f t="shared" si="489"/>
        <v>1</v>
      </c>
      <c r="R1976">
        <f t="shared" si="490"/>
        <v>0</v>
      </c>
      <c r="S1976">
        <f t="shared" si="491"/>
        <v>0</v>
      </c>
      <c r="T1976">
        <f t="shared" si="492"/>
        <v>0</v>
      </c>
      <c r="U1976">
        <v>0</v>
      </c>
      <c r="V1976">
        <f t="shared" si="493"/>
        <v>0.19397768522664299</v>
      </c>
      <c r="W1976">
        <f t="shared" si="494"/>
        <v>0.5483429316138132</v>
      </c>
      <c r="X1976">
        <f t="shared" si="495"/>
        <v>3.7627342365886593E-2</v>
      </c>
      <c r="Y1976">
        <f t="shared" si="496"/>
        <v>0</v>
      </c>
      <c r="Z1976" t="s">
        <v>2008</v>
      </c>
    </row>
    <row r="1977" spans="1:26" x14ac:dyDescent="0.25">
      <c r="A1977" t="s">
        <v>26</v>
      </c>
      <c r="B1977" t="s">
        <v>27</v>
      </c>
      <c r="C1977" t="s">
        <v>35</v>
      </c>
      <c r="D1977">
        <v>0</v>
      </c>
      <c r="F1977">
        <v>1</v>
      </c>
      <c r="G1977">
        <v>74.95</v>
      </c>
      <c r="H1977">
        <f t="shared" si="481"/>
        <v>1</v>
      </c>
      <c r="I1977">
        <f t="shared" si="482"/>
        <v>0</v>
      </c>
      <c r="J1977">
        <f t="shared" si="483"/>
        <v>0</v>
      </c>
      <c r="K1977">
        <f t="shared" si="484"/>
        <v>1</v>
      </c>
      <c r="L1977">
        <f t="shared" si="485"/>
        <v>0</v>
      </c>
      <c r="M1977">
        <f t="shared" si="486"/>
        <v>1</v>
      </c>
      <c r="N1977">
        <f t="shared" si="487"/>
        <v>0</v>
      </c>
      <c r="O1977">
        <f t="shared" si="488"/>
        <v>0</v>
      </c>
      <c r="P1977">
        <v>11</v>
      </c>
      <c r="Q1977">
        <f t="shared" si="489"/>
        <v>1</v>
      </c>
      <c r="R1977">
        <f t="shared" si="490"/>
        <v>0</v>
      </c>
      <c r="S1977">
        <f t="shared" si="491"/>
        <v>0</v>
      </c>
      <c r="T1977">
        <f t="shared" si="492"/>
        <v>0</v>
      </c>
      <c r="U1977">
        <v>1</v>
      </c>
      <c r="V1977">
        <f t="shared" si="493"/>
        <v>0.51138294638405224</v>
      </c>
      <c r="W1977">
        <f t="shared" si="494"/>
        <v>0.62513061338600306</v>
      </c>
      <c r="X1977">
        <f t="shared" si="495"/>
        <v>0.23874662508432998</v>
      </c>
      <c r="Y1977">
        <f t="shared" si="496"/>
        <v>1</v>
      </c>
      <c r="Z1977" t="s">
        <v>2009</v>
      </c>
    </row>
    <row r="1978" spans="1:26" x14ac:dyDescent="0.25">
      <c r="A1978" t="s">
        <v>45</v>
      </c>
      <c r="B1978" t="s">
        <v>30</v>
      </c>
      <c r="C1978" t="s">
        <v>23</v>
      </c>
      <c r="D1978">
        <v>0</v>
      </c>
      <c r="F1978">
        <v>1</v>
      </c>
      <c r="G1978">
        <v>19.600000000000001</v>
      </c>
      <c r="H1978">
        <f t="shared" si="481"/>
        <v>1</v>
      </c>
      <c r="I1978">
        <f t="shared" si="482"/>
        <v>0</v>
      </c>
      <c r="J1978">
        <f t="shared" si="483"/>
        <v>0</v>
      </c>
      <c r="K1978">
        <f t="shared" si="484"/>
        <v>0</v>
      </c>
      <c r="L1978">
        <f t="shared" si="485"/>
        <v>1</v>
      </c>
      <c r="M1978">
        <f t="shared" si="486"/>
        <v>0</v>
      </c>
      <c r="N1978">
        <f t="shared" si="487"/>
        <v>0</v>
      </c>
      <c r="O1978">
        <f t="shared" si="488"/>
        <v>1</v>
      </c>
      <c r="P1978">
        <v>21</v>
      </c>
      <c r="Q1978">
        <f t="shared" si="489"/>
        <v>0</v>
      </c>
      <c r="R1978">
        <f t="shared" si="490"/>
        <v>1</v>
      </c>
      <c r="S1978">
        <f t="shared" si="491"/>
        <v>0</v>
      </c>
      <c r="T1978">
        <f t="shared" si="492"/>
        <v>0</v>
      </c>
      <c r="U1978">
        <v>0</v>
      </c>
      <c r="V1978">
        <f t="shared" si="493"/>
        <v>-5.3241609873140569E-2</v>
      </c>
      <c r="W1978">
        <f t="shared" si="494"/>
        <v>0.48669274085615155</v>
      </c>
      <c r="X1978">
        <f t="shared" si="495"/>
        <v>2.8346690218836994E-3</v>
      </c>
      <c r="Y1978">
        <f t="shared" si="496"/>
        <v>0</v>
      </c>
      <c r="Z1978" t="s">
        <v>2010</v>
      </c>
    </row>
    <row r="1979" spans="1:26" x14ac:dyDescent="0.25">
      <c r="A1979" t="s">
        <v>26</v>
      </c>
      <c r="B1979" t="s">
        <v>27</v>
      </c>
      <c r="C1979" t="s">
        <v>35</v>
      </c>
      <c r="D1979">
        <v>1</v>
      </c>
      <c r="F1979">
        <v>1</v>
      </c>
      <c r="G1979">
        <v>93.55</v>
      </c>
      <c r="H1979">
        <f t="shared" si="481"/>
        <v>0</v>
      </c>
      <c r="I1979">
        <f t="shared" si="482"/>
        <v>1</v>
      </c>
      <c r="J1979">
        <f t="shared" si="483"/>
        <v>0</v>
      </c>
      <c r="K1979">
        <f t="shared" si="484"/>
        <v>1</v>
      </c>
      <c r="L1979">
        <f t="shared" si="485"/>
        <v>0</v>
      </c>
      <c r="M1979">
        <f t="shared" si="486"/>
        <v>1</v>
      </c>
      <c r="N1979">
        <f t="shared" si="487"/>
        <v>0</v>
      </c>
      <c r="O1979">
        <f t="shared" si="488"/>
        <v>0</v>
      </c>
      <c r="P1979">
        <v>1</v>
      </c>
      <c r="Q1979">
        <f t="shared" si="489"/>
        <v>1</v>
      </c>
      <c r="R1979">
        <f t="shared" si="490"/>
        <v>0</v>
      </c>
      <c r="S1979">
        <f t="shared" si="491"/>
        <v>0</v>
      </c>
      <c r="T1979">
        <f t="shared" si="492"/>
        <v>0</v>
      </c>
      <c r="U1979">
        <v>1</v>
      </c>
      <c r="V1979">
        <f t="shared" si="493"/>
        <v>0.55893599543215233</v>
      </c>
      <c r="W1979">
        <f t="shared" si="494"/>
        <v>0.63620631442998365</v>
      </c>
      <c r="X1979">
        <f t="shared" si="495"/>
        <v>0.19453745612542636</v>
      </c>
      <c r="Y1979">
        <f t="shared" si="496"/>
        <v>1</v>
      </c>
      <c r="Z1979" t="s">
        <v>2011</v>
      </c>
    </row>
    <row r="1980" spans="1:26" x14ac:dyDescent="0.25">
      <c r="A1980" t="s">
        <v>26</v>
      </c>
      <c r="B1980" t="s">
        <v>27</v>
      </c>
      <c r="C1980" t="s">
        <v>35</v>
      </c>
      <c r="D1980">
        <v>1</v>
      </c>
      <c r="F1980">
        <v>1</v>
      </c>
      <c r="G1980">
        <v>90.7</v>
      </c>
      <c r="H1980">
        <f t="shared" si="481"/>
        <v>0</v>
      </c>
      <c r="I1980">
        <f t="shared" si="482"/>
        <v>1</v>
      </c>
      <c r="J1980">
        <f t="shared" si="483"/>
        <v>0</v>
      </c>
      <c r="K1980">
        <f t="shared" si="484"/>
        <v>1</v>
      </c>
      <c r="L1980">
        <f t="shared" si="485"/>
        <v>0</v>
      </c>
      <c r="M1980">
        <f t="shared" si="486"/>
        <v>1</v>
      </c>
      <c r="N1980">
        <f t="shared" si="487"/>
        <v>0</v>
      </c>
      <c r="O1980">
        <f t="shared" si="488"/>
        <v>0</v>
      </c>
      <c r="P1980">
        <v>31</v>
      </c>
      <c r="Q1980">
        <f t="shared" si="489"/>
        <v>1</v>
      </c>
      <c r="R1980">
        <f t="shared" si="490"/>
        <v>0</v>
      </c>
      <c r="S1980">
        <f t="shared" si="491"/>
        <v>0</v>
      </c>
      <c r="T1980">
        <f t="shared" si="492"/>
        <v>0</v>
      </c>
      <c r="U1980">
        <v>0</v>
      </c>
      <c r="V1980">
        <f t="shared" si="493"/>
        <v>0.53593806913985376</v>
      </c>
      <c r="W1980">
        <f t="shared" si="494"/>
        <v>0.630867004206768</v>
      </c>
      <c r="X1980">
        <f t="shared" si="495"/>
        <v>0.28722961395335467</v>
      </c>
      <c r="Y1980">
        <f t="shared" si="496"/>
        <v>1</v>
      </c>
      <c r="Z1980" t="s">
        <v>2012</v>
      </c>
    </row>
    <row r="1981" spans="1:26" x14ac:dyDescent="0.25">
      <c r="A1981" t="s">
        <v>45</v>
      </c>
      <c r="B1981" t="s">
        <v>30</v>
      </c>
      <c r="C1981" t="s">
        <v>25</v>
      </c>
      <c r="D1981">
        <v>0</v>
      </c>
      <c r="F1981">
        <v>1</v>
      </c>
      <c r="G1981">
        <v>69.75</v>
      </c>
      <c r="H1981">
        <f t="shared" si="481"/>
        <v>1</v>
      </c>
      <c r="I1981">
        <f t="shared" si="482"/>
        <v>0</v>
      </c>
      <c r="J1981">
        <f t="shared" si="483"/>
        <v>1</v>
      </c>
      <c r="K1981">
        <f t="shared" si="484"/>
        <v>0</v>
      </c>
      <c r="L1981">
        <f t="shared" si="485"/>
        <v>0</v>
      </c>
      <c r="M1981">
        <f t="shared" si="486"/>
        <v>0</v>
      </c>
      <c r="N1981">
        <f t="shared" si="487"/>
        <v>0</v>
      </c>
      <c r="O1981">
        <f t="shared" si="488"/>
        <v>1</v>
      </c>
      <c r="P1981">
        <v>57</v>
      </c>
      <c r="Q1981">
        <f t="shared" si="489"/>
        <v>0</v>
      </c>
      <c r="R1981">
        <f t="shared" si="490"/>
        <v>1</v>
      </c>
      <c r="S1981">
        <f t="shared" si="491"/>
        <v>0</v>
      </c>
      <c r="T1981">
        <f t="shared" si="492"/>
        <v>0</v>
      </c>
      <c r="U1981">
        <v>0</v>
      </c>
      <c r="V1981">
        <f t="shared" si="493"/>
        <v>3.5118609913948218E-2</v>
      </c>
      <c r="W1981">
        <f t="shared" si="494"/>
        <v>0.508778750248713</v>
      </c>
      <c r="X1981">
        <f t="shared" si="495"/>
        <v>1.233316762288062E-3</v>
      </c>
      <c r="Y1981">
        <f t="shared" si="496"/>
        <v>0</v>
      </c>
      <c r="Z1981" t="s">
        <v>2013</v>
      </c>
    </row>
    <row r="1982" spans="1:26" x14ac:dyDescent="0.25">
      <c r="A1982" t="s">
        <v>45</v>
      </c>
      <c r="B1982" t="s">
        <v>33</v>
      </c>
      <c r="C1982" t="s">
        <v>23</v>
      </c>
      <c r="D1982">
        <v>0</v>
      </c>
      <c r="F1982">
        <v>1</v>
      </c>
      <c r="G1982">
        <v>20</v>
      </c>
      <c r="H1982">
        <f t="shared" si="481"/>
        <v>1</v>
      </c>
      <c r="I1982">
        <f t="shared" si="482"/>
        <v>0</v>
      </c>
      <c r="J1982">
        <f t="shared" si="483"/>
        <v>0</v>
      </c>
      <c r="K1982">
        <f t="shared" si="484"/>
        <v>0</v>
      </c>
      <c r="L1982">
        <f t="shared" si="485"/>
        <v>1</v>
      </c>
      <c r="M1982">
        <f t="shared" si="486"/>
        <v>0</v>
      </c>
      <c r="N1982">
        <f t="shared" si="487"/>
        <v>0</v>
      </c>
      <c r="O1982">
        <f t="shared" si="488"/>
        <v>1</v>
      </c>
      <c r="P1982">
        <v>45</v>
      </c>
      <c r="Q1982">
        <f t="shared" si="489"/>
        <v>0</v>
      </c>
      <c r="R1982">
        <f t="shared" si="490"/>
        <v>0</v>
      </c>
      <c r="S1982">
        <f t="shared" si="491"/>
        <v>0</v>
      </c>
      <c r="T1982">
        <f t="shared" si="492"/>
        <v>1</v>
      </c>
      <c r="U1982">
        <v>0</v>
      </c>
      <c r="V1982">
        <f t="shared" si="493"/>
        <v>-6.6309436812216446E-2</v>
      </c>
      <c r="W1982">
        <f t="shared" si="494"/>
        <v>0.48342871226713291</v>
      </c>
      <c r="X1982">
        <f t="shared" si="495"/>
        <v>4.3969414103533257E-3</v>
      </c>
      <c r="Y1982">
        <f t="shared" si="496"/>
        <v>0</v>
      </c>
      <c r="Z1982" t="s">
        <v>2014</v>
      </c>
    </row>
    <row r="1983" spans="1:26" x14ac:dyDescent="0.25">
      <c r="A1983" t="s">
        <v>26</v>
      </c>
      <c r="B1983" t="s">
        <v>27</v>
      </c>
      <c r="C1983" t="s">
        <v>35</v>
      </c>
      <c r="D1983">
        <v>0</v>
      </c>
      <c r="F1983">
        <v>1</v>
      </c>
      <c r="G1983">
        <v>95.25</v>
      </c>
      <c r="H1983">
        <f t="shared" si="481"/>
        <v>1</v>
      </c>
      <c r="I1983">
        <f t="shared" si="482"/>
        <v>0</v>
      </c>
      <c r="J1983">
        <f t="shared" si="483"/>
        <v>0</v>
      </c>
      <c r="K1983">
        <f t="shared" si="484"/>
        <v>1</v>
      </c>
      <c r="L1983">
        <f t="shared" si="485"/>
        <v>0</v>
      </c>
      <c r="M1983">
        <f t="shared" si="486"/>
        <v>1</v>
      </c>
      <c r="N1983">
        <f t="shared" si="487"/>
        <v>0</v>
      </c>
      <c r="O1983">
        <f t="shared" si="488"/>
        <v>0</v>
      </c>
      <c r="P1983">
        <v>10</v>
      </c>
      <c r="Q1983">
        <f t="shared" si="489"/>
        <v>1</v>
      </c>
      <c r="R1983">
        <f t="shared" si="490"/>
        <v>0</v>
      </c>
      <c r="S1983">
        <f t="shared" si="491"/>
        <v>0</v>
      </c>
      <c r="T1983">
        <f t="shared" si="492"/>
        <v>0</v>
      </c>
      <c r="U1983">
        <v>0</v>
      </c>
      <c r="V1983">
        <f t="shared" si="493"/>
        <v>0.54789494053006327</v>
      </c>
      <c r="W1983">
        <f t="shared" si="494"/>
        <v>0.63364706336240806</v>
      </c>
      <c r="X1983">
        <f t="shared" si="495"/>
        <v>0.30018886585844157</v>
      </c>
      <c r="Y1983">
        <f t="shared" si="496"/>
        <v>1</v>
      </c>
      <c r="Z1983" t="s">
        <v>2015</v>
      </c>
    </row>
    <row r="1984" spans="1:26" x14ac:dyDescent="0.25">
      <c r="A1984" t="s">
        <v>26</v>
      </c>
      <c r="B1984" t="s">
        <v>38</v>
      </c>
      <c r="C1984" t="s">
        <v>35</v>
      </c>
      <c r="D1984">
        <v>0</v>
      </c>
      <c r="F1984">
        <v>1</v>
      </c>
      <c r="G1984">
        <v>102.1</v>
      </c>
      <c r="H1984">
        <f t="shared" si="481"/>
        <v>1</v>
      </c>
      <c r="I1984">
        <f t="shared" si="482"/>
        <v>0</v>
      </c>
      <c r="J1984">
        <f t="shared" si="483"/>
        <v>0</v>
      </c>
      <c r="K1984">
        <f t="shared" si="484"/>
        <v>1</v>
      </c>
      <c r="L1984">
        <f t="shared" si="485"/>
        <v>0</v>
      </c>
      <c r="M1984">
        <f t="shared" si="486"/>
        <v>1</v>
      </c>
      <c r="N1984">
        <f t="shared" si="487"/>
        <v>0</v>
      </c>
      <c r="O1984">
        <f t="shared" si="488"/>
        <v>0</v>
      </c>
      <c r="P1984">
        <v>58</v>
      </c>
      <c r="Q1984">
        <f t="shared" si="489"/>
        <v>0</v>
      </c>
      <c r="R1984">
        <f t="shared" si="490"/>
        <v>0</v>
      </c>
      <c r="S1984">
        <f t="shared" si="491"/>
        <v>1</v>
      </c>
      <c r="T1984">
        <f t="shared" si="492"/>
        <v>0</v>
      </c>
      <c r="U1984">
        <v>1</v>
      </c>
      <c r="V1984">
        <f t="shared" si="493"/>
        <v>0.41694295711126361</v>
      </c>
      <c r="W1984">
        <f t="shared" si="494"/>
        <v>0.60275149542883633</v>
      </c>
      <c r="X1984">
        <f t="shared" si="495"/>
        <v>0.33995551526215778</v>
      </c>
      <c r="Y1984">
        <f t="shared" si="496"/>
        <v>1</v>
      </c>
      <c r="Z1984" t="s">
        <v>2016</v>
      </c>
    </row>
    <row r="1985" spans="1:26" x14ac:dyDescent="0.25">
      <c r="A1985" t="s">
        <v>26</v>
      </c>
      <c r="B1985" t="s">
        <v>30</v>
      </c>
      <c r="C1985" t="s">
        <v>23</v>
      </c>
      <c r="D1985">
        <v>0</v>
      </c>
      <c r="F1985">
        <v>1</v>
      </c>
      <c r="G1985">
        <v>19.95</v>
      </c>
      <c r="H1985">
        <f t="shared" si="481"/>
        <v>1</v>
      </c>
      <c r="I1985">
        <f t="shared" si="482"/>
        <v>0</v>
      </c>
      <c r="J1985">
        <f t="shared" si="483"/>
        <v>0</v>
      </c>
      <c r="K1985">
        <f t="shared" si="484"/>
        <v>0</v>
      </c>
      <c r="L1985">
        <f t="shared" si="485"/>
        <v>1</v>
      </c>
      <c r="M1985">
        <f t="shared" si="486"/>
        <v>1</v>
      </c>
      <c r="N1985">
        <f t="shared" si="487"/>
        <v>0</v>
      </c>
      <c r="O1985">
        <f t="shared" si="488"/>
        <v>0</v>
      </c>
      <c r="P1985">
        <v>14</v>
      </c>
      <c r="Q1985">
        <f t="shared" si="489"/>
        <v>0</v>
      </c>
      <c r="R1985">
        <f t="shared" si="490"/>
        <v>1</v>
      </c>
      <c r="S1985">
        <f t="shared" si="491"/>
        <v>0</v>
      </c>
      <c r="T1985">
        <f t="shared" si="492"/>
        <v>0</v>
      </c>
      <c r="U1985">
        <v>0</v>
      </c>
      <c r="V1985">
        <f t="shared" si="493"/>
        <v>0.26013834574097999</v>
      </c>
      <c r="W1985">
        <f t="shared" si="494"/>
        <v>0.56467029994632967</v>
      </c>
      <c r="X1985">
        <f t="shared" si="495"/>
        <v>6.7671958924853642E-2</v>
      </c>
      <c r="Y1985">
        <f t="shared" si="496"/>
        <v>0</v>
      </c>
      <c r="Z1985" t="s">
        <v>2017</v>
      </c>
    </row>
    <row r="1986" spans="1:26" x14ac:dyDescent="0.25">
      <c r="A1986" t="s">
        <v>29</v>
      </c>
      <c r="B1986" t="s">
        <v>30</v>
      </c>
      <c r="C1986" t="s">
        <v>25</v>
      </c>
      <c r="D1986">
        <v>0</v>
      </c>
      <c r="F1986">
        <v>1</v>
      </c>
      <c r="G1986">
        <v>80.849999999999994</v>
      </c>
      <c r="H1986">
        <f t="shared" si="481"/>
        <v>1</v>
      </c>
      <c r="I1986">
        <f t="shared" si="482"/>
        <v>0</v>
      </c>
      <c r="J1986">
        <f t="shared" si="483"/>
        <v>1</v>
      </c>
      <c r="K1986">
        <f t="shared" si="484"/>
        <v>0</v>
      </c>
      <c r="L1986">
        <f t="shared" si="485"/>
        <v>0</v>
      </c>
      <c r="M1986">
        <f t="shared" si="486"/>
        <v>0</v>
      </c>
      <c r="N1986">
        <f t="shared" si="487"/>
        <v>1</v>
      </c>
      <c r="O1986">
        <f t="shared" si="488"/>
        <v>0</v>
      </c>
      <c r="P1986">
        <v>27</v>
      </c>
      <c r="Q1986">
        <f t="shared" si="489"/>
        <v>0</v>
      </c>
      <c r="R1986">
        <f t="shared" si="490"/>
        <v>1</v>
      </c>
      <c r="S1986">
        <f t="shared" si="491"/>
        <v>0</v>
      </c>
      <c r="T1986">
        <f t="shared" si="492"/>
        <v>0</v>
      </c>
      <c r="U1986">
        <v>0</v>
      </c>
      <c r="V1986">
        <f t="shared" si="493"/>
        <v>0.11722135030290119</v>
      </c>
      <c r="W1986">
        <f t="shared" si="494"/>
        <v>0.52927182694638097</v>
      </c>
      <c r="X1986">
        <f t="shared" si="495"/>
        <v>1.3740844966835473E-2</v>
      </c>
      <c r="Y1986">
        <f t="shared" si="496"/>
        <v>0</v>
      </c>
      <c r="Z1986" t="s">
        <v>2018</v>
      </c>
    </row>
    <row r="1987" spans="1:26" x14ac:dyDescent="0.25">
      <c r="A1987" t="s">
        <v>26</v>
      </c>
      <c r="B1987" t="s">
        <v>33</v>
      </c>
      <c r="C1987" t="s">
        <v>35</v>
      </c>
      <c r="D1987">
        <v>0</v>
      </c>
      <c r="F1987">
        <v>1</v>
      </c>
      <c r="G1987">
        <v>90.9</v>
      </c>
      <c r="H1987">
        <f t="shared" ref="H1987:H2050" si="497">IF(D1987:D9029=0,1,0)</f>
        <v>1</v>
      </c>
      <c r="I1987">
        <f t="shared" ref="I1987:I2050" si="498">IF(D1987:D9029=1,1,0)</f>
        <v>0</v>
      </c>
      <c r="J1987">
        <f t="shared" ref="J1987:J2050" si="499">IF(C1987:C9029="DSL",1,0)</f>
        <v>0</v>
      </c>
      <c r="K1987">
        <f t="shared" ref="K1987:K2050" si="500">IF(C1987:C9029="Fiber optic",1,0)</f>
        <v>1</v>
      </c>
      <c r="L1987">
        <f t="shared" ref="L1987:L2050" si="501">IF(C1987:C9029="No",1,0)</f>
        <v>0</v>
      </c>
      <c r="M1987">
        <f t="shared" ref="M1987:M2050" si="502">IF(A1987:A9029="Month-to-month",1,0)</f>
        <v>1</v>
      </c>
      <c r="N1987">
        <f t="shared" ref="N1987:N2050" si="503">IF(A1987:A9029="ONE YEAR",1,0)</f>
        <v>0</v>
      </c>
      <c r="O1987">
        <f t="shared" ref="O1987:O2050" si="504">IF(A1987:A9029="two year",1,0)</f>
        <v>0</v>
      </c>
      <c r="P1987">
        <v>14</v>
      </c>
      <c r="Q1987">
        <f t="shared" ref="Q1987:Q2050" si="505">IF(B1987:B9029="Electronic check",1,0)</f>
        <v>0</v>
      </c>
      <c r="R1987">
        <f t="shared" ref="R1987:R2050" si="506">IF(B1987:B9029="Mailed check",1,0)</f>
        <v>0</v>
      </c>
      <c r="S1987">
        <f t="shared" ref="S1987:S2050" si="507">IF(B1987:B9029="Credit card (automatic)",1,0)</f>
        <v>0</v>
      </c>
      <c r="T1987">
        <f t="shared" ref="T1987:T2050" si="508">IF(B1987:B9029="Bank transfer (automatic)",1,0)</f>
        <v>1</v>
      </c>
      <c r="U1987">
        <v>1</v>
      </c>
      <c r="V1987">
        <f t="shared" si="493"/>
        <v>0.39948153648491586</v>
      </c>
      <c r="W1987">
        <f t="shared" si="494"/>
        <v>0.59856308731058272</v>
      </c>
      <c r="X1987">
        <f t="shared" si="495"/>
        <v>0.36062242502251751</v>
      </c>
      <c r="Y1987">
        <f t="shared" si="496"/>
        <v>1</v>
      </c>
      <c r="Z1987" t="s">
        <v>2019</v>
      </c>
    </row>
    <row r="1988" spans="1:26" x14ac:dyDescent="0.25">
      <c r="A1988" t="s">
        <v>26</v>
      </c>
      <c r="B1988" t="s">
        <v>30</v>
      </c>
      <c r="C1988" t="s">
        <v>25</v>
      </c>
      <c r="D1988">
        <v>0</v>
      </c>
      <c r="F1988">
        <v>1</v>
      </c>
      <c r="G1988">
        <v>29.2</v>
      </c>
      <c r="H1988">
        <f t="shared" si="497"/>
        <v>1</v>
      </c>
      <c r="I1988">
        <f t="shared" si="498"/>
        <v>0</v>
      </c>
      <c r="J1988">
        <f t="shared" si="499"/>
        <v>1</v>
      </c>
      <c r="K1988">
        <f t="shared" si="500"/>
        <v>0</v>
      </c>
      <c r="L1988">
        <f t="shared" si="501"/>
        <v>0</v>
      </c>
      <c r="M1988">
        <f t="shared" si="502"/>
        <v>1</v>
      </c>
      <c r="N1988">
        <f t="shared" si="503"/>
        <v>0</v>
      </c>
      <c r="O1988">
        <f t="shared" si="504"/>
        <v>0</v>
      </c>
      <c r="P1988">
        <v>12</v>
      </c>
      <c r="Q1988">
        <f t="shared" si="505"/>
        <v>0</v>
      </c>
      <c r="R1988">
        <f t="shared" si="506"/>
        <v>1</v>
      </c>
      <c r="S1988">
        <f t="shared" si="507"/>
        <v>0</v>
      </c>
      <c r="T1988">
        <f t="shared" si="508"/>
        <v>0</v>
      </c>
      <c r="U1988">
        <v>1</v>
      </c>
      <c r="V1988">
        <f t="shared" ref="V1988:V2051" si="509">G1988*$G$2+H1989*$H$2+K1989*$K$2+M1988*$M$2+O1988*$O$2+Q1988*$Q$2+L1988*$L$2</f>
        <v>0.30815098675945207</v>
      </c>
      <c r="W1988">
        <f t="shared" ref="W1988:W2051" si="510">1/ (1+EXP(-V1988))</f>
        <v>0.57643387393264278</v>
      </c>
      <c r="X1988">
        <f t="shared" ref="X1988:X2051" si="511">(U1988-V1988)^2</f>
        <v>0.47865505712191986</v>
      </c>
      <c r="Y1988">
        <f t="shared" ref="Y1988:Y2051" si="512">IF(W1988&gt;=0.58,1,0)</f>
        <v>0</v>
      </c>
      <c r="Z1988" t="s">
        <v>2020</v>
      </c>
    </row>
    <row r="1989" spans="1:26" x14ac:dyDescent="0.25">
      <c r="A1989" t="s">
        <v>45</v>
      </c>
      <c r="B1989" t="s">
        <v>33</v>
      </c>
      <c r="C1989" t="s">
        <v>35</v>
      </c>
      <c r="D1989">
        <v>0</v>
      </c>
      <c r="F1989">
        <v>1</v>
      </c>
      <c r="G1989">
        <v>93.3</v>
      </c>
      <c r="H1989">
        <f t="shared" si="497"/>
        <v>1</v>
      </c>
      <c r="I1989">
        <f t="shared" si="498"/>
        <v>0</v>
      </c>
      <c r="J1989">
        <f t="shared" si="499"/>
        <v>0</v>
      </c>
      <c r="K1989">
        <f t="shared" si="500"/>
        <v>1</v>
      </c>
      <c r="L1989">
        <f t="shared" si="501"/>
        <v>0</v>
      </c>
      <c r="M1989">
        <f t="shared" si="502"/>
        <v>0</v>
      </c>
      <c r="N1989">
        <f t="shared" si="503"/>
        <v>0</v>
      </c>
      <c r="O1989">
        <f t="shared" si="504"/>
        <v>1</v>
      </c>
      <c r="P1989">
        <v>69</v>
      </c>
      <c r="Q1989">
        <f t="shared" si="505"/>
        <v>0</v>
      </c>
      <c r="R1989">
        <f t="shared" si="506"/>
        <v>0</v>
      </c>
      <c r="S1989">
        <f t="shared" si="507"/>
        <v>0</v>
      </c>
      <c r="T1989">
        <f t="shared" si="508"/>
        <v>1</v>
      </c>
      <c r="U1989">
        <v>0</v>
      </c>
      <c r="V1989">
        <f t="shared" si="509"/>
        <v>7.669753415242625E-2</v>
      </c>
      <c r="W1989">
        <f t="shared" si="510"/>
        <v>0.51916498960269752</v>
      </c>
      <c r="X1989">
        <f t="shared" si="511"/>
        <v>5.8825117450625906E-3</v>
      </c>
      <c r="Y1989">
        <f t="shared" si="512"/>
        <v>0</v>
      </c>
      <c r="Z1989" t="s">
        <v>2021</v>
      </c>
    </row>
    <row r="1990" spans="1:26" x14ac:dyDescent="0.25">
      <c r="A1990" t="s">
        <v>26</v>
      </c>
      <c r="B1990" t="s">
        <v>33</v>
      </c>
      <c r="C1990" t="s">
        <v>35</v>
      </c>
      <c r="D1990">
        <v>0</v>
      </c>
      <c r="F1990">
        <v>1</v>
      </c>
      <c r="G1990">
        <v>89.15</v>
      </c>
      <c r="H1990">
        <f t="shared" si="497"/>
        <v>1</v>
      </c>
      <c r="I1990">
        <f t="shared" si="498"/>
        <v>0</v>
      </c>
      <c r="J1990">
        <f t="shared" si="499"/>
        <v>0</v>
      </c>
      <c r="K1990">
        <f t="shared" si="500"/>
        <v>1</v>
      </c>
      <c r="L1990">
        <f t="shared" si="501"/>
        <v>0</v>
      </c>
      <c r="M1990">
        <f t="shared" si="502"/>
        <v>1</v>
      </c>
      <c r="N1990">
        <f t="shared" si="503"/>
        <v>0</v>
      </c>
      <c r="O1990">
        <f t="shared" si="504"/>
        <v>0</v>
      </c>
      <c r="P1990">
        <v>25</v>
      </c>
      <c r="Q1990">
        <f t="shared" si="505"/>
        <v>0</v>
      </c>
      <c r="R1990">
        <f t="shared" si="506"/>
        <v>0</v>
      </c>
      <c r="S1990">
        <f t="shared" si="507"/>
        <v>0</v>
      </c>
      <c r="T1990">
        <f t="shared" si="508"/>
        <v>1</v>
      </c>
      <c r="U1990">
        <v>1</v>
      </c>
      <c r="V1990">
        <f t="shared" si="509"/>
        <v>0.4153078078771073</v>
      </c>
      <c r="W1990">
        <f t="shared" si="510"/>
        <v>0.60235990610778622</v>
      </c>
      <c r="X1990">
        <f t="shared" si="511"/>
        <v>0.34186495952947366</v>
      </c>
      <c r="Y1990">
        <f t="shared" si="512"/>
        <v>1</v>
      </c>
      <c r="Z1990" t="s">
        <v>2022</v>
      </c>
    </row>
    <row r="1991" spans="1:26" x14ac:dyDescent="0.25">
      <c r="A1991" t="s">
        <v>29</v>
      </c>
      <c r="B1991" t="s">
        <v>27</v>
      </c>
      <c r="C1991" t="s">
        <v>35</v>
      </c>
      <c r="D1991">
        <v>1</v>
      </c>
      <c r="F1991">
        <v>1</v>
      </c>
      <c r="G1991">
        <v>108.85</v>
      </c>
      <c r="H1991">
        <f t="shared" si="497"/>
        <v>0</v>
      </c>
      <c r="I1991">
        <f t="shared" si="498"/>
        <v>1</v>
      </c>
      <c r="J1991">
        <f t="shared" si="499"/>
        <v>0</v>
      </c>
      <c r="K1991">
        <f t="shared" si="500"/>
        <v>1</v>
      </c>
      <c r="L1991">
        <f t="shared" si="501"/>
        <v>0</v>
      </c>
      <c r="M1991">
        <f t="shared" si="502"/>
        <v>0</v>
      </c>
      <c r="N1991">
        <f t="shared" si="503"/>
        <v>1</v>
      </c>
      <c r="O1991">
        <f t="shared" si="504"/>
        <v>0</v>
      </c>
      <c r="P1991">
        <v>58</v>
      </c>
      <c r="Q1991">
        <f t="shared" si="505"/>
        <v>1</v>
      </c>
      <c r="R1991">
        <f t="shared" si="506"/>
        <v>0</v>
      </c>
      <c r="S1991">
        <f t="shared" si="507"/>
        <v>0</v>
      </c>
      <c r="T1991">
        <f t="shared" si="508"/>
        <v>0</v>
      </c>
      <c r="U1991">
        <v>1</v>
      </c>
      <c r="V1991">
        <f t="shared" si="509"/>
        <v>0.29278007634556624</v>
      </c>
      <c r="W1991">
        <f t="shared" si="510"/>
        <v>0.57267660501221329</v>
      </c>
      <c r="X1991">
        <f t="shared" si="511"/>
        <v>0.50016002041378316</v>
      </c>
      <c r="Y1991">
        <f t="shared" si="512"/>
        <v>0</v>
      </c>
      <c r="Z1991" t="s">
        <v>2023</v>
      </c>
    </row>
    <row r="1992" spans="1:26" x14ac:dyDescent="0.25">
      <c r="A1992" t="s">
        <v>45</v>
      </c>
      <c r="B1992" t="s">
        <v>38</v>
      </c>
      <c r="C1992" t="s">
        <v>25</v>
      </c>
      <c r="D1992">
        <v>0</v>
      </c>
      <c r="F1992">
        <v>1</v>
      </c>
      <c r="G1992">
        <v>46.35</v>
      </c>
      <c r="H1992">
        <f t="shared" si="497"/>
        <v>1</v>
      </c>
      <c r="I1992">
        <f t="shared" si="498"/>
        <v>0</v>
      </c>
      <c r="J1992">
        <f t="shared" si="499"/>
        <v>1</v>
      </c>
      <c r="K1992">
        <f t="shared" si="500"/>
        <v>0</v>
      </c>
      <c r="L1992">
        <f t="shared" si="501"/>
        <v>0</v>
      </c>
      <c r="M1992">
        <f t="shared" si="502"/>
        <v>0</v>
      </c>
      <c r="N1992">
        <f t="shared" si="503"/>
        <v>0</v>
      </c>
      <c r="O1992">
        <f t="shared" si="504"/>
        <v>1</v>
      </c>
      <c r="P1992">
        <v>35</v>
      </c>
      <c r="Q1992">
        <f t="shared" si="505"/>
        <v>0</v>
      </c>
      <c r="R1992">
        <f t="shared" si="506"/>
        <v>0</v>
      </c>
      <c r="S1992">
        <f t="shared" si="507"/>
        <v>1</v>
      </c>
      <c r="T1992">
        <f t="shared" si="508"/>
        <v>0</v>
      </c>
      <c r="U1992">
        <v>0</v>
      </c>
      <c r="V1992">
        <f t="shared" si="509"/>
        <v>1.7191331613244182E-2</v>
      </c>
      <c r="W1992">
        <f t="shared" si="510"/>
        <v>0.50429772705730358</v>
      </c>
      <c r="X1992">
        <f t="shared" si="511"/>
        <v>2.9554188263652883E-4</v>
      </c>
      <c r="Y1992">
        <f t="shared" si="512"/>
        <v>0</v>
      </c>
      <c r="Z1992" t="s">
        <v>2024</v>
      </c>
    </row>
    <row r="1993" spans="1:26" x14ac:dyDescent="0.25">
      <c r="A1993" t="s">
        <v>26</v>
      </c>
      <c r="B1993" t="s">
        <v>27</v>
      </c>
      <c r="C1993" t="s">
        <v>35</v>
      </c>
      <c r="D1993">
        <v>1</v>
      </c>
      <c r="F1993">
        <v>1</v>
      </c>
      <c r="G1993">
        <v>84.75</v>
      </c>
      <c r="H1993">
        <f t="shared" si="497"/>
        <v>0</v>
      </c>
      <c r="I1993">
        <f t="shared" si="498"/>
        <v>1</v>
      </c>
      <c r="J1993">
        <f t="shared" si="499"/>
        <v>0</v>
      </c>
      <c r="K1993">
        <f t="shared" si="500"/>
        <v>1</v>
      </c>
      <c r="L1993">
        <f t="shared" si="501"/>
        <v>0</v>
      </c>
      <c r="M1993">
        <f t="shared" si="502"/>
        <v>1</v>
      </c>
      <c r="N1993">
        <f t="shared" si="503"/>
        <v>0</v>
      </c>
      <c r="O1993">
        <f t="shared" si="504"/>
        <v>0</v>
      </c>
      <c r="P1993">
        <v>16</v>
      </c>
      <c r="Q1993">
        <f t="shared" si="505"/>
        <v>1</v>
      </c>
      <c r="R1993">
        <f t="shared" si="506"/>
        <v>0</v>
      </c>
      <c r="S1993">
        <f t="shared" si="507"/>
        <v>0</v>
      </c>
      <c r="T1993">
        <f t="shared" si="508"/>
        <v>0</v>
      </c>
      <c r="U1993">
        <v>1</v>
      </c>
      <c r="V1993">
        <f t="shared" si="509"/>
        <v>0.52666168943210656</v>
      </c>
      <c r="W1993">
        <f t="shared" si="510"/>
        <v>0.6287041680485228</v>
      </c>
      <c r="X1993">
        <f t="shared" si="511"/>
        <v>0.22404915625126753</v>
      </c>
      <c r="Y1993">
        <f t="shared" si="512"/>
        <v>1</v>
      </c>
      <c r="Z1993" t="s">
        <v>2025</v>
      </c>
    </row>
    <row r="1994" spans="1:26" x14ac:dyDescent="0.25">
      <c r="A1994" t="s">
        <v>29</v>
      </c>
      <c r="B1994" t="s">
        <v>38</v>
      </c>
      <c r="C1994" t="s">
        <v>25</v>
      </c>
      <c r="D1994">
        <v>0</v>
      </c>
      <c r="F1994">
        <v>1</v>
      </c>
      <c r="G1994">
        <v>78.75</v>
      </c>
      <c r="H1994">
        <f t="shared" si="497"/>
        <v>1</v>
      </c>
      <c r="I1994">
        <f t="shared" si="498"/>
        <v>0</v>
      </c>
      <c r="J1994">
        <f t="shared" si="499"/>
        <v>1</v>
      </c>
      <c r="K1994">
        <f t="shared" si="500"/>
        <v>0</v>
      </c>
      <c r="L1994">
        <f t="shared" si="501"/>
        <v>0</v>
      </c>
      <c r="M1994">
        <f t="shared" si="502"/>
        <v>0</v>
      </c>
      <c r="N1994">
        <f t="shared" si="503"/>
        <v>1</v>
      </c>
      <c r="O1994">
        <f t="shared" si="504"/>
        <v>0</v>
      </c>
      <c r="P1994">
        <v>45</v>
      </c>
      <c r="Q1994">
        <f t="shared" si="505"/>
        <v>0</v>
      </c>
      <c r="R1994">
        <f t="shared" si="506"/>
        <v>0</v>
      </c>
      <c r="S1994">
        <f t="shared" si="507"/>
        <v>1</v>
      </c>
      <c r="T1994">
        <f t="shared" si="508"/>
        <v>0</v>
      </c>
      <c r="U1994">
        <v>0</v>
      </c>
      <c r="V1994">
        <f t="shared" si="509"/>
        <v>0.11394733393546098</v>
      </c>
      <c r="W1994">
        <f t="shared" si="510"/>
        <v>0.52845605070983692</v>
      </c>
      <c r="X1994">
        <f t="shared" si="511"/>
        <v>1.2983994910999459E-2</v>
      </c>
      <c r="Y1994">
        <f t="shared" si="512"/>
        <v>0</v>
      </c>
      <c r="Z1994" t="s">
        <v>2026</v>
      </c>
    </row>
    <row r="1995" spans="1:26" x14ac:dyDescent="0.25">
      <c r="A1995" t="s">
        <v>26</v>
      </c>
      <c r="B1995" t="s">
        <v>27</v>
      </c>
      <c r="C1995" t="s">
        <v>35</v>
      </c>
      <c r="D1995">
        <v>0</v>
      </c>
      <c r="F1995">
        <v>1</v>
      </c>
      <c r="G1995">
        <v>83.55</v>
      </c>
      <c r="H1995">
        <f t="shared" si="497"/>
        <v>1</v>
      </c>
      <c r="I1995">
        <f t="shared" si="498"/>
        <v>0</v>
      </c>
      <c r="J1995">
        <f t="shared" si="499"/>
        <v>0</v>
      </c>
      <c r="K1995">
        <f t="shared" si="500"/>
        <v>1</v>
      </c>
      <c r="L1995">
        <f t="shared" si="501"/>
        <v>0</v>
      </c>
      <c r="M1995">
        <f t="shared" si="502"/>
        <v>1</v>
      </c>
      <c r="N1995">
        <f t="shared" si="503"/>
        <v>0</v>
      </c>
      <c r="O1995">
        <f t="shared" si="504"/>
        <v>0</v>
      </c>
      <c r="P1995">
        <v>17</v>
      </c>
      <c r="Q1995">
        <f t="shared" si="505"/>
        <v>1</v>
      </c>
      <c r="R1995">
        <f t="shared" si="506"/>
        <v>0</v>
      </c>
      <c r="S1995">
        <f t="shared" si="507"/>
        <v>0</v>
      </c>
      <c r="T1995">
        <f t="shared" si="508"/>
        <v>0</v>
      </c>
      <c r="U1995">
        <v>0</v>
      </c>
      <c r="V1995">
        <f t="shared" si="509"/>
        <v>0.52479082293642643</v>
      </c>
      <c r="W1995">
        <f t="shared" si="510"/>
        <v>0.62826733682803115</v>
      </c>
      <c r="X1995">
        <f t="shared" si="511"/>
        <v>0.27540540783829165</v>
      </c>
      <c r="Y1995">
        <f t="shared" si="512"/>
        <v>1</v>
      </c>
      <c r="Z1995" t="s">
        <v>2027</v>
      </c>
    </row>
    <row r="1996" spans="1:26" x14ac:dyDescent="0.25">
      <c r="A1996" t="s">
        <v>26</v>
      </c>
      <c r="B1996" t="s">
        <v>27</v>
      </c>
      <c r="C1996" t="s">
        <v>25</v>
      </c>
      <c r="D1996">
        <v>0</v>
      </c>
      <c r="F1996">
        <v>1</v>
      </c>
      <c r="G1996">
        <v>45.7</v>
      </c>
      <c r="H1996">
        <f t="shared" si="497"/>
        <v>1</v>
      </c>
      <c r="I1996">
        <f t="shared" si="498"/>
        <v>0</v>
      </c>
      <c r="J1996">
        <f t="shared" si="499"/>
        <v>1</v>
      </c>
      <c r="K1996">
        <f t="shared" si="500"/>
        <v>0</v>
      </c>
      <c r="L1996">
        <f t="shared" si="501"/>
        <v>0</v>
      </c>
      <c r="M1996">
        <f t="shared" si="502"/>
        <v>1</v>
      </c>
      <c r="N1996">
        <f t="shared" si="503"/>
        <v>0</v>
      </c>
      <c r="O1996">
        <f t="shared" si="504"/>
        <v>0</v>
      </c>
      <c r="P1996">
        <v>1</v>
      </c>
      <c r="Q1996">
        <f t="shared" si="505"/>
        <v>1</v>
      </c>
      <c r="R1996">
        <f t="shared" si="506"/>
        <v>0</v>
      </c>
      <c r="S1996">
        <f t="shared" si="507"/>
        <v>0</v>
      </c>
      <c r="T1996">
        <f t="shared" si="508"/>
        <v>0</v>
      </c>
      <c r="U1996">
        <v>1</v>
      </c>
      <c r="V1996">
        <f t="shared" si="509"/>
        <v>0.46578057555184926</v>
      </c>
      <c r="W1996">
        <f t="shared" si="510"/>
        <v>0.61438459024732817</v>
      </c>
      <c r="X1996">
        <f t="shared" si="511"/>
        <v>0.28539039345771344</v>
      </c>
      <c r="Y1996">
        <f t="shared" si="512"/>
        <v>1</v>
      </c>
      <c r="Z1996" t="s">
        <v>2028</v>
      </c>
    </row>
    <row r="1997" spans="1:26" x14ac:dyDescent="0.25">
      <c r="A1997" t="s">
        <v>29</v>
      </c>
      <c r="B1997" t="s">
        <v>30</v>
      </c>
      <c r="C1997" t="s">
        <v>23</v>
      </c>
      <c r="D1997">
        <v>0</v>
      </c>
      <c r="F1997">
        <v>1</v>
      </c>
      <c r="G1997">
        <v>19.600000000000001</v>
      </c>
      <c r="H1997">
        <f t="shared" si="497"/>
        <v>1</v>
      </c>
      <c r="I1997">
        <f t="shared" si="498"/>
        <v>0</v>
      </c>
      <c r="J1997">
        <f t="shared" si="499"/>
        <v>0</v>
      </c>
      <c r="K1997">
        <f t="shared" si="500"/>
        <v>0</v>
      </c>
      <c r="L1997">
        <f t="shared" si="501"/>
        <v>1</v>
      </c>
      <c r="M1997">
        <f t="shared" si="502"/>
        <v>0</v>
      </c>
      <c r="N1997">
        <f t="shared" si="503"/>
        <v>1</v>
      </c>
      <c r="O1997">
        <f t="shared" si="504"/>
        <v>0</v>
      </c>
      <c r="P1997">
        <v>22</v>
      </c>
      <c r="Q1997">
        <f t="shared" si="505"/>
        <v>0</v>
      </c>
      <c r="R1997">
        <f t="shared" si="506"/>
        <v>1</v>
      </c>
      <c r="S1997">
        <f t="shared" si="507"/>
        <v>0</v>
      </c>
      <c r="T1997">
        <f t="shared" si="508"/>
        <v>0</v>
      </c>
      <c r="U1997">
        <v>0</v>
      </c>
      <c r="V1997">
        <f t="shared" si="509"/>
        <v>6.6924461700155861E-3</v>
      </c>
      <c r="W1997">
        <f t="shared" si="510"/>
        <v>0.5016731052978054</v>
      </c>
      <c r="X1997">
        <f t="shared" si="511"/>
        <v>4.4788835738556287E-5</v>
      </c>
      <c r="Y1997">
        <f t="shared" si="512"/>
        <v>0</v>
      </c>
      <c r="Z1997" t="s">
        <v>2029</v>
      </c>
    </row>
    <row r="1998" spans="1:26" x14ac:dyDescent="0.25">
      <c r="A1998" t="s">
        <v>26</v>
      </c>
      <c r="B1998" t="s">
        <v>27</v>
      </c>
      <c r="C1998" t="s">
        <v>35</v>
      </c>
      <c r="D1998">
        <v>1</v>
      </c>
      <c r="F1998">
        <v>1</v>
      </c>
      <c r="G1998">
        <v>69.95</v>
      </c>
      <c r="H1998">
        <f t="shared" si="497"/>
        <v>0</v>
      </c>
      <c r="I1998">
        <f t="shared" si="498"/>
        <v>1</v>
      </c>
      <c r="J1998">
        <f t="shared" si="499"/>
        <v>0</v>
      </c>
      <c r="K1998">
        <f t="shared" si="500"/>
        <v>1</v>
      </c>
      <c r="L1998">
        <f t="shared" si="501"/>
        <v>0</v>
      </c>
      <c r="M1998">
        <f t="shared" si="502"/>
        <v>1</v>
      </c>
      <c r="N1998">
        <f t="shared" si="503"/>
        <v>0</v>
      </c>
      <c r="O1998">
        <f t="shared" si="504"/>
        <v>0</v>
      </c>
      <c r="P1998">
        <v>1</v>
      </c>
      <c r="Q1998">
        <f t="shared" si="505"/>
        <v>1</v>
      </c>
      <c r="R1998">
        <f t="shared" si="506"/>
        <v>0</v>
      </c>
      <c r="S1998">
        <f t="shared" si="507"/>
        <v>0</v>
      </c>
      <c r="T1998">
        <f t="shared" si="508"/>
        <v>0</v>
      </c>
      <c r="U1998">
        <v>1</v>
      </c>
      <c r="V1998">
        <f t="shared" si="509"/>
        <v>0.50358766931871835</v>
      </c>
      <c r="W1998">
        <f t="shared" si="510"/>
        <v>0.62330207565159756</v>
      </c>
      <c r="X1998">
        <f t="shared" si="511"/>
        <v>0.24642520205242213</v>
      </c>
      <c r="Y1998">
        <f t="shared" si="512"/>
        <v>1</v>
      </c>
      <c r="Z1998" t="s">
        <v>2030</v>
      </c>
    </row>
    <row r="1999" spans="1:26" x14ac:dyDescent="0.25">
      <c r="A1999" t="s">
        <v>45</v>
      </c>
      <c r="B1999" t="s">
        <v>30</v>
      </c>
      <c r="C1999" t="s">
        <v>25</v>
      </c>
      <c r="D1999">
        <v>0</v>
      </c>
      <c r="F1999">
        <v>1</v>
      </c>
      <c r="G1999">
        <v>67.849999999999994</v>
      </c>
      <c r="H1999">
        <f t="shared" si="497"/>
        <v>1</v>
      </c>
      <c r="I1999">
        <f t="shared" si="498"/>
        <v>0</v>
      </c>
      <c r="J1999">
        <f t="shared" si="499"/>
        <v>1</v>
      </c>
      <c r="K1999">
        <f t="shared" si="500"/>
        <v>0</v>
      </c>
      <c r="L1999">
        <f t="shared" si="501"/>
        <v>0</v>
      </c>
      <c r="M1999">
        <f t="shared" si="502"/>
        <v>0</v>
      </c>
      <c r="N1999">
        <f t="shared" si="503"/>
        <v>0</v>
      </c>
      <c r="O1999">
        <f t="shared" si="504"/>
        <v>1</v>
      </c>
      <c r="P1999">
        <v>67</v>
      </c>
      <c r="Q1999">
        <f t="shared" si="505"/>
        <v>0</v>
      </c>
      <c r="R1999">
        <f t="shared" si="506"/>
        <v>1</v>
      </c>
      <c r="S1999">
        <f t="shared" si="507"/>
        <v>0</v>
      </c>
      <c r="T1999">
        <f t="shared" si="508"/>
        <v>0</v>
      </c>
      <c r="U1999">
        <v>0</v>
      </c>
      <c r="V1999">
        <f t="shared" si="509"/>
        <v>3.7019573889877075E-2</v>
      </c>
      <c r="W1999">
        <f t="shared" si="510"/>
        <v>0.50925383667078783</v>
      </c>
      <c r="X1999">
        <f t="shared" si="511"/>
        <v>1.3704488509880684E-3</v>
      </c>
      <c r="Y1999">
        <f t="shared" si="512"/>
        <v>0</v>
      </c>
      <c r="Z1999" t="s">
        <v>2031</v>
      </c>
    </row>
    <row r="2000" spans="1:26" x14ac:dyDescent="0.25">
      <c r="A2000" t="s">
        <v>45</v>
      </c>
      <c r="B2000" t="s">
        <v>33</v>
      </c>
      <c r="C2000" t="s">
        <v>35</v>
      </c>
      <c r="D2000">
        <v>0</v>
      </c>
      <c r="F2000">
        <v>1</v>
      </c>
      <c r="G2000">
        <v>105.65</v>
      </c>
      <c r="H2000">
        <f t="shared" si="497"/>
        <v>1</v>
      </c>
      <c r="I2000">
        <f t="shared" si="498"/>
        <v>0</v>
      </c>
      <c r="J2000">
        <f t="shared" si="499"/>
        <v>0</v>
      </c>
      <c r="K2000">
        <f t="shared" si="500"/>
        <v>1</v>
      </c>
      <c r="L2000">
        <f t="shared" si="501"/>
        <v>0</v>
      </c>
      <c r="M2000">
        <f t="shared" si="502"/>
        <v>0</v>
      </c>
      <c r="N2000">
        <f t="shared" si="503"/>
        <v>0</v>
      </c>
      <c r="O2000">
        <f t="shared" si="504"/>
        <v>1</v>
      </c>
      <c r="P2000">
        <v>67</v>
      </c>
      <c r="Q2000">
        <f t="shared" si="505"/>
        <v>0</v>
      </c>
      <c r="R2000">
        <f t="shared" si="506"/>
        <v>0</v>
      </c>
      <c r="S2000">
        <f t="shared" si="507"/>
        <v>0</v>
      </c>
      <c r="T2000">
        <f t="shared" si="508"/>
        <v>1</v>
      </c>
      <c r="U2000">
        <v>0</v>
      </c>
      <c r="V2000">
        <f t="shared" si="509"/>
        <v>9.1088699243045135E-2</v>
      </c>
      <c r="W2000">
        <f t="shared" si="510"/>
        <v>0.52275644251595854</v>
      </c>
      <c r="X2000">
        <f t="shared" si="511"/>
        <v>8.2971511297899314E-3</v>
      </c>
      <c r="Y2000">
        <f t="shared" si="512"/>
        <v>0</v>
      </c>
      <c r="Z2000" t="s">
        <v>2032</v>
      </c>
    </row>
    <row r="2001" spans="1:26" x14ac:dyDescent="0.25">
      <c r="A2001" t="s">
        <v>26</v>
      </c>
      <c r="B2001" t="s">
        <v>27</v>
      </c>
      <c r="C2001" t="s">
        <v>25</v>
      </c>
      <c r="D2001">
        <v>0</v>
      </c>
      <c r="F2001">
        <v>1</v>
      </c>
      <c r="G2001">
        <v>44.6</v>
      </c>
      <c r="H2001">
        <f t="shared" si="497"/>
        <v>1</v>
      </c>
      <c r="I2001">
        <f t="shared" si="498"/>
        <v>0</v>
      </c>
      <c r="J2001">
        <f t="shared" si="499"/>
        <v>1</v>
      </c>
      <c r="K2001">
        <f t="shared" si="500"/>
        <v>0</v>
      </c>
      <c r="L2001">
        <f t="shared" si="501"/>
        <v>0</v>
      </c>
      <c r="M2001">
        <f t="shared" si="502"/>
        <v>1</v>
      </c>
      <c r="N2001">
        <f t="shared" si="503"/>
        <v>0</v>
      </c>
      <c r="O2001">
        <f t="shared" si="504"/>
        <v>0</v>
      </c>
      <c r="P2001">
        <v>2</v>
      </c>
      <c r="Q2001">
        <f t="shared" si="505"/>
        <v>1</v>
      </c>
      <c r="R2001">
        <f t="shared" si="506"/>
        <v>0</v>
      </c>
      <c r="S2001">
        <f t="shared" si="507"/>
        <v>0</v>
      </c>
      <c r="T2001">
        <f t="shared" si="508"/>
        <v>0</v>
      </c>
      <c r="U2001">
        <v>1</v>
      </c>
      <c r="V2001">
        <f t="shared" si="509"/>
        <v>0.46892878385823156</v>
      </c>
      <c r="W2001">
        <f t="shared" si="510"/>
        <v>0.61513018257904717</v>
      </c>
      <c r="X2001">
        <f t="shared" si="511"/>
        <v>0.28203663661429695</v>
      </c>
      <c r="Y2001">
        <f t="shared" si="512"/>
        <v>1</v>
      </c>
      <c r="Z2001" t="s">
        <v>2033</v>
      </c>
    </row>
    <row r="2002" spans="1:26" x14ac:dyDescent="0.25">
      <c r="A2002" t="s">
        <v>26</v>
      </c>
      <c r="B2002" t="s">
        <v>27</v>
      </c>
      <c r="C2002" t="s">
        <v>35</v>
      </c>
      <c r="D2002">
        <v>0</v>
      </c>
      <c r="F2002">
        <v>1</v>
      </c>
      <c r="G2002">
        <v>74.95</v>
      </c>
      <c r="H2002">
        <f t="shared" si="497"/>
        <v>1</v>
      </c>
      <c r="I2002">
        <f t="shared" si="498"/>
        <v>0</v>
      </c>
      <c r="J2002">
        <f t="shared" si="499"/>
        <v>0</v>
      </c>
      <c r="K2002">
        <f t="shared" si="500"/>
        <v>1</v>
      </c>
      <c r="L2002">
        <f t="shared" si="501"/>
        <v>0</v>
      </c>
      <c r="M2002">
        <f t="shared" si="502"/>
        <v>1</v>
      </c>
      <c r="N2002">
        <f t="shared" si="503"/>
        <v>0</v>
      </c>
      <c r="O2002">
        <f t="shared" si="504"/>
        <v>0</v>
      </c>
      <c r="P2002">
        <v>23</v>
      </c>
      <c r="Q2002">
        <f t="shared" si="505"/>
        <v>1</v>
      </c>
      <c r="R2002">
        <f t="shared" si="506"/>
        <v>0</v>
      </c>
      <c r="S2002">
        <f t="shared" si="507"/>
        <v>0</v>
      </c>
      <c r="T2002">
        <f t="shared" si="508"/>
        <v>0</v>
      </c>
      <c r="U2002">
        <v>1</v>
      </c>
      <c r="V2002">
        <f t="shared" si="509"/>
        <v>0.52993756474911047</v>
      </c>
      <c r="W2002">
        <f t="shared" si="510"/>
        <v>0.62946854981864442</v>
      </c>
      <c r="X2002">
        <f t="shared" si="511"/>
        <v>0.22095869303399671</v>
      </c>
      <c r="Y2002">
        <f t="shared" si="512"/>
        <v>1</v>
      </c>
      <c r="Z2002" t="s">
        <v>2034</v>
      </c>
    </row>
    <row r="2003" spans="1:26" x14ac:dyDescent="0.25">
      <c r="A2003" t="s">
        <v>26</v>
      </c>
      <c r="B2003" t="s">
        <v>38</v>
      </c>
      <c r="C2003" t="s">
        <v>35</v>
      </c>
      <c r="D2003">
        <v>1</v>
      </c>
      <c r="F2003">
        <v>1</v>
      </c>
      <c r="G2003">
        <v>75.5</v>
      </c>
      <c r="H2003">
        <f t="shared" si="497"/>
        <v>0</v>
      </c>
      <c r="I2003">
        <f t="shared" si="498"/>
        <v>1</v>
      </c>
      <c r="J2003">
        <f t="shared" si="499"/>
        <v>0</v>
      </c>
      <c r="K2003">
        <f t="shared" si="500"/>
        <v>1</v>
      </c>
      <c r="L2003">
        <f t="shared" si="501"/>
        <v>0</v>
      </c>
      <c r="M2003">
        <f t="shared" si="502"/>
        <v>1</v>
      </c>
      <c r="N2003">
        <f t="shared" si="503"/>
        <v>0</v>
      </c>
      <c r="O2003">
        <f t="shared" si="504"/>
        <v>0</v>
      </c>
      <c r="P2003">
        <v>9</v>
      </c>
      <c r="Q2003">
        <f t="shared" si="505"/>
        <v>0</v>
      </c>
      <c r="R2003">
        <f t="shared" si="506"/>
        <v>0</v>
      </c>
      <c r="S2003">
        <f t="shared" si="507"/>
        <v>1</v>
      </c>
      <c r="T2003">
        <f t="shared" si="508"/>
        <v>0</v>
      </c>
      <c r="U2003">
        <v>0</v>
      </c>
      <c r="V2003">
        <f t="shared" si="509"/>
        <v>0.37547208312368763</v>
      </c>
      <c r="W2003">
        <f t="shared" si="510"/>
        <v>0.5927805619230565</v>
      </c>
      <c r="X2003">
        <f t="shared" si="511"/>
        <v>0.14097928520524139</v>
      </c>
      <c r="Y2003">
        <f t="shared" si="512"/>
        <v>1</v>
      </c>
      <c r="Z2003" t="s">
        <v>2035</v>
      </c>
    </row>
    <row r="2004" spans="1:26" x14ac:dyDescent="0.25">
      <c r="A2004" t="s">
        <v>26</v>
      </c>
      <c r="B2004" t="s">
        <v>30</v>
      </c>
      <c r="C2004" t="s">
        <v>23</v>
      </c>
      <c r="D2004">
        <v>0</v>
      </c>
      <c r="F2004">
        <v>1</v>
      </c>
      <c r="G2004">
        <v>20.149999999999999</v>
      </c>
      <c r="H2004">
        <f t="shared" si="497"/>
        <v>1</v>
      </c>
      <c r="I2004">
        <f t="shared" si="498"/>
        <v>0</v>
      </c>
      <c r="J2004">
        <f t="shared" si="499"/>
        <v>0</v>
      </c>
      <c r="K2004">
        <f t="shared" si="500"/>
        <v>0</v>
      </c>
      <c r="L2004">
        <f t="shared" si="501"/>
        <v>1</v>
      </c>
      <c r="M2004">
        <f t="shared" si="502"/>
        <v>1</v>
      </c>
      <c r="N2004">
        <f t="shared" si="503"/>
        <v>0</v>
      </c>
      <c r="O2004">
        <f t="shared" si="504"/>
        <v>0</v>
      </c>
      <c r="P2004">
        <v>5</v>
      </c>
      <c r="Q2004">
        <f t="shared" si="505"/>
        <v>0</v>
      </c>
      <c r="R2004">
        <f t="shared" si="506"/>
        <v>1</v>
      </c>
      <c r="S2004">
        <f t="shared" si="507"/>
        <v>0</v>
      </c>
      <c r="T2004">
        <f t="shared" si="508"/>
        <v>0</v>
      </c>
      <c r="U2004">
        <v>0</v>
      </c>
      <c r="V2004">
        <f t="shared" si="509"/>
        <v>0.26045015682359335</v>
      </c>
      <c r="W2004">
        <f t="shared" si="510"/>
        <v>0.56474694709959705</v>
      </c>
      <c r="X2004">
        <f t="shared" si="511"/>
        <v>6.7834284189434366E-2</v>
      </c>
      <c r="Y2004">
        <f t="shared" si="512"/>
        <v>0</v>
      </c>
      <c r="Z2004" t="s">
        <v>2036</v>
      </c>
    </row>
    <row r="2005" spans="1:26" x14ac:dyDescent="0.25">
      <c r="A2005" t="s">
        <v>45</v>
      </c>
      <c r="B2005" t="s">
        <v>38</v>
      </c>
      <c r="C2005" t="s">
        <v>25</v>
      </c>
      <c r="D2005">
        <v>0</v>
      </c>
      <c r="F2005">
        <v>1</v>
      </c>
      <c r="G2005">
        <v>45.2</v>
      </c>
      <c r="H2005">
        <f t="shared" si="497"/>
        <v>1</v>
      </c>
      <c r="I2005">
        <f t="shared" si="498"/>
        <v>0</v>
      </c>
      <c r="J2005">
        <f t="shared" si="499"/>
        <v>1</v>
      </c>
      <c r="K2005">
        <f t="shared" si="500"/>
        <v>0</v>
      </c>
      <c r="L2005">
        <f t="shared" si="501"/>
        <v>0</v>
      </c>
      <c r="M2005">
        <f t="shared" si="502"/>
        <v>0</v>
      </c>
      <c r="N2005">
        <f t="shared" si="503"/>
        <v>0</v>
      </c>
      <c r="O2005">
        <f t="shared" si="504"/>
        <v>1</v>
      </c>
      <c r="P2005">
        <v>54</v>
      </c>
      <c r="Q2005">
        <f t="shared" si="505"/>
        <v>0</v>
      </c>
      <c r="R2005">
        <f t="shared" si="506"/>
        <v>0</v>
      </c>
      <c r="S2005">
        <f t="shared" si="507"/>
        <v>1</v>
      </c>
      <c r="T2005">
        <f t="shared" si="508"/>
        <v>0</v>
      </c>
      <c r="U2005">
        <v>0</v>
      </c>
      <c r="V2005">
        <f t="shared" si="509"/>
        <v>1.7069687839148182E-3</v>
      </c>
      <c r="W2005">
        <f t="shared" si="510"/>
        <v>0.5004267420923606</v>
      </c>
      <c r="X2005">
        <f t="shared" si="511"/>
        <v>2.9137424292596332E-6</v>
      </c>
      <c r="Y2005">
        <f t="shared" si="512"/>
        <v>0</v>
      </c>
      <c r="Z2005" t="s">
        <v>2037</v>
      </c>
    </row>
    <row r="2006" spans="1:26" x14ac:dyDescent="0.25">
      <c r="A2006" t="s">
        <v>45</v>
      </c>
      <c r="B2006" t="s">
        <v>27</v>
      </c>
      <c r="C2006" t="s">
        <v>35</v>
      </c>
      <c r="D2006">
        <v>0</v>
      </c>
      <c r="F2006">
        <v>1</v>
      </c>
      <c r="G2006">
        <v>95.25</v>
      </c>
      <c r="H2006">
        <f t="shared" si="497"/>
        <v>1</v>
      </c>
      <c r="I2006">
        <f t="shared" si="498"/>
        <v>0</v>
      </c>
      <c r="J2006">
        <f t="shared" si="499"/>
        <v>0</v>
      </c>
      <c r="K2006">
        <f t="shared" si="500"/>
        <v>1</v>
      </c>
      <c r="L2006">
        <f t="shared" si="501"/>
        <v>0</v>
      </c>
      <c r="M2006">
        <f t="shared" si="502"/>
        <v>0</v>
      </c>
      <c r="N2006">
        <f t="shared" si="503"/>
        <v>0</v>
      </c>
      <c r="O2006">
        <f t="shared" si="504"/>
        <v>1</v>
      </c>
      <c r="P2006">
        <v>57</v>
      </c>
      <c r="Q2006">
        <f t="shared" si="505"/>
        <v>1</v>
      </c>
      <c r="R2006">
        <f t="shared" si="506"/>
        <v>0</v>
      </c>
      <c r="S2006">
        <f t="shared" si="507"/>
        <v>0</v>
      </c>
      <c r="T2006">
        <f t="shared" si="508"/>
        <v>0</v>
      </c>
      <c r="U2006">
        <v>1</v>
      </c>
      <c r="V2006">
        <f t="shared" si="509"/>
        <v>0.21650603594545775</v>
      </c>
      <c r="W2006">
        <f t="shared" si="510"/>
        <v>0.55391606432732066</v>
      </c>
      <c r="X2006">
        <f t="shared" si="511"/>
        <v>0.61386279170990021</v>
      </c>
      <c r="Y2006">
        <f t="shared" si="512"/>
        <v>0</v>
      </c>
      <c r="Z2006" t="s">
        <v>2038</v>
      </c>
    </row>
    <row r="2007" spans="1:26" x14ac:dyDescent="0.25">
      <c r="A2007" t="s">
        <v>26</v>
      </c>
      <c r="B2007" t="s">
        <v>30</v>
      </c>
      <c r="C2007" t="s">
        <v>35</v>
      </c>
      <c r="D2007">
        <v>0</v>
      </c>
      <c r="F2007">
        <v>1</v>
      </c>
      <c r="G2007">
        <v>89.85</v>
      </c>
      <c r="H2007">
        <f t="shared" si="497"/>
        <v>1</v>
      </c>
      <c r="I2007">
        <f t="shared" si="498"/>
        <v>0</v>
      </c>
      <c r="J2007">
        <f t="shared" si="499"/>
        <v>0</v>
      </c>
      <c r="K2007">
        <f t="shared" si="500"/>
        <v>1</v>
      </c>
      <c r="L2007">
        <f t="shared" si="501"/>
        <v>0</v>
      </c>
      <c r="M2007">
        <f t="shared" si="502"/>
        <v>1</v>
      </c>
      <c r="N2007">
        <f t="shared" si="503"/>
        <v>0</v>
      </c>
      <c r="O2007">
        <f t="shared" si="504"/>
        <v>0</v>
      </c>
      <c r="P2007">
        <v>24</v>
      </c>
      <c r="Q2007">
        <f t="shared" si="505"/>
        <v>0</v>
      </c>
      <c r="R2007">
        <f t="shared" si="506"/>
        <v>1</v>
      </c>
      <c r="S2007">
        <f t="shared" si="507"/>
        <v>0</v>
      </c>
      <c r="T2007">
        <f t="shared" si="508"/>
        <v>0</v>
      </c>
      <c r="U2007">
        <v>1</v>
      </c>
      <c r="V2007">
        <f t="shared" si="509"/>
        <v>0.40270769756195146</v>
      </c>
      <c r="W2007">
        <f t="shared" si="510"/>
        <v>0.59933803935860797</v>
      </c>
      <c r="X2007">
        <f t="shared" si="511"/>
        <v>0.35675809455174523</v>
      </c>
      <c r="Y2007">
        <f t="shared" si="512"/>
        <v>1</v>
      </c>
      <c r="Z2007" t="s">
        <v>2039</v>
      </c>
    </row>
    <row r="2008" spans="1:26" x14ac:dyDescent="0.25">
      <c r="A2008" t="s">
        <v>29</v>
      </c>
      <c r="B2008" t="s">
        <v>30</v>
      </c>
      <c r="C2008" t="s">
        <v>35</v>
      </c>
      <c r="D2008">
        <v>0</v>
      </c>
      <c r="F2008">
        <v>1</v>
      </c>
      <c r="G2008">
        <v>100.45</v>
      </c>
      <c r="H2008">
        <f t="shared" si="497"/>
        <v>1</v>
      </c>
      <c r="I2008">
        <f t="shared" si="498"/>
        <v>0</v>
      </c>
      <c r="J2008">
        <f t="shared" si="499"/>
        <v>0</v>
      </c>
      <c r="K2008">
        <f t="shared" si="500"/>
        <v>1</v>
      </c>
      <c r="L2008">
        <f t="shared" si="501"/>
        <v>0</v>
      </c>
      <c r="M2008">
        <f t="shared" si="502"/>
        <v>0</v>
      </c>
      <c r="N2008">
        <f t="shared" si="503"/>
        <v>1</v>
      </c>
      <c r="O2008">
        <f t="shared" si="504"/>
        <v>0</v>
      </c>
      <c r="P2008">
        <v>49</v>
      </c>
      <c r="Q2008">
        <f t="shared" si="505"/>
        <v>0</v>
      </c>
      <c r="R2008">
        <f t="shared" si="506"/>
        <v>1</v>
      </c>
      <c r="S2008">
        <f t="shared" si="507"/>
        <v>0</v>
      </c>
      <c r="T2008">
        <f t="shared" si="508"/>
        <v>0</v>
      </c>
      <c r="U2008">
        <v>1</v>
      </c>
      <c r="V2008">
        <f t="shared" si="509"/>
        <v>0.1429156671382541</v>
      </c>
      <c r="W2008">
        <f t="shared" si="510"/>
        <v>0.53566822747872722</v>
      </c>
      <c r="X2008">
        <f t="shared" si="511"/>
        <v>0.73459355363706402</v>
      </c>
      <c r="Y2008">
        <f t="shared" si="512"/>
        <v>0</v>
      </c>
      <c r="Z2008" t="s">
        <v>2040</v>
      </c>
    </row>
    <row r="2009" spans="1:26" x14ac:dyDescent="0.25">
      <c r="A2009" t="s">
        <v>26</v>
      </c>
      <c r="B2009" t="s">
        <v>27</v>
      </c>
      <c r="C2009" t="s">
        <v>25</v>
      </c>
      <c r="D2009">
        <v>0</v>
      </c>
      <c r="F2009">
        <v>1</v>
      </c>
      <c r="G2009">
        <v>47.15</v>
      </c>
      <c r="H2009">
        <f t="shared" si="497"/>
        <v>1</v>
      </c>
      <c r="I2009">
        <f t="shared" si="498"/>
        <v>0</v>
      </c>
      <c r="J2009">
        <f t="shared" si="499"/>
        <v>1</v>
      </c>
      <c r="K2009">
        <f t="shared" si="500"/>
        <v>0</v>
      </c>
      <c r="L2009">
        <f t="shared" si="501"/>
        <v>0</v>
      </c>
      <c r="M2009">
        <f t="shared" si="502"/>
        <v>1</v>
      </c>
      <c r="N2009">
        <f t="shared" si="503"/>
        <v>0</v>
      </c>
      <c r="O2009">
        <f t="shared" si="504"/>
        <v>0</v>
      </c>
      <c r="P2009">
        <v>5</v>
      </c>
      <c r="Q2009">
        <f t="shared" si="505"/>
        <v>1</v>
      </c>
      <c r="R2009">
        <f t="shared" si="506"/>
        <v>0</v>
      </c>
      <c r="S2009">
        <f t="shared" si="507"/>
        <v>0</v>
      </c>
      <c r="T2009">
        <f t="shared" si="508"/>
        <v>0</v>
      </c>
      <c r="U2009">
        <v>1</v>
      </c>
      <c r="V2009">
        <f t="shared" si="509"/>
        <v>0.47290437516155182</v>
      </c>
      <c r="W2009">
        <f t="shared" si="510"/>
        <v>0.61607095226607611</v>
      </c>
      <c r="X2009">
        <f t="shared" si="511"/>
        <v>0.27782979772383409</v>
      </c>
      <c r="Y2009">
        <f t="shared" si="512"/>
        <v>1</v>
      </c>
      <c r="Z2009" t="s">
        <v>2041</v>
      </c>
    </row>
    <row r="2010" spans="1:26" x14ac:dyDescent="0.25">
      <c r="A2010" t="s">
        <v>26</v>
      </c>
      <c r="B2010" t="s">
        <v>27</v>
      </c>
      <c r="C2010" t="s">
        <v>35</v>
      </c>
      <c r="D2010">
        <v>0</v>
      </c>
      <c r="F2010">
        <v>1</v>
      </c>
      <c r="G2010">
        <v>80.2</v>
      </c>
      <c r="H2010">
        <f t="shared" si="497"/>
        <v>1</v>
      </c>
      <c r="I2010">
        <f t="shared" si="498"/>
        <v>0</v>
      </c>
      <c r="J2010">
        <f t="shared" si="499"/>
        <v>0</v>
      </c>
      <c r="K2010">
        <f t="shared" si="500"/>
        <v>1</v>
      </c>
      <c r="L2010">
        <f t="shared" si="501"/>
        <v>0</v>
      </c>
      <c r="M2010">
        <f t="shared" si="502"/>
        <v>1</v>
      </c>
      <c r="N2010">
        <f t="shared" si="503"/>
        <v>0</v>
      </c>
      <c r="O2010">
        <f t="shared" si="504"/>
        <v>0</v>
      </c>
      <c r="P2010">
        <v>2</v>
      </c>
      <c r="Q2010">
        <f t="shared" si="505"/>
        <v>1</v>
      </c>
      <c r="R2010">
        <f t="shared" si="506"/>
        <v>0</v>
      </c>
      <c r="S2010">
        <f t="shared" si="507"/>
        <v>0</v>
      </c>
      <c r="T2010">
        <f t="shared" si="508"/>
        <v>0</v>
      </c>
      <c r="U2010">
        <v>1</v>
      </c>
      <c r="V2010">
        <f t="shared" si="509"/>
        <v>0.52443115656340844</v>
      </c>
      <c r="W2010">
        <f t="shared" si="510"/>
        <v>0.6281833337748215</v>
      </c>
      <c r="X2010">
        <f t="shared" si="511"/>
        <v>0.22616572484761732</v>
      </c>
      <c r="Y2010">
        <f t="shared" si="512"/>
        <v>1</v>
      </c>
      <c r="Z2010" t="s">
        <v>2042</v>
      </c>
    </row>
    <row r="2011" spans="1:26" x14ac:dyDescent="0.25">
      <c r="A2011" t="s">
        <v>26</v>
      </c>
      <c r="B2011" t="s">
        <v>30</v>
      </c>
      <c r="C2011" t="s">
        <v>35</v>
      </c>
      <c r="D2011">
        <v>0</v>
      </c>
      <c r="F2011">
        <v>1</v>
      </c>
      <c r="G2011">
        <v>87.1</v>
      </c>
      <c r="H2011">
        <f t="shared" si="497"/>
        <v>1</v>
      </c>
      <c r="I2011">
        <f t="shared" si="498"/>
        <v>0</v>
      </c>
      <c r="J2011">
        <f t="shared" si="499"/>
        <v>0</v>
      </c>
      <c r="K2011">
        <f t="shared" si="500"/>
        <v>1</v>
      </c>
      <c r="L2011">
        <f t="shared" si="501"/>
        <v>0</v>
      </c>
      <c r="M2011">
        <f t="shared" si="502"/>
        <v>1</v>
      </c>
      <c r="N2011">
        <f t="shared" si="503"/>
        <v>0</v>
      </c>
      <c r="O2011">
        <f t="shared" si="504"/>
        <v>0</v>
      </c>
      <c r="P2011">
        <v>4</v>
      </c>
      <c r="Q2011">
        <f t="shared" si="505"/>
        <v>0</v>
      </c>
      <c r="R2011">
        <f t="shared" si="506"/>
        <v>1</v>
      </c>
      <c r="S2011">
        <f t="shared" si="507"/>
        <v>0</v>
      </c>
      <c r="T2011">
        <f t="shared" si="508"/>
        <v>0</v>
      </c>
      <c r="U2011">
        <v>1</v>
      </c>
      <c r="V2011">
        <f t="shared" si="509"/>
        <v>0.39355712591526215</v>
      </c>
      <c r="W2011">
        <f t="shared" si="510"/>
        <v>0.59713871086652792</v>
      </c>
      <c r="X2011">
        <f t="shared" si="511"/>
        <v>0.3677729595281572</v>
      </c>
      <c r="Y2011">
        <f t="shared" si="512"/>
        <v>1</v>
      </c>
      <c r="Z2011" t="s">
        <v>2043</v>
      </c>
    </row>
    <row r="2012" spans="1:26" x14ac:dyDescent="0.25">
      <c r="A2012" t="s">
        <v>45</v>
      </c>
      <c r="B2012" t="s">
        <v>33</v>
      </c>
      <c r="C2012" t="s">
        <v>25</v>
      </c>
      <c r="D2012">
        <v>0</v>
      </c>
      <c r="F2012">
        <v>1</v>
      </c>
      <c r="G2012">
        <v>79.25</v>
      </c>
      <c r="H2012">
        <f t="shared" si="497"/>
        <v>1</v>
      </c>
      <c r="I2012">
        <f t="shared" si="498"/>
        <v>0</v>
      </c>
      <c r="J2012">
        <f t="shared" si="499"/>
        <v>1</v>
      </c>
      <c r="K2012">
        <f t="shared" si="500"/>
        <v>0</v>
      </c>
      <c r="L2012">
        <f t="shared" si="501"/>
        <v>0</v>
      </c>
      <c r="M2012">
        <f t="shared" si="502"/>
        <v>0</v>
      </c>
      <c r="N2012">
        <f t="shared" si="503"/>
        <v>0</v>
      </c>
      <c r="O2012">
        <f t="shared" si="504"/>
        <v>1</v>
      </c>
      <c r="P2012">
        <v>70</v>
      </c>
      <c r="Q2012">
        <f t="shared" si="505"/>
        <v>0</v>
      </c>
      <c r="R2012">
        <f t="shared" si="506"/>
        <v>0</v>
      </c>
      <c r="S2012">
        <f t="shared" si="507"/>
        <v>0</v>
      </c>
      <c r="T2012">
        <f t="shared" si="508"/>
        <v>1</v>
      </c>
      <c r="U2012">
        <v>0</v>
      </c>
      <c r="V2012">
        <f t="shared" si="509"/>
        <v>5.4792805598838215E-2</v>
      </c>
      <c r="W2012">
        <f t="shared" si="510"/>
        <v>0.51369477530777807</v>
      </c>
      <c r="X2012">
        <f t="shared" si="511"/>
        <v>3.0022515453920766E-3</v>
      </c>
      <c r="Y2012">
        <f t="shared" si="512"/>
        <v>0</v>
      </c>
      <c r="Z2012" t="s">
        <v>2044</v>
      </c>
    </row>
    <row r="2013" spans="1:26" x14ac:dyDescent="0.25">
      <c r="A2013" t="s">
        <v>26</v>
      </c>
      <c r="B2013" t="s">
        <v>33</v>
      </c>
      <c r="C2013" t="s">
        <v>35</v>
      </c>
      <c r="D2013">
        <v>0</v>
      </c>
      <c r="F2013">
        <v>1</v>
      </c>
      <c r="G2013">
        <v>75.900000000000006</v>
      </c>
      <c r="H2013">
        <f t="shared" si="497"/>
        <v>1</v>
      </c>
      <c r="I2013">
        <f t="shared" si="498"/>
        <v>0</v>
      </c>
      <c r="J2013">
        <f t="shared" si="499"/>
        <v>0</v>
      </c>
      <c r="K2013">
        <f t="shared" si="500"/>
        <v>1</v>
      </c>
      <c r="L2013">
        <f t="shared" si="501"/>
        <v>0</v>
      </c>
      <c r="M2013">
        <f t="shared" si="502"/>
        <v>1</v>
      </c>
      <c r="N2013">
        <f t="shared" si="503"/>
        <v>0</v>
      </c>
      <c r="O2013">
        <f t="shared" si="504"/>
        <v>0</v>
      </c>
      <c r="P2013">
        <v>5</v>
      </c>
      <c r="Q2013">
        <f t="shared" si="505"/>
        <v>0</v>
      </c>
      <c r="R2013">
        <f t="shared" si="506"/>
        <v>0</v>
      </c>
      <c r="S2013">
        <f t="shared" si="507"/>
        <v>0</v>
      </c>
      <c r="T2013">
        <f t="shared" si="508"/>
        <v>1</v>
      </c>
      <c r="U2013">
        <v>1</v>
      </c>
      <c r="V2013">
        <f t="shared" si="509"/>
        <v>0.37609570528891434</v>
      </c>
      <c r="W2013">
        <f t="shared" si="510"/>
        <v>0.59293109046520409</v>
      </c>
      <c r="X2013">
        <f t="shared" si="511"/>
        <v>0.38925656895893723</v>
      </c>
      <c r="Y2013">
        <f t="shared" si="512"/>
        <v>1</v>
      </c>
      <c r="Z2013" t="s">
        <v>2045</v>
      </c>
    </row>
    <row r="2014" spans="1:26" x14ac:dyDescent="0.25">
      <c r="A2014" t="s">
        <v>26</v>
      </c>
      <c r="B2014" t="s">
        <v>27</v>
      </c>
      <c r="C2014" t="s">
        <v>25</v>
      </c>
      <c r="D2014">
        <v>0</v>
      </c>
      <c r="F2014">
        <v>1</v>
      </c>
      <c r="G2014">
        <v>85.7</v>
      </c>
      <c r="H2014">
        <f t="shared" si="497"/>
        <v>1</v>
      </c>
      <c r="I2014">
        <f t="shared" si="498"/>
        <v>0</v>
      </c>
      <c r="J2014">
        <f t="shared" si="499"/>
        <v>1</v>
      </c>
      <c r="K2014">
        <f t="shared" si="500"/>
        <v>0</v>
      </c>
      <c r="L2014">
        <f t="shared" si="501"/>
        <v>0</v>
      </c>
      <c r="M2014">
        <f t="shared" si="502"/>
        <v>1</v>
      </c>
      <c r="N2014">
        <f t="shared" si="503"/>
        <v>0</v>
      </c>
      <c r="O2014">
        <f t="shared" si="504"/>
        <v>0</v>
      </c>
      <c r="P2014">
        <v>53</v>
      </c>
      <c r="Q2014">
        <f t="shared" si="505"/>
        <v>1</v>
      </c>
      <c r="R2014">
        <f t="shared" si="506"/>
        <v>0</v>
      </c>
      <c r="S2014">
        <f t="shared" si="507"/>
        <v>0</v>
      </c>
      <c r="T2014">
        <f t="shared" si="508"/>
        <v>0</v>
      </c>
      <c r="U2014">
        <v>0</v>
      </c>
      <c r="V2014">
        <f t="shared" si="509"/>
        <v>0.53300596133527567</v>
      </c>
      <c r="W2014">
        <f t="shared" si="510"/>
        <v>0.63018393142383478</v>
      </c>
      <c r="X2014">
        <f t="shared" si="511"/>
        <v>0.28409535481894138</v>
      </c>
      <c r="Y2014">
        <f t="shared" si="512"/>
        <v>1</v>
      </c>
      <c r="Z2014" t="s">
        <v>2046</v>
      </c>
    </row>
    <row r="2015" spans="1:26" x14ac:dyDescent="0.25">
      <c r="A2015" t="s">
        <v>26</v>
      </c>
      <c r="B2015" t="s">
        <v>27</v>
      </c>
      <c r="C2015" t="s">
        <v>35</v>
      </c>
      <c r="D2015">
        <v>0</v>
      </c>
      <c r="F2015">
        <v>1</v>
      </c>
      <c r="G2015">
        <v>98.75</v>
      </c>
      <c r="H2015">
        <f t="shared" si="497"/>
        <v>1</v>
      </c>
      <c r="I2015">
        <f t="shared" si="498"/>
        <v>0</v>
      </c>
      <c r="J2015">
        <f t="shared" si="499"/>
        <v>0</v>
      </c>
      <c r="K2015">
        <f t="shared" si="500"/>
        <v>1</v>
      </c>
      <c r="L2015">
        <f t="shared" si="501"/>
        <v>0</v>
      </c>
      <c r="M2015">
        <f t="shared" si="502"/>
        <v>1</v>
      </c>
      <c r="N2015">
        <f t="shared" si="503"/>
        <v>0</v>
      </c>
      <c r="O2015">
        <f t="shared" si="504"/>
        <v>0</v>
      </c>
      <c r="P2015">
        <v>47</v>
      </c>
      <c r="Q2015">
        <f t="shared" si="505"/>
        <v>1</v>
      </c>
      <c r="R2015">
        <f t="shared" si="506"/>
        <v>0</v>
      </c>
      <c r="S2015">
        <f t="shared" si="507"/>
        <v>0</v>
      </c>
      <c r="T2015">
        <f t="shared" si="508"/>
        <v>0</v>
      </c>
      <c r="U2015">
        <v>1</v>
      </c>
      <c r="V2015">
        <f t="shared" si="509"/>
        <v>0.54848846521504124</v>
      </c>
      <c r="W2015">
        <f t="shared" si="510"/>
        <v>0.63378483233793814</v>
      </c>
      <c r="X2015">
        <f t="shared" si="511"/>
        <v>0.20386266604386902</v>
      </c>
      <c r="Y2015">
        <f t="shared" si="512"/>
        <v>1</v>
      </c>
      <c r="Z2015" t="s">
        <v>2047</v>
      </c>
    </row>
    <row r="2016" spans="1:26" x14ac:dyDescent="0.25">
      <c r="A2016" t="s">
        <v>29</v>
      </c>
      <c r="B2016" t="s">
        <v>38</v>
      </c>
      <c r="C2016" t="s">
        <v>23</v>
      </c>
      <c r="D2016">
        <v>0</v>
      </c>
      <c r="F2016">
        <v>1</v>
      </c>
      <c r="G2016">
        <v>20.100000000000001</v>
      </c>
      <c r="H2016">
        <f t="shared" si="497"/>
        <v>1</v>
      </c>
      <c r="I2016">
        <f t="shared" si="498"/>
        <v>0</v>
      </c>
      <c r="J2016">
        <f t="shared" si="499"/>
        <v>0</v>
      </c>
      <c r="K2016">
        <f t="shared" si="500"/>
        <v>0</v>
      </c>
      <c r="L2016">
        <f t="shared" si="501"/>
        <v>1</v>
      </c>
      <c r="M2016">
        <f t="shared" si="502"/>
        <v>0</v>
      </c>
      <c r="N2016">
        <f t="shared" si="503"/>
        <v>1</v>
      </c>
      <c r="O2016">
        <f t="shared" si="504"/>
        <v>0</v>
      </c>
      <c r="P2016">
        <v>31</v>
      </c>
      <c r="Q2016">
        <f t="shared" si="505"/>
        <v>0</v>
      </c>
      <c r="R2016">
        <f t="shared" si="506"/>
        <v>0</v>
      </c>
      <c r="S2016">
        <f t="shared" si="507"/>
        <v>1</v>
      </c>
      <c r="T2016">
        <f t="shared" si="508"/>
        <v>0</v>
      </c>
      <c r="U2016">
        <v>0</v>
      </c>
      <c r="V2016">
        <f t="shared" si="509"/>
        <v>-1.1082644488509315E-2</v>
      </c>
      <c r="W2016">
        <f t="shared" si="510"/>
        <v>0.49722936723639732</v>
      </c>
      <c r="X2016">
        <f t="shared" si="511"/>
        <v>1.2282500885868591E-4</v>
      </c>
      <c r="Y2016">
        <f t="shared" si="512"/>
        <v>0</v>
      </c>
      <c r="Z2016" t="s">
        <v>2048</v>
      </c>
    </row>
    <row r="2017" spans="1:26" x14ac:dyDescent="0.25">
      <c r="A2017" t="s">
        <v>26</v>
      </c>
      <c r="B2017" t="s">
        <v>33</v>
      </c>
      <c r="C2017" t="s">
        <v>25</v>
      </c>
      <c r="D2017">
        <v>0</v>
      </c>
      <c r="F2017">
        <v>1</v>
      </c>
      <c r="G2017">
        <v>61.8</v>
      </c>
      <c r="H2017">
        <f t="shared" si="497"/>
        <v>1</v>
      </c>
      <c r="I2017">
        <f t="shared" si="498"/>
        <v>0</v>
      </c>
      <c r="J2017">
        <f t="shared" si="499"/>
        <v>1</v>
      </c>
      <c r="K2017">
        <f t="shared" si="500"/>
        <v>0</v>
      </c>
      <c r="L2017">
        <f t="shared" si="501"/>
        <v>0</v>
      </c>
      <c r="M2017">
        <f t="shared" si="502"/>
        <v>1</v>
      </c>
      <c r="N2017">
        <f t="shared" si="503"/>
        <v>0</v>
      </c>
      <c r="O2017">
        <f t="shared" si="504"/>
        <v>0</v>
      </c>
      <c r="P2017">
        <v>13</v>
      </c>
      <c r="Q2017">
        <f t="shared" si="505"/>
        <v>0</v>
      </c>
      <c r="R2017">
        <f t="shared" si="506"/>
        <v>0</v>
      </c>
      <c r="S2017">
        <f t="shared" si="507"/>
        <v>0</v>
      </c>
      <c r="T2017">
        <f t="shared" si="508"/>
        <v>1</v>
      </c>
      <c r="U2017">
        <v>0</v>
      </c>
      <c r="V2017">
        <f t="shared" si="509"/>
        <v>0.35411302396467292</v>
      </c>
      <c r="W2017">
        <f t="shared" si="510"/>
        <v>0.58761461990285424</v>
      </c>
      <c r="X2017">
        <f t="shared" si="511"/>
        <v>0.12539603374140501</v>
      </c>
      <c r="Y2017">
        <f t="shared" si="512"/>
        <v>1</v>
      </c>
      <c r="Z2017" t="s">
        <v>2049</v>
      </c>
    </row>
    <row r="2018" spans="1:26" x14ac:dyDescent="0.25">
      <c r="A2018" t="s">
        <v>26</v>
      </c>
      <c r="B2018" t="s">
        <v>30</v>
      </c>
      <c r="C2018" t="s">
        <v>25</v>
      </c>
      <c r="D2018">
        <v>0</v>
      </c>
      <c r="F2018">
        <v>1</v>
      </c>
      <c r="G2018">
        <v>49.9</v>
      </c>
      <c r="H2018">
        <f t="shared" si="497"/>
        <v>1</v>
      </c>
      <c r="I2018">
        <f t="shared" si="498"/>
        <v>0</v>
      </c>
      <c r="J2018">
        <f t="shared" si="499"/>
        <v>1</v>
      </c>
      <c r="K2018">
        <f t="shared" si="500"/>
        <v>0</v>
      </c>
      <c r="L2018">
        <f t="shared" si="501"/>
        <v>0</v>
      </c>
      <c r="M2018">
        <f t="shared" si="502"/>
        <v>1</v>
      </c>
      <c r="N2018">
        <f t="shared" si="503"/>
        <v>0</v>
      </c>
      <c r="O2018">
        <f t="shared" si="504"/>
        <v>0</v>
      </c>
      <c r="P2018">
        <v>28</v>
      </c>
      <c r="Q2018">
        <f t="shared" si="505"/>
        <v>0</v>
      </c>
      <c r="R2018">
        <f t="shared" si="506"/>
        <v>1</v>
      </c>
      <c r="S2018">
        <f t="shared" si="507"/>
        <v>0</v>
      </c>
      <c r="T2018">
        <f t="shared" si="508"/>
        <v>0</v>
      </c>
      <c r="U2018">
        <v>0</v>
      </c>
      <c r="V2018">
        <f t="shared" si="509"/>
        <v>0.34042343380993412</v>
      </c>
      <c r="W2018">
        <f t="shared" si="510"/>
        <v>0.58429337640217893</v>
      </c>
      <c r="X2018">
        <f t="shared" si="511"/>
        <v>0.11588811428694659</v>
      </c>
      <c r="Y2018">
        <f t="shared" si="512"/>
        <v>1</v>
      </c>
      <c r="Z2018" t="s">
        <v>2050</v>
      </c>
    </row>
    <row r="2019" spans="1:26" x14ac:dyDescent="0.25">
      <c r="A2019" t="s">
        <v>26</v>
      </c>
      <c r="B2019" t="s">
        <v>27</v>
      </c>
      <c r="C2019" t="s">
        <v>35</v>
      </c>
      <c r="D2019">
        <v>0</v>
      </c>
      <c r="F2019">
        <v>1</v>
      </c>
      <c r="G2019">
        <v>86.45</v>
      </c>
      <c r="H2019">
        <f t="shared" si="497"/>
        <v>1</v>
      </c>
      <c r="I2019">
        <f t="shared" si="498"/>
        <v>0</v>
      </c>
      <c r="J2019">
        <f t="shared" si="499"/>
        <v>0</v>
      </c>
      <c r="K2019">
        <f t="shared" si="500"/>
        <v>1</v>
      </c>
      <c r="L2019">
        <f t="shared" si="501"/>
        <v>0</v>
      </c>
      <c r="M2019">
        <f t="shared" si="502"/>
        <v>1</v>
      </c>
      <c r="N2019">
        <f t="shared" si="503"/>
        <v>0</v>
      </c>
      <c r="O2019">
        <f t="shared" si="504"/>
        <v>0</v>
      </c>
      <c r="P2019">
        <v>10</v>
      </c>
      <c r="Q2019">
        <f t="shared" si="505"/>
        <v>1</v>
      </c>
      <c r="R2019">
        <f t="shared" si="506"/>
        <v>0</v>
      </c>
      <c r="S2019">
        <f t="shared" si="507"/>
        <v>0</v>
      </c>
      <c r="T2019">
        <f t="shared" si="508"/>
        <v>0</v>
      </c>
      <c r="U2019">
        <v>1</v>
      </c>
      <c r="V2019">
        <f t="shared" si="509"/>
        <v>0.52931208363432003</v>
      </c>
      <c r="W2019">
        <f t="shared" si="510"/>
        <v>0.62932265211025462</v>
      </c>
      <c r="X2019">
        <f t="shared" si="511"/>
        <v>0.22154711461266535</v>
      </c>
      <c r="Y2019">
        <f t="shared" si="512"/>
        <v>1</v>
      </c>
      <c r="Z2019" t="s">
        <v>2051</v>
      </c>
    </row>
    <row r="2020" spans="1:26" x14ac:dyDescent="0.25">
      <c r="A2020" t="s">
        <v>45</v>
      </c>
      <c r="B2020" t="s">
        <v>33</v>
      </c>
      <c r="C2020" t="s">
        <v>23</v>
      </c>
      <c r="D2020">
        <v>0</v>
      </c>
      <c r="F2020">
        <v>1</v>
      </c>
      <c r="G2020">
        <v>20.399999999999999</v>
      </c>
      <c r="H2020">
        <f t="shared" si="497"/>
        <v>1</v>
      </c>
      <c r="I2020">
        <f t="shared" si="498"/>
        <v>0</v>
      </c>
      <c r="J2020">
        <f t="shared" si="499"/>
        <v>0</v>
      </c>
      <c r="K2020">
        <f t="shared" si="500"/>
        <v>0</v>
      </c>
      <c r="L2020">
        <f t="shared" si="501"/>
        <v>1</v>
      </c>
      <c r="M2020">
        <f t="shared" si="502"/>
        <v>0</v>
      </c>
      <c r="N2020">
        <f t="shared" si="503"/>
        <v>0</v>
      </c>
      <c r="O2020">
        <f t="shared" si="504"/>
        <v>1</v>
      </c>
      <c r="P2020">
        <v>38</v>
      </c>
      <c r="Q2020">
        <f t="shared" si="505"/>
        <v>0</v>
      </c>
      <c r="R2020">
        <f t="shared" si="506"/>
        <v>0</v>
      </c>
      <c r="S2020">
        <f t="shared" si="507"/>
        <v>0</v>
      </c>
      <c r="T2020">
        <f t="shared" si="508"/>
        <v>1</v>
      </c>
      <c r="U2020">
        <v>0</v>
      </c>
      <c r="V2020">
        <f t="shared" si="509"/>
        <v>-7.0548983907745458E-2</v>
      </c>
      <c r="W2020">
        <f t="shared" si="510"/>
        <v>0.48237006566561841</v>
      </c>
      <c r="X2020">
        <f t="shared" si="511"/>
        <v>4.9771591304153279E-3</v>
      </c>
      <c r="Y2020">
        <f t="shared" si="512"/>
        <v>0</v>
      </c>
      <c r="Z2020" t="s">
        <v>2052</v>
      </c>
    </row>
    <row r="2021" spans="1:26" x14ac:dyDescent="0.25">
      <c r="A2021" t="s">
        <v>26</v>
      </c>
      <c r="B2021" t="s">
        <v>30</v>
      </c>
      <c r="C2021" t="s">
        <v>25</v>
      </c>
      <c r="D2021">
        <v>0</v>
      </c>
      <c r="F2021">
        <v>1</v>
      </c>
      <c r="G2021">
        <v>45.3</v>
      </c>
      <c r="H2021">
        <f t="shared" si="497"/>
        <v>1</v>
      </c>
      <c r="I2021">
        <f t="shared" si="498"/>
        <v>0</v>
      </c>
      <c r="J2021">
        <f t="shared" si="499"/>
        <v>1</v>
      </c>
      <c r="K2021">
        <f t="shared" si="500"/>
        <v>0</v>
      </c>
      <c r="L2021">
        <f t="shared" si="501"/>
        <v>0</v>
      </c>
      <c r="M2021">
        <f t="shared" si="502"/>
        <v>1</v>
      </c>
      <c r="N2021">
        <f t="shared" si="503"/>
        <v>0</v>
      </c>
      <c r="O2021">
        <f t="shared" si="504"/>
        <v>0</v>
      </c>
      <c r="P2021">
        <v>1</v>
      </c>
      <c r="Q2021">
        <f t="shared" si="505"/>
        <v>0</v>
      </c>
      <c r="R2021">
        <f t="shared" si="506"/>
        <v>1</v>
      </c>
      <c r="S2021">
        <f t="shared" si="507"/>
        <v>0</v>
      </c>
      <c r="T2021">
        <f t="shared" si="508"/>
        <v>0</v>
      </c>
      <c r="U2021">
        <v>1</v>
      </c>
      <c r="V2021">
        <f t="shared" si="509"/>
        <v>0.33325177890982699</v>
      </c>
      <c r="W2021">
        <f t="shared" si="510"/>
        <v>0.58255037374782515</v>
      </c>
      <c r="X2021">
        <f t="shared" si="511"/>
        <v>0.44455319032691015</v>
      </c>
      <c r="Y2021">
        <f t="shared" si="512"/>
        <v>1</v>
      </c>
      <c r="Z2021" t="s">
        <v>2053</v>
      </c>
    </row>
    <row r="2022" spans="1:26" x14ac:dyDescent="0.25">
      <c r="A2022" t="s">
        <v>29</v>
      </c>
      <c r="B2022" t="s">
        <v>27</v>
      </c>
      <c r="C2022" t="s">
        <v>35</v>
      </c>
      <c r="D2022">
        <v>0</v>
      </c>
      <c r="F2022">
        <v>1</v>
      </c>
      <c r="G2022">
        <v>104.1</v>
      </c>
      <c r="H2022">
        <f t="shared" si="497"/>
        <v>1</v>
      </c>
      <c r="I2022">
        <f t="shared" si="498"/>
        <v>0</v>
      </c>
      <c r="J2022">
        <f t="shared" si="499"/>
        <v>0</v>
      </c>
      <c r="K2022">
        <f t="shared" si="500"/>
        <v>1</v>
      </c>
      <c r="L2022">
        <f t="shared" si="501"/>
        <v>0</v>
      </c>
      <c r="M2022">
        <f t="shared" si="502"/>
        <v>0</v>
      </c>
      <c r="N2022">
        <f t="shared" si="503"/>
        <v>1</v>
      </c>
      <c r="O2022">
        <f t="shared" si="504"/>
        <v>0</v>
      </c>
      <c r="P2022">
        <v>67</v>
      </c>
      <c r="Q2022">
        <f t="shared" si="505"/>
        <v>1</v>
      </c>
      <c r="R2022">
        <f t="shared" si="506"/>
        <v>0</v>
      </c>
      <c r="S2022">
        <f t="shared" si="507"/>
        <v>0</v>
      </c>
      <c r="T2022">
        <f t="shared" si="508"/>
        <v>0</v>
      </c>
      <c r="U2022">
        <v>1</v>
      </c>
      <c r="V2022">
        <f t="shared" si="509"/>
        <v>0.28537456313349907</v>
      </c>
      <c r="W2022">
        <f t="shared" si="510"/>
        <v>0.57086337419952338</v>
      </c>
      <c r="X2022">
        <f t="shared" si="511"/>
        <v>0.51068951501663729</v>
      </c>
      <c r="Y2022">
        <f t="shared" si="512"/>
        <v>0</v>
      </c>
      <c r="Z2022" t="s">
        <v>2054</v>
      </c>
    </row>
    <row r="2023" spans="1:26" x14ac:dyDescent="0.25">
      <c r="A2023" t="s">
        <v>29</v>
      </c>
      <c r="B2023" t="s">
        <v>30</v>
      </c>
      <c r="C2023" t="s">
        <v>25</v>
      </c>
      <c r="D2023">
        <v>0</v>
      </c>
      <c r="F2023">
        <v>1</v>
      </c>
      <c r="G2023">
        <v>75.400000000000006</v>
      </c>
      <c r="H2023">
        <f t="shared" si="497"/>
        <v>1</v>
      </c>
      <c r="I2023">
        <f t="shared" si="498"/>
        <v>0</v>
      </c>
      <c r="J2023">
        <f t="shared" si="499"/>
        <v>1</v>
      </c>
      <c r="K2023">
        <f t="shared" si="500"/>
        <v>0</v>
      </c>
      <c r="L2023">
        <f t="shared" si="501"/>
        <v>0</v>
      </c>
      <c r="M2023">
        <f t="shared" si="502"/>
        <v>0</v>
      </c>
      <c r="N2023">
        <f t="shared" si="503"/>
        <v>1</v>
      </c>
      <c r="O2023">
        <f t="shared" si="504"/>
        <v>0</v>
      </c>
      <c r="P2023">
        <v>52</v>
      </c>
      <c r="Q2023">
        <f t="shared" si="505"/>
        <v>0</v>
      </c>
      <c r="R2023">
        <f t="shared" si="506"/>
        <v>1</v>
      </c>
      <c r="S2023">
        <f t="shared" si="507"/>
        <v>0</v>
      </c>
      <c r="T2023">
        <f t="shared" si="508"/>
        <v>0</v>
      </c>
      <c r="U2023">
        <v>0</v>
      </c>
      <c r="V2023">
        <f t="shared" si="509"/>
        <v>0.10872449830168733</v>
      </c>
      <c r="W2023">
        <f t="shared" si="510"/>
        <v>0.52715438047897289</v>
      </c>
      <c r="X2023">
        <f t="shared" si="511"/>
        <v>1.1821016530953611E-2</v>
      </c>
      <c r="Y2023">
        <f t="shared" si="512"/>
        <v>0</v>
      </c>
      <c r="Z2023" t="s">
        <v>2055</v>
      </c>
    </row>
    <row r="2024" spans="1:26" x14ac:dyDescent="0.25">
      <c r="A2024" t="s">
        <v>45</v>
      </c>
      <c r="B2024" t="s">
        <v>30</v>
      </c>
      <c r="C2024" t="s">
        <v>35</v>
      </c>
      <c r="D2024">
        <v>0</v>
      </c>
      <c r="F2024">
        <v>1</v>
      </c>
      <c r="G2024">
        <v>108.15</v>
      </c>
      <c r="H2024">
        <f t="shared" si="497"/>
        <v>1</v>
      </c>
      <c r="I2024">
        <f t="shared" si="498"/>
        <v>0</v>
      </c>
      <c r="J2024">
        <f t="shared" si="499"/>
        <v>0</v>
      </c>
      <c r="K2024">
        <f t="shared" si="500"/>
        <v>1</v>
      </c>
      <c r="L2024">
        <f t="shared" si="501"/>
        <v>0</v>
      </c>
      <c r="M2024">
        <f t="shared" si="502"/>
        <v>0</v>
      </c>
      <c r="N2024">
        <f t="shared" si="503"/>
        <v>0</v>
      </c>
      <c r="O2024">
        <f t="shared" si="504"/>
        <v>1</v>
      </c>
      <c r="P2024">
        <v>62</v>
      </c>
      <c r="Q2024">
        <f t="shared" si="505"/>
        <v>0</v>
      </c>
      <c r="R2024">
        <f t="shared" si="506"/>
        <v>1</v>
      </c>
      <c r="S2024">
        <f t="shared" si="507"/>
        <v>0</v>
      </c>
      <c r="T2024">
        <f t="shared" si="508"/>
        <v>0</v>
      </c>
      <c r="U2024">
        <v>0</v>
      </c>
      <c r="V2024">
        <f t="shared" si="509"/>
        <v>9.9849507036467749E-2</v>
      </c>
      <c r="W2024">
        <f t="shared" si="510"/>
        <v>0.5249416579986077</v>
      </c>
      <c r="X2024">
        <f t="shared" si="511"/>
        <v>9.9699240554256222E-3</v>
      </c>
      <c r="Y2024">
        <f t="shared" si="512"/>
        <v>0</v>
      </c>
      <c r="Z2024" t="s">
        <v>2056</v>
      </c>
    </row>
    <row r="2025" spans="1:26" x14ac:dyDescent="0.25">
      <c r="A2025" t="s">
        <v>26</v>
      </c>
      <c r="B2025" t="s">
        <v>27</v>
      </c>
      <c r="C2025" t="s">
        <v>35</v>
      </c>
      <c r="D2025">
        <v>0</v>
      </c>
      <c r="F2025">
        <v>1</v>
      </c>
      <c r="G2025">
        <v>86.25</v>
      </c>
      <c r="H2025">
        <f t="shared" si="497"/>
        <v>1</v>
      </c>
      <c r="I2025">
        <f t="shared" si="498"/>
        <v>0</v>
      </c>
      <c r="J2025">
        <f t="shared" si="499"/>
        <v>0</v>
      </c>
      <c r="K2025">
        <f t="shared" si="500"/>
        <v>1</v>
      </c>
      <c r="L2025">
        <f t="shared" si="501"/>
        <v>0</v>
      </c>
      <c r="M2025">
        <f t="shared" si="502"/>
        <v>1</v>
      </c>
      <c r="N2025">
        <f t="shared" si="503"/>
        <v>0</v>
      </c>
      <c r="O2025">
        <f t="shared" si="504"/>
        <v>0</v>
      </c>
      <c r="P2025">
        <v>16</v>
      </c>
      <c r="Q2025">
        <f t="shared" si="505"/>
        <v>1</v>
      </c>
      <c r="R2025">
        <f t="shared" si="506"/>
        <v>0</v>
      </c>
      <c r="S2025">
        <f t="shared" si="507"/>
        <v>0</v>
      </c>
      <c r="T2025">
        <f t="shared" si="508"/>
        <v>0</v>
      </c>
      <c r="U2025">
        <v>0</v>
      </c>
      <c r="V2025">
        <f t="shared" si="509"/>
        <v>0.54755489091676501</v>
      </c>
      <c r="W2025">
        <f t="shared" si="510"/>
        <v>0.63356812118112316</v>
      </c>
      <c r="X2025">
        <f t="shared" si="511"/>
        <v>0.29981635856687044</v>
      </c>
      <c r="Y2025">
        <f t="shared" si="512"/>
        <v>1</v>
      </c>
      <c r="Z2025" t="s">
        <v>2057</v>
      </c>
    </row>
    <row r="2026" spans="1:26" x14ac:dyDescent="0.25">
      <c r="A2026" t="s">
        <v>26</v>
      </c>
      <c r="B2026" t="s">
        <v>27</v>
      </c>
      <c r="C2026" t="s">
        <v>35</v>
      </c>
      <c r="D2026">
        <v>1</v>
      </c>
      <c r="F2026">
        <v>1</v>
      </c>
      <c r="G2026">
        <v>81</v>
      </c>
      <c r="H2026">
        <f t="shared" si="497"/>
        <v>0</v>
      </c>
      <c r="I2026">
        <f t="shared" si="498"/>
        <v>1</v>
      </c>
      <c r="J2026">
        <f t="shared" si="499"/>
        <v>0</v>
      </c>
      <c r="K2026">
        <f t="shared" si="500"/>
        <v>1</v>
      </c>
      <c r="L2026">
        <f t="shared" si="501"/>
        <v>0</v>
      </c>
      <c r="M2026">
        <f t="shared" si="502"/>
        <v>1</v>
      </c>
      <c r="N2026">
        <f t="shared" si="503"/>
        <v>0</v>
      </c>
      <c r="O2026">
        <f t="shared" si="504"/>
        <v>0</v>
      </c>
      <c r="P2026">
        <v>5</v>
      </c>
      <c r="Q2026">
        <f t="shared" si="505"/>
        <v>1</v>
      </c>
      <c r="R2026">
        <f t="shared" si="506"/>
        <v>0</v>
      </c>
      <c r="S2026">
        <f t="shared" si="507"/>
        <v>0</v>
      </c>
      <c r="T2026">
        <f t="shared" si="508"/>
        <v>0</v>
      </c>
      <c r="U2026">
        <v>1</v>
      </c>
      <c r="V2026">
        <f t="shared" si="509"/>
        <v>0.52567840089386186</v>
      </c>
      <c r="W2026">
        <f t="shared" si="510"/>
        <v>0.62847460482193818</v>
      </c>
      <c r="X2026">
        <f t="shared" si="511"/>
        <v>0.22498097937860403</v>
      </c>
      <c r="Y2026">
        <f t="shared" si="512"/>
        <v>1</v>
      </c>
      <c r="Z2026" t="s">
        <v>2058</v>
      </c>
    </row>
    <row r="2027" spans="1:26" x14ac:dyDescent="0.25">
      <c r="A2027" t="s">
        <v>29</v>
      </c>
      <c r="B2027" t="s">
        <v>27</v>
      </c>
      <c r="C2027" t="s">
        <v>35</v>
      </c>
      <c r="D2027">
        <v>0</v>
      </c>
      <c r="F2027">
        <v>1</v>
      </c>
      <c r="G2027">
        <v>95.7</v>
      </c>
      <c r="H2027">
        <f t="shared" si="497"/>
        <v>1</v>
      </c>
      <c r="I2027">
        <f t="shared" si="498"/>
        <v>0</v>
      </c>
      <c r="J2027">
        <f t="shared" si="499"/>
        <v>0</v>
      </c>
      <c r="K2027">
        <f t="shared" si="500"/>
        <v>1</v>
      </c>
      <c r="L2027">
        <f t="shared" si="501"/>
        <v>0</v>
      </c>
      <c r="M2027">
        <f t="shared" si="502"/>
        <v>0</v>
      </c>
      <c r="N2027">
        <f t="shared" si="503"/>
        <v>1</v>
      </c>
      <c r="O2027">
        <f t="shared" si="504"/>
        <v>0</v>
      </c>
      <c r="P2027">
        <v>12</v>
      </c>
      <c r="Q2027">
        <f t="shared" si="505"/>
        <v>1</v>
      </c>
      <c r="R2027">
        <f t="shared" si="506"/>
        <v>0</v>
      </c>
      <c r="S2027">
        <f t="shared" si="507"/>
        <v>0</v>
      </c>
      <c r="T2027">
        <f t="shared" si="508"/>
        <v>0</v>
      </c>
      <c r="U2027">
        <v>0</v>
      </c>
      <c r="V2027">
        <f t="shared" si="509"/>
        <v>0.27714166692449393</v>
      </c>
      <c r="W2027">
        <f t="shared" si="510"/>
        <v>0.56884532665339183</v>
      </c>
      <c r="X2027">
        <f t="shared" si="511"/>
        <v>7.6807503545687134E-2</v>
      </c>
      <c r="Y2027">
        <f t="shared" si="512"/>
        <v>0</v>
      </c>
      <c r="Z2027" t="s">
        <v>2059</v>
      </c>
    </row>
    <row r="2028" spans="1:26" x14ac:dyDescent="0.25">
      <c r="A2028" t="s">
        <v>45</v>
      </c>
      <c r="B2028" t="s">
        <v>33</v>
      </c>
      <c r="C2028" t="s">
        <v>35</v>
      </c>
      <c r="D2028">
        <v>0</v>
      </c>
      <c r="F2028">
        <v>1</v>
      </c>
      <c r="G2028">
        <v>116.85</v>
      </c>
      <c r="H2028">
        <f t="shared" si="497"/>
        <v>1</v>
      </c>
      <c r="I2028">
        <f t="shared" si="498"/>
        <v>0</v>
      </c>
      <c r="J2028">
        <f t="shared" si="499"/>
        <v>0</v>
      </c>
      <c r="K2028">
        <f t="shared" si="500"/>
        <v>1</v>
      </c>
      <c r="L2028">
        <f t="shared" si="501"/>
        <v>0</v>
      </c>
      <c r="M2028">
        <f t="shared" si="502"/>
        <v>0</v>
      </c>
      <c r="N2028">
        <f t="shared" si="503"/>
        <v>0</v>
      </c>
      <c r="O2028">
        <f t="shared" si="504"/>
        <v>1</v>
      </c>
      <c r="P2028">
        <v>72</v>
      </c>
      <c r="Q2028">
        <f t="shared" si="505"/>
        <v>0</v>
      </c>
      <c r="R2028">
        <f t="shared" si="506"/>
        <v>0</v>
      </c>
      <c r="S2028">
        <f t="shared" si="507"/>
        <v>0</v>
      </c>
      <c r="T2028">
        <f t="shared" si="508"/>
        <v>1</v>
      </c>
      <c r="U2028">
        <v>0</v>
      </c>
      <c r="V2028">
        <f t="shared" si="509"/>
        <v>0.1271047382344512</v>
      </c>
      <c r="W2028">
        <f t="shared" si="510"/>
        <v>0.53173347324441966</v>
      </c>
      <c r="X2028">
        <f t="shared" si="511"/>
        <v>1.6155614481648362E-2</v>
      </c>
      <c r="Y2028">
        <f t="shared" si="512"/>
        <v>0</v>
      </c>
      <c r="Z2028" t="s">
        <v>2060</v>
      </c>
    </row>
    <row r="2029" spans="1:26" x14ac:dyDescent="0.25">
      <c r="A2029" t="s">
        <v>29</v>
      </c>
      <c r="B2029" t="s">
        <v>33</v>
      </c>
      <c r="C2029" t="s">
        <v>35</v>
      </c>
      <c r="D2029">
        <v>1</v>
      </c>
      <c r="F2029">
        <v>1</v>
      </c>
      <c r="G2029">
        <v>105.75</v>
      </c>
      <c r="H2029">
        <f t="shared" si="497"/>
        <v>0</v>
      </c>
      <c r="I2029">
        <f t="shared" si="498"/>
        <v>1</v>
      </c>
      <c r="J2029">
        <f t="shared" si="499"/>
        <v>0</v>
      </c>
      <c r="K2029">
        <f t="shared" si="500"/>
        <v>1</v>
      </c>
      <c r="L2029">
        <f t="shared" si="501"/>
        <v>0</v>
      </c>
      <c r="M2029">
        <f t="shared" si="502"/>
        <v>0</v>
      </c>
      <c r="N2029">
        <f t="shared" si="503"/>
        <v>1</v>
      </c>
      <c r="O2029">
        <f t="shared" si="504"/>
        <v>0</v>
      </c>
      <c r="P2029">
        <v>71</v>
      </c>
      <c r="Q2029">
        <f t="shared" si="505"/>
        <v>0</v>
      </c>
      <c r="R2029">
        <f t="shared" si="506"/>
        <v>0</v>
      </c>
      <c r="S2029">
        <f t="shared" si="507"/>
        <v>0</v>
      </c>
      <c r="T2029">
        <f t="shared" si="508"/>
        <v>1</v>
      </c>
      <c r="U2029">
        <v>0</v>
      </c>
      <c r="V2029">
        <f t="shared" si="509"/>
        <v>0.15117866082750797</v>
      </c>
      <c r="W2029">
        <f t="shared" si="510"/>
        <v>0.53772284629440692</v>
      </c>
      <c r="X2029">
        <f t="shared" si="511"/>
        <v>2.2854987489598692E-2</v>
      </c>
      <c r="Y2029">
        <f t="shared" si="512"/>
        <v>0</v>
      </c>
      <c r="Z2029" t="s">
        <v>2061</v>
      </c>
    </row>
    <row r="2030" spans="1:26" x14ac:dyDescent="0.25">
      <c r="A2030" t="s">
        <v>29</v>
      </c>
      <c r="B2030" t="s">
        <v>30</v>
      </c>
      <c r="C2030" t="s">
        <v>23</v>
      </c>
      <c r="D2030">
        <v>0</v>
      </c>
      <c r="F2030">
        <v>1</v>
      </c>
      <c r="G2030">
        <v>20.149999999999999</v>
      </c>
      <c r="H2030">
        <f t="shared" si="497"/>
        <v>1</v>
      </c>
      <c r="I2030">
        <f t="shared" si="498"/>
        <v>0</v>
      </c>
      <c r="J2030">
        <f t="shared" si="499"/>
        <v>0</v>
      </c>
      <c r="K2030">
        <f t="shared" si="500"/>
        <v>0</v>
      </c>
      <c r="L2030">
        <f t="shared" si="501"/>
        <v>1</v>
      </c>
      <c r="M2030">
        <f t="shared" si="502"/>
        <v>0</v>
      </c>
      <c r="N2030">
        <f t="shared" si="503"/>
        <v>1</v>
      </c>
      <c r="O2030">
        <f t="shared" si="504"/>
        <v>0</v>
      </c>
      <c r="P2030">
        <v>24</v>
      </c>
      <c r="Q2030">
        <f t="shared" si="505"/>
        <v>0</v>
      </c>
      <c r="R2030">
        <f t="shared" si="506"/>
        <v>1</v>
      </c>
      <c r="S2030">
        <f t="shared" si="507"/>
        <v>0</v>
      </c>
      <c r="T2030">
        <f t="shared" si="508"/>
        <v>0</v>
      </c>
      <c r="U2030">
        <v>0</v>
      </c>
      <c r="V2030">
        <f t="shared" si="509"/>
        <v>-1.1004691717855983E-2</v>
      </c>
      <c r="W2030">
        <f t="shared" si="510"/>
        <v>0.49724885483486264</v>
      </c>
      <c r="X2030">
        <f t="shared" si="511"/>
        <v>1.2110323980504807E-4</v>
      </c>
      <c r="Y2030">
        <f t="shared" si="512"/>
        <v>0</v>
      </c>
      <c r="Z2030" t="s">
        <v>2062</v>
      </c>
    </row>
    <row r="2031" spans="1:26" x14ac:dyDescent="0.25">
      <c r="A2031" t="s">
        <v>45</v>
      </c>
      <c r="B2031" t="s">
        <v>30</v>
      </c>
      <c r="C2031" t="s">
        <v>23</v>
      </c>
      <c r="D2031">
        <v>0</v>
      </c>
      <c r="F2031">
        <v>1</v>
      </c>
      <c r="G2031">
        <v>19.600000000000001</v>
      </c>
      <c r="H2031">
        <f t="shared" si="497"/>
        <v>1</v>
      </c>
      <c r="I2031">
        <f t="shared" si="498"/>
        <v>0</v>
      </c>
      <c r="J2031">
        <f t="shared" si="499"/>
        <v>0</v>
      </c>
      <c r="K2031">
        <f t="shared" si="500"/>
        <v>0</v>
      </c>
      <c r="L2031">
        <f t="shared" si="501"/>
        <v>1</v>
      </c>
      <c r="M2031">
        <f t="shared" si="502"/>
        <v>0</v>
      </c>
      <c r="N2031">
        <f t="shared" si="503"/>
        <v>0</v>
      </c>
      <c r="O2031">
        <f t="shared" si="504"/>
        <v>1</v>
      </c>
      <c r="P2031">
        <v>15</v>
      </c>
      <c r="Q2031">
        <f t="shared" si="505"/>
        <v>0</v>
      </c>
      <c r="R2031">
        <f t="shared" si="506"/>
        <v>1</v>
      </c>
      <c r="S2031">
        <f t="shared" si="507"/>
        <v>0</v>
      </c>
      <c r="T2031">
        <f t="shared" si="508"/>
        <v>0</v>
      </c>
      <c r="U2031">
        <v>0</v>
      </c>
      <c r="V2031">
        <f t="shared" si="509"/>
        <v>-6.6933058977443158E-2</v>
      </c>
      <c r="W2031">
        <f t="shared" si="510"/>
        <v>0.48327297959162119</v>
      </c>
      <c r="X2031">
        <f t="shared" si="511"/>
        <v>4.480034384077884E-3</v>
      </c>
      <c r="Y2031">
        <f t="shared" si="512"/>
        <v>0</v>
      </c>
      <c r="Z2031" t="s">
        <v>2063</v>
      </c>
    </row>
    <row r="2032" spans="1:26" x14ac:dyDescent="0.25">
      <c r="A2032" t="s">
        <v>29</v>
      </c>
      <c r="B2032" t="s">
        <v>38</v>
      </c>
      <c r="C2032" t="s">
        <v>35</v>
      </c>
      <c r="D2032">
        <v>0</v>
      </c>
      <c r="F2032">
        <v>1</v>
      </c>
      <c r="G2032">
        <v>90.6</v>
      </c>
      <c r="H2032">
        <f t="shared" si="497"/>
        <v>1</v>
      </c>
      <c r="I2032">
        <f t="shared" si="498"/>
        <v>0</v>
      </c>
      <c r="J2032">
        <f t="shared" si="499"/>
        <v>0</v>
      </c>
      <c r="K2032">
        <f t="shared" si="500"/>
        <v>1</v>
      </c>
      <c r="L2032">
        <f t="shared" si="501"/>
        <v>0</v>
      </c>
      <c r="M2032">
        <f t="shared" si="502"/>
        <v>0</v>
      </c>
      <c r="N2032">
        <f t="shared" si="503"/>
        <v>1</v>
      </c>
      <c r="O2032">
        <f t="shared" si="504"/>
        <v>0</v>
      </c>
      <c r="P2032">
        <v>67</v>
      </c>
      <c r="Q2032">
        <f t="shared" si="505"/>
        <v>0</v>
      </c>
      <c r="R2032">
        <f t="shared" si="506"/>
        <v>0</v>
      </c>
      <c r="S2032">
        <f t="shared" si="507"/>
        <v>1</v>
      </c>
      <c r="T2032">
        <f t="shared" si="508"/>
        <v>0</v>
      </c>
      <c r="U2032">
        <v>1</v>
      </c>
      <c r="V2032">
        <f t="shared" si="509"/>
        <v>0.12755897131954644</v>
      </c>
      <c r="W2032">
        <f t="shared" si="510"/>
        <v>0.53184657246472322</v>
      </c>
      <c r="X2032">
        <f t="shared" si="511"/>
        <v>0.76115334852500804</v>
      </c>
      <c r="Y2032">
        <f t="shared" si="512"/>
        <v>0</v>
      </c>
      <c r="Z2032" t="s">
        <v>2064</v>
      </c>
    </row>
    <row r="2033" spans="1:26" x14ac:dyDescent="0.25">
      <c r="A2033" t="s">
        <v>26</v>
      </c>
      <c r="B2033" t="s">
        <v>33</v>
      </c>
      <c r="C2033" t="s">
        <v>25</v>
      </c>
      <c r="D2033">
        <v>0</v>
      </c>
      <c r="F2033">
        <v>1</v>
      </c>
      <c r="G2033">
        <v>60.95</v>
      </c>
      <c r="H2033">
        <f t="shared" si="497"/>
        <v>1</v>
      </c>
      <c r="I2033">
        <f t="shared" si="498"/>
        <v>0</v>
      </c>
      <c r="J2033">
        <f t="shared" si="499"/>
        <v>1</v>
      </c>
      <c r="K2033">
        <f t="shared" si="500"/>
        <v>0</v>
      </c>
      <c r="L2033">
        <f t="shared" si="501"/>
        <v>0</v>
      </c>
      <c r="M2033">
        <f t="shared" si="502"/>
        <v>1</v>
      </c>
      <c r="N2033">
        <f t="shared" si="503"/>
        <v>0</v>
      </c>
      <c r="O2033">
        <f t="shared" si="504"/>
        <v>0</v>
      </c>
      <c r="P2033">
        <v>2</v>
      </c>
      <c r="Q2033">
        <f t="shared" si="505"/>
        <v>0</v>
      </c>
      <c r="R2033">
        <f t="shared" si="506"/>
        <v>0</v>
      </c>
      <c r="S2033">
        <f t="shared" si="507"/>
        <v>0</v>
      </c>
      <c r="T2033">
        <f t="shared" si="508"/>
        <v>1</v>
      </c>
      <c r="U2033">
        <v>0</v>
      </c>
      <c r="V2033">
        <f t="shared" si="509"/>
        <v>0.35278782686356619</v>
      </c>
      <c r="W2033">
        <f t="shared" si="510"/>
        <v>0.58729345602447847</v>
      </c>
      <c r="X2033">
        <f t="shared" si="511"/>
        <v>0.12445925078311755</v>
      </c>
      <c r="Y2033">
        <f t="shared" si="512"/>
        <v>1</v>
      </c>
      <c r="Z2033" t="s">
        <v>2065</v>
      </c>
    </row>
    <row r="2034" spans="1:26" x14ac:dyDescent="0.25">
      <c r="A2034" t="s">
        <v>26</v>
      </c>
      <c r="B2034" t="s">
        <v>30</v>
      </c>
      <c r="C2034" t="s">
        <v>25</v>
      </c>
      <c r="D2034">
        <v>0</v>
      </c>
      <c r="F2034">
        <v>1</v>
      </c>
      <c r="G2034">
        <v>25.05</v>
      </c>
      <c r="H2034">
        <f t="shared" si="497"/>
        <v>1</v>
      </c>
      <c r="I2034">
        <f t="shared" si="498"/>
        <v>0</v>
      </c>
      <c r="J2034">
        <f t="shared" si="499"/>
        <v>1</v>
      </c>
      <c r="K2034">
        <f t="shared" si="500"/>
        <v>0</v>
      </c>
      <c r="L2034">
        <f t="shared" si="501"/>
        <v>0</v>
      </c>
      <c r="M2034">
        <f t="shared" si="502"/>
        <v>1</v>
      </c>
      <c r="N2034">
        <f t="shared" si="503"/>
        <v>0</v>
      </c>
      <c r="O2034">
        <f t="shared" si="504"/>
        <v>0</v>
      </c>
      <c r="P2034">
        <v>5</v>
      </c>
      <c r="Q2034">
        <f t="shared" si="505"/>
        <v>0</v>
      </c>
      <c r="R2034">
        <f t="shared" si="506"/>
        <v>1</v>
      </c>
      <c r="S2034">
        <f t="shared" si="507"/>
        <v>0</v>
      </c>
      <c r="T2034">
        <f t="shared" si="508"/>
        <v>0</v>
      </c>
      <c r="U2034">
        <v>0</v>
      </c>
      <c r="V2034">
        <f t="shared" si="509"/>
        <v>0.30168090679522497</v>
      </c>
      <c r="W2034">
        <f t="shared" si="510"/>
        <v>0.57485337694087946</v>
      </c>
      <c r="X2034">
        <f t="shared" si="511"/>
        <v>9.1011369524789221E-2</v>
      </c>
      <c r="Y2034">
        <f t="shared" si="512"/>
        <v>0</v>
      </c>
      <c r="Z2034" t="s">
        <v>2066</v>
      </c>
    </row>
    <row r="2035" spans="1:26" x14ac:dyDescent="0.25">
      <c r="A2035" t="s">
        <v>26</v>
      </c>
      <c r="B2035" t="s">
        <v>27</v>
      </c>
      <c r="C2035" t="s">
        <v>35</v>
      </c>
      <c r="D2035">
        <v>0</v>
      </c>
      <c r="F2035">
        <v>1</v>
      </c>
      <c r="G2035">
        <v>88.15</v>
      </c>
      <c r="H2035">
        <f t="shared" si="497"/>
        <v>1</v>
      </c>
      <c r="I2035">
        <f t="shared" si="498"/>
        <v>0</v>
      </c>
      <c r="J2035">
        <f t="shared" si="499"/>
        <v>0</v>
      </c>
      <c r="K2035">
        <f t="shared" si="500"/>
        <v>1</v>
      </c>
      <c r="L2035">
        <f t="shared" si="501"/>
        <v>0</v>
      </c>
      <c r="M2035">
        <f t="shared" si="502"/>
        <v>1</v>
      </c>
      <c r="N2035">
        <f t="shared" si="503"/>
        <v>0</v>
      </c>
      <c r="O2035">
        <f t="shared" si="504"/>
        <v>0</v>
      </c>
      <c r="P2035">
        <v>15</v>
      </c>
      <c r="Q2035">
        <f t="shared" si="505"/>
        <v>1</v>
      </c>
      <c r="R2035">
        <f t="shared" si="506"/>
        <v>0</v>
      </c>
      <c r="S2035">
        <f t="shared" si="507"/>
        <v>0</v>
      </c>
      <c r="T2035">
        <f t="shared" si="508"/>
        <v>0</v>
      </c>
      <c r="U2035">
        <v>1</v>
      </c>
      <c r="V2035">
        <f t="shared" si="509"/>
        <v>0.5319624778365335</v>
      </c>
      <c r="W2035">
        <f t="shared" si="510"/>
        <v>0.62994071233925042</v>
      </c>
      <c r="X2035">
        <f t="shared" si="511"/>
        <v>0.2190591221529174</v>
      </c>
      <c r="Y2035">
        <f t="shared" si="512"/>
        <v>1</v>
      </c>
      <c r="Z2035" t="s">
        <v>2067</v>
      </c>
    </row>
    <row r="2036" spans="1:26" x14ac:dyDescent="0.25">
      <c r="A2036" t="s">
        <v>26</v>
      </c>
      <c r="B2036" t="s">
        <v>30</v>
      </c>
      <c r="C2036" t="s">
        <v>23</v>
      </c>
      <c r="D2036">
        <v>0</v>
      </c>
      <c r="F2036">
        <v>1</v>
      </c>
      <c r="G2036">
        <v>20.2</v>
      </c>
      <c r="H2036">
        <f t="shared" si="497"/>
        <v>1</v>
      </c>
      <c r="I2036">
        <f t="shared" si="498"/>
        <v>0</v>
      </c>
      <c r="J2036">
        <f t="shared" si="499"/>
        <v>0</v>
      </c>
      <c r="K2036">
        <f t="shared" si="500"/>
        <v>0</v>
      </c>
      <c r="L2036">
        <f t="shared" si="501"/>
        <v>1</v>
      </c>
      <c r="M2036">
        <f t="shared" si="502"/>
        <v>1</v>
      </c>
      <c r="N2036">
        <f t="shared" si="503"/>
        <v>0</v>
      </c>
      <c r="O2036">
        <f t="shared" si="504"/>
        <v>0</v>
      </c>
      <c r="P2036">
        <v>1</v>
      </c>
      <c r="Q2036">
        <f t="shared" si="505"/>
        <v>0</v>
      </c>
      <c r="R2036">
        <f t="shared" si="506"/>
        <v>1</v>
      </c>
      <c r="S2036">
        <f t="shared" si="507"/>
        <v>0</v>
      </c>
      <c r="T2036">
        <f t="shared" si="508"/>
        <v>0</v>
      </c>
      <c r="U2036">
        <v>1</v>
      </c>
      <c r="V2036">
        <f t="shared" si="509"/>
        <v>0.26052810959424672</v>
      </c>
      <c r="W2036">
        <f t="shared" si="510"/>
        <v>0.56476610840449459</v>
      </c>
      <c r="X2036">
        <f t="shared" si="511"/>
        <v>0.54681867670025852</v>
      </c>
      <c r="Y2036">
        <f t="shared" si="512"/>
        <v>0</v>
      </c>
      <c r="Z2036" t="s">
        <v>2068</v>
      </c>
    </row>
    <row r="2037" spans="1:26" x14ac:dyDescent="0.25">
      <c r="A2037" t="s">
        <v>29</v>
      </c>
      <c r="B2037" t="s">
        <v>33</v>
      </c>
      <c r="C2037" t="s">
        <v>25</v>
      </c>
      <c r="D2037">
        <v>0</v>
      </c>
      <c r="F2037">
        <v>1</v>
      </c>
      <c r="G2037">
        <v>60.3</v>
      </c>
      <c r="H2037">
        <f t="shared" si="497"/>
        <v>1</v>
      </c>
      <c r="I2037">
        <f t="shared" si="498"/>
        <v>0</v>
      </c>
      <c r="J2037">
        <f t="shared" si="499"/>
        <v>1</v>
      </c>
      <c r="K2037">
        <f t="shared" si="500"/>
        <v>0</v>
      </c>
      <c r="L2037">
        <f t="shared" si="501"/>
        <v>0</v>
      </c>
      <c r="M2037">
        <f t="shared" si="502"/>
        <v>0</v>
      </c>
      <c r="N2037">
        <f t="shared" si="503"/>
        <v>1</v>
      </c>
      <c r="O2037">
        <f t="shared" si="504"/>
        <v>0</v>
      </c>
      <c r="P2037">
        <v>41</v>
      </c>
      <c r="Q2037">
        <f t="shared" si="505"/>
        <v>0</v>
      </c>
      <c r="R2037">
        <f t="shared" si="506"/>
        <v>0</v>
      </c>
      <c r="S2037">
        <f t="shared" si="507"/>
        <v>0</v>
      </c>
      <c r="T2037">
        <f t="shared" si="508"/>
        <v>1</v>
      </c>
      <c r="U2037">
        <v>0</v>
      </c>
      <c r="V2037">
        <f t="shared" si="509"/>
        <v>8.0319592303623427E-2</v>
      </c>
      <c r="W2037">
        <f t="shared" si="510"/>
        <v>0.52006911002051814</v>
      </c>
      <c r="X2037">
        <f t="shared" si="511"/>
        <v>6.4512369078202833E-3</v>
      </c>
      <c r="Y2037">
        <f t="shared" si="512"/>
        <v>0</v>
      </c>
      <c r="Z2037" t="s">
        <v>2069</v>
      </c>
    </row>
    <row r="2038" spans="1:26" x14ac:dyDescent="0.25">
      <c r="A2038" t="s">
        <v>26</v>
      </c>
      <c r="B2038" t="s">
        <v>27</v>
      </c>
      <c r="C2038" t="s">
        <v>25</v>
      </c>
      <c r="D2038">
        <v>0</v>
      </c>
      <c r="F2038">
        <v>1</v>
      </c>
      <c r="G2038">
        <v>63.95</v>
      </c>
      <c r="H2038">
        <f t="shared" si="497"/>
        <v>1</v>
      </c>
      <c r="I2038">
        <f t="shared" si="498"/>
        <v>0</v>
      </c>
      <c r="J2038">
        <f t="shared" si="499"/>
        <v>1</v>
      </c>
      <c r="K2038">
        <f t="shared" si="500"/>
        <v>0</v>
      </c>
      <c r="L2038">
        <f t="shared" si="501"/>
        <v>0</v>
      </c>
      <c r="M2038">
        <f t="shared" si="502"/>
        <v>1</v>
      </c>
      <c r="N2038">
        <f t="shared" si="503"/>
        <v>0</v>
      </c>
      <c r="O2038">
        <f t="shared" si="504"/>
        <v>0</v>
      </c>
      <c r="P2038">
        <v>43</v>
      </c>
      <c r="Q2038">
        <f t="shared" si="505"/>
        <v>1</v>
      </c>
      <c r="R2038">
        <f t="shared" si="506"/>
        <v>0</v>
      </c>
      <c r="S2038">
        <f t="shared" si="507"/>
        <v>0</v>
      </c>
      <c r="T2038">
        <f t="shared" si="508"/>
        <v>0</v>
      </c>
      <c r="U2038">
        <v>0</v>
      </c>
      <c r="V2038">
        <f t="shared" si="509"/>
        <v>0.51278795520537612</v>
      </c>
      <c r="W2038">
        <f t="shared" si="510"/>
        <v>0.62545980849647198</v>
      </c>
      <c r="X2038">
        <f t="shared" si="511"/>
        <v>0.26295148700371085</v>
      </c>
      <c r="Y2038">
        <f t="shared" si="512"/>
        <v>1</v>
      </c>
      <c r="Z2038" t="s">
        <v>2070</v>
      </c>
    </row>
    <row r="2039" spans="1:26" x14ac:dyDescent="0.25">
      <c r="A2039" t="s">
        <v>26</v>
      </c>
      <c r="B2039" t="s">
        <v>27</v>
      </c>
      <c r="C2039" t="s">
        <v>35</v>
      </c>
      <c r="D2039">
        <v>1</v>
      </c>
      <c r="F2039">
        <v>1</v>
      </c>
      <c r="G2039">
        <v>74.3</v>
      </c>
      <c r="H2039">
        <f t="shared" si="497"/>
        <v>0</v>
      </c>
      <c r="I2039">
        <f t="shared" si="498"/>
        <v>1</v>
      </c>
      <c r="J2039">
        <f t="shared" si="499"/>
        <v>0</v>
      </c>
      <c r="K2039">
        <f t="shared" si="500"/>
        <v>1</v>
      </c>
      <c r="L2039">
        <f t="shared" si="501"/>
        <v>0</v>
      </c>
      <c r="M2039">
        <f t="shared" si="502"/>
        <v>1</v>
      </c>
      <c r="N2039">
        <f t="shared" si="503"/>
        <v>0</v>
      </c>
      <c r="O2039">
        <f t="shared" si="504"/>
        <v>0</v>
      </c>
      <c r="P2039">
        <v>1</v>
      </c>
      <c r="Q2039">
        <f t="shared" si="505"/>
        <v>1</v>
      </c>
      <c r="R2039">
        <f t="shared" si="506"/>
        <v>0</v>
      </c>
      <c r="S2039">
        <f t="shared" si="507"/>
        <v>0</v>
      </c>
      <c r="T2039">
        <f t="shared" si="508"/>
        <v>0</v>
      </c>
      <c r="U2039">
        <v>0</v>
      </c>
      <c r="V2039">
        <f t="shared" si="509"/>
        <v>0.52892417873061714</v>
      </c>
      <c r="W2039">
        <f t="shared" si="510"/>
        <v>0.62923215880261241</v>
      </c>
      <c r="X2039">
        <f t="shared" si="511"/>
        <v>0.27976078684585781</v>
      </c>
      <c r="Y2039">
        <f t="shared" si="512"/>
        <v>1</v>
      </c>
      <c r="Z2039" t="s">
        <v>2071</v>
      </c>
    </row>
    <row r="2040" spans="1:26" x14ac:dyDescent="0.25">
      <c r="A2040" t="s">
        <v>26</v>
      </c>
      <c r="B2040" t="s">
        <v>30</v>
      </c>
      <c r="C2040" t="s">
        <v>35</v>
      </c>
      <c r="D2040">
        <v>1</v>
      </c>
      <c r="F2040">
        <v>1</v>
      </c>
      <c r="G2040">
        <v>70.599999999999994</v>
      </c>
      <c r="H2040">
        <f t="shared" si="497"/>
        <v>0</v>
      </c>
      <c r="I2040">
        <f t="shared" si="498"/>
        <v>1</v>
      </c>
      <c r="J2040">
        <f t="shared" si="499"/>
        <v>0</v>
      </c>
      <c r="K2040">
        <f t="shared" si="500"/>
        <v>1</v>
      </c>
      <c r="L2040">
        <f t="shared" si="501"/>
        <v>0</v>
      </c>
      <c r="M2040">
        <f t="shared" si="502"/>
        <v>1</v>
      </c>
      <c r="N2040">
        <f t="shared" si="503"/>
        <v>0</v>
      </c>
      <c r="O2040">
        <f t="shared" si="504"/>
        <v>0</v>
      </c>
      <c r="P2040">
        <v>1</v>
      </c>
      <c r="Q2040">
        <f t="shared" si="505"/>
        <v>0</v>
      </c>
      <c r="R2040">
        <f t="shared" si="506"/>
        <v>1</v>
      </c>
      <c r="S2040">
        <f t="shared" si="507"/>
        <v>0</v>
      </c>
      <c r="T2040">
        <f t="shared" si="508"/>
        <v>0</v>
      </c>
      <c r="U2040">
        <v>0</v>
      </c>
      <c r="V2040">
        <f t="shared" si="509"/>
        <v>0.37269588086041616</v>
      </c>
      <c r="W2040">
        <f t="shared" si="510"/>
        <v>0.59211023732218859</v>
      </c>
      <c r="X2040">
        <f t="shared" si="511"/>
        <v>0.13890221961032151</v>
      </c>
      <c r="Y2040">
        <f t="shared" si="512"/>
        <v>1</v>
      </c>
      <c r="Z2040" t="s">
        <v>2072</v>
      </c>
    </row>
    <row r="2041" spans="1:26" x14ac:dyDescent="0.25">
      <c r="A2041" t="s">
        <v>26</v>
      </c>
      <c r="B2041" t="s">
        <v>27</v>
      </c>
      <c r="C2041" t="s">
        <v>35</v>
      </c>
      <c r="D2041">
        <v>0</v>
      </c>
      <c r="F2041">
        <v>1</v>
      </c>
      <c r="G2041">
        <v>90.8</v>
      </c>
      <c r="H2041">
        <f t="shared" si="497"/>
        <v>1</v>
      </c>
      <c r="I2041">
        <f t="shared" si="498"/>
        <v>0</v>
      </c>
      <c r="J2041">
        <f t="shared" si="499"/>
        <v>0</v>
      </c>
      <c r="K2041">
        <f t="shared" si="500"/>
        <v>1</v>
      </c>
      <c r="L2041">
        <f t="shared" si="501"/>
        <v>0</v>
      </c>
      <c r="M2041">
        <f t="shared" si="502"/>
        <v>1</v>
      </c>
      <c r="N2041">
        <f t="shared" si="503"/>
        <v>0</v>
      </c>
      <c r="O2041">
        <f t="shared" si="504"/>
        <v>0</v>
      </c>
      <c r="P2041">
        <v>26</v>
      </c>
      <c r="Q2041">
        <f t="shared" si="505"/>
        <v>1</v>
      </c>
      <c r="R2041">
        <f t="shared" si="506"/>
        <v>0</v>
      </c>
      <c r="S2041">
        <f t="shared" si="507"/>
        <v>0</v>
      </c>
      <c r="T2041">
        <f t="shared" si="508"/>
        <v>0</v>
      </c>
      <c r="U2041">
        <v>1</v>
      </c>
      <c r="V2041">
        <f t="shared" si="509"/>
        <v>0.54095714394191619</v>
      </c>
      <c r="W2041">
        <f t="shared" si="510"/>
        <v>0.63203504570675906</v>
      </c>
      <c r="X2041">
        <f t="shared" si="511"/>
        <v>0.21072034369796266</v>
      </c>
      <c r="Y2041">
        <f t="shared" si="512"/>
        <v>1</v>
      </c>
      <c r="Z2041" t="s">
        <v>2073</v>
      </c>
    </row>
    <row r="2042" spans="1:26" x14ac:dyDescent="0.25">
      <c r="A2042" t="s">
        <v>26</v>
      </c>
      <c r="B2042" t="s">
        <v>27</v>
      </c>
      <c r="C2042" t="s">
        <v>35</v>
      </c>
      <c r="D2042">
        <v>0</v>
      </c>
      <c r="F2042">
        <v>1</v>
      </c>
      <c r="G2042">
        <v>79.349999999999994</v>
      </c>
      <c r="H2042">
        <f t="shared" si="497"/>
        <v>1</v>
      </c>
      <c r="I2042">
        <f t="shared" si="498"/>
        <v>0</v>
      </c>
      <c r="J2042">
        <f t="shared" si="499"/>
        <v>0</v>
      </c>
      <c r="K2042">
        <f t="shared" si="500"/>
        <v>1</v>
      </c>
      <c r="L2042">
        <f t="shared" si="501"/>
        <v>0</v>
      </c>
      <c r="M2042">
        <f t="shared" si="502"/>
        <v>1</v>
      </c>
      <c r="N2042">
        <f t="shared" si="503"/>
        <v>0</v>
      </c>
      <c r="O2042">
        <f t="shared" si="504"/>
        <v>0</v>
      </c>
      <c r="P2042">
        <v>22</v>
      </c>
      <c r="Q2042">
        <f t="shared" si="505"/>
        <v>1</v>
      </c>
      <c r="R2042">
        <f t="shared" si="506"/>
        <v>0</v>
      </c>
      <c r="S2042">
        <f t="shared" si="507"/>
        <v>0</v>
      </c>
      <c r="T2042">
        <f t="shared" si="508"/>
        <v>0</v>
      </c>
      <c r="U2042">
        <v>1</v>
      </c>
      <c r="V2042">
        <f t="shared" si="509"/>
        <v>0.51824279020154596</v>
      </c>
      <c r="W2042">
        <f t="shared" si="510"/>
        <v>0.62673678017256984</v>
      </c>
      <c r="X2042">
        <f t="shared" si="511"/>
        <v>0.23209000919279166</v>
      </c>
      <c r="Y2042">
        <f t="shared" si="512"/>
        <v>1</v>
      </c>
      <c r="Z2042" t="s">
        <v>2074</v>
      </c>
    </row>
    <row r="2043" spans="1:26" x14ac:dyDescent="0.25">
      <c r="A2043" t="s">
        <v>45</v>
      </c>
      <c r="B2043" t="s">
        <v>33</v>
      </c>
      <c r="C2043" t="s">
        <v>25</v>
      </c>
      <c r="D2043">
        <v>0</v>
      </c>
      <c r="F2043">
        <v>1</v>
      </c>
      <c r="G2043">
        <v>90.55</v>
      </c>
      <c r="H2043">
        <f t="shared" si="497"/>
        <v>1</v>
      </c>
      <c r="I2043">
        <f t="shared" si="498"/>
        <v>0</v>
      </c>
      <c r="J2043">
        <f t="shared" si="499"/>
        <v>1</v>
      </c>
      <c r="K2043">
        <f t="shared" si="500"/>
        <v>0</v>
      </c>
      <c r="L2043">
        <f t="shared" si="501"/>
        <v>0</v>
      </c>
      <c r="M2043">
        <f t="shared" si="502"/>
        <v>0</v>
      </c>
      <c r="N2043">
        <f t="shared" si="503"/>
        <v>0</v>
      </c>
      <c r="O2043">
        <f t="shared" si="504"/>
        <v>1</v>
      </c>
      <c r="P2043">
        <v>71</v>
      </c>
      <c r="Q2043">
        <f t="shared" si="505"/>
        <v>0</v>
      </c>
      <c r="R2043">
        <f t="shared" si="506"/>
        <v>0</v>
      </c>
      <c r="S2043">
        <f t="shared" si="507"/>
        <v>0</v>
      </c>
      <c r="T2043">
        <f t="shared" si="508"/>
        <v>1</v>
      </c>
      <c r="U2043">
        <v>0</v>
      </c>
      <c r="V2043">
        <f t="shared" si="509"/>
        <v>6.7546962505736968E-2</v>
      </c>
      <c r="W2043">
        <f t="shared" si="510"/>
        <v>0.51688032294536823</v>
      </c>
      <c r="X2043">
        <f t="shared" si="511"/>
        <v>4.562592143751436E-3</v>
      </c>
      <c r="Y2043">
        <f t="shared" si="512"/>
        <v>0</v>
      </c>
      <c r="Z2043" t="s">
        <v>2075</v>
      </c>
    </row>
    <row r="2044" spans="1:26" x14ac:dyDescent="0.25">
      <c r="A2044" t="s">
        <v>45</v>
      </c>
      <c r="B2044" t="s">
        <v>30</v>
      </c>
      <c r="C2044" t="s">
        <v>23</v>
      </c>
      <c r="D2044">
        <v>0</v>
      </c>
      <c r="F2044">
        <v>1</v>
      </c>
      <c r="G2044">
        <v>19.45</v>
      </c>
      <c r="H2044">
        <f t="shared" si="497"/>
        <v>1</v>
      </c>
      <c r="I2044">
        <f t="shared" si="498"/>
        <v>0</v>
      </c>
      <c r="J2044">
        <f t="shared" si="499"/>
        <v>0</v>
      </c>
      <c r="K2044">
        <f t="shared" si="500"/>
        <v>0</v>
      </c>
      <c r="L2044">
        <f t="shared" si="501"/>
        <v>1</v>
      </c>
      <c r="M2044">
        <f t="shared" si="502"/>
        <v>0</v>
      </c>
      <c r="N2044">
        <f t="shared" si="503"/>
        <v>0</v>
      </c>
      <c r="O2044">
        <f t="shared" si="504"/>
        <v>1</v>
      </c>
      <c r="P2044">
        <v>7</v>
      </c>
      <c r="Q2044">
        <f t="shared" si="505"/>
        <v>0</v>
      </c>
      <c r="R2044">
        <f t="shared" si="506"/>
        <v>1</v>
      </c>
      <c r="S2044">
        <f t="shared" si="507"/>
        <v>0</v>
      </c>
      <c r="T2044">
        <f t="shared" si="508"/>
        <v>0</v>
      </c>
      <c r="U2044">
        <v>0</v>
      </c>
      <c r="V2044">
        <f t="shared" si="509"/>
        <v>-5.8338637445856295E-2</v>
      </c>
      <c r="W2044">
        <f t="shared" si="510"/>
        <v>0.48541947567958649</v>
      </c>
      <c r="X2044">
        <f t="shared" si="511"/>
        <v>3.4033966190390665E-3</v>
      </c>
      <c r="Y2044">
        <f t="shared" si="512"/>
        <v>0</v>
      </c>
      <c r="Z2044" t="s">
        <v>2076</v>
      </c>
    </row>
    <row r="2045" spans="1:26" x14ac:dyDescent="0.25">
      <c r="A2045" t="s">
        <v>26</v>
      </c>
      <c r="B2045" t="s">
        <v>33</v>
      </c>
      <c r="C2045" t="s">
        <v>25</v>
      </c>
      <c r="D2045">
        <v>1</v>
      </c>
      <c r="F2045">
        <v>1</v>
      </c>
      <c r="G2045">
        <v>64.45</v>
      </c>
      <c r="H2045">
        <f t="shared" si="497"/>
        <v>0</v>
      </c>
      <c r="I2045">
        <f t="shared" si="498"/>
        <v>1</v>
      </c>
      <c r="J2045">
        <f t="shared" si="499"/>
        <v>1</v>
      </c>
      <c r="K2045">
        <f t="shared" si="500"/>
        <v>0</v>
      </c>
      <c r="L2045">
        <f t="shared" si="501"/>
        <v>0</v>
      </c>
      <c r="M2045">
        <f t="shared" si="502"/>
        <v>1</v>
      </c>
      <c r="N2045">
        <f t="shared" si="503"/>
        <v>0</v>
      </c>
      <c r="O2045">
        <f t="shared" si="504"/>
        <v>0</v>
      </c>
      <c r="P2045">
        <v>28</v>
      </c>
      <c r="Q2045">
        <f t="shared" si="505"/>
        <v>0</v>
      </c>
      <c r="R2045">
        <f t="shared" si="506"/>
        <v>0</v>
      </c>
      <c r="S2045">
        <f t="shared" si="507"/>
        <v>0</v>
      </c>
      <c r="T2045">
        <f t="shared" si="508"/>
        <v>1</v>
      </c>
      <c r="U2045">
        <v>0</v>
      </c>
      <c r="V2045">
        <f t="shared" si="509"/>
        <v>0.37679913917435814</v>
      </c>
      <c r="W2045">
        <f t="shared" si="510"/>
        <v>0.59310086284441366</v>
      </c>
      <c r="X2045">
        <f t="shared" si="511"/>
        <v>0.14197759128253731</v>
      </c>
      <c r="Y2045">
        <f t="shared" si="512"/>
        <v>1</v>
      </c>
      <c r="Z2045" t="s">
        <v>2077</v>
      </c>
    </row>
    <row r="2046" spans="1:26" x14ac:dyDescent="0.25">
      <c r="A2046" t="s">
        <v>26</v>
      </c>
      <c r="B2046" t="s">
        <v>27</v>
      </c>
      <c r="C2046" t="s">
        <v>35</v>
      </c>
      <c r="D2046">
        <v>1</v>
      </c>
      <c r="F2046">
        <v>1</v>
      </c>
      <c r="G2046">
        <v>69.650000000000006</v>
      </c>
      <c r="H2046">
        <f t="shared" si="497"/>
        <v>0</v>
      </c>
      <c r="I2046">
        <f t="shared" si="498"/>
        <v>1</v>
      </c>
      <c r="J2046">
        <f t="shared" si="499"/>
        <v>0</v>
      </c>
      <c r="K2046">
        <f t="shared" si="500"/>
        <v>1</v>
      </c>
      <c r="L2046">
        <f t="shared" si="501"/>
        <v>0</v>
      </c>
      <c r="M2046">
        <f t="shared" si="502"/>
        <v>1</v>
      </c>
      <c r="N2046">
        <f t="shared" si="503"/>
        <v>0</v>
      </c>
      <c r="O2046">
        <f t="shared" si="504"/>
        <v>0</v>
      </c>
      <c r="P2046">
        <v>16</v>
      </c>
      <c r="Q2046">
        <f t="shared" si="505"/>
        <v>1</v>
      </c>
      <c r="R2046">
        <f t="shared" si="506"/>
        <v>0</v>
      </c>
      <c r="S2046">
        <f t="shared" si="507"/>
        <v>0</v>
      </c>
      <c r="T2046">
        <f t="shared" si="508"/>
        <v>0</v>
      </c>
      <c r="U2046">
        <v>0</v>
      </c>
      <c r="V2046">
        <f t="shared" si="509"/>
        <v>0.50311995269479837</v>
      </c>
      <c r="W2046">
        <f t="shared" si="510"/>
        <v>0.62319225104777753</v>
      </c>
      <c r="X2046">
        <f t="shared" si="511"/>
        <v>0.25312968679961617</v>
      </c>
      <c r="Y2046">
        <f t="shared" si="512"/>
        <v>1</v>
      </c>
      <c r="Z2046" t="s">
        <v>2078</v>
      </c>
    </row>
    <row r="2047" spans="1:26" x14ac:dyDescent="0.25">
      <c r="A2047" t="s">
        <v>29</v>
      </c>
      <c r="B2047" t="s">
        <v>30</v>
      </c>
      <c r="C2047" t="s">
        <v>23</v>
      </c>
      <c r="D2047">
        <v>0</v>
      </c>
      <c r="F2047">
        <v>1</v>
      </c>
      <c r="G2047">
        <v>19.5</v>
      </c>
      <c r="H2047">
        <f t="shared" si="497"/>
        <v>1</v>
      </c>
      <c r="I2047">
        <f t="shared" si="498"/>
        <v>0</v>
      </c>
      <c r="J2047">
        <f t="shared" si="499"/>
        <v>0</v>
      </c>
      <c r="K2047">
        <f t="shared" si="500"/>
        <v>0</v>
      </c>
      <c r="L2047">
        <f t="shared" si="501"/>
        <v>1</v>
      </c>
      <c r="M2047">
        <f t="shared" si="502"/>
        <v>0</v>
      </c>
      <c r="N2047">
        <f t="shared" si="503"/>
        <v>1</v>
      </c>
      <c r="O2047">
        <f t="shared" si="504"/>
        <v>0</v>
      </c>
      <c r="P2047">
        <v>7</v>
      </c>
      <c r="Q2047">
        <f t="shared" si="505"/>
        <v>0</v>
      </c>
      <c r="R2047">
        <f t="shared" si="506"/>
        <v>1</v>
      </c>
      <c r="S2047">
        <f t="shared" si="507"/>
        <v>0</v>
      </c>
      <c r="T2047">
        <f t="shared" si="508"/>
        <v>0</v>
      </c>
      <c r="U2047">
        <v>0</v>
      </c>
      <c r="V2047">
        <f t="shared" si="509"/>
        <v>-7.1549084755936736E-3</v>
      </c>
      <c r="W2047">
        <f t="shared" si="510"/>
        <v>0.49821128051187902</v>
      </c>
      <c r="X2047">
        <f t="shared" si="511"/>
        <v>5.1192715294122185E-5</v>
      </c>
      <c r="Y2047">
        <f t="shared" si="512"/>
        <v>0</v>
      </c>
      <c r="Z2047" t="s">
        <v>2079</v>
      </c>
    </row>
    <row r="2048" spans="1:26" x14ac:dyDescent="0.25">
      <c r="A2048" t="s">
        <v>45</v>
      </c>
      <c r="B2048" t="s">
        <v>33</v>
      </c>
      <c r="C2048" t="s">
        <v>35</v>
      </c>
      <c r="D2048">
        <v>0</v>
      </c>
      <c r="F2048">
        <v>1</v>
      </c>
      <c r="G2048">
        <v>110.5</v>
      </c>
      <c r="H2048">
        <f t="shared" si="497"/>
        <v>1</v>
      </c>
      <c r="I2048">
        <f t="shared" si="498"/>
        <v>0</v>
      </c>
      <c r="J2048">
        <f t="shared" si="499"/>
        <v>0</v>
      </c>
      <c r="K2048">
        <f t="shared" si="500"/>
        <v>1</v>
      </c>
      <c r="L2048">
        <f t="shared" si="501"/>
        <v>0</v>
      </c>
      <c r="M2048">
        <f t="shared" si="502"/>
        <v>0</v>
      </c>
      <c r="N2048">
        <f t="shared" si="503"/>
        <v>0</v>
      </c>
      <c r="O2048">
        <f t="shared" si="504"/>
        <v>1</v>
      </c>
      <c r="P2048">
        <v>69</v>
      </c>
      <c r="Q2048">
        <f t="shared" si="505"/>
        <v>0</v>
      </c>
      <c r="R2048">
        <f t="shared" si="506"/>
        <v>0</v>
      </c>
      <c r="S2048">
        <f t="shared" si="507"/>
        <v>0</v>
      </c>
      <c r="T2048">
        <f t="shared" si="508"/>
        <v>1</v>
      </c>
      <c r="U2048">
        <v>0</v>
      </c>
      <c r="V2048">
        <f t="shared" si="509"/>
        <v>9.8650117996418957E-2</v>
      </c>
      <c r="W2048">
        <f t="shared" si="510"/>
        <v>0.5246425479501442</v>
      </c>
      <c r="X2048">
        <f t="shared" si="511"/>
        <v>9.7318457807073835E-3</v>
      </c>
      <c r="Y2048">
        <f t="shared" si="512"/>
        <v>0</v>
      </c>
      <c r="Z2048" t="s">
        <v>2080</v>
      </c>
    </row>
    <row r="2049" spans="1:26" x14ac:dyDescent="0.25">
      <c r="A2049" t="s">
        <v>26</v>
      </c>
      <c r="B2049" t="s">
        <v>30</v>
      </c>
      <c r="C2049" t="s">
        <v>25</v>
      </c>
      <c r="D2049">
        <v>0</v>
      </c>
      <c r="F2049">
        <v>1</v>
      </c>
      <c r="G2049">
        <v>24.7</v>
      </c>
      <c r="H2049">
        <f t="shared" si="497"/>
        <v>1</v>
      </c>
      <c r="I2049">
        <f t="shared" si="498"/>
        <v>0</v>
      </c>
      <c r="J2049">
        <f t="shared" si="499"/>
        <v>1</v>
      </c>
      <c r="K2049">
        <f t="shared" si="500"/>
        <v>0</v>
      </c>
      <c r="L2049">
        <f t="shared" si="501"/>
        <v>0</v>
      </c>
      <c r="M2049">
        <f t="shared" si="502"/>
        <v>1</v>
      </c>
      <c r="N2049">
        <f t="shared" si="503"/>
        <v>0</v>
      </c>
      <c r="O2049">
        <f t="shared" si="504"/>
        <v>0</v>
      </c>
      <c r="P2049">
        <v>1</v>
      </c>
      <c r="Q2049">
        <f t="shared" si="505"/>
        <v>0</v>
      </c>
      <c r="R2049">
        <f t="shared" si="506"/>
        <v>1</v>
      </c>
      <c r="S2049">
        <f t="shared" si="507"/>
        <v>0</v>
      </c>
      <c r="T2049">
        <f t="shared" si="508"/>
        <v>0</v>
      </c>
      <c r="U2049">
        <v>0</v>
      </c>
      <c r="V2049">
        <f t="shared" si="509"/>
        <v>0.29627206813989593</v>
      </c>
      <c r="W2049">
        <f t="shared" si="510"/>
        <v>0.57353094096129842</v>
      </c>
      <c r="X2049">
        <f t="shared" si="511"/>
        <v>8.7777138359891135E-2</v>
      </c>
      <c r="Y2049">
        <f t="shared" si="512"/>
        <v>0</v>
      </c>
      <c r="Z2049" t="s">
        <v>2081</v>
      </c>
    </row>
    <row r="2050" spans="1:26" x14ac:dyDescent="0.25">
      <c r="A2050" t="s">
        <v>26</v>
      </c>
      <c r="B2050" t="s">
        <v>27</v>
      </c>
      <c r="C2050" t="s">
        <v>25</v>
      </c>
      <c r="D2050">
        <v>0</v>
      </c>
      <c r="F2050">
        <v>1</v>
      </c>
      <c r="G2050">
        <v>77.400000000000006</v>
      </c>
      <c r="H2050">
        <f t="shared" si="497"/>
        <v>1</v>
      </c>
      <c r="I2050">
        <f t="shared" si="498"/>
        <v>0</v>
      </c>
      <c r="J2050">
        <f t="shared" si="499"/>
        <v>1</v>
      </c>
      <c r="K2050">
        <f t="shared" si="500"/>
        <v>0</v>
      </c>
      <c r="L2050">
        <f t="shared" si="501"/>
        <v>0</v>
      </c>
      <c r="M2050">
        <f t="shared" si="502"/>
        <v>1</v>
      </c>
      <c r="N2050">
        <f t="shared" si="503"/>
        <v>0</v>
      </c>
      <c r="O2050">
        <f t="shared" si="504"/>
        <v>0</v>
      </c>
      <c r="P2050">
        <v>3</v>
      </c>
      <c r="Q2050">
        <f t="shared" si="505"/>
        <v>1</v>
      </c>
      <c r="R2050">
        <f t="shared" si="506"/>
        <v>0</v>
      </c>
      <c r="S2050">
        <f t="shared" si="507"/>
        <v>0</v>
      </c>
      <c r="T2050">
        <f t="shared" si="508"/>
        <v>0</v>
      </c>
      <c r="U2050">
        <v>0</v>
      </c>
      <c r="V2050">
        <f t="shared" si="509"/>
        <v>0.5337572505111241</v>
      </c>
      <c r="W2050">
        <f t="shared" si="510"/>
        <v>0.63035900384570021</v>
      </c>
      <c r="X2050">
        <f t="shared" si="511"/>
        <v>0.28489680247319488</v>
      </c>
      <c r="Y2050">
        <f t="shared" si="512"/>
        <v>1</v>
      </c>
      <c r="Z2050" t="s">
        <v>2082</v>
      </c>
    </row>
    <row r="2051" spans="1:26" x14ac:dyDescent="0.25">
      <c r="A2051" t="s">
        <v>26</v>
      </c>
      <c r="B2051" t="s">
        <v>33</v>
      </c>
      <c r="C2051" t="s">
        <v>35</v>
      </c>
      <c r="D2051">
        <v>1</v>
      </c>
      <c r="F2051">
        <v>1</v>
      </c>
      <c r="G2051">
        <v>96.8</v>
      </c>
      <c r="H2051">
        <f t="shared" ref="H2051:H2114" si="513">IF(D2051:D9093=0,1,0)</f>
        <v>0</v>
      </c>
      <c r="I2051">
        <f t="shared" ref="I2051:I2114" si="514">IF(D2051:D9093=1,1,0)</f>
        <v>1</v>
      </c>
      <c r="J2051">
        <f t="shared" ref="J2051:J2114" si="515">IF(C2051:C9093="DSL",1,0)</f>
        <v>0</v>
      </c>
      <c r="K2051">
        <f t="shared" ref="K2051:K2114" si="516">IF(C2051:C9093="Fiber optic",1,0)</f>
        <v>1</v>
      </c>
      <c r="L2051">
        <f t="shared" ref="L2051:L2114" si="517">IF(C2051:C9093="No",1,0)</f>
        <v>0</v>
      </c>
      <c r="M2051">
        <f t="shared" ref="M2051:M2114" si="518">IF(A2051:A9093="Month-to-month",1,0)</f>
        <v>1</v>
      </c>
      <c r="N2051">
        <f t="shared" ref="N2051:N2114" si="519">IF(A2051:A9093="ONE YEAR",1,0)</f>
        <v>0</v>
      </c>
      <c r="O2051">
        <f t="shared" ref="O2051:O2114" si="520">IF(A2051:A9093="two year",1,0)</f>
        <v>0</v>
      </c>
      <c r="P2051">
        <v>21</v>
      </c>
      <c r="Q2051">
        <f t="shared" ref="Q2051:Q2114" si="521">IF(B2051:B9093="Electronic check",1,0)</f>
        <v>0</v>
      </c>
      <c r="R2051">
        <f t="shared" ref="R2051:R2114" si="522">IF(B2051:B9093="Mailed check",1,0)</f>
        <v>0</v>
      </c>
      <c r="S2051">
        <f t="shared" ref="S2051:S2114" si="523">IF(B2051:B9093="Credit card (automatic)",1,0)</f>
        <v>0</v>
      </c>
      <c r="T2051">
        <f t="shared" ref="T2051:T2114" si="524">IF(B2051:B9093="Bank transfer (automatic)",1,0)</f>
        <v>1</v>
      </c>
      <c r="U2051">
        <v>1</v>
      </c>
      <c r="V2051">
        <f t="shared" si="509"/>
        <v>0.41354313268276544</v>
      </c>
      <c r="W2051">
        <f t="shared" si="510"/>
        <v>0.60193715052897856</v>
      </c>
      <c r="X2051">
        <f t="shared" si="511"/>
        <v>0.34393165722354446</v>
      </c>
      <c r="Y2051">
        <f t="shared" si="512"/>
        <v>1</v>
      </c>
      <c r="Z2051" t="s">
        <v>2083</v>
      </c>
    </row>
    <row r="2052" spans="1:26" x14ac:dyDescent="0.25">
      <c r="A2052" t="s">
        <v>26</v>
      </c>
      <c r="B2052" t="s">
        <v>33</v>
      </c>
      <c r="C2052" t="s">
        <v>35</v>
      </c>
      <c r="D2052">
        <v>0</v>
      </c>
      <c r="F2052">
        <v>1</v>
      </c>
      <c r="G2052">
        <v>85.4</v>
      </c>
      <c r="H2052">
        <f t="shared" si="513"/>
        <v>1</v>
      </c>
      <c r="I2052">
        <f t="shared" si="514"/>
        <v>0</v>
      </c>
      <c r="J2052">
        <f t="shared" si="515"/>
        <v>0</v>
      </c>
      <c r="K2052">
        <f t="shared" si="516"/>
        <v>1</v>
      </c>
      <c r="L2052">
        <f t="shared" si="517"/>
        <v>0</v>
      </c>
      <c r="M2052">
        <f t="shared" si="518"/>
        <v>1</v>
      </c>
      <c r="N2052">
        <f t="shared" si="519"/>
        <v>0</v>
      </c>
      <c r="O2052">
        <f t="shared" si="520"/>
        <v>0</v>
      </c>
      <c r="P2052">
        <v>69</v>
      </c>
      <c r="Q2052">
        <f t="shared" si="521"/>
        <v>0</v>
      </c>
      <c r="R2052">
        <f t="shared" si="522"/>
        <v>0</v>
      </c>
      <c r="S2052">
        <f t="shared" si="523"/>
        <v>0</v>
      </c>
      <c r="T2052">
        <f t="shared" si="524"/>
        <v>1</v>
      </c>
      <c r="U2052">
        <v>0</v>
      </c>
      <c r="V2052">
        <f t="shared" ref="V2052:V2115" si="525">G2052*$G$2+H2053*$H$2+K2053*$K$2+M2052*$M$2+O2052*$O$2+Q2052*$Q$2+L2052*$L$2</f>
        <v>0.39090673171304863</v>
      </c>
      <c r="W2052">
        <f t="shared" ref="W2052:W2115" si="526">1/ (1+EXP(-V2052))</f>
        <v>0.59650095742784248</v>
      </c>
      <c r="X2052">
        <f t="shared" ref="X2052:X2115" si="527">(U2052-V2052)^2</f>
        <v>0.15280807289857737</v>
      </c>
      <c r="Y2052">
        <f t="shared" ref="Y2052:Y2115" si="528">IF(W2052&gt;=0.58,1,0)</f>
        <v>1</v>
      </c>
      <c r="Z2052" t="s">
        <v>2084</v>
      </c>
    </row>
    <row r="2053" spans="1:26" x14ac:dyDescent="0.25">
      <c r="A2053" t="s">
        <v>45</v>
      </c>
      <c r="B2053" t="s">
        <v>33</v>
      </c>
      <c r="C2053" t="s">
        <v>25</v>
      </c>
      <c r="D2053">
        <v>0</v>
      </c>
      <c r="F2053">
        <v>1</v>
      </c>
      <c r="G2053">
        <v>47.6</v>
      </c>
      <c r="H2053">
        <f t="shared" si="513"/>
        <v>1</v>
      </c>
      <c r="I2053">
        <f t="shared" si="514"/>
        <v>0</v>
      </c>
      <c r="J2053">
        <f t="shared" si="515"/>
        <v>1</v>
      </c>
      <c r="K2053">
        <f t="shared" si="516"/>
        <v>0</v>
      </c>
      <c r="L2053">
        <f t="shared" si="517"/>
        <v>0</v>
      </c>
      <c r="M2053">
        <f t="shared" si="518"/>
        <v>0</v>
      </c>
      <c r="N2053">
        <f t="shared" si="519"/>
        <v>0</v>
      </c>
      <c r="O2053">
        <f t="shared" si="520"/>
        <v>1</v>
      </c>
      <c r="P2053">
        <v>71</v>
      </c>
      <c r="Q2053">
        <f t="shared" si="521"/>
        <v>0</v>
      </c>
      <c r="R2053">
        <f t="shared" si="522"/>
        <v>0</v>
      </c>
      <c r="S2053">
        <f t="shared" si="523"/>
        <v>0</v>
      </c>
      <c r="T2053">
        <f t="shared" si="524"/>
        <v>1</v>
      </c>
      <c r="U2053">
        <v>0</v>
      </c>
      <c r="V2053">
        <f t="shared" si="525"/>
        <v>5.8553251451935046E-4</v>
      </c>
      <c r="W2053">
        <f t="shared" si="526"/>
        <v>0.50014638312444759</v>
      </c>
      <c r="X2053">
        <f t="shared" si="527"/>
        <v>3.4284832555935334E-7</v>
      </c>
      <c r="Y2053">
        <f t="shared" si="528"/>
        <v>0</v>
      </c>
      <c r="Z2053" t="s">
        <v>2085</v>
      </c>
    </row>
    <row r="2054" spans="1:26" x14ac:dyDescent="0.25">
      <c r="A2054" t="s">
        <v>45</v>
      </c>
      <c r="B2054" t="s">
        <v>30</v>
      </c>
      <c r="C2054" t="s">
        <v>23</v>
      </c>
      <c r="D2054">
        <v>0</v>
      </c>
      <c r="F2054">
        <v>1</v>
      </c>
      <c r="G2054">
        <v>19.399999999999999</v>
      </c>
      <c r="H2054">
        <f t="shared" si="513"/>
        <v>1</v>
      </c>
      <c r="I2054">
        <f t="shared" si="514"/>
        <v>0</v>
      </c>
      <c r="J2054">
        <f t="shared" si="515"/>
        <v>0</v>
      </c>
      <c r="K2054">
        <f t="shared" si="516"/>
        <v>0</v>
      </c>
      <c r="L2054">
        <f t="shared" si="517"/>
        <v>1</v>
      </c>
      <c r="M2054">
        <f t="shared" si="518"/>
        <v>0</v>
      </c>
      <c r="N2054">
        <f t="shared" si="519"/>
        <v>0</v>
      </c>
      <c r="O2054">
        <f t="shared" si="520"/>
        <v>1</v>
      </c>
      <c r="P2054">
        <v>69</v>
      </c>
      <c r="Q2054">
        <f t="shared" si="521"/>
        <v>0</v>
      </c>
      <c r="R2054">
        <f t="shared" si="522"/>
        <v>1</v>
      </c>
      <c r="S2054">
        <f t="shared" si="523"/>
        <v>0</v>
      </c>
      <c r="T2054">
        <f t="shared" si="524"/>
        <v>0</v>
      </c>
      <c r="U2054">
        <v>0</v>
      </c>
      <c r="V2054">
        <f t="shared" si="525"/>
        <v>-6.7244870060056514E-2</v>
      </c>
      <c r="W2054">
        <f t="shared" si="526"/>
        <v>0.48319511447034175</v>
      </c>
      <c r="X2054">
        <f t="shared" si="527"/>
        <v>4.5218725493938851E-3</v>
      </c>
      <c r="Y2054">
        <f t="shared" si="528"/>
        <v>0</v>
      </c>
      <c r="Z2054" t="s">
        <v>2086</v>
      </c>
    </row>
    <row r="2055" spans="1:26" x14ac:dyDescent="0.25">
      <c r="A2055" t="s">
        <v>26</v>
      </c>
      <c r="B2055" t="s">
        <v>27</v>
      </c>
      <c r="C2055" t="s">
        <v>35</v>
      </c>
      <c r="D2055">
        <v>0</v>
      </c>
      <c r="F2055">
        <v>1</v>
      </c>
      <c r="G2055">
        <v>103.85</v>
      </c>
      <c r="H2055">
        <f t="shared" si="513"/>
        <v>1</v>
      </c>
      <c r="I2055">
        <f t="shared" si="514"/>
        <v>0</v>
      </c>
      <c r="J2055">
        <f t="shared" si="515"/>
        <v>0</v>
      </c>
      <c r="K2055">
        <f t="shared" si="516"/>
        <v>1</v>
      </c>
      <c r="L2055">
        <f t="shared" si="517"/>
        <v>0</v>
      </c>
      <c r="M2055">
        <f t="shared" si="518"/>
        <v>1</v>
      </c>
      <c r="N2055">
        <f t="shared" si="519"/>
        <v>0</v>
      </c>
      <c r="O2055">
        <f t="shared" si="520"/>
        <v>0</v>
      </c>
      <c r="P2055">
        <v>48</v>
      </c>
      <c r="Q2055">
        <f t="shared" si="521"/>
        <v>1</v>
      </c>
      <c r="R2055">
        <f t="shared" si="522"/>
        <v>0</v>
      </c>
      <c r="S2055">
        <f t="shared" si="523"/>
        <v>0</v>
      </c>
      <c r="T2055">
        <f t="shared" si="524"/>
        <v>0</v>
      </c>
      <c r="U2055">
        <v>0</v>
      </c>
      <c r="V2055">
        <f t="shared" si="525"/>
        <v>0.56130281708243746</v>
      </c>
      <c r="W2055">
        <f t="shared" si="526"/>
        <v>0.63675393339351272</v>
      </c>
      <c r="X2055">
        <f t="shared" si="527"/>
        <v>0.31506085246468024</v>
      </c>
      <c r="Y2055">
        <f t="shared" si="528"/>
        <v>1</v>
      </c>
      <c r="Z2055" t="s">
        <v>2087</v>
      </c>
    </row>
    <row r="2056" spans="1:26" x14ac:dyDescent="0.25">
      <c r="A2056" t="s">
        <v>26</v>
      </c>
      <c r="B2056" t="s">
        <v>33</v>
      </c>
      <c r="C2056" t="s">
        <v>35</v>
      </c>
      <c r="D2056">
        <v>0</v>
      </c>
      <c r="F2056">
        <v>1</v>
      </c>
      <c r="G2056">
        <v>83.35</v>
      </c>
      <c r="H2056">
        <f t="shared" si="513"/>
        <v>1</v>
      </c>
      <c r="I2056">
        <f t="shared" si="514"/>
        <v>0</v>
      </c>
      <c r="J2056">
        <f t="shared" si="515"/>
        <v>0</v>
      </c>
      <c r="K2056">
        <f t="shared" si="516"/>
        <v>1</v>
      </c>
      <c r="L2056">
        <f t="shared" si="517"/>
        <v>0</v>
      </c>
      <c r="M2056">
        <f t="shared" si="518"/>
        <v>1</v>
      </c>
      <c r="N2056">
        <f t="shared" si="519"/>
        <v>0</v>
      </c>
      <c r="O2056">
        <f t="shared" si="520"/>
        <v>0</v>
      </c>
      <c r="P2056">
        <v>47</v>
      </c>
      <c r="Q2056">
        <f t="shared" si="521"/>
        <v>0</v>
      </c>
      <c r="R2056">
        <f t="shared" si="522"/>
        <v>0</v>
      </c>
      <c r="S2056">
        <f t="shared" si="523"/>
        <v>0</v>
      </c>
      <c r="T2056">
        <f t="shared" si="524"/>
        <v>1</v>
      </c>
      <c r="U2056">
        <v>1</v>
      </c>
      <c r="V2056">
        <f t="shared" si="525"/>
        <v>0.38771066811626176</v>
      </c>
      <c r="W2056">
        <f t="shared" si="526"/>
        <v>0.5957314679890815</v>
      </c>
      <c r="X2056">
        <f t="shared" si="527"/>
        <v>0.37489822593863453</v>
      </c>
      <c r="Y2056">
        <f t="shared" si="528"/>
        <v>1</v>
      </c>
      <c r="Z2056" t="s">
        <v>2088</v>
      </c>
    </row>
    <row r="2057" spans="1:26" x14ac:dyDescent="0.25">
      <c r="A2057" t="s">
        <v>26</v>
      </c>
      <c r="B2057" t="s">
        <v>27</v>
      </c>
      <c r="C2057" t="s">
        <v>25</v>
      </c>
      <c r="D2057">
        <v>0</v>
      </c>
      <c r="F2057">
        <v>1</v>
      </c>
      <c r="G2057">
        <v>49.4</v>
      </c>
      <c r="H2057">
        <f t="shared" si="513"/>
        <v>1</v>
      </c>
      <c r="I2057">
        <f t="shared" si="514"/>
        <v>0</v>
      </c>
      <c r="J2057">
        <f t="shared" si="515"/>
        <v>1</v>
      </c>
      <c r="K2057">
        <f t="shared" si="516"/>
        <v>0</v>
      </c>
      <c r="L2057">
        <f t="shared" si="517"/>
        <v>0</v>
      </c>
      <c r="M2057">
        <f t="shared" si="518"/>
        <v>1</v>
      </c>
      <c r="N2057">
        <f t="shared" si="519"/>
        <v>0</v>
      </c>
      <c r="O2057">
        <f t="shared" si="520"/>
        <v>0</v>
      </c>
      <c r="P2057">
        <v>2</v>
      </c>
      <c r="Q2057">
        <f t="shared" si="521"/>
        <v>1</v>
      </c>
      <c r="R2057">
        <f t="shared" si="522"/>
        <v>0</v>
      </c>
      <c r="S2057">
        <f t="shared" si="523"/>
        <v>0</v>
      </c>
      <c r="T2057">
        <f t="shared" si="524"/>
        <v>0</v>
      </c>
      <c r="U2057">
        <v>1</v>
      </c>
      <c r="V2057">
        <f t="shared" si="525"/>
        <v>0.47641224984095198</v>
      </c>
      <c r="W2057">
        <f t="shared" si="526"/>
        <v>0.61690032267484496</v>
      </c>
      <c r="X2057">
        <f t="shared" si="527"/>
        <v>0.2741441321166137</v>
      </c>
      <c r="Y2057">
        <f t="shared" si="528"/>
        <v>1</v>
      </c>
      <c r="Z2057" t="s">
        <v>2089</v>
      </c>
    </row>
    <row r="2058" spans="1:26" x14ac:dyDescent="0.25">
      <c r="A2058" t="s">
        <v>26</v>
      </c>
      <c r="B2058" t="s">
        <v>38</v>
      </c>
      <c r="C2058" t="s">
        <v>35</v>
      </c>
      <c r="D2058">
        <v>0</v>
      </c>
      <c r="F2058">
        <v>1</v>
      </c>
      <c r="G2058">
        <v>108.45</v>
      </c>
      <c r="H2058">
        <f t="shared" si="513"/>
        <v>1</v>
      </c>
      <c r="I2058">
        <f t="shared" si="514"/>
        <v>0</v>
      </c>
      <c r="J2058">
        <f t="shared" si="515"/>
        <v>0</v>
      </c>
      <c r="K2058">
        <f t="shared" si="516"/>
        <v>1</v>
      </c>
      <c r="L2058">
        <f t="shared" si="517"/>
        <v>0</v>
      </c>
      <c r="M2058">
        <f t="shared" si="518"/>
        <v>1</v>
      </c>
      <c r="N2058">
        <f t="shared" si="519"/>
        <v>0</v>
      </c>
      <c r="O2058">
        <f t="shared" si="520"/>
        <v>0</v>
      </c>
      <c r="P2058">
        <v>45</v>
      </c>
      <c r="Q2058">
        <f t="shared" si="521"/>
        <v>0</v>
      </c>
      <c r="R2058">
        <f t="shared" si="522"/>
        <v>0</v>
      </c>
      <c r="S2058">
        <f t="shared" si="523"/>
        <v>1</v>
      </c>
      <c r="T2058">
        <f t="shared" si="524"/>
        <v>0</v>
      </c>
      <c r="U2058">
        <v>0</v>
      </c>
      <c r="V2058">
        <f t="shared" si="525"/>
        <v>0.43170612824499333</v>
      </c>
      <c r="W2058">
        <f t="shared" si="526"/>
        <v>0.60628100242564487</v>
      </c>
      <c r="X2058">
        <f t="shared" si="527"/>
        <v>0.18637018116428261</v>
      </c>
      <c r="Y2058">
        <f t="shared" si="528"/>
        <v>1</v>
      </c>
      <c r="Z2058" t="s">
        <v>2090</v>
      </c>
    </row>
    <row r="2059" spans="1:26" x14ac:dyDescent="0.25">
      <c r="A2059" t="s">
        <v>26</v>
      </c>
      <c r="B2059" t="s">
        <v>33</v>
      </c>
      <c r="C2059" t="s">
        <v>35</v>
      </c>
      <c r="D2059">
        <v>0</v>
      </c>
      <c r="F2059">
        <v>1</v>
      </c>
      <c r="G2059">
        <v>81</v>
      </c>
      <c r="H2059">
        <f t="shared" si="513"/>
        <v>1</v>
      </c>
      <c r="I2059">
        <f t="shared" si="514"/>
        <v>0</v>
      </c>
      <c r="J2059">
        <f t="shared" si="515"/>
        <v>0</v>
      </c>
      <c r="K2059">
        <f t="shared" si="516"/>
        <v>1</v>
      </c>
      <c r="L2059">
        <f t="shared" si="517"/>
        <v>0</v>
      </c>
      <c r="M2059">
        <f t="shared" si="518"/>
        <v>1</v>
      </c>
      <c r="N2059">
        <f t="shared" si="519"/>
        <v>0</v>
      </c>
      <c r="O2059">
        <f t="shared" si="520"/>
        <v>0</v>
      </c>
      <c r="P2059">
        <v>51</v>
      </c>
      <c r="Q2059">
        <f t="shared" si="521"/>
        <v>0</v>
      </c>
      <c r="R2059">
        <f t="shared" si="522"/>
        <v>0</v>
      </c>
      <c r="S2059">
        <f t="shared" si="523"/>
        <v>0</v>
      </c>
      <c r="T2059">
        <f t="shared" si="524"/>
        <v>1</v>
      </c>
      <c r="U2059">
        <v>0</v>
      </c>
      <c r="V2059">
        <f t="shared" si="525"/>
        <v>0.38404688789555486</v>
      </c>
      <c r="W2059">
        <f t="shared" si="526"/>
        <v>0.59484879109700206</v>
      </c>
      <c r="X2059">
        <f t="shared" si="527"/>
        <v>0.14749201210226087</v>
      </c>
      <c r="Y2059">
        <f t="shared" si="528"/>
        <v>1</v>
      </c>
      <c r="Z2059" t="s">
        <v>2091</v>
      </c>
    </row>
    <row r="2060" spans="1:26" x14ac:dyDescent="0.25">
      <c r="A2060" t="s">
        <v>26</v>
      </c>
      <c r="B2060" t="s">
        <v>27</v>
      </c>
      <c r="C2060" t="s">
        <v>25</v>
      </c>
      <c r="D2060">
        <v>0</v>
      </c>
      <c r="F2060">
        <v>1</v>
      </c>
      <c r="G2060">
        <v>79.2</v>
      </c>
      <c r="H2060">
        <f t="shared" si="513"/>
        <v>1</v>
      </c>
      <c r="I2060">
        <f t="shared" si="514"/>
        <v>0</v>
      </c>
      <c r="J2060">
        <f t="shared" si="515"/>
        <v>1</v>
      </c>
      <c r="K2060">
        <f t="shared" si="516"/>
        <v>0</v>
      </c>
      <c r="L2060">
        <f t="shared" si="517"/>
        <v>0</v>
      </c>
      <c r="M2060">
        <f t="shared" si="518"/>
        <v>1</v>
      </c>
      <c r="N2060">
        <f t="shared" si="519"/>
        <v>0</v>
      </c>
      <c r="O2060">
        <f t="shared" si="520"/>
        <v>0</v>
      </c>
      <c r="P2060">
        <v>22</v>
      </c>
      <c r="Q2060">
        <f t="shared" si="521"/>
        <v>1</v>
      </c>
      <c r="R2060">
        <f t="shared" si="522"/>
        <v>0</v>
      </c>
      <c r="S2060">
        <f t="shared" si="523"/>
        <v>0</v>
      </c>
      <c r="T2060">
        <f t="shared" si="524"/>
        <v>0</v>
      </c>
      <c r="U2060">
        <v>1</v>
      </c>
      <c r="V2060">
        <f t="shared" si="525"/>
        <v>0.51800893188958597</v>
      </c>
      <c r="W2060">
        <f t="shared" si="526"/>
        <v>0.62668207025496769</v>
      </c>
      <c r="X2060">
        <f t="shared" si="527"/>
        <v>0.23231538973821778</v>
      </c>
      <c r="Y2060">
        <f t="shared" si="528"/>
        <v>1</v>
      </c>
      <c r="Z2060" t="s">
        <v>2092</v>
      </c>
    </row>
    <row r="2061" spans="1:26" x14ac:dyDescent="0.25">
      <c r="A2061" t="s">
        <v>45</v>
      </c>
      <c r="B2061" t="s">
        <v>33</v>
      </c>
      <c r="C2061" t="s">
        <v>25</v>
      </c>
      <c r="D2061">
        <v>0</v>
      </c>
      <c r="F2061">
        <v>1</v>
      </c>
      <c r="G2061">
        <v>86.65</v>
      </c>
      <c r="H2061">
        <f t="shared" si="513"/>
        <v>1</v>
      </c>
      <c r="I2061">
        <f t="shared" si="514"/>
        <v>0</v>
      </c>
      <c r="J2061">
        <f t="shared" si="515"/>
        <v>1</v>
      </c>
      <c r="K2061">
        <f t="shared" si="516"/>
        <v>0</v>
      </c>
      <c r="L2061">
        <f t="shared" si="517"/>
        <v>0</v>
      </c>
      <c r="M2061">
        <f t="shared" si="518"/>
        <v>0</v>
      </c>
      <c r="N2061">
        <f t="shared" si="519"/>
        <v>0</v>
      </c>
      <c r="O2061">
        <f t="shared" si="520"/>
        <v>1</v>
      </c>
      <c r="P2061">
        <v>72</v>
      </c>
      <c r="Q2061">
        <f t="shared" si="521"/>
        <v>0</v>
      </c>
      <c r="R2061">
        <f t="shared" si="522"/>
        <v>0</v>
      </c>
      <c r="S2061">
        <f t="shared" si="523"/>
        <v>0</v>
      </c>
      <c r="T2061">
        <f t="shared" si="524"/>
        <v>1</v>
      </c>
      <c r="U2061">
        <v>0</v>
      </c>
      <c r="V2061">
        <f t="shared" si="525"/>
        <v>6.6329815655532282E-2</v>
      </c>
      <c r="W2061">
        <f t="shared" si="526"/>
        <v>0.5165763768457925</v>
      </c>
      <c r="X2061">
        <f t="shared" si="527"/>
        <v>4.3996444448968957E-3</v>
      </c>
      <c r="Y2061">
        <f t="shared" si="528"/>
        <v>0</v>
      </c>
      <c r="Z2061" t="s">
        <v>2093</v>
      </c>
    </row>
    <row r="2062" spans="1:26" x14ac:dyDescent="0.25">
      <c r="A2062" t="s">
        <v>26</v>
      </c>
      <c r="B2062" t="s">
        <v>27</v>
      </c>
      <c r="C2062" t="s">
        <v>35</v>
      </c>
      <c r="D2062">
        <v>0</v>
      </c>
      <c r="F2062">
        <v>1</v>
      </c>
      <c r="G2062">
        <v>92.95</v>
      </c>
      <c r="H2062">
        <f t="shared" si="513"/>
        <v>1</v>
      </c>
      <c r="I2062">
        <f t="shared" si="514"/>
        <v>0</v>
      </c>
      <c r="J2062">
        <f t="shared" si="515"/>
        <v>0</v>
      </c>
      <c r="K2062">
        <f t="shared" si="516"/>
        <v>1</v>
      </c>
      <c r="L2062">
        <f t="shared" si="517"/>
        <v>0</v>
      </c>
      <c r="M2062">
        <f t="shared" si="518"/>
        <v>1</v>
      </c>
      <c r="N2062">
        <f t="shared" si="519"/>
        <v>0</v>
      </c>
      <c r="O2062">
        <f t="shared" si="520"/>
        <v>0</v>
      </c>
      <c r="P2062">
        <v>37</v>
      </c>
      <c r="Q2062">
        <f t="shared" si="521"/>
        <v>1</v>
      </c>
      <c r="R2062">
        <f t="shared" si="522"/>
        <v>0</v>
      </c>
      <c r="S2062">
        <f t="shared" si="523"/>
        <v>0</v>
      </c>
      <c r="T2062">
        <f t="shared" si="524"/>
        <v>0</v>
      </c>
      <c r="U2062">
        <v>0</v>
      </c>
      <c r="V2062">
        <f t="shared" si="525"/>
        <v>0.53944594381925404</v>
      </c>
      <c r="W2062">
        <f t="shared" si="526"/>
        <v>0.63168352073724854</v>
      </c>
      <c r="X2062">
        <f t="shared" si="527"/>
        <v>0.29100192630304578</v>
      </c>
      <c r="Y2062">
        <f t="shared" si="528"/>
        <v>1</v>
      </c>
      <c r="Z2062" t="s">
        <v>2094</v>
      </c>
    </row>
    <row r="2063" spans="1:26" x14ac:dyDescent="0.25">
      <c r="A2063" t="s">
        <v>45</v>
      </c>
      <c r="B2063" t="s">
        <v>27</v>
      </c>
      <c r="C2063" t="s">
        <v>25</v>
      </c>
      <c r="D2063">
        <v>0</v>
      </c>
      <c r="F2063">
        <v>1</v>
      </c>
      <c r="G2063">
        <v>90.35</v>
      </c>
      <c r="H2063">
        <f t="shared" si="513"/>
        <v>1</v>
      </c>
      <c r="I2063">
        <f t="shared" si="514"/>
        <v>0</v>
      </c>
      <c r="J2063">
        <f t="shared" si="515"/>
        <v>1</v>
      </c>
      <c r="K2063">
        <f t="shared" si="516"/>
        <v>0</v>
      </c>
      <c r="L2063">
        <f t="shared" si="517"/>
        <v>0</v>
      </c>
      <c r="M2063">
        <f t="shared" si="518"/>
        <v>0</v>
      </c>
      <c r="N2063">
        <f t="shared" si="519"/>
        <v>0</v>
      </c>
      <c r="O2063">
        <f t="shared" si="520"/>
        <v>1</v>
      </c>
      <c r="P2063">
        <v>71</v>
      </c>
      <c r="Q2063">
        <f t="shared" si="521"/>
        <v>1</v>
      </c>
      <c r="R2063">
        <f t="shared" si="522"/>
        <v>0</v>
      </c>
      <c r="S2063">
        <f t="shared" si="523"/>
        <v>0</v>
      </c>
      <c r="T2063">
        <f t="shared" si="524"/>
        <v>0</v>
      </c>
      <c r="U2063">
        <v>0</v>
      </c>
      <c r="V2063">
        <f t="shared" si="525"/>
        <v>0.20400349516067487</v>
      </c>
      <c r="W2063">
        <f t="shared" si="526"/>
        <v>0.55082472972904095</v>
      </c>
      <c r="X2063">
        <f t="shared" si="527"/>
        <v>4.1617426037771493E-2</v>
      </c>
      <c r="Y2063">
        <f t="shared" si="528"/>
        <v>0</v>
      </c>
      <c r="Z2063" t="s">
        <v>2095</v>
      </c>
    </row>
    <row r="2064" spans="1:26" x14ac:dyDescent="0.25">
      <c r="A2064" t="s">
        <v>26</v>
      </c>
      <c r="B2064" t="s">
        <v>27</v>
      </c>
      <c r="C2064" t="s">
        <v>25</v>
      </c>
      <c r="D2064">
        <v>0</v>
      </c>
      <c r="F2064">
        <v>1</v>
      </c>
      <c r="G2064">
        <v>48.7</v>
      </c>
      <c r="H2064">
        <f t="shared" si="513"/>
        <v>1</v>
      </c>
      <c r="I2064">
        <f t="shared" si="514"/>
        <v>0</v>
      </c>
      <c r="J2064">
        <f t="shared" si="515"/>
        <v>1</v>
      </c>
      <c r="K2064">
        <f t="shared" si="516"/>
        <v>0</v>
      </c>
      <c r="L2064">
        <f t="shared" si="517"/>
        <v>0</v>
      </c>
      <c r="M2064">
        <f t="shared" si="518"/>
        <v>1</v>
      </c>
      <c r="N2064">
        <f t="shared" si="519"/>
        <v>0</v>
      </c>
      <c r="O2064">
        <f t="shared" si="520"/>
        <v>0</v>
      </c>
      <c r="P2064">
        <v>7</v>
      </c>
      <c r="Q2064">
        <f t="shared" si="521"/>
        <v>1</v>
      </c>
      <c r="R2064">
        <f t="shared" si="522"/>
        <v>0</v>
      </c>
      <c r="S2064">
        <f t="shared" si="523"/>
        <v>0</v>
      </c>
      <c r="T2064">
        <f t="shared" si="524"/>
        <v>0</v>
      </c>
      <c r="U2064">
        <v>1</v>
      </c>
      <c r="V2064">
        <f t="shared" si="525"/>
        <v>0.4704577417910496</v>
      </c>
      <c r="W2064">
        <f t="shared" si="526"/>
        <v>0.61549209201049693</v>
      </c>
      <c r="X2064">
        <f t="shared" si="527"/>
        <v>0.28041500322903468</v>
      </c>
      <c r="Y2064">
        <f t="shared" si="528"/>
        <v>1</v>
      </c>
      <c r="Z2064" t="s">
        <v>2096</v>
      </c>
    </row>
    <row r="2065" spans="1:26" x14ac:dyDescent="0.25">
      <c r="A2065" t="s">
        <v>45</v>
      </c>
      <c r="B2065" t="s">
        <v>38</v>
      </c>
      <c r="C2065" t="s">
        <v>23</v>
      </c>
      <c r="D2065">
        <v>0</v>
      </c>
      <c r="F2065">
        <v>1</v>
      </c>
      <c r="G2065">
        <v>25.15</v>
      </c>
      <c r="H2065">
        <f t="shared" si="513"/>
        <v>1</v>
      </c>
      <c r="I2065">
        <f t="shared" si="514"/>
        <v>0</v>
      </c>
      <c r="J2065">
        <f t="shared" si="515"/>
        <v>0</v>
      </c>
      <c r="K2065">
        <f t="shared" si="516"/>
        <v>0</v>
      </c>
      <c r="L2065">
        <f t="shared" si="517"/>
        <v>1</v>
      </c>
      <c r="M2065">
        <f t="shared" si="518"/>
        <v>0</v>
      </c>
      <c r="N2065">
        <f t="shared" si="519"/>
        <v>0</v>
      </c>
      <c r="O2065">
        <f t="shared" si="520"/>
        <v>1</v>
      </c>
      <c r="P2065">
        <v>66</v>
      </c>
      <c r="Q2065">
        <f t="shared" si="521"/>
        <v>0</v>
      </c>
      <c r="R2065">
        <f t="shared" si="522"/>
        <v>0</v>
      </c>
      <c r="S2065">
        <f t="shared" si="523"/>
        <v>1</v>
      </c>
      <c r="T2065">
        <f t="shared" si="524"/>
        <v>0</v>
      </c>
      <c r="U2065">
        <v>0</v>
      </c>
      <c r="V2065">
        <f t="shared" si="525"/>
        <v>-6.3143470695678314E-2</v>
      </c>
      <c r="W2065">
        <f t="shared" si="526"/>
        <v>0.48421937521900749</v>
      </c>
      <c r="X2065">
        <f t="shared" si="527"/>
        <v>3.9870978914959858E-3</v>
      </c>
      <c r="Y2065">
        <f t="shared" si="528"/>
        <v>0</v>
      </c>
      <c r="Z2065" t="s">
        <v>2097</v>
      </c>
    </row>
    <row r="2066" spans="1:26" x14ac:dyDescent="0.25">
      <c r="A2066" t="s">
        <v>29</v>
      </c>
      <c r="B2066" t="s">
        <v>33</v>
      </c>
      <c r="C2066" t="s">
        <v>25</v>
      </c>
      <c r="D2066">
        <v>0</v>
      </c>
      <c r="F2066">
        <v>1</v>
      </c>
      <c r="G2066">
        <v>76.400000000000006</v>
      </c>
      <c r="H2066">
        <f t="shared" si="513"/>
        <v>1</v>
      </c>
      <c r="I2066">
        <f t="shared" si="514"/>
        <v>0</v>
      </c>
      <c r="J2066">
        <f t="shared" si="515"/>
        <v>1</v>
      </c>
      <c r="K2066">
        <f t="shared" si="516"/>
        <v>0</v>
      </c>
      <c r="L2066">
        <f t="shared" si="517"/>
        <v>0</v>
      </c>
      <c r="M2066">
        <f t="shared" si="518"/>
        <v>0</v>
      </c>
      <c r="N2066">
        <f t="shared" si="519"/>
        <v>1</v>
      </c>
      <c r="O2066">
        <f t="shared" si="520"/>
        <v>0</v>
      </c>
      <c r="P2066">
        <v>51</v>
      </c>
      <c r="Q2066">
        <f t="shared" si="521"/>
        <v>0</v>
      </c>
      <c r="R2066">
        <f t="shared" si="522"/>
        <v>0</v>
      </c>
      <c r="S2066">
        <f t="shared" si="523"/>
        <v>0</v>
      </c>
      <c r="T2066">
        <f t="shared" si="524"/>
        <v>1</v>
      </c>
      <c r="U2066">
        <v>0</v>
      </c>
      <c r="V2066">
        <f t="shared" si="525"/>
        <v>0.1054203844539984</v>
      </c>
      <c r="W2066">
        <f t="shared" si="526"/>
        <v>0.52633071518882224</v>
      </c>
      <c r="X2066">
        <f t="shared" si="527"/>
        <v>1.1113457458428828E-2</v>
      </c>
      <c r="Y2066">
        <f t="shared" si="528"/>
        <v>0</v>
      </c>
      <c r="Z2066" t="s">
        <v>2098</v>
      </c>
    </row>
    <row r="2067" spans="1:26" x14ac:dyDescent="0.25">
      <c r="A2067" t="s">
        <v>29</v>
      </c>
      <c r="B2067" t="s">
        <v>33</v>
      </c>
      <c r="C2067" t="s">
        <v>23</v>
      </c>
      <c r="D2067">
        <v>0</v>
      </c>
      <c r="F2067">
        <v>1</v>
      </c>
      <c r="G2067">
        <v>19.55</v>
      </c>
      <c r="H2067">
        <f t="shared" si="513"/>
        <v>1</v>
      </c>
      <c r="I2067">
        <f t="shared" si="514"/>
        <v>0</v>
      </c>
      <c r="J2067">
        <f t="shared" si="515"/>
        <v>0</v>
      </c>
      <c r="K2067">
        <f t="shared" si="516"/>
        <v>0</v>
      </c>
      <c r="L2067">
        <f t="shared" si="517"/>
        <v>1</v>
      </c>
      <c r="M2067">
        <f t="shared" si="518"/>
        <v>0</v>
      </c>
      <c r="N2067">
        <f t="shared" si="519"/>
        <v>1</v>
      </c>
      <c r="O2067">
        <f t="shared" si="520"/>
        <v>0</v>
      </c>
      <c r="P2067">
        <v>30</v>
      </c>
      <c r="Q2067">
        <f t="shared" si="521"/>
        <v>0</v>
      </c>
      <c r="R2067">
        <f t="shared" si="522"/>
        <v>0</v>
      </c>
      <c r="S2067">
        <f t="shared" si="523"/>
        <v>0</v>
      </c>
      <c r="T2067">
        <f t="shared" si="524"/>
        <v>1</v>
      </c>
      <c r="U2067">
        <v>0</v>
      </c>
      <c r="V2067">
        <f t="shared" si="525"/>
        <v>-7.0769557049403346E-3</v>
      </c>
      <c r="W2067">
        <f t="shared" si="526"/>
        <v>0.49823076845783859</v>
      </c>
      <c r="X2067">
        <f t="shared" si="527"/>
        <v>5.008330204968755E-5</v>
      </c>
      <c r="Y2067">
        <f t="shared" si="528"/>
        <v>0</v>
      </c>
      <c r="Z2067" t="s">
        <v>2099</v>
      </c>
    </row>
    <row r="2068" spans="1:26" x14ac:dyDescent="0.25">
      <c r="A2068" t="s">
        <v>26</v>
      </c>
      <c r="B2068" t="s">
        <v>27</v>
      </c>
      <c r="C2068" t="s">
        <v>35</v>
      </c>
      <c r="D2068">
        <v>0</v>
      </c>
      <c r="F2068">
        <v>1</v>
      </c>
      <c r="G2068">
        <v>85.35</v>
      </c>
      <c r="H2068">
        <f t="shared" si="513"/>
        <v>1</v>
      </c>
      <c r="I2068">
        <f t="shared" si="514"/>
        <v>0</v>
      </c>
      <c r="J2068">
        <f t="shared" si="515"/>
        <v>0</v>
      </c>
      <c r="K2068">
        <f t="shared" si="516"/>
        <v>1</v>
      </c>
      <c r="L2068">
        <f t="shared" si="517"/>
        <v>0</v>
      </c>
      <c r="M2068">
        <f t="shared" si="518"/>
        <v>1</v>
      </c>
      <c r="N2068">
        <f t="shared" si="519"/>
        <v>0</v>
      </c>
      <c r="O2068">
        <f t="shared" si="520"/>
        <v>0</v>
      </c>
      <c r="P2068">
        <v>34</v>
      </c>
      <c r="Q2068">
        <f t="shared" si="521"/>
        <v>1</v>
      </c>
      <c r="R2068">
        <f t="shared" si="522"/>
        <v>0</v>
      </c>
      <c r="S2068">
        <f t="shared" si="523"/>
        <v>0</v>
      </c>
      <c r="T2068">
        <f t="shared" si="524"/>
        <v>0</v>
      </c>
      <c r="U2068">
        <v>0</v>
      </c>
      <c r="V2068">
        <f t="shared" si="525"/>
        <v>0.52759712267994663</v>
      </c>
      <c r="W2068">
        <f t="shared" si="526"/>
        <v>0.62892250482815504</v>
      </c>
      <c r="X2068">
        <f t="shared" si="527"/>
        <v>0.27835872386015864</v>
      </c>
      <c r="Y2068">
        <f t="shared" si="528"/>
        <v>1</v>
      </c>
      <c r="Z2068" t="s">
        <v>2100</v>
      </c>
    </row>
    <row r="2069" spans="1:26" x14ac:dyDescent="0.25">
      <c r="A2069" t="s">
        <v>45</v>
      </c>
      <c r="B2069" t="s">
        <v>30</v>
      </c>
      <c r="C2069" t="s">
        <v>23</v>
      </c>
      <c r="D2069">
        <v>0</v>
      </c>
      <c r="F2069">
        <v>1</v>
      </c>
      <c r="G2069">
        <v>24.8</v>
      </c>
      <c r="H2069">
        <f t="shared" si="513"/>
        <v>1</v>
      </c>
      <c r="I2069">
        <f t="shared" si="514"/>
        <v>0</v>
      </c>
      <c r="J2069">
        <f t="shared" si="515"/>
        <v>0</v>
      </c>
      <c r="K2069">
        <f t="shared" si="516"/>
        <v>0</v>
      </c>
      <c r="L2069">
        <f t="shared" si="517"/>
        <v>1</v>
      </c>
      <c r="M2069">
        <f t="shared" si="518"/>
        <v>0</v>
      </c>
      <c r="N2069">
        <f t="shared" si="519"/>
        <v>0</v>
      </c>
      <c r="O2069">
        <f t="shared" si="520"/>
        <v>1</v>
      </c>
      <c r="P2069">
        <v>64</v>
      </c>
      <c r="Q2069">
        <f t="shared" si="521"/>
        <v>0</v>
      </c>
      <c r="R2069">
        <f t="shared" si="522"/>
        <v>1</v>
      </c>
      <c r="S2069">
        <f t="shared" si="523"/>
        <v>0</v>
      </c>
      <c r="T2069">
        <f t="shared" si="524"/>
        <v>0</v>
      </c>
      <c r="U2069">
        <v>0</v>
      </c>
      <c r="V2069">
        <f t="shared" si="525"/>
        <v>-4.5134521725193388E-2</v>
      </c>
      <c r="W2069">
        <f t="shared" si="526"/>
        <v>0.48871828469241985</v>
      </c>
      <c r="X2069">
        <f t="shared" si="527"/>
        <v>2.0371250513619541E-3</v>
      </c>
      <c r="Y2069">
        <f t="shared" si="528"/>
        <v>0</v>
      </c>
      <c r="Z2069" t="s">
        <v>2101</v>
      </c>
    </row>
    <row r="2070" spans="1:26" x14ac:dyDescent="0.25">
      <c r="A2070" t="s">
        <v>29</v>
      </c>
      <c r="B2070" t="s">
        <v>33</v>
      </c>
      <c r="C2070" t="s">
        <v>35</v>
      </c>
      <c r="D2070">
        <v>1</v>
      </c>
      <c r="F2070">
        <v>1</v>
      </c>
      <c r="G2070">
        <v>103.15</v>
      </c>
      <c r="H2070">
        <f t="shared" si="513"/>
        <v>0</v>
      </c>
      <c r="I2070">
        <f t="shared" si="514"/>
        <v>1</v>
      </c>
      <c r="J2070">
        <f t="shared" si="515"/>
        <v>0</v>
      </c>
      <c r="K2070">
        <f t="shared" si="516"/>
        <v>1</v>
      </c>
      <c r="L2070">
        <f t="shared" si="517"/>
        <v>0</v>
      </c>
      <c r="M2070">
        <f t="shared" si="518"/>
        <v>0</v>
      </c>
      <c r="N2070">
        <f t="shared" si="519"/>
        <v>1</v>
      </c>
      <c r="O2070">
        <f t="shared" si="520"/>
        <v>0</v>
      </c>
      <c r="P2070">
        <v>65</v>
      </c>
      <c r="Q2070">
        <f t="shared" si="521"/>
        <v>0</v>
      </c>
      <c r="R2070">
        <f t="shared" si="522"/>
        <v>0</v>
      </c>
      <c r="S2070">
        <f t="shared" si="523"/>
        <v>0</v>
      </c>
      <c r="T2070">
        <f t="shared" si="524"/>
        <v>1</v>
      </c>
      <c r="U2070">
        <v>0</v>
      </c>
      <c r="V2070">
        <f t="shared" si="525"/>
        <v>0.15198828601429007</v>
      </c>
      <c r="W2070">
        <f t="shared" si="526"/>
        <v>0.53792409432644628</v>
      </c>
      <c r="X2070">
        <f t="shared" si="527"/>
        <v>2.3100439085561641E-2</v>
      </c>
      <c r="Y2070">
        <f t="shared" si="528"/>
        <v>0</v>
      </c>
      <c r="Z2070" t="s">
        <v>2102</v>
      </c>
    </row>
    <row r="2071" spans="1:26" x14ac:dyDescent="0.25">
      <c r="A2071" t="s">
        <v>26</v>
      </c>
      <c r="B2071" t="s">
        <v>30</v>
      </c>
      <c r="C2071" t="s">
        <v>35</v>
      </c>
      <c r="D2071">
        <v>0</v>
      </c>
      <c r="F2071">
        <v>1</v>
      </c>
      <c r="G2071">
        <v>100.75</v>
      </c>
      <c r="H2071">
        <f t="shared" si="513"/>
        <v>1</v>
      </c>
      <c r="I2071">
        <f t="shared" si="514"/>
        <v>0</v>
      </c>
      <c r="J2071">
        <f t="shared" si="515"/>
        <v>0</v>
      </c>
      <c r="K2071">
        <f t="shared" si="516"/>
        <v>1</v>
      </c>
      <c r="L2071">
        <f t="shared" si="517"/>
        <v>0</v>
      </c>
      <c r="M2071">
        <f t="shared" si="518"/>
        <v>1</v>
      </c>
      <c r="N2071">
        <f t="shared" si="519"/>
        <v>0</v>
      </c>
      <c r="O2071">
        <f t="shared" si="520"/>
        <v>0</v>
      </c>
      <c r="P2071">
        <v>47</v>
      </c>
      <c r="Q2071">
        <f t="shared" si="521"/>
        <v>0</v>
      </c>
      <c r="R2071">
        <f t="shared" si="522"/>
        <v>1</v>
      </c>
      <c r="S2071">
        <f t="shared" si="523"/>
        <v>0</v>
      </c>
      <c r="T2071">
        <f t="shared" si="524"/>
        <v>0</v>
      </c>
      <c r="U2071">
        <v>0</v>
      </c>
      <c r="V2071">
        <f t="shared" si="525"/>
        <v>0.41970140156437918</v>
      </c>
      <c r="W2071">
        <f t="shared" si="526"/>
        <v>0.60341179567427405</v>
      </c>
      <c r="X2071">
        <f t="shared" si="527"/>
        <v>0.17614926647510426</v>
      </c>
      <c r="Y2071">
        <f t="shared" si="528"/>
        <v>1</v>
      </c>
      <c r="Z2071" t="s">
        <v>2103</v>
      </c>
    </row>
    <row r="2072" spans="1:26" x14ac:dyDescent="0.25">
      <c r="A2072" t="s">
        <v>26</v>
      </c>
      <c r="B2072" t="s">
        <v>27</v>
      </c>
      <c r="C2072" t="s">
        <v>35</v>
      </c>
      <c r="D2072">
        <v>0</v>
      </c>
      <c r="F2072">
        <v>1</v>
      </c>
      <c r="G2072">
        <v>95.6</v>
      </c>
      <c r="H2072">
        <f t="shared" si="513"/>
        <v>1</v>
      </c>
      <c r="I2072">
        <f t="shared" si="514"/>
        <v>0</v>
      </c>
      <c r="J2072">
        <f t="shared" si="515"/>
        <v>0</v>
      </c>
      <c r="K2072">
        <f t="shared" si="516"/>
        <v>1</v>
      </c>
      <c r="L2072">
        <f t="shared" si="517"/>
        <v>0</v>
      </c>
      <c r="M2072">
        <f t="shared" si="518"/>
        <v>1</v>
      </c>
      <c r="N2072">
        <f t="shared" si="519"/>
        <v>0</v>
      </c>
      <c r="O2072">
        <f t="shared" si="520"/>
        <v>0</v>
      </c>
      <c r="P2072">
        <v>1</v>
      </c>
      <c r="Q2072">
        <f t="shared" si="521"/>
        <v>1</v>
      </c>
      <c r="R2072">
        <f t="shared" si="522"/>
        <v>0</v>
      </c>
      <c r="S2072">
        <f t="shared" si="523"/>
        <v>0</v>
      </c>
      <c r="T2072">
        <f t="shared" si="524"/>
        <v>0</v>
      </c>
      <c r="U2072">
        <v>1</v>
      </c>
      <c r="V2072">
        <f t="shared" si="525"/>
        <v>0.54357744066388092</v>
      </c>
      <c r="W2072">
        <f t="shared" si="526"/>
        <v>0.63264422848266433</v>
      </c>
      <c r="X2072">
        <f t="shared" si="527"/>
        <v>0.20832155267093314</v>
      </c>
      <c r="Y2072">
        <f t="shared" si="528"/>
        <v>1</v>
      </c>
      <c r="Z2072" t="s">
        <v>2104</v>
      </c>
    </row>
    <row r="2073" spans="1:26" x14ac:dyDescent="0.25">
      <c r="A2073" t="s">
        <v>26</v>
      </c>
      <c r="B2073" t="s">
        <v>38</v>
      </c>
      <c r="C2073" t="s">
        <v>25</v>
      </c>
      <c r="D2073">
        <v>0</v>
      </c>
      <c r="F2073">
        <v>1</v>
      </c>
      <c r="G2073">
        <v>59.75</v>
      </c>
      <c r="H2073">
        <f t="shared" si="513"/>
        <v>1</v>
      </c>
      <c r="I2073">
        <f t="shared" si="514"/>
        <v>0</v>
      </c>
      <c r="J2073">
        <f t="shared" si="515"/>
        <v>1</v>
      </c>
      <c r="K2073">
        <f t="shared" si="516"/>
        <v>0</v>
      </c>
      <c r="L2073">
        <f t="shared" si="517"/>
        <v>0</v>
      </c>
      <c r="M2073">
        <f t="shared" si="518"/>
        <v>1</v>
      </c>
      <c r="N2073">
        <f t="shared" si="519"/>
        <v>0</v>
      </c>
      <c r="O2073">
        <f t="shared" si="520"/>
        <v>0</v>
      </c>
      <c r="P2073">
        <v>49</v>
      </c>
      <c r="Q2073">
        <f t="shared" si="521"/>
        <v>0</v>
      </c>
      <c r="R2073">
        <f t="shared" si="522"/>
        <v>0</v>
      </c>
      <c r="S2073">
        <f t="shared" si="523"/>
        <v>1</v>
      </c>
      <c r="T2073">
        <f t="shared" si="524"/>
        <v>0</v>
      </c>
      <c r="U2073">
        <v>1</v>
      </c>
      <c r="V2073">
        <f t="shared" si="525"/>
        <v>0.35578012962864181</v>
      </c>
      <c r="W2073">
        <f t="shared" si="526"/>
        <v>0.58801853998833442</v>
      </c>
      <c r="X2073">
        <f t="shared" si="527"/>
        <v>0.41501924138128954</v>
      </c>
      <c r="Y2073">
        <f t="shared" si="528"/>
        <v>1</v>
      </c>
      <c r="Z2073" t="s">
        <v>2105</v>
      </c>
    </row>
    <row r="2074" spans="1:26" x14ac:dyDescent="0.25">
      <c r="A2074" t="s">
        <v>45</v>
      </c>
      <c r="B2074" t="s">
        <v>38</v>
      </c>
      <c r="C2074" t="s">
        <v>35</v>
      </c>
      <c r="D2074">
        <v>0</v>
      </c>
      <c r="F2074">
        <v>1</v>
      </c>
      <c r="G2074">
        <v>94.1</v>
      </c>
      <c r="H2074">
        <f t="shared" si="513"/>
        <v>1</v>
      </c>
      <c r="I2074">
        <f t="shared" si="514"/>
        <v>0</v>
      </c>
      <c r="J2074">
        <f t="shared" si="515"/>
        <v>0</v>
      </c>
      <c r="K2074">
        <f t="shared" si="516"/>
        <v>1</v>
      </c>
      <c r="L2074">
        <f t="shared" si="517"/>
        <v>0</v>
      </c>
      <c r="M2074">
        <f t="shared" si="518"/>
        <v>0</v>
      </c>
      <c r="N2074">
        <f t="shared" si="519"/>
        <v>0</v>
      </c>
      <c r="O2074">
        <f t="shared" si="520"/>
        <v>1</v>
      </c>
      <c r="P2074">
        <v>67</v>
      </c>
      <c r="Q2074">
        <f t="shared" si="521"/>
        <v>0</v>
      </c>
      <c r="R2074">
        <f t="shared" si="522"/>
        <v>0</v>
      </c>
      <c r="S2074">
        <f t="shared" si="523"/>
        <v>1</v>
      </c>
      <c r="T2074">
        <f t="shared" si="524"/>
        <v>0</v>
      </c>
      <c r="U2074">
        <v>0</v>
      </c>
      <c r="V2074">
        <f t="shared" si="525"/>
        <v>7.3081609222123978E-2</v>
      </c>
      <c r="W2074">
        <f t="shared" si="526"/>
        <v>0.51826227491407673</v>
      </c>
      <c r="X2074">
        <f t="shared" si="527"/>
        <v>5.3409216064952362E-3</v>
      </c>
      <c r="Y2074">
        <f t="shared" si="528"/>
        <v>0</v>
      </c>
      <c r="Z2074" t="s">
        <v>2106</v>
      </c>
    </row>
    <row r="2075" spans="1:26" x14ac:dyDescent="0.25">
      <c r="A2075" t="s">
        <v>29</v>
      </c>
      <c r="B2075" t="s">
        <v>33</v>
      </c>
      <c r="C2075" t="s">
        <v>23</v>
      </c>
      <c r="D2075">
        <v>0</v>
      </c>
      <c r="F2075">
        <v>1</v>
      </c>
      <c r="G2075">
        <v>19.350000000000001</v>
      </c>
      <c r="H2075">
        <f t="shared" si="513"/>
        <v>1</v>
      </c>
      <c r="I2075">
        <f t="shared" si="514"/>
        <v>0</v>
      </c>
      <c r="J2075">
        <f t="shared" si="515"/>
        <v>0</v>
      </c>
      <c r="K2075">
        <f t="shared" si="516"/>
        <v>0</v>
      </c>
      <c r="L2075">
        <f t="shared" si="517"/>
        <v>1</v>
      </c>
      <c r="M2075">
        <f t="shared" si="518"/>
        <v>0</v>
      </c>
      <c r="N2075">
        <f t="shared" si="519"/>
        <v>1</v>
      </c>
      <c r="O2075">
        <f t="shared" si="520"/>
        <v>0</v>
      </c>
      <c r="P2075">
        <v>39</v>
      </c>
      <c r="Q2075">
        <f t="shared" si="521"/>
        <v>0</v>
      </c>
      <c r="R2075">
        <f t="shared" si="522"/>
        <v>0</v>
      </c>
      <c r="S2075">
        <f t="shared" si="523"/>
        <v>0</v>
      </c>
      <c r="T2075">
        <f t="shared" si="524"/>
        <v>1</v>
      </c>
      <c r="U2075">
        <v>0</v>
      </c>
      <c r="V2075">
        <f t="shared" si="525"/>
        <v>-1.2251936048309393E-2</v>
      </c>
      <c r="W2075">
        <f t="shared" si="526"/>
        <v>0.4969370543027089</v>
      </c>
      <c r="X2075">
        <f t="shared" si="527"/>
        <v>1.5010993693186317E-4</v>
      </c>
      <c r="Y2075">
        <f t="shared" si="528"/>
        <v>0</v>
      </c>
      <c r="Z2075" t="s">
        <v>2107</v>
      </c>
    </row>
    <row r="2076" spans="1:26" x14ac:dyDescent="0.25">
      <c r="A2076" t="s">
        <v>26</v>
      </c>
      <c r="B2076" t="s">
        <v>30</v>
      </c>
      <c r="C2076" t="s">
        <v>23</v>
      </c>
      <c r="D2076">
        <v>0</v>
      </c>
      <c r="F2076">
        <v>1</v>
      </c>
      <c r="G2076">
        <v>19.899999999999999</v>
      </c>
      <c r="H2076">
        <f t="shared" si="513"/>
        <v>1</v>
      </c>
      <c r="I2076">
        <f t="shared" si="514"/>
        <v>0</v>
      </c>
      <c r="J2076">
        <f t="shared" si="515"/>
        <v>0</v>
      </c>
      <c r="K2076">
        <f t="shared" si="516"/>
        <v>0</v>
      </c>
      <c r="L2076">
        <f t="shared" si="517"/>
        <v>1</v>
      </c>
      <c r="M2076">
        <f t="shared" si="518"/>
        <v>1</v>
      </c>
      <c r="N2076">
        <f t="shared" si="519"/>
        <v>0</v>
      </c>
      <c r="O2076">
        <f t="shared" si="520"/>
        <v>0</v>
      </c>
      <c r="P2076">
        <v>14</v>
      </c>
      <c r="Q2076">
        <f t="shared" si="521"/>
        <v>0</v>
      </c>
      <c r="R2076">
        <f t="shared" si="522"/>
        <v>1</v>
      </c>
      <c r="S2076">
        <f t="shared" si="523"/>
        <v>0</v>
      </c>
      <c r="T2076">
        <f t="shared" si="524"/>
        <v>0</v>
      </c>
      <c r="U2076">
        <v>0</v>
      </c>
      <c r="V2076">
        <f t="shared" si="525"/>
        <v>0.27861501133538497</v>
      </c>
      <c r="W2076">
        <f t="shared" si="526"/>
        <v>0.56920664286184453</v>
      </c>
      <c r="X2076">
        <f t="shared" si="527"/>
        <v>7.76263245414167E-2</v>
      </c>
      <c r="Y2076">
        <f t="shared" si="528"/>
        <v>0</v>
      </c>
      <c r="Z2076" t="s">
        <v>2108</v>
      </c>
    </row>
    <row r="2077" spans="1:26" x14ac:dyDescent="0.25">
      <c r="A2077" t="s">
        <v>26</v>
      </c>
      <c r="B2077" t="s">
        <v>38</v>
      </c>
      <c r="C2077" t="s">
        <v>35</v>
      </c>
      <c r="D2077">
        <v>1</v>
      </c>
      <c r="F2077">
        <v>1</v>
      </c>
      <c r="G2077">
        <v>108.15</v>
      </c>
      <c r="H2077">
        <f t="shared" si="513"/>
        <v>0</v>
      </c>
      <c r="I2077">
        <f t="shared" si="514"/>
        <v>1</v>
      </c>
      <c r="J2077">
        <f t="shared" si="515"/>
        <v>0</v>
      </c>
      <c r="K2077">
        <f t="shared" si="516"/>
        <v>1</v>
      </c>
      <c r="L2077">
        <f t="shared" si="517"/>
        <v>0</v>
      </c>
      <c r="M2077">
        <f t="shared" si="518"/>
        <v>1</v>
      </c>
      <c r="N2077">
        <f t="shared" si="519"/>
        <v>0</v>
      </c>
      <c r="O2077">
        <f t="shared" si="520"/>
        <v>0</v>
      </c>
      <c r="P2077">
        <v>43</v>
      </c>
      <c r="Q2077">
        <f t="shared" si="521"/>
        <v>0</v>
      </c>
      <c r="R2077">
        <f t="shared" si="522"/>
        <v>0</v>
      </c>
      <c r="S2077">
        <f t="shared" si="523"/>
        <v>1</v>
      </c>
      <c r="T2077">
        <f t="shared" si="524"/>
        <v>0</v>
      </c>
      <c r="U2077">
        <v>1</v>
      </c>
      <c r="V2077">
        <f t="shared" si="525"/>
        <v>0.44492986072537588</v>
      </c>
      <c r="W2077">
        <f t="shared" si="526"/>
        <v>0.60943308889778092</v>
      </c>
      <c r="X2077">
        <f t="shared" si="527"/>
        <v>0.30810285951435062</v>
      </c>
      <c r="Y2077">
        <f t="shared" si="528"/>
        <v>1</v>
      </c>
      <c r="Z2077" t="s">
        <v>2109</v>
      </c>
    </row>
    <row r="2078" spans="1:26" x14ac:dyDescent="0.25">
      <c r="A2078" t="s">
        <v>26</v>
      </c>
      <c r="B2078" t="s">
        <v>27</v>
      </c>
      <c r="C2078" t="s">
        <v>35</v>
      </c>
      <c r="D2078">
        <v>1</v>
      </c>
      <c r="F2078">
        <v>1</v>
      </c>
      <c r="G2078">
        <v>101.05</v>
      </c>
      <c r="H2078">
        <f t="shared" si="513"/>
        <v>0</v>
      </c>
      <c r="I2078">
        <f t="shared" si="514"/>
        <v>1</v>
      </c>
      <c r="J2078">
        <f t="shared" si="515"/>
        <v>0</v>
      </c>
      <c r="K2078">
        <f t="shared" si="516"/>
        <v>1</v>
      </c>
      <c r="L2078">
        <f t="shared" si="517"/>
        <v>0</v>
      </c>
      <c r="M2078">
        <f t="shared" si="518"/>
        <v>1</v>
      </c>
      <c r="N2078">
        <f t="shared" si="519"/>
        <v>0</v>
      </c>
      <c r="O2078">
        <f t="shared" si="520"/>
        <v>0</v>
      </c>
      <c r="P2078">
        <v>56</v>
      </c>
      <c r="Q2078">
        <f t="shared" si="521"/>
        <v>1</v>
      </c>
      <c r="R2078">
        <f t="shared" si="522"/>
        <v>0</v>
      </c>
      <c r="S2078">
        <f t="shared" si="523"/>
        <v>0</v>
      </c>
      <c r="T2078">
        <f t="shared" si="524"/>
        <v>0</v>
      </c>
      <c r="U2078">
        <v>0</v>
      </c>
      <c r="V2078">
        <f t="shared" si="525"/>
        <v>0.55207429266509478</v>
      </c>
      <c r="W2078">
        <f t="shared" si="526"/>
        <v>0.63461670872638209</v>
      </c>
      <c r="X2078">
        <f t="shared" si="527"/>
        <v>0.30478602462166471</v>
      </c>
      <c r="Y2078">
        <f t="shared" si="528"/>
        <v>1</v>
      </c>
      <c r="Z2078" t="s">
        <v>2110</v>
      </c>
    </row>
    <row r="2079" spans="1:26" x14ac:dyDescent="0.25">
      <c r="A2079" t="s">
        <v>29</v>
      </c>
      <c r="B2079" t="s">
        <v>38</v>
      </c>
      <c r="C2079" t="s">
        <v>25</v>
      </c>
      <c r="D2079">
        <v>0</v>
      </c>
      <c r="F2079">
        <v>1</v>
      </c>
      <c r="G2079">
        <v>59.1</v>
      </c>
      <c r="H2079">
        <f t="shared" si="513"/>
        <v>1</v>
      </c>
      <c r="I2079">
        <f t="shared" si="514"/>
        <v>0</v>
      </c>
      <c r="J2079">
        <f t="shared" si="515"/>
        <v>1</v>
      </c>
      <c r="K2079">
        <f t="shared" si="516"/>
        <v>0</v>
      </c>
      <c r="L2079">
        <f t="shared" si="517"/>
        <v>0</v>
      </c>
      <c r="M2079">
        <f t="shared" si="518"/>
        <v>0</v>
      </c>
      <c r="N2079">
        <f t="shared" si="519"/>
        <v>1</v>
      </c>
      <c r="O2079">
        <f t="shared" si="520"/>
        <v>0</v>
      </c>
      <c r="P2079">
        <v>14</v>
      </c>
      <c r="Q2079">
        <f t="shared" si="521"/>
        <v>0</v>
      </c>
      <c r="R2079">
        <f t="shared" si="522"/>
        <v>0</v>
      </c>
      <c r="S2079">
        <f t="shared" si="523"/>
        <v>1</v>
      </c>
      <c r="T2079">
        <f t="shared" si="524"/>
        <v>0</v>
      </c>
      <c r="U2079">
        <v>0</v>
      </c>
      <c r="V2079">
        <f t="shared" si="525"/>
        <v>8.3311895068699029E-2</v>
      </c>
      <c r="W2079">
        <f t="shared" si="526"/>
        <v>0.52081593509823987</v>
      </c>
      <c r="X2079">
        <f t="shared" si="527"/>
        <v>6.9408718599379172E-3</v>
      </c>
      <c r="Y2079">
        <f t="shared" si="528"/>
        <v>0</v>
      </c>
      <c r="Z2079" t="s">
        <v>2111</v>
      </c>
    </row>
    <row r="2080" spans="1:26" x14ac:dyDescent="0.25">
      <c r="A2080" t="s">
        <v>26</v>
      </c>
      <c r="B2080" t="s">
        <v>27</v>
      </c>
      <c r="C2080" t="s">
        <v>35</v>
      </c>
      <c r="D2080">
        <v>0</v>
      </c>
      <c r="F2080">
        <v>1</v>
      </c>
      <c r="G2080">
        <v>71.349999999999994</v>
      </c>
      <c r="H2080">
        <f t="shared" si="513"/>
        <v>1</v>
      </c>
      <c r="I2080">
        <f t="shared" si="514"/>
        <v>0</v>
      </c>
      <c r="J2080">
        <f t="shared" si="515"/>
        <v>0</v>
      </c>
      <c r="K2080">
        <f t="shared" si="516"/>
        <v>1</v>
      </c>
      <c r="L2080">
        <f t="shared" si="517"/>
        <v>0</v>
      </c>
      <c r="M2080">
        <f t="shared" si="518"/>
        <v>1</v>
      </c>
      <c r="N2080">
        <f t="shared" si="519"/>
        <v>0</v>
      </c>
      <c r="O2080">
        <f t="shared" si="520"/>
        <v>0</v>
      </c>
      <c r="P2080">
        <v>1</v>
      </c>
      <c r="Q2080">
        <f t="shared" si="521"/>
        <v>1</v>
      </c>
      <c r="R2080">
        <f t="shared" si="522"/>
        <v>0</v>
      </c>
      <c r="S2080">
        <f t="shared" si="523"/>
        <v>0</v>
      </c>
      <c r="T2080">
        <f t="shared" si="524"/>
        <v>0</v>
      </c>
      <c r="U2080">
        <v>1</v>
      </c>
      <c r="V2080">
        <f t="shared" si="525"/>
        <v>0.50577034689701184</v>
      </c>
      <c r="W2080">
        <f t="shared" si="526"/>
        <v>0.62381442283109401</v>
      </c>
      <c r="X2080">
        <f t="shared" si="527"/>
        <v>0.24426295000630002</v>
      </c>
      <c r="Y2080">
        <f t="shared" si="528"/>
        <v>1</v>
      </c>
      <c r="Z2080" t="s">
        <v>2112</v>
      </c>
    </row>
    <row r="2081" spans="1:26" x14ac:dyDescent="0.25">
      <c r="A2081" t="s">
        <v>29</v>
      </c>
      <c r="B2081" t="s">
        <v>30</v>
      </c>
      <c r="C2081" t="s">
        <v>25</v>
      </c>
      <c r="D2081">
        <v>0</v>
      </c>
      <c r="F2081">
        <v>1</v>
      </c>
      <c r="G2081">
        <v>55.85</v>
      </c>
      <c r="H2081">
        <f t="shared" si="513"/>
        <v>1</v>
      </c>
      <c r="I2081">
        <f t="shared" si="514"/>
        <v>0</v>
      </c>
      <c r="J2081">
        <f t="shared" si="515"/>
        <v>1</v>
      </c>
      <c r="K2081">
        <f t="shared" si="516"/>
        <v>0</v>
      </c>
      <c r="L2081">
        <f t="shared" si="517"/>
        <v>0</v>
      </c>
      <c r="M2081">
        <f t="shared" si="518"/>
        <v>0</v>
      </c>
      <c r="N2081">
        <f t="shared" si="519"/>
        <v>1</v>
      </c>
      <c r="O2081">
        <f t="shared" si="520"/>
        <v>0</v>
      </c>
      <c r="P2081">
        <v>16</v>
      </c>
      <c r="Q2081">
        <f t="shared" si="521"/>
        <v>0</v>
      </c>
      <c r="R2081">
        <f t="shared" si="522"/>
        <v>1</v>
      </c>
      <c r="S2081">
        <f t="shared" si="523"/>
        <v>0</v>
      </c>
      <c r="T2081">
        <f t="shared" si="524"/>
        <v>0</v>
      </c>
      <c r="U2081">
        <v>0</v>
      </c>
      <c r="V2081">
        <f t="shared" si="525"/>
        <v>7.8244964976232026E-2</v>
      </c>
      <c r="W2081">
        <f t="shared" si="526"/>
        <v>0.5195512674094922</v>
      </c>
      <c r="X2081">
        <f t="shared" si="527"/>
        <v>6.1222745441317766E-3</v>
      </c>
      <c r="Y2081">
        <f t="shared" si="528"/>
        <v>0</v>
      </c>
      <c r="Z2081" t="s">
        <v>2113</v>
      </c>
    </row>
    <row r="2082" spans="1:26" x14ac:dyDescent="0.25">
      <c r="A2082" t="s">
        <v>26</v>
      </c>
      <c r="B2082" t="s">
        <v>27</v>
      </c>
      <c r="C2082" t="s">
        <v>35</v>
      </c>
      <c r="D2082">
        <v>0</v>
      </c>
      <c r="F2082">
        <v>1</v>
      </c>
      <c r="G2082">
        <v>106.05</v>
      </c>
      <c r="H2082">
        <f t="shared" si="513"/>
        <v>1</v>
      </c>
      <c r="I2082">
        <f t="shared" si="514"/>
        <v>0</v>
      </c>
      <c r="J2082">
        <f t="shared" si="515"/>
        <v>0</v>
      </c>
      <c r="K2082">
        <f t="shared" si="516"/>
        <v>1</v>
      </c>
      <c r="L2082">
        <f t="shared" si="517"/>
        <v>0</v>
      </c>
      <c r="M2082">
        <f t="shared" si="518"/>
        <v>1</v>
      </c>
      <c r="N2082">
        <f t="shared" si="519"/>
        <v>0</v>
      </c>
      <c r="O2082">
        <f t="shared" si="520"/>
        <v>0</v>
      </c>
      <c r="P2082">
        <v>70</v>
      </c>
      <c r="Q2082">
        <f t="shared" si="521"/>
        <v>1</v>
      </c>
      <c r="R2082">
        <f t="shared" si="522"/>
        <v>0</v>
      </c>
      <c r="S2082">
        <f t="shared" si="523"/>
        <v>0</v>
      </c>
      <c r="T2082">
        <f t="shared" si="524"/>
        <v>0</v>
      </c>
      <c r="U2082">
        <v>0</v>
      </c>
      <c r="V2082">
        <f t="shared" si="525"/>
        <v>0.57356101883473121</v>
      </c>
      <c r="W2082">
        <f t="shared" si="526"/>
        <v>0.63958445496711713</v>
      </c>
      <c r="X2082">
        <f t="shared" si="527"/>
        <v>0.32897224232673489</v>
      </c>
      <c r="Y2082">
        <f t="shared" si="528"/>
        <v>1</v>
      </c>
      <c r="Z2082" t="s">
        <v>2114</v>
      </c>
    </row>
    <row r="2083" spans="1:26" x14ac:dyDescent="0.25">
      <c r="A2083" t="s">
        <v>45</v>
      </c>
      <c r="B2083" t="s">
        <v>38</v>
      </c>
      <c r="C2083" t="s">
        <v>25</v>
      </c>
      <c r="D2083">
        <v>1</v>
      </c>
      <c r="F2083">
        <v>1</v>
      </c>
      <c r="G2083">
        <v>84.1</v>
      </c>
      <c r="H2083">
        <f t="shared" si="513"/>
        <v>0</v>
      </c>
      <c r="I2083">
        <f t="shared" si="514"/>
        <v>1</v>
      </c>
      <c r="J2083">
        <f t="shared" si="515"/>
        <v>1</v>
      </c>
      <c r="K2083">
        <f t="shared" si="516"/>
        <v>0</v>
      </c>
      <c r="L2083">
        <f t="shared" si="517"/>
        <v>0</v>
      </c>
      <c r="M2083">
        <f t="shared" si="518"/>
        <v>0</v>
      </c>
      <c r="N2083">
        <f t="shared" si="519"/>
        <v>0</v>
      </c>
      <c r="O2083">
        <f t="shared" si="520"/>
        <v>1</v>
      </c>
      <c r="P2083">
        <v>72</v>
      </c>
      <c r="Q2083">
        <f t="shared" si="521"/>
        <v>0</v>
      </c>
      <c r="R2083">
        <f t="shared" si="522"/>
        <v>0</v>
      </c>
      <c r="S2083">
        <f t="shared" si="523"/>
        <v>1</v>
      </c>
      <c r="T2083">
        <f t="shared" si="524"/>
        <v>0</v>
      </c>
      <c r="U2083">
        <v>0</v>
      </c>
      <c r="V2083">
        <f t="shared" si="525"/>
        <v>6.2354224352212009E-2</v>
      </c>
      <c r="W2083">
        <f t="shared" si="526"/>
        <v>0.51558350729483116</v>
      </c>
      <c r="X2083">
        <f t="shared" si="527"/>
        <v>3.888049294565989E-3</v>
      </c>
      <c r="Y2083">
        <f t="shared" si="528"/>
        <v>0</v>
      </c>
      <c r="Z2083" t="s">
        <v>2115</v>
      </c>
    </row>
    <row r="2084" spans="1:26" x14ac:dyDescent="0.25">
      <c r="A2084" t="s">
        <v>26</v>
      </c>
      <c r="B2084" t="s">
        <v>38</v>
      </c>
      <c r="C2084" t="s">
        <v>35</v>
      </c>
      <c r="D2084">
        <v>0</v>
      </c>
      <c r="F2084">
        <v>1</v>
      </c>
      <c r="G2084">
        <v>75.3</v>
      </c>
      <c r="H2084">
        <f t="shared" si="513"/>
        <v>1</v>
      </c>
      <c r="I2084">
        <f t="shared" si="514"/>
        <v>0</v>
      </c>
      <c r="J2084">
        <f t="shared" si="515"/>
        <v>0</v>
      </c>
      <c r="K2084">
        <f t="shared" si="516"/>
        <v>1</v>
      </c>
      <c r="L2084">
        <f t="shared" si="517"/>
        <v>0</v>
      </c>
      <c r="M2084">
        <f t="shared" si="518"/>
        <v>1</v>
      </c>
      <c r="N2084">
        <f t="shared" si="519"/>
        <v>0</v>
      </c>
      <c r="O2084">
        <f t="shared" si="520"/>
        <v>0</v>
      </c>
      <c r="P2084">
        <v>23</v>
      </c>
      <c r="Q2084">
        <f t="shared" si="521"/>
        <v>0</v>
      </c>
      <c r="R2084">
        <f t="shared" si="522"/>
        <v>0</v>
      </c>
      <c r="S2084">
        <f t="shared" si="523"/>
        <v>1</v>
      </c>
      <c r="T2084">
        <f t="shared" si="524"/>
        <v>0</v>
      </c>
      <c r="U2084">
        <v>0</v>
      </c>
      <c r="V2084">
        <f t="shared" si="525"/>
        <v>0.37516027204107427</v>
      </c>
      <c r="W2084">
        <f t="shared" si="526"/>
        <v>0.59270529111777648</v>
      </c>
      <c r="X2084">
        <f t="shared" si="527"/>
        <v>0.14074522971793285</v>
      </c>
      <c r="Y2084">
        <f t="shared" si="528"/>
        <v>1</v>
      </c>
      <c r="Z2084" t="s">
        <v>2116</v>
      </c>
    </row>
    <row r="2085" spans="1:26" x14ac:dyDescent="0.25">
      <c r="A2085" t="s">
        <v>26</v>
      </c>
      <c r="B2085" t="s">
        <v>30</v>
      </c>
      <c r="C2085" t="s">
        <v>23</v>
      </c>
      <c r="D2085">
        <v>0</v>
      </c>
      <c r="F2085">
        <v>1</v>
      </c>
      <c r="G2085">
        <v>24.7</v>
      </c>
      <c r="H2085">
        <f t="shared" si="513"/>
        <v>1</v>
      </c>
      <c r="I2085">
        <f t="shared" si="514"/>
        <v>0</v>
      </c>
      <c r="J2085">
        <f t="shared" si="515"/>
        <v>0</v>
      </c>
      <c r="K2085">
        <f t="shared" si="516"/>
        <v>0</v>
      </c>
      <c r="L2085">
        <f t="shared" si="517"/>
        <v>1</v>
      </c>
      <c r="M2085">
        <f t="shared" si="518"/>
        <v>1</v>
      </c>
      <c r="N2085">
        <f t="shared" si="519"/>
        <v>0</v>
      </c>
      <c r="O2085">
        <f t="shared" si="520"/>
        <v>0</v>
      </c>
      <c r="P2085">
        <v>21</v>
      </c>
      <c r="Q2085">
        <f t="shared" si="521"/>
        <v>0</v>
      </c>
      <c r="R2085">
        <f t="shared" si="522"/>
        <v>1</v>
      </c>
      <c r="S2085">
        <f t="shared" si="523"/>
        <v>0</v>
      </c>
      <c r="T2085">
        <f t="shared" si="524"/>
        <v>0</v>
      </c>
      <c r="U2085">
        <v>0</v>
      </c>
      <c r="V2085">
        <f t="shared" si="525"/>
        <v>0.26754385895304716</v>
      </c>
      <c r="W2085">
        <f t="shared" si="526"/>
        <v>0.56648982684138061</v>
      </c>
      <c r="X2085">
        <f t="shared" si="527"/>
        <v>7.1579716463488E-2</v>
      </c>
      <c r="Y2085">
        <f t="shared" si="528"/>
        <v>0</v>
      </c>
      <c r="Z2085" t="s">
        <v>2117</v>
      </c>
    </row>
    <row r="2086" spans="1:26" x14ac:dyDescent="0.25">
      <c r="A2086" t="s">
        <v>26</v>
      </c>
      <c r="B2086" t="s">
        <v>30</v>
      </c>
      <c r="C2086" t="s">
        <v>23</v>
      </c>
      <c r="D2086">
        <v>0</v>
      </c>
      <c r="F2086">
        <v>1</v>
      </c>
      <c r="G2086">
        <v>20.149999999999999</v>
      </c>
      <c r="H2086">
        <f t="shared" si="513"/>
        <v>1</v>
      </c>
      <c r="I2086">
        <f t="shared" si="514"/>
        <v>0</v>
      </c>
      <c r="J2086">
        <f t="shared" si="515"/>
        <v>0</v>
      </c>
      <c r="K2086">
        <f t="shared" si="516"/>
        <v>0</v>
      </c>
      <c r="L2086">
        <f t="shared" si="517"/>
        <v>1</v>
      </c>
      <c r="M2086">
        <f t="shared" si="518"/>
        <v>1</v>
      </c>
      <c r="N2086">
        <f t="shared" si="519"/>
        <v>0</v>
      </c>
      <c r="O2086">
        <f t="shared" si="520"/>
        <v>0</v>
      </c>
      <c r="P2086">
        <v>1</v>
      </c>
      <c r="Q2086">
        <f t="shared" si="521"/>
        <v>0</v>
      </c>
      <c r="R2086">
        <f t="shared" si="522"/>
        <v>1</v>
      </c>
      <c r="S2086">
        <f t="shared" si="523"/>
        <v>0</v>
      </c>
      <c r="T2086">
        <f t="shared" si="524"/>
        <v>0</v>
      </c>
      <c r="U2086">
        <v>1</v>
      </c>
      <c r="V2086">
        <f t="shared" si="525"/>
        <v>0.26531332608434904</v>
      </c>
      <c r="W2086">
        <f t="shared" si="526"/>
        <v>0.56594197355669595</v>
      </c>
      <c r="X2086">
        <f t="shared" si="527"/>
        <v>0.5397645088292421</v>
      </c>
      <c r="Y2086">
        <f t="shared" si="528"/>
        <v>0</v>
      </c>
      <c r="Z2086" t="s">
        <v>2118</v>
      </c>
    </row>
    <row r="2087" spans="1:26" x14ac:dyDescent="0.25">
      <c r="A2087" t="s">
        <v>26</v>
      </c>
      <c r="B2087" t="s">
        <v>33</v>
      </c>
      <c r="C2087" t="s">
        <v>35</v>
      </c>
      <c r="D2087">
        <v>0</v>
      </c>
      <c r="F2087">
        <v>1</v>
      </c>
      <c r="G2087">
        <v>69.75</v>
      </c>
      <c r="H2087">
        <f t="shared" si="513"/>
        <v>1</v>
      </c>
      <c r="I2087">
        <f t="shared" si="514"/>
        <v>0</v>
      </c>
      <c r="J2087">
        <f t="shared" si="515"/>
        <v>0</v>
      </c>
      <c r="K2087">
        <f t="shared" si="516"/>
        <v>1</v>
      </c>
      <c r="L2087">
        <f t="shared" si="517"/>
        <v>0</v>
      </c>
      <c r="M2087">
        <f t="shared" si="518"/>
        <v>1</v>
      </c>
      <c r="N2087">
        <f t="shared" si="519"/>
        <v>0</v>
      </c>
      <c r="O2087">
        <f t="shared" si="520"/>
        <v>0</v>
      </c>
      <c r="P2087">
        <v>1</v>
      </c>
      <c r="Q2087">
        <f t="shared" si="521"/>
        <v>0</v>
      </c>
      <c r="R2087">
        <f t="shared" si="522"/>
        <v>0</v>
      </c>
      <c r="S2087">
        <f t="shared" si="523"/>
        <v>0</v>
      </c>
      <c r="T2087">
        <f t="shared" si="524"/>
        <v>1</v>
      </c>
      <c r="U2087">
        <v>1</v>
      </c>
      <c r="V2087">
        <f t="shared" si="525"/>
        <v>0.38506213286361202</v>
      </c>
      <c r="W2087">
        <f t="shared" si="526"/>
        <v>0.59509344531770847</v>
      </c>
      <c r="X2087">
        <f t="shared" si="527"/>
        <v>0.37814858043824995</v>
      </c>
      <c r="Y2087">
        <f t="shared" si="528"/>
        <v>1</v>
      </c>
      <c r="Z2087" t="s">
        <v>2119</v>
      </c>
    </row>
    <row r="2088" spans="1:26" x14ac:dyDescent="0.25">
      <c r="A2088" t="s">
        <v>26</v>
      </c>
      <c r="B2088" t="s">
        <v>27</v>
      </c>
      <c r="C2088" t="s">
        <v>35</v>
      </c>
      <c r="D2088">
        <v>1</v>
      </c>
      <c r="F2088">
        <v>1</v>
      </c>
      <c r="G2088">
        <v>93.2</v>
      </c>
      <c r="H2088">
        <f t="shared" si="513"/>
        <v>0</v>
      </c>
      <c r="I2088">
        <f t="shared" si="514"/>
        <v>1</v>
      </c>
      <c r="J2088">
        <f t="shared" si="515"/>
        <v>0</v>
      </c>
      <c r="K2088">
        <f t="shared" si="516"/>
        <v>1</v>
      </c>
      <c r="L2088">
        <f t="shared" si="517"/>
        <v>0</v>
      </c>
      <c r="M2088">
        <f t="shared" si="518"/>
        <v>1</v>
      </c>
      <c r="N2088">
        <f t="shared" si="519"/>
        <v>0</v>
      </c>
      <c r="O2088">
        <f t="shared" si="520"/>
        <v>0</v>
      </c>
      <c r="P2088">
        <v>32</v>
      </c>
      <c r="Q2088">
        <f t="shared" si="521"/>
        <v>1</v>
      </c>
      <c r="R2088">
        <f t="shared" si="522"/>
        <v>0</v>
      </c>
      <c r="S2088">
        <f t="shared" si="523"/>
        <v>0</v>
      </c>
      <c r="T2088">
        <f t="shared" si="524"/>
        <v>0</v>
      </c>
      <c r="U2088">
        <v>1</v>
      </c>
      <c r="V2088">
        <f t="shared" si="525"/>
        <v>0.54469887693327645</v>
      </c>
      <c r="W2088">
        <f t="shared" si="526"/>
        <v>0.63290481765878814</v>
      </c>
      <c r="X2088">
        <f t="shared" si="527"/>
        <v>0.20729911266581974</v>
      </c>
      <c r="Y2088">
        <f t="shared" si="528"/>
        <v>1</v>
      </c>
      <c r="Z2088" t="s">
        <v>2120</v>
      </c>
    </row>
    <row r="2089" spans="1:26" x14ac:dyDescent="0.25">
      <c r="A2089" t="s">
        <v>26</v>
      </c>
      <c r="B2089" t="s">
        <v>27</v>
      </c>
      <c r="C2089" t="s">
        <v>35</v>
      </c>
      <c r="D2089">
        <v>0</v>
      </c>
      <c r="F2089">
        <v>1</v>
      </c>
      <c r="G2089">
        <v>80.849999999999994</v>
      </c>
      <c r="H2089">
        <f t="shared" si="513"/>
        <v>1</v>
      </c>
      <c r="I2089">
        <f t="shared" si="514"/>
        <v>0</v>
      </c>
      <c r="J2089">
        <f t="shared" si="515"/>
        <v>0</v>
      </c>
      <c r="K2089">
        <f t="shared" si="516"/>
        <v>1</v>
      </c>
      <c r="L2089">
        <f t="shared" si="517"/>
        <v>0</v>
      </c>
      <c r="M2089">
        <f t="shared" si="518"/>
        <v>1</v>
      </c>
      <c r="N2089">
        <f t="shared" si="519"/>
        <v>0</v>
      </c>
      <c r="O2089">
        <f t="shared" si="520"/>
        <v>0</v>
      </c>
      <c r="P2089">
        <v>17</v>
      </c>
      <c r="Q2089">
        <f t="shared" si="521"/>
        <v>1</v>
      </c>
      <c r="R2089">
        <f t="shared" si="522"/>
        <v>0</v>
      </c>
      <c r="S2089">
        <f t="shared" si="523"/>
        <v>0</v>
      </c>
      <c r="T2089">
        <f t="shared" si="524"/>
        <v>0</v>
      </c>
      <c r="U2089">
        <v>1</v>
      </c>
      <c r="V2089">
        <f t="shared" si="525"/>
        <v>0.52058137332114618</v>
      </c>
      <c r="W2089">
        <f t="shared" si="526"/>
        <v>0.627283700787865</v>
      </c>
      <c r="X2089">
        <f t="shared" si="527"/>
        <v>0.2298422196066382</v>
      </c>
      <c r="Y2089">
        <f t="shared" si="528"/>
        <v>1</v>
      </c>
      <c r="Z2089" t="s">
        <v>2121</v>
      </c>
    </row>
    <row r="2090" spans="1:26" x14ac:dyDescent="0.25">
      <c r="A2090" t="s">
        <v>26</v>
      </c>
      <c r="B2090" t="s">
        <v>27</v>
      </c>
      <c r="C2090" t="s">
        <v>25</v>
      </c>
      <c r="D2090">
        <v>0</v>
      </c>
      <c r="F2090">
        <v>1</v>
      </c>
      <c r="G2090">
        <v>33.65</v>
      </c>
      <c r="H2090">
        <f t="shared" si="513"/>
        <v>1</v>
      </c>
      <c r="I2090">
        <f t="shared" si="514"/>
        <v>0</v>
      </c>
      <c r="J2090">
        <f t="shared" si="515"/>
        <v>1</v>
      </c>
      <c r="K2090">
        <f t="shared" si="516"/>
        <v>0</v>
      </c>
      <c r="L2090">
        <f t="shared" si="517"/>
        <v>0</v>
      </c>
      <c r="M2090">
        <f t="shared" si="518"/>
        <v>1</v>
      </c>
      <c r="N2090">
        <f t="shared" si="519"/>
        <v>0</v>
      </c>
      <c r="O2090">
        <f t="shared" si="520"/>
        <v>0</v>
      </c>
      <c r="P2090">
        <v>4</v>
      </c>
      <c r="Q2090">
        <f t="shared" si="521"/>
        <v>1</v>
      </c>
      <c r="R2090">
        <f t="shared" si="522"/>
        <v>0</v>
      </c>
      <c r="S2090">
        <f t="shared" si="523"/>
        <v>0</v>
      </c>
      <c r="T2090">
        <f t="shared" si="524"/>
        <v>0</v>
      </c>
      <c r="U2090">
        <v>1</v>
      </c>
      <c r="V2090">
        <f t="shared" si="525"/>
        <v>0.44699395782439477</v>
      </c>
      <c r="W2090">
        <f t="shared" si="526"/>
        <v>0.60992428324373538</v>
      </c>
      <c r="X2090">
        <f t="shared" si="527"/>
        <v>0.30581568268272724</v>
      </c>
      <c r="Y2090">
        <f t="shared" si="528"/>
        <v>1</v>
      </c>
      <c r="Z2090" t="s">
        <v>2122</v>
      </c>
    </row>
    <row r="2091" spans="1:26" x14ac:dyDescent="0.25">
      <c r="A2091" t="s">
        <v>29</v>
      </c>
      <c r="B2091" t="s">
        <v>27</v>
      </c>
      <c r="C2091" t="s">
        <v>25</v>
      </c>
      <c r="D2091">
        <v>0</v>
      </c>
      <c r="F2091">
        <v>1</v>
      </c>
      <c r="G2091">
        <v>55.8</v>
      </c>
      <c r="H2091">
        <f t="shared" si="513"/>
        <v>1</v>
      </c>
      <c r="I2091">
        <f t="shared" si="514"/>
        <v>0</v>
      </c>
      <c r="J2091">
        <f t="shared" si="515"/>
        <v>1</v>
      </c>
      <c r="K2091">
        <f t="shared" si="516"/>
        <v>0</v>
      </c>
      <c r="L2091">
        <f t="shared" si="517"/>
        <v>0</v>
      </c>
      <c r="M2091">
        <f t="shared" si="518"/>
        <v>0</v>
      </c>
      <c r="N2091">
        <f t="shared" si="519"/>
        <v>1</v>
      </c>
      <c r="O2091">
        <f t="shared" si="520"/>
        <v>0</v>
      </c>
      <c r="P2091">
        <v>36</v>
      </c>
      <c r="Q2091">
        <f t="shared" si="521"/>
        <v>1</v>
      </c>
      <c r="R2091">
        <f t="shared" si="522"/>
        <v>0</v>
      </c>
      <c r="S2091">
        <f t="shared" si="523"/>
        <v>0</v>
      </c>
      <c r="T2091">
        <f t="shared" si="524"/>
        <v>0</v>
      </c>
      <c r="U2091">
        <v>0</v>
      </c>
      <c r="V2091">
        <f t="shared" si="525"/>
        <v>0.21007218668237426</v>
      </c>
      <c r="W2091">
        <f t="shared" si="526"/>
        <v>0.55232575866627609</v>
      </c>
      <c r="X2091">
        <f t="shared" si="527"/>
        <v>4.4130323617514303E-2</v>
      </c>
      <c r="Y2091">
        <f t="shared" si="528"/>
        <v>0</v>
      </c>
      <c r="Z2091" t="s">
        <v>2123</v>
      </c>
    </row>
    <row r="2092" spans="1:26" x14ac:dyDescent="0.25">
      <c r="A2092" t="s">
        <v>45</v>
      </c>
      <c r="B2092" t="s">
        <v>38</v>
      </c>
      <c r="C2092" t="s">
        <v>25</v>
      </c>
      <c r="D2092">
        <v>0</v>
      </c>
      <c r="F2092">
        <v>1</v>
      </c>
      <c r="G2092">
        <v>39.700000000000003</v>
      </c>
      <c r="H2092">
        <f t="shared" si="513"/>
        <v>1</v>
      </c>
      <c r="I2092">
        <f t="shared" si="514"/>
        <v>0</v>
      </c>
      <c r="J2092">
        <f t="shared" si="515"/>
        <v>1</v>
      </c>
      <c r="K2092">
        <f t="shared" si="516"/>
        <v>0</v>
      </c>
      <c r="L2092">
        <f t="shared" si="517"/>
        <v>0</v>
      </c>
      <c r="M2092">
        <f t="shared" si="518"/>
        <v>0</v>
      </c>
      <c r="N2092">
        <f t="shared" si="519"/>
        <v>0</v>
      </c>
      <c r="O2092">
        <f t="shared" si="520"/>
        <v>1</v>
      </c>
      <c r="P2092">
        <v>50</v>
      </c>
      <c r="Q2092">
        <f t="shared" si="521"/>
        <v>0</v>
      </c>
      <c r="R2092">
        <f t="shared" si="522"/>
        <v>0</v>
      </c>
      <c r="S2092">
        <f t="shared" si="523"/>
        <v>1</v>
      </c>
      <c r="T2092">
        <f t="shared" si="524"/>
        <v>0</v>
      </c>
      <c r="U2092">
        <v>0</v>
      </c>
      <c r="V2092">
        <f t="shared" si="525"/>
        <v>-1.1731005248708105E-2</v>
      </c>
      <c r="W2092">
        <f t="shared" si="526"/>
        <v>0.49706728232027048</v>
      </c>
      <c r="X2092">
        <f t="shared" si="527"/>
        <v>1.3761648414521713E-4</v>
      </c>
      <c r="Y2092">
        <f t="shared" si="528"/>
        <v>0</v>
      </c>
      <c r="Z2092" t="s">
        <v>2124</v>
      </c>
    </row>
    <row r="2093" spans="1:26" x14ac:dyDescent="0.25">
      <c r="A2093" t="s">
        <v>26</v>
      </c>
      <c r="B2093" t="s">
        <v>38</v>
      </c>
      <c r="C2093" t="s">
        <v>25</v>
      </c>
      <c r="D2093">
        <v>0</v>
      </c>
      <c r="F2093">
        <v>1</v>
      </c>
      <c r="G2093">
        <v>29.5</v>
      </c>
      <c r="H2093">
        <f t="shared" si="513"/>
        <v>1</v>
      </c>
      <c r="I2093">
        <f t="shared" si="514"/>
        <v>0</v>
      </c>
      <c r="J2093">
        <f t="shared" si="515"/>
        <v>1</v>
      </c>
      <c r="K2093">
        <f t="shared" si="516"/>
        <v>0</v>
      </c>
      <c r="L2093">
        <f t="shared" si="517"/>
        <v>0</v>
      </c>
      <c r="M2093">
        <f t="shared" si="518"/>
        <v>1</v>
      </c>
      <c r="N2093">
        <f t="shared" si="519"/>
        <v>0</v>
      </c>
      <c r="O2093">
        <f t="shared" si="520"/>
        <v>0</v>
      </c>
      <c r="P2093">
        <v>48</v>
      </c>
      <c r="Q2093">
        <f t="shared" si="521"/>
        <v>0</v>
      </c>
      <c r="R2093">
        <f t="shared" si="522"/>
        <v>0</v>
      </c>
      <c r="S2093">
        <f t="shared" si="523"/>
        <v>1</v>
      </c>
      <c r="T2093">
        <f t="shared" si="524"/>
        <v>0</v>
      </c>
      <c r="U2093">
        <v>0</v>
      </c>
      <c r="V2093">
        <f t="shared" si="525"/>
        <v>0.30375553412261636</v>
      </c>
      <c r="W2093">
        <f t="shared" si="526"/>
        <v>0.57536033066951475</v>
      </c>
      <c r="X2093">
        <f t="shared" si="527"/>
        <v>9.226742451011595E-2</v>
      </c>
      <c r="Y2093">
        <f t="shared" si="528"/>
        <v>0</v>
      </c>
      <c r="Z2093" t="s">
        <v>2125</v>
      </c>
    </row>
    <row r="2094" spans="1:26" x14ac:dyDescent="0.25">
      <c r="A2094" t="s">
        <v>45</v>
      </c>
      <c r="B2094" t="s">
        <v>38</v>
      </c>
      <c r="C2094" t="s">
        <v>23</v>
      </c>
      <c r="D2094">
        <v>0</v>
      </c>
      <c r="F2094">
        <v>1</v>
      </c>
      <c r="G2094">
        <v>20.149999999999999</v>
      </c>
      <c r="H2094">
        <f t="shared" si="513"/>
        <v>1</v>
      </c>
      <c r="I2094">
        <f t="shared" si="514"/>
        <v>0</v>
      </c>
      <c r="J2094">
        <f t="shared" si="515"/>
        <v>0</v>
      </c>
      <c r="K2094">
        <f t="shared" si="516"/>
        <v>0</v>
      </c>
      <c r="L2094">
        <f t="shared" si="517"/>
        <v>1</v>
      </c>
      <c r="M2094">
        <f t="shared" si="518"/>
        <v>0</v>
      </c>
      <c r="N2094">
        <f t="shared" si="519"/>
        <v>0</v>
      </c>
      <c r="O2094">
        <f t="shared" si="520"/>
        <v>1</v>
      </c>
      <c r="P2094">
        <v>50</v>
      </c>
      <c r="Q2094">
        <f t="shared" si="521"/>
        <v>0</v>
      </c>
      <c r="R2094">
        <f t="shared" si="522"/>
        <v>0</v>
      </c>
      <c r="S2094">
        <f t="shared" si="523"/>
        <v>1</v>
      </c>
      <c r="T2094">
        <f t="shared" si="524"/>
        <v>0</v>
      </c>
      <c r="U2094">
        <v>0</v>
      </c>
      <c r="V2094">
        <f t="shared" si="525"/>
        <v>-7.0938747761012139E-2</v>
      </c>
      <c r="W2094">
        <f t="shared" si="526"/>
        <v>0.48227274651655361</v>
      </c>
      <c r="X2094">
        <f t="shared" si="527"/>
        <v>5.0323059339005046E-3</v>
      </c>
      <c r="Y2094">
        <f t="shared" si="528"/>
        <v>0</v>
      </c>
      <c r="Z2094" t="s">
        <v>2126</v>
      </c>
    </row>
    <row r="2095" spans="1:26" x14ac:dyDescent="0.25">
      <c r="A2095" t="s">
        <v>45</v>
      </c>
      <c r="B2095" t="s">
        <v>38</v>
      </c>
      <c r="C2095" t="s">
        <v>25</v>
      </c>
      <c r="D2095">
        <v>0</v>
      </c>
      <c r="F2095">
        <v>1</v>
      </c>
      <c r="G2095">
        <v>79.55</v>
      </c>
      <c r="H2095">
        <f t="shared" si="513"/>
        <v>1</v>
      </c>
      <c r="I2095">
        <f t="shared" si="514"/>
        <v>0</v>
      </c>
      <c r="J2095">
        <f t="shared" si="515"/>
        <v>1</v>
      </c>
      <c r="K2095">
        <f t="shared" si="516"/>
        <v>0</v>
      </c>
      <c r="L2095">
        <f t="shared" si="517"/>
        <v>0</v>
      </c>
      <c r="M2095">
        <f t="shared" si="518"/>
        <v>0</v>
      </c>
      <c r="N2095">
        <f t="shared" si="519"/>
        <v>0</v>
      </c>
      <c r="O2095">
        <f t="shared" si="520"/>
        <v>1</v>
      </c>
      <c r="P2095">
        <v>72</v>
      </c>
      <c r="Q2095">
        <f t="shared" si="521"/>
        <v>0</v>
      </c>
      <c r="R2095">
        <f t="shared" si="522"/>
        <v>0</v>
      </c>
      <c r="S2095">
        <f t="shared" si="523"/>
        <v>1</v>
      </c>
      <c r="T2095">
        <f t="shared" si="524"/>
        <v>0</v>
      </c>
      <c r="U2095">
        <v>0</v>
      </c>
      <c r="V2095">
        <f t="shared" si="525"/>
        <v>5.039735296200254E-2</v>
      </c>
      <c r="W2095">
        <f t="shared" si="526"/>
        <v>0.5125966721698737</v>
      </c>
      <c r="X2095">
        <f t="shared" si="527"/>
        <v>2.5398931855766661E-3</v>
      </c>
      <c r="Y2095">
        <f t="shared" si="528"/>
        <v>0</v>
      </c>
      <c r="Z2095" t="s">
        <v>2127</v>
      </c>
    </row>
    <row r="2096" spans="1:26" x14ac:dyDescent="0.25">
      <c r="A2096" t="s">
        <v>26</v>
      </c>
      <c r="B2096" t="s">
        <v>38</v>
      </c>
      <c r="C2096" t="s">
        <v>23</v>
      </c>
      <c r="D2096">
        <v>0</v>
      </c>
      <c r="F2096">
        <v>1</v>
      </c>
      <c r="G2096">
        <v>24.8</v>
      </c>
      <c r="H2096">
        <f t="shared" si="513"/>
        <v>1</v>
      </c>
      <c r="I2096">
        <f t="shared" si="514"/>
        <v>0</v>
      </c>
      <c r="J2096">
        <f t="shared" si="515"/>
        <v>0</v>
      </c>
      <c r="K2096">
        <f t="shared" si="516"/>
        <v>0</v>
      </c>
      <c r="L2096">
        <f t="shared" si="517"/>
        <v>1</v>
      </c>
      <c r="M2096">
        <f t="shared" si="518"/>
        <v>1</v>
      </c>
      <c r="N2096">
        <f t="shared" si="519"/>
        <v>0</v>
      </c>
      <c r="O2096">
        <f t="shared" si="520"/>
        <v>0</v>
      </c>
      <c r="P2096">
        <v>10</v>
      </c>
      <c r="Q2096">
        <f t="shared" si="521"/>
        <v>0</v>
      </c>
      <c r="R2096">
        <f t="shared" si="522"/>
        <v>0</v>
      </c>
      <c r="S2096">
        <f t="shared" si="523"/>
        <v>1</v>
      </c>
      <c r="T2096">
        <f t="shared" si="524"/>
        <v>0</v>
      </c>
      <c r="U2096">
        <v>0</v>
      </c>
      <c r="V2096">
        <f t="shared" si="525"/>
        <v>0.26769976449435384</v>
      </c>
      <c r="W2096">
        <f t="shared" si="526"/>
        <v>0.56652811358739286</v>
      </c>
      <c r="X2096">
        <f t="shared" si="527"/>
        <v>7.1663163910332506E-2</v>
      </c>
      <c r="Y2096">
        <f t="shared" si="528"/>
        <v>0</v>
      </c>
      <c r="Z2096" t="s">
        <v>2128</v>
      </c>
    </row>
    <row r="2097" spans="1:26" x14ac:dyDescent="0.25">
      <c r="A2097" t="s">
        <v>26</v>
      </c>
      <c r="B2097" t="s">
        <v>30</v>
      </c>
      <c r="C2097" t="s">
        <v>23</v>
      </c>
      <c r="D2097">
        <v>0</v>
      </c>
      <c r="F2097">
        <v>1</v>
      </c>
      <c r="G2097">
        <v>19.649999999999999</v>
      </c>
      <c r="H2097">
        <f t="shared" si="513"/>
        <v>1</v>
      </c>
      <c r="I2097">
        <f t="shared" si="514"/>
        <v>0</v>
      </c>
      <c r="J2097">
        <f t="shared" si="515"/>
        <v>0</v>
      </c>
      <c r="K2097">
        <f t="shared" si="516"/>
        <v>0</v>
      </c>
      <c r="L2097">
        <f t="shared" si="517"/>
        <v>1</v>
      </c>
      <c r="M2097">
        <f t="shared" si="518"/>
        <v>1</v>
      </c>
      <c r="N2097">
        <f t="shared" si="519"/>
        <v>0</v>
      </c>
      <c r="O2097">
        <f t="shared" si="520"/>
        <v>0</v>
      </c>
      <c r="P2097">
        <v>18</v>
      </c>
      <c r="Q2097">
        <f t="shared" si="521"/>
        <v>0</v>
      </c>
      <c r="R2097">
        <f t="shared" si="522"/>
        <v>1</v>
      </c>
      <c r="S2097">
        <f t="shared" si="523"/>
        <v>0</v>
      </c>
      <c r="T2097">
        <f t="shared" si="524"/>
        <v>0</v>
      </c>
      <c r="U2097">
        <v>0</v>
      </c>
      <c r="V2097">
        <f t="shared" si="525"/>
        <v>0.26453379837781565</v>
      </c>
      <c r="W2097">
        <f t="shared" si="526"/>
        <v>0.56575047145039259</v>
      </c>
      <c r="X2097">
        <f t="shared" si="527"/>
        <v>6.9978130484194823E-2</v>
      </c>
      <c r="Y2097">
        <f t="shared" si="528"/>
        <v>0</v>
      </c>
      <c r="Z2097" t="s">
        <v>2129</v>
      </c>
    </row>
    <row r="2098" spans="1:26" x14ac:dyDescent="0.25">
      <c r="A2098" t="s">
        <v>26</v>
      </c>
      <c r="B2098" t="s">
        <v>27</v>
      </c>
      <c r="C2098" t="s">
        <v>35</v>
      </c>
      <c r="D2098">
        <v>0</v>
      </c>
      <c r="F2098">
        <v>1</v>
      </c>
      <c r="G2098">
        <v>79.95</v>
      </c>
      <c r="H2098">
        <f t="shared" si="513"/>
        <v>1</v>
      </c>
      <c r="I2098">
        <f t="shared" si="514"/>
        <v>0</v>
      </c>
      <c r="J2098">
        <f t="shared" si="515"/>
        <v>0</v>
      </c>
      <c r="K2098">
        <f t="shared" si="516"/>
        <v>1</v>
      </c>
      <c r="L2098">
        <f t="shared" si="517"/>
        <v>0</v>
      </c>
      <c r="M2098">
        <f t="shared" si="518"/>
        <v>1</v>
      </c>
      <c r="N2098">
        <f t="shared" si="519"/>
        <v>0</v>
      </c>
      <c r="O2098">
        <f t="shared" si="520"/>
        <v>0</v>
      </c>
      <c r="P2098">
        <v>1</v>
      </c>
      <c r="Q2098">
        <f t="shared" si="521"/>
        <v>1</v>
      </c>
      <c r="R2098">
        <f t="shared" si="522"/>
        <v>0</v>
      </c>
      <c r="S2098">
        <f t="shared" si="523"/>
        <v>0</v>
      </c>
      <c r="T2098">
        <f t="shared" si="524"/>
        <v>0</v>
      </c>
      <c r="U2098">
        <v>1</v>
      </c>
      <c r="V2098">
        <f t="shared" si="525"/>
        <v>0.51917822344938602</v>
      </c>
      <c r="W2098">
        <f t="shared" si="526"/>
        <v>0.6269555874015238</v>
      </c>
      <c r="X2098">
        <f t="shared" si="527"/>
        <v>0.23118958080528856</v>
      </c>
      <c r="Y2098">
        <f t="shared" si="528"/>
        <v>1</v>
      </c>
      <c r="Z2098" t="s">
        <v>2130</v>
      </c>
    </row>
    <row r="2099" spans="1:26" x14ac:dyDescent="0.25">
      <c r="A2099" t="s">
        <v>26</v>
      </c>
      <c r="B2099" t="s">
        <v>27</v>
      </c>
      <c r="C2099" t="s">
        <v>23</v>
      </c>
      <c r="D2099">
        <v>0</v>
      </c>
      <c r="F2099">
        <v>1</v>
      </c>
      <c r="G2099">
        <v>19.3</v>
      </c>
      <c r="H2099">
        <f t="shared" si="513"/>
        <v>1</v>
      </c>
      <c r="I2099">
        <f t="shared" si="514"/>
        <v>0</v>
      </c>
      <c r="J2099">
        <f t="shared" si="515"/>
        <v>0</v>
      </c>
      <c r="K2099">
        <f t="shared" si="516"/>
        <v>0</v>
      </c>
      <c r="L2099">
        <f t="shared" si="517"/>
        <v>1</v>
      </c>
      <c r="M2099">
        <f t="shared" si="518"/>
        <v>1</v>
      </c>
      <c r="N2099">
        <f t="shared" si="519"/>
        <v>0</v>
      </c>
      <c r="O2099">
        <f t="shared" si="520"/>
        <v>0</v>
      </c>
      <c r="P2099">
        <v>1</v>
      </c>
      <c r="Q2099">
        <f t="shared" si="521"/>
        <v>1</v>
      </c>
      <c r="R2099">
        <f t="shared" si="522"/>
        <v>0</v>
      </c>
      <c r="S2099">
        <f t="shared" si="523"/>
        <v>0</v>
      </c>
      <c r="T2099">
        <f t="shared" si="524"/>
        <v>0</v>
      </c>
      <c r="U2099">
        <v>1</v>
      </c>
      <c r="V2099">
        <f t="shared" si="525"/>
        <v>0.40075647272079357</v>
      </c>
      <c r="W2099">
        <f t="shared" si="526"/>
        <v>0.59886939723631816</v>
      </c>
      <c r="X2099">
        <f t="shared" si="527"/>
        <v>0.35909280498602508</v>
      </c>
      <c r="Y2099">
        <f t="shared" si="528"/>
        <v>1</v>
      </c>
      <c r="Z2099" t="s">
        <v>2131</v>
      </c>
    </row>
    <row r="2100" spans="1:26" x14ac:dyDescent="0.25">
      <c r="A2100" t="s">
        <v>26</v>
      </c>
      <c r="B2100" t="s">
        <v>27</v>
      </c>
      <c r="C2100" t="s">
        <v>35</v>
      </c>
      <c r="D2100">
        <v>0</v>
      </c>
      <c r="F2100">
        <v>1</v>
      </c>
      <c r="G2100">
        <v>94.05</v>
      </c>
      <c r="H2100">
        <f t="shared" si="513"/>
        <v>1</v>
      </c>
      <c r="I2100">
        <f t="shared" si="514"/>
        <v>0</v>
      </c>
      <c r="J2100">
        <f t="shared" si="515"/>
        <v>0</v>
      </c>
      <c r="K2100">
        <f t="shared" si="516"/>
        <v>1</v>
      </c>
      <c r="L2100">
        <f t="shared" si="517"/>
        <v>0</v>
      </c>
      <c r="M2100">
        <f t="shared" si="518"/>
        <v>1</v>
      </c>
      <c r="N2100">
        <f t="shared" si="519"/>
        <v>0</v>
      </c>
      <c r="O2100">
        <f t="shared" si="520"/>
        <v>0</v>
      </c>
      <c r="P2100">
        <v>9</v>
      </c>
      <c r="Q2100">
        <f t="shared" si="521"/>
        <v>1</v>
      </c>
      <c r="R2100">
        <f t="shared" si="522"/>
        <v>0</v>
      </c>
      <c r="S2100">
        <f t="shared" si="523"/>
        <v>0</v>
      </c>
      <c r="T2100">
        <f t="shared" si="524"/>
        <v>0</v>
      </c>
      <c r="U2100">
        <v>0</v>
      </c>
      <c r="V2100">
        <f t="shared" si="525"/>
        <v>0.54602407403438313</v>
      </c>
      <c r="W2100">
        <f t="shared" si="526"/>
        <v>0.63321265479965239</v>
      </c>
      <c r="X2100">
        <f t="shared" si="527"/>
        <v>0.29814228942510551</v>
      </c>
      <c r="Y2100">
        <f t="shared" si="528"/>
        <v>1</v>
      </c>
      <c r="Z2100" t="s">
        <v>2132</v>
      </c>
    </row>
    <row r="2101" spans="1:26" x14ac:dyDescent="0.25">
      <c r="A2101" t="s">
        <v>26</v>
      </c>
      <c r="B2101" t="s">
        <v>30</v>
      </c>
      <c r="C2101" t="s">
        <v>35</v>
      </c>
      <c r="D2101">
        <v>0</v>
      </c>
      <c r="F2101">
        <v>1</v>
      </c>
      <c r="G2101">
        <v>90.75</v>
      </c>
      <c r="H2101">
        <f t="shared" si="513"/>
        <v>1</v>
      </c>
      <c r="I2101">
        <f t="shared" si="514"/>
        <v>0</v>
      </c>
      <c r="J2101">
        <f t="shared" si="515"/>
        <v>0</v>
      </c>
      <c r="K2101">
        <f t="shared" si="516"/>
        <v>1</v>
      </c>
      <c r="L2101">
        <f t="shared" si="517"/>
        <v>0</v>
      </c>
      <c r="M2101">
        <f t="shared" si="518"/>
        <v>1</v>
      </c>
      <c r="N2101">
        <f t="shared" si="519"/>
        <v>0</v>
      </c>
      <c r="O2101">
        <f t="shared" si="520"/>
        <v>0</v>
      </c>
      <c r="P2101">
        <v>2</v>
      </c>
      <c r="Q2101">
        <f t="shared" si="521"/>
        <v>0</v>
      </c>
      <c r="R2101">
        <f t="shared" si="522"/>
        <v>1</v>
      </c>
      <c r="S2101">
        <f t="shared" si="523"/>
        <v>0</v>
      </c>
      <c r="T2101">
        <f t="shared" si="524"/>
        <v>0</v>
      </c>
      <c r="U2101">
        <v>0</v>
      </c>
      <c r="V2101">
        <f t="shared" si="525"/>
        <v>0.40411084743371151</v>
      </c>
      <c r="W2101">
        <f t="shared" si="526"/>
        <v>0.59967493346533041</v>
      </c>
      <c r="X2101">
        <f t="shared" si="527"/>
        <v>0.16330557701359247</v>
      </c>
      <c r="Y2101">
        <f t="shared" si="528"/>
        <v>1</v>
      </c>
      <c r="Z2101" t="s">
        <v>2133</v>
      </c>
    </row>
    <row r="2102" spans="1:26" x14ac:dyDescent="0.25">
      <c r="A2102" t="s">
        <v>26</v>
      </c>
      <c r="B2102" t="s">
        <v>38</v>
      </c>
      <c r="C2102" t="s">
        <v>35</v>
      </c>
      <c r="D2102">
        <v>0</v>
      </c>
      <c r="F2102">
        <v>1</v>
      </c>
      <c r="G2102">
        <v>78.849999999999994</v>
      </c>
      <c r="H2102">
        <f t="shared" si="513"/>
        <v>1</v>
      </c>
      <c r="I2102">
        <f t="shared" si="514"/>
        <v>0</v>
      </c>
      <c r="J2102">
        <f t="shared" si="515"/>
        <v>0</v>
      </c>
      <c r="K2102">
        <f t="shared" si="516"/>
        <v>1</v>
      </c>
      <c r="L2102">
        <f t="shared" si="517"/>
        <v>0</v>
      </c>
      <c r="M2102">
        <f t="shared" si="518"/>
        <v>1</v>
      </c>
      <c r="N2102">
        <f t="shared" si="519"/>
        <v>0</v>
      </c>
      <c r="O2102">
        <f t="shared" si="520"/>
        <v>0</v>
      </c>
      <c r="P2102">
        <v>40</v>
      </c>
      <c r="Q2102">
        <f t="shared" si="521"/>
        <v>0</v>
      </c>
      <c r="R2102">
        <f t="shared" si="522"/>
        <v>0</v>
      </c>
      <c r="S2102">
        <f t="shared" si="523"/>
        <v>1</v>
      </c>
      <c r="T2102">
        <f t="shared" si="524"/>
        <v>0</v>
      </c>
      <c r="U2102">
        <v>0</v>
      </c>
      <c r="V2102">
        <f t="shared" si="525"/>
        <v>0.385558088018217</v>
      </c>
      <c r="W2102">
        <f t="shared" si="526"/>
        <v>0.59521294366302779</v>
      </c>
      <c r="X2102">
        <f t="shared" si="527"/>
        <v>0.14865503923626316</v>
      </c>
      <c r="Y2102">
        <f t="shared" si="528"/>
        <v>1</v>
      </c>
      <c r="Z2102" t="s">
        <v>2134</v>
      </c>
    </row>
    <row r="2103" spans="1:26" x14ac:dyDescent="0.25">
      <c r="A2103" t="s">
        <v>29</v>
      </c>
      <c r="B2103" t="s">
        <v>33</v>
      </c>
      <c r="C2103" t="s">
        <v>35</v>
      </c>
      <c r="D2103">
        <v>0</v>
      </c>
      <c r="F2103">
        <v>1</v>
      </c>
      <c r="G2103">
        <v>99.5</v>
      </c>
      <c r="H2103">
        <f t="shared" si="513"/>
        <v>1</v>
      </c>
      <c r="I2103">
        <f t="shared" si="514"/>
        <v>0</v>
      </c>
      <c r="J2103">
        <f t="shared" si="515"/>
        <v>0</v>
      </c>
      <c r="K2103">
        <f t="shared" si="516"/>
        <v>1</v>
      </c>
      <c r="L2103">
        <f t="shared" si="517"/>
        <v>0</v>
      </c>
      <c r="M2103">
        <f t="shared" si="518"/>
        <v>0</v>
      </c>
      <c r="N2103">
        <f t="shared" si="519"/>
        <v>1</v>
      </c>
      <c r="O2103">
        <f t="shared" si="520"/>
        <v>0</v>
      </c>
      <c r="P2103">
        <v>69</v>
      </c>
      <c r="Q2103">
        <f t="shared" si="521"/>
        <v>0</v>
      </c>
      <c r="R2103">
        <f t="shared" si="522"/>
        <v>0</v>
      </c>
      <c r="S2103">
        <f t="shared" si="523"/>
        <v>0</v>
      </c>
      <c r="T2103">
        <f t="shared" si="524"/>
        <v>1</v>
      </c>
      <c r="U2103">
        <v>0</v>
      </c>
      <c r="V2103">
        <f t="shared" si="525"/>
        <v>0.14629773375659638</v>
      </c>
      <c r="W2103">
        <f t="shared" si="526"/>
        <v>0.53650933912523235</v>
      </c>
      <c r="X2103">
        <f t="shared" si="527"/>
        <v>2.140302690231596E-2</v>
      </c>
      <c r="Y2103">
        <f t="shared" si="528"/>
        <v>0</v>
      </c>
      <c r="Z2103" t="s">
        <v>2135</v>
      </c>
    </row>
    <row r="2104" spans="1:26" x14ac:dyDescent="0.25">
      <c r="A2104" t="s">
        <v>29</v>
      </c>
      <c r="B2104" t="s">
        <v>27</v>
      </c>
      <c r="C2104" t="s">
        <v>35</v>
      </c>
      <c r="D2104">
        <v>0</v>
      </c>
      <c r="F2104">
        <v>1</v>
      </c>
      <c r="G2104">
        <v>99.2</v>
      </c>
      <c r="H2104">
        <f t="shared" si="513"/>
        <v>1</v>
      </c>
      <c r="I2104">
        <f t="shared" si="514"/>
        <v>0</v>
      </c>
      <c r="J2104">
        <f t="shared" si="515"/>
        <v>0</v>
      </c>
      <c r="K2104">
        <f t="shared" si="516"/>
        <v>1</v>
      </c>
      <c r="L2104">
        <f t="shared" si="517"/>
        <v>0</v>
      </c>
      <c r="M2104">
        <f t="shared" si="518"/>
        <v>0</v>
      </c>
      <c r="N2104">
        <f t="shared" si="519"/>
        <v>1</v>
      </c>
      <c r="O2104">
        <f t="shared" si="520"/>
        <v>0</v>
      </c>
      <c r="P2104">
        <v>37</v>
      </c>
      <c r="Q2104">
        <f t="shared" si="521"/>
        <v>1</v>
      </c>
      <c r="R2104">
        <f t="shared" si="522"/>
        <v>0</v>
      </c>
      <c r="S2104">
        <f t="shared" si="523"/>
        <v>0</v>
      </c>
      <c r="T2104">
        <f t="shared" si="524"/>
        <v>0</v>
      </c>
      <c r="U2104">
        <v>1</v>
      </c>
      <c r="V2104">
        <f t="shared" si="525"/>
        <v>0.28259836087022761</v>
      </c>
      <c r="W2104">
        <f t="shared" si="526"/>
        <v>0.57018313127240616</v>
      </c>
      <c r="X2104">
        <f t="shared" si="527"/>
        <v>0.51466511182608421</v>
      </c>
      <c r="Y2104">
        <f t="shared" si="528"/>
        <v>0</v>
      </c>
      <c r="Z2104" t="s">
        <v>2136</v>
      </c>
    </row>
    <row r="2105" spans="1:26" x14ac:dyDescent="0.25">
      <c r="A2105" t="s">
        <v>26</v>
      </c>
      <c r="B2105" t="s">
        <v>38</v>
      </c>
      <c r="C2105" t="s">
        <v>35</v>
      </c>
      <c r="D2105">
        <v>0</v>
      </c>
      <c r="F2105">
        <v>1</v>
      </c>
      <c r="G2105">
        <v>80.55</v>
      </c>
      <c r="H2105">
        <f t="shared" si="513"/>
        <v>1</v>
      </c>
      <c r="I2105">
        <f t="shared" si="514"/>
        <v>0</v>
      </c>
      <c r="J2105">
        <f t="shared" si="515"/>
        <v>0</v>
      </c>
      <c r="K2105">
        <f t="shared" si="516"/>
        <v>1</v>
      </c>
      <c r="L2105">
        <f t="shared" si="517"/>
        <v>0</v>
      </c>
      <c r="M2105">
        <f t="shared" si="518"/>
        <v>1</v>
      </c>
      <c r="N2105">
        <f t="shared" si="519"/>
        <v>0</v>
      </c>
      <c r="O2105">
        <f t="shared" si="520"/>
        <v>0</v>
      </c>
      <c r="P2105">
        <v>18</v>
      </c>
      <c r="Q2105">
        <f t="shared" si="521"/>
        <v>0</v>
      </c>
      <c r="R2105">
        <f t="shared" si="522"/>
        <v>0</v>
      </c>
      <c r="S2105">
        <f t="shared" si="523"/>
        <v>1</v>
      </c>
      <c r="T2105">
        <f t="shared" si="524"/>
        <v>0</v>
      </c>
      <c r="U2105">
        <v>0</v>
      </c>
      <c r="V2105">
        <f t="shared" si="525"/>
        <v>0.40189993132473312</v>
      </c>
      <c r="W2105">
        <f t="shared" si="526"/>
        <v>0.59914405331847742</v>
      </c>
      <c r="X2105">
        <f t="shared" si="527"/>
        <v>0.16152355479882519</v>
      </c>
      <c r="Y2105">
        <f t="shared" si="528"/>
        <v>1</v>
      </c>
      <c r="Z2105" t="s">
        <v>2137</v>
      </c>
    </row>
    <row r="2106" spans="1:26" x14ac:dyDescent="0.25">
      <c r="A2106" t="s">
        <v>26</v>
      </c>
      <c r="B2106" t="s">
        <v>27</v>
      </c>
      <c r="C2106" t="s">
        <v>35</v>
      </c>
      <c r="D2106">
        <v>1</v>
      </c>
      <c r="F2106">
        <v>1</v>
      </c>
      <c r="G2106">
        <v>70.2</v>
      </c>
      <c r="H2106">
        <f t="shared" si="513"/>
        <v>0</v>
      </c>
      <c r="I2106">
        <f t="shared" si="514"/>
        <v>1</v>
      </c>
      <c r="J2106">
        <f t="shared" si="515"/>
        <v>0</v>
      </c>
      <c r="K2106">
        <f t="shared" si="516"/>
        <v>1</v>
      </c>
      <c r="L2106">
        <f t="shared" si="517"/>
        <v>0</v>
      </c>
      <c r="M2106">
        <f t="shared" si="518"/>
        <v>1</v>
      </c>
      <c r="N2106">
        <f t="shared" si="519"/>
        <v>0</v>
      </c>
      <c r="O2106">
        <f t="shared" si="520"/>
        <v>0</v>
      </c>
      <c r="P2106">
        <v>11</v>
      </c>
      <c r="Q2106">
        <f t="shared" si="521"/>
        <v>1</v>
      </c>
      <c r="R2106">
        <f t="shared" si="522"/>
        <v>0</v>
      </c>
      <c r="S2106">
        <f t="shared" si="523"/>
        <v>0</v>
      </c>
      <c r="T2106">
        <f t="shared" si="524"/>
        <v>0</v>
      </c>
      <c r="U2106">
        <v>0</v>
      </c>
      <c r="V2106">
        <f t="shared" si="525"/>
        <v>0.50884060243274076</v>
      </c>
      <c r="W2106">
        <f t="shared" si="526"/>
        <v>0.62453464531044967</v>
      </c>
      <c r="X2106">
        <f t="shared" si="527"/>
        <v>0.25891875868411457</v>
      </c>
      <c r="Y2106">
        <f t="shared" si="528"/>
        <v>1</v>
      </c>
      <c r="Z2106" t="s">
        <v>2138</v>
      </c>
    </row>
    <row r="2107" spans="1:26" x14ac:dyDescent="0.25">
      <c r="A2107" t="s">
        <v>26</v>
      </c>
      <c r="B2107" t="s">
        <v>38</v>
      </c>
      <c r="C2107" t="s">
        <v>35</v>
      </c>
      <c r="D2107">
        <v>0</v>
      </c>
      <c r="F2107">
        <v>1</v>
      </c>
      <c r="G2107">
        <v>85.2</v>
      </c>
      <c r="H2107">
        <f t="shared" si="513"/>
        <v>1</v>
      </c>
      <c r="I2107">
        <f t="shared" si="514"/>
        <v>0</v>
      </c>
      <c r="J2107">
        <f t="shared" si="515"/>
        <v>0</v>
      </c>
      <c r="K2107">
        <f t="shared" si="516"/>
        <v>1</v>
      </c>
      <c r="L2107">
        <f t="shared" si="517"/>
        <v>0</v>
      </c>
      <c r="M2107">
        <f t="shared" si="518"/>
        <v>1</v>
      </c>
      <c r="N2107">
        <f t="shared" si="519"/>
        <v>0</v>
      </c>
      <c r="O2107">
        <f t="shared" si="520"/>
        <v>0</v>
      </c>
      <c r="P2107">
        <v>8</v>
      </c>
      <c r="Q2107">
        <f t="shared" si="521"/>
        <v>0</v>
      </c>
      <c r="R2107">
        <f t="shared" si="522"/>
        <v>0</v>
      </c>
      <c r="S2107">
        <f t="shared" si="523"/>
        <v>1</v>
      </c>
      <c r="T2107">
        <f t="shared" si="524"/>
        <v>0</v>
      </c>
      <c r="U2107">
        <v>1</v>
      </c>
      <c r="V2107">
        <f t="shared" si="525"/>
        <v>0.39545808989119097</v>
      </c>
      <c r="W2107">
        <f t="shared" si="526"/>
        <v>0.59759592993264454</v>
      </c>
      <c r="X2107">
        <f t="shared" si="527"/>
        <v>0.36547092107800727</v>
      </c>
      <c r="Y2107">
        <f t="shared" si="528"/>
        <v>1</v>
      </c>
      <c r="Z2107" t="s">
        <v>2139</v>
      </c>
    </row>
    <row r="2108" spans="1:26" x14ac:dyDescent="0.25">
      <c r="A2108" t="s">
        <v>26</v>
      </c>
      <c r="B2108" t="s">
        <v>27</v>
      </c>
      <c r="C2108" t="s">
        <v>35</v>
      </c>
      <c r="D2108">
        <v>0</v>
      </c>
      <c r="F2108">
        <v>1</v>
      </c>
      <c r="G2108">
        <v>75.25</v>
      </c>
      <c r="H2108">
        <f t="shared" si="513"/>
        <v>1</v>
      </c>
      <c r="I2108">
        <f t="shared" si="514"/>
        <v>0</v>
      </c>
      <c r="J2108">
        <f t="shared" si="515"/>
        <v>0</v>
      </c>
      <c r="K2108">
        <f t="shared" si="516"/>
        <v>1</v>
      </c>
      <c r="L2108">
        <f t="shared" si="517"/>
        <v>0</v>
      </c>
      <c r="M2108">
        <f t="shared" si="518"/>
        <v>1</v>
      </c>
      <c r="N2108">
        <f t="shared" si="519"/>
        <v>0</v>
      </c>
      <c r="O2108">
        <f t="shared" si="520"/>
        <v>0</v>
      </c>
      <c r="P2108">
        <v>3</v>
      </c>
      <c r="Q2108">
        <f t="shared" si="521"/>
        <v>1</v>
      </c>
      <c r="R2108">
        <f t="shared" si="522"/>
        <v>0</v>
      </c>
      <c r="S2108">
        <f t="shared" si="523"/>
        <v>0</v>
      </c>
      <c r="T2108">
        <f t="shared" si="524"/>
        <v>0</v>
      </c>
      <c r="U2108">
        <v>1</v>
      </c>
      <c r="V2108">
        <f t="shared" si="525"/>
        <v>0.51185066300797222</v>
      </c>
      <c r="W2108">
        <f t="shared" si="526"/>
        <v>0.62524021277286679</v>
      </c>
      <c r="X2108">
        <f t="shared" si="527"/>
        <v>0.23828977520575631</v>
      </c>
      <c r="Y2108">
        <f t="shared" si="528"/>
        <v>1</v>
      </c>
      <c r="Z2108" t="s">
        <v>2140</v>
      </c>
    </row>
    <row r="2109" spans="1:26" x14ac:dyDescent="0.25">
      <c r="A2109" t="s">
        <v>29</v>
      </c>
      <c r="B2109" t="s">
        <v>38</v>
      </c>
      <c r="C2109" t="s">
        <v>25</v>
      </c>
      <c r="D2109">
        <v>0</v>
      </c>
      <c r="F2109">
        <v>1</v>
      </c>
      <c r="G2109">
        <v>59.45</v>
      </c>
      <c r="H2109">
        <f t="shared" si="513"/>
        <v>1</v>
      </c>
      <c r="I2109">
        <f t="shared" si="514"/>
        <v>0</v>
      </c>
      <c r="J2109">
        <f t="shared" si="515"/>
        <v>1</v>
      </c>
      <c r="K2109">
        <f t="shared" si="516"/>
        <v>0</v>
      </c>
      <c r="L2109">
        <f t="shared" si="517"/>
        <v>0</v>
      </c>
      <c r="M2109">
        <f t="shared" si="518"/>
        <v>0</v>
      </c>
      <c r="N2109">
        <f t="shared" si="519"/>
        <v>1</v>
      </c>
      <c r="O2109">
        <f t="shared" si="520"/>
        <v>0</v>
      </c>
      <c r="P2109">
        <v>55</v>
      </c>
      <c r="Q2109">
        <f t="shared" si="521"/>
        <v>0</v>
      </c>
      <c r="R2109">
        <f t="shared" si="522"/>
        <v>0</v>
      </c>
      <c r="S2109">
        <f t="shared" si="523"/>
        <v>1</v>
      </c>
      <c r="T2109">
        <f t="shared" si="524"/>
        <v>0</v>
      </c>
      <c r="U2109">
        <v>0</v>
      </c>
      <c r="V2109">
        <f t="shared" si="525"/>
        <v>8.3857564463272402E-2</v>
      </c>
      <c r="W2109">
        <f t="shared" si="526"/>
        <v>0.52095211445642509</v>
      </c>
      <c r="X2109">
        <f t="shared" si="527"/>
        <v>7.0320911177118861E-3</v>
      </c>
      <c r="Y2109">
        <f t="shared" si="528"/>
        <v>0</v>
      </c>
      <c r="Z2109" t="s">
        <v>2141</v>
      </c>
    </row>
    <row r="2110" spans="1:26" x14ac:dyDescent="0.25">
      <c r="A2110" t="s">
        <v>26</v>
      </c>
      <c r="B2110" t="s">
        <v>27</v>
      </c>
      <c r="C2110" t="s">
        <v>35</v>
      </c>
      <c r="D2110">
        <v>0</v>
      </c>
      <c r="F2110">
        <v>1</v>
      </c>
      <c r="G2110">
        <v>93.35</v>
      </c>
      <c r="H2110">
        <f t="shared" si="513"/>
        <v>1</v>
      </c>
      <c r="I2110">
        <f t="shared" si="514"/>
        <v>0</v>
      </c>
      <c r="J2110">
        <f t="shared" si="515"/>
        <v>0</v>
      </c>
      <c r="K2110">
        <f t="shared" si="516"/>
        <v>1</v>
      </c>
      <c r="L2110">
        <f t="shared" si="517"/>
        <v>0</v>
      </c>
      <c r="M2110">
        <f t="shared" si="518"/>
        <v>1</v>
      </c>
      <c r="N2110">
        <f t="shared" si="519"/>
        <v>0</v>
      </c>
      <c r="O2110">
        <f t="shared" si="520"/>
        <v>0</v>
      </c>
      <c r="P2110">
        <v>33</v>
      </c>
      <c r="Q2110">
        <f t="shared" si="521"/>
        <v>1</v>
      </c>
      <c r="R2110">
        <f t="shared" si="522"/>
        <v>0</v>
      </c>
      <c r="S2110">
        <f t="shared" si="523"/>
        <v>0</v>
      </c>
      <c r="T2110">
        <f t="shared" si="524"/>
        <v>0</v>
      </c>
      <c r="U2110">
        <v>0</v>
      </c>
      <c r="V2110">
        <f t="shared" si="525"/>
        <v>0.54006956598448075</v>
      </c>
      <c r="W2110">
        <f t="shared" si="526"/>
        <v>0.63182860040869127</v>
      </c>
      <c r="X2110">
        <f t="shared" si="527"/>
        <v>0.29167513610266538</v>
      </c>
      <c r="Y2110">
        <f t="shared" si="528"/>
        <v>1</v>
      </c>
      <c r="Z2110" t="s">
        <v>2142</v>
      </c>
    </row>
    <row r="2111" spans="1:26" x14ac:dyDescent="0.25">
      <c r="A2111" t="s">
        <v>26</v>
      </c>
      <c r="B2111" t="s">
        <v>33</v>
      </c>
      <c r="C2111" t="s">
        <v>25</v>
      </c>
      <c r="D2111">
        <v>0</v>
      </c>
      <c r="F2111">
        <v>1</v>
      </c>
      <c r="G2111">
        <v>44.95</v>
      </c>
      <c r="H2111">
        <f t="shared" si="513"/>
        <v>1</v>
      </c>
      <c r="I2111">
        <f t="shared" si="514"/>
        <v>0</v>
      </c>
      <c r="J2111">
        <f t="shared" si="515"/>
        <v>1</v>
      </c>
      <c r="K2111">
        <f t="shared" si="516"/>
        <v>0</v>
      </c>
      <c r="L2111">
        <f t="shared" si="517"/>
        <v>0</v>
      </c>
      <c r="M2111">
        <f t="shared" si="518"/>
        <v>1</v>
      </c>
      <c r="N2111">
        <f t="shared" si="519"/>
        <v>0</v>
      </c>
      <c r="O2111">
        <f t="shared" si="520"/>
        <v>0</v>
      </c>
      <c r="P2111">
        <v>46</v>
      </c>
      <c r="Q2111">
        <f t="shared" si="521"/>
        <v>0</v>
      </c>
      <c r="R2111">
        <f t="shared" si="522"/>
        <v>0</v>
      </c>
      <c r="S2111">
        <f t="shared" si="523"/>
        <v>0</v>
      </c>
      <c r="T2111">
        <f t="shared" si="524"/>
        <v>1</v>
      </c>
      <c r="U2111">
        <v>0</v>
      </c>
      <c r="V2111">
        <f t="shared" si="525"/>
        <v>0.32784294025449795</v>
      </c>
      <c r="W2111">
        <f t="shared" si="526"/>
        <v>0.58123443860326962</v>
      </c>
      <c r="X2111">
        <f t="shared" si="527"/>
        <v>0.10748099347471431</v>
      </c>
      <c r="Y2111">
        <f t="shared" si="528"/>
        <v>1</v>
      </c>
      <c r="Z2111" t="s">
        <v>2143</v>
      </c>
    </row>
    <row r="2112" spans="1:26" x14ac:dyDescent="0.25">
      <c r="A2112" t="s">
        <v>45</v>
      </c>
      <c r="B2112" t="s">
        <v>33</v>
      </c>
      <c r="C2112" t="s">
        <v>23</v>
      </c>
      <c r="D2112">
        <v>0</v>
      </c>
      <c r="F2112">
        <v>1</v>
      </c>
      <c r="G2112">
        <v>26.1</v>
      </c>
      <c r="H2112">
        <f t="shared" si="513"/>
        <v>1</v>
      </c>
      <c r="I2112">
        <f t="shared" si="514"/>
        <v>0</v>
      </c>
      <c r="J2112">
        <f t="shared" si="515"/>
        <v>0</v>
      </c>
      <c r="K2112">
        <f t="shared" si="516"/>
        <v>0</v>
      </c>
      <c r="L2112">
        <f t="shared" si="517"/>
        <v>1</v>
      </c>
      <c r="M2112">
        <f t="shared" si="518"/>
        <v>0</v>
      </c>
      <c r="N2112">
        <f t="shared" si="519"/>
        <v>0</v>
      </c>
      <c r="O2112">
        <f t="shared" si="520"/>
        <v>1</v>
      </c>
      <c r="P2112">
        <v>34</v>
      </c>
      <c r="Q2112">
        <f t="shared" si="521"/>
        <v>0</v>
      </c>
      <c r="R2112">
        <f t="shared" si="522"/>
        <v>0</v>
      </c>
      <c r="S2112">
        <f t="shared" si="523"/>
        <v>0</v>
      </c>
      <c r="T2112">
        <f t="shared" si="524"/>
        <v>1</v>
      </c>
      <c r="U2112">
        <v>0</v>
      </c>
      <c r="V2112">
        <f t="shared" si="525"/>
        <v>-6.1662368053264874E-2</v>
      </c>
      <c r="W2112">
        <f t="shared" si="526"/>
        <v>0.48458929062171496</v>
      </c>
      <c r="X2112">
        <f t="shared" si="527"/>
        <v>3.8022476339363005E-3</v>
      </c>
      <c r="Y2112">
        <f t="shared" si="528"/>
        <v>0</v>
      </c>
      <c r="Z2112" t="s">
        <v>2144</v>
      </c>
    </row>
    <row r="2113" spans="1:26" x14ac:dyDescent="0.25">
      <c r="A2113" t="s">
        <v>26</v>
      </c>
      <c r="B2113" t="s">
        <v>27</v>
      </c>
      <c r="C2113" t="s">
        <v>23</v>
      </c>
      <c r="D2113">
        <v>0</v>
      </c>
      <c r="F2113">
        <v>1</v>
      </c>
      <c r="G2113">
        <v>20.2</v>
      </c>
      <c r="H2113">
        <f t="shared" si="513"/>
        <v>1</v>
      </c>
      <c r="I2113">
        <f t="shared" si="514"/>
        <v>0</v>
      </c>
      <c r="J2113">
        <f t="shared" si="515"/>
        <v>0</v>
      </c>
      <c r="K2113">
        <f t="shared" si="516"/>
        <v>0</v>
      </c>
      <c r="L2113">
        <f t="shared" si="517"/>
        <v>1</v>
      </c>
      <c r="M2113">
        <f t="shared" si="518"/>
        <v>1</v>
      </c>
      <c r="N2113">
        <f t="shared" si="519"/>
        <v>0</v>
      </c>
      <c r="O2113">
        <f t="shared" si="520"/>
        <v>0</v>
      </c>
      <c r="P2113">
        <v>3</v>
      </c>
      <c r="Q2113">
        <f t="shared" si="521"/>
        <v>1</v>
      </c>
      <c r="R2113">
        <f t="shared" si="522"/>
        <v>0</v>
      </c>
      <c r="S2113">
        <f t="shared" si="523"/>
        <v>0</v>
      </c>
      <c r="T2113">
        <f t="shared" si="524"/>
        <v>0</v>
      </c>
      <c r="U2113">
        <v>0</v>
      </c>
      <c r="V2113">
        <f t="shared" si="525"/>
        <v>0.39729645333179803</v>
      </c>
      <c r="W2113">
        <f t="shared" si="526"/>
        <v>0.5980379310174786</v>
      </c>
      <c r="X2113">
        <f t="shared" si="527"/>
        <v>0.15784447183002556</v>
      </c>
      <c r="Y2113">
        <f t="shared" si="528"/>
        <v>1</v>
      </c>
      <c r="Z2113" t="s">
        <v>2145</v>
      </c>
    </row>
    <row r="2114" spans="1:26" x14ac:dyDescent="0.25">
      <c r="A2114" t="s">
        <v>45</v>
      </c>
      <c r="B2114" t="s">
        <v>30</v>
      </c>
      <c r="C2114" t="s">
        <v>23</v>
      </c>
      <c r="D2114">
        <v>0</v>
      </c>
      <c r="F2114">
        <v>1</v>
      </c>
      <c r="G2114">
        <v>21.25</v>
      </c>
      <c r="H2114">
        <f t="shared" si="513"/>
        <v>1</v>
      </c>
      <c r="I2114">
        <f t="shared" si="514"/>
        <v>0</v>
      </c>
      <c r="J2114">
        <f t="shared" si="515"/>
        <v>0</v>
      </c>
      <c r="K2114">
        <f t="shared" si="516"/>
        <v>0</v>
      </c>
      <c r="L2114">
        <f t="shared" si="517"/>
        <v>1</v>
      </c>
      <c r="M2114">
        <f t="shared" si="518"/>
        <v>0</v>
      </c>
      <c r="N2114">
        <f t="shared" si="519"/>
        <v>0</v>
      </c>
      <c r="O2114">
        <f t="shared" si="520"/>
        <v>1</v>
      </c>
      <c r="P2114">
        <v>30</v>
      </c>
      <c r="Q2114">
        <f t="shared" si="521"/>
        <v>0</v>
      </c>
      <c r="R2114">
        <f t="shared" si="522"/>
        <v>1</v>
      </c>
      <c r="S2114">
        <f t="shared" si="523"/>
        <v>0</v>
      </c>
      <c r="T2114">
        <f t="shared" si="524"/>
        <v>0</v>
      </c>
      <c r="U2114">
        <v>0</v>
      </c>
      <c r="V2114">
        <f t="shared" si="525"/>
        <v>-6.9223786806638696E-2</v>
      </c>
      <c r="W2114">
        <f t="shared" si="526"/>
        <v>0.48270096073263069</v>
      </c>
      <c r="X2114">
        <f t="shared" si="527"/>
        <v>4.7919326598509651E-3</v>
      </c>
      <c r="Y2114">
        <f t="shared" si="528"/>
        <v>0</v>
      </c>
      <c r="Z2114" t="s">
        <v>2146</v>
      </c>
    </row>
    <row r="2115" spans="1:26" x14ac:dyDescent="0.25">
      <c r="A2115" t="s">
        <v>29</v>
      </c>
      <c r="B2115" t="s">
        <v>27</v>
      </c>
      <c r="C2115" t="s">
        <v>25</v>
      </c>
      <c r="D2115">
        <v>0</v>
      </c>
      <c r="F2115">
        <v>1</v>
      </c>
      <c r="G2115">
        <v>59.4</v>
      </c>
      <c r="H2115">
        <f t="shared" ref="H2115:H2178" si="529">IF(D2115:D9157=0,1,0)</f>
        <v>1</v>
      </c>
      <c r="I2115">
        <f t="shared" ref="I2115:I2178" si="530">IF(D2115:D9157=1,1,0)</f>
        <v>0</v>
      </c>
      <c r="J2115">
        <f t="shared" ref="J2115:J2178" si="531">IF(C2115:C9157="DSL",1,0)</f>
        <v>1</v>
      </c>
      <c r="K2115">
        <f t="shared" ref="K2115:K2178" si="532">IF(C2115:C9157="Fiber optic",1,0)</f>
        <v>0</v>
      </c>
      <c r="L2115">
        <f t="shared" ref="L2115:L2178" si="533">IF(C2115:C9157="No",1,0)</f>
        <v>0</v>
      </c>
      <c r="M2115">
        <f t="shared" ref="M2115:M2178" si="534">IF(A2115:A9157="Month-to-month",1,0)</f>
        <v>0</v>
      </c>
      <c r="N2115">
        <f t="shared" ref="N2115:N2178" si="535">IF(A2115:A9157="ONE YEAR",1,0)</f>
        <v>1</v>
      </c>
      <c r="O2115">
        <f t="shared" ref="O2115:O2178" si="536">IF(A2115:A9157="two year",1,0)</f>
        <v>0</v>
      </c>
      <c r="P2115">
        <v>33</v>
      </c>
      <c r="Q2115">
        <f t="shared" ref="Q2115:Q2178" si="537">IF(B2115:B9157="Electronic check",1,0)</f>
        <v>1</v>
      </c>
      <c r="R2115">
        <f t="shared" ref="R2115:R2178" si="538">IF(B2115:B9157="Mailed check",1,0)</f>
        <v>0</v>
      </c>
      <c r="S2115">
        <f t="shared" ref="S2115:S2178" si="539">IF(B2115:B9157="Credit card (automatic)",1,0)</f>
        <v>0</v>
      </c>
      <c r="T2115">
        <f t="shared" ref="T2115:T2178" si="540">IF(B2115:B9157="Bank transfer (automatic)",1,0)</f>
        <v>0</v>
      </c>
      <c r="U2115">
        <v>0</v>
      </c>
      <c r="V2115">
        <f t="shared" si="525"/>
        <v>0.22054795543017036</v>
      </c>
      <c r="W2115">
        <f t="shared" si="526"/>
        <v>0.5549145756136552</v>
      </c>
      <c r="X2115">
        <f t="shared" si="527"/>
        <v>4.8641400644428415E-2</v>
      </c>
      <c r="Y2115">
        <f t="shared" si="528"/>
        <v>0</v>
      </c>
      <c r="Z2115" t="s">
        <v>2147</v>
      </c>
    </row>
    <row r="2116" spans="1:26" x14ac:dyDescent="0.25">
      <c r="A2116" t="s">
        <v>29</v>
      </c>
      <c r="B2116" t="s">
        <v>38</v>
      </c>
      <c r="C2116" t="s">
        <v>35</v>
      </c>
      <c r="D2116">
        <v>0</v>
      </c>
      <c r="F2116">
        <v>1</v>
      </c>
      <c r="G2116">
        <v>95</v>
      </c>
      <c r="H2116">
        <f t="shared" si="529"/>
        <v>1</v>
      </c>
      <c r="I2116">
        <f t="shared" si="530"/>
        <v>0</v>
      </c>
      <c r="J2116">
        <f t="shared" si="531"/>
        <v>0</v>
      </c>
      <c r="K2116">
        <f t="shared" si="532"/>
        <v>1</v>
      </c>
      <c r="L2116">
        <f t="shared" si="533"/>
        <v>0</v>
      </c>
      <c r="M2116">
        <f t="shared" si="534"/>
        <v>0</v>
      </c>
      <c r="N2116">
        <f t="shared" si="535"/>
        <v>1</v>
      </c>
      <c r="O2116">
        <f t="shared" si="536"/>
        <v>0</v>
      </c>
      <c r="P2116">
        <v>45</v>
      </c>
      <c r="Q2116">
        <f t="shared" si="537"/>
        <v>0</v>
      </c>
      <c r="R2116">
        <f t="shared" si="538"/>
        <v>0</v>
      </c>
      <c r="S2116">
        <f t="shared" si="539"/>
        <v>1</v>
      </c>
      <c r="T2116">
        <f t="shared" si="540"/>
        <v>0</v>
      </c>
      <c r="U2116">
        <v>0</v>
      </c>
      <c r="V2116">
        <f t="shared" ref="V2116:V2179" si="541">G2116*$G$2+H2117*$H$2+K2117*$K$2+M2116*$M$2+O2116*$O$2+Q2116*$Q$2+L2116*$L$2</f>
        <v>0.13441881513704024</v>
      </c>
      <c r="W2116">
        <f t="shared" ref="W2116:W2179" si="542">1/ (1+EXP(-V2116))</f>
        <v>0.53355419638865942</v>
      </c>
      <c r="X2116">
        <f t="shared" ref="X2116:X2179" si="543">(U2116-V2116)^2</f>
        <v>1.8068417862845798E-2</v>
      </c>
      <c r="Y2116">
        <f t="shared" ref="Y2116:Y2179" si="544">IF(W2116&gt;=0.58,1,0)</f>
        <v>0</v>
      </c>
      <c r="Z2116" t="s">
        <v>2148</v>
      </c>
    </row>
    <row r="2117" spans="1:26" x14ac:dyDescent="0.25">
      <c r="A2117" t="s">
        <v>26</v>
      </c>
      <c r="B2117" t="s">
        <v>30</v>
      </c>
      <c r="C2117" t="s">
        <v>25</v>
      </c>
      <c r="D2117">
        <v>0</v>
      </c>
      <c r="F2117">
        <v>1</v>
      </c>
      <c r="G2117">
        <v>61.9</v>
      </c>
      <c r="H2117">
        <f t="shared" si="529"/>
        <v>1</v>
      </c>
      <c r="I2117">
        <f t="shared" si="530"/>
        <v>0</v>
      </c>
      <c r="J2117">
        <f t="shared" si="531"/>
        <v>1</v>
      </c>
      <c r="K2117">
        <f t="shared" si="532"/>
        <v>0</v>
      </c>
      <c r="L2117">
        <f t="shared" si="533"/>
        <v>0</v>
      </c>
      <c r="M2117">
        <f t="shared" si="534"/>
        <v>1</v>
      </c>
      <c r="N2117">
        <f t="shared" si="535"/>
        <v>0</v>
      </c>
      <c r="O2117">
        <f t="shared" si="536"/>
        <v>0</v>
      </c>
      <c r="P2117">
        <v>40</v>
      </c>
      <c r="Q2117">
        <f t="shared" si="537"/>
        <v>0</v>
      </c>
      <c r="R2117">
        <f t="shared" si="538"/>
        <v>1</v>
      </c>
      <c r="S2117">
        <f t="shared" si="539"/>
        <v>0</v>
      </c>
      <c r="T2117">
        <f t="shared" si="540"/>
        <v>0</v>
      </c>
      <c r="U2117">
        <v>0</v>
      </c>
      <c r="V2117">
        <f t="shared" si="541"/>
        <v>0.35913209876673535</v>
      </c>
      <c r="W2117">
        <f t="shared" si="542"/>
        <v>0.58883032342014485</v>
      </c>
      <c r="X2117">
        <f t="shared" si="543"/>
        <v>0.12897586436460015</v>
      </c>
      <c r="Y2117">
        <f t="shared" si="544"/>
        <v>1</v>
      </c>
      <c r="Z2117" t="s">
        <v>2149</v>
      </c>
    </row>
    <row r="2118" spans="1:26" x14ac:dyDescent="0.25">
      <c r="A2118" t="s">
        <v>45</v>
      </c>
      <c r="B2118" t="s">
        <v>27</v>
      </c>
      <c r="C2118" t="s">
        <v>35</v>
      </c>
      <c r="D2118">
        <v>0</v>
      </c>
      <c r="F2118">
        <v>1</v>
      </c>
      <c r="G2118">
        <v>118.65</v>
      </c>
      <c r="H2118">
        <f t="shared" si="529"/>
        <v>1</v>
      </c>
      <c r="I2118">
        <f t="shared" si="530"/>
        <v>0</v>
      </c>
      <c r="J2118">
        <f t="shared" si="531"/>
        <v>0</v>
      </c>
      <c r="K2118">
        <f t="shared" si="532"/>
        <v>1</v>
      </c>
      <c r="L2118">
        <f t="shared" si="533"/>
        <v>0</v>
      </c>
      <c r="M2118">
        <f t="shared" si="534"/>
        <v>0</v>
      </c>
      <c r="N2118">
        <f t="shared" si="535"/>
        <v>0</v>
      </c>
      <c r="O2118">
        <f t="shared" si="536"/>
        <v>1</v>
      </c>
      <c r="P2118">
        <v>71</v>
      </c>
      <c r="Q2118">
        <f t="shared" si="537"/>
        <v>1</v>
      </c>
      <c r="R2118">
        <f t="shared" si="538"/>
        <v>0</v>
      </c>
      <c r="S2118">
        <f t="shared" si="539"/>
        <v>0</v>
      </c>
      <c r="T2118">
        <f t="shared" si="540"/>
        <v>0</v>
      </c>
      <c r="U2118">
        <v>0</v>
      </c>
      <c r="V2118">
        <f t="shared" si="541"/>
        <v>0.24812476335046438</v>
      </c>
      <c r="W2118">
        <f t="shared" si="542"/>
        <v>0.56171488754631238</v>
      </c>
      <c r="X2118">
        <f t="shared" si="543"/>
        <v>6.1565898187723948E-2</v>
      </c>
      <c r="Y2118">
        <f t="shared" si="544"/>
        <v>0</v>
      </c>
      <c r="Z2118" t="s">
        <v>2150</v>
      </c>
    </row>
    <row r="2119" spans="1:26" x14ac:dyDescent="0.25">
      <c r="A2119" t="s">
        <v>26</v>
      </c>
      <c r="B2119" t="s">
        <v>27</v>
      </c>
      <c r="C2119" t="s">
        <v>25</v>
      </c>
      <c r="D2119">
        <v>0</v>
      </c>
      <c r="F2119">
        <v>1</v>
      </c>
      <c r="G2119">
        <v>54.35</v>
      </c>
      <c r="H2119">
        <f t="shared" si="529"/>
        <v>1</v>
      </c>
      <c r="I2119">
        <f t="shared" si="530"/>
        <v>0</v>
      </c>
      <c r="J2119">
        <f t="shared" si="531"/>
        <v>1</v>
      </c>
      <c r="K2119">
        <f t="shared" si="532"/>
        <v>0</v>
      </c>
      <c r="L2119">
        <f t="shared" si="533"/>
        <v>0</v>
      </c>
      <c r="M2119">
        <f t="shared" si="534"/>
        <v>1</v>
      </c>
      <c r="N2119">
        <f t="shared" si="535"/>
        <v>0</v>
      </c>
      <c r="O2119">
        <f t="shared" si="536"/>
        <v>0</v>
      </c>
      <c r="P2119">
        <v>1</v>
      </c>
      <c r="Q2119">
        <f t="shared" si="537"/>
        <v>1</v>
      </c>
      <c r="R2119">
        <f t="shared" si="538"/>
        <v>0</v>
      </c>
      <c r="S2119">
        <f t="shared" si="539"/>
        <v>0</v>
      </c>
      <c r="T2119">
        <f t="shared" si="540"/>
        <v>0</v>
      </c>
      <c r="U2119">
        <v>1</v>
      </c>
      <c r="V2119">
        <f t="shared" si="541"/>
        <v>0.47926640487487682</v>
      </c>
      <c r="W2119">
        <f t="shared" si="542"/>
        <v>0.61757463200625917</v>
      </c>
      <c r="X2119">
        <f t="shared" si="543"/>
        <v>0.27116347709193572</v>
      </c>
      <c r="Y2119">
        <f t="shared" si="544"/>
        <v>1</v>
      </c>
      <c r="Z2119" t="s">
        <v>2151</v>
      </c>
    </row>
    <row r="2120" spans="1:26" x14ac:dyDescent="0.25">
      <c r="A2120" t="s">
        <v>45</v>
      </c>
      <c r="B2120" t="s">
        <v>33</v>
      </c>
      <c r="C2120" t="s">
        <v>25</v>
      </c>
      <c r="D2120">
        <v>0</v>
      </c>
      <c r="F2120">
        <v>1</v>
      </c>
      <c r="G2120">
        <v>64.45</v>
      </c>
      <c r="H2120">
        <f t="shared" si="529"/>
        <v>1</v>
      </c>
      <c r="I2120">
        <f t="shared" si="530"/>
        <v>0</v>
      </c>
      <c r="J2120">
        <f t="shared" si="531"/>
        <v>1</v>
      </c>
      <c r="K2120">
        <f t="shared" si="532"/>
        <v>0</v>
      </c>
      <c r="L2120">
        <f t="shared" si="533"/>
        <v>0</v>
      </c>
      <c r="M2120">
        <f t="shared" si="534"/>
        <v>0</v>
      </c>
      <c r="N2120">
        <f t="shared" si="535"/>
        <v>0</v>
      </c>
      <c r="O2120">
        <f t="shared" si="536"/>
        <v>1</v>
      </c>
      <c r="P2120">
        <v>72</v>
      </c>
      <c r="Q2120">
        <f t="shared" si="537"/>
        <v>0</v>
      </c>
      <c r="R2120">
        <f t="shared" si="538"/>
        <v>0</v>
      </c>
      <c r="S2120">
        <f t="shared" si="539"/>
        <v>0</v>
      </c>
      <c r="T2120">
        <f t="shared" si="540"/>
        <v>1</v>
      </c>
      <c r="U2120">
        <v>0</v>
      </c>
      <c r="V2120">
        <f t="shared" si="541"/>
        <v>3.1718785485450082E-2</v>
      </c>
      <c r="W2120">
        <f t="shared" si="542"/>
        <v>0.50792903161160508</v>
      </c>
      <c r="X2120">
        <f t="shared" si="543"/>
        <v>1.0060813526719988E-3</v>
      </c>
      <c r="Y2120">
        <f t="shared" si="544"/>
        <v>0</v>
      </c>
      <c r="Z2120" t="s">
        <v>2152</v>
      </c>
    </row>
    <row r="2121" spans="1:26" x14ac:dyDescent="0.25">
      <c r="A2121" t="s">
        <v>26</v>
      </c>
      <c r="B2121" t="s">
        <v>27</v>
      </c>
      <c r="C2121" t="s">
        <v>35</v>
      </c>
      <c r="D2121">
        <v>0</v>
      </c>
      <c r="F2121">
        <v>1</v>
      </c>
      <c r="G2121">
        <v>80.150000000000006</v>
      </c>
      <c r="H2121">
        <f t="shared" si="529"/>
        <v>1</v>
      </c>
      <c r="I2121">
        <f t="shared" si="530"/>
        <v>0</v>
      </c>
      <c r="J2121">
        <f t="shared" si="531"/>
        <v>0</v>
      </c>
      <c r="K2121">
        <f t="shared" si="532"/>
        <v>1</v>
      </c>
      <c r="L2121">
        <f t="shared" si="533"/>
        <v>0</v>
      </c>
      <c r="M2121">
        <f t="shared" si="534"/>
        <v>1</v>
      </c>
      <c r="N2121">
        <f t="shared" si="535"/>
        <v>0</v>
      </c>
      <c r="O2121">
        <f t="shared" si="536"/>
        <v>0</v>
      </c>
      <c r="P2121">
        <v>22</v>
      </c>
      <c r="Q2121">
        <f t="shared" si="537"/>
        <v>1</v>
      </c>
      <c r="R2121">
        <f t="shared" si="538"/>
        <v>0</v>
      </c>
      <c r="S2121">
        <f t="shared" si="539"/>
        <v>0</v>
      </c>
      <c r="T2121">
        <f t="shared" si="540"/>
        <v>0</v>
      </c>
      <c r="U2121">
        <v>0</v>
      </c>
      <c r="V2121">
        <f t="shared" si="541"/>
        <v>0.51949003453199938</v>
      </c>
      <c r="W2121">
        <f t="shared" si="542"/>
        <v>0.62702851160070916</v>
      </c>
      <c r="X2121">
        <f t="shared" si="543"/>
        <v>0.26986989597805788</v>
      </c>
      <c r="Y2121">
        <f t="shared" si="544"/>
        <v>1</v>
      </c>
      <c r="Z2121" t="s">
        <v>2153</v>
      </c>
    </row>
    <row r="2122" spans="1:26" x14ac:dyDescent="0.25">
      <c r="A2122" t="s">
        <v>29</v>
      </c>
      <c r="B2122" t="s">
        <v>33</v>
      </c>
      <c r="C2122" t="s">
        <v>23</v>
      </c>
      <c r="D2122">
        <v>0</v>
      </c>
      <c r="F2122">
        <v>1</v>
      </c>
      <c r="G2122">
        <v>20.2</v>
      </c>
      <c r="H2122">
        <f t="shared" si="529"/>
        <v>1</v>
      </c>
      <c r="I2122">
        <f t="shared" si="530"/>
        <v>0</v>
      </c>
      <c r="J2122">
        <f t="shared" si="531"/>
        <v>0</v>
      </c>
      <c r="K2122">
        <f t="shared" si="532"/>
        <v>0</v>
      </c>
      <c r="L2122">
        <f t="shared" si="533"/>
        <v>1</v>
      </c>
      <c r="M2122">
        <f t="shared" si="534"/>
        <v>0</v>
      </c>
      <c r="N2122">
        <f t="shared" si="535"/>
        <v>1</v>
      </c>
      <c r="O2122">
        <f t="shared" si="536"/>
        <v>0</v>
      </c>
      <c r="P2122">
        <v>46</v>
      </c>
      <c r="Q2122">
        <f t="shared" si="537"/>
        <v>0</v>
      </c>
      <c r="R2122">
        <f t="shared" si="538"/>
        <v>0</v>
      </c>
      <c r="S2122">
        <f t="shared" si="539"/>
        <v>0</v>
      </c>
      <c r="T2122">
        <f t="shared" si="540"/>
        <v>1</v>
      </c>
      <c r="U2122">
        <v>0</v>
      </c>
      <c r="V2122">
        <f t="shared" si="541"/>
        <v>-1.0926738947202645E-2</v>
      </c>
      <c r="W2122">
        <f t="shared" si="542"/>
        <v>0.4972683424416865</v>
      </c>
      <c r="X2122">
        <f t="shared" si="543"/>
        <v>1.1939362402031516E-4</v>
      </c>
      <c r="Y2122">
        <f t="shared" si="544"/>
        <v>0</v>
      </c>
      <c r="Z2122" t="s">
        <v>2154</v>
      </c>
    </row>
    <row r="2123" spans="1:26" x14ac:dyDescent="0.25">
      <c r="A2123" t="s">
        <v>45</v>
      </c>
      <c r="B2123" t="s">
        <v>30</v>
      </c>
      <c r="C2123" t="s">
        <v>23</v>
      </c>
      <c r="D2123">
        <v>0</v>
      </c>
      <c r="F2123">
        <v>1</v>
      </c>
      <c r="G2123">
        <v>21</v>
      </c>
      <c r="H2123">
        <f t="shared" si="529"/>
        <v>1</v>
      </c>
      <c r="I2123">
        <f t="shared" si="530"/>
        <v>0</v>
      </c>
      <c r="J2123">
        <f t="shared" si="531"/>
        <v>0</v>
      </c>
      <c r="K2123">
        <f t="shared" si="532"/>
        <v>0</v>
      </c>
      <c r="L2123">
        <f t="shared" si="533"/>
        <v>1</v>
      </c>
      <c r="M2123">
        <f t="shared" si="534"/>
        <v>0</v>
      </c>
      <c r="N2123">
        <f t="shared" si="535"/>
        <v>0</v>
      </c>
      <c r="O2123">
        <f t="shared" si="536"/>
        <v>1</v>
      </c>
      <c r="P2123">
        <v>55</v>
      </c>
      <c r="Q2123">
        <f t="shared" si="537"/>
        <v>0</v>
      </c>
      <c r="R2123">
        <f t="shared" si="538"/>
        <v>1</v>
      </c>
      <c r="S2123">
        <f t="shared" si="539"/>
        <v>0</v>
      </c>
      <c r="T2123">
        <f t="shared" si="540"/>
        <v>0</v>
      </c>
      <c r="U2123">
        <v>0</v>
      </c>
      <c r="V2123">
        <f t="shared" si="541"/>
        <v>-6.961355065990539E-2</v>
      </c>
      <c r="W2123">
        <f t="shared" si="542"/>
        <v>0.48260363706622256</v>
      </c>
      <c r="X2123">
        <f t="shared" si="543"/>
        <v>4.846046435479214E-3</v>
      </c>
      <c r="Y2123">
        <f t="shared" si="544"/>
        <v>0</v>
      </c>
      <c r="Z2123" t="s">
        <v>2155</v>
      </c>
    </row>
    <row r="2124" spans="1:26" x14ac:dyDescent="0.25">
      <c r="A2124" t="s">
        <v>26</v>
      </c>
      <c r="B2124" t="s">
        <v>30</v>
      </c>
      <c r="C2124" t="s">
        <v>23</v>
      </c>
      <c r="D2124">
        <v>0</v>
      </c>
      <c r="F2124">
        <v>1</v>
      </c>
      <c r="G2124">
        <v>20.45</v>
      </c>
      <c r="H2124">
        <f t="shared" si="529"/>
        <v>1</v>
      </c>
      <c r="I2124">
        <f t="shared" si="530"/>
        <v>0</v>
      </c>
      <c r="J2124">
        <f t="shared" si="531"/>
        <v>0</v>
      </c>
      <c r="K2124">
        <f t="shared" si="532"/>
        <v>0</v>
      </c>
      <c r="L2124">
        <f t="shared" si="533"/>
        <v>1</v>
      </c>
      <c r="M2124">
        <f t="shared" si="534"/>
        <v>1</v>
      </c>
      <c r="N2124">
        <f t="shared" si="535"/>
        <v>0</v>
      </c>
      <c r="O2124">
        <f t="shared" si="536"/>
        <v>0</v>
      </c>
      <c r="P2124">
        <v>1</v>
      </c>
      <c r="Q2124">
        <f t="shared" si="537"/>
        <v>0</v>
      </c>
      <c r="R2124">
        <f t="shared" si="538"/>
        <v>1</v>
      </c>
      <c r="S2124">
        <f t="shared" si="539"/>
        <v>0</v>
      </c>
      <c r="T2124">
        <f t="shared" si="540"/>
        <v>0</v>
      </c>
      <c r="U2124">
        <v>0</v>
      </c>
      <c r="V2124">
        <f t="shared" si="541"/>
        <v>0.26091787344751338</v>
      </c>
      <c r="W2124">
        <f t="shared" si="542"/>
        <v>0.56486191202570224</v>
      </c>
      <c r="X2124">
        <f t="shared" si="543"/>
        <v>6.8078136684372612E-2</v>
      </c>
      <c r="Y2124">
        <f t="shared" si="544"/>
        <v>0</v>
      </c>
      <c r="Z2124" t="s">
        <v>2156</v>
      </c>
    </row>
    <row r="2125" spans="1:26" x14ac:dyDescent="0.25">
      <c r="A2125" t="s">
        <v>29</v>
      </c>
      <c r="B2125" t="s">
        <v>30</v>
      </c>
      <c r="C2125" t="s">
        <v>25</v>
      </c>
      <c r="D2125">
        <v>0</v>
      </c>
      <c r="F2125">
        <v>1</v>
      </c>
      <c r="G2125">
        <v>75.849999999999994</v>
      </c>
      <c r="H2125">
        <f t="shared" si="529"/>
        <v>1</v>
      </c>
      <c r="I2125">
        <f t="shared" si="530"/>
        <v>0</v>
      </c>
      <c r="J2125">
        <f t="shared" si="531"/>
        <v>1</v>
      </c>
      <c r="K2125">
        <f t="shared" si="532"/>
        <v>0</v>
      </c>
      <c r="L2125">
        <f t="shared" si="533"/>
        <v>0</v>
      </c>
      <c r="M2125">
        <f t="shared" si="534"/>
        <v>0</v>
      </c>
      <c r="N2125">
        <f t="shared" si="535"/>
        <v>1</v>
      </c>
      <c r="O2125">
        <f t="shared" si="536"/>
        <v>0</v>
      </c>
      <c r="P2125">
        <v>12</v>
      </c>
      <c r="Q2125">
        <f t="shared" si="537"/>
        <v>0</v>
      </c>
      <c r="R2125">
        <f t="shared" si="538"/>
        <v>1</v>
      </c>
      <c r="S2125">
        <f t="shared" si="539"/>
        <v>0</v>
      </c>
      <c r="T2125">
        <f t="shared" si="540"/>
        <v>0</v>
      </c>
      <c r="U2125">
        <v>0</v>
      </c>
      <c r="V2125">
        <f t="shared" si="541"/>
        <v>0.10942607323756735</v>
      </c>
      <c r="W2125">
        <f t="shared" si="542"/>
        <v>0.52732925356073157</v>
      </c>
      <c r="X2125">
        <f t="shared" si="543"/>
        <v>1.1974065504193453E-2</v>
      </c>
      <c r="Y2125">
        <f t="shared" si="544"/>
        <v>0</v>
      </c>
      <c r="Z2125" t="s">
        <v>2157</v>
      </c>
    </row>
    <row r="2126" spans="1:26" x14ac:dyDescent="0.25">
      <c r="A2126" t="s">
        <v>26</v>
      </c>
      <c r="B2126" t="s">
        <v>27</v>
      </c>
      <c r="C2126" t="s">
        <v>35</v>
      </c>
      <c r="D2126">
        <v>0</v>
      </c>
      <c r="F2126">
        <v>1</v>
      </c>
      <c r="G2126">
        <v>80.45</v>
      </c>
      <c r="H2126">
        <f t="shared" si="529"/>
        <v>1</v>
      </c>
      <c r="I2126">
        <f t="shared" si="530"/>
        <v>0</v>
      </c>
      <c r="J2126">
        <f t="shared" si="531"/>
        <v>0</v>
      </c>
      <c r="K2126">
        <f t="shared" si="532"/>
        <v>1</v>
      </c>
      <c r="L2126">
        <f t="shared" si="533"/>
        <v>0</v>
      </c>
      <c r="M2126">
        <f t="shared" si="534"/>
        <v>1</v>
      </c>
      <c r="N2126">
        <f t="shared" si="535"/>
        <v>0</v>
      </c>
      <c r="O2126">
        <f t="shared" si="536"/>
        <v>0</v>
      </c>
      <c r="P2126">
        <v>31</v>
      </c>
      <c r="Q2126">
        <f t="shared" si="537"/>
        <v>1</v>
      </c>
      <c r="R2126">
        <f t="shared" si="538"/>
        <v>0</v>
      </c>
      <c r="S2126">
        <f t="shared" si="539"/>
        <v>0</v>
      </c>
      <c r="T2126">
        <f t="shared" si="540"/>
        <v>0</v>
      </c>
      <c r="U2126">
        <v>0</v>
      </c>
      <c r="V2126">
        <f t="shared" si="541"/>
        <v>0.51995775115591947</v>
      </c>
      <c r="W2126">
        <f t="shared" si="542"/>
        <v>0.62713788706734663</v>
      </c>
      <c r="X2126">
        <f t="shared" si="543"/>
        <v>0.27035606298712106</v>
      </c>
      <c r="Y2126">
        <f t="shared" si="544"/>
        <v>1</v>
      </c>
      <c r="Z2126" t="s">
        <v>2158</v>
      </c>
    </row>
    <row r="2127" spans="1:26" x14ac:dyDescent="0.25">
      <c r="A2127" t="s">
        <v>26</v>
      </c>
      <c r="B2127" t="s">
        <v>27</v>
      </c>
      <c r="C2127" t="s">
        <v>25</v>
      </c>
      <c r="D2127">
        <v>0</v>
      </c>
      <c r="F2127">
        <v>1</v>
      </c>
      <c r="G2127">
        <v>24.95</v>
      </c>
      <c r="H2127">
        <f t="shared" si="529"/>
        <v>1</v>
      </c>
      <c r="I2127">
        <f t="shared" si="530"/>
        <v>0</v>
      </c>
      <c r="J2127">
        <f t="shared" si="531"/>
        <v>1</v>
      </c>
      <c r="K2127">
        <f t="shared" si="532"/>
        <v>0</v>
      </c>
      <c r="L2127">
        <f t="shared" si="533"/>
        <v>0</v>
      </c>
      <c r="M2127">
        <f t="shared" si="534"/>
        <v>1</v>
      </c>
      <c r="N2127">
        <f t="shared" si="535"/>
        <v>0</v>
      </c>
      <c r="O2127">
        <f t="shared" si="536"/>
        <v>0</v>
      </c>
      <c r="P2127">
        <v>5</v>
      </c>
      <c r="Q2127">
        <f t="shared" si="537"/>
        <v>1</v>
      </c>
      <c r="R2127">
        <f t="shared" si="538"/>
        <v>0</v>
      </c>
      <c r="S2127">
        <f t="shared" si="539"/>
        <v>0</v>
      </c>
      <c r="T2127">
        <f t="shared" si="540"/>
        <v>0</v>
      </c>
      <c r="U2127">
        <v>1</v>
      </c>
      <c r="V2127">
        <f t="shared" si="541"/>
        <v>0.43343017573071385</v>
      </c>
      <c r="W2127">
        <f t="shared" si="542"/>
        <v>0.60669246456198489</v>
      </c>
      <c r="X2127">
        <f t="shared" si="543"/>
        <v>0.3210013657725298</v>
      </c>
      <c r="Y2127">
        <f t="shared" si="544"/>
        <v>1</v>
      </c>
      <c r="Z2127" t="s">
        <v>2159</v>
      </c>
    </row>
    <row r="2128" spans="1:26" x14ac:dyDescent="0.25">
      <c r="A2128" t="s">
        <v>45</v>
      </c>
      <c r="B2128" t="s">
        <v>27</v>
      </c>
      <c r="C2128" t="s">
        <v>25</v>
      </c>
      <c r="D2128">
        <v>0</v>
      </c>
      <c r="F2128">
        <v>1</v>
      </c>
      <c r="G2128">
        <v>75.5</v>
      </c>
      <c r="H2128">
        <f t="shared" si="529"/>
        <v>1</v>
      </c>
      <c r="I2128">
        <f t="shared" si="530"/>
        <v>0</v>
      </c>
      <c r="J2128">
        <f t="shared" si="531"/>
        <v>1</v>
      </c>
      <c r="K2128">
        <f t="shared" si="532"/>
        <v>0</v>
      </c>
      <c r="L2128">
        <f t="shared" si="533"/>
        <v>0</v>
      </c>
      <c r="M2128">
        <f t="shared" si="534"/>
        <v>0</v>
      </c>
      <c r="N2128">
        <f t="shared" si="535"/>
        <v>0</v>
      </c>
      <c r="O2128">
        <f t="shared" si="536"/>
        <v>1</v>
      </c>
      <c r="P2128">
        <v>67</v>
      </c>
      <c r="Q2128">
        <f t="shared" si="537"/>
        <v>1</v>
      </c>
      <c r="R2128">
        <f t="shared" si="538"/>
        <v>0</v>
      </c>
      <c r="S2128">
        <f t="shared" si="539"/>
        <v>0</v>
      </c>
      <c r="T2128">
        <f t="shared" si="540"/>
        <v>0</v>
      </c>
      <c r="U2128">
        <v>0</v>
      </c>
      <c r="V2128">
        <f t="shared" si="541"/>
        <v>0.18085152227663343</v>
      </c>
      <c r="W2128">
        <f t="shared" si="542"/>
        <v>0.54509004979674525</v>
      </c>
      <c r="X2128">
        <f t="shared" si="543"/>
        <v>3.2707273109775635E-2</v>
      </c>
      <c r="Y2128">
        <f t="shared" si="544"/>
        <v>0</v>
      </c>
      <c r="Z2128" t="s">
        <v>2160</v>
      </c>
    </row>
    <row r="2129" spans="1:26" x14ac:dyDescent="0.25">
      <c r="A2129" t="s">
        <v>26</v>
      </c>
      <c r="B2129" t="s">
        <v>30</v>
      </c>
      <c r="C2129" t="s">
        <v>25</v>
      </c>
      <c r="D2129">
        <v>0</v>
      </c>
      <c r="F2129">
        <v>1</v>
      </c>
      <c r="G2129">
        <v>44.45</v>
      </c>
      <c r="H2129">
        <f t="shared" si="529"/>
        <v>1</v>
      </c>
      <c r="I2129">
        <f t="shared" si="530"/>
        <v>0</v>
      </c>
      <c r="J2129">
        <f t="shared" si="531"/>
        <v>1</v>
      </c>
      <c r="K2129">
        <f t="shared" si="532"/>
        <v>0</v>
      </c>
      <c r="L2129">
        <f t="shared" si="533"/>
        <v>0</v>
      </c>
      <c r="M2129">
        <f t="shared" si="534"/>
        <v>1</v>
      </c>
      <c r="N2129">
        <f t="shared" si="535"/>
        <v>0</v>
      </c>
      <c r="O2129">
        <f t="shared" si="536"/>
        <v>0</v>
      </c>
      <c r="P2129">
        <v>1</v>
      </c>
      <c r="Q2129">
        <f t="shared" si="537"/>
        <v>0</v>
      </c>
      <c r="R2129">
        <f t="shared" si="538"/>
        <v>1</v>
      </c>
      <c r="S2129">
        <f t="shared" si="539"/>
        <v>0</v>
      </c>
      <c r="T2129">
        <f t="shared" si="540"/>
        <v>0</v>
      </c>
      <c r="U2129">
        <v>0</v>
      </c>
      <c r="V2129">
        <f t="shared" si="541"/>
        <v>0.32706341254796456</v>
      </c>
      <c r="W2129">
        <f t="shared" si="542"/>
        <v>0.58104468880028559</v>
      </c>
      <c r="X2129">
        <f t="shared" si="543"/>
        <v>0.10697047582752006</v>
      </c>
      <c r="Y2129">
        <f t="shared" si="544"/>
        <v>1</v>
      </c>
      <c r="Z2129" t="s">
        <v>2161</v>
      </c>
    </row>
    <row r="2130" spans="1:26" x14ac:dyDescent="0.25">
      <c r="A2130" t="s">
        <v>29</v>
      </c>
      <c r="B2130" t="s">
        <v>27</v>
      </c>
      <c r="C2130" t="s">
        <v>25</v>
      </c>
      <c r="D2130">
        <v>0</v>
      </c>
      <c r="F2130">
        <v>1</v>
      </c>
      <c r="G2130">
        <v>42.35</v>
      </c>
      <c r="H2130">
        <f t="shared" si="529"/>
        <v>1</v>
      </c>
      <c r="I2130">
        <f t="shared" si="530"/>
        <v>0</v>
      </c>
      <c r="J2130">
        <f t="shared" si="531"/>
        <v>1</v>
      </c>
      <c r="K2130">
        <f t="shared" si="532"/>
        <v>0</v>
      </c>
      <c r="L2130">
        <f t="shared" si="533"/>
        <v>0</v>
      </c>
      <c r="M2130">
        <f t="shared" si="534"/>
        <v>0</v>
      </c>
      <c r="N2130">
        <f t="shared" si="535"/>
        <v>1</v>
      </c>
      <c r="O2130">
        <f t="shared" si="536"/>
        <v>0</v>
      </c>
      <c r="P2130">
        <v>40</v>
      </c>
      <c r="Q2130">
        <f t="shared" si="537"/>
        <v>1</v>
      </c>
      <c r="R2130">
        <f t="shared" si="538"/>
        <v>0</v>
      </c>
      <c r="S2130">
        <f t="shared" si="539"/>
        <v>0</v>
      </c>
      <c r="T2130">
        <f t="shared" si="540"/>
        <v>0</v>
      </c>
      <c r="U2130">
        <v>1</v>
      </c>
      <c r="V2130">
        <f t="shared" si="541"/>
        <v>0.18910289137662625</v>
      </c>
      <c r="W2130">
        <f t="shared" si="542"/>
        <v>0.54713534354381188</v>
      </c>
      <c r="X2130">
        <f t="shared" si="543"/>
        <v>0.65755412077374753</v>
      </c>
      <c r="Y2130">
        <f t="shared" si="544"/>
        <v>0</v>
      </c>
      <c r="Z2130" t="s">
        <v>2162</v>
      </c>
    </row>
    <row r="2131" spans="1:26" x14ac:dyDescent="0.25">
      <c r="A2131" t="s">
        <v>26</v>
      </c>
      <c r="B2131" t="s">
        <v>38</v>
      </c>
      <c r="C2131" t="s">
        <v>25</v>
      </c>
      <c r="D2131">
        <v>0</v>
      </c>
      <c r="F2131">
        <v>1</v>
      </c>
      <c r="G2131">
        <v>74.55</v>
      </c>
      <c r="H2131">
        <f t="shared" si="529"/>
        <v>1</v>
      </c>
      <c r="I2131">
        <f t="shared" si="530"/>
        <v>0</v>
      </c>
      <c r="J2131">
        <f t="shared" si="531"/>
        <v>1</v>
      </c>
      <c r="K2131">
        <f t="shared" si="532"/>
        <v>0</v>
      </c>
      <c r="L2131">
        <f t="shared" si="533"/>
        <v>0</v>
      </c>
      <c r="M2131">
        <f t="shared" si="534"/>
        <v>1</v>
      </c>
      <c r="N2131">
        <f t="shared" si="535"/>
        <v>0</v>
      </c>
      <c r="O2131">
        <f t="shared" si="536"/>
        <v>0</v>
      </c>
      <c r="P2131">
        <v>41</v>
      </c>
      <c r="Q2131">
        <f t="shared" si="537"/>
        <v>0</v>
      </c>
      <c r="R2131">
        <f t="shared" si="538"/>
        <v>0</v>
      </c>
      <c r="S2131">
        <f t="shared" si="539"/>
        <v>1</v>
      </c>
      <c r="T2131">
        <f t="shared" si="540"/>
        <v>0</v>
      </c>
      <c r="U2131">
        <v>0</v>
      </c>
      <c r="V2131">
        <f t="shared" si="541"/>
        <v>0.37885414974202991</v>
      </c>
      <c r="W2131">
        <f t="shared" si="542"/>
        <v>0.59359670808479681</v>
      </c>
      <c r="X2131">
        <f t="shared" si="543"/>
        <v>0.14353046677675643</v>
      </c>
      <c r="Y2131">
        <f t="shared" si="544"/>
        <v>1</v>
      </c>
      <c r="Z2131" t="s">
        <v>2163</v>
      </c>
    </row>
    <row r="2132" spans="1:26" x14ac:dyDescent="0.25">
      <c r="A2132" t="s">
        <v>26</v>
      </c>
      <c r="B2132" t="s">
        <v>27</v>
      </c>
      <c r="C2132" t="s">
        <v>35</v>
      </c>
      <c r="D2132">
        <v>0</v>
      </c>
      <c r="F2132">
        <v>1</v>
      </c>
      <c r="G2132">
        <v>75.3</v>
      </c>
      <c r="H2132">
        <f t="shared" si="529"/>
        <v>1</v>
      </c>
      <c r="I2132">
        <f t="shared" si="530"/>
        <v>0</v>
      </c>
      <c r="J2132">
        <f t="shared" si="531"/>
        <v>0</v>
      </c>
      <c r="K2132">
        <f t="shared" si="532"/>
        <v>1</v>
      </c>
      <c r="L2132">
        <f t="shared" si="533"/>
        <v>0</v>
      </c>
      <c r="M2132">
        <f t="shared" si="534"/>
        <v>1</v>
      </c>
      <c r="N2132">
        <f t="shared" si="535"/>
        <v>0</v>
      </c>
      <c r="O2132">
        <f t="shared" si="536"/>
        <v>0</v>
      </c>
      <c r="P2132">
        <v>1</v>
      </c>
      <c r="Q2132">
        <f t="shared" si="537"/>
        <v>1</v>
      </c>
      <c r="R2132">
        <f t="shared" si="538"/>
        <v>0</v>
      </c>
      <c r="S2132">
        <f t="shared" si="539"/>
        <v>0</v>
      </c>
      <c r="T2132">
        <f t="shared" si="540"/>
        <v>0</v>
      </c>
      <c r="U2132">
        <v>1</v>
      </c>
      <c r="V2132">
        <f t="shared" si="541"/>
        <v>0.51679178503938128</v>
      </c>
      <c r="W2132">
        <f t="shared" si="542"/>
        <v>0.62639727285938063</v>
      </c>
      <c r="X2132">
        <f t="shared" si="543"/>
        <v>0.23349017900542751</v>
      </c>
      <c r="Y2132">
        <f t="shared" si="544"/>
        <v>1</v>
      </c>
      <c r="Z2132" t="s">
        <v>2164</v>
      </c>
    </row>
    <row r="2133" spans="1:26" x14ac:dyDescent="0.25">
      <c r="A2133" t="s">
        <v>29</v>
      </c>
      <c r="B2133" t="s">
        <v>27</v>
      </c>
      <c r="C2133" t="s">
        <v>35</v>
      </c>
      <c r="D2133">
        <v>0</v>
      </c>
      <c r="F2133">
        <v>1</v>
      </c>
      <c r="G2133">
        <v>94.8</v>
      </c>
      <c r="H2133">
        <f t="shared" si="529"/>
        <v>1</v>
      </c>
      <c r="I2133">
        <f t="shared" si="530"/>
        <v>0</v>
      </c>
      <c r="J2133">
        <f t="shared" si="531"/>
        <v>0</v>
      </c>
      <c r="K2133">
        <f t="shared" si="532"/>
        <v>1</v>
      </c>
      <c r="L2133">
        <f t="shared" si="533"/>
        <v>0</v>
      </c>
      <c r="M2133">
        <f t="shared" si="534"/>
        <v>0</v>
      </c>
      <c r="N2133">
        <f t="shared" si="535"/>
        <v>1</v>
      </c>
      <c r="O2133">
        <f t="shared" si="536"/>
        <v>0</v>
      </c>
      <c r="P2133">
        <v>51</v>
      </c>
      <c r="Q2133">
        <f t="shared" si="537"/>
        <v>1</v>
      </c>
      <c r="R2133">
        <f t="shared" si="538"/>
        <v>0</v>
      </c>
      <c r="S2133">
        <f t="shared" si="539"/>
        <v>0</v>
      </c>
      <c r="T2133">
        <f t="shared" si="540"/>
        <v>0</v>
      </c>
      <c r="U2133">
        <v>1</v>
      </c>
      <c r="V2133">
        <f t="shared" si="541"/>
        <v>0.27087534779197819</v>
      </c>
      <c r="W2133">
        <f t="shared" si="542"/>
        <v>0.56730778893844203</v>
      </c>
      <c r="X2133">
        <f t="shared" si="543"/>
        <v>0.53162275845746876</v>
      </c>
      <c r="Y2133">
        <f t="shared" si="544"/>
        <v>0</v>
      </c>
      <c r="Z2133" t="s">
        <v>2165</v>
      </c>
    </row>
    <row r="2134" spans="1:26" x14ac:dyDescent="0.25">
      <c r="A2134" t="s">
        <v>45</v>
      </c>
      <c r="B2134" t="s">
        <v>38</v>
      </c>
      <c r="C2134" t="s">
        <v>25</v>
      </c>
      <c r="D2134">
        <v>0</v>
      </c>
      <c r="F2134">
        <v>1</v>
      </c>
      <c r="G2134">
        <v>48.15</v>
      </c>
      <c r="H2134">
        <f t="shared" si="529"/>
        <v>1</v>
      </c>
      <c r="I2134">
        <f t="shared" si="530"/>
        <v>0</v>
      </c>
      <c r="J2134">
        <f t="shared" si="531"/>
        <v>1</v>
      </c>
      <c r="K2134">
        <f t="shared" si="532"/>
        <v>0</v>
      </c>
      <c r="L2134">
        <f t="shared" si="533"/>
        <v>0</v>
      </c>
      <c r="M2134">
        <f t="shared" si="534"/>
        <v>0</v>
      </c>
      <c r="N2134">
        <f t="shared" si="535"/>
        <v>0</v>
      </c>
      <c r="O2134">
        <f t="shared" si="536"/>
        <v>1</v>
      </c>
      <c r="P2134">
        <v>42</v>
      </c>
      <c r="Q2134">
        <f t="shared" si="537"/>
        <v>0</v>
      </c>
      <c r="R2134">
        <f t="shared" si="538"/>
        <v>0</v>
      </c>
      <c r="S2134">
        <f t="shared" si="539"/>
        <v>1</v>
      </c>
      <c r="T2134">
        <f t="shared" si="540"/>
        <v>0</v>
      </c>
      <c r="U2134">
        <v>0</v>
      </c>
      <c r="V2134">
        <f t="shared" si="541"/>
        <v>1.443012991706065E-3</v>
      </c>
      <c r="W2134">
        <f t="shared" si="542"/>
        <v>0.50036075318532724</v>
      </c>
      <c r="X2134">
        <f t="shared" si="543"/>
        <v>2.082286494232488E-6</v>
      </c>
      <c r="Y2134">
        <f t="shared" si="544"/>
        <v>0</v>
      </c>
      <c r="Z2134" t="s">
        <v>2166</v>
      </c>
    </row>
    <row r="2135" spans="1:26" x14ac:dyDescent="0.25">
      <c r="A2135" t="s">
        <v>29</v>
      </c>
      <c r="B2135" t="s">
        <v>30</v>
      </c>
      <c r="C2135" t="s">
        <v>23</v>
      </c>
      <c r="D2135">
        <v>0</v>
      </c>
      <c r="F2135">
        <v>1</v>
      </c>
      <c r="G2135">
        <v>19.649999999999999</v>
      </c>
      <c r="H2135">
        <f t="shared" si="529"/>
        <v>1</v>
      </c>
      <c r="I2135">
        <f t="shared" si="530"/>
        <v>0</v>
      </c>
      <c r="J2135">
        <f t="shared" si="531"/>
        <v>0</v>
      </c>
      <c r="K2135">
        <f t="shared" si="532"/>
        <v>0</v>
      </c>
      <c r="L2135">
        <f t="shared" si="533"/>
        <v>1</v>
      </c>
      <c r="M2135">
        <f t="shared" si="534"/>
        <v>0</v>
      </c>
      <c r="N2135">
        <f t="shared" si="535"/>
        <v>1</v>
      </c>
      <c r="O2135">
        <f t="shared" si="536"/>
        <v>0</v>
      </c>
      <c r="P2135">
        <v>23</v>
      </c>
      <c r="Q2135">
        <f t="shared" si="537"/>
        <v>0</v>
      </c>
      <c r="R2135">
        <f t="shared" si="538"/>
        <v>1</v>
      </c>
      <c r="S2135">
        <f t="shared" si="539"/>
        <v>0</v>
      </c>
      <c r="T2135">
        <f t="shared" si="540"/>
        <v>0</v>
      </c>
      <c r="U2135">
        <v>0</v>
      </c>
      <c r="V2135">
        <f t="shared" si="541"/>
        <v>6.7703989406689181E-3</v>
      </c>
      <c r="W2135">
        <f t="shared" si="542"/>
        <v>0.50169259326970539</v>
      </c>
      <c r="X2135">
        <f t="shared" si="543"/>
        <v>4.5838301815810812E-5</v>
      </c>
      <c r="Y2135">
        <f t="shared" si="544"/>
        <v>0</v>
      </c>
      <c r="Z2135" t="s">
        <v>2167</v>
      </c>
    </row>
    <row r="2136" spans="1:26" x14ac:dyDescent="0.25">
      <c r="A2136" t="s">
        <v>26</v>
      </c>
      <c r="B2136" t="s">
        <v>27</v>
      </c>
      <c r="C2136" t="s">
        <v>35</v>
      </c>
      <c r="D2136">
        <v>1</v>
      </c>
      <c r="F2136">
        <v>1</v>
      </c>
      <c r="G2136">
        <v>70.55</v>
      </c>
      <c r="H2136">
        <f t="shared" si="529"/>
        <v>0</v>
      </c>
      <c r="I2136">
        <f t="shared" si="530"/>
        <v>1</v>
      </c>
      <c r="J2136">
        <f t="shared" si="531"/>
        <v>0</v>
      </c>
      <c r="K2136">
        <f t="shared" si="532"/>
        <v>1</v>
      </c>
      <c r="L2136">
        <f t="shared" si="533"/>
        <v>0</v>
      </c>
      <c r="M2136">
        <f t="shared" si="534"/>
        <v>1</v>
      </c>
      <c r="N2136">
        <f t="shared" si="535"/>
        <v>0</v>
      </c>
      <c r="O2136">
        <f t="shared" si="536"/>
        <v>0</v>
      </c>
      <c r="P2136">
        <v>1</v>
      </c>
      <c r="Q2136">
        <f t="shared" si="537"/>
        <v>1</v>
      </c>
      <c r="R2136">
        <f t="shared" si="538"/>
        <v>0</v>
      </c>
      <c r="S2136">
        <f t="shared" si="539"/>
        <v>0</v>
      </c>
      <c r="T2136">
        <f t="shared" si="540"/>
        <v>0</v>
      </c>
      <c r="U2136">
        <v>1</v>
      </c>
      <c r="V2136">
        <f t="shared" si="541"/>
        <v>0.50452310256655841</v>
      </c>
      <c r="W2136">
        <f t="shared" si="542"/>
        <v>0.62352168684981879</v>
      </c>
      <c r="X2136">
        <f t="shared" si="543"/>
        <v>0.24549735589026919</v>
      </c>
      <c r="Y2136">
        <f t="shared" si="544"/>
        <v>1</v>
      </c>
      <c r="Z2136" t="s">
        <v>2168</v>
      </c>
    </row>
    <row r="2137" spans="1:26" x14ac:dyDescent="0.25">
      <c r="A2137" t="s">
        <v>26</v>
      </c>
      <c r="B2137" t="s">
        <v>30</v>
      </c>
      <c r="C2137" t="s">
        <v>23</v>
      </c>
      <c r="D2137">
        <v>0</v>
      </c>
      <c r="F2137">
        <v>1</v>
      </c>
      <c r="G2137">
        <v>20.149999999999999</v>
      </c>
      <c r="H2137">
        <f t="shared" si="529"/>
        <v>1</v>
      </c>
      <c r="I2137">
        <f t="shared" si="530"/>
        <v>0</v>
      </c>
      <c r="J2137">
        <f t="shared" si="531"/>
        <v>0</v>
      </c>
      <c r="K2137">
        <f t="shared" si="532"/>
        <v>0</v>
      </c>
      <c r="L2137">
        <f t="shared" si="533"/>
        <v>1</v>
      </c>
      <c r="M2137">
        <f t="shared" si="534"/>
        <v>1</v>
      </c>
      <c r="N2137">
        <f t="shared" si="535"/>
        <v>0</v>
      </c>
      <c r="O2137">
        <f t="shared" si="536"/>
        <v>0</v>
      </c>
      <c r="P2137">
        <v>1</v>
      </c>
      <c r="Q2137">
        <f t="shared" si="537"/>
        <v>0</v>
      </c>
      <c r="R2137">
        <f t="shared" si="538"/>
        <v>1</v>
      </c>
      <c r="S2137">
        <f t="shared" si="539"/>
        <v>0</v>
      </c>
      <c r="T2137">
        <f t="shared" si="540"/>
        <v>0</v>
      </c>
      <c r="U2137">
        <v>0</v>
      </c>
      <c r="V2137">
        <f t="shared" si="541"/>
        <v>0.26531332608434904</v>
      </c>
      <c r="W2137">
        <f t="shared" si="542"/>
        <v>0.56594197355669595</v>
      </c>
      <c r="X2137">
        <f t="shared" si="543"/>
        <v>7.0391160997940128E-2</v>
      </c>
      <c r="Y2137">
        <f t="shared" si="544"/>
        <v>0</v>
      </c>
      <c r="Z2137" t="s">
        <v>2169</v>
      </c>
    </row>
    <row r="2138" spans="1:26" x14ac:dyDescent="0.25">
      <c r="A2138" t="s">
        <v>26</v>
      </c>
      <c r="B2138" t="s">
        <v>38</v>
      </c>
      <c r="C2138" t="s">
        <v>35</v>
      </c>
      <c r="D2138">
        <v>0</v>
      </c>
      <c r="F2138">
        <v>1</v>
      </c>
      <c r="G2138">
        <v>106.6</v>
      </c>
      <c r="H2138">
        <f t="shared" si="529"/>
        <v>1</v>
      </c>
      <c r="I2138">
        <f t="shared" si="530"/>
        <v>0</v>
      </c>
      <c r="J2138">
        <f t="shared" si="531"/>
        <v>0</v>
      </c>
      <c r="K2138">
        <f t="shared" si="532"/>
        <v>1</v>
      </c>
      <c r="L2138">
        <f t="shared" si="533"/>
        <v>0</v>
      </c>
      <c r="M2138">
        <f t="shared" si="534"/>
        <v>1</v>
      </c>
      <c r="N2138">
        <f t="shared" si="535"/>
        <v>0</v>
      </c>
      <c r="O2138">
        <f t="shared" si="536"/>
        <v>0</v>
      </c>
      <c r="P2138">
        <v>56</v>
      </c>
      <c r="Q2138">
        <f t="shared" si="537"/>
        <v>0</v>
      </c>
      <c r="R2138">
        <f t="shared" si="538"/>
        <v>0</v>
      </c>
      <c r="S2138">
        <f t="shared" si="539"/>
        <v>1</v>
      </c>
      <c r="T2138">
        <f t="shared" si="540"/>
        <v>0</v>
      </c>
      <c r="U2138">
        <v>0</v>
      </c>
      <c r="V2138">
        <f t="shared" si="541"/>
        <v>0.42882187573081976</v>
      </c>
      <c r="W2138">
        <f t="shared" si="542"/>
        <v>0.60559230817250809</v>
      </c>
      <c r="X2138">
        <f t="shared" si="543"/>
        <v>0.18388820110529863</v>
      </c>
      <c r="Y2138">
        <f t="shared" si="544"/>
        <v>1</v>
      </c>
      <c r="Z2138" t="s">
        <v>2170</v>
      </c>
    </row>
    <row r="2139" spans="1:26" x14ac:dyDescent="0.25">
      <c r="A2139" t="s">
        <v>26</v>
      </c>
      <c r="B2139" t="s">
        <v>27</v>
      </c>
      <c r="C2139" t="s">
        <v>35</v>
      </c>
      <c r="D2139">
        <v>0</v>
      </c>
      <c r="F2139">
        <v>1</v>
      </c>
      <c r="G2139">
        <v>91</v>
      </c>
      <c r="H2139">
        <f t="shared" si="529"/>
        <v>1</v>
      </c>
      <c r="I2139">
        <f t="shared" si="530"/>
        <v>0</v>
      </c>
      <c r="J2139">
        <f t="shared" si="531"/>
        <v>0</v>
      </c>
      <c r="K2139">
        <f t="shared" si="532"/>
        <v>1</v>
      </c>
      <c r="L2139">
        <f t="shared" si="533"/>
        <v>0</v>
      </c>
      <c r="M2139">
        <f t="shared" si="534"/>
        <v>1</v>
      </c>
      <c r="N2139">
        <f t="shared" si="535"/>
        <v>0</v>
      </c>
      <c r="O2139">
        <f t="shared" si="536"/>
        <v>0</v>
      </c>
      <c r="P2139">
        <v>15</v>
      </c>
      <c r="Q2139">
        <f t="shared" si="537"/>
        <v>1</v>
      </c>
      <c r="R2139">
        <f t="shared" si="538"/>
        <v>0</v>
      </c>
      <c r="S2139">
        <f t="shared" si="539"/>
        <v>0</v>
      </c>
      <c r="T2139">
        <f t="shared" si="540"/>
        <v>0</v>
      </c>
      <c r="U2139">
        <v>0</v>
      </c>
      <c r="V2139">
        <f t="shared" si="541"/>
        <v>0.53640578576377385</v>
      </c>
      <c r="W2139">
        <f t="shared" si="542"/>
        <v>0.63097591649866769</v>
      </c>
      <c r="X2139">
        <f t="shared" si="543"/>
        <v>0.28773116700085166</v>
      </c>
      <c r="Y2139">
        <f t="shared" si="544"/>
        <v>1</v>
      </c>
      <c r="Z2139" t="s">
        <v>2171</v>
      </c>
    </row>
    <row r="2140" spans="1:26" x14ac:dyDescent="0.25">
      <c r="A2140" t="s">
        <v>45</v>
      </c>
      <c r="B2140" t="s">
        <v>33</v>
      </c>
      <c r="C2140" t="s">
        <v>23</v>
      </c>
      <c r="D2140">
        <v>0</v>
      </c>
      <c r="F2140">
        <v>1</v>
      </c>
      <c r="G2140">
        <v>25.4</v>
      </c>
      <c r="H2140">
        <f t="shared" si="529"/>
        <v>1</v>
      </c>
      <c r="I2140">
        <f t="shared" si="530"/>
        <v>0</v>
      </c>
      <c r="J2140">
        <f t="shared" si="531"/>
        <v>0</v>
      </c>
      <c r="K2140">
        <f t="shared" si="532"/>
        <v>0</v>
      </c>
      <c r="L2140">
        <f t="shared" si="533"/>
        <v>1</v>
      </c>
      <c r="M2140">
        <f t="shared" si="534"/>
        <v>0</v>
      </c>
      <c r="N2140">
        <f t="shared" si="535"/>
        <v>0</v>
      </c>
      <c r="O2140">
        <f t="shared" si="536"/>
        <v>1</v>
      </c>
      <c r="P2140">
        <v>12</v>
      </c>
      <c r="Q2140">
        <f t="shared" si="537"/>
        <v>0</v>
      </c>
      <c r="R2140">
        <f t="shared" si="538"/>
        <v>0</v>
      </c>
      <c r="S2140">
        <f t="shared" si="539"/>
        <v>0</v>
      </c>
      <c r="T2140">
        <f t="shared" si="540"/>
        <v>1</v>
      </c>
      <c r="U2140">
        <v>0</v>
      </c>
      <c r="V2140">
        <f t="shared" si="541"/>
        <v>-6.2753706842411619E-2</v>
      </c>
      <c r="W2140">
        <f t="shared" si="542"/>
        <v>0.48431671971767115</v>
      </c>
      <c r="X2140">
        <f t="shared" si="543"/>
        <v>3.9380277224633385E-3</v>
      </c>
      <c r="Y2140">
        <f t="shared" si="544"/>
        <v>0</v>
      </c>
      <c r="Z2140" t="s">
        <v>2172</v>
      </c>
    </row>
    <row r="2141" spans="1:26" x14ac:dyDescent="0.25">
      <c r="A2141" t="s">
        <v>45</v>
      </c>
      <c r="B2141" t="s">
        <v>33</v>
      </c>
      <c r="C2141" t="s">
        <v>25</v>
      </c>
      <c r="D2141">
        <v>0</v>
      </c>
      <c r="F2141">
        <v>1</v>
      </c>
      <c r="G2141">
        <v>69.95</v>
      </c>
      <c r="H2141">
        <f t="shared" si="529"/>
        <v>1</v>
      </c>
      <c r="I2141">
        <f t="shared" si="530"/>
        <v>0</v>
      </c>
      <c r="J2141">
        <f t="shared" si="531"/>
        <v>1</v>
      </c>
      <c r="K2141">
        <f t="shared" si="532"/>
        <v>0</v>
      </c>
      <c r="L2141">
        <f t="shared" si="533"/>
        <v>0</v>
      </c>
      <c r="M2141">
        <f t="shared" si="534"/>
        <v>0</v>
      </c>
      <c r="N2141">
        <f t="shared" si="535"/>
        <v>0</v>
      </c>
      <c r="O2141">
        <f t="shared" si="536"/>
        <v>1</v>
      </c>
      <c r="P2141">
        <v>54</v>
      </c>
      <c r="Q2141">
        <f t="shared" si="537"/>
        <v>0</v>
      </c>
      <c r="R2141">
        <f t="shared" si="538"/>
        <v>0</v>
      </c>
      <c r="S2141">
        <f t="shared" si="539"/>
        <v>0</v>
      </c>
      <c r="T2141">
        <f t="shared" si="540"/>
        <v>1</v>
      </c>
      <c r="U2141">
        <v>0</v>
      </c>
      <c r="V2141">
        <f t="shared" si="541"/>
        <v>3.5430420996561574E-2</v>
      </c>
      <c r="W2141">
        <f t="shared" si="542"/>
        <v>0.50885667877524521</v>
      </c>
      <c r="X2141">
        <f t="shared" si="543"/>
        <v>1.2553147319935912E-3</v>
      </c>
      <c r="Y2141">
        <f t="shared" si="544"/>
        <v>0</v>
      </c>
      <c r="Z2141" t="s">
        <v>2173</v>
      </c>
    </row>
    <row r="2142" spans="1:26" x14ac:dyDescent="0.25">
      <c r="A2142" t="s">
        <v>26</v>
      </c>
      <c r="B2142" t="s">
        <v>27</v>
      </c>
      <c r="C2142" t="s">
        <v>25</v>
      </c>
      <c r="D2142">
        <v>0</v>
      </c>
      <c r="F2142">
        <v>1</v>
      </c>
      <c r="G2142">
        <v>66.849999999999994</v>
      </c>
      <c r="H2142">
        <f t="shared" si="529"/>
        <v>1</v>
      </c>
      <c r="I2142">
        <f t="shared" si="530"/>
        <v>0</v>
      </c>
      <c r="J2142">
        <f t="shared" si="531"/>
        <v>1</v>
      </c>
      <c r="K2142">
        <f t="shared" si="532"/>
        <v>0</v>
      </c>
      <c r="L2142">
        <f t="shared" si="533"/>
        <v>0</v>
      </c>
      <c r="M2142">
        <f t="shared" si="534"/>
        <v>1</v>
      </c>
      <c r="N2142">
        <f t="shared" si="535"/>
        <v>0</v>
      </c>
      <c r="O2142">
        <f t="shared" si="536"/>
        <v>0</v>
      </c>
      <c r="P2142">
        <v>7</v>
      </c>
      <c r="Q2142">
        <f t="shared" si="537"/>
        <v>1</v>
      </c>
      <c r="R2142">
        <f t="shared" si="538"/>
        <v>0</v>
      </c>
      <c r="S2142">
        <f t="shared" si="539"/>
        <v>0</v>
      </c>
      <c r="T2142">
        <f t="shared" si="540"/>
        <v>0</v>
      </c>
      <c r="U2142">
        <v>0</v>
      </c>
      <c r="V2142">
        <f t="shared" si="541"/>
        <v>0.50361776679896708</v>
      </c>
      <c r="W2142">
        <f t="shared" si="542"/>
        <v>0.62330914241134661</v>
      </c>
      <c r="X2142">
        <f t="shared" si="543"/>
        <v>0.25363085503557881</v>
      </c>
      <c r="Y2142">
        <f t="shared" si="544"/>
        <v>1</v>
      </c>
      <c r="Z2142" t="s">
        <v>2174</v>
      </c>
    </row>
    <row r="2143" spans="1:26" x14ac:dyDescent="0.25">
      <c r="A2143" t="s">
        <v>26</v>
      </c>
      <c r="B2143" t="s">
        <v>38</v>
      </c>
      <c r="C2143" t="s">
        <v>35</v>
      </c>
      <c r="D2143">
        <v>0</v>
      </c>
      <c r="F2143">
        <v>1</v>
      </c>
      <c r="G2143">
        <v>86.15</v>
      </c>
      <c r="H2143">
        <f t="shared" si="529"/>
        <v>1</v>
      </c>
      <c r="I2143">
        <f t="shared" si="530"/>
        <v>0</v>
      </c>
      <c r="J2143">
        <f t="shared" si="531"/>
        <v>0</v>
      </c>
      <c r="K2143">
        <f t="shared" si="532"/>
        <v>1</v>
      </c>
      <c r="L2143">
        <f t="shared" si="533"/>
        <v>0</v>
      </c>
      <c r="M2143">
        <f t="shared" si="534"/>
        <v>1</v>
      </c>
      <c r="N2143">
        <f t="shared" si="535"/>
        <v>0</v>
      </c>
      <c r="O2143">
        <f t="shared" si="536"/>
        <v>0</v>
      </c>
      <c r="P2143">
        <v>33</v>
      </c>
      <c r="Q2143">
        <f t="shared" si="537"/>
        <v>0</v>
      </c>
      <c r="R2143">
        <f t="shared" si="538"/>
        <v>0</v>
      </c>
      <c r="S2143">
        <f t="shared" si="539"/>
        <v>1</v>
      </c>
      <c r="T2143">
        <f t="shared" si="540"/>
        <v>0</v>
      </c>
      <c r="U2143">
        <v>1</v>
      </c>
      <c r="V2143">
        <f t="shared" si="541"/>
        <v>0.39207602327284874</v>
      </c>
      <c r="W2143">
        <f t="shared" si="542"/>
        <v>0.59678235958154835</v>
      </c>
      <c r="X2143">
        <f t="shared" si="543"/>
        <v>0.36957156147975395</v>
      </c>
      <c r="Y2143">
        <f t="shared" si="544"/>
        <v>1</v>
      </c>
      <c r="Z2143" t="s">
        <v>2175</v>
      </c>
    </row>
    <row r="2144" spans="1:26" x14ac:dyDescent="0.25">
      <c r="A2144" t="s">
        <v>26</v>
      </c>
      <c r="B2144" t="s">
        <v>27</v>
      </c>
      <c r="C2144" t="s">
        <v>23</v>
      </c>
      <c r="D2144">
        <v>0</v>
      </c>
      <c r="F2144">
        <v>1</v>
      </c>
      <c r="G2144">
        <v>20.149999999999999</v>
      </c>
      <c r="H2144">
        <f t="shared" si="529"/>
        <v>1</v>
      </c>
      <c r="I2144">
        <f t="shared" si="530"/>
        <v>0</v>
      </c>
      <c r="J2144">
        <f t="shared" si="531"/>
        <v>0</v>
      </c>
      <c r="K2144">
        <f t="shared" si="532"/>
        <v>0</v>
      </c>
      <c r="L2144">
        <f t="shared" si="533"/>
        <v>1</v>
      </c>
      <c r="M2144">
        <f t="shared" si="534"/>
        <v>1</v>
      </c>
      <c r="N2144">
        <f t="shared" si="535"/>
        <v>0</v>
      </c>
      <c r="O2144">
        <f t="shared" si="536"/>
        <v>0</v>
      </c>
      <c r="P2144">
        <v>16</v>
      </c>
      <c r="Q2144">
        <f t="shared" si="537"/>
        <v>1</v>
      </c>
      <c r="R2144">
        <f t="shared" si="538"/>
        <v>0</v>
      </c>
      <c r="S2144">
        <f t="shared" si="539"/>
        <v>0</v>
      </c>
      <c r="T2144">
        <f t="shared" si="540"/>
        <v>0</v>
      </c>
      <c r="U2144">
        <v>0</v>
      </c>
      <c r="V2144">
        <f t="shared" si="541"/>
        <v>0.39721850056114466</v>
      </c>
      <c r="W2144">
        <f t="shared" si="542"/>
        <v>0.59801919191967412</v>
      </c>
      <c r="X2144">
        <f t="shared" si="543"/>
        <v>0.15778253718804408</v>
      </c>
      <c r="Y2144">
        <f t="shared" si="544"/>
        <v>1</v>
      </c>
      <c r="Z2144" t="s">
        <v>2176</v>
      </c>
    </row>
    <row r="2145" spans="1:26" x14ac:dyDescent="0.25">
      <c r="A2145" t="s">
        <v>29</v>
      </c>
      <c r="B2145" t="s">
        <v>30</v>
      </c>
      <c r="C2145" t="s">
        <v>25</v>
      </c>
      <c r="D2145">
        <v>0</v>
      </c>
      <c r="F2145">
        <v>1</v>
      </c>
      <c r="G2145">
        <v>64.849999999999994</v>
      </c>
      <c r="H2145">
        <f t="shared" si="529"/>
        <v>1</v>
      </c>
      <c r="I2145">
        <f t="shared" si="530"/>
        <v>0</v>
      </c>
      <c r="J2145">
        <f t="shared" si="531"/>
        <v>1</v>
      </c>
      <c r="K2145">
        <f t="shared" si="532"/>
        <v>0</v>
      </c>
      <c r="L2145">
        <f t="shared" si="533"/>
        <v>0</v>
      </c>
      <c r="M2145">
        <f t="shared" si="534"/>
        <v>0</v>
      </c>
      <c r="N2145">
        <f t="shared" si="535"/>
        <v>1</v>
      </c>
      <c r="O2145">
        <f t="shared" si="536"/>
        <v>0</v>
      </c>
      <c r="P2145">
        <v>21</v>
      </c>
      <c r="Q2145">
        <f t="shared" si="537"/>
        <v>0</v>
      </c>
      <c r="R2145">
        <f t="shared" si="538"/>
        <v>1</v>
      </c>
      <c r="S2145">
        <f t="shared" si="539"/>
        <v>0</v>
      </c>
      <c r="T2145">
        <f t="shared" si="540"/>
        <v>0</v>
      </c>
      <c r="U2145">
        <v>0</v>
      </c>
      <c r="V2145">
        <f t="shared" si="541"/>
        <v>0.1011047435373798</v>
      </c>
      <c r="W2145">
        <f t="shared" si="542"/>
        <v>0.52525467641742041</v>
      </c>
      <c r="X2145">
        <f t="shared" si="543"/>
        <v>1.0222169165759343E-2</v>
      </c>
      <c r="Y2145">
        <f t="shared" si="544"/>
        <v>0</v>
      </c>
      <c r="Z2145" t="s">
        <v>2177</v>
      </c>
    </row>
    <row r="2146" spans="1:26" x14ac:dyDescent="0.25">
      <c r="A2146" t="s">
        <v>45</v>
      </c>
      <c r="B2146" t="s">
        <v>27</v>
      </c>
      <c r="C2146" t="s">
        <v>25</v>
      </c>
      <c r="D2146">
        <v>1</v>
      </c>
      <c r="F2146">
        <v>1</v>
      </c>
      <c r="G2146">
        <v>74.849999999999994</v>
      </c>
      <c r="H2146">
        <f t="shared" si="529"/>
        <v>0</v>
      </c>
      <c r="I2146">
        <f t="shared" si="530"/>
        <v>1</v>
      </c>
      <c r="J2146">
        <f t="shared" si="531"/>
        <v>1</v>
      </c>
      <c r="K2146">
        <f t="shared" si="532"/>
        <v>0</v>
      </c>
      <c r="L2146">
        <f t="shared" si="533"/>
        <v>0</v>
      </c>
      <c r="M2146">
        <f t="shared" si="534"/>
        <v>0</v>
      </c>
      <c r="N2146">
        <f t="shared" si="535"/>
        <v>0</v>
      </c>
      <c r="O2146">
        <f t="shared" si="536"/>
        <v>1</v>
      </c>
      <c r="P2146">
        <v>30</v>
      </c>
      <c r="Q2146">
        <f t="shared" si="537"/>
        <v>1</v>
      </c>
      <c r="R2146">
        <f t="shared" si="538"/>
        <v>0</v>
      </c>
      <c r="S2146">
        <f t="shared" si="539"/>
        <v>0</v>
      </c>
      <c r="T2146">
        <f t="shared" si="540"/>
        <v>0</v>
      </c>
      <c r="U2146">
        <v>0</v>
      </c>
      <c r="V2146">
        <f t="shared" si="541"/>
        <v>0.17983813625814002</v>
      </c>
      <c r="W2146">
        <f t="shared" si="542"/>
        <v>0.54483875215880084</v>
      </c>
      <c r="X2146">
        <f t="shared" si="543"/>
        <v>3.2341755252801335E-2</v>
      </c>
      <c r="Y2146">
        <f t="shared" si="544"/>
        <v>0</v>
      </c>
      <c r="Z2146" t="s">
        <v>2178</v>
      </c>
    </row>
    <row r="2147" spans="1:26" x14ac:dyDescent="0.25">
      <c r="A2147" t="s">
        <v>26</v>
      </c>
      <c r="B2147" t="s">
        <v>30</v>
      </c>
      <c r="C2147" t="s">
        <v>25</v>
      </c>
      <c r="D2147">
        <v>0</v>
      </c>
      <c r="F2147">
        <v>1</v>
      </c>
      <c r="G2147">
        <v>50.5</v>
      </c>
      <c r="H2147">
        <f t="shared" si="529"/>
        <v>1</v>
      </c>
      <c r="I2147">
        <f t="shared" si="530"/>
        <v>0</v>
      </c>
      <c r="J2147">
        <f t="shared" si="531"/>
        <v>1</v>
      </c>
      <c r="K2147">
        <f t="shared" si="532"/>
        <v>0</v>
      </c>
      <c r="L2147">
        <f t="shared" si="533"/>
        <v>0</v>
      </c>
      <c r="M2147">
        <f t="shared" si="534"/>
        <v>1</v>
      </c>
      <c r="N2147">
        <f t="shared" si="535"/>
        <v>0</v>
      </c>
      <c r="O2147">
        <f t="shared" si="536"/>
        <v>0</v>
      </c>
      <c r="P2147">
        <v>3</v>
      </c>
      <c r="Q2147">
        <f t="shared" si="537"/>
        <v>0</v>
      </c>
      <c r="R2147">
        <f t="shared" si="538"/>
        <v>1</v>
      </c>
      <c r="S2147">
        <f t="shared" si="539"/>
        <v>0</v>
      </c>
      <c r="T2147">
        <f t="shared" si="540"/>
        <v>0</v>
      </c>
      <c r="U2147">
        <v>0</v>
      </c>
      <c r="V2147">
        <f t="shared" si="541"/>
        <v>0.34135886705777418</v>
      </c>
      <c r="W2147">
        <f t="shared" si="542"/>
        <v>0.58452057018072656</v>
      </c>
      <c r="X2147">
        <f t="shared" si="543"/>
        <v>0.11652587611896716</v>
      </c>
      <c r="Y2147">
        <f t="shared" si="544"/>
        <v>1</v>
      </c>
      <c r="Z2147" t="s">
        <v>2179</v>
      </c>
    </row>
    <row r="2148" spans="1:26" x14ac:dyDescent="0.25">
      <c r="A2148" t="s">
        <v>26</v>
      </c>
      <c r="B2148" t="s">
        <v>27</v>
      </c>
      <c r="C2148" t="s">
        <v>35</v>
      </c>
      <c r="D2148">
        <v>0</v>
      </c>
      <c r="F2148">
        <v>1</v>
      </c>
      <c r="G2148">
        <v>72.900000000000006</v>
      </c>
      <c r="H2148">
        <f t="shared" si="529"/>
        <v>1</v>
      </c>
      <c r="I2148">
        <f t="shared" si="530"/>
        <v>0</v>
      </c>
      <c r="J2148">
        <f t="shared" si="531"/>
        <v>0</v>
      </c>
      <c r="K2148">
        <f t="shared" si="532"/>
        <v>1</v>
      </c>
      <c r="L2148">
        <f t="shared" si="533"/>
        <v>0</v>
      </c>
      <c r="M2148">
        <f t="shared" si="534"/>
        <v>1</v>
      </c>
      <c r="N2148">
        <f t="shared" si="535"/>
        <v>0</v>
      </c>
      <c r="O2148">
        <f t="shared" si="536"/>
        <v>0</v>
      </c>
      <c r="P2148">
        <v>11</v>
      </c>
      <c r="Q2148">
        <f t="shared" si="537"/>
        <v>1</v>
      </c>
      <c r="R2148">
        <f t="shared" si="538"/>
        <v>0</v>
      </c>
      <c r="S2148">
        <f t="shared" si="539"/>
        <v>0</v>
      </c>
      <c r="T2148">
        <f t="shared" si="540"/>
        <v>0</v>
      </c>
      <c r="U2148">
        <v>0</v>
      </c>
      <c r="V2148">
        <f t="shared" si="541"/>
        <v>0.51305005204802101</v>
      </c>
      <c r="W2148">
        <f t="shared" si="542"/>
        <v>0.62552120524072718</v>
      </c>
      <c r="X2148">
        <f t="shared" si="543"/>
        <v>0.26322035590647708</v>
      </c>
      <c r="Y2148">
        <f t="shared" si="544"/>
        <v>1</v>
      </c>
      <c r="Z2148" t="s">
        <v>2180</v>
      </c>
    </row>
    <row r="2149" spans="1:26" x14ac:dyDescent="0.25">
      <c r="A2149" t="s">
        <v>29</v>
      </c>
      <c r="B2149" t="s">
        <v>38</v>
      </c>
      <c r="C2149" t="s">
        <v>35</v>
      </c>
      <c r="D2149">
        <v>0</v>
      </c>
      <c r="F2149">
        <v>1</v>
      </c>
      <c r="G2149">
        <v>115.05</v>
      </c>
      <c r="H2149">
        <f t="shared" si="529"/>
        <v>1</v>
      </c>
      <c r="I2149">
        <f t="shared" si="530"/>
        <v>0</v>
      </c>
      <c r="J2149">
        <f t="shared" si="531"/>
        <v>0</v>
      </c>
      <c r="K2149">
        <f t="shared" si="532"/>
        <v>1</v>
      </c>
      <c r="L2149">
        <f t="shared" si="533"/>
        <v>0</v>
      </c>
      <c r="M2149">
        <f t="shared" si="534"/>
        <v>0</v>
      </c>
      <c r="N2149">
        <f t="shared" si="535"/>
        <v>1</v>
      </c>
      <c r="O2149">
        <f t="shared" si="536"/>
        <v>0</v>
      </c>
      <c r="P2149">
        <v>62</v>
      </c>
      <c r="Q2149">
        <f t="shared" si="537"/>
        <v>0</v>
      </c>
      <c r="R2149">
        <f t="shared" si="538"/>
        <v>0</v>
      </c>
      <c r="S2149">
        <f t="shared" si="539"/>
        <v>1</v>
      </c>
      <c r="T2149">
        <f t="shared" si="540"/>
        <v>0</v>
      </c>
      <c r="U2149">
        <v>0</v>
      </c>
      <c r="V2149">
        <f t="shared" si="541"/>
        <v>0.1656778761690289</v>
      </c>
      <c r="W2149">
        <f t="shared" si="542"/>
        <v>0.54132498425515774</v>
      </c>
      <c r="X2149">
        <f t="shared" si="543"/>
        <v>2.7449158651880076E-2</v>
      </c>
      <c r="Y2149">
        <f t="shared" si="544"/>
        <v>0</v>
      </c>
      <c r="Z2149" t="s">
        <v>2181</v>
      </c>
    </row>
    <row r="2150" spans="1:26" x14ac:dyDescent="0.25">
      <c r="A2150" t="s">
        <v>26</v>
      </c>
      <c r="B2150" t="s">
        <v>27</v>
      </c>
      <c r="C2150" t="s">
        <v>23</v>
      </c>
      <c r="D2150">
        <v>0</v>
      </c>
      <c r="F2150">
        <v>1</v>
      </c>
      <c r="G2150">
        <v>19</v>
      </c>
      <c r="H2150">
        <f t="shared" si="529"/>
        <v>1</v>
      </c>
      <c r="I2150">
        <f t="shared" si="530"/>
        <v>0</v>
      </c>
      <c r="J2150">
        <f t="shared" si="531"/>
        <v>0</v>
      </c>
      <c r="K2150">
        <f t="shared" si="532"/>
        <v>0</v>
      </c>
      <c r="L2150">
        <f t="shared" si="533"/>
        <v>1</v>
      </c>
      <c r="M2150">
        <f t="shared" si="534"/>
        <v>1</v>
      </c>
      <c r="N2150">
        <f t="shared" si="535"/>
        <v>0</v>
      </c>
      <c r="O2150">
        <f t="shared" si="536"/>
        <v>0</v>
      </c>
      <c r="P2150">
        <v>18</v>
      </c>
      <c r="Q2150">
        <f t="shared" si="537"/>
        <v>1</v>
      </c>
      <c r="R2150">
        <f t="shared" si="538"/>
        <v>0</v>
      </c>
      <c r="S2150">
        <f t="shared" si="539"/>
        <v>0</v>
      </c>
      <c r="T2150">
        <f t="shared" si="540"/>
        <v>0</v>
      </c>
      <c r="U2150">
        <v>0</v>
      </c>
      <c r="V2150">
        <f t="shared" si="541"/>
        <v>0.39542558683611789</v>
      </c>
      <c r="W2150">
        <f t="shared" si="542"/>
        <v>0.59758811373456222</v>
      </c>
      <c r="X2150">
        <f t="shared" si="543"/>
        <v>0.15636139472468821</v>
      </c>
      <c r="Y2150">
        <f t="shared" si="544"/>
        <v>1</v>
      </c>
      <c r="Z2150" t="s">
        <v>2182</v>
      </c>
    </row>
    <row r="2151" spans="1:26" x14ac:dyDescent="0.25">
      <c r="A2151" t="s">
        <v>26</v>
      </c>
      <c r="B2151" t="s">
        <v>30</v>
      </c>
      <c r="C2151" t="s">
        <v>23</v>
      </c>
      <c r="D2151">
        <v>0</v>
      </c>
      <c r="F2151">
        <v>1</v>
      </c>
      <c r="G2151">
        <v>19.55</v>
      </c>
      <c r="H2151">
        <f t="shared" si="529"/>
        <v>1</v>
      </c>
      <c r="I2151">
        <f t="shared" si="530"/>
        <v>0</v>
      </c>
      <c r="J2151">
        <f t="shared" si="531"/>
        <v>0</v>
      </c>
      <c r="K2151">
        <f t="shared" si="532"/>
        <v>0</v>
      </c>
      <c r="L2151">
        <f t="shared" si="533"/>
        <v>1</v>
      </c>
      <c r="M2151">
        <f t="shared" si="534"/>
        <v>1</v>
      </c>
      <c r="N2151">
        <f t="shared" si="535"/>
        <v>0</v>
      </c>
      <c r="O2151">
        <f t="shared" si="536"/>
        <v>0</v>
      </c>
      <c r="P2151">
        <v>6</v>
      </c>
      <c r="Q2151">
        <f t="shared" si="537"/>
        <v>0</v>
      </c>
      <c r="R2151">
        <f t="shared" si="538"/>
        <v>1</v>
      </c>
      <c r="S2151">
        <f t="shared" si="539"/>
        <v>0</v>
      </c>
      <c r="T2151">
        <f t="shared" si="540"/>
        <v>0</v>
      </c>
      <c r="U2151">
        <v>0</v>
      </c>
      <c r="V2151">
        <f t="shared" si="541"/>
        <v>0.26437789283650898</v>
      </c>
      <c r="W2151">
        <f t="shared" si="542"/>
        <v>0.56571216867157159</v>
      </c>
      <c r="X2151">
        <f t="shared" si="543"/>
        <v>6.9895670220672626E-2</v>
      </c>
      <c r="Y2151">
        <f t="shared" si="544"/>
        <v>0</v>
      </c>
      <c r="Z2151" t="s">
        <v>2183</v>
      </c>
    </row>
    <row r="2152" spans="1:26" x14ac:dyDescent="0.25">
      <c r="A2152" t="s">
        <v>29</v>
      </c>
      <c r="B2152" t="s">
        <v>27</v>
      </c>
      <c r="C2152" t="s">
        <v>35</v>
      </c>
      <c r="D2152">
        <v>0</v>
      </c>
      <c r="F2152">
        <v>1</v>
      </c>
      <c r="G2152">
        <v>101.1</v>
      </c>
      <c r="H2152">
        <f t="shared" si="529"/>
        <v>1</v>
      </c>
      <c r="I2152">
        <f t="shared" si="530"/>
        <v>0</v>
      </c>
      <c r="J2152">
        <f t="shared" si="531"/>
        <v>0</v>
      </c>
      <c r="K2152">
        <f t="shared" si="532"/>
        <v>1</v>
      </c>
      <c r="L2152">
        <f t="shared" si="533"/>
        <v>0</v>
      </c>
      <c r="M2152">
        <f t="shared" si="534"/>
        <v>0</v>
      </c>
      <c r="N2152">
        <f t="shared" si="535"/>
        <v>1</v>
      </c>
      <c r="O2152">
        <f t="shared" si="536"/>
        <v>0</v>
      </c>
      <c r="P2152">
        <v>46</v>
      </c>
      <c r="Q2152">
        <f t="shared" si="537"/>
        <v>1</v>
      </c>
      <c r="R2152">
        <f t="shared" si="538"/>
        <v>0</v>
      </c>
      <c r="S2152">
        <f t="shared" si="539"/>
        <v>0</v>
      </c>
      <c r="T2152">
        <f t="shared" si="540"/>
        <v>0</v>
      </c>
      <c r="U2152">
        <v>0</v>
      </c>
      <c r="V2152">
        <f t="shared" si="541"/>
        <v>0.28556056615505448</v>
      </c>
      <c r="W2152">
        <f t="shared" si="542"/>
        <v>0.57090894031809847</v>
      </c>
      <c r="X2152">
        <f t="shared" si="543"/>
        <v>8.1544836942795254E-2</v>
      </c>
      <c r="Y2152">
        <f t="shared" si="544"/>
        <v>0</v>
      </c>
      <c r="Z2152" t="s">
        <v>2184</v>
      </c>
    </row>
    <row r="2153" spans="1:26" x14ac:dyDescent="0.25">
      <c r="A2153" t="s">
        <v>26</v>
      </c>
      <c r="B2153" t="s">
        <v>27</v>
      </c>
      <c r="C2153" t="s">
        <v>35</v>
      </c>
      <c r="D2153">
        <v>0</v>
      </c>
      <c r="F2153">
        <v>1</v>
      </c>
      <c r="G2153">
        <v>84.1</v>
      </c>
      <c r="H2153">
        <f t="shared" si="529"/>
        <v>1</v>
      </c>
      <c r="I2153">
        <f t="shared" si="530"/>
        <v>0</v>
      </c>
      <c r="J2153">
        <f t="shared" si="531"/>
        <v>0</v>
      </c>
      <c r="K2153">
        <f t="shared" si="532"/>
        <v>1</v>
      </c>
      <c r="L2153">
        <f t="shared" si="533"/>
        <v>0</v>
      </c>
      <c r="M2153">
        <f t="shared" si="534"/>
        <v>1</v>
      </c>
      <c r="N2153">
        <f t="shared" si="535"/>
        <v>0</v>
      </c>
      <c r="O2153">
        <f t="shared" si="536"/>
        <v>0</v>
      </c>
      <c r="P2153">
        <v>21</v>
      </c>
      <c r="Q2153">
        <f t="shared" si="537"/>
        <v>1</v>
      </c>
      <c r="R2153">
        <f t="shared" si="538"/>
        <v>0</v>
      </c>
      <c r="S2153">
        <f t="shared" si="539"/>
        <v>0</v>
      </c>
      <c r="T2153">
        <f t="shared" si="540"/>
        <v>0</v>
      </c>
      <c r="U2153">
        <v>0</v>
      </c>
      <c r="V2153">
        <f t="shared" si="541"/>
        <v>0.52564830341361313</v>
      </c>
      <c r="W2153">
        <f t="shared" si="542"/>
        <v>0.62846757720540702</v>
      </c>
      <c r="X2153">
        <f t="shared" si="543"/>
        <v>0.27630613888160988</v>
      </c>
      <c r="Y2153">
        <f t="shared" si="544"/>
        <v>1</v>
      </c>
      <c r="Z2153" t="s">
        <v>2185</v>
      </c>
    </row>
    <row r="2154" spans="1:26" x14ac:dyDescent="0.25">
      <c r="A2154" t="s">
        <v>45</v>
      </c>
      <c r="B2154" t="s">
        <v>33</v>
      </c>
      <c r="C2154" t="s">
        <v>23</v>
      </c>
      <c r="D2154">
        <v>0</v>
      </c>
      <c r="F2154">
        <v>1</v>
      </c>
      <c r="G2154">
        <v>24.15</v>
      </c>
      <c r="H2154">
        <f t="shared" si="529"/>
        <v>1</v>
      </c>
      <c r="I2154">
        <f t="shared" si="530"/>
        <v>0</v>
      </c>
      <c r="J2154">
        <f t="shared" si="531"/>
        <v>0</v>
      </c>
      <c r="K2154">
        <f t="shared" si="532"/>
        <v>0</v>
      </c>
      <c r="L2154">
        <f t="shared" si="533"/>
        <v>1</v>
      </c>
      <c r="M2154">
        <f t="shared" si="534"/>
        <v>0</v>
      </c>
      <c r="N2154">
        <f t="shared" si="535"/>
        <v>0</v>
      </c>
      <c r="O2154">
        <f t="shared" si="536"/>
        <v>1</v>
      </c>
      <c r="P2154">
        <v>68</v>
      </c>
      <c r="Q2154">
        <f t="shared" si="537"/>
        <v>0</v>
      </c>
      <c r="R2154">
        <f t="shared" si="538"/>
        <v>0</v>
      </c>
      <c r="S2154">
        <f t="shared" si="539"/>
        <v>0</v>
      </c>
      <c r="T2154">
        <f t="shared" si="540"/>
        <v>1</v>
      </c>
      <c r="U2154">
        <v>0</v>
      </c>
      <c r="V2154">
        <f t="shared" si="541"/>
        <v>-6.4702526108745079E-2</v>
      </c>
      <c r="W2154">
        <f t="shared" si="542"/>
        <v>0.48383000927276393</v>
      </c>
      <c r="X2154">
        <f t="shared" si="543"/>
        <v>4.1864168848528387E-3</v>
      </c>
      <c r="Y2154">
        <f t="shared" si="544"/>
        <v>0</v>
      </c>
      <c r="Z2154" t="s">
        <v>2186</v>
      </c>
    </row>
    <row r="2155" spans="1:26" x14ac:dyDescent="0.25">
      <c r="A2155" t="s">
        <v>26</v>
      </c>
      <c r="B2155" t="s">
        <v>27</v>
      </c>
      <c r="C2155" t="s">
        <v>25</v>
      </c>
      <c r="D2155">
        <v>0</v>
      </c>
      <c r="F2155">
        <v>1</v>
      </c>
      <c r="G2155">
        <v>50.1</v>
      </c>
      <c r="H2155">
        <f t="shared" si="529"/>
        <v>1</v>
      </c>
      <c r="I2155">
        <f t="shared" si="530"/>
        <v>0</v>
      </c>
      <c r="J2155">
        <f t="shared" si="531"/>
        <v>1</v>
      </c>
      <c r="K2155">
        <f t="shared" si="532"/>
        <v>0</v>
      </c>
      <c r="L2155">
        <f t="shared" si="533"/>
        <v>0</v>
      </c>
      <c r="M2155">
        <f t="shared" si="534"/>
        <v>1</v>
      </c>
      <c r="N2155">
        <f t="shared" si="535"/>
        <v>0</v>
      </c>
      <c r="O2155">
        <f t="shared" si="536"/>
        <v>0</v>
      </c>
      <c r="P2155">
        <v>1</v>
      </c>
      <c r="Q2155">
        <f t="shared" si="537"/>
        <v>1</v>
      </c>
      <c r="R2155">
        <f t="shared" si="538"/>
        <v>0</v>
      </c>
      <c r="S2155">
        <f t="shared" si="539"/>
        <v>0</v>
      </c>
      <c r="T2155">
        <f t="shared" si="540"/>
        <v>0</v>
      </c>
      <c r="U2155">
        <v>0</v>
      </c>
      <c r="V2155">
        <f t="shared" si="541"/>
        <v>0.47750358863009879</v>
      </c>
      <c r="W2155">
        <f t="shared" si="542"/>
        <v>0.61715821055315045</v>
      </c>
      <c r="X2155">
        <f t="shared" si="543"/>
        <v>0.22800967715462261</v>
      </c>
      <c r="Y2155">
        <f t="shared" si="544"/>
        <v>1</v>
      </c>
      <c r="Z2155" t="s">
        <v>2187</v>
      </c>
    </row>
    <row r="2156" spans="1:26" x14ac:dyDescent="0.25">
      <c r="A2156" t="s">
        <v>26</v>
      </c>
      <c r="B2156" t="s">
        <v>27</v>
      </c>
      <c r="C2156" t="s">
        <v>35</v>
      </c>
      <c r="D2156">
        <v>0</v>
      </c>
      <c r="F2156">
        <v>1</v>
      </c>
      <c r="G2156">
        <v>74.599999999999994</v>
      </c>
      <c r="H2156">
        <f t="shared" si="529"/>
        <v>1</v>
      </c>
      <c r="I2156">
        <f t="shared" si="530"/>
        <v>0</v>
      </c>
      <c r="J2156">
        <f t="shared" si="531"/>
        <v>0</v>
      </c>
      <c r="K2156">
        <f t="shared" si="532"/>
        <v>1</v>
      </c>
      <c r="L2156">
        <f t="shared" si="533"/>
        <v>0</v>
      </c>
      <c r="M2156">
        <f t="shared" si="534"/>
        <v>1</v>
      </c>
      <c r="N2156">
        <f t="shared" si="535"/>
        <v>0</v>
      </c>
      <c r="O2156">
        <f t="shared" si="536"/>
        <v>0</v>
      </c>
      <c r="P2156">
        <v>25</v>
      </c>
      <c r="Q2156">
        <f t="shared" si="537"/>
        <v>1</v>
      </c>
      <c r="R2156">
        <f t="shared" si="538"/>
        <v>0</v>
      </c>
      <c r="S2156">
        <f t="shared" si="539"/>
        <v>0</v>
      </c>
      <c r="T2156">
        <f t="shared" si="540"/>
        <v>0</v>
      </c>
      <c r="U2156">
        <v>0</v>
      </c>
      <c r="V2156">
        <f t="shared" si="541"/>
        <v>0.51083727698947889</v>
      </c>
      <c r="W2156">
        <f t="shared" si="542"/>
        <v>0.62500273122027661</v>
      </c>
      <c r="X2156">
        <f t="shared" si="543"/>
        <v>0.26095472356202559</v>
      </c>
      <c r="Y2156">
        <f t="shared" si="544"/>
        <v>1</v>
      </c>
      <c r="Z2156" t="s">
        <v>2188</v>
      </c>
    </row>
    <row r="2157" spans="1:26" x14ac:dyDescent="0.25">
      <c r="A2157" t="s">
        <v>45</v>
      </c>
      <c r="B2157" t="s">
        <v>30</v>
      </c>
      <c r="C2157" t="s">
        <v>23</v>
      </c>
      <c r="D2157">
        <v>0</v>
      </c>
      <c r="F2157">
        <v>1</v>
      </c>
      <c r="G2157">
        <v>19.75</v>
      </c>
      <c r="H2157">
        <f t="shared" si="529"/>
        <v>1</v>
      </c>
      <c r="I2157">
        <f t="shared" si="530"/>
        <v>0</v>
      </c>
      <c r="J2157">
        <f t="shared" si="531"/>
        <v>0</v>
      </c>
      <c r="K2157">
        <f t="shared" si="532"/>
        <v>0</v>
      </c>
      <c r="L2157">
        <f t="shared" si="533"/>
        <v>1</v>
      </c>
      <c r="M2157">
        <f t="shared" si="534"/>
        <v>0</v>
      </c>
      <c r="N2157">
        <f t="shared" si="535"/>
        <v>0</v>
      </c>
      <c r="O2157">
        <f t="shared" si="536"/>
        <v>1</v>
      </c>
      <c r="P2157">
        <v>24</v>
      </c>
      <c r="Q2157">
        <f t="shared" si="537"/>
        <v>0</v>
      </c>
      <c r="R2157">
        <f t="shared" si="538"/>
        <v>1</v>
      </c>
      <c r="S2157">
        <f t="shared" si="539"/>
        <v>0</v>
      </c>
      <c r="T2157">
        <f t="shared" si="540"/>
        <v>0</v>
      </c>
      <c r="U2157">
        <v>0</v>
      </c>
      <c r="V2157">
        <f t="shared" si="541"/>
        <v>-6.6699200665483141E-2</v>
      </c>
      <c r="W2157">
        <f t="shared" si="542"/>
        <v>0.48333137896582073</v>
      </c>
      <c r="X2157">
        <f t="shared" si="543"/>
        <v>4.4487833694143867E-3</v>
      </c>
      <c r="Y2157">
        <f t="shared" si="544"/>
        <v>0</v>
      </c>
      <c r="Z2157" t="s">
        <v>2189</v>
      </c>
    </row>
    <row r="2158" spans="1:26" x14ac:dyDescent="0.25">
      <c r="A2158" t="s">
        <v>26</v>
      </c>
      <c r="B2158" t="s">
        <v>27</v>
      </c>
      <c r="C2158" t="s">
        <v>35</v>
      </c>
      <c r="D2158">
        <v>0</v>
      </c>
      <c r="F2158">
        <v>1</v>
      </c>
      <c r="G2158">
        <v>85</v>
      </c>
      <c r="H2158">
        <f t="shared" si="529"/>
        <v>1</v>
      </c>
      <c r="I2158">
        <f t="shared" si="530"/>
        <v>0</v>
      </c>
      <c r="J2158">
        <f t="shared" si="531"/>
        <v>0</v>
      </c>
      <c r="K2158">
        <f t="shared" si="532"/>
        <v>1</v>
      </c>
      <c r="L2158">
        <f t="shared" si="533"/>
        <v>0</v>
      </c>
      <c r="M2158">
        <f t="shared" si="534"/>
        <v>1</v>
      </c>
      <c r="N2158">
        <f t="shared" si="535"/>
        <v>0</v>
      </c>
      <c r="O2158">
        <f t="shared" si="536"/>
        <v>0</v>
      </c>
      <c r="P2158">
        <v>30</v>
      </c>
      <c r="Q2158">
        <f t="shared" si="537"/>
        <v>1</v>
      </c>
      <c r="R2158">
        <f t="shared" si="538"/>
        <v>0</v>
      </c>
      <c r="S2158">
        <f t="shared" si="539"/>
        <v>0</v>
      </c>
      <c r="T2158">
        <f t="shared" si="540"/>
        <v>0</v>
      </c>
      <c r="U2158">
        <v>1</v>
      </c>
      <c r="V2158">
        <f t="shared" si="541"/>
        <v>0.53191462254612887</v>
      </c>
      <c r="W2158">
        <f t="shared" si="542"/>
        <v>0.62992955646417703</v>
      </c>
      <c r="X2158">
        <f t="shared" si="543"/>
        <v>0.21910392058613301</v>
      </c>
      <c r="Y2158">
        <f t="shared" si="544"/>
        <v>1</v>
      </c>
      <c r="Z2158" t="s">
        <v>2190</v>
      </c>
    </row>
    <row r="2159" spans="1:26" x14ac:dyDescent="0.25">
      <c r="A2159" t="s">
        <v>26</v>
      </c>
      <c r="B2159" t="s">
        <v>27</v>
      </c>
      <c r="C2159" t="s">
        <v>35</v>
      </c>
      <c r="D2159">
        <v>0</v>
      </c>
      <c r="F2159">
        <v>1</v>
      </c>
      <c r="G2159">
        <v>80.55</v>
      </c>
      <c r="H2159">
        <f t="shared" si="529"/>
        <v>1</v>
      </c>
      <c r="I2159">
        <f t="shared" si="530"/>
        <v>0</v>
      </c>
      <c r="J2159">
        <f t="shared" si="531"/>
        <v>0</v>
      </c>
      <c r="K2159">
        <f t="shared" si="532"/>
        <v>1</v>
      </c>
      <c r="L2159">
        <f t="shared" si="533"/>
        <v>0</v>
      </c>
      <c r="M2159">
        <f t="shared" si="534"/>
        <v>1</v>
      </c>
      <c r="N2159">
        <f t="shared" si="535"/>
        <v>0</v>
      </c>
      <c r="O2159">
        <f t="shared" si="536"/>
        <v>0</v>
      </c>
      <c r="P2159">
        <v>2</v>
      </c>
      <c r="Q2159">
        <f t="shared" si="537"/>
        <v>1</v>
      </c>
      <c r="R2159">
        <f t="shared" si="538"/>
        <v>0</v>
      </c>
      <c r="S2159">
        <f t="shared" si="539"/>
        <v>0</v>
      </c>
      <c r="T2159">
        <f t="shared" si="540"/>
        <v>0</v>
      </c>
      <c r="U2159">
        <v>1</v>
      </c>
      <c r="V2159">
        <f t="shared" si="541"/>
        <v>0.52497682595798179</v>
      </c>
      <c r="W2159">
        <f t="shared" si="542"/>
        <v>0.62831077633039456</v>
      </c>
      <c r="X2159">
        <f t="shared" si="543"/>
        <v>0.22564701587695352</v>
      </c>
      <c r="Y2159">
        <f t="shared" si="544"/>
        <v>1</v>
      </c>
      <c r="Z2159" t="s">
        <v>2191</v>
      </c>
    </row>
    <row r="2160" spans="1:26" x14ac:dyDescent="0.25">
      <c r="A2160" t="s">
        <v>29</v>
      </c>
      <c r="B2160" t="s">
        <v>33</v>
      </c>
      <c r="C2160" t="s">
        <v>35</v>
      </c>
      <c r="D2160">
        <v>0</v>
      </c>
      <c r="F2160">
        <v>1</v>
      </c>
      <c r="G2160">
        <v>106.8</v>
      </c>
      <c r="H2160">
        <f t="shared" si="529"/>
        <v>1</v>
      </c>
      <c r="I2160">
        <f t="shared" si="530"/>
        <v>0</v>
      </c>
      <c r="J2160">
        <f t="shared" si="531"/>
        <v>0</v>
      </c>
      <c r="K2160">
        <f t="shared" si="532"/>
        <v>1</v>
      </c>
      <c r="L2160">
        <f t="shared" si="533"/>
        <v>0</v>
      </c>
      <c r="M2160">
        <f t="shared" si="534"/>
        <v>0</v>
      </c>
      <c r="N2160">
        <f t="shared" si="535"/>
        <v>1</v>
      </c>
      <c r="O2160">
        <f t="shared" si="536"/>
        <v>0</v>
      </c>
      <c r="P2160">
        <v>51</v>
      </c>
      <c r="Q2160">
        <f t="shared" si="537"/>
        <v>0</v>
      </c>
      <c r="R2160">
        <f t="shared" si="538"/>
        <v>0</v>
      </c>
      <c r="S2160">
        <f t="shared" si="539"/>
        <v>0</v>
      </c>
      <c r="T2160">
        <f t="shared" si="540"/>
        <v>1</v>
      </c>
      <c r="U2160">
        <v>0</v>
      </c>
      <c r="V2160">
        <f t="shared" si="541"/>
        <v>0.15281566901122806</v>
      </c>
      <c r="W2160">
        <f t="shared" si="542"/>
        <v>0.53812974363835442</v>
      </c>
      <c r="X2160">
        <f t="shared" si="543"/>
        <v>2.3352628695349209E-2</v>
      </c>
      <c r="Y2160">
        <f t="shared" si="544"/>
        <v>0</v>
      </c>
      <c r="Z2160" t="s">
        <v>2192</v>
      </c>
    </row>
    <row r="2161" spans="1:26" x14ac:dyDescent="0.25">
      <c r="A2161" t="s">
        <v>45</v>
      </c>
      <c r="B2161" t="s">
        <v>27</v>
      </c>
      <c r="C2161" t="s">
        <v>25</v>
      </c>
      <c r="D2161">
        <v>0</v>
      </c>
      <c r="F2161">
        <v>1</v>
      </c>
      <c r="G2161">
        <v>84.5</v>
      </c>
      <c r="H2161">
        <f t="shared" si="529"/>
        <v>1</v>
      </c>
      <c r="I2161">
        <f t="shared" si="530"/>
        <v>0</v>
      </c>
      <c r="J2161">
        <f t="shared" si="531"/>
        <v>1</v>
      </c>
      <c r="K2161">
        <f t="shared" si="532"/>
        <v>0</v>
      </c>
      <c r="L2161">
        <f t="shared" si="533"/>
        <v>0</v>
      </c>
      <c r="M2161">
        <f t="shared" si="534"/>
        <v>0</v>
      </c>
      <c r="N2161">
        <f t="shared" si="535"/>
        <v>0</v>
      </c>
      <c r="O2161">
        <f t="shared" si="536"/>
        <v>1</v>
      </c>
      <c r="P2161">
        <v>57</v>
      </c>
      <c r="Q2161">
        <f t="shared" si="537"/>
        <v>1</v>
      </c>
      <c r="R2161">
        <f t="shared" si="538"/>
        <v>0</v>
      </c>
      <c r="S2161">
        <f t="shared" si="539"/>
        <v>0</v>
      </c>
      <c r="T2161">
        <f t="shared" si="540"/>
        <v>0</v>
      </c>
      <c r="U2161">
        <v>0</v>
      </c>
      <c r="V2161">
        <f t="shared" si="541"/>
        <v>0.1948830209942343</v>
      </c>
      <c r="W2161">
        <f t="shared" si="542"/>
        <v>0.54856713992253459</v>
      </c>
      <c r="X2161">
        <f t="shared" si="543"/>
        <v>3.7979391871839165E-2</v>
      </c>
      <c r="Y2161">
        <f t="shared" si="544"/>
        <v>0</v>
      </c>
      <c r="Z2161" t="s">
        <v>2193</v>
      </c>
    </row>
    <row r="2162" spans="1:26" x14ac:dyDescent="0.25">
      <c r="A2162" t="s">
        <v>45</v>
      </c>
      <c r="B2162" t="s">
        <v>33</v>
      </c>
      <c r="C2162" t="s">
        <v>23</v>
      </c>
      <c r="D2162">
        <v>0</v>
      </c>
      <c r="F2162">
        <v>1</v>
      </c>
      <c r="G2162">
        <v>25.05</v>
      </c>
      <c r="H2162">
        <f t="shared" si="529"/>
        <v>1</v>
      </c>
      <c r="I2162">
        <f t="shared" si="530"/>
        <v>0</v>
      </c>
      <c r="J2162">
        <f t="shared" si="531"/>
        <v>0</v>
      </c>
      <c r="K2162">
        <f t="shared" si="532"/>
        <v>0</v>
      </c>
      <c r="L2162">
        <f t="shared" si="533"/>
        <v>1</v>
      </c>
      <c r="M2162">
        <f t="shared" si="534"/>
        <v>0</v>
      </c>
      <c r="N2162">
        <f t="shared" si="535"/>
        <v>0</v>
      </c>
      <c r="O2162">
        <f t="shared" si="536"/>
        <v>1</v>
      </c>
      <c r="P2162">
        <v>15</v>
      </c>
      <c r="Q2162">
        <f t="shared" si="537"/>
        <v>0</v>
      </c>
      <c r="R2162">
        <f t="shared" si="538"/>
        <v>0</v>
      </c>
      <c r="S2162">
        <f t="shared" si="539"/>
        <v>0</v>
      </c>
      <c r="T2162">
        <f t="shared" si="540"/>
        <v>1</v>
      </c>
      <c r="U2162">
        <v>0</v>
      </c>
      <c r="V2162">
        <f t="shared" si="541"/>
        <v>-6.3299376236984978E-2</v>
      </c>
      <c r="W2162">
        <f t="shared" si="542"/>
        <v>0.4841804377544206</v>
      </c>
      <c r="X2162">
        <f t="shared" si="543"/>
        <v>4.0068110319913782E-3</v>
      </c>
      <c r="Y2162">
        <f t="shared" si="544"/>
        <v>0</v>
      </c>
      <c r="Z2162" t="s">
        <v>2194</v>
      </c>
    </row>
    <row r="2163" spans="1:26" x14ac:dyDescent="0.25">
      <c r="A2163" t="s">
        <v>45</v>
      </c>
      <c r="B2163" t="s">
        <v>33</v>
      </c>
      <c r="C2163" t="s">
        <v>25</v>
      </c>
      <c r="D2163">
        <v>0</v>
      </c>
      <c r="F2163">
        <v>1</v>
      </c>
      <c r="G2163">
        <v>83.7</v>
      </c>
      <c r="H2163">
        <f t="shared" si="529"/>
        <v>1</v>
      </c>
      <c r="I2163">
        <f t="shared" si="530"/>
        <v>0</v>
      </c>
      <c r="J2163">
        <f t="shared" si="531"/>
        <v>1</v>
      </c>
      <c r="K2163">
        <f t="shared" si="532"/>
        <v>0</v>
      </c>
      <c r="L2163">
        <f t="shared" si="533"/>
        <v>0</v>
      </c>
      <c r="M2163">
        <f t="shared" si="534"/>
        <v>0</v>
      </c>
      <c r="N2163">
        <f t="shared" si="535"/>
        <v>0</v>
      </c>
      <c r="O2163">
        <f t="shared" si="536"/>
        <v>1</v>
      </c>
      <c r="P2163">
        <v>72</v>
      </c>
      <c r="Q2163">
        <f t="shared" si="537"/>
        <v>0</v>
      </c>
      <c r="R2163">
        <f t="shared" si="538"/>
        <v>0</v>
      </c>
      <c r="S2163">
        <f t="shared" si="539"/>
        <v>0</v>
      </c>
      <c r="T2163">
        <f t="shared" si="540"/>
        <v>1</v>
      </c>
      <c r="U2163">
        <v>0</v>
      </c>
      <c r="V2163">
        <f t="shared" si="541"/>
        <v>6.1730602186985326E-2</v>
      </c>
      <c r="W2163">
        <f t="shared" si="542"/>
        <v>0.51542775168886601</v>
      </c>
      <c r="X2163">
        <f t="shared" si="543"/>
        <v>3.8106672463678374E-3</v>
      </c>
      <c r="Y2163">
        <f t="shared" si="544"/>
        <v>0</v>
      </c>
      <c r="Z2163" t="s">
        <v>2195</v>
      </c>
    </row>
    <row r="2164" spans="1:26" x14ac:dyDescent="0.25">
      <c r="A2164" t="s">
        <v>26</v>
      </c>
      <c r="B2164" t="s">
        <v>27</v>
      </c>
      <c r="C2164" t="s">
        <v>35</v>
      </c>
      <c r="D2164">
        <v>0</v>
      </c>
      <c r="F2164">
        <v>1</v>
      </c>
      <c r="G2164">
        <v>75.8</v>
      </c>
      <c r="H2164">
        <f t="shared" si="529"/>
        <v>1</v>
      </c>
      <c r="I2164">
        <f t="shared" si="530"/>
        <v>0</v>
      </c>
      <c r="J2164">
        <f t="shared" si="531"/>
        <v>0</v>
      </c>
      <c r="K2164">
        <f t="shared" si="532"/>
        <v>1</v>
      </c>
      <c r="L2164">
        <f t="shared" si="533"/>
        <v>0</v>
      </c>
      <c r="M2164">
        <f t="shared" si="534"/>
        <v>1</v>
      </c>
      <c r="N2164">
        <f t="shared" si="535"/>
        <v>0</v>
      </c>
      <c r="O2164">
        <f t="shared" si="536"/>
        <v>0</v>
      </c>
      <c r="P2164">
        <v>2</v>
      </c>
      <c r="Q2164">
        <f t="shared" si="537"/>
        <v>1</v>
      </c>
      <c r="R2164">
        <f t="shared" si="538"/>
        <v>0</v>
      </c>
      <c r="S2164">
        <f t="shared" si="539"/>
        <v>0</v>
      </c>
      <c r="T2164">
        <f t="shared" si="540"/>
        <v>0</v>
      </c>
      <c r="U2164">
        <v>1</v>
      </c>
      <c r="V2164">
        <f t="shared" si="541"/>
        <v>0.51757131274591461</v>
      </c>
      <c r="W2164">
        <f t="shared" si="542"/>
        <v>0.62657968285831855</v>
      </c>
      <c r="X2164">
        <f t="shared" si="543"/>
        <v>0.23273743828570012</v>
      </c>
      <c r="Y2164">
        <f t="shared" si="544"/>
        <v>1</v>
      </c>
      <c r="Z2164" t="s">
        <v>2196</v>
      </c>
    </row>
    <row r="2165" spans="1:26" x14ac:dyDescent="0.25">
      <c r="A2165" t="s">
        <v>26</v>
      </c>
      <c r="B2165" t="s">
        <v>38</v>
      </c>
      <c r="C2165" t="s">
        <v>35</v>
      </c>
      <c r="D2165">
        <v>0</v>
      </c>
      <c r="F2165">
        <v>1</v>
      </c>
      <c r="G2165">
        <v>96.6</v>
      </c>
      <c r="H2165">
        <f t="shared" si="529"/>
        <v>1</v>
      </c>
      <c r="I2165">
        <f t="shared" si="530"/>
        <v>0</v>
      </c>
      <c r="J2165">
        <f t="shared" si="531"/>
        <v>0</v>
      </c>
      <c r="K2165">
        <f t="shared" si="532"/>
        <v>1</v>
      </c>
      <c r="L2165">
        <f t="shared" si="533"/>
        <v>0</v>
      </c>
      <c r="M2165">
        <f t="shared" si="534"/>
        <v>1</v>
      </c>
      <c r="N2165">
        <f t="shared" si="535"/>
        <v>0</v>
      </c>
      <c r="O2165">
        <f t="shared" si="536"/>
        <v>0</v>
      </c>
      <c r="P2165">
        <v>28</v>
      </c>
      <c r="Q2165">
        <f t="shared" si="537"/>
        <v>0</v>
      </c>
      <c r="R2165">
        <f t="shared" si="538"/>
        <v>0</v>
      </c>
      <c r="S2165">
        <f t="shared" si="539"/>
        <v>1</v>
      </c>
      <c r="T2165">
        <f t="shared" si="540"/>
        <v>0</v>
      </c>
      <c r="U2165">
        <v>0</v>
      </c>
      <c r="V2165">
        <f t="shared" si="541"/>
        <v>0.42692277070445472</v>
      </c>
      <c r="W2165">
        <f t="shared" si="542"/>
        <v>0.60513861559171689</v>
      </c>
      <c r="X2165">
        <f t="shared" si="543"/>
        <v>0.18226305214596841</v>
      </c>
      <c r="Y2165">
        <f t="shared" si="544"/>
        <v>1</v>
      </c>
      <c r="Z2165" t="s">
        <v>2197</v>
      </c>
    </row>
    <row r="2166" spans="1:26" x14ac:dyDescent="0.25">
      <c r="A2166" t="s">
        <v>26</v>
      </c>
      <c r="B2166" t="s">
        <v>27</v>
      </c>
      <c r="C2166" t="s">
        <v>35</v>
      </c>
      <c r="D2166">
        <v>1</v>
      </c>
      <c r="F2166">
        <v>1</v>
      </c>
      <c r="G2166">
        <v>98.5</v>
      </c>
      <c r="H2166">
        <f t="shared" si="529"/>
        <v>0</v>
      </c>
      <c r="I2166">
        <f t="shared" si="530"/>
        <v>1</v>
      </c>
      <c r="J2166">
        <f t="shared" si="531"/>
        <v>0</v>
      </c>
      <c r="K2166">
        <f t="shared" si="532"/>
        <v>1</v>
      </c>
      <c r="L2166">
        <f t="shared" si="533"/>
        <v>0</v>
      </c>
      <c r="M2166">
        <f t="shared" si="534"/>
        <v>1</v>
      </c>
      <c r="N2166">
        <f t="shared" si="535"/>
        <v>0</v>
      </c>
      <c r="O2166">
        <f t="shared" si="536"/>
        <v>0</v>
      </c>
      <c r="P2166">
        <v>29</v>
      </c>
      <c r="Q2166">
        <f t="shared" si="537"/>
        <v>1</v>
      </c>
      <c r="R2166">
        <f t="shared" si="538"/>
        <v>0</v>
      </c>
      <c r="S2166">
        <f t="shared" si="539"/>
        <v>0</v>
      </c>
      <c r="T2166">
        <f t="shared" si="540"/>
        <v>0</v>
      </c>
      <c r="U2166">
        <v>1</v>
      </c>
      <c r="V2166">
        <f t="shared" si="541"/>
        <v>0.55296187062253022</v>
      </c>
      <c r="W2166">
        <f t="shared" si="542"/>
        <v>0.63482249422996717</v>
      </c>
      <c r="X2166">
        <f t="shared" si="543"/>
        <v>0.19984308911730742</v>
      </c>
      <c r="Y2166">
        <f t="shared" si="544"/>
        <v>1</v>
      </c>
      <c r="Z2166" t="s">
        <v>2198</v>
      </c>
    </row>
    <row r="2167" spans="1:26" x14ac:dyDescent="0.25">
      <c r="A2167" t="s">
        <v>45</v>
      </c>
      <c r="B2167" t="s">
        <v>38</v>
      </c>
      <c r="C2167" t="s">
        <v>35</v>
      </c>
      <c r="D2167">
        <v>0</v>
      </c>
      <c r="F2167">
        <v>1</v>
      </c>
      <c r="G2167">
        <v>101.1</v>
      </c>
      <c r="H2167">
        <f t="shared" si="529"/>
        <v>1</v>
      </c>
      <c r="I2167">
        <f t="shared" si="530"/>
        <v>0</v>
      </c>
      <c r="J2167">
        <f t="shared" si="531"/>
        <v>0</v>
      </c>
      <c r="K2167">
        <f t="shared" si="532"/>
        <v>1</v>
      </c>
      <c r="L2167">
        <f t="shared" si="533"/>
        <v>0</v>
      </c>
      <c r="M2167">
        <f t="shared" si="534"/>
        <v>0</v>
      </c>
      <c r="N2167">
        <f t="shared" si="535"/>
        <v>0</v>
      </c>
      <c r="O2167">
        <f t="shared" si="536"/>
        <v>1</v>
      </c>
      <c r="P2167">
        <v>70</v>
      </c>
      <c r="Q2167">
        <f t="shared" si="537"/>
        <v>0</v>
      </c>
      <c r="R2167">
        <f t="shared" si="538"/>
        <v>0</v>
      </c>
      <c r="S2167">
        <f t="shared" si="539"/>
        <v>1</v>
      </c>
      <c r="T2167">
        <f t="shared" si="540"/>
        <v>0</v>
      </c>
      <c r="U2167">
        <v>0</v>
      </c>
      <c r="V2167">
        <f t="shared" si="541"/>
        <v>8.3994997113591346E-2</v>
      </c>
      <c r="W2167">
        <f t="shared" si="542"/>
        <v>0.52098641218847996</v>
      </c>
      <c r="X2167">
        <f t="shared" si="543"/>
        <v>7.0551595401122189E-3</v>
      </c>
      <c r="Y2167">
        <f t="shared" si="544"/>
        <v>0</v>
      </c>
      <c r="Z2167" t="s">
        <v>2199</v>
      </c>
    </row>
    <row r="2168" spans="1:26" x14ac:dyDescent="0.25">
      <c r="A2168" t="s">
        <v>29</v>
      </c>
      <c r="B2168" t="s">
        <v>30</v>
      </c>
      <c r="C2168" t="s">
        <v>23</v>
      </c>
      <c r="D2168">
        <v>0</v>
      </c>
      <c r="F2168">
        <v>1</v>
      </c>
      <c r="G2168">
        <v>20.2</v>
      </c>
      <c r="H2168">
        <f t="shared" si="529"/>
        <v>1</v>
      </c>
      <c r="I2168">
        <f t="shared" si="530"/>
        <v>0</v>
      </c>
      <c r="J2168">
        <f t="shared" si="531"/>
        <v>0</v>
      </c>
      <c r="K2168">
        <f t="shared" si="532"/>
        <v>0</v>
      </c>
      <c r="L2168">
        <f t="shared" si="533"/>
        <v>1</v>
      </c>
      <c r="M2168">
        <f t="shared" si="534"/>
        <v>0</v>
      </c>
      <c r="N2168">
        <f t="shared" si="535"/>
        <v>1</v>
      </c>
      <c r="O2168">
        <f t="shared" si="536"/>
        <v>0</v>
      </c>
      <c r="P2168">
        <v>13</v>
      </c>
      <c r="Q2168">
        <f t="shared" si="537"/>
        <v>0</v>
      </c>
      <c r="R2168">
        <f t="shared" si="538"/>
        <v>1</v>
      </c>
      <c r="S2168">
        <f t="shared" si="539"/>
        <v>0</v>
      </c>
      <c r="T2168">
        <f t="shared" si="540"/>
        <v>0</v>
      </c>
      <c r="U2168">
        <v>0</v>
      </c>
      <c r="V2168">
        <f t="shared" si="541"/>
        <v>7.6278794178556465E-3</v>
      </c>
      <c r="W2168">
        <f t="shared" si="542"/>
        <v>0.50190696060816997</v>
      </c>
      <c r="X2168">
        <f t="shared" si="543"/>
        <v>5.8184544413345795E-5</v>
      </c>
      <c r="Y2168">
        <f t="shared" si="544"/>
        <v>0</v>
      </c>
      <c r="Z2168" t="s">
        <v>2200</v>
      </c>
    </row>
    <row r="2169" spans="1:26" x14ac:dyDescent="0.25">
      <c r="A2169" t="s">
        <v>29</v>
      </c>
      <c r="B2169" t="s">
        <v>27</v>
      </c>
      <c r="C2169" t="s">
        <v>35</v>
      </c>
      <c r="D2169">
        <v>1</v>
      </c>
      <c r="F2169">
        <v>1</v>
      </c>
      <c r="G2169">
        <v>94.05</v>
      </c>
      <c r="H2169">
        <f t="shared" si="529"/>
        <v>0</v>
      </c>
      <c r="I2169">
        <f t="shared" si="530"/>
        <v>1</v>
      </c>
      <c r="J2169">
        <f t="shared" si="531"/>
        <v>0</v>
      </c>
      <c r="K2169">
        <f t="shared" si="532"/>
        <v>1</v>
      </c>
      <c r="L2169">
        <f t="shared" si="533"/>
        <v>0</v>
      </c>
      <c r="M2169">
        <f t="shared" si="534"/>
        <v>0</v>
      </c>
      <c r="N2169">
        <f t="shared" si="535"/>
        <v>1</v>
      </c>
      <c r="O2169">
        <f t="shared" si="536"/>
        <v>0</v>
      </c>
      <c r="P2169">
        <v>59</v>
      </c>
      <c r="Q2169">
        <f t="shared" si="537"/>
        <v>1</v>
      </c>
      <c r="R2169">
        <f t="shared" si="538"/>
        <v>0</v>
      </c>
      <c r="S2169">
        <f t="shared" si="539"/>
        <v>0</v>
      </c>
      <c r="T2169">
        <f t="shared" si="540"/>
        <v>0</v>
      </c>
      <c r="U2169">
        <v>0</v>
      </c>
      <c r="V2169">
        <f t="shared" si="541"/>
        <v>0.28826067459723637</v>
      </c>
      <c r="W2169">
        <f t="shared" si="542"/>
        <v>0.57157026405324429</v>
      </c>
      <c r="X2169">
        <f t="shared" si="543"/>
        <v>8.3094216519253791E-2</v>
      </c>
      <c r="Y2169">
        <f t="shared" si="544"/>
        <v>0</v>
      </c>
      <c r="Z2169" t="s">
        <v>2201</v>
      </c>
    </row>
    <row r="2170" spans="1:26" x14ac:dyDescent="0.25">
      <c r="A2170" t="s">
        <v>26</v>
      </c>
      <c r="B2170" t="s">
        <v>27</v>
      </c>
      <c r="C2170" t="s">
        <v>35</v>
      </c>
      <c r="D2170">
        <v>1</v>
      </c>
      <c r="F2170">
        <v>1</v>
      </c>
      <c r="G2170">
        <v>95.25</v>
      </c>
      <c r="H2170">
        <f t="shared" si="529"/>
        <v>0</v>
      </c>
      <c r="I2170">
        <f t="shared" si="530"/>
        <v>1</v>
      </c>
      <c r="J2170">
        <f t="shared" si="531"/>
        <v>0</v>
      </c>
      <c r="K2170">
        <f t="shared" si="532"/>
        <v>1</v>
      </c>
      <c r="L2170">
        <f t="shared" si="533"/>
        <v>0</v>
      </c>
      <c r="M2170">
        <f t="shared" si="534"/>
        <v>1</v>
      </c>
      <c r="N2170">
        <f t="shared" si="535"/>
        <v>0</v>
      </c>
      <c r="O2170">
        <f t="shared" si="536"/>
        <v>0</v>
      </c>
      <c r="P2170">
        <v>13</v>
      </c>
      <c r="Q2170">
        <f t="shared" si="537"/>
        <v>1</v>
      </c>
      <c r="R2170">
        <f t="shared" si="538"/>
        <v>0</v>
      </c>
      <c r="S2170">
        <f t="shared" si="539"/>
        <v>0</v>
      </c>
      <c r="T2170">
        <f t="shared" si="540"/>
        <v>0</v>
      </c>
      <c r="U2170">
        <v>1</v>
      </c>
      <c r="V2170">
        <f t="shared" si="541"/>
        <v>0.56158638963436591</v>
      </c>
      <c r="W2170">
        <f t="shared" si="542"/>
        <v>0.63681952071630354</v>
      </c>
      <c r="X2170">
        <f t="shared" si="543"/>
        <v>0.19220649375383003</v>
      </c>
      <c r="Y2170">
        <f t="shared" si="544"/>
        <v>1</v>
      </c>
      <c r="Z2170" t="s">
        <v>2202</v>
      </c>
    </row>
    <row r="2171" spans="1:26" x14ac:dyDescent="0.25">
      <c r="A2171" t="s">
        <v>26</v>
      </c>
      <c r="B2171" t="s">
        <v>30</v>
      </c>
      <c r="C2171" t="s">
        <v>35</v>
      </c>
      <c r="D2171">
        <v>1</v>
      </c>
      <c r="F2171">
        <v>1</v>
      </c>
      <c r="G2171">
        <v>74.400000000000006</v>
      </c>
      <c r="H2171">
        <f t="shared" si="529"/>
        <v>0</v>
      </c>
      <c r="I2171">
        <f t="shared" si="530"/>
        <v>1</v>
      </c>
      <c r="J2171">
        <f t="shared" si="531"/>
        <v>0</v>
      </c>
      <c r="K2171">
        <f t="shared" si="532"/>
        <v>1</v>
      </c>
      <c r="L2171">
        <f t="shared" si="533"/>
        <v>0</v>
      </c>
      <c r="M2171">
        <f t="shared" si="534"/>
        <v>1</v>
      </c>
      <c r="N2171">
        <f t="shared" si="535"/>
        <v>0</v>
      </c>
      <c r="O2171">
        <f t="shared" si="536"/>
        <v>0</v>
      </c>
      <c r="P2171">
        <v>7</v>
      </c>
      <c r="Q2171">
        <f t="shared" si="537"/>
        <v>0</v>
      </c>
      <c r="R2171">
        <f t="shared" si="538"/>
        <v>1</v>
      </c>
      <c r="S2171">
        <f t="shared" si="539"/>
        <v>0</v>
      </c>
      <c r="T2171">
        <f t="shared" si="540"/>
        <v>0</v>
      </c>
      <c r="U2171">
        <v>1</v>
      </c>
      <c r="V2171">
        <f t="shared" si="541"/>
        <v>0.37375712216931423</v>
      </c>
      <c r="W2171">
        <f t="shared" si="542"/>
        <v>0.59236651868835155</v>
      </c>
      <c r="X2171">
        <f t="shared" si="543"/>
        <v>0.39218014203365925</v>
      </c>
      <c r="Y2171">
        <f t="shared" si="544"/>
        <v>1</v>
      </c>
      <c r="Z2171" t="s">
        <v>2203</v>
      </c>
    </row>
    <row r="2172" spans="1:26" x14ac:dyDescent="0.25">
      <c r="A2172" t="s">
        <v>45</v>
      </c>
      <c r="B2172" t="s">
        <v>30</v>
      </c>
      <c r="C2172" t="s">
        <v>25</v>
      </c>
      <c r="D2172">
        <v>0</v>
      </c>
      <c r="F2172">
        <v>1</v>
      </c>
      <c r="G2172">
        <v>81</v>
      </c>
      <c r="H2172">
        <f t="shared" si="529"/>
        <v>1</v>
      </c>
      <c r="I2172">
        <f t="shared" si="530"/>
        <v>0</v>
      </c>
      <c r="J2172">
        <f t="shared" si="531"/>
        <v>1</v>
      </c>
      <c r="K2172">
        <f t="shared" si="532"/>
        <v>0</v>
      </c>
      <c r="L2172">
        <f t="shared" si="533"/>
        <v>0</v>
      </c>
      <c r="M2172">
        <f t="shared" si="534"/>
        <v>0</v>
      </c>
      <c r="N2172">
        <f t="shared" si="535"/>
        <v>0</v>
      </c>
      <c r="O2172">
        <f t="shared" si="536"/>
        <v>1</v>
      </c>
      <c r="P2172">
        <v>62</v>
      </c>
      <c r="Q2172">
        <f t="shared" si="537"/>
        <v>0</v>
      </c>
      <c r="R2172">
        <f t="shared" si="538"/>
        <v>1</v>
      </c>
      <c r="S2172">
        <f t="shared" si="539"/>
        <v>0</v>
      </c>
      <c r="T2172">
        <f t="shared" si="540"/>
        <v>0</v>
      </c>
      <c r="U2172">
        <v>0</v>
      </c>
      <c r="V2172">
        <f t="shared" si="541"/>
        <v>5.2657983310949341E-2</v>
      </c>
      <c r="W2172">
        <f t="shared" si="542"/>
        <v>0.51316145472548136</v>
      </c>
      <c r="X2172">
        <f t="shared" si="543"/>
        <v>2.7728632063762195E-3</v>
      </c>
      <c r="Y2172">
        <f t="shared" si="544"/>
        <v>0</v>
      </c>
      <c r="Z2172" t="s">
        <v>2204</v>
      </c>
    </row>
    <row r="2173" spans="1:26" x14ac:dyDescent="0.25">
      <c r="A2173" t="s">
        <v>29</v>
      </c>
      <c r="B2173" t="s">
        <v>27</v>
      </c>
      <c r="C2173" t="s">
        <v>25</v>
      </c>
      <c r="D2173">
        <v>0</v>
      </c>
      <c r="F2173">
        <v>1</v>
      </c>
      <c r="G2173">
        <v>60.25</v>
      </c>
      <c r="H2173">
        <f t="shared" si="529"/>
        <v>1</v>
      </c>
      <c r="I2173">
        <f t="shared" si="530"/>
        <v>0</v>
      </c>
      <c r="J2173">
        <f t="shared" si="531"/>
        <v>1</v>
      </c>
      <c r="K2173">
        <f t="shared" si="532"/>
        <v>0</v>
      </c>
      <c r="L2173">
        <f t="shared" si="533"/>
        <v>0</v>
      </c>
      <c r="M2173">
        <f t="shared" si="534"/>
        <v>0</v>
      </c>
      <c r="N2173">
        <f t="shared" si="535"/>
        <v>1</v>
      </c>
      <c r="O2173">
        <f t="shared" si="536"/>
        <v>0</v>
      </c>
      <c r="P2173">
        <v>21</v>
      </c>
      <c r="Q2173">
        <f t="shared" si="537"/>
        <v>1</v>
      </c>
      <c r="R2173">
        <f t="shared" si="538"/>
        <v>0</v>
      </c>
      <c r="S2173">
        <f t="shared" si="539"/>
        <v>0</v>
      </c>
      <c r="T2173">
        <f t="shared" si="540"/>
        <v>0</v>
      </c>
      <c r="U2173">
        <v>0</v>
      </c>
      <c r="V2173">
        <f t="shared" si="541"/>
        <v>0.21700998327052137</v>
      </c>
      <c r="W2173">
        <f t="shared" si="542"/>
        <v>0.55404058282703572</v>
      </c>
      <c r="X2173">
        <f t="shared" si="543"/>
        <v>4.7093332839071966E-2</v>
      </c>
      <c r="Y2173">
        <f t="shared" si="544"/>
        <v>0</v>
      </c>
      <c r="Z2173" t="s">
        <v>2205</v>
      </c>
    </row>
    <row r="2174" spans="1:26" x14ac:dyDescent="0.25">
      <c r="A2174" t="s">
        <v>26</v>
      </c>
      <c r="B2174" t="s">
        <v>27</v>
      </c>
      <c r="C2174" t="s">
        <v>25</v>
      </c>
      <c r="D2174">
        <v>0</v>
      </c>
      <c r="F2174">
        <v>1</v>
      </c>
      <c r="G2174">
        <v>60.85</v>
      </c>
      <c r="H2174">
        <f t="shared" si="529"/>
        <v>1</v>
      </c>
      <c r="I2174">
        <f t="shared" si="530"/>
        <v>0</v>
      </c>
      <c r="J2174">
        <f t="shared" si="531"/>
        <v>1</v>
      </c>
      <c r="K2174">
        <f t="shared" si="532"/>
        <v>0</v>
      </c>
      <c r="L2174">
        <f t="shared" si="533"/>
        <v>0</v>
      </c>
      <c r="M2174">
        <f t="shared" si="534"/>
        <v>1</v>
      </c>
      <c r="N2174">
        <f t="shared" si="535"/>
        <v>0</v>
      </c>
      <c r="O2174">
        <f t="shared" si="536"/>
        <v>0</v>
      </c>
      <c r="P2174">
        <v>2</v>
      </c>
      <c r="Q2174">
        <f t="shared" si="537"/>
        <v>1</v>
      </c>
      <c r="R2174">
        <f t="shared" si="538"/>
        <v>0</v>
      </c>
      <c r="S2174">
        <f t="shared" si="539"/>
        <v>0</v>
      </c>
      <c r="T2174">
        <f t="shared" si="540"/>
        <v>0</v>
      </c>
      <c r="U2174">
        <v>0</v>
      </c>
      <c r="V2174">
        <f t="shared" si="541"/>
        <v>0.48940026505981082</v>
      </c>
      <c r="W2174">
        <f t="shared" si="542"/>
        <v>0.61996513994411961</v>
      </c>
      <c r="X2174">
        <f t="shared" si="543"/>
        <v>0.23951261944061308</v>
      </c>
      <c r="Y2174">
        <f t="shared" si="544"/>
        <v>1</v>
      </c>
      <c r="Z2174" t="s">
        <v>2206</v>
      </c>
    </row>
    <row r="2175" spans="1:26" x14ac:dyDescent="0.25">
      <c r="A2175" t="s">
        <v>26</v>
      </c>
      <c r="B2175" t="s">
        <v>38</v>
      </c>
      <c r="C2175" t="s">
        <v>25</v>
      </c>
      <c r="D2175">
        <v>0</v>
      </c>
      <c r="F2175">
        <v>1</v>
      </c>
      <c r="G2175">
        <v>43.95</v>
      </c>
      <c r="H2175">
        <f t="shared" si="529"/>
        <v>1</v>
      </c>
      <c r="I2175">
        <f t="shared" si="530"/>
        <v>0</v>
      </c>
      <c r="J2175">
        <f t="shared" si="531"/>
        <v>1</v>
      </c>
      <c r="K2175">
        <f t="shared" si="532"/>
        <v>0</v>
      </c>
      <c r="L2175">
        <f t="shared" si="533"/>
        <v>0</v>
      </c>
      <c r="M2175">
        <f t="shared" si="534"/>
        <v>1</v>
      </c>
      <c r="N2175">
        <f t="shared" si="535"/>
        <v>0</v>
      </c>
      <c r="O2175">
        <f t="shared" si="536"/>
        <v>0</v>
      </c>
      <c r="P2175">
        <v>1</v>
      </c>
      <c r="Q2175">
        <f t="shared" si="537"/>
        <v>0</v>
      </c>
      <c r="R2175">
        <f t="shared" si="538"/>
        <v>0</v>
      </c>
      <c r="S2175">
        <f t="shared" si="539"/>
        <v>1</v>
      </c>
      <c r="T2175">
        <f t="shared" si="540"/>
        <v>0</v>
      </c>
      <c r="U2175">
        <v>0</v>
      </c>
      <c r="V2175">
        <f t="shared" si="541"/>
        <v>0.33114705410218687</v>
      </c>
      <c r="W2175">
        <f t="shared" si="542"/>
        <v>0.58203844657202652</v>
      </c>
      <c r="X2175">
        <f t="shared" si="543"/>
        <v>0.10965837144055668</v>
      </c>
      <c r="Y2175">
        <f t="shared" si="544"/>
        <v>1</v>
      </c>
      <c r="Z2175" t="s">
        <v>2207</v>
      </c>
    </row>
    <row r="2176" spans="1:26" x14ac:dyDescent="0.25">
      <c r="A2176" t="s">
        <v>26</v>
      </c>
      <c r="B2176" t="s">
        <v>27</v>
      </c>
      <c r="C2176" t="s">
        <v>35</v>
      </c>
      <c r="D2176">
        <v>0</v>
      </c>
      <c r="F2176">
        <v>1</v>
      </c>
      <c r="G2176">
        <v>86.05</v>
      </c>
      <c r="H2176">
        <f t="shared" si="529"/>
        <v>1</v>
      </c>
      <c r="I2176">
        <f t="shared" si="530"/>
        <v>0</v>
      </c>
      <c r="J2176">
        <f t="shared" si="531"/>
        <v>0</v>
      </c>
      <c r="K2176">
        <f t="shared" si="532"/>
        <v>1</v>
      </c>
      <c r="L2176">
        <f t="shared" si="533"/>
        <v>0</v>
      </c>
      <c r="M2176">
        <f t="shared" si="534"/>
        <v>1</v>
      </c>
      <c r="N2176">
        <f t="shared" si="535"/>
        <v>0</v>
      </c>
      <c r="O2176">
        <f t="shared" si="536"/>
        <v>0</v>
      </c>
      <c r="P2176">
        <v>4</v>
      </c>
      <c r="Q2176">
        <f t="shared" si="537"/>
        <v>1</v>
      </c>
      <c r="R2176">
        <f t="shared" si="538"/>
        <v>0</v>
      </c>
      <c r="S2176">
        <f t="shared" si="539"/>
        <v>0</v>
      </c>
      <c r="T2176">
        <f t="shared" si="540"/>
        <v>0</v>
      </c>
      <c r="U2176">
        <v>0</v>
      </c>
      <c r="V2176">
        <f t="shared" si="541"/>
        <v>0.52868846146909332</v>
      </c>
      <c r="W2176">
        <f t="shared" si="542"/>
        <v>0.62917716451464001</v>
      </c>
      <c r="X2176">
        <f t="shared" si="543"/>
        <v>0.27951148929055697</v>
      </c>
      <c r="Y2176">
        <f t="shared" si="544"/>
        <v>1</v>
      </c>
      <c r="Z2176" t="s">
        <v>2208</v>
      </c>
    </row>
    <row r="2177" spans="1:26" x14ac:dyDescent="0.25">
      <c r="A2177" t="s">
        <v>29</v>
      </c>
      <c r="B2177" t="s">
        <v>38</v>
      </c>
      <c r="C2177" t="s">
        <v>23</v>
      </c>
      <c r="D2177">
        <v>0</v>
      </c>
      <c r="F2177">
        <v>1</v>
      </c>
      <c r="G2177">
        <v>20.25</v>
      </c>
      <c r="H2177">
        <f t="shared" si="529"/>
        <v>1</v>
      </c>
      <c r="I2177">
        <f t="shared" si="530"/>
        <v>0</v>
      </c>
      <c r="J2177">
        <f t="shared" si="531"/>
        <v>0</v>
      </c>
      <c r="K2177">
        <f t="shared" si="532"/>
        <v>0</v>
      </c>
      <c r="L2177">
        <f t="shared" si="533"/>
        <v>1</v>
      </c>
      <c r="M2177">
        <f t="shared" si="534"/>
        <v>0</v>
      </c>
      <c r="N2177">
        <f t="shared" si="535"/>
        <v>1</v>
      </c>
      <c r="O2177">
        <f t="shared" si="536"/>
        <v>0</v>
      </c>
      <c r="P2177">
        <v>19</v>
      </c>
      <c r="Q2177">
        <f t="shared" si="537"/>
        <v>0</v>
      </c>
      <c r="R2177">
        <f t="shared" si="538"/>
        <v>0</v>
      </c>
      <c r="S2177">
        <f t="shared" si="539"/>
        <v>1</v>
      </c>
      <c r="T2177">
        <f t="shared" si="540"/>
        <v>0</v>
      </c>
      <c r="U2177">
        <v>0</v>
      </c>
      <c r="V2177">
        <f t="shared" si="541"/>
        <v>-5.9856169157935998E-3</v>
      </c>
      <c r="W2177">
        <f t="shared" si="542"/>
        <v>0.49850360023875123</v>
      </c>
      <c r="X2177">
        <f t="shared" si="543"/>
        <v>3.5827609862634488E-5</v>
      </c>
      <c r="Y2177">
        <f t="shared" si="544"/>
        <v>0</v>
      </c>
      <c r="Z2177" t="s">
        <v>2209</v>
      </c>
    </row>
    <row r="2178" spans="1:26" x14ac:dyDescent="0.25">
      <c r="A2178" t="s">
        <v>26</v>
      </c>
      <c r="B2178" t="s">
        <v>27</v>
      </c>
      <c r="C2178" t="s">
        <v>35</v>
      </c>
      <c r="D2178">
        <v>0</v>
      </c>
      <c r="F2178">
        <v>1</v>
      </c>
      <c r="G2178">
        <v>85.15</v>
      </c>
      <c r="H2178">
        <f t="shared" si="529"/>
        <v>1</v>
      </c>
      <c r="I2178">
        <f t="shared" si="530"/>
        <v>0</v>
      </c>
      <c r="J2178">
        <f t="shared" si="531"/>
        <v>0</v>
      </c>
      <c r="K2178">
        <f t="shared" si="532"/>
        <v>1</v>
      </c>
      <c r="L2178">
        <f t="shared" si="533"/>
        <v>0</v>
      </c>
      <c r="M2178">
        <f t="shared" si="534"/>
        <v>1</v>
      </c>
      <c r="N2178">
        <f t="shared" si="535"/>
        <v>0</v>
      </c>
      <c r="O2178">
        <f t="shared" si="536"/>
        <v>0</v>
      </c>
      <c r="P2178">
        <v>30</v>
      </c>
      <c r="Q2178">
        <f t="shared" si="537"/>
        <v>1</v>
      </c>
      <c r="R2178">
        <f t="shared" si="538"/>
        <v>0</v>
      </c>
      <c r="S2178">
        <f t="shared" si="539"/>
        <v>0</v>
      </c>
      <c r="T2178">
        <f t="shared" si="540"/>
        <v>0</v>
      </c>
      <c r="U2178">
        <v>1</v>
      </c>
      <c r="V2178">
        <f t="shared" si="541"/>
        <v>0.52728531159733327</v>
      </c>
      <c r="W2178">
        <f t="shared" si="542"/>
        <v>0.62884973174847658</v>
      </c>
      <c r="X2178">
        <f t="shared" si="543"/>
        <v>0.22345917663163029</v>
      </c>
      <c r="Y2178">
        <f t="shared" si="544"/>
        <v>1</v>
      </c>
      <c r="Z2178" t="s">
        <v>2210</v>
      </c>
    </row>
    <row r="2179" spans="1:26" x14ac:dyDescent="0.25">
      <c r="A2179" t="s">
        <v>45</v>
      </c>
      <c r="B2179" t="s">
        <v>38</v>
      </c>
      <c r="C2179" t="s">
        <v>23</v>
      </c>
      <c r="D2179">
        <v>0</v>
      </c>
      <c r="F2179">
        <v>1</v>
      </c>
      <c r="G2179">
        <v>19.399999999999999</v>
      </c>
      <c r="H2179">
        <f t="shared" ref="H2179:H2242" si="545">IF(D2179:D9221=0,1,0)</f>
        <v>1</v>
      </c>
      <c r="I2179">
        <f t="shared" ref="I2179:I2242" si="546">IF(D2179:D9221=1,1,0)</f>
        <v>0</v>
      </c>
      <c r="J2179">
        <f t="shared" ref="J2179:J2242" si="547">IF(C2179:C9221="DSL",1,0)</f>
        <v>0</v>
      </c>
      <c r="K2179">
        <f t="shared" ref="K2179:K2242" si="548">IF(C2179:C9221="Fiber optic",1,0)</f>
        <v>0</v>
      </c>
      <c r="L2179">
        <f t="shared" ref="L2179:L2242" si="549">IF(C2179:C9221="No",1,0)</f>
        <v>1</v>
      </c>
      <c r="M2179">
        <f t="shared" ref="M2179:M2242" si="550">IF(A2179:A9221="Month-to-month",1,0)</f>
        <v>0</v>
      </c>
      <c r="N2179">
        <f t="shared" ref="N2179:N2242" si="551">IF(A2179:A9221="ONE YEAR",1,0)</f>
        <v>0</v>
      </c>
      <c r="O2179">
        <f t="shared" ref="O2179:O2242" si="552">IF(A2179:A9221="two year",1,0)</f>
        <v>1</v>
      </c>
      <c r="P2179">
        <v>67</v>
      </c>
      <c r="Q2179">
        <f t="shared" ref="Q2179:Q2242" si="553">IF(B2179:B9221="Electronic check",1,0)</f>
        <v>0</v>
      </c>
      <c r="R2179">
        <f t="shared" ref="R2179:R2242" si="554">IF(B2179:B9221="Mailed check",1,0)</f>
        <v>0</v>
      </c>
      <c r="S2179">
        <f t="shared" ref="S2179:S2242" si="555">IF(B2179:B9221="Credit card (automatic)",1,0)</f>
        <v>1</v>
      </c>
      <c r="T2179">
        <f t="shared" ref="T2179:T2242" si="556">IF(B2179:B9221="Bank transfer (automatic)",1,0)</f>
        <v>0</v>
      </c>
      <c r="U2179">
        <v>0</v>
      </c>
      <c r="V2179">
        <f t="shared" si="541"/>
        <v>-5.3553420955753925E-2</v>
      </c>
      <c r="W2179">
        <f t="shared" si="542"/>
        <v>0.48661484362583979</v>
      </c>
      <c r="X2179">
        <f t="shared" si="543"/>
        <v>2.8679688960641836E-3</v>
      </c>
      <c r="Y2179">
        <f t="shared" si="544"/>
        <v>0</v>
      </c>
      <c r="Z2179" t="s">
        <v>2211</v>
      </c>
    </row>
    <row r="2180" spans="1:26" x14ac:dyDescent="0.25">
      <c r="A2180" t="s">
        <v>45</v>
      </c>
      <c r="B2180" t="s">
        <v>38</v>
      </c>
      <c r="C2180" t="s">
        <v>35</v>
      </c>
      <c r="D2180">
        <v>1</v>
      </c>
      <c r="F2180">
        <v>1</v>
      </c>
      <c r="G2180">
        <v>102.65</v>
      </c>
      <c r="H2180">
        <f t="shared" si="545"/>
        <v>0</v>
      </c>
      <c r="I2180">
        <f t="shared" si="546"/>
        <v>1</v>
      </c>
      <c r="J2180">
        <f t="shared" si="547"/>
        <v>0</v>
      </c>
      <c r="K2180">
        <f t="shared" si="548"/>
        <v>1</v>
      </c>
      <c r="L2180">
        <f t="shared" si="549"/>
        <v>0</v>
      </c>
      <c r="M2180">
        <f t="shared" si="550"/>
        <v>0</v>
      </c>
      <c r="N2180">
        <f t="shared" si="551"/>
        <v>0</v>
      </c>
      <c r="O2180">
        <f t="shared" si="552"/>
        <v>1</v>
      </c>
      <c r="P2180">
        <v>72</v>
      </c>
      <c r="Q2180">
        <f t="shared" si="553"/>
        <v>0</v>
      </c>
      <c r="R2180">
        <f t="shared" si="554"/>
        <v>0</v>
      </c>
      <c r="S2180">
        <f t="shared" si="555"/>
        <v>1</v>
      </c>
      <c r="T2180">
        <f t="shared" si="556"/>
        <v>0</v>
      </c>
      <c r="U2180">
        <v>0</v>
      </c>
      <c r="V2180">
        <f t="shared" ref="V2180:V2243" si="557">G2180*$G$2+H2181*$H$2+K2181*$K$2+M2180*$M$2+O2180*$O$2+Q2180*$Q$2+L2180*$L$2</f>
        <v>8.6411533003844854E-2</v>
      </c>
      <c r="W2180">
        <f t="shared" ref="W2180:W2243" si="558">1/ (1+EXP(-V2180))</f>
        <v>0.52158945097113574</v>
      </c>
      <c r="X2180">
        <f t="shared" ref="X2180:X2243" si="559">(U2180-V2180)^2</f>
        <v>7.4669530360745688E-3</v>
      </c>
      <c r="Y2180">
        <f t="shared" ref="Y2180:Y2243" si="560">IF(W2180&gt;=0.58,1,0)</f>
        <v>0</v>
      </c>
      <c r="Z2180" t="s">
        <v>2212</v>
      </c>
    </row>
    <row r="2181" spans="1:26" x14ac:dyDescent="0.25">
      <c r="A2181" t="s">
        <v>45</v>
      </c>
      <c r="B2181" t="s">
        <v>38</v>
      </c>
      <c r="C2181" t="s">
        <v>23</v>
      </c>
      <c r="D2181">
        <v>0</v>
      </c>
      <c r="F2181">
        <v>1</v>
      </c>
      <c r="G2181">
        <v>19.899999999999999</v>
      </c>
      <c r="H2181">
        <f t="shared" si="545"/>
        <v>1</v>
      </c>
      <c r="I2181">
        <f t="shared" si="546"/>
        <v>0</v>
      </c>
      <c r="J2181">
        <f t="shared" si="547"/>
        <v>0</v>
      </c>
      <c r="K2181">
        <f t="shared" si="548"/>
        <v>0</v>
      </c>
      <c r="L2181">
        <f t="shared" si="549"/>
        <v>1</v>
      </c>
      <c r="M2181">
        <f t="shared" si="550"/>
        <v>0</v>
      </c>
      <c r="N2181">
        <f t="shared" si="551"/>
        <v>0</v>
      </c>
      <c r="O2181">
        <f t="shared" si="552"/>
        <v>1</v>
      </c>
      <c r="P2181">
        <v>53</v>
      </c>
      <c r="Q2181">
        <f t="shared" si="553"/>
        <v>0</v>
      </c>
      <c r="R2181">
        <f t="shared" si="554"/>
        <v>0</v>
      </c>
      <c r="S2181">
        <f t="shared" si="555"/>
        <v>1</v>
      </c>
      <c r="T2181">
        <f t="shared" si="556"/>
        <v>0</v>
      </c>
      <c r="U2181">
        <v>0</v>
      </c>
      <c r="V2181">
        <f t="shared" si="557"/>
        <v>-7.1328511614278833E-2</v>
      </c>
      <c r="W2181">
        <f t="shared" si="558"/>
        <v>0.4821754287123215</v>
      </c>
      <c r="X2181">
        <f t="shared" si="559"/>
        <v>5.0877565691083105E-3</v>
      </c>
      <c r="Y2181">
        <f t="shared" si="560"/>
        <v>0</v>
      </c>
      <c r="Z2181" t="s">
        <v>2213</v>
      </c>
    </row>
    <row r="2182" spans="1:26" x14ac:dyDescent="0.25">
      <c r="A2182" t="s">
        <v>29</v>
      </c>
      <c r="B2182" t="s">
        <v>27</v>
      </c>
      <c r="C2182" t="s">
        <v>23</v>
      </c>
      <c r="D2182">
        <v>0</v>
      </c>
      <c r="F2182">
        <v>1</v>
      </c>
      <c r="G2182">
        <v>19.55</v>
      </c>
      <c r="H2182">
        <f t="shared" si="545"/>
        <v>1</v>
      </c>
      <c r="I2182">
        <f t="shared" si="546"/>
        <v>0</v>
      </c>
      <c r="J2182">
        <f t="shared" si="547"/>
        <v>0</v>
      </c>
      <c r="K2182">
        <f t="shared" si="548"/>
        <v>0</v>
      </c>
      <c r="L2182">
        <f t="shared" si="549"/>
        <v>1</v>
      </c>
      <c r="M2182">
        <f t="shared" si="550"/>
        <v>0</v>
      </c>
      <c r="N2182">
        <f t="shared" si="551"/>
        <v>1</v>
      </c>
      <c r="O2182">
        <f t="shared" si="552"/>
        <v>0</v>
      </c>
      <c r="P2182">
        <v>5</v>
      </c>
      <c r="Q2182">
        <f t="shared" si="553"/>
        <v>1</v>
      </c>
      <c r="R2182">
        <f t="shared" si="554"/>
        <v>0</v>
      </c>
      <c r="S2182">
        <f t="shared" si="555"/>
        <v>0</v>
      </c>
      <c r="T2182">
        <f t="shared" si="556"/>
        <v>0</v>
      </c>
      <c r="U2182">
        <v>0</v>
      </c>
      <c r="V2182">
        <f t="shared" si="557"/>
        <v>0.14338283713691355</v>
      </c>
      <c r="W2182">
        <f t="shared" si="558"/>
        <v>0.53578442369592572</v>
      </c>
      <c r="X2182">
        <f t="shared" si="559"/>
        <v>2.0558637985430676E-2</v>
      </c>
      <c r="Y2182">
        <f t="shared" si="560"/>
        <v>0</v>
      </c>
      <c r="Z2182" t="s">
        <v>2214</v>
      </c>
    </row>
    <row r="2183" spans="1:26" x14ac:dyDescent="0.25">
      <c r="A2183" t="s">
        <v>45</v>
      </c>
      <c r="B2183" t="s">
        <v>38</v>
      </c>
      <c r="C2183" t="s">
        <v>35</v>
      </c>
      <c r="D2183">
        <v>1</v>
      </c>
      <c r="F2183">
        <v>1</v>
      </c>
      <c r="G2183">
        <v>95.5</v>
      </c>
      <c r="H2183">
        <f t="shared" si="545"/>
        <v>0</v>
      </c>
      <c r="I2183">
        <f t="shared" si="546"/>
        <v>1</v>
      </c>
      <c r="J2183">
        <f t="shared" si="547"/>
        <v>0</v>
      </c>
      <c r="K2183">
        <f t="shared" si="548"/>
        <v>1</v>
      </c>
      <c r="L2183">
        <f t="shared" si="549"/>
        <v>0</v>
      </c>
      <c r="M2183">
        <f t="shared" si="550"/>
        <v>0</v>
      </c>
      <c r="N2183">
        <f t="shared" si="551"/>
        <v>0</v>
      </c>
      <c r="O2183">
        <f t="shared" si="552"/>
        <v>1</v>
      </c>
      <c r="P2183">
        <v>71</v>
      </c>
      <c r="Q2183">
        <f t="shared" si="553"/>
        <v>0</v>
      </c>
      <c r="R2183">
        <f t="shared" si="554"/>
        <v>0</v>
      </c>
      <c r="S2183">
        <f t="shared" si="555"/>
        <v>1</v>
      </c>
      <c r="T2183">
        <f t="shared" si="556"/>
        <v>0</v>
      </c>
      <c r="U2183">
        <v>0</v>
      </c>
      <c r="V2183">
        <f t="shared" si="557"/>
        <v>7.526428680041744E-2</v>
      </c>
      <c r="W2183">
        <f t="shared" si="558"/>
        <v>0.51880719442516876</v>
      </c>
      <c r="X2183">
        <f t="shared" si="559"/>
        <v>5.6647128675754912E-3</v>
      </c>
      <c r="Y2183">
        <f t="shared" si="560"/>
        <v>0</v>
      </c>
      <c r="Z2183" t="s">
        <v>2215</v>
      </c>
    </row>
    <row r="2184" spans="1:26" x14ac:dyDescent="0.25">
      <c r="A2184" t="s">
        <v>29</v>
      </c>
      <c r="B2184" t="s">
        <v>38</v>
      </c>
      <c r="C2184" t="s">
        <v>25</v>
      </c>
      <c r="D2184">
        <v>0</v>
      </c>
      <c r="F2184">
        <v>1</v>
      </c>
      <c r="G2184">
        <v>84.15</v>
      </c>
      <c r="H2184">
        <f t="shared" si="545"/>
        <v>1</v>
      </c>
      <c r="I2184">
        <f t="shared" si="546"/>
        <v>0</v>
      </c>
      <c r="J2184">
        <f t="shared" si="547"/>
        <v>1</v>
      </c>
      <c r="K2184">
        <f t="shared" si="548"/>
        <v>0</v>
      </c>
      <c r="L2184">
        <f t="shared" si="549"/>
        <v>0</v>
      </c>
      <c r="M2184">
        <f t="shared" si="550"/>
        <v>0</v>
      </c>
      <c r="N2184">
        <f t="shared" si="551"/>
        <v>1</v>
      </c>
      <c r="O2184">
        <f t="shared" si="552"/>
        <v>0</v>
      </c>
      <c r="P2184">
        <v>50</v>
      </c>
      <c r="Q2184">
        <f t="shared" si="553"/>
        <v>0</v>
      </c>
      <c r="R2184">
        <f t="shared" si="554"/>
        <v>0</v>
      </c>
      <c r="S2184">
        <f t="shared" si="555"/>
        <v>1</v>
      </c>
      <c r="T2184">
        <f t="shared" si="556"/>
        <v>0</v>
      </c>
      <c r="U2184">
        <v>0</v>
      </c>
      <c r="V2184">
        <f t="shared" si="557"/>
        <v>0.12236623316602153</v>
      </c>
      <c r="W2184">
        <f t="shared" si="558"/>
        <v>0.53055344348286892</v>
      </c>
      <c r="X2184">
        <f t="shared" si="559"/>
        <v>1.4973495019241148E-2</v>
      </c>
      <c r="Y2184">
        <f t="shared" si="560"/>
        <v>0</v>
      </c>
      <c r="Z2184" t="s">
        <v>2216</v>
      </c>
    </row>
    <row r="2185" spans="1:26" x14ac:dyDescent="0.25">
      <c r="A2185" t="s">
        <v>45</v>
      </c>
      <c r="B2185" t="s">
        <v>27</v>
      </c>
      <c r="C2185" t="s">
        <v>35</v>
      </c>
      <c r="D2185">
        <v>0</v>
      </c>
      <c r="F2185">
        <v>1</v>
      </c>
      <c r="G2185">
        <v>103.2</v>
      </c>
      <c r="H2185">
        <f t="shared" si="545"/>
        <v>1</v>
      </c>
      <c r="I2185">
        <f t="shared" si="546"/>
        <v>0</v>
      </c>
      <c r="J2185">
        <f t="shared" si="547"/>
        <v>0</v>
      </c>
      <c r="K2185">
        <f t="shared" si="548"/>
        <v>1</v>
      </c>
      <c r="L2185">
        <f t="shared" si="549"/>
        <v>0</v>
      </c>
      <c r="M2185">
        <f t="shared" si="550"/>
        <v>0</v>
      </c>
      <c r="N2185">
        <f t="shared" si="551"/>
        <v>0</v>
      </c>
      <c r="O2185">
        <f t="shared" si="552"/>
        <v>1</v>
      </c>
      <c r="P2185">
        <v>56</v>
      </c>
      <c r="Q2185">
        <f t="shared" si="553"/>
        <v>1</v>
      </c>
      <c r="R2185">
        <f t="shared" si="554"/>
        <v>0</v>
      </c>
      <c r="S2185">
        <f t="shared" si="555"/>
        <v>0</v>
      </c>
      <c r="T2185">
        <f t="shared" si="556"/>
        <v>0</v>
      </c>
      <c r="U2185">
        <v>0</v>
      </c>
      <c r="V2185">
        <f t="shared" si="557"/>
        <v>0.22403735721858284</v>
      </c>
      <c r="W2185">
        <f t="shared" si="558"/>
        <v>0.55577623739860649</v>
      </c>
      <c r="X2185">
        <f t="shared" si="559"/>
        <v>5.0192737429486892E-2</v>
      </c>
      <c r="Y2185">
        <f t="shared" si="560"/>
        <v>0</v>
      </c>
      <c r="Z2185" t="s">
        <v>2217</v>
      </c>
    </row>
    <row r="2186" spans="1:26" x14ac:dyDescent="0.25">
      <c r="A2186" t="s">
        <v>26</v>
      </c>
      <c r="B2186" t="s">
        <v>38</v>
      </c>
      <c r="C2186" t="s">
        <v>25</v>
      </c>
      <c r="D2186">
        <v>0</v>
      </c>
      <c r="F2186">
        <v>1</v>
      </c>
      <c r="G2186">
        <v>50.2</v>
      </c>
      <c r="H2186">
        <f t="shared" si="545"/>
        <v>1</v>
      </c>
      <c r="I2186">
        <f t="shared" si="546"/>
        <v>0</v>
      </c>
      <c r="J2186">
        <f t="shared" si="547"/>
        <v>1</v>
      </c>
      <c r="K2186">
        <f t="shared" si="548"/>
        <v>0</v>
      </c>
      <c r="L2186">
        <f t="shared" si="549"/>
        <v>0</v>
      </c>
      <c r="M2186">
        <f t="shared" si="550"/>
        <v>1</v>
      </c>
      <c r="N2186">
        <f t="shared" si="551"/>
        <v>0</v>
      </c>
      <c r="O2186">
        <f t="shared" si="552"/>
        <v>0</v>
      </c>
      <c r="P2186">
        <v>2</v>
      </c>
      <c r="Q2186">
        <f t="shared" si="553"/>
        <v>0</v>
      </c>
      <c r="R2186">
        <f t="shared" si="554"/>
        <v>0</v>
      </c>
      <c r="S2186">
        <f t="shared" si="555"/>
        <v>1</v>
      </c>
      <c r="T2186">
        <f t="shared" si="556"/>
        <v>0</v>
      </c>
      <c r="U2186">
        <v>0</v>
      </c>
      <c r="V2186">
        <f t="shared" si="557"/>
        <v>0.35458259953815674</v>
      </c>
      <c r="W2186">
        <f t="shared" si="558"/>
        <v>0.58772840449971697</v>
      </c>
      <c r="X2186">
        <f t="shared" si="559"/>
        <v>0.12572881989523682</v>
      </c>
      <c r="Y2186">
        <f t="shared" si="560"/>
        <v>1</v>
      </c>
      <c r="Z2186" t="s">
        <v>2218</v>
      </c>
    </row>
    <row r="2187" spans="1:26" x14ac:dyDescent="0.25">
      <c r="A2187" t="s">
        <v>26</v>
      </c>
      <c r="B2187" t="s">
        <v>27</v>
      </c>
      <c r="C2187" t="s">
        <v>35</v>
      </c>
      <c r="D2187">
        <v>1</v>
      </c>
      <c r="F2187">
        <v>1</v>
      </c>
      <c r="G2187">
        <v>88.55</v>
      </c>
      <c r="H2187">
        <f t="shared" si="545"/>
        <v>0</v>
      </c>
      <c r="I2187">
        <f t="shared" si="546"/>
        <v>1</v>
      </c>
      <c r="J2187">
        <f t="shared" si="547"/>
        <v>0</v>
      </c>
      <c r="K2187">
        <f t="shared" si="548"/>
        <v>1</v>
      </c>
      <c r="L2187">
        <f t="shared" si="549"/>
        <v>0</v>
      </c>
      <c r="M2187">
        <f t="shared" si="550"/>
        <v>1</v>
      </c>
      <c r="N2187">
        <f t="shared" si="551"/>
        <v>0</v>
      </c>
      <c r="O2187">
        <f t="shared" si="552"/>
        <v>0</v>
      </c>
      <c r="P2187">
        <v>2</v>
      </c>
      <c r="Q2187">
        <f t="shared" si="553"/>
        <v>1</v>
      </c>
      <c r="R2187">
        <f t="shared" si="554"/>
        <v>0</v>
      </c>
      <c r="S2187">
        <f t="shared" si="555"/>
        <v>0</v>
      </c>
      <c r="T2187">
        <f t="shared" si="556"/>
        <v>0</v>
      </c>
      <c r="U2187">
        <v>1</v>
      </c>
      <c r="V2187">
        <f t="shared" si="557"/>
        <v>0.53258610000176021</v>
      </c>
      <c r="W2187">
        <f t="shared" si="558"/>
        <v>0.63008607649264203</v>
      </c>
      <c r="X2187">
        <f t="shared" si="559"/>
        <v>0.21847575391156451</v>
      </c>
      <c r="Y2187">
        <f t="shared" si="560"/>
        <v>1</v>
      </c>
      <c r="Z2187" t="s">
        <v>2219</v>
      </c>
    </row>
    <row r="2188" spans="1:26" x14ac:dyDescent="0.25">
      <c r="A2188" t="s">
        <v>26</v>
      </c>
      <c r="B2188" t="s">
        <v>27</v>
      </c>
      <c r="C2188" t="s">
        <v>25</v>
      </c>
      <c r="D2188">
        <v>0</v>
      </c>
      <c r="F2188">
        <v>1</v>
      </c>
      <c r="G2188">
        <v>54.75</v>
      </c>
      <c r="H2188">
        <f t="shared" si="545"/>
        <v>1</v>
      </c>
      <c r="I2188">
        <f t="shared" si="546"/>
        <v>0</v>
      </c>
      <c r="J2188">
        <f t="shared" si="547"/>
        <v>1</v>
      </c>
      <c r="K2188">
        <f t="shared" si="548"/>
        <v>0</v>
      </c>
      <c r="L2188">
        <f t="shared" si="549"/>
        <v>0</v>
      </c>
      <c r="M2188">
        <f t="shared" si="550"/>
        <v>1</v>
      </c>
      <c r="N2188">
        <f t="shared" si="551"/>
        <v>0</v>
      </c>
      <c r="O2188">
        <f t="shared" si="552"/>
        <v>0</v>
      </c>
      <c r="P2188">
        <v>24</v>
      </c>
      <c r="Q2188">
        <f t="shared" si="553"/>
        <v>1</v>
      </c>
      <c r="R2188">
        <f t="shared" si="554"/>
        <v>0</v>
      </c>
      <c r="S2188">
        <f t="shared" si="555"/>
        <v>0</v>
      </c>
      <c r="T2188">
        <f t="shared" si="556"/>
        <v>0</v>
      </c>
      <c r="U2188">
        <v>1</v>
      </c>
      <c r="V2188">
        <f t="shared" si="557"/>
        <v>0.47989002704010353</v>
      </c>
      <c r="W2188">
        <f t="shared" si="558"/>
        <v>0.61772190591995046</v>
      </c>
      <c r="X2188">
        <f t="shared" si="559"/>
        <v>0.27051438397234423</v>
      </c>
      <c r="Y2188">
        <f t="shared" si="560"/>
        <v>1</v>
      </c>
      <c r="Z2188" t="s">
        <v>2220</v>
      </c>
    </row>
    <row r="2189" spans="1:26" x14ac:dyDescent="0.25">
      <c r="A2189" t="s">
        <v>45</v>
      </c>
      <c r="B2189" t="s">
        <v>38</v>
      </c>
      <c r="C2189" t="s">
        <v>23</v>
      </c>
      <c r="D2189">
        <v>0</v>
      </c>
      <c r="F2189">
        <v>1</v>
      </c>
      <c r="G2189">
        <v>19.95</v>
      </c>
      <c r="H2189">
        <f t="shared" si="545"/>
        <v>1</v>
      </c>
      <c r="I2189">
        <f t="shared" si="546"/>
        <v>0</v>
      </c>
      <c r="J2189">
        <f t="shared" si="547"/>
        <v>0</v>
      </c>
      <c r="K2189">
        <f t="shared" si="548"/>
        <v>0</v>
      </c>
      <c r="L2189">
        <f t="shared" si="549"/>
        <v>1</v>
      </c>
      <c r="M2189">
        <f t="shared" si="550"/>
        <v>0</v>
      </c>
      <c r="N2189">
        <f t="shared" si="551"/>
        <v>0</v>
      </c>
      <c r="O2189">
        <f t="shared" si="552"/>
        <v>1</v>
      </c>
      <c r="P2189">
        <v>46</v>
      </c>
      <c r="Q2189">
        <f t="shared" si="553"/>
        <v>0</v>
      </c>
      <c r="R2189">
        <f t="shared" si="554"/>
        <v>0</v>
      </c>
      <c r="S2189">
        <f t="shared" si="555"/>
        <v>1</v>
      </c>
      <c r="T2189">
        <f t="shared" si="556"/>
        <v>0</v>
      </c>
      <c r="U2189">
        <v>0</v>
      </c>
      <c r="V2189">
        <f t="shared" si="557"/>
        <v>-6.6387389582869785E-2</v>
      </c>
      <c r="W2189">
        <f t="shared" si="558"/>
        <v>0.48340924550604752</v>
      </c>
      <c r="X2189">
        <f t="shared" si="559"/>
        <v>4.4072854956277276E-3</v>
      </c>
      <c r="Y2189">
        <f t="shared" si="560"/>
        <v>0</v>
      </c>
      <c r="Z2189" t="s">
        <v>2221</v>
      </c>
    </row>
    <row r="2190" spans="1:26" x14ac:dyDescent="0.25">
      <c r="A2190" t="s">
        <v>45</v>
      </c>
      <c r="B2190" t="s">
        <v>27</v>
      </c>
      <c r="C2190" t="s">
        <v>35</v>
      </c>
      <c r="D2190">
        <v>0</v>
      </c>
      <c r="F2190">
        <v>1</v>
      </c>
      <c r="G2190">
        <v>116.25</v>
      </c>
      <c r="H2190">
        <f t="shared" si="545"/>
        <v>1</v>
      </c>
      <c r="I2190">
        <f t="shared" si="546"/>
        <v>0</v>
      </c>
      <c r="J2190">
        <f t="shared" si="547"/>
        <v>0</v>
      </c>
      <c r="K2190">
        <f t="shared" si="548"/>
        <v>1</v>
      </c>
      <c r="L2190">
        <f t="shared" si="549"/>
        <v>0</v>
      </c>
      <c r="M2190">
        <f t="shared" si="550"/>
        <v>0</v>
      </c>
      <c r="N2190">
        <f t="shared" si="551"/>
        <v>0</v>
      </c>
      <c r="O2190">
        <f t="shared" si="552"/>
        <v>1</v>
      </c>
      <c r="P2190">
        <v>71</v>
      </c>
      <c r="Q2190">
        <f t="shared" si="553"/>
        <v>1</v>
      </c>
      <c r="R2190">
        <f t="shared" si="554"/>
        <v>0</v>
      </c>
      <c r="S2190">
        <f t="shared" si="555"/>
        <v>0</v>
      </c>
      <c r="T2190">
        <f t="shared" si="556"/>
        <v>0</v>
      </c>
      <c r="U2190">
        <v>0</v>
      </c>
      <c r="V2190">
        <f t="shared" si="557"/>
        <v>0.24438303035910414</v>
      </c>
      <c r="W2190">
        <f t="shared" si="558"/>
        <v>0.56079349384542143</v>
      </c>
      <c r="X2190">
        <f t="shared" si="559"/>
        <v>5.9723065527498814E-2</v>
      </c>
      <c r="Y2190">
        <f t="shared" si="560"/>
        <v>0</v>
      </c>
      <c r="Z2190" t="s">
        <v>2222</v>
      </c>
    </row>
    <row r="2191" spans="1:26" x14ac:dyDescent="0.25">
      <c r="A2191" t="s">
        <v>26</v>
      </c>
      <c r="B2191" t="s">
        <v>27</v>
      </c>
      <c r="C2191" t="s">
        <v>25</v>
      </c>
      <c r="D2191">
        <v>0</v>
      </c>
      <c r="F2191">
        <v>1</v>
      </c>
      <c r="G2191">
        <v>31.2</v>
      </c>
      <c r="H2191">
        <f t="shared" si="545"/>
        <v>1</v>
      </c>
      <c r="I2191">
        <f t="shared" si="546"/>
        <v>0</v>
      </c>
      <c r="J2191">
        <f t="shared" si="547"/>
        <v>1</v>
      </c>
      <c r="K2191">
        <f t="shared" si="548"/>
        <v>0</v>
      </c>
      <c r="L2191">
        <f t="shared" si="549"/>
        <v>0</v>
      </c>
      <c r="M2191">
        <f t="shared" si="550"/>
        <v>1</v>
      </c>
      <c r="N2191">
        <f t="shared" si="551"/>
        <v>0</v>
      </c>
      <c r="O2191">
        <f t="shared" si="552"/>
        <v>0</v>
      </c>
      <c r="P2191">
        <v>29</v>
      </c>
      <c r="Q2191">
        <f t="shared" si="553"/>
        <v>1</v>
      </c>
      <c r="R2191">
        <f t="shared" si="554"/>
        <v>0</v>
      </c>
      <c r="S2191">
        <f t="shared" si="555"/>
        <v>0</v>
      </c>
      <c r="T2191">
        <f t="shared" si="556"/>
        <v>0</v>
      </c>
      <c r="U2191">
        <v>0</v>
      </c>
      <c r="V2191">
        <f t="shared" si="557"/>
        <v>0.44317427206238114</v>
      </c>
      <c r="W2191">
        <f t="shared" si="558"/>
        <v>0.60901513577169097</v>
      </c>
      <c r="X2191">
        <f t="shared" si="559"/>
        <v>0.19640343541802141</v>
      </c>
      <c r="Y2191">
        <f t="shared" si="560"/>
        <v>1</v>
      </c>
      <c r="Z2191" t="s">
        <v>2223</v>
      </c>
    </row>
    <row r="2192" spans="1:26" x14ac:dyDescent="0.25">
      <c r="A2192" t="s">
        <v>45</v>
      </c>
      <c r="B2192" t="s">
        <v>33</v>
      </c>
      <c r="C2192" t="s">
        <v>23</v>
      </c>
      <c r="D2192">
        <v>0</v>
      </c>
      <c r="F2192">
        <v>1</v>
      </c>
      <c r="G2192">
        <v>24.45</v>
      </c>
      <c r="H2192">
        <f t="shared" si="545"/>
        <v>1</v>
      </c>
      <c r="I2192">
        <f t="shared" si="546"/>
        <v>0</v>
      </c>
      <c r="J2192">
        <f t="shared" si="547"/>
        <v>0</v>
      </c>
      <c r="K2192">
        <f t="shared" si="548"/>
        <v>0</v>
      </c>
      <c r="L2192">
        <f t="shared" si="549"/>
        <v>1</v>
      </c>
      <c r="M2192">
        <f t="shared" si="550"/>
        <v>0</v>
      </c>
      <c r="N2192">
        <f t="shared" si="551"/>
        <v>0</v>
      </c>
      <c r="O2192">
        <f t="shared" si="552"/>
        <v>1</v>
      </c>
      <c r="P2192">
        <v>69</v>
      </c>
      <c r="Q2192">
        <f t="shared" si="553"/>
        <v>0</v>
      </c>
      <c r="R2192">
        <f t="shared" si="554"/>
        <v>0</v>
      </c>
      <c r="S2192">
        <f t="shared" si="555"/>
        <v>0</v>
      </c>
      <c r="T2192">
        <f t="shared" si="556"/>
        <v>1</v>
      </c>
      <c r="U2192">
        <v>0</v>
      </c>
      <c r="V2192">
        <f t="shared" si="557"/>
        <v>-6.4234809484825045E-2</v>
      </c>
      <c r="W2192">
        <f t="shared" si="558"/>
        <v>0.48394681701681752</v>
      </c>
      <c r="X2192">
        <f t="shared" si="559"/>
        <v>4.1261107495517693E-3</v>
      </c>
      <c r="Y2192">
        <f t="shared" si="560"/>
        <v>0</v>
      </c>
      <c r="Z2192" t="s">
        <v>2224</v>
      </c>
    </row>
    <row r="2193" spans="1:26" x14ac:dyDescent="0.25">
      <c r="A2193" t="s">
        <v>45</v>
      </c>
      <c r="B2193" t="s">
        <v>38</v>
      </c>
      <c r="C2193" t="s">
        <v>25</v>
      </c>
      <c r="D2193">
        <v>0</v>
      </c>
      <c r="F2193">
        <v>1</v>
      </c>
      <c r="G2193">
        <v>84.2</v>
      </c>
      <c r="H2193">
        <f t="shared" si="545"/>
        <v>1</v>
      </c>
      <c r="I2193">
        <f t="shared" si="546"/>
        <v>0</v>
      </c>
      <c r="J2193">
        <f t="shared" si="547"/>
        <v>1</v>
      </c>
      <c r="K2193">
        <f t="shared" si="548"/>
        <v>0</v>
      </c>
      <c r="L2193">
        <f t="shared" si="549"/>
        <v>0</v>
      </c>
      <c r="M2193">
        <f t="shared" si="550"/>
        <v>0</v>
      </c>
      <c r="N2193">
        <f t="shared" si="551"/>
        <v>0</v>
      </c>
      <c r="O2193">
        <f t="shared" si="552"/>
        <v>1</v>
      </c>
      <c r="P2193">
        <v>71</v>
      </c>
      <c r="Q2193">
        <f t="shared" si="553"/>
        <v>0</v>
      </c>
      <c r="R2193">
        <f t="shared" si="554"/>
        <v>0</v>
      </c>
      <c r="S2193">
        <f t="shared" si="555"/>
        <v>1</v>
      </c>
      <c r="T2193">
        <f t="shared" si="556"/>
        <v>0</v>
      </c>
      <c r="U2193">
        <v>0</v>
      </c>
      <c r="V2193">
        <f t="shared" si="557"/>
        <v>7.620157899782129E-2</v>
      </c>
      <c r="W2193">
        <f t="shared" si="558"/>
        <v>0.51904118180254821</v>
      </c>
      <c r="X2193">
        <f t="shared" si="559"/>
        <v>5.8066806417611987E-3</v>
      </c>
      <c r="Y2193">
        <f t="shared" si="560"/>
        <v>0</v>
      </c>
      <c r="Z2193" t="s">
        <v>2225</v>
      </c>
    </row>
    <row r="2194" spans="1:26" x14ac:dyDescent="0.25">
      <c r="A2194" t="s">
        <v>26</v>
      </c>
      <c r="B2194" t="s">
        <v>27</v>
      </c>
      <c r="C2194" t="s">
        <v>35</v>
      </c>
      <c r="D2194">
        <v>1</v>
      </c>
      <c r="F2194">
        <v>1</v>
      </c>
      <c r="G2194">
        <v>91.3</v>
      </c>
      <c r="H2194">
        <f t="shared" si="545"/>
        <v>0</v>
      </c>
      <c r="I2194">
        <f t="shared" si="546"/>
        <v>1</v>
      </c>
      <c r="J2194">
        <f t="shared" si="547"/>
        <v>0</v>
      </c>
      <c r="K2194">
        <f t="shared" si="548"/>
        <v>1</v>
      </c>
      <c r="L2194">
        <f t="shared" si="549"/>
        <v>0</v>
      </c>
      <c r="M2194">
        <f t="shared" si="550"/>
        <v>1</v>
      </c>
      <c r="N2194">
        <f t="shared" si="551"/>
        <v>0</v>
      </c>
      <c r="O2194">
        <f t="shared" si="552"/>
        <v>0</v>
      </c>
      <c r="P2194">
        <v>1</v>
      </c>
      <c r="Q2194">
        <f t="shared" si="553"/>
        <v>1</v>
      </c>
      <c r="R2194">
        <f t="shared" si="554"/>
        <v>0</v>
      </c>
      <c r="S2194">
        <f t="shared" si="555"/>
        <v>0</v>
      </c>
      <c r="T2194">
        <f t="shared" si="556"/>
        <v>0</v>
      </c>
      <c r="U2194">
        <v>1</v>
      </c>
      <c r="V2194">
        <f t="shared" si="557"/>
        <v>0.55056495149199647</v>
      </c>
      <c r="W2194">
        <f t="shared" si="558"/>
        <v>0.63426665413953154</v>
      </c>
      <c r="X2194">
        <f t="shared" si="559"/>
        <v>0.20199186282739148</v>
      </c>
      <c r="Y2194">
        <f t="shared" si="560"/>
        <v>1</v>
      </c>
      <c r="Z2194" t="s">
        <v>2226</v>
      </c>
    </row>
    <row r="2195" spans="1:26" x14ac:dyDescent="0.25">
      <c r="A2195" t="s">
        <v>45</v>
      </c>
      <c r="B2195" t="s">
        <v>33</v>
      </c>
      <c r="C2195" t="s">
        <v>25</v>
      </c>
      <c r="D2195">
        <v>1</v>
      </c>
      <c r="F2195">
        <v>1</v>
      </c>
      <c r="G2195">
        <v>85.65</v>
      </c>
      <c r="H2195">
        <f t="shared" si="545"/>
        <v>0</v>
      </c>
      <c r="I2195">
        <f t="shared" si="546"/>
        <v>1</v>
      </c>
      <c r="J2195">
        <f t="shared" si="547"/>
        <v>1</v>
      </c>
      <c r="K2195">
        <f t="shared" si="548"/>
        <v>0</v>
      </c>
      <c r="L2195">
        <f t="shared" si="549"/>
        <v>0</v>
      </c>
      <c r="M2195">
        <f t="shared" si="550"/>
        <v>0</v>
      </c>
      <c r="N2195">
        <f t="shared" si="551"/>
        <v>0</v>
      </c>
      <c r="O2195">
        <f t="shared" si="552"/>
        <v>1</v>
      </c>
      <c r="P2195">
        <v>56</v>
      </c>
      <c r="Q2195">
        <f t="shared" si="553"/>
        <v>0</v>
      </c>
      <c r="R2195">
        <f t="shared" si="554"/>
        <v>0</v>
      </c>
      <c r="S2195">
        <f t="shared" si="555"/>
        <v>0</v>
      </c>
      <c r="T2195">
        <f t="shared" si="556"/>
        <v>1</v>
      </c>
      <c r="U2195">
        <v>0</v>
      </c>
      <c r="V2195">
        <f t="shared" si="557"/>
        <v>5.9907590981709807E-2</v>
      </c>
      <c r="W2195">
        <f t="shared" si="558"/>
        <v>0.51497242011242972</v>
      </c>
      <c r="X2195">
        <f t="shared" si="559"/>
        <v>3.5889194572318382E-3</v>
      </c>
      <c r="Y2195">
        <f t="shared" si="560"/>
        <v>0</v>
      </c>
      <c r="Z2195" t="s">
        <v>2227</v>
      </c>
    </row>
    <row r="2196" spans="1:26" x14ac:dyDescent="0.25">
      <c r="A2196" t="s">
        <v>29</v>
      </c>
      <c r="B2196" t="s">
        <v>30</v>
      </c>
      <c r="C2196" t="s">
        <v>23</v>
      </c>
      <c r="D2196">
        <v>0</v>
      </c>
      <c r="F2196">
        <v>1</v>
      </c>
      <c r="G2196">
        <v>21.2</v>
      </c>
      <c r="H2196">
        <f t="shared" si="545"/>
        <v>1</v>
      </c>
      <c r="I2196">
        <f t="shared" si="546"/>
        <v>0</v>
      </c>
      <c r="J2196">
        <f t="shared" si="547"/>
        <v>0</v>
      </c>
      <c r="K2196">
        <f t="shared" si="548"/>
        <v>0</v>
      </c>
      <c r="L2196">
        <f t="shared" si="549"/>
        <v>1</v>
      </c>
      <c r="M2196">
        <f t="shared" si="550"/>
        <v>0</v>
      </c>
      <c r="N2196">
        <f t="shared" si="551"/>
        <v>1</v>
      </c>
      <c r="O2196">
        <f t="shared" si="552"/>
        <v>0</v>
      </c>
      <c r="P2196">
        <v>56</v>
      </c>
      <c r="Q2196">
        <f t="shared" si="553"/>
        <v>0</v>
      </c>
      <c r="R2196">
        <f t="shared" si="554"/>
        <v>1</v>
      </c>
      <c r="S2196">
        <f t="shared" si="555"/>
        <v>0</v>
      </c>
      <c r="T2196">
        <f t="shared" si="556"/>
        <v>0</v>
      </c>
      <c r="U2196">
        <v>0</v>
      </c>
      <c r="V2196">
        <f t="shared" si="557"/>
        <v>-4.5045142733801738E-3</v>
      </c>
      <c r="W2196">
        <f t="shared" si="558"/>
        <v>0.49887387333580763</v>
      </c>
      <c r="X2196">
        <f t="shared" si="559"/>
        <v>2.0290648839085715E-5</v>
      </c>
      <c r="Y2196">
        <f t="shared" si="560"/>
        <v>0</v>
      </c>
      <c r="Z2196" t="s">
        <v>2228</v>
      </c>
    </row>
    <row r="2197" spans="1:26" x14ac:dyDescent="0.25">
      <c r="A2197" t="s">
        <v>26</v>
      </c>
      <c r="B2197" t="s">
        <v>27</v>
      </c>
      <c r="C2197" t="s">
        <v>35</v>
      </c>
      <c r="D2197">
        <v>0</v>
      </c>
      <c r="F2197">
        <v>1</v>
      </c>
      <c r="G2197">
        <v>79.5</v>
      </c>
      <c r="H2197">
        <f t="shared" si="545"/>
        <v>1</v>
      </c>
      <c r="I2197">
        <f t="shared" si="546"/>
        <v>0</v>
      </c>
      <c r="J2197">
        <f t="shared" si="547"/>
        <v>0</v>
      </c>
      <c r="K2197">
        <f t="shared" si="548"/>
        <v>1</v>
      </c>
      <c r="L2197">
        <f t="shared" si="549"/>
        <v>0</v>
      </c>
      <c r="M2197">
        <f t="shared" si="550"/>
        <v>1</v>
      </c>
      <c r="N2197">
        <f t="shared" si="551"/>
        <v>0</v>
      </c>
      <c r="O2197">
        <f t="shared" si="552"/>
        <v>0</v>
      </c>
      <c r="P2197">
        <v>1</v>
      </c>
      <c r="Q2197">
        <f t="shared" si="553"/>
        <v>1</v>
      </c>
      <c r="R2197">
        <f t="shared" si="554"/>
        <v>0</v>
      </c>
      <c r="S2197">
        <f t="shared" si="555"/>
        <v>0</v>
      </c>
      <c r="T2197">
        <f t="shared" si="556"/>
        <v>0</v>
      </c>
      <c r="U2197">
        <v>1</v>
      </c>
      <c r="V2197">
        <f t="shared" si="557"/>
        <v>0.51847664851350606</v>
      </c>
      <c r="W2197">
        <f t="shared" si="558"/>
        <v>0.62679148684723374</v>
      </c>
      <c r="X2197">
        <f t="shared" si="559"/>
        <v>0.23186473802678559</v>
      </c>
      <c r="Y2197">
        <f t="shared" si="560"/>
        <v>1</v>
      </c>
      <c r="Z2197" t="s">
        <v>2229</v>
      </c>
    </row>
    <row r="2198" spans="1:26" x14ac:dyDescent="0.25">
      <c r="A2198" t="s">
        <v>29</v>
      </c>
      <c r="B2198" t="s">
        <v>30</v>
      </c>
      <c r="C2198" t="s">
        <v>23</v>
      </c>
      <c r="D2198">
        <v>0</v>
      </c>
      <c r="F2198">
        <v>1</v>
      </c>
      <c r="G2198">
        <v>25.55</v>
      </c>
      <c r="H2198">
        <f t="shared" si="545"/>
        <v>1</v>
      </c>
      <c r="I2198">
        <f t="shared" si="546"/>
        <v>0</v>
      </c>
      <c r="J2198">
        <f t="shared" si="547"/>
        <v>0</v>
      </c>
      <c r="K2198">
        <f t="shared" si="548"/>
        <v>0</v>
      </c>
      <c r="L2198">
        <f t="shared" si="549"/>
        <v>1</v>
      </c>
      <c r="M2198">
        <f t="shared" si="550"/>
        <v>0</v>
      </c>
      <c r="N2198">
        <f t="shared" si="551"/>
        <v>1</v>
      </c>
      <c r="O2198">
        <f t="shared" si="552"/>
        <v>0</v>
      </c>
      <c r="P2198">
        <v>28</v>
      </c>
      <c r="Q2198">
        <f t="shared" si="553"/>
        <v>0</v>
      </c>
      <c r="R2198">
        <f t="shared" si="554"/>
        <v>1</v>
      </c>
      <c r="S2198">
        <f t="shared" si="555"/>
        <v>0</v>
      </c>
      <c r="T2198">
        <f t="shared" si="556"/>
        <v>0</v>
      </c>
      <c r="U2198">
        <v>0</v>
      </c>
      <c r="V2198">
        <f t="shared" si="557"/>
        <v>-2.5857924872954401E-3</v>
      </c>
      <c r="W2198">
        <f t="shared" si="558"/>
        <v>0.49935355223837269</v>
      </c>
      <c r="X2198">
        <f t="shared" si="559"/>
        <v>6.6863227873535384E-6</v>
      </c>
      <c r="Y2198">
        <f t="shared" si="560"/>
        <v>0</v>
      </c>
      <c r="Z2198" t="s">
        <v>2230</v>
      </c>
    </row>
    <row r="2199" spans="1:26" x14ac:dyDescent="0.25">
      <c r="A2199" t="s">
        <v>26</v>
      </c>
      <c r="B2199" t="s">
        <v>30</v>
      </c>
      <c r="C2199" t="s">
        <v>23</v>
      </c>
      <c r="D2199">
        <v>0</v>
      </c>
      <c r="F2199">
        <v>1</v>
      </c>
      <c r="G2199">
        <v>20.2</v>
      </c>
      <c r="H2199">
        <f t="shared" si="545"/>
        <v>1</v>
      </c>
      <c r="I2199">
        <f t="shared" si="546"/>
        <v>0</v>
      </c>
      <c r="J2199">
        <f t="shared" si="547"/>
        <v>0</v>
      </c>
      <c r="K2199">
        <f t="shared" si="548"/>
        <v>0</v>
      </c>
      <c r="L2199">
        <f t="shared" si="549"/>
        <v>1</v>
      </c>
      <c r="M2199">
        <f t="shared" si="550"/>
        <v>1</v>
      </c>
      <c r="N2199">
        <f t="shared" si="551"/>
        <v>0</v>
      </c>
      <c r="O2199">
        <f t="shared" si="552"/>
        <v>0</v>
      </c>
      <c r="P2199">
        <v>19</v>
      </c>
      <c r="Q2199">
        <f t="shared" si="553"/>
        <v>0</v>
      </c>
      <c r="R2199">
        <f t="shared" si="554"/>
        <v>1</v>
      </c>
      <c r="S2199">
        <f t="shared" si="555"/>
        <v>0</v>
      </c>
      <c r="T2199">
        <f t="shared" si="556"/>
        <v>0</v>
      </c>
      <c r="U2199">
        <v>0</v>
      </c>
      <c r="V2199">
        <f t="shared" si="557"/>
        <v>0.26052810959424672</v>
      </c>
      <c r="W2199">
        <f t="shared" si="558"/>
        <v>0.56476610840449459</v>
      </c>
      <c r="X2199">
        <f t="shared" si="559"/>
        <v>6.7874895888751827E-2</v>
      </c>
      <c r="Y2199">
        <f t="shared" si="560"/>
        <v>0</v>
      </c>
      <c r="Z2199" t="s">
        <v>2231</v>
      </c>
    </row>
    <row r="2200" spans="1:26" x14ac:dyDescent="0.25">
      <c r="A2200" t="s">
        <v>26</v>
      </c>
      <c r="B2200" t="s">
        <v>27</v>
      </c>
      <c r="C2200" t="s">
        <v>25</v>
      </c>
      <c r="D2200">
        <v>0</v>
      </c>
      <c r="F2200">
        <v>1</v>
      </c>
      <c r="G2200">
        <v>63.85</v>
      </c>
      <c r="H2200">
        <f t="shared" si="545"/>
        <v>1</v>
      </c>
      <c r="I2200">
        <f t="shared" si="546"/>
        <v>0</v>
      </c>
      <c r="J2200">
        <f t="shared" si="547"/>
        <v>1</v>
      </c>
      <c r="K2200">
        <f t="shared" si="548"/>
        <v>0</v>
      </c>
      <c r="L2200">
        <f t="shared" si="549"/>
        <v>0</v>
      </c>
      <c r="M2200">
        <f t="shared" si="550"/>
        <v>1</v>
      </c>
      <c r="N2200">
        <f t="shared" si="551"/>
        <v>0</v>
      </c>
      <c r="O2200">
        <f t="shared" si="552"/>
        <v>0</v>
      </c>
      <c r="P2200">
        <v>66</v>
      </c>
      <c r="Q2200">
        <f t="shared" si="553"/>
        <v>1</v>
      </c>
      <c r="R2200">
        <f t="shared" si="554"/>
        <v>0</v>
      </c>
      <c r="S2200">
        <f t="shared" si="555"/>
        <v>0</v>
      </c>
      <c r="T2200">
        <f t="shared" si="556"/>
        <v>0</v>
      </c>
      <c r="U2200">
        <v>0</v>
      </c>
      <c r="V2200">
        <f t="shared" si="557"/>
        <v>0.49407743129901116</v>
      </c>
      <c r="W2200">
        <f t="shared" si="558"/>
        <v>0.62106649945831882</v>
      </c>
      <c r="X2200">
        <f t="shared" si="559"/>
        <v>0.2441125081190291</v>
      </c>
      <c r="Y2200">
        <f t="shared" si="560"/>
        <v>1</v>
      </c>
      <c r="Z2200" t="s">
        <v>2232</v>
      </c>
    </row>
    <row r="2201" spans="1:26" x14ac:dyDescent="0.25">
      <c r="A2201" t="s">
        <v>29</v>
      </c>
      <c r="B2201" t="s">
        <v>30</v>
      </c>
      <c r="C2201" t="s">
        <v>25</v>
      </c>
      <c r="D2201">
        <v>0</v>
      </c>
      <c r="F2201">
        <v>1</v>
      </c>
      <c r="G2201">
        <v>61.95</v>
      </c>
      <c r="H2201">
        <f t="shared" si="545"/>
        <v>1</v>
      </c>
      <c r="I2201">
        <f t="shared" si="546"/>
        <v>0</v>
      </c>
      <c r="J2201">
        <f t="shared" si="547"/>
        <v>1</v>
      </c>
      <c r="K2201">
        <f t="shared" si="548"/>
        <v>0</v>
      </c>
      <c r="L2201">
        <f t="shared" si="549"/>
        <v>0</v>
      </c>
      <c r="M2201">
        <f t="shared" si="550"/>
        <v>0</v>
      </c>
      <c r="N2201">
        <f t="shared" si="551"/>
        <v>1</v>
      </c>
      <c r="O2201">
        <f t="shared" si="552"/>
        <v>0</v>
      </c>
      <c r="P2201">
        <v>17</v>
      </c>
      <c r="Q2201">
        <f t="shared" si="553"/>
        <v>0</v>
      </c>
      <c r="R2201">
        <f t="shared" si="554"/>
        <v>1</v>
      </c>
      <c r="S2201">
        <f t="shared" si="555"/>
        <v>0</v>
      </c>
      <c r="T2201">
        <f t="shared" si="556"/>
        <v>0</v>
      </c>
      <c r="U2201">
        <v>0</v>
      </c>
      <c r="V2201">
        <f t="shared" si="557"/>
        <v>8.2892033735183612E-2</v>
      </c>
      <c r="W2201">
        <f t="shared" si="558"/>
        <v>0.5207111507778458</v>
      </c>
      <c r="X2201">
        <f t="shared" si="559"/>
        <v>6.8710892567548183E-3</v>
      </c>
      <c r="Y2201">
        <f t="shared" si="560"/>
        <v>0</v>
      </c>
      <c r="Z2201" t="s">
        <v>2233</v>
      </c>
    </row>
    <row r="2202" spans="1:26" x14ac:dyDescent="0.25">
      <c r="A2202" t="s">
        <v>45</v>
      </c>
      <c r="B2202" t="s">
        <v>30</v>
      </c>
      <c r="C2202" t="s">
        <v>23</v>
      </c>
      <c r="D2202">
        <v>0</v>
      </c>
      <c r="F2202">
        <v>1</v>
      </c>
      <c r="G2202">
        <v>25.75</v>
      </c>
      <c r="H2202">
        <f t="shared" si="545"/>
        <v>1</v>
      </c>
      <c r="I2202">
        <f t="shared" si="546"/>
        <v>0</v>
      </c>
      <c r="J2202">
        <f t="shared" si="547"/>
        <v>0</v>
      </c>
      <c r="K2202">
        <f t="shared" si="548"/>
        <v>0</v>
      </c>
      <c r="L2202">
        <f t="shared" si="549"/>
        <v>1</v>
      </c>
      <c r="M2202">
        <f t="shared" si="550"/>
        <v>0</v>
      </c>
      <c r="N2202">
        <f t="shared" si="551"/>
        <v>0</v>
      </c>
      <c r="O2202">
        <f t="shared" si="552"/>
        <v>1</v>
      </c>
      <c r="P2202">
        <v>52</v>
      </c>
      <c r="Q2202">
        <f t="shared" si="553"/>
        <v>0</v>
      </c>
      <c r="R2202">
        <f t="shared" si="554"/>
        <v>1</v>
      </c>
      <c r="S2202">
        <f t="shared" si="555"/>
        <v>0</v>
      </c>
      <c r="T2202">
        <f t="shared" si="556"/>
        <v>0</v>
      </c>
      <c r="U2202">
        <v>0</v>
      </c>
      <c r="V2202">
        <f t="shared" si="557"/>
        <v>-6.2208037447838246E-2</v>
      </c>
      <c r="W2202">
        <f t="shared" si="558"/>
        <v>0.48445300401351277</v>
      </c>
      <c r="X2202">
        <f t="shared" si="559"/>
        <v>3.8698399231116456E-3</v>
      </c>
      <c r="Y2202">
        <f t="shared" si="560"/>
        <v>0</v>
      </c>
      <c r="Z2202" t="s">
        <v>2234</v>
      </c>
    </row>
    <row r="2203" spans="1:26" x14ac:dyDescent="0.25">
      <c r="A2203" t="s">
        <v>29</v>
      </c>
      <c r="B2203" t="s">
        <v>27</v>
      </c>
      <c r="C2203" t="s">
        <v>25</v>
      </c>
      <c r="D2203">
        <v>0</v>
      </c>
      <c r="F2203">
        <v>1</v>
      </c>
      <c r="G2203">
        <v>58.2</v>
      </c>
      <c r="H2203">
        <f t="shared" si="545"/>
        <v>1</v>
      </c>
      <c r="I2203">
        <f t="shared" si="546"/>
        <v>0</v>
      </c>
      <c r="J2203">
        <f t="shared" si="547"/>
        <v>1</v>
      </c>
      <c r="K2203">
        <f t="shared" si="548"/>
        <v>0</v>
      </c>
      <c r="L2203">
        <f t="shared" si="549"/>
        <v>0</v>
      </c>
      <c r="M2203">
        <f t="shared" si="550"/>
        <v>0</v>
      </c>
      <c r="N2203">
        <f t="shared" si="551"/>
        <v>1</v>
      </c>
      <c r="O2203">
        <f t="shared" si="552"/>
        <v>0</v>
      </c>
      <c r="P2203">
        <v>19</v>
      </c>
      <c r="Q2203">
        <f t="shared" si="553"/>
        <v>1</v>
      </c>
      <c r="R2203">
        <f t="shared" si="554"/>
        <v>0</v>
      </c>
      <c r="S2203">
        <f t="shared" si="555"/>
        <v>0</v>
      </c>
      <c r="T2203">
        <f t="shared" si="556"/>
        <v>0</v>
      </c>
      <c r="U2203">
        <v>0</v>
      </c>
      <c r="V2203">
        <f t="shared" si="557"/>
        <v>0.2138139196737345</v>
      </c>
      <c r="W2203">
        <f t="shared" si="558"/>
        <v>0.55325076491995406</v>
      </c>
      <c r="X2203">
        <f t="shared" si="559"/>
        <v>4.5716392246246192E-2</v>
      </c>
      <c r="Y2203">
        <f t="shared" si="560"/>
        <v>0</v>
      </c>
      <c r="Z2203" t="s">
        <v>2235</v>
      </c>
    </row>
    <row r="2204" spans="1:26" x14ac:dyDescent="0.25">
      <c r="A2204" t="s">
        <v>29</v>
      </c>
      <c r="B2204" t="s">
        <v>33</v>
      </c>
      <c r="C2204" t="s">
        <v>25</v>
      </c>
      <c r="D2204">
        <v>0</v>
      </c>
      <c r="F2204">
        <v>1</v>
      </c>
      <c r="G2204">
        <v>85.85</v>
      </c>
      <c r="H2204">
        <f t="shared" si="545"/>
        <v>1</v>
      </c>
      <c r="I2204">
        <f t="shared" si="546"/>
        <v>0</v>
      </c>
      <c r="J2204">
        <f t="shared" si="547"/>
        <v>1</v>
      </c>
      <c r="K2204">
        <f t="shared" si="548"/>
        <v>0</v>
      </c>
      <c r="L2204">
        <f t="shared" si="549"/>
        <v>0</v>
      </c>
      <c r="M2204">
        <f t="shared" si="550"/>
        <v>0</v>
      </c>
      <c r="N2204">
        <f t="shared" si="551"/>
        <v>1</v>
      </c>
      <c r="O2204">
        <f t="shared" si="552"/>
        <v>0</v>
      </c>
      <c r="P2204">
        <v>36</v>
      </c>
      <c r="Q2204">
        <f t="shared" si="553"/>
        <v>0</v>
      </c>
      <c r="R2204">
        <f t="shared" si="554"/>
        <v>0</v>
      </c>
      <c r="S2204">
        <f t="shared" si="555"/>
        <v>0</v>
      </c>
      <c r="T2204">
        <f t="shared" si="556"/>
        <v>1</v>
      </c>
      <c r="U2204">
        <v>0</v>
      </c>
      <c r="V2204">
        <f t="shared" si="557"/>
        <v>0.13870807647253758</v>
      </c>
      <c r="W2204">
        <f t="shared" si="558"/>
        <v>0.53462152726188161</v>
      </c>
      <c r="X2204">
        <f t="shared" si="559"/>
        <v>1.9239930478711333E-2</v>
      </c>
      <c r="Y2204">
        <f t="shared" si="560"/>
        <v>0</v>
      </c>
      <c r="Z2204" t="s">
        <v>2236</v>
      </c>
    </row>
    <row r="2205" spans="1:26" x14ac:dyDescent="0.25">
      <c r="A2205" t="s">
        <v>26</v>
      </c>
      <c r="B2205" t="s">
        <v>30</v>
      </c>
      <c r="C2205" t="s">
        <v>35</v>
      </c>
      <c r="D2205">
        <v>1</v>
      </c>
      <c r="F2205">
        <v>1</v>
      </c>
      <c r="G2205">
        <v>70.099999999999994</v>
      </c>
      <c r="H2205">
        <f t="shared" si="545"/>
        <v>0</v>
      </c>
      <c r="I2205">
        <f t="shared" si="546"/>
        <v>1</v>
      </c>
      <c r="J2205">
        <f t="shared" si="547"/>
        <v>0</v>
      </c>
      <c r="K2205">
        <f t="shared" si="548"/>
        <v>1</v>
      </c>
      <c r="L2205">
        <f t="shared" si="549"/>
        <v>0</v>
      </c>
      <c r="M2205">
        <f t="shared" si="550"/>
        <v>1</v>
      </c>
      <c r="N2205">
        <f t="shared" si="551"/>
        <v>0</v>
      </c>
      <c r="O2205">
        <f t="shared" si="552"/>
        <v>0</v>
      </c>
      <c r="P2205">
        <v>7</v>
      </c>
      <c r="Q2205">
        <f t="shared" si="553"/>
        <v>0</v>
      </c>
      <c r="R2205">
        <f t="shared" si="554"/>
        <v>1</v>
      </c>
      <c r="S2205">
        <f t="shared" si="555"/>
        <v>0</v>
      </c>
      <c r="T2205">
        <f t="shared" si="556"/>
        <v>0</v>
      </c>
      <c r="U2205">
        <v>1</v>
      </c>
      <c r="V2205">
        <f t="shared" si="557"/>
        <v>0.37191635315388283</v>
      </c>
      <c r="W2205">
        <f t="shared" si="558"/>
        <v>0.59192195562965855</v>
      </c>
      <c r="X2205">
        <f t="shared" si="559"/>
        <v>0.39448906743551804</v>
      </c>
      <c r="Y2205">
        <f t="shared" si="560"/>
        <v>1</v>
      </c>
      <c r="Z2205" t="s">
        <v>2237</v>
      </c>
    </row>
    <row r="2206" spans="1:26" x14ac:dyDescent="0.25">
      <c r="A2206" t="s">
        <v>29</v>
      </c>
      <c r="B2206" t="s">
        <v>38</v>
      </c>
      <c r="C2206" t="s">
        <v>35</v>
      </c>
      <c r="D2206">
        <v>0</v>
      </c>
      <c r="F2206">
        <v>1</v>
      </c>
      <c r="G2206">
        <v>104.9</v>
      </c>
      <c r="H2206">
        <f t="shared" si="545"/>
        <v>1</v>
      </c>
      <c r="I2206">
        <f t="shared" si="546"/>
        <v>0</v>
      </c>
      <c r="J2206">
        <f t="shared" si="547"/>
        <v>0</v>
      </c>
      <c r="K2206">
        <f t="shared" si="548"/>
        <v>1</v>
      </c>
      <c r="L2206">
        <f t="shared" si="549"/>
        <v>0</v>
      </c>
      <c r="M2206">
        <f t="shared" si="550"/>
        <v>0</v>
      </c>
      <c r="N2206">
        <f t="shared" si="551"/>
        <v>1</v>
      </c>
      <c r="O2206">
        <f t="shared" si="552"/>
        <v>0</v>
      </c>
      <c r="P2206">
        <v>72</v>
      </c>
      <c r="Q2206">
        <f t="shared" si="553"/>
        <v>0</v>
      </c>
      <c r="R2206">
        <f t="shared" si="554"/>
        <v>0</v>
      </c>
      <c r="S2206">
        <f t="shared" si="555"/>
        <v>1</v>
      </c>
      <c r="T2206">
        <f t="shared" si="556"/>
        <v>0</v>
      </c>
      <c r="U2206">
        <v>0</v>
      </c>
      <c r="V2206">
        <f t="shared" si="557"/>
        <v>0.15471663298715693</v>
      </c>
      <c r="W2206">
        <f t="shared" si="558"/>
        <v>0.53860218647739677</v>
      </c>
      <c r="X2206">
        <f t="shared" si="559"/>
        <v>2.3937236522882616E-2</v>
      </c>
      <c r="Y2206">
        <f t="shared" si="560"/>
        <v>0</v>
      </c>
      <c r="Z2206" t="s">
        <v>2238</v>
      </c>
    </row>
    <row r="2207" spans="1:26" x14ac:dyDescent="0.25">
      <c r="A2207" t="s">
        <v>29</v>
      </c>
      <c r="B2207" t="s">
        <v>27</v>
      </c>
      <c r="C2207" t="s">
        <v>35</v>
      </c>
      <c r="D2207">
        <v>0</v>
      </c>
      <c r="F2207">
        <v>1</v>
      </c>
      <c r="G2207">
        <v>111.3</v>
      </c>
      <c r="H2207">
        <f t="shared" si="545"/>
        <v>1</v>
      </c>
      <c r="I2207">
        <f t="shared" si="546"/>
        <v>0</v>
      </c>
      <c r="J2207">
        <f t="shared" si="547"/>
        <v>0</v>
      </c>
      <c r="K2207">
        <f t="shared" si="548"/>
        <v>1</v>
      </c>
      <c r="L2207">
        <f t="shared" si="549"/>
        <v>0</v>
      </c>
      <c r="M2207">
        <f t="shared" si="550"/>
        <v>0</v>
      </c>
      <c r="N2207">
        <f t="shared" si="551"/>
        <v>1</v>
      </c>
      <c r="O2207">
        <f t="shared" si="552"/>
        <v>0</v>
      </c>
      <c r="P2207">
        <v>67</v>
      </c>
      <c r="Q2207">
        <f t="shared" si="553"/>
        <v>1</v>
      </c>
      <c r="R2207">
        <f t="shared" si="554"/>
        <v>0</v>
      </c>
      <c r="S2207">
        <f t="shared" si="555"/>
        <v>0</v>
      </c>
      <c r="T2207">
        <f t="shared" si="556"/>
        <v>0</v>
      </c>
      <c r="U2207">
        <v>1</v>
      </c>
      <c r="V2207">
        <f t="shared" si="557"/>
        <v>0.31515438047263811</v>
      </c>
      <c r="W2207">
        <f t="shared" si="558"/>
        <v>0.5781428857615124</v>
      </c>
      <c r="X2207">
        <f t="shared" si="559"/>
        <v>0.46901352258581613</v>
      </c>
      <c r="Y2207">
        <f t="shared" si="560"/>
        <v>0</v>
      </c>
      <c r="Z2207" t="s">
        <v>2239</v>
      </c>
    </row>
    <row r="2208" spans="1:26" x14ac:dyDescent="0.25">
      <c r="A2208" t="s">
        <v>29</v>
      </c>
      <c r="B2208" t="s">
        <v>27</v>
      </c>
      <c r="C2208" t="s">
        <v>35</v>
      </c>
      <c r="D2208">
        <v>1</v>
      </c>
      <c r="F2208">
        <v>1</v>
      </c>
      <c r="G2208">
        <v>99.85</v>
      </c>
      <c r="H2208">
        <f t="shared" si="545"/>
        <v>0</v>
      </c>
      <c r="I2208">
        <f t="shared" si="546"/>
        <v>1</v>
      </c>
      <c r="J2208">
        <f t="shared" si="547"/>
        <v>0</v>
      </c>
      <c r="K2208">
        <f t="shared" si="548"/>
        <v>1</v>
      </c>
      <c r="L2208">
        <f t="shared" si="549"/>
        <v>0</v>
      </c>
      <c r="M2208">
        <f t="shared" si="550"/>
        <v>0</v>
      </c>
      <c r="N2208">
        <f t="shared" si="551"/>
        <v>1</v>
      </c>
      <c r="O2208">
        <f t="shared" si="552"/>
        <v>0</v>
      </c>
      <c r="P2208">
        <v>34</v>
      </c>
      <c r="Q2208">
        <f t="shared" si="553"/>
        <v>1</v>
      </c>
      <c r="R2208">
        <f t="shared" si="554"/>
        <v>0</v>
      </c>
      <c r="S2208">
        <f t="shared" si="555"/>
        <v>0</v>
      </c>
      <c r="T2208">
        <f t="shared" si="556"/>
        <v>0</v>
      </c>
      <c r="U2208">
        <v>0</v>
      </c>
      <c r="V2208">
        <f t="shared" si="557"/>
        <v>0.29730319599302357</v>
      </c>
      <c r="W2208">
        <f t="shared" si="558"/>
        <v>0.57378312868008075</v>
      </c>
      <c r="X2208">
        <f t="shared" si="559"/>
        <v>8.8389190347666194E-2</v>
      </c>
      <c r="Y2208">
        <f t="shared" si="560"/>
        <v>0</v>
      </c>
      <c r="Z2208" t="s">
        <v>2240</v>
      </c>
    </row>
    <row r="2209" spans="1:26" x14ac:dyDescent="0.25">
      <c r="A2209" t="s">
        <v>26</v>
      </c>
      <c r="B2209" t="s">
        <v>33</v>
      </c>
      <c r="C2209" t="s">
        <v>35</v>
      </c>
      <c r="D2209">
        <v>1</v>
      </c>
      <c r="F2209">
        <v>1</v>
      </c>
      <c r="G2209">
        <v>95.25</v>
      </c>
      <c r="H2209">
        <f t="shared" si="545"/>
        <v>0</v>
      </c>
      <c r="I2209">
        <f t="shared" si="546"/>
        <v>1</v>
      </c>
      <c r="J2209">
        <f t="shared" si="547"/>
        <v>0</v>
      </c>
      <c r="K2209">
        <f t="shared" si="548"/>
        <v>1</v>
      </c>
      <c r="L2209">
        <f t="shared" si="549"/>
        <v>0</v>
      </c>
      <c r="M2209">
        <f t="shared" si="550"/>
        <v>1</v>
      </c>
      <c r="N2209">
        <f t="shared" si="551"/>
        <v>0</v>
      </c>
      <c r="O2209">
        <f t="shared" si="552"/>
        <v>0</v>
      </c>
      <c r="P2209">
        <v>57</v>
      </c>
      <c r="Q2209">
        <f t="shared" si="553"/>
        <v>0</v>
      </c>
      <c r="R2209">
        <f t="shared" si="554"/>
        <v>0</v>
      </c>
      <c r="S2209">
        <f t="shared" si="555"/>
        <v>0</v>
      </c>
      <c r="T2209">
        <f t="shared" si="556"/>
        <v>1</v>
      </c>
      <c r="U2209">
        <v>1</v>
      </c>
      <c r="V2209">
        <f t="shared" si="557"/>
        <v>0.41112659679251196</v>
      </c>
      <c r="W2209">
        <f t="shared" si="558"/>
        <v>0.60135798483543856</v>
      </c>
      <c r="X2209">
        <f t="shared" si="559"/>
        <v>0.34677188500516881</v>
      </c>
      <c r="Y2209">
        <f t="shared" si="560"/>
        <v>1</v>
      </c>
      <c r="Z2209" t="s">
        <v>2241</v>
      </c>
    </row>
    <row r="2210" spans="1:26" x14ac:dyDescent="0.25">
      <c r="A2210" t="s">
        <v>26</v>
      </c>
      <c r="B2210" t="s">
        <v>27</v>
      </c>
      <c r="C2210" t="s">
        <v>35</v>
      </c>
      <c r="D2210">
        <v>0</v>
      </c>
      <c r="F2210">
        <v>1</v>
      </c>
      <c r="G2210">
        <v>86.25</v>
      </c>
      <c r="H2210">
        <f t="shared" si="545"/>
        <v>1</v>
      </c>
      <c r="I2210">
        <f t="shared" si="546"/>
        <v>0</v>
      </c>
      <c r="J2210">
        <f t="shared" si="547"/>
        <v>0</v>
      </c>
      <c r="K2210">
        <f t="shared" si="548"/>
        <v>1</v>
      </c>
      <c r="L2210">
        <f t="shared" si="549"/>
        <v>0</v>
      </c>
      <c r="M2210">
        <f t="shared" si="550"/>
        <v>1</v>
      </c>
      <c r="N2210">
        <f t="shared" si="551"/>
        <v>0</v>
      </c>
      <c r="O2210">
        <f t="shared" si="552"/>
        <v>0</v>
      </c>
      <c r="P2210">
        <v>7</v>
      </c>
      <c r="Q2210">
        <f t="shared" si="553"/>
        <v>1</v>
      </c>
      <c r="R2210">
        <f t="shared" si="554"/>
        <v>0</v>
      </c>
      <c r="S2210">
        <f t="shared" si="555"/>
        <v>0</v>
      </c>
      <c r="T2210">
        <f t="shared" si="556"/>
        <v>0</v>
      </c>
      <c r="U2210">
        <v>1</v>
      </c>
      <c r="V2210">
        <f t="shared" si="557"/>
        <v>0.54755489091676501</v>
      </c>
      <c r="W2210">
        <f t="shared" si="558"/>
        <v>0.63356812118112316</v>
      </c>
      <c r="X2210">
        <f t="shared" si="559"/>
        <v>0.20470657673334042</v>
      </c>
      <c r="Y2210">
        <f t="shared" si="560"/>
        <v>1</v>
      </c>
      <c r="Z2210" t="s">
        <v>2242</v>
      </c>
    </row>
    <row r="2211" spans="1:26" x14ac:dyDescent="0.25">
      <c r="A2211" t="s">
        <v>26</v>
      </c>
      <c r="B2211" t="s">
        <v>27</v>
      </c>
      <c r="C2211" t="s">
        <v>35</v>
      </c>
      <c r="D2211">
        <v>1</v>
      </c>
      <c r="F2211">
        <v>1</v>
      </c>
      <c r="G2211">
        <v>100.8</v>
      </c>
      <c r="H2211">
        <f t="shared" si="545"/>
        <v>0</v>
      </c>
      <c r="I2211">
        <f t="shared" si="546"/>
        <v>1</v>
      </c>
      <c r="J2211">
        <f t="shared" si="547"/>
        <v>0</v>
      </c>
      <c r="K2211">
        <f t="shared" si="548"/>
        <v>1</v>
      </c>
      <c r="L2211">
        <f t="shared" si="549"/>
        <v>0</v>
      </c>
      <c r="M2211">
        <f t="shared" si="550"/>
        <v>1</v>
      </c>
      <c r="N2211">
        <f t="shared" si="551"/>
        <v>0</v>
      </c>
      <c r="O2211">
        <f t="shared" si="552"/>
        <v>0</v>
      </c>
      <c r="P2211">
        <v>1</v>
      </c>
      <c r="Q2211">
        <f t="shared" si="553"/>
        <v>1</v>
      </c>
      <c r="R2211">
        <f t="shared" si="554"/>
        <v>0</v>
      </c>
      <c r="S2211">
        <f t="shared" si="555"/>
        <v>0</v>
      </c>
      <c r="T2211">
        <f t="shared" si="556"/>
        <v>0</v>
      </c>
      <c r="U2211">
        <v>1</v>
      </c>
      <c r="V2211">
        <f t="shared" si="557"/>
        <v>0.55168452881182817</v>
      </c>
      <c r="W2211">
        <f t="shared" si="558"/>
        <v>0.63452632618930727</v>
      </c>
      <c r="X2211">
        <f t="shared" si="559"/>
        <v>0.20098676170667254</v>
      </c>
      <c r="Y2211">
        <f t="shared" si="560"/>
        <v>1</v>
      </c>
      <c r="Z2211" t="s">
        <v>2243</v>
      </c>
    </row>
    <row r="2212" spans="1:26" x14ac:dyDescent="0.25">
      <c r="A2212" t="s">
        <v>26</v>
      </c>
      <c r="B2212" t="s">
        <v>33</v>
      </c>
      <c r="C2212" t="s">
        <v>23</v>
      </c>
      <c r="D2212">
        <v>0</v>
      </c>
      <c r="F2212">
        <v>1</v>
      </c>
      <c r="G2212">
        <v>19.55</v>
      </c>
      <c r="H2212">
        <f t="shared" si="545"/>
        <v>1</v>
      </c>
      <c r="I2212">
        <f t="shared" si="546"/>
        <v>0</v>
      </c>
      <c r="J2212">
        <f t="shared" si="547"/>
        <v>0</v>
      </c>
      <c r="K2212">
        <f t="shared" si="548"/>
        <v>0</v>
      </c>
      <c r="L2212">
        <f t="shared" si="549"/>
        <v>1</v>
      </c>
      <c r="M2212">
        <f t="shared" si="550"/>
        <v>1</v>
      </c>
      <c r="N2212">
        <f t="shared" si="551"/>
        <v>0</v>
      </c>
      <c r="O2212">
        <f t="shared" si="552"/>
        <v>0</v>
      </c>
      <c r="P2212">
        <v>8</v>
      </c>
      <c r="Q2212">
        <f t="shared" si="553"/>
        <v>0</v>
      </c>
      <c r="R2212">
        <f t="shared" si="554"/>
        <v>0</v>
      </c>
      <c r="S2212">
        <f t="shared" si="555"/>
        <v>0</v>
      </c>
      <c r="T2212">
        <f t="shared" si="556"/>
        <v>1</v>
      </c>
      <c r="U2212">
        <v>0</v>
      </c>
      <c r="V2212">
        <f t="shared" si="557"/>
        <v>0.26437789283650898</v>
      </c>
      <c r="W2212">
        <f t="shared" si="558"/>
        <v>0.56571216867157159</v>
      </c>
      <c r="X2212">
        <f t="shared" si="559"/>
        <v>6.9895670220672626E-2</v>
      </c>
      <c r="Y2212">
        <f t="shared" si="560"/>
        <v>0</v>
      </c>
      <c r="Z2212" t="s">
        <v>2244</v>
      </c>
    </row>
    <row r="2213" spans="1:26" x14ac:dyDescent="0.25">
      <c r="A2213" t="s">
        <v>45</v>
      </c>
      <c r="B2213" t="s">
        <v>27</v>
      </c>
      <c r="C2213" t="s">
        <v>35</v>
      </c>
      <c r="D2213">
        <v>0</v>
      </c>
      <c r="F2213">
        <v>1</v>
      </c>
      <c r="G2213">
        <v>104</v>
      </c>
      <c r="H2213">
        <f t="shared" si="545"/>
        <v>1</v>
      </c>
      <c r="I2213">
        <f t="shared" si="546"/>
        <v>0</v>
      </c>
      <c r="J2213">
        <f t="shared" si="547"/>
        <v>0</v>
      </c>
      <c r="K2213">
        <f t="shared" si="548"/>
        <v>1</v>
      </c>
      <c r="L2213">
        <f t="shared" si="549"/>
        <v>0</v>
      </c>
      <c r="M2213">
        <f t="shared" si="550"/>
        <v>0</v>
      </c>
      <c r="N2213">
        <f t="shared" si="551"/>
        <v>0</v>
      </c>
      <c r="O2213">
        <f t="shared" si="552"/>
        <v>1</v>
      </c>
      <c r="P2213">
        <v>69</v>
      </c>
      <c r="Q2213">
        <f t="shared" si="553"/>
        <v>1</v>
      </c>
      <c r="R2213">
        <f t="shared" si="554"/>
        <v>0</v>
      </c>
      <c r="S2213">
        <f t="shared" si="555"/>
        <v>0</v>
      </c>
      <c r="T2213">
        <f t="shared" si="556"/>
        <v>0</v>
      </c>
      <c r="U2213">
        <v>0</v>
      </c>
      <c r="V2213">
        <f t="shared" si="557"/>
        <v>0.23014777080979196</v>
      </c>
      <c r="W2213">
        <f t="shared" si="558"/>
        <v>0.55728431270075185</v>
      </c>
      <c r="X2213">
        <f t="shared" si="559"/>
        <v>5.2967996408716529E-2</v>
      </c>
      <c r="Y2213">
        <f t="shared" si="560"/>
        <v>0</v>
      </c>
      <c r="Z2213" t="s">
        <v>2245</v>
      </c>
    </row>
    <row r="2214" spans="1:26" x14ac:dyDescent="0.25">
      <c r="A2214" t="s">
        <v>29</v>
      </c>
      <c r="B2214" t="s">
        <v>30</v>
      </c>
      <c r="C2214" t="s">
        <v>35</v>
      </c>
      <c r="D2214">
        <v>0</v>
      </c>
      <c r="F2214">
        <v>1</v>
      </c>
      <c r="G2214">
        <v>104.4</v>
      </c>
      <c r="H2214">
        <f t="shared" si="545"/>
        <v>1</v>
      </c>
      <c r="I2214">
        <f t="shared" si="546"/>
        <v>0</v>
      </c>
      <c r="J2214">
        <f t="shared" si="547"/>
        <v>0</v>
      </c>
      <c r="K2214">
        <f t="shared" si="548"/>
        <v>1</v>
      </c>
      <c r="L2214">
        <f t="shared" si="549"/>
        <v>0</v>
      </c>
      <c r="M2214">
        <f t="shared" si="550"/>
        <v>0</v>
      </c>
      <c r="N2214">
        <f t="shared" si="551"/>
        <v>1</v>
      </c>
      <c r="O2214">
        <f t="shared" si="552"/>
        <v>0</v>
      </c>
      <c r="P2214">
        <v>50</v>
      </c>
      <c r="Q2214">
        <f t="shared" si="553"/>
        <v>0</v>
      </c>
      <c r="R2214">
        <f t="shared" si="554"/>
        <v>1</v>
      </c>
      <c r="S2214">
        <f t="shared" si="555"/>
        <v>0</v>
      </c>
      <c r="T2214">
        <f t="shared" si="556"/>
        <v>0</v>
      </c>
      <c r="U2214">
        <v>0</v>
      </c>
      <c r="V2214">
        <f t="shared" si="557"/>
        <v>0.14907393601986785</v>
      </c>
      <c r="W2214">
        <f t="shared" si="558"/>
        <v>0.53719961879441025</v>
      </c>
      <c r="X2214">
        <f t="shared" si="559"/>
        <v>2.2223038400455652E-2</v>
      </c>
      <c r="Y2214">
        <f t="shared" si="560"/>
        <v>0</v>
      </c>
      <c r="Z2214" t="s">
        <v>2246</v>
      </c>
    </row>
    <row r="2215" spans="1:26" x14ac:dyDescent="0.25">
      <c r="A2215" t="s">
        <v>29</v>
      </c>
      <c r="B2215" t="s">
        <v>30</v>
      </c>
      <c r="C2215" t="s">
        <v>23</v>
      </c>
      <c r="D2215">
        <v>0</v>
      </c>
      <c r="F2215">
        <v>1</v>
      </c>
      <c r="G2215">
        <v>19.5</v>
      </c>
      <c r="H2215">
        <f t="shared" si="545"/>
        <v>1</v>
      </c>
      <c r="I2215">
        <f t="shared" si="546"/>
        <v>0</v>
      </c>
      <c r="J2215">
        <f t="shared" si="547"/>
        <v>0</v>
      </c>
      <c r="K2215">
        <f t="shared" si="548"/>
        <v>0</v>
      </c>
      <c r="L2215">
        <f t="shared" si="549"/>
        <v>1</v>
      </c>
      <c r="M2215">
        <f t="shared" si="550"/>
        <v>0</v>
      </c>
      <c r="N2215">
        <f t="shared" si="551"/>
        <v>1</v>
      </c>
      <c r="O2215">
        <f t="shared" si="552"/>
        <v>0</v>
      </c>
      <c r="P2215">
        <v>10</v>
      </c>
      <c r="Q2215">
        <f t="shared" si="553"/>
        <v>0</v>
      </c>
      <c r="R2215">
        <f t="shared" si="554"/>
        <v>1</v>
      </c>
      <c r="S2215">
        <f t="shared" si="555"/>
        <v>0</v>
      </c>
      <c r="T2215">
        <f t="shared" si="556"/>
        <v>0</v>
      </c>
      <c r="U2215">
        <v>0</v>
      </c>
      <c r="V2215">
        <f t="shared" si="557"/>
        <v>-1.2018077736349379E-2</v>
      </c>
      <c r="W2215">
        <f t="shared" si="558"/>
        <v>0.49699551672833525</v>
      </c>
      <c r="X2215">
        <f t="shared" si="559"/>
        <v>1.4443419247693663E-4</v>
      </c>
      <c r="Y2215">
        <f t="shared" si="560"/>
        <v>0</v>
      </c>
      <c r="Z2215" t="s">
        <v>2247</v>
      </c>
    </row>
    <row r="2216" spans="1:26" x14ac:dyDescent="0.25">
      <c r="A2216" t="s">
        <v>45</v>
      </c>
      <c r="B2216" t="s">
        <v>38</v>
      </c>
      <c r="C2216" t="s">
        <v>23</v>
      </c>
      <c r="D2216">
        <v>0</v>
      </c>
      <c r="F2216">
        <v>1</v>
      </c>
      <c r="G2216">
        <v>25.25</v>
      </c>
      <c r="H2216">
        <f t="shared" si="545"/>
        <v>1</v>
      </c>
      <c r="I2216">
        <f t="shared" si="546"/>
        <v>0</v>
      </c>
      <c r="J2216">
        <f t="shared" si="547"/>
        <v>0</v>
      </c>
      <c r="K2216">
        <f t="shared" si="548"/>
        <v>0</v>
      </c>
      <c r="L2216">
        <f t="shared" si="549"/>
        <v>1</v>
      </c>
      <c r="M2216">
        <f t="shared" si="550"/>
        <v>0</v>
      </c>
      <c r="N2216">
        <f t="shared" si="551"/>
        <v>0</v>
      </c>
      <c r="O2216">
        <f t="shared" si="552"/>
        <v>1</v>
      </c>
      <c r="P2216">
        <v>12</v>
      </c>
      <c r="Q2216">
        <f t="shared" si="553"/>
        <v>0</v>
      </c>
      <c r="R2216">
        <f t="shared" si="554"/>
        <v>0</v>
      </c>
      <c r="S2216">
        <f t="shared" si="555"/>
        <v>1</v>
      </c>
      <c r="T2216">
        <f t="shared" si="556"/>
        <v>0</v>
      </c>
      <c r="U2216">
        <v>0</v>
      </c>
      <c r="V2216">
        <f t="shared" si="557"/>
        <v>-5.8124395893615927E-2</v>
      </c>
      <c r="W2216">
        <f t="shared" si="558"/>
        <v>0.48547299068863614</v>
      </c>
      <c r="X2216">
        <f t="shared" si="559"/>
        <v>3.3784453979977961E-3</v>
      </c>
      <c r="Y2216">
        <f t="shared" si="560"/>
        <v>0</v>
      </c>
      <c r="Z2216" t="s">
        <v>2248</v>
      </c>
    </row>
    <row r="2217" spans="1:26" x14ac:dyDescent="0.25">
      <c r="A2217" t="s">
        <v>26</v>
      </c>
      <c r="B2217" t="s">
        <v>27</v>
      </c>
      <c r="C2217" t="s">
        <v>35</v>
      </c>
      <c r="D2217">
        <v>0</v>
      </c>
      <c r="F2217">
        <v>1</v>
      </c>
      <c r="G2217">
        <v>86.3</v>
      </c>
      <c r="H2217">
        <f t="shared" si="545"/>
        <v>1</v>
      </c>
      <c r="I2217">
        <f t="shared" si="546"/>
        <v>0</v>
      </c>
      <c r="J2217">
        <f t="shared" si="547"/>
        <v>0</v>
      </c>
      <c r="K2217">
        <f t="shared" si="548"/>
        <v>1</v>
      </c>
      <c r="L2217">
        <f t="shared" si="549"/>
        <v>0</v>
      </c>
      <c r="M2217">
        <f t="shared" si="550"/>
        <v>1</v>
      </c>
      <c r="N2217">
        <f t="shared" si="551"/>
        <v>0</v>
      </c>
      <c r="O2217">
        <f t="shared" si="552"/>
        <v>0</v>
      </c>
      <c r="P2217">
        <v>14</v>
      </c>
      <c r="Q2217">
        <f t="shared" si="553"/>
        <v>1</v>
      </c>
      <c r="R2217">
        <f t="shared" si="554"/>
        <v>0</v>
      </c>
      <c r="S2217">
        <f t="shared" si="555"/>
        <v>0</v>
      </c>
      <c r="T2217">
        <f t="shared" si="556"/>
        <v>0</v>
      </c>
      <c r="U2217">
        <v>1</v>
      </c>
      <c r="V2217">
        <f t="shared" si="557"/>
        <v>0.52907822532236004</v>
      </c>
      <c r="W2217">
        <f t="shared" si="558"/>
        <v>0.62926809701046715</v>
      </c>
      <c r="X2217">
        <f t="shared" si="559"/>
        <v>0.22176731786553791</v>
      </c>
      <c r="Y2217">
        <f t="shared" si="560"/>
        <v>1</v>
      </c>
      <c r="Z2217" t="s">
        <v>2249</v>
      </c>
    </row>
    <row r="2218" spans="1:26" x14ac:dyDescent="0.25">
      <c r="A2218" t="s">
        <v>45</v>
      </c>
      <c r="B2218" t="s">
        <v>33</v>
      </c>
      <c r="C2218" t="s">
        <v>25</v>
      </c>
      <c r="D2218">
        <v>0</v>
      </c>
      <c r="F2218">
        <v>1</v>
      </c>
      <c r="G2218">
        <v>49.85</v>
      </c>
      <c r="H2218">
        <f t="shared" si="545"/>
        <v>1</v>
      </c>
      <c r="I2218">
        <f t="shared" si="546"/>
        <v>0</v>
      </c>
      <c r="J2218">
        <f t="shared" si="547"/>
        <v>1</v>
      </c>
      <c r="K2218">
        <f t="shared" si="548"/>
        <v>0</v>
      </c>
      <c r="L2218">
        <f t="shared" si="549"/>
        <v>0</v>
      </c>
      <c r="M2218">
        <f t="shared" si="550"/>
        <v>0</v>
      </c>
      <c r="N2218">
        <f t="shared" si="551"/>
        <v>0</v>
      </c>
      <c r="O2218">
        <f t="shared" si="552"/>
        <v>1</v>
      </c>
      <c r="P2218">
        <v>70</v>
      </c>
      <c r="Q2218">
        <f t="shared" si="553"/>
        <v>0</v>
      </c>
      <c r="R2218">
        <f t="shared" si="554"/>
        <v>0</v>
      </c>
      <c r="S2218">
        <f t="shared" si="555"/>
        <v>0</v>
      </c>
      <c r="T2218">
        <f t="shared" si="556"/>
        <v>1</v>
      </c>
      <c r="U2218">
        <v>0</v>
      </c>
      <c r="V2218">
        <f t="shared" si="557"/>
        <v>2.2648025558977866E-2</v>
      </c>
      <c r="W2218">
        <f t="shared" si="558"/>
        <v>0.50566176438296839</v>
      </c>
      <c r="X2218">
        <f t="shared" si="559"/>
        <v>5.1293306172011473E-4</v>
      </c>
      <c r="Y2218">
        <f t="shared" si="560"/>
        <v>0</v>
      </c>
      <c r="Z2218" t="s">
        <v>2250</v>
      </c>
    </row>
    <row r="2219" spans="1:26" x14ac:dyDescent="0.25">
      <c r="A2219" t="s">
        <v>26</v>
      </c>
      <c r="B2219" t="s">
        <v>33</v>
      </c>
      <c r="C2219" t="s">
        <v>35</v>
      </c>
      <c r="D2219">
        <v>1</v>
      </c>
      <c r="F2219">
        <v>1</v>
      </c>
      <c r="G2219">
        <v>108.95</v>
      </c>
      <c r="H2219">
        <f t="shared" si="545"/>
        <v>0</v>
      </c>
      <c r="I2219">
        <f t="shared" si="546"/>
        <v>1</v>
      </c>
      <c r="J2219">
        <f t="shared" si="547"/>
        <v>0</v>
      </c>
      <c r="K2219">
        <f t="shared" si="548"/>
        <v>1</v>
      </c>
      <c r="L2219">
        <f t="shared" si="549"/>
        <v>0</v>
      </c>
      <c r="M2219">
        <f t="shared" si="550"/>
        <v>1</v>
      </c>
      <c r="N2219">
        <f t="shared" si="551"/>
        <v>0</v>
      </c>
      <c r="O2219">
        <f t="shared" si="552"/>
        <v>0</v>
      </c>
      <c r="P2219">
        <v>64</v>
      </c>
      <c r="Q2219">
        <f t="shared" si="553"/>
        <v>0</v>
      </c>
      <c r="R2219">
        <f t="shared" si="554"/>
        <v>0</v>
      </c>
      <c r="S2219">
        <f t="shared" si="555"/>
        <v>0</v>
      </c>
      <c r="T2219">
        <f t="shared" si="556"/>
        <v>1</v>
      </c>
      <c r="U2219">
        <v>0</v>
      </c>
      <c r="V2219">
        <f t="shared" si="557"/>
        <v>0.42762248669077096</v>
      </c>
      <c r="W2219">
        <f t="shared" si="558"/>
        <v>0.60530579753195435</v>
      </c>
      <c r="X2219">
        <f t="shared" si="559"/>
        <v>0.1828609911235986</v>
      </c>
      <c r="Y2219">
        <f t="shared" si="560"/>
        <v>1</v>
      </c>
      <c r="Z2219" t="s">
        <v>2251</v>
      </c>
    </row>
    <row r="2220" spans="1:26" x14ac:dyDescent="0.25">
      <c r="A2220" t="s">
        <v>45</v>
      </c>
      <c r="B2220" t="s">
        <v>38</v>
      </c>
      <c r="C2220" t="s">
        <v>25</v>
      </c>
      <c r="D2220">
        <v>0</v>
      </c>
      <c r="F2220">
        <v>1</v>
      </c>
      <c r="G2220">
        <v>89.9</v>
      </c>
      <c r="H2220">
        <f t="shared" si="545"/>
        <v>1</v>
      </c>
      <c r="I2220">
        <f t="shared" si="546"/>
        <v>0</v>
      </c>
      <c r="J2220">
        <f t="shared" si="547"/>
        <v>1</v>
      </c>
      <c r="K2220">
        <f t="shared" si="548"/>
        <v>0</v>
      </c>
      <c r="L2220">
        <f t="shared" si="549"/>
        <v>0</v>
      </c>
      <c r="M2220">
        <f t="shared" si="550"/>
        <v>0</v>
      </c>
      <c r="N2220">
        <f t="shared" si="551"/>
        <v>0</v>
      </c>
      <c r="O2220">
        <f t="shared" si="552"/>
        <v>1</v>
      </c>
      <c r="P2220">
        <v>66</v>
      </c>
      <c r="Q2220">
        <f t="shared" si="553"/>
        <v>0</v>
      </c>
      <c r="R2220">
        <f t="shared" si="554"/>
        <v>0</v>
      </c>
      <c r="S2220">
        <f t="shared" si="555"/>
        <v>1</v>
      </c>
      <c r="T2220">
        <f t="shared" si="556"/>
        <v>0</v>
      </c>
      <c r="U2220">
        <v>0</v>
      </c>
      <c r="V2220">
        <f t="shared" si="557"/>
        <v>6.6533576487243562E-2</v>
      </c>
      <c r="W2220">
        <f t="shared" si="558"/>
        <v>0.51662726089303634</v>
      </c>
      <c r="X2220">
        <f t="shared" si="559"/>
        <v>4.4267168001838894E-3</v>
      </c>
      <c r="Y2220">
        <f t="shared" si="560"/>
        <v>0</v>
      </c>
      <c r="Z2220" t="s">
        <v>2252</v>
      </c>
    </row>
    <row r="2221" spans="1:26" x14ac:dyDescent="0.25">
      <c r="A2221" t="s">
        <v>45</v>
      </c>
      <c r="B2221" t="s">
        <v>38</v>
      </c>
      <c r="C2221" t="s">
        <v>25</v>
      </c>
      <c r="D2221">
        <v>0</v>
      </c>
      <c r="F2221">
        <v>1</v>
      </c>
      <c r="G2221">
        <v>82</v>
      </c>
      <c r="H2221">
        <f t="shared" si="545"/>
        <v>1</v>
      </c>
      <c r="I2221">
        <f t="shared" si="546"/>
        <v>0</v>
      </c>
      <c r="J2221">
        <f t="shared" si="547"/>
        <v>1</v>
      </c>
      <c r="K2221">
        <f t="shared" si="548"/>
        <v>0</v>
      </c>
      <c r="L2221">
        <f t="shared" si="549"/>
        <v>0</v>
      </c>
      <c r="M2221">
        <f t="shared" si="550"/>
        <v>0</v>
      </c>
      <c r="N2221">
        <f t="shared" si="551"/>
        <v>0</v>
      </c>
      <c r="O2221">
        <f t="shared" si="552"/>
        <v>1</v>
      </c>
      <c r="P2221">
        <v>71</v>
      </c>
      <c r="Q2221">
        <f t="shared" si="553"/>
        <v>0</v>
      </c>
      <c r="R2221">
        <f t="shared" si="554"/>
        <v>0</v>
      </c>
      <c r="S2221">
        <f t="shared" si="555"/>
        <v>1</v>
      </c>
      <c r="T2221">
        <f t="shared" si="556"/>
        <v>0</v>
      </c>
      <c r="U2221">
        <v>0</v>
      </c>
      <c r="V2221">
        <f t="shared" si="557"/>
        <v>7.2771657089074376E-2</v>
      </c>
      <c r="W2221">
        <f t="shared" si="558"/>
        <v>0.51818488981574906</v>
      </c>
      <c r="X2221">
        <f t="shared" si="559"/>
        <v>5.2957140754898288E-3</v>
      </c>
      <c r="Y2221">
        <f t="shared" si="560"/>
        <v>0</v>
      </c>
      <c r="Z2221" t="s">
        <v>2253</v>
      </c>
    </row>
    <row r="2222" spans="1:26" x14ac:dyDescent="0.25">
      <c r="A2222" t="s">
        <v>26</v>
      </c>
      <c r="B2222" t="s">
        <v>27</v>
      </c>
      <c r="C2222" t="s">
        <v>35</v>
      </c>
      <c r="D2222">
        <v>1</v>
      </c>
      <c r="F2222">
        <v>1</v>
      </c>
      <c r="G2222">
        <v>89.95</v>
      </c>
      <c r="H2222">
        <f t="shared" si="545"/>
        <v>0</v>
      </c>
      <c r="I2222">
        <f t="shared" si="546"/>
        <v>1</v>
      </c>
      <c r="J2222">
        <f t="shared" si="547"/>
        <v>0</v>
      </c>
      <c r="K2222">
        <f t="shared" si="548"/>
        <v>1</v>
      </c>
      <c r="L2222">
        <f t="shared" si="549"/>
        <v>0</v>
      </c>
      <c r="M2222">
        <f t="shared" si="550"/>
        <v>1</v>
      </c>
      <c r="N2222">
        <f t="shared" si="551"/>
        <v>0</v>
      </c>
      <c r="O2222">
        <f t="shared" si="552"/>
        <v>0</v>
      </c>
      <c r="P2222">
        <v>20</v>
      </c>
      <c r="Q2222">
        <f t="shared" si="553"/>
        <v>1</v>
      </c>
      <c r="R2222">
        <f t="shared" si="554"/>
        <v>0</v>
      </c>
      <c r="S2222">
        <f t="shared" si="555"/>
        <v>0</v>
      </c>
      <c r="T2222">
        <f t="shared" si="556"/>
        <v>0</v>
      </c>
      <c r="U2222">
        <v>0</v>
      </c>
      <c r="V2222">
        <f t="shared" si="557"/>
        <v>0.5347687775800537</v>
      </c>
      <c r="W2222">
        <f t="shared" si="558"/>
        <v>0.63059466516336371</v>
      </c>
      <c r="X2222">
        <f t="shared" si="559"/>
        <v>0.28597764547446497</v>
      </c>
      <c r="Y2222">
        <f t="shared" si="560"/>
        <v>1</v>
      </c>
      <c r="Z2222" t="s">
        <v>2254</v>
      </c>
    </row>
    <row r="2223" spans="1:26" x14ac:dyDescent="0.25">
      <c r="A2223" t="s">
        <v>45</v>
      </c>
      <c r="B2223" t="s">
        <v>33</v>
      </c>
      <c r="C2223" t="s">
        <v>25</v>
      </c>
      <c r="D2223">
        <v>0</v>
      </c>
      <c r="F2223">
        <v>1</v>
      </c>
      <c r="G2223">
        <v>79.349999999999994</v>
      </c>
      <c r="H2223">
        <f t="shared" si="545"/>
        <v>1</v>
      </c>
      <c r="I2223">
        <f t="shared" si="546"/>
        <v>0</v>
      </c>
      <c r="J2223">
        <f t="shared" si="547"/>
        <v>1</v>
      </c>
      <c r="K2223">
        <f t="shared" si="548"/>
        <v>0</v>
      </c>
      <c r="L2223">
        <f t="shared" si="549"/>
        <v>0</v>
      </c>
      <c r="M2223">
        <f t="shared" si="550"/>
        <v>0</v>
      </c>
      <c r="N2223">
        <f t="shared" si="551"/>
        <v>0</v>
      </c>
      <c r="O2223">
        <f t="shared" si="552"/>
        <v>1</v>
      </c>
      <c r="P2223">
        <v>72</v>
      </c>
      <c r="Q2223">
        <f t="shared" si="553"/>
        <v>0</v>
      </c>
      <c r="R2223">
        <f t="shared" si="554"/>
        <v>0</v>
      </c>
      <c r="S2223">
        <f t="shared" si="555"/>
        <v>0</v>
      </c>
      <c r="T2223">
        <f t="shared" si="556"/>
        <v>1</v>
      </c>
      <c r="U2223">
        <v>0</v>
      </c>
      <c r="V2223">
        <f t="shared" si="557"/>
        <v>5.0085541879389184E-2</v>
      </c>
      <c r="W2223">
        <f t="shared" si="558"/>
        <v>0.51251876857084522</v>
      </c>
      <c r="X2223">
        <f t="shared" si="559"/>
        <v>2.5085615053520478E-3</v>
      </c>
      <c r="Y2223">
        <f t="shared" si="560"/>
        <v>0</v>
      </c>
      <c r="Z2223" t="s">
        <v>2255</v>
      </c>
    </row>
    <row r="2224" spans="1:26" x14ac:dyDescent="0.25">
      <c r="A2224" t="s">
        <v>45</v>
      </c>
      <c r="B2224" t="s">
        <v>38</v>
      </c>
      <c r="C2224" t="s">
        <v>25</v>
      </c>
      <c r="D2224">
        <v>0</v>
      </c>
      <c r="F2224">
        <v>1</v>
      </c>
      <c r="G2224">
        <v>64.05</v>
      </c>
      <c r="H2224">
        <f t="shared" si="545"/>
        <v>1</v>
      </c>
      <c r="I2224">
        <f t="shared" si="546"/>
        <v>0</v>
      </c>
      <c r="J2224">
        <f t="shared" si="547"/>
        <v>1</v>
      </c>
      <c r="K2224">
        <f t="shared" si="548"/>
        <v>0</v>
      </c>
      <c r="L2224">
        <f t="shared" si="549"/>
        <v>0</v>
      </c>
      <c r="M2224">
        <f t="shared" si="550"/>
        <v>0</v>
      </c>
      <c r="N2224">
        <f t="shared" si="551"/>
        <v>0</v>
      </c>
      <c r="O2224">
        <f t="shared" si="552"/>
        <v>1</v>
      </c>
      <c r="P2224">
        <v>71</v>
      </c>
      <c r="Q2224">
        <f t="shared" si="553"/>
        <v>0</v>
      </c>
      <c r="R2224">
        <f t="shared" si="554"/>
        <v>0</v>
      </c>
      <c r="S2224">
        <f t="shared" si="555"/>
        <v>1</v>
      </c>
      <c r="T2224">
        <f t="shared" si="556"/>
        <v>0</v>
      </c>
      <c r="U2224">
        <v>0</v>
      </c>
      <c r="V2224">
        <f t="shared" si="557"/>
        <v>3.1095163320223371E-2</v>
      </c>
      <c r="W2224">
        <f t="shared" si="558"/>
        <v>0.50777316451147081</v>
      </c>
      <c r="X2224">
        <f t="shared" si="559"/>
        <v>9.6690918191136494E-4</v>
      </c>
      <c r="Y2224">
        <f t="shared" si="560"/>
        <v>0</v>
      </c>
      <c r="Z2224" t="s">
        <v>2256</v>
      </c>
    </row>
    <row r="2225" spans="1:26" x14ac:dyDescent="0.25">
      <c r="A2225" t="s">
        <v>26</v>
      </c>
      <c r="B2225" t="s">
        <v>38</v>
      </c>
      <c r="C2225" t="s">
        <v>35</v>
      </c>
      <c r="D2225">
        <v>0</v>
      </c>
      <c r="F2225">
        <v>1</v>
      </c>
      <c r="G2225">
        <v>101.15</v>
      </c>
      <c r="H2225">
        <f t="shared" si="545"/>
        <v>1</v>
      </c>
      <c r="I2225">
        <f t="shared" si="546"/>
        <v>0</v>
      </c>
      <c r="J2225">
        <f t="shared" si="547"/>
        <v>0</v>
      </c>
      <c r="K2225">
        <f t="shared" si="548"/>
        <v>1</v>
      </c>
      <c r="L2225">
        <f t="shared" si="549"/>
        <v>0</v>
      </c>
      <c r="M2225">
        <f t="shared" si="550"/>
        <v>1</v>
      </c>
      <c r="N2225">
        <f t="shared" si="551"/>
        <v>0</v>
      </c>
      <c r="O2225">
        <f t="shared" si="552"/>
        <v>0</v>
      </c>
      <c r="P2225">
        <v>38</v>
      </c>
      <c r="Q2225">
        <f t="shared" si="553"/>
        <v>0</v>
      </c>
      <c r="R2225">
        <f t="shared" si="554"/>
        <v>0</v>
      </c>
      <c r="S2225">
        <f t="shared" si="555"/>
        <v>1</v>
      </c>
      <c r="T2225">
        <f t="shared" si="556"/>
        <v>0</v>
      </c>
      <c r="U2225">
        <v>0</v>
      </c>
      <c r="V2225">
        <f t="shared" si="557"/>
        <v>0.4203250237296059</v>
      </c>
      <c r="W2225">
        <f t="shared" si="558"/>
        <v>0.60356102257200506</v>
      </c>
      <c r="X2225">
        <f t="shared" si="559"/>
        <v>0.17667312557329376</v>
      </c>
      <c r="Y2225">
        <f t="shared" si="560"/>
        <v>1</v>
      </c>
      <c r="Z2225" t="s">
        <v>2257</v>
      </c>
    </row>
    <row r="2226" spans="1:26" x14ac:dyDescent="0.25">
      <c r="A2226" t="s">
        <v>26</v>
      </c>
      <c r="B2226" t="s">
        <v>27</v>
      </c>
      <c r="C2226" t="s">
        <v>35</v>
      </c>
      <c r="D2226">
        <v>0</v>
      </c>
      <c r="F2226">
        <v>1</v>
      </c>
      <c r="G2226">
        <v>89.95</v>
      </c>
      <c r="H2226">
        <f t="shared" si="545"/>
        <v>1</v>
      </c>
      <c r="I2226">
        <f t="shared" si="546"/>
        <v>0</v>
      </c>
      <c r="J2226">
        <f t="shared" si="547"/>
        <v>0</v>
      </c>
      <c r="K2226">
        <f t="shared" si="548"/>
        <v>1</v>
      </c>
      <c r="L2226">
        <f t="shared" si="549"/>
        <v>0</v>
      </c>
      <c r="M2226">
        <f t="shared" si="550"/>
        <v>1</v>
      </c>
      <c r="N2226">
        <f t="shared" si="551"/>
        <v>0</v>
      </c>
      <c r="O2226">
        <f t="shared" si="552"/>
        <v>0</v>
      </c>
      <c r="P2226">
        <v>28</v>
      </c>
      <c r="Q2226">
        <f t="shared" si="553"/>
        <v>1</v>
      </c>
      <c r="R2226">
        <f t="shared" si="554"/>
        <v>0</v>
      </c>
      <c r="S2226">
        <f t="shared" si="555"/>
        <v>0</v>
      </c>
      <c r="T2226">
        <f t="shared" si="556"/>
        <v>0</v>
      </c>
      <c r="U2226">
        <v>1</v>
      </c>
      <c r="V2226">
        <f t="shared" si="557"/>
        <v>0.55332339594511204</v>
      </c>
      <c r="W2226">
        <f t="shared" si="558"/>
        <v>0.6349062999911298</v>
      </c>
      <c r="X2226">
        <f t="shared" si="559"/>
        <v>0.19951998861000717</v>
      </c>
      <c r="Y2226">
        <f t="shared" si="560"/>
        <v>1</v>
      </c>
      <c r="Z2226" t="s">
        <v>2258</v>
      </c>
    </row>
    <row r="2227" spans="1:26" x14ac:dyDescent="0.25">
      <c r="A2227" t="s">
        <v>26</v>
      </c>
      <c r="B2227" t="s">
        <v>27</v>
      </c>
      <c r="C2227" t="s">
        <v>35</v>
      </c>
      <c r="D2227">
        <v>1</v>
      </c>
      <c r="F2227">
        <v>1</v>
      </c>
      <c r="G2227">
        <v>76.45</v>
      </c>
      <c r="H2227">
        <f t="shared" si="545"/>
        <v>0</v>
      </c>
      <c r="I2227">
        <f t="shared" si="546"/>
        <v>1</v>
      </c>
      <c r="J2227">
        <f t="shared" si="547"/>
        <v>0</v>
      </c>
      <c r="K2227">
        <f t="shared" si="548"/>
        <v>1</v>
      </c>
      <c r="L2227">
        <f t="shared" si="549"/>
        <v>0</v>
      </c>
      <c r="M2227">
        <f t="shared" si="550"/>
        <v>1</v>
      </c>
      <c r="N2227">
        <f t="shared" si="551"/>
        <v>0</v>
      </c>
      <c r="O2227">
        <f t="shared" si="552"/>
        <v>0</v>
      </c>
      <c r="P2227">
        <v>17</v>
      </c>
      <c r="Q2227">
        <f t="shared" si="553"/>
        <v>1</v>
      </c>
      <c r="R2227">
        <f t="shared" si="554"/>
        <v>0</v>
      </c>
      <c r="S2227">
        <f t="shared" si="555"/>
        <v>0</v>
      </c>
      <c r="T2227">
        <f t="shared" si="556"/>
        <v>0</v>
      </c>
      <c r="U2227">
        <v>1</v>
      </c>
      <c r="V2227">
        <f t="shared" si="557"/>
        <v>0.51372152950365235</v>
      </c>
      <c r="W2227">
        <f t="shared" si="558"/>
        <v>0.6256784818306752</v>
      </c>
      <c r="X2227">
        <f t="shared" si="559"/>
        <v>0.23646675086826724</v>
      </c>
      <c r="Y2227">
        <f t="shared" si="560"/>
        <v>1</v>
      </c>
      <c r="Z2227" t="s">
        <v>2259</v>
      </c>
    </row>
    <row r="2228" spans="1:26" x14ac:dyDescent="0.25">
      <c r="A2228" t="s">
        <v>29</v>
      </c>
      <c r="B2228" t="s">
        <v>27</v>
      </c>
      <c r="C2228" t="s">
        <v>25</v>
      </c>
      <c r="D2228">
        <v>0</v>
      </c>
      <c r="F2228">
        <v>1</v>
      </c>
      <c r="G2228">
        <v>39.1</v>
      </c>
      <c r="H2228">
        <f t="shared" si="545"/>
        <v>1</v>
      </c>
      <c r="I2228">
        <f t="shared" si="546"/>
        <v>0</v>
      </c>
      <c r="J2228">
        <f t="shared" si="547"/>
        <v>1</v>
      </c>
      <c r="K2228">
        <f t="shared" si="548"/>
        <v>0</v>
      </c>
      <c r="L2228">
        <f t="shared" si="549"/>
        <v>0</v>
      </c>
      <c r="M2228">
        <f t="shared" si="550"/>
        <v>0</v>
      </c>
      <c r="N2228">
        <f t="shared" si="551"/>
        <v>1</v>
      </c>
      <c r="O2228">
        <f t="shared" si="552"/>
        <v>0</v>
      </c>
      <c r="P2228">
        <v>33</v>
      </c>
      <c r="Q2228">
        <f t="shared" si="553"/>
        <v>1</v>
      </c>
      <c r="R2228">
        <f t="shared" si="554"/>
        <v>0</v>
      </c>
      <c r="S2228">
        <f t="shared" si="555"/>
        <v>0</v>
      </c>
      <c r="T2228">
        <f t="shared" si="556"/>
        <v>0</v>
      </c>
      <c r="U2228">
        <v>0</v>
      </c>
      <c r="V2228">
        <f t="shared" si="557"/>
        <v>0.18403596128415928</v>
      </c>
      <c r="W2228">
        <f t="shared" si="558"/>
        <v>0.54587957119377317</v>
      </c>
      <c r="X2228">
        <f t="shared" si="559"/>
        <v>3.3869235045784575E-2</v>
      </c>
      <c r="Y2228">
        <f t="shared" si="560"/>
        <v>0</v>
      </c>
      <c r="Z2228" t="s">
        <v>2260</v>
      </c>
    </row>
    <row r="2229" spans="1:26" x14ac:dyDescent="0.25">
      <c r="A2229" t="s">
        <v>45</v>
      </c>
      <c r="B2229" t="s">
        <v>30</v>
      </c>
      <c r="C2229" t="s">
        <v>25</v>
      </c>
      <c r="D2229">
        <v>0</v>
      </c>
      <c r="F2229">
        <v>1</v>
      </c>
      <c r="G2229">
        <v>34.6</v>
      </c>
      <c r="H2229">
        <f t="shared" si="545"/>
        <v>1</v>
      </c>
      <c r="I2229">
        <f t="shared" si="546"/>
        <v>0</v>
      </c>
      <c r="J2229">
        <f t="shared" si="547"/>
        <v>1</v>
      </c>
      <c r="K2229">
        <f t="shared" si="548"/>
        <v>0</v>
      </c>
      <c r="L2229">
        <f t="shared" si="549"/>
        <v>0</v>
      </c>
      <c r="M2229">
        <f t="shared" si="550"/>
        <v>0</v>
      </c>
      <c r="N2229">
        <f t="shared" si="551"/>
        <v>0</v>
      </c>
      <c r="O2229">
        <f t="shared" si="552"/>
        <v>1</v>
      </c>
      <c r="P2229">
        <v>23</v>
      </c>
      <c r="Q2229">
        <f t="shared" si="553"/>
        <v>0</v>
      </c>
      <c r="R2229">
        <f t="shared" si="554"/>
        <v>1</v>
      </c>
      <c r="S2229">
        <f t="shared" si="555"/>
        <v>0</v>
      </c>
      <c r="T2229">
        <f t="shared" si="556"/>
        <v>0</v>
      </c>
      <c r="U2229">
        <v>0</v>
      </c>
      <c r="V2229">
        <f t="shared" si="557"/>
        <v>-1.9682187855348615E-2</v>
      </c>
      <c r="W2229">
        <f t="shared" si="558"/>
        <v>0.49507961187695954</v>
      </c>
      <c r="X2229">
        <f t="shared" si="559"/>
        <v>3.873885187732325E-4</v>
      </c>
      <c r="Y2229">
        <f t="shared" si="560"/>
        <v>0</v>
      </c>
      <c r="Z2229" t="s">
        <v>2261</v>
      </c>
    </row>
    <row r="2230" spans="1:26" x14ac:dyDescent="0.25">
      <c r="A2230" t="s">
        <v>29</v>
      </c>
      <c r="B2230" t="s">
        <v>27</v>
      </c>
      <c r="C2230" t="s">
        <v>23</v>
      </c>
      <c r="D2230">
        <v>0</v>
      </c>
      <c r="F2230">
        <v>1</v>
      </c>
      <c r="G2230">
        <v>19.55</v>
      </c>
      <c r="H2230">
        <f t="shared" si="545"/>
        <v>1</v>
      </c>
      <c r="I2230">
        <f t="shared" si="546"/>
        <v>0</v>
      </c>
      <c r="J2230">
        <f t="shared" si="547"/>
        <v>0</v>
      </c>
      <c r="K2230">
        <f t="shared" si="548"/>
        <v>0</v>
      </c>
      <c r="L2230">
        <f t="shared" si="549"/>
        <v>1</v>
      </c>
      <c r="M2230">
        <f t="shared" si="550"/>
        <v>0</v>
      </c>
      <c r="N2230">
        <f t="shared" si="551"/>
        <v>1</v>
      </c>
      <c r="O2230">
        <f t="shared" si="552"/>
        <v>0</v>
      </c>
      <c r="P2230">
        <v>58</v>
      </c>
      <c r="Q2230">
        <f t="shared" si="553"/>
        <v>1</v>
      </c>
      <c r="R2230">
        <f t="shared" si="554"/>
        <v>0</v>
      </c>
      <c r="S2230">
        <f t="shared" si="555"/>
        <v>0</v>
      </c>
      <c r="T2230">
        <f t="shared" si="556"/>
        <v>0</v>
      </c>
      <c r="U2230">
        <v>0</v>
      </c>
      <c r="V2230">
        <f t="shared" si="557"/>
        <v>0.14338283713691355</v>
      </c>
      <c r="W2230">
        <f t="shared" si="558"/>
        <v>0.53578442369592572</v>
      </c>
      <c r="X2230">
        <f t="shared" si="559"/>
        <v>2.0558637985430676E-2</v>
      </c>
      <c r="Y2230">
        <f t="shared" si="560"/>
        <v>0</v>
      </c>
      <c r="Z2230" t="s">
        <v>2262</v>
      </c>
    </row>
    <row r="2231" spans="1:26" x14ac:dyDescent="0.25">
      <c r="A2231" t="s">
        <v>45</v>
      </c>
      <c r="B2231" t="s">
        <v>33</v>
      </c>
      <c r="C2231" t="s">
        <v>35</v>
      </c>
      <c r="D2231">
        <v>1</v>
      </c>
      <c r="F2231">
        <v>1</v>
      </c>
      <c r="G2231">
        <v>104.45</v>
      </c>
      <c r="H2231">
        <f t="shared" si="545"/>
        <v>0</v>
      </c>
      <c r="I2231">
        <f t="shared" si="546"/>
        <v>1</v>
      </c>
      <c r="J2231">
        <f t="shared" si="547"/>
        <v>0</v>
      </c>
      <c r="K2231">
        <f t="shared" si="548"/>
        <v>1</v>
      </c>
      <c r="L2231">
        <f t="shared" si="549"/>
        <v>0</v>
      </c>
      <c r="M2231">
        <f t="shared" si="550"/>
        <v>0</v>
      </c>
      <c r="N2231">
        <f t="shared" si="551"/>
        <v>0</v>
      </c>
      <c r="O2231">
        <f t="shared" si="552"/>
        <v>1</v>
      </c>
      <c r="P2231">
        <v>70</v>
      </c>
      <c r="Q2231">
        <f t="shared" si="553"/>
        <v>0</v>
      </c>
      <c r="R2231">
        <f t="shared" si="554"/>
        <v>0</v>
      </c>
      <c r="S2231">
        <f t="shared" si="555"/>
        <v>0</v>
      </c>
      <c r="T2231">
        <f t="shared" si="556"/>
        <v>1</v>
      </c>
      <c r="U2231">
        <v>0</v>
      </c>
      <c r="V2231">
        <f t="shared" si="557"/>
        <v>9.4081002008120723E-2</v>
      </c>
      <c r="W2231">
        <f t="shared" si="558"/>
        <v>0.52350291723869591</v>
      </c>
      <c r="X2231">
        <f t="shared" si="559"/>
        <v>8.8512349388520147E-3</v>
      </c>
      <c r="Y2231">
        <f t="shared" si="560"/>
        <v>0</v>
      </c>
      <c r="Z2231" t="s">
        <v>2263</v>
      </c>
    </row>
    <row r="2232" spans="1:26" x14ac:dyDescent="0.25">
      <c r="A2232" t="s">
        <v>26</v>
      </c>
      <c r="B2232" t="s">
        <v>27</v>
      </c>
      <c r="C2232" t="s">
        <v>35</v>
      </c>
      <c r="D2232">
        <v>0</v>
      </c>
      <c r="F2232">
        <v>1</v>
      </c>
      <c r="G2232">
        <v>70.5</v>
      </c>
      <c r="H2232">
        <f t="shared" si="545"/>
        <v>1</v>
      </c>
      <c r="I2232">
        <f t="shared" si="546"/>
        <v>0</v>
      </c>
      <c r="J2232">
        <f t="shared" si="547"/>
        <v>0</v>
      </c>
      <c r="K2232">
        <f t="shared" si="548"/>
        <v>1</v>
      </c>
      <c r="L2232">
        <f t="shared" si="549"/>
        <v>0</v>
      </c>
      <c r="M2232">
        <f t="shared" si="550"/>
        <v>1</v>
      </c>
      <c r="N2232">
        <f t="shared" si="551"/>
        <v>0</v>
      </c>
      <c r="O2232">
        <f t="shared" si="552"/>
        <v>0</v>
      </c>
      <c r="P2232">
        <v>4</v>
      </c>
      <c r="Q2232">
        <f t="shared" si="553"/>
        <v>1</v>
      </c>
      <c r="R2232">
        <f t="shared" si="554"/>
        <v>0</v>
      </c>
      <c r="S2232">
        <f t="shared" si="555"/>
        <v>0</v>
      </c>
      <c r="T2232">
        <f t="shared" si="556"/>
        <v>0</v>
      </c>
      <c r="U2232">
        <v>0</v>
      </c>
      <c r="V2232">
        <f t="shared" si="557"/>
        <v>0.50444514979590516</v>
      </c>
      <c r="W2232">
        <f t="shared" si="558"/>
        <v>0.62350338785371495</v>
      </c>
      <c r="X2232">
        <f t="shared" si="559"/>
        <v>0.25446490915261322</v>
      </c>
      <c r="Y2232">
        <f t="shared" si="560"/>
        <v>1</v>
      </c>
      <c r="Z2232" t="s">
        <v>2264</v>
      </c>
    </row>
    <row r="2233" spans="1:26" x14ac:dyDescent="0.25">
      <c r="A2233" t="s">
        <v>45</v>
      </c>
      <c r="B2233" t="s">
        <v>30</v>
      </c>
      <c r="C2233" t="s">
        <v>23</v>
      </c>
      <c r="D2233">
        <v>0</v>
      </c>
      <c r="F2233">
        <v>1</v>
      </c>
      <c r="G2233">
        <v>20.350000000000001</v>
      </c>
      <c r="H2233">
        <f t="shared" si="545"/>
        <v>1</v>
      </c>
      <c r="I2233">
        <f t="shared" si="546"/>
        <v>0</v>
      </c>
      <c r="J2233">
        <f t="shared" si="547"/>
        <v>0</v>
      </c>
      <c r="K2233">
        <f t="shared" si="548"/>
        <v>0</v>
      </c>
      <c r="L2233">
        <f t="shared" si="549"/>
        <v>1</v>
      </c>
      <c r="M2233">
        <f t="shared" si="550"/>
        <v>0</v>
      </c>
      <c r="N2233">
        <f t="shared" si="551"/>
        <v>0</v>
      </c>
      <c r="O2233">
        <f t="shared" si="552"/>
        <v>1</v>
      </c>
      <c r="P2233">
        <v>45</v>
      </c>
      <c r="Q2233">
        <f t="shared" si="553"/>
        <v>0</v>
      </c>
      <c r="R2233">
        <f t="shared" si="554"/>
        <v>1</v>
      </c>
      <c r="S2233">
        <f t="shared" si="555"/>
        <v>0</v>
      </c>
      <c r="T2233">
        <f t="shared" si="556"/>
        <v>0</v>
      </c>
      <c r="U2233">
        <v>0</v>
      </c>
      <c r="V2233">
        <f t="shared" si="557"/>
        <v>-6.5763767417643088E-2</v>
      </c>
      <c r="W2233">
        <f t="shared" si="558"/>
        <v>0.48356498099964706</v>
      </c>
      <c r="X2233">
        <f t="shared" si="559"/>
        <v>4.3248731049618542E-3</v>
      </c>
      <c r="Y2233">
        <f t="shared" si="560"/>
        <v>0</v>
      </c>
      <c r="Z2233" t="s">
        <v>2265</v>
      </c>
    </row>
    <row r="2234" spans="1:26" x14ac:dyDescent="0.25">
      <c r="A2234" t="s">
        <v>26</v>
      </c>
      <c r="B2234" t="s">
        <v>27</v>
      </c>
      <c r="C2234" t="s">
        <v>35</v>
      </c>
      <c r="D2234">
        <v>0</v>
      </c>
      <c r="F2234">
        <v>1</v>
      </c>
      <c r="G2234">
        <v>70</v>
      </c>
      <c r="H2234">
        <f t="shared" si="545"/>
        <v>1</v>
      </c>
      <c r="I2234">
        <f t="shared" si="546"/>
        <v>0</v>
      </c>
      <c r="J2234">
        <f t="shared" si="547"/>
        <v>0</v>
      </c>
      <c r="K2234">
        <f t="shared" si="548"/>
        <v>1</v>
      </c>
      <c r="L2234">
        <f t="shared" si="549"/>
        <v>0</v>
      </c>
      <c r="M2234">
        <f t="shared" si="550"/>
        <v>1</v>
      </c>
      <c r="N2234">
        <f t="shared" si="551"/>
        <v>0</v>
      </c>
      <c r="O2234">
        <f t="shared" si="552"/>
        <v>0</v>
      </c>
      <c r="P2234">
        <v>10</v>
      </c>
      <c r="Q2234">
        <f t="shared" si="553"/>
        <v>1</v>
      </c>
      <c r="R2234">
        <f t="shared" si="554"/>
        <v>0</v>
      </c>
      <c r="S2234">
        <f t="shared" si="555"/>
        <v>0</v>
      </c>
      <c r="T2234">
        <f t="shared" si="556"/>
        <v>0</v>
      </c>
      <c r="U2234">
        <v>1</v>
      </c>
      <c r="V2234">
        <f t="shared" si="557"/>
        <v>0.50366562208937171</v>
      </c>
      <c r="W2234">
        <f t="shared" si="558"/>
        <v>0.62332037852103084</v>
      </c>
      <c r="X2234">
        <f t="shared" si="559"/>
        <v>0.24634781469593037</v>
      </c>
      <c r="Y2234">
        <f t="shared" si="560"/>
        <v>1</v>
      </c>
      <c r="Z2234" t="s">
        <v>2266</v>
      </c>
    </row>
    <row r="2235" spans="1:26" x14ac:dyDescent="0.25">
      <c r="A2235" t="s">
        <v>45</v>
      </c>
      <c r="B2235" t="s">
        <v>38</v>
      </c>
      <c r="C2235" t="s">
        <v>23</v>
      </c>
      <c r="D2235">
        <v>0</v>
      </c>
      <c r="F2235">
        <v>1</v>
      </c>
      <c r="G2235">
        <v>19.45</v>
      </c>
      <c r="H2235">
        <f t="shared" si="545"/>
        <v>1</v>
      </c>
      <c r="I2235">
        <f t="shared" si="546"/>
        <v>0</v>
      </c>
      <c r="J2235">
        <f t="shared" si="547"/>
        <v>0</v>
      </c>
      <c r="K2235">
        <f t="shared" si="548"/>
        <v>0</v>
      </c>
      <c r="L2235">
        <f t="shared" si="549"/>
        <v>1</v>
      </c>
      <c r="M2235">
        <f t="shared" si="550"/>
        <v>0</v>
      </c>
      <c r="N2235">
        <f t="shared" si="551"/>
        <v>0</v>
      </c>
      <c r="O2235">
        <f t="shared" si="552"/>
        <v>1</v>
      </c>
      <c r="P2235">
        <v>36</v>
      </c>
      <c r="Q2235">
        <f t="shared" si="553"/>
        <v>0</v>
      </c>
      <c r="R2235">
        <f t="shared" si="554"/>
        <v>0</v>
      </c>
      <c r="S2235">
        <f t="shared" si="555"/>
        <v>1</v>
      </c>
      <c r="T2235">
        <f t="shared" si="556"/>
        <v>0</v>
      </c>
      <c r="U2235">
        <v>0</v>
      </c>
      <c r="V2235">
        <f t="shared" si="557"/>
        <v>-7.2030086550158884E-2</v>
      </c>
      <c r="W2235">
        <f t="shared" si="558"/>
        <v>0.48200026007718838</v>
      </c>
      <c r="X2235">
        <f t="shared" si="559"/>
        <v>5.1883333684233793E-3</v>
      </c>
      <c r="Y2235">
        <f t="shared" si="560"/>
        <v>0</v>
      </c>
      <c r="Z2235" t="s">
        <v>2267</v>
      </c>
    </row>
    <row r="2236" spans="1:26" x14ac:dyDescent="0.25">
      <c r="A2236" t="s">
        <v>26</v>
      </c>
      <c r="B2236" t="s">
        <v>30</v>
      </c>
      <c r="C2236" t="s">
        <v>25</v>
      </c>
      <c r="D2236">
        <v>0</v>
      </c>
      <c r="F2236">
        <v>1</v>
      </c>
      <c r="G2236">
        <v>69.900000000000006</v>
      </c>
      <c r="H2236">
        <f t="shared" si="545"/>
        <v>1</v>
      </c>
      <c r="I2236">
        <f t="shared" si="546"/>
        <v>0</v>
      </c>
      <c r="J2236">
        <f t="shared" si="547"/>
        <v>1</v>
      </c>
      <c r="K2236">
        <f t="shared" si="548"/>
        <v>0</v>
      </c>
      <c r="L2236">
        <f t="shared" si="549"/>
        <v>0</v>
      </c>
      <c r="M2236">
        <f t="shared" si="550"/>
        <v>1</v>
      </c>
      <c r="N2236">
        <f t="shared" si="551"/>
        <v>0</v>
      </c>
      <c r="O2236">
        <f t="shared" si="552"/>
        <v>0</v>
      </c>
      <c r="P2236">
        <v>54</v>
      </c>
      <c r="Q2236">
        <f t="shared" si="553"/>
        <v>0</v>
      </c>
      <c r="R2236">
        <f t="shared" si="554"/>
        <v>1</v>
      </c>
      <c r="S2236">
        <f t="shared" si="555"/>
        <v>0</v>
      </c>
      <c r="T2236">
        <f t="shared" si="556"/>
        <v>0</v>
      </c>
      <c r="U2236">
        <v>0</v>
      </c>
      <c r="V2236">
        <f t="shared" si="557"/>
        <v>0.36674137281051378</v>
      </c>
      <c r="W2236">
        <f t="shared" si="558"/>
        <v>0.59067134517810393</v>
      </c>
      <c r="X2236">
        <f t="shared" si="559"/>
        <v>0.13449923453094026</v>
      </c>
      <c r="Y2236">
        <f t="shared" si="560"/>
        <v>1</v>
      </c>
      <c r="Z2236" t="s">
        <v>2268</v>
      </c>
    </row>
    <row r="2237" spans="1:26" x14ac:dyDescent="0.25">
      <c r="A2237" t="s">
        <v>45</v>
      </c>
      <c r="B2237" t="s">
        <v>30</v>
      </c>
      <c r="C2237" t="s">
        <v>25</v>
      </c>
      <c r="D2237">
        <v>0</v>
      </c>
      <c r="F2237">
        <v>1</v>
      </c>
      <c r="G2237">
        <v>59.7</v>
      </c>
      <c r="H2237">
        <f t="shared" si="545"/>
        <v>1</v>
      </c>
      <c r="I2237">
        <f t="shared" si="546"/>
        <v>0</v>
      </c>
      <c r="J2237">
        <f t="shared" si="547"/>
        <v>1</v>
      </c>
      <c r="K2237">
        <f t="shared" si="548"/>
        <v>0</v>
      </c>
      <c r="L2237">
        <f t="shared" si="549"/>
        <v>0</v>
      </c>
      <c r="M2237">
        <f t="shared" si="550"/>
        <v>0</v>
      </c>
      <c r="N2237">
        <f t="shared" si="551"/>
        <v>0</v>
      </c>
      <c r="O2237">
        <f t="shared" si="552"/>
        <v>1</v>
      </c>
      <c r="P2237">
        <v>23</v>
      </c>
      <c r="Q2237">
        <f t="shared" si="553"/>
        <v>0</v>
      </c>
      <c r="R2237">
        <f t="shared" si="554"/>
        <v>1</v>
      </c>
      <c r="S2237">
        <f t="shared" si="555"/>
        <v>0</v>
      </c>
      <c r="T2237">
        <f t="shared" si="556"/>
        <v>0</v>
      </c>
      <c r="U2237">
        <v>0</v>
      </c>
      <c r="V2237">
        <f t="shared" si="557"/>
        <v>1.9450103012627229E-2</v>
      </c>
      <c r="W2237">
        <f t="shared" si="558"/>
        <v>0.50486237246519461</v>
      </c>
      <c r="X2237">
        <f t="shared" si="559"/>
        <v>3.7830650720181079E-4</v>
      </c>
      <c r="Y2237">
        <f t="shared" si="560"/>
        <v>0</v>
      </c>
      <c r="Z2237" t="s">
        <v>2269</v>
      </c>
    </row>
    <row r="2238" spans="1:26" x14ac:dyDescent="0.25">
      <c r="A2238" t="s">
        <v>29</v>
      </c>
      <c r="B2238" t="s">
        <v>38</v>
      </c>
      <c r="C2238" t="s">
        <v>25</v>
      </c>
      <c r="D2238">
        <v>0</v>
      </c>
      <c r="F2238">
        <v>1</v>
      </c>
      <c r="G2238">
        <v>78.349999999999994</v>
      </c>
      <c r="H2238">
        <f t="shared" si="545"/>
        <v>1</v>
      </c>
      <c r="I2238">
        <f t="shared" si="546"/>
        <v>0</v>
      </c>
      <c r="J2238">
        <f t="shared" si="547"/>
        <v>1</v>
      </c>
      <c r="K2238">
        <f t="shared" si="548"/>
        <v>0</v>
      </c>
      <c r="L2238">
        <f t="shared" si="549"/>
        <v>0</v>
      </c>
      <c r="M2238">
        <f t="shared" si="550"/>
        <v>0</v>
      </c>
      <c r="N2238">
        <f t="shared" si="551"/>
        <v>1</v>
      </c>
      <c r="O2238">
        <f t="shared" si="552"/>
        <v>0</v>
      </c>
      <c r="P2238">
        <v>41</v>
      </c>
      <c r="Q2238">
        <f t="shared" si="553"/>
        <v>0</v>
      </c>
      <c r="R2238">
        <f t="shared" si="554"/>
        <v>0</v>
      </c>
      <c r="S2238">
        <f t="shared" si="555"/>
        <v>1</v>
      </c>
      <c r="T2238">
        <f t="shared" si="556"/>
        <v>0</v>
      </c>
      <c r="U2238">
        <v>0</v>
      </c>
      <c r="V2238">
        <f t="shared" si="557"/>
        <v>0.12701516087453685</v>
      </c>
      <c r="W2238">
        <f t="shared" si="558"/>
        <v>0.53171116904664906</v>
      </c>
      <c r="X2238">
        <f t="shared" si="559"/>
        <v>1.6132851091984476E-2</v>
      </c>
      <c r="Y2238">
        <f t="shared" si="560"/>
        <v>0</v>
      </c>
      <c r="Z2238" t="s">
        <v>2270</v>
      </c>
    </row>
    <row r="2239" spans="1:26" x14ac:dyDescent="0.25">
      <c r="A2239" t="s">
        <v>26</v>
      </c>
      <c r="B2239" t="s">
        <v>30</v>
      </c>
      <c r="C2239" t="s">
        <v>35</v>
      </c>
      <c r="D2239">
        <v>1</v>
      </c>
      <c r="F2239">
        <v>1</v>
      </c>
      <c r="G2239">
        <v>71.45</v>
      </c>
      <c r="H2239">
        <f t="shared" si="545"/>
        <v>0</v>
      </c>
      <c r="I2239">
        <f t="shared" si="546"/>
        <v>1</v>
      </c>
      <c r="J2239">
        <f t="shared" si="547"/>
        <v>0</v>
      </c>
      <c r="K2239">
        <f t="shared" si="548"/>
        <v>1</v>
      </c>
      <c r="L2239">
        <f t="shared" si="549"/>
        <v>0</v>
      </c>
      <c r="M2239">
        <f t="shared" si="550"/>
        <v>1</v>
      </c>
      <c r="N2239">
        <f t="shared" si="551"/>
        <v>0</v>
      </c>
      <c r="O2239">
        <f t="shared" si="552"/>
        <v>0</v>
      </c>
      <c r="P2239">
        <v>5</v>
      </c>
      <c r="Q2239">
        <f t="shared" si="553"/>
        <v>0</v>
      </c>
      <c r="R2239">
        <f t="shared" si="554"/>
        <v>1</v>
      </c>
      <c r="S2239">
        <f t="shared" si="555"/>
        <v>0</v>
      </c>
      <c r="T2239">
        <f t="shared" si="556"/>
        <v>0</v>
      </c>
      <c r="U2239">
        <v>0</v>
      </c>
      <c r="V2239">
        <f t="shared" si="557"/>
        <v>0.36915790870076726</v>
      </c>
      <c r="W2239">
        <f t="shared" si="558"/>
        <v>0.59125548382625404</v>
      </c>
      <c r="X2239">
        <f t="shared" si="559"/>
        <v>0.13627756155632401</v>
      </c>
      <c r="Y2239">
        <f t="shared" si="560"/>
        <v>1</v>
      </c>
      <c r="Z2239" t="s">
        <v>2271</v>
      </c>
    </row>
    <row r="2240" spans="1:26" x14ac:dyDescent="0.25">
      <c r="A2240" t="s">
        <v>29</v>
      </c>
      <c r="B2240" t="s">
        <v>38</v>
      </c>
      <c r="C2240" t="s">
        <v>25</v>
      </c>
      <c r="D2240">
        <v>0</v>
      </c>
      <c r="F2240">
        <v>1</v>
      </c>
      <c r="G2240">
        <v>45.85</v>
      </c>
      <c r="H2240">
        <f t="shared" si="545"/>
        <v>1</v>
      </c>
      <c r="I2240">
        <f t="shared" si="546"/>
        <v>0</v>
      </c>
      <c r="J2240">
        <f t="shared" si="547"/>
        <v>1</v>
      </c>
      <c r="K2240">
        <f t="shared" si="548"/>
        <v>0</v>
      </c>
      <c r="L2240">
        <f t="shared" si="549"/>
        <v>0</v>
      </c>
      <c r="M2240">
        <f t="shared" si="550"/>
        <v>0</v>
      </c>
      <c r="N2240">
        <f t="shared" si="551"/>
        <v>1</v>
      </c>
      <c r="O2240">
        <f t="shared" si="552"/>
        <v>0</v>
      </c>
      <c r="P2240">
        <v>27</v>
      </c>
      <c r="Q2240">
        <f t="shared" si="553"/>
        <v>0</v>
      </c>
      <c r="R2240">
        <f t="shared" si="554"/>
        <v>0</v>
      </c>
      <c r="S2240">
        <f t="shared" si="555"/>
        <v>1</v>
      </c>
      <c r="T2240">
        <f t="shared" si="556"/>
        <v>0</v>
      </c>
      <c r="U2240">
        <v>0</v>
      </c>
      <c r="V2240">
        <f t="shared" si="557"/>
        <v>6.2654410845564362E-2</v>
      </c>
      <c r="W2240">
        <f t="shared" si="558"/>
        <v>0.51565848066788489</v>
      </c>
      <c r="X2240">
        <f t="shared" si="559"/>
        <v>3.9255751984047732E-3</v>
      </c>
      <c r="Y2240">
        <f t="shared" si="560"/>
        <v>0</v>
      </c>
      <c r="Z2240" t="s">
        <v>2272</v>
      </c>
    </row>
    <row r="2241" spans="1:26" x14ac:dyDescent="0.25">
      <c r="A2241" t="s">
        <v>26</v>
      </c>
      <c r="B2241" t="s">
        <v>27</v>
      </c>
      <c r="C2241" t="s">
        <v>35</v>
      </c>
      <c r="D2241">
        <v>0</v>
      </c>
      <c r="F2241">
        <v>1</v>
      </c>
      <c r="G2241">
        <v>95.85</v>
      </c>
      <c r="H2241">
        <f t="shared" si="545"/>
        <v>1</v>
      </c>
      <c r="I2241">
        <f t="shared" si="546"/>
        <v>0</v>
      </c>
      <c r="J2241">
        <f t="shared" si="547"/>
        <v>0</v>
      </c>
      <c r="K2241">
        <f t="shared" si="548"/>
        <v>1</v>
      </c>
      <c r="L2241">
        <f t="shared" si="549"/>
        <v>0</v>
      </c>
      <c r="M2241">
        <f t="shared" si="550"/>
        <v>1</v>
      </c>
      <c r="N2241">
        <f t="shared" si="551"/>
        <v>0</v>
      </c>
      <c r="O2241">
        <f t="shared" si="552"/>
        <v>0</v>
      </c>
      <c r="P2241">
        <v>1</v>
      </c>
      <c r="Q2241">
        <f t="shared" si="553"/>
        <v>1</v>
      </c>
      <c r="R2241">
        <f t="shared" si="554"/>
        <v>0</v>
      </c>
      <c r="S2241">
        <f t="shared" si="555"/>
        <v>0</v>
      </c>
      <c r="T2241">
        <f t="shared" si="556"/>
        <v>0</v>
      </c>
      <c r="U2241">
        <v>0</v>
      </c>
      <c r="V2241">
        <f t="shared" si="557"/>
        <v>0.54396720451714764</v>
      </c>
      <c r="W2241">
        <f t="shared" si="558"/>
        <v>0.63273480706518359</v>
      </c>
      <c r="X2241">
        <f t="shared" si="559"/>
        <v>0.2959003195902003</v>
      </c>
      <c r="Y2241">
        <f t="shared" si="560"/>
        <v>1</v>
      </c>
      <c r="Z2241" t="s">
        <v>2273</v>
      </c>
    </row>
    <row r="2242" spans="1:26" x14ac:dyDescent="0.25">
      <c r="A2242" t="s">
        <v>45</v>
      </c>
      <c r="B2242" t="s">
        <v>38</v>
      </c>
      <c r="C2242" t="s">
        <v>25</v>
      </c>
      <c r="D2242">
        <v>0</v>
      </c>
      <c r="F2242">
        <v>1</v>
      </c>
      <c r="G2242">
        <v>35.700000000000003</v>
      </c>
      <c r="H2242">
        <f t="shared" si="545"/>
        <v>1</v>
      </c>
      <c r="I2242">
        <f t="shared" si="546"/>
        <v>0</v>
      </c>
      <c r="J2242">
        <f t="shared" si="547"/>
        <v>1</v>
      </c>
      <c r="K2242">
        <f t="shared" si="548"/>
        <v>0</v>
      </c>
      <c r="L2242">
        <f t="shared" si="549"/>
        <v>0</v>
      </c>
      <c r="M2242">
        <f t="shared" si="550"/>
        <v>0</v>
      </c>
      <c r="N2242">
        <f t="shared" si="551"/>
        <v>0</v>
      </c>
      <c r="O2242">
        <f t="shared" si="552"/>
        <v>1</v>
      </c>
      <c r="P2242">
        <v>67</v>
      </c>
      <c r="Q2242">
        <f t="shared" si="553"/>
        <v>0</v>
      </c>
      <c r="R2242">
        <f t="shared" si="554"/>
        <v>0</v>
      </c>
      <c r="S2242">
        <f t="shared" si="555"/>
        <v>1</v>
      </c>
      <c r="T2242">
        <f t="shared" si="556"/>
        <v>0</v>
      </c>
      <c r="U2242">
        <v>0</v>
      </c>
      <c r="V2242">
        <f t="shared" si="557"/>
        <v>-4.2757777966725904E-3</v>
      </c>
      <c r="W2242">
        <f t="shared" si="558"/>
        <v>0.49893105717939029</v>
      </c>
      <c r="X2242">
        <f t="shared" si="559"/>
        <v>1.8282275766518313E-5</v>
      </c>
      <c r="Y2242">
        <f t="shared" si="560"/>
        <v>0</v>
      </c>
      <c r="Z2242" t="s">
        <v>2274</v>
      </c>
    </row>
    <row r="2243" spans="1:26" x14ac:dyDescent="0.25">
      <c r="A2243" t="s">
        <v>45</v>
      </c>
      <c r="B2243" t="s">
        <v>38</v>
      </c>
      <c r="C2243" t="s">
        <v>25</v>
      </c>
      <c r="D2243">
        <v>1</v>
      </c>
      <c r="F2243">
        <v>1</v>
      </c>
      <c r="G2243">
        <v>89.55</v>
      </c>
      <c r="H2243">
        <f t="shared" ref="H2243:H2306" si="561">IF(D2243:D9285=0,1,0)</f>
        <v>0</v>
      </c>
      <c r="I2243">
        <f t="shared" ref="I2243:I2306" si="562">IF(D2243:D9285=1,1,0)</f>
        <v>1</v>
      </c>
      <c r="J2243">
        <f t="shared" ref="J2243:J2306" si="563">IF(C2243:C9285="DSL",1,0)</f>
        <v>1</v>
      </c>
      <c r="K2243">
        <f t="shared" ref="K2243:K2306" si="564">IF(C2243:C9285="Fiber optic",1,0)</f>
        <v>0</v>
      </c>
      <c r="L2243">
        <f t="shared" ref="L2243:L2306" si="565">IF(C2243:C9285="No",1,0)</f>
        <v>0</v>
      </c>
      <c r="M2243">
        <f t="shared" ref="M2243:M2306" si="566">IF(A2243:A9285="Month-to-month",1,0)</f>
        <v>0</v>
      </c>
      <c r="N2243">
        <f t="shared" ref="N2243:N2306" si="567">IF(A2243:A9285="ONE YEAR",1,0)</f>
        <v>0</v>
      </c>
      <c r="O2243">
        <f t="shared" ref="O2243:O2306" si="568">IF(A2243:A9285="two year",1,0)</f>
        <v>1</v>
      </c>
      <c r="P2243">
        <v>72</v>
      </c>
      <c r="Q2243">
        <f t="shared" ref="Q2243:Q2306" si="569">IF(B2243:B9285="Electronic check",1,0)</f>
        <v>0</v>
      </c>
      <c r="R2243">
        <f t="shared" ref="R2243:R2306" si="570">IF(B2243:B9285="Mailed check",1,0)</f>
        <v>0</v>
      </c>
      <c r="S2243">
        <f t="shared" ref="S2243:S2306" si="571">IF(B2243:B9285="Credit card (automatic)",1,0)</f>
        <v>1</v>
      </c>
      <c r="T2243">
        <f t="shared" ref="T2243:T2306" si="572">IF(B2243:B9285="Bank transfer (automatic)",1,0)</f>
        <v>0</v>
      </c>
      <c r="U2243">
        <v>0</v>
      </c>
      <c r="V2243">
        <f t="shared" si="557"/>
        <v>6.5987907092670189E-2</v>
      </c>
      <c r="W2243">
        <f t="shared" si="558"/>
        <v>0.51649099317034719</v>
      </c>
      <c r="X2243">
        <f t="shared" si="559"/>
        <v>4.354403882470873E-3</v>
      </c>
      <c r="Y2243">
        <f t="shared" si="560"/>
        <v>0</v>
      </c>
      <c r="Z2243" t="s">
        <v>2275</v>
      </c>
    </row>
    <row r="2244" spans="1:26" x14ac:dyDescent="0.25">
      <c r="A2244" t="s">
        <v>45</v>
      </c>
      <c r="B2244" t="s">
        <v>38</v>
      </c>
      <c r="C2244" t="s">
        <v>23</v>
      </c>
      <c r="D2244">
        <v>0</v>
      </c>
      <c r="F2244">
        <v>1</v>
      </c>
      <c r="G2244">
        <v>24.95</v>
      </c>
      <c r="H2244">
        <f t="shared" si="561"/>
        <v>1</v>
      </c>
      <c r="I2244">
        <f t="shared" si="562"/>
        <v>0</v>
      </c>
      <c r="J2244">
        <f t="shared" si="563"/>
        <v>0</v>
      </c>
      <c r="K2244">
        <f t="shared" si="564"/>
        <v>0</v>
      </c>
      <c r="L2244">
        <f t="shared" si="565"/>
        <v>1</v>
      </c>
      <c r="M2244">
        <f t="shared" si="566"/>
        <v>0</v>
      </c>
      <c r="N2244">
        <f t="shared" si="567"/>
        <v>0</v>
      </c>
      <c r="O2244">
        <f t="shared" si="568"/>
        <v>1</v>
      </c>
      <c r="P2244">
        <v>56</v>
      </c>
      <c r="Q2244">
        <f t="shared" si="569"/>
        <v>0</v>
      </c>
      <c r="R2244">
        <f t="shared" si="570"/>
        <v>0</v>
      </c>
      <c r="S2244">
        <f t="shared" si="571"/>
        <v>1</v>
      </c>
      <c r="T2244">
        <f t="shared" si="572"/>
        <v>0</v>
      </c>
      <c r="U2244">
        <v>0</v>
      </c>
      <c r="V2244">
        <f t="shared" ref="V2244:V2307" si="573">G2244*$G$2+H2245*$H$2+K2245*$K$2+M2244*$M$2+O2244*$O$2+Q2244*$Q$2+L2244*$L$2</f>
        <v>-6.3455281778291669E-2</v>
      </c>
      <c r="W2244">
        <f t="shared" ref="W2244:W2307" si="574">1/ (1+EXP(-V2244))</f>
        <v>0.48414150048190069</v>
      </c>
      <c r="X2244">
        <f t="shared" ref="X2244:X2307" si="575">(U2244-V2244)^2</f>
        <v>4.0265727855623946E-3</v>
      </c>
      <c r="Y2244">
        <f t="shared" ref="Y2244:Y2307" si="576">IF(W2244&gt;=0.58,1,0)</f>
        <v>0</v>
      </c>
      <c r="Z2244" t="s">
        <v>2276</v>
      </c>
    </row>
    <row r="2245" spans="1:26" x14ac:dyDescent="0.25">
      <c r="A2245" t="s">
        <v>29</v>
      </c>
      <c r="B2245" t="s">
        <v>27</v>
      </c>
      <c r="C2245" t="s">
        <v>23</v>
      </c>
      <c r="D2245">
        <v>0</v>
      </c>
      <c r="F2245">
        <v>1</v>
      </c>
      <c r="G2245">
        <v>24.85</v>
      </c>
      <c r="H2245">
        <f t="shared" si="561"/>
        <v>1</v>
      </c>
      <c r="I2245">
        <f t="shared" si="562"/>
        <v>0</v>
      </c>
      <c r="J2245">
        <f t="shared" si="563"/>
        <v>0</v>
      </c>
      <c r="K2245">
        <f t="shared" si="564"/>
        <v>0</v>
      </c>
      <c r="L2245">
        <f t="shared" si="565"/>
        <v>1</v>
      </c>
      <c r="M2245">
        <f t="shared" si="566"/>
        <v>0</v>
      </c>
      <c r="N2245">
        <f t="shared" si="567"/>
        <v>1</v>
      </c>
      <c r="O2245">
        <f t="shared" si="568"/>
        <v>0</v>
      </c>
      <c r="P2245">
        <v>44</v>
      </c>
      <c r="Q2245">
        <f t="shared" si="569"/>
        <v>1</v>
      </c>
      <c r="R2245">
        <f t="shared" si="570"/>
        <v>0</v>
      </c>
      <c r="S2245">
        <f t="shared" si="571"/>
        <v>0</v>
      </c>
      <c r="T2245">
        <f t="shared" si="572"/>
        <v>0</v>
      </c>
      <c r="U2245">
        <v>0</v>
      </c>
      <c r="V2245">
        <f t="shared" si="573"/>
        <v>0.15164583082616742</v>
      </c>
      <c r="W2245">
        <f t="shared" si="574"/>
        <v>0.53783897195643615</v>
      </c>
      <c r="X2245">
        <f t="shared" si="575"/>
        <v>2.2996458006958591E-2</v>
      </c>
      <c r="Y2245">
        <f t="shared" si="576"/>
        <v>0</v>
      </c>
      <c r="Z2245" t="s">
        <v>2277</v>
      </c>
    </row>
    <row r="2246" spans="1:26" x14ac:dyDescent="0.25">
      <c r="A2246" t="s">
        <v>26</v>
      </c>
      <c r="B2246" t="s">
        <v>27</v>
      </c>
      <c r="C2246" t="s">
        <v>35</v>
      </c>
      <c r="D2246">
        <v>1</v>
      </c>
      <c r="F2246">
        <v>1</v>
      </c>
      <c r="G2246">
        <v>100.8</v>
      </c>
      <c r="H2246">
        <f t="shared" si="561"/>
        <v>0</v>
      </c>
      <c r="I2246">
        <f t="shared" si="562"/>
        <v>1</v>
      </c>
      <c r="J2246">
        <f t="shared" si="563"/>
        <v>0</v>
      </c>
      <c r="K2246">
        <f t="shared" si="564"/>
        <v>1</v>
      </c>
      <c r="L2246">
        <f t="shared" si="565"/>
        <v>0</v>
      </c>
      <c r="M2246">
        <f t="shared" si="566"/>
        <v>1</v>
      </c>
      <c r="N2246">
        <f t="shared" si="567"/>
        <v>0</v>
      </c>
      <c r="O2246">
        <f t="shared" si="568"/>
        <v>0</v>
      </c>
      <c r="P2246">
        <v>66</v>
      </c>
      <c r="Q2246">
        <f t="shared" si="569"/>
        <v>1</v>
      </c>
      <c r="R2246">
        <f t="shared" si="570"/>
        <v>0</v>
      </c>
      <c r="S2246">
        <f t="shared" si="571"/>
        <v>0</v>
      </c>
      <c r="T2246">
        <f t="shared" si="572"/>
        <v>0</v>
      </c>
      <c r="U2246">
        <v>0</v>
      </c>
      <c r="V2246">
        <f t="shared" si="573"/>
        <v>0.55168452881182817</v>
      </c>
      <c r="W2246">
        <f t="shared" si="574"/>
        <v>0.63452632618930727</v>
      </c>
      <c r="X2246">
        <f t="shared" si="575"/>
        <v>0.30435581933032885</v>
      </c>
      <c r="Y2246">
        <f t="shared" si="576"/>
        <v>1</v>
      </c>
      <c r="Z2246" t="s">
        <v>2278</v>
      </c>
    </row>
    <row r="2247" spans="1:26" x14ac:dyDescent="0.25">
      <c r="A2247" t="s">
        <v>29</v>
      </c>
      <c r="B2247" t="s">
        <v>30</v>
      </c>
      <c r="C2247" t="s">
        <v>25</v>
      </c>
      <c r="D2247">
        <v>0</v>
      </c>
      <c r="F2247">
        <v>1</v>
      </c>
      <c r="G2247">
        <v>64.400000000000006</v>
      </c>
      <c r="H2247">
        <f t="shared" si="561"/>
        <v>1</v>
      </c>
      <c r="I2247">
        <f t="shared" si="562"/>
        <v>0</v>
      </c>
      <c r="J2247">
        <f t="shared" si="563"/>
        <v>1</v>
      </c>
      <c r="K2247">
        <f t="shared" si="564"/>
        <v>0</v>
      </c>
      <c r="L2247">
        <f t="shared" si="565"/>
        <v>0</v>
      </c>
      <c r="M2247">
        <f t="shared" si="566"/>
        <v>0</v>
      </c>
      <c r="N2247">
        <f t="shared" si="567"/>
        <v>1</v>
      </c>
      <c r="O2247">
        <f t="shared" si="568"/>
        <v>0</v>
      </c>
      <c r="P2247">
        <v>34</v>
      </c>
      <c r="Q2247">
        <f t="shared" si="569"/>
        <v>0</v>
      </c>
      <c r="R2247">
        <f t="shared" si="570"/>
        <v>1</v>
      </c>
      <c r="S2247">
        <f t="shared" si="571"/>
        <v>0</v>
      </c>
      <c r="T2247">
        <f t="shared" si="572"/>
        <v>0</v>
      </c>
      <c r="U2247">
        <v>1</v>
      </c>
      <c r="V2247">
        <f t="shared" si="573"/>
        <v>9.1574888757952902E-2</v>
      </c>
      <c r="W2247">
        <f t="shared" si="574"/>
        <v>0.52287773677430349</v>
      </c>
      <c r="X2247">
        <f t="shared" si="575"/>
        <v>0.82523618273512556</v>
      </c>
      <c r="Y2247">
        <f t="shared" si="576"/>
        <v>0</v>
      </c>
      <c r="Z2247" t="s">
        <v>2279</v>
      </c>
    </row>
    <row r="2248" spans="1:26" x14ac:dyDescent="0.25">
      <c r="A2248" t="s">
        <v>45</v>
      </c>
      <c r="B2248" t="s">
        <v>33</v>
      </c>
      <c r="C2248" t="s">
        <v>35</v>
      </c>
      <c r="D2248">
        <v>0</v>
      </c>
      <c r="F2248">
        <v>1</v>
      </c>
      <c r="G2248">
        <v>105.35</v>
      </c>
      <c r="H2248">
        <f t="shared" si="561"/>
        <v>1</v>
      </c>
      <c r="I2248">
        <f t="shared" si="562"/>
        <v>0</v>
      </c>
      <c r="J2248">
        <f t="shared" si="563"/>
        <v>0</v>
      </c>
      <c r="K2248">
        <f t="shared" si="564"/>
        <v>1</v>
      </c>
      <c r="L2248">
        <f t="shared" si="565"/>
        <v>0</v>
      </c>
      <c r="M2248">
        <f t="shared" si="566"/>
        <v>0</v>
      </c>
      <c r="N2248">
        <f t="shared" si="567"/>
        <v>0</v>
      </c>
      <c r="O2248">
        <f t="shared" si="568"/>
        <v>1</v>
      </c>
      <c r="P2248">
        <v>69</v>
      </c>
      <c r="Q2248">
        <f t="shared" si="569"/>
        <v>0</v>
      </c>
      <c r="R2248">
        <f t="shared" si="570"/>
        <v>0</v>
      </c>
      <c r="S2248">
        <f t="shared" si="571"/>
        <v>0</v>
      </c>
      <c r="T2248">
        <f t="shared" si="572"/>
        <v>1</v>
      </c>
      <c r="U2248">
        <v>0</v>
      </c>
      <c r="V2248">
        <f t="shared" si="573"/>
        <v>9.5484151879880796E-2</v>
      </c>
      <c r="W2248">
        <f t="shared" si="574"/>
        <v>0.5238529180249305</v>
      </c>
      <c r="X2248">
        <f t="shared" si="575"/>
        <v>9.117223260220143E-3</v>
      </c>
      <c r="Y2248">
        <f t="shared" si="576"/>
        <v>0</v>
      </c>
      <c r="Z2248" t="s">
        <v>2280</v>
      </c>
    </row>
    <row r="2249" spans="1:26" x14ac:dyDescent="0.25">
      <c r="A2249" t="s">
        <v>26</v>
      </c>
      <c r="B2249" t="s">
        <v>27</v>
      </c>
      <c r="C2249" t="s">
        <v>35</v>
      </c>
      <c r="D2249">
        <v>0</v>
      </c>
      <c r="F2249">
        <v>1</v>
      </c>
      <c r="G2249">
        <v>102.45</v>
      </c>
      <c r="H2249">
        <f t="shared" si="561"/>
        <v>1</v>
      </c>
      <c r="I2249">
        <f t="shared" si="562"/>
        <v>0</v>
      </c>
      <c r="J2249">
        <f t="shared" si="563"/>
        <v>0</v>
      </c>
      <c r="K2249">
        <f t="shared" si="564"/>
        <v>1</v>
      </c>
      <c r="L2249">
        <f t="shared" si="565"/>
        <v>0</v>
      </c>
      <c r="M2249">
        <f t="shared" si="566"/>
        <v>1</v>
      </c>
      <c r="N2249">
        <f t="shared" si="567"/>
        <v>0</v>
      </c>
      <c r="O2249">
        <f t="shared" si="568"/>
        <v>0</v>
      </c>
      <c r="P2249">
        <v>1</v>
      </c>
      <c r="Q2249">
        <f t="shared" si="569"/>
        <v>1</v>
      </c>
      <c r="R2249">
        <f t="shared" si="570"/>
        <v>0</v>
      </c>
      <c r="S2249">
        <f t="shared" si="571"/>
        <v>0</v>
      </c>
      <c r="T2249">
        <f t="shared" si="572"/>
        <v>0</v>
      </c>
      <c r="U2249">
        <v>1</v>
      </c>
      <c r="V2249">
        <f t="shared" si="573"/>
        <v>0.55425697024338827</v>
      </c>
      <c r="W2249">
        <f t="shared" si="574"/>
        <v>0.63512267551727197</v>
      </c>
      <c r="X2249">
        <f t="shared" si="575"/>
        <v>0.19868684857660365</v>
      </c>
      <c r="Y2249">
        <f t="shared" si="576"/>
        <v>1</v>
      </c>
      <c r="Z2249" t="s">
        <v>2281</v>
      </c>
    </row>
    <row r="2250" spans="1:26" x14ac:dyDescent="0.25">
      <c r="A2250" t="s">
        <v>45</v>
      </c>
      <c r="B2250" t="s">
        <v>38</v>
      </c>
      <c r="C2250" t="s">
        <v>23</v>
      </c>
      <c r="D2250">
        <v>0</v>
      </c>
      <c r="F2250">
        <v>1</v>
      </c>
      <c r="G2250">
        <v>19.649999999999999</v>
      </c>
      <c r="H2250">
        <f t="shared" si="561"/>
        <v>1</v>
      </c>
      <c r="I2250">
        <f t="shared" si="562"/>
        <v>0</v>
      </c>
      <c r="J2250">
        <f t="shared" si="563"/>
        <v>0</v>
      </c>
      <c r="K2250">
        <f t="shared" si="564"/>
        <v>0</v>
      </c>
      <c r="L2250">
        <f t="shared" si="565"/>
        <v>1</v>
      </c>
      <c r="M2250">
        <f t="shared" si="566"/>
        <v>0</v>
      </c>
      <c r="N2250">
        <f t="shared" si="567"/>
        <v>0</v>
      </c>
      <c r="O2250">
        <f t="shared" si="568"/>
        <v>1</v>
      </c>
      <c r="P2250">
        <v>40</v>
      </c>
      <c r="Q2250">
        <f t="shared" si="569"/>
        <v>0</v>
      </c>
      <c r="R2250">
        <f t="shared" si="570"/>
        <v>0</v>
      </c>
      <c r="S2250">
        <f t="shared" si="571"/>
        <v>1</v>
      </c>
      <c r="T2250">
        <f t="shared" si="572"/>
        <v>0</v>
      </c>
      <c r="U2250">
        <v>0</v>
      </c>
      <c r="V2250">
        <f t="shared" si="573"/>
        <v>-7.1718275467545528E-2</v>
      </c>
      <c r="W2250">
        <f t="shared" si="574"/>
        <v>0.48207811226028641</v>
      </c>
      <c r="X2250">
        <f t="shared" si="575"/>
        <v>5.1435110360387431E-3</v>
      </c>
      <c r="Y2250">
        <f t="shared" si="576"/>
        <v>0</v>
      </c>
      <c r="Z2250" t="s">
        <v>2282</v>
      </c>
    </row>
    <row r="2251" spans="1:26" x14ac:dyDescent="0.25">
      <c r="A2251" t="s">
        <v>26</v>
      </c>
      <c r="B2251" t="s">
        <v>33</v>
      </c>
      <c r="C2251" t="s">
        <v>25</v>
      </c>
      <c r="D2251">
        <v>0</v>
      </c>
      <c r="F2251">
        <v>1</v>
      </c>
      <c r="G2251">
        <v>54.45</v>
      </c>
      <c r="H2251">
        <f t="shared" si="561"/>
        <v>1</v>
      </c>
      <c r="I2251">
        <f t="shared" si="562"/>
        <v>0</v>
      </c>
      <c r="J2251">
        <f t="shared" si="563"/>
        <v>1</v>
      </c>
      <c r="K2251">
        <f t="shared" si="564"/>
        <v>0</v>
      </c>
      <c r="L2251">
        <f t="shared" si="565"/>
        <v>0</v>
      </c>
      <c r="M2251">
        <f t="shared" si="566"/>
        <v>1</v>
      </c>
      <c r="N2251">
        <f t="shared" si="567"/>
        <v>0</v>
      </c>
      <c r="O2251">
        <f t="shared" si="568"/>
        <v>0</v>
      </c>
      <c r="P2251">
        <v>30</v>
      </c>
      <c r="Q2251">
        <f t="shared" si="569"/>
        <v>0</v>
      </c>
      <c r="R2251">
        <f t="shared" si="570"/>
        <v>0</v>
      </c>
      <c r="S2251">
        <f t="shared" si="571"/>
        <v>0</v>
      </c>
      <c r="T2251">
        <f t="shared" si="572"/>
        <v>1</v>
      </c>
      <c r="U2251">
        <v>0</v>
      </c>
      <c r="V2251">
        <f t="shared" si="573"/>
        <v>0.34265396667863224</v>
      </c>
      <c r="W2251">
        <f t="shared" si="574"/>
        <v>0.58483505877940822</v>
      </c>
      <c r="X2251">
        <f t="shared" si="575"/>
        <v>0.11741174088060122</v>
      </c>
      <c r="Y2251">
        <f t="shared" si="576"/>
        <v>1</v>
      </c>
      <c r="Z2251" t="s">
        <v>2283</v>
      </c>
    </row>
    <row r="2252" spans="1:26" x14ac:dyDescent="0.25">
      <c r="A2252" t="s">
        <v>26</v>
      </c>
      <c r="B2252" t="s">
        <v>30</v>
      </c>
      <c r="C2252" t="s">
        <v>25</v>
      </c>
      <c r="D2252">
        <v>0</v>
      </c>
      <c r="F2252">
        <v>1</v>
      </c>
      <c r="G2252">
        <v>70.5</v>
      </c>
      <c r="H2252">
        <f t="shared" si="561"/>
        <v>1</v>
      </c>
      <c r="I2252">
        <f t="shared" si="562"/>
        <v>0</v>
      </c>
      <c r="J2252">
        <f t="shared" si="563"/>
        <v>1</v>
      </c>
      <c r="K2252">
        <f t="shared" si="564"/>
        <v>0</v>
      </c>
      <c r="L2252">
        <f t="shared" si="565"/>
        <v>0</v>
      </c>
      <c r="M2252">
        <f t="shared" si="566"/>
        <v>1</v>
      </c>
      <c r="N2252">
        <f t="shared" si="567"/>
        <v>0</v>
      </c>
      <c r="O2252">
        <f t="shared" si="568"/>
        <v>0</v>
      </c>
      <c r="P2252">
        <v>11</v>
      </c>
      <c r="Q2252">
        <f t="shared" si="569"/>
        <v>0</v>
      </c>
      <c r="R2252">
        <f t="shared" si="570"/>
        <v>1</v>
      </c>
      <c r="S2252">
        <f t="shared" si="571"/>
        <v>0</v>
      </c>
      <c r="T2252">
        <f t="shared" si="572"/>
        <v>0</v>
      </c>
      <c r="U2252">
        <v>0</v>
      </c>
      <c r="V2252">
        <f t="shared" si="573"/>
        <v>0.36767680605835384</v>
      </c>
      <c r="W2252">
        <f t="shared" si="574"/>
        <v>0.59089749382166634</v>
      </c>
      <c r="X2252">
        <f t="shared" si="575"/>
        <v>0.13518623371327235</v>
      </c>
      <c r="Y2252">
        <f t="shared" si="576"/>
        <v>1</v>
      </c>
      <c r="Z2252" t="s">
        <v>2284</v>
      </c>
    </row>
    <row r="2253" spans="1:26" x14ac:dyDescent="0.25">
      <c r="A2253" t="s">
        <v>29</v>
      </c>
      <c r="B2253" t="s">
        <v>38</v>
      </c>
      <c r="C2253" t="s">
        <v>23</v>
      </c>
      <c r="D2253">
        <v>0</v>
      </c>
      <c r="F2253">
        <v>1</v>
      </c>
      <c r="G2253">
        <v>20.100000000000001</v>
      </c>
      <c r="H2253">
        <f t="shared" si="561"/>
        <v>1</v>
      </c>
      <c r="I2253">
        <f t="shared" si="562"/>
        <v>0</v>
      </c>
      <c r="J2253">
        <f t="shared" si="563"/>
        <v>0</v>
      </c>
      <c r="K2253">
        <f t="shared" si="564"/>
        <v>0</v>
      </c>
      <c r="L2253">
        <f t="shared" si="565"/>
        <v>1</v>
      </c>
      <c r="M2253">
        <f t="shared" si="566"/>
        <v>0</v>
      </c>
      <c r="N2253">
        <f t="shared" si="567"/>
        <v>1</v>
      </c>
      <c r="O2253">
        <f t="shared" si="568"/>
        <v>0</v>
      </c>
      <c r="P2253">
        <v>15</v>
      </c>
      <c r="Q2253">
        <f t="shared" si="569"/>
        <v>0</v>
      </c>
      <c r="R2253">
        <f t="shared" si="570"/>
        <v>0</v>
      </c>
      <c r="S2253">
        <f t="shared" si="571"/>
        <v>1</v>
      </c>
      <c r="T2253">
        <f t="shared" si="572"/>
        <v>0</v>
      </c>
      <c r="U2253">
        <v>0</v>
      </c>
      <c r="V2253">
        <f t="shared" si="573"/>
        <v>-1.1082644488509315E-2</v>
      </c>
      <c r="W2253">
        <f t="shared" si="574"/>
        <v>0.49722936723639732</v>
      </c>
      <c r="X2253">
        <f t="shared" si="575"/>
        <v>1.2282500885868591E-4</v>
      </c>
      <c r="Y2253">
        <f t="shared" si="576"/>
        <v>0</v>
      </c>
      <c r="Z2253" t="s">
        <v>2285</v>
      </c>
    </row>
    <row r="2254" spans="1:26" x14ac:dyDescent="0.25">
      <c r="A2254" t="s">
        <v>26</v>
      </c>
      <c r="B2254" t="s">
        <v>27</v>
      </c>
      <c r="C2254" t="s">
        <v>25</v>
      </c>
      <c r="D2254">
        <v>0</v>
      </c>
      <c r="F2254">
        <v>1</v>
      </c>
      <c r="G2254">
        <v>69.349999999999994</v>
      </c>
      <c r="H2254">
        <f t="shared" si="561"/>
        <v>1</v>
      </c>
      <c r="I2254">
        <f t="shared" si="562"/>
        <v>0</v>
      </c>
      <c r="J2254">
        <f t="shared" si="563"/>
        <v>1</v>
      </c>
      <c r="K2254">
        <f t="shared" si="564"/>
        <v>0</v>
      </c>
      <c r="L2254">
        <f t="shared" si="565"/>
        <v>0</v>
      </c>
      <c r="M2254">
        <f t="shared" si="566"/>
        <v>1</v>
      </c>
      <c r="N2254">
        <f t="shared" si="567"/>
        <v>0</v>
      </c>
      <c r="O2254">
        <f t="shared" si="568"/>
        <v>0</v>
      </c>
      <c r="P2254">
        <v>11</v>
      </c>
      <c r="Q2254">
        <f t="shared" si="569"/>
        <v>1</v>
      </c>
      <c r="R2254">
        <f t="shared" si="570"/>
        <v>0</v>
      </c>
      <c r="S2254">
        <f t="shared" si="571"/>
        <v>0</v>
      </c>
      <c r="T2254">
        <f t="shared" si="572"/>
        <v>0</v>
      </c>
      <c r="U2254">
        <v>0</v>
      </c>
      <c r="V2254">
        <f t="shared" si="573"/>
        <v>0.50265223607087828</v>
      </c>
      <c r="W2254">
        <f t="shared" si="574"/>
        <v>0.62308241378724671</v>
      </c>
      <c r="X2254">
        <f t="shared" si="575"/>
        <v>0.25265927042705394</v>
      </c>
      <c r="Y2254">
        <f t="shared" si="576"/>
        <v>1</v>
      </c>
      <c r="Z2254" t="s">
        <v>2286</v>
      </c>
    </row>
    <row r="2255" spans="1:26" x14ac:dyDescent="0.25">
      <c r="A2255" t="s">
        <v>29</v>
      </c>
      <c r="B2255" t="s">
        <v>33</v>
      </c>
      <c r="C2255" t="s">
        <v>23</v>
      </c>
      <c r="D2255">
        <v>0</v>
      </c>
      <c r="F2255">
        <v>1</v>
      </c>
      <c r="G2255">
        <v>19.8</v>
      </c>
      <c r="H2255">
        <f t="shared" si="561"/>
        <v>1</v>
      </c>
      <c r="I2255">
        <f t="shared" si="562"/>
        <v>0</v>
      </c>
      <c r="J2255">
        <f t="shared" si="563"/>
        <v>0</v>
      </c>
      <c r="K2255">
        <f t="shared" si="564"/>
        <v>0</v>
      </c>
      <c r="L2255">
        <f t="shared" si="565"/>
        <v>1</v>
      </c>
      <c r="M2255">
        <f t="shared" si="566"/>
        <v>0</v>
      </c>
      <c r="N2255">
        <f t="shared" si="567"/>
        <v>1</v>
      </c>
      <c r="O2255">
        <f t="shared" si="568"/>
        <v>0</v>
      </c>
      <c r="P2255">
        <v>64</v>
      </c>
      <c r="Q2255">
        <f t="shared" si="569"/>
        <v>0</v>
      </c>
      <c r="R2255">
        <f t="shared" si="570"/>
        <v>0</v>
      </c>
      <c r="S2255">
        <f t="shared" si="571"/>
        <v>0</v>
      </c>
      <c r="T2255">
        <f t="shared" si="572"/>
        <v>1</v>
      </c>
      <c r="U2255">
        <v>0</v>
      </c>
      <c r="V2255">
        <f t="shared" si="573"/>
        <v>2.1410879918732327E-3</v>
      </c>
      <c r="W2255">
        <f t="shared" si="574"/>
        <v>0.50053527179348301</v>
      </c>
      <c r="X2255">
        <f t="shared" si="575"/>
        <v>4.5842577889437523E-6</v>
      </c>
      <c r="Y2255">
        <f t="shared" si="576"/>
        <v>0</v>
      </c>
      <c r="Z2255" t="s">
        <v>2287</v>
      </c>
    </row>
    <row r="2256" spans="1:26" x14ac:dyDescent="0.25">
      <c r="A2256" t="s">
        <v>45</v>
      </c>
      <c r="B2256" t="s">
        <v>33</v>
      </c>
      <c r="C2256" t="s">
        <v>25</v>
      </c>
      <c r="D2256">
        <v>1</v>
      </c>
      <c r="F2256">
        <v>1</v>
      </c>
      <c r="G2256">
        <v>74.400000000000006</v>
      </c>
      <c r="H2256">
        <f t="shared" si="561"/>
        <v>0</v>
      </c>
      <c r="I2256">
        <f t="shared" si="562"/>
        <v>1</v>
      </c>
      <c r="J2256">
        <f t="shared" si="563"/>
        <v>1</v>
      </c>
      <c r="K2256">
        <f t="shared" si="564"/>
        <v>0</v>
      </c>
      <c r="L2256">
        <f t="shared" si="565"/>
        <v>0</v>
      </c>
      <c r="M2256">
        <f t="shared" si="566"/>
        <v>0</v>
      </c>
      <c r="N2256">
        <f t="shared" si="567"/>
        <v>0</v>
      </c>
      <c r="O2256">
        <f t="shared" si="568"/>
        <v>1</v>
      </c>
      <c r="P2256">
        <v>72</v>
      </c>
      <c r="Q2256">
        <f t="shared" si="569"/>
        <v>0</v>
      </c>
      <c r="R2256">
        <f t="shared" si="570"/>
        <v>0</v>
      </c>
      <c r="S2256">
        <f t="shared" si="571"/>
        <v>0</v>
      </c>
      <c r="T2256">
        <f t="shared" si="572"/>
        <v>1</v>
      </c>
      <c r="U2256">
        <v>0</v>
      </c>
      <c r="V2256">
        <f t="shared" si="573"/>
        <v>6.0922835949766982E-2</v>
      </c>
      <c r="W2256">
        <f t="shared" si="574"/>
        <v>0.51522599988719986</v>
      </c>
      <c r="X2256">
        <f t="shared" si="575"/>
        <v>3.71159194016222E-3</v>
      </c>
      <c r="Y2256">
        <f t="shared" si="576"/>
        <v>0</v>
      </c>
      <c r="Z2256" t="s">
        <v>2288</v>
      </c>
    </row>
    <row r="2257" spans="1:26" x14ac:dyDescent="0.25">
      <c r="A2257" t="s">
        <v>45</v>
      </c>
      <c r="B2257" t="s">
        <v>33</v>
      </c>
      <c r="C2257" t="s">
        <v>35</v>
      </c>
      <c r="D2257">
        <v>1</v>
      </c>
      <c r="F2257">
        <v>1</v>
      </c>
      <c r="G2257">
        <v>93.05</v>
      </c>
      <c r="H2257">
        <f t="shared" si="561"/>
        <v>0</v>
      </c>
      <c r="I2257">
        <f t="shared" si="562"/>
        <v>1</v>
      </c>
      <c r="J2257">
        <f t="shared" si="563"/>
        <v>0</v>
      </c>
      <c r="K2257">
        <f t="shared" si="564"/>
        <v>1</v>
      </c>
      <c r="L2257">
        <f t="shared" si="565"/>
        <v>0</v>
      </c>
      <c r="M2257">
        <f t="shared" si="566"/>
        <v>0</v>
      </c>
      <c r="N2257">
        <f t="shared" si="567"/>
        <v>0</v>
      </c>
      <c r="O2257">
        <f t="shared" si="568"/>
        <v>1</v>
      </c>
      <c r="P2257">
        <v>72</v>
      </c>
      <c r="Q2257">
        <f t="shared" si="569"/>
        <v>0</v>
      </c>
      <c r="R2257">
        <f t="shared" si="570"/>
        <v>0</v>
      </c>
      <c r="S2257">
        <f t="shared" si="571"/>
        <v>0</v>
      </c>
      <c r="T2257">
        <f t="shared" si="572"/>
        <v>1</v>
      </c>
      <c r="U2257">
        <v>0</v>
      </c>
      <c r="V2257">
        <f t="shared" si="573"/>
        <v>7.144460103840386E-2</v>
      </c>
      <c r="W2257">
        <f t="shared" si="574"/>
        <v>0.51785355670030819</v>
      </c>
      <c r="X2257">
        <f t="shared" si="575"/>
        <v>5.1043310175366979E-3</v>
      </c>
      <c r="Y2257">
        <f t="shared" si="576"/>
        <v>0</v>
      </c>
      <c r="Z2257" t="s">
        <v>2289</v>
      </c>
    </row>
    <row r="2258" spans="1:26" x14ac:dyDescent="0.25">
      <c r="A2258" t="s">
        <v>26</v>
      </c>
      <c r="B2258" t="s">
        <v>30</v>
      </c>
      <c r="C2258" t="s">
        <v>25</v>
      </c>
      <c r="D2258">
        <v>0</v>
      </c>
      <c r="F2258">
        <v>1</v>
      </c>
      <c r="G2258">
        <v>51.2</v>
      </c>
      <c r="H2258">
        <f t="shared" si="561"/>
        <v>1</v>
      </c>
      <c r="I2258">
        <f t="shared" si="562"/>
        <v>0</v>
      </c>
      <c r="J2258">
        <f t="shared" si="563"/>
        <v>1</v>
      </c>
      <c r="K2258">
        <f t="shared" si="564"/>
        <v>0</v>
      </c>
      <c r="L2258">
        <f t="shared" si="565"/>
        <v>0</v>
      </c>
      <c r="M2258">
        <f t="shared" si="566"/>
        <v>1</v>
      </c>
      <c r="N2258">
        <f t="shared" si="567"/>
        <v>0</v>
      </c>
      <c r="O2258">
        <f t="shared" si="568"/>
        <v>0</v>
      </c>
      <c r="P2258">
        <v>1</v>
      </c>
      <c r="Q2258">
        <f t="shared" si="569"/>
        <v>0</v>
      </c>
      <c r="R2258">
        <f t="shared" si="570"/>
        <v>1</v>
      </c>
      <c r="S2258">
        <f t="shared" si="571"/>
        <v>0</v>
      </c>
      <c r="T2258">
        <f t="shared" si="572"/>
        <v>0</v>
      </c>
      <c r="U2258">
        <v>0</v>
      </c>
      <c r="V2258">
        <f t="shared" si="573"/>
        <v>0.33758703658616523</v>
      </c>
      <c r="W2258">
        <f t="shared" si="574"/>
        <v>0.5836042664604022</v>
      </c>
      <c r="X2258">
        <f t="shared" si="575"/>
        <v>0.11396500727102886</v>
      </c>
      <c r="Y2258">
        <f t="shared" si="576"/>
        <v>1</v>
      </c>
      <c r="Z2258" t="s">
        <v>2290</v>
      </c>
    </row>
    <row r="2259" spans="1:26" x14ac:dyDescent="0.25">
      <c r="A2259" t="s">
        <v>29</v>
      </c>
      <c r="B2259" t="s">
        <v>38</v>
      </c>
      <c r="C2259" t="s">
        <v>25</v>
      </c>
      <c r="D2259">
        <v>0</v>
      </c>
      <c r="F2259">
        <v>1</v>
      </c>
      <c r="G2259">
        <v>65.599999999999994</v>
      </c>
      <c r="H2259">
        <f t="shared" si="561"/>
        <v>1</v>
      </c>
      <c r="I2259">
        <f t="shared" si="562"/>
        <v>0</v>
      </c>
      <c r="J2259">
        <f t="shared" si="563"/>
        <v>1</v>
      </c>
      <c r="K2259">
        <f t="shared" si="564"/>
        <v>0</v>
      </c>
      <c r="L2259">
        <f t="shared" si="565"/>
        <v>0</v>
      </c>
      <c r="M2259">
        <f t="shared" si="566"/>
        <v>0</v>
      </c>
      <c r="N2259">
        <f t="shared" si="567"/>
        <v>1</v>
      </c>
      <c r="O2259">
        <f t="shared" si="568"/>
        <v>0</v>
      </c>
      <c r="P2259">
        <v>15</v>
      </c>
      <c r="Q2259">
        <f t="shared" si="569"/>
        <v>0</v>
      </c>
      <c r="R2259">
        <f t="shared" si="570"/>
        <v>0</v>
      </c>
      <c r="S2259">
        <f t="shared" si="571"/>
        <v>1</v>
      </c>
      <c r="T2259">
        <f t="shared" si="572"/>
        <v>0</v>
      </c>
      <c r="U2259">
        <v>0</v>
      </c>
      <c r="V2259">
        <f t="shared" si="573"/>
        <v>8.85825859928773E-2</v>
      </c>
      <c r="W2259">
        <f t="shared" si="574"/>
        <v>0.52213117667659203</v>
      </c>
      <c r="X2259">
        <f t="shared" si="575"/>
        <v>7.8468745411855011E-3</v>
      </c>
      <c r="Y2259">
        <f t="shared" si="576"/>
        <v>0</v>
      </c>
      <c r="Z2259" t="s">
        <v>2291</v>
      </c>
    </row>
    <row r="2260" spans="1:26" x14ac:dyDescent="0.25">
      <c r="A2260" t="s">
        <v>29</v>
      </c>
      <c r="B2260" t="s">
        <v>38</v>
      </c>
      <c r="C2260" t="s">
        <v>25</v>
      </c>
      <c r="D2260">
        <v>0</v>
      </c>
      <c r="F2260">
        <v>1</v>
      </c>
      <c r="G2260">
        <v>80.55</v>
      </c>
      <c r="H2260">
        <f t="shared" si="561"/>
        <v>1</v>
      </c>
      <c r="I2260">
        <f t="shared" si="562"/>
        <v>0</v>
      </c>
      <c r="J2260">
        <f t="shared" si="563"/>
        <v>1</v>
      </c>
      <c r="K2260">
        <f t="shared" si="564"/>
        <v>0</v>
      </c>
      <c r="L2260">
        <f t="shared" si="565"/>
        <v>0</v>
      </c>
      <c r="M2260">
        <f t="shared" si="566"/>
        <v>0</v>
      </c>
      <c r="N2260">
        <f t="shared" si="567"/>
        <v>1</v>
      </c>
      <c r="O2260">
        <f t="shared" si="568"/>
        <v>0</v>
      </c>
      <c r="P2260">
        <v>60</v>
      </c>
      <c r="Q2260">
        <f t="shared" si="569"/>
        <v>0</v>
      </c>
      <c r="R2260">
        <f t="shared" si="570"/>
        <v>0</v>
      </c>
      <c r="S2260">
        <f t="shared" si="571"/>
        <v>1</v>
      </c>
      <c r="T2260">
        <f t="shared" si="572"/>
        <v>0</v>
      </c>
      <c r="U2260">
        <v>0</v>
      </c>
      <c r="V2260">
        <f t="shared" si="573"/>
        <v>0.11189046441822545</v>
      </c>
      <c r="W2260">
        <f t="shared" si="574"/>
        <v>0.52794346905319756</v>
      </c>
      <c r="X2260">
        <f t="shared" si="575"/>
        <v>1.2519476027726175E-2</v>
      </c>
      <c r="Y2260">
        <f t="shared" si="576"/>
        <v>0</v>
      </c>
      <c r="Z2260" t="s">
        <v>2292</v>
      </c>
    </row>
    <row r="2261" spans="1:26" x14ac:dyDescent="0.25">
      <c r="A2261" t="s">
        <v>29</v>
      </c>
      <c r="B2261" t="s">
        <v>30</v>
      </c>
      <c r="C2261" t="s">
        <v>25</v>
      </c>
      <c r="D2261">
        <v>0</v>
      </c>
      <c r="F2261">
        <v>1</v>
      </c>
      <c r="G2261">
        <v>52.7</v>
      </c>
      <c r="H2261">
        <f t="shared" si="561"/>
        <v>1</v>
      </c>
      <c r="I2261">
        <f t="shared" si="562"/>
        <v>0</v>
      </c>
      <c r="J2261">
        <f t="shared" si="563"/>
        <v>1</v>
      </c>
      <c r="K2261">
        <f t="shared" si="564"/>
        <v>0</v>
      </c>
      <c r="L2261">
        <f t="shared" si="565"/>
        <v>0</v>
      </c>
      <c r="M2261">
        <f t="shared" si="566"/>
        <v>0</v>
      </c>
      <c r="N2261">
        <f t="shared" si="567"/>
        <v>1</v>
      </c>
      <c r="O2261">
        <f t="shared" si="568"/>
        <v>0</v>
      </c>
      <c r="P2261">
        <v>56</v>
      </c>
      <c r="Q2261">
        <f t="shared" si="569"/>
        <v>0</v>
      </c>
      <c r="R2261">
        <f t="shared" si="570"/>
        <v>1</v>
      </c>
      <c r="S2261">
        <f t="shared" si="571"/>
        <v>0</v>
      </c>
      <c r="T2261">
        <f t="shared" si="572"/>
        <v>0</v>
      </c>
      <c r="U2261">
        <v>0</v>
      </c>
      <c r="V2261">
        <f t="shared" si="573"/>
        <v>6.8470771164316019E-2</v>
      </c>
      <c r="W2261">
        <f t="shared" si="574"/>
        <v>0.51711100826131873</v>
      </c>
      <c r="X2261">
        <f t="shared" si="575"/>
        <v>4.68824650383613E-3</v>
      </c>
      <c r="Y2261">
        <f t="shared" si="576"/>
        <v>0</v>
      </c>
      <c r="Z2261" t="s">
        <v>2293</v>
      </c>
    </row>
    <row r="2262" spans="1:26" x14ac:dyDescent="0.25">
      <c r="A2262" t="s">
        <v>45</v>
      </c>
      <c r="B2262" t="s">
        <v>30</v>
      </c>
      <c r="C2262" t="s">
        <v>23</v>
      </c>
      <c r="D2262">
        <v>0</v>
      </c>
      <c r="F2262">
        <v>1</v>
      </c>
      <c r="G2262">
        <v>20.85</v>
      </c>
      <c r="H2262">
        <f t="shared" si="561"/>
        <v>1</v>
      </c>
      <c r="I2262">
        <f t="shared" si="562"/>
        <v>0</v>
      </c>
      <c r="J2262">
        <f t="shared" si="563"/>
        <v>0</v>
      </c>
      <c r="K2262">
        <f t="shared" si="564"/>
        <v>0</v>
      </c>
      <c r="L2262">
        <f t="shared" si="565"/>
        <v>1</v>
      </c>
      <c r="M2262">
        <f t="shared" si="566"/>
        <v>0</v>
      </c>
      <c r="N2262">
        <f t="shared" si="567"/>
        <v>0</v>
      </c>
      <c r="O2262">
        <f t="shared" si="568"/>
        <v>1</v>
      </c>
      <c r="P2262">
        <v>8</v>
      </c>
      <c r="Q2262">
        <f t="shared" si="569"/>
        <v>0</v>
      </c>
      <c r="R2262">
        <f t="shared" si="570"/>
        <v>1</v>
      </c>
      <c r="S2262">
        <f t="shared" si="571"/>
        <v>0</v>
      </c>
      <c r="T2262">
        <f t="shared" si="572"/>
        <v>0</v>
      </c>
      <c r="U2262">
        <v>0</v>
      </c>
      <c r="V2262">
        <f t="shared" si="573"/>
        <v>-6.4984239711109698E-2</v>
      </c>
      <c r="W2262">
        <f t="shared" si="574"/>
        <v>0.48375965485238526</v>
      </c>
      <c r="X2262">
        <f t="shared" si="575"/>
        <v>4.2229514108309664E-3</v>
      </c>
      <c r="Y2262">
        <f t="shared" si="576"/>
        <v>0</v>
      </c>
      <c r="Z2262" t="s">
        <v>2294</v>
      </c>
    </row>
    <row r="2263" spans="1:26" x14ac:dyDescent="0.25">
      <c r="A2263" t="s">
        <v>26</v>
      </c>
      <c r="B2263" t="s">
        <v>38</v>
      </c>
      <c r="C2263" t="s">
        <v>35</v>
      </c>
      <c r="D2263">
        <v>0</v>
      </c>
      <c r="F2263">
        <v>1</v>
      </c>
      <c r="G2263">
        <v>80.099999999999994</v>
      </c>
      <c r="H2263">
        <f t="shared" si="561"/>
        <v>1</v>
      </c>
      <c r="I2263">
        <f t="shared" si="562"/>
        <v>0</v>
      </c>
      <c r="J2263">
        <f t="shared" si="563"/>
        <v>0</v>
      </c>
      <c r="K2263">
        <f t="shared" si="564"/>
        <v>1</v>
      </c>
      <c r="L2263">
        <f t="shared" si="565"/>
        <v>0</v>
      </c>
      <c r="M2263">
        <f t="shared" si="566"/>
        <v>1</v>
      </c>
      <c r="N2263">
        <f t="shared" si="567"/>
        <v>0</v>
      </c>
      <c r="O2263">
        <f t="shared" si="568"/>
        <v>0</v>
      </c>
      <c r="P2263">
        <v>3</v>
      </c>
      <c r="Q2263">
        <f t="shared" si="569"/>
        <v>0</v>
      </c>
      <c r="R2263">
        <f t="shared" si="570"/>
        <v>0</v>
      </c>
      <c r="S2263">
        <f t="shared" si="571"/>
        <v>1</v>
      </c>
      <c r="T2263">
        <f t="shared" si="572"/>
        <v>0</v>
      </c>
      <c r="U2263">
        <v>1</v>
      </c>
      <c r="V2263">
        <f t="shared" si="573"/>
        <v>0.38264373802379475</v>
      </c>
      <c r="W2263">
        <f t="shared" si="574"/>
        <v>0.59451058182088179</v>
      </c>
      <c r="X2263">
        <f t="shared" si="575"/>
        <v>0.38112875420123288</v>
      </c>
      <c r="Y2263">
        <f t="shared" si="576"/>
        <v>1</v>
      </c>
      <c r="Z2263" t="s">
        <v>2295</v>
      </c>
    </row>
    <row r="2264" spans="1:26" x14ac:dyDescent="0.25">
      <c r="A2264" t="s">
        <v>26</v>
      </c>
      <c r="B2264" t="s">
        <v>38</v>
      </c>
      <c r="C2264" t="s">
        <v>25</v>
      </c>
      <c r="D2264">
        <v>0</v>
      </c>
      <c r="F2264">
        <v>1</v>
      </c>
      <c r="G2264">
        <v>52.15</v>
      </c>
      <c r="H2264">
        <f t="shared" si="561"/>
        <v>1</v>
      </c>
      <c r="I2264">
        <f t="shared" si="562"/>
        <v>0</v>
      </c>
      <c r="J2264">
        <f t="shared" si="563"/>
        <v>1</v>
      </c>
      <c r="K2264">
        <f t="shared" si="564"/>
        <v>0</v>
      </c>
      <c r="L2264">
        <f t="shared" si="565"/>
        <v>0</v>
      </c>
      <c r="M2264">
        <f t="shared" si="566"/>
        <v>1</v>
      </c>
      <c r="N2264">
        <f t="shared" si="567"/>
        <v>0</v>
      </c>
      <c r="O2264">
        <f t="shared" si="568"/>
        <v>0</v>
      </c>
      <c r="P2264">
        <v>49</v>
      </c>
      <c r="Q2264">
        <f t="shared" si="569"/>
        <v>0</v>
      </c>
      <c r="R2264">
        <f t="shared" si="570"/>
        <v>0</v>
      </c>
      <c r="S2264">
        <f t="shared" si="571"/>
        <v>1</v>
      </c>
      <c r="T2264">
        <f t="shared" si="572"/>
        <v>0</v>
      </c>
      <c r="U2264">
        <v>0</v>
      </c>
      <c r="V2264">
        <f t="shared" si="573"/>
        <v>0.34393130848933434</v>
      </c>
      <c r="W2264">
        <f t="shared" si="574"/>
        <v>0.58514516757282686</v>
      </c>
      <c r="X2264">
        <f t="shared" si="575"/>
        <v>0.11828874495918566</v>
      </c>
      <c r="Y2264">
        <f t="shared" si="576"/>
        <v>1</v>
      </c>
      <c r="Z2264" t="s">
        <v>2296</v>
      </c>
    </row>
    <row r="2265" spans="1:26" x14ac:dyDescent="0.25">
      <c r="A2265" t="s">
        <v>26</v>
      </c>
      <c r="B2265" t="s">
        <v>27</v>
      </c>
      <c r="C2265" t="s">
        <v>35</v>
      </c>
      <c r="D2265">
        <v>0</v>
      </c>
      <c r="F2265">
        <v>1</v>
      </c>
      <c r="G2265">
        <v>80.2</v>
      </c>
      <c r="H2265">
        <f t="shared" si="561"/>
        <v>1</v>
      </c>
      <c r="I2265">
        <f t="shared" si="562"/>
        <v>0</v>
      </c>
      <c r="J2265">
        <f t="shared" si="563"/>
        <v>0</v>
      </c>
      <c r="K2265">
        <f t="shared" si="564"/>
        <v>1</v>
      </c>
      <c r="L2265">
        <f t="shared" si="565"/>
        <v>0</v>
      </c>
      <c r="M2265">
        <f t="shared" si="566"/>
        <v>1</v>
      </c>
      <c r="N2265">
        <f t="shared" si="567"/>
        <v>0</v>
      </c>
      <c r="O2265">
        <f t="shared" si="568"/>
        <v>0</v>
      </c>
      <c r="P2265">
        <v>2</v>
      </c>
      <c r="Q2265">
        <f t="shared" si="569"/>
        <v>1</v>
      </c>
      <c r="R2265">
        <f t="shared" si="570"/>
        <v>0</v>
      </c>
      <c r="S2265">
        <f t="shared" si="571"/>
        <v>0</v>
      </c>
      <c r="T2265">
        <f t="shared" si="572"/>
        <v>0</v>
      </c>
      <c r="U2265">
        <v>1</v>
      </c>
      <c r="V2265">
        <f t="shared" si="573"/>
        <v>0.52443115656340844</v>
      </c>
      <c r="W2265">
        <f t="shared" si="574"/>
        <v>0.6281833337748215</v>
      </c>
      <c r="X2265">
        <f t="shared" si="575"/>
        <v>0.22616572484761732</v>
      </c>
      <c r="Y2265">
        <f t="shared" si="576"/>
        <v>1</v>
      </c>
      <c r="Z2265" t="s">
        <v>2297</v>
      </c>
    </row>
    <row r="2266" spans="1:26" x14ac:dyDescent="0.25">
      <c r="A2266" t="s">
        <v>26</v>
      </c>
      <c r="B2266" t="s">
        <v>33</v>
      </c>
      <c r="C2266" t="s">
        <v>35</v>
      </c>
      <c r="D2266">
        <v>0</v>
      </c>
      <c r="F2266">
        <v>1</v>
      </c>
      <c r="G2266">
        <v>98.15</v>
      </c>
      <c r="H2266">
        <f t="shared" si="561"/>
        <v>1</v>
      </c>
      <c r="I2266">
        <f t="shared" si="562"/>
        <v>0</v>
      </c>
      <c r="J2266">
        <f t="shared" si="563"/>
        <v>0</v>
      </c>
      <c r="K2266">
        <f t="shared" si="564"/>
        <v>1</v>
      </c>
      <c r="L2266">
        <f t="shared" si="565"/>
        <v>0</v>
      </c>
      <c r="M2266">
        <f t="shared" si="566"/>
        <v>1</v>
      </c>
      <c r="N2266">
        <f t="shared" si="567"/>
        <v>0</v>
      </c>
      <c r="O2266">
        <f t="shared" si="568"/>
        <v>0</v>
      </c>
      <c r="P2266">
        <v>6</v>
      </c>
      <c r="Q2266">
        <f t="shared" si="569"/>
        <v>0</v>
      </c>
      <c r="R2266">
        <f t="shared" si="570"/>
        <v>0</v>
      </c>
      <c r="S2266">
        <f t="shared" si="571"/>
        <v>0</v>
      </c>
      <c r="T2266">
        <f t="shared" si="572"/>
        <v>1</v>
      </c>
      <c r="U2266">
        <v>1</v>
      </c>
      <c r="V2266">
        <f t="shared" si="573"/>
        <v>0.41564785749040561</v>
      </c>
      <c r="W2266">
        <f t="shared" si="574"/>
        <v>0.60244135278842059</v>
      </c>
      <c r="X2266">
        <f t="shared" si="575"/>
        <v>0.34146742645555322</v>
      </c>
      <c r="Y2266">
        <f t="shared" si="576"/>
        <v>1</v>
      </c>
      <c r="Z2266" t="s">
        <v>2298</v>
      </c>
    </row>
    <row r="2267" spans="1:26" x14ac:dyDescent="0.25">
      <c r="A2267" t="s">
        <v>45</v>
      </c>
      <c r="B2267" t="s">
        <v>33</v>
      </c>
      <c r="C2267" t="s">
        <v>35</v>
      </c>
      <c r="D2267">
        <v>0</v>
      </c>
      <c r="F2267">
        <v>1</v>
      </c>
      <c r="G2267">
        <v>114.95</v>
      </c>
      <c r="H2267">
        <f t="shared" si="561"/>
        <v>1</v>
      </c>
      <c r="I2267">
        <f t="shared" si="562"/>
        <v>0</v>
      </c>
      <c r="J2267">
        <f t="shared" si="563"/>
        <v>0</v>
      </c>
      <c r="K2267">
        <f t="shared" si="564"/>
        <v>1</v>
      </c>
      <c r="L2267">
        <f t="shared" si="565"/>
        <v>0</v>
      </c>
      <c r="M2267">
        <f t="shared" si="566"/>
        <v>0</v>
      </c>
      <c r="N2267">
        <f t="shared" si="567"/>
        <v>0</v>
      </c>
      <c r="O2267">
        <f t="shared" si="568"/>
        <v>1</v>
      </c>
      <c r="P2267">
        <v>70</v>
      </c>
      <c r="Q2267">
        <f t="shared" si="569"/>
        <v>0</v>
      </c>
      <c r="R2267">
        <f t="shared" si="570"/>
        <v>0</v>
      </c>
      <c r="S2267">
        <f t="shared" si="571"/>
        <v>0</v>
      </c>
      <c r="T2267">
        <f t="shared" si="572"/>
        <v>1</v>
      </c>
      <c r="U2267">
        <v>0</v>
      </c>
      <c r="V2267">
        <f t="shared" si="573"/>
        <v>0.11045108384532176</v>
      </c>
      <c r="W2267">
        <f t="shared" si="574"/>
        <v>0.52758473346537538</v>
      </c>
      <c r="X2267">
        <f t="shared" si="575"/>
        <v>1.2199441922606299E-2</v>
      </c>
      <c r="Y2267">
        <f t="shared" si="576"/>
        <v>0</v>
      </c>
      <c r="Z2267" t="s">
        <v>2299</v>
      </c>
    </row>
    <row r="2268" spans="1:26" x14ac:dyDescent="0.25">
      <c r="A2268" t="s">
        <v>26</v>
      </c>
      <c r="B2268" t="s">
        <v>30</v>
      </c>
      <c r="C2268" t="s">
        <v>35</v>
      </c>
      <c r="D2268">
        <v>0</v>
      </c>
      <c r="F2268">
        <v>1</v>
      </c>
      <c r="G2268">
        <v>112.95</v>
      </c>
      <c r="H2268">
        <f t="shared" si="561"/>
        <v>1</v>
      </c>
      <c r="I2268">
        <f t="shared" si="562"/>
        <v>0</v>
      </c>
      <c r="J2268">
        <f t="shared" si="563"/>
        <v>0</v>
      </c>
      <c r="K2268">
        <f t="shared" si="564"/>
        <v>1</v>
      </c>
      <c r="L2268">
        <f t="shared" si="565"/>
        <v>0</v>
      </c>
      <c r="M2268">
        <f t="shared" si="566"/>
        <v>1</v>
      </c>
      <c r="N2268">
        <f t="shared" si="567"/>
        <v>0</v>
      </c>
      <c r="O2268">
        <f t="shared" si="568"/>
        <v>0</v>
      </c>
      <c r="P2268">
        <v>12</v>
      </c>
      <c r="Q2268">
        <f t="shared" si="569"/>
        <v>0</v>
      </c>
      <c r="R2268">
        <f t="shared" si="570"/>
        <v>1</v>
      </c>
      <c r="S2268">
        <f t="shared" si="571"/>
        <v>0</v>
      </c>
      <c r="T2268">
        <f t="shared" si="572"/>
        <v>0</v>
      </c>
      <c r="U2268">
        <v>1</v>
      </c>
      <c r="V2268">
        <f t="shared" si="573"/>
        <v>0.45241332670809631</v>
      </c>
      <c r="W2268">
        <f t="shared" si="574"/>
        <v>0.61121287055293583</v>
      </c>
      <c r="X2268">
        <f t="shared" si="575"/>
        <v>0.29985116476689405</v>
      </c>
      <c r="Y2268">
        <f t="shared" si="576"/>
        <v>1</v>
      </c>
      <c r="Z2268" t="s">
        <v>2300</v>
      </c>
    </row>
    <row r="2269" spans="1:26" x14ac:dyDescent="0.25">
      <c r="A2269" t="s">
        <v>29</v>
      </c>
      <c r="B2269" t="s">
        <v>33</v>
      </c>
      <c r="C2269" t="s">
        <v>35</v>
      </c>
      <c r="D2269">
        <v>1</v>
      </c>
      <c r="F2269">
        <v>1</v>
      </c>
      <c r="G2269">
        <v>104.45</v>
      </c>
      <c r="H2269">
        <f t="shared" si="561"/>
        <v>0</v>
      </c>
      <c r="I2269">
        <f t="shared" si="562"/>
        <v>1</v>
      </c>
      <c r="J2269">
        <f t="shared" si="563"/>
        <v>0</v>
      </c>
      <c r="K2269">
        <f t="shared" si="564"/>
        <v>1</v>
      </c>
      <c r="L2269">
        <f t="shared" si="565"/>
        <v>0</v>
      </c>
      <c r="M2269">
        <f t="shared" si="566"/>
        <v>0</v>
      </c>
      <c r="N2269">
        <f t="shared" si="567"/>
        <v>1</v>
      </c>
      <c r="O2269">
        <f t="shared" si="568"/>
        <v>0</v>
      </c>
      <c r="P2269">
        <v>52</v>
      </c>
      <c r="Q2269">
        <f t="shared" si="569"/>
        <v>0</v>
      </c>
      <c r="R2269">
        <f t="shared" si="570"/>
        <v>0</v>
      </c>
      <c r="S2269">
        <f t="shared" si="571"/>
        <v>0</v>
      </c>
      <c r="T2269">
        <f t="shared" si="572"/>
        <v>1</v>
      </c>
      <c r="U2269">
        <v>0</v>
      </c>
      <c r="V2269">
        <f t="shared" si="573"/>
        <v>0.15401505805127688</v>
      </c>
      <c r="W2269">
        <f t="shared" si="574"/>
        <v>0.53842783346571099</v>
      </c>
      <c r="X2269">
        <f t="shared" si="575"/>
        <v>2.3720638106538187E-2</v>
      </c>
      <c r="Y2269">
        <f t="shared" si="576"/>
        <v>0</v>
      </c>
      <c r="Z2269" t="s">
        <v>2301</v>
      </c>
    </row>
    <row r="2270" spans="1:26" x14ac:dyDescent="0.25">
      <c r="A2270" t="s">
        <v>45</v>
      </c>
      <c r="B2270" t="s">
        <v>38</v>
      </c>
      <c r="C2270" t="s">
        <v>35</v>
      </c>
      <c r="D2270">
        <v>0</v>
      </c>
      <c r="F2270">
        <v>1</v>
      </c>
      <c r="G2270">
        <v>113.65</v>
      </c>
      <c r="H2270">
        <f t="shared" si="561"/>
        <v>1</v>
      </c>
      <c r="I2270">
        <f t="shared" si="562"/>
        <v>0</v>
      </c>
      <c r="J2270">
        <f t="shared" si="563"/>
        <v>0</v>
      </c>
      <c r="K2270">
        <f t="shared" si="564"/>
        <v>1</v>
      </c>
      <c r="L2270">
        <f t="shared" si="565"/>
        <v>0</v>
      </c>
      <c r="M2270">
        <f t="shared" si="566"/>
        <v>0</v>
      </c>
      <c r="N2270">
        <f t="shared" si="567"/>
        <v>0</v>
      </c>
      <c r="O2270">
        <f t="shared" si="568"/>
        <v>1</v>
      </c>
      <c r="P2270">
        <v>72</v>
      </c>
      <c r="Q2270">
        <f t="shared" si="569"/>
        <v>0</v>
      </c>
      <c r="R2270">
        <f t="shared" si="570"/>
        <v>0</v>
      </c>
      <c r="S2270">
        <f t="shared" si="571"/>
        <v>1</v>
      </c>
      <c r="T2270">
        <f t="shared" si="572"/>
        <v>0</v>
      </c>
      <c r="U2270">
        <v>0</v>
      </c>
      <c r="V2270">
        <f t="shared" si="573"/>
        <v>0.10356114254757928</v>
      </c>
      <c r="W2270">
        <f t="shared" si="574"/>
        <v>0.52586717117748749</v>
      </c>
      <c r="X2270">
        <f t="shared" si="575"/>
        <v>1.0724910245760036E-2</v>
      </c>
      <c r="Y2270">
        <f t="shared" si="576"/>
        <v>0</v>
      </c>
      <c r="Z2270" t="s">
        <v>2302</v>
      </c>
    </row>
    <row r="2271" spans="1:26" x14ac:dyDescent="0.25">
      <c r="A2271" t="s">
        <v>45</v>
      </c>
      <c r="B2271" t="s">
        <v>33</v>
      </c>
      <c r="C2271" t="s">
        <v>23</v>
      </c>
      <c r="D2271">
        <v>0</v>
      </c>
      <c r="F2271">
        <v>1</v>
      </c>
      <c r="G2271">
        <v>20.6</v>
      </c>
      <c r="H2271">
        <f t="shared" si="561"/>
        <v>1</v>
      </c>
      <c r="I2271">
        <f t="shared" si="562"/>
        <v>0</v>
      </c>
      <c r="J2271">
        <f t="shared" si="563"/>
        <v>0</v>
      </c>
      <c r="K2271">
        <f t="shared" si="564"/>
        <v>0</v>
      </c>
      <c r="L2271">
        <f t="shared" si="565"/>
        <v>1</v>
      </c>
      <c r="M2271">
        <f t="shared" si="566"/>
        <v>0</v>
      </c>
      <c r="N2271">
        <f t="shared" si="567"/>
        <v>0</v>
      </c>
      <c r="O2271">
        <f t="shared" si="568"/>
        <v>1</v>
      </c>
      <c r="P2271">
        <v>40</v>
      </c>
      <c r="Q2271">
        <f t="shared" si="569"/>
        <v>0</v>
      </c>
      <c r="R2271">
        <f t="shared" si="570"/>
        <v>0</v>
      </c>
      <c r="S2271">
        <f t="shared" si="571"/>
        <v>0</v>
      </c>
      <c r="T2271">
        <f t="shared" si="572"/>
        <v>1</v>
      </c>
      <c r="U2271">
        <v>0</v>
      </c>
      <c r="V2271">
        <f t="shared" si="573"/>
        <v>-6.5374003564376393E-2</v>
      </c>
      <c r="W2271">
        <f t="shared" si="574"/>
        <v>0.4836623173061903</v>
      </c>
      <c r="X2271">
        <f t="shared" si="575"/>
        <v>4.273760342035097E-3</v>
      </c>
      <c r="Y2271">
        <f t="shared" si="576"/>
        <v>0</v>
      </c>
      <c r="Z2271" t="s">
        <v>2303</v>
      </c>
    </row>
    <row r="2272" spans="1:26" x14ac:dyDescent="0.25">
      <c r="A2272" t="s">
        <v>26</v>
      </c>
      <c r="B2272" t="s">
        <v>30</v>
      </c>
      <c r="C2272" t="s">
        <v>35</v>
      </c>
      <c r="D2272">
        <v>0</v>
      </c>
      <c r="F2272">
        <v>1</v>
      </c>
      <c r="G2272">
        <v>70.900000000000006</v>
      </c>
      <c r="H2272">
        <f t="shared" si="561"/>
        <v>1</v>
      </c>
      <c r="I2272">
        <f t="shared" si="562"/>
        <v>0</v>
      </c>
      <c r="J2272">
        <f t="shared" si="563"/>
        <v>0</v>
      </c>
      <c r="K2272">
        <f t="shared" si="564"/>
        <v>1</v>
      </c>
      <c r="L2272">
        <f t="shared" si="565"/>
        <v>0</v>
      </c>
      <c r="M2272">
        <f t="shared" si="566"/>
        <v>1</v>
      </c>
      <c r="N2272">
        <f t="shared" si="567"/>
        <v>0</v>
      </c>
      <c r="O2272">
        <f t="shared" si="568"/>
        <v>0</v>
      </c>
      <c r="P2272">
        <v>1</v>
      </c>
      <c r="Q2272">
        <f t="shared" si="569"/>
        <v>0</v>
      </c>
      <c r="R2272">
        <f t="shared" si="570"/>
        <v>1</v>
      </c>
      <c r="S2272">
        <f t="shared" si="571"/>
        <v>0</v>
      </c>
      <c r="T2272">
        <f t="shared" si="572"/>
        <v>0</v>
      </c>
      <c r="U2272">
        <v>1</v>
      </c>
      <c r="V2272">
        <f t="shared" si="573"/>
        <v>0.38685504658863878</v>
      </c>
      <c r="W2272">
        <f t="shared" si="574"/>
        <v>0.59552538709511904</v>
      </c>
      <c r="X2272">
        <f t="shared" si="575"/>
        <v>0.37594673389382033</v>
      </c>
      <c r="Y2272">
        <f t="shared" si="576"/>
        <v>1</v>
      </c>
      <c r="Z2272" t="s">
        <v>2304</v>
      </c>
    </row>
    <row r="2273" spans="1:26" x14ac:dyDescent="0.25">
      <c r="A2273" t="s">
        <v>26</v>
      </c>
      <c r="B2273" t="s">
        <v>27</v>
      </c>
      <c r="C2273" t="s">
        <v>35</v>
      </c>
      <c r="D2273">
        <v>1</v>
      </c>
      <c r="F2273">
        <v>1</v>
      </c>
      <c r="G2273">
        <v>86.85</v>
      </c>
      <c r="H2273">
        <f t="shared" si="561"/>
        <v>0</v>
      </c>
      <c r="I2273">
        <f t="shared" si="562"/>
        <v>1</v>
      </c>
      <c r="J2273">
        <f t="shared" si="563"/>
        <v>0</v>
      </c>
      <c r="K2273">
        <f t="shared" si="564"/>
        <v>1</v>
      </c>
      <c r="L2273">
        <f t="shared" si="565"/>
        <v>0</v>
      </c>
      <c r="M2273">
        <f t="shared" si="566"/>
        <v>1</v>
      </c>
      <c r="N2273">
        <f t="shared" si="567"/>
        <v>0</v>
      </c>
      <c r="O2273">
        <f t="shared" si="568"/>
        <v>0</v>
      </c>
      <c r="P2273">
        <v>3</v>
      </c>
      <c r="Q2273">
        <f t="shared" si="569"/>
        <v>1</v>
      </c>
      <c r="R2273">
        <f t="shared" si="570"/>
        <v>0</v>
      </c>
      <c r="S2273">
        <f t="shared" si="571"/>
        <v>0</v>
      </c>
      <c r="T2273">
        <f t="shared" si="572"/>
        <v>0</v>
      </c>
      <c r="U2273">
        <v>1</v>
      </c>
      <c r="V2273">
        <f t="shared" si="573"/>
        <v>0.54849032416460497</v>
      </c>
      <c r="W2273">
        <f t="shared" si="574"/>
        <v>0.63378526380303346</v>
      </c>
      <c r="X2273">
        <f t="shared" si="575"/>
        <v>0.2038609873729835</v>
      </c>
      <c r="Y2273">
        <f t="shared" si="576"/>
        <v>1</v>
      </c>
      <c r="Z2273" t="s">
        <v>2305</v>
      </c>
    </row>
    <row r="2274" spans="1:26" x14ac:dyDescent="0.25">
      <c r="A2274" t="s">
        <v>26</v>
      </c>
      <c r="B2274" t="s">
        <v>27</v>
      </c>
      <c r="C2274" t="s">
        <v>35</v>
      </c>
      <c r="D2274">
        <v>1</v>
      </c>
      <c r="F2274">
        <v>1</v>
      </c>
      <c r="G2274">
        <v>91.55</v>
      </c>
      <c r="H2274">
        <f t="shared" si="561"/>
        <v>0</v>
      </c>
      <c r="I2274">
        <f t="shared" si="562"/>
        <v>1</v>
      </c>
      <c r="J2274">
        <f t="shared" si="563"/>
        <v>0</v>
      </c>
      <c r="K2274">
        <f t="shared" si="564"/>
        <v>1</v>
      </c>
      <c r="L2274">
        <f t="shared" si="565"/>
        <v>0</v>
      </c>
      <c r="M2274">
        <f t="shared" si="566"/>
        <v>1</v>
      </c>
      <c r="N2274">
        <f t="shared" si="567"/>
        <v>0</v>
      </c>
      <c r="O2274">
        <f t="shared" si="568"/>
        <v>0</v>
      </c>
      <c r="P2274">
        <v>40</v>
      </c>
      <c r="Q2274">
        <f t="shared" si="569"/>
        <v>1</v>
      </c>
      <c r="R2274">
        <f t="shared" si="570"/>
        <v>0</v>
      </c>
      <c r="S2274">
        <f t="shared" si="571"/>
        <v>0</v>
      </c>
      <c r="T2274">
        <f t="shared" si="572"/>
        <v>0</v>
      </c>
      <c r="U2274">
        <v>0</v>
      </c>
      <c r="V2274">
        <f t="shared" si="573"/>
        <v>0.53726326624096055</v>
      </c>
      <c r="W2274">
        <f t="shared" si="574"/>
        <v>0.6311755543721741</v>
      </c>
      <c r="X2274">
        <f t="shared" si="575"/>
        <v>0.28865181725190525</v>
      </c>
      <c r="Y2274">
        <f t="shared" si="576"/>
        <v>1</v>
      </c>
      <c r="Z2274" t="s">
        <v>2306</v>
      </c>
    </row>
    <row r="2275" spans="1:26" x14ac:dyDescent="0.25">
      <c r="A2275" t="s">
        <v>26</v>
      </c>
      <c r="B2275" t="s">
        <v>27</v>
      </c>
      <c r="C2275" t="s">
        <v>25</v>
      </c>
      <c r="D2275">
        <v>0</v>
      </c>
      <c r="F2275">
        <v>1</v>
      </c>
      <c r="G2275">
        <v>49.85</v>
      </c>
      <c r="H2275">
        <f t="shared" si="561"/>
        <v>1</v>
      </c>
      <c r="I2275">
        <f t="shared" si="562"/>
        <v>0</v>
      </c>
      <c r="J2275">
        <f t="shared" si="563"/>
        <v>1</v>
      </c>
      <c r="K2275">
        <f t="shared" si="564"/>
        <v>0</v>
      </c>
      <c r="L2275">
        <f t="shared" si="565"/>
        <v>0</v>
      </c>
      <c r="M2275">
        <f t="shared" si="566"/>
        <v>1</v>
      </c>
      <c r="N2275">
        <f t="shared" si="567"/>
        <v>0</v>
      </c>
      <c r="O2275">
        <f t="shared" si="568"/>
        <v>0</v>
      </c>
      <c r="P2275">
        <v>1</v>
      </c>
      <c r="Q2275">
        <f t="shared" si="569"/>
        <v>1</v>
      </c>
      <c r="R2275">
        <f t="shared" si="570"/>
        <v>0</v>
      </c>
      <c r="S2275">
        <f t="shared" si="571"/>
        <v>0</v>
      </c>
      <c r="T2275">
        <f t="shared" si="572"/>
        <v>0</v>
      </c>
      <c r="U2275">
        <v>0</v>
      </c>
      <c r="V2275">
        <f t="shared" si="573"/>
        <v>0.47225065551607637</v>
      </c>
      <c r="W2275">
        <f t="shared" si="574"/>
        <v>0.61591631784255574</v>
      </c>
      <c r="X2275">
        <f t="shared" si="575"/>
        <v>0.22302068163536384</v>
      </c>
      <c r="Y2275">
        <f t="shared" si="576"/>
        <v>1</v>
      </c>
      <c r="Z2275" t="s">
        <v>2307</v>
      </c>
    </row>
    <row r="2276" spans="1:26" x14ac:dyDescent="0.25">
      <c r="A2276" t="s">
        <v>29</v>
      </c>
      <c r="B2276" t="s">
        <v>38</v>
      </c>
      <c r="C2276" t="s">
        <v>23</v>
      </c>
      <c r="D2276">
        <v>0</v>
      </c>
      <c r="F2276">
        <v>1</v>
      </c>
      <c r="G2276">
        <v>19.8</v>
      </c>
      <c r="H2276">
        <f t="shared" si="561"/>
        <v>1</v>
      </c>
      <c r="I2276">
        <f t="shared" si="562"/>
        <v>0</v>
      </c>
      <c r="J2276">
        <f t="shared" si="563"/>
        <v>0</v>
      </c>
      <c r="K2276">
        <f t="shared" si="564"/>
        <v>0</v>
      </c>
      <c r="L2276">
        <f t="shared" si="565"/>
        <v>1</v>
      </c>
      <c r="M2276">
        <f t="shared" si="566"/>
        <v>0</v>
      </c>
      <c r="N2276">
        <f t="shared" si="567"/>
        <v>1</v>
      </c>
      <c r="O2276">
        <f t="shared" si="568"/>
        <v>0</v>
      </c>
      <c r="P2276">
        <v>30</v>
      </c>
      <c r="Q2276">
        <f t="shared" si="569"/>
        <v>0</v>
      </c>
      <c r="R2276">
        <f t="shared" si="570"/>
        <v>0</v>
      </c>
      <c r="S2276">
        <f t="shared" si="571"/>
        <v>1</v>
      </c>
      <c r="T2276">
        <f t="shared" si="572"/>
        <v>0</v>
      </c>
      <c r="U2276">
        <v>0</v>
      </c>
      <c r="V2276">
        <f t="shared" si="573"/>
        <v>-6.6871918516736434E-3</v>
      </c>
      <c r="W2276">
        <f t="shared" si="574"/>
        <v>0.49832820826708341</v>
      </c>
      <c r="X2276">
        <f t="shared" si="575"/>
        <v>4.4718534861090369E-5</v>
      </c>
      <c r="Y2276">
        <f t="shared" si="576"/>
        <v>0</v>
      </c>
      <c r="Z2276" t="s">
        <v>2308</v>
      </c>
    </row>
    <row r="2277" spans="1:26" x14ac:dyDescent="0.25">
      <c r="A2277" t="s">
        <v>26</v>
      </c>
      <c r="B2277" t="s">
        <v>27</v>
      </c>
      <c r="C2277" t="s">
        <v>35</v>
      </c>
      <c r="D2277">
        <v>0</v>
      </c>
      <c r="F2277">
        <v>1</v>
      </c>
      <c r="G2277">
        <v>99.85</v>
      </c>
      <c r="H2277">
        <f t="shared" si="561"/>
        <v>1</v>
      </c>
      <c r="I2277">
        <f t="shared" si="562"/>
        <v>0</v>
      </c>
      <c r="J2277">
        <f t="shared" si="563"/>
        <v>0</v>
      </c>
      <c r="K2277">
        <f t="shared" si="564"/>
        <v>1</v>
      </c>
      <c r="L2277">
        <f t="shared" si="565"/>
        <v>0</v>
      </c>
      <c r="M2277">
        <f t="shared" si="566"/>
        <v>1</v>
      </c>
      <c r="N2277">
        <f t="shared" si="567"/>
        <v>0</v>
      </c>
      <c r="O2277">
        <f t="shared" si="568"/>
        <v>0</v>
      </c>
      <c r="P2277">
        <v>23</v>
      </c>
      <c r="Q2277">
        <f t="shared" si="569"/>
        <v>1</v>
      </c>
      <c r="R2277">
        <f t="shared" si="570"/>
        <v>0</v>
      </c>
      <c r="S2277">
        <f t="shared" si="571"/>
        <v>0</v>
      </c>
      <c r="T2277">
        <f t="shared" si="572"/>
        <v>0</v>
      </c>
      <c r="U2277">
        <v>1</v>
      </c>
      <c r="V2277">
        <f t="shared" si="573"/>
        <v>0.55506659543017034</v>
      </c>
      <c r="W2277">
        <f t="shared" si="574"/>
        <v>0.63531027903220072</v>
      </c>
      <c r="X2277">
        <f t="shared" si="575"/>
        <v>0.19796573450209973</v>
      </c>
      <c r="Y2277">
        <f t="shared" si="576"/>
        <v>1</v>
      </c>
      <c r="Z2277" t="s">
        <v>2309</v>
      </c>
    </row>
    <row r="2278" spans="1:26" x14ac:dyDescent="0.25">
      <c r="A2278" t="s">
        <v>26</v>
      </c>
      <c r="B2278" t="s">
        <v>27</v>
      </c>
      <c r="C2278" t="s">
        <v>35</v>
      </c>
      <c r="D2278">
        <v>0</v>
      </c>
      <c r="F2278">
        <v>1</v>
      </c>
      <c r="G2278">
        <v>74.5</v>
      </c>
      <c r="H2278">
        <f t="shared" si="561"/>
        <v>1</v>
      </c>
      <c r="I2278">
        <f t="shared" si="562"/>
        <v>0</v>
      </c>
      <c r="J2278">
        <f t="shared" si="563"/>
        <v>0</v>
      </c>
      <c r="K2278">
        <f t="shared" si="564"/>
        <v>1</v>
      </c>
      <c r="L2278">
        <f t="shared" si="565"/>
        <v>0</v>
      </c>
      <c r="M2278">
        <f t="shared" si="566"/>
        <v>1</v>
      </c>
      <c r="N2278">
        <f t="shared" si="567"/>
        <v>0</v>
      </c>
      <c r="O2278">
        <f t="shared" si="568"/>
        <v>0</v>
      </c>
      <c r="P2278">
        <v>1</v>
      </c>
      <c r="Q2278">
        <f t="shared" si="569"/>
        <v>1</v>
      </c>
      <c r="R2278">
        <f t="shared" si="570"/>
        <v>0</v>
      </c>
      <c r="S2278">
        <f t="shared" si="571"/>
        <v>0</v>
      </c>
      <c r="T2278">
        <f t="shared" si="572"/>
        <v>0</v>
      </c>
      <c r="U2278">
        <v>1</v>
      </c>
      <c r="V2278">
        <f t="shared" si="573"/>
        <v>0.5292359898132305</v>
      </c>
      <c r="W2278">
        <f t="shared" si="574"/>
        <v>0.62930490109988035</v>
      </c>
      <c r="X2278">
        <f t="shared" si="575"/>
        <v>0.22161875328712882</v>
      </c>
      <c r="Y2278">
        <f t="shared" si="576"/>
        <v>1</v>
      </c>
      <c r="Z2278" t="s">
        <v>2310</v>
      </c>
    </row>
    <row r="2279" spans="1:26" x14ac:dyDescent="0.25">
      <c r="A2279" t="s">
        <v>26</v>
      </c>
      <c r="B2279" t="s">
        <v>27</v>
      </c>
      <c r="C2279" t="s">
        <v>35</v>
      </c>
      <c r="D2279">
        <v>1</v>
      </c>
      <c r="F2279">
        <v>1</v>
      </c>
      <c r="G2279">
        <v>104.15</v>
      </c>
      <c r="H2279">
        <f t="shared" si="561"/>
        <v>0</v>
      </c>
      <c r="I2279">
        <f t="shared" si="562"/>
        <v>1</v>
      </c>
      <c r="J2279">
        <f t="shared" si="563"/>
        <v>0</v>
      </c>
      <c r="K2279">
        <f t="shared" si="564"/>
        <v>1</v>
      </c>
      <c r="L2279">
        <f t="shared" si="565"/>
        <v>0</v>
      </c>
      <c r="M2279">
        <f t="shared" si="566"/>
        <v>1</v>
      </c>
      <c r="N2279">
        <f t="shared" si="567"/>
        <v>0</v>
      </c>
      <c r="O2279">
        <f t="shared" si="568"/>
        <v>0</v>
      </c>
      <c r="P2279">
        <v>44</v>
      </c>
      <c r="Q2279">
        <f t="shared" si="569"/>
        <v>1</v>
      </c>
      <c r="R2279">
        <f t="shared" si="570"/>
        <v>0</v>
      </c>
      <c r="S2279">
        <f t="shared" si="571"/>
        <v>0</v>
      </c>
      <c r="T2279">
        <f t="shared" si="572"/>
        <v>0</v>
      </c>
      <c r="U2279">
        <v>0</v>
      </c>
      <c r="V2279">
        <f t="shared" si="573"/>
        <v>0.56177053370635754</v>
      </c>
      <c r="W2279">
        <f t="shared" si="574"/>
        <v>0.63686210856128445</v>
      </c>
      <c r="X2279">
        <f t="shared" si="575"/>
        <v>0.31558613254072582</v>
      </c>
      <c r="Y2279">
        <f t="shared" si="576"/>
        <v>1</v>
      </c>
      <c r="Z2279" t="s">
        <v>2311</v>
      </c>
    </row>
    <row r="2280" spans="1:26" x14ac:dyDescent="0.25">
      <c r="A2280" t="s">
        <v>26</v>
      </c>
      <c r="B2280" t="s">
        <v>27</v>
      </c>
      <c r="C2280" t="s">
        <v>35</v>
      </c>
      <c r="D2280">
        <v>0</v>
      </c>
      <c r="F2280">
        <v>1</v>
      </c>
      <c r="G2280">
        <v>109.15</v>
      </c>
      <c r="H2280">
        <f t="shared" si="561"/>
        <v>1</v>
      </c>
      <c r="I2280">
        <f t="shared" si="562"/>
        <v>0</v>
      </c>
      <c r="J2280">
        <f t="shared" si="563"/>
        <v>0</v>
      </c>
      <c r="K2280">
        <f t="shared" si="564"/>
        <v>1</v>
      </c>
      <c r="L2280">
        <f t="shared" si="565"/>
        <v>0</v>
      </c>
      <c r="M2280">
        <f t="shared" si="566"/>
        <v>1</v>
      </c>
      <c r="N2280">
        <f t="shared" si="567"/>
        <v>0</v>
      </c>
      <c r="O2280">
        <f t="shared" si="568"/>
        <v>0</v>
      </c>
      <c r="P2280">
        <v>65</v>
      </c>
      <c r="Q2280">
        <f t="shared" si="569"/>
        <v>1</v>
      </c>
      <c r="R2280">
        <f t="shared" si="570"/>
        <v>0</v>
      </c>
      <c r="S2280">
        <f t="shared" si="571"/>
        <v>0</v>
      </c>
      <c r="T2280">
        <f t="shared" si="572"/>
        <v>0</v>
      </c>
      <c r="U2280">
        <v>1</v>
      </c>
      <c r="V2280">
        <f t="shared" si="573"/>
        <v>0.57839409061523828</v>
      </c>
      <c r="W2280">
        <f t="shared" si="574"/>
        <v>0.64069780295540768</v>
      </c>
      <c r="X2280">
        <f t="shared" si="575"/>
        <v>0.17775154282815192</v>
      </c>
      <c r="Y2280">
        <f t="shared" si="576"/>
        <v>1</v>
      </c>
      <c r="Z2280" t="s">
        <v>2312</v>
      </c>
    </row>
    <row r="2281" spans="1:26" x14ac:dyDescent="0.25">
      <c r="A2281" t="s">
        <v>26</v>
      </c>
      <c r="B2281" t="s">
        <v>27</v>
      </c>
      <c r="C2281" t="s">
        <v>25</v>
      </c>
      <c r="D2281">
        <v>1</v>
      </c>
      <c r="F2281">
        <v>1</v>
      </c>
      <c r="G2281">
        <v>48.2</v>
      </c>
      <c r="H2281">
        <f t="shared" si="561"/>
        <v>0</v>
      </c>
      <c r="I2281">
        <f t="shared" si="562"/>
        <v>1</v>
      </c>
      <c r="J2281">
        <f t="shared" si="563"/>
        <v>1</v>
      </c>
      <c r="K2281">
        <f t="shared" si="564"/>
        <v>0</v>
      </c>
      <c r="L2281">
        <f t="shared" si="565"/>
        <v>0</v>
      </c>
      <c r="M2281">
        <f t="shared" si="566"/>
        <v>1</v>
      </c>
      <c r="N2281">
        <f t="shared" si="567"/>
        <v>0</v>
      </c>
      <c r="O2281">
        <f t="shared" si="568"/>
        <v>0</v>
      </c>
      <c r="P2281">
        <v>7</v>
      </c>
      <c r="Q2281">
        <f t="shared" si="569"/>
        <v>1</v>
      </c>
      <c r="R2281">
        <f t="shared" si="570"/>
        <v>0</v>
      </c>
      <c r="S2281">
        <f t="shared" si="571"/>
        <v>0</v>
      </c>
      <c r="T2281">
        <f t="shared" si="572"/>
        <v>0</v>
      </c>
      <c r="U2281">
        <v>0</v>
      </c>
      <c r="V2281">
        <f t="shared" si="573"/>
        <v>0.4833696631888188</v>
      </c>
      <c r="W2281">
        <f t="shared" si="574"/>
        <v>0.61854325532592258</v>
      </c>
      <c r="X2281">
        <f t="shared" si="575"/>
        <v>0.23364623129127213</v>
      </c>
      <c r="Y2281">
        <f t="shared" si="576"/>
        <v>1</v>
      </c>
      <c r="Z2281" t="s">
        <v>2313</v>
      </c>
    </row>
    <row r="2282" spans="1:26" x14ac:dyDescent="0.25">
      <c r="A2282" t="s">
        <v>45</v>
      </c>
      <c r="B2282" t="s">
        <v>38</v>
      </c>
      <c r="C2282" t="s">
        <v>23</v>
      </c>
      <c r="D2282">
        <v>1</v>
      </c>
      <c r="F2282">
        <v>1</v>
      </c>
      <c r="G2282">
        <v>25.1</v>
      </c>
      <c r="H2282">
        <f t="shared" si="561"/>
        <v>0</v>
      </c>
      <c r="I2282">
        <f t="shared" si="562"/>
        <v>1</v>
      </c>
      <c r="J2282">
        <f t="shared" si="563"/>
        <v>0</v>
      </c>
      <c r="K2282">
        <f t="shared" si="564"/>
        <v>0</v>
      </c>
      <c r="L2282">
        <f t="shared" si="565"/>
        <v>1</v>
      </c>
      <c r="M2282">
        <f t="shared" si="566"/>
        <v>0</v>
      </c>
      <c r="N2282">
        <f t="shared" si="567"/>
        <v>0</v>
      </c>
      <c r="O2282">
        <f t="shared" si="568"/>
        <v>1</v>
      </c>
      <c r="P2282">
        <v>72</v>
      </c>
      <c r="Q2282">
        <f t="shared" si="569"/>
        <v>0</v>
      </c>
      <c r="R2282">
        <f t="shared" si="570"/>
        <v>0</v>
      </c>
      <c r="S2282">
        <f t="shared" si="571"/>
        <v>1</v>
      </c>
      <c r="T2282">
        <f t="shared" si="572"/>
        <v>0</v>
      </c>
      <c r="U2282">
        <v>0</v>
      </c>
      <c r="V2282">
        <f t="shared" si="573"/>
        <v>-4.4666805101273355E-2</v>
      </c>
      <c r="W2282">
        <f t="shared" si="574"/>
        <v>0.4888351549333364</v>
      </c>
      <c r="X2282">
        <f t="shared" si="575"/>
        <v>1.9951234779551396E-3</v>
      </c>
      <c r="Y2282">
        <f t="shared" si="576"/>
        <v>0</v>
      </c>
      <c r="Z2282" t="s">
        <v>2314</v>
      </c>
    </row>
    <row r="2283" spans="1:26" x14ac:dyDescent="0.25">
      <c r="A2283" t="s">
        <v>26</v>
      </c>
      <c r="B2283" t="s">
        <v>38</v>
      </c>
      <c r="C2283" t="s">
        <v>35</v>
      </c>
      <c r="D2283">
        <v>1</v>
      </c>
      <c r="F2283">
        <v>1</v>
      </c>
      <c r="G2283">
        <v>100.15</v>
      </c>
      <c r="H2283">
        <f t="shared" si="561"/>
        <v>0</v>
      </c>
      <c r="I2283">
        <f t="shared" si="562"/>
        <v>1</v>
      </c>
      <c r="J2283">
        <f t="shared" si="563"/>
        <v>0</v>
      </c>
      <c r="K2283">
        <f t="shared" si="564"/>
        <v>1</v>
      </c>
      <c r="L2283">
        <f t="shared" si="565"/>
        <v>0</v>
      </c>
      <c r="M2283">
        <f t="shared" si="566"/>
        <v>1</v>
      </c>
      <c r="N2283">
        <f t="shared" si="567"/>
        <v>0</v>
      </c>
      <c r="O2283">
        <f t="shared" si="568"/>
        <v>0</v>
      </c>
      <c r="P2283">
        <v>8</v>
      </c>
      <c r="Q2283">
        <f t="shared" si="569"/>
        <v>0</v>
      </c>
      <c r="R2283">
        <f t="shared" si="570"/>
        <v>0</v>
      </c>
      <c r="S2283">
        <f t="shared" si="571"/>
        <v>1</v>
      </c>
      <c r="T2283">
        <f t="shared" si="572"/>
        <v>0</v>
      </c>
      <c r="U2283">
        <v>0</v>
      </c>
      <c r="V2283">
        <f t="shared" si="573"/>
        <v>0.41390279905578342</v>
      </c>
      <c r="W2283">
        <f t="shared" si="574"/>
        <v>0.60202332660282121</v>
      </c>
      <c r="X2283">
        <f t="shared" si="575"/>
        <v>0.17131552706621223</v>
      </c>
      <c r="Y2283">
        <f t="shared" si="576"/>
        <v>1</v>
      </c>
      <c r="Z2283" t="s">
        <v>2315</v>
      </c>
    </row>
    <row r="2284" spans="1:26" x14ac:dyDescent="0.25">
      <c r="A2284" t="s">
        <v>26</v>
      </c>
      <c r="B2284" t="s">
        <v>38</v>
      </c>
      <c r="C2284" t="s">
        <v>25</v>
      </c>
      <c r="D2284">
        <v>0</v>
      </c>
      <c r="F2284">
        <v>1</v>
      </c>
      <c r="G2284">
        <v>65.2</v>
      </c>
      <c r="H2284">
        <f t="shared" si="561"/>
        <v>1</v>
      </c>
      <c r="I2284">
        <f t="shared" si="562"/>
        <v>0</v>
      </c>
      <c r="J2284">
        <f t="shared" si="563"/>
        <v>1</v>
      </c>
      <c r="K2284">
        <f t="shared" si="564"/>
        <v>0</v>
      </c>
      <c r="L2284">
        <f t="shared" si="565"/>
        <v>0</v>
      </c>
      <c r="M2284">
        <f t="shared" si="566"/>
        <v>1</v>
      </c>
      <c r="N2284">
        <f t="shared" si="567"/>
        <v>0</v>
      </c>
      <c r="O2284">
        <f t="shared" si="568"/>
        <v>0</v>
      </c>
      <c r="P2284">
        <v>16</v>
      </c>
      <c r="Q2284">
        <f t="shared" si="569"/>
        <v>0</v>
      </c>
      <c r="R2284">
        <f t="shared" si="570"/>
        <v>0</v>
      </c>
      <c r="S2284">
        <f t="shared" si="571"/>
        <v>1</v>
      </c>
      <c r="T2284">
        <f t="shared" si="572"/>
        <v>0</v>
      </c>
      <c r="U2284">
        <v>1</v>
      </c>
      <c r="V2284">
        <f t="shared" si="573"/>
        <v>0.37796843073415826</v>
      </c>
      <c r="W2284">
        <f t="shared" si="574"/>
        <v>0.59338301983494846</v>
      </c>
      <c r="X2284">
        <f t="shared" si="575"/>
        <v>0.38692327316332575</v>
      </c>
      <c r="Y2284">
        <f t="shared" si="576"/>
        <v>1</v>
      </c>
      <c r="Z2284" t="s">
        <v>2316</v>
      </c>
    </row>
    <row r="2285" spans="1:26" x14ac:dyDescent="0.25">
      <c r="A2285" t="s">
        <v>26</v>
      </c>
      <c r="B2285" t="s">
        <v>38</v>
      </c>
      <c r="C2285" t="s">
        <v>35</v>
      </c>
      <c r="D2285">
        <v>1</v>
      </c>
      <c r="F2285">
        <v>1</v>
      </c>
      <c r="G2285">
        <v>99.5</v>
      </c>
      <c r="H2285">
        <f t="shared" si="561"/>
        <v>0</v>
      </c>
      <c r="I2285">
        <f t="shared" si="562"/>
        <v>1</v>
      </c>
      <c r="J2285">
        <f t="shared" si="563"/>
        <v>0</v>
      </c>
      <c r="K2285">
        <f t="shared" si="564"/>
        <v>1</v>
      </c>
      <c r="L2285">
        <f t="shared" si="565"/>
        <v>0</v>
      </c>
      <c r="M2285">
        <f t="shared" si="566"/>
        <v>1</v>
      </c>
      <c r="N2285">
        <f t="shared" si="567"/>
        <v>0</v>
      </c>
      <c r="O2285">
        <f t="shared" si="568"/>
        <v>0</v>
      </c>
      <c r="P2285">
        <v>66</v>
      </c>
      <c r="Q2285">
        <f t="shared" si="569"/>
        <v>0</v>
      </c>
      <c r="R2285">
        <f t="shared" si="570"/>
        <v>0</v>
      </c>
      <c r="S2285">
        <f t="shared" si="571"/>
        <v>1</v>
      </c>
      <c r="T2285">
        <f t="shared" si="572"/>
        <v>0</v>
      </c>
      <c r="U2285">
        <v>1</v>
      </c>
      <c r="V2285">
        <f t="shared" si="573"/>
        <v>0.41775258229804574</v>
      </c>
      <c r="W2285">
        <f t="shared" si="574"/>
        <v>0.60294533767184932</v>
      </c>
      <c r="X2285">
        <f t="shared" si="575"/>
        <v>0.33901205542059404</v>
      </c>
      <c r="Y2285">
        <f t="shared" si="576"/>
        <v>1</v>
      </c>
      <c r="Z2285" t="s">
        <v>2317</v>
      </c>
    </row>
    <row r="2286" spans="1:26" x14ac:dyDescent="0.25">
      <c r="A2286" t="s">
        <v>26</v>
      </c>
      <c r="B2286" t="s">
        <v>30</v>
      </c>
      <c r="C2286" t="s">
        <v>35</v>
      </c>
      <c r="D2286">
        <v>0</v>
      </c>
      <c r="F2286">
        <v>1</v>
      </c>
      <c r="G2286">
        <v>71.55</v>
      </c>
      <c r="H2286">
        <f t="shared" si="561"/>
        <v>1</v>
      </c>
      <c r="I2286">
        <f t="shared" si="562"/>
        <v>0</v>
      </c>
      <c r="J2286">
        <f t="shared" si="563"/>
        <v>0</v>
      </c>
      <c r="K2286">
        <f t="shared" si="564"/>
        <v>1</v>
      </c>
      <c r="L2286">
        <f t="shared" si="565"/>
        <v>0</v>
      </c>
      <c r="M2286">
        <f t="shared" si="566"/>
        <v>1</v>
      </c>
      <c r="N2286">
        <f t="shared" si="567"/>
        <v>0</v>
      </c>
      <c r="O2286">
        <f t="shared" si="568"/>
        <v>0</v>
      </c>
      <c r="P2286">
        <v>1</v>
      </c>
      <c r="Q2286">
        <f t="shared" si="569"/>
        <v>0</v>
      </c>
      <c r="R2286">
        <f t="shared" si="570"/>
        <v>1</v>
      </c>
      <c r="S2286">
        <f t="shared" si="571"/>
        <v>0</v>
      </c>
      <c r="T2286">
        <f t="shared" si="572"/>
        <v>0</v>
      </c>
      <c r="U2286">
        <v>1</v>
      </c>
      <c r="V2286">
        <f t="shared" si="573"/>
        <v>0.36931381424207388</v>
      </c>
      <c r="W2286">
        <f t="shared" si="574"/>
        <v>0.59129316136218868</v>
      </c>
      <c r="X2286">
        <f t="shared" si="575"/>
        <v>0.39776506490588132</v>
      </c>
      <c r="Y2286">
        <f t="shared" si="576"/>
        <v>1</v>
      </c>
      <c r="Z2286" t="s">
        <v>2318</v>
      </c>
    </row>
    <row r="2287" spans="1:26" x14ac:dyDescent="0.25">
      <c r="A2287" t="s">
        <v>26</v>
      </c>
      <c r="B2287" t="s">
        <v>30</v>
      </c>
      <c r="C2287" t="s">
        <v>25</v>
      </c>
      <c r="D2287">
        <v>0</v>
      </c>
      <c r="F2287">
        <v>1</v>
      </c>
      <c r="G2287">
        <v>55.9</v>
      </c>
      <c r="H2287">
        <f t="shared" si="561"/>
        <v>1</v>
      </c>
      <c r="I2287">
        <f t="shared" si="562"/>
        <v>0</v>
      </c>
      <c r="J2287">
        <f t="shared" si="563"/>
        <v>1</v>
      </c>
      <c r="K2287">
        <f t="shared" si="564"/>
        <v>0</v>
      </c>
      <c r="L2287">
        <f t="shared" si="565"/>
        <v>0</v>
      </c>
      <c r="M2287">
        <f t="shared" si="566"/>
        <v>1</v>
      </c>
      <c r="N2287">
        <f t="shared" si="567"/>
        <v>0</v>
      </c>
      <c r="O2287">
        <f t="shared" si="568"/>
        <v>0</v>
      </c>
      <c r="P2287">
        <v>3</v>
      </c>
      <c r="Q2287">
        <f t="shared" si="569"/>
        <v>0</v>
      </c>
      <c r="R2287">
        <f t="shared" si="570"/>
        <v>1</v>
      </c>
      <c r="S2287">
        <f t="shared" si="571"/>
        <v>0</v>
      </c>
      <c r="T2287">
        <f t="shared" si="572"/>
        <v>0</v>
      </c>
      <c r="U2287">
        <v>0</v>
      </c>
      <c r="V2287">
        <f t="shared" si="573"/>
        <v>0.34977776628833473</v>
      </c>
      <c r="W2287">
        <f t="shared" si="574"/>
        <v>0.58656368678399851</v>
      </c>
      <c r="X2287">
        <f t="shared" si="575"/>
        <v>0.12234448578965691</v>
      </c>
      <c r="Y2287">
        <f t="shared" si="576"/>
        <v>1</v>
      </c>
      <c r="Z2287" t="s">
        <v>2319</v>
      </c>
    </row>
    <row r="2288" spans="1:26" x14ac:dyDescent="0.25">
      <c r="A2288" t="s">
        <v>26</v>
      </c>
      <c r="B2288" t="s">
        <v>27</v>
      </c>
      <c r="C2288" t="s">
        <v>35</v>
      </c>
      <c r="D2288">
        <v>0</v>
      </c>
      <c r="F2288">
        <v>1</v>
      </c>
      <c r="G2288">
        <v>93.9</v>
      </c>
      <c r="H2288">
        <f t="shared" si="561"/>
        <v>1</v>
      </c>
      <c r="I2288">
        <f t="shared" si="562"/>
        <v>0</v>
      </c>
      <c r="J2288">
        <f t="shared" si="563"/>
        <v>0</v>
      </c>
      <c r="K2288">
        <f t="shared" si="564"/>
        <v>1</v>
      </c>
      <c r="L2288">
        <f t="shared" si="565"/>
        <v>0</v>
      </c>
      <c r="M2288">
        <f t="shared" si="566"/>
        <v>1</v>
      </c>
      <c r="N2288">
        <f t="shared" si="567"/>
        <v>0</v>
      </c>
      <c r="O2288">
        <f t="shared" si="568"/>
        <v>0</v>
      </c>
      <c r="P2288">
        <v>53</v>
      </c>
      <c r="Q2288">
        <f t="shared" si="569"/>
        <v>1</v>
      </c>
      <c r="R2288">
        <f t="shared" si="570"/>
        <v>0</v>
      </c>
      <c r="S2288">
        <f t="shared" si="571"/>
        <v>0</v>
      </c>
      <c r="T2288">
        <f t="shared" si="572"/>
        <v>0</v>
      </c>
      <c r="U2288">
        <v>1</v>
      </c>
      <c r="V2288">
        <f t="shared" si="573"/>
        <v>0.55461849556597009</v>
      </c>
      <c r="W2288">
        <f t="shared" si="574"/>
        <v>0.63520645197547509</v>
      </c>
      <c r="X2288">
        <f t="shared" si="575"/>
        <v>0.1983646844919198</v>
      </c>
      <c r="Y2288">
        <f t="shared" si="576"/>
        <v>1</v>
      </c>
      <c r="Z2288" t="s">
        <v>2320</v>
      </c>
    </row>
    <row r="2289" spans="1:26" x14ac:dyDescent="0.25">
      <c r="A2289" t="s">
        <v>26</v>
      </c>
      <c r="B2289" t="s">
        <v>38</v>
      </c>
      <c r="C2289" t="s">
        <v>25</v>
      </c>
      <c r="D2289">
        <v>1</v>
      </c>
      <c r="F2289">
        <v>1</v>
      </c>
      <c r="G2289">
        <v>64.400000000000006</v>
      </c>
      <c r="H2289">
        <f t="shared" si="561"/>
        <v>0</v>
      </c>
      <c r="I2289">
        <f t="shared" si="562"/>
        <v>1</v>
      </c>
      <c r="J2289">
        <f t="shared" si="563"/>
        <v>1</v>
      </c>
      <c r="K2289">
        <f t="shared" si="564"/>
        <v>0</v>
      </c>
      <c r="L2289">
        <f t="shared" si="565"/>
        <v>0</v>
      </c>
      <c r="M2289">
        <f t="shared" si="566"/>
        <v>1</v>
      </c>
      <c r="N2289">
        <f t="shared" si="567"/>
        <v>0</v>
      </c>
      <c r="O2289">
        <f t="shared" si="568"/>
        <v>0</v>
      </c>
      <c r="P2289">
        <v>8</v>
      </c>
      <c r="Q2289">
        <f t="shared" si="569"/>
        <v>0</v>
      </c>
      <c r="R2289">
        <f t="shared" si="570"/>
        <v>0</v>
      </c>
      <c r="S2289">
        <f t="shared" si="571"/>
        <v>1</v>
      </c>
      <c r="T2289">
        <f t="shared" si="572"/>
        <v>0</v>
      </c>
      <c r="U2289">
        <v>0</v>
      </c>
      <c r="V2289">
        <f t="shared" si="573"/>
        <v>0.37672118640370483</v>
      </c>
      <c r="W2289">
        <f t="shared" si="574"/>
        <v>0.59308205019196603</v>
      </c>
      <c r="X2289">
        <f t="shared" si="575"/>
        <v>0.14191885228541493</v>
      </c>
      <c r="Y2289">
        <f t="shared" si="576"/>
        <v>1</v>
      </c>
      <c r="Z2289" t="s">
        <v>2321</v>
      </c>
    </row>
    <row r="2290" spans="1:26" x14ac:dyDescent="0.25">
      <c r="A2290" t="s">
        <v>45</v>
      </c>
      <c r="B2290" t="s">
        <v>33</v>
      </c>
      <c r="C2290" t="s">
        <v>35</v>
      </c>
      <c r="D2290">
        <v>1</v>
      </c>
      <c r="F2290">
        <v>1</v>
      </c>
      <c r="G2290">
        <v>108.4</v>
      </c>
      <c r="H2290">
        <f t="shared" si="561"/>
        <v>0</v>
      </c>
      <c r="I2290">
        <f t="shared" si="562"/>
        <v>1</v>
      </c>
      <c r="J2290">
        <f t="shared" si="563"/>
        <v>0</v>
      </c>
      <c r="K2290">
        <f t="shared" si="564"/>
        <v>1</v>
      </c>
      <c r="L2290">
        <f t="shared" si="565"/>
        <v>0</v>
      </c>
      <c r="M2290">
        <f t="shared" si="566"/>
        <v>0</v>
      </c>
      <c r="N2290">
        <f t="shared" si="567"/>
        <v>0</v>
      </c>
      <c r="O2290">
        <f t="shared" si="568"/>
        <v>1</v>
      </c>
      <c r="P2290">
        <v>69</v>
      </c>
      <c r="Q2290">
        <f t="shared" si="569"/>
        <v>0</v>
      </c>
      <c r="R2290">
        <f t="shared" si="570"/>
        <v>0</v>
      </c>
      <c r="S2290">
        <f t="shared" si="571"/>
        <v>0</v>
      </c>
      <c r="T2290">
        <f t="shared" si="572"/>
        <v>1</v>
      </c>
      <c r="U2290">
        <v>1</v>
      </c>
      <c r="V2290">
        <f t="shared" si="573"/>
        <v>0.10023927088973444</v>
      </c>
      <c r="W2290">
        <f t="shared" si="574"/>
        <v>0.52503885554904706</v>
      </c>
      <c r="X2290">
        <f t="shared" si="575"/>
        <v>0.80956936964903681</v>
      </c>
      <c r="Y2290">
        <f t="shared" si="576"/>
        <v>0</v>
      </c>
      <c r="Z2290" t="s">
        <v>2322</v>
      </c>
    </row>
    <row r="2291" spans="1:26" x14ac:dyDescent="0.25">
      <c r="A2291" t="s">
        <v>26</v>
      </c>
      <c r="B2291" t="s">
        <v>30</v>
      </c>
      <c r="C2291" t="s">
        <v>35</v>
      </c>
      <c r="D2291">
        <v>0</v>
      </c>
      <c r="F2291">
        <v>1</v>
      </c>
      <c r="G2291">
        <v>85.3</v>
      </c>
      <c r="H2291">
        <f t="shared" si="561"/>
        <v>1</v>
      </c>
      <c r="I2291">
        <f t="shared" si="562"/>
        <v>0</v>
      </c>
      <c r="J2291">
        <f t="shared" si="563"/>
        <v>0</v>
      </c>
      <c r="K2291">
        <f t="shared" si="564"/>
        <v>1</v>
      </c>
      <c r="L2291">
        <f t="shared" si="565"/>
        <v>0</v>
      </c>
      <c r="M2291">
        <f t="shared" si="566"/>
        <v>1</v>
      </c>
      <c r="N2291">
        <f t="shared" si="567"/>
        <v>0</v>
      </c>
      <c r="O2291">
        <f t="shared" si="568"/>
        <v>0</v>
      </c>
      <c r="P2291">
        <v>5</v>
      </c>
      <c r="Q2291">
        <f t="shared" si="569"/>
        <v>0</v>
      </c>
      <c r="R2291">
        <f t="shared" si="570"/>
        <v>1</v>
      </c>
      <c r="S2291">
        <f t="shared" si="571"/>
        <v>0</v>
      </c>
      <c r="T2291">
        <f t="shared" si="572"/>
        <v>0</v>
      </c>
      <c r="U2291">
        <v>0</v>
      </c>
      <c r="V2291">
        <f t="shared" si="573"/>
        <v>0.39561399543249764</v>
      </c>
      <c r="W2291">
        <f t="shared" si="574"/>
        <v>0.59763342075253612</v>
      </c>
      <c r="X2291">
        <f t="shared" si="575"/>
        <v>0.15651043338206427</v>
      </c>
      <c r="Y2291">
        <f t="shared" si="576"/>
        <v>1</v>
      </c>
      <c r="Z2291" t="s">
        <v>2323</v>
      </c>
    </row>
    <row r="2292" spans="1:26" x14ac:dyDescent="0.25">
      <c r="A2292" t="s">
        <v>45</v>
      </c>
      <c r="B2292" t="s">
        <v>30</v>
      </c>
      <c r="C2292" t="s">
        <v>35</v>
      </c>
      <c r="D2292">
        <v>0</v>
      </c>
      <c r="F2292">
        <v>1</v>
      </c>
      <c r="G2292">
        <v>107.45</v>
      </c>
      <c r="H2292">
        <f t="shared" si="561"/>
        <v>1</v>
      </c>
      <c r="I2292">
        <f t="shared" si="562"/>
        <v>0</v>
      </c>
      <c r="J2292">
        <f t="shared" si="563"/>
        <v>0</v>
      </c>
      <c r="K2292">
        <f t="shared" si="564"/>
        <v>1</v>
      </c>
      <c r="L2292">
        <f t="shared" si="565"/>
        <v>0</v>
      </c>
      <c r="M2292">
        <f t="shared" si="566"/>
        <v>0</v>
      </c>
      <c r="N2292">
        <f t="shared" si="567"/>
        <v>0</v>
      </c>
      <c r="O2292">
        <f t="shared" si="568"/>
        <v>1</v>
      </c>
      <c r="P2292">
        <v>72</v>
      </c>
      <c r="Q2292">
        <f t="shared" si="569"/>
        <v>0</v>
      </c>
      <c r="R2292">
        <f t="shared" si="570"/>
        <v>1</v>
      </c>
      <c r="S2292">
        <f t="shared" si="571"/>
        <v>0</v>
      </c>
      <c r="T2292">
        <f t="shared" si="572"/>
        <v>0</v>
      </c>
      <c r="U2292">
        <v>0</v>
      </c>
      <c r="V2292">
        <f t="shared" si="573"/>
        <v>9.3894998986565309E-2</v>
      </c>
      <c r="W2292">
        <f t="shared" si="574"/>
        <v>0.52345651902627899</v>
      </c>
      <c r="X2292">
        <f t="shared" si="575"/>
        <v>8.8162708346871E-3</v>
      </c>
      <c r="Y2292">
        <f t="shared" si="576"/>
        <v>0</v>
      </c>
      <c r="Z2292" t="s">
        <v>2324</v>
      </c>
    </row>
    <row r="2293" spans="1:26" x14ac:dyDescent="0.25">
      <c r="A2293" t="s">
        <v>26</v>
      </c>
      <c r="B2293" t="s">
        <v>33</v>
      </c>
      <c r="C2293" t="s">
        <v>25</v>
      </c>
      <c r="D2293">
        <v>0</v>
      </c>
      <c r="F2293">
        <v>1</v>
      </c>
      <c r="G2293">
        <v>48.75</v>
      </c>
      <c r="H2293">
        <f t="shared" si="561"/>
        <v>1</v>
      </c>
      <c r="I2293">
        <f t="shared" si="562"/>
        <v>0</v>
      </c>
      <c r="J2293">
        <f t="shared" si="563"/>
        <v>1</v>
      </c>
      <c r="K2293">
        <f t="shared" si="564"/>
        <v>0</v>
      </c>
      <c r="L2293">
        <f t="shared" si="565"/>
        <v>0</v>
      </c>
      <c r="M2293">
        <f t="shared" si="566"/>
        <v>1</v>
      </c>
      <c r="N2293">
        <f t="shared" si="567"/>
        <v>0</v>
      </c>
      <c r="O2293">
        <f t="shared" si="568"/>
        <v>0</v>
      </c>
      <c r="P2293">
        <v>13</v>
      </c>
      <c r="Q2293">
        <f t="shared" si="569"/>
        <v>0</v>
      </c>
      <c r="R2293">
        <f t="shared" si="570"/>
        <v>0</v>
      </c>
      <c r="S2293">
        <f t="shared" si="571"/>
        <v>0</v>
      </c>
      <c r="T2293">
        <f t="shared" si="572"/>
        <v>1</v>
      </c>
      <c r="U2293">
        <v>1</v>
      </c>
      <c r="V2293">
        <f t="shared" si="573"/>
        <v>0.33863052008490735</v>
      </c>
      <c r="W2293">
        <f t="shared" si="574"/>
        <v>0.58385782158319122</v>
      </c>
      <c r="X2293">
        <f t="shared" si="575"/>
        <v>0.43740958896316012</v>
      </c>
      <c r="Y2293">
        <f t="shared" si="576"/>
        <v>1</v>
      </c>
      <c r="Z2293" t="s">
        <v>2325</v>
      </c>
    </row>
    <row r="2294" spans="1:26" x14ac:dyDescent="0.25">
      <c r="A2294" t="s">
        <v>26</v>
      </c>
      <c r="B2294" t="s">
        <v>27</v>
      </c>
      <c r="C2294" t="s">
        <v>35</v>
      </c>
      <c r="D2294">
        <v>0</v>
      </c>
      <c r="F2294">
        <v>1</v>
      </c>
      <c r="G2294">
        <v>85.65</v>
      </c>
      <c r="H2294">
        <f t="shared" si="561"/>
        <v>1</v>
      </c>
      <c r="I2294">
        <f t="shared" si="562"/>
        <v>0</v>
      </c>
      <c r="J2294">
        <f t="shared" si="563"/>
        <v>0</v>
      </c>
      <c r="K2294">
        <f t="shared" si="564"/>
        <v>1</v>
      </c>
      <c r="L2294">
        <f t="shared" si="565"/>
        <v>0</v>
      </c>
      <c r="M2294">
        <f t="shared" si="566"/>
        <v>1</v>
      </c>
      <c r="N2294">
        <f t="shared" si="567"/>
        <v>0</v>
      </c>
      <c r="O2294">
        <f t="shared" si="568"/>
        <v>0</v>
      </c>
      <c r="P2294">
        <v>4</v>
      </c>
      <c r="Q2294">
        <f t="shared" si="569"/>
        <v>1</v>
      </c>
      <c r="R2294">
        <f t="shared" si="570"/>
        <v>0</v>
      </c>
      <c r="S2294">
        <f t="shared" si="571"/>
        <v>0</v>
      </c>
      <c r="T2294">
        <f t="shared" si="572"/>
        <v>0</v>
      </c>
      <c r="U2294">
        <v>1</v>
      </c>
      <c r="V2294">
        <f t="shared" si="573"/>
        <v>0.52806483930386661</v>
      </c>
      <c r="W2294">
        <f t="shared" si="574"/>
        <v>0.62903165347683299</v>
      </c>
      <c r="X2294">
        <f t="shared" si="575"/>
        <v>0.22272279590128524</v>
      </c>
      <c r="Y2294">
        <f t="shared" si="576"/>
        <v>1</v>
      </c>
      <c r="Z2294" t="s">
        <v>2326</v>
      </c>
    </row>
    <row r="2295" spans="1:26" x14ac:dyDescent="0.25">
      <c r="A2295" t="s">
        <v>45</v>
      </c>
      <c r="B2295" t="s">
        <v>38</v>
      </c>
      <c r="C2295" t="s">
        <v>25</v>
      </c>
      <c r="D2295">
        <v>0</v>
      </c>
      <c r="F2295">
        <v>1</v>
      </c>
      <c r="G2295">
        <v>91.3</v>
      </c>
      <c r="H2295">
        <f t="shared" si="561"/>
        <v>1</v>
      </c>
      <c r="I2295">
        <f t="shared" si="562"/>
        <v>0</v>
      </c>
      <c r="J2295">
        <f t="shared" si="563"/>
        <v>1</v>
      </c>
      <c r="K2295">
        <f t="shared" si="564"/>
        <v>0</v>
      </c>
      <c r="L2295">
        <f t="shared" si="565"/>
        <v>0</v>
      </c>
      <c r="M2295">
        <f t="shared" si="566"/>
        <v>0</v>
      </c>
      <c r="N2295">
        <f t="shared" si="567"/>
        <v>0</v>
      </c>
      <c r="O2295">
        <f t="shared" si="568"/>
        <v>1</v>
      </c>
      <c r="P2295">
        <v>54</v>
      </c>
      <c r="Q2295">
        <f t="shared" si="569"/>
        <v>0</v>
      </c>
      <c r="R2295">
        <f t="shared" si="570"/>
        <v>0</v>
      </c>
      <c r="S2295">
        <f t="shared" si="571"/>
        <v>1</v>
      </c>
      <c r="T2295">
        <f t="shared" si="572"/>
        <v>0</v>
      </c>
      <c r="U2295">
        <v>0</v>
      </c>
      <c r="V2295">
        <f t="shared" si="573"/>
        <v>6.8716254065537025E-2</v>
      </c>
      <c r="W2295">
        <f t="shared" si="574"/>
        <v>0.51717230685472892</v>
      </c>
      <c r="X2295">
        <f t="shared" si="575"/>
        <v>4.721923572799434E-3</v>
      </c>
      <c r="Y2295">
        <f t="shared" si="576"/>
        <v>0</v>
      </c>
      <c r="Z2295" t="s">
        <v>2327</v>
      </c>
    </row>
    <row r="2296" spans="1:26" x14ac:dyDescent="0.25">
      <c r="A2296" t="s">
        <v>45</v>
      </c>
      <c r="B2296" t="s">
        <v>33</v>
      </c>
      <c r="C2296" t="s">
        <v>25</v>
      </c>
      <c r="D2296">
        <v>0</v>
      </c>
      <c r="F2296">
        <v>1</v>
      </c>
      <c r="G2296">
        <v>85.95</v>
      </c>
      <c r="H2296">
        <f t="shared" si="561"/>
        <v>1</v>
      </c>
      <c r="I2296">
        <f t="shared" si="562"/>
        <v>0</v>
      </c>
      <c r="J2296">
        <f t="shared" si="563"/>
        <v>1</v>
      </c>
      <c r="K2296">
        <f t="shared" si="564"/>
        <v>0</v>
      </c>
      <c r="L2296">
        <f t="shared" si="565"/>
        <v>0</v>
      </c>
      <c r="M2296">
        <f t="shared" si="566"/>
        <v>0</v>
      </c>
      <c r="N2296">
        <f t="shared" si="567"/>
        <v>0</v>
      </c>
      <c r="O2296">
        <f t="shared" si="568"/>
        <v>1</v>
      </c>
      <c r="P2296">
        <v>72</v>
      </c>
      <c r="Q2296">
        <f t="shared" si="569"/>
        <v>0</v>
      </c>
      <c r="R2296">
        <f t="shared" si="570"/>
        <v>0</v>
      </c>
      <c r="S2296">
        <f t="shared" si="571"/>
        <v>0</v>
      </c>
      <c r="T2296">
        <f t="shared" si="572"/>
        <v>1</v>
      </c>
      <c r="U2296">
        <v>0</v>
      </c>
      <c r="V2296">
        <f t="shared" si="573"/>
        <v>6.5238476866385536E-2</v>
      </c>
      <c r="W2296">
        <f t="shared" si="574"/>
        <v>0.51630383711919259</v>
      </c>
      <c r="X2296">
        <f t="shared" si="575"/>
        <v>4.2560588638459211E-3</v>
      </c>
      <c r="Y2296">
        <f t="shared" si="576"/>
        <v>0</v>
      </c>
      <c r="Z2296" t="s">
        <v>2328</v>
      </c>
    </row>
    <row r="2297" spans="1:26" x14ac:dyDescent="0.25">
      <c r="A2297" t="s">
        <v>26</v>
      </c>
      <c r="B2297" t="s">
        <v>27</v>
      </c>
      <c r="C2297" t="s">
        <v>35</v>
      </c>
      <c r="D2297">
        <v>0</v>
      </c>
      <c r="F2297">
        <v>1</v>
      </c>
      <c r="G2297">
        <v>106.7</v>
      </c>
      <c r="H2297">
        <f t="shared" si="561"/>
        <v>1</v>
      </c>
      <c r="I2297">
        <f t="shared" si="562"/>
        <v>0</v>
      </c>
      <c r="J2297">
        <f t="shared" si="563"/>
        <v>0</v>
      </c>
      <c r="K2297">
        <f t="shared" si="564"/>
        <v>1</v>
      </c>
      <c r="L2297">
        <f t="shared" si="565"/>
        <v>0</v>
      </c>
      <c r="M2297">
        <f t="shared" si="566"/>
        <v>1</v>
      </c>
      <c r="N2297">
        <f t="shared" si="567"/>
        <v>0</v>
      </c>
      <c r="O2297">
        <f t="shared" si="568"/>
        <v>0</v>
      </c>
      <c r="P2297">
        <v>12</v>
      </c>
      <c r="Q2297">
        <f t="shared" si="569"/>
        <v>1</v>
      </c>
      <c r="R2297">
        <f t="shared" si="570"/>
        <v>0</v>
      </c>
      <c r="S2297">
        <f t="shared" si="571"/>
        <v>0</v>
      </c>
      <c r="T2297">
        <f t="shared" si="572"/>
        <v>0</v>
      </c>
      <c r="U2297">
        <v>1</v>
      </c>
      <c r="V2297">
        <f t="shared" si="573"/>
        <v>0.56088295574892211</v>
      </c>
      <c r="W2297">
        <f t="shared" si="574"/>
        <v>0.63665681458001788</v>
      </c>
      <c r="X2297">
        <f t="shared" si="575"/>
        <v>0.1928237785518031</v>
      </c>
      <c r="Y2297">
        <f t="shared" si="576"/>
        <v>1</v>
      </c>
      <c r="Z2297" t="s">
        <v>2329</v>
      </c>
    </row>
    <row r="2298" spans="1:26" x14ac:dyDescent="0.25">
      <c r="A2298" t="s">
        <v>26</v>
      </c>
      <c r="B2298" t="s">
        <v>27</v>
      </c>
      <c r="C2298" t="s">
        <v>25</v>
      </c>
      <c r="D2298">
        <v>0</v>
      </c>
      <c r="F2298">
        <v>1</v>
      </c>
      <c r="G2298">
        <v>25.15</v>
      </c>
      <c r="H2298">
        <f t="shared" si="561"/>
        <v>1</v>
      </c>
      <c r="I2298">
        <f t="shared" si="562"/>
        <v>0</v>
      </c>
      <c r="J2298">
        <f t="shared" si="563"/>
        <v>1</v>
      </c>
      <c r="K2298">
        <f t="shared" si="564"/>
        <v>0</v>
      </c>
      <c r="L2298">
        <f t="shared" si="565"/>
        <v>0</v>
      </c>
      <c r="M2298">
        <f t="shared" si="566"/>
        <v>1</v>
      </c>
      <c r="N2298">
        <f t="shared" si="567"/>
        <v>0</v>
      </c>
      <c r="O2298">
        <f t="shared" si="568"/>
        <v>0</v>
      </c>
      <c r="P2298">
        <v>1</v>
      </c>
      <c r="Q2298">
        <f t="shared" si="569"/>
        <v>1</v>
      </c>
      <c r="R2298">
        <f t="shared" si="570"/>
        <v>0</v>
      </c>
      <c r="S2298">
        <f t="shared" si="571"/>
        <v>0</v>
      </c>
      <c r="T2298">
        <f t="shared" si="572"/>
        <v>0</v>
      </c>
      <c r="U2298">
        <v>1</v>
      </c>
      <c r="V2298">
        <f t="shared" si="573"/>
        <v>0.44743343591762985</v>
      </c>
      <c r="W2298">
        <f t="shared" si="574"/>
        <v>0.61002883734766467</v>
      </c>
      <c r="X2298">
        <f t="shared" si="575"/>
        <v>0.30532980774179608</v>
      </c>
      <c r="Y2298">
        <f t="shared" si="576"/>
        <v>1</v>
      </c>
      <c r="Z2298" t="s">
        <v>2330</v>
      </c>
    </row>
    <row r="2299" spans="1:26" x14ac:dyDescent="0.25">
      <c r="A2299" t="s">
        <v>26</v>
      </c>
      <c r="B2299" t="s">
        <v>27</v>
      </c>
      <c r="C2299" t="s">
        <v>25</v>
      </c>
      <c r="D2299">
        <v>1</v>
      </c>
      <c r="F2299">
        <v>1</v>
      </c>
      <c r="G2299">
        <v>45.2</v>
      </c>
      <c r="H2299">
        <f t="shared" si="561"/>
        <v>0</v>
      </c>
      <c r="I2299">
        <f t="shared" si="562"/>
        <v>1</v>
      </c>
      <c r="J2299">
        <f t="shared" si="563"/>
        <v>1</v>
      </c>
      <c r="K2299">
        <f t="shared" si="564"/>
        <v>0</v>
      </c>
      <c r="L2299">
        <f t="shared" si="565"/>
        <v>0</v>
      </c>
      <c r="M2299">
        <f t="shared" si="566"/>
        <v>1</v>
      </c>
      <c r="N2299">
        <f t="shared" si="567"/>
        <v>0</v>
      </c>
      <c r="O2299">
        <f t="shared" si="568"/>
        <v>0</v>
      </c>
      <c r="P2299">
        <v>1</v>
      </c>
      <c r="Q2299">
        <f t="shared" si="569"/>
        <v>1</v>
      </c>
      <c r="R2299">
        <f t="shared" si="570"/>
        <v>0</v>
      </c>
      <c r="S2299">
        <f t="shared" si="571"/>
        <v>0</v>
      </c>
      <c r="T2299">
        <f t="shared" si="572"/>
        <v>0</v>
      </c>
      <c r="U2299">
        <v>0</v>
      </c>
      <c r="V2299">
        <f t="shared" si="573"/>
        <v>0.46986421710607162</v>
      </c>
      <c r="W2299">
        <f t="shared" si="574"/>
        <v>0.61535161789773729</v>
      </c>
      <c r="X2299">
        <f t="shared" si="575"/>
        <v>0.22077238251670162</v>
      </c>
      <c r="Y2299">
        <f t="shared" si="576"/>
        <v>1</v>
      </c>
      <c r="Z2299" t="s">
        <v>2331</v>
      </c>
    </row>
    <row r="2300" spans="1:26" x14ac:dyDescent="0.25">
      <c r="A2300" t="s">
        <v>29</v>
      </c>
      <c r="B2300" t="s">
        <v>27</v>
      </c>
      <c r="C2300" t="s">
        <v>35</v>
      </c>
      <c r="D2300">
        <v>0</v>
      </c>
      <c r="F2300">
        <v>1</v>
      </c>
      <c r="G2300">
        <v>110.35</v>
      </c>
      <c r="H2300">
        <f t="shared" si="561"/>
        <v>1</v>
      </c>
      <c r="I2300">
        <f t="shared" si="562"/>
        <v>0</v>
      </c>
      <c r="J2300">
        <f t="shared" si="563"/>
        <v>0</v>
      </c>
      <c r="K2300">
        <f t="shared" si="564"/>
        <v>1</v>
      </c>
      <c r="L2300">
        <f t="shared" si="565"/>
        <v>0</v>
      </c>
      <c r="M2300">
        <f t="shared" si="566"/>
        <v>0</v>
      </c>
      <c r="N2300">
        <f t="shared" si="567"/>
        <v>1</v>
      </c>
      <c r="O2300">
        <f t="shared" si="568"/>
        <v>0</v>
      </c>
      <c r="P2300">
        <v>54</v>
      </c>
      <c r="Q2300">
        <f t="shared" si="569"/>
        <v>1</v>
      </c>
      <c r="R2300">
        <f t="shared" si="570"/>
        <v>0</v>
      </c>
      <c r="S2300">
        <f t="shared" si="571"/>
        <v>0</v>
      </c>
      <c r="T2300">
        <f t="shared" si="572"/>
        <v>0</v>
      </c>
      <c r="U2300">
        <v>1</v>
      </c>
      <c r="V2300">
        <f t="shared" si="573"/>
        <v>0.29998182872592205</v>
      </c>
      <c r="W2300">
        <f t="shared" si="574"/>
        <v>0.57443807468666785</v>
      </c>
      <c r="X2300">
        <f t="shared" si="575"/>
        <v>0.49002544011390431</v>
      </c>
      <c r="Y2300">
        <f t="shared" si="576"/>
        <v>0</v>
      </c>
      <c r="Z2300" t="s">
        <v>2332</v>
      </c>
    </row>
    <row r="2301" spans="1:26" x14ac:dyDescent="0.25">
      <c r="A2301" t="s">
        <v>45</v>
      </c>
      <c r="B2301" t="s">
        <v>38</v>
      </c>
      <c r="C2301" t="s">
        <v>35</v>
      </c>
      <c r="D2301">
        <v>0</v>
      </c>
      <c r="F2301">
        <v>1</v>
      </c>
      <c r="G2301">
        <v>79.2</v>
      </c>
      <c r="H2301">
        <f t="shared" si="561"/>
        <v>1</v>
      </c>
      <c r="I2301">
        <f t="shared" si="562"/>
        <v>0</v>
      </c>
      <c r="J2301">
        <f t="shared" si="563"/>
        <v>0</v>
      </c>
      <c r="K2301">
        <f t="shared" si="564"/>
        <v>1</v>
      </c>
      <c r="L2301">
        <f t="shared" si="565"/>
        <v>0</v>
      </c>
      <c r="M2301">
        <f t="shared" si="566"/>
        <v>0</v>
      </c>
      <c r="N2301">
        <f t="shared" si="567"/>
        <v>0</v>
      </c>
      <c r="O2301">
        <f t="shared" si="568"/>
        <v>1</v>
      </c>
      <c r="P2301">
        <v>69</v>
      </c>
      <c r="Q2301">
        <f t="shared" si="569"/>
        <v>0</v>
      </c>
      <c r="R2301">
        <f t="shared" si="570"/>
        <v>0</v>
      </c>
      <c r="S2301">
        <f t="shared" si="571"/>
        <v>1</v>
      </c>
      <c r="T2301">
        <f t="shared" si="572"/>
        <v>0</v>
      </c>
      <c r="U2301">
        <v>0</v>
      </c>
      <c r="V2301">
        <f t="shared" si="573"/>
        <v>4.9851683567429167E-2</v>
      </c>
      <c r="W2301">
        <f t="shared" si="574"/>
        <v>0.51246034047223965</v>
      </c>
      <c r="X2301">
        <f t="shared" si="575"/>
        <v>2.4851903545070873E-3</v>
      </c>
      <c r="Y2301">
        <f t="shared" si="576"/>
        <v>0</v>
      </c>
      <c r="Z2301" t="s">
        <v>2333</v>
      </c>
    </row>
    <row r="2302" spans="1:26" x14ac:dyDescent="0.25">
      <c r="A2302" t="s">
        <v>45</v>
      </c>
      <c r="B2302" t="s">
        <v>38</v>
      </c>
      <c r="C2302" t="s">
        <v>25</v>
      </c>
      <c r="D2302">
        <v>0</v>
      </c>
      <c r="F2302">
        <v>1</v>
      </c>
      <c r="G2302">
        <v>55.5</v>
      </c>
      <c r="H2302">
        <f t="shared" si="561"/>
        <v>1</v>
      </c>
      <c r="I2302">
        <f t="shared" si="562"/>
        <v>0</v>
      </c>
      <c r="J2302">
        <f t="shared" si="563"/>
        <v>1</v>
      </c>
      <c r="K2302">
        <f t="shared" si="564"/>
        <v>0</v>
      </c>
      <c r="L2302">
        <f t="shared" si="565"/>
        <v>0</v>
      </c>
      <c r="M2302">
        <f t="shared" si="566"/>
        <v>0</v>
      </c>
      <c r="N2302">
        <f t="shared" si="567"/>
        <v>0</v>
      </c>
      <c r="O2302">
        <f t="shared" si="568"/>
        <v>1</v>
      </c>
      <c r="P2302">
        <v>48</v>
      </c>
      <c r="Q2302">
        <f t="shared" si="569"/>
        <v>0</v>
      </c>
      <c r="R2302">
        <f t="shared" si="570"/>
        <v>0</v>
      </c>
      <c r="S2302">
        <f t="shared" si="571"/>
        <v>1</v>
      </c>
      <c r="T2302">
        <f t="shared" si="572"/>
        <v>0</v>
      </c>
      <c r="U2302">
        <v>0</v>
      </c>
      <c r="V2302">
        <f t="shared" si="573"/>
        <v>1.7765239538502522E-2</v>
      </c>
      <c r="W2302">
        <f t="shared" si="574"/>
        <v>0.50444119308047941</v>
      </c>
      <c r="X2302">
        <f t="shared" si="575"/>
        <v>3.1560373586037331E-4</v>
      </c>
      <c r="Y2302">
        <f t="shared" si="576"/>
        <v>0</v>
      </c>
      <c r="Z2302" t="s">
        <v>2334</v>
      </c>
    </row>
    <row r="2303" spans="1:26" x14ac:dyDescent="0.25">
      <c r="A2303" t="s">
        <v>29</v>
      </c>
      <c r="B2303" t="s">
        <v>38</v>
      </c>
      <c r="C2303" t="s">
        <v>35</v>
      </c>
      <c r="D2303">
        <v>0</v>
      </c>
      <c r="F2303">
        <v>1</v>
      </c>
      <c r="G2303">
        <v>103.25</v>
      </c>
      <c r="H2303">
        <f t="shared" si="561"/>
        <v>1</v>
      </c>
      <c r="I2303">
        <f t="shared" si="562"/>
        <v>0</v>
      </c>
      <c r="J2303">
        <f t="shared" si="563"/>
        <v>0</v>
      </c>
      <c r="K2303">
        <f t="shared" si="564"/>
        <v>1</v>
      </c>
      <c r="L2303">
        <f t="shared" si="565"/>
        <v>0</v>
      </c>
      <c r="M2303">
        <f t="shared" si="566"/>
        <v>0</v>
      </c>
      <c r="N2303">
        <f t="shared" si="567"/>
        <v>1</v>
      </c>
      <c r="O2303">
        <f t="shared" si="568"/>
        <v>0</v>
      </c>
      <c r="P2303">
        <v>48</v>
      </c>
      <c r="Q2303">
        <f t="shared" si="569"/>
        <v>0</v>
      </c>
      <c r="R2303">
        <f t="shared" si="570"/>
        <v>0</v>
      </c>
      <c r="S2303">
        <f t="shared" si="571"/>
        <v>1</v>
      </c>
      <c r="T2303">
        <f t="shared" si="572"/>
        <v>0</v>
      </c>
      <c r="U2303">
        <v>1</v>
      </c>
      <c r="V2303">
        <f t="shared" si="573"/>
        <v>0.15214419155559675</v>
      </c>
      <c r="W2303">
        <f t="shared" si="574"/>
        <v>0.53796284625346358</v>
      </c>
      <c r="X2303">
        <f t="shared" si="575"/>
        <v>0.71885947191291255</v>
      </c>
      <c r="Y2303">
        <f t="shared" si="576"/>
        <v>0</v>
      </c>
      <c r="Z2303" t="s">
        <v>2335</v>
      </c>
    </row>
    <row r="2304" spans="1:26" x14ac:dyDescent="0.25">
      <c r="A2304" t="s">
        <v>26</v>
      </c>
      <c r="B2304" t="s">
        <v>27</v>
      </c>
      <c r="C2304" t="s">
        <v>35</v>
      </c>
      <c r="D2304">
        <v>0</v>
      </c>
      <c r="F2304">
        <v>1</v>
      </c>
      <c r="G2304">
        <v>90.25</v>
      </c>
      <c r="H2304">
        <f t="shared" si="561"/>
        <v>1</v>
      </c>
      <c r="I2304">
        <f t="shared" si="562"/>
        <v>0</v>
      </c>
      <c r="J2304">
        <f t="shared" si="563"/>
        <v>0</v>
      </c>
      <c r="K2304">
        <f t="shared" si="564"/>
        <v>1</v>
      </c>
      <c r="L2304">
        <f t="shared" si="565"/>
        <v>0</v>
      </c>
      <c r="M2304">
        <f t="shared" si="566"/>
        <v>1</v>
      </c>
      <c r="N2304">
        <f t="shared" si="567"/>
        <v>0</v>
      </c>
      <c r="O2304">
        <f t="shared" si="568"/>
        <v>0</v>
      </c>
      <c r="P2304">
        <v>8</v>
      </c>
      <c r="Q2304">
        <f t="shared" si="569"/>
        <v>1</v>
      </c>
      <c r="R2304">
        <f t="shared" si="570"/>
        <v>0</v>
      </c>
      <c r="S2304">
        <f t="shared" si="571"/>
        <v>0</v>
      </c>
      <c r="T2304">
        <f t="shared" si="572"/>
        <v>0</v>
      </c>
      <c r="U2304">
        <v>0</v>
      </c>
      <c r="V2304">
        <f t="shared" si="573"/>
        <v>0.53523649420397379</v>
      </c>
      <c r="W2304">
        <f t="shared" si="574"/>
        <v>0.630703610771434</v>
      </c>
      <c r="X2304">
        <f t="shared" si="575"/>
        <v>0.28647810472776047</v>
      </c>
      <c r="Y2304">
        <f t="shared" si="576"/>
        <v>1</v>
      </c>
      <c r="Z2304" t="s">
        <v>2336</v>
      </c>
    </row>
    <row r="2305" spans="1:26" x14ac:dyDescent="0.25">
      <c r="A2305" t="s">
        <v>45</v>
      </c>
      <c r="B2305" t="s">
        <v>30</v>
      </c>
      <c r="C2305" t="s">
        <v>25</v>
      </c>
      <c r="D2305">
        <v>0</v>
      </c>
      <c r="F2305">
        <v>1</v>
      </c>
      <c r="G2305">
        <v>91.25</v>
      </c>
      <c r="H2305">
        <f t="shared" si="561"/>
        <v>1</v>
      </c>
      <c r="I2305">
        <f t="shared" si="562"/>
        <v>0</v>
      </c>
      <c r="J2305">
        <f t="shared" si="563"/>
        <v>1</v>
      </c>
      <c r="K2305">
        <f t="shared" si="564"/>
        <v>0</v>
      </c>
      <c r="L2305">
        <f t="shared" si="565"/>
        <v>0</v>
      </c>
      <c r="M2305">
        <f t="shared" si="566"/>
        <v>0</v>
      </c>
      <c r="N2305">
        <f t="shared" si="567"/>
        <v>0</v>
      </c>
      <c r="O2305">
        <f t="shared" si="568"/>
        <v>1</v>
      </c>
      <c r="P2305">
        <v>71</v>
      </c>
      <c r="Q2305">
        <f t="shared" si="569"/>
        <v>0</v>
      </c>
      <c r="R2305">
        <f t="shared" si="570"/>
        <v>1</v>
      </c>
      <c r="S2305">
        <f t="shared" si="571"/>
        <v>0</v>
      </c>
      <c r="T2305">
        <f t="shared" si="572"/>
        <v>0</v>
      </c>
      <c r="U2305">
        <v>0</v>
      </c>
      <c r="V2305">
        <f t="shared" si="573"/>
        <v>6.8638301294883686E-2</v>
      </c>
      <c r="W2305">
        <f t="shared" si="574"/>
        <v>0.51715284162336495</v>
      </c>
      <c r="X2305">
        <f t="shared" si="575"/>
        <v>4.7112164046472314E-3</v>
      </c>
      <c r="Y2305">
        <f t="shared" si="576"/>
        <v>0</v>
      </c>
      <c r="Z2305" t="s">
        <v>2337</v>
      </c>
    </row>
    <row r="2306" spans="1:26" x14ac:dyDescent="0.25">
      <c r="A2306" t="s">
        <v>26</v>
      </c>
      <c r="B2306" t="s">
        <v>27</v>
      </c>
      <c r="C2306" t="s">
        <v>25</v>
      </c>
      <c r="D2306">
        <v>0</v>
      </c>
      <c r="F2306">
        <v>1</v>
      </c>
      <c r="G2306">
        <v>47.8</v>
      </c>
      <c r="H2306">
        <f t="shared" si="561"/>
        <v>1</v>
      </c>
      <c r="I2306">
        <f t="shared" si="562"/>
        <v>0</v>
      </c>
      <c r="J2306">
        <f t="shared" si="563"/>
        <v>1</v>
      </c>
      <c r="K2306">
        <f t="shared" si="564"/>
        <v>0</v>
      </c>
      <c r="L2306">
        <f t="shared" si="565"/>
        <v>0</v>
      </c>
      <c r="M2306">
        <f t="shared" si="566"/>
        <v>1</v>
      </c>
      <c r="N2306">
        <f t="shared" si="567"/>
        <v>0</v>
      </c>
      <c r="O2306">
        <f t="shared" si="568"/>
        <v>0</v>
      </c>
      <c r="P2306">
        <v>2</v>
      </c>
      <c r="Q2306">
        <f t="shared" si="569"/>
        <v>1</v>
      </c>
      <c r="R2306">
        <f t="shared" si="570"/>
        <v>0</v>
      </c>
      <c r="S2306">
        <f t="shared" si="571"/>
        <v>0</v>
      </c>
      <c r="T2306">
        <f t="shared" si="572"/>
        <v>0</v>
      </c>
      <c r="U2306">
        <v>1</v>
      </c>
      <c r="V2306">
        <f t="shared" si="573"/>
        <v>0.47391776118004525</v>
      </c>
      <c r="W2306">
        <f t="shared" si="574"/>
        <v>0.61631061775097462</v>
      </c>
      <c r="X2306">
        <f t="shared" si="575"/>
        <v>0.27676252200181589</v>
      </c>
      <c r="Y2306">
        <f t="shared" si="576"/>
        <v>1</v>
      </c>
      <c r="Z2306" t="s">
        <v>2338</v>
      </c>
    </row>
    <row r="2307" spans="1:26" x14ac:dyDescent="0.25">
      <c r="A2307" t="s">
        <v>29</v>
      </c>
      <c r="B2307" t="s">
        <v>38</v>
      </c>
      <c r="C2307" t="s">
        <v>35</v>
      </c>
      <c r="D2307">
        <v>0</v>
      </c>
      <c r="F2307">
        <v>1</v>
      </c>
      <c r="G2307">
        <v>100.9</v>
      </c>
      <c r="H2307">
        <f t="shared" ref="H2307:H2370" si="577">IF(D2307:D9349=0,1,0)</f>
        <v>1</v>
      </c>
      <c r="I2307">
        <f t="shared" ref="I2307:I2370" si="578">IF(D2307:D9349=1,1,0)</f>
        <v>0</v>
      </c>
      <c r="J2307">
        <f t="shared" ref="J2307:J2370" si="579">IF(C2307:C9349="DSL",1,0)</f>
        <v>0</v>
      </c>
      <c r="K2307">
        <f t="shared" ref="K2307:K2370" si="580">IF(C2307:C9349="Fiber optic",1,0)</f>
        <v>1</v>
      </c>
      <c r="L2307">
        <f t="shared" ref="L2307:L2370" si="581">IF(C2307:C9349="No",1,0)</f>
        <v>0</v>
      </c>
      <c r="M2307">
        <f t="shared" ref="M2307:M2370" si="582">IF(A2307:A9349="Month-to-month",1,0)</f>
        <v>0</v>
      </c>
      <c r="N2307">
        <f t="shared" ref="N2307:N2370" si="583">IF(A2307:A9349="ONE YEAR",1,0)</f>
        <v>1</v>
      </c>
      <c r="O2307">
        <f t="shared" ref="O2307:O2370" si="584">IF(A2307:A9349="two year",1,0)</f>
        <v>0</v>
      </c>
      <c r="P2307">
        <v>67</v>
      </c>
      <c r="Q2307">
        <f t="shared" ref="Q2307:Q2370" si="585">IF(B2307:B9349="Electronic check",1,0)</f>
        <v>0</v>
      </c>
      <c r="R2307">
        <f t="shared" ref="R2307:R2370" si="586">IF(B2307:B9349="Mailed check",1,0)</f>
        <v>0</v>
      </c>
      <c r="S2307">
        <f t="shared" ref="S2307:S2370" si="587">IF(B2307:B9349="Credit card (automatic)",1,0)</f>
        <v>1</v>
      </c>
      <c r="T2307">
        <f t="shared" ref="T2307:T2370" si="588">IF(B2307:B9349="Bank transfer (automatic)",1,0)</f>
        <v>0</v>
      </c>
      <c r="U2307">
        <v>0</v>
      </c>
      <c r="V2307">
        <f t="shared" si="573"/>
        <v>0.14848041133488984</v>
      </c>
      <c r="W2307">
        <f t="shared" si="574"/>
        <v>0.5370520556958347</v>
      </c>
      <c r="X2307">
        <f t="shared" si="575"/>
        <v>2.2046432550178085E-2</v>
      </c>
      <c r="Y2307">
        <f t="shared" si="576"/>
        <v>0</v>
      </c>
      <c r="Z2307" t="s">
        <v>2339</v>
      </c>
    </row>
    <row r="2308" spans="1:26" x14ac:dyDescent="0.25">
      <c r="A2308" t="s">
        <v>26</v>
      </c>
      <c r="B2308" t="s">
        <v>33</v>
      </c>
      <c r="C2308" t="s">
        <v>35</v>
      </c>
      <c r="D2308">
        <v>0</v>
      </c>
      <c r="F2308">
        <v>1</v>
      </c>
      <c r="G2308">
        <v>97.7</v>
      </c>
      <c r="H2308">
        <f t="shared" si="577"/>
        <v>1</v>
      </c>
      <c r="I2308">
        <f t="shared" si="578"/>
        <v>0</v>
      </c>
      <c r="J2308">
        <f t="shared" si="579"/>
        <v>0</v>
      </c>
      <c r="K2308">
        <f t="shared" si="580"/>
        <v>1</v>
      </c>
      <c r="L2308">
        <f t="shared" si="581"/>
        <v>0</v>
      </c>
      <c r="M2308">
        <f t="shared" si="582"/>
        <v>1</v>
      </c>
      <c r="N2308">
        <f t="shared" si="583"/>
        <v>0</v>
      </c>
      <c r="O2308">
        <f t="shared" si="584"/>
        <v>0</v>
      </c>
      <c r="P2308">
        <v>34</v>
      </c>
      <c r="Q2308">
        <f t="shared" si="585"/>
        <v>0</v>
      </c>
      <c r="R2308">
        <f t="shared" si="586"/>
        <v>0</v>
      </c>
      <c r="S2308">
        <f t="shared" si="587"/>
        <v>0</v>
      </c>
      <c r="T2308">
        <f t="shared" si="588"/>
        <v>1</v>
      </c>
      <c r="U2308">
        <v>0</v>
      </c>
      <c r="V2308">
        <f t="shared" ref="V2308:V2371" si="589">G2308*$G$2+H2309*$H$2+K2309*$K$2+M2308*$M$2+O2308*$O$2+Q2308*$Q$2+L2308*$L$2</f>
        <v>0.41494628255452559</v>
      </c>
      <c r="W2308">
        <f t="shared" ref="W2308:W2371" si="590">1/ (1+EXP(-V2308))</f>
        <v>0.60227330947329549</v>
      </c>
      <c r="X2308">
        <f t="shared" ref="X2308:X2371" si="591">(U2308-V2308)^2</f>
        <v>0.17218041740582019</v>
      </c>
      <c r="Y2308">
        <f t="shared" ref="Y2308:Y2371" si="592">IF(W2308&gt;=0.58,1,0)</f>
        <v>1</v>
      </c>
      <c r="Z2308" t="s">
        <v>2340</v>
      </c>
    </row>
    <row r="2309" spans="1:26" x14ac:dyDescent="0.25">
      <c r="A2309" t="s">
        <v>26</v>
      </c>
      <c r="B2309" t="s">
        <v>27</v>
      </c>
      <c r="C2309" t="s">
        <v>35</v>
      </c>
      <c r="D2309">
        <v>0</v>
      </c>
      <c r="F2309">
        <v>1</v>
      </c>
      <c r="G2309">
        <v>69.849999999999994</v>
      </c>
      <c r="H2309">
        <f t="shared" si="577"/>
        <v>1</v>
      </c>
      <c r="I2309">
        <f t="shared" si="578"/>
        <v>0</v>
      </c>
      <c r="J2309">
        <f t="shared" si="579"/>
        <v>0</v>
      </c>
      <c r="K2309">
        <f t="shared" si="580"/>
        <v>1</v>
      </c>
      <c r="L2309">
        <f t="shared" si="581"/>
        <v>0</v>
      </c>
      <c r="M2309">
        <f t="shared" si="582"/>
        <v>1</v>
      </c>
      <c r="N2309">
        <f t="shared" si="583"/>
        <v>0</v>
      </c>
      <c r="O2309">
        <f t="shared" si="584"/>
        <v>0</v>
      </c>
      <c r="P2309">
        <v>3</v>
      </c>
      <c r="Q2309">
        <f t="shared" si="585"/>
        <v>1</v>
      </c>
      <c r="R2309">
        <f t="shared" si="586"/>
        <v>0</v>
      </c>
      <c r="S2309">
        <f t="shared" si="587"/>
        <v>0</v>
      </c>
      <c r="T2309">
        <f t="shared" si="588"/>
        <v>0</v>
      </c>
      <c r="U2309">
        <v>0</v>
      </c>
      <c r="V2309">
        <f t="shared" si="589"/>
        <v>0.50343176377741172</v>
      </c>
      <c r="W2309">
        <f t="shared" si="590"/>
        <v>0.62326546885723189</v>
      </c>
      <c r="X2309">
        <f t="shared" si="591"/>
        <v>0.25344354078003567</v>
      </c>
      <c r="Y2309">
        <f t="shared" si="592"/>
        <v>1</v>
      </c>
      <c r="Z2309" t="s">
        <v>2341</v>
      </c>
    </row>
    <row r="2310" spans="1:26" x14ac:dyDescent="0.25">
      <c r="A2310" t="s">
        <v>29</v>
      </c>
      <c r="B2310" t="s">
        <v>30</v>
      </c>
      <c r="C2310" t="s">
        <v>25</v>
      </c>
      <c r="D2310">
        <v>0</v>
      </c>
      <c r="F2310">
        <v>1</v>
      </c>
      <c r="G2310">
        <v>65.599999999999994</v>
      </c>
      <c r="H2310">
        <f t="shared" si="577"/>
        <v>1</v>
      </c>
      <c r="I2310">
        <f t="shared" si="578"/>
        <v>0</v>
      </c>
      <c r="J2310">
        <f t="shared" si="579"/>
        <v>1</v>
      </c>
      <c r="K2310">
        <f t="shared" si="580"/>
        <v>0</v>
      </c>
      <c r="L2310">
        <f t="shared" si="581"/>
        <v>0</v>
      </c>
      <c r="M2310">
        <f t="shared" si="582"/>
        <v>0</v>
      </c>
      <c r="N2310">
        <f t="shared" si="583"/>
        <v>1</v>
      </c>
      <c r="O2310">
        <f t="shared" si="584"/>
        <v>0</v>
      </c>
      <c r="P2310">
        <v>9</v>
      </c>
      <c r="Q2310">
        <f t="shared" si="585"/>
        <v>0</v>
      </c>
      <c r="R2310">
        <f t="shared" si="586"/>
        <v>1</v>
      </c>
      <c r="S2310">
        <f t="shared" si="587"/>
        <v>0</v>
      </c>
      <c r="T2310">
        <f t="shared" si="588"/>
        <v>0</v>
      </c>
      <c r="U2310">
        <v>0</v>
      </c>
      <c r="V2310">
        <f t="shared" si="589"/>
        <v>9.3445755253633009E-2</v>
      </c>
      <c r="W2310">
        <f t="shared" si="590"/>
        <v>0.52334445409164843</v>
      </c>
      <c r="X2310">
        <f t="shared" si="591"/>
        <v>8.7321091749218809E-3</v>
      </c>
      <c r="Y2310">
        <f t="shared" si="592"/>
        <v>0</v>
      </c>
      <c r="Z2310" t="s">
        <v>2342</v>
      </c>
    </row>
    <row r="2311" spans="1:26" x14ac:dyDescent="0.25">
      <c r="A2311" t="s">
        <v>29</v>
      </c>
      <c r="B2311" t="s">
        <v>33</v>
      </c>
      <c r="C2311" t="s">
        <v>35</v>
      </c>
      <c r="D2311">
        <v>0</v>
      </c>
      <c r="F2311">
        <v>1</v>
      </c>
      <c r="G2311">
        <v>104.65</v>
      </c>
      <c r="H2311">
        <f t="shared" si="577"/>
        <v>1</v>
      </c>
      <c r="I2311">
        <f t="shared" si="578"/>
        <v>0</v>
      </c>
      <c r="J2311">
        <f t="shared" si="579"/>
        <v>0</v>
      </c>
      <c r="K2311">
        <f t="shared" si="580"/>
        <v>1</v>
      </c>
      <c r="L2311">
        <f t="shared" si="581"/>
        <v>0</v>
      </c>
      <c r="M2311">
        <f t="shared" si="582"/>
        <v>0</v>
      </c>
      <c r="N2311">
        <f t="shared" si="583"/>
        <v>1</v>
      </c>
      <c r="O2311">
        <f t="shared" si="584"/>
        <v>0</v>
      </c>
      <c r="P2311">
        <v>71</v>
      </c>
      <c r="Q2311">
        <f t="shared" si="585"/>
        <v>0</v>
      </c>
      <c r="R2311">
        <f t="shared" si="586"/>
        <v>0</v>
      </c>
      <c r="S2311">
        <f t="shared" si="587"/>
        <v>0</v>
      </c>
      <c r="T2311">
        <f t="shared" si="588"/>
        <v>1</v>
      </c>
      <c r="U2311">
        <v>0</v>
      </c>
      <c r="V2311">
        <f t="shared" si="589"/>
        <v>0.15432686913389024</v>
      </c>
      <c r="W2311">
        <f t="shared" si="590"/>
        <v>0.53850532485629521</v>
      </c>
      <c r="X2311">
        <f t="shared" si="591"/>
        <v>2.3816782536668885E-2</v>
      </c>
      <c r="Y2311">
        <f t="shared" si="592"/>
        <v>0</v>
      </c>
      <c r="Z2311" t="s">
        <v>2343</v>
      </c>
    </row>
    <row r="2312" spans="1:26" x14ac:dyDescent="0.25">
      <c r="A2312" t="s">
        <v>45</v>
      </c>
      <c r="B2312" t="s">
        <v>38</v>
      </c>
      <c r="C2312" t="s">
        <v>35</v>
      </c>
      <c r="D2312">
        <v>0</v>
      </c>
      <c r="F2312">
        <v>1</v>
      </c>
      <c r="G2312">
        <v>90.45</v>
      </c>
      <c r="H2312">
        <f t="shared" si="577"/>
        <v>1</v>
      </c>
      <c r="I2312">
        <f t="shared" si="578"/>
        <v>0</v>
      </c>
      <c r="J2312">
        <f t="shared" si="579"/>
        <v>0</v>
      </c>
      <c r="K2312">
        <f t="shared" si="580"/>
        <v>1</v>
      </c>
      <c r="L2312">
        <f t="shared" si="581"/>
        <v>0</v>
      </c>
      <c r="M2312">
        <f t="shared" si="582"/>
        <v>0</v>
      </c>
      <c r="N2312">
        <f t="shared" si="583"/>
        <v>0</v>
      </c>
      <c r="O2312">
        <f t="shared" si="584"/>
        <v>1</v>
      </c>
      <c r="P2312">
        <v>57</v>
      </c>
      <c r="Q2312">
        <f t="shared" si="585"/>
        <v>0</v>
      </c>
      <c r="R2312">
        <f t="shared" si="586"/>
        <v>0</v>
      </c>
      <c r="S2312">
        <f t="shared" si="587"/>
        <v>1</v>
      </c>
      <c r="T2312">
        <f t="shared" si="588"/>
        <v>0</v>
      </c>
      <c r="U2312">
        <v>0</v>
      </c>
      <c r="V2312">
        <f t="shared" si="589"/>
        <v>6.739105696443029E-2</v>
      </c>
      <c r="W2312">
        <f t="shared" si="590"/>
        <v>0.51684139088221304</v>
      </c>
      <c r="X2312">
        <f t="shared" si="591"/>
        <v>4.5415545587830881E-3</v>
      </c>
      <c r="Y2312">
        <f t="shared" si="592"/>
        <v>0</v>
      </c>
      <c r="Z2312" t="s">
        <v>2344</v>
      </c>
    </row>
    <row r="2313" spans="1:26" x14ac:dyDescent="0.25">
      <c r="A2313" t="s">
        <v>45</v>
      </c>
      <c r="B2313" t="s">
        <v>33</v>
      </c>
      <c r="C2313" t="s">
        <v>25</v>
      </c>
      <c r="D2313">
        <v>0</v>
      </c>
      <c r="F2313">
        <v>1</v>
      </c>
      <c r="G2313">
        <v>63.7</v>
      </c>
      <c r="H2313">
        <f t="shared" si="577"/>
        <v>1</v>
      </c>
      <c r="I2313">
        <f t="shared" si="578"/>
        <v>0</v>
      </c>
      <c r="J2313">
        <f t="shared" si="579"/>
        <v>1</v>
      </c>
      <c r="K2313">
        <f t="shared" si="580"/>
        <v>0</v>
      </c>
      <c r="L2313">
        <f t="shared" si="581"/>
        <v>0</v>
      </c>
      <c r="M2313">
        <f t="shared" si="582"/>
        <v>0</v>
      </c>
      <c r="N2313">
        <f t="shared" si="583"/>
        <v>0</v>
      </c>
      <c r="O2313">
        <f t="shared" si="584"/>
        <v>1</v>
      </c>
      <c r="P2313">
        <v>72</v>
      </c>
      <c r="Q2313">
        <f t="shared" si="585"/>
        <v>0</v>
      </c>
      <c r="R2313">
        <f t="shared" si="586"/>
        <v>0</v>
      </c>
      <c r="S2313">
        <f t="shared" si="587"/>
        <v>0</v>
      </c>
      <c r="T2313">
        <f t="shared" si="588"/>
        <v>1</v>
      </c>
      <c r="U2313">
        <v>0</v>
      </c>
      <c r="V2313">
        <f t="shared" si="589"/>
        <v>4.4240943029952587E-2</v>
      </c>
      <c r="W2313">
        <f t="shared" si="590"/>
        <v>0.51105843212979241</v>
      </c>
      <c r="X2313">
        <f t="shared" si="591"/>
        <v>1.9572610401795104E-3</v>
      </c>
      <c r="Y2313">
        <f t="shared" si="592"/>
        <v>0</v>
      </c>
      <c r="Z2313" t="s">
        <v>2345</v>
      </c>
    </row>
    <row r="2314" spans="1:26" x14ac:dyDescent="0.25">
      <c r="A2314" t="s">
        <v>26</v>
      </c>
      <c r="B2314" t="s">
        <v>27</v>
      </c>
      <c r="C2314" t="s">
        <v>35</v>
      </c>
      <c r="D2314">
        <v>1</v>
      </c>
      <c r="F2314">
        <v>1</v>
      </c>
      <c r="G2314">
        <v>104.5</v>
      </c>
      <c r="H2314">
        <f t="shared" si="577"/>
        <v>0</v>
      </c>
      <c r="I2314">
        <f t="shared" si="578"/>
        <v>1</v>
      </c>
      <c r="J2314">
        <f t="shared" si="579"/>
        <v>0</v>
      </c>
      <c r="K2314">
        <f t="shared" si="580"/>
        <v>1</v>
      </c>
      <c r="L2314">
        <f t="shared" si="581"/>
        <v>0</v>
      </c>
      <c r="M2314">
        <f t="shared" si="582"/>
        <v>1</v>
      </c>
      <c r="N2314">
        <f t="shared" si="583"/>
        <v>0</v>
      </c>
      <c r="O2314">
        <f t="shared" si="584"/>
        <v>0</v>
      </c>
      <c r="P2314">
        <v>48</v>
      </c>
      <c r="Q2314">
        <f t="shared" si="585"/>
        <v>1</v>
      </c>
      <c r="R2314">
        <f t="shared" si="586"/>
        <v>0</v>
      </c>
      <c r="S2314">
        <f t="shared" si="587"/>
        <v>0</v>
      </c>
      <c r="T2314">
        <f t="shared" si="588"/>
        <v>0</v>
      </c>
      <c r="U2314">
        <v>0</v>
      </c>
      <c r="V2314">
        <f t="shared" si="589"/>
        <v>0.55745303384017519</v>
      </c>
      <c r="W2314">
        <f t="shared" si="590"/>
        <v>0.63586301689353186</v>
      </c>
      <c r="X2314">
        <f t="shared" si="591"/>
        <v>0.31075388493761552</v>
      </c>
      <c r="Y2314">
        <f t="shared" si="592"/>
        <v>1</v>
      </c>
      <c r="Z2314" t="s">
        <v>2346</v>
      </c>
    </row>
    <row r="2315" spans="1:26" x14ac:dyDescent="0.25">
      <c r="A2315" t="s">
        <v>29</v>
      </c>
      <c r="B2315" t="s">
        <v>30</v>
      </c>
      <c r="C2315" t="s">
        <v>23</v>
      </c>
      <c r="D2315">
        <v>0</v>
      </c>
      <c r="F2315">
        <v>1</v>
      </c>
      <c r="G2315">
        <v>20.100000000000001</v>
      </c>
      <c r="H2315">
        <f t="shared" si="577"/>
        <v>1</v>
      </c>
      <c r="I2315">
        <f t="shared" si="578"/>
        <v>0</v>
      </c>
      <c r="J2315">
        <f t="shared" si="579"/>
        <v>0</v>
      </c>
      <c r="K2315">
        <f t="shared" si="580"/>
        <v>0</v>
      </c>
      <c r="L2315">
        <f t="shared" si="581"/>
        <v>1</v>
      </c>
      <c r="M2315">
        <f t="shared" si="582"/>
        <v>0</v>
      </c>
      <c r="N2315">
        <f t="shared" si="583"/>
        <v>1</v>
      </c>
      <c r="O2315">
        <f t="shared" si="584"/>
        <v>0</v>
      </c>
      <c r="P2315">
        <v>18</v>
      </c>
      <c r="Q2315">
        <f t="shared" si="585"/>
        <v>0</v>
      </c>
      <c r="R2315">
        <f t="shared" si="586"/>
        <v>1</v>
      </c>
      <c r="S2315">
        <f t="shared" si="587"/>
        <v>0</v>
      </c>
      <c r="T2315">
        <f t="shared" si="588"/>
        <v>0</v>
      </c>
      <c r="U2315">
        <v>0</v>
      </c>
      <c r="V2315">
        <f t="shared" si="589"/>
        <v>-6.2194752277536097E-3</v>
      </c>
      <c r="W2315">
        <f t="shared" si="590"/>
        <v>0.4984451362051453</v>
      </c>
      <c r="X2315">
        <f t="shared" si="591"/>
        <v>3.8681872108640815E-5</v>
      </c>
      <c r="Y2315">
        <f t="shared" si="592"/>
        <v>0</v>
      </c>
      <c r="Z2315" t="s">
        <v>2347</v>
      </c>
    </row>
    <row r="2316" spans="1:26" x14ac:dyDescent="0.25">
      <c r="A2316" t="s">
        <v>29</v>
      </c>
      <c r="B2316" t="s">
        <v>38</v>
      </c>
      <c r="C2316" t="s">
        <v>35</v>
      </c>
      <c r="D2316">
        <v>0</v>
      </c>
      <c r="F2316">
        <v>1</v>
      </c>
      <c r="G2316">
        <v>104.3</v>
      </c>
      <c r="H2316">
        <f t="shared" si="577"/>
        <v>1</v>
      </c>
      <c r="I2316">
        <f t="shared" si="578"/>
        <v>0</v>
      </c>
      <c r="J2316">
        <f t="shared" si="579"/>
        <v>0</v>
      </c>
      <c r="K2316">
        <f t="shared" si="580"/>
        <v>1</v>
      </c>
      <c r="L2316">
        <f t="shared" si="581"/>
        <v>0</v>
      </c>
      <c r="M2316">
        <f t="shared" si="582"/>
        <v>0</v>
      </c>
      <c r="N2316">
        <f t="shared" si="583"/>
        <v>1</v>
      </c>
      <c r="O2316">
        <f t="shared" si="584"/>
        <v>0</v>
      </c>
      <c r="P2316">
        <v>43</v>
      </c>
      <c r="Q2316">
        <f t="shared" si="585"/>
        <v>0</v>
      </c>
      <c r="R2316">
        <f t="shared" si="586"/>
        <v>0</v>
      </c>
      <c r="S2316">
        <f t="shared" si="587"/>
        <v>1</v>
      </c>
      <c r="T2316">
        <f t="shared" si="588"/>
        <v>0</v>
      </c>
      <c r="U2316">
        <v>0</v>
      </c>
      <c r="V2316">
        <f t="shared" si="589"/>
        <v>0.14891803047856114</v>
      </c>
      <c r="W2316">
        <f t="shared" si="590"/>
        <v>0.53716085792826607</v>
      </c>
      <c r="X2316">
        <f t="shared" si="591"/>
        <v>2.2176579801613666E-2</v>
      </c>
      <c r="Y2316">
        <f t="shared" si="592"/>
        <v>0</v>
      </c>
      <c r="Z2316" t="s">
        <v>2348</v>
      </c>
    </row>
    <row r="2317" spans="1:26" x14ac:dyDescent="0.25">
      <c r="A2317" t="s">
        <v>45</v>
      </c>
      <c r="B2317" t="s">
        <v>33</v>
      </c>
      <c r="C2317" t="s">
        <v>25</v>
      </c>
      <c r="D2317">
        <v>0</v>
      </c>
      <c r="F2317">
        <v>1</v>
      </c>
      <c r="G2317">
        <v>93.25</v>
      </c>
      <c r="H2317">
        <f t="shared" si="577"/>
        <v>1</v>
      </c>
      <c r="I2317">
        <f t="shared" si="578"/>
        <v>0</v>
      </c>
      <c r="J2317">
        <f t="shared" si="579"/>
        <v>1</v>
      </c>
      <c r="K2317">
        <f t="shared" si="580"/>
        <v>0</v>
      </c>
      <c r="L2317">
        <f t="shared" si="581"/>
        <v>0</v>
      </c>
      <c r="M2317">
        <f t="shared" si="582"/>
        <v>0</v>
      </c>
      <c r="N2317">
        <f t="shared" si="583"/>
        <v>0</v>
      </c>
      <c r="O2317">
        <f t="shared" si="584"/>
        <v>1</v>
      </c>
      <c r="P2317">
        <v>72</v>
      </c>
      <c r="Q2317">
        <f t="shared" si="585"/>
        <v>0</v>
      </c>
      <c r="R2317">
        <f t="shared" si="586"/>
        <v>0</v>
      </c>
      <c r="S2317">
        <f t="shared" si="587"/>
        <v>0</v>
      </c>
      <c r="T2317">
        <f t="shared" si="588"/>
        <v>1</v>
      </c>
      <c r="U2317">
        <v>0</v>
      </c>
      <c r="V2317">
        <f t="shared" si="589"/>
        <v>7.1756412121017216E-2</v>
      </c>
      <c r="W2317">
        <f t="shared" si="590"/>
        <v>0.51793140964730577</v>
      </c>
      <c r="X2317">
        <f t="shared" si="591"/>
        <v>5.1489826804812667E-3</v>
      </c>
      <c r="Y2317">
        <f t="shared" si="592"/>
        <v>0</v>
      </c>
      <c r="Z2317" t="s">
        <v>2349</v>
      </c>
    </row>
    <row r="2318" spans="1:26" x14ac:dyDescent="0.25">
      <c r="A2318" t="s">
        <v>29</v>
      </c>
      <c r="B2318" t="s">
        <v>33</v>
      </c>
      <c r="C2318" t="s">
        <v>25</v>
      </c>
      <c r="D2318">
        <v>0</v>
      </c>
      <c r="F2318">
        <v>1</v>
      </c>
      <c r="G2318">
        <v>73.45</v>
      </c>
      <c r="H2318">
        <f t="shared" si="577"/>
        <v>1</v>
      </c>
      <c r="I2318">
        <f t="shared" si="578"/>
        <v>0</v>
      </c>
      <c r="J2318">
        <f t="shared" si="579"/>
        <v>1</v>
      </c>
      <c r="K2318">
        <f t="shared" si="580"/>
        <v>0</v>
      </c>
      <c r="L2318">
        <f t="shared" si="581"/>
        <v>0</v>
      </c>
      <c r="M2318">
        <f t="shared" si="582"/>
        <v>0</v>
      </c>
      <c r="N2318">
        <f t="shared" si="583"/>
        <v>1</v>
      </c>
      <c r="O2318">
        <f t="shared" si="584"/>
        <v>0</v>
      </c>
      <c r="P2318">
        <v>35</v>
      </c>
      <c r="Q2318">
        <f t="shared" si="585"/>
        <v>0</v>
      </c>
      <c r="R2318">
        <f t="shared" si="586"/>
        <v>0</v>
      </c>
      <c r="S2318">
        <f t="shared" si="587"/>
        <v>0</v>
      </c>
      <c r="T2318">
        <f t="shared" si="588"/>
        <v>1</v>
      </c>
      <c r="U2318">
        <v>0</v>
      </c>
      <c r="V2318">
        <f t="shared" si="589"/>
        <v>0.10082117098545143</v>
      </c>
      <c r="W2318">
        <f t="shared" si="590"/>
        <v>0.52518396363569986</v>
      </c>
      <c r="X2318">
        <f t="shared" si="591"/>
        <v>1.0164908518877634E-2</v>
      </c>
      <c r="Y2318">
        <f t="shared" si="592"/>
        <v>0</v>
      </c>
      <c r="Z2318" t="s">
        <v>2350</v>
      </c>
    </row>
    <row r="2319" spans="1:26" x14ac:dyDescent="0.25">
      <c r="A2319" t="s">
        <v>26</v>
      </c>
      <c r="B2319" t="s">
        <v>30</v>
      </c>
      <c r="C2319" t="s">
        <v>23</v>
      </c>
      <c r="D2319">
        <v>0</v>
      </c>
      <c r="F2319">
        <v>1</v>
      </c>
      <c r="G2319">
        <v>20.7</v>
      </c>
      <c r="H2319">
        <f t="shared" si="577"/>
        <v>1</v>
      </c>
      <c r="I2319">
        <f t="shared" si="578"/>
        <v>0</v>
      </c>
      <c r="J2319">
        <f t="shared" si="579"/>
        <v>0</v>
      </c>
      <c r="K2319">
        <f t="shared" si="580"/>
        <v>0</v>
      </c>
      <c r="L2319">
        <f t="shared" si="581"/>
        <v>1</v>
      </c>
      <c r="M2319">
        <f t="shared" si="582"/>
        <v>1</v>
      </c>
      <c r="N2319">
        <f t="shared" si="583"/>
        <v>0</v>
      </c>
      <c r="O2319">
        <f t="shared" si="584"/>
        <v>0</v>
      </c>
      <c r="P2319">
        <v>4</v>
      </c>
      <c r="Q2319">
        <f t="shared" si="585"/>
        <v>0</v>
      </c>
      <c r="R2319">
        <f t="shared" si="586"/>
        <v>1</v>
      </c>
      <c r="S2319">
        <f t="shared" si="587"/>
        <v>0</v>
      </c>
      <c r="T2319">
        <f t="shared" si="588"/>
        <v>0</v>
      </c>
      <c r="U2319">
        <v>0</v>
      </c>
      <c r="V2319">
        <f t="shared" si="589"/>
        <v>0.26130763730078005</v>
      </c>
      <c r="W2319">
        <f t="shared" si="590"/>
        <v>0.56495771080304258</v>
      </c>
      <c r="X2319">
        <f t="shared" si="591"/>
        <v>6.8281681311716011E-2</v>
      </c>
      <c r="Y2319">
        <f t="shared" si="592"/>
        <v>0</v>
      </c>
      <c r="Z2319" t="s">
        <v>2351</v>
      </c>
    </row>
    <row r="2320" spans="1:26" x14ac:dyDescent="0.25">
      <c r="A2320" t="s">
        <v>45</v>
      </c>
      <c r="B2320" t="s">
        <v>30</v>
      </c>
      <c r="C2320" t="s">
        <v>23</v>
      </c>
      <c r="D2320">
        <v>0</v>
      </c>
      <c r="F2320">
        <v>1</v>
      </c>
      <c r="G2320">
        <v>25.25</v>
      </c>
      <c r="H2320">
        <f t="shared" si="577"/>
        <v>1</v>
      </c>
      <c r="I2320">
        <f t="shared" si="578"/>
        <v>0</v>
      </c>
      <c r="J2320">
        <f t="shared" si="579"/>
        <v>0</v>
      </c>
      <c r="K2320">
        <f t="shared" si="580"/>
        <v>0</v>
      </c>
      <c r="L2320">
        <f t="shared" si="581"/>
        <v>1</v>
      </c>
      <c r="M2320">
        <f t="shared" si="582"/>
        <v>0</v>
      </c>
      <c r="N2320">
        <f t="shared" si="583"/>
        <v>0</v>
      </c>
      <c r="O2320">
        <f t="shared" si="584"/>
        <v>1</v>
      </c>
      <c r="P2320">
        <v>49</v>
      </c>
      <c r="Q2320">
        <f t="shared" si="585"/>
        <v>0</v>
      </c>
      <c r="R2320">
        <f t="shared" si="586"/>
        <v>1</v>
      </c>
      <c r="S2320">
        <f t="shared" si="587"/>
        <v>0</v>
      </c>
      <c r="T2320">
        <f t="shared" si="588"/>
        <v>0</v>
      </c>
      <c r="U2320">
        <v>0</v>
      </c>
      <c r="V2320">
        <f t="shared" si="589"/>
        <v>-5.8124395893615927E-2</v>
      </c>
      <c r="W2320">
        <f t="shared" si="590"/>
        <v>0.48547299068863614</v>
      </c>
      <c r="X2320">
        <f t="shared" si="591"/>
        <v>3.3784453979977961E-3</v>
      </c>
      <c r="Y2320">
        <f t="shared" si="592"/>
        <v>0</v>
      </c>
      <c r="Z2320" t="s">
        <v>2352</v>
      </c>
    </row>
    <row r="2321" spans="1:26" x14ac:dyDescent="0.25">
      <c r="A2321" t="s">
        <v>45</v>
      </c>
      <c r="B2321" t="s">
        <v>33</v>
      </c>
      <c r="C2321" t="s">
        <v>35</v>
      </c>
      <c r="D2321">
        <v>0</v>
      </c>
      <c r="F2321">
        <v>1</v>
      </c>
      <c r="G2321">
        <v>100.5</v>
      </c>
      <c r="H2321">
        <f t="shared" si="577"/>
        <v>1</v>
      </c>
      <c r="I2321">
        <f t="shared" si="578"/>
        <v>0</v>
      </c>
      <c r="J2321">
        <f t="shared" si="579"/>
        <v>0</v>
      </c>
      <c r="K2321">
        <f t="shared" si="580"/>
        <v>1</v>
      </c>
      <c r="L2321">
        <f t="shared" si="581"/>
        <v>0</v>
      </c>
      <c r="M2321">
        <f t="shared" si="582"/>
        <v>0</v>
      </c>
      <c r="N2321">
        <f t="shared" si="583"/>
        <v>0</v>
      </c>
      <c r="O2321">
        <f t="shared" si="584"/>
        <v>1</v>
      </c>
      <c r="P2321">
        <v>71</v>
      </c>
      <c r="Q2321">
        <f t="shared" si="585"/>
        <v>0</v>
      </c>
      <c r="R2321">
        <f t="shared" si="586"/>
        <v>0</v>
      </c>
      <c r="S2321">
        <f t="shared" si="587"/>
        <v>0</v>
      </c>
      <c r="T2321">
        <f t="shared" si="588"/>
        <v>1</v>
      </c>
      <c r="U2321">
        <v>0</v>
      </c>
      <c r="V2321">
        <f t="shared" si="589"/>
        <v>8.7922733126506974E-2</v>
      </c>
      <c r="W2321">
        <f t="shared" si="590"/>
        <v>0.52196653425031025</v>
      </c>
      <c r="X2321">
        <f t="shared" si="591"/>
        <v>7.7304070004349671E-3</v>
      </c>
      <c r="Y2321">
        <f t="shared" si="592"/>
        <v>0</v>
      </c>
      <c r="Z2321" t="s">
        <v>2353</v>
      </c>
    </row>
    <row r="2322" spans="1:26" x14ac:dyDescent="0.25">
      <c r="A2322" t="s">
        <v>26</v>
      </c>
      <c r="B2322" t="s">
        <v>27</v>
      </c>
      <c r="C2322" t="s">
        <v>35</v>
      </c>
      <c r="D2322">
        <v>0</v>
      </c>
      <c r="F2322">
        <v>1</v>
      </c>
      <c r="G2322">
        <v>90.6</v>
      </c>
      <c r="H2322">
        <f t="shared" si="577"/>
        <v>1</v>
      </c>
      <c r="I2322">
        <f t="shared" si="578"/>
        <v>0</v>
      </c>
      <c r="J2322">
        <f t="shared" si="579"/>
        <v>0</v>
      </c>
      <c r="K2322">
        <f t="shared" si="580"/>
        <v>1</v>
      </c>
      <c r="L2322">
        <f t="shared" si="581"/>
        <v>0</v>
      </c>
      <c r="M2322">
        <f t="shared" si="582"/>
        <v>1</v>
      </c>
      <c r="N2322">
        <f t="shared" si="583"/>
        <v>0</v>
      </c>
      <c r="O2322">
        <f t="shared" si="584"/>
        <v>0</v>
      </c>
      <c r="P2322">
        <v>11</v>
      </c>
      <c r="Q2322">
        <f t="shared" si="585"/>
        <v>1</v>
      </c>
      <c r="R2322">
        <f t="shared" si="586"/>
        <v>0</v>
      </c>
      <c r="S2322">
        <f t="shared" si="587"/>
        <v>0</v>
      </c>
      <c r="T2322">
        <f t="shared" si="588"/>
        <v>0</v>
      </c>
      <c r="U2322">
        <v>0</v>
      </c>
      <c r="V2322">
        <f t="shared" si="589"/>
        <v>0.53578216359854713</v>
      </c>
      <c r="W2322">
        <f t="shared" si="590"/>
        <v>0.63083069714598516</v>
      </c>
      <c r="X2322">
        <f t="shared" si="591"/>
        <v>0.28706252683034034</v>
      </c>
      <c r="Y2322">
        <f t="shared" si="592"/>
        <v>1</v>
      </c>
      <c r="Z2322" t="s">
        <v>2354</v>
      </c>
    </row>
    <row r="2323" spans="1:26" x14ac:dyDescent="0.25">
      <c r="A2323" t="s">
        <v>45</v>
      </c>
      <c r="B2323" t="s">
        <v>38</v>
      </c>
      <c r="C2323" t="s">
        <v>25</v>
      </c>
      <c r="D2323">
        <v>0</v>
      </c>
      <c r="F2323">
        <v>1</v>
      </c>
      <c r="G2323">
        <v>89.4</v>
      </c>
      <c r="H2323">
        <f t="shared" si="577"/>
        <v>1</v>
      </c>
      <c r="I2323">
        <f t="shared" si="578"/>
        <v>0</v>
      </c>
      <c r="J2323">
        <f t="shared" si="579"/>
        <v>1</v>
      </c>
      <c r="K2323">
        <f t="shared" si="580"/>
        <v>0</v>
      </c>
      <c r="L2323">
        <f t="shared" si="581"/>
        <v>0</v>
      </c>
      <c r="M2323">
        <f t="shared" si="582"/>
        <v>0</v>
      </c>
      <c r="N2323">
        <f t="shared" si="583"/>
        <v>0</v>
      </c>
      <c r="O2323">
        <f t="shared" si="584"/>
        <v>1</v>
      </c>
      <c r="P2323">
        <v>63</v>
      </c>
      <c r="Q2323">
        <f t="shared" si="585"/>
        <v>0</v>
      </c>
      <c r="R2323">
        <f t="shared" si="586"/>
        <v>0</v>
      </c>
      <c r="S2323">
        <f t="shared" si="587"/>
        <v>1</v>
      </c>
      <c r="T2323">
        <f t="shared" si="588"/>
        <v>0</v>
      </c>
      <c r="U2323">
        <v>0</v>
      </c>
      <c r="V2323">
        <f t="shared" si="589"/>
        <v>8.4308667145768484E-2</v>
      </c>
      <c r="W2323">
        <f t="shared" si="590"/>
        <v>0.52106469103105346</v>
      </c>
      <c r="X2323">
        <f t="shared" si="591"/>
        <v>7.1079513558959823E-3</v>
      </c>
      <c r="Y2323">
        <f t="shared" si="592"/>
        <v>0</v>
      </c>
      <c r="Z2323" t="s">
        <v>2355</v>
      </c>
    </row>
    <row r="2324" spans="1:26" x14ac:dyDescent="0.25">
      <c r="A2324" t="s">
        <v>26</v>
      </c>
      <c r="B2324" t="s">
        <v>33</v>
      </c>
      <c r="C2324" t="s">
        <v>35</v>
      </c>
      <c r="D2324">
        <v>1</v>
      </c>
      <c r="F2324">
        <v>1</v>
      </c>
      <c r="G2324">
        <v>95.45</v>
      </c>
      <c r="H2324">
        <f t="shared" si="577"/>
        <v>0</v>
      </c>
      <c r="I2324">
        <f t="shared" si="578"/>
        <v>1</v>
      </c>
      <c r="J2324">
        <f t="shared" si="579"/>
        <v>0</v>
      </c>
      <c r="K2324">
        <f t="shared" si="580"/>
        <v>1</v>
      </c>
      <c r="L2324">
        <f t="shared" si="581"/>
        <v>0</v>
      </c>
      <c r="M2324">
        <f t="shared" si="582"/>
        <v>1</v>
      </c>
      <c r="N2324">
        <f t="shared" si="583"/>
        <v>0</v>
      </c>
      <c r="O2324">
        <f t="shared" si="584"/>
        <v>0</v>
      </c>
      <c r="P2324">
        <v>65</v>
      </c>
      <c r="Q2324">
        <f t="shared" si="585"/>
        <v>0</v>
      </c>
      <c r="R2324">
        <f t="shared" si="586"/>
        <v>0</v>
      </c>
      <c r="S2324">
        <f t="shared" si="587"/>
        <v>0</v>
      </c>
      <c r="T2324">
        <f t="shared" si="588"/>
        <v>1</v>
      </c>
      <c r="U2324">
        <v>0</v>
      </c>
      <c r="V2324">
        <f t="shared" si="589"/>
        <v>0.40657523861436962</v>
      </c>
      <c r="W2324">
        <f t="shared" si="590"/>
        <v>0.6002664017200624</v>
      </c>
      <c r="X2324">
        <f t="shared" si="591"/>
        <v>0.16530342465433159</v>
      </c>
      <c r="Y2324">
        <f t="shared" si="592"/>
        <v>1</v>
      </c>
      <c r="Z2324" t="s">
        <v>2356</v>
      </c>
    </row>
    <row r="2325" spans="1:26" x14ac:dyDescent="0.25">
      <c r="A2325" t="s">
        <v>45</v>
      </c>
      <c r="B2325" t="s">
        <v>38</v>
      </c>
      <c r="C2325" t="s">
        <v>23</v>
      </c>
      <c r="D2325">
        <v>0</v>
      </c>
      <c r="F2325">
        <v>1</v>
      </c>
      <c r="G2325">
        <v>20.45</v>
      </c>
      <c r="H2325">
        <f t="shared" si="577"/>
        <v>1</v>
      </c>
      <c r="I2325">
        <f t="shared" si="578"/>
        <v>0</v>
      </c>
      <c r="J2325">
        <f t="shared" si="579"/>
        <v>0</v>
      </c>
      <c r="K2325">
        <f t="shared" si="580"/>
        <v>0</v>
      </c>
      <c r="L2325">
        <f t="shared" si="581"/>
        <v>1</v>
      </c>
      <c r="M2325">
        <f t="shared" si="582"/>
        <v>0</v>
      </c>
      <c r="N2325">
        <f t="shared" si="583"/>
        <v>0</v>
      </c>
      <c r="O2325">
        <f t="shared" si="584"/>
        <v>1</v>
      </c>
      <c r="P2325">
        <v>49</v>
      </c>
      <c r="Q2325">
        <f t="shared" si="585"/>
        <v>0</v>
      </c>
      <c r="R2325">
        <f t="shared" si="586"/>
        <v>0</v>
      </c>
      <c r="S2325">
        <f t="shared" si="587"/>
        <v>1</v>
      </c>
      <c r="T2325">
        <f t="shared" si="588"/>
        <v>0</v>
      </c>
      <c r="U2325">
        <v>0</v>
      </c>
      <c r="V2325">
        <f t="shared" si="589"/>
        <v>-6.560786187633641E-2</v>
      </c>
      <c r="W2325">
        <f t="shared" si="590"/>
        <v>0.4836039153730346</v>
      </c>
      <c r="X2325">
        <f t="shared" si="591"/>
        <v>4.3043915399844368E-3</v>
      </c>
      <c r="Y2325">
        <f t="shared" si="592"/>
        <v>0</v>
      </c>
      <c r="Z2325" t="s">
        <v>2357</v>
      </c>
    </row>
    <row r="2326" spans="1:26" x14ac:dyDescent="0.25">
      <c r="A2326" t="s">
        <v>26</v>
      </c>
      <c r="B2326" t="s">
        <v>38</v>
      </c>
      <c r="C2326" t="s">
        <v>35</v>
      </c>
      <c r="D2326">
        <v>0</v>
      </c>
      <c r="F2326">
        <v>1</v>
      </c>
      <c r="G2326">
        <v>98.6</v>
      </c>
      <c r="H2326">
        <f t="shared" si="577"/>
        <v>1</v>
      </c>
      <c r="I2326">
        <f t="shared" si="578"/>
        <v>0</v>
      </c>
      <c r="J2326">
        <f t="shared" si="579"/>
        <v>0</v>
      </c>
      <c r="K2326">
        <f t="shared" si="580"/>
        <v>1</v>
      </c>
      <c r="L2326">
        <f t="shared" si="581"/>
        <v>0</v>
      </c>
      <c r="M2326">
        <f t="shared" si="582"/>
        <v>1</v>
      </c>
      <c r="N2326">
        <f t="shared" si="583"/>
        <v>0</v>
      </c>
      <c r="O2326">
        <f t="shared" si="584"/>
        <v>0</v>
      </c>
      <c r="P2326">
        <v>29</v>
      </c>
      <c r="Q2326">
        <f t="shared" si="585"/>
        <v>0</v>
      </c>
      <c r="R2326">
        <f t="shared" si="586"/>
        <v>0</v>
      </c>
      <c r="S2326">
        <f t="shared" si="587"/>
        <v>1</v>
      </c>
      <c r="T2326">
        <f t="shared" si="588"/>
        <v>0</v>
      </c>
      <c r="U2326">
        <v>1</v>
      </c>
      <c r="V2326">
        <f t="shared" si="589"/>
        <v>0.43004088153058823</v>
      </c>
      <c r="W2326">
        <f t="shared" si="590"/>
        <v>0.60588343052152416</v>
      </c>
      <c r="X2326">
        <f t="shared" si="591"/>
        <v>0.32485339672642888</v>
      </c>
      <c r="Y2326">
        <f t="shared" si="592"/>
        <v>1</v>
      </c>
      <c r="Z2326" t="s">
        <v>2358</v>
      </c>
    </row>
    <row r="2327" spans="1:26" x14ac:dyDescent="0.25">
      <c r="A2327" t="s">
        <v>26</v>
      </c>
      <c r="B2327" t="s">
        <v>27</v>
      </c>
      <c r="C2327" t="s">
        <v>35</v>
      </c>
      <c r="D2327">
        <v>1</v>
      </c>
      <c r="F2327">
        <v>1</v>
      </c>
      <c r="G2327">
        <v>83.05</v>
      </c>
      <c r="H2327">
        <f t="shared" si="577"/>
        <v>0</v>
      </c>
      <c r="I2327">
        <f t="shared" si="578"/>
        <v>1</v>
      </c>
      <c r="J2327">
        <f t="shared" si="579"/>
        <v>0</v>
      </c>
      <c r="K2327">
        <f t="shared" si="580"/>
        <v>1</v>
      </c>
      <c r="L2327">
        <f t="shared" si="581"/>
        <v>0</v>
      </c>
      <c r="M2327">
        <f t="shared" si="582"/>
        <v>1</v>
      </c>
      <c r="N2327">
        <f t="shared" si="583"/>
        <v>0</v>
      </c>
      <c r="O2327">
        <f t="shared" si="584"/>
        <v>0</v>
      </c>
      <c r="P2327">
        <v>15</v>
      </c>
      <c r="Q2327">
        <f t="shared" si="585"/>
        <v>1</v>
      </c>
      <c r="R2327">
        <f t="shared" si="586"/>
        <v>0</v>
      </c>
      <c r="S2327">
        <f t="shared" si="587"/>
        <v>0</v>
      </c>
      <c r="T2327">
        <f t="shared" si="588"/>
        <v>0</v>
      </c>
      <c r="U2327">
        <v>1</v>
      </c>
      <c r="V2327">
        <f t="shared" si="589"/>
        <v>0.52401129522989298</v>
      </c>
      <c r="W2327">
        <f t="shared" si="590"/>
        <v>0.62808526189247049</v>
      </c>
      <c r="X2327">
        <f t="shared" si="591"/>
        <v>0.22656524706872411</v>
      </c>
      <c r="Y2327">
        <f t="shared" si="592"/>
        <v>1</v>
      </c>
      <c r="Z2327" t="s">
        <v>2359</v>
      </c>
    </row>
    <row r="2328" spans="1:26" x14ac:dyDescent="0.25">
      <c r="A2328" t="s">
        <v>26</v>
      </c>
      <c r="B2328" t="s">
        <v>27</v>
      </c>
      <c r="C2328" t="s">
        <v>23</v>
      </c>
      <c r="D2328">
        <v>0</v>
      </c>
      <c r="F2328">
        <v>1</v>
      </c>
      <c r="G2328">
        <v>19.95</v>
      </c>
      <c r="H2328">
        <f t="shared" si="577"/>
        <v>1</v>
      </c>
      <c r="I2328">
        <f t="shared" si="578"/>
        <v>0</v>
      </c>
      <c r="J2328">
        <f t="shared" si="579"/>
        <v>0</v>
      </c>
      <c r="K2328">
        <f t="shared" si="580"/>
        <v>0</v>
      </c>
      <c r="L2328">
        <f t="shared" si="581"/>
        <v>1</v>
      </c>
      <c r="M2328">
        <f t="shared" si="582"/>
        <v>1</v>
      </c>
      <c r="N2328">
        <f t="shared" si="583"/>
        <v>0</v>
      </c>
      <c r="O2328">
        <f t="shared" si="584"/>
        <v>0</v>
      </c>
      <c r="P2328">
        <v>4</v>
      </c>
      <c r="Q2328">
        <f t="shared" si="585"/>
        <v>1</v>
      </c>
      <c r="R2328">
        <f t="shared" si="586"/>
        <v>0</v>
      </c>
      <c r="S2328">
        <f t="shared" si="587"/>
        <v>0</v>
      </c>
      <c r="T2328">
        <f t="shared" si="588"/>
        <v>0</v>
      </c>
      <c r="U2328">
        <v>0</v>
      </c>
      <c r="V2328">
        <f t="shared" si="589"/>
        <v>0.401769858739287</v>
      </c>
      <c r="W2328">
        <f t="shared" si="590"/>
        <v>0.59911281332340327</v>
      </c>
      <c r="X2328">
        <f t="shared" si="591"/>
        <v>0.16141901939138664</v>
      </c>
      <c r="Y2328">
        <f t="shared" si="592"/>
        <v>1</v>
      </c>
      <c r="Z2328" t="s">
        <v>2360</v>
      </c>
    </row>
    <row r="2329" spans="1:26" x14ac:dyDescent="0.25">
      <c r="A2329" t="s">
        <v>29</v>
      </c>
      <c r="B2329" t="s">
        <v>38</v>
      </c>
      <c r="C2329" t="s">
        <v>35</v>
      </c>
      <c r="D2329">
        <v>0</v>
      </c>
      <c r="F2329">
        <v>1</v>
      </c>
      <c r="G2329">
        <v>109.15</v>
      </c>
      <c r="H2329">
        <f t="shared" si="577"/>
        <v>1</v>
      </c>
      <c r="I2329">
        <f t="shared" si="578"/>
        <v>0</v>
      </c>
      <c r="J2329">
        <f t="shared" si="579"/>
        <v>0</v>
      </c>
      <c r="K2329">
        <f t="shared" si="580"/>
        <v>1</v>
      </c>
      <c r="L2329">
        <f t="shared" si="581"/>
        <v>0</v>
      </c>
      <c r="M2329">
        <f t="shared" si="582"/>
        <v>0</v>
      </c>
      <c r="N2329">
        <f t="shared" si="583"/>
        <v>1</v>
      </c>
      <c r="O2329">
        <f t="shared" si="584"/>
        <v>0</v>
      </c>
      <c r="P2329">
        <v>72</v>
      </c>
      <c r="Q2329">
        <f t="shared" si="585"/>
        <v>0</v>
      </c>
      <c r="R2329">
        <f t="shared" si="586"/>
        <v>0</v>
      </c>
      <c r="S2329">
        <f t="shared" si="587"/>
        <v>1</v>
      </c>
      <c r="T2329">
        <f t="shared" si="588"/>
        <v>0</v>
      </c>
      <c r="U2329">
        <v>0</v>
      </c>
      <c r="V2329">
        <f t="shared" si="589"/>
        <v>0.17503406759699328</v>
      </c>
      <c r="W2329">
        <f t="shared" si="590"/>
        <v>0.54364713924764296</v>
      </c>
      <c r="X2329">
        <f t="shared" si="591"/>
        <v>3.063692481954881E-2</v>
      </c>
      <c r="Y2329">
        <f t="shared" si="592"/>
        <v>0</v>
      </c>
      <c r="Z2329" t="s">
        <v>2361</v>
      </c>
    </row>
    <row r="2330" spans="1:26" x14ac:dyDescent="0.25">
      <c r="A2330" t="s">
        <v>26</v>
      </c>
      <c r="B2330" t="s">
        <v>38</v>
      </c>
      <c r="C2330" t="s">
        <v>35</v>
      </c>
      <c r="D2330">
        <v>1</v>
      </c>
      <c r="F2330">
        <v>1</v>
      </c>
      <c r="G2330">
        <v>85.7</v>
      </c>
      <c r="H2330">
        <f t="shared" si="577"/>
        <v>0</v>
      </c>
      <c r="I2330">
        <f t="shared" si="578"/>
        <v>1</v>
      </c>
      <c r="J2330">
        <f t="shared" si="579"/>
        <v>0</v>
      </c>
      <c r="K2330">
        <f t="shared" si="580"/>
        <v>1</v>
      </c>
      <c r="L2330">
        <f t="shared" si="581"/>
        <v>0</v>
      </c>
      <c r="M2330">
        <f t="shared" si="582"/>
        <v>1</v>
      </c>
      <c r="N2330">
        <f t="shared" si="583"/>
        <v>0</v>
      </c>
      <c r="O2330">
        <f t="shared" si="584"/>
        <v>0</v>
      </c>
      <c r="P2330">
        <v>26</v>
      </c>
      <c r="Q2330">
        <f t="shared" si="585"/>
        <v>0</v>
      </c>
      <c r="R2330">
        <f t="shared" si="586"/>
        <v>0</v>
      </c>
      <c r="S2330">
        <f t="shared" si="587"/>
        <v>1</v>
      </c>
      <c r="T2330">
        <f t="shared" si="588"/>
        <v>0</v>
      </c>
      <c r="U2330">
        <v>0</v>
      </c>
      <c r="V2330">
        <f t="shared" si="589"/>
        <v>0.40992906670202695</v>
      </c>
      <c r="W2330">
        <f t="shared" si="590"/>
        <v>0.60107087025221839</v>
      </c>
      <c r="X2330">
        <f t="shared" si="591"/>
        <v>0.16804183972719486</v>
      </c>
      <c r="Y2330">
        <f t="shared" si="592"/>
        <v>1</v>
      </c>
      <c r="Z2330" t="s">
        <v>2362</v>
      </c>
    </row>
    <row r="2331" spans="1:26" x14ac:dyDescent="0.25">
      <c r="A2331" t="s">
        <v>26</v>
      </c>
      <c r="B2331" t="s">
        <v>33</v>
      </c>
      <c r="C2331" t="s">
        <v>35</v>
      </c>
      <c r="D2331">
        <v>1</v>
      </c>
      <c r="F2331">
        <v>1</v>
      </c>
      <c r="G2331">
        <v>102.05</v>
      </c>
      <c r="H2331">
        <f t="shared" si="577"/>
        <v>0</v>
      </c>
      <c r="I2331">
        <f t="shared" si="578"/>
        <v>1</v>
      </c>
      <c r="J2331">
        <f t="shared" si="579"/>
        <v>0</v>
      </c>
      <c r="K2331">
        <f t="shared" si="580"/>
        <v>1</v>
      </c>
      <c r="L2331">
        <f t="shared" si="581"/>
        <v>0</v>
      </c>
      <c r="M2331">
        <f t="shared" si="582"/>
        <v>1</v>
      </c>
      <c r="N2331">
        <f t="shared" si="583"/>
        <v>0</v>
      </c>
      <c r="O2331">
        <f t="shared" si="584"/>
        <v>0</v>
      </c>
      <c r="P2331">
        <v>35</v>
      </c>
      <c r="Q2331">
        <f t="shared" si="585"/>
        <v>0</v>
      </c>
      <c r="R2331">
        <f t="shared" si="586"/>
        <v>0</v>
      </c>
      <c r="S2331">
        <f t="shared" si="587"/>
        <v>0</v>
      </c>
      <c r="T2331">
        <f t="shared" si="588"/>
        <v>1</v>
      </c>
      <c r="U2331">
        <v>0</v>
      </c>
      <c r="V2331">
        <f t="shared" si="589"/>
        <v>0.42172817360136594</v>
      </c>
      <c r="W2331">
        <f t="shared" si="590"/>
        <v>0.60389671258363575</v>
      </c>
      <c r="X2331">
        <f t="shared" si="591"/>
        <v>0.17785465240914386</v>
      </c>
      <c r="Y2331">
        <f t="shared" si="592"/>
        <v>1</v>
      </c>
      <c r="Z2331" t="s">
        <v>2363</v>
      </c>
    </row>
    <row r="2332" spans="1:26" x14ac:dyDescent="0.25">
      <c r="A2332" t="s">
        <v>29</v>
      </c>
      <c r="B2332" t="s">
        <v>27</v>
      </c>
      <c r="C2332" t="s">
        <v>35</v>
      </c>
      <c r="D2332">
        <v>0</v>
      </c>
      <c r="F2332">
        <v>1</v>
      </c>
      <c r="G2332">
        <v>94.7</v>
      </c>
      <c r="H2332">
        <f t="shared" si="577"/>
        <v>1</v>
      </c>
      <c r="I2332">
        <f t="shared" si="578"/>
        <v>0</v>
      </c>
      <c r="J2332">
        <f t="shared" si="579"/>
        <v>0</v>
      </c>
      <c r="K2332">
        <f t="shared" si="580"/>
        <v>1</v>
      </c>
      <c r="L2332">
        <f t="shared" si="581"/>
        <v>0</v>
      </c>
      <c r="M2332">
        <f t="shared" si="582"/>
        <v>0</v>
      </c>
      <c r="N2332">
        <f t="shared" si="583"/>
        <v>1</v>
      </c>
      <c r="O2332">
        <f t="shared" si="584"/>
        <v>0</v>
      </c>
      <c r="P2332">
        <v>57</v>
      </c>
      <c r="Q2332">
        <f t="shared" si="585"/>
        <v>1</v>
      </c>
      <c r="R2332">
        <f t="shared" si="586"/>
        <v>0</v>
      </c>
      <c r="S2332">
        <f t="shared" si="587"/>
        <v>0</v>
      </c>
      <c r="T2332">
        <f t="shared" si="588"/>
        <v>0</v>
      </c>
      <c r="U2332">
        <v>0</v>
      </c>
      <c r="V2332">
        <f t="shared" si="589"/>
        <v>0.27071944225067146</v>
      </c>
      <c r="W2332">
        <f t="shared" si="590"/>
        <v>0.56726951845646401</v>
      </c>
      <c r="X2332">
        <f t="shared" si="591"/>
        <v>7.3289016412514646E-2</v>
      </c>
      <c r="Y2332">
        <f t="shared" si="592"/>
        <v>0</v>
      </c>
      <c r="Z2332" t="s">
        <v>2364</v>
      </c>
    </row>
    <row r="2333" spans="1:26" x14ac:dyDescent="0.25">
      <c r="A2333" t="s">
        <v>26</v>
      </c>
      <c r="B2333" t="s">
        <v>27</v>
      </c>
      <c r="C2333" t="s">
        <v>25</v>
      </c>
      <c r="D2333">
        <v>0</v>
      </c>
      <c r="F2333">
        <v>1</v>
      </c>
      <c r="G2333">
        <v>64.400000000000006</v>
      </c>
      <c r="H2333">
        <f t="shared" si="577"/>
        <v>1</v>
      </c>
      <c r="I2333">
        <f t="shared" si="578"/>
        <v>0</v>
      </c>
      <c r="J2333">
        <f t="shared" si="579"/>
        <v>1</v>
      </c>
      <c r="K2333">
        <f t="shared" si="580"/>
        <v>0</v>
      </c>
      <c r="L2333">
        <f t="shared" si="581"/>
        <v>0</v>
      </c>
      <c r="M2333">
        <f t="shared" si="582"/>
        <v>1</v>
      </c>
      <c r="N2333">
        <f t="shared" si="583"/>
        <v>0</v>
      </c>
      <c r="O2333">
        <f t="shared" si="584"/>
        <v>0</v>
      </c>
      <c r="P2333">
        <v>28</v>
      </c>
      <c r="Q2333">
        <f t="shared" si="585"/>
        <v>1</v>
      </c>
      <c r="R2333">
        <f t="shared" si="586"/>
        <v>0</v>
      </c>
      <c r="S2333">
        <f t="shared" si="587"/>
        <v>0</v>
      </c>
      <c r="T2333">
        <f t="shared" si="588"/>
        <v>0</v>
      </c>
      <c r="U2333">
        <v>0</v>
      </c>
      <c r="V2333">
        <f t="shared" si="589"/>
        <v>0.49493491177619786</v>
      </c>
      <c r="W2333">
        <f t="shared" si="590"/>
        <v>0.62126828044315263</v>
      </c>
      <c r="X2333">
        <f t="shared" si="591"/>
        <v>0.24496056689491277</v>
      </c>
      <c r="Y2333">
        <f t="shared" si="592"/>
        <v>1</v>
      </c>
      <c r="Z2333" t="s">
        <v>2365</v>
      </c>
    </row>
    <row r="2334" spans="1:26" x14ac:dyDescent="0.25">
      <c r="A2334" t="s">
        <v>29</v>
      </c>
      <c r="B2334" t="s">
        <v>30</v>
      </c>
      <c r="C2334" t="s">
        <v>23</v>
      </c>
      <c r="D2334">
        <v>0</v>
      </c>
      <c r="F2334">
        <v>1</v>
      </c>
      <c r="G2334">
        <v>26.8</v>
      </c>
      <c r="H2334">
        <f t="shared" si="577"/>
        <v>1</v>
      </c>
      <c r="I2334">
        <f t="shared" si="578"/>
        <v>0</v>
      </c>
      <c r="J2334">
        <f t="shared" si="579"/>
        <v>0</v>
      </c>
      <c r="K2334">
        <f t="shared" si="580"/>
        <v>0</v>
      </c>
      <c r="L2334">
        <f t="shared" si="581"/>
        <v>1</v>
      </c>
      <c r="M2334">
        <f t="shared" si="582"/>
        <v>0</v>
      </c>
      <c r="N2334">
        <f t="shared" si="583"/>
        <v>1</v>
      </c>
      <c r="O2334">
        <f t="shared" si="584"/>
        <v>0</v>
      </c>
      <c r="P2334">
        <v>25</v>
      </c>
      <c r="Q2334">
        <f t="shared" si="585"/>
        <v>0</v>
      </c>
      <c r="R2334">
        <f t="shared" si="586"/>
        <v>1</v>
      </c>
      <c r="S2334">
        <f t="shared" si="587"/>
        <v>0</v>
      </c>
      <c r="T2334">
        <f t="shared" si="588"/>
        <v>0</v>
      </c>
      <c r="U2334">
        <v>0</v>
      </c>
      <c r="V2334">
        <f t="shared" si="589"/>
        <v>-6.369732209619873E-4</v>
      </c>
      <c r="W2334">
        <f t="shared" si="590"/>
        <v>0.49984075670014372</v>
      </c>
      <c r="X2334">
        <f t="shared" si="591"/>
        <v>4.0573488422268872E-7</v>
      </c>
      <c r="Y2334">
        <f t="shared" si="592"/>
        <v>0</v>
      </c>
      <c r="Z2334" t="s">
        <v>2366</v>
      </c>
    </row>
    <row r="2335" spans="1:26" x14ac:dyDescent="0.25">
      <c r="A2335" t="s">
        <v>29</v>
      </c>
      <c r="B2335" t="s">
        <v>38</v>
      </c>
      <c r="C2335" t="s">
        <v>25</v>
      </c>
      <c r="D2335">
        <v>0</v>
      </c>
      <c r="F2335">
        <v>1</v>
      </c>
      <c r="G2335">
        <v>66.05</v>
      </c>
      <c r="H2335">
        <f t="shared" si="577"/>
        <v>1</v>
      </c>
      <c r="I2335">
        <f t="shared" si="578"/>
        <v>0</v>
      </c>
      <c r="J2335">
        <f t="shared" si="579"/>
        <v>1</v>
      </c>
      <c r="K2335">
        <f t="shared" si="580"/>
        <v>0</v>
      </c>
      <c r="L2335">
        <f t="shared" si="581"/>
        <v>0</v>
      </c>
      <c r="M2335">
        <f t="shared" si="582"/>
        <v>0</v>
      </c>
      <c r="N2335">
        <f t="shared" si="583"/>
        <v>1</v>
      </c>
      <c r="O2335">
        <f t="shared" si="584"/>
        <v>0</v>
      </c>
      <c r="P2335">
        <v>47</v>
      </c>
      <c r="Q2335">
        <f t="shared" si="585"/>
        <v>0</v>
      </c>
      <c r="R2335">
        <f t="shared" si="586"/>
        <v>0</v>
      </c>
      <c r="S2335">
        <f t="shared" si="587"/>
        <v>1</v>
      </c>
      <c r="T2335">
        <f t="shared" si="588"/>
        <v>0</v>
      </c>
      <c r="U2335">
        <v>0</v>
      </c>
      <c r="V2335">
        <f t="shared" si="589"/>
        <v>8.928416092875735E-2</v>
      </c>
      <c r="W2335">
        <f t="shared" si="590"/>
        <v>0.52230622406180449</v>
      </c>
      <c r="X2335">
        <f t="shared" si="591"/>
        <v>7.9716613927522401E-3</v>
      </c>
      <c r="Y2335">
        <f t="shared" si="592"/>
        <v>0</v>
      </c>
      <c r="Z2335" t="s">
        <v>2367</v>
      </c>
    </row>
    <row r="2336" spans="1:26" x14ac:dyDescent="0.25">
      <c r="A2336" t="s">
        <v>26</v>
      </c>
      <c r="B2336" t="s">
        <v>33</v>
      </c>
      <c r="C2336" t="s">
        <v>25</v>
      </c>
      <c r="D2336">
        <v>0</v>
      </c>
      <c r="F2336">
        <v>1</v>
      </c>
      <c r="G2336">
        <v>65.2</v>
      </c>
      <c r="H2336">
        <f t="shared" si="577"/>
        <v>1</v>
      </c>
      <c r="I2336">
        <f t="shared" si="578"/>
        <v>0</v>
      </c>
      <c r="J2336">
        <f t="shared" si="579"/>
        <v>1</v>
      </c>
      <c r="K2336">
        <f t="shared" si="580"/>
        <v>0</v>
      </c>
      <c r="L2336">
        <f t="shared" si="581"/>
        <v>0</v>
      </c>
      <c r="M2336">
        <f t="shared" si="582"/>
        <v>1</v>
      </c>
      <c r="N2336">
        <f t="shared" si="583"/>
        <v>0</v>
      </c>
      <c r="O2336">
        <f t="shared" si="584"/>
        <v>0</v>
      </c>
      <c r="P2336">
        <v>57</v>
      </c>
      <c r="Q2336">
        <f t="shared" si="585"/>
        <v>0</v>
      </c>
      <c r="R2336">
        <f t="shared" si="586"/>
        <v>0</v>
      </c>
      <c r="S2336">
        <f t="shared" si="587"/>
        <v>0</v>
      </c>
      <c r="T2336">
        <f t="shared" si="588"/>
        <v>1</v>
      </c>
      <c r="U2336">
        <v>0</v>
      </c>
      <c r="V2336">
        <f t="shared" si="589"/>
        <v>0.37796843073415826</v>
      </c>
      <c r="W2336">
        <f t="shared" si="590"/>
        <v>0.59338301983494846</v>
      </c>
      <c r="X2336">
        <f t="shared" si="591"/>
        <v>0.14286013463164218</v>
      </c>
      <c r="Y2336">
        <f t="shared" si="592"/>
        <v>1</v>
      </c>
      <c r="Z2336" t="s">
        <v>2368</v>
      </c>
    </row>
    <row r="2337" spans="1:26" x14ac:dyDescent="0.25">
      <c r="A2337" t="s">
        <v>26</v>
      </c>
      <c r="B2337" t="s">
        <v>38</v>
      </c>
      <c r="C2337" t="s">
        <v>35</v>
      </c>
      <c r="D2337">
        <v>1</v>
      </c>
      <c r="F2337">
        <v>1</v>
      </c>
      <c r="G2337">
        <v>85.05</v>
      </c>
      <c r="H2337">
        <f t="shared" si="577"/>
        <v>0</v>
      </c>
      <c r="I2337">
        <f t="shared" si="578"/>
        <v>1</v>
      </c>
      <c r="J2337">
        <f t="shared" si="579"/>
        <v>0</v>
      </c>
      <c r="K2337">
        <f t="shared" si="580"/>
        <v>1</v>
      </c>
      <c r="L2337">
        <f t="shared" si="581"/>
        <v>0</v>
      </c>
      <c r="M2337">
        <f t="shared" si="582"/>
        <v>1</v>
      </c>
      <c r="N2337">
        <f t="shared" si="583"/>
        <v>0</v>
      </c>
      <c r="O2337">
        <f t="shared" si="584"/>
        <v>0</v>
      </c>
      <c r="P2337">
        <v>16</v>
      </c>
      <c r="Q2337">
        <f t="shared" si="585"/>
        <v>0</v>
      </c>
      <c r="R2337">
        <f t="shared" si="586"/>
        <v>0</v>
      </c>
      <c r="S2337">
        <f t="shared" si="587"/>
        <v>1</v>
      </c>
      <c r="T2337">
        <f t="shared" si="588"/>
        <v>0</v>
      </c>
      <c r="U2337">
        <v>0</v>
      </c>
      <c r="V2337">
        <f t="shared" si="589"/>
        <v>0.39036106231847523</v>
      </c>
      <c r="W2337">
        <f t="shared" si="590"/>
        <v>0.59636961467691241</v>
      </c>
      <c r="X2337">
        <f t="shared" si="591"/>
        <v>0.1523817589744085</v>
      </c>
      <c r="Y2337">
        <f t="shared" si="592"/>
        <v>1</v>
      </c>
      <c r="Z2337" t="s">
        <v>2369</v>
      </c>
    </row>
    <row r="2338" spans="1:26" x14ac:dyDescent="0.25">
      <c r="A2338" t="s">
        <v>26</v>
      </c>
      <c r="B2338" t="s">
        <v>30</v>
      </c>
      <c r="C2338" t="s">
        <v>25</v>
      </c>
      <c r="D2338">
        <v>0</v>
      </c>
      <c r="F2338">
        <v>1</v>
      </c>
      <c r="G2338">
        <v>55.8</v>
      </c>
      <c r="H2338">
        <f t="shared" si="577"/>
        <v>1</v>
      </c>
      <c r="I2338">
        <f t="shared" si="578"/>
        <v>0</v>
      </c>
      <c r="J2338">
        <f t="shared" si="579"/>
        <v>1</v>
      </c>
      <c r="K2338">
        <f t="shared" si="580"/>
        <v>0</v>
      </c>
      <c r="L2338">
        <f t="shared" si="581"/>
        <v>0</v>
      </c>
      <c r="M2338">
        <f t="shared" si="582"/>
        <v>1</v>
      </c>
      <c r="N2338">
        <f t="shared" si="583"/>
        <v>0</v>
      </c>
      <c r="O2338">
        <f t="shared" si="584"/>
        <v>0</v>
      </c>
      <c r="P2338">
        <v>5</v>
      </c>
      <c r="Q2338">
        <f t="shared" si="585"/>
        <v>0</v>
      </c>
      <c r="R2338">
        <f t="shared" si="586"/>
        <v>1</v>
      </c>
      <c r="S2338">
        <f t="shared" si="587"/>
        <v>0</v>
      </c>
      <c r="T2338">
        <f t="shared" si="588"/>
        <v>0</v>
      </c>
      <c r="U2338">
        <v>0</v>
      </c>
      <c r="V2338">
        <f t="shared" si="589"/>
        <v>0.34962186074702806</v>
      </c>
      <c r="W2338">
        <f t="shared" si="590"/>
        <v>0.58652587813109902</v>
      </c>
      <c r="X2338">
        <f t="shared" si="591"/>
        <v>0.12223544551221428</v>
      </c>
      <c r="Y2338">
        <f t="shared" si="592"/>
        <v>1</v>
      </c>
      <c r="Z2338" t="s">
        <v>2370</v>
      </c>
    </row>
    <row r="2339" spans="1:26" x14ac:dyDescent="0.25">
      <c r="A2339" t="s">
        <v>26</v>
      </c>
      <c r="B2339" t="s">
        <v>33</v>
      </c>
      <c r="C2339" t="s">
        <v>35</v>
      </c>
      <c r="D2339">
        <v>0</v>
      </c>
      <c r="F2339">
        <v>1</v>
      </c>
      <c r="G2339">
        <v>70.400000000000006</v>
      </c>
      <c r="H2339">
        <f t="shared" si="577"/>
        <v>1</v>
      </c>
      <c r="I2339">
        <f t="shared" si="578"/>
        <v>0</v>
      </c>
      <c r="J2339">
        <f t="shared" si="579"/>
        <v>0</v>
      </c>
      <c r="K2339">
        <f t="shared" si="580"/>
        <v>1</v>
      </c>
      <c r="L2339">
        <f t="shared" si="581"/>
        <v>0</v>
      </c>
      <c r="M2339">
        <f t="shared" si="582"/>
        <v>1</v>
      </c>
      <c r="N2339">
        <f t="shared" si="583"/>
        <v>0</v>
      </c>
      <c r="O2339">
        <f t="shared" si="584"/>
        <v>0</v>
      </c>
      <c r="P2339">
        <v>17</v>
      </c>
      <c r="Q2339">
        <f t="shared" si="585"/>
        <v>0</v>
      </c>
      <c r="R2339">
        <f t="shared" si="586"/>
        <v>0</v>
      </c>
      <c r="S2339">
        <f t="shared" si="587"/>
        <v>0</v>
      </c>
      <c r="T2339">
        <f t="shared" si="588"/>
        <v>1</v>
      </c>
      <c r="U2339">
        <v>1</v>
      </c>
      <c r="V2339">
        <f t="shared" si="589"/>
        <v>0.38607551888210545</v>
      </c>
      <c r="W2339">
        <f t="shared" si="590"/>
        <v>0.59533760446276718</v>
      </c>
      <c r="X2339">
        <f t="shared" si="591"/>
        <v>0.37690326851587608</v>
      </c>
      <c r="Y2339">
        <f t="shared" si="592"/>
        <v>1</v>
      </c>
      <c r="Z2339" t="s">
        <v>2371</v>
      </c>
    </row>
    <row r="2340" spans="1:26" x14ac:dyDescent="0.25">
      <c r="A2340" t="s">
        <v>29</v>
      </c>
      <c r="B2340" t="s">
        <v>33</v>
      </c>
      <c r="C2340" t="s">
        <v>35</v>
      </c>
      <c r="D2340">
        <v>1</v>
      </c>
      <c r="F2340">
        <v>1</v>
      </c>
      <c r="G2340">
        <v>104.75</v>
      </c>
      <c r="H2340">
        <f t="shared" si="577"/>
        <v>0</v>
      </c>
      <c r="I2340">
        <f t="shared" si="578"/>
        <v>1</v>
      </c>
      <c r="J2340">
        <f t="shared" si="579"/>
        <v>0</v>
      </c>
      <c r="K2340">
        <f t="shared" si="580"/>
        <v>1</v>
      </c>
      <c r="L2340">
        <f t="shared" si="581"/>
        <v>0</v>
      </c>
      <c r="M2340">
        <f t="shared" si="582"/>
        <v>0</v>
      </c>
      <c r="N2340">
        <f t="shared" si="583"/>
        <v>1</v>
      </c>
      <c r="O2340">
        <f t="shared" si="584"/>
        <v>0</v>
      </c>
      <c r="P2340">
        <v>56</v>
      </c>
      <c r="Q2340">
        <f t="shared" si="585"/>
        <v>0</v>
      </c>
      <c r="R2340">
        <f t="shared" si="586"/>
        <v>0</v>
      </c>
      <c r="S2340">
        <f t="shared" si="587"/>
        <v>0</v>
      </c>
      <c r="T2340">
        <f t="shared" si="588"/>
        <v>1</v>
      </c>
      <c r="U2340">
        <v>1</v>
      </c>
      <c r="V2340">
        <f t="shared" si="589"/>
        <v>0.14961960541444119</v>
      </c>
      <c r="W2340">
        <f t="shared" si="590"/>
        <v>0.5373352782823182</v>
      </c>
      <c r="X2340">
        <f t="shared" si="591"/>
        <v>0.72314681549549065</v>
      </c>
      <c r="Y2340">
        <f t="shared" si="592"/>
        <v>0</v>
      </c>
      <c r="Z2340" t="s">
        <v>2372</v>
      </c>
    </row>
    <row r="2341" spans="1:26" x14ac:dyDescent="0.25">
      <c r="A2341" t="s">
        <v>45</v>
      </c>
      <c r="B2341" t="s">
        <v>33</v>
      </c>
      <c r="C2341" t="s">
        <v>23</v>
      </c>
      <c r="D2341">
        <v>0</v>
      </c>
      <c r="F2341">
        <v>1</v>
      </c>
      <c r="G2341">
        <v>19.95</v>
      </c>
      <c r="H2341">
        <f t="shared" si="577"/>
        <v>1</v>
      </c>
      <c r="I2341">
        <f t="shared" si="578"/>
        <v>0</v>
      </c>
      <c r="J2341">
        <f t="shared" si="579"/>
        <v>0</v>
      </c>
      <c r="K2341">
        <f t="shared" si="580"/>
        <v>0</v>
      </c>
      <c r="L2341">
        <f t="shared" si="581"/>
        <v>1</v>
      </c>
      <c r="M2341">
        <f t="shared" si="582"/>
        <v>0</v>
      </c>
      <c r="N2341">
        <f t="shared" si="583"/>
        <v>0</v>
      </c>
      <c r="O2341">
        <f t="shared" si="584"/>
        <v>1</v>
      </c>
      <c r="P2341">
        <v>72</v>
      </c>
      <c r="Q2341">
        <f t="shared" si="585"/>
        <v>0</v>
      </c>
      <c r="R2341">
        <f t="shared" si="586"/>
        <v>0</v>
      </c>
      <c r="S2341">
        <f t="shared" si="587"/>
        <v>0</v>
      </c>
      <c r="T2341">
        <f t="shared" si="588"/>
        <v>1</v>
      </c>
      <c r="U2341">
        <v>0</v>
      </c>
      <c r="V2341">
        <f t="shared" si="589"/>
        <v>-5.269594047856721E-2</v>
      </c>
      <c r="W2341">
        <f t="shared" si="590"/>
        <v>0.48682906256244085</v>
      </c>
      <c r="X2341">
        <f t="shared" si="591"/>
        <v>2.7768621429206984E-3</v>
      </c>
      <c r="Y2341">
        <f t="shared" si="592"/>
        <v>0</v>
      </c>
      <c r="Z2341" t="s">
        <v>2373</v>
      </c>
    </row>
    <row r="2342" spans="1:26" x14ac:dyDescent="0.25">
      <c r="A2342" t="s">
        <v>26</v>
      </c>
      <c r="B2342" t="s">
        <v>27</v>
      </c>
      <c r="C2342" t="s">
        <v>35</v>
      </c>
      <c r="D2342">
        <v>1</v>
      </c>
      <c r="F2342">
        <v>1</v>
      </c>
      <c r="G2342">
        <v>94.25</v>
      </c>
      <c r="H2342">
        <f t="shared" si="577"/>
        <v>0</v>
      </c>
      <c r="I2342">
        <f t="shared" si="578"/>
        <v>1</v>
      </c>
      <c r="J2342">
        <f t="shared" si="579"/>
        <v>0</v>
      </c>
      <c r="K2342">
        <f t="shared" si="580"/>
        <v>1</v>
      </c>
      <c r="L2342">
        <f t="shared" si="581"/>
        <v>0</v>
      </c>
      <c r="M2342">
        <f t="shared" si="582"/>
        <v>1</v>
      </c>
      <c r="N2342">
        <f t="shared" si="583"/>
        <v>0</v>
      </c>
      <c r="O2342">
        <f t="shared" si="584"/>
        <v>0</v>
      </c>
      <c r="P2342">
        <v>21</v>
      </c>
      <c r="Q2342">
        <f t="shared" si="585"/>
        <v>1</v>
      </c>
      <c r="R2342">
        <f t="shared" si="586"/>
        <v>0</v>
      </c>
      <c r="S2342">
        <f t="shared" si="587"/>
        <v>0</v>
      </c>
      <c r="T2342">
        <f t="shared" si="588"/>
        <v>0</v>
      </c>
      <c r="U2342">
        <v>1</v>
      </c>
      <c r="V2342">
        <f t="shared" si="589"/>
        <v>0.54147271585624079</v>
      </c>
      <c r="W2342">
        <f t="shared" si="590"/>
        <v>0.63215494242511372</v>
      </c>
      <c r="X2342">
        <f t="shared" si="591"/>
        <v>0.21024727030425169</v>
      </c>
      <c r="Y2342">
        <f t="shared" si="592"/>
        <v>1</v>
      </c>
      <c r="Z2342" t="s">
        <v>2374</v>
      </c>
    </row>
    <row r="2343" spans="1:26" x14ac:dyDescent="0.25">
      <c r="A2343" t="s">
        <v>29</v>
      </c>
      <c r="B2343" t="s">
        <v>38</v>
      </c>
      <c r="C2343" t="s">
        <v>25</v>
      </c>
      <c r="D2343">
        <v>0</v>
      </c>
      <c r="F2343">
        <v>1</v>
      </c>
      <c r="G2343">
        <v>45</v>
      </c>
      <c r="H2343">
        <f t="shared" si="577"/>
        <v>1</v>
      </c>
      <c r="I2343">
        <f t="shared" si="578"/>
        <v>0</v>
      </c>
      <c r="J2343">
        <f t="shared" si="579"/>
        <v>1</v>
      </c>
      <c r="K2343">
        <f t="shared" si="580"/>
        <v>0</v>
      </c>
      <c r="L2343">
        <f t="shared" si="581"/>
        <v>0</v>
      </c>
      <c r="M2343">
        <f t="shared" si="582"/>
        <v>0</v>
      </c>
      <c r="N2343">
        <f t="shared" si="583"/>
        <v>1</v>
      </c>
      <c r="O2343">
        <f t="shared" si="584"/>
        <v>0</v>
      </c>
      <c r="P2343">
        <v>48</v>
      </c>
      <c r="Q2343">
        <f t="shared" si="585"/>
        <v>0</v>
      </c>
      <c r="R2343">
        <f t="shared" si="586"/>
        <v>0</v>
      </c>
      <c r="S2343">
        <f t="shared" si="587"/>
        <v>1</v>
      </c>
      <c r="T2343">
        <f t="shared" si="588"/>
        <v>0</v>
      </c>
      <c r="U2343">
        <v>0</v>
      </c>
      <c r="V2343">
        <f t="shared" si="589"/>
        <v>6.1329213744457621E-2</v>
      </c>
      <c r="W2343">
        <f t="shared" si="590"/>
        <v>0.51532749949544598</v>
      </c>
      <c r="X2343">
        <f t="shared" si="591"/>
        <v>3.7612724585133696E-3</v>
      </c>
      <c r="Y2343">
        <f t="shared" si="592"/>
        <v>0</v>
      </c>
      <c r="Z2343" t="s">
        <v>2375</v>
      </c>
    </row>
    <row r="2344" spans="1:26" x14ac:dyDescent="0.25">
      <c r="A2344" t="s">
        <v>45</v>
      </c>
      <c r="B2344" t="s">
        <v>33</v>
      </c>
      <c r="C2344" t="s">
        <v>35</v>
      </c>
      <c r="D2344">
        <v>0</v>
      </c>
      <c r="F2344">
        <v>1</v>
      </c>
      <c r="G2344">
        <v>114.9</v>
      </c>
      <c r="H2344">
        <f t="shared" si="577"/>
        <v>1</v>
      </c>
      <c r="I2344">
        <f t="shared" si="578"/>
        <v>0</v>
      </c>
      <c r="J2344">
        <f t="shared" si="579"/>
        <v>0</v>
      </c>
      <c r="K2344">
        <f t="shared" si="580"/>
        <v>1</v>
      </c>
      <c r="L2344">
        <f t="shared" si="581"/>
        <v>0</v>
      </c>
      <c r="M2344">
        <f t="shared" si="582"/>
        <v>0</v>
      </c>
      <c r="N2344">
        <f t="shared" si="583"/>
        <v>0</v>
      </c>
      <c r="O2344">
        <f t="shared" si="584"/>
        <v>1</v>
      </c>
      <c r="P2344">
        <v>68</v>
      </c>
      <c r="Q2344">
        <f t="shared" si="585"/>
        <v>0</v>
      </c>
      <c r="R2344">
        <f t="shared" si="586"/>
        <v>0</v>
      </c>
      <c r="S2344">
        <f t="shared" si="587"/>
        <v>0</v>
      </c>
      <c r="T2344">
        <f t="shared" si="588"/>
        <v>1</v>
      </c>
      <c r="U2344">
        <v>0</v>
      </c>
      <c r="V2344">
        <f t="shared" si="589"/>
        <v>0.11037313107466842</v>
      </c>
      <c r="W2344">
        <f t="shared" si="590"/>
        <v>0.52756530454657269</v>
      </c>
      <c r="X2344">
        <f t="shared" si="591"/>
        <v>1.2182228063225936E-2</v>
      </c>
      <c r="Y2344">
        <f t="shared" si="592"/>
        <v>0</v>
      </c>
      <c r="Z2344" t="s">
        <v>2376</v>
      </c>
    </row>
    <row r="2345" spans="1:26" x14ac:dyDescent="0.25">
      <c r="A2345" t="s">
        <v>26</v>
      </c>
      <c r="B2345" t="s">
        <v>33</v>
      </c>
      <c r="C2345" t="s">
        <v>35</v>
      </c>
      <c r="D2345">
        <v>0</v>
      </c>
      <c r="F2345">
        <v>1</v>
      </c>
      <c r="G2345">
        <v>106.4</v>
      </c>
      <c r="H2345">
        <f t="shared" si="577"/>
        <v>1</v>
      </c>
      <c r="I2345">
        <f t="shared" si="578"/>
        <v>0</v>
      </c>
      <c r="J2345">
        <f t="shared" si="579"/>
        <v>0</v>
      </c>
      <c r="K2345">
        <f t="shared" si="580"/>
        <v>1</v>
      </c>
      <c r="L2345">
        <f t="shared" si="581"/>
        <v>0</v>
      </c>
      <c r="M2345">
        <f t="shared" si="582"/>
        <v>1</v>
      </c>
      <c r="N2345">
        <f t="shared" si="583"/>
        <v>0</v>
      </c>
      <c r="O2345">
        <f t="shared" si="584"/>
        <v>0</v>
      </c>
      <c r="P2345">
        <v>30</v>
      </c>
      <c r="Q2345">
        <f t="shared" si="585"/>
        <v>0</v>
      </c>
      <c r="R2345">
        <f t="shared" si="586"/>
        <v>0</v>
      </c>
      <c r="S2345">
        <f t="shared" si="587"/>
        <v>0</v>
      </c>
      <c r="T2345">
        <f t="shared" si="588"/>
        <v>1</v>
      </c>
      <c r="U2345">
        <v>0</v>
      </c>
      <c r="V2345">
        <f t="shared" si="589"/>
        <v>0.42364689538745071</v>
      </c>
      <c r="W2345">
        <f t="shared" si="590"/>
        <v>0.60435558971882586</v>
      </c>
      <c r="X2345">
        <f t="shared" si="591"/>
        <v>0.1794766919714256</v>
      </c>
      <c r="Y2345">
        <f t="shared" si="592"/>
        <v>1</v>
      </c>
      <c r="Z2345" t="s">
        <v>2377</v>
      </c>
    </row>
    <row r="2346" spans="1:26" x14ac:dyDescent="0.25">
      <c r="A2346" t="s">
        <v>26</v>
      </c>
      <c r="B2346" t="s">
        <v>30</v>
      </c>
      <c r="C2346" t="s">
        <v>25</v>
      </c>
      <c r="D2346">
        <v>0</v>
      </c>
      <c r="F2346">
        <v>1</v>
      </c>
      <c r="G2346">
        <v>46.1</v>
      </c>
      <c r="H2346">
        <f t="shared" si="577"/>
        <v>1</v>
      </c>
      <c r="I2346">
        <f t="shared" si="578"/>
        <v>0</v>
      </c>
      <c r="J2346">
        <f t="shared" si="579"/>
        <v>1</v>
      </c>
      <c r="K2346">
        <f t="shared" si="580"/>
        <v>0</v>
      </c>
      <c r="L2346">
        <f t="shared" si="581"/>
        <v>0</v>
      </c>
      <c r="M2346">
        <f t="shared" si="582"/>
        <v>1</v>
      </c>
      <c r="N2346">
        <f t="shared" si="583"/>
        <v>0</v>
      </c>
      <c r="O2346">
        <f t="shared" si="584"/>
        <v>0</v>
      </c>
      <c r="P2346">
        <v>3</v>
      </c>
      <c r="Q2346">
        <f t="shared" si="585"/>
        <v>0</v>
      </c>
      <c r="R2346">
        <f t="shared" si="586"/>
        <v>1</v>
      </c>
      <c r="S2346">
        <f t="shared" si="587"/>
        <v>0</v>
      </c>
      <c r="T2346">
        <f t="shared" si="588"/>
        <v>0</v>
      </c>
      <c r="U2346">
        <v>0</v>
      </c>
      <c r="V2346">
        <f t="shared" si="589"/>
        <v>0.34332730308382731</v>
      </c>
      <c r="W2346">
        <f t="shared" si="590"/>
        <v>0.58499853754272113</v>
      </c>
      <c r="X2346">
        <f t="shared" si="591"/>
        <v>0.11787363704281421</v>
      </c>
      <c r="Y2346">
        <f t="shared" si="592"/>
        <v>1</v>
      </c>
      <c r="Z2346" t="s">
        <v>2378</v>
      </c>
    </row>
    <row r="2347" spans="1:26" x14ac:dyDescent="0.25">
      <c r="A2347" t="s">
        <v>45</v>
      </c>
      <c r="B2347" t="s">
        <v>30</v>
      </c>
      <c r="C2347" t="s">
        <v>25</v>
      </c>
      <c r="D2347">
        <v>1</v>
      </c>
      <c r="F2347">
        <v>1</v>
      </c>
      <c r="G2347">
        <v>39.700000000000003</v>
      </c>
      <c r="H2347">
        <f t="shared" si="577"/>
        <v>0</v>
      </c>
      <c r="I2347">
        <f t="shared" si="578"/>
        <v>1</v>
      </c>
      <c r="J2347">
        <f t="shared" si="579"/>
        <v>1</v>
      </c>
      <c r="K2347">
        <f t="shared" si="580"/>
        <v>0</v>
      </c>
      <c r="L2347">
        <f t="shared" si="581"/>
        <v>0</v>
      </c>
      <c r="M2347">
        <f t="shared" si="582"/>
        <v>0</v>
      </c>
      <c r="N2347">
        <f t="shared" si="583"/>
        <v>0</v>
      </c>
      <c r="O2347">
        <f t="shared" si="584"/>
        <v>1</v>
      </c>
      <c r="P2347">
        <v>14</v>
      </c>
      <c r="Q2347">
        <f t="shared" si="585"/>
        <v>0</v>
      </c>
      <c r="R2347">
        <f t="shared" si="586"/>
        <v>1</v>
      </c>
      <c r="S2347">
        <f t="shared" si="587"/>
        <v>0</v>
      </c>
      <c r="T2347">
        <f t="shared" si="588"/>
        <v>0</v>
      </c>
      <c r="U2347">
        <v>0</v>
      </c>
      <c r="V2347">
        <f t="shared" si="589"/>
        <v>-1.1731005248708105E-2</v>
      </c>
      <c r="W2347">
        <f t="shared" si="590"/>
        <v>0.49706728232027048</v>
      </c>
      <c r="X2347">
        <f t="shared" si="591"/>
        <v>1.3761648414521713E-4</v>
      </c>
      <c r="Y2347">
        <f t="shared" si="592"/>
        <v>0</v>
      </c>
      <c r="Z2347" t="s">
        <v>2379</v>
      </c>
    </row>
    <row r="2348" spans="1:26" x14ac:dyDescent="0.25">
      <c r="A2348" t="s">
        <v>26</v>
      </c>
      <c r="B2348" t="s">
        <v>33</v>
      </c>
      <c r="C2348" t="s">
        <v>23</v>
      </c>
      <c r="D2348">
        <v>0</v>
      </c>
      <c r="F2348">
        <v>1</v>
      </c>
      <c r="G2348">
        <v>20.05</v>
      </c>
      <c r="H2348">
        <f t="shared" si="577"/>
        <v>1</v>
      </c>
      <c r="I2348">
        <f t="shared" si="578"/>
        <v>0</v>
      </c>
      <c r="J2348">
        <f t="shared" si="579"/>
        <v>0</v>
      </c>
      <c r="K2348">
        <f t="shared" si="580"/>
        <v>0</v>
      </c>
      <c r="L2348">
        <f t="shared" si="581"/>
        <v>1</v>
      </c>
      <c r="M2348">
        <f t="shared" si="582"/>
        <v>1</v>
      </c>
      <c r="N2348">
        <f t="shared" si="583"/>
        <v>0</v>
      </c>
      <c r="O2348">
        <f t="shared" si="584"/>
        <v>0</v>
      </c>
      <c r="P2348">
        <v>4</v>
      </c>
      <c r="Q2348">
        <f t="shared" si="585"/>
        <v>0</v>
      </c>
      <c r="R2348">
        <f t="shared" si="586"/>
        <v>0</v>
      </c>
      <c r="S2348">
        <f t="shared" si="587"/>
        <v>0</v>
      </c>
      <c r="T2348">
        <f t="shared" si="588"/>
        <v>1</v>
      </c>
      <c r="U2348">
        <v>0</v>
      </c>
      <c r="V2348">
        <f t="shared" si="589"/>
        <v>0.26515742054304237</v>
      </c>
      <c r="W2348">
        <f t="shared" si="590"/>
        <v>0.56590367470861314</v>
      </c>
      <c r="X2348">
        <f t="shared" si="591"/>
        <v>7.0308457669039828E-2</v>
      </c>
      <c r="Y2348">
        <f t="shared" si="592"/>
        <v>0</v>
      </c>
      <c r="Z2348" t="s">
        <v>2380</v>
      </c>
    </row>
    <row r="2349" spans="1:26" x14ac:dyDescent="0.25">
      <c r="A2349" t="s">
        <v>45</v>
      </c>
      <c r="B2349" t="s">
        <v>38</v>
      </c>
      <c r="C2349" t="s">
        <v>35</v>
      </c>
      <c r="D2349">
        <v>0</v>
      </c>
      <c r="F2349">
        <v>1</v>
      </c>
      <c r="G2349">
        <v>95.75</v>
      </c>
      <c r="H2349">
        <f t="shared" si="577"/>
        <v>1</v>
      </c>
      <c r="I2349">
        <f t="shared" si="578"/>
        <v>0</v>
      </c>
      <c r="J2349">
        <f t="shared" si="579"/>
        <v>0</v>
      </c>
      <c r="K2349">
        <f t="shared" si="580"/>
        <v>1</v>
      </c>
      <c r="L2349">
        <f t="shared" si="581"/>
        <v>0</v>
      </c>
      <c r="M2349">
        <f t="shared" si="582"/>
        <v>0</v>
      </c>
      <c r="N2349">
        <f t="shared" si="583"/>
        <v>0</v>
      </c>
      <c r="O2349">
        <f t="shared" si="584"/>
        <v>1</v>
      </c>
      <c r="P2349">
        <v>71</v>
      </c>
      <c r="Q2349">
        <f t="shared" si="585"/>
        <v>0</v>
      </c>
      <c r="R2349">
        <f t="shared" si="586"/>
        <v>0</v>
      </c>
      <c r="S2349">
        <f t="shared" si="587"/>
        <v>1</v>
      </c>
      <c r="T2349">
        <f t="shared" si="588"/>
        <v>0</v>
      </c>
      <c r="U2349">
        <v>0</v>
      </c>
      <c r="V2349">
        <f t="shared" si="589"/>
        <v>7.5654050653684135E-2</v>
      </c>
      <c r="W2349">
        <f t="shared" si="590"/>
        <v>0.51890449681039996</v>
      </c>
      <c r="X2349">
        <f t="shared" si="591"/>
        <v>5.7235353803102053E-3</v>
      </c>
      <c r="Y2349">
        <f t="shared" si="592"/>
        <v>0</v>
      </c>
      <c r="Z2349" t="s">
        <v>2381</v>
      </c>
    </row>
    <row r="2350" spans="1:26" x14ac:dyDescent="0.25">
      <c r="A2350" t="s">
        <v>29</v>
      </c>
      <c r="B2350" t="s">
        <v>30</v>
      </c>
      <c r="C2350" t="s">
        <v>23</v>
      </c>
      <c r="D2350">
        <v>0</v>
      </c>
      <c r="F2350">
        <v>1</v>
      </c>
      <c r="G2350">
        <v>24.4</v>
      </c>
      <c r="H2350">
        <f t="shared" si="577"/>
        <v>1</v>
      </c>
      <c r="I2350">
        <f t="shared" si="578"/>
        <v>0</v>
      </c>
      <c r="J2350">
        <f t="shared" si="579"/>
        <v>0</v>
      </c>
      <c r="K2350">
        <f t="shared" si="580"/>
        <v>0</v>
      </c>
      <c r="L2350">
        <f t="shared" si="581"/>
        <v>1</v>
      </c>
      <c r="M2350">
        <f t="shared" si="582"/>
        <v>0</v>
      </c>
      <c r="N2350">
        <f t="shared" si="583"/>
        <v>1</v>
      </c>
      <c r="O2350">
        <f t="shared" si="584"/>
        <v>0</v>
      </c>
      <c r="P2350">
        <v>8</v>
      </c>
      <c r="Q2350">
        <f t="shared" si="585"/>
        <v>0</v>
      </c>
      <c r="R2350">
        <f t="shared" si="586"/>
        <v>1</v>
      </c>
      <c r="S2350">
        <f t="shared" si="587"/>
        <v>0</v>
      </c>
      <c r="T2350">
        <f t="shared" si="588"/>
        <v>0</v>
      </c>
      <c r="U2350">
        <v>0</v>
      </c>
      <c r="V2350">
        <f t="shared" si="589"/>
        <v>-4.3787062123222288E-3</v>
      </c>
      <c r="W2350">
        <f t="shared" si="590"/>
        <v>0.49890532519594172</v>
      </c>
      <c r="X2350">
        <f t="shared" si="591"/>
        <v>1.9173068093829279E-5</v>
      </c>
      <c r="Y2350">
        <f t="shared" si="592"/>
        <v>0</v>
      </c>
      <c r="Z2350" t="s">
        <v>2382</v>
      </c>
    </row>
    <row r="2351" spans="1:26" x14ac:dyDescent="0.25">
      <c r="A2351" t="s">
        <v>26</v>
      </c>
      <c r="B2351" t="s">
        <v>33</v>
      </c>
      <c r="C2351" t="s">
        <v>25</v>
      </c>
      <c r="D2351">
        <v>0</v>
      </c>
      <c r="F2351">
        <v>1</v>
      </c>
      <c r="G2351">
        <v>33.6</v>
      </c>
      <c r="H2351">
        <f t="shared" si="577"/>
        <v>1</v>
      </c>
      <c r="I2351">
        <f t="shared" si="578"/>
        <v>0</v>
      </c>
      <c r="J2351">
        <f t="shared" si="579"/>
        <v>1</v>
      </c>
      <c r="K2351">
        <f t="shared" si="580"/>
        <v>0</v>
      </c>
      <c r="L2351">
        <f t="shared" si="581"/>
        <v>0</v>
      </c>
      <c r="M2351">
        <f t="shared" si="582"/>
        <v>1</v>
      </c>
      <c r="N2351">
        <f t="shared" si="583"/>
        <v>0</v>
      </c>
      <c r="O2351">
        <f t="shared" si="584"/>
        <v>0</v>
      </c>
      <c r="P2351">
        <v>61</v>
      </c>
      <c r="Q2351">
        <f t="shared" si="585"/>
        <v>0</v>
      </c>
      <c r="R2351">
        <f t="shared" si="586"/>
        <v>0</v>
      </c>
      <c r="S2351">
        <f t="shared" si="587"/>
        <v>0</v>
      </c>
      <c r="T2351">
        <f t="shared" si="588"/>
        <v>1</v>
      </c>
      <c r="U2351">
        <v>0</v>
      </c>
      <c r="V2351">
        <f t="shared" si="589"/>
        <v>0.31501083057694584</v>
      </c>
      <c r="W2351">
        <f t="shared" si="590"/>
        <v>0.57810787445516254</v>
      </c>
      <c r="X2351">
        <f t="shared" si="591"/>
        <v>9.9231823380777281E-2</v>
      </c>
      <c r="Y2351">
        <f t="shared" si="592"/>
        <v>0</v>
      </c>
      <c r="Z2351" t="s">
        <v>2383</v>
      </c>
    </row>
    <row r="2352" spans="1:26" x14ac:dyDescent="0.25">
      <c r="A2352" t="s">
        <v>45</v>
      </c>
      <c r="B2352" t="s">
        <v>33</v>
      </c>
      <c r="C2352" t="s">
        <v>35</v>
      </c>
      <c r="D2352">
        <v>0</v>
      </c>
      <c r="F2352">
        <v>1</v>
      </c>
      <c r="G2352">
        <v>90.45</v>
      </c>
      <c r="H2352">
        <f t="shared" si="577"/>
        <v>1</v>
      </c>
      <c r="I2352">
        <f t="shared" si="578"/>
        <v>0</v>
      </c>
      <c r="J2352">
        <f t="shared" si="579"/>
        <v>0</v>
      </c>
      <c r="K2352">
        <f t="shared" si="580"/>
        <v>1</v>
      </c>
      <c r="L2352">
        <f t="shared" si="581"/>
        <v>0</v>
      </c>
      <c r="M2352">
        <f t="shared" si="582"/>
        <v>0</v>
      </c>
      <c r="N2352">
        <f t="shared" si="583"/>
        <v>0</v>
      </c>
      <c r="O2352">
        <f t="shared" si="584"/>
        <v>1</v>
      </c>
      <c r="P2352">
        <v>72</v>
      </c>
      <c r="Q2352">
        <f t="shared" si="585"/>
        <v>0</v>
      </c>
      <c r="R2352">
        <f t="shared" si="586"/>
        <v>0</v>
      </c>
      <c r="S2352">
        <f t="shared" si="587"/>
        <v>0</v>
      </c>
      <c r="T2352">
        <f t="shared" si="588"/>
        <v>1</v>
      </c>
      <c r="U2352">
        <v>0</v>
      </c>
      <c r="V2352">
        <f t="shared" si="589"/>
        <v>7.2254226225185986E-2</v>
      </c>
      <c r="W2352">
        <f t="shared" si="590"/>
        <v>0.51805570199640139</v>
      </c>
      <c r="X2352">
        <f t="shared" si="591"/>
        <v>5.2206732074003542E-3</v>
      </c>
      <c r="Y2352">
        <f t="shared" si="592"/>
        <v>0</v>
      </c>
      <c r="Z2352" t="s">
        <v>2384</v>
      </c>
    </row>
    <row r="2353" spans="1:26" x14ac:dyDescent="0.25">
      <c r="A2353" t="s">
        <v>26</v>
      </c>
      <c r="B2353" t="s">
        <v>27</v>
      </c>
      <c r="C2353" t="s">
        <v>35</v>
      </c>
      <c r="D2353">
        <v>0</v>
      </c>
      <c r="F2353">
        <v>1</v>
      </c>
      <c r="G2353">
        <v>84</v>
      </c>
      <c r="H2353">
        <f t="shared" si="577"/>
        <v>1</v>
      </c>
      <c r="I2353">
        <f t="shared" si="578"/>
        <v>0</v>
      </c>
      <c r="J2353">
        <f t="shared" si="579"/>
        <v>0</v>
      </c>
      <c r="K2353">
        <f t="shared" si="580"/>
        <v>1</v>
      </c>
      <c r="L2353">
        <f t="shared" si="581"/>
        <v>0</v>
      </c>
      <c r="M2353">
        <f t="shared" si="582"/>
        <v>1</v>
      </c>
      <c r="N2353">
        <f t="shared" si="583"/>
        <v>0</v>
      </c>
      <c r="O2353">
        <f t="shared" si="584"/>
        <v>0</v>
      </c>
      <c r="P2353">
        <v>5</v>
      </c>
      <c r="Q2353">
        <f t="shared" si="585"/>
        <v>1</v>
      </c>
      <c r="R2353">
        <f t="shared" si="586"/>
        <v>0</v>
      </c>
      <c r="S2353">
        <f t="shared" si="587"/>
        <v>0</v>
      </c>
      <c r="T2353">
        <f t="shared" si="588"/>
        <v>0</v>
      </c>
      <c r="U2353">
        <v>0</v>
      </c>
      <c r="V2353">
        <f t="shared" si="589"/>
        <v>0.5254923978723065</v>
      </c>
      <c r="W2353">
        <f t="shared" si="590"/>
        <v>0.62843117314335484</v>
      </c>
      <c r="X2353">
        <f t="shared" si="591"/>
        <v>0.2761422602215865</v>
      </c>
      <c r="Y2353">
        <f t="shared" si="592"/>
        <v>1</v>
      </c>
      <c r="Z2353" t="s">
        <v>2385</v>
      </c>
    </row>
    <row r="2354" spans="1:26" x14ac:dyDescent="0.25">
      <c r="A2354" t="s">
        <v>45</v>
      </c>
      <c r="B2354" t="s">
        <v>33</v>
      </c>
      <c r="C2354" t="s">
        <v>25</v>
      </c>
      <c r="D2354">
        <v>0</v>
      </c>
      <c r="F2354">
        <v>1</v>
      </c>
      <c r="G2354">
        <v>67.400000000000006</v>
      </c>
      <c r="H2354">
        <f t="shared" si="577"/>
        <v>1</v>
      </c>
      <c r="I2354">
        <f t="shared" si="578"/>
        <v>0</v>
      </c>
      <c r="J2354">
        <f t="shared" si="579"/>
        <v>1</v>
      </c>
      <c r="K2354">
        <f t="shared" si="580"/>
        <v>0</v>
      </c>
      <c r="L2354">
        <f t="shared" si="581"/>
        <v>0</v>
      </c>
      <c r="M2354">
        <f t="shared" si="582"/>
        <v>0</v>
      </c>
      <c r="N2354">
        <f t="shared" si="583"/>
        <v>0</v>
      </c>
      <c r="O2354">
        <f t="shared" si="584"/>
        <v>1</v>
      </c>
      <c r="P2354">
        <v>49</v>
      </c>
      <c r="Q2354">
        <f t="shared" si="585"/>
        <v>0</v>
      </c>
      <c r="R2354">
        <f t="shared" si="586"/>
        <v>0</v>
      </c>
      <c r="S2354">
        <f t="shared" si="587"/>
        <v>0</v>
      </c>
      <c r="T2354">
        <f t="shared" si="588"/>
        <v>1</v>
      </c>
      <c r="U2354">
        <v>0</v>
      </c>
      <c r="V2354">
        <f t="shared" si="589"/>
        <v>3.1454829693241343E-2</v>
      </c>
      <c r="W2354">
        <f t="shared" si="590"/>
        <v>0.507863059120641</v>
      </c>
      <c r="X2354">
        <f t="shared" si="591"/>
        <v>9.8940631103081717E-4</v>
      </c>
      <c r="Y2354">
        <f t="shared" si="592"/>
        <v>0</v>
      </c>
      <c r="Z2354" t="s">
        <v>2386</v>
      </c>
    </row>
    <row r="2355" spans="1:26" x14ac:dyDescent="0.25">
      <c r="A2355" t="s">
        <v>26</v>
      </c>
      <c r="B2355" t="s">
        <v>33</v>
      </c>
      <c r="C2355" t="s">
        <v>23</v>
      </c>
      <c r="D2355">
        <v>0</v>
      </c>
      <c r="F2355">
        <v>1</v>
      </c>
      <c r="G2355">
        <v>19.7</v>
      </c>
      <c r="H2355">
        <f t="shared" si="577"/>
        <v>1</v>
      </c>
      <c r="I2355">
        <f t="shared" si="578"/>
        <v>0</v>
      </c>
      <c r="J2355">
        <f t="shared" si="579"/>
        <v>0</v>
      </c>
      <c r="K2355">
        <f t="shared" si="580"/>
        <v>0</v>
      </c>
      <c r="L2355">
        <f t="shared" si="581"/>
        <v>1</v>
      </c>
      <c r="M2355">
        <f t="shared" si="582"/>
        <v>1</v>
      </c>
      <c r="N2355">
        <f t="shared" si="583"/>
        <v>0</v>
      </c>
      <c r="O2355">
        <f t="shared" si="584"/>
        <v>0</v>
      </c>
      <c r="P2355">
        <v>8</v>
      </c>
      <c r="Q2355">
        <f t="shared" si="585"/>
        <v>0</v>
      </c>
      <c r="R2355">
        <f t="shared" si="586"/>
        <v>0</v>
      </c>
      <c r="S2355">
        <f t="shared" si="587"/>
        <v>0</v>
      </c>
      <c r="T2355">
        <f t="shared" si="588"/>
        <v>1</v>
      </c>
      <c r="U2355">
        <v>0</v>
      </c>
      <c r="V2355">
        <f t="shared" si="589"/>
        <v>0.26461175114846902</v>
      </c>
      <c r="W2355">
        <f t="shared" si="590"/>
        <v>0.56576962254535623</v>
      </c>
      <c r="X2355">
        <f t="shared" si="591"/>
        <v>7.0019378845859293E-2</v>
      </c>
      <c r="Y2355">
        <f t="shared" si="592"/>
        <v>0</v>
      </c>
      <c r="Z2355" t="s">
        <v>2387</v>
      </c>
    </row>
    <row r="2356" spans="1:26" x14ac:dyDescent="0.25">
      <c r="A2356" t="s">
        <v>26</v>
      </c>
      <c r="B2356" t="s">
        <v>27</v>
      </c>
      <c r="C2356" t="s">
        <v>35</v>
      </c>
      <c r="D2356">
        <v>0</v>
      </c>
      <c r="F2356">
        <v>1</v>
      </c>
      <c r="G2356">
        <v>80.349999999999994</v>
      </c>
      <c r="H2356">
        <f t="shared" si="577"/>
        <v>1</v>
      </c>
      <c r="I2356">
        <f t="shared" si="578"/>
        <v>0</v>
      </c>
      <c r="J2356">
        <f t="shared" si="579"/>
        <v>0</v>
      </c>
      <c r="K2356">
        <f t="shared" si="580"/>
        <v>1</v>
      </c>
      <c r="L2356">
        <f t="shared" si="581"/>
        <v>0</v>
      </c>
      <c r="M2356">
        <f t="shared" si="582"/>
        <v>1</v>
      </c>
      <c r="N2356">
        <f t="shared" si="583"/>
        <v>0</v>
      </c>
      <c r="O2356">
        <f t="shared" si="584"/>
        <v>0</v>
      </c>
      <c r="P2356">
        <v>3</v>
      </c>
      <c r="Q2356">
        <f t="shared" si="585"/>
        <v>1</v>
      </c>
      <c r="R2356">
        <f t="shared" si="586"/>
        <v>0</v>
      </c>
      <c r="S2356">
        <f t="shared" si="587"/>
        <v>0</v>
      </c>
      <c r="T2356">
        <f t="shared" si="588"/>
        <v>0</v>
      </c>
      <c r="U2356">
        <v>0</v>
      </c>
      <c r="V2356">
        <f t="shared" si="589"/>
        <v>0.51980184561461273</v>
      </c>
      <c r="W2356">
        <f t="shared" si="590"/>
        <v>0.62710143002322927</v>
      </c>
      <c r="X2356">
        <f t="shared" si="591"/>
        <v>0.2701939587043577</v>
      </c>
      <c r="Y2356">
        <f t="shared" si="592"/>
        <v>1</v>
      </c>
      <c r="Z2356" t="s">
        <v>2388</v>
      </c>
    </row>
    <row r="2357" spans="1:26" x14ac:dyDescent="0.25">
      <c r="A2357" t="s">
        <v>45</v>
      </c>
      <c r="B2357" t="s">
        <v>30</v>
      </c>
      <c r="C2357" t="s">
        <v>23</v>
      </c>
      <c r="D2357">
        <v>0</v>
      </c>
      <c r="F2357">
        <v>1</v>
      </c>
      <c r="G2357">
        <v>19.600000000000001</v>
      </c>
      <c r="H2357">
        <f t="shared" si="577"/>
        <v>1</v>
      </c>
      <c r="I2357">
        <f t="shared" si="578"/>
        <v>0</v>
      </c>
      <c r="J2357">
        <f t="shared" si="579"/>
        <v>0</v>
      </c>
      <c r="K2357">
        <f t="shared" si="580"/>
        <v>0</v>
      </c>
      <c r="L2357">
        <f t="shared" si="581"/>
        <v>1</v>
      </c>
      <c r="M2357">
        <f t="shared" si="582"/>
        <v>0</v>
      </c>
      <c r="N2357">
        <f t="shared" si="583"/>
        <v>0</v>
      </c>
      <c r="O2357">
        <f t="shared" si="584"/>
        <v>1</v>
      </c>
      <c r="P2357">
        <v>9</v>
      </c>
      <c r="Q2357">
        <f t="shared" si="585"/>
        <v>0</v>
      </c>
      <c r="R2357">
        <f t="shared" si="586"/>
        <v>1</v>
      </c>
      <c r="S2357">
        <f t="shared" si="587"/>
        <v>0</v>
      </c>
      <c r="T2357">
        <f t="shared" si="588"/>
        <v>0</v>
      </c>
      <c r="U2357">
        <v>0</v>
      </c>
      <c r="V2357">
        <f t="shared" si="589"/>
        <v>-7.1796228238198867E-2</v>
      </c>
      <c r="W2357">
        <f t="shared" si="590"/>
        <v>0.48205864913279106</v>
      </c>
      <c r="X2357">
        <f t="shared" si="591"/>
        <v>5.1546983892315447E-3</v>
      </c>
      <c r="Y2357">
        <f t="shared" si="592"/>
        <v>0</v>
      </c>
      <c r="Z2357" t="s">
        <v>2389</v>
      </c>
    </row>
    <row r="2358" spans="1:26" x14ac:dyDescent="0.25">
      <c r="A2358" t="s">
        <v>45</v>
      </c>
      <c r="B2358" t="s">
        <v>33</v>
      </c>
      <c r="C2358" t="s">
        <v>25</v>
      </c>
      <c r="D2358">
        <v>0</v>
      </c>
      <c r="F2358">
        <v>1</v>
      </c>
      <c r="G2358">
        <v>54.2</v>
      </c>
      <c r="H2358">
        <f t="shared" si="577"/>
        <v>1</v>
      </c>
      <c r="I2358">
        <f t="shared" si="578"/>
        <v>0</v>
      </c>
      <c r="J2358">
        <f t="shared" si="579"/>
        <v>1</v>
      </c>
      <c r="K2358">
        <f t="shared" si="580"/>
        <v>0</v>
      </c>
      <c r="L2358">
        <f t="shared" si="581"/>
        <v>0</v>
      </c>
      <c r="M2358">
        <f t="shared" si="582"/>
        <v>0</v>
      </c>
      <c r="N2358">
        <f t="shared" si="583"/>
        <v>0</v>
      </c>
      <c r="O2358">
        <f t="shared" si="584"/>
        <v>1</v>
      </c>
      <c r="P2358">
        <v>67</v>
      </c>
      <c r="Q2358">
        <f t="shared" si="585"/>
        <v>0</v>
      </c>
      <c r="R2358">
        <f t="shared" si="586"/>
        <v>0</v>
      </c>
      <c r="S2358">
        <f t="shared" si="587"/>
        <v>0</v>
      </c>
      <c r="T2358">
        <f t="shared" si="588"/>
        <v>1</v>
      </c>
      <c r="U2358">
        <v>0</v>
      </c>
      <c r="V2358">
        <f t="shared" si="589"/>
        <v>1.0875298240760001E-2</v>
      </c>
      <c r="W2358">
        <f t="shared" si="590"/>
        <v>0.50271879776374673</v>
      </c>
      <c r="X2358">
        <f t="shared" si="591"/>
        <v>1.1827211182547757E-4</v>
      </c>
      <c r="Y2358">
        <f t="shared" si="592"/>
        <v>0</v>
      </c>
      <c r="Z2358" t="s">
        <v>2390</v>
      </c>
    </row>
    <row r="2359" spans="1:26" x14ac:dyDescent="0.25">
      <c r="A2359" t="s">
        <v>26</v>
      </c>
      <c r="B2359" t="s">
        <v>38</v>
      </c>
      <c r="C2359" t="s">
        <v>25</v>
      </c>
      <c r="D2359">
        <v>0</v>
      </c>
      <c r="F2359">
        <v>1</v>
      </c>
      <c r="G2359">
        <v>45.2</v>
      </c>
      <c r="H2359">
        <f t="shared" si="577"/>
        <v>1</v>
      </c>
      <c r="I2359">
        <f t="shared" si="578"/>
        <v>0</v>
      </c>
      <c r="J2359">
        <f t="shared" si="579"/>
        <v>1</v>
      </c>
      <c r="K2359">
        <f t="shared" si="580"/>
        <v>0</v>
      </c>
      <c r="L2359">
        <f t="shared" si="581"/>
        <v>0</v>
      </c>
      <c r="M2359">
        <f t="shared" si="582"/>
        <v>1</v>
      </c>
      <c r="N2359">
        <f t="shared" si="583"/>
        <v>0</v>
      </c>
      <c r="O2359">
        <f t="shared" si="584"/>
        <v>0</v>
      </c>
      <c r="P2359">
        <v>46</v>
      </c>
      <c r="Q2359">
        <f t="shared" si="585"/>
        <v>0</v>
      </c>
      <c r="R2359">
        <f t="shared" si="586"/>
        <v>0</v>
      </c>
      <c r="S2359">
        <f t="shared" si="587"/>
        <v>1</v>
      </c>
      <c r="T2359">
        <f t="shared" si="588"/>
        <v>0</v>
      </c>
      <c r="U2359">
        <v>0</v>
      </c>
      <c r="V2359">
        <f t="shared" si="589"/>
        <v>0.32823270410776462</v>
      </c>
      <c r="W2359">
        <f t="shared" si="590"/>
        <v>0.58132930449679232</v>
      </c>
      <c r="X2359">
        <f t="shared" si="591"/>
        <v>0.10773670804589536</v>
      </c>
      <c r="Y2359">
        <f t="shared" si="592"/>
        <v>1</v>
      </c>
      <c r="Z2359" t="s">
        <v>2391</v>
      </c>
    </row>
    <row r="2360" spans="1:26" x14ac:dyDescent="0.25">
      <c r="A2360" t="s">
        <v>29</v>
      </c>
      <c r="B2360" t="s">
        <v>30</v>
      </c>
      <c r="C2360" t="s">
        <v>25</v>
      </c>
      <c r="D2360">
        <v>0</v>
      </c>
      <c r="F2360">
        <v>1</v>
      </c>
      <c r="G2360">
        <v>75.099999999999994</v>
      </c>
      <c r="H2360">
        <f t="shared" si="577"/>
        <v>1</v>
      </c>
      <c r="I2360">
        <f t="shared" si="578"/>
        <v>0</v>
      </c>
      <c r="J2360">
        <f t="shared" si="579"/>
        <v>1</v>
      </c>
      <c r="K2360">
        <f t="shared" si="580"/>
        <v>0</v>
      </c>
      <c r="L2360">
        <f t="shared" si="581"/>
        <v>0</v>
      </c>
      <c r="M2360">
        <f t="shared" si="582"/>
        <v>0</v>
      </c>
      <c r="N2360">
        <f t="shared" si="583"/>
        <v>1</v>
      </c>
      <c r="O2360">
        <f t="shared" si="584"/>
        <v>0</v>
      </c>
      <c r="P2360">
        <v>67</v>
      </c>
      <c r="Q2360">
        <f t="shared" si="585"/>
        <v>0</v>
      </c>
      <c r="R2360">
        <f t="shared" si="586"/>
        <v>1</v>
      </c>
      <c r="S2360">
        <f t="shared" si="587"/>
        <v>0</v>
      </c>
      <c r="T2360">
        <f t="shared" si="588"/>
        <v>0</v>
      </c>
      <c r="U2360">
        <v>0</v>
      </c>
      <c r="V2360">
        <f t="shared" si="589"/>
        <v>0.10339361241701156</v>
      </c>
      <c r="W2360">
        <f t="shared" si="590"/>
        <v>0.52582540056010596</v>
      </c>
      <c r="X2360">
        <f t="shared" si="591"/>
        <v>1.0690239088639208E-2</v>
      </c>
      <c r="Y2360">
        <f t="shared" si="592"/>
        <v>0</v>
      </c>
      <c r="Z2360" t="s">
        <v>2392</v>
      </c>
    </row>
    <row r="2361" spans="1:26" x14ac:dyDescent="0.25">
      <c r="A2361" t="s">
        <v>29</v>
      </c>
      <c r="B2361" t="s">
        <v>27</v>
      </c>
      <c r="C2361" t="s">
        <v>23</v>
      </c>
      <c r="D2361">
        <v>0</v>
      </c>
      <c r="F2361">
        <v>1</v>
      </c>
      <c r="G2361">
        <v>19.7</v>
      </c>
      <c r="H2361">
        <f t="shared" si="577"/>
        <v>1</v>
      </c>
      <c r="I2361">
        <f t="shared" si="578"/>
        <v>0</v>
      </c>
      <c r="J2361">
        <f t="shared" si="579"/>
        <v>0</v>
      </c>
      <c r="K2361">
        <f t="shared" si="580"/>
        <v>0</v>
      </c>
      <c r="L2361">
        <f t="shared" si="581"/>
        <v>1</v>
      </c>
      <c r="M2361">
        <f t="shared" si="582"/>
        <v>0</v>
      </c>
      <c r="N2361">
        <f t="shared" si="583"/>
        <v>1</v>
      </c>
      <c r="O2361">
        <f t="shared" si="584"/>
        <v>0</v>
      </c>
      <c r="P2361">
        <v>55</v>
      </c>
      <c r="Q2361">
        <f t="shared" si="585"/>
        <v>1</v>
      </c>
      <c r="R2361">
        <f t="shared" si="586"/>
        <v>0</v>
      </c>
      <c r="S2361">
        <f t="shared" si="587"/>
        <v>0</v>
      </c>
      <c r="T2361">
        <f t="shared" si="588"/>
        <v>0</v>
      </c>
      <c r="U2361">
        <v>0</v>
      </c>
      <c r="V2361">
        <f t="shared" si="589"/>
        <v>0.12506207708381525</v>
      </c>
      <c r="W2361">
        <f t="shared" si="590"/>
        <v>0.53122483215012484</v>
      </c>
      <c r="X2361">
        <f t="shared" si="591"/>
        <v>1.5640523124518149E-2</v>
      </c>
      <c r="Y2361">
        <f t="shared" si="592"/>
        <v>0</v>
      </c>
      <c r="Z2361" t="s">
        <v>2393</v>
      </c>
    </row>
    <row r="2362" spans="1:26" x14ac:dyDescent="0.25">
      <c r="A2362" t="s">
        <v>26</v>
      </c>
      <c r="B2362" t="s">
        <v>33</v>
      </c>
      <c r="C2362" t="s">
        <v>25</v>
      </c>
      <c r="D2362">
        <v>0</v>
      </c>
      <c r="F2362">
        <v>1</v>
      </c>
      <c r="G2362">
        <v>72.75</v>
      </c>
      <c r="H2362">
        <f t="shared" si="577"/>
        <v>1</v>
      </c>
      <c r="I2362">
        <f t="shared" si="578"/>
        <v>0</v>
      </c>
      <c r="J2362">
        <f t="shared" si="579"/>
        <v>1</v>
      </c>
      <c r="K2362">
        <f t="shared" si="580"/>
        <v>0</v>
      </c>
      <c r="L2362">
        <f t="shared" si="581"/>
        <v>0</v>
      </c>
      <c r="M2362">
        <f t="shared" si="582"/>
        <v>1</v>
      </c>
      <c r="N2362">
        <f t="shared" si="583"/>
        <v>0</v>
      </c>
      <c r="O2362">
        <f t="shared" si="584"/>
        <v>0</v>
      </c>
      <c r="P2362">
        <v>33</v>
      </c>
      <c r="Q2362">
        <f t="shared" si="585"/>
        <v>0</v>
      </c>
      <c r="R2362">
        <f t="shared" si="586"/>
        <v>0</v>
      </c>
      <c r="S2362">
        <f t="shared" si="587"/>
        <v>0</v>
      </c>
      <c r="T2362">
        <f t="shared" si="588"/>
        <v>1</v>
      </c>
      <c r="U2362">
        <v>0</v>
      </c>
      <c r="V2362">
        <f t="shared" si="589"/>
        <v>0.37118468073775401</v>
      </c>
      <c r="W2362">
        <f t="shared" si="590"/>
        <v>0.59174520801889052</v>
      </c>
      <c r="X2362">
        <f t="shared" si="591"/>
        <v>0.13777806721438837</v>
      </c>
      <c r="Y2362">
        <f t="shared" si="592"/>
        <v>1</v>
      </c>
      <c r="Z2362" t="s">
        <v>2394</v>
      </c>
    </row>
    <row r="2363" spans="1:26" x14ac:dyDescent="0.25">
      <c r="A2363" t="s">
        <v>45</v>
      </c>
      <c r="B2363" t="s">
        <v>38</v>
      </c>
      <c r="C2363" t="s">
        <v>23</v>
      </c>
      <c r="D2363">
        <v>0</v>
      </c>
      <c r="F2363">
        <v>1</v>
      </c>
      <c r="G2363">
        <v>20.05</v>
      </c>
      <c r="H2363">
        <f t="shared" si="577"/>
        <v>1</v>
      </c>
      <c r="I2363">
        <f t="shared" si="578"/>
        <v>0</v>
      </c>
      <c r="J2363">
        <f t="shared" si="579"/>
        <v>0</v>
      </c>
      <c r="K2363">
        <f t="shared" si="580"/>
        <v>0</v>
      </c>
      <c r="L2363">
        <f t="shared" si="581"/>
        <v>1</v>
      </c>
      <c r="M2363">
        <f t="shared" si="582"/>
        <v>0</v>
      </c>
      <c r="N2363">
        <f t="shared" si="583"/>
        <v>0</v>
      </c>
      <c r="O2363">
        <f t="shared" si="584"/>
        <v>1</v>
      </c>
      <c r="P2363">
        <v>62</v>
      </c>
      <c r="Q2363">
        <f t="shared" si="585"/>
        <v>0</v>
      </c>
      <c r="R2363">
        <f t="shared" si="586"/>
        <v>0</v>
      </c>
      <c r="S2363">
        <f t="shared" si="587"/>
        <v>1</v>
      </c>
      <c r="T2363">
        <f t="shared" si="588"/>
        <v>0</v>
      </c>
      <c r="U2363">
        <v>0</v>
      </c>
      <c r="V2363">
        <f t="shared" si="589"/>
        <v>-7.1094653302318817E-2</v>
      </c>
      <c r="W2363">
        <f t="shared" si="590"/>
        <v>0.48223381923306852</v>
      </c>
      <c r="X2363">
        <f t="shared" si="591"/>
        <v>5.0544497281769119E-3</v>
      </c>
      <c r="Y2363">
        <f t="shared" si="592"/>
        <v>0</v>
      </c>
      <c r="Z2363" t="s">
        <v>2395</v>
      </c>
    </row>
    <row r="2364" spans="1:26" x14ac:dyDescent="0.25">
      <c r="A2364" t="s">
        <v>26</v>
      </c>
      <c r="B2364" t="s">
        <v>30</v>
      </c>
      <c r="C2364" t="s">
        <v>25</v>
      </c>
      <c r="D2364">
        <v>0</v>
      </c>
      <c r="F2364">
        <v>1</v>
      </c>
      <c r="G2364">
        <v>45.95</v>
      </c>
      <c r="H2364">
        <f t="shared" si="577"/>
        <v>1</v>
      </c>
      <c r="I2364">
        <f t="shared" si="578"/>
        <v>0</v>
      </c>
      <c r="J2364">
        <f t="shared" si="579"/>
        <v>1</v>
      </c>
      <c r="K2364">
        <f t="shared" si="580"/>
        <v>0</v>
      </c>
      <c r="L2364">
        <f t="shared" si="581"/>
        <v>0</v>
      </c>
      <c r="M2364">
        <f t="shared" si="582"/>
        <v>1</v>
      </c>
      <c r="N2364">
        <f t="shared" si="583"/>
        <v>0</v>
      </c>
      <c r="O2364">
        <f t="shared" si="584"/>
        <v>0</v>
      </c>
      <c r="P2364">
        <v>1</v>
      </c>
      <c r="Q2364">
        <f t="shared" si="585"/>
        <v>0</v>
      </c>
      <c r="R2364">
        <f t="shared" si="586"/>
        <v>1</v>
      </c>
      <c r="S2364">
        <f t="shared" si="587"/>
        <v>0</v>
      </c>
      <c r="T2364">
        <f t="shared" si="588"/>
        <v>0</v>
      </c>
      <c r="U2364">
        <v>1</v>
      </c>
      <c r="V2364">
        <f t="shared" si="589"/>
        <v>0.32940199566756467</v>
      </c>
      <c r="W2364">
        <f t="shared" si="590"/>
        <v>0.58161386606587384</v>
      </c>
      <c r="X2364">
        <f t="shared" si="591"/>
        <v>0.44970168341464495</v>
      </c>
      <c r="Y2364">
        <f t="shared" si="592"/>
        <v>1</v>
      </c>
      <c r="Z2364" t="s">
        <v>2396</v>
      </c>
    </row>
    <row r="2365" spans="1:26" x14ac:dyDescent="0.25">
      <c r="A2365" t="s">
        <v>26</v>
      </c>
      <c r="B2365" t="s">
        <v>27</v>
      </c>
      <c r="C2365" t="s">
        <v>25</v>
      </c>
      <c r="D2365">
        <v>0</v>
      </c>
      <c r="F2365">
        <v>1</v>
      </c>
      <c r="G2365">
        <v>39.200000000000003</v>
      </c>
      <c r="H2365">
        <f t="shared" si="577"/>
        <v>1</v>
      </c>
      <c r="I2365">
        <f t="shared" si="578"/>
        <v>0</v>
      </c>
      <c r="J2365">
        <f t="shared" si="579"/>
        <v>1</v>
      </c>
      <c r="K2365">
        <f t="shared" si="580"/>
        <v>0</v>
      </c>
      <c r="L2365">
        <f t="shared" si="581"/>
        <v>0</v>
      </c>
      <c r="M2365">
        <f t="shared" si="582"/>
        <v>1</v>
      </c>
      <c r="N2365">
        <f t="shared" si="583"/>
        <v>0</v>
      </c>
      <c r="O2365">
        <f t="shared" si="584"/>
        <v>0</v>
      </c>
      <c r="P2365">
        <v>49</v>
      </c>
      <c r="Q2365">
        <f t="shared" si="585"/>
        <v>1</v>
      </c>
      <c r="R2365">
        <f t="shared" si="586"/>
        <v>0</v>
      </c>
      <c r="S2365">
        <f t="shared" si="587"/>
        <v>0</v>
      </c>
      <c r="T2365">
        <f t="shared" si="588"/>
        <v>0</v>
      </c>
      <c r="U2365">
        <v>0</v>
      </c>
      <c r="V2365">
        <f t="shared" si="589"/>
        <v>0.45564671536691537</v>
      </c>
      <c r="W2365">
        <f t="shared" si="590"/>
        <v>0.61198094932233404</v>
      </c>
      <c r="X2365">
        <f t="shared" si="591"/>
        <v>0.20761392922465879</v>
      </c>
      <c r="Y2365">
        <f t="shared" si="592"/>
        <v>1</v>
      </c>
      <c r="Z2365" t="s">
        <v>2397</v>
      </c>
    </row>
    <row r="2366" spans="1:26" x14ac:dyDescent="0.25">
      <c r="A2366" t="s">
        <v>26</v>
      </c>
      <c r="B2366" t="s">
        <v>27</v>
      </c>
      <c r="C2366" t="s">
        <v>25</v>
      </c>
      <c r="D2366">
        <v>0</v>
      </c>
      <c r="F2366">
        <v>1</v>
      </c>
      <c r="G2366">
        <v>44.75</v>
      </c>
      <c r="H2366">
        <f t="shared" si="577"/>
        <v>1</v>
      </c>
      <c r="I2366">
        <f t="shared" si="578"/>
        <v>0</v>
      </c>
      <c r="J2366">
        <f t="shared" si="579"/>
        <v>1</v>
      </c>
      <c r="K2366">
        <f t="shared" si="580"/>
        <v>0</v>
      </c>
      <c r="L2366">
        <f t="shared" si="581"/>
        <v>0</v>
      </c>
      <c r="M2366">
        <f t="shared" si="582"/>
        <v>1</v>
      </c>
      <c r="N2366">
        <f t="shared" si="583"/>
        <v>0</v>
      </c>
      <c r="O2366">
        <f t="shared" si="584"/>
        <v>0</v>
      </c>
      <c r="P2366">
        <v>1</v>
      </c>
      <c r="Q2366">
        <f t="shared" si="585"/>
        <v>1</v>
      </c>
      <c r="R2366">
        <f t="shared" si="586"/>
        <v>0</v>
      </c>
      <c r="S2366">
        <f t="shared" si="587"/>
        <v>0</v>
      </c>
      <c r="T2366">
        <f t="shared" si="588"/>
        <v>0</v>
      </c>
      <c r="U2366">
        <v>0</v>
      </c>
      <c r="V2366">
        <f t="shared" si="589"/>
        <v>0.46916264217019155</v>
      </c>
      <c r="W2366">
        <f t="shared" si="590"/>
        <v>0.61518554588385188</v>
      </c>
      <c r="X2366">
        <f t="shared" si="591"/>
        <v>0.22011358480811519</v>
      </c>
      <c r="Y2366">
        <f t="shared" si="592"/>
        <v>1</v>
      </c>
      <c r="Z2366" t="s">
        <v>2398</v>
      </c>
    </row>
    <row r="2367" spans="1:26" x14ac:dyDescent="0.25">
      <c r="A2367" t="s">
        <v>26</v>
      </c>
      <c r="B2367" t="s">
        <v>27</v>
      </c>
      <c r="C2367" t="s">
        <v>35</v>
      </c>
      <c r="D2367">
        <v>0</v>
      </c>
      <c r="F2367">
        <v>1</v>
      </c>
      <c r="G2367">
        <v>82.65</v>
      </c>
      <c r="H2367">
        <f t="shared" si="577"/>
        <v>1</v>
      </c>
      <c r="I2367">
        <f t="shared" si="578"/>
        <v>0</v>
      </c>
      <c r="J2367">
        <f t="shared" si="579"/>
        <v>0</v>
      </c>
      <c r="K2367">
        <f t="shared" si="580"/>
        <v>1</v>
      </c>
      <c r="L2367">
        <f t="shared" si="581"/>
        <v>0</v>
      </c>
      <c r="M2367">
        <f t="shared" si="582"/>
        <v>1</v>
      </c>
      <c r="N2367">
        <f t="shared" si="583"/>
        <v>0</v>
      </c>
      <c r="O2367">
        <f t="shared" si="584"/>
        <v>0</v>
      </c>
      <c r="P2367">
        <v>14</v>
      </c>
      <c r="Q2367">
        <f t="shared" si="585"/>
        <v>1</v>
      </c>
      <c r="R2367">
        <f t="shared" si="586"/>
        <v>0</v>
      </c>
      <c r="S2367">
        <f t="shared" si="587"/>
        <v>0</v>
      </c>
      <c r="T2367">
        <f t="shared" si="588"/>
        <v>0</v>
      </c>
      <c r="U2367">
        <v>0</v>
      </c>
      <c r="V2367">
        <f t="shared" si="589"/>
        <v>0.54194229142972461</v>
      </c>
      <c r="W2367">
        <f t="shared" si="590"/>
        <v>0.63226412843679047</v>
      </c>
      <c r="X2367">
        <f t="shared" si="591"/>
        <v>0.29370144724010055</v>
      </c>
      <c r="Y2367">
        <f t="shared" si="592"/>
        <v>1</v>
      </c>
      <c r="Z2367" t="s">
        <v>2399</v>
      </c>
    </row>
    <row r="2368" spans="1:26" x14ac:dyDescent="0.25">
      <c r="A2368" t="s">
        <v>26</v>
      </c>
      <c r="B2368" t="s">
        <v>33</v>
      </c>
      <c r="C2368" t="s">
        <v>35</v>
      </c>
      <c r="D2368">
        <v>1</v>
      </c>
      <c r="F2368">
        <v>1</v>
      </c>
      <c r="G2368">
        <v>93.9</v>
      </c>
      <c r="H2368">
        <f t="shared" si="577"/>
        <v>0</v>
      </c>
      <c r="I2368">
        <f t="shared" si="578"/>
        <v>1</v>
      </c>
      <c r="J2368">
        <f t="shared" si="579"/>
        <v>0</v>
      </c>
      <c r="K2368">
        <f t="shared" si="580"/>
        <v>1</v>
      </c>
      <c r="L2368">
        <f t="shared" si="581"/>
        <v>0</v>
      </c>
      <c r="M2368">
        <f t="shared" si="582"/>
        <v>1</v>
      </c>
      <c r="N2368">
        <f t="shared" si="583"/>
        <v>0</v>
      </c>
      <c r="O2368">
        <f t="shared" si="584"/>
        <v>0</v>
      </c>
      <c r="P2368">
        <v>18</v>
      </c>
      <c r="Q2368">
        <f t="shared" si="585"/>
        <v>0</v>
      </c>
      <c r="R2368">
        <f t="shared" si="586"/>
        <v>0</v>
      </c>
      <c r="S2368">
        <f t="shared" si="587"/>
        <v>0</v>
      </c>
      <c r="T2368">
        <f t="shared" si="588"/>
        <v>1</v>
      </c>
      <c r="U2368">
        <v>0</v>
      </c>
      <c r="V2368">
        <f t="shared" si="589"/>
        <v>0.42271332108917448</v>
      </c>
      <c r="W2368">
        <f t="shared" si="590"/>
        <v>0.60413234111806235</v>
      </c>
      <c r="X2368">
        <f t="shared" si="591"/>
        <v>0.17868655182623952</v>
      </c>
      <c r="Y2368">
        <f t="shared" si="592"/>
        <v>1</v>
      </c>
      <c r="Z2368" t="s">
        <v>2400</v>
      </c>
    </row>
    <row r="2369" spans="1:26" x14ac:dyDescent="0.25">
      <c r="A2369" t="s">
        <v>26</v>
      </c>
      <c r="B2369" t="s">
        <v>27</v>
      </c>
      <c r="C2369" t="s">
        <v>35</v>
      </c>
      <c r="D2369">
        <v>1</v>
      </c>
      <c r="F2369">
        <v>1</v>
      </c>
      <c r="G2369">
        <v>70.150000000000006</v>
      </c>
      <c r="H2369">
        <f t="shared" si="577"/>
        <v>0</v>
      </c>
      <c r="I2369">
        <f t="shared" si="578"/>
        <v>1</v>
      </c>
      <c r="J2369">
        <f t="shared" si="579"/>
        <v>0</v>
      </c>
      <c r="K2369">
        <f t="shared" si="580"/>
        <v>1</v>
      </c>
      <c r="L2369">
        <f t="shared" si="581"/>
        <v>0</v>
      </c>
      <c r="M2369">
        <f t="shared" si="582"/>
        <v>1</v>
      </c>
      <c r="N2369">
        <f t="shared" si="583"/>
        <v>0</v>
      </c>
      <c r="O2369">
        <f t="shared" si="584"/>
        <v>0</v>
      </c>
      <c r="P2369">
        <v>1</v>
      </c>
      <c r="Q2369">
        <f t="shared" si="585"/>
        <v>1</v>
      </c>
      <c r="R2369">
        <f t="shared" si="586"/>
        <v>0</v>
      </c>
      <c r="S2369">
        <f t="shared" si="587"/>
        <v>0</v>
      </c>
      <c r="T2369">
        <f t="shared" si="588"/>
        <v>0</v>
      </c>
      <c r="U2369">
        <v>1</v>
      </c>
      <c r="V2369">
        <f t="shared" si="589"/>
        <v>0.5087626496620874</v>
      </c>
      <c r="W2369">
        <f t="shared" si="590"/>
        <v>0.6245163659003431</v>
      </c>
      <c r="X2369">
        <f t="shared" si="591"/>
        <v>0.24131413436701307</v>
      </c>
      <c r="Y2369">
        <f t="shared" si="592"/>
        <v>1</v>
      </c>
      <c r="Z2369" t="s">
        <v>2401</v>
      </c>
    </row>
    <row r="2370" spans="1:26" x14ac:dyDescent="0.25">
      <c r="A2370" t="s">
        <v>26</v>
      </c>
      <c r="B2370" t="s">
        <v>38</v>
      </c>
      <c r="C2370" t="s">
        <v>35</v>
      </c>
      <c r="D2370">
        <v>0</v>
      </c>
      <c r="F2370">
        <v>1</v>
      </c>
      <c r="G2370">
        <v>85.55</v>
      </c>
      <c r="H2370">
        <f t="shared" si="577"/>
        <v>1</v>
      </c>
      <c r="I2370">
        <f t="shared" si="578"/>
        <v>0</v>
      </c>
      <c r="J2370">
        <f t="shared" si="579"/>
        <v>0</v>
      </c>
      <c r="K2370">
        <f t="shared" si="580"/>
        <v>1</v>
      </c>
      <c r="L2370">
        <f t="shared" si="581"/>
        <v>0</v>
      </c>
      <c r="M2370">
        <f t="shared" si="582"/>
        <v>1</v>
      </c>
      <c r="N2370">
        <f t="shared" si="583"/>
        <v>0</v>
      </c>
      <c r="O2370">
        <f t="shared" si="584"/>
        <v>0</v>
      </c>
      <c r="P2370">
        <v>1</v>
      </c>
      <c r="Q2370">
        <f t="shared" si="585"/>
        <v>0</v>
      </c>
      <c r="R2370">
        <f t="shared" si="586"/>
        <v>0</v>
      </c>
      <c r="S2370">
        <f t="shared" si="587"/>
        <v>1</v>
      </c>
      <c r="T2370">
        <f t="shared" si="588"/>
        <v>0</v>
      </c>
      <c r="U2370">
        <v>1</v>
      </c>
      <c r="V2370">
        <f t="shared" si="589"/>
        <v>0.39600375928576437</v>
      </c>
      <c r="W2370">
        <f t="shared" si="590"/>
        <v>0.59772714280809658</v>
      </c>
      <c r="X2370">
        <f t="shared" si="591"/>
        <v>0.36481145879692889</v>
      </c>
      <c r="Y2370">
        <f t="shared" si="592"/>
        <v>1</v>
      </c>
      <c r="Z2370" t="s">
        <v>2402</v>
      </c>
    </row>
    <row r="2371" spans="1:26" x14ac:dyDescent="0.25">
      <c r="A2371" t="s">
        <v>45</v>
      </c>
      <c r="B2371" t="s">
        <v>38</v>
      </c>
      <c r="C2371" t="s">
        <v>35</v>
      </c>
      <c r="D2371">
        <v>0</v>
      </c>
      <c r="F2371">
        <v>1</v>
      </c>
      <c r="G2371">
        <v>117.15</v>
      </c>
      <c r="H2371">
        <f t="shared" ref="H2371:H2434" si="593">IF(D2371:D9413=0,1,0)</f>
        <v>1</v>
      </c>
      <c r="I2371">
        <f t="shared" ref="I2371:I2434" si="594">IF(D2371:D9413=1,1,0)</f>
        <v>0</v>
      </c>
      <c r="J2371">
        <f t="shared" ref="J2371:J2434" si="595">IF(C2371:C9413="DSL",1,0)</f>
        <v>0</v>
      </c>
      <c r="K2371">
        <f t="shared" ref="K2371:K2434" si="596">IF(C2371:C9413="Fiber optic",1,0)</f>
        <v>1</v>
      </c>
      <c r="L2371">
        <f t="shared" ref="L2371:L2434" si="597">IF(C2371:C9413="No",1,0)</f>
        <v>0</v>
      </c>
      <c r="M2371">
        <f t="shared" ref="M2371:M2434" si="598">IF(A2371:A9413="Month-to-month",1,0)</f>
        <v>0</v>
      </c>
      <c r="N2371">
        <f t="shared" ref="N2371:N2434" si="599">IF(A2371:A9413="ONE YEAR",1,0)</f>
        <v>0</v>
      </c>
      <c r="O2371">
        <f t="shared" ref="O2371:O2434" si="600">IF(A2371:A9413="two year",1,0)</f>
        <v>1</v>
      </c>
      <c r="P2371">
        <v>72</v>
      </c>
      <c r="Q2371">
        <f t="shared" ref="Q2371:Q2434" si="601">IF(B2371:B9413="Electronic check",1,0)</f>
        <v>0</v>
      </c>
      <c r="R2371">
        <f t="shared" ref="R2371:R2434" si="602">IF(B2371:B9413="Mailed check",1,0)</f>
        <v>0</v>
      </c>
      <c r="S2371">
        <f t="shared" ref="S2371:S2434" si="603">IF(B2371:B9413="Credit card (automatic)",1,0)</f>
        <v>1</v>
      </c>
      <c r="T2371">
        <f t="shared" ref="T2371:T2434" si="604">IF(B2371:B9413="Bank transfer (automatic)",1,0)</f>
        <v>0</v>
      </c>
      <c r="U2371">
        <v>0</v>
      </c>
      <c r="V2371">
        <f t="shared" si="589"/>
        <v>0.11388100575406865</v>
      </c>
      <c r="W2371">
        <f t="shared" si="590"/>
        <v>0.52843952234233271</v>
      </c>
      <c r="X2371">
        <f t="shared" si="591"/>
        <v>1.2968883471558217E-2</v>
      </c>
      <c r="Y2371">
        <f t="shared" si="592"/>
        <v>0</v>
      </c>
      <c r="Z2371" t="s">
        <v>2403</v>
      </c>
    </row>
    <row r="2372" spans="1:26" x14ac:dyDescent="0.25">
      <c r="A2372" t="s">
        <v>45</v>
      </c>
      <c r="B2372" t="s">
        <v>38</v>
      </c>
      <c r="C2372" t="s">
        <v>35</v>
      </c>
      <c r="D2372">
        <v>0</v>
      </c>
      <c r="F2372">
        <v>1</v>
      </c>
      <c r="G2372">
        <v>99.25</v>
      </c>
      <c r="H2372">
        <f t="shared" si="593"/>
        <v>1</v>
      </c>
      <c r="I2372">
        <f t="shared" si="594"/>
        <v>0</v>
      </c>
      <c r="J2372">
        <f t="shared" si="595"/>
        <v>0</v>
      </c>
      <c r="K2372">
        <f t="shared" si="596"/>
        <v>1</v>
      </c>
      <c r="L2372">
        <f t="shared" si="597"/>
        <v>0</v>
      </c>
      <c r="M2372">
        <f t="shared" si="598"/>
        <v>0</v>
      </c>
      <c r="N2372">
        <f t="shared" si="599"/>
        <v>0</v>
      </c>
      <c r="O2372">
        <f t="shared" si="600"/>
        <v>1</v>
      </c>
      <c r="P2372">
        <v>64</v>
      </c>
      <c r="Q2372">
        <f t="shared" si="601"/>
        <v>0</v>
      </c>
      <c r="R2372">
        <f t="shared" si="602"/>
        <v>0</v>
      </c>
      <c r="S2372">
        <f t="shared" si="603"/>
        <v>1</v>
      </c>
      <c r="T2372">
        <f t="shared" si="604"/>
        <v>0</v>
      </c>
      <c r="U2372">
        <v>0</v>
      </c>
      <c r="V2372">
        <f t="shared" ref="V2372:V2435" si="605">G2372*$G$2+H2373*$H$2+K2373*$K$2+M2372*$M$2+O2372*$O$2+Q2372*$Q$2+L2372*$L$2</f>
        <v>8.5973913860173529E-2</v>
      </c>
      <c r="W2372">
        <f t="shared" ref="W2372:W2435" si="606">1/ (1+EXP(-V2372))</f>
        <v>0.52148024913143187</v>
      </c>
      <c r="X2372">
        <f t="shared" ref="X2372:X2435" si="607">(U2372-V2372)^2</f>
        <v>7.3915138644365377E-3</v>
      </c>
      <c r="Y2372">
        <f t="shared" ref="Y2372:Y2435" si="608">IF(W2372&gt;=0.58,1,0)</f>
        <v>0</v>
      </c>
      <c r="Z2372" t="s">
        <v>2404</v>
      </c>
    </row>
    <row r="2373" spans="1:26" x14ac:dyDescent="0.25">
      <c r="A2373" t="s">
        <v>45</v>
      </c>
      <c r="B2373" t="s">
        <v>33</v>
      </c>
      <c r="C2373" t="s">
        <v>35</v>
      </c>
      <c r="D2373">
        <v>0</v>
      </c>
      <c r="F2373">
        <v>1</v>
      </c>
      <c r="G2373">
        <v>112.55</v>
      </c>
      <c r="H2373">
        <f t="shared" si="593"/>
        <v>1</v>
      </c>
      <c r="I2373">
        <f t="shared" si="594"/>
        <v>0</v>
      </c>
      <c r="J2373">
        <f t="shared" si="595"/>
        <v>0</v>
      </c>
      <c r="K2373">
        <f t="shared" si="596"/>
        <v>1</v>
      </c>
      <c r="L2373">
        <f t="shared" si="597"/>
        <v>0</v>
      </c>
      <c r="M2373">
        <f t="shared" si="598"/>
        <v>0</v>
      </c>
      <c r="N2373">
        <f t="shared" si="599"/>
        <v>0</v>
      </c>
      <c r="O2373">
        <f t="shared" si="600"/>
        <v>1</v>
      </c>
      <c r="P2373">
        <v>69</v>
      </c>
      <c r="Q2373">
        <f t="shared" si="601"/>
        <v>0</v>
      </c>
      <c r="R2373">
        <f t="shared" si="602"/>
        <v>0</v>
      </c>
      <c r="S2373">
        <f t="shared" si="603"/>
        <v>0</v>
      </c>
      <c r="T2373">
        <f t="shared" si="604"/>
        <v>1</v>
      </c>
      <c r="U2373">
        <v>0</v>
      </c>
      <c r="V2373">
        <f t="shared" si="605"/>
        <v>0.10184618159320583</v>
      </c>
      <c r="W2373">
        <f t="shared" si="606"/>
        <v>0.52543955957279731</v>
      </c>
      <c r="X2373">
        <f t="shared" si="607"/>
        <v>1.0372644705116257E-2</v>
      </c>
      <c r="Y2373">
        <f t="shared" si="608"/>
        <v>0</v>
      </c>
      <c r="Z2373" t="s">
        <v>2405</v>
      </c>
    </row>
    <row r="2374" spans="1:26" x14ac:dyDescent="0.25">
      <c r="A2374" t="s">
        <v>26</v>
      </c>
      <c r="B2374" t="s">
        <v>27</v>
      </c>
      <c r="C2374" t="s">
        <v>23</v>
      </c>
      <c r="D2374">
        <v>0</v>
      </c>
      <c r="F2374">
        <v>1</v>
      </c>
      <c r="G2374">
        <v>25.7</v>
      </c>
      <c r="H2374">
        <f t="shared" si="593"/>
        <v>1</v>
      </c>
      <c r="I2374">
        <f t="shared" si="594"/>
        <v>0</v>
      </c>
      <c r="J2374">
        <f t="shared" si="595"/>
        <v>0</v>
      </c>
      <c r="K2374">
        <f t="shared" si="596"/>
        <v>0</v>
      </c>
      <c r="L2374">
        <f t="shared" si="597"/>
        <v>1</v>
      </c>
      <c r="M2374">
        <f t="shared" si="598"/>
        <v>1</v>
      </c>
      <c r="N2374">
        <f t="shared" si="599"/>
        <v>0</v>
      </c>
      <c r="O2374">
        <f t="shared" si="600"/>
        <v>0</v>
      </c>
      <c r="P2374">
        <v>1</v>
      </c>
      <c r="Q2374">
        <f t="shared" si="601"/>
        <v>1</v>
      </c>
      <c r="R2374">
        <f t="shared" si="602"/>
        <v>0</v>
      </c>
      <c r="S2374">
        <f t="shared" si="603"/>
        <v>0</v>
      </c>
      <c r="T2374">
        <f t="shared" si="604"/>
        <v>0</v>
      </c>
      <c r="U2374">
        <v>0</v>
      </c>
      <c r="V2374">
        <f t="shared" si="605"/>
        <v>0.40587125810366514</v>
      </c>
      <c r="W2374">
        <f t="shared" si="606"/>
        <v>0.60009747203875341</v>
      </c>
      <c r="X2374">
        <f t="shared" si="607"/>
        <v>0.16473147815465197</v>
      </c>
      <c r="Y2374">
        <f t="shared" si="608"/>
        <v>1</v>
      </c>
      <c r="Z2374" t="s">
        <v>2406</v>
      </c>
    </row>
    <row r="2375" spans="1:26" x14ac:dyDescent="0.25">
      <c r="A2375" t="s">
        <v>45</v>
      </c>
      <c r="B2375" t="s">
        <v>38</v>
      </c>
      <c r="C2375" t="s">
        <v>25</v>
      </c>
      <c r="D2375">
        <v>0</v>
      </c>
      <c r="F2375">
        <v>1</v>
      </c>
      <c r="G2375">
        <v>90.3</v>
      </c>
      <c r="H2375">
        <f t="shared" si="593"/>
        <v>1</v>
      </c>
      <c r="I2375">
        <f t="shared" si="594"/>
        <v>0</v>
      </c>
      <c r="J2375">
        <f t="shared" si="595"/>
        <v>1</v>
      </c>
      <c r="K2375">
        <f t="shared" si="596"/>
        <v>0</v>
      </c>
      <c r="L2375">
        <f t="shared" si="597"/>
        <v>0</v>
      </c>
      <c r="M2375">
        <f t="shared" si="598"/>
        <v>0</v>
      </c>
      <c r="N2375">
        <f t="shared" si="599"/>
        <v>0</v>
      </c>
      <c r="O2375">
        <f t="shared" si="600"/>
        <v>1</v>
      </c>
      <c r="P2375">
        <v>71</v>
      </c>
      <c r="Q2375">
        <f t="shared" si="601"/>
        <v>0</v>
      </c>
      <c r="R2375">
        <f t="shared" si="602"/>
        <v>0</v>
      </c>
      <c r="S2375">
        <f t="shared" si="603"/>
        <v>1</v>
      </c>
      <c r="T2375">
        <f t="shared" si="604"/>
        <v>0</v>
      </c>
      <c r="U2375">
        <v>0</v>
      </c>
      <c r="V2375">
        <f t="shared" si="605"/>
        <v>6.7157198652470274E-2</v>
      </c>
      <c r="W2375">
        <f t="shared" si="606"/>
        <v>0.51678299240429215</v>
      </c>
      <c r="X2375">
        <f t="shared" si="607"/>
        <v>4.5100893308473548E-3</v>
      </c>
      <c r="Y2375">
        <f t="shared" si="608"/>
        <v>0</v>
      </c>
      <c r="Z2375" t="s">
        <v>2407</v>
      </c>
    </row>
    <row r="2376" spans="1:26" x14ac:dyDescent="0.25">
      <c r="A2376" t="s">
        <v>29</v>
      </c>
      <c r="B2376" t="s">
        <v>38</v>
      </c>
      <c r="C2376" t="s">
        <v>25</v>
      </c>
      <c r="D2376">
        <v>0</v>
      </c>
      <c r="F2376">
        <v>1</v>
      </c>
      <c r="G2376">
        <v>49.4</v>
      </c>
      <c r="H2376">
        <f t="shared" si="593"/>
        <v>1</v>
      </c>
      <c r="I2376">
        <f t="shared" si="594"/>
        <v>0</v>
      </c>
      <c r="J2376">
        <f t="shared" si="595"/>
        <v>1</v>
      </c>
      <c r="K2376">
        <f t="shared" si="596"/>
        <v>0</v>
      </c>
      <c r="L2376">
        <f t="shared" si="597"/>
        <v>0</v>
      </c>
      <c r="M2376">
        <f t="shared" si="598"/>
        <v>0</v>
      </c>
      <c r="N2376">
        <f t="shared" si="599"/>
        <v>1</v>
      </c>
      <c r="O2376">
        <f t="shared" si="600"/>
        <v>0</v>
      </c>
      <c r="P2376">
        <v>66</v>
      </c>
      <c r="Q2376">
        <f t="shared" si="601"/>
        <v>0</v>
      </c>
      <c r="R2376">
        <f t="shared" si="602"/>
        <v>0</v>
      </c>
      <c r="S2376">
        <f t="shared" si="603"/>
        <v>1</v>
      </c>
      <c r="T2376">
        <f t="shared" si="604"/>
        <v>0</v>
      </c>
      <c r="U2376">
        <v>0</v>
      </c>
      <c r="V2376">
        <f t="shared" si="605"/>
        <v>6.3325888301195676E-2</v>
      </c>
      <c r="W2376">
        <f t="shared" si="606"/>
        <v>0.5158261836239838</v>
      </c>
      <c r="X2376">
        <f t="shared" si="607"/>
        <v>4.010168129135511E-3</v>
      </c>
      <c r="Y2376">
        <f t="shared" si="608"/>
        <v>0</v>
      </c>
      <c r="Z2376" t="s">
        <v>2408</v>
      </c>
    </row>
    <row r="2377" spans="1:26" x14ac:dyDescent="0.25">
      <c r="A2377" t="s">
        <v>26</v>
      </c>
      <c r="B2377" t="s">
        <v>30</v>
      </c>
      <c r="C2377" t="s">
        <v>23</v>
      </c>
      <c r="D2377">
        <v>0</v>
      </c>
      <c r="F2377">
        <v>1</v>
      </c>
      <c r="G2377">
        <v>19.399999999999999</v>
      </c>
      <c r="H2377">
        <f t="shared" si="593"/>
        <v>1</v>
      </c>
      <c r="I2377">
        <f t="shared" si="594"/>
        <v>0</v>
      </c>
      <c r="J2377">
        <f t="shared" si="595"/>
        <v>0</v>
      </c>
      <c r="K2377">
        <f t="shared" si="596"/>
        <v>0</v>
      </c>
      <c r="L2377">
        <f t="shared" si="597"/>
        <v>1</v>
      </c>
      <c r="M2377">
        <f t="shared" si="598"/>
        <v>1</v>
      </c>
      <c r="N2377">
        <f t="shared" si="599"/>
        <v>0</v>
      </c>
      <c r="O2377">
        <f t="shared" si="600"/>
        <v>0</v>
      </c>
      <c r="P2377">
        <v>2</v>
      </c>
      <c r="Q2377">
        <f t="shared" si="601"/>
        <v>0</v>
      </c>
      <c r="R2377">
        <f t="shared" si="602"/>
        <v>1</v>
      </c>
      <c r="S2377">
        <f t="shared" si="603"/>
        <v>0</v>
      </c>
      <c r="T2377">
        <f t="shared" si="604"/>
        <v>0</v>
      </c>
      <c r="U2377">
        <v>0</v>
      </c>
      <c r="V2377">
        <f t="shared" si="605"/>
        <v>0.27783548362885158</v>
      </c>
      <c r="W2377">
        <f t="shared" si="606"/>
        <v>0.56901548422643744</v>
      </c>
      <c r="X2377">
        <f t="shared" si="607"/>
        <v>7.7192555963277856E-2</v>
      </c>
      <c r="Y2377">
        <f t="shared" si="608"/>
        <v>0</v>
      </c>
      <c r="Z2377" t="s">
        <v>2409</v>
      </c>
    </row>
    <row r="2378" spans="1:26" x14ac:dyDescent="0.25">
      <c r="A2378" t="s">
        <v>45</v>
      </c>
      <c r="B2378" t="s">
        <v>33</v>
      </c>
      <c r="C2378" t="s">
        <v>35</v>
      </c>
      <c r="D2378">
        <v>1</v>
      </c>
      <c r="F2378">
        <v>1</v>
      </c>
      <c r="G2378">
        <v>109.7</v>
      </c>
      <c r="H2378">
        <f t="shared" si="593"/>
        <v>0</v>
      </c>
      <c r="I2378">
        <f t="shared" si="594"/>
        <v>1</v>
      </c>
      <c r="J2378">
        <f t="shared" si="595"/>
        <v>0</v>
      </c>
      <c r="K2378">
        <f t="shared" si="596"/>
        <v>1</v>
      </c>
      <c r="L2378">
        <f t="shared" si="597"/>
        <v>0</v>
      </c>
      <c r="M2378">
        <f t="shared" si="598"/>
        <v>0</v>
      </c>
      <c r="N2378">
        <f t="shared" si="599"/>
        <v>0</v>
      </c>
      <c r="O2378">
        <f t="shared" si="600"/>
        <v>1</v>
      </c>
      <c r="P2378">
        <v>71</v>
      </c>
      <c r="Q2378">
        <f t="shared" si="601"/>
        <v>0</v>
      </c>
      <c r="R2378">
        <f t="shared" si="602"/>
        <v>0</v>
      </c>
      <c r="S2378">
        <f t="shared" si="603"/>
        <v>0</v>
      </c>
      <c r="T2378">
        <f t="shared" si="604"/>
        <v>1</v>
      </c>
      <c r="U2378">
        <v>0</v>
      </c>
      <c r="V2378">
        <f t="shared" si="605"/>
        <v>9.7402873665965534E-2</v>
      </c>
      <c r="W2378">
        <f t="shared" si="606"/>
        <v>0.52433148474280855</v>
      </c>
      <c r="X2378">
        <f t="shared" si="607"/>
        <v>9.4873197983880424E-3</v>
      </c>
      <c r="Y2378">
        <f t="shared" si="608"/>
        <v>0</v>
      </c>
      <c r="Z2378" t="s">
        <v>2410</v>
      </c>
    </row>
    <row r="2379" spans="1:26" x14ac:dyDescent="0.25">
      <c r="A2379" t="s">
        <v>29</v>
      </c>
      <c r="B2379" t="s">
        <v>27</v>
      </c>
      <c r="C2379" t="s">
        <v>25</v>
      </c>
      <c r="D2379">
        <v>0</v>
      </c>
      <c r="F2379">
        <v>1</v>
      </c>
      <c r="G2379">
        <v>61.25</v>
      </c>
      <c r="H2379">
        <f t="shared" si="593"/>
        <v>1</v>
      </c>
      <c r="I2379">
        <f t="shared" si="594"/>
        <v>0</v>
      </c>
      <c r="J2379">
        <f t="shared" si="595"/>
        <v>1</v>
      </c>
      <c r="K2379">
        <f t="shared" si="596"/>
        <v>0</v>
      </c>
      <c r="L2379">
        <f t="shared" si="597"/>
        <v>0</v>
      </c>
      <c r="M2379">
        <f t="shared" si="598"/>
        <v>0</v>
      </c>
      <c r="N2379">
        <f t="shared" si="599"/>
        <v>1</v>
      </c>
      <c r="O2379">
        <f t="shared" si="600"/>
        <v>0</v>
      </c>
      <c r="P2379">
        <v>11</v>
      </c>
      <c r="Q2379">
        <f t="shared" si="601"/>
        <v>1</v>
      </c>
      <c r="R2379">
        <f t="shared" si="602"/>
        <v>0</v>
      </c>
      <c r="S2379">
        <f t="shared" si="603"/>
        <v>0</v>
      </c>
      <c r="T2379">
        <f t="shared" si="604"/>
        <v>0</v>
      </c>
      <c r="U2379">
        <v>0</v>
      </c>
      <c r="V2379">
        <f t="shared" si="605"/>
        <v>0.21856903868358815</v>
      </c>
      <c r="W2379">
        <f t="shared" si="606"/>
        <v>0.55442576110873398</v>
      </c>
      <c r="X2379">
        <f t="shared" si="607"/>
        <v>4.7772424671067855E-2</v>
      </c>
      <c r="Y2379">
        <f t="shared" si="608"/>
        <v>0</v>
      </c>
      <c r="Z2379" t="s">
        <v>2411</v>
      </c>
    </row>
    <row r="2380" spans="1:26" x14ac:dyDescent="0.25">
      <c r="A2380" t="s">
        <v>26</v>
      </c>
      <c r="B2380" t="s">
        <v>27</v>
      </c>
      <c r="C2380" t="s">
        <v>25</v>
      </c>
      <c r="D2380">
        <v>0</v>
      </c>
      <c r="F2380">
        <v>1</v>
      </c>
      <c r="G2380">
        <v>55.3</v>
      </c>
      <c r="H2380">
        <f t="shared" si="593"/>
        <v>1</v>
      </c>
      <c r="I2380">
        <f t="shared" si="594"/>
        <v>0</v>
      </c>
      <c r="J2380">
        <f t="shared" si="595"/>
        <v>1</v>
      </c>
      <c r="K2380">
        <f t="shared" si="596"/>
        <v>0</v>
      </c>
      <c r="L2380">
        <f t="shared" si="597"/>
        <v>0</v>
      </c>
      <c r="M2380">
        <f t="shared" si="598"/>
        <v>1</v>
      </c>
      <c r="N2380">
        <f t="shared" si="599"/>
        <v>0</v>
      </c>
      <c r="O2380">
        <f t="shared" si="600"/>
        <v>0</v>
      </c>
      <c r="P2380">
        <v>47</v>
      </c>
      <c r="Q2380">
        <f t="shared" si="601"/>
        <v>1</v>
      </c>
      <c r="R2380">
        <f t="shared" si="602"/>
        <v>0</v>
      </c>
      <c r="S2380">
        <f t="shared" si="603"/>
        <v>0</v>
      </c>
      <c r="T2380">
        <f t="shared" si="604"/>
        <v>0</v>
      </c>
      <c r="U2380">
        <v>0</v>
      </c>
      <c r="V2380">
        <f t="shared" si="605"/>
        <v>0.48561067677804592</v>
      </c>
      <c r="W2380">
        <f t="shared" si="606"/>
        <v>0.61907187621908588</v>
      </c>
      <c r="X2380">
        <f t="shared" si="607"/>
        <v>0.23581772940083179</v>
      </c>
      <c r="Y2380">
        <f t="shared" si="608"/>
        <v>1</v>
      </c>
      <c r="Z2380" t="s">
        <v>2412</v>
      </c>
    </row>
    <row r="2381" spans="1:26" x14ac:dyDescent="0.25">
      <c r="A2381" t="s">
        <v>26</v>
      </c>
      <c r="B2381" t="s">
        <v>27</v>
      </c>
      <c r="C2381" t="s">
        <v>35</v>
      </c>
      <c r="D2381">
        <v>0</v>
      </c>
      <c r="F2381">
        <v>1</v>
      </c>
      <c r="G2381">
        <v>70.3</v>
      </c>
      <c r="H2381">
        <f t="shared" si="593"/>
        <v>1</v>
      </c>
      <c r="I2381">
        <f t="shared" si="594"/>
        <v>0</v>
      </c>
      <c r="J2381">
        <f t="shared" si="595"/>
        <v>0</v>
      </c>
      <c r="K2381">
        <f t="shared" si="596"/>
        <v>1</v>
      </c>
      <c r="L2381">
        <f t="shared" si="597"/>
        <v>0</v>
      </c>
      <c r="M2381">
        <f t="shared" si="598"/>
        <v>1</v>
      </c>
      <c r="N2381">
        <f t="shared" si="599"/>
        <v>0</v>
      </c>
      <c r="O2381">
        <f t="shared" si="600"/>
        <v>0</v>
      </c>
      <c r="P2381">
        <v>35</v>
      </c>
      <c r="Q2381">
        <f t="shared" si="601"/>
        <v>1</v>
      </c>
      <c r="R2381">
        <f t="shared" si="602"/>
        <v>0</v>
      </c>
      <c r="S2381">
        <f t="shared" si="603"/>
        <v>0</v>
      </c>
      <c r="T2381">
        <f t="shared" si="604"/>
        <v>0</v>
      </c>
      <c r="U2381">
        <v>1</v>
      </c>
      <c r="V2381">
        <f t="shared" si="605"/>
        <v>0.52268795707835003</v>
      </c>
      <c r="W2381">
        <f t="shared" si="606"/>
        <v>0.62777608546071983</v>
      </c>
      <c r="X2381">
        <f t="shared" si="607"/>
        <v>0.22782678631803902</v>
      </c>
      <c r="Y2381">
        <f t="shared" si="608"/>
        <v>1</v>
      </c>
      <c r="Z2381" t="s">
        <v>2413</v>
      </c>
    </row>
    <row r="2382" spans="1:26" x14ac:dyDescent="0.25">
      <c r="A2382" t="s">
        <v>26</v>
      </c>
      <c r="B2382" t="s">
        <v>33</v>
      </c>
      <c r="C2382" t="s">
        <v>35</v>
      </c>
      <c r="D2382">
        <v>1</v>
      </c>
      <c r="F2382">
        <v>1</v>
      </c>
      <c r="G2382">
        <v>106.35</v>
      </c>
      <c r="H2382">
        <f t="shared" si="593"/>
        <v>0</v>
      </c>
      <c r="I2382">
        <f t="shared" si="594"/>
        <v>1</v>
      </c>
      <c r="J2382">
        <f t="shared" si="595"/>
        <v>0</v>
      </c>
      <c r="K2382">
        <f t="shared" si="596"/>
        <v>1</v>
      </c>
      <c r="L2382">
        <f t="shared" si="597"/>
        <v>0</v>
      </c>
      <c r="M2382">
        <f t="shared" si="598"/>
        <v>1</v>
      </c>
      <c r="N2382">
        <f t="shared" si="599"/>
        <v>0</v>
      </c>
      <c r="O2382">
        <f t="shared" si="600"/>
        <v>0</v>
      </c>
      <c r="P2382">
        <v>32</v>
      </c>
      <c r="Q2382">
        <f t="shared" si="601"/>
        <v>0</v>
      </c>
      <c r="R2382">
        <f t="shared" si="602"/>
        <v>0</v>
      </c>
      <c r="S2382">
        <f t="shared" si="603"/>
        <v>0</v>
      </c>
      <c r="T2382">
        <f t="shared" si="604"/>
        <v>1</v>
      </c>
      <c r="U2382">
        <v>1</v>
      </c>
      <c r="V2382">
        <f t="shared" si="605"/>
        <v>0.42843211187755303</v>
      </c>
      <c r="W2382">
        <f t="shared" si="606"/>
        <v>0.60549920914266941</v>
      </c>
      <c r="X2382">
        <f t="shared" si="607"/>
        <v>0.32668985073275403</v>
      </c>
      <c r="Y2382">
        <f t="shared" si="608"/>
        <v>1</v>
      </c>
      <c r="Z2382" t="s">
        <v>2414</v>
      </c>
    </row>
    <row r="2383" spans="1:26" x14ac:dyDescent="0.25">
      <c r="A2383" t="s">
        <v>26</v>
      </c>
      <c r="B2383" t="s">
        <v>33</v>
      </c>
      <c r="C2383" t="s">
        <v>35</v>
      </c>
      <c r="D2383">
        <v>0</v>
      </c>
      <c r="F2383">
        <v>1</v>
      </c>
      <c r="G2383">
        <v>103.75</v>
      </c>
      <c r="H2383">
        <f t="shared" si="593"/>
        <v>1</v>
      </c>
      <c r="I2383">
        <f t="shared" si="594"/>
        <v>0</v>
      </c>
      <c r="J2383">
        <f t="shared" si="595"/>
        <v>0</v>
      </c>
      <c r="K2383">
        <f t="shared" si="596"/>
        <v>1</v>
      </c>
      <c r="L2383">
        <f t="shared" si="597"/>
        <v>0</v>
      </c>
      <c r="M2383">
        <f t="shared" si="598"/>
        <v>1</v>
      </c>
      <c r="N2383">
        <f t="shared" si="599"/>
        <v>0</v>
      </c>
      <c r="O2383">
        <f t="shared" si="600"/>
        <v>0</v>
      </c>
      <c r="P2383">
        <v>60</v>
      </c>
      <c r="Q2383">
        <f t="shared" si="601"/>
        <v>0</v>
      </c>
      <c r="R2383">
        <f t="shared" si="602"/>
        <v>0</v>
      </c>
      <c r="S2383">
        <f t="shared" si="603"/>
        <v>0</v>
      </c>
      <c r="T2383">
        <f t="shared" si="604"/>
        <v>1</v>
      </c>
      <c r="U2383">
        <v>0</v>
      </c>
      <c r="V2383">
        <f t="shared" si="605"/>
        <v>0.41951539854282383</v>
      </c>
      <c r="W2383">
        <f t="shared" si="606"/>
        <v>0.60336728317903643</v>
      </c>
      <c r="X2383">
        <f t="shared" si="607"/>
        <v>0.17599316961454431</v>
      </c>
      <c r="Y2383">
        <f t="shared" si="608"/>
        <v>1</v>
      </c>
      <c r="Z2383" t="s">
        <v>2415</v>
      </c>
    </row>
    <row r="2384" spans="1:26" x14ac:dyDescent="0.25">
      <c r="A2384" t="s">
        <v>29</v>
      </c>
      <c r="B2384" t="s">
        <v>30</v>
      </c>
      <c r="C2384" t="s">
        <v>23</v>
      </c>
      <c r="D2384">
        <v>0</v>
      </c>
      <c r="F2384">
        <v>1</v>
      </c>
      <c r="G2384">
        <v>19.5</v>
      </c>
      <c r="H2384">
        <f t="shared" si="593"/>
        <v>1</v>
      </c>
      <c r="I2384">
        <f t="shared" si="594"/>
        <v>0</v>
      </c>
      <c r="J2384">
        <f t="shared" si="595"/>
        <v>0</v>
      </c>
      <c r="K2384">
        <f t="shared" si="596"/>
        <v>0</v>
      </c>
      <c r="L2384">
        <f t="shared" si="597"/>
        <v>1</v>
      </c>
      <c r="M2384">
        <f t="shared" si="598"/>
        <v>0</v>
      </c>
      <c r="N2384">
        <f t="shared" si="599"/>
        <v>1</v>
      </c>
      <c r="O2384">
        <f t="shared" si="600"/>
        <v>0</v>
      </c>
      <c r="P2384">
        <v>11</v>
      </c>
      <c r="Q2384">
        <f t="shared" si="601"/>
        <v>0</v>
      </c>
      <c r="R2384">
        <f t="shared" si="602"/>
        <v>1</v>
      </c>
      <c r="S2384">
        <f t="shared" si="603"/>
        <v>0</v>
      </c>
      <c r="T2384">
        <f t="shared" si="604"/>
        <v>0</v>
      </c>
      <c r="U2384">
        <v>0</v>
      </c>
      <c r="V2384">
        <f t="shared" si="605"/>
        <v>-1.2018077736349379E-2</v>
      </c>
      <c r="W2384">
        <f t="shared" si="606"/>
        <v>0.49699551672833525</v>
      </c>
      <c r="X2384">
        <f t="shared" si="607"/>
        <v>1.4443419247693663E-4</v>
      </c>
      <c r="Y2384">
        <f t="shared" si="608"/>
        <v>0</v>
      </c>
      <c r="Z2384" t="s">
        <v>2416</v>
      </c>
    </row>
    <row r="2385" spans="1:26" x14ac:dyDescent="0.25">
      <c r="A2385" t="s">
        <v>29</v>
      </c>
      <c r="B2385" t="s">
        <v>38</v>
      </c>
      <c r="C2385" t="s">
        <v>25</v>
      </c>
      <c r="D2385">
        <v>0</v>
      </c>
      <c r="F2385">
        <v>1</v>
      </c>
      <c r="G2385">
        <v>39.5</v>
      </c>
      <c r="H2385">
        <f t="shared" si="593"/>
        <v>1</v>
      </c>
      <c r="I2385">
        <f t="shared" si="594"/>
        <v>0</v>
      </c>
      <c r="J2385">
        <f t="shared" si="595"/>
        <v>1</v>
      </c>
      <c r="K2385">
        <f t="shared" si="596"/>
        <v>0</v>
      </c>
      <c r="L2385">
        <f t="shared" si="597"/>
        <v>0</v>
      </c>
      <c r="M2385">
        <f t="shared" si="598"/>
        <v>0</v>
      </c>
      <c r="N2385">
        <f t="shared" si="599"/>
        <v>1</v>
      </c>
      <c r="O2385">
        <f t="shared" si="600"/>
        <v>0</v>
      </c>
      <c r="P2385">
        <v>29</v>
      </c>
      <c r="Q2385">
        <f t="shared" si="601"/>
        <v>0</v>
      </c>
      <c r="R2385">
        <f t="shared" si="602"/>
        <v>0</v>
      </c>
      <c r="S2385">
        <f t="shared" si="603"/>
        <v>1</v>
      </c>
      <c r="T2385">
        <f t="shared" si="604"/>
        <v>0</v>
      </c>
      <c r="U2385">
        <v>0</v>
      </c>
      <c r="V2385">
        <f t="shared" si="605"/>
        <v>4.7891239711834697E-2</v>
      </c>
      <c r="W2385">
        <f t="shared" si="606"/>
        <v>0.51197052207871363</v>
      </c>
      <c r="X2385">
        <f t="shared" si="607"/>
        <v>2.2935708411364127E-3</v>
      </c>
      <c r="Y2385">
        <f t="shared" si="608"/>
        <v>0</v>
      </c>
      <c r="Z2385" t="s">
        <v>2417</v>
      </c>
    </row>
    <row r="2386" spans="1:26" x14ac:dyDescent="0.25">
      <c r="A2386" t="s">
        <v>26</v>
      </c>
      <c r="B2386" t="s">
        <v>27</v>
      </c>
      <c r="C2386" t="s">
        <v>25</v>
      </c>
      <c r="D2386">
        <v>0</v>
      </c>
      <c r="F2386">
        <v>1</v>
      </c>
      <c r="G2386">
        <v>26.05</v>
      </c>
      <c r="H2386">
        <f t="shared" si="593"/>
        <v>1</v>
      </c>
      <c r="I2386">
        <f t="shared" si="594"/>
        <v>0</v>
      </c>
      <c r="J2386">
        <f t="shared" si="595"/>
        <v>1</v>
      </c>
      <c r="K2386">
        <f t="shared" si="596"/>
        <v>0</v>
      </c>
      <c r="L2386">
        <f t="shared" si="597"/>
        <v>0</v>
      </c>
      <c r="M2386">
        <f t="shared" si="598"/>
        <v>1</v>
      </c>
      <c r="N2386">
        <f t="shared" si="599"/>
        <v>0</v>
      </c>
      <c r="O2386">
        <f t="shared" si="600"/>
        <v>0</v>
      </c>
      <c r="P2386">
        <v>21</v>
      </c>
      <c r="Q2386">
        <f t="shared" si="601"/>
        <v>1</v>
      </c>
      <c r="R2386">
        <f t="shared" si="602"/>
        <v>0</v>
      </c>
      <c r="S2386">
        <f t="shared" si="603"/>
        <v>0</v>
      </c>
      <c r="T2386">
        <f t="shared" si="604"/>
        <v>0</v>
      </c>
      <c r="U2386">
        <v>0</v>
      </c>
      <c r="V2386">
        <f t="shared" si="605"/>
        <v>0.45369975505014559</v>
      </c>
      <c r="W2386">
        <f t="shared" si="606"/>
        <v>0.61151852293243081</v>
      </c>
      <c r="X2386">
        <f t="shared" si="607"/>
        <v>0.20584346773256212</v>
      </c>
      <c r="Y2386">
        <f t="shared" si="608"/>
        <v>1</v>
      </c>
      <c r="Z2386" t="s">
        <v>2418</v>
      </c>
    </row>
    <row r="2387" spans="1:26" x14ac:dyDescent="0.25">
      <c r="A2387" t="s">
        <v>26</v>
      </c>
      <c r="B2387" t="s">
        <v>38</v>
      </c>
      <c r="C2387" t="s">
        <v>35</v>
      </c>
      <c r="D2387">
        <v>1</v>
      </c>
      <c r="F2387">
        <v>1</v>
      </c>
      <c r="G2387">
        <v>91.05</v>
      </c>
      <c r="H2387">
        <f t="shared" si="593"/>
        <v>0</v>
      </c>
      <c r="I2387">
        <f t="shared" si="594"/>
        <v>1</v>
      </c>
      <c r="J2387">
        <f t="shared" si="595"/>
        <v>0</v>
      </c>
      <c r="K2387">
        <f t="shared" si="596"/>
        <v>1</v>
      </c>
      <c r="L2387">
        <f t="shared" si="597"/>
        <v>0</v>
      </c>
      <c r="M2387">
        <f t="shared" si="598"/>
        <v>1</v>
      </c>
      <c r="N2387">
        <f t="shared" si="599"/>
        <v>0</v>
      </c>
      <c r="O2387">
        <f t="shared" si="600"/>
        <v>0</v>
      </c>
      <c r="P2387">
        <v>48</v>
      </c>
      <c r="Q2387">
        <f t="shared" si="601"/>
        <v>0</v>
      </c>
      <c r="R2387">
        <f t="shared" si="602"/>
        <v>0</v>
      </c>
      <c r="S2387">
        <f t="shared" si="603"/>
        <v>1</v>
      </c>
      <c r="T2387">
        <f t="shared" si="604"/>
        <v>0</v>
      </c>
      <c r="U2387">
        <v>0</v>
      </c>
      <c r="V2387">
        <f t="shared" si="605"/>
        <v>0.39971539479687584</v>
      </c>
      <c r="W2387">
        <f t="shared" si="606"/>
        <v>0.59861927873393972</v>
      </c>
      <c r="X2387">
        <f t="shared" si="607"/>
        <v>0.15977239683762232</v>
      </c>
      <c r="Y2387">
        <f t="shared" si="608"/>
        <v>1</v>
      </c>
      <c r="Z2387" t="s">
        <v>2419</v>
      </c>
    </row>
    <row r="2388" spans="1:26" x14ac:dyDescent="0.25">
      <c r="A2388" t="s">
        <v>26</v>
      </c>
      <c r="B2388" t="s">
        <v>30</v>
      </c>
      <c r="C2388" t="s">
        <v>25</v>
      </c>
      <c r="D2388">
        <v>0</v>
      </c>
      <c r="F2388">
        <v>1</v>
      </c>
      <c r="G2388">
        <v>29.65</v>
      </c>
      <c r="H2388">
        <f t="shared" si="593"/>
        <v>1</v>
      </c>
      <c r="I2388">
        <f t="shared" si="594"/>
        <v>0</v>
      </c>
      <c r="J2388">
        <f t="shared" si="595"/>
        <v>1</v>
      </c>
      <c r="K2388">
        <f t="shared" si="596"/>
        <v>0</v>
      </c>
      <c r="L2388">
        <f t="shared" si="597"/>
        <v>0</v>
      </c>
      <c r="M2388">
        <f t="shared" si="598"/>
        <v>1</v>
      </c>
      <c r="N2388">
        <f t="shared" si="599"/>
        <v>0</v>
      </c>
      <c r="O2388">
        <f t="shared" si="600"/>
        <v>0</v>
      </c>
      <c r="P2388">
        <v>3</v>
      </c>
      <c r="Q2388">
        <f t="shared" si="601"/>
        <v>0</v>
      </c>
      <c r="R2388">
        <f t="shared" si="602"/>
        <v>1</v>
      </c>
      <c r="S2388">
        <f t="shared" si="603"/>
        <v>0</v>
      </c>
      <c r="T2388">
        <f t="shared" si="604"/>
        <v>0</v>
      </c>
      <c r="U2388">
        <v>0</v>
      </c>
      <c r="V2388">
        <f t="shared" si="605"/>
        <v>0.3039893924345764</v>
      </c>
      <c r="W2388">
        <f t="shared" si="606"/>
        <v>0.57541746611699296</v>
      </c>
      <c r="X2388">
        <f t="shared" si="607"/>
        <v>9.2409550712742899E-2</v>
      </c>
      <c r="Y2388">
        <f t="shared" si="608"/>
        <v>0</v>
      </c>
      <c r="Z2388" t="s">
        <v>2420</v>
      </c>
    </row>
    <row r="2389" spans="1:26" x14ac:dyDescent="0.25">
      <c r="A2389" t="s">
        <v>26</v>
      </c>
      <c r="B2389" t="s">
        <v>30</v>
      </c>
      <c r="C2389" t="s">
        <v>25</v>
      </c>
      <c r="D2389">
        <v>0</v>
      </c>
      <c r="F2389">
        <v>1</v>
      </c>
      <c r="G2389">
        <v>50.2</v>
      </c>
      <c r="H2389">
        <f t="shared" si="593"/>
        <v>1</v>
      </c>
      <c r="I2389">
        <f t="shared" si="594"/>
        <v>0</v>
      </c>
      <c r="J2389">
        <f t="shared" si="595"/>
        <v>1</v>
      </c>
      <c r="K2389">
        <f t="shared" si="596"/>
        <v>0</v>
      </c>
      <c r="L2389">
        <f t="shared" si="597"/>
        <v>0</v>
      </c>
      <c r="M2389">
        <f t="shared" si="598"/>
        <v>1</v>
      </c>
      <c r="N2389">
        <f t="shared" si="599"/>
        <v>0</v>
      </c>
      <c r="O2389">
        <f t="shared" si="600"/>
        <v>0</v>
      </c>
      <c r="P2389">
        <v>43</v>
      </c>
      <c r="Q2389">
        <f t="shared" si="601"/>
        <v>0</v>
      </c>
      <c r="R2389">
        <f t="shared" si="602"/>
        <v>1</v>
      </c>
      <c r="S2389">
        <f t="shared" si="603"/>
        <v>0</v>
      </c>
      <c r="T2389">
        <f t="shared" si="604"/>
        <v>0</v>
      </c>
      <c r="U2389">
        <v>0</v>
      </c>
      <c r="V2389">
        <f t="shared" si="605"/>
        <v>0.34089115043385415</v>
      </c>
      <c r="W2389">
        <f t="shared" si="606"/>
        <v>0.58440697777609274</v>
      </c>
      <c r="X2389">
        <f t="shared" si="607"/>
        <v>0.11620677644411657</v>
      </c>
      <c r="Y2389">
        <f t="shared" si="608"/>
        <v>1</v>
      </c>
      <c r="Z2389" t="s">
        <v>2421</v>
      </c>
    </row>
    <row r="2390" spans="1:26" x14ac:dyDescent="0.25">
      <c r="A2390" t="s">
        <v>26</v>
      </c>
      <c r="B2390" t="s">
        <v>27</v>
      </c>
      <c r="C2390" t="s">
        <v>35</v>
      </c>
      <c r="D2390">
        <v>0</v>
      </c>
      <c r="F2390">
        <v>1</v>
      </c>
      <c r="G2390">
        <v>105.3</v>
      </c>
      <c r="H2390">
        <f t="shared" si="593"/>
        <v>1</v>
      </c>
      <c r="I2390">
        <f t="shared" si="594"/>
        <v>0</v>
      </c>
      <c r="J2390">
        <f t="shared" si="595"/>
        <v>0</v>
      </c>
      <c r="K2390">
        <f t="shared" si="596"/>
        <v>1</v>
      </c>
      <c r="L2390">
        <f t="shared" si="597"/>
        <v>0</v>
      </c>
      <c r="M2390">
        <f t="shared" si="598"/>
        <v>1</v>
      </c>
      <c r="N2390">
        <f t="shared" si="599"/>
        <v>0</v>
      </c>
      <c r="O2390">
        <f t="shared" si="600"/>
        <v>0</v>
      </c>
      <c r="P2390">
        <v>5</v>
      </c>
      <c r="Q2390">
        <f t="shared" si="601"/>
        <v>1</v>
      </c>
      <c r="R2390">
        <f t="shared" si="602"/>
        <v>0</v>
      </c>
      <c r="S2390">
        <f t="shared" si="603"/>
        <v>0</v>
      </c>
      <c r="T2390">
        <f t="shared" si="604"/>
        <v>0</v>
      </c>
      <c r="U2390">
        <v>0</v>
      </c>
      <c r="V2390">
        <f t="shared" si="605"/>
        <v>0.55870027817062862</v>
      </c>
      <c r="W2390">
        <f t="shared" si="606"/>
        <v>0.63615175642757826</v>
      </c>
      <c r="X2390">
        <f t="shared" si="607"/>
        <v>0.31214600082793781</v>
      </c>
      <c r="Y2390">
        <f t="shared" si="608"/>
        <v>1</v>
      </c>
      <c r="Z2390" t="s">
        <v>2422</v>
      </c>
    </row>
    <row r="2391" spans="1:26" x14ac:dyDescent="0.25">
      <c r="A2391" t="s">
        <v>26</v>
      </c>
      <c r="B2391" t="s">
        <v>27</v>
      </c>
      <c r="C2391" t="s">
        <v>25</v>
      </c>
      <c r="D2391">
        <v>0</v>
      </c>
      <c r="F2391">
        <v>1</v>
      </c>
      <c r="G2391">
        <v>55.45</v>
      </c>
      <c r="H2391">
        <f t="shared" si="593"/>
        <v>1</v>
      </c>
      <c r="I2391">
        <f t="shared" si="594"/>
        <v>0</v>
      </c>
      <c r="J2391">
        <f t="shared" si="595"/>
        <v>1</v>
      </c>
      <c r="K2391">
        <f t="shared" si="596"/>
        <v>0</v>
      </c>
      <c r="L2391">
        <f t="shared" si="597"/>
        <v>0</v>
      </c>
      <c r="M2391">
        <f t="shared" si="598"/>
        <v>1</v>
      </c>
      <c r="N2391">
        <f t="shared" si="599"/>
        <v>0</v>
      </c>
      <c r="O2391">
        <f t="shared" si="600"/>
        <v>0</v>
      </c>
      <c r="P2391">
        <v>1</v>
      </c>
      <c r="Q2391">
        <f t="shared" si="601"/>
        <v>1</v>
      </c>
      <c r="R2391">
        <f t="shared" si="602"/>
        <v>0</v>
      </c>
      <c r="S2391">
        <f t="shared" si="603"/>
        <v>0</v>
      </c>
      <c r="T2391">
        <f t="shared" si="604"/>
        <v>0</v>
      </c>
      <c r="U2391">
        <v>0</v>
      </c>
      <c r="V2391">
        <f t="shared" si="605"/>
        <v>0.48098136582925033</v>
      </c>
      <c r="W2391">
        <f t="shared" si="606"/>
        <v>0.61797958322578983</v>
      </c>
      <c r="X2391">
        <f t="shared" si="607"/>
        <v>0.23134307427497114</v>
      </c>
      <c r="Y2391">
        <f t="shared" si="608"/>
        <v>1</v>
      </c>
      <c r="Z2391" t="s">
        <v>2423</v>
      </c>
    </row>
    <row r="2392" spans="1:26" x14ac:dyDescent="0.25">
      <c r="A2392" t="s">
        <v>29</v>
      </c>
      <c r="B2392" t="s">
        <v>27</v>
      </c>
      <c r="C2392" t="s">
        <v>25</v>
      </c>
      <c r="D2392">
        <v>0</v>
      </c>
      <c r="F2392">
        <v>1</v>
      </c>
      <c r="G2392">
        <v>85.45</v>
      </c>
      <c r="H2392">
        <f t="shared" si="593"/>
        <v>1</v>
      </c>
      <c r="I2392">
        <f t="shared" si="594"/>
        <v>0</v>
      </c>
      <c r="J2392">
        <f t="shared" si="595"/>
        <v>1</v>
      </c>
      <c r="K2392">
        <f t="shared" si="596"/>
        <v>0</v>
      </c>
      <c r="L2392">
        <f t="shared" si="597"/>
        <v>0</v>
      </c>
      <c r="M2392">
        <f t="shared" si="598"/>
        <v>0</v>
      </c>
      <c r="N2392">
        <f t="shared" si="599"/>
        <v>1</v>
      </c>
      <c r="O2392">
        <f t="shared" si="600"/>
        <v>0</v>
      </c>
      <c r="P2392">
        <v>71</v>
      </c>
      <c r="Q2392">
        <f t="shared" si="601"/>
        <v>1</v>
      </c>
      <c r="R2392">
        <f t="shared" si="602"/>
        <v>0</v>
      </c>
      <c r="S2392">
        <f t="shared" si="603"/>
        <v>0</v>
      </c>
      <c r="T2392">
        <f t="shared" si="604"/>
        <v>0</v>
      </c>
      <c r="U2392">
        <v>0</v>
      </c>
      <c r="V2392">
        <f t="shared" si="605"/>
        <v>0.25629817967980389</v>
      </c>
      <c r="W2392">
        <f t="shared" si="606"/>
        <v>0.56372608562643112</v>
      </c>
      <c r="X2392">
        <f t="shared" si="607"/>
        <v>6.568875690718104E-2</v>
      </c>
      <c r="Y2392">
        <f t="shared" si="608"/>
        <v>0</v>
      </c>
      <c r="Z2392" t="s">
        <v>2424</v>
      </c>
    </row>
    <row r="2393" spans="1:26" x14ac:dyDescent="0.25">
      <c r="A2393" t="s">
        <v>29</v>
      </c>
      <c r="B2393" t="s">
        <v>27</v>
      </c>
      <c r="C2393" t="s">
        <v>23</v>
      </c>
      <c r="D2393">
        <v>0</v>
      </c>
      <c r="F2393">
        <v>1</v>
      </c>
      <c r="G2393">
        <v>19.8</v>
      </c>
      <c r="H2393">
        <f t="shared" si="593"/>
        <v>1</v>
      </c>
      <c r="I2393">
        <f t="shared" si="594"/>
        <v>0</v>
      </c>
      <c r="J2393">
        <f t="shared" si="595"/>
        <v>0</v>
      </c>
      <c r="K2393">
        <f t="shared" si="596"/>
        <v>0</v>
      </c>
      <c r="L2393">
        <f t="shared" si="597"/>
        <v>1</v>
      </c>
      <c r="M2393">
        <f t="shared" si="598"/>
        <v>0</v>
      </c>
      <c r="N2393">
        <f t="shared" si="599"/>
        <v>1</v>
      </c>
      <c r="O2393">
        <f t="shared" si="600"/>
        <v>0</v>
      </c>
      <c r="P2393">
        <v>8</v>
      </c>
      <c r="Q2393">
        <f t="shared" si="601"/>
        <v>1</v>
      </c>
      <c r="R2393">
        <f t="shared" si="602"/>
        <v>0</v>
      </c>
      <c r="S2393">
        <f t="shared" si="603"/>
        <v>0</v>
      </c>
      <c r="T2393">
        <f t="shared" si="604"/>
        <v>0</v>
      </c>
      <c r="U2393">
        <v>0</v>
      </c>
      <c r="V2393">
        <f t="shared" si="605"/>
        <v>0.12521798262512193</v>
      </c>
      <c r="W2393">
        <f t="shared" si="606"/>
        <v>0.53126365634000583</v>
      </c>
      <c r="X2393">
        <f t="shared" si="607"/>
        <v>1.5679543172705337E-2</v>
      </c>
      <c r="Y2393">
        <f t="shared" si="608"/>
        <v>0</v>
      </c>
      <c r="Z2393" t="s">
        <v>2425</v>
      </c>
    </row>
    <row r="2394" spans="1:26" x14ac:dyDescent="0.25">
      <c r="A2394" t="s">
        <v>26</v>
      </c>
      <c r="B2394" t="s">
        <v>27</v>
      </c>
      <c r="C2394" t="s">
        <v>25</v>
      </c>
      <c r="D2394">
        <v>0</v>
      </c>
      <c r="F2394">
        <v>1</v>
      </c>
      <c r="G2394">
        <v>59.25</v>
      </c>
      <c r="H2394">
        <f t="shared" si="593"/>
        <v>1</v>
      </c>
      <c r="I2394">
        <f t="shared" si="594"/>
        <v>0</v>
      </c>
      <c r="J2394">
        <f t="shared" si="595"/>
        <v>1</v>
      </c>
      <c r="K2394">
        <f t="shared" si="596"/>
        <v>0</v>
      </c>
      <c r="L2394">
        <f t="shared" si="597"/>
        <v>0</v>
      </c>
      <c r="M2394">
        <f t="shared" si="598"/>
        <v>1</v>
      </c>
      <c r="N2394">
        <f t="shared" si="599"/>
        <v>0</v>
      </c>
      <c r="O2394">
        <f t="shared" si="600"/>
        <v>0</v>
      </c>
      <c r="P2394">
        <v>8</v>
      </c>
      <c r="Q2394">
        <f t="shared" si="601"/>
        <v>1</v>
      </c>
      <c r="R2394">
        <f t="shared" si="602"/>
        <v>0</v>
      </c>
      <c r="S2394">
        <f t="shared" si="603"/>
        <v>0</v>
      </c>
      <c r="T2394">
        <f t="shared" si="604"/>
        <v>0</v>
      </c>
      <c r="U2394">
        <v>0</v>
      </c>
      <c r="V2394">
        <f t="shared" si="605"/>
        <v>0.49176894565965967</v>
      </c>
      <c r="W2394">
        <f t="shared" si="606"/>
        <v>0.62052306210840802</v>
      </c>
      <c r="X2394">
        <f t="shared" si="607"/>
        <v>0.24183669591521331</v>
      </c>
      <c r="Y2394">
        <f t="shared" si="608"/>
        <v>1</v>
      </c>
      <c r="Z2394" t="s">
        <v>2426</v>
      </c>
    </row>
    <row r="2395" spans="1:26" x14ac:dyDescent="0.25">
      <c r="A2395" t="s">
        <v>26</v>
      </c>
      <c r="B2395" t="s">
        <v>38</v>
      </c>
      <c r="C2395" t="s">
        <v>35</v>
      </c>
      <c r="D2395">
        <v>0</v>
      </c>
      <c r="F2395">
        <v>1</v>
      </c>
      <c r="G2395">
        <v>90.7</v>
      </c>
      <c r="H2395">
        <f t="shared" si="593"/>
        <v>1</v>
      </c>
      <c r="I2395">
        <f t="shared" si="594"/>
        <v>0</v>
      </c>
      <c r="J2395">
        <f t="shared" si="595"/>
        <v>0</v>
      </c>
      <c r="K2395">
        <f t="shared" si="596"/>
        <v>1</v>
      </c>
      <c r="L2395">
        <f t="shared" si="597"/>
        <v>0</v>
      </c>
      <c r="M2395">
        <f t="shared" si="598"/>
        <v>1</v>
      </c>
      <c r="N2395">
        <f t="shared" si="599"/>
        <v>0</v>
      </c>
      <c r="O2395">
        <f t="shared" si="600"/>
        <v>0</v>
      </c>
      <c r="P2395">
        <v>20</v>
      </c>
      <c r="Q2395">
        <f t="shared" si="601"/>
        <v>0</v>
      </c>
      <c r="R2395">
        <f t="shared" si="602"/>
        <v>0</v>
      </c>
      <c r="S2395">
        <f t="shared" si="603"/>
        <v>1</v>
      </c>
      <c r="T2395">
        <f t="shared" si="604"/>
        <v>0</v>
      </c>
      <c r="U2395">
        <v>0</v>
      </c>
      <c r="V2395">
        <f t="shared" si="605"/>
        <v>0.4040328946630582</v>
      </c>
      <c r="W2395">
        <f t="shared" si="606"/>
        <v>0.59965621959524729</v>
      </c>
      <c r="X2395">
        <f t="shared" si="607"/>
        <v>0.16324257996980987</v>
      </c>
      <c r="Y2395">
        <f t="shared" si="608"/>
        <v>1</v>
      </c>
      <c r="Z2395" t="s">
        <v>2427</v>
      </c>
    </row>
    <row r="2396" spans="1:26" x14ac:dyDescent="0.25">
      <c r="A2396" t="s">
        <v>29</v>
      </c>
      <c r="B2396" t="s">
        <v>30</v>
      </c>
      <c r="C2396" t="s">
        <v>35</v>
      </c>
      <c r="D2396">
        <v>0</v>
      </c>
      <c r="F2396">
        <v>1</v>
      </c>
      <c r="G2396">
        <v>103.7</v>
      </c>
      <c r="H2396">
        <f t="shared" si="593"/>
        <v>1</v>
      </c>
      <c r="I2396">
        <f t="shared" si="594"/>
        <v>0</v>
      </c>
      <c r="J2396">
        <f t="shared" si="595"/>
        <v>0</v>
      </c>
      <c r="K2396">
        <f t="shared" si="596"/>
        <v>1</v>
      </c>
      <c r="L2396">
        <f t="shared" si="597"/>
        <v>0</v>
      </c>
      <c r="M2396">
        <f t="shared" si="598"/>
        <v>0</v>
      </c>
      <c r="N2396">
        <f t="shared" si="599"/>
        <v>1</v>
      </c>
      <c r="O2396">
        <f t="shared" si="600"/>
        <v>0</v>
      </c>
      <c r="P2396">
        <v>33</v>
      </c>
      <c r="Q2396">
        <f t="shared" si="601"/>
        <v>0</v>
      </c>
      <c r="R2396">
        <f t="shared" si="602"/>
        <v>1</v>
      </c>
      <c r="S2396">
        <f t="shared" si="603"/>
        <v>0</v>
      </c>
      <c r="T2396">
        <f t="shared" si="604"/>
        <v>0</v>
      </c>
      <c r="U2396">
        <v>1</v>
      </c>
      <c r="V2396">
        <f t="shared" si="605"/>
        <v>0.1528457664914768</v>
      </c>
      <c r="W2396">
        <f t="shared" si="606"/>
        <v>0.53813722424178645</v>
      </c>
      <c r="X2396">
        <f t="shared" si="607"/>
        <v>0.71767029535141336</v>
      </c>
      <c r="Y2396">
        <f t="shared" si="608"/>
        <v>0</v>
      </c>
      <c r="Z2396" t="s">
        <v>2428</v>
      </c>
    </row>
    <row r="2397" spans="1:26" x14ac:dyDescent="0.25">
      <c r="A2397" t="s">
        <v>29</v>
      </c>
      <c r="B2397" t="s">
        <v>38</v>
      </c>
      <c r="C2397" t="s">
        <v>35</v>
      </c>
      <c r="D2397">
        <v>0</v>
      </c>
      <c r="F2397">
        <v>1</v>
      </c>
      <c r="G2397">
        <v>79.05</v>
      </c>
      <c r="H2397">
        <f t="shared" si="593"/>
        <v>1</v>
      </c>
      <c r="I2397">
        <f t="shared" si="594"/>
        <v>0</v>
      </c>
      <c r="J2397">
        <f t="shared" si="595"/>
        <v>0</v>
      </c>
      <c r="K2397">
        <f t="shared" si="596"/>
        <v>1</v>
      </c>
      <c r="L2397">
        <f t="shared" si="597"/>
        <v>0</v>
      </c>
      <c r="M2397">
        <f t="shared" si="598"/>
        <v>0</v>
      </c>
      <c r="N2397">
        <f t="shared" si="599"/>
        <v>1</v>
      </c>
      <c r="O2397">
        <f t="shared" si="600"/>
        <v>0</v>
      </c>
      <c r="P2397">
        <v>71</v>
      </c>
      <c r="Q2397">
        <f t="shared" si="601"/>
        <v>0</v>
      </c>
      <c r="R2397">
        <f t="shared" si="602"/>
        <v>0</v>
      </c>
      <c r="S2397">
        <f t="shared" si="603"/>
        <v>1</v>
      </c>
      <c r="T2397">
        <f t="shared" si="604"/>
        <v>0</v>
      </c>
      <c r="U2397">
        <v>0</v>
      </c>
      <c r="V2397">
        <f t="shared" si="605"/>
        <v>0.12810649966368359</v>
      </c>
      <c r="W2397">
        <f t="shared" si="606"/>
        <v>0.53198289686474265</v>
      </c>
      <c r="X2397">
        <f t="shared" si="607"/>
        <v>1.6411275256081364E-2</v>
      </c>
      <c r="Y2397">
        <f t="shared" si="608"/>
        <v>0</v>
      </c>
      <c r="Z2397" t="s">
        <v>2429</v>
      </c>
    </row>
    <row r="2398" spans="1:26" x14ac:dyDescent="0.25">
      <c r="A2398" t="s">
        <v>29</v>
      </c>
      <c r="B2398" t="s">
        <v>27</v>
      </c>
      <c r="C2398" t="s">
        <v>35</v>
      </c>
      <c r="D2398">
        <v>1</v>
      </c>
      <c r="F2398">
        <v>1</v>
      </c>
      <c r="G2398">
        <v>90.7</v>
      </c>
      <c r="H2398">
        <f t="shared" si="593"/>
        <v>0</v>
      </c>
      <c r="I2398">
        <f t="shared" si="594"/>
        <v>1</v>
      </c>
      <c r="J2398">
        <f t="shared" si="595"/>
        <v>0</v>
      </c>
      <c r="K2398">
        <f t="shared" si="596"/>
        <v>1</v>
      </c>
      <c r="L2398">
        <f t="shared" si="597"/>
        <v>0</v>
      </c>
      <c r="M2398">
        <f t="shared" si="598"/>
        <v>0</v>
      </c>
      <c r="N2398">
        <f t="shared" si="599"/>
        <v>1</v>
      </c>
      <c r="O2398">
        <f t="shared" si="600"/>
        <v>0</v>
      </c>
      <c r="P2398">
        <v>31</v>
      </c>
      <c r="Q2398">
        <f t="shared" si="601"/>
        <v>1</v>
      </c>
      <c r="R2398">
        <f t="shared" si="602"/>
        <v>0</v>
      </c>
      <c r="S2398">
        <f t="shared" si="603"/>
        <v>0</v>
      </c>
      <c r="T2398">
        <f t="shared" si="604"/>
        <v>0</v>
      </c>
      <c r="U2398">
        <v>0</v>
      </c>
      <c r="V2398">
        <f t="shared" si="605"/>
        <v>0.28303783896346268</v>
      </c>
      <c r="W2398">
        <f t="shared" si="606"/>
        <v>0.57029083274714154</v>
      </c>
      <c r="X2398">
        <f t="shared" si="607"/>
        <v>8.0110418285107038E-2</v>
      </c>
      <c r="Y2398">
        <f t="shared" si="608"/>
        <v>0</v>
      </c>
      <c r="Z2398" t="s">
        <v>2430</v>
      </c>
    </row>
    <row r="2399" spans="1:26" x14ac:dyDescent="0.25">
      <c r="A2399" t="s">
        <v>29</v>
      </c>
      <c r="B2399" t="s">
        <v>38</v>
      </c>
      <c r="C2399" t="s">
        <v>35</v>
      </c>
      <c r="D2399">
        <v>1</v>
      </c>
      <c r="F2399">
        <v>1</v>
      </c>
      <c r="G2399">
        <v>95</v>
      </c>
      <c r="H2399">
        <f t="shared" si="593"/>
        <v>0</v>
      </c>
      <c r="I2399">
        <f t="shared" si="594"/>
        <v>1</v>
      </c>
      <c r="J2399">
        <f t="shared" si="595"/>
        <v>0</v>
      </c>
      <c r="K2399">
        <f t="shared" si="596"/>
        <v>1</v>
      </c>
      <c r="L2399">
        <f t="shared" si="597"/>
        <v>0</v>
      </c>
      <c r="M2399">
        <f t="shared" si="598"/>
        <v>0</v>
      </c>
      <c r="N2399">
        <f t="shared" si="599"/>
        <v>1</v>
      </c>
      <c r="O2399">
        <f t="shared" si="600"/>
        <v>0</v>
      </c>
      <c r="P2399">
        <v>38</v>
      </c>
      <c r="Q2399">
        <f t="shared" si="601"/>
        <v>0</v>
      </c>
      <c r="R2399">
        <f t="shared" si="602"/>
        <v>0</v>
      </c>
      <c r="S2399">
        <f t="shared" si="603"/>
        <v>1</v>
      </c>
      <c r="T2399">
        <f t="shared" si="604"/>
        <v>0</v>
      </c>
      <c r="U2399">
        <v>0</v>
      </c>
      <c r="V2399">
        <f t="shared" si="605"/>
        <v>0.13928198439779593</v>
      </c>
      <c r="W2399">
        <f t="shared" si="606"/>
        <v>0.53476431348735565</v>
      </c>
      <c r="X2399">
        <f t="shared" si="607"/>
        <v>1.9399471177787869E-2</v>
      </c>
      <c r="Y2399">
        <f t="shared" si="608"/>
        <v>0</v>
      </c>
      <c r="Z2399" t="s">
        <v>2431</v>
      </c>
    </row>
    <row r="2400" spans="1:26" x14ac:dyDescent="0.25">
      <c r="A2400" t="s">
        <v>26</v>
      </c>
      <c r="B2400" t="s">
        <v>27</v>
      </c>
      <c r="C2400" t="s">
        <v>35</v>
      </c>
      <c r="D2400">
        <v>0</v>
      </c>
      <c r="F2400">
        <v>1</v>
      </c>
      <c r="G2400">
        <v>88.35</v>
      </c>
      <c r="H2400">
        <f t="shared" si="593"/>
        <v>1</v>
      </c>
      <c r="I2400">
        <f t="shared" si="594"/>
        <v>0</v>
      </c>
      <c r="J2400">
        <f t="shared" si="595"/>
        <v>0</v>
      </c>
      <c r="K2400">
        <f t="shared" si="596"/>
        <v>1</v>
      </c>
      <c r="L2400">
        <f t="shared" si="597"/>
        <v>0</v>
      </c>
      <c r="M2400">
        <f t="shared" si="598"/>
        <v>1</v>
      </c>
      <c r="N2400">
        <f t="shared" si="599"/>
        <v>0</v>
      </c>
      <c r="O2400">
        <f t="shared" si="600"/>
        <v>0</v>
      </c>
      <c r="P2400">
        <v>1</v>
      </c>
      <c r="Q2400">
        <f t="shared" si="601"/>
        <v>1</v>
      </c>
      <c r="R2400">
        <f t="shared" si="602"/>
        <v>0</v>
      </c>
      <c r="S2400">
        <f t="shared" si="603"/>
        <v>0</v>
      </c>
      <c r="T2400">
        <f t="shared" si="604"/>
        <v>0</v>
      </c>
      <c r="U2400">
        <v>1</v>
      </c>
      <c r="V2400">
        <f t="shared" si="605"/>
        <v>0.53227428891914685</v>
      </c>
      <c r="W2400">
        <f t="shared" si="606"/>
        <v>0.63001339736244977</v>
      </c>
      <c r="X2400">
        <f t="shared" si="607"/>
        <v>0.2187673408060897</v>
      </c>
      <c r="Y2400">
        <f t="shared" si="608"/>
        <v>1</v>
      </c>
      <c r="Z2400" t="s">
        <v>2432</v>
      </c>
    </row>
    <row r="2401" spans="1:26" x14ac:dyDescent="0.25">
      <c r="A2401" t="s">
        <v>26</v>
      </c>
      <c r="B2401" t="s">
        <v>30</v>
      </c>
      <c r="C2401" t="s">
        <v>25</v>
      </c>
      <c r="D2401">
        <v>0</v>
      </c>
      <c r="F2401">
        <v>1</v>
      </c>
      <c r="G2401">
        <v>30.25</v>
      </c>
      <c r="H2401">
        <f t="shared" si="593"/>
        <v>1</v>
      </c>
      <c r="I2401">
        <f t="shared" si="594"/>
        <v>0</v>
      </c>
      <c r="J2401">
        <f t="shared" si="595"/>
        <v>1</v>
      </c>
      <c r="K2401">
        <f t="shared" si="596"/>
        <v>0</v>
      </c>
      <c r="L2401">
        <f t="shared" si="597"/>
        <v>0</v>
      </c>
      <c r="M2401">
        <f t="shared" si="598"/>
        <v>1</v>
      </c>
      <c r="N2401">
        <f t="shared" si="599"/>
        <v>0</v>
      </c>
      <c r="O2401">
        <f t="shared" si="600"/>
        <v>0</v>
      </c>
      <c r="P2401">
        <v>2</v>
      </c>
      <c r="Q2401">
        <f t="shared" si="601"/>
        <v>0</v>
      </c>
      <c r="R2401">
        <f t="shared" si="602"/>
        <v>1</v>
      </c>
      <c r="S2401">
        <f t="shared" si="603"/>
        <v>0</v>
      </c>
      <c r="T2401">
        <f t="shared" si="604"/>
        <v>0</v>
      </c>
      <c r="U2401">
        <v>0</v>
      </c>
      <c r="V2401">
        <f t="shared" si="605"/>
        <v>0.30492482568241647</v>
      </c>
      <c r="W2401">
        <f t="shared" si="606"/>
        <v>0.57564598773874731</v>
      </c>
      <c r="X2401">
        <f t="shared" si="607"/>
        <v>9.2979149317452076E-2</v>
      </c>
      <c r="Y2401">
        <f t="shared" si="608"/>
        <v>0</v>
      </c>
      <c r="Z2401" t="s">
        <v>2433</v>
      </c>
    </row>
    <row r="2402" spans="1:26" x14ac:dyDescent="0.25">
      <c r="A2402" t="s">
        <v>26</v>
      </c>
      <c r="B2402" t="s">
        <v>33</v>
      </c>
      <c r="C2402" t="s">
        <v>25</v>
      </c>
      <c r="D2402">
        <v>0</v>
      </c>
      <c r="F2402">
        <v>1</v>
      </c>
      <c r="G2402">
        <v>49.85</v>
      </c>
      <c r="H2402">
        <f t="shared" si="593"/>
        <v>1</v>
      </c>
      <c r="I2402">
        <f t="shared" si="594"/>
        <v>0</v>
      </c>
      <c r="J2402">
        <f t="shared" si="595"/>
        <v>1</v>
      </c>
      <c r="K2402">
        <f t="shared" si="596"/>
        <v>0</v>
      </c>
      <c r="L2402">
        <f t="shared" si="597"/>
        <v>0</v>
      </c>
      <c r="M2402">
        <f t="shared" si="598"/>
        <v>1</v>
      </c>
      <c r="N2402">
        <f t="shared" si="599"/>
        <v>0</v>
      </c>
      <c r="O2402">
        <f t="shared" si="600"/>
        <v>0</v>
      </c>
      <c r="P2402">
        <v>12</v>
      </c>
      <c r="Q2402">
        <f t="shared" si="601"/>
        <v>0</v>
      </c>
      <c r="R2402">
        <f t="shared" si="602"/>
        <v>0</v>
      </c>
      <c r="S2402">
        <f t="shared" si="603"/>
        <v>0</v>
      </c>
      <c r="T2402">
        <f t="shared" si="604"/>
        <v>1</v>
      </c>
      <c r="U2402">
        <v>0</v>
      </c>
      <c r="V2402">
        <f t="shared" si="605"/>
        <v>0.34034548103928081</v>
      </c>
      <c r="W2402">
        <f t="shared" si="606"/>
        <v>0.58427444196864453</v>
      </c>
      <c r="X2402">
        <f t="shared" si="607"/>
        <v>0.11583504646385945</v>
      </c>
      <c r="Y2402">
        <f t="shared" si="608"/>
        <v>1</v>
      </c>
      <c r="Z2402" t="s">
        <v>2434</v>
      </c>
    </row>
    <row r="2403" spans="1:26" x14ac:dyDescent="0.25">
      <c r="A2403" t="s">
        <v>26</v>
      </c>
      <c r="B2403" t="s">
        <v>33</v>
      </c>
      <c r="C2403" t="s">
        <v>35</v>
      </c>
      <c r="D2403">
        <v>0</v>
      </c>
      <c r="F2403">
        <v>1</v>
      </c>
      <c r="G2403">
        <v>93</v>
      </c>
      <c r="H2403">
        <f t="shared" si="593"/>
        <v>1</v>
      </c>
      <c r="I2403">
        <f t="shared" si="594"/>
        <v>0</v>
      </c>
      <c r="J2403">
        <f t="shared" si="595"/>
        <v>0</v>
      </c>
      <c r="K2403">
        <f t="shared" si="596"/>
        <v>1</v>
      </c>
      <c r="L2403">
        <f t="shared" si="597"/>
        <v>0</v>
      </c>
      <c r="M2403">
        <f t="shared" si="598"/>
        <v>1</v>
      </c>
      <c r="N2403">
        <f t="shared" si="599"/>
        <v>0</v>
      </c>
      <c r="O2403">
        <f t="shared" si="600"/>
        <v>0</v>
      </c>
      <c r="P2403">
        <v>9</v>
      </c>
      <c r="Q2403">
        <f t="shared" si="601"/>
        <v>0</v>
      </c>
      <c r="R2403">
        <f t="shared" si="602"/>
        <v>0</v>
      </c>
      <c r="S2403">
        <f t="shared" si="603"/>
        <v>0</v>
      </c>
      <c r="T2403">
        <f t="shared" si="604"/>
        <v>1</v>
      </c>
      <c r="U2403">
        <v>0</v>
      </c>
      <c r="V2403">
        <f t="shared" si="605"/>
        <v>0.41644700195665862</v>
      </c>
      <c r="W2403">
        <f t="shared" si="606"/>
        <v>0.60263273682062013</v>
      </c>
      <c r="X2403">
        <f t="shared" si="607"/>
        <v>0.17342810543868922</v>
      </c>
      <c r="Y2403">
        <f t="shared" si="608"/>
        <v>1</v>
      </c>
      <c r="Z2403" t="s">
        <v>2435</v>
      </c>
    </row>
    <row r="2404" spans="1:26" x14ac:dyDescent="0.25">
      <c r="A2404" t="s">
        <v>26</v>
      </c>
      <c r="B2404" t="s">
        <v>27</v>
      </c>
      <c r="C2404" t="s">
        <v>25</v>
      </c>
      <c r="D2404">
        <v>1</v>
      </c>
      <c r="F2404">
        <v>1</v>
      </c>
      <c r="G2404">
        <v>54.55</v>
      </c>
      <c r="H2404">
        <f t="shared" si="593"/>
        <v>0</v>
      </c>
      <c r="I2404">
        <f t="shared" si="594"/>
        <v>1</v>
      </c>
      <c r="J2404">
        <f t="shared" si="595"/>
        <v>1</v>
      </c>
      <c r="K2404">
        <f t="shared" si="596"/>
        <v>0</v>
      </c>
      <c r="L2404">
        <f t="shared" si="597"/>
        <v>0</v>
      </c>
      <c r="M2404">
        <f t="shared" si="598"/>
        <v>1</v>
      </c>
      <c r="N2404">
        <f t="shared" si="599"/>
        <v>0</v>
      </c>
      <c r="O2404">
        <f t="shared" si="600"/>
        <v>0</v>
      </c>
      <c r="P2404">
        <v>11</v>
      </c>
      <c r="Q2404">
        <f t="shared" si="601"/>
        <v>1</v>
      </c>
      <c r="R2404">
        <f t="shared" si="602"/>
        <v>0</v>
      </c>
      <c r="S2404">
        <f t="shared" si="603"/>
        <v>0</v>
      </c>
      <c r="T2404">
        <f t="shared" si="604"/>
        <v>0</v>
      </c>
      <c r="U2404">
        <v>0</v>
      </c>
      <c r="V2404">
        <f t="shared" si="605"/>
        <v>0.47957821595749017</v>
      </c>
      <c r="W2404">
        <f t="shared" si="606"/>
        <v>0.6176482716644055</v>
      </c>
      <c r="X2404">
        <f t="shared" si="607"/>
        <v>0.22999526522096908</v>
      </c>
      <c r="Y2404">
        <f t="shared" si="608"/>
        <v>1</v>
      </c>
      <c r="Z2404" t="s">
        <v>2436</v>
      </c>
    </row>
    <row r="2405" spans="1:26" x14ac:dyDescent="0.25">
      <c r="A2405" t="s">
        <v>26</v>
      </c>
      <c r="B2405" t="s">
        <v>30</v>
      </c>
      <c r="C2405" t="s">
        <v>23</v>
      </c>
      <c r="D2405">
        <v>0</v>
      </c>
      <c r="F2405">
        <v>1</v>
      </c>
      <c r="G2405">
        <v>19.7</v>
      </c>
      <c r="H2405">
        <f t="shared" si="593"/>
        <v>1</v>
      </c>
      <c r="I2405">
        <f t="shared" si="594"/>
        <v>0</v>
      </c>
      <c r="J2405">
        <f t="shared" si="595"/>
        <v>0</v>
      </c>
      <c r="K2405">
        <f t="shared" si="596"/>
        <v>0</v>
      </c>
      <c r="L2405">
        <f t="shared" si="597"/>
        <v>1</v>
      </c>
      <c r="M2405">
        <f t="shared" si="598"/>
        <v>1</v>
      </c>
      <c r="N2405">
        <f t="shared" si="599"/>
        <v>0</v>
      </c>
      <c r="O2405">
        <f t="shared" si="600"/>
        <v>0</v>
      </c>
      <c r="P2405">
        <v>6</v>
      </c>
      <c r="Q2405">
        <f t="shared" si="601"/>
        <v>0</v>
      </c>
      <c r="R2405">
        <f t="shared" si="602"/>
        <v>1</v>
      </c>
      <c r="S2405">
        <f t="shared" si="603"/>
        <v>0</v>
      </c>
      <c r="T2405">
        <f t="shared" si="604"/>
        <v>0</v>
      </c>
      <c r="U2405">
        <v>0</v>
      </c>
      <c r="V2405">
        <f t="shared" si="605"/>
        <v>0.25974858188771333</v>
      </c>
      <c r="W2405">
        <f t="shared" si="606"/>
        <v>0.56457448665811927</v>
      </c>
      <c r="X2405">
        <f t="shared" si="607"/>
        <v>6.7469325792678114E-2</v>
      </c>
      <c r="Y2405">
        <f t="shared" si="608"/>
        <v>0</v>
      </c>
      <c r="Z2405" t="s">
        <v>2437</v>
      </c>
    </row>
    <row r="2406" spans="1:26" x14ac:dyDescent="0.25">
      <c r="A2406" t="s">
        <v>29</v>
      </c>
      <c r="B2406" t="s">
        <v>33</v>
      </c>
      <c r="C2406" t="s">
        <v>25</v>
      </c>
      <c r="D2406">
        <v>0</v>
      </c>
      <c r="F2406">
        <v>1</v>
      </c>
      <c r="G2406">
        <v>84.8</v>
      </c>
      <c r="H2406">
        <f t="shared" si="593"/>
        <v>1</v>
      </c>
      <c r="I2406">
        <f t="shared" si="594"/>
        <v>0</v>
      </c>
      <c r="J2406">
        <f t="shared" si="595"/>
        <v>1</v>
      </c>
      <c r="K2406">
        <f t="shared" si="596"/>
        <v>0</v>
      </c>
      <c r="L2406">
        <f t="shared" si="597"/>
        <v>0</v>
      </c>
      <c r="M2406">
        <f t="shared" si="598"/>
        <v>0</v>
      </c>
      <c r="N2406">
        <f t="shared" si="599"/>
        <v>1</v>
      </c>
      <c r="O2406">
        <f t="shared" si="600"/>
        <v>0</v>
      </c>
      <c r="P2406">
        <v>71</v>
      </c>
      <c r="Q2406">
        <f t="shared" si="601"/>
        <v>0</v>
      </c>
      <c r="R2406">
        <f t="shared" si="602"/>
        <v>0</v>
      </c>
      <c r="S2406">
        <f t="shared" si="603"/>
        <v>0</v>
      </c>
      <c r="T2406">
        <f t="shared" si="604"/>
        <v>1</v>
      </c>
      <c r="U2406">
        <v>0</v>
      </c>
      <c r="V2406">
        <f t="shared" si="605"/>
        <v>0.12337961918451491</v>
      </c>
      <c r="W2406">
        <f t="shared" si="606"/>
        <v>0.53080583614227228</v>
      </c>
      <c r="X2406">
        <f t="shared" si="607"/>
        <v>1.522253043011592E-2</v>
      </c>
      <c r="Y2406">
        <f t="shared" si="608"/>
        <v>0</v>
      </c>
      <c r="Z2406" t="s">
        <v>2438</v>
      </c>
    </row>
    <row r="2407" spans="1:26" x14ac:dyDescent="0.25">
      <c r="A2407" t="s">
        <v>29</v>
      </c>
      <c r="B2407" t="s">
        <v>38</v>
      </c>
      <c r="C2407" t="s">
        <v>35</v>
      </c>
      <c r="D2407">
        <v>0</v>
      </c>
      <c r="F2407">
        <v>1</v>
      </c>
      <c r="G2407">
        <v>94.45</v>
      </c>
      <c r="H2407">
        <f t="shared" si="593"/>
        <v>1</v>
      </c>
      <c r="I2407">
        <f t="shared" si="594"/>
        <v>0</v>
      </c>
      <c r="J2407">
        <f t="shared" si="595"/>
        <v>0</v>
      </c>
      <c r="K2407">
        <f t="shared" si="596"/>
        <v>1</v>
      </c>
      <c r="L2407">
        <f t="shared" si="597"/>
        <v>0</v>
      </c>
      <c r="M2407">
        <f t="shared" si="598"/>
        <v>0</v>
      </c>
      <c r="N2407">
        <f t="shared" si="599"/>
        <v>1</v>
      </c>
      <c r="O2407">
        <f t="shared" si="600"/>
        <v>0</v>
      </c>
      <c r="P2407">
        <v>42</v>
      </c>
      <c r="Q2407">
        <f t="shared" si="601"/>
        <v>0</v>
      </c>
      <c r="R2407">
        <f t="shared" si="602"/>
        <v>0</v>
      </c>
      <c r="S2407">
        <f t="shared" si="603"/>
        <v>1</v>
      </c>
      <c r="T2407">
        <f t="shared" si="604"/>
        <v>0</v>
      </c>
      <c r="U2407">
        <v>0</v>
      </c>
      <c r="V2407">
        <f t="shared" si="605"/>
        <v>0.1384245039206092</v>
      </c>
      <c r="W2407">
        <f t="shared" si="606"/>
        <v>0.5345509733359759</v>
      </c>
      <c r="X2407">
        <f t="shared" si="607"/>
        <v>1.9161343285666751E-2</v>
      </c>
      <c r="Y2407">
        <f t="shared" si="608"/>
        <v>0</v>
      </c>
      <c r="Z2407" t="s">
        <v>2439</v>
      </c>
    </row>
    <row r="2408" spans="1:26" x14ac:dyDescent="0.25">
      <c r="A2408" t="s">
        <v>26</v>
      </c>
      <c r="B2408" t="s">
        <v>27</v>
      </c>
      <c r="C2408" t="s">
        <v>35</v>
      </c>
      <c r="D2408">
        <v>0</v>
      </c>
      <c r="F2408">
        <v>1</v>
      </c>
      <c r="G2408">
        <v>94.2</v>
      </c>
      <c r="H2408">
        <f t="shared" si="593"/>
        <v>1</v>
      </c>
      <c r="I2408">
        <f t="shared" si="594"/>
        <v>0</v>
      </c>
      <c r="J2408">
        <f t="shared" si="595"/>
        <v>0</v>
      </c>
      <c r="K2408">
        <f t="shared" si="596"/>
        <v>1</v>
      </c>
      <c r="L2408">
        <f t="shared" si="597"/>
        <v>0</v>
      </c>
      <c r="M2408">
        <f t="shared" si="598"/>
        <v>1</v>
      </c>
      <c r="N2408">
        <f t="shared" si="599"/>
        <v>0</v>
      </c>
      <c r="O2408">
        <f t="shared" si="600"/>
        <v>0</v>
      </c>
      <c r="P2408">
        <v>8</v>
      </c>
      <c r="Q2408">
        <f t="shared" si="601"/>
        <v>1</v>
      </c>
      <c r="R2408">
        <f t="shared" si="602"/>
        <v>0</v>
      </c>
      <c r="S2408">
        <f t="shared" si="603"/>
        <v>0</v>
      </c>
      <c r="T2408">
        <f t="shared" si="604"/>
        <v>0</v>
      </c>
      <c r="U2408">
        <v>1</v>
      </c>
      <c r="V2408">
        <f t="shared" si="605"/>
        <v>0.54625793234634312</v>
      </c>
      <c r="W2408">
        <f t="shared" si="606"/>
        <v>0.63326696772666402</v>
      </c>
      <c r="X2408">
        <f t="shared" si="607"/>
        <v>0.20588186395861574</v>
      </c>
      <c r="Y2408">
        <f t="shared" si="608"/>
        <v>1</v>
      </c>
      <c r="Z2408" t="s">
        <v>2440</v>
      </c>
    </row>
    <row r="2409" spans="1:26" x14ac:dyDescent="0.25">
      <c r="A2409" t="s">
        <v>26</v>
      </c>
      <c r="B2409" t="s">
        <v>27</v>
      </c>
      <c r="C2409" t="s">
        <v>35</v>
      </c>
      <c r="D2409">
        <v>0</v>
      </c>
      <c r="F2409">
        <v>1</v>
      </c>
      <c r="G2409">
        <v>96.25</v>
      </c>
      <c r="H2409">
        <f t="shared" si="593"/>
        <v>1</v>
      </c>
      <c r="I2409">
        <f t="shared" si="594"/>
        <v>0</v>
      </c>
      <c r="J2409">
        <f t="shared" si="595"/>
        <v>0</v>
      </c>
      <c r="K2409">
        <f t="shared" si="596"/>
        <v>1</v>
      </c>
      <c r="L2409">
        <f t="shared" si="597"/>
        <v>0</v>
      </c>
      <c r="M2409">
        <f t="shared" si="598"/>
        <v>1</v>
      </c>
      <c r="N2409">
        <f t="shared" si="599"/>
        <v>0</v>
      </c>
      <c r="O2409">
        <f t="shared" si="600"/>
        <v>0</v>
      </c>
      <c r="P2409">
        <v>5</v>
      </c>
      <c r="Q2409">
        <f t="shared" si="601"/>
        <v>1</v>
      </c>
      <c r="R2409">
        <f t="shared" si="602"/>
        <v>0</v>
      </c>
      <c r="S2409">
        <f t="shared" si="603"/>
        <v>0</v>
      </c>
      <c r="T2409">
        <f t="shared" si="604"/>
        <v>0</v>
      </c>
      <c r="U2409">
        <v>1</v>
      </c>
      <c r="V2409">
        <f t="shared" si="605"/>
        <v>0.54945399594313005</v>
      </c>
      <c r="W2409">
        <f t="shared" si="606"/>
        <v>0.63400890462119186</v>
      </c>
      <c r="X2409">
        <f t="shared" si="607"/>
        <v>0.20299170177161308</v>
      </c>
      <c r="Y2409">
        <f t="shared" si="608"/>
        <v>1</v>
      </c>
      <c r="Z2409" t="s">
        <v>2441</v>
      </c>
    </row>
    <row r="2410" spans="1:26" x14ac:dyDescent="0.25">
      <c r="A2410" t="s">
        <v>26</v>
      </c>
      <c r="B2410" t="s">
        <v>27</v>
      </c>
      <c r="C2410" t="s">
        <v>35</v>
      </c>
      <c r="D2410">
        <v>0</v>
      </c>
      <c r="F2410">
        <v>1</v>
      </c>
      <c r="G2410">
        <v>70.7</v>
      </c>
      <c r="H2410">
        <f t="shared" si="593"/>
        <v>1</v>
      </c>
      <c r="I2410">
        <f t="shared" si="594"/>
        <v>0</v>
      </c>
      <c r="J2410">
        <f t="shared" si="595"/>
        <v>0</v>
      </c>
      <c r="K2410">
        <f t="shared" si="596"/>
        <v>1</v>
      </c>
      <c r="L2410">
        <f t="shared" si="597"/>
        <v>0</v>
      </c>
      <c r="M2410">
        <f t="shared" si="598"/>
        <v>1</v>
      </c>
      <c r="N2410">
        <f t="shared" si="599"/>
        <v>0</v>
      </c>
      <c r="O2410">
        <f t="shared" si="600"/>
        <v>0</v>
      </c>
      <c r="P2410">
        <v>2</v>
      </c>
      <c r="Q2410">
        <f t="shared" si="601"/>
        <v>1</v>
      </c>
      <c r="R2410">
        <f t="shared" si="602"/>
        <v>0</v>
      </c>
      <c r="S2410">
        <f t="shared" si="603"/>
        <v>0</v>
      </c>
      <c r="T2410">
        <f t="shared" si="604"/>
        <v>0</v>
      </c>
      <c r="U2410">
        <v>1</v>
      </c>
      <c r="V2410">
        <f t="shared" si="605"/>
        <v>0.50475696087851851</v>
      </c>
      <c r="W2410">
        <f t="shared" si="606"/>
        <v>0.62357658172358765</v>
      </c>
      <c r="X2410">
        <f t="shared" si="607"/>
        <v>0.24526566779828124</v>
      </c>
      <c r="Y2410">
        <f t="shared" si="608"/>
        <v>1</v>
      </c>
      <c r="Z2410" t="s">
        <v>2442</v>
      </c>
    </row>
    <row r="2411" spans="1:26" x14ac:dyDescent="0.25">
      <c r="A2411" t="s">
        <v>45</v>
      </c>
      <c r="B2411" t="s">
        <v>30</v>
      </c>
      <c r="C2411" t="s">
        <v>23</v>
      </c>
      <c r="D2411">
        <v>0</v>
      </c>
      <c r="F2411">
        <v>1</v>
      </c>
      <c r="G2411">
        <v>20.85</v>
      </c>
      <c r="H2411">
        <f t="shared" si="593"/>
        <v>1</v>
      </c>
      <c r="I2411">
        <f t="shared" si="594"/>
        <v>0</v>
      </c>
      <c r="J2411">
        <f t="shared" si="595"/>
        <v>0</v>
      </c>
      <c r="K2411">
        <f t="shared" si="596"/>
        <v>0</v>
      </c>
      <c r="L2411">
        <f t="shared" si="597"/>
        <v>1</v>
      </c>
      <c r="M2411">
        <f t="shared" si="598"/>
        <v>0</v>
      </c>
      <c r="N2411">
        <f t="shared" si="599"/>
        <v>0</v>
      </c>
      <c r="O2411">
        <f t="shared" si="600"/>
        <v>1</v>
      </c>
      <c r="P2411">
        <v>45</v>
      </c>
      <c r="Q2411">
        <f t="shared" si="601"/>
        <v>0</v>
      </c>
      <c r="R2411">
        <f t="shared" si="602"/>
        <v>1</v>
      </c>
      <c r="S2411">
        <f t="shared" si="603"/>
        <v>0</v>
      </c>
      <c r="T2411">
        <f t="shared" si="604"/>
        <v>0</v>
      </c>
      <c r="U2411">
        <v>0</v>
      </c>
      <c r="V2411">
        <f t="shared" si="605"/>
        <v>-6.9847408971865407E-2</v>
      </c>
      <c r="W2411">
        <f t="shared" si="606"/>
        <v>0.48254524349940647</v>
      </c>
      <c r="X2411">
        <f t="shared" si="607"/>
        <v>4.8786605400830243E-3</v>
      </c>
      <c r="Y2411">
        <f t="shared" si="608"/>
        <v>0</v>
      </c>
      <c r="Z2411" t="s">
        <v>2443</v>
      </c>
    </row>
    <row r="2412" spans="1:26" x14ac:dyDescent="0.25">
      <c r="A2412" t="s">
        <v>29</v>
      </c>
      <c r="B2412" t="s">
        <v>38</v>
      </c>
      <c r="C2412" t="s">
        <v>25</v>
      </c>
      <c r="D2412">
        <v>0</v>
      </c>
      <c r="F2412">
        <v>1</v>
      </c>
      <c r="G2412">
        <v>60</v>
      </c>
      <c r="H2412">
        <f t="shared" si="593"/>
        <v>1</v>
      </c>
      <c r="I2412">
        <f t="shared" si="594"/>
        <v>0</v>
      </c>
      <c r="J2412">
        <f t="shared" si="595"/>
        <v>1</v>
      </c>
      <c r="K2412">
        <f t="shared" si="596"/>
        <v>0</v>
      </c>
      <c r="L2412">
        <f t="shared" si="597"/>
        <v>0</v>
      </c>
      <c r="M2412">
        <f t="shared" si="598"/>
        <v>0</v>
      </c>
      <c r="N2412">
        <f t="shared" si="599"/>
        <v>1</v>
      </c>
      <c r="O2412">
        <f t="shared" si="600"/>
        <v>0</v>
      </c>
      <c r="P2412">
        <v>28</v>
      </c>
      <c r="Q2412">
        <f t="shared" si="601"/>
        <v>0</v>
      </c>
      <c r="R2412">
        <f t="shared" si="602"/>
        <v>0</v>
      </c>
      <c r="S2412">
        <f t="shared" si="603"/>
        <v>1</v>
      </c>
      <c r="T2412">
        <f t="shared" si="604"/>
        <v>0</v>
      </c>
      <c r="U2412">
        <v>0</v>
      </c>
      <c r="V2412">
        <f t="shared" si="605"/>
        <v>8.471504494045913E-2</v>
      </c>
      <c r="W2412">
        <f t="shared" si="606"/>
        <v>0.52116610429176435</v>
      </c>
      <c r="X2412">
        <f t="shared" si="607"/>
        <v>7.1766388392640098E-3</v>
      </c>
      <c r="Y2412">
        <f t="shared" si="608"/>
        <v>0</v>
      </c>
      <c r="Z2412" t="s">
        <v>2444</v>
      </c>
    </row>
    <row r="2413" spans="1:26" x14ac:dyDescent="0.25">
      <c r="A2413" t="s">
        <v>26</v>
      </c>
      <c r="B2413" t="s">
        <v>27</v>
      </c>
      <c r="C2413" t="s">
        <v>35</v>
      </c>
      <c r="D2413">
        <v>0</v>
      </c>
      <c r="F2413">
        <v>1</v>
      </c>
      <c r="G2413">
        <v>80.45</v>
      </c>
      <c r="H2413">
        <f t="shared" si="593"/>
        <v>1</v>
      </c>
      <c r="I2413">
        <f t="shared" si="594"/>
        <v>0</v>
      </c>
      <c r="J2413">
        <f t="shared" si="595"/>
        <v>0</v>
      </c>
      <c r="K2413">
        <f t="shared" si="596"/>
        <v>1</v>
      </c>
      <c r="L2413">
        <f t="shared" si="597"/>
        <v>0</v>
      </c>
      <c r="M2413">
        <f t="shared" si="598"/>
        <v>1</v>
      </c>
      <c r="N2413">
        <f t="shared" si="599"/>
        <v>0</v>
      </c>
      <c r="O2413">
        <f t="shared" si="600"/>
        <v>0</v>
      </c>
      <c r="P2413">
        <v>43</v>
      </c>
      <c r="Q2413">
        <f t="shared" si="601"/>
        <v>1</v>
      </c>
      <c r="R2413">
        <f t="shared" si="602"/>
        <v>0</v>
      </c>
      <c r="S2413">
        <f t="shared" si="603"/>
        <v>0</v>
      </c>
      <c r="T2413">
        <f t="shared" si="604"/>
        <v>0</v>
      </c>
      <c r="U2413">
        <v>0</v>
      </c>
      <c r="V2413">
        <f t="shared" si="605"/>
        <v>0.51995775115591947</v>
      </c>
      <c r="W2413">
        <f t="shared" si="606"/>
        <v>0.62713788706734663</v>
      </c>
      <c r="X2413">
        <f t="shared" si="607"/>
        <v>0.27035606298712106</v>
      </c>
      <c r="Y2413">
        <f t="shared" si="608"/>
        <v>1</v>
      </c>
      <c r="Z2413" t="s">
        <v>2445</v>
      </c>
    </row>
    <row r="2414" spans="1:26" x14ac:dyDescent="0.25">
      <c r="A2414" t="s">
        <v>45</v>
      </c>
      <c r="B2414" t="s">
        <v>27</v>
      </c>
      <c r="C2414" t="s">
        <v>25</v>
      </c>
      <c r="D2414">
        <v>0</v>
      </c>
      <c r="F2414">
        <v>1</v>
      </c>
      <c r="G2414">
        <v>84.95</v>
      </c>
      <c r="H2414">
        <f t="shared" si="593"/>
        <v>1</v>
      </c>
      <c r="I2414">
        <f t="shared" si="594"/>
        <v>0</v>
      </c>
      <c r="J2414">
        <f t="shared" si="595"/>
        <v>1</v>
      </c>
      <c r="K2414">
        <f t="shared" si="596"/>
        <v>0</v>
      </c>
      <c r="L2414">
        <f t="shared" si="597"/>
        <v>0</v>
      </c>
      <c r="M2414">
        <f t="shared" si="598"/>
        <v>0</v>
      </c>
      <c r="N2414">
        <f t="shared" si="599"/>
        <v>0</v>
      </c>
      <c r="O2414">
        <f t="shared" si="600"/>
        <v>1</v>
      </c>
      <c r="P2414">
        <v>60</v>
      </c>
      <c r="Q2414">
        <f t="shared" si="601"/>
        <v>1</v>
      </c>
      <c r="R2414">
        <f t="shared" si="602"/>
        <v>0</v>
      </c>
      <c r="S2414">
        <f t="shared" si="603"/>
        <v>0</v>
      </c>
      <c r="T2414">
        <f t="shared" si="604"/>
        <v>0</v>
      </c>
      <c r="U2414">
        <v>0</v>
      </c>
      <c r="V2414">
        <f t="shared" si="605"/>
        <v>0.19558459593011435</v>
      </c>
      <c r="W2414">
        <f t="shared" si="606"/>
        <v>0.54874087287782758</v>
      </c>
      <c r="X2414">
        <f t="shared" si="607"/>
        <v>3.8253334165146098E-2</v>
      </c>
      <c r="Y2414">
        <f t="shared" si="608"/>
        <v>0</v>
      </c>
      <c r="Z2414" t="s">
        <v>2446</v>
      </c>
    </row>
    <row r="2415" spans="1:26" x14ac:dyDescent="0.25">
      <c r="A2415" t="s">
        <v>29</v>
      </c>
      <c r="B2415" t="s">
        <v>30</v>
      </c>
      <c r="C2415" t="s">
        <v>25</v>
      </c>
      <c r="D2415">
        <v>0</v>
      </c>
      <c r="F2415">
        <v>1</v>
      </c>
      <c r="G2415">
        <v>33.549999999999997</v>
      </c>
      <c r="H2415">
        <f t="shared" si="593"/>
        <v>1</v>
      </c>
      <c r="I2415">
        <f t="shared" si="594"/>
        <v>0</v>
      </c>
      <c r="J2415">
        <f t="shared" si="595"/>
        <v>1</v>
      </c>
      <c r="K2415">
        <f t="shared" si="596"/>
        <v>0</v>
      </c>
      <c r="L2415">
        <f t="shared" si="597"/>
        <v>0</v>
      </c>
      <c r="M2415">
        <f t="shared" si="598"/>
        <v>0</v>
      </c>
      <c r="N2415">
        <f t="shared" si="599"/>
        <v>1</v>
      </c>
      <c r="O2415">
        <f t="shared" si="600"/>
        <v>0</v>
      </c>
      <c r="P2415">
        <v>42</v>
      </c>
      <c r="Q2415">
        <f t="shared" si="601"/>
        <v>0</v>
      </c>
      <c r="R2415">
        <f t="shared" si="602"/>
        <v>1</v>
      </c>
      <c r="S2415">
        <f t="shared" si="603"/>
        <v>0</v>
      </c>
      <c r="T2415">
        <f t="shared" si="604"/>
        <v>0</v>
      </c>
      <c r="U2415">
        <v>1</v>
      </c>
      <c r="V2415">
        <f t="shared" si="605"/>
        <v>3.8614860004087433E-2</v>
      </c>
      <c r="W2415">
        <f t="shared" si="606"/>
        <v>0.50965251561936198</v>
      </c>
      <c r="X2415">
        <f t="shared" si="607"/>
        <v>0.92426138740496044</v>
      </c>
      <c r="Y2415">
        <f t="shared" si="608"/>
        <v>0</v>
      </c>
      <c r="Z2415" t="s">
        <v>2447</v>
      </c>
    </row>
    <row r="2416" spans="1:26" x14ac:dyDescent="0.25">
      <c r="A2416" t="s">
        <v>45</v>
      </c>
      <c r="B2416" t="s">
        <v>38</v>
      </c>
      <c r="C2416" t="s">
        <v>25</v>
      </c>
      <c r="D2416">
        <v>0</v>
      </c>
      <c r="F2416">
        <v>1</v>
      </c>
      <c r="G2416">
        <v>49.65</v>
      </c>
      <c r="H2416">
        <f t="shared" si="593"/>
        <v>1</v>
      </c>
      <c r="I2416">
        <f t="shared" si="594"/>
        <v>0</v>
      </c>
      <c r="J2416">
        <f t="shared" si="595"/>
        <v>1</v>
      </c>
      <c r="K2416">
        <f t="shared" si="596"/>
        <v>0</v>
      </c>
      <c r="L2416">
        <f t="shared" si="597"/>
        <v>0</v>
      </c>
      <c r="M2416">
        <f t="shared" si="598"/>
        <v>0</v>
      </c>
      <c r="N2416">
        <f t="shared" si="599"/>
        <v>0</v>
      </c>
      <c r="O2416">
        <f t="shared" si="600"/>
        <v>1</v>
      </c>
      <c r="P2416">
        <v>7</v>
      </c>
      <c r="Q2416">
        <f t="shared" si="601"/>
        <v>0</v>
      </c>
      <c r="R2416">
        <f t="shared" si="602"/>
        <v>0</v>
      </c>
      <c r="S2416">
        <f t="shared" si="603"/>
        <v>1</v>
      </c>
      <c r="T2416">
        <f t="shared" si="604"/>
        <v>0</v>
      </c>
      <c r="U2416">
        <v>0</v>
      </c>
      <c r="V2416">
        <f t="shared" si="605"/>
        <v>3.7815961113062124E-3</v>
      </c>
      <c r="W2416">
        <f t="shared" si="606"/>
        <v>0.50094539790119075</v>
      </c>
      <c r="X2416">
        <f t="shared" si="607"/>
        <v>1.4300469149046267E-5</v>
      </c>
      <c r="Y2416">
        <f t="shared" si="608"/>
        <v>0</v>
      </c>
      <c r="Z2416" t="s">
        <v>2448</v>
      </c>
    </row>
    <row r="2417" spans="1:26" x14ac:dyDescent="0.25">
      <c r="A2417" t="s">
        <v>29</v>
      </c>
      <c r="B2417" t="s">
        <v>33</v>
      </c>
      <c r="C2417" t="s">
        <v>23</v>
      </c>
      <c r="D2417">
        <v>0</v>
      </c>
      <c r="F2417">
        <v>1</v>
      </c>
      <c r="G2417">
        <v>20.2</v>
      </c>
      <c r="H2417">
        <f t="shared" si="593"/>
        <v>1</v>
      </c>
      <c r="I2417">
        <f t="shared" si="594"/>
        <v>0</v>
      </c>
      <c r="J2417">
        <f t="shared" si="595"/>
        <v>0</v>
      </c>
      <c r="K2417">
        <f t="shared" si="596"/>
        <v>0</v>
      </c>
      <c r="L2417">
        <f t="shared" si="597"/>
        <v>1</v>
      </c>
      <c r="M2417">
        <f t="shared" si="598"/>
        <v>0</v>
      </c>
      <c r="N2417">
        <f t="shared" si="599"/>
        <v>1</v>
      </c>
      <c r="O2417">
        <f t="shared" si="600"/>
        <v>0</v>
      </c>
      <c r="P2417">
        <v>25</v>
      </c>
      <c r="Q2417">
        <f t="shared" si="601"/>
        <v>0</v>
      </c>
      <c r="R2417">
        <f t="shared" si="602"/>
        <v>0</v>
      </c>
      <c r="S2417">
        <f t="shared" si="603"/>
        <v>0</v>
      </c>
      <c r="T2417">
        <f t="shared" si="604"/>
        <v>1</v>
      </c>
      <c r="U2417">
        <v>0</v>
      </c>
      <c r="V2417">
        <f t="shared" si="605"/>
        <v>7.6278794178556465E-3</v>
      </c>
      <c r="W2417">
        <f t="shared" si="606"/>
        <v>0.50190696060816997</v>
      </c>
      <c r="X2417">
        <f t="shared" si="607"/>
        <v>5.8184544413345795E-5</v>
      </c>
      <c r="Y2417">
        <f t="shared" si="608"/>
        <v>0</v>
      </c>
      <c r="Z2417" t="s">
        <v>2449</v>
      </c>
    </row>
    <row r="2418" spans="1:26" x14ac:dyDescent="0.25">
      <c r="A2418" t="s">
        <v>26</v>
      </c>
      <c r="B2418" t="s">
        <v>38</v>
      </c>
      <c r="C2418" t="s">
        <v>35</v>
      </c>
      <c r="D2418">
        <v>1</v>
      </c>
      <c r="F2418">
        <v>1</v>
      </c>
      <c r="G2418">
        <v>94.55</v>
      </c>
      <c r="H2418">
        <f t="shared" si="593"/>
        <v>0</v>
      </c>
      <c r="I2418">
        <f t="shared" si="594"/>
        <v>1</v>
      </c>
      <c r="J2418">
        <f t="shared" si="595"/>
        <v>0</v>
      </c>
      <c r="K2418">
        <f t="shared" si="596"/>
        <v>1</v>
      </c>
      <c r="L2418">
        <f t="shared" si="597"/>
        <v>0</v>
      </c>
      <c r="M2418">
        <f t="shared" si="598"/>
        <v>1</v>
      </c>
      <c r="N2418">
        <f t="shared" si="599"/>
        <v>0</v>
      </c>
      <c r="O2418">
        <f t="shared" si="600"/>
        <v>0</v>
      </c>
      <c r="P2418">
        <v>40</v>
      </c>
      <c r="Q2418">
        <f t="shared" si="601"/>
        <v>0</v>
      </c>
      <c r="R2418">
        <f t="shared" si="602"/>
        <v>0</v>
      </c>
      <c r="S2418">
        <f t="shared" si="603"/>
        <v>1</v>
      </c>
      <c r="T2418">
        <f t="shared" si="604"/>
        <v>0</v>
      </c>
      <c r="U2418">
        <v>1</v>
      </c>
      <c r="V2418">
        <f t="shared" si="605"/>
        <v>0.41003525800336527</v>
      </c>
      <c r="W2418">
        <f t="shared" si="606"/>
        <v>0.60109633302603016</v>
      </c>
      <c r="X2418">
        <f t="shared" si="607"/>
        <v>0.34805839679915579</v>
      </c>
      <c r="Y2418">
        <f t="shared" si="608"/>
        <v>1</v>
      </c>
      <c r="Z2418" t="s">
        <v>2450</v>
      </c>
    </row>
    <row r="2419" spans="1:26" x14ac:dyDescent="0.25">
      <c r="A2419" t="s">
        <v>29</v>
      </c>
      <c r="B2419" t="s">
        <v>33</v>
      </c>
      <c r="C2419" t="s">
        <v>35</v>
      </c>
      <c r="D2419">
        <v>0</v>
      </c>
      <c r="F2419">
        <v>1</v>
      </c>
      <c r="G2419">
        <v>100.5</v>
      </c>
      <c r="H2419">
        <f t="shared" si="593"/>
        <v>1</v>
      </c>
      <c r="I2419">
        <f t="shared" si="594"/>
        <v>0</v>
      </c>
      <c r="J2419">
        <f t="shared" si="595"/>
        <v>0</v>
      </c>
      <c r="K2419">
        <f t="shared" si="596"/>
        <v>1</v>
      </c>
      <c r="L2419">
        <f t="shared" si="597"/>
        <v>0</v>
      </c>
      <c r="M2419">
        <f t="shared" si="598"/>
        <v>0</v>
      </c>
      <c r="N2419">
        <f t="shared" si="599"/>
        <v>1</v>
      </c>
      <c r="O2419">
        <f t="shared" si="600"/>
        <v>0</v>
      </c>
      <c r="P2419">
        <v>27</v>
      </c>
      <c r="Q2419">
        <f t="shared" si="601"/>
        <v>0</v>
      </c>
      <c r="R2419">
        <f t="shared" si="602"/>
        <v>0</v>
      </c>
      <c r="S2419">
        <f t="shared" si="603"/>
        <v>0</v>
      </c>
      <c r="T2419">
        <f t="shared" si="604"/>
        <v>1</v>
      </c>
      <c r="U2419">
        <v>0</v>
      </c>
      <c r="V2419">
        <f t="shared" si="605"/>
        <v>0.14299361990890744</v>
      </c>
      <c r="W2419">
        <f t="shared" si="606"/>
        <v>0.53568761644420604</v>
      </c>
      <c r="X2419">
        <f t="shared" si="607"/>
        <v>2.0447175334653088E-2</v>
      </c>
      <c r="Y2419">
        <f t="shared" si="608"/>
        <v>0</v>
      </c>
      <c r="Z2419" t="s">
        <v>2451</v>
      </c>
    </row>
    <row r="2420" spans="1:26" x14ac:dyDescent="0.25">
      <c r="A2420" t="s">
        <v>26</v>
      </c>
      <c r="B2420" t="s">
        <v>27</v>
      </c>
      <c r="C2420" t="s">
        <v>25</v>
      </c>
      <c r="D2420">
        <v>0</v>
      </c>
      <c r="F2420">
        <v>1</v>
      </c>
      <c r="G2420">
        <v>35.75</v>
      </c>
      <c r="H2420">
        <f t="shared" si="593"/>
        <v>1</v>
      </c>
      <c r="I2420">
        <f t="shared" si="594"/>
        <v>0</v>
      </c>
      <c r="J2420">
        <f t="shared" si="595"/>
        <v>1</v>
      </c>
      <c r="K2420">
        <f t="shared" si="596"/>
        <v>0</v>
      </c>
      <c r="L2420">
        <f t="shared" si="597"/>
        <v>0</v>
      </c>
      <c r="M2420">
        <f t="shared" si="598"/>
        <v>1</v>
      </c>
      <c r="N2420">
        <f t="shared" si="599"/>
        <v>0</v>
      </c>
      <c r="O2420">
        <f t="shared" si="600"/>
        <v>0</v>
      </c>
      <c r="P2420">
        <v>10</v>
      </c>
      <c r="Q2420">
        <f t="shared" si="601"/>
        <v>1</v>
      </c>
      <c r="R2420">
        <f t="shared" si="602"/>
        <v>0</v>
      </c>
      <c r="S2420">
        <f t="shared" si="603"/>
        <v>0</v>
      </c>
      <c r="T2420">
        <f t="shared" si="604"/>
        <v>0</v>
      </c>
      <c r="U2420">
        <v>0</v>
      </c>
      <c r="V2420">
        <f t="shared" si="605"/>
        <v>0.46882259255689329</v>
      </c>
      <c r="W2420">
        <f t="shared" si="606"/>
        <v>0.6151050420077111</v>
      </c>
      <c r="X2420">
        <f t="shared" si="607"/>
        <v>0.21979462329176677</v>
      </c>
      <c r="Y2420">
        <f t="shared" si="608"/>
        <v>1</v>
      </c>
      <c r="Z2420" t="s">
        <v>2452</v>
      </c>
    </row>
    <row r="2421" spans="1:26" x14ac:dyDescent="0.25">
      <c r="A2421" t="s">
        <v>26</v>
      </c>
      <c r="B2421" t="s">
        <v>33</v>
      </c>
      <c r="C2421" t="s">
        <v>35</v>
      </c>
      <c r="D2421">
        <v>1</v>
      </c>
      <c r="F2421">
        <v>1</v>
      </c>
      <c r="G2421">
        <v>86.45</v>
      </c>
      <c r="H2421">
        <f t="shared" si="593"/>
        <v>0</v>
      </c>
      <c r="I2421">
        <f t="shared" si="594"/>
        <v>1</v>
      </c>
      <c r="J2421">
        <f t="shared" si="595"/>
        <v>0</v>
      </c>
      <c r="K2421">
        <f t="shared" si="596"/>
        <v>1</v>
      </c>
      <c r="L2421">
        <f t="shared" si="597"/>
        <v>0</v>
      </c>
      <c r="M2421">
        <f t="shared" si="598"/>
        <v>1</v>
      </c>
      <c r="N2421">
        <f t="shared" si="599"/>
        <v>0</v>
      </c>
      <c r="O2421">
        <f t="shared" si="600"/>
        <v>0</v>
      </c>
      <c r="P2421">
        <v>27</v>
      </c>
      <c r="Q2421">
        <f t="shared" si="601"/>
        <v>0</v>
      </c>
      <c r="R2421">
        <f t="shared" si="602"/>
        <v>0</v>
      </c>
      <c r="S2421">
        <f t="shared" si="603"/>
        <v>0</v>
      </c>
      <c r="T2421">
        <f t="shared" si="604"/>
        <v>1</v>
      </c>
      <c r="U2421">
        <v>0</v>
      </c>
      <c r="V2421">
        <f t="shared" si="605"/>
        <v>0.39254373989676872</v>
      </c>
      <c r="W2421">
        <f t="shared" si="606"/>
        <v>0.59689490262119782</v>
      </c>
      <c r="X2421">
        <f t="shared" si="607"/>
        <v>0.15409058773214201</v>
      </c>
      <c r="Y2421">
        <f t="shared" si="608"/>
        <v>1</v>
      </c>
      <c r="Z2421" t="s">
        <v>2453</v>
      </c>
    </row>
    <row r="2422" spans="1:26" x14ac:dyDescent="0.25">
      <c r="A2422" t="s">
        <v>29</v>
      </c>
      <c r="B2422" t="s">
        <v>33</v>
      </c>
      <c r="C2422" t="s">
        <v>25</v>
      </c>
      <c r="D2422">
        <v>0</v>
      </c>
      <c r="F2422">
        <v>1</v>
      </c>
      <c r="G2422">
        <v>53.8</v>
      </c>
      <c r="H2422">
        <f t="shared" si="593"/>
        <v>1</v>
      </c>
      <c r="I2422">
        <f t="shared" si="594"/>
        <v>0</v>
      </c>
      <c r="J2422">
        <f t="shared" si="595"/>
        <v>1</v>
      </c>
      <c r="K2422">
        <f t="shared" si="596"/>
        <v>0</v>
      </c>
      <c r="L2422">
        <f t="shared" si="597"/>
        <v>0</v>
      </c>
      <c r="M2422">
        <f t="shared" si="598"/>
        <v>0</v>
      </c>
      <c r="N2422">
        <f t="shared" si="599"/>
        <v>1</v>
      </c>
      <c r="O2422">
        <f t="shared" si="600"/>
        <v>0</v>
      </c>
      <c r="P2422">
        <v>11</v>
      </c>
      <c r="Q2422">
        <f t="shared" si="601"/>
        <v>0</v>
      </c>
      <c r="R2422">
        <f t="shared" si="602"/>
        <v>0</v>
      </c>
      <c r="S2422">
        <f t="shared" si="603"/>
        <v>0</v>
      </c>
      <c r="T2422">
        <f t="shared" si="604"/>
        <v>1</v>
      </c>
      <c r="U2422">
        <v>0</v>
      </c>
      <c r="V2422">
        <f t="shared" si="605"/>
        <v>7.0185732118689448E-2</v>
      </c>
      <c r="W2422">
        <f t="shared" si="606"/>
        <v>0.51753923371121247</v>
      </c>
      <c r="X2422">
        <f t="shared" si="607"/>
        <v>4.9260369930364352E-3</v>
      </c>
      <c r="Y2422">
        <f t="shared" si="608"/>
        <v>0</v>
      </c>
      <c r="Z2422" t="s">
        <v>2454</v>
      </c>
    </row>
    <row r="2423" spans="1:26" x14ac:dyDescent="0.25">
      <c r="A2423" t="s">
        <v>26</v>
      </c>
      <c r="B2423" t="s">
        <v>38</v>
      </c>
      <c r="C2423" t="s">
        <v>25</v>
      </c>
      <c r="D2423">
        <v>0</v>
      </c>
      <c r="F2423">
        <v>1</v>
      </c>
      <c r="G2423">
        <v>38.549999999999997</v>
      </c>
      <c r="H2423">
        <f t="shared" si="593"/>
        <v>1</v>
      </c>
      <c r="I2423">
        <f t="shared" si="594"/>
        <v>0</v>
      </c>
      <c r="J2423">
        <f t="shared" si="595"/>
        <v>1</v>
      </c>
      <c r="K2423">
        <f t="shared" si="596"/>
        <v>0</v>
      </c>
      <c r="L2423">
        <f t="shared" si="597"/>
        <v>0</v>
      </c>
      <c r="M2423">
        <f t="shared" si="598"/>
        <v>1</v>
      </c>
      <c r="N2423">
        <f t="shared" si="599"/>
        <v>0</v>
      </c>
      <c r="O2423">
        <f t="shared" si="600"/>
        <v>0</v>
      </c>
      <c r="P2423">
        <v>4</v>
      </c>
      <c r="Q2423">
        <f t="shared" si="601"/>
        <v>0</v>
      </c>
      <c r="R2423">
        <f t="shared" si="602"/>
        <v>0</v>
      </c>
      <c r="S2423">
        <f t="shared" si="603"/>
        <v>1</v>
      </c>
      <c r="T2423">
        <f t="shared" si="604"/>
        <v>0</v>
      </c>
      <c r="U2423">
        <v>0</v>
      </c>
      <c r="V2423">
        <f t="shared" si="605"/>
        <v>0.31786498561087062</v>
      </c>
      <c r="W2423">
        <f t="shared" si="606"/>
        <v>0.57880384484378011</v>
      </c>
      <c r="X2423">
        <f t="shared" si="607"/>
        <v>0.10103814907739898</v>
      </c>
      <c r="Y2423">
        <f t="shared" si="608"/>
        <v>0</v>
      </c>
      <c r="Z2423" t="s">
        <v>2455</v>
      </c>
    </row>
    <row r="2424" spans="1:26" x14ac:dyDescent="0.25">
      <c r="A2424" t="s">
        <v>26</v>
      </c>
      <c r="B2424" t="s">
        <v>33</v>
      </c>
      <c r="C2424" t="s">
        <v>25</v>
      </c>
      <c r="D2424">
        <v>0</v>
      </c>
      <c r="F2424">
        <v>1</v>
      </c>
      <c r="G2424">
        <v>39.9</v>
      </c>
      <c r="H2424">
        <f t="shared" si="593"/>
        <v>1</v>
      </c>
      <c r="I2424">
        <f t="shared" si="594"/>
        <v>0</v>
      </c>
      <c r="J2424">
        <f t="shared" si="595"/>
        <v>1</v>
      </c>
      <c r="K2424">
        <f t="shared" si="596"/>
        <v>0</v>
      </c>
      <c r="L2424">
        <f t="shared" si="597"/>
        <v>0</v>
      </c>
      <c r="M2424">
        <f t="shared" si="598"/>
        <v>1</v>
      </c>
      <c r="N2424">
        <f t="shared" si="599"/>
        <v>0</v>
      </c>
      <c r="O2424">
        <f t="shared" si="600"/>
        <v>0</v>
      </c>
      <c r="P2424">
        <v>68</v>
      </c>
      <c r="Q2424">
        <f t="shared" si="601"/>
        <v>0</v>
      </c>
      <c r="R2424">
        <f t="shared" si="602"/>
        <v>0</v>
      </c>
      <c r="S2424">
        <f t="shared" si="603"/>
        <v>0</v>
      </c>
      <c r="T2424">
        <f t="shared" si="604"/>
        <v>1</v>
      </c>
      <c r="U2424">
        <v>0</v>
      </c>
      <c r="V2424">
        <f t="shared" si="605"/>
        <v>0.33852432878356903</v>
      </c>
      <c r="W2424">
        <f t="shared" si="606"/>
        <v>0.58383202027960723</v>
      </c>
      <c r="X2424">
        <f t="shared" si="607"/>
        <v>0.11459872117836595</v>
      </c>
      <c r="Y2424">
        <f t="shared" si="608"/>
        <v>1</v>
      </c>
      <c r="Z2424" t="s">
        <v>2456</v>
      </c>
    </row>
    <row r="2425" spans="1:26" x14ac:dyDescent="0.25">
      <c r="A2425" t="s">
        <v>26</v>
      </c>
      <c r="B2425" t="s">
        <v>27</v>
      </c>
      <c r="C2425" t="s">
        <v>35</v>
      </c>
      <c r="D2425">
        <v>1</v>
      </c>
      <c r="F2425">
        <v>1</v>
      </c>
      <c r="G2425">
        <v>70.05</v>
      </c>
      <c r="H2425">
        <f t="shared" si="593"/>
        <v>0</v>
      </c>
      <c r="I2425">
        <f t="shared" si="594"/>
        <v>1</v>
      </c>
      <c r="J2425">
        <f t="shared" si="595"/>
        <v>0</v>
      </c>
      <c r="K2425">
        <f t="shared" si="596"/>
        <v>1</v>
      </c>
      <c r="L2425">
        <f t="shared" si="597"/>
        <v>0</v>
      </c>
      <c r="M2425">
        <f t="shared" si="598"/>
        <v>1</v>
      </c>
      <c r="N2425">
        <f t="shared" si="599"/>
        <v>0</v>
      </c>
      <c r="O2425">
        <f t="shared" si="600"/>
        <v>0</v>
      </c>
      <c r="P2425">
        <v>1</v>
      </c>
      <c r="Q2425">
        <f t="shared" si="601"/>
        <v>1</v>
      </c>
      <c r="R2425">
        <f t="shared" si="602"/>
        <v>0</v>
      </c>
      <c r="S2425">
        <f t="shared" si="603"/>
        <v>0</v>
      </c>
      <c r="T2425">
        <f t="shared" si="604"/>
        <v>0</v>
      </c>
      <c r="U2425">
        <v>0</v>
      </c>
      <c r="V2425">
        <f t="shared" si="605"/>
        <v>0.50374357486002508</v>
      </c>
      <c r="W2425">
        <f t="shared" si="606"/>
        <v>0.6233386810385706</v>
      </c>
      <c r="X2425">
        <f t="shared" si="607"/>
        <v>0.25375758921275771</v>
      </c>
      <c r="Y2425">
        <f t="shared" si="608"/>
        <v>1</v>
      </c>
      <c r="Z2425" t="s">
        <v>2457</v>
      </c>
    </row>
    <row r="2426" spans="1:26" x14ac:dyDescent="0.25">
      <c r="A2426" t="s">
        <v>29</v>
      </c>
      <c r="B2426" t="s">
        <v>30</v>
      </c>
      <c r="C2426" t="s">
        <v>23</v>
      </c>
      <c r="D2426">
        <v>0</v>
      </c>
      <c r="F2426">
        <v>1</v>
      </c>
      <c r="G2426">
        <v>20.100000000000001</v>
      </c>
      <c r="H2426">
        <f t="shared" si="593"/>
        <v>1</v>
      </c>
      <c r="I2426">
        <f t="shared" si="594"/>
        <v>0</v>
      </c>
      <c r="J2426">
        <f t="shared" si="595"/>
        <v>0</v>
      </c>
      <c r="K2426">
        <f t="shared" si="596"/>
        <v>0</v>
      </c>
      <c r="L2426">
        <f t="shared" si="597"/>
        <v>1</v>
      </c>
      <c r="M2426">
        <f t="shared" si="598"/>
        <v>0</v>
      </c>
      <c r="N2426">
        <f t="shared" si="599"/>
        <v>1</v>
      </c>
      <c r="O2426">
        <f t="shared" si="600"/>
        <v>0</v>
      </c>
      <c r="P2426">
        <v>18</v>
      </c>
      <c r="Q2426">
        <f t="shared" si="601"/>
        <v>0</v>
      </c>
      <c r="R2426">
        <f t="shared" si="602"/>
        <v>1</v>
      </c>
      <c r="S2426">
        <f t="shared" si="603"/>
        <v>0</v>
      </c>
      <c r="T2426">
        <f t="shared" si="604"/>
        <v>0</v>
      </c>
      <c r="U2426">
        <v>0</v>
      </c>
      <c r="V2426">
        <f t="shared" si="605"/>
        <v>-6.2194752277536097E-3</v>
      </c>
      <c r="W2426">
        <f t="shared" si="606"/>
        <v>0.4984451362051453</v>
      </c>
      <c r="X2426">
        <f t="shared" si="607"/>
        <v>3.8681872108640815E-5</v>
      </c>
      <c r="Y2426">
        <f t="shared" si="608"/>
        <v>0</v>
      </c>
      <c r="Z2426" t="s">
        <v>2458</v>
      </c>
    </row>
    <row r="2427" spans="1:26" x14ac:dyDescent="0.25">
      <c r="A2427" t="s">
        <v>45</v>
      </c>
      <c r="B2427" t="s">
        <v>33</v>
      </c>
      <c r="C2427" t="s">
        <v>35</v>
      </c>
      <c r="D2427">
        <v>0</v>
      </c>
      <c r="F2427">
        <v>1</v>
      </c>
      <c r="G2427">
        <v>112.95</v>
      </c>
      <c r="H2427">
        <f t="shared" si="593"/>
        <v>1</v>
      </c>
      <c r="I2427">
        <f t="shared" si="594"/>
        <v>0</v>
      </c>
      <c r="J2427">
        <f t="shared" si="595"/>
        <v>0</v>
      </c>
      <c r="K2427">
        <f t="shared" si="596"/>
        <v>1</v>
      </c>
      <c r="L2427">
        <f t="shared" si="597"/>
        <v>0</v>
      </c>
      <c r="M2427">
        <f t="shared" si="598"/>
        <v>0</v>
      </c>
      <c r="N2427">
        <f t="shared" si="599"/>
        <v>0</v>
      </c>
      <c r="O2427">
        <f t="shared" si="600"/>
        <v>1</v>
      </c>
      <c r="P2427">
        <v>57</v>
      </c>
      <c r="Q2427">
        <f t="shared" si="601"/>
        <v>0</v>
      </c>
      <c r="R2427">
        <f t="shared" si="602"/>
        <v>0</v>
      </c>
      <c r="S2427">
        <f t="shared" si="603"/>
        <v>0</v>
      </c>
      <c r="T2427">
        <f t="shared" si="604"/>
        <v>1</v>
      </c>
      <c r="U2427">
        <v>1</v>
      </c>
      <c r="V2427">
        <f t="shared" si="605"/>
        <v>0.10246980375843254</v>
      </c>
      <c r="W2427">
        <f t="shared" si="606"/>
        <v>0.52559505905181636</v>
      </c>
      <c r="X2427">
        <f t="shared" si="607"/>
        <v>0.80556045316542668</v>
      </c>
      <c r="Y2427">
        <f t="shared" si="608"/>
        <v>0</v>
      </c>
      <c r="Z2427" t="s">
        <v>2459</v>
      </c>
    </row>
    <row r="2428" spans="1:26" x14ac:dyDescent="0.25">
      <c r="A2428" t="s">
        <v>26</v>
      </c>
      <c r="B2428" t="s">
        <v>27</v>
      </c>
      <c r="C2428" t="s">
        <v>23</v>
      </c>
      <c r="D2428">
        <v>0</v>
      </c>
      <c r="F2428">
        <v>1</v>
      </c>
      <c r="G2428">
        <v>20.3</v>
      </c>
      <c r="H2428">
        <f t="shared" si="593"/>
        <v>1</v>
      </c>
      <c r="I2428">
        <f t="shared" si="594"/>
        <v>0</v>
      </c>
      <c r="J2428">
        <f t="shared" si="595"/>
        <v>0</v>
      </c>
      <c r="K2428">
        <f t="shared" si="596"/>
        <v>0</v>
      </c>
      <c r="L2428">
        <f t="shared" si="597"/>
        <v>1</v>
      </c>
      <c r="M2428">
        <f t="shared" si="598"/>
        <v>1</v>
      </c>
      <c r="N2428">
        <f t="shared" si="599"/>
        <v>0</v>
      </c>
      <c r="O2428">
        <f t="shared" si="600"/>
        <v>0</v>
      </c>
      <c r="P2428">
        <v>26</v>
      </c>
      <c r="Q2428">
        <f t="shared" si="601"/>
        <v>1</v>
      </c>
      <c r="R2428">
        <f t="shared" si="602"/>
        <v>0</v>
      </c>
      <c r="S2428">
        <f t="shared" si="603"/>
        <v>0</v>
      </c>
      <c r="T2428">
        <f t="shared" si="604"/>
        <v>0</v>
      </c>
      <c r="U2428">
        <v>0</v>
      </c>
      <c r="V2428">
        <f t="shared" si="605"/>
        <v>0.39745235887310465</v>
      </c>
      <c r="W2428">
        <f t="shared" si="606"/>
        <v>0.59807540835378148</v>
      </c>
      <c r="X2428">
        <f t="shared" si="607"/>
        <v>0.15796837757379517</v>
      </c>
      <c r="Y2428">
        <f t="shared" si="608"/>
        <v>1</v>
      </c>
      <c r="Z2428" t="s">
        <v>2460</v>
      </c>
    </row>
    <row r="2429" spans="1:26" x14ac:dyDescent="0.25">
      <c r="A2429" t="s">
        <v>26</v>
      </c>
      <c r="B2429" t="s">
        <v>38</v>
      </c>
      <c r="C2429" t="s">
        <v>25</v>
      </c>
      <c r="D2429">
        <v>0</v>
      </c>
      <c r="F2429">
        <v>1</v>
      </c>
      <c r="G2429">
        <v>35.65</v>
      </c>
      <c r="H2429">
        <f t="shared" si="593"/>
        <v>1</v>
      </c>
      <c r="I2429">
        <f t="shared" si="594"/>
        <v>0</v>
      </c>
      <c r="J2429">
        <f t="shared" si="595"/>
        <v>1</v>
      </c>
      <c r="K2429">
        <f t="shared" si="596"/>
        <v>0</v>
      </c>
      <c r="L2429">
        <f t="shared" si="597"/>
        <v>0</v>
      </c>
      <c r="M2429">
        <f t="shared" si="598"/>
        <v>1</v>
      </c>
      <c r="N2429">
        <f t="shared" si="599"/>
        <v>0</v>
      </c>
      <c r="O2429">
        <f t="shared" si="600"/>
        <v>0</v>
      </c>
      <c r="P2429">
        <v>17</v>
      </c>
      <c r="Q2429">
        <f t="shared" si="601"/>
        <v>0</v>
      </c>
      <c r="R2429">
        <f t="shared" si="602"/>
        <v>0</v>
      </c>
      <c r="S2429">
        <f t="shared" si="603"/>
        <v>1</v>
      </c>
      <c r="T2429">
        <f t="shared" si="604"/>
        <v>0</v>
      </c>
      <c r="U2429">
        <v>0</v>
      </c>
      <c r="V2429">
        <f t="shared" si="605"/>
        <v>0.31334372491297702</v>
      </c>
      <c r="W2429">
        <f t="shared" si="606"/>
        <v>0.57770121592569312</v>
      </c>
      <c r="X2429">
        <f t="shared" si="607"/>
        <v>9.8184289942339409E-2</v>
      </c>
      <c r="Y2429">
        <f t="shared" si="608"/>
        <v>0</v>
      </c>
      <c r="Z2429" t="s">
        <v>2461</v>
      </c>
    </row>
    <row r="2430" spans="1:26" x14ac:dyDescent="0.25">
      <c r="A2430" t="s">
        <v>26</v>
      </c>
      <c r="B2430" t="s">
        <v>27</v>
      </c>
      <c r="C2430" t="s">
        <v>25</v>
      </c>
      <c r="D2430">
        <v>0</v>
      </c>
      <c r="F2430">
        <v>1</v>
      </c>
      <c r="G2430">
        <v>35.9</v>
      </c>
      <c r="H2430">
        <f t="shared" si="593"/>
        <v>1</v>
      </c>
      <c r="I2430">
        <f t="shared" si="594"/>
        <v>0</v>
      </c>
      <c r="J2430">
        <f t="shared" si="595"/>
        <v>1</v>
      </c>
      <c r="K2430">
        <f t="shared" si="596"/>
        <v>0</v>
      </c>
      <c r="L2430">
        <f t="shared" si="597"/>
        <v>0</v>
      </c>
      <c r="M2430">
        <f t="shared" si="598"/>
        <v>1</v>
      </c>
      <c r="N2430">
        <f t="shared" si="599"/>
        <v>0</v>
      </c>
      <c r="O2430">
        <f t="shared" si="600"/>
        <v>0</v>
      </c>
      <c r="P2430">
        <v>1</v>
      </c>
      <c r="Q2430">
        <f t="shared" si="601"/>
        <v>1</v>
      </c>
      <c r="R2430">
        <f t="shared" si="602"/>
        <v>0</v>
      </c>
      <c r="S2430">
        <f t="shared" si="603"/>
        <v>0</v>
      </c>
      <c r="T2430">
        <f t="shared" si="604"/>
        <v>0</v>
      </c>
      <c r="U2430">
        <v>1</v>
      </c>
      <c r="V2430">
        <f t="shared" si="605"/>
        <v>0.45536500176455064</v>
      </c>
      <c r="W2430">
        <f t="shared" si="606"/>
        <v>0.61191405142514621</v>
      </c>
      <c r="X2430">
        <f t="shared" si="607"/>
        <v>0.29662728130292793</v>
      </c>
      <c r="Y2430">
        <f t="shared" si="608"/>
        <v>1</v>
      </c>
      <c r="Z2430" t="s">
        <v>2462</v>
      </c>
    </row>
    <row r="2431" spans="1:26" x14ac:dyDescent="0.25">
      <c r="A2431" t="s">
        <v>26</v>
      </c>
      <c r="B2431" t="s">
        <v>33</v>
      </c>
      <c r="C2431" t="s">
        <v>35</v>
      </c>
      <c r="D2431">
        <v>0</v>
      </c>
      <c r="F2431">
        <v>1</v>
      </c>
      <c r="G2431">
        <v>99.25</v>
      </c>
      <c r="H2431">
        <f t="shared" si="593"/>
        <v>1</v>
      </c>
      <c r="I2431">
        <f t="shared" si="594"/>
        <v>0</v>
      </c>
      <c r="J2431">
        <f t="shared" si="595"/>
        <v>0</v>
      </c>
      <c r="K2431">
        <f t="shared" si="596"/>
        <v>1</v>
      </c>
      <c r="L2431">
        <f t="shared" si="597"/>
        <v>0</v>
      </c>
      <c r="M2431">
        <f t="shared" si="598"/>
        <v>1</v>
      </c>
      <c r="N2431">
        <f t="shared" si="599"/>
        <v>0</v>
      </c>
      <c r="O2431">
        <f t="shared" si="600"/>
        <v>0</v>
      </c>
      <c r="P2431">
        <v>38</v>
      </c>
      <c r="Q2431">
        <f t="shared" si="601"/>
        <v>0</v>
      </c>
      <c r="R2431">
        <f t="shared" si="602"/>
        <v>0</v>
      </c>
      <c r="S2431">
        <f t="shared" si="603"/>
        <v>0</v>
      </c>
      <c r="T2431">
        <f t="shared" si="604"/>
        <v>1</v>
      </c>
      <c r="U2431">
        <v>1</v>
      </c>
      <c r="V2431">
        <f t="shared" si="605"/>
        <v>0.4310542675490816</v>
      </c>
      <c r="W2431">
        <f t="shared" si="606"/>
        <v>0.60612538966749407</v>
      </c>
      <c r="X2431">
        <f t="shared" si="607"/>
        <v>0.32369924647411202</v>
      </c>
      <c r="Y2431">
        <f t="shared" si="608"/>
        <v>1</v>
      </c>
      <c r="Z2431" t="s">
        <v>2463</v>
      </c>
    </row>
    <row r="2432" spans="1:26" x14ac:dyDescent="0.25">
      <c r="A2432" t="s">
        <v>29</v>
      </c>
      <c r="B2432" t="s">
        <v>38</v>
      </c>
      <c r="C2432" t="s">
        <v>35</v>
      </c>
      <c r="D2432">
        <v>1</v>
      </c>
      <c r="F2432">
        <v>1</v>
      </c>
      <c r="G2432">
        <v>82.95</v>
      </c>
      <c r="H2432">
        <f t="shared" si="593"/>
        <v>0</v>
      </c>
      <c r="I2432">
        <f t="shared" si="594"/>
        <v>1</v>
      </c>
      <c r="J2432">
        <f t="shared" si="595"/>
        <v>0</v>
      </c>
      <c r="K2432">
        <f t="shared" si="596"/>
        <v>1</v>
      </c>
      <c r="L2432">
        <f t="shared" si="597"/>
        <v>0</v>
      </c>
      <c r="M2432">
        <f t="shared" si="598"/>
        <v>0</v>
      </c>
      <c r="N2432">
        <f t="shared" si="599"/>
        <v>1</v>
      </c>
      <c r="O2432">
        <f t="shared" si="600"/>
        <v>0</v>
      </c>
      <c r="P2432">
        <v>59</v>
      </c>
      <c r="Q2432">
        <f t="shared" si="601"/>
        <v>0</v>
      </c>
      <c r="R2432">
        <f t="shared" si="602"/>
        <v>0</v>
      </c>
      <c r="S2432">
        <f t="shared" si="603"/>
        <v>1</v>
      </c>
      <c r="T2432">
        <f t="shared" si="604"/>
        <v>0</v>
      </c>
      <c r="U2432">
        <v>0</v>
      </c>
      <c r="V2432">
        <f t="shared" si="605"/>
        <v>0.11563219740958569</v>
      </c>
      <c r="W2432">
        <f t="shared" si="606"/>
        <v>0.52887588203757907</v>
      </c>
      <c r="X2432">
        <f t="shared" si="607"/>
        <v>1.3370805077769396E-2</v>
      </c>
      <c r="Y2432">
        <f t="shared" si="608"/>
        <v>0</v>
      </c>
      <c r="Z2432" t="s">
        <v>2464</v>
      </c>
    </row>
    <row r="2433" spans="1:26" x14ac:dyDescent="0.25">
      <c r="A2433" t="s">
        <v>45</v>
      </c>
      <c r="B2433" t="s">
        <v>30</v>
      </c>
      <c r="C2433" t="s">
        <v>25</v>
      </c>
      <c r="D2433">
        <v>0</v>
      </c>
      <c r="F2433">
        <v>1</v>
      </c>
      <c r="G2433">
        <v>55.65</v>
      </c>
      <c r="H2433">
        <f t="shared" si="593"/>
        <v>1</v>
      </c>
      <c r="I2433">
        <f t="shared" si="594"/>
        <v>0</v>
      </c>
      <c r="J2433">
        <f t="shared" si="595"/>
        <v>1</v>
      </c>
      <c r="K2433">
        <f t="shared" si="596"/>
        <v>0</v>
      </c>
      <c r="L2433">
        <f t="shared" si="597"/>
        <v>0</v>
      </c>
      <c r="M2433">
        <f t="shared" si="598"/>
        <v>0</v>
      </c>
      <c r="N2433">
        <f t="shared" si="599"/>
        <v>0</v>
      </c>
      <c r="O2433">
        <f t="shared" si="600"/>
        <v>1</v>
      </c>
      <c r="P2433">
        <v>30</v>
      </c>
      <c r="Q2433">
        <f t="shared" si="601"/>
        <v>0</v>
      </c>
      <c r="R2433">
        <f t="shared" si="602"/>
        <v>1</v>
      </c>
      <c r="S2433">
        <f t="shared" si="603"/>
        <v>0</v>
      </c>
      <c r="T2433">
        <f t="shared" si="604"/>
        <v>0</v>
      </c>
      <c r="U2433">
        <v>0</v>
      </c>
      <c r="V2433">
        <f t="shared" si="605"/>
        <v>2.6827377694009391E-2</v>
      </c>
      <c r="W2433">
        <f t="shared" si="606"/>
        <v>0.50670644220487648</v>
      </c>
      <c r="X2433">
        <f t="shared" si="607"/>
        <v>7.1970819393703267E-4</v>
      </c>
      <c r="Y2433">
        <f t="shared" si="608"/>
        <v>0</v>
      </c>
      <c r="Z2433" t="s">
        <v>2465</v>
      </c>
    </row>
    <row r="2434" spans="1:26" x14ac:dyDescent="0.25">
      <c r="A2434" t="s">
        <v>26</v>
      </c>
      <c r="B2434" t="s">
        <v>30</v>
      </c>
      <c r="C2434" t="s">
        <v>25</v>
      </c>
      <c r="D2434">
        <v>1</v>
      </c>
      <c r="F2434">
        <v>1</v>
      </c>
      <c r="G2434">
        <v>24.45</v>
      </c>
      <c r="H2434">
        <f t="shared" si="593"/>
        <v>0</v>
      </c>
      <c r="I2434">
        <f t="shared" si="594"/>
        <v>1</v>
      </c>
      <c r="J2434">
        <f t="shared" si="595"/>
        <v>1</v>
      </c>
      <c r="K2434">
        <f t="shared" si="596"/>
        <v>0</v>
      </c>
      <c r="L2434">
        <f t="shared" si="597"/>
        <v>0</v>
      </c>
      <c r="M2434">
        <f t="shared" si="598"/>
        <v>1</v>
      </c>
      <c r="N2434">
        <f t="shared" si="599"/>
        <v>0</v>
      </c>
      <c r="O2434">
        <f t="shared" si="600"/>
        <v>0</v>
      </c>
      <c r="P2434">
        <v>2</v>
      </c>
      <c r="Q2434">
        <f t="shared" si="601"/>
        <v>0</v>
      </c>
      <c r="R2434">
        <f t="shared" si="602"/>
        <v>1</v>
      </c>
      <c r="S2434">
        <f t="shared" si="603"/>
        <v>0</v>
      </c>
      <c r="T2434">
        <f t="shared" si="604"/>
        <v>0</v>
      </c>
      <c r="U2434">
        <v>1</v>
      </c>
      <c r="V2434">
        <f t="shared" si="605"/>
        <v>0.30957375339093179</v>
      </c>
      <c r="W2434">
        <f t="shared" si="606"/>
        <v>0.57678121576164165</v>
      </c>
      <c r="X2434">
        <f t="shared" si="607"/>
        <v>0.47668840200668594</v>
      </c>
      <c r="Y2434">
        <f t="shared" si="608"/>
        <v>0</v>
      </c>
      <c r="Z2434" t="s">
        <v>2466</v>
      </c>
    </row>
    <row r="2435" spans="1:26" x14ac:dyDescent="0.25">
      <c r="A2435" t="s">
        <v>29</v>
      </c>
      <c r="B2435" t="s">
        <v>27</v>
      </c>
      <c r="C2435" t="s">
        <v>23</v>
      </c>
      <c r="D2435">
        <v>1</v>
      </c>
      <c r="F2435">
        <v>1</v>
      </c>
      <c r="G2435">
        <v>25.2</v>
      </c>
      <c r="H2435">
        <f t="shared" ref="H2435:H2498" si="609">IF(D2435:D9477=0,1,0)</f>
        <v>0</v>
      </c>
      <c r="I2435">
        <f t="shared" ref="I2435:I2498" si="610">IF(D2435:D9477=1,1,0)</f>
        <v>1</v>
      </c>
      <c r="J2435">
        <f t="shared" ref="J2435:J2498" si="611">IF(C2435:C9477="DSL",1,0)</f>
        <v>0</v>
      </c>
      <c r="K2435">
        <f t="shared" ref="K2435:K2498" si="612">IF(C2435:C9477="Fiber optic",1,0)</f>
        <v>0</v>
      </c>
      <c r="L2435">
        <f t="shared" ref="L2435:L2498" si="613">IF(C2435:C9477="No",1,0)</f>
        <v>1</v>
      </c>
      <c r="M2435">
        <f t="shared" ref="M2435:M2498" si="614">IF(A2435:A9477="Month-to-month",1,0)</f>
        <v>0</v>
      </c>
      <c r="N2435">
        <f t="shared" ref="N2435:N2498" si="615">IF(A2435:A9477="ONE YEAR",1,0)</f>
        <v>1</v>
      </c>
      <c r="O2435">
        <f t="shared" ref="O2435:O2498" si="616">IF(A2435:A9477="two year",1,0)</f>
        <v>0</v>
      </c>
      <c r="P2435">
        <v>50</v>
      </c>
      <c r="Q2435">
        <f t="shared" ref="Q2435:Q2498" si="617">IF(B2435:B9477="Electronic check",1,0)</f>
        <v>1</v>
      </c>
      <c r="R2435">
        <f t="shared" ref="R2435:R2498" si="618">IF(B2435:B9477="Mailed check",1,0)</f>
        <v>0</v>
      </c>
      <c r="S2435">
        <f t="shared" ref="S2435:S2498" si="619">IF(B2435:B9477="Credit card (automatic)",1,0)</f>
        <v>0</v>
      </c>
      <c r="T2435">
        <f t="shared" ref="T2435:T2498" si="620">IF(B2435:B9477="Bank transfer (automatic)",1,0)</f>
        <v>0</v>
      </c>
      <c r="U2435">
        <v>0</v>
      </c>
      <c r="V2435">
        <f t="shared" si="605"/>
        <v>0.13363688185568248</v>
      </c>
      <c r="W2435">
        <f t="shared" si="606"/>
        <v>0.53335958833852148</v>
      </c>
      <c r="X2435">
        <f t="shared" si="607"/>
        <v>1.7858816192109637E-2</v>
      </c>
      <c r="Y2435">
        <f t="shared" si="608"/>
        <v>0</v>
      </c>
      <c r="Z2435" t="s">
        <v>2467</v>
      </c>
    </row>
    <row r="2436" spans="1:26" x14ac:dyDescent="0.25">
      <c r="A2436" t="s">
        <v>29</v>
      </c>
      <c r="B2436" t="s">
        <v>30</v>
      </c>
      <c r="C2436" t="s">
        <v>25</v>
      </c>
      <c r="D2436">
        <v>0</v>
      </c>
      <c r="F2436">
        <v>1</v>
      </c>
      <c r="G2436">
        <v>50.8</v>
      </c>
      <c r="H2436">
        <f t="shared" si="609"/>
        <v>1</v>
      </c>
      <c r="I2436">
        <f t="shared" si="610"/>
        <v>0</v>
      </c>
      <c r="J2436">
        <f t="shared" si="611"/>
        <v>1</v>
      </c>
      <c r="K2436">
        <f t="shared" si="612"/>
        <v>0</v>
      </c>
      <c r="L2436">
        <f t="shared" si="613"/>
        <v>0</v>
      </c>
      <c r="M2436">
        <f t="shared" si="614"/>
        <v>0</v>
      </c>
      <c r="N2436">
        <f t="shared" si="615"/>
        <v>1</v>
      </c>
      <c r="O2436">
        <f t="shared" si="616"/>
        <v>0</v>
      </c>
      <c r="P2436">
        <v>9</v>
      </c>
      <c r="Q2436">
        <f t="shared" si="617"/>
        <v>0</v>
      </c>
      <c r="R2436">
        <f t="shared" si="618"/>
        <v>1</v>
      </c>
      <c r="S2436">
        <f t="shared" si="619"/>
        <v>0</v>
      </c>
      <c r="T2436">
        <f t="shared" si="620"/>
        <v>0</v>
      </c>
      <c r="U2436">
        <v>0</v>
      </c>
      <c r="V2436">
        <f t="shared" ref="V2436:V2499" si="621">G2436*$G$2+H2437*$H$2+K2437*$K$2+M2436*$M$2+O2436*$O$2+Q2436*$Q$2+L2436*$L$2</f>
        <v>6.5508565879489139E-2</v>
      </c>
      <c r="W2436">
        <f t="shared" ref="W2436:W2499" si="622">1/ (1+EXP(-V2436))</f>
        <v>0.51637128728130322</v>
      </c>
      <c r="X2436">
        <f t="shared" ref="X2436:X2499" si="623">(U2436-V2436)^2</f>
        <v>4.2913722035873682E-3</v>
      </c>
      <c r="Y2436">
        <f t="shared" ref="Y2436:Y2499" si="624">IF(W2436&gt;=0.58,1,0)</f>
        <v>0</v>
      </c>
      <c r="Z2436" t="s">
        <v>2468</v>
      </c>
    </row>
    <row r="2437" spans="1:26" x14ac:dyDescent="0.25">
      <c r="A2437" t="s">
        <v>26</v>
      </c>
      <c r="B2437" t="s">
        <v>30</v>
      </c>
      <c r="C2437" t="s">
        <v>23</v>
      </c>
      <c r="D2437">
        <v>0</v>
      </c>
      <c r="F2437">
        <v>1</v>
      </c>
      <c r="G2437">
        <v>19.649999999999999</v>
      </c>
      <c r="H2437">
        <f t="shared" si="609"/>
        <v>1</v>
      </c>
      <c r="I2437">
        <f t="shared" si="610"/>
        <v>0</v>
      </c>
      <c r="J2437">
        <f t="shared" si="611"/>
        <v>0</v>
      </c>
      <c r="K2437">
        <f t="shared" si="612"/>
        <v>0</v>
      </c>
      <c r="L2437">
        <f t="shared" si="613"/>
        <v>1</v>
      </c>
      <c r="M2437">
        <f t="shared" si="614"/>
        <v>1</v>
      </c>
      <c r="N2437">
        <f t="shared" si="615"/>
        <v>0</v>
      </c>
      <c r="O2437">
        <f t="shared" si="616"/>
        <v>0</v>
      </c>
      <c r="P2437">
        <v>3</v>
      </c>
      <c r="Q2437">
        <f t="shared" si="617"/>
        <v>0</v>
      </c>
      <c r="R2437">
        <f t="shared" si="618"/>
        <v>1</v>
      </c>
      <c r="S2437">
        <f t="shared" si="619"/>
        <v>0</v>
      </c>
      <c r="T2437">
        <f t="shared" si="620"/>
        <v>0</v>
      </c>
      <c r="U2437">
        <v>0</v>
      </c>
      <c r="V2437">
        <f t="shared" si="621"/>
        <v>0.25967062911705996</v>
      </c>
      <c r="W2437">
        <f t="shared" si="622"/>
        <v>0.56455532342148007</v>
      </c>
      <c r="X2437">
        <f t="shared" si="623"/>
        <v>6.7428835626049705E-2</v>
      </c>
      <c r="Y2437">
        <f t="shared" si="624"/>
        <v>0</v>
      </c>
      <c r="Z2437" t="s">
        <v>2469</v>
      </c>
    </row>
    <row r="2438" spans="1:26" x14ac:dyDescent="0.25">
      <c r="A2438" t="s">
        <v>26</v>
      </c>
      <c r="B2438" t="s">
        <v>38</v>
      </c>
      <c r="C2438" t="s">
        <v>25</v>
      </c>
      <c r="D2438">
        <v>0</v>
      </c>
      <c r="F2438">
        <v>1</v>
      </c>
      <c r="G2438">
        <v>59.8</v>
      </c>
      <c r="H2438">
        <f t="shared" si="609"/>
        <v>1</v>
      </c>
      <c r="I2438">
        <f t="shared" si="610"/>
        <v>0</v>
      </c>
      <c r="J2438">
        <f t="shared" si="611"/>
        <v>1</v>
      </c>
      <c r="K2438">
        <f t="shared" si="612"/>
        <v>0</v>
      </c>
      <c r="L2438">
        <f t="shared" si="613"/>
        <v>0</v>
      </c>
      <c r="M2438">
        <f t="shared" si="614"/>
        <v>1</v>
      </c>
      <c r="N2438">
        <f t="shared" si="615"/>
        <v>0</v>
      </c>
      <c r="O2438">
        <f t="shared" si="616"/>
        <v>0</v>
      </c>
      <c r="P2438">
        <v>14</v>
      </c>
      <c r="Q2438">
        <f t="shared" si="617"/>
        <v>0</v>
      </c>
      <c r="R2438">
        <f t="shared" si="618"/>
        <v>0</v>
      </c>
      <c r="S2438">
        <f t="shared" si="619"/>
        <v>1</v>
      </c>
      <c r="T2438">
        <f t="shared" si="620"/>
        <v>0</v>
      </c>
      <c r="U2438">
        <v>0</v>
      </c>
      <c r="V2438">
        <f t="shared" si="621"/>
        <v>0.36954953150359771</v>
      </c>
      <c r="W2438">
        <f t="shared" si="622"/>
        <v>0.59135012487980443</v>
      </c>
      <c r="X2438">
        <f t="shared" si="623"/>
        <v>0.13656685623452855</v>
      </c>
      <c r="Y2438">
        <f t="shared" si="624"/>
        <v>1</v>
      </c>
      <c r="Z2438" t="s">
        <v>2470</v>
      </c>
    </row>
    <row r="2439" spans="1:26" x14ac:dyDescent="0.25">
      <c r="A2439" t="s">
        <v>26</v>
      </c>
      <c r="B2439" t="s">
        <v>38</v>
      </c>
      <c r="C2439" t="s">
        <v>35</v>
      </c>
      <c r="D2439">
        <v>1</v>
      </c>
      <c r="F2439">
        <v>1</v>
      </c>
      <c r="G2439">
        <v>73.55</v>
      </c>
      <c r="H2439">
        <f t="shared" si="609"/>
        <v>0</v>
      </c>
      <c r="I2439">
        <f t="shared" si="610"/>
        <v>1</v>
      </c>
      <c r="J2439">
        <f t="shared" si="611"/>
        <v>0</v>
      </c>
      <c r="K2439">
        <f t="shared" si="612"/>
        <v>1</v>
      </c>
      <c r="L2439">
        <f t="shared" si="613"/>
        <v>0</v>
      </c>
      <c r="M2439">
        <f t="shared" si="614"/>
        <v>1</v>
      </c>
      <c r="N2439">
        <f t="shared" si="615"/>
        <v>0</v>
      </c>
      <c r="O2439">
        <f t="shared" si="616"/>
        <v>0</v>
      </c>
      <c r="P2439">
        <v>31</v>
      </c>
      <c r="Q2439">
        <f t="shared" si="617"/>
        <v>0</v>
      </c>
      <c r="R2439">
        <f t="shared" si="618"/>
        <v>0</v>
      </c>
      <c r="S2439">
        <f t="shared" si="619"/>
        <v>1</v>
      </c>
      <c r="T2439">
        <f t="shared" si="620"/>
        <v>0</v>
      </c>
      <c r="U2439">
        <v>0</v>
      </c>
      <c r="V2439">
        <f t="shared" si="621"/>
        <v>0.37243192506820744</v>
      </c>
      <c r="W2439">
        <f t="shared" si="622"/>
        <v>0.59204648630355039</v>
      </c>
      <c r="X2439">
        <f t="shared" si="623"/>
        <v>0.13870553881001088</v>
      </c>
      <c r="Y2439">
        <f t="shared" si="624"/>
        <v>1</v>
      </c>
      <c r="Z2439" t="s">
        <v>2471</v>
      </c>
    </row>
    <row r="2440" spans="1:26" x14ac:dyDescent="0.25">
      <c r="A2440" t="s">
        <v>26</v>
      </c>
      <c r="B2440" t="s">
        <v>27</v>
      </c>
      <c r="C2440" t="s">
        <v>25</v>
      </c>
      <c r="D2440">
        <v>0</v>
      </c>
      <c r="F2440">
        <v>1</v>
      </c>
      <c r="G2440">
        <v>61.4</v>
      </c>
      <c r="H2440">
        <f t="shared" si="609"/>
        <v>1</v>
      </c>
      <c r="I2440">
        <f t="shared" si="610"/>
        <v>0</v>
      </c>
      <c r="J2440">
        <f t="shared" si="611"/>
        <v>1</v>
      </c>
      <c r="K2440">
        <f t="shared" si="612"/>
        <v>0</v>
      </c>
      <c r="L2440">
        <f t="shared" si="613"/>
        <v>0</v>
      </c>
      <c r="M2440">
        <f t="shared" si="614"/>
        <v>1</v>
      </c>
      <c r="N2440">
        <f t="shared" si="615"/>
        <v>0</v>
      </c>
      <c r="O2440">
        <f t="shared" si="616"/>
        <v>0</v>
      </c>
      <c r="P2440">
        <v>7</v>
      </c>
      <c r="Q2440">
        <f t="shared" si="617"/>
        <v>1</v>
      </c>
      <c r="R2440">
        <f t="shared" si="618"/>
        <v>0</v>
      </c>
      <c r="S2440">
        <f t="shared" si="619"/>
        <v>0</v>
      </c>
      <c r="T2440">
        <f t="shared" si="620"/>
        <v>0</v>
      </c>
      <c r="U2440">
        <v>0</v>
      </c>
      <c r="V2440">
        <f t="shared" si="621"/>
        <v>0.49512091479775322</v>
      </c>
      <c r="W2440">
        <f t="shared" si="622"/>
        <v>0.62131204485159219</v>
      </c>
      <c r="X2440">
        <f t="shared" si="623"/>
        <v>0.24514472027016401</v>
      </c>
      <c r="Y2440">
        <f t="shared" si="624"/>
        <v>1</v>
      </c>
      <c r="Z2440" t="s">
        <v>2472</v>
      </c>
    </row>
    <row r="2441" spans="1:26" x14ac:dyDescent="0.25">
      <c r="A2441" t="s">
        <v>26</v>
      </c>
      <c r="B2441" t="s">
        <v>33</v>
      </c>
      <c r="C2441" t="s">
        <v>35</v>
      </c>
      <c r="D2441">
        <v>0</v>
      </c>
      <c r="F2441">
        <v>1</v>
      </c>
      <c r="G2441">
        <v>103.35</v>
      </c>
      <c r="H2441">
        <f t="shared" si="609"/>
        <v>1</v>
      </c>
      <c r="I2441">
        <f t="shared" si="610"/>
        <v>0</v>
      </c>
      <c r="J2441">
        <f t="shared" si="611"/>
        <v>0</v>
      </c>
      <c r="K2441">
        <f t="shared" si="612"/>
        <v>1</v>
      </c>
      <c r="L2441">
        <f t="shared" si="613"/>
        <v>0</v>
      </c>
      <c r="M2441">
        <f t="shared" si="614"/>
        <v>1</v>
      </c>
      <c r="N2441">
        <f t="shared" si="615"/>
        <v>0</v>
      </c>
      <c r="O2441">
        <f t="shared" si="616"/>
        <v>0</v>
      </c>
      <c r="P2441">
        <v>8</v>
      </c>
      <c r="Q2441">
        <f t="shared" si="617"/>
        <v>0</v>
      </c>
      <c r="R2441">
        <f t="shared" si="618"/>
        <v>0</v>
      </c>
      <c r="S2441">
        <f t="shared" si="619"/>
        <v>0</v>
      </c>
      <c r="T2441">
        <f t="shared" si="620"/>
        <v>1</v>
      </c>
      <c r="U2441">
        <v>1</v>
      </c>
      <c r="V2441">
        <f t="shared" si="621"/>
        <v>0.41889177637759711</v>
      </c>
      <c r="W2441">
        <f t="shared" si="622"/>
        <v>0.60321803129661022</v>
      </c>
      <c r="X2441">
        <f t="shared" si="623"/>
        <v>0.33768676756158461</v>
      </c>
      <c r="Y2441">
        <f t="shared" si="624"/>
        <v>1</v>
      </c>
      <c r="Z2441" t="s">
        <v>2473</v>
      </c>
    </row>
    <row r="2442" spans="1:26" x14ac:dyDescent="0.25">
      <c r="A2442" t="s">
        <v>29</v>
      </c>
      <c r="B2442" t="s">
        <v>33</v>
      </c>
      <c r="C2442" t="s">
        <v>23</v>
      </c>
      <c r="D2442">
        <v>0</v>
      </c>
      <c r="F2442">
        <v>1</v>
      </c>
      <c r="G2442">
        <v>19.899999999999999</v>
      </c>
      <c r="H2442">
        <f t="shared" si="609"/>
        <v>1</v>
      </c>
      <c r="I2442">
        <f t="shared" si="610"/>
        <v>0</v>
      </c>
      <c r="J2442">
        <f t="shared" si="611"/>
        <v>0</v>
      </c>
      <c r="K2442">
        <f t="shared" si="612"/>
        <v>0</v>
      </c>
      <c r="L2442">
        <f t="shared" si="613"/>
        <v>1</v>
      </c>
      <c r="M2442">
        <f t="shared" si="614"/>
        <v>0</v>
      </c>
      <c r="N2442">
        <f t="shared" si="615"/>
        <v>1</v>
      </c>
      <c r="O2442">
        <f t="shared" si="616"/>
        <v>0</v>
      </c>
      <c r="P2442">
        <v>17</v>
      </c>
      <c r="Q2442">
        <f t="shared" si="617"/>
        <v>0</v>
      </c>
      <c r="R2442">
        <f t="shared" si="618"/>
        <v>0</v>
      </c>
      <c r="S2442">
        <f t="shared" si="619"/>
        <v>0</v>
      </c>
      <c r="T2442">
        <f t="shared" si="620"/>
        <v>1</v>
      </c>
      <c r="U2442">
        <v>0</v>
      </c>
      <c r="V2442">
        <f t="shared" si="621"/>
        <v>-1.1394455571122678E-2</v>
      </c>
      <c r="W2442">
        <f t="shared" si="622"/>
        <v>0.49715141692730641</v>
      </c>
      <c r="X2442">
        <f t="shared" si="623"/>
        <v>1.2983361776228863E-4</v>
      </c>
      <c r="Y2442">
        <f t="shared" si="624"/>
        <v>0</v>
      </c>
      <c r="Z2442" t="s">
        <v>2474</v>
      </c>
    </row>
    <row r="2443" spans="1:26" x14ac:dyDescent="0.25">
      <c r="A2443" t="s">
        <v>26</v>
      </c>
      <c r="B2443" t="s">
        <v>38</v>
      </c>
      <c r="C2443" t="s">
        <v>23</v>
      </c>
      <c r="D2443">
        <v>0</v>
      </c>
      <c r="F2443">
        <v>1</v>
      </c>
      <c r="G2443">
        <v>19.45</v>
      </c>
      <c r="H2443">
        <f t="shared" si="609"/>
        <v>1</v>
      </c>
      <c r="I2443">
        <f t="shared" si="610"/>
        <v>0</v>
      </c>
      <c r="J2443">
        <f t="shared" si="611"/>
        <v>0</v>
      </c>
      <c r="K2443">
        <f t="shared" si="612"/>
        <v>0</v>
      </c>
      <c r="L2443">
        <f t="shared" si="613"/>
        <v>1</v>
      </c>
      <c r="M2443">
        <f t="shared" si="614"/>
        <v>1</v>
      </c>
      <c r="N2443">
        <f t="shared" si="615"/>
        <v>0</v>
      </c>
      <c r="O2443">
        <f t="shared" si="616"/>
        <v>0</v>
      </c>
      <c r="P2443">
        <v>32</v>
      </c>
      <c r="Q2443">
        <f t="shared" si="617"/>
        <v>0</v>
      </c>
      <c r="R2443">
        <f t="shared" si="618"/>
        <v>0</v>
      </c>
      <c r="S2443">
        <f t="shared" si="619"/>
        <v>1</v>
      </c>
      <c r="T2443">
        <f t="shared" si="620"/>
        <v>0</v>
      </c>
      <c r="U2443">
        <v>0</v>
      </c>
      <c r="V2443">
        <f t="shared" si="621"/>
        <v>0.27791343639950489</v>
      </c>
      <c r="W2443">
        <f t="shared" si="622"/>
        <v>0.5690346010165126</v>
      </c>
      <c r="X2443">
        <f t="shared" si="623"/>
        <v>7.7235878131381649E-2</v>
      </c>
      <c r="Y2443">
        <f t="shared" si="624"/>
        <v>0</v>
      </c>
      <c r="Z2443" t="s">
        <v>2475</v>
      </c>
    </row>
    <row r="2444" spans="1:26" x14ac:dyDescent="0.25">
      <c r="A2444" t="s">
        <v>26</v>
      </c>
      <c r="B2444" t="s">
        <v>30</v>
      </c>
      <c r="C2444" t="s">
        <v>35</v>
      </c>
      <c r="D2444">
        <v>1</v>
      </c>
      <c r="F2444">
        <v>1</v>
      </c>
      <c r="G2444">
        <v>81.5</v>
      </c>
      <c r="H2444">
        <f t="shared" si="609"/>
        <v>0</v>
      </c>
      <c r="I2444">
        <f t="shared" si="610"/>
        <v>1</v>
      </c>
      <c r="J2444">
        <f t="shared" si="611"/>
        <v>0</v>
      </c>
      <c r="K2444">
        <f t="shared" si="612"/>
        <v>1</v>
      </c>
      <c r="L2444">
        <f t="shared" si="613"/>
        <v>0</v>
      </c>
      <c r="M2444">
        <f t="shared" si="614"/>
        <v>1</v>
      </c>
      <c r="N2444">
        <f t="shared" si="615"/>
        <v>0</v>
      </c>
      <c r="O2444">
        <f t="shared" si="616"/>
        <v>0</v>
      </c>
      <c r="P2444">
        <v>2</v>
      </c>
      <c r="Q2444">
        <f t="shared" si="617"/>
        <v>0</v>
      </c>
      <c r="R2444">
        <f t="shared" si="618"/>
        <v>1</v>
      </c>
      <c r="S2444">
        <f t="shared" si="619"/>
        <v>0</v>
      </c>
      <c r="T2444">
        <f t="shared" si="620"/>
        <v>0</v>
      </c>
      <c r="U2444">
        <v>0</v>
      </c>
      <c r="V2444">
        <f t="shared" si="621"/>
        <v>0.40338103396714653</v>
      </c>
      <c r="W2444">
        <f t="shared" si="622"/>
        <v>0.59949971812477931</v>
      </c>
      <c r="X2444">
        <f t="shared" si="623"/>
        <v>0.16271625856440422</v>
      </c>
      <c r="Y2444">
        <f t="shared" si="624"/>
        <v>1</v>
      </c>
      <c r="Z2444" t="s">
        <v>2476</v>
      </c>
    </row>
    <row r="2445" spans="1:26" x14ac:dyDescent="0.25">
      <c r="A2445" t="s">
        <v>26</v>
      </c>
      <c r="B2445" t="s">
        <v>27</v>
      </c>
      <c r="C2445" t="s">
        <v>35</v>
      </c>
      <c r="D2445">
        <v>1</v>
      </c>
      <c r="F2445">
        <v>1</v>
      </c>
      <c r="G2445">
        <v>84.8</v>
      </c>
      <c r="H2445">
        <f t="shared" si="609"/>
        <v>0</v>
      </c>
      <c r="I2445">
        <f t="shared" si="610"/>
        <v>1</v>
      </c>
      <c r="J2445">
        <f t="shared" si="611"/>
        <v>0</v>
      </c>
      <c r="K2445">
        <f t="shared" si="612"/>
        <v>1</v>
      </c>
      <c r="L2445">
        <f t="shared" si="613"/>
        <v>0</v>
      </c>
      <c r="M2445">
        <f t="shared" si="614"/>
        <v>1</v>
      </c>
      <c r="N2445">
        <f t="shared" si="615"/>
        <v>0</v>
      </c>
      <c r="O2445">
        <f t="shared" si="616"/>
        <v>0</v>
      </c>
      <c r="P2445">
        <v>7</v>
      </c>
      <c r="Q2445">
        <f t="shared" si="617"/>
        <v>1</v>
      </c>
      <c r="R2445">
        <f t="shared" si="618"/>
        <v>0</v>
      </c>
      <c r="S2445">
        <f t="shared" si="619"/>
        <v>0</v>
      </c>
      <c r="T2445">
        <f t="shared" si="620"/>
        <v>0</v>
      </c>
      <c r="U2445">
        <v>1</v>
      </c>
      <c r="V2445">
        <f t="shared" si="621"/>
        <v>0.53160281146351551</v>
      </c>
      <c r="W2445">
        <f t="shared" si="622"/>
        <v>0.62985686464703838</v>
      </c>
      <c r="X2445">
        <f t="shared" si="623"/>
        <v>0.21939592622888299</v>
      </c>
      <c r="Y2445">
        <f t="shared" si="624"/>
        <v>1</v>
      </c>
      <c r="Z2445" t="s">
        <v>2477</v>
      </c>
    </row>
    <row r="2446" spans="1:26" x14ac:dyDescent="0.25">
      <c r="A2446" t="s">
        <v>45</v>
      </c>
      <c r="B2446" t="s">
        <v>38</v>
      </c>
      <c r="C2446" t="s">
        <v>35</v>
      </c>
      <c r="D2446">
        <v>0</v>
      </c>
      <c r="F2446">
        <v>1</v>
      </c>
      <c r="G2446">
        <v>109.55</v>
      </c>
      <c r="H2446">
        <f t="shared" si="609"/>
        <v>1</v>
      </c>
      <c r="I2446">
        <f t="shared" si="610"/>
        <v>0</v>
      </c>
      <c r="J2446">
        <f t="shared" si="611"/>
        <v>0</v>
      </c>
      <c r="K2446">
        <f t="shared" si="612"/>
        <v>1</v>
      </c>
      <c r="L2446">
        <f t="shared" si="613"/>
        <v>0</v>
      </c>
      <c r="M2446">
        <f t="shared" si="614"/>
        <v>0</v>
      </c>
      <c r="N2446">
        <f t="shared" si="615"/>
        <v>0</v>
      </c>
      <c r="O2446">
        <f t="shared" si="616"/>
        <v>1</v>
      </c>
      <c r="P2446">
        <v>72</v>
      </c>
      <c r="Q2446">
        <f t="shared" si="617"/>
        <v>0</v>
      </c>
      <c r="R2446">
        <f t="shared" si="618"/>
        <v>0</v>
      </c>
      <c r="S2446">
        <f t="shared" si="619"/>
        <v>1</v>
      </c>
      <c r="T2446">
        <f t="shared" si="620"/>
        <v>0</v>
      </c>
      <c r="U2446">
        <v>0</v>
      </c>
      <c r="V2446">
        <f t="shared" si="621"/>
        <v>0.1157236337190638</v>
      </c>
      <c r="W2446">
        <f t="shared" si="622"/>
        <v>0.52889866481366998</v>
      </c>
      <c r="X2446">
        <f t="shared" si="623"/>
        <v>1.339195940114404E-2</v>
      </c>
      <c r="Y2446">
        <f t="shared" si="624"/>
        <v>0</v>
      </c>
      <c r="Z2446" t="s">
        <v>2478</v>
      </c>
    </row>
    <row r="2447" spans="1:26" x14ac:dyDescent="0.25">
      <c r="A2447" t="s">
        <v>26</v>
      </c>
      <c r="B2447" t="s">
        <v>27</v>
      </c>
      <c r="C2447" t="s">
        <v>35</v>
      </c>
      <c r="D2447">
        <v>1</v>
      </c>
      <c r="F2447">
        <v>1</v>
      </c>
      <c r="G2447">
        <v>99.95</v>
      </c>
      <c r="H2447">
        <f t="shared" si="609"/>
        <v>0</v>
      </c>
      <c r="I2447">
        <f t="shared" si="610"/>
        <v>1</v>
      </c>
      <c r="J2447">
        <f t="shared" si="611"/>
        <v>0</v>
      </c>
      <c r="K2447">
        <f t="shared" si="612"/>
        <v>1</v>
      </c>
      <c r="L2447">
        <f t="shared" si="613"/>
        <v>0</v>
      </c>
      <c r="M2447">
        <f t="shared" si="614"/>
        <v>1</v>
      </c>
      <c r="N2447">
        <f t="shared" si="615"/>
        <v>0</v>
      </c>
      <c r="O2447">
        <f t="shared" si="616"/>
        <v>0</v>
      </c>
      <c r="P2447">
        <v>31</v>
      </c>
      <c r="Q2447">
        <f t="shared" si="617"/>
        <v>1</v>
      </c>
      <c r="R2447">
        <f t="shared" si="618"/>
        <v>0</v>
      </c>
      <c r="S2447">
        <f t="shared" si="619"/>
        <v>0</v>
      </c>
      <c r="T2447">
        <f t="shared" si="620"/>
        <v>0</v>
      </c>
      <c r="U2447">
        <v>1</v>
      </c>
      <c r="V2447">
        <f t="shared" si="621"/>
        <v>0.55522250097147707</v>
      </c>
      <c r="W2447">
        <f t="shared" si="622"/>
        <v>0.63534640020091637</v>
      </c>
      <c r="X2447">
        <f t="shared" si="623"/>
        <v>0.19782702364206772</v>
      </c>
      <c r="Y2447">
        <f t="shared" si="624"/>
        <v>1</v>
      </c>
      <c r="Z2447" t="s">
        <v>2479</v>
      </c>
    </row>
    <row r="2448" spans="1:26" x14ac:dyDescent="0.25">
      <c r="A2448" t="s">
        <v>26</v>
      </c>
      <c r="B2448" t="s">
        <v>30</v>
      </c>
      <c r="C2448" t="s">
        <v>35</v>
      </c>
      <c r="D2448">
        <v>0</v>
      </c>
      <c r="F2448">
        <v>1</v>
      </c>
      <c r="G2448">
        <v>74.400000000000006</v>
      </c>
      <c r="H2448">
        <f t="shared" si="609"/>
        <v>1</v>
      </c>
      <c r="I2448">
        <f t="shared" si="610"/>
        <v>0</v>
      </c>
      <c r="J2448">
        <f t="shared" si="611"/>
        <v>0</v>
      </c>
      <c r="K2448">
        <f t="shared" si="612"/>
        <v>1</v>
      </c>
      <c r="L2448">
        <f t="shared" si="613"/>
        <v>0</v>
      </c>
      <c r="M2448">
        <f t="shared" si="614"/>
        <v>1</v>
      </c>
      <c r="N2448">
        <f t="shared" si="615"/>
        <v>0</v>
      </c>
      <c r="O2448">
        <f t="shared" si="616"/>
        <v>0</v>
      </c>
      <c r="P2448">
        <v>27</v>
      </c>
      <c r="Q2448">
        <f t="shared" si="617"/>
        <v>0</v>
      </c>
      <c r="R2448">
        <f t="shared" si="618"/>
        <v>1</v>
      </c>
      <c r="S2448">
        <f t="shared" si="619"/>
        <v>0</v>
      </c>
      <c r="T2448">
        <f t="shared" si="620"/>
        <v>0</v>
      </c>
      <c r="U2448">
        <v>0</v>
      </c>
      <c r="V2448">
        <f t="shared" si="621"/>
        <v>0.37862029143006992</v>
      </c>
      <c r="W2448">
        <f t="shared" si="622"/>
        <v>0.59354029095138994</v>
      </c>
      <c r="X2448">
        <f t="shared" si="623"/>
        <v>0.14335332508259108</v>
      </c>
      <c r="Y2448">
        <f t="shared" si="624"/>
        <v>1</v>
      </c>
      <c r="Z2448" t="s">
        <v>2480</v>
      </c>
    </row>
    <row r="2449" spans="1:26" x14ac:dyDescent="0.25">
      <c r="A2449" t="s">
        <v>26</v>
      </c>
      <c r="B2449" t="s">
        <v>38</v>
      </c>
      <c r="C2449" t="s">
        <v>35</v>
      </c>
      <c r="D2449">
        <v>0</v>
      </c>
      <c r="F2449">
        <v>1</v>
      </c>
      <c r="G2449">
        <v>90</v>
      </c>
      <c r="H2449">
        <f t="shared" si="609"/>
        <v>1</v>
      </c>
      <c r="I2449">
        <f t="shared" si="610"/>
        <v>0</v>
      </c>
      <c r="J2449">
        <f t="shared" si="611"/>
        <v>0</v>
      </c>
      <c r="K2449">
        <f t="shared" si="612"/>
        <v>1</v>
      </c>
      <c r="L2449">
        <f t="shared" si="613"/>
        <v>0</v>
      </c>
      <c r="M2449">
        <f t="shared" si="614"/>
        <v>1</v>
      </c>
      <c r="N2449">
        <f t="shared" si="615"/>
        <v>0</v>
      </c>
      <c r="O2449">
        <f t="shared" si="616"/>
        <v>0</v>
      </c>
      <c r="P2449">
        <v>18</v>
      </c>
      <c r="Q2449">
        <f t="shared" si="617"/>
        <v>0</v>
      </c>
      <c r="R2449">
        <f t="shared" si="618"/>
        <v>0</v>
      </c>
      <c r="S2449">
        <f t="shared" si="619"/>
        <v>1</v>
      </c>
      <c r="T2449">
        <f t="shared" si="620"/>
        <v>0</v>
      </c>
      <c r="U2449">
        <v>1</v>
      </c>
      <c r="V2449">
        <f t="shared" si="621"/>
        <v>0.40294155587391145</v>
      </c>
      <c r="W2449">
        <f t="shared" si="622"/>
        <v>0.59939419490719625</v>
      </c>
      <c r="X2449">
        <f t="shared" si="623"/>
        <v>0.3564787857022656</v>
      </c>
      <c r="Y2449">
        <f t="shared" si="624"/>
        <v>1</v>
      </c>
      <c r="Z2449" t="s">
        <v>2481</v>
      </c>
    </row>
    <row r="2450" spans="1:26" x14ac:dyDescent="0.25">
      <c r="A2450" t="s">
        <v>26</v>
      </c>
      <c r="B2450" t="s">
        <v>27</v>
      </c>
      <c r="C2450" t="s">
        <v>35</v>
      </c>
      <c r="D2450">
        <v>0</v>
      </c>
      <c r="F2450">
        <v>1</v>
      </c>
      <c r="G2450">
        <v>74.900000000000006</v>
      </c>
      <c r="H2450">
        <f t="shared" si="609"/>
        <v>1</v>
      </c>
      <c r="I2450">
        <f t="shared" si="610"/>
        <v>0</v>
      </c>
      <c r="J2450">
        <f t="shared" si="611"/>
        <v>0</v>
      </c>
      <c r="K2450">
        <f t="shared" si="612"/>
        <v>1</v>
      </c>
      <c r="L2450">
        <f t="shared" si="613"/>
        <v>0</v>
      </c>
      <c r="M2450">
        <f t="shared" si="614"/>
        <v>1</v>
      </c>
      <c r="N2450">
        <f t="shared" si="615"/>
        <v>0</v>
      </c>
      <c r="O2450">
        <f t="shared" si="616"/>
        <v>0</v>
      </c>
      <c r="P2450">
        <v>7</v>
      </c>
      <c r="Q2450">
        <f t="shared" si="617"/>
        <v>1</v>
      </c>
      <c r="R2450">
        <f t="shared" si="618"/>
        <v>0</v>
      </c>
      <c r="S2450">
        <f t="shared" si="619"/>
        <v>0</v>
      </c>
      <c r="T2450">
        <f t="shared" si="620"/>
        <v>0</v>
      </c>
      <c r="U2450">
        <v>0</v>
      </c>
      <c r="V2450">
        <f t="shared" si="621"/>
        <v>0.52985961197845721</v>
      </c>
      <c r="W2450">
        <f t="shared" si="622"/>
        <v>0.62945036809504984</v>
      </c>
      <c r="X2450">
        <f t="shared" si="623"/>
        <v>0.28075120840596124</v>
      </c>
      <c r="Y2450">
        <f t="shared" si="624"/>
        <v>1</v>
      </c>
      <c r="Z2450" t="s">
        <v>2482</v>
      </c>
    </row>
    <row r="2451" spans="1:26" x14ac:dyDescent="0.25">
      <c r="A2451" t="s">
        <v>26</v>
      </c>
      <c r="B2451" t="s">
        <v>27</v>
      </c>
      <c r="C2451" t="s">
        <v>35</v>
      </c>
      <c r="D2451">
        <v>1</v>
      </c>
      <c r="F2451">
        <v>1</v>
      </c>
      <c r="G2451">
        <v>104.85</v>
      </c>
      <c r="H2451">
        <f t="shared" si="609"/>
        <v>0</v>
      </c>
      <c r="I2451">
        <f t="shared" si="610"/>
        <v>1</v>
      </c>
      <c r="J2451">
        <f t="shared" si="611"/>
        <v>0</v>
      </c>
      <c r="K2451">
        <f t="shared" si="612"/>
        <v>1</v>
      </c>
      <c r="L2451">
        <f t="shared" si="613"/>
        <v>0</v>
      </c>
      <c r="M2451">
        <f t="shared" si="614"/>
        <v>1</v>
      </c>
      <c r="N2451">
        <f t="shared" si="615"/>
        <v>0</v>
      </c>
      <c r="O2451">
        <f t="shared" si="616"/>
        <v>0</v>
      </c>
      <c r="P2451">
        <v>14</v>
      </c>
      <c r="Q2451">
        <f t="shared" si="617"/>
        <v>1</v>
      </c>
      <c r="R2451">
        <f t="shared" si="618"/>
        <v>0</v>
      </c>
      <c r="S2451">
        <f t="shared" si="619"/>
        <v>0</v>
      </c>
      <c r="T2451">
        <f t="shared" si="620"/>
        <v>0</v>
      </c>
      <c r="U2451">
        <v>1</v>
      </c>
      <c r="V2451">
        <f t="shared" si="621"/>
        <v>0.55799870323474854</v>
      </c>
      <c r="W2451">
        <f t="shared" si="622"/>
        <v>0.63598935249294364</v>
      </c>
      <c r="X2451">
        <f t="shared" si="623"/>
        <v>0.1953651463421639</v>
      </c>
      <c r="Y2451">
        <f t="shared" si="624"/>
        <v>1</v>
      </c>
      <c r="Z2451" t="s">
        <v>2483</v>
      </c>
    </row>
    <row r="2452" spans="1:26" x14ac:dyDescent="0.25">
      <c r="A2452" t="s">
        <v>26</v>
      </c>
      <c r="B2452" t="s">
        <v>33</v>
      </c>
      <c r="C2452" t="s">
        <v>25</v>
      </c>
      <c r="D2452">
        <v>0</v>
      </c>
      <c r="F2452">
        <v>1</v>
      </c>
      <c r="G2452">
        <v>59.65</v>
      </c>
      <c r="H2452">
        <f t="shared" si="609"/>
        <v>1</v>
      </c>
      <c r="I2452">
        <f t="shared" si="610"/>
        <v>0</v>
      </c>
      <c r="J2452">
        <f t="shared" si="611"/>
        <v>1</v>
      </c>
      <c r="K2452">
        <f t="shared" si="612"/>
        <v>0</v>
      </c>
      <c r="L2452">
        <f t="shared" si="613"/>
        <v>0</v>
      </c>
      <c r="M2452">
        <f t="shared" si="614"/>
        <v>1</v>
      </c>
      <c r="N2452">
        <f t="shared" si="615"/>
        <v>0</v>
      </c>
      <c r="O2452">
        <f t="shared" si="616"/>
        <v>0</v>
      </c>
      <c r="P2452">
        <v>11</v>
      </c>
      <c r="Q2452">
        <f t="shared" si="617"/>
        <v>0</v>
      </c>
      <c r="R2452">
        <f t="shared" si="618"/>
        <v>0</v>
      </c>
      <c r="S2452">
        <f t="shared" si="619"/>
        <v>0</v>
      </c>
      <c r="T2452">
        <f t="shared" si="620"/>
        <v>1</v>
      </c>
      <c r="U2452">
        <v>0</v>
      </c>
      <c r="V2452">
        <f t="shared" si="621"/>
        <v>0.35562422408733513</v>
      </c>
      <c r="W2452">
        <f t="shared" si="622"/>
        <v>0.58798077092608647</v>
      </c>
      <c r="X2452">
        <f t="shared" si="623"/>
        <v>0.12646858875771916</v>
      </c>
      <c r="Y2452">
        <f t="shared" si="624"/>
        <v>1</v>
      </c>
      <c r="Z2452" t="s">
        <v>2484</v>
      </c>
    </row>
    <row r="2453" spans="1:26" x14ac:dyDescent="0.25">
      <c r="A2453" t="s">
        <v>45</v>
      </c>
      <c r="B2453" t="s">
        <v>33</v>
      </c>
      <c r="C2453" t="s">
        <v>35</v>
      </c>
      <c r="D2453">
        <v>0</v>
      </c>
      <c r="F2453">
        <v>1</v>
      </c>
      <c r="G2453">
        <v>110.45</v>
      </c>
      <c r="H2453">
        <f t="shared" si="609"/>
        <v>1</v>
      </c>
      <c r="I2453">
        <f t="shared" si="610"/>
        <v>0</v>
      </c>
      <c r="J2453">
        <f t="shared" si="611"/>
        <v>0</v>
      </c>
      <c r="K2453">
        <f t="shared" si="612"/>
        <v>1</v>
      </c>
      <c r="L2453">
        <f t="shared" si="613"/>
        <v>0</v>
      </c>
      <c r="M2453">
        <f t="shared" si="614"/>
        <v>0</v>
      </c>
      <c r="N2453">
        <f t="shared" si="615"/>
        <v>0</v>
      </c>
      <c r="O2453">
        <f t="shared" si="616"/>
        <v>1</v>
      </c>
      <c r="P2453">
        <v>72</v>
      </c>
      <c r="Q2453">
        <f t="shared" si="617"/>
        <v>0</v>
      </c>
      <c r="R2453">
        <f t="shared" si="618"/>
        <v>0</v>
      </c>
      <c r="S2453">
        <f t="shared" si="619"/>
        <v>0</v>
      </c>
      <c r="T2453">
        <f t="shared" si="620"/>
        <v>1</v>
      </c>
      <c r="U2453">
        <v>0</v>
      </c>
      <c r="V2453">
        <f t="shared" si="621"/>
        <v>0.10343533448652131</v>
      </c>
      <c r="W2453">
        <f t="shared" si="622"/>
        <v>0.52583580323968404</v>
      </c>
      <c r="X2453">
        <f t="shared" si="623"/>
        <v>1.0698868420338545E-2</v>
      </c>
      <c r="Y2453">
        <f t="shared" si="624"/>
        <v>0</v>
      </c>
      <c r="Z2453" t="s">
        <v>2485</v>
      </c>
    </row>
    <row r="2454" spans="1:26" x14ac:dyDescent="0.25">
      <c r="A2454" t="s">
        <v>29</v>
      </c>
      <c r="B2454" t="s">
        <v>27</v>
      </c>
      <c r="C2454" t="s">
        <v>35</v>
      </c>
      <c r="D2454">
        <v>0</v>
      </c>
      <c r="F2454">
        <v>1</v>
      </c>
      <c r="G2454">
        <v>106.1</v>
      </c>
      <c r="H2454">
        <f t="shared" si="609"/>
        <v>1</v>
      </c>
      <c r="I2454">
        <f t="shared" si="610"/>
        <v>0</v>
      </c>
      <c r="J2454">
        <f t="shared" si="611"/>
        <v>0</v>
      </c>
      <c r="K2454">
        <f t="shared" si="612"/>
        <v>1</v>
      </c>
      <c r="L2454">
        <f t="shared" si="613"/>
        <v>0</v>
      </c>
      <c r="M2454">
        <f t="shared" si="614"/>
        <v>0</v>
      </c>
      <c r="N2454">
        <f t="shared" si="615"/>
        <v>1</v>
      </c>
      <c r="O2454">
        <f t="shared" si="616"/>
        <v>0</v>
      </c>
      <c r="P2454">
        <v>28</v>
      </c>
      <c r="Q2454">
        <f t="shared" si="617"/>
        <v>1</v>
      </c>
      <c r="R2454">
        <f t="shared" si="618"/>
        <v>0</v>
      </c>
      <c r="S2454">
        <f t="shared" si="619"/>
        <v>0</v>
      </c>
      <c r="T2454">
        <f t="shared" si="620"/>
        <v>0</v>
      </c>
      <c r="U2454">
        <v>1</v>
      </c>
      <c r="V2454">
        <f t="shared" si="621"/>
        <v>0.30704729232469086</v>
      </c>
      <c r="W2454">
        <f t="shared" si="622"/>
        <v>0.57616437555070998</v>
      </c>
      <c r="X2454">
        <f t="shared" si="623"/>
        <v>0.48018345507454246</v>
      </c>
      <c r="Y2454">
        <f t="shared" si="624"/>
        <v>0</v>
      </c>
      <c r="Z2454" t="s">
        <v>2486</v>
      </c>
    </row>
    <row r="2455" spans="1:26" x14ac:dyDescent="0.25">
      <c r="A2455" t="s">
        <v>26</v>
      </c>
      <c r="B2455" t="s">
        <v>38</v>
      </c>
      <c r="C2455" t="s">
        <v>35</v>
      </c>
      <c r="D2455">
        <v>1</v>
      </c>
      <c r="F2455">
        <v>1</v>
      </c>
      <c r="G2455">
        <v>74.2</v>
      </c>
      <c r="H2455">
        <f t="shared" si="609"/>
        <v>0</v>
      </c>
      <c r="I2455">
        <f t="shared" si="610"/>
        <v>1</v>
      </c>
      <c r="J2455">
        <f t="shared" si="611"/>
        <v>0</v>
      </c>
      <c r="K2455">
        <f t="shared" si="612"/>
        <v>1</v>
      </c>
      <c r="L2455">
        <f t="shared" si="613"/>
        <v>0</v>
      </c>
      <c r="M2455">
        <f t="shared" si="614"/>
        <v>1</v>
      </c>
      <c r="N2455">
        <f t="shared" si="615"/>
        <v>0</v>
      </c>
      <c r="O2455">
        <f t="shared" si="616"/>
        <v>0</v>
      </c>
      <c r="P2455">
        <v>15</v>
      </c>
      <c r="Q2455">
        <f t="shared" si="617"/>
        <v>0</v>
      </c>
      <c r="R2455">
        <f t="shared" si="618"/>
        <v>0</v>
      </c>
      <c r="S2455">
        <f t="shared" si="619"/>
        <v>1</v>
      </c>
      <c r="T2455">
        <f t="shared" si="620"/>
        <v>0</v>
      </c>
      <c r="U2455">
        <v>1</v>
      </c>
      <c r="V2455">
        <f t="shared" si="621"/>
        <v>0.39199992945175915</v>
      </c>
      <c r="W2455">
        <f t="shared" si="622"/>
        <v>0.59676404874894939</v>
      </c>
      <c r="X2455">
        <f t="shared" si="623"/>
        <v>0.36966408578666593</v>
      </c>
      <c r="Y2455">
        <f t="shared" si="624"/>
        <v>1</v>
      </c>
      <c r="Z2455" t="s">
        <v>2487</v>
      </c>
    </row>
    <row r="2456" spans="1:26" x14ac:dyDescent="0.25">
      <c r="A2456" t="s">
        <v>26</v>
      </c>
      <c r="B2456" t="s">
        <v>27</v>
      </c>
      <c r="C2456" t="s">
        <v>35</v>
      </c>
      <c r="D2456">
        <v>1</v>
      </c>
      <c r="F2456">
        <v>1</v>
      </c>
      <c r="G2456">
        <v>74.45</v>
      </c>
      <c r="H2456">
        <f t="shared" si="609"/>
        <v>0</v>
      </c>
      <c r="I2456">
        <f t="shared" si="610"/>
        <v>1</v>
      </c>
      <c r="J2456">
        <f t="shared" si="611"/>
        <v>0</v>
      </c>
      <c r="K2456">
        <f t="shared" si="612"/>
        <v>1</v>
      </c>
      <c r="L2456">
        <f t="shared" si="613"/>
        <v>0</v>
      </c>
      <c r="M2456">
        <f t="shared" si="614"/>
        <v>1</v>
      </c>
      <c r="N2456">
        <f t="shared" si="615"/>
        <v>0</v>
      </c>
      <c r="O2456">
        <f t="shared" si="616"/>
        <v>0</v>
      </c>
      <c r="P2456">
        <v>4</v>
      </c>
      <c r="Q2456">
        <f t="shared" si="617"/>
        <v>1</v>
      </c>
      <c r="R2456">
        <f t="shared" si="618"/>
        <v>0</v>
      </c>
      <c r="S2456">
        <f t="shared" si="619"/>
        <v>0</v>
      </c>
      <c r="T2456">
        <f t="shared" si="620"/>
        <v>0</v>
      </c>
      <c r="U2456">
        <v>0</v>
      </c>
      <c r="V2456">
        <f t="shared" si="621"/>
        <v>0.51060341867751879</v>
      </c>
      <c r="W2456">
        <f t="shared" si="622"/>
        <v>0.62494791923602744</v>
      </c>
      <c r="X2456">
        <f t="shared" si="623"/>
        <v>0.26071585116516954</v>
      </c>
      <c r="Y2456">
        <f t="shared" si="624"/>
        <v>1</v>
      </c>
      <c r="Z2456" t="s">
        <v>2488</v>
      </c>
    </row>
    <row r="2457" spans="1:26" x14ac:dyDescent="0.25">
      <c r="A2457" t="s">
        <v>45</v>
      </c>
      <c r="B2457" t="s">
        <v>27</v>
      </c>
      <c r="C2457" t="s">
        <v>23</v>
      </c>
      <c r="D2457">
        <v>0</v>
      </c>
      <c r="F2457">
        <v>1</v>
      </c>
      <c r="G2457">
        <v>24.55</v>
      </c>
      <c r="H2457">
        <f t="shared" si="609"/>
        <v>1</v>
      </c>
      <c r="I2457">
        <f t="shared" si="610"/>
        <v>0</v>
      </c>
      <c r="J2457">
        <f t="shared" si="611"/>
        <v>0</v>
      </c>
      <c r="K2457">
        <f t="shared" si="612"/>
        <v>0</v>
      </c>
      <c r="L2457">
        <f t="shared" si="613"/>
        <v>1</v>
      </c>
      <c r="M2457">
        <f t="shared" si="614"/>
        <v>0</v>
      </c>
      <c r="N2457">
        <f t="shared" si="615"/>
        <v>0</v>
      </c>
      <c r="O2457">
        <f t="shared" si="616"/>
        <v>1</v>
      </c>
      <c r="P2457">
        <v>71</v>
      </c>
      <c r="Q2457">
        <f t="shared" si="617"/>
        <v>1</v>
      </c>
      <c r="R2457">
        <f t="shared" si="618"/>
        <v>0</v>
      </c>
      <c r="S2457">
        <f t="shared" si="619"/>
        <v>0</v>
      </c>
      <c r="T2457">
        <f t="shared" si="620"/>
        <v>0</v>
      </c>
      <c r="U2457">
        <v>0</v>
      </c>
      <c r="V2457">
        <f t="shared" si="621"/>
        <v>7.7552609054788613E-2</v>
      </c>
      <c r="W2457">
        <f t="shared" si="622"/>
        <v>0.51937844075105355</v>
      </c>
      <c r="X2457">
        <f t="shared" si="623"/>
        <v>6.0144071712048804E-3</v>
      </c>
      <c r="Y2457">
        <f t="shared" si="624"/>
        <v>0</v>
      </c>
      <c r="Z2457" t="s">
        <v>2489</v>
      </c>
    </row>
    <row r="2458" spans="1:26" x14ac:dyDescent="0.25">
      <c r="A2458" t="s">
        <v>26</v>
      </c>
      <c r="B2458" t="s">
        <v>27</v>
      </c>
      <c r="C2458" t="s">
        <v>35</v>
      </c>
      <c r="D2458">
        <v>0</v>
      </c>
      <c r="F2458">
        <v>1</v>
      </c>
      <c r="G2458">
        <v>89.35</v>
      </c>
      <c r="H2458">
        <f t="shared" si="609"/>
        <v>1</v>
      </c>
      <c r="I2458">
        <f t="shared" si="610"/>
        <v>0</v>
      </c>
      <c r="J2458">
        <f t="shared" si="611"/>
        <v>0</v>
      </c>
      <c r="K2458">
        <f t="shared" si="612"/>
        <v>1</v>
      </c>
      <c r="L2458">
        <f t="shared" si="613"/>
        <v>0</v>
      </c>
      <c r="M2458">
        <f t="shared" si="614"/>
        <v>1</v>
      </c>
      <c r="N2458">
        <f t="shared" si="615"/>
        <v>0</v>
      </c>
      <c r="O2458">
        <f t="shared" si="616"/>
        <v>0</v>
      </c>
      <c r="P2458">
        <v>5</v>
      </c>
      <c r="Q2458">
        <f t="shared" si="617"/>
        <v>1</v>
      </c>
      <c r="R2458">
        <f t="shared" si="618"/>
        <v>0</v>
      </c>
      <c r="S2458">
        <f t="shared" si="619"/>
        <v>0</v>
      </c>
      <c r="T2458">
        <f t="shared" si="620"/>
        <v>0</v>
      </c>
      <c r="U2458">
        <v>1</v>
      </c>
      <c r="V2458">
        <f t="shared" si="621"/>
        <v>0.53383334433221363</v>
      </c>
      <c r="W2458">
        <f t="shared" si="622"/>
        <v>0.6303767340270322</v>
      </c>
      <c r="X2458">
        <f t="shared" si="623"/>
        <v>0.21731135085648851</v>
      </c>
      <c r="Y2458">
        <f t="shared" si="624"/>
        <v>1</v>
      </c>
      <c r="Z2458" t="s">
        <v>2490</v>
      </c>
    </row>
    <row r="2459" spans="1:26" x14ac:dyDescent="0.25">
      <c r="A2459" t="s">
        <v>45</v>
      </c>
      <c r="B2459" t="s">
        <v>30</v>
      </c>
      <c r="C2459" t="s">
        <v>23</v>
      </c>
      <c r="D2459">
        <v>0</v>
      </c>
      <c r="F2459">
        <v>1</v>
      </c>
      <c r="G2459">
        <v>24.55</v>
      </c>
      <c r="H2459">
        <f t="shared" si="609"/>
        <v>1</v>
      </c>
      <c r="I2459">
        <f t="shared" si="610"/>
        <v>0</v>
      </c>
      <c r="J2459">
        <f t="shared" si="611"/>
        <v>0</v>
      </c>
      <c r="K2459">
        <f t="shared" si="612"/>
        <v>0</v>
      </c>
      <c r="L2459">
        <f t="shared" si="613"/>
        <v>1</v>
      </c>
      <c r="M2459">
        <f t="shared" si="614"/>
        <v>0</v>
      </c>
      <c r="N2459">
        <f t="shared" si="615"/>
        <v>0</v>
      </c>
      <c r="O2459">
        <f t="shared" si="616"/>
        <v>1</v>
      </c>
      <c r="P2459">
        <v>47</v>
      </c>
      <c r="Q2459">
        <f t="shared" si="617"/>
        <v>0</v>
      </c>
      <c r="R2459">
        <f t="shared" si="618"/>
        <v>1</v>
      </c>
      <c r="S2459">
        <f t="shared" si="619"/>
        <v>0</v>
      </c>
      <c r="T2459">
        <f t="shared" si="620"/>
        <v>0</v>
      </c>
      <c r="U2459">
        <v>0</v>
      </c>
      <c r="V2459">
        <f t="shared" si="621"/>
        <v>-4.5524285578460083E-2</v>
      </c>
      <c r="W2459">
        <f t="shared" si="622"/>
        <v>0.48862089376659695</v>
      </c>
      <c r="X2459">
        <f t="shared" si="623"/>
        <v>2.0724605774291886E-3</v>
      </c>
      <c r="Y2459">
        <f t="shared" si="624"/>
        <v>0</v>
      </c>
      <c r="Z2459" t="s">
        <v>2491</v>
      </c>
    </row>
    <row r="2460" spans="1:26" x14ac:dyDescent="0.25">
      <c r="A2460" t="s">
        <v>29</v>
      </c>
      <c r="B2460" t="s">
        <v>27</v>
      </c>
      <c r="C2460" t="s">
        <v>35</v>
      </c>
      <c r="D2460">
        <v>1</v>
      </c>
      <c r="F2460">
        <v>1</v>
      </c>
      <c r="G2460">
        <v>90.65</v>
      </c>
      <c r="H2460">
        <f t="shared" si="609"/>
        <v>0</v>
      </c>
      <c r="I2460">
        <f t="shared" si="610"/>
        <v>1</v>
      </c>
      <c r="J2460">
        <f t="shared" si="611"/>
        <v>0</v>
      </c>
      <c r="K2460">
        <f t="shared" si="612"/>
        <v>1</v>
      </c>
      <c r="L2460">
        <f t="shared" si="613"/>
        <v>0</v>
      </c>
      <c r="M2460">
        <f t="shared" si="614"/>
        <v>0</v>
      </c>
      <c r="N2460">
        <f t="shared" si="615"/>
        <v>1</v>
      </c>
      <c r="O2460">
        <f t="shared" si="616"/>
        <v>0</v>
      </c>
      <c r="P2460">
        <v>57</v>
      </c>
      <c r="Q2460">
        <f t="shared" si="617"/>
        <v>1</v>
      </c>
      <c r="R2460">
        <f t="shared" si="618"/>
        <v>0</v>
      </c>
      <c r="S2460">
        <f t="shared" si="619"/>
        <v>0</v>
      </c>
      <c r="T2460">
        <f t="shared" si="620"/>
        <v>0</v>
      </c>
      <c r="U2460">
        <v>0</v>
      </c>
      <c r="V2460">
        <f t="shared" si="621"/>
        <v>0.28295988619280937</v>
      </c>
      <c r="W2460">
        <f t="shared" si="622"/>
        <v>0.57027172959895511</v>
      </c>
      <c r="X2460">
        <f t="shared" si="623"/>
        <v>8.0066297194247626E-2</v>
      </c>
      <c r="Y2460">
        <f t="shared" si="624"/>
        <v>0</v>
      </c>
      <c r="Z2460" t="s">
        <v>2492</v>
      </c>
    </row>
    <row r="2461" spans="1:26" x14ac:dyDescent="0.25">
      <c r="A2461" t="s">
        <v>45</v>
      </c>
      <c r="B2461" t="s">
        <v>38</v>
      </c>
      <c r="C2461" t="s">
        <v>35</v>
      </c>
      <c r="D2461">
        <v>1</v>
      </c>
      <c r="F2461">
        <v>1</v>
      </c>
      <c r="G2461">
        <v>105.05</v>
      </c>
      <c r="H2461">
        <f t="shared" si="609"/>
        <v>0</v>
      </c>
      <c r="I2461">
        <f t="shared" si="610"/>
        <v>1</v>
      </c>
      <c r="J2461">
        <f t="shared" si="611"/>
        <v>0</v>
      </c>
      <c r="K2461">
        <f t="shared" si="612"/>
        <v>1</v>
      </c>
      <c r="L2461">
        <f t="shared" si="613"/>
        <v>0</v>
      </c>
      <c r="M2461">
        <f t="shared" si="614"/>
        <v>0</v>
      </c>
      <c r="N2461">
        <f t="shared" si="615"/>
        <v>0</v>
      </c>
      <c r="O2461">
        <f t="shared" si="616"/>
        <v>1</v>
      </c>
      <c r="P2461">
        <v>50</v>
      </c>
      <c r="Q2461">
        <f t="shared" si="617"/>
        <v>0</v>
      </c>
      <c r="R2461">
        <f t="shared" si="618"/>
        <v>0</v>
      </c>
      <c r="S2461">
        <f t="shared" si="619"/>
        <v>1</v>
      </c>
      <c r="T2461">
        <f t="shared" si="620"/>
        <v>0</v>
      </c>
      <c r="U2461">
        <v>0</v>
      </c>
      <c r="V2461">
        <f t="shared" si="621"/>
        <v>9.0153265995205067E-2</v>
      </c>
      <c r="W2461">
        <f t="shared" si="622"/>
        <v>0.52252306367246681</v>
      </c>
      <c r="X2461">
        <f t="shared" si="623"/>
        <v>8.1276113696021977E-3</v>
      </c>
      <c r="Y2461">
        <f t="shared" si="624"/>
        <v>0</v>
      </c>
      <c r="Z2461" t="s">
        <v>2493</v>
      </c>
    </row>
    <row r="2462" spans="1:26" x14ac:dyDescent="0.25">
      <c r="A2462" t="s">
        <v>26</v>
      </c>
      <c r="B2462" t="s">
        <v>38</v>
      </c>
      <c r="C2462" t="s">
        <v>23</v>
      </c>
      <c r="D2462">
        <v>0</v>
      </c>
      <c r="F2462">
        <v>1</v>
      </c>
      <c r="G2462">
        <v>20.45</v>
      </c>
      <c r="H2462">
        <f t="shared" si="609"/>
        <v>1</v>
      </c>
      <c r="I2462">
        <f t="shared" si="610"/>
        <v>0</v>
      </c>
      <c r="J2462">
        <f t="shared" si="611"/>
        <v>0</v>
      </c>
      <c r="K2462">
        <f t="shared" si="612"/>
        <v>0</v>
      </c>
      <c r="L2462">
        <f t="shared" si="613"/>
        <v>1</v>
      </c>
      <c r="M2462">
        <f t="shared" si="614"/>
        <v>1</v>
      </c>
      <c r="N2462">
        <f t="shared" si="615"/>
        <v>0</v>
      </c>
      <c r="O2462">
        <f t="shared" si="616"/>
        <v>0</v>
      </c>
      <c r="P2462">
        <v>8</v>
      </c>
      <c r="Q2462">
        <f t="shared" si="617"/>
        <v>0</v>
      </c>
      <c r="R2462">
        <f t="shared" si="618"/>
        <v>0</v>
      </c>
      <c r="S2462">
        <f t="shared" si="619"/>
        <v>1</v>
      </c>
      <c r="T2462">
        <f t="shared" si="620"/>
        <v>0</v>
      </c>
      <c r="U2462">
        <v>0</v>
      </c>
      <c r="V2462">
        <f t="shared" si="621"/>
        <v>0.26091787344751338</v>
      </c>
      <c r="W2462">
        <f t="shared" si="622"/>
        <v>0.56486191202570224</v>
      </c>
      <c r="X2462">
        <f t="shared" si="623"/>
        <v>6.8078136684372612E-2</v>
      </c>
      <c r="Y2462">
        <f t="shared" si="624"/>
        <v>0</v>
      </c>
      <c r="Z2462" t="s">
        <v>2494</v>
      </c>
    </row>
    <row r="2463" spans="1:26" x14ac:dyDescent="0.25">
      <c r="A2463" t="s">
        <v>45</v>
      </c>
      <c r="B2463" t="s">
        <v>30</v>
      </c>
      <c r="C2463" t="s">
        <v>23</v>
      </c>
      <c r="D2463">
        <v>0</v>
      </c>
      <c r="F2463">
        <v>1</v>
      </c>
      <c r="G2463">
        <v>19.55</v>
      </c>
      <c r="H2463">
        <f t="shared" si="609"/>
        <v>1</v>
      </c>
      <c r="I2463">
        <f t="shared" si="610"/>
        <v>0</v>
      </c>
      <c r="J2463">
        <f t="shared" si="611"/>
        <v>0</v>
      </c>
      <c r="K2463">
        <f t="shared" si="612"/>
        <v>0</v>
      </c>
      <c r="L2463">
        <f t="shared" si="613"/>
        <v>1</v>
      </c>
      <c r="M2463">
        <f t="shared" si="614"/>
        <v>0</v>
      </c>
      <c r="N2463">
        <f t="shared" si="615"/>
        <v>0</v>
      </c>
      <c r="O2463">
        <f t="shared" si="616"/>
        <v>1</v>
      </c>
      <c r="P2463">
        <v>48</v>
      </c>
      <c r="Q2463">
        <f t="shared" si="617"/>
        <v>0</v>
      </c>
      <c r="R2463">
        <f t="shared" si="618"/>
        <v>1</v>
      </c>
      <c r="S2463">
        <f t="shared" si="619"/>
        <v>0</v>
      </c>
      <c r="T2463">
        <f t="shared" si="620"/>
        <v>0</v>
      </c>
      <c r="U2463">
        <v>0</v>
      </c>
      <c r="V2463">
        <f t="shared" si="621"/>
        <v>-7.1874181008852206E-2</v>
      </c>
      <c r="W2463">
        <f t="shared" si="622"/>
        <v>0.48203918605973695</v>
      </c>
      <c r="X2463">
        <f t="shared" si="623"/>
        <v>5.1658978956932514E-3</v>
      </c>
      <c r="Y2463">
        <f t="shared" si="624"/>
        <v>0</v>
      </c>
      <c r="Z2463" t="s">
        <v>2495</v>
      </c>
    </row>
    <row r="2464" spans="1:26" x14ac:dyDescent="0.25">
      <c r="A2464" t="s">
        <v>29</v>
      </c>
      <c r="B2464" t="s">
        <v>33</v>
      </c>
      <c r="C2464" t="s">
        <v>23</v>
      </c>
      <c r="D2464">
        <v>0</v>
      </c>
      <c r="F2464">
        <v>1</v>
      </c>
      <c r="G2464">
        <v>19.7</v>
      </c>
      <c r="H2464">
        <f t="shared" si="609"/>
        <v>1</v>
      </c>
      <c r="I2464">
        <f t="shared" si="610"/>
        <v>0</v>
      </c>
      <c r="J2464">
        <f t="shared" si="611"/>
        <v>0</v>
      </c>
      <c r="K2464">
        <f t="shared" si="612"/>
        <v>0</v>
      </c>
      <c r="L2464">
        <f t="shared" si="613"/>
        <v>1</v>
      </c>
      <c r="M2464">
        <f t="shared" si="614"/>
        <v>0</v>
      </c>
      <c r="N2464">
        <f t="shared" si="615"/>
        <v>1</v>
      </c>
      <c r="O2464">
        <f t="shared" si="616"/>
        <v>0</v>
      </c>
      <c r="P2464">
        <v>70</v>
      </c>
      <c r="Q2464">
        <f t="shared" si="617"/>
        <v>0</v>
      </c>
      <c r="R2464">
        <f t="shared" si="618"/>
        <v>0</v>
      </c>
      <c r="S2464">
        <f t="shared" si="619"/>
        <v>0</v>
      </c>
      <c r="T2464">
        <f t="shared" si="620"/>
        <v>1</v>
      </c>
      <c r="U2464">
        <v>0</v>
      </c>
      <c r="V2464">
        <f t="shared" si="621"/>
        <v>-1.170626665373603E-2</v>
      </c>
      <c r="W2464">
        <f t="shared" si="622"/>
        <v>0.49707346675668934</v>
      </c>
      <c r="X2464">
        <f t="shared" si="623"/>
        <v>1.3703667896837216E-4</v>
      </c>
      <c r="Y2464">
        <f t="shared" si="624"/>
        <v>0</v>
      </c>
      <c r="Z2464" t="s">
        <v>2496</v>
      </c>
    </row>
    <row r="2465" spans="1:26" x14ac:dyDescent="0.25">
      <c r="A2465" t="s">
        <v>26</v>
      </c>
      <c r="B2465" t="s">
        <v>33</v>
      </c>
      <c r="C2465" t="s">
        <v>25</v>
      </c>
      <c r="D2465">
        <v>0</v>
      </c>
      <c r="F2465">
        <v>1</v>
      </c>
      <c r="G2465">
        <v>70.45</v>
      </c>
      <c r="H2465">
        <f t="shared" si="609"/>
        <v>1</v>
      </c>
      <c r="I2465">
        <f t="shared" si="610"/>
        <v>0</v>
      </c>
      <c r="J2465">
        <f t="shared" si="611"/>
        <v>1</v>
      </c>
      <c r="K2465">
        <f t="shared" si="612"/>
        <v>0</v>
      </c>
      <c r="L2465">
        <f t="shared" si="613"/>
        <v>0</v>
      </c>
      <c r="M2465">
        <f t="shared" si="614"/>
        <v>1</v>
      </c>
      <c r="N2465">
        <f t="shared" si="615"/>
        <v>0</v>
      </c>
      <c r="O2465">
        <f t="shared" si="616"/>
        <v>0</v>
      </c>
      <c r="P2465">
        <v>1</v>
      </c>
      <c r="Q2465">
        <f t="shared" si="617"/>
        <v>0</v>
      </c>
      <c r="R2465">
        <f t="shared" si="618"/>
        <v>0</v>
      </c>
      <c r="S2465">
        <f t="shared" si="619"/>
        <v>0</v>
      </c>
      <c r="T2465">
        <f t="shared" si="620"/>
        <v>1</v>
      </c>
      <c r="U2465">
        <v>0</v>
      </c>
      <c r="V2465">
        <f t="shared" si="621"/>
        <v>0.37246202254845617</v>
      </c>
      <c r="W2465">
        <f t="shared" si="622"/>
        <v>0.59205375565089724</v>
      </c>
      <c r="X2465">
        <f t="shared" si="623"/>
        <v>0.13872795824088668</v>
      </c>
      <c r="Y2465">
        <f t="shared" si="624"/>
        <v>1</v>
      </c>
      <c r="Z2465" t="s">
        <v>2497</v>
      </c>
    </row>
    <row r="2466" spans="1:26" x14ac:dyDescent="0.25">
      <c r="A2466" t="s">
        <v>26</v>
      </c>
      <c r="B2466" t="s">
        <v>33</v>
      </c>
      <c r="C2466" t="s">
        <v>35</v>
      </c>
      <c r="D2466">
        <v>0</v>
      </c>
      <c r="F2466">
        <v>1</v>
      </c>
      <c r="G2466">
        <v>85.65</v>
      </c>
      <c r="H2466">
        <f t="shared" si="609"/>
        <v>1</v>
      </c>
      <c r="I2466">
        <f t="shared" si="610"/>
        <v>0</v>
      </c>
      <c r="J2466">
        <f t="shared" si="611"/>
        <v>0</v>
      </c>
      <c r="K2466">
        <f t="shared" si="612"/>
        <v>1</v>
      </c>
      <c r="L2466">
        <f t="shared" si="613"/>
        <v>0</v>
      </c>
      <c r="M2466">
        <f t="shared" si="614"/>
        <v>1</v>
      </c>
      <c r="N2466">
        <f t="shared" si="615"/>
        <v>0</v>
      </c>
      <c r="O2466">
        <f t="shared" si="616"/>
        <v>0</v>
      </c>
      <c r="P2466">
        <v>8</v>
      </c>
      <c r="Q2466">
        <f t="shared" si="617"/>
        <v>0</v>
      </c>
      <c r="R2466">
        <f t="shared" si="618"/>
        <v>0</v>
      </c>
      <c r="S2466">
        <f t="shared" si="619"/>
        <v>0</v>
      </c>
      <c r="T2466">
        <f t="shared" si="620"/>
        <v>1</v>
      </c>
      <c r="U2466">
        <v>0</v>
      </c>
      <c r="V2466">
        <f t="shared" si="621"/>
        <v>0.39615966482707105</v>
      </c>
      <c r="W2466">
        <f t="shared" si="622"/>
        <v>0.59776462963159427</v>
      </c>
      <c r="X2466">
        <f t="shared" si="623"/>
        <v>0.15694248003589728</v>
      </c>
      <c r="Y2466">
        <f t="shared" si="624"/>
        <v>1</v>
      </c>
      <c r="Z2466" t="s">
        <v>2498</v>
      </c>
    </row>
    <row r="2467" spans="1:26" x14ac:dyDescent="0.25">
      <c r="A2467" t="s">
        <v>26</v>
      </c>
      <c r="B2467" t="s">
        <v>27</v>
      </c>
      <c r="C2467" t="s">
        <v>35</v>
      </c>
      <c r="D2467">
        <v>0</v>
      </c>
      <c r="F2467">
        <v>1</v>
      </c>
      <c r="G2467">
        <v>77.150000000000006</v>
      </c>
      <c r="H2467">
        <f t="shared" si="609"/>
        <v>1</v>
      </c>
      <c r="I2467">
        <f t="shared" si="610"/>
        <v>0</v>
      </c>
      <c r="J2467">
        <f t="shared" si="611"/>
        <v>0</v>
      </c>
      <c r="K2467">
        <f t="shared" si="612"/>
        <v>1</v>
      </c>
      <c r="L2467">
        <f t="shared" si="613"/>
        <v>0</v>
      </c>
      <c r="M2467">
        <f t="shared" si="614"/>
        <v>1</v>
      </c>
      <c r="N2467">
        <f t="shared" si="615"/>
        <v>0</v>
      </c>
      <c r="O2467">
        <f t="shared" si="616"/>
        <v>0</v>
      </c>
      <c r="P2467">
        <v>1</v>
      </c>
      <c r="Q2467">
        <f t="shared" si="617"/>
        <v>1</v>
      </c>
      <c r="R2467">
        <f t="shared" si="618"/>
        <v>0</v>
      </c>
      <c r="S2467">
        <f t="shared" si="619"/>
        <v>0</v>
      </c>
      <c r="T2467">
        <f t="shared" si="620"/>
        <v>0</v>
      </c>
      <c r="U2467">
        <v>1</v>
      </c>
      <c r="V2467">
        <f t="shared" si="621"/>
        <v>0.51481286829279915</v>
      </c>
      <c r="W2467">
        <f t="shared" si="622"/>
        <v>0.62593404366594774</v>
      </c>
      <c r="X2467">
        <f t="shared" si="623"/>
        <v>0.23540655277426067</v>
      </c>
      <c r="Y2467">
        <f t="shared" si="624"/>
        <v>1</v>
      </c>
      <c r="Z2467" t="s">
        <v>2499</v>
      </c>
    </row>
    <row r="2468" spans="1:26" x14ac:dyDescent="0.25">
      <c r="A2468" t="s">
        <v>26</v>
      </c>
      <c r="B2468" t="s">
        <v>33</v>
      </c>
      <c r="C2468" t="s">
        <v>25</v>
      </c>
      <c r="D2468">
        <v>0</v>
      </c>
      <c r="F2468">
        <v>1</v>
      </c>
      <c r="G2468">
        <v>35.25</v>
      </c>
      <c r="H2468">
        <f t="shared" si="609"/>
        <v>1</v>
      </c>
      <c r="I2468">
        <f t="shared" si="610"/>
        <v>0</v>
      </c>
      <c r="J2468">
        <f t="shared" si="611"/>
        <v>1</v>
      </c>
      <c r="K2468">
        <f t="shared" si="612"/>
        <v>0</v>
      </c>
      <c r="L2468">
        <f t="shared" si="613"/>
        <v>0</v>
      </c>
      <c r="M2468">
        <f t="shared" si="614"/>
        <v>1</v>
      </c>
      <c r="N2468">
        <f t="shared" si="615"/>
        <v>0</v>
      </c>
      <c r="O2468">
        <f t="shared" si="616"/>
        <v>0</v>
      </c>
      <c r="P2468">
        <v>1</v>
      </c>
      <c r="Q2468">
        <f t="shared" si="617"/>
        <v>0</v>
      </c>
      <c r="R2468">
        <f t="shared" si="618"/>
        <v>0</v>
      </c>
      <c r="S2468">
        <f t="shared" si="619"/>
        <v>0</v>
      </c>
      <c r="T2468">
        <f t="shared" si="620"/>
        <v>1</v>
      </c>
      <c r="U2468">
        <v>1</v>
      </c>
      <c r="V2468">
        <f t="shared" si="621"/>
        <v>0.31272010274775031</v>
      </c>
      <c r="W2468">
        <f t="shared" si="622"/>
        <v>0.57754906812251217</v>
      </c>
      <c r="X2468">
        <f t="shared" si="623"/>
        <v>0.4723536571670629</v>
      </c>
      <c r="Y2468">
        <f t="shared" si="624"/>
        <v>0</v>
      </c>
      <c r="Z2468" t="s">
        <v>2500</v>
      </c>
    </row>
    <row r="2469" spans="1:26" x14ac:dyDescent="0.25">
      <c r="A2469" t="s">
        <v>45</v>
      </c>
      <c r="B2469" t="s">
        <v>30</v>
      </c>
      <c r="C2469" t="s">
        <v>23</v>
      </c>
      <c r="D2469">
        <v>0</v>
      </c>
      <c r="F2469">
        <v>1</v>
      </c>
      <c r="G2469">
        <v>20.55</v>
      </c>
      <c r="H2469">
        <f t="shared" si="609"/>
        <v>1</v>
      </c>
      <c r="I2469">
        <f t="shared" si="610"/>
        <v>0</v>
      </c>
      <c r="J2469">
        <f t="shared" si="611"/>
        <v>0</v>
      </c>
      <c r="K2469">
        <f t="shared" si="612"/>
        <v>0</v>
      </c>
      <c r="L2469">
        <f t="shared" si="613"/>
        <v>1</v>
      </c>
      <c r="M2469">
        <f t="shared" si="614"/>
        <v>0</v>
      </c>
      <c r="N2469">
        <f t="shared" si="615"/>
        <v>0</v>
      </c>
      <c r="O2469">
        <f t="shared" si="616"/>
        <v>1</v>
      </c>
      <c r="P2469">
        <v>60</v>
      </c>
      <c r="Q2469">
        <f t="shared" si="617"/>
        <v>0</v>
      </c>
      <c r="R2469">
        <f t="shared" si="618"/>
        <v>1</v>
      </c>
      <c r="S2469">
        <f t="shared" si="619"/>
        <v>0</v>
      </c>
      <c r="T2469">
        <f t="shared" si="620"/>
        <v>0</v>
      </c>
      <c r="U2469">
        <v>0</v>
      </c>
      <c r="V2469">
        <f t="shared" si="621"/>
        <v>-6.5451956335029732E-2</v>
      </c>
      <c r="W2469">
        <f t="shared" si="622"/>
        <v>0.48364284994547369</v>
      </c>
      <c r="X2469">
        <f t="shared" si="623"/>
        <v>4.283958588082639E-3</v>
      </c>
      <c r="Y2469">
        <f t="shared" si="624"/>
        <v>0</v>
      </c>
      <c r="Z2469" t="s">
        <v>2501</v>
      </c>
    </row>
    <row r="2470" spans="1:26" x14ac:dyDescent="0.25">
      <c r="A2470" t="s">
        <v>29</v>
      </c>
      <c r="B2470" t="s">
        <v>27</v>
      </c>
      <c r="C2470" t="s">
        <v>35</v>
      </c>
      <c r="D2470">
        <v>0</v>
      </c>
      <c r="F2470">
        <v>1</v>
      </c>
      <c r="G2470">
        <v>97.95</v>
      </c>
      <c r="H2470">
        <f t="shared" si="609"/>
        <v>1</v>
      </c>
      <c r="I2470">
        <f t="shared" si="610"/>
        <v>0</v>
      </c>
      <c r="J2470">
        <f t="shared" si="611"/>
        <v>0</v>
      </c>
      <c r="K2470">
        <f t="shared" si="612"/>
        <v>1</v>
      </c>
      <c r="L2470">
        <f t="shared" si="613"/>
        <v>0</v>
      </c>
      <c r="M2470">
        <f t="shared" si="614"/>
        <v>0</v>
      </c>
      <c r="N2470">
        <f t="shared" si="615"/>
        <v>1</v>
      </c>
      <c r="O2470">
        <f t="shared" si="616"/>
        <v>0</v>
      </c>
      <c r="P2470">
        <v>49</v>
      </c>
      <c r="Q2470">
        <f t="shared" si="617"/>
        <v>1</v>
      </c>
      <c r="R2470">
        <f t="shared" si="618"/>
        <v>0</v>
      </c>
      <c r="S2470">
        <f t="shared" si="619"/>
        <v>0</v>
      </c>
      <c r="T2470">
        <f t="shared" si="620"/>
        <v>0</v>
      </c>
      <c r="U2470">
        <v>0</v>
      </c>
      <c r="V2470">
        <f t="shared" si="621"/>
        <v>0.27578637234313852</v>
      </c>
      <c r="W2470">
        <f t="shared" si="622"/>
        <v>0.56851289570250452</v>
      </c>
      <c r="X2470">
        <f t="shared" si="623"/>
        <v>7.6058123170188244E-2</v>
      </c>
      <c r="Y2470">
        <f t="shared" si="624"/>
        <v>0</v>
      </c>
      <c r="Z2470" t="s">
        <v>2502</v>
      </c>
    </row>
    <row r="2471" spans="1:26" x14ac:dyDescent="0.25">
      <c r="A2471" t="s">
        <v>26</v>
      </c>
      <c r="B2471" t="s">
        <v>27</v>
      </c>
      <c r="C2471" t="s">
        <v>25</v>
      </c>
      <c r="D2471">
        <v>0</v>
      </c>
      <c r="F2471">
        <v>1</v>
      </c>
      <c r="G2471">
        <v>48.55</v>
      </c>
      <c r="H2471">
        <f t="shared" si="609"/>
        <v>1</v>
      </c>
      <c r="I2471">
        <f t="shared" si="610"/>
        <v>0</v>
      </c>
      <c r="J2471">
        <f t="shared" si="611"/>
        <v>1</v>
      </c>
      <c r="K2471">
        <f t="shared" si="612"/>
        <v>0</v>
      </c>
      <c r="L2471">
        <f t="shared" si="613"/>
        <v>0</v>
      </c>
      <c r="M2471">
        <f t="shared" si="614"/>
        <v>1</v>
      </c>
      <c r="N2471">
        <f t="shared" si="615"/>
        <v>0</v>
      </c>
      <c r="O2471">
        <f t="shared" si="616"/>
        <v>0</v>
      </c>
      <c r="P2471">
        <v>4</v>
      </c>
      <c r="Q2471">
        <f t="shared" si="617"/>
        <v>1</v>
      </c>
      <c r="R2471">
        <f t="shared" si="618"/>
        <v>0</v>
      </c>
      <c r="S2471">
        <f t="shared" si="619"/>
        <v>0</v>
      </c>
      <c r="T2471">
        <f t="shared" si="620"/>
        <v>0</v>
      </c>
      <c r="U2471">
        <v>1</v>
      </c>
      <c r="V2471">
        <f t="shared" si="621"/>
        <v>0.47022388347908961</v>
      </c>
      <c r="W2471">
        <f t="shared" si="622"/>
        <v>0.61543674523907121</v>
      </c>
      <c r="X2471">
        <f t="shared" si="623"/>
        <v>0.28066273363597721</v>
      </c>
      <c r="Y2471">
        <f t="shared" si="624"/>
        <v>1</v>
      </c>
      <c r="Z2471" t="s">
        <v>2503</v>
      </c>
    </row>
    <row r="2472" spans="1:26" x14ac:dyDescent="0.25">
      <c r="A2472" t="s">
        <v>29</v>
      </c>
      <c r="B2472" t="s">
        <v>30</v>
      </c>
      <c r="C2472" t="s">
        <v>23</v>
      </c>
      <c r="D2472">
        <v>0</v>
      </c>
      <c r="F2472">
        <v>1</v>
      </c>
      <c r="G2472">
        <v>20</v>
      </c>
      <c r="H2472">
        <f t="shared" si="609"/>
        <v>1</v>
      </c>
      <c r="I2472">
        <f t="shared" si="610"/>
        <v>0</v>
      </c>
      <c r="J2472">
        <f t="shared" si="611"/>
        <v>0</v>
      </c>
      <c r="K2472">
        <f t="shared" si="612"/>
        <v>0</v>
      </c>
      <c r="L2472">
        <f t="shared" si="613"/>
        <v>1</v>
      </c>
      <c r="M2472">
        <f t="shared" si="614"/>
        <v>0</v>
      </c>
      <c r="N2472">
        <f t="shared" si="615"/>
        <v>1</v>
      </c>
      <c r="O2472">
        <f t="shared" si="616"/>
        <v>0</v>
      </c>
      <c r="P2472">
        <v>29</v>
      </c>
      <c r="Q2472">
        <f t="shared" si="617"/>
        <v>0</v>
      </c>
      <c r="R2472">
        <f t="shared" si="618"/>
        <v>1</v>
      </c>
      <c r="S2472">
        <f t="shared" si="619"/>
        <v>0</v>
      </c>
      <c r="T2472">
        <f t="shared" si="620"/>
        <v>0</v>
      </c>
      <c r="U2472">
        <v>0</v>
      </c>
      <c r="V2472">
        <f t="shared" si="621"/>
        <v>-1.1238550029815997E-2</v>
      </c>
      <c r="W2472">
        <f t="shared" si="622"/>
        <v>0.4971903920647795</v>
      </c>
      <c r="X2472">
        <f t="shared" si="623"/>
        <v>1.2630500677267715E-4</v>
      </c>
      <c r="Y2472">
        <f t="shared" si="624"/>
        <v>0</v>
      </c>
      <c r="Z2472" t="s">
        <v>2504</v>
      </c>
    </row>
    <row r="2473" spans="1:26" x14ac:dyDescent="0.25">
      <c r="A2473" t="s">
        <v>45</v>
      </c>
      <c r="B2473" t="s">
        <v>38</v>
      </c>
      <c r="C2473" t="s">
        <v>23</v>
      </c>
      <c r="D2473">
        <v>0</v>
      </c>
      <c r="F2473">
        <v>1</v>
      </c>
      <c r="G2473">
        <v>25.25</v>
      </c>
      <c r="H2473">
        <f t="shared" si="609"/>
        <v>1</v>
      </c>
      <c r="I2473">
        <f t="shared" si="610"/>
        <v>0</v>
      </c>
      <c r="J2473">
        <f t="shared" si="611"/>
        <v>0</v>
      </c>
      <c r="K2473">
        <f t="shared" si="612"/>
        <v>0</v>
      </c>
      <c r="L2473">
        <f t="shared" si="613"/>
        <v>1</v>
      </c>
      <c r="M2473">
        <f t="shared" si="614"/>
        <v>0</v>
      </c>
      <c r="N2473">
        <f t="shared" si="615"/>
        <v>0</v>
      </c>
      <c r="O2473">
        <f t="shared" si="616"/>
        <v>1</v>
      </c>
      <c r="P2473">
        <v>67</v>
      </c>
      <c r="Q2473">
        <f t="shared" si="617"/>
        <v>0</v>
      </c>
      <c r="R2473">
        <f t="shared" si="618"/>
        <v>0</v>
      </c>
      <c r="S2473">
        <f t="shared" si="619"/>
        <v>1</v>
      </c>
      <c r="T2473">
        <f t="shared" si="620"/>
        <v>0</v>
      </c>
      <c r="U2473">
        <v>0</v>
      </c>
      <c r="V2473">
        <f t="shared" si="621"/>
        <v>-5.8124395893615927E-2</v>
      </c>
      <c r="W2473">
        <f t="shared" si="622"/>
        <v>0.48547299068863614</v>
      </c>
      <c r="X2473">
        <f t="shared" si="623"/>
        <v>3.3784453979977961E-3</v>
      </c>
      <c r="Y2473">
        <f t="shared" si="624"/>
        <v>0</v>
      </c>
      <c r="Z2473" t="s">
        <v>2505</v>
      </c>
    </row>
    <row r="2474" spans="1:26" x14ac:dyDescent="0.25">
      <c r="A2474" t="s">
        <v>26</v>
      </c>
      <c r="B2474" t="s">
        <v>38</v>
      </c>
      <c r="C2474" t="s">
        <v>35</v>
      </c>
      <c r="D2474">
        <v>0</v>
      </c>
      <c r="F2474">
        <v>1</v>
      </c>
      <c r="G2474">
        <v>98.4</v>
      </c>
      <c r="H2474">
        <f t="shared" si="609"/>
        <v>1</v>
      </c>
      <c r="I2474">
        <f t="shared" si="610"/>
        <v>0</v>
      </c>
      <c r="J2474">
        <f t="shared" si="611"/>
        <v>0</v>
      </c>
      <c r="K2474">
        <f t="shared" si="612"/>
        <v>1</v>
      </c>
      <c r="L2474">
        <f t="shared" si="613"/>
        <v>0</v>
      </c>
      <c r="M2474">
        <f t="shared" si="614"/>
        <v>1</v>
      </c>
      <c r="N2474">
        <f t="shared" si="615"/>
        <v>0</v>
      </c>
      <c r="O2474">
        <f t="shared" si="616"/>
        <v>0</v>
      </c>
      <c r="P2474">
        <v>53</v>
      </c>
      <c r="Q2474">
        <f t="shared" si="617"/>
        <v>0</v>
      </c>
      <c r="R2474">
        <f t="shared" si="618"/>
        <v>0</v>
      </c>
      <c r="S2474">
        <f t="shared" si="619"/>
        <v>1</v>
      </c>
      <c r="T2474">
        <f t="shared" si="620"/>
        <v>0</v>
      </c>
      <c r="U2474">
        <v>1</v>
      </c>
      <c r="V2474">
        <f t="shared" si="621"/>
        <v>0.41117445208291659</v>
      </c>
      <c r="W2474">
        <f t="shared" si="622"/>
        <v>0.601369456963885</v>
      </c>
      <c r="X2474">
        <f t="shared" si="623"/>
        <v>0.34671552587985349</v>
      </c>
      <c r="Y2474">
        <f t="shared" si="624"/>
        <v>1</v>
      </c>
      <c r="Z2474" t="s">
        <v>2506</v>
      </c>
    </row>
    <row r="2475" spans="1:26" x14ac:dyDescent="0.25">
      <c r="A2475" t="s">
        <v>45</v>
      </c>
      <c r="B2475" t="s">
        <v>38</v>
      </c>
      <c r="C2475" t="s">
        <v>25</v>
      </c>
      <c r="D2475">
        <v>0</v>
      </c>
      <c r="F2475">
        <v>1</v>
      </c>
      <c r="G2475">
        <v>70.900000000000006</v>
      </c>
      <c r="H2475">
        <f t="shared" si="609"/>
        <v>1</v>
      </c>
      <c r="I2475">
        <f t="shared" si="610"/>
        <v>0</v>
      </c>
      <c r="J2475">
        <f t="shared" si="611"/>
        <v>1</v>
      </c>
      <c r="K2475">
        <f t="shared" si="612"/>
        <v>0</v>
      </c>
      <c r="L2475">
        <f t="shared" si="613"/>
        <v>0</v>
      </c>
      <c r="M2475">
        <f t="shared" si="614"/>
        <v>0</v>
      </c>
      <c r="N2475">
        <f t="shared" si="615"/>
        <v>0</v>
      </c>
      <c r="O2475">
        <f t="shared" si="616"/>
        <v>1</v>
      </c>
      <c r="P2475">
        <v>67</v>
      </c>
      <c r="Q2475">
        <f t="shared" si="617"/>
        <v>0</v>
      </c>
      <c r="R2475">
        <f t="shared" si="618"/>
        <v>0</v>
      </c>
      <c r="S2475">
        <f t="shared" si="619"/>
        <v>1</v>
      </c>
      <c r="T2475">
        <f t="shared" si="620"/>
        <v>0</v>
      </c>
      <c r="U2475">
        <v>0</v>
      </c>
      <c r="V2475">
        <f t="shared" si="621"/>
        <v>3.6911523638975013E-2</v>
      </c>
      <c r="W2475">
        <f t="shared" si="622"/>
        <v>0.50922683333380891</v>
      </c>
      <c r="X2475">
        <f t="shared" si="623"/>
        <v>1.3624605773506111E-3</v>
      </c>
      <c r="Y2475">
        <f t="shared" si="624"/>
        <v>0</v>
      </c>
      <c r="Z2475" t="s">
        <v>2507</v>
      </c>
    </row>
    <row r="2476" spans="1:26" x14ac:dyDescent="0.25">
      <c r="A2476" t="s">
        <v>26</v>
      </c>
      <c r="B2476" t="s">
        <v>30</v>
      </c>
      <c r="C2476" t="s">
        <v>23</v>
      </c>
      <c r="D2476">
        <v>0</v>
      </c>
      <c r="F2476">
        <v>1</v>
      </c>
      <c r="G2476">
        <v>19.850000000000001</v>
      </c>
      <c r="H2476">
        <f t="shared" si="609"/>
        <v>1</v>
      </c>
      <c r="I2476">
        <f t="shared" si="610"/>
        <v>0</v>
      </c>
      <c r="J2476">
        <f t="shared" si="611"/>
        <v>0</v>
      </c>
      <c r="K2476">
        <f t="shared" si="612"/>
        <v>0</v>
      </c>
      <c r="L2476">
        <f t="shared" si="613"/>
        <v>1</v>
      </c>
      <c r="M2476">
        <f t="shared" si="614"/>
        <v>1</v>
      </c>
      <c r="N2476">
        <f t="shared" si="615"/>
        <v>0</v>
      </c>
      <c r="O2476">
        <f t="shared" si="616"/>
        <v>0</v>
      </c>
      <c r="P2476">
        <v>6</v>
      </c>
      <c r="Q2476">
        <f t="shared" si="617"/>
        <v>0</v>
      </c>
      <c r="R2476">
        <f t="shared" si="618"/>
        <v>1</v>
      </c>
      <c r="S2476">
        <f t="shared" si="619"/>
        <v>0</v>
      </c>
      <c r="T2476">
        <f t="shared" si="620"/>
        <v>0</v>
      </c>
      <c r="U2476">
        <v>0</v>
      </c>
      <c r="V2476">
        <f t="shared" si="621"/>
        <v>0.26484560946042901</v>
      </c>
      <c r="W2476">
        <f t="shared" si="622"/>
        <v>0.56582707465179805</v>
      </c>
      <c r="X2476">
        <f t="shared" si="623"/>
        <v>7.0143196850466077E-2</v>
      </c>
      <c r="Y2476">
        <f t="shared" si="624"/>
        <v>0</v>
      </c>
      <c r="Z2476" t="s">
        <v>2508</v>
      </c>
    </row>
    <row r="2477" spans="1:26" x14ac:dyDescent="0.25">
      <c r="A2477" t="s">
        <v>26</v>
      </c>
      <c r="B2477" t="s">
        <v>27</v>
      </c>
      <c r="C2477" t="s">
        <v>35</v>
      </c>
      <c r="D2477">
        <v>0</v>
      </c>
      <c r="F2477">
        <v>1</v>
      </c>
      <c r="G2477">
        <v>106.35</v>
      </c>
      <c r="H2477">
        <f t="shared" si="609"/>
        <v>1</v>
      </c>
      <c r="I2477">
        <f t="shared" si="610"/>
        <v>0</v>
      </c>
      <c r="J2477">
        <f t="shared" si="611"/>
        <v>0</v>
      </c>
      <c r="K2477">
        <f t="shared" si="612"/>
        <v>1</v>
      </c>
      <c r="L2477">
        <f t="shared" si="613"/>
        <v>0</v>
      </c>
      <c r="M2477">
        <f t="shared" si="614"/>
        <v>1</v>
      </c>
      <c r="N2477">
        <f t="shared" si="615"/>
        <v>0</v>
      </c>
      <c r="O2477">
        <f t="shared" si="616"/>
        <v>0</v>
      </c>
      <c r="P2477">
        <v>47</v>
      </c>
      <c r="Q2477">
        <f t="shared" si="617"/>
        <v>1</v>
      </c>
      <c r="R2477">
        <f t="shared" si="618"/>
        <v>0</v>
      </c>
      <c r="S2477">
        <f t="shared" si="619"/>
        <v>0</v>
      </c>
      <c r="T2477">
        <f t="shared" si="620"/>
        <v>0</v>
      </c>
      <c r="U2477">
        <v>0</v>
      </c>
      <c r="V2477">
        <f t="shared" si="621"/>
        <v>0.56520045561510435</v>
      </c>
      <c r="W2477">
        <f t="shared" si="622"/>
        <v>0.63765496939207722</v>
      </c>
      <c r="X2477">
        <f t="shared" si="623"/>
        <v>0.31945155502752154</v>
      </c>
      <c r="Y2477">
        <f t="shared" si="624"/>
        <v>1</v>
      </c>
      <c r="Z2477" t="s">
        <v>2509</v>
      </c>
    </row>
    <row r="2478" spans="1:26" x14ac:dyDescent="0.25">
      <c r="A2478" t="s">
        <v>45</v>
      </c>
      <c r="B2478" t="s">
        <v>30</v>
      </c>
      <c r="C2478" t="s">
        <v>35</v>
      </c>
      <c r="D2478">
        <v>0</v>
      </c>
      <c r="F2478">
        <v>1</v>
      </c>
      <c r="G2478">
        <v>99.5</v>
      </c>
      <c r="H2478">
        <f t="shared" si="609"/>
        <v>1</v>
      </c>
      <c r="I2478">
        <f t="shared" si="610"/>
        <v>0</v>
      </c>
      <c r="J2478">
        <f t="shared" si="611"/>
        <v>0</v>
      </c>
      <c r="K2478">
        <f t="shared" si="612"/>
        <v>1</v>
      </c>
      <c r="L2478">
        <f t="shared" si="613"/>
        <v>0</v>
      </c>
      <c r="M2478">
        <f t="shared" si="614"/>
        <v>0</v>
      </c>
      <c r="N2478">
        <f t="shared" si="615"/>
        <v>0</v>
      </c>
      <c r="O2478">
        <f t="shared" si="616"/>
        <v>1</v>
      </c>
      <c r="P2478">
        <v>53</v>
      </c>
      <c r="Q2478">
        <f t="shared" si="617"/>
        <v>0</v>
      </c>
      <c r="R2478">
        <f t="shared" si="618"/>
        <v>1</v>
      </c>
      <c r="S2478">
        <f t="shared" si="619"/>
        <v>0</v>
      </c>
      <c r="T2478">
        <f t="shared" si="620"/>
        <v>0</v>
      </c>
      <c r="U2478">
        <v>0</v>
      </c>
      <c r="V2478">
        <f t="shared" si="621"/>
        <v>8.1500508452684528E-2</v>
      </c>
      <c r="W2478">
        <f t="shared" si="622"/>
        <v>0.52036385640143401</v>
      </c>
      <c r="X2478">
        <f t="shared" si="623"/>
        <v>6.6423328780461019E-3</v>
      </c>
      <c r="Y2478">
        <f t="shared" si="624"/>
        <v>0</v>
      </c>
      <c r="Z2478" t="s">
        <v>2510</v>
      </c>
    </row>
    <row r="2479" spans="1:26" x14ac:dyDescent="0.25">
      <c r="A2479" t="s">
        <v>45</v>
      </c>
      <c r="B2479" t="s">
        <v>30</v>
      </c>
      <c r="C2479" t="s">
        <v>25</v>
      </c>
      <c r="D2479">
        <v>0</v>
      </c>
      <c r="F2479">
        <v>1</v>
      </c>
      <c r="G2479">
        <v>84.7</v>
      </c>
      <c r="H2479">
        <f t="shared" si="609"/>
        <v>1</v>
      </c>
      <c r="I2479">
        <f t="shared" si="610"/>
        <v>0</v>
      </c>
      <c r="J2479">
        <f t="shared" si="611"/>
        <v>1</v>
      </c>
      <c r="K2479">
        <f t="shared" si="612"/>
        <v>0</v>
      </c>
      <c r="L2479">
        <f t="shared" si="613"/>
        <v>0</v>
      </c>
      <c r="M2479">
        <f t="shared" si="614"/>
        <v>0</v>
      </c>
      <c r="N2479">
        <f t="shared" si="615"/>
        <v>0</v>
      </c>
      <c r="O2479">
        <f t="shared" si="616"/>
        <v>1</v>
      </c>
      <c r="P2479">
        <v>69</v>
      </c>
      <c r="Q2479">
        <f t="shared" si="617"/>
        <v>0</v>
      </c>
      <c r="R2479">
        <f t="shared" si="618"/>
        <v>1</v>
      </c>
      <c r="S2479">
        <f t="shared" si="619"/>
        <v>0</v>
      </c>
      <c r="T2479">
        <f t="shared" si="620"/>
        <v>0</v>
      </c>
      <c r="U2479">
        <v>0</v>
      </c>
      <c r="V2479">
        <f t="shared" si="621"/>
        <v>6.3289657600052077E-2</v>
      </c>
      <c r="W2479">
        <f t="shared" si="622"/>
        <v>0.51581713501814497</v>
      </c>
      <c r="X2479">
        <f t="shared" si="623"/>
        <v>4.0055807591318294E-3</v>
      </c>
      <c r="Y2479">
        <f t="shared" si="624"/>
        <v>0</v>
      </c>
      <c r="Z2479" t="s">
        <v>2511</v>
      </c>
    </row>
    <row r="2480" spans="1:26" x14ac:dyDescent="0.25">
      <c r="A2480" t="s">
        <v>26</v>
      </c>
      <c r="B2480" t="s">
        <v>30</v>
      </c>
      <c r="C2480" t="s">
        <v>35</v>
      </c>
      <c r="D2480">
        <v>0</v>
      </c>
      <c r="F2480">
        <v>1</v>
      </c>
      <c r="G2480">
        <v>86.05</v>
      </c>
      <c r="H2480">
        <f t="shared" si="609"/>
        <v>1</v>
      </c>
      <c r="I2480">
        <f t="shared" si="610"/>
        <v>0</v>
      </c>
      <c r="J2480">
        <f t="shared" si="611"/>
        <v>0</v>
      </c>
      <c r="K2480">
        <f t="shared" si="612"/>
        <v>1</v>
      </c>
      <c r="L2480">
        <f t="shared" si="613"/>
        <v>0</v>
      </c>
      <c r="M2480">
        <f t="shared" si="614"/>
        <v>1</v>
      </c>
      <c r="N2480">
        <f t="shared" si="615"/>
        <v>0</v>
      </c>
      <c r="O2480">
        <f t="shared" si="616"/>
        <v>0</v>
      </c>
      <c r="P2480">
        <v>3</v>
      </c>
      <c r="Q2480">
        <f t="shared" si="617"/>
        <v>0</v>
      </c>
      <c r="R2480">
        <f t="shared" si="618"/>
        <v>1</v>
      </c>
      <c r="S2480">
        <f t="shared" si="619"/>
        <v>0</v>
      </c>
      <c r="T2480">
        <f t="shared" si="620"/>
        <v>0</v>
      </c>
      <c r="U2480">
        <v>0</v>
      </c>
      <c r="V2480">
        <f t="shared" si="621"/>
        <v>0.39192011773154201</v>
      </c>
      <c r="W2480">
        <f t="shared" si="622"/>
        <v>0.59674484297015473</v>
      </c>
      <c r="X2480">
        <f t="shared" si="623"/>
        <v>0.15360137868270574</v>
      </c>
      <c r="Y2480">
        <f t="shared" si="624"/>
        <v>1</v>
      </c>
      <c r="Z2480" t="s">
        <v>2512</v>
      </c>
    </row>
    <row r="2481" spans="1:26" x14ac:dyDescent="0.25">
      <c r="A2481" t="s">
        <v>26</v>
      </c>
      <c r="B2481" t="s">
        <v>30</v>
      </c>
      <c r="C2481" t="s">
        <v>25</v>
      </c>
      <c r="D2481">
        <v>0</v>
      </c>
      <c r="F2481">
        <v>1</v>
      </c>
      <c r="G2481">
        <v>44.55</v>
      </c>
      <c r="H2481">
        <f t="shared" si="609"/>
        <v>1</v>
      </c>
      <c r="I2481">
        <f t="shared" si="610"/>
        <v>0</v>
      </c>
      <c r="J2481">
        <f t="shared" si="611"/>
        <v>1</v>
      </c>
      <c r="K2481">
        <f t="shared" si="612"/>
        <v>0</v>
      </c>
      <c r="L2481">
        <f t="shared" si="613"/>
        <v>0</v>
      </c>
      <c r="M2481">
        <f t="shared" si="614"/>
        <v>1</v>
      </c>
      <c r="N2481">
        <f t="shared" si="615"/>
        <v>0</v>
      </c>
      <c r="O2481">
        <f t="shared" si="616"/>
        <v>0</v>
      </c>
      <c r="P2481">
        <v>4</v>
      </c>
      <c r="Q2481">
        <f t="shared" si="617"/>
        <v>0</v>
      </c>
      <c r="R2481">
        <f t="shared" si="618"/>
        <v>1</v>
      </c>
      <c r="S2481">
        <f t="shared" si="619"/>
        <v>0</v>
      </c>
      <c r="T2481">
        <f t="shared" si="620"/>
        <v>0</v>
      </c>
      <c r="U2481">
        <v>0</v>
      </c>
      <c r="V2481">
        <f t="shared" si="621"/>
        <v>0.32721931808927124</v>
      </c>
      <c r="W2481">
        <f t="shared" si="622"/>
        <v>0.581082640680742</v>
      </c>
      <c r="X2481">
        <f t="shared" si="623"/>
        <v>0.10707248213080767</v>
      </c>
      <c r="Y2481">
        <f t="shared" si="624"/>
        <v>1</v>
      </c>
      <c r="Z2481" t="s">
        <v>2513</v>
      </c>
    </row>
    <row r="2482" spans="1:26" x14ac:dyDescent="0.25">
      <c r="A2482" t="s">
        <v>45</v>
      </c>
      <c r="B2482" t="s">
        <v>38</v>
      </c>
      <c r="C2482" t="s">
        <v>25</v>
      </c>
      <c r="D2482">
        <v>0</v>
      </c>
      <c r="F2482">
        <v>1</v>
      </c>
      <c r="G2482">
        <v>75.849999999999994</v>
      </c>
      <c r="H2482">
        <f t="shared" si="609"/>
        <v>1</v>
      </c>
      <c r="I2482">
        <f t="shared" si="610"/>
        <v>0</v>
      </c>
      <c r="J2482">
        <f t="shared" si="611"/>
        <v>1</v>
      </c>
      <c r="K2482">
        <f t="shared" si="612"/>
        <v>0</v>
      </c>
      <c r="L2482">
        <f t="shared" si="613"/>
        <v>0</v>
      </c>
      <c r="M2482">
        <f t="shared" si="614"/>
        <v>0</v>
      </c>
      <c r="N2482">
        <f t="shared" si="615"/>
        <v>0</v>
      </c>
      <c r="O2482">
        <f t="shared" si="616"/>
        <v>1</v>
      </c>
      <c r="P2482">
        <v>56</v>
      </c>
      <c r="Q2482">
        <f t="shared" si="617"/>
        <v>0</v>
      </c>
      <c r="R2482">
        <f t="shared" si="618"/>
        <v>0</v>
      </c>
      <c r="S2482">
        <f t="shared" si="619"/>
        <v>1</v>
      </c>
      <c r="T2482">
        <f t="shared" si="620"/>
        <v>0</v>
      </c>
      <c r="U2482">
        <v>0</v>
      </c>
      <c r="V2482">
        <f t="shared" si="621"/>
        <v>6.3183466298713784E-2</v>
      </c>
      <c r="W2482">
        <f t="shared" si="622"/>
        <v>0.51579061371541579</v>
      </c>
      <c r="X2482">
        <f t="shared" si="623"/>
        <v>3.9921504135207002E-3</v>
      </c>
      <c r="Y2482">
        <f t="shared" si="624"/>
        <v>0</v>
      </c>
      <c r="Z2482" t="s">
        <v>2514</v>
      </c>
    </row>
    <row r="2483" spans="1:26" x14ac:dyDescent="0.25">
      <c r="A2483" t="s">
        <v>26</v>
      </c>
      <c r="B2483" t="s">
        <v>33</v>
      </c>
      <c r="C2483" t="s">
        <v>35</v>
      </c>
      <c r="D2483">
        <v>1</v>
      </c>
      <c r="F2483">
        <v>1</v>
      </c>
      <c r="G2483">
        <v>93.85</v>
      </c>
      <c r="H2483">
        <f t="shared" si="609"/>
        <v>0</v>
      </c>
      <c r="I2483">
        <f t="shared" si="610"/>
        <v>1</v>
      </c>
      <c r="J2483">
        <f t="shared" si="611"/>
        <v>0</v>
      </c>
      <c r="K2483">
        <f t="shared" si="612"/>
        <v>1</v>
      </c>
      <c r="L2483">
        <f t="shared" si="613"/>
        <v>0</v>
      </c>
      <c r="M2483">
        <f t="shared" si="614"/>
        <v>1</v>
      </c>
      <c r="N2483">
        <f t="shared" si="615"/>
        <v>0</v>
      </c>
      <c r="O2483">
        <f t="shared" si="616"/>
        <v>0</v>
      </c>
      <c r="P2483">
        <v>59</v>
      </c>
      <c r="Q2483">
        <f t="shared" si="617"/>
        <v>0</v>
      </c>
      <c r="R2483">
        <f t="shared" si="618"/>
        <v>0</v>
      </c>
      <c r="S2483">
        <f t="shared" si="619"/>
        <v>0</v>
      </c>
      <c r="T2483">
        <f t="shared" si="620"/>
        <v>1</v>
      </c>
      <c r="U2483">
        <v>1</v>
      </c>
      <c r="V2483">
        <f t="shared" si="621"/>
        <v>0.41777219905776541</v>
      </c>
      <c r="W2483">
        <f t="shared" si="622"/>
        <v>0.6029500339589261</v>
      </c>
      <c r="X2483">
        <f t="shared" si="623"/>
        <v>0.33898921219003036</v>
      </c>
      <c r="Y2483">
        <f t="shared" si="624"/>
        <v>1</v>
      </c>
      <c r="Z2483" t="s">
        <v>2515</v>
      </c>
    </row>
    <row r="2484" spans="1:26" x14ac:dyDescent="0.25">
      <c r="A2484" t="s">
        <v>45</v>
      </c>
      <c r="B2484" t="s">
        <v>33</v>
      </c>
      <c r="C2484" t="s">
        <v>23</v>
      </c>
      <c r="D2484">
        <v>1</v>
      </c>
      <c r="F2484">
        <v>1</v>
      </c>
      <c r="G2484">
        <v>25</v>
      </c>
      <c r="H2484">
        <f t="shared" si="609"/>
        <v>0</v>
      </c>
      <c r="I2484">
        <f t="shared" si="610"/>
        <v>1</v>
      </c>
      <c r="J2484">
        <f t="shared" si="611"/>
        <v>0</v>
      </c>
      <c r="K2484">
        <f t="shared" si="612"/>
        <v>0</v>
      </c>
      <c r="L2484">
        <f t="shared" si="613"/>
        <v>1</v>
      </c>
      <c r="M2484">
        <f t="shared" si="614"/>
        <v>0</v>
      </c>
      <c r="N2484">
        <f t="shared" si="615"/>
        <v>0</v>
      </c>
      <c r="O2484">
        <f t="shared" si="616"/>
        <v>1</v>
      </c>
      <c r="P2484">
        <v>61</v>
      </c>
      <c r="Q2484">
        <f t="shared" si="617"/>
        <v>0</v>
      </c>
      <c r="R2484">
        <f t="shared" si="618"/>
        <v>0</v>
      </c>
      <c r="S2484">
        <f t="shared" si="619"/>
        <v>0</v>
      </c>
      <c r="T2484">
        <f t="shared" si="620"/>
        <v>1</v>
      </c>
      <c r="U2484">
        <v>0</v>
      </c>
      <c r="V2484">
        <f t="shared" si="621"/>
        <v>-6.3377329007638331E-2</v>
      </c>
      <c r="W2484">
        <f t="shared" si="622"/>
        <v>0.48416096909412276</v>
      </c>
      <c r="X2484">
        <f t="shared" si="623"/>
        <v>4.0166858321424347E-3</v>
      </c>
      <c r="Y2484">
        <f t="shared" si="624"/>
        <v>0</v>
      </c>
      <c r="Z2484" t="s">
        <v>2516</v>
      </c>
    </row>
    <row r="2485" spans="1:26" x14ac:dyDescent="0.25">
      <c r="A2485" t="s">
        <v>26</v>
      </c>
      <c r="B2485" t="s">
        <v>27</v>
      </c>
      <c r="C2485" t="s">
        <v>25</v>
      </c>
      <c r="D2485">
        <v>0</v>
      </c>
      <c r="F2485">
        <v>1</v>
      </c>
      <c r="G2485">
        <v>45</v>
      </c>
      <c r="H2485">
        <f t="shared" si="609"/>
        <v>1</v>
      </c>
      <c r="I2485">
        <f t="shared" si="610"/>
        <v>0</v>
      </c>
      <c r="J2485">
        <f t="shared" si="611"/>
        <v>1</v>
      </c>
      <c r="K2485">
        <f t="shared" si="612"/>
        <v>0</v>
      </c>
      <c r="L2485">
        <f t="shared" si="613"/>
        <v>0</v>
      </c>
      <c r="M2485">
        <f t="shared" si="614"/>
        <v>1</v>
      </c>
      <c r="N2485">
        <f t="shared" si="615"/>
        <v>0</v>
      </c>
      <c r="O2485">
        <f t="shared" si="616"/>
        <v>0</v>
      </c>
      <c r="P2485">
        <v>2</v>
      </c>
      <c r="Q2485">
        <f t="shared" si="617"/>
        <v>1</v>
      </c>
      <c r="R2485">
        <f t="shared" si="618"/>
        <v>0</v>
      </c>
      <c r="S2485">
        <f t="shared" si="619"/>
        <v>0</v>
      </c>
      <c r="T2485">
        <f t="shared" si="620"/>
        <v>0</v>
      </c>
      <c r="U2485">
        <v>0</v>
      </c>
      <c r="V2485">
        <f t="shared" si="621"/>
        <v>0.4832438551277608</v>
      </c>
      <c r="W2485">
        <f t="shared" si="622"/>
        <v>0.61851357078619473</v>
      </c>
      <c r="X2485">
        <f t="shared" si="623"/>
        <v>0.23352462351874026</v>
      </c>
      <c r="Y2485">
        <f t="shared" si="624"/>
        <v>1</v>
      </c>
      <c r="Z2485" t="s">
        <v>2517</v>
      </c>
    </row>
    <row r="2486" spans="1:26" x14ac:dyDescent="0.25">
      <c r="A2486" t="s">
        <v>26</v>
      </c>
      <c r="B2486" t="s">
        <v>27</v>
      </c>
      <c r="C2486" t="s">
        <v>35</v>
      </c>
      <c r="D2486">
        <v>1</v>
      </c>
      <c r="F2486">
        <v>1</v>
      </c>
      <c r="G2486">
        <v>100.7</v>
      </c>
      <c r="H2486">
        <f t="shared" si="609"/>
        <v>0</v>
      </c>
      <c r="I2486">
        <f t="shared" si="610"/>
        <v>1</v>
      </c>
      <c r="J2486">
        <f t="shared" si="611"/>
        <v>0</v>
      </c>
      <c r="K2486">
        <f t="shared" si="612"/>
        <v>1</v>
      </c>
      <c r="L2486">
        <f t="shared" si="613"/>
        <v>0</v>
      </c>
      <c r="M2486">
        <f t="shared" si="614"/>
        <v>1</v>
      </c>
      <c r="N2486">
        <f t="shared" si="615"/>
        <v>0</v>
      </c>
      <c r="O2486">
        <f t="shared" si="616"/>
        <v>0</v>
      </c>
      <c r="P2486">
        <v>46</v>
      </c>
      <c r="Q2486">
        <f t="shared" si="617"/>
        <v>1</v>
      </c>
      <c r="R2486">
        <f t="shared" si="618"/>
        <v>0</v>
      </c>
      <c r="S2486">
        <f t="shared" si="619"/>
        <v>0</v>
      </c>
      <c r="T2486">
        <f t="shared" si="620"/>
        <v>0</v>
      </c>
      <c r="U2486">
        <v>1</v>
      </c>
      <c r="V2486">
        <f t="shared" si="621"/>
        <v>0.55152862327052143</v>
      </c>
      <c r="W2486">
        <f t="shared" si="622"/>
        <v>0.63449017052015644</v>
      </c>
      <c r="X2486">
        <f t="shared" si="623"/>
        <v>0.20112657574563389</v>
      </c>
      <c r="Y2486">
        <f t="shared" si="624"/>
        <v>1</v>
      </c>
      <c r="Z2486" t="s">
        <v>2518</v>
      </c>
    </row>
    <row r="2487" spans="1:26" x14ac:dyDescent="0.25">
      <c r="A2487" t="s">
        <v>26</v>
      </c>
      <c r="B2487" t="s">
        <v>30</v>
      </c>
      <c r="C2487" t="s">
        <v>23</v>
      </c>
      <c r="D2487">
        <v>0</v>
      </c>
      <c r="F2487">
        <v>1</v>
      </c>
      <c r="G2487">
        <v>20.5</v>
      </c>
      <c r="H2487">
        <f t="shared" si="609"/>
        <v>1</v>
      </c>
      <c r="I2487">
        <f t="shared" si="610"/>
        <v>0</v>
      </c>
      <c r="J2487">
        <f t="shared" si="611"/>
        <v>0</v>
      </c>
      <c r="K2487">
        <f t="shared" si="612"/>
        <v>0</v>
      </c>
      <c r="L2487">
        <f t="shared" si="613"/>
        <v>1</v>
      </c>
      <c r="M2487">
        <f t="shared" si="614"/>
        <v>1</v>
      </c>
      <c r="N2487">
        <f t="shared" si="615"/>
        <v>0</v>
      </c>
      <c r="O2487">
        <f t="shared" si="616"/>
        <v>0</v>
      </c>
      <c r="P2487">
        <v>12</v>
      </c>
      <c r="Q2487">
        <f t="shared" si="617"/>
        <v>0</v>
      </c>
      <c r="R2487">
        <f t="shared" si="618"/>
        <v>1</v>
      </c>
      <c r="S2487">
        <f t="shared" si="619"/>
        <v>0</v>
      </c>
      <c r="T2487">
        <f t="shared" si="620"/>
        <v>0</v>
      </c>
      <c r="U2487">
        <v>0</v>
      </c>
      <c r="V2487">
        <f t="shared" si="621"/>
        <v>0.26585899547892244</v>
      </c>
      <c r="W2487">
        <f t="shared" si="622"/>
        <v>0.56607601332075486</v>
      </c>
      <c r="X2487">
        <f t="shared" si="623"/>
        <v>7.0681005477061701E-2</v>
      </c>
      <c r="Y2487">
        <f t="shared" si="624"/>
        <v>0</v>
      </c>
      <c r="Z2487" t="s">
        <v>2519</v>
      </c>
    </row>
    <row r="2488" spans="1:26" x14ac:dyDescent="0.25">
      <c r="A2488" t="s">
        <v>26</v>
      </c>
      <c r="B2488" t="s">
        <v>27</v>
      </c>
      <c r="C2488" t="s">
        <v>35</v>
      </c>
      <c r="D2488">
        <v>0</v>
      </c>
      <c r="F2488">
        <v>1</v>
      </c>
      <c r="G2488">
        <v>80.45</v>
      </c>
      <c r="H2488">
        <f t="shared" si="609"/>
        <v>1</v>
      </c>
      <c r="I2488">
        <f t="shared" si="610"/>
        <v>0</v>
      </c>
      <c r="J2488">
        <f t="shared" si="611"/>
        <v>0</v>
      </c>
      <c r="K2488">
        <f t="shared" si="612"/>
        <v>1</v>
      </c>
      <c r="L2488">
        <f t="shared" si="613"/>
        <v>0</v>
      </c>
      <c r="M2488">
        <f t="shared" si="614"/>
        <v>1</v>
      </c>
      <c r="N2488">
        <f t="shared" si="615"/>
        <v>0</v>
      </c>
      <c r="O2488">
        <f t="shared" si="616"/>
        <v>0</v>
      </c>
      <c r="P2488">
        <v>14</v>
      </c>
      <c r="Q2488">
        <f t="shared" si="617"/>
        <v>1</v>
      </c>
      <c r="R2488">
        <f t="shared" si="618"/>
        <v>0</v>
      </c>
      <c r="S2488">
        <f t="shared" si="619"/>
        <v>0</v>
      </c>
      <c r="T2488">
        <f t="shared" si="620"/>
        <v>0</v>
      </c>
      <c r="U2488">
        <v>1</v>
      </c>
      <c r="V2488">
        <f t="shared" si="621"/>
        <v>0.52482092041667516</v>
      </c>
      <c r="W2488">
        <f t="shared" si="622"/>
        <v>0.62827436599187103</v>
      </c>
      <c r="X2488">
        <f t="shared" si="623"/>
        <v>0.22579515767365577</v>
      </c>
      <c r="Y2488">
        <f t="shared" si="624"/>
        <v>1</v>
      </c>
      <c r="Z2488" t="s">
        <v>2520</v>
      </c>
    </row>
    <row r="2489" spans="1:26" x14ac:dyDescent="0.25">
      <c r="A2489" t="s">
        <v>29</v>
      </c>
      <c r="B2489" t="s">
        <v>27</v>
      </c>
      <c r="C2489" t="s">
        <v>35</v>
      </c>
      <c r="D2489">
        <v>0</v>
      </c>
      <c r="F2489">
        <v>1</v>
      </c>
      <c r="G2489">
        <v>90.45</v>
      </c>
      <c r="H2489">
        <f t="shared" si="609"/>
        <v>1</v>
      </c>
      <c r="I2489">
        <f t="shared" si="610"/>
        <v>0</v>
      </c>
      <c r="J2489">
        <f t="shared" si="611"/>
        <v>0</v>
      </c>
      <c r="K2489">
        <f t="shared" si="612"/>
        <v>1</v>
      </c>
      <c r="L2489">
        <f t="shared" si="613"/>
        <v>0</v>
      </c>
      <c r="M2489">
        <f t="shared" si="614"/>
        <v>0</v>
      </c>
      <c r="N2489">
        <f t="shared" si="615"/>
        <v>1</v>
      </c>
      <c r="O2489">
        <f t="shared" si="616"/>
        <v>0</v>
      </c>
      <c r="P2489">
        <v>28</v>
      </c>
      <c r="Q2489">
        <f t="shared" si="617"/>
        <v>1</v>
      </c>
      <c r="R2489">
        <f t="shared" si="618"/>
        <v>0</v>
      </c>
      <c r="S2489">
        <f t="shared" si="619"/>
        <v>0</v>
      </c>
      <c r="T2489">
        <f t="shared" si="620"/>
        <v>0</v>
      </c>
      <c r="U2489">
        <v>0</v>
      </c>
      <c r="V2489">
        <f t="shared" si="621"/>
        <v>0.26409345674513773</v>
      </c>
      <c r="W2489">
        <f t="shared" si="622"/>
        <v>0.56564228656342863</v>
      </c>
      <c r="X2489">
        <f t="shared" si="623"/>
        <v>6.9745353895595941E-2</v>
      </c>
      <c r="Y2489">
        <f t="shared" si="624"/>
        <v>0</v>
      </c>
      <c r="Z2489" t="s">
        <v>2521</v>
      </c>
    </row>
    <row r="2490" spans="1:26" x14ac:dyDescent="0.25">
      <c r="A2490" t="s">
        <v>26</v>
      </c>
      <c r="B2490" t="s">
        <v>33</v>
      </c>
      <c r="C2490" t="s">
        <v>25</v>
      </c>
      <c r="D2490">
        <v>0</v>
      </c>
      <c r="F2490">
        <v>1</v>
      </c>
      <c r="G2490">
        <v>60.45</v>
      </c>
      <c r="H2490">
        <f t="shared" si="609"/>
        <v>1</v>
      </c>
      <c r="I2490">
        <f t="shared" si="610"/>
        <v>0</v>
      </c>
      <c r="J2490">
        <f t="shared" si="611"/>
        <v>1</v>
      </c>
      <c r="K2490">
        <f t="shared" si="612"/>
        <v>0</v>
      </c>
      <c r="L2490">
        <f t="shared" si="613"/>
        <v>0</v>
      </c>
      <c r="M2490">
        <f t="shared" si="614"/>
        <v>1</v>
      </c>
      <c r="N2490">
        <f t="shared" si="615"/>
        <v>0</v>
      </c>
      <c r="O2490">
        <f t="shared" si="616"/>
        <v>0</v>
      </c>
      <c r="P2490">
        <v>24</v>
      </c>
      <c r="Q2490">
        <f t="shared" si="617"/>
        <v>0</v>
      </c>
      <c r="R2490">
        <f t="shared" si="618"/>
        <v>0</v>
      </c>
      <c r="S2490">
        <f t="shared" si="619"/>
        <v>0</v>
      </c>
      <c r="T2490">
        <f t="shared" si="620"/>
        <v>1</v>
      </c>
      <c r="U2490">
        <v>0</v>
      </c>
      <c r="V2490">
        <f t="shared" si="621"/>
        <v>0.3520082991570328</v>
      </c>
      <c r="W2490">
        <f t="shared" si="622"/>
        <v>0.58710450136556624</v>
      </c>
      <c r="X2490">
        <f t="shared" si="623"/>
        <v>0.1239098426754271</v>
      </c>
      <c r="Y2490">
        <f t="shared" si="624"/>
        <v>1</v>
      </c>
      <c r="Z2490" t="s">
        <v>2522</v>
      </c>
    </row>
    <row r="2491" spans="1:26" x14ac:dyDescent="0.25">
      <c r="A2491" t="s">
        <v>26</v>
      </c>
      <c r="B2491" t="s">
        <v>27</v>
      </c>
      <c r="C2491" t="s">
        <v>25</v>
      </c>
      <c r="D2491">
        <v>0</v>
      </c>
      <c r="F2491">
        <v>1</v>
      </c>
      <c r="G2491">
        <v>55.25</v>
      </c>
      <c r="H2491">
        <f t="shared" si="609"/>
        <v>1</v>
      </c>
      <c r="I2491">
        <f t="shared" si="610"/>
        <v>0</v>
      </c>
      <c r="J2491">
        <f t="shared" si="611"/>
        <v>1</v>
      </c>
      <c r="K2491">
        <f t="shared" si="612"/>
        <v>0</v>
      </c>
      <c r="L2491">
        <f t="shared" si="613"/>
        <v>0</v>
      </c>
      <c r="M2491">
        <f t="shared" si="614"/>
        <v>1</v>
      </c>
      <c r="N2491">
        <f t="shared" si="615"/>
        <v>0</v>
      </c>
      <c r="O2491">
        <f t="shared" si="616"/>
        <v>0</v>
      </c>
      <c r="P2491">
        <v>31</v>
      </c>
      <c r="Q2491">
        <f t="shared" si="617"/>
        <v>1</v>
      </c>
      <c r="R2491">
        <f t="shared" si="618"/>
        <v>0</v>
      </c>
      <c r="S2491">
        <f t="shared" si="619"/>
        <v>0</v>
      </c>
      <c r="T2491">
        <f t="shared" si="620"/>
        <v>0</v>
      </c>
      <c r="U2491">
        <v>1</v>
      </c>
      <c r="V2491">
        <f t="shared" si="621"/>
        <v>0.48066955474663697</v>
      </c>
      <c r="W2491">
        <f t="shared" si="622"/>
        <v>0.61790596790284746</v>
      </c>
      <c r="X2491">
        <f t="shared" si="623"/>
        <v>0.2697041113670563</v>
      </c>
      <c r="Y2491">
        <f t="shared" si="624"/>
        <v>1</v>
      </c>
      <c r="Z2491" t="s">
        <v>2523</v>
      </c>
    </row>
    <row r="2492" spans="1:26" x14ac:dyDescent="0.25">
      <c r="A2492" t="s">
        <v>29</v>
      </c>
      <c r="B2492" t="s">
        <v>27</v>
      </c>
      <c r="C2492" t="s">
        <v>25</v>
      </c>
      <c r="D2492">
        <v>0</v>
      </c>
      <c r="F2492">
        <v>1</v>
      </c>
      <c r="G2492">
        <v>78.45</v>
      </c>
      <c r="H2492">
        <f t="shared" si="609"/>
        <v>1</v>
      </c>
      <c r="I2492">
        <f t="shared" si="610"/>
        <v>0</v>
      </c>
      <c r="J2492">
        <f t="shared" si="611"/>
        <v>1</v>
      </c>
      <c r="K2492">
        <f t="shared" si="612"/>
        <v>0</v>
      </c>
      <c r="L2492">
        <f t="shared" si="613"/>
        <v>0</v>
      </c>
      <c r="M2492">
        <f t="shared" si="614"/>
        <v>0</v>
      </c>
      <c r="N2492">
        <f t="shared" si="615"/>
        <v>1</v>
      </c>
      <c r="O2492">
        <f t="shared" si="616"/>
        <v>0</v>
      </c>
      <c r="P2492">
        <v>68</v>
      </c>
      <c r="Q2492">
        <f t="shared" si="617"/>
        <v>1</v>
      </c>
      <c r="R2492">
        <f t="shared" si="618"/>
        <v>0</v>
      </c>
      <c r="S2492">
        <f t="shared" si="619"/>
        <v>0</v>
      </c>
      <c r="T2492">
        <f t="shared" si="620"/>
        <v>0</v>
      </c>
      <c r="U2492">
        <v>0</v>
      </c>
      <c r="V2492">
        <f t="shared" si="621"/>
        <v>0.25024796104909225</v>
      </c>
      <c r="W2492">
        <f t="shared" si="622"/>
        <v>0.56223753160992629</v>
      </c>
      <c r="X2492">
        <f t="shared" si="623"/>
        <v>6.2624042009227998E-2</v>
      </c>
      <c r="Y2492">
        <f t="shared" si="624"/>
        <v>0</v>
      </c>
      <c r="Z2492" t="s">
        <v>2524</v>
      </c>
    </row>
    <row r="2493" spans="1:26" x14ac:dyDescent="0.25">
      <c r="A2493" t="s">
        <v>45</v>
      </c>
      <c r="B2493" t="s">
        <v>30</v>
      </c>
      <c r="C2493" t="s">
        <v>35</v>
      </c>
      <c r="D2493">
        <v>0</v>
      </c>
      <c r="F2493">
        <v>1</v>
      </c>
      <c r="G2493">
        <v>100.55</v>
      </c>
      <c r="H2493">
        <f t="shared" si="609"/>
        <v>1</v>
      </c>
      <c r="I2493">
        <f t="shared" si="610"/>
        <v>0</v>
      </c>
      <c r="J2493">
        <f t="shared" si="611"/>
        <v>0</v>
      </c>
      <c r="K2493">
        <f t="shared" si="612"/>
        <v>1</v>
      </c>
      <c r="L2493">
        <f t="shared" si="613"/>
        <v>0</v>
      </c>
      <c r="M2493">
        <f t="shared" si="614"/>
        <v>0</v>
      </c>
      <c r="N2493">
        <f t="shared" si="615"/>
        <v>0</v>
      </c>
      <c r="O2493">
        <f t="shared" si="616"/>
        <v>1</v>
      </c>
      <c r="P2493">
        <v>39</v>
      </c>
      <c r="Q2493">
        <f t="shared" si="617"/>
        <v>0</v>
      </c>
      <c r="R2493">
        <f t="shared" si="618"/>
        <v>1</v>
      </c>
      <c r="S2493">
        <f t="shared" si="619"/>
        <v>0</v>
      </c>
      <c r="T2493">
        <f t="shared" si="620"/>
        <v>0</v>
      </c>
      <c r="U2493">
        <v>0</v>
      </c>
      <c r="V2493">
        <f t="shared" si="621"/>
        <v>8.3137516636404618E-2</v>
      </c>
      <c r="W2493">
        <f t="shared" si="622"/>
        <v>0.52077241589103307</v>
      </c>
      <c r="X2493">
        <f t="shared" si="623"/>
        <v>6.9118466724684543E-3</v>
      </c>
      <c r="Y2493">
        <f t="shared" si="624"/>
        <v>0</v>
      </c>
      <c r="Z2493" t="s">
        <v>2525</v>
      </c>
    </row>
    <row r="2494" spans="1:26" x14ac:dyDescent="0.25">
      <c r="A2494" t="s">
        <v>26</v>
      </c>
      <c r="B2494" t="s">
        <v>38</v>
      </c>
      <c r="C2494" t="s">
        <v>23</v>
      </c>
      <c r="D2494">
        <v>0</v>
      </c>
      <c r="F2494">
        <v>1</v>
      </c>
      <c r="G2494">
        <v>20.350000000000001</v>
      </c>
      <c r="H2494">
        <f t="shared" si="609"/>
        <v>1</v>
      </c>
      <c r="I2494">
        <f t="shared" si="610"/>
        <v>0</v>
      </c>
      <c r="J2494">
        <f t="shared" si="611"/>
        <v>0</v>
      </c>
      <c r="K2494">
        <f t="shared" si="612"/>
        <v>0</v>
      </c>
      <c r="L2494">
        <f t="shared" si="613"/>
        <v>1</v>
      </c>
      <c r="M2494">
        <f t="shared" si="614"/>
        <v>1</v>
      </c>
      <c r="N2494">
        <f t="shared" si="615"/>
        <v>0</v>
      </c>
      <c r="O2494">
        <f t="shared" si="616"/>
        <v>0</v>
      </c>
      <c r="P2494">
        <v>42</v>
      </c>
      <c r="Q2494">
        <f t="shared" si="617"/>
        <v>0</v>
      </c>
      <c r="R2494">
        <f t="shared" si="618"/>
        <v>0</v>
      </c>
      <c r="S2494">
        <f t="shared" si="619"/>
        <v>1</v>
      </c>
      <c r="T2494">
        <f t="shared" si="620"/>
        <v>0</v>
      </c>
      <c r="U2494">
        <v>0</v>
      </c>
      <c r="V2494">
        <f t="shared" si="621"/>
        <v>0.2607619679062067</v>
      </c>
      <c r="W2494">
        <f t="shared" si="622"/>
        <v>0.56482359115809633</v>
      </c>
      <c r="X2494">
        <f t="shared" si="623"/>
        <v>6.7996803906317571E-2</v>
      </c>
      <c r="Y2494">
        <f t="shared" si="624"/>
        <v>0</v>
      </c>
      <c r="Z2494" t="s">
        <v>2526</v>
      </c>
    </row>
    <row r="2495" spans="1:26" x14ac:dyDescent="0.25">
      <c r="A2495" t="s">
        <v>26</v>
      </c>
      <c r="B2495" t="s">
        <v>27</v>
      </c>
      <c r="C2495" t="s">
        <v>25</v>
      </c>
      <c r="D2495">
        <v>0</v>
      </c>
      <c r="F2495">
        <v>1</v>
      </c>
      <c r="G2495">
        <v>54.45</v>
      </c>
      <c r="H2495">
        <f t="shared" si="609"/>
        <v>1</v>
      </c>
      <c r="I2495">
        <f t="shared" si="610"/>
        <v>0</v>
      </c>
      <c r="J2495">
        <f t="shared" si="611"/>
        <v>1</v>
      </c>
      <c r="K2495">
        <f t="shared" si="612"/>
        <v>0</v>
      </c>
      <c r="L2495">
        <f t="shared" si="613"/>
        <v>0</v>
      </c>
      <c r="M2495">
        <f t="shared" si="614"/>
        <v>1</v>
      </c>
      <c r="N2495">
        <f t="shared" si="615"/>
        <v>0</v>
      </c>
      <c r="O2495">
        <f t="shared" si="616"/>
        <v>0</v>
      </c>
      <c r="P2495">
        <v>13</v>
      </c>
      <c r="Q2495">
        <f t="shared" si="617"/>
        <v>1</v>
      </c>
      <c r="R2495">
        <f t="shared" si="618"/>
        <v>0</v>
      </c>
      <c r="S2495">
        <f t="shared" si="619"/>
        <v>0</v>
      </c>
      <c r="T2495">
        <f t="shared" si="620"/>
        <v>0</v>
      </c>
      <c r="U2495">
        <v>1</v>
      </c>
      <c r="V2495">
        <f t="shared" si="621"/>
        <v>0.48428547967693925</v>
      </c>
      <c r="W2495">
        <f t="shared" si="622"/>
        <v>0.61875931646212112</v>
      </c>
      <c r="X2495">
        <f t="shared" si="623"/>
        <v>0.26596146647204466</v>
      </c>
      <c r="Y2495">
        <f t="shared" si="624"/>
        <v>1</v>
      </c>
      <c r="Z2495" t="s">
        <v>2527</v>
      </c>
    </row>
    <row r="2496" spans="1:26" x14ac:dyDescent="0.25">
      <c r="A2496" t="s">
        <v>26</v>
      </c>
      <c r="B2496" t="s">
        <v>27</v>
      </c>
      <c r="C2496" t="s">
        <v>35</v>
      </c>
      <c r="D2496">
        <v>0</v>
      </c>
      <c r="F2496">
        <v>1</v>
      </c>
      <c r="G2496">
        <v>90.75</v>
      </c>
      <c r="H2496">
        <f t="shared" si="609"/>
        <v>1</v>
      </c>
      <c r="I2496">
        <f t="shared" si="610"/>
        <v>0</v>
      </c>
      <c r="J2496">
        <f t="shared" si="611"/>
        <v>0</v>
      </c>
      <c r="K2496">
        <f t="shared" si="612"/>
        <v>1</v>
      </c>
      <c r="L2496">
        <f t="shared" si="613"/>
        <v>0</v>
      </c>
      <c r="M2496">
        <f t="shared" si="614"/>
        <v>1</v>
      </c>
      <c r="N2496">
        <f t="shared" si="615"/>
        <v>0</v>
      </c>
      <c r="O2496">
        <f t="shared" si="616"/>
        <v>0</v>
      </c>
      <c r="P2496">
        <v>6</v>
      </c>
      <c r="Q2496">
        <f t="shared" si="617"/>
        <v>1</v>
      </c>
      <c r="R2496">
        <f t="shared" si="618"/>
        <v>0</v>
      </c>
      <c r="S2496">
        <f t="shared" si="619"/>
        <v>0</v>
      </c>
      <c r="T2496">
        <f t="shared" si="620"/>
        <v>0</v>
      </c>
      <c r="U2496">
        <v>0</v>
      </c>
      <c r="V2496">
        <f t="shared" si="621"/>
        <v>0.54087919117126282</v>
      </c>
      <c r="W2496">
        <f t="shared" si="622"/>
        <v>0.6320169162979038</v>
      </c>
      <c r="X2496">
        <f t="shared" si="623"/>
        <v>0.2925502994420795</v>
      </c>
      <c r="Y2496">
        <f t="shared" si="624"/>
        <v>1</v>
      </c>
      <c r="Z2496" t="s">
        <v>2528</v>
      </c>
    </row>
    <row r="2497" spans="1:26" x14ac:dyDescent="0.25">
      <c r="A2497" t="s">
        <v>26</v>
      </c>
      <c r="B2497" t="s">
        <v>38</v>
      </c>
      <c r="C2497" t="s">
        <v>35</v>
      </c>
      <c r="D2497">
        <v>0</v>
      </c>
      <c r="F2497">
        <v>1</v>
      </c>
      <c r="G2497">
        <v>75.349999999999994</v>
      </c>
      <c r="H2497">
        <f t="shared" si="609"/>
        <v>1</v>
      </c>
      <c r="I2497">
        <f t="shared" si="610"/>
        <v>0</v>
      </c>
      <c r="J2497">
        <f t="shared" si="611"/>
        <v>0</v>
      </c>
      <c r="K2497">
        <f t="shared" si="612"/>
        <v>1</v>
      </c>
      <c r="L2497">
        <f t="shared" si="613"/>
        <v>0</v>
      </c>
      <c r="M2497">
        <f t="shared" si="614"/>
        <v>1</v>
      </c>
      <c r="N2497">
        <f t="shared" si="615"/>
        <v>0</v>
      </c>
      <c r="O2497">
        <f t="shared" si="616"/>
        <v>0</v>
      </c>
      <c r="P2497">
        <v>35</v>
      </c>
      <c r="Q2497">
        <f t="shared" si="617"/>
        <v>0</v>
      </c>
      <c r="R2497">
        <f t="shared" si="618"/>
        <v>0</v>
      </c>
      <c r="S2497">
        <f t="shared" si="619"/>
        <v>1</v>
      </c>
      <c r="T2497">
        <f t="shared" si="620"/>
        <v>0</v>
      </c>
      <c r="U2497">
        <v>1</v>
      </c>
      <c r="V2497">
        <f t="shared" si="621"/>
        <v>0.37523822481172764</v>
      </c>
      <c r="W2497">
        <f t="shared" si="622"/>
        <v>0.59272410922720231</v>
      </c>
      <c r="X2497">
        <f t="shared" si="623"/>
        <v>0.39032727573640136</v>
      </c>
      <c r="Y2497">
        <f t="shared" si="624"/>
        <v>1</v>
      </c>
      <c r="Z2497" t="s">
        <v>2529</v>
      </c>
    </row>
    <row r="2498" spans="1:26" x14ac:dyDescent="0.25">
      <c r="A2498" t="s">
        <v>29</v>
      </c>
      <c r="B2498" t="s">
        <v>38</v>
      </c>
      <c r="C2498" t="s">
        <v>23</v>
      </c>
      <c r="D2498">
        <v>0</v>
      </c>
      <c r="F2498">
        <v>1</v>
      </c>
      <c r="G2498">
        <v>20.25</v>
      </c>
      <c r="H2498">
        <f t="shared" si="609"/>
        <v>1</v>
      </c>
      <c r="I2498">
        <f t="shared" si="610"/>
        <v>0</v>
      </c>
      <c r="J2498">
        <f t="shared" si="611"/>
        <v>0</v>
      </c>
      <c r="K2498">
        <f t="shared" si="612"/>
        <v>0</v>
      </c>
      <c r="L2498">
        <f t="shared" si="613"/>
        <v>1</v>
      </c>
      <c r="M2498">
        <f t="shared" si="614"/>
        <v>0</v>
      </c>
      <c r="N2498">
        <f t="shared" si="615"/>
        <v>1</v>
      </c>
      <c r="O2498">
        <f t="shared" si="616"/>
        <v>0</v>
      </c>
      <c r="P2498">
        <v>38</v>
      </c>
      <c r="Q2498">
        <f t="shared" si="617"/>
        <v>0</v>
      </c>
      <c r="R2498">
        <f t="shared" si="618"/>
        <v>0</v>
      </c>
      <c r="S2498">
        <f t="shared" si="619"/>
        <v>1</v>
      </c>
      <c r="T2498">
        <f t="shared" si="620"/>
        <v>0</v>
      </c>
      <c r="U2498">
        <v>0</v>
      </c>
      <c r="V2498">
        <f t="shared" si="621"/>
        <v>-1.0848786176549306E-2</v>
      </c>
      <c r="W2498">
        <f t="shared" si="622"/>
        <v>0.49728783005680977</v>
      </c>
      <c r="X2498">
        <f t="shared" si="623"/>
        <v>1.1769616150448729E-4</v>
      </c>
      <c r="Y2498">
        <f t="shared" si="624"/>
        <v>0</v>
      </c>
      <c r="Z2498" t="s">
        <v>2530</v>
      </c>
    </row>
    <row r="2499" spans="1:26" x14ac:dyDescent="0.25">
      <c r="A2499" t="s">
        <v>45</v>
      </c>
      <c r="B2499" t="s">
        <v>38</v>
      </c>
      <c r="C2499" t="s">
        <v>23</v>
      </c>
      <c r="D2499">
        <v>0</v>
      </c>
      <c r="F2499">
        <v>1</v>
      </c>
      <c r="G2499">
        <v>20.05</v>
      </c>
      <c r="H2499">
        <f t="shared" ref="H2499:H2562" si="625">IF(D2499:D9541=0,1,0)</f>
        <v>1</v>
      </c>
      <c r="I2499">
        <f t="shared" ref="I2499:I2562" si="626">IF(D2499:D9541=1,1,0)</f>
        <v>0</v>
      </c>
      <c r="J2499">
        <f t="shared" ref="J2499:J2562" si="627">IF(C2499:C9541="DSL",1,0)</f>
        <v>0</v>
      </c>
      <c r="K2499">
        <f t="shared" ref="K2499:K2562" si="628">IF(C2499:C9541="Fiber optic",1,0)</f>
        <v>0</v>
      </c>
      <c r="L2499">
        <f t="shared" ref="L2499:L2562" si="629">IF(C2499:C9541="No",1,0)</f>
        <v>1</v>
      </c>
      <c r="M2499">
        <f t="shared" ref="M2499:M2562" si="630">IF(A2499:A9541="Month-to-month",1,0)</f>
        <v>0</v>
      </c>
      <c r="N2499">
        <f t="shared" ref="N2499:N2562" si="631">IF(A2499:A9541="ONE YEAR",1,0)</f>
        <v>0</v>
      </c>
      <c r="O2499">
        <f t="shared" ref="O2499:O2562" si="632">IF(A2499:A9541="two year",1,0)</f>
        <v>1</v>
      </c>
      <c r="P2499">
        <v>18</v>
      </c>
      <c r="Q2499">
        <f t="shared" ref="Q2499:Q2562" si="633">IF(B2499:B9541="Electronic check",1,0)</f>
        <v>0</v>
      </c>
      <c r="R2499">
        <f t="shared" ref="R2499:R2562" si="634">IF(B2499:B9541="Mailed check",1,0)</f>
        <v>0</v>
      </c>
      <c r="S2499">
        <f t="shared" ref="S2499:S2562" si="635">IF(B2499:B9541="Credit card (automatic)",1,0)</f>
        <v>1</v>
      </c>
      <c r="T2499">
        <f t="shared" ref="T2499:T2562" si="636">IF(B2499:B9541="Bank transfer (automatic)",1,0)</f>
        <v>0</v>
      </c>
      <c r="U2499">
        <v>0</v>
      </c>
      <c r="V2499">
        <f t="shared" si="621"/>
        <v>-7.1094653302318817E-2</v>
      </c>
      <c r="W2499">
        <f t="shared" si="622"/>
        <v>0.48223381923306852</v>
      </c>
      <c r="X2499">
        <f t="shared" si="623"/>
        <v>5.0544497281769119E-3</v>
      </c>
      <c r="Y2499">
        <f t="shared" si="624"/>
        <v>0</v>
      </c>
      <c r="Z2499" t="s">
        <v>2531</v>
      </c>
    </row>
    <row r="2500" spans="1:26" x14ac:dyDescent="0.25">
      <c r="A2500" t="s">
        <v>26</v>
      </c>
      <c r="B2500" t="s">
        <v>30</v>
      </c>
      <c r="C2500" t="s">
        <v>23</v>
      </c>
      <c r="D2500">
        <v>0</v>
      </c>
      <c r="F2500">
        <v>1</v>
      </c>
      <c r="G2500">
        <v>19.600000000000001</v>
      </c>
      <c r="H2500">
        <f t="shared" si="625"/>
        <v>1</v>
      </c>
      <c r="I2500">
        <f t="shared" si="626"/>
        <v>0</v>
      </c>
      <c r="J2500">
        <f t="shared" si="627"/>
        <v>0</v>
      </c>
      <c r="K2500">
        <f t="shared" si="628"/>
        <v>0</v>
      </c>
      <c r="L2500">
        <f t="shared" si="629"/>
        <v>1</v>
      </c>
      <c r="M2500">
        <f t="shared" si="630"/>
        <v>1</v>
      </c>
      <c r="N2500">
        <f t="shared" si="631"/>
        <v>0</v>
      </c>
      <c r="O2500">
        <f t="shared" si="632"/>
        <v>0</v>
      </c>
      <c r="P2500">
        <v>4</v>
      </c>
      <c r="Q2500">
        <f t="shared" si="633"/>
        <v>0</v>
      </c>
      <c r="R2500">
        <f t="shared" si="634"/>
        <v>1</v>
      </c>
      <c r="S2500">
        <f t="shared" si="635"/>
        <v>0</v>
      </c>
      <c r="T2500">
        <f t="shared" si="636"/>
        <v>0</v>
      </c>
      <c r="U2500">
        <v>0</v>
      </c>
      <c r="V2500">
        <f t="shared" ref="V2500:V2563" si="637">G2500*$G$2+H2501*$H$2+K2501*$K$2+M2500*$M$2+O2500*$O$2+Q2500*$Q$2+L2500*$L$2</f>
        <v>0.25959267634640665</v>
      </c>
      <c r="W2500">
        <f t="shared" ref="W2500:W2563" si="638">1/ (1+EXP(-V2500))</f>
        <v>0.56453615999197082</v>
      </c>
      <c r="X2500">
        <f t="shared" ref="X2500:X2563" si="639">(U2500-V2500)^2</f>
        <v>6.7388357612690228E-2</v>
      </c>
      <c r="Y2500">
        <f t="shared" ref="Y2500:Y2563" si="640">IF(W2500&gt;=0.58,1,0)</f>
        <v>0</v>
      </c>
      <c r="Z2500" t="s">
        <v>2532</v>
      </c>
    </row>
    <row r="2501" spans="1:26" x14ac:dyDescent="0.25">
      <c r="A2501" t="s">
        <v>26</v>
      </c>
      <c r="B2501" t="s">
        <v>27</v>
      </c>
      <c r="C2501" t="s">
        <v>25</v>
      </c>
      <c r="D2501">
        <v>0</v>
      </c>
      <c r="F2501">
        <v>1</v>
      </c>
      <c r="G2501">
        <v>53.8</v>
      </c>
      <c r="H2501">
        <f t="shared" si="625"/>
        <v>1</v>
      </c>
      <c r="I2501">
        <f t="shared" si="626"/>
        <v>0</v>
      </c>
      <c r="J2501">
        <f t="shared" si="627"/>
        <v>1</v>
      </c>
      <c r="K2501">
        <f t="shared" si="628"/>
        <v>0</v>
      </c>
      <c r="L2501">
        <f t="shared" si="629"/>
        <v>0</v>
      </c>
      <c r="M2501">
        <f t="shared" si="630"/>
        <v>1</v>
      </c>
      <c r="N2501">
        <f t="shared" si="631"/>
        <v>0</v>
      </c>
      <c r="O2501">
        <f t="shared" si="632"/>
        <v>0</v>
      </c>
      <c r="P2501">
        <v>27</v>
      </c>
      <c r="Q2501">
        <f t="shared" si="633"/>
        <v>1</v>
      </c>
      <c r="R2501">
        <f t="shared" si="634"/>
        <v>0</v>
      </c>
      <c r="S2501">
        <f t="shared" si="635"/>
        <v>0</v>
      </c>
      <c r="T2501">
        <f t="shared" si="636"/>
        <v>0</v>
      </c>
      <c r="U2501">
        <v>0</v>
      </c>
      <c r="V2501">
        <f t="shared" si="637"/>
        <v>0.47840892439769012</v>
      </c>
      <c r="W2501">
        <f t="shared" si="638"/>
        <v>0.61737209511357183</v>
      </c>
      <c r="X2501">
        <f t="shared" si="639"/>
        <v>0.22887509894335478</v>
      </c>
      <c r="Y2501">
        <f t="shared" si="640"/>
        <v>1</v>
      </c>
      <c r="Z2501" t="s">
        <v>2533</v>
      </c>
    </row>
    <row r="2502" spans="1:26" x14ac:dyDescent="0.25">
      <c r="A2502" t="s">
        <v>29</v>
      </c>
      <c r="B2502" t="s">
        <v>30</v>
      </c>
      <c r="C2502" t="s">
        <v>25</v>
      </c>
      <c r="D2502">
        <v>0</v>
      </c>
      <c r="F2502">
        <v>1</v>
      </c>
      <c r="G2502">
        <v>70.2</v>
      </c>
      <c r="H2502">
        <f t="shared" si="625"/>
        <v>1</v>
      </c>
      <c r="I2502">
        <f t="shared" si="626"/>
        <v>0</v>
      </c>
      <c r="J2502">
        <f t="shared" si="627"/>
        <v>1</v>
      </c>
      <c r="K2502">
        <f t="shared" si="628"/>
        <v>0</v>
      </c>
      <c r="L2502">
        <f t="shared" si="629"/>
        <v>0</v>
      </c>
      <c r="M2502">
        <f t="shared" si="630"/>
        <v>0</v>
      </c>
      <c r="N2502">
        <f t="shared" si="631"/>
        <v>1</v>
      </c>
      <c r="O2502">
        <f t="shared" si="632"/>
        <v>0</v>
      </c>
      <c r="P2502">
        <v>41</v>
      </c>
      <c r="Q2502">
        <f t="shared" si="633"/>
        <v>0</v>
      </c>
      <c r="R2502">
        <f t="shared" si="634"/>
        <v>1</v>
      </c>
      <c r="S2502">
        <f t="shared" si="635"/>
        <v>0</v>
      </c>
      <c r="T2502">
        <f t="shared" si="636"/>
        <v>0</v>
      </c>
      <c r="U2502">
        <v>0</v>
      </c>
      <c r="V2502">
        <f t="shared" si="637"/>
        <v>9.5754240892984427E-2</v>
      </c>
      <c r="W2502">
        <f t="shared" si="638"/>
        <v>0.52392028617348008</v>
      </c>
      <c r="X2502">
        <f t="shared" si="639"/>
        <v>9.1688746489916907E-3</v>
      </c>
      <c r="Y2502">
        <f t="shared" si="640"/>
        <v>0</v>
      </c>
      <c r="Z2502" t="s">
        <v>2534</v>
      </c>
    </row>
    <row r="2503" spans="1:26" x14ac:dyDescent="0.25">
      <c r="A2503" t="s">
        <v>29</v>
      </c>
      <c r="B2503" t="s">
        <v>27</v>
      </c>
      <c r="C2503" t="s">
        <v>25</v>
      </c>
      <c r="D2503">
        <v>0</v>
      </c>
      <c r="F2503">
        <v>1</v>
      </c>
      <c r="G2503">
        <v>75.5</v>
      </c>
      <c r="H2503">
        <f t="shared" si="625"/>
        <v>1</v>
      </c>
      <c r="I2503">
        <f t="shared" si="626"/>
        <v>0</v>
      </c>
      <c r="J2503">
        <f t="shared" si="627"/>
        <v>1</v>
      </c>
      <c r="K2503">
        <f t="shared" si="628"/>
        <v>0</v>
      </c>
      <c r="L2503">
        <f t="shared" si="629"/>
        <v>0</v>
      </c>
      <c r="M2503">
        <f t="shared" si="630"/>
        <v>0</v>
      </c>
      <c r="N2503">
        <f t="shared" si="631"/>
        <v>1</v>
      </c>
      <c r="O2503">
        <f t="shared" si="632"/>
        <v>0</v>
      </c>
      <c r="P2503">
        <v>50</v>
      </c>
      <c r="Q2503">
        <f t="shared" si="633"/>
        <v>1</v>
      </c>
      <c r="R2503">
        <f t="shared" si="634"/>
        <v>0</v>
      </c>
      <c r="S2503">
        <f t="shared" si="635"/>
        <v>0</v>
      </c>
      <c r="T2503">
        <f t="shared" si="636"/>
        <v>0</v>
      </c>
      <c r="U2503">
        <v>0</v>
      </c>
      <c r="V2503">
        <f t="shared" si="637"/>
        <v>0.24078557831978958</v>
      </c>
      <c r="W2503">
        <f t="shared" si="638"/>
        <v>0.55990723360393746</v>
      </c>
      <c r="X2503">
        <f t="shared" si="639"/>
        <v>5.7977694726795523E-2</v>
      </c>
      <c r="Y2503">
        <f t="shared" si="640"/>
        <v>0</v>
      </c>
      <c r="Z2503" t="s">
        <v>2535</v>
      </c>
    </row>
    <row r="2504" spans="1:26" x14ac:dyDescent="0.25">
      <c r="A2504" t="s">
        <v>45</v>
      </c>
      <c r="B2504" t="s">
        <v>27</v>
      </c>
      <c r="C2504" t="s">
        <v>23</v>
      </c>
      <c r="D2504">
        <v>0</v>
      </c>
      <c r="F2504">
        <v>1</v>
      </c>
      <c r="G2504">
        <v>20.350000000000001</v>
      </c>
      <c r="H2504">
        <f t="shared" si="625"/>
        <v>1</v>
      </c>
      <c r="I2504">
        <f t="shared" si="626"/>
        <v>0</v>
      </c>
      <c r="J2504">
        <f t="shared" si="627"/>
        <v>0</v>
      </c>
      <c r="K2504">
        <f t="shared" si="628"/>
        <v>0</v>
      </c>
      <c r="L2504">
        <f t="shared" si="629"/>
        <v>1</v>
      </c>
      <c r="M2504">
        <f t="shared" si="630"/>
        <v>0</v>
      </c>
      <c r="N2504">
        <f t="shared" si="631"/>
        <v>0</v>
      </c>
      <c r="O2504">
        <f t="shared" si="632"/>
        <v>1</v>
      </c>
      <c r="P2504">
        <v>72</v>
      </c>
      <c r="Q2504">
        <f t="shared" si="633"/>
        <v>1</v>
      </c>
      <c r="R2504">
        <f t="shared" si="634"/>
        <v>0</v>
      </c>
      <c r="S2504">
        <f t="shared" si="635"/>
        <v>0</v>
      </c>
      <c r="T2504">
        <f t="shared" si="636"/>
        <v>0</v>
      </c>
      <c r="U2504">
        <v>0</v>
      </c>
      <c r="V2504">
        <f t="shared" si="637"/>
        <v>6.6141407059152488E-2</v>
      </c>
      <c r="W2504">
        <f t="shared" si="638"/>
        <v>0.51652932632010307</v>
      </c>
      <c r="X2504">
        <f t="shared" si="639"/>
        <v>4.3746857277645063E-3</v>
      </c>
      <c r="Y2504">
        <f t="shared" si="640"/>
        <v>0</v>
      </c>
      <c r="Z2504" t="s">
        <v>2536</v>
      </c>
    </row>
    <row r="2505" spans="1:26" x14ac:dyDescent="0.25">
      <c r="A2505" t="s">
        <v>29</v>
      </c>
      <c r="B2505" t="s">
        <v>38</v>
      </c>
      <c r="C2505" t="s">
        <v>23</v>
      </c>
      <c r="D2505">
        <v>0</v>
      </c>
      <c r="F2505">
        <v>1</v>
      </c>
      <c r="G2505">
        <v>26.05</v>
      </c>
      <c r="H2505">
        <f t="shared" si="625"/>
        <v>1</v>
      </c>
      <c r="I2505">
        <f t="shared" si="626"/>
        <v>0</v>
      </c>
      <c r="J2505">
        <f t="shared" si="627"/>
        <v>0</v>
      </c>
      <c r="K2505">
        <f t="shared" si="628"/>
        <v>0</v>
      </c>
      <c r="L2505">
        <f t="shared" si="629"/>
        <v>1</v>
      </c>
      <c r="M2505">
        <f t="shared" si="630"/>
        <v>0</v>
      </c>
      <c r="N2505">
        <f t="shared" si="631"/>
        <v>1</v>
      </c>
      <c r="O2505">
        <f t="shared" si="632"/>
        <v>0</v>
      </c>
      <c r="P2505">
        <v>70</v>
      </c>
      <c r="Q2505">
        <f t="shared" si="633"/>
        <v>0</v>
      </c>
      <c r="R2505">
        <f t="shared" si="634"/>
        <v>0</v>
      </c>
      <c r="S2505">
        <f t="shared" si="635"/>
        <v>1</v>
      </c>
      <c r="T2505">
        <f t="shared" si="636"/>
        <v>0</v>
      </c>
      <c r="U2505">
        <v>0</v>
      </c>
      <c r="V2505">
        <f t="shared" si="637"/>
        <v>-1.8062647807620576E-3</v>
      </c>
      <c r="W2505">
        <f t="shared" si="638"/>
        <v>0.49954843392758252</v>
      </c>
      <c r="X2505">
        <f t="shared" si="639"/>
        <v>3.2625924582214041E-6</v>
      </c>
      <c r="Y2505">
        <f t="shared" si="640"/>
        <v>0</v>
      </c>
      <c r="Z2505" t="s">
        <v>2537</v>
      </c>
    </row>
    <row r="2506" spans="1:26" x14ac:dyDescent="0.25">
      <c r="A2506" t="s">
        <v>29</v>
      </c>
      <c r="B2506" t="s">
        <v>33</v>
      </c>
      <c r="C2506" t="s">
        <v>23</v>
      </c>
      <c r="D2506">
        <v>0</v>
      </c>
      <c r="F2506">
        <v>1</v>
      </c>
      <c r="G2506">
        <v>20.6</v>
      </c>
      <c r="H2506">
        <f t="shared" si="625"/>
        <v>1</v>
      </c>
      <c r="I2506">
        <f t="shared" si="626"/>
        <v>0</v>
      </c>
      <c r="J2506">
        <f t="shared" si="627"/>
        <v>0</v>
      </c>
      <c r="K2506">
        <f t="shared" si="628"/>
        <v>0</v>
      </c>
      <c r="L2506">
        <f t="shared" si="629"/>
        <v>1</v>
      </c>
      <c r="M2506">
        <f t="shared" si="630"/>
        <v>0</v>
      </c>
      <c r="N2506">
        <f t="shared" si="631"/>
        <v>1</v>
      </c>
      <c r="O2506">
        <f t="shared" si="632"/>
        <v>0</v>
      </c>
      <c r="P2506">
        <v>44</v>
      </c>
      <c r="Q2506">
        <f t="shared" si="633"/>
        <v>0</v>
      </c>
      <c r="R2506">
        <f t="shared" si="634"/>
        <v>0</v>
      </c>
      <c r="S2506">
        <f t="shared" si="635"/>
        <v>0</v>
      </c>
      <c r="T2506">
        <f t="shared" si="636"/>
        <v>1</v>
      </c>
      <c r="U2506">
        <v>0</v>
      </c>
      <c r="V2506">
        <f t="shared" si="637"/>
        <v>-5.4399475212202272E-3</v>
      </c>
      <c r="W2506">
        <f t="shared" si="638"/>
        <v>0.49864001647352929</v>
      </c>
      <c r="X2506">
        <f t="shared" si="639"/>
        <v>2.9593029033630093E-5</v>
      </c>
      <c r="Y2506">
        <f t="shared" si="640"/>
        <v>0</v>
      </c>
      <c r="Z2506" t="s">
        <v>2538</v>
      </c>
    </row>
    <row r="2507" spans="1:26" x14ac:dyDescent="0.25">
      <c r="A2507" t="s">
        <v>26</v>
      </c>
      <c r="B2507" t="s">
        <v>27</v>
      </c>
      <c r="C2507" t="s">
        <v>35</v>
      </c>
      <c r="D2507">
        <v>0</v>
      </c>
      <c r="F2507">
        <v>1</v>
      </c>
      <c r="G2507">
        <v>75.7</v>
      </c>
      <c r="H2507">
        <f t="shared" si="625"/>
        <v>1</v>
      </c>
      <c r="I2507">
        <f t="shared" si="626"/>
        <v>0</v>
      </c>
      <c r="J2507">
        <f t="shared" si="627"/>
        <v>0</v>
      </c>
      <c r="K2507">
        <f t="shared" si="628"/>
        <v>1</v>
      </c>
      <c r="L2507">
        <f t="shared" si="629"/>
        <v>0</v>
      </c>
      <c r="M2507">
        <f t="shared" si="630"/>
        <v>1</v>
      </c>
      <c r="N2507">
        <f t="shared" si="631"/>
        <v>0</v>
      </c>
      <c r="O2507">
        <f t="shared" si="632"/>
        <v>0</v>
      </c>
      <c r="P2507">
        <v>2</v>
      </c>
      <c r="Q2507">
        <f t="shared" si="633"/>
        <v>1</v>
      </c>
      <c r="R2507">
        <f t="shared" si="634"/>
        <v>0</v>
      </c>
      <c r="S2507">
        <f t="shared" si="635"/>
        <v>0</v>
      </c>
      <c r="T2507">
        <f t="shared" si="636"/>
        <v>0</v>
      </c>
      <c r="U2507">
        <v>1</v>
      </c>
      <c r="V2507">
        <f t="shared" si="637"/>
        <v>0.5125522379438523</v>
      </c>
      <c r="W2507">
        <f t="shared" si="638"/>
        <v>0.62540458777654939</v>
      </c>
      <c r="X2507">
        <f t="shared" si="639"/>
        <v>0.23760532073354679</v>
      </c>
      <c r="Y2507">
        <f t="shared" si="640"/>
        <v>1</v>
      </c>
      <c r="Z2507" t="s">
        <v>2539</v>
      </c>
    </row>
    <row r="2508" spans="1:26" x14ac:dyDescent="0.25">
      <c r="A2508" t="s">
        <v>29</v>
      </c>
      <c r="B2508" t="s">
        <v>33</v>
      </c>
      <c r="C2508" t="s">
        <v>23</v>
      </c>
      <c r="D2508">
        <v>0</v>
      </c>
      <c r="F2508">
        <v>1</v>
      </c>
      <c r="G2508">
        <v>20.100000000000001</v>
      </c>
      <c r="H2508">
        <f t="shared" si="625"/>
        <v>1</v>
      </c>
      <c r="I2508">
        <f t="shared" si="626"/>
        <v>0</v>
      </c>
      <c r="J2508">
        <f t="shared" si="627"/>
        <v>0</v>
      </c>
      <c r="K2508">
        <f t="shared" si="628"/>
        <v>0</v>
      </c>
      <c r="L2508">
        <f t="shared" si="629"/>
        <v>1</v>
      </c>
      <c r="M2508">
        <f t="shared" si="630"/>
        <v>0</v>
      </c>
      <c r="N2508">
        <f t="shared" si="631"/>
        <v>1</v>
      </c>
      <c r="O2508">
        <f t="shared" si="632"/>
        <v>0</v>
      </c>
      <c r="P2508">
        <v>34</v>
      </c>
      <c r="Q2508">
        <f t="shared" si="633"/>
        <v>0</v>
      </c>
      <c r="R2508">
        <f t="shared" si="634"/>
        <v>0</v>
      </c>
      <c r="S2508">
        <f t="shared" si="635"/>
        <v>0</v>
      </c>
      <c r="T2508">
        <f t="shared" si="636"/>
        <v>1</v>
      </c>
      <c r="U2508">
        <v>0</v>
      </c>
      <c r="V2508">
        <f t="shared" si="637"/>
        <v>2.6088046157932664E-3</v>
      </c>
      <c r="W2508">
        <f t="shared" si="638"/>
        <v>0.50065220078404937</v>
      </c>
      <c r="X2508">
        <f t="shared" si="639"/>
        <v>6.8058615233842521E-6</v>
      </c>
      <c r="Y2508">
        <f t="shared" si="640"/>
        <v>0</v>
      </c>
      <c r="Z2508" t="s">
        <v>2540</v>
      </c>
    </row>
    <row r="2509" spans="1:26" x14ac:dyDescent="0.25">
      <c r="A2509" t="s">
        <v>45</v>
      </c>
      <c r="B2509" t="s">
        <v>33</v>
      </c>
      <c r="C2509" t="s">
        <v>23</v>
      </c>
      <c r="D2509">
        <v>1</v>
      </c>
      <c r="F2509">
        <v>1</v>
      </c>
      <c r="G2509">
        <v>24.3</v>
      </c>
      <c r="H2509">
        <f t="shared" si="625"/>
        <v>0</v>
      </c>
      <c r="I2509">
        <f t="shared" si="626"/>
        <v>1</v>
      </c>
      <c r="J2509">
        <f t="shared" si="627"/>
        <v>0</v>
      </c>
      <c r="K2509">
        <f t="shared" si="628"/>
        <v>0</v>
      </c>
      <c r="L2509">
        <f t="shared" si="629"/>
        <v>1</v>
      </c>
      <c r="M2509">
        <f t="shared" si="630"/>
        <v>0</v>
      </c>
      <c r="N2509">
        <f t="shared" si="631"/>
        <v>0</v>
      </c>
      <c r="O2509">
        <f t="shared" si="632"/>
        <v>1</v>
      </c>
      <c r="P2509">
        <v>72</v>
      </c>
      <c r="Q2509">
        <f t="shared" si="633"/>
        <v>0</v>
      </c>
      <c r="R2509">
        <f t="shared" si="634"/>
        <v>0</v>
      </c>
      <c r="S2509">
        <f t="shared" si="635"/>
        <v>0</v>
      </c>
      <c r="T2509">
        <f t="shared" si="636"/>
        <v>1</v>
      </c>
      <c r="U2509">
        <v>0</v>
      </c>
      <c r="V2509">
        <f t="shared" si="637"/>
        <v>-6.4468667796785062E-2</v>
      </c>
      <c r="W2509">
        <f t="shared" si="638"/>
        <v>0.48388841292473489</v>
      </c>
      <c r="X2509">
        <f t="shared" si="639"/>
        <v>4.1562091274922313E-3</v>
      </c>
      <c r="Y2509">
        <f t="shared" si="640"/>
        <v>0</v>
      </c>
      <c r="Z2509" t="s">
        <v>2541</v>
      </c>
    </row>
    <row r="2510" spans="1:26" x14ac:dyDescent="0.25">
      <c r="A2510" t="s">
        <v>45</v>
      </c>
      <c r="B2510" t="s">
        <v>27</v>
      </c>
      <c r="C2510" t="s">
        <v>23</v>
      </c>
      <c r="D2510">
        <v>0</v>
      </c>
      <c r="F2510">
        <v>1</v>
      </c>
      <c r="G2510">
        <v>24.5</v>
      </c>
      <c r="H2510">
        <f t="shared" si="625"/>
        <v>1</v>
      </c>
      <c r="I2510">
        <f t="shared" si="626"/>
        <v>0</v>
      </c>
      <c r="J2510">
        <f t="shared" si="627"/>
        <v>0</v>
      </c>
      <c r="K2510">
        <f t="shared" si="628"/>
        <v>0</v>
      </c>
      <c r="L2510">
        <f t="shared" si="629"/>
        <v>1</v>
      </c>
      <c r="M2510">
        <f t="shared" si="630"/>
        <v>0</v>
      </c>
      <c r="N2510">
        <f t="shared" si="631"/>
        <v>0</v>
      </c>
      <c r="O2510">
        <f t="shared" si="632"/>
        <v>1</v>
      </c>
      <c r="P2510">
        <v>71</v>
      </c>
      <c r="Q2510">
        <f t="shared" si="633"/>
        <v>1</v>
      </c>
      <c r="R2510">
        <f t="shared" si="634"/>
        <v>0</v>
      </c>
      <c r="S2510">
        <f t="shared" si="635"/>
        <v>0</v>
      </c>
      <c r="T2510">
        <f t="shared" si="636"/>
        <v>0</v>
      </c>
      <c r="U2510">
        <v>0</v>
      </c>
      <c r="V2510">
        <f t="shared" si="637"/>
        <v>7.7474656284135274E-2</v>
      </c>
      <c r="W2510">
        <f t="shared" si="638"/>
        <v>0.51935898180213891</v>
      </c>
      <c r="X2510">
        <f t="shared" si="639"/>
        <v>6.0023223663449015E-3</v>
      </c>
      <c r="Y2510">
        <f t="shared" si="640"/>
        <v>0</v>
      </c>
      <c r="Z2510" t="s">
        <v>2542</v>
      </c>
    </row>
    <row r="2511" spans="1:26" x14ac:dyDescent="0.25">
      <c r="A2511" t="s">
        <v>45</v>
      </c>
      <c r="B2511" t="s">
        <v>38</v>
      </c>
      <c r="C2511" t="s">
        <v>35</v>
      </c>
      <c r="D2511">
        <v>0</v>
      </c>
      <c r="F2511">
        <v>1</v>
      </c>
      <c r="G2511">
        <v>110.5</v>
      </c>
      <c r="H2511">
        <f t="shared" si="625"/>
        <v>1</v>
      </c>
      <c r="I2511">
        <f t="shared" si="626"/>
        <v>0</v>
      </c>
      <c r="J2511">
        <f t="shared" si="627"/>
        <v>0</v>
      </c>
      <c r="K2511">
        <f t="shared" si="628"/>
        <v>1</v>
      </c>
      <c r="L2511">
        <f t="shared" si="629"/>
        <v>0</v>
      </c>
      <c r="M2511">
        <f t="shared" si="630"/>
        <v>0</v>
      </c>
      <c r="N2511">
        <f t="shared" si="631"/>
        <v>0</v>
      </c>
      <c r="O2511">
        <f t="shared" si="632"/>
        <v>1</v>
      </c>
      <c r="P2511">
        <v>64</v>
      </c>
      <c r="Q2511">
        <f t="shared" si="633"/>
        <v>0</v>
      </c>
      <c r="R2511">
        <f t="shared" si="634"/>
        <v>0</v>
      </c>
      <c r="S2511">
        <f t="shared" si="635"/>
        <v>1</v>
      </c>
      <c r="T2511">
        <f t="shared" si="636"/>
        <v>0</v>
      </c>
      <c r="U2511">
        <v>0</v>
      </c>
      <c r="V2511">
        <f t="shared" si="637"/>
        <v>9.8650117996418957E-2</v>
      </c>
      <c r="W2511">
        <f t="shared" si="638"/>
        <v>0.5246425479501442</v>
      </c>
      <c r="X2511">
        <f t="shared" si="639"/>
        <v>9.7318457807073835E-3</v>
      </c>
      <c r="Y2511">
        <f t="shared" si="640"/>
        <v>0</v>
      </c>
      <c r="Z2511" t="s">
        <v>2543</v>
      </c>
    </row>
    <row r="2512" spans="1:26" x14ac:dyDescent="0.25">
      <c r="A2512" t="s">
        <v>45</v>
      </c>
      <c r="B2512" t="s">
        <v>33</v>
      </c>
      <c r="C2512" t="s">
        <v>23</v>
      </c>
      <c r="D2512">
        <v>0</v>
      </c>
      <c r="F2512">
        <v>1</v>
      </c>
      <c r="G2512">
        <v>25.25</v>
      </c>
      <c r="H2512">
        <f t="shared" si="625"/>
        <v>1</v>
      </c>
      <c r="I2512">
        <f t="shared" si="626"/>
        <v>0</v>
      </c>
      <c r="J2512">
        <f t="shared" si="627"/>
        <v>0</v>
      </c>
      <c r="K2512">
        <f t="shared" si="628"/>
        <v>0</v>
      </c>
      <c r="L2512">
        <f t="shared" si="629"/>
        <v>1</v>
      </c>
      <c r="M2512">
        <f t="shared" si="630"/>
        <v>0</v>
      </c>
      <c r="N2512">
        <f t="shared" si="631"/>
        <v>0</v>
      </c>
      <c r="O2512">
        <f t="shared" si="632"/>
        <v>1</v>
      </c>
      <c r="P2512">
        <v>72</v>
      </c>
      <c r="Q2512">
        <f t="shared" si="633"/>
        <v>0</v>
      </c>
      <c r="R2512">
        <f t="shared" si="634"/>
        <v>0</v>
      </c>
      <c r="S2512">
        <f t="shared" si="635"/>
        <v>0</v>
      </c>
      <c r="T2512">
        <f t="shared" si="636"/>
        <v>1</v>
      </c>
      <c r="U2512">
        <v>0</v>
      </c>
      <c r="V2512">
        <f t="shared" si="637"/>
        <v>-5.8124395893615927E-2</v>
      </c>
      <c r="W2512">
        <f t="shared" si="638"/>
        <v>0.48547299068863614</v>
      </c>
      <c r="X2512">
        <f t="shared" si="639"/>
        <v>3.3784453979977961E-3</v>
      </c>
      <c r="Y2512">
        <f t="shared" si="640"/>
        <v>0</v>
      </c>
      <c r="Z2512" t="s">
        <v>2544</v>
      </c>
    </row>
    <row r="2513" spans="1:26" x14ac:dyDescent="0.25">
      <c r="A2513" t="s">
        <v>26</v>
      </c>
      <c r="B2513" t="s">
        <v>30</v>
      </c>
      <c r="C2513" t="s">
        <v>35</v>
      </c>
      <c r="D2513">
        <v>0</v>
      </c>
      <c r="F2513">
        <v>1</v>
      </c>
      <c r="G2513">
        <v>74.25</v>
      </c>
      <c r="H2513">
        <f t="shared" si="625"/>
        <v>1</v>
      </c>
      <c r="I2513">
        <f t="shared" si="626"/>
        <v>0</v>
      </c>
      <c r="J2513">
        <f t="shared" si="627"/>
        <v>0</v>
      </c>
      <c r="K2513">
        <f t="shared" si="628"/>
        <v>1</v>
      </c>
      <c r="L2513">
        <f t="shared" si="629"/>
        <v>0</v>
      </c>
      <c r="M2513">
        <f t="shared" si="630"/>
        <v>1</v>
      </c>
      <c r="N2513">
        <f t="shared" si="631"/>
        <v>0</v>
      </c>
      <c r="O2513">
        <f t="shared" si="632"/>
        <v>0</v>
      </c>
      <c r="P2513">
        <v>1</v>
      </c>
      <c r="Q2513">
        <f t="shared" si="633"/>
        <v>0</v>
      </c>
      <c r="R2513">
        <f t="shared" si="634"/>
        <v>1</v>
      </c>
      <c r="S2513">
        <f t="shared" si="635"/>
        <v>0</v>
      </c>
      <c r="T2513">
        <f t="shared" si="636"/>
        <v>0</v>
      </c>
      <c r="U2513">
        <v>1</v>
      </c>
      <c r="V2513">
        <f t="shared" si="637"/>
        <v>0.39207788222241247</v>
      </c>
      <c r="W2513">
        <f t="shared" si="638"/>
        <v>0.59678280690640328</v>
      </c>
      <c r="X2513">
        <f t="shared" si="639"/>
        <v>0.36956930128318699</v>
      </c>
      <c r="Y2513">
        <f t="shared" si="640"/>
        <v>1</v>
      </c>
      <c r="Z2513" t="s">
        <v>2545</v>
      </c>
    </row>
    <row r="2514" spans="1:26" x14ac:dyDescent="0.25">
      <c r="A2514" t="s">
        <v>29</v>
      </c>
      <c r="B2514" t="s">
        <v>33</v>
      </c>
      <c r="C2514" t="s">
        <v>35</v>
      </c>
      <c r="D2514">
        <v>1</v>
      </c>
      <c r="F2514">
        <v>1</v>
      </c>
      <c r="G2514">
        <v>90.1</v>
      </c>
      <c r="H2514">
        <f t="shared" si="625"/>
        <v>0</v>
      </c>
      <c r="I2514">
        <f t="shared" si="626"/>
        <v>1</v>
      </c>
      <c r="J2514">
        <f t="shared" si="627"/>
        <v>0</v>
      </c>
      <c r="K2514">
        <f t="shared" si="628"/>
        <v>1</v>
      </c>
      <c r="L2514">
        <f t="shared" si="629"/>
        <v>0</v>
      </c>
      <c r="M2514">
        <f t="shared" si="630"/>
        <v>0</v>
      </c>
      <c r="N2514">
        <f t="shared" si="631"/>
        <v>1</v>
      </c>
      <c r="O2514">
        <f t="shared" si="632"/>
        <v>0</v>
      </c>
      <c r="P2514">
        <v>29</v>
      </c>
      <c r="Q2514">
        <f t="shared" si="633"/>
        <v>0</v>
      </c>
      <c r="R2514">
        <f t="shared" si="634"/>
        <v>0</v>
      </c>
      <c r="S2514">
        <f t="shared" si="635"/>
        <v>0</v>
      </c>
      <c r="T2514">
        <f t="shared" si="636"/>
        <v>1</v>
      </c>
      <c r="U2514">
        <v>0</v>
      </c>
      <c r="V2514">
        <f t="shared" si="637"/>
        <v>0.12677944361301308</v>
      </c>
      <c r="W2514">
        <f t="shared" si="638"/>
        <v>0.53165247632968327</v>
      </c>
      <c r="X2514">
        <f t="shared" si="639"/>
        <v>1.6073027322825163E-2</v>
      </c>
      <c r="Y2514">
        <f t="shared" si="640"/>
        <v>0</v>
      </c>
      <c r="Z2514" t="s">
        <v>2546</v>
      </c>
    </row>
    <row r="2515" spans="1:26" x14ac:dyDescent="0.25">
      <c r="A2515" t="s">
        <v>29</v>
      </c>
      <c r="B2515" t="s">
        <v>33</v>
      </c>
      <c r="C2515" t="s">
        <v>25</v>
      </c>
      <c r="D2515">
        <v>0</v>
      </c>
      <c r="F2515">
        <v>1</v>
      </c>
      <c r="G2515">
        <v>68.75</v>
      </c>
      <c r="H2515">
        <f t="shared" si="625"/>
        <v>1</v>
      </c>
      <c r="I2515">
        <f t="shared" si="626"/>
        <v>0</v>
      </c>
      <c r="J2515">
        <f t="shared" si="627"/>
        <v>1</v>
      </c>
      <c r="K2515">
        <f t="shared" si="628"/>
        <v>0</v>
      </c>
      <c r="L2515">
        <f t="shared" si="629"/>
        <v>0</v>
      </c>
      <c r="M2515">
        <f t="shared" si="630"/>
        <v>0</v>
      </c>
      <c r="N2515">
        <f t="shared" si="631"/>
        <v>1</v>
      </c>
      <c r="O2515">
        <f t="shared" si="632"/>
        <v>0</v>
      </c>
      <c r="P2515">
        <v>23</v>
      </c>
      <c r="Q2515">
        <f t="shared" si="633"/>
        <v>0</v>
      </c>
      <c r="R2515">
        <f t="shared" si="634"/>
        <v>0</v>
      </c>
      <c r="S2515">
        <f t="shared" si="635"/>
        <v>0</v>
      </c>
      <c r="T2515">
        <f t="shared" si="636"/>
        <v>1</v>
      </c>
      <c r="U2515">
        <v>0</v>
      </c>
      <c r="V2515">
        <f t="shared" si="637"/>
        <v>9.3493610544037625E-2</v>
      </c>
      <c r="W2515">
        <f t="shared" si="638"/>
        <v>0.5233563918215226</v>
      </c>
      <c r="X2515">
        <f t="shared" si="639"/>
        <v>8.741055212560184E-3</v>
      </c>
      <c r="Y2515">
        <f t="shared" si="640"/>
        <v>0</v>
      </c>
      <c r="Z2515" t="s">
        <v>2547</v>
      </c>
    </row>
    <row r="2516" spans="1:26" x14ac:dyDescent="0.25">
      <c r="A2516" t="s">
        <v>45</v>
      </c>
      <c r="B2516" t="s">
        <v>30</v>
      </c>
      <c r="C2516" t="s">
        <v>23</v>
      </c>
      <c r="D2516">
        <v>0</v>
      </c>
      <c r="F2516">
        <v>1</v>
      </c>
      <c r="G2516">
        <v>19.2</v>
      </c>
      <c r="H2516">
        <f t="shared" si="625"/>
        <v>1</v>
      </c>
      <c r="I2516">
        <f t="shared" si="626"/>
        <v>0</v>
      </c>
      <c r="J2516">
        <f t="shared" si="627"/>
        <v>0</v>
      </c>
      <c r="K2516">
        <f t="shared" si="628"/>
        <v>0</v>
      </c>
      <c r="L2516">
        <f t="shared" si="629"/>
        <v>1</v>
      </c>
      <c r="M2516">
        <f t="shared" si="630"/>
        <v>0</v>
      </c>
      <c r="N2516">
        <f t="shared" si="631"/>
        <v>0</v>
      </c>
      <c r="O2516">
        <f t="shared" si="632"/>
        <v>1</v>
      </c>
      <c r="P2516">
        <v>52</v>
      </c>
      <c r="Q2516">
        <f t="shared" si="633"/>
        <v>0</v>
      </c>
      <c r="R2516">
        <f t="shared" si="634"/>
        <v>1</v>
      </c>
      <c r="S2516">
        <f t="shared" si="635"/>
        <v>0</v>
      </c>
      <c r="T2516">
        <f t="shared" si="636"/>
        <v>0</v>
      </c>
      <c r="U2516">
        <v>0</v>
      </c>
      <c r="V2516">
        <f t="shared" si="637"/>
        <v>-5.3865232038367281E-2</v>
      </c>
      <c r="W2516">
        <f t="shared" si="638"/>
        <v>0.48653694704575529</v>
      </c>
      <c r="X2516">
        <f t="shared" si="639"/>
        <v>2.9014632225471491E-3</v>
      </c>
      <c r="Y2516">
        <f t="shared" si="640"/>
        <v>0</v>
      </c>
      <c r="Z2516" t="s">
        <v>2548</v>
      </c>
    </row>
    <row r="2517" spans="1:26" x14ac:dyDescent="0.25">
      <c r="A2517" t="s">
        <v>26</v>
      </c>
      <c r="B2517" t="s">
        <v>27</v>
      </c>
      <c r="C2517" t="s">
        <v>35</v>
      </c>
      <c r="D2517">
        <v>1</v>
      </c>
      <c r="F2517">
        <v>1</v>
      </c>
      <c r="G2517">
        <v>89.7</v>
      </c>
      <c r="H2517">
        <f t="shared" si="625"/>
        <v>0</v>
      </c>
      <c r="I2517">
        <f t="shared" si="626"/>
        <v>1</v>
      </c>
      <c r="J2517">
        <f t="shared" si="627"/>
        <v>0</v>
      </c>
      <c r="K2517">
        <f t="shared" si="628"/>
        <v>1</v>
      </c>
      <c r="L2517">
        <f t="shared" si="629"/>
        <v>0</v>
      </c>
      <c r="M2517">
        <f t="shared" si="630"/>
        <v>1</v>
      </c>
      <c r="N2517">
        <f t="shared" si="631"/>
        <v>0</v>
      </c>
      <c r="O2517">
        <f t="shared" si="632"/>
        <v>0</v>
      </c>
      <c r="P2517">
        <v>25</v>
      </c>
      <c r="Q2517">
        <f t="shared" si="633"/>
        <v>1</v>
      </c>
      <c r="R2517">
        <f t="shared" si="634"/>
        <v>0</v>
      </c>
      <c r="S2517">
        <f t="shared" si="635"/>
        <v>0</v>
      </c>
      <c r="T2517">
        <f t="shared" si="636"/>
        <v>0</v>
      </c>
      <c r="U2517">
        <v>1</v>
      </c>
      <c r="V2517">
        <f t="shared" si="637"/>
        <v>0.53924218298754267</v>
      </c>
      <c r="W2517">
        <f t="shared" si="638"/>
        <v>0.6316361125822475</v>
      </c>
      <c r="X2517">
        <f t="shared" si="639"/>
        <v>0.21229776593808511</v>
      </c>
      <c r="Y2517">
        <f t="shared" si="640"/>
        <v>1</v>
      </c>
      <c r="Z2517" t="s">
        <v>2549</v>
      </c>
    </row>
    <row r="2518" spans="1:26" x14ac:dyDescent="0.25">
      <c r="A2518" t="s">
        <v>45</v>
      </c>
      <c r="B2518" t="s">
        <v>33</v>
      </c>
      <c r="C2518" t="s">
        <v>35</v>
      </c>
      <c r="D2518">
        <v>0</v>
      </c>
      <c r="F2518">
        <v>1</v>
      </c>
      <c r="G2518">
        <v>115.1</v>
      </c>
      <c r="H2518">
        <f t="shared" si="625"/>
        <v>1</v>
      </c>
      <c r="I2518">
        <f t="shared" si="626"/>
        <v>0</v>
      </c>
      <c r="J2518">
        <f t="shared" si="627"/>
        <v>0</v>
      </c>
      <c r="K2518">
        <f t="shared" si="628"/>
        <v>1</v>
      </c>
      <c r="L2518">
        <f t="shared" si="629"/>
        <v>0</v>
      </c>
      <c r="M2518">
        <f t="shared" si="630"/>
        <v>0</v>
      </c>
      <c r="N2518">
        <f t="shared" si="631"/>
        <v>0</v>
      </c>
      <c r="O2518">
        <f t="shared" si="632"/>
        <v>1</v>
      </c>
      <c r="P2518">
        <v>64</v>
      </c>
      <c r="Q2518">
        <f t="shared" si="633"/>
        <v>0</v>
      </c>
      <c r="R2518">
        <f t="shared" si="634"/>
        <v>0</v>
      </c>
      <c r="S2518">
        <f t="shared" si="635"/>
        <v>0</v>
      </c>
      <c r="T2518">
        <f t="shared" si="636"/>
        <v>1</v>
      </c>
      <c r="U2518">
        <v>0</v>
      </c>
      <c r="V2518">
        <f t="shared" si="637"/>
        <v>0.12437639126158434</v>
      </c>
      <c r="W2518">
        <f t="shared" si="638"/>
        <v>0.53105407558220441</v>
      </c>
      <c r="X2518">
        <f t="shared" si="639"/>
        <v>1.5469486703254714E-2</v>
      </c>
      <c r="Y2518">
        <f t="shared" si="640"/>
        <v>0</v>
      </c>
      <c r="Z2518" t="s">
        <v>2550</v>
      </c>
    </row>
    <row r="2519" spans="1:26" x14ac:dyDescent="0.25">
      <c r="A2519" t="s">
        <v>26</v>
      </c>
      <c r="B2519" t="s">
        <v>27</v>
      </c>
      <c r="C2519" t="s">
        <v>35</v>
      </c>
      <c r="D2519">
        <v>1</v>
      </c>
      <c r="F2519">
        <v>1</v>
      </c>
      <c r="G2519">
        <v>96.4</v>
      </c>
      <c r="H2519">
        <f t="shared" si="625"/>
        <v>0</v>
      </c>
      <c r="I2519">
        <f t="shared" si="626"/>
        <v>1</v>
      </c>
      <c r="J2519">
        <f t="shared" si="627"/>
        <v>0</v>
      </c>
      <c r="K2519">
        <f t="shared" si="628"/>
        <v>1</v>
      </c>
      <c r="L2519">
        <f t="shared" si="629"/>
        <v>0</v>
      </c>
      <c r="M2519">
        <f t="shared" si="630"/>
        <v>1</v>
      </c>
      <c r="N2519">
        <f t="shared" si="631"/>
        <v>0</v>
      </c>
      <c r="O2519">
        <f t="shared" si="632"/>
        <v>0</v>
      </c>
      <c r="P2519">
        <v>16</v>
      </c>
      <c r="Q2519">
        <f t="shared" si="633"/>
        <v>1</v>
      </c>
      <c r="R2519">
        <f t="shared" si="634"/>
        <v>0</v>
      </c>
      <c r="S2519">
        <f t="shared" si="635"/>
        <v>0</v>
      </c>
      <c r="T2519">
        <f t="shared" si="636"/>
        <v>0</v>
      </c>
      <c r="U2519">
        <v>1</v>
      </c>
      <c r="V2519">
        <f t="shared" si="637"/>
        <v>0.56337930335939268</v>
      </c>
      <c r="W2519">
        <f t="shared" si="638"/>
        <v>0.63723408474748244</v>
      </c>
      <c r="X2519">
        <f t="shared" si="639"/>
        <v>0.19063763273492926</v>
      </c>
      <c r="Y2519">
        <f t="shared" si="640"/>
        <v>1</v>
      </c>
      <c r="Z2519" t="s">
        <v>2551</v>
      </c>
    </row>
    <row r="2520" spans="1:26" x14ac:dyDescent="0.25">
      <c r="A2520" t="s">
        <v>26</v>
      </c>
      <c r="B2520" t="s">
        <v>33</v>
      </c>
      <c r="C2520" t="s">
        <v>35</v>
      </c>
      <c r="D2520">
        <v>1</v>
      </c>
      <c r="F2520">
        <v>1</v>
      </c>
      <c r="G2520">
        <v>69.5</v>
      </c>
      <c r="H2520">
        <f t="shared" si="625"/>
        <v>0</v>
      </c>
      <c r="I2520">
        <f t="shared" si="626"/>
        <v>1</v>
      </c>
      <c r="J2520">
        <f t="shared" si="627"/>
        <v>0</v>
      </c>
      <c r="K2520">
        <f t="shared" si="628"/>
        <v>1</v>
      </c>
      <c r="L2520">
        <f t="shared" si="629"/>
        <v>0</v>
      </c>
      <c r="M2520">
        <f t="shared" si="630"/>
        <v>1</v>
      </c>
      <c r="N2520">
        <f t="shared" si="631"/>
        <v>0</v>
      </c>
      <c r="O2520">
        <f t="shared" si="632"/>
        <v>0</v>
      </c>
      <c r="P2520">
        <v>1</v>
      </c>
      <c r="Q2520">
        <f t="shared" si="633"/>
        <v>0</v>
      </c>
      <c r="R2520">
        <f t="shared" si="634"/>
        <v>0</v>
      </c>
      <c r="S2520">
        <f t="shared" si="635"/>
        <v>0</v>
      </c>
      <c r="T2520">
        <f t="shared" si="636"/>
        <v>1</v>
      </c>
      <c r="U2520">
        <v>1</v>
      </c>
      <c r="V2520">
        <f t="shared" si="637"/>
        <v>0.37098091990604276</v>
      </c>
      <c r="W2520">
        <f t="shared" si="638"/>
        <v>0.59169598198314588</v>
      </c>
      <c r="X2520">
        <f t="shared" si="639"/>
        <v>0.39566500312224817</v>
      </c>
      <c r="Y2520">
        <f t="shared" si="640"/>
        <v>1</v>
      </c>
      <c r="Z2520" t="s">
        <v>2552</v>
      </c>
    </row>
    <row r="2521" spans="1:26" x14ac:dyDescent="0.25">
      <c r="A2521" t="s">
        <v>26</v>
      </c>
      <c r="B2521" t="s">
        <v>33</v>
      </c>
      <c r="C2521" t="s">
        <v>35</v>
      </c>
      <c r="D2521">
        <v>0</v>
      </c>
      <c r="F2521">
        <v>1</v>
      </c>
      <c r="G2521">
        <v>99.65</v>
      </c>
      <c r="H2521">
        <f t="shared" si="625"/>
        <v>1</v>
      </c>
      <c r="I2521">
        <f t="shared" si="626"/>
        <v>0</v>
      </c>
      <c r="J2521">
        <f t="shared" si="627"/>
        <v>0</v>
      </c>
      <c r="K2521">
        <f t="shared" si="628"/>
        <v>1</v>
      </c>
      <c r="L2521">
        <f t="shared" si="629"/>
        <v>0</v>
      </c>
      <c r="M2521">
        <f t="shared" si="630"/>
        <v>1</v>
      </c>
      <c r="N2521">
        <f t="shared" si="631"/>
        <v>0</v>
      </c>
      <c r="O2521">
        <f t="shared" si="632"/>
        <v>0</v>
      </c>
      <c r="P2521">
        <v>24</v>
      </c>
      <c r="Q2521">
        <f t="shared" si="633"/>
        <v>0</v>
      </c>
      <c r="R2521">
        <f t="shared" si="634"/>
        <v>0</v>
      </c>
      <c r="S2521">
        <f t="shared" si="635"/>
        <v>0</v>
      </c>
      <c r="T2521">
        <f t="shared" si="636"/>
        <v>1</v>
      </c>
      <c r="U2521">
        <v>0</v>
      </c>
      <c r="V2521">
        <f t="shared" si="637"/>
        <v>0.41798644061000578</v>
      </c>
      <c r="W2521">
        <f t="shared" si="638"/>
        <v>0.60300132253158689</v>
      </c>
      <c r="X2521">
        <f t="shared" si="639"/>
        <v>0.17471266453382189</v>
      </c>
      <c r="Y2521">
        <f t="shared" si="640"/>
        <v>1</v>
      </c>
      <c r="Z2521" t="s">
        <v>2553</v>
      </c>
    </row>
    <row r="2522" spans="1:26" x14ac:dyDescent="0.25">
      <c r="A2522" t="s">
        <v>26</v>
      </c>
      <c r="B2522" t="s">
        <v>27</v>
      </c>
      <c r="C2522" t="s">
        <v>35</v>
      </c>
      <c r="D2522">
        <v>0</v>
      </c>
      <c r="F2522">
        <v>1</v>
      </c>
      <c r="G2522">
        <v>91.45</v>
      </c>
      <c r="H2522">
        <f t="shared" si="625"/>
        <v>1</v>
      </c>
      <c r="I2522">
        <f t="shared" si="626"/>
        <v>0</v>
      </c>
      <c r="J2522">
        <f t="shared" si="627"/>
        <v>0</v>
      </c>
      <c r="K2522">
        <f t="shared" si="628"/>
        <v>1</v>
      </c>
      <c r="L2522">
        <f t="shared" si="629"/>
        <v>0</v>
      </c>
      <c r="M2522">
        <f t="shared" si="630"/>
        <v>1</v>
      </c>
      <c r="N2522">
        <f t="shared" si="631"/>
        <v>0</v>
      </c>
      <c r="O2522">
        <f t="shared" si="632"/>
        <v>0</v>
      </c>
      <c r="P2522">
        <v>2</v>
      </c>
      <c r="Q2522">
        <f t="shared" si="633"/>
        <v>1</v>
      </c>
      <c r="R2522">
        <f t="shared" si="634"/>
        <v>0</v>
      </c>
      <c r="S2522">
        <f t="shared" si="635"/>
        <v>0</v>
      </c>
      <c r="T2522">
        <f t="shared" si="636"/>
        <v>0</v>
      </c>
      <c r="U2522">
        <v>0</v>
      </c>
      <c r="V2522">
        <f t="shared" si="637"/>
        <v>0.53710736069965381</v>
      </c>
      <c r="W2522">
        <f t="shared" si="638"/>
        <v>0.63113925991537612</v>
      </c>
      <c r="X2522">
        <f t="shared" si="639"/>
        <v>0.28848431691774801</v>
      </c>
      <c r="Y2522">
        <f t="shared" si="640"/>
        <v>1</v>
      </c>
      <c r="Z2522" t="s">
        <v>2554</v>
      </c>
    </row>
    <row r="2523" spans="1:26" x14ac:dyDescent="0.25">
      <c r="A2523" t="s">
        <v>45</v>
      </c>
      <c r="B2523" t="s">
        <v>30</v>
      </c>
      <c r="C2523" t="s">
        <v>25</v>
      </c>
      <c r="D2523">
        <v>0</v>
      </c>
      <c r="F2523">
        <v>1</v>
      </c>
      <c r="G2523">
        <v>84.75</v>
      </c>
      <c r="H2523">
        <f t="shared" si="625"/>
        <v>1</v>
      </c>
      <c r="I2523">
        <f t="shared" si="626"/>
        <v>0</v>
      </c>
      <c r="J2523">
        <f t="shared" si="627"/>
        <v>1</v>
      </c>
      <c r="K2523">
        <f t="shared" si="628"/>
        <v>0</v>
      </c>
      <c r="L2523">
        <f t="shared" si="629"/>
        <v>0</v>
      </c>
      <c r="M2523">
        <f t="shared" si="630"/>
        <v>0</v>
      </c>
      <c r="N2523">
        <f t="shared" si="631"/>
        <v>0</v>
      </c>
      <c r="O2523">
        <f t="shared" si="632"/>
        <v>1</v>
      </c>
      <c r="P2523">
        <v>34</v>
      </c>
      <c r="Q2523">
        <f t="shared" si="633"/>
        <v>0</v>
      </c>
      <c r="R2523">
        <f t="shared" si="634"/>
        <v>1</v>
      </c>
      <c r="S2523">
        <f t="shared" si="635"/>
        <v>0</v>
      </c>
      <c r="T2523">
        <f t="shared" si="636"/>
        <v>0</v>
      </c>
      <c r="U2523">
        <v>0</v>
      </c>
      <c r="V2523">
        <f t="shared" si="637"/>
        <v>7.705905947500799E-2</v>
      </c>
      <c r="W2523">
        <f t="shared" si="638"/>
        <v>0.51925523751996194</v>
      </c>
      <c r="X2523">
        <f t="shared" si="639"/>
        <v>5.938098647172819E-3</v>
      </c>
      <c r="Y2523">
        <f t="shared" si="640"/>
        <v>0</v>
      </c>
      <c r="Z2523" t="s">
        <v>2555</v>
      </c>
    </row>
    <row r="2524" spans="1:26" x14ac:dyDescent="0.25">
      <c r="A2524" t="s">
        <v>26</v>
      </c>
      <c r="B2524" t="s">
        <v>38</v>
      </c>
      <c r="C2524" t="s">
        <v>35</v>
      </c>
      <c r="D2524">
        <v>1</v>
      </c>
      <c r="F2524">
        <v>1</v>
      </c>
      <c r="G2524">
        <v>85.25</v>
      </c>
      <c r="H2524">
        <f t="shared" si="625"/>
        <v>0</v>
      </c>
      <c r="I2524">
        <f t="shared" si="626"/>
        <v>1</v>
      </c>
      <c r="J2524">
        <f t="shared" si="627"/>
        <v>0</v>
      </c>
      <c r="K2524">
        <f t="shared" si="628"/>
        <v>1</v>
      </c>
      <c r="L2524">
        <f t="shared" si="629"/>
        <v>0</v>
      </c>
      <c r="M2524">
        <f t="shared" si="630"/>
        <v>1</v>
      </c>
      <c r="N2524">
        <f t="shared" si="631"/>
        <v>0</v>
      </c>
      <c r="O2524">
        <f t="shared" si="632"/>
        <v>0</v>
      </c>
      <c r="P2524">
        <v>36</v>
      </c>
      <c r="Q2524">
        <f t="shared" si="633"/>
        <v>0</v>
      </c>
      <c r="R2524">
        <f t="shared" si="634"/>
        <v>0</v>
      </c>
      <c r="S2524">
        <f t="shared" si="635"/>
        <v>1</v>
      </c>
      <c r="T2524">
        <f t="shared" si="636"/>
        <v>0</v>
      </c>
      <c r="U2524">
        <v>1</v>
      </c>
      <c r="V2524">
        <f t="shared" si="637"/>
        <v>0.39067287340108858</v>
      </c>
      <c r="W2524">
        <f t="shared" si="638"/>
        <v>0.59644466937010421</v>
      </c>
      <c r="X2524">
        <f t="shared" si="639"/>
        <v>0.3712795472092858</v>
      </c>
      <c r="Y2524">
        <f t="shared" si="640"/>
        <v>1</v>
      </c>
      <c r="Z2524" t="s">
        <v>2556</v>
      </c>
    </row>
    <row r="2525" spans="1:26" x14ac:dyDescent="0.25">
      <c r="A2525" t="s">
        <v>29</v>
      </c>
      <c r="B2525" t="s">
        <v>30</v>
      </c>
      <c r="C2525" t="s">
        <v>25</v>
      </c>
      <c r="D2525">
        <v>0</v>
      </c>
      <c r="F2525">
        <v>1</v>
      </c>
      <c r="G2525">
        <v>78.75</v>
      </c>
      <c r="H2525">
        <f t="shared" si="625"/>
        <v>1</v>
      </c>
      <c r="I2525">
        <f t="shared" si="626"/>
        <v>0</v>
      </c>
      <c r="J2525">
        <f t="shared" si="627"/>
        <v>1</v>
      </c>
      <c r="K2525">
        <f t="shared" si="628"/>
        <v>0</v>
      </c>
      <c r="L2525">
        <f t="shared" si="629"/>
        <v>0</v>
      </c>
      <c r="M2525">
        <f t="shared" si="630"/>
        <v>0</v>
      </c>
      <c r="N2525">
        <f t="shared" si="631"/>
        <v>1</v>
      </c>
      <c r="O2525">
        <f t="shared" si="632"/>
        <v>0</v>
      </c>
      <c r="P2525">
        <v>53</v>
      </c>
      <c r="Q2525">
        <f t="shared" si="633"/>
        <v>0</v>
      </c>
      <c r="R2525">
        <f t="shared" si="634"/>
        <v>1</v>
      </c>
      <c r="S2525">
        <f t="shared" si="635"/>
        <v>0</v>
      </c>
      <c r="T2525">
        <f t="shared" si="636"/>
        <v>0</v>
      </c>
      <c r="U2525">
        <v>0</v>
      </c>
      <c r="V2525">
        <f t="shared" si="637"/>
        <v>0.10908416467470528</v>
      </c>
      <c r="W2525">
        <f t="shared" si="638"/>
        <v>0.52724403099195449</v>
      </c>
      <c r="X2525">
        <f t="shared" si="639"/>
        <v>1.1899354982778219E-2</v>
      </c>
      <c r="Y2525">
        <f t="shared" si="640"/>
        <v>0</v>
      </c>
      <c r="Z2525" t="s">
        <v>2557</v>
      </c>
    </row>
    <row r="2526" spans="1:26" x14ac:dyDescent="0.25">
      <c r="A2526" t="s">
        <v>45</v>
      </c>
      <c r="B2526" t="s">
        <v>38</v>
      </c>
      <c r="C2526" t="s">
        <v>23</v>
      </c>
      <c r="D2526">
        <v>0</v>
      </c>
      <c r="F2526">
        <v>1</v>
      </c>
      <c r="G2526">
        <v>20.25</v>
      </c>
      <c r="H2526">
        <f t="shared" si="625"/>
        <v>1</v>
      </c>
      <c r="I2526">
        <f t="shared" si="626"/>
        <v>0</v>
      </c>
      <c r="J2526">
        <f t="shared" si="627"/>
        <v>0</v>
      </c>
      <c r="K2526">
        <f t="shared" si="628"/>
        <v>0</v>
      </c>
      <c r="L2526">
        <f t="shared" si="629"/>
        <v>1</v>
      </c>
      <c r="M2526">
        <f t="shared" si="630"/>
        <v>0</v>
      </c>
      <c r="N2526">
        <f t="shared" si="631"/>
        <v>0</v>
      </c>
      <c r="O2526">
        <f t="shared" si="632"/>
        <v>1</v>
      </c>
      <c r="P2526">
        <v>47</v>
      </c>
      <c r="Q2526">
        <f t="shared" si="633"/>
        <v>0</v>
      </c>
      <c r="R2526">
        <f t="shared" si="634"/>
        <v>0</v>
      </c>
      <c r="S2526">
        <f t="shared" si="635"/>
        <v>1</v>
      </c>
      <c r="T2526">
        <f t="shared" si="636"/>
        <v>0</v>
      </c>
      <c r="U2526">
        <v>0</v>
      </c>
      <c r="V2526">
        <f t="shared" si="637"/>
        <v>-7.0782842219705461E-2</v>
      </c>
      <c r="W2526">
        <f t="shared" si="638"/>
        <v>0.48231167401521202</v>
      </c>
      <c r="X2526">
        <f t="shared" si="639"/>
        <v>5.0102107526997178E-3</v>
      </c>
      <c r="Y2526">
        <f t="shared" si="640"/>
        <v>0</v>
      </c>
      <c r="Z2526" t="s">
        <v>2558</v>
      </c>
    </row>
    <row r="2527" spans="1:26" x14ac:dyDescent="0.25">
      <c r="A2527" t="s">
        <v>45</v>
      </c>
      <c r="B2527" t="s">
        <v>38</v>
      </c>
      <c r="C2527" t="s">
        <v>23</v>
      </c>
      <c r="D2527">
        <v>0</v>
      </c>
      <c r="F2527">
        <v>1</v>
      </c>
      <c r="G2527">
        <v>19.899999999999999</v>
      </c>
      <c r="H2527">
        <f t="shared" si="625"/>
        <v>1</v>
      </c>
      <c r="I2527">
        <f t="shared" si="626"/>
        <v>0</v>
      </c>
      <c r="J2527">
        <f t="shared" si="627"/>
        <v>0</v>
      </c>
      <c r="K2527">
        <f t="shared" si="628"/>
        <v>0</v>
      </c>
      <c r="L2527">
        <f t="shared" si="629"/>
        <v>1</v>
      </c>
      <c r="M2527">
        <f t="shared" si="630"/>
        <v>0</v>
      </c>
      <c r="N2527">
        <f t="shared" si="631"/>
        <v>0</v>
      </c>
      <c r="O2527">
        <f t="shared" si="632"/>
        <v>1</v>
      </c>
      <c r="P2527">
        <v>72</v>
      </c>
      <c r="Q2527">
        <f t="shared" si="633"/>
        <v>0</v>
      </c>
      <c r="R2527">
        <f t="shared" si="634"/>
        <v>0</v>
      </c>
      <c r="S2527">
        <f t="shared" si="635"/>
        <v>1</v>
      </c>
      <c r="T2527">
        <f t="shared" si="636"/>
        <v>0</v>
      </c>
      <c r="U2527">
        <v>0</v>
      </c>
      <c r="V2527">
        <f t="shared" si="637"/>
        <v>-6.6465342353523138E-2</v>
      </c>
      <c r="W2527">
        <f t="shared" si="638"/>
        <v>0.4833897787953147</v>
      </c>
      <c r="X2527">
        <f t="shared" si="639"/>
        <v>4.4176417341710364E-3</v>
      </c>
      <c r="Y2527">
        <f t="shared" si="640"/>
        <v>0</v>
      </c>
      <c r="Z2527" t="s">
        <v>2559</v>
      </c>
    </row>
    <row r="2528" spans="1:26" x14ac:dyDescent="0.25">
      <c r="A2528" t="s">
        <v>45</v>
      </c>
      <c r="B2528" t="s">
        <v>38</v>
      </c>
      <c r="C2528" t="s">
        <v>35</v>
      </c>
      <c r="D2528">
        <v>0</v>
      </c>
      <c r="F2528">
        <v>1</v>
      </c>
      <c r="G2528">
        <v>97.75</v>
      </c>
      <c r="H2528">
        <f t="shared" si="625"/>
        <v>1</v>
      </c>
      <c r="I2528">
        <f t="shared" si="626"/>
        <v>0</v>
      </c>
      <c r="J2528">
        <f t="shared" si="627"/>
        <v>0</v>
      </c>
      <c r="K2528">
        <f t="shared" si="628"/>
        <v>1</v>
      </c>
      <c r="L2528">
        <f t="shared" si="629"/>
        <v>0</v>
      </c>
      <c r="M2528">
        <f t="shared" si="630"/>
        <v>0</v>
      </c>
      <c r="N2528">
        <f t="shared" si="631"/>
        <v>0</v>
      </c>
      <c r="O2528">
        <f t="shared" si="632"/>
        <v>1</v>
      </c>
      <c r="P2528">
        <v>72</v>
      </c>
      <c r="Q2528">
        <f t="shared" si="633"/>
        <v>0</v>
      </c>
      <c r="R2528">
        <f t="shared" si="634"/>
        <v>0</v>
      </c>
      <c r="S2528">
        <f t="shared" si="635"/>
        <v>1</v>
      </c>
      <c r="T2528">
        <f t="shared" si="636"/>
        <v>0</v>
      </c>
      <c r="U2528">
        <v>0</v>
      </c>
      <c r="V2528">
        <f t="shared" si="637"/>
        <v>7.8772161479817665E-2</v>
      </c>
      <c r="W2528">
        <f t="shared" si="638"/>
        <v>0.51968286365398264</v>
      </c>
      <c r="X2528">
        <f t="shared" si="639"/>
        <v>6.2050534242024703E-3</v>
      </c>
      <c r="Y2528">
        <f t="shared" si="640"/>
        <v>0</v>
      </c>
      <c r="Z2528" t="s">
        <v>2560</v>
      </c>
    </row>
    <row r="2529" spans="1:26" x14ac:dyDescent="0.25">
      <c r="A2529" t="s">
        <v>26</v>
      </c>
      <c r="B2529" t="s">
        <v>30</v>
      </c>
      <c r="C2529" t="s">
        <v>23</v>
      </c>
      <c r="D2529">
        <v>0</v>
      </c>
      <c r="F2529">
        <v>1</v>
      </c>
      <c r="G2529">
        <v>19.399999999999999</v>
      </c>
      <c r="H2529">
        <f t="shared" si="625"/>
        <v>1</v>
      </c>
      <c r="I2529">
        <f t="shared" si="626"/>
        <v>0</v>
      </c>
      <c r="J2529">
        <f t="shared" si="627"/>
        <v>0</v>
      </c>
      <c r="K2529">
        <f t="shared" si="628"/>
        <v>0</v>
      </c>
      <c r="L2529">
        <f t="shared" si="629"/>
        <v>1</v>
      </c>
      <c r="M2529">
        <f t="shared" si="630"/>
        <v>1</v>
      </c>
      <c r="N2529">
        <f t="shared" si="631"/>
        <v>0</v>
      </c>
      <c r="O2529">
        <f t="shared" si="632"/>
        <v>0</v>
      </c>
      <c r="P2529">
        <v>1</v>
      </c>
      <c r="Q2529">
        <f t="shared" si="633"/>
        <v>0</v>
      </c>
      <c r="R2529">
        <f t="shared" si="634"/>
        <v>1</v>
      </c>
      <c r="S2529">
        <f t="shared" si="635"/>
        <v>0</v>
      </c>
      <c r="T2529">
        <f t="shared" si="636"/>
        <v>0</v>
      </c>
      <c r="U2529">
        <v>1</v>
      </c>
      <c r="V2529">
        <f t="shared" si="637"/>
        <v>0.26414403452454899</v>
      </c>
      <c r="W2529">
        <f t="shared" si="638"/>
        <v>0.56565471303193382</v>
      </c>
      <c r="X2529">
        <f t="shared" si="639"/>
        <v>0.54148400192580826</v>
      </c>
      <c r="Y2529">
        <f t="shared" si="640"/>
        <v>0</v>
      </c>
      <c r="Z2529" t="s">
        <v>2561</v>
      </c>
    </row>
    <row r="2530" spans="1:26" x14ac:dyDescent="0.25">
      <c r="A2530" t="s">
        <v>26</v>
      </c>
      <c r="B2530" t="s">
        <v>27</v>
      </c>
      <c r="C2530" t="s">
        <v>35</v>
      </c>
      <c r="D2530">
        <v>0</v>
      </c>
      <c r="F2530">
        <v>1</v>
      </c>
      <c r="G2530">
        <v>83.3</v>
      </c>
      <c r="H2530">
        <f t="shared" si="625"/>
        <v>1</v>
      </c>
      <c r="I2530">
        <f t="shared" si="626"/>
        <v>0</v>
      </c>
      <c r="J2530">
        <f t="shared" si="627"/>
        <v>0</v>
      </c>
      <c r="K2530">
        <f t="shared" si="628"/>
        <v>1</v>
      </c>
      <c r="L2530">
        <f t="shared" si="629"/>
        <v>0</v>
      </c>
      <c r="M2530">
        <f t="shared" si="630"/>
        <v>1</v>
      </c>
      <c r="N2530">
        <f t="shared" si="631"/>
        <v>0</v>
      </c>
      <c r="O2530">
        <f t="shared" si="632"/>
        <v>0</v>
      </c>
      <c r="P2530">
        <v>9</v>
      </c>
      <c r="Q2530">
        <f t="shared" si="633"/>
        <v>1</v>
      </c>
      <c r="R2530">
        <f t="shared" si="634"/>
        <v>0</v>
      </c>
      <c r="S2530">
        <f t="shared" si="635"/>
        <v>0</v>
      </c>
      <c r="T2530">
        <f t="shared" si="636"/>
        <v>0</v>
      </c>
      <c r="U2530">
        <v>1</v>
      </c>
      <c r="V2530">
        <f t="shared" si="637"/>
        <v>0.5292642283439154</v>
      </c>
      <c r="W2530">
        <f t="shared" si="638"/>
        <v>0.62931148856711394</v>
      </c>
      <c r="X2530">
        <f t="shared" si="639"/>
        <v>0.22159216671664941</v>
      </c>
      <c r="Y2530">
        <f t="shared" si="640"/>
        <v>1</v>
      </c>
      <c r="Z2530" t="s">
        <v>2562</v>
      </c>
    </row>
    <row r="2531" spans="1:26" x14ac:dyDescent="0.25">
      <c r="A2531" t="s">
        <v>26</v>
      </c>
      <c r="B2531" t="s">
        <v>33</v>
      </c>
      <c r="C2531" t="s">
        <v>35</v>
      </c>
      <c r="D2531">
        <v>0</v>
      </c>
      <c r="F2531">
        <v>1</v>
      </c>
      <c r="G2531">
        <v>80.099999999999994</v>
      </c>
      <c r="H2531">
        <f t="shared" si="625"/>
        <v>1</v>
      </c>
      <c r="I2531">
        <f t="shared" si="626"/>
        <v>0</v>
      </c>
      <c r="J2531">
        <f t="shared" si="627"/>
        <v>0</v>
      </c>
      <c r="K2531">
        <f t="shared" si="628"/>
        <v>1</v>
      </c>
      <c r="L2531">
        <f t="shared" si="629"/>
        <v>0</v>
      </c>
      <c r="M2531">
        <f t="shared" si="630"/>
        <v>1</v>
      </c>
      <c r="N2531">
        <f t="shared" si="631"/>
        <v>0</v>
      </c>
      <c r="O2531">
        <f t="shared" si="632"/>
        <v>0</v>
      </c>
      <c r="P2531">
        <v>8</v>
      </c>
      <c r="Q2531">
        <f t="shared" si="633"/>
        <v>0</v>
      </c>
      <c r="R2531">
        <f t="shared" si="634"/>
        <v>0</v>
      </c>
      <c r="S2531">
        <f t="shared" si="635"/>
        <v>0</v>
      </c>
      <c r="T2531">
        <f t="shared" si="636"/>
        <v>1</v>
      </c>
      <c r="U2531">
        <v>1</v>
      </c>
      <c r="V2531">
        <f t="shared" si="637"/>
        <v>0.39633518712809734</v>
      </c>
      <c r="W2531">
        <f t="shared" si="638"/>
        <v>0.59780683185395356</v>
      </c>
      <c r="X2531">
        <f t="shared" si="639"/>
        <v>0.36441120629966928</v>
      </c>
      <c r="Y2531">
        <f t="shared" si="640"/>
        <v>1</v>
      </c>
      <c r="Z2531" t="s">
        <v>2563</v>
      </c>
    </row>
    <row r="2532" spans="1:26" x14ac:dyDescent="0.25">
      <c r="A2532" t="s">
        <v>29</v>
      </c>
      <c r="B2532" t="s">
        <v>38</v>
      </c>
      <c r="C2532" t="s">
        <v>25</v>
      </c>
      <c r="D2532">
        <v>1</v>
      </c>
      <c r="F2532">
        <v>1</v>
      </c>
      <c r="G2532">
        <v>62.7</v>
      </c>
      <c r="H2532">
        <f t="shared" si="625"/>
        <v>0</v>
      </c>
      <c r="I2532">
        <f t="shared" si="626"/>
        <v>1</v>
      </c>
      <c r="J2532">
        <f t="shared" si="627"/>
        <v>1</v>
      </c>
      <c r="K2532">
        <f t="shared" si="628"/>
        <v>0</v>
      </c>
      <c r="L2532">
        <f t="shared" si="629"/>
        <v>0</v>
      </c>
      <c r="M2532">
        <f t="shared" si="630"/>
        <v>0</v>
      </c>
      <c r="N2532">
        <f t="shared" si="631"/>
        <v>1</v>
      </c>
      <c r="O2532">
        <f t="shared" si="632"/>
        <v>0</v>
      </c>
      <c r="P2532">
        <v>45</v>
      </c>
      <c r="Q2532">
        <f t="shared" si="633"/>
        <v>0</v>
      </c>
      <c r="R2532">
        <f t="shared" si="634"/>
        <v>0</v>
      </c>
      <c r="S2532">
        <f t="shared" si="635"/>
        <v>1</v>
      </c>
      <c r="T2532">
        <f t="shared" si="636"/>
        <v>0</v>
      </c>
      <c r="U2532">
        <v>1</v>
      </c>
      <c r="V2532">
        <f t="shared" si="637"/>
        <v>8.8924494555739378E-2</v>
      </c>
      <c r="W2532">
        <f t="shared" si="638"/>
        <v>0.52221648570791013</v>
      </c>
      <c r="X2532">
        <f t="shared" si="639"/>
        <v>0.83005857662051497</v>
      </c>
      <c r="Y2532">
        <f t="shared" si="640"/>
        <v>0</v>
      </c>
      <c r="Z2532" t="s">
        <v>2564</v>
      </c>
    </row>
    <row r="2533" spans="1:26" x14ac:dyDescent="0.25">
      <c r="A2533" t="s">
        <v>26</v>
      </c>
      <c r="B2533" t="s">
        <v>27</v>
      </c>
      <c r="C2533" t="s">
        <v>35</v>
      </c>
      <c r="D2533">
        <v>0</v>
      </c>
      <c r="F2533">
        <v>1</v>
      </c>
      <c r="G2533">
        <v>100.4</v>
      </c>
      <c r="H2533">
        <f t="shared" si="625"/>
        <v>1</v>
      </c>
      <c r="I2533">
        <f t="shared" si="626"/>
        <v>0</v>
      </c>
      <c r="J2533">
        <f t="shared" si="627"/>
        <v>0</v>
      </c>
      <c r="K2533">
        <f t="shared" si="628"/>
        <v>1</v>
      </c>
      <c r="L2533">
        <f t="shared" si="629"/>
        <v>0</v>
      </c>
      <c r="M2533">
        <f t="shared" si="630"/>
        <v>1</v>
      </c>
      <c r="N2533">
        <f t="shared" si="631"/>
        <v>0</v>
      </c>
      <c r="O2533">
        <f t="shared" si="632"/>
        <v>0</v>
      </c>
      <c r="P2533">
        <v>7</v>
      </c>
      <c r="Q2533">
        <f t="shared" si="633"/>
        <v>1</v>
      </c>
      <c r="R2533">
        <f t="shared" si="634"/>
        <v>0</v>
      </c>
      <c r="S2533">
        <f t="shared" si="635"/>
        <v>0</v>
      </c>
      <c r="T2533">
        <f t="shared" si="636"/>
        <v>0</v>
      </c>
      <c r="U2533">
        <v>0</v>
      </c>
      <c r="V2533">
        <f t="shared" si="637"/>
        <v>0.55106090664660146</v>
      </c>
      <c r="W2533">
        <f t="shared" si="638"/>
        <v>0.63438169441664782</v>
      </c>
      <c r="X2533">
        <f t="shared" si="639"/>
        <v>0.30366812283417438</v>
      </c>
      <c r="Y2533">
        <f t="shared" si="640"/>
        <v>1</v>
      </c>
      <c r="Z2533" t="s">
        <v>2565</v>
      </c>
    </row>
    <row r="2534" spans="1:26" x14ac:dyDescent="0.25">
      <c r="A2534" t="s">
        <v>45</v>
      </c>
      <c r="B2534" t="s">
        <v>38</v>
      </c>
      <c r="C2534" t="s">
        <v>23</v>
      </c>
      <c r="D2534">
        <v>0</v>
      </c>
      <c r="F2534">
        <v>1</v>
      </c>
      <c r="G2534">
        <v>24.45</v>
      </c>
      <c r="H2534">
        <f t="shared" si="625"/>
        <v>1</v>
      </c>
      <c r="I2534">
        <f t="shared" si="626"/>
        <v>0</v>
      </c>
      <c r="J2534">
        <f t="shared" si="627"/>
        <v>0</v>
      </c>
      <c r="K2534">
        <f t="shared" si="628"/>
        <v>0</v>
      </c>
      <c r="L2534">
        <f t="shared" si="629"/>
        <v>1</v>
      </c>
      <c r="M2534">
        <f t="shared" si="630"/>
        <v>0</v>
      </c>
      <c r="N2534">
        <f t="shared" si="631"/>
        <v>0</v>
      </c>
      <c r="O2534">
        <f t="shared" si="632"/>
        <v>1</v>
      </c>
      <c r="P2534">
        <v>71</v>
      </c>
      <c r="Q2534">
        <f t="shared" si="633"/>
        <v>0</v>
      </c>
      <c r="R2534">
        <f t="shared" si="634"/>
        <v>0</v>
      </c>
      <c r="S2534">
        <f t="shared" si="635"/>
        <v>1</v>
      </c>
      <c r="T2534">
        <f t="shared" si="636"/>
        <v>0</v>
      </c>
      <c r="U2534">
        <v>0</v>
      </c>
      <c r="V2534">
        <f t="shared" si="637"/>
        <v>-4.5680191119766761E-2</v>
      </c>
      <c r="W2534">
        <f t="shared" si="638"/>
        <v>0.48858193763774221</v>
      </c>
      <c r="X2534">
        <f t="shared" si="639"/>
        <v>2.0866798607384182E-3</v>
      </c>
      <c r="Y2534">
        <f t="shared" si="640"/>
        <v>0</v>
      </c>
      <c r="Z2534" t="s">
        <v>2566</v>
      </c>
    </row>
    <row r="2535" spans="1:26" x14ac:dyDescent="0.25">
      <c r="A2535" t="s">
        <v>29</v>
      </c>
      <c r="B2535" t="s">
        <v>33</v>
      </c>
      <c r="C2535" t="s">
        <v>35</v>
      </c>
      <c r="D2535">
        <v>1</v>
      </c>
      <c r="F2535">
        <v>1</v>
      </c>
      <c r="G2535">
        <v>101.1</v>
      </c>
      <c r="H2535">
        <f t="shared" si="625"/>
        <v>0</v>
      </c>
      <c r="I2535">
        <f t="shared" si="626"/>
        <v>1</v>
      </c>
      <c r="J2535">
        <f t="shared" si="627"/>
        <v>0</v>
      </c>
      <c r="K2535">
        <f t="shared" si="628"/>
        <v>1</v>
      </c>
      <c r="L2535">
        <f t="shared" si="629"/>
        <v>0</v>
      </c>
      <c r="M2535">
        <f t="shared" si="630"/>
        <v>0</v>
      </c>
      <c r="N2535">
        <f t="shared" si="631"/>
        <v>1</v>
      </c>
      <c r="O2535">
        <f t="shared" si="632"/>
        <v>0</v>
      </c>
      <c r="P2535">
        <v>41</v>
      </c>
      <c r="Q2535">
        <f t="shared" si="633"/>
        <v>0</v>
      </c>
      <c r="R2535">
        <f t="shared" si="634"/>
        <v>0</v>
      </c>
      <c r="S2535">
        <f t="shared" si="635"/>
        <v>0</v>
      </c>
      <c r="T2535">
        <f t="shared" si="636"/>
        <v>1</v>
      </c>
      <c r="U2535">
        <v>0</v>
      </c>
      <c r="V2535">
        <f t="shared" si="637"/>
        <v>0.14392905315674751</v>
      </c>
      <c r="W2535">
        <f t="shared" si="638"/>
        <v>0.53592027559888433</v>
      </c>
      <c r="X2535">
        <f t="shared" si="639"/>
        <v>2.0715572342597847E-2</v>
      </c>
      <c r="Y2535">
        <f t="shared" si="640"/>
        <v>0</v>
      </c>
      <c r="Z2535" t="s">
        <v>2567</v>
      </c>
    </row>
    <row r="2536" spans="1:26" x14ac:dyDescent="0.25">
      <c r="A2536" t="s">
        <v>45</v>
      </c>
      <c r="B2536" t="s">
        <v>38</v>
      </c>
      <c r="C2536" t="s">
        <v>25</v>
      </c>
      <c r="D2536">
        <v>0</v>
      </c>
      <c r="F2536">
        <v>1</v>
      </c>
      <c r="G2536">
        <v>50.9</v>
      </c>
      <c r="H2536">
        <f t="shared" si="625"/>
        <v>1</v>
      </c>
      <c r="I2536">
        <f t="shared" si="626"/>
        <v>0</v>
      </c>
      <c r="J2536">
        <f t="shared" si="627"/>
        <v>1</v>
      </c>
      <c r="K2536">
        <f t="shared" si="628"/>
        <v>0</v>
      </c>
      <c r="L2536">
        <f t="shared" si="629"/>
        <v>0</v>
      </c>
      <c r="M2536">
        <f t="shared" si="630"/>
        <v>0</v>
      </c>
      <c r="N2536">
        <f t="shared" si="631"/>
        <v>0</v>
      </c>
      <c r="O2536">
        <f t="shared" si="632"/>
        <v>1</v>
      </c>
      <c r="P2536">
        <v>67</v>
      </c>
      <c r="Q2536">
        <f t="shared" si="633"/>
        <v>0</v>
      </c>
      <c r="R2536">
        <f t="shared" si="634"/>
        <v>0</v>
      </c>
      <c r="S2536">
        <f t="shared" si="635"/>
        <v>1</v>
      </c>
      <c r="T2536">
        <f t="shared" si="636"/>
        <v>0</v>
      </c>
      <c r="U2536">
        <v>0</v>
      </c>
      <c r="V2536">
        <f t="shared" si="637"/>
        <v>1.0593584638395395E-2</v>
      </c>
      <c r="W2536">
        <f t="shared" si="638"/>
        <v>0.50264837139206808</v>
      </c>
      <c r="X2536">
        <f t="shared" si="639"/>
        <v>1.122240354908469E-4</v>
      </c>
      <c r="Y2536">
        <f t="shared" si="640"/>
        <v>0</v>
      </c>
      <c r="Z2536" t="s">
        <v>2568</v>
      </c>
    </row>
    <row r="2537" spans="1:26" x14ac:dyDescent="0.25">
      <c r="A2537" t="s">
        <v>29</v>
      </c>
      <c r="B2537" t="s">
        <v>38</v>
      </c>
      <c r="C2537" t="s">
        <v>35</v>
      </c>
      <c r="D2537">
        <v>0</v>
      </c>
      <c r="F2537">
        <v>1</v>
      </c>
      <c r="G2537">
        <v>107.2</v>
      </c>
      <c r="H2537">
        <f t="shared" si="625"/>
        <v>1</v>
      </c>
      <c r="I2537">
        <f t="shared" si="626"/>
        <v>0</v>
      </c>
      <c r="J2537">
        <f t="shared" si="627"/>
        <v>0</v>
      </c>
      <c r="K2537">
        <f t="shared" si="628"/>
        <v>1</v>
      </c>
      <c r="L2537">
        <f t="shared" si="629"/>
        <v>0</v>
      </c>
      <c r="M2537">
        <f t="shared" si="630"/>
        <v>0</v>
      </c>
      <c r="N2537">
        <f t="shared" si="631"/>
        <v>1</v>
      </c>
      <c r="O2537">
        <f t="shared" si="632"/>
        <v>0</v>
      </c>
      <c r="P2537">
        <v>69</v>
      </c>
      <c r="Q2537">
        <f t="shared" si="633"/>
        <v>0</v>
      </c>
      <c r="R2537">
        <f t="shared" si="634"/>
        <v>0</v>
      </c>
      <c r="S2537">
        <f t="shared" si="635"/>
        <v>1</v>
      </c>
      <c r="T2537">
        <f t="shared" si="636"/>
        <v>0</v>
      </c>
      <c r="U2537">
        <v>0</v>
      </c>
      <c r="V2537">
        <f t="shared" si="637"/>
        <v>0.16713074028075736</v>
      </c>
      <c r="W2537">
        <f t="shared" si="638"/>
        <v>0.54168569742760175</v>
      </c>
      <c r="X2537">
        <f t="shared" si="639"/>
        <v>2.7932684346793971E-2</v>
      </c>
      <c r="Y2537">
        <f t="shared" si="640"/>
        <v>0</v>
      </c>
      <c r="Z2537" t="s">
        <v>2569</v>
      </c>
    </row>
    <row r="2538" spans="1:26" x14ac:dyDescent="0.25">
      <c r="A2538" t="s">
        <v>45</v>
      </c>
      <c r="B2538" t="s">
        <v>33</v>
      </c>
      <c r="C2538" t="s">
        <v>25</v>
      </c>
      <c r="D2538">
        <v>1</v>
      </c>
      <c r="F2538">
        <v>1</v>
      </c>
      <c r="G2538">
        <v>92.2</v>
      </c>
      <c r="H2538">
        <f t="shared" si="625"/>
        <v>0</v>
      </c>
      <c r="I2538">
        <f t="shared" si="626"/>
        <v>1</v>
      </c>
      <c r="J2538">
        <f t="shared" si="627"/>
        <v>1</v>
      </c>
      <c r="K2538">
        <f t="shared" si="628"/>
        <v>0</v>
      </c>
      <c r="L2538">
        <f t="shared" si="629"/>
        <v>0</v>
      </c>
      <c r="M2538">
        <f t="shared" si="630"/>
        <v>0</v>
      </c>
      <c r="N2538">
        <f t="shared" si="631"/>
        <v>0</v>
      </c>
      <c r="O2538">
        <f t="shared" si="632"/>
        <v>1</v>
      </c>
      <c r="P2538">
        <v>70</v>
      </c>
      <c r="Q2538">
        <f t="shared" si="633"/>
        <v>0</v>
      </c>
      <c r="R2538">
        <f t="shared" si="634"/>
        <v>0</v>
      </c>
      <c r="S2538">
        <f t="shared" si="635"/>
        <v>0</v>
      </c>
      <c r="T2538">
        <f t="shared" si="636"/>
        <v>1</v>
      </c>
      <c r="U2538">
        <v>0</v>
      </c>
      <c r="V2538">
        <f t="shared" si="637"/>
        <v>7.0119403937297126E-2</v>
      </c>
      <c r="W2538">
        <f t="shared" si="638"/>
        <v>0.51752267205079172</v>
      </c>
      <c r="X2538">
        <f t="shared" si="639"/>
        <v>4.91673080852184E-3</v>
      </c>
      <c r="Y2538">
        <f t="shared" si="640"/>
        <v>0</v>
      </c>
      <c r="Z2538" t="s">
        <v>2570</v>
      </c>
    </row>
    <row r="2539" spans="1:26" x14ac:dyDescent="0.25">
      <c r="A2539" t="s">
        <v>29</v>
      </c>
      <c r="B2539" t="s">
        <v>33</v>
      </c>
      <c r="C2539" t="s">
        <v>23</v>
      </c>
      <c r="D2539">
        <v>0</v>
      </c>
      <c r="F2539">
        <v>1</v>
      </c>
      <c r="G2539">
        <v>25.3</v>
      </c>
      <c r="H2539">
        <f t="shared" si="625"/>
        <v>1</v>
      </c>
      <c r="I2539">
        <f t="shared" si="626"/>
        <v>0</v>
      </c>
      <c r="J2539">
        <f t="shared" si="627"/>
        <v>0</v>
      </c>
      <c r="K2539">
        <f t="shared" si="628"/>
        <v>0</v>
      </c>
      <c r="L2539">
        <f t="shared" si="629"/>
        <v>1</v>
      </c>
      <c r="M2539">
        <f t="shared" si="630"/>
        <v>0</v>
      </c>
      <c r="N2539">
        <f t="shared" si="631"/>
        <v>1</v>
      </c>
      <c r="O2539">
        <f t="shared" si="632"/>
        <v>0</v>
      </c>
      <c r="P2539">
        <v>25</v>
      </c>
      <c r="Q2539">
        <f t="shared" si="633"/>
        <v>0</v>
      </c>
      <c r="R2539">
        <f t="shared" si="634"/>
        <v>0</v>
      </c>
      <c r="S2539">
        <f t="shared" si="635"/>
        <v>0</v>
      </c>
      <c r="T2539">
        <f t="shared" si="636"/>
        <v>1</v>
      </c>
      <c r="U2539">
        <v>1</v>
      </c>
      <c r="V2539">
        <f t="shared" si="637"/>
        <v>1.887612920193571E-3</v>
      </c>
      <c r="W2539">
        <f t="shared" si="638"/>
        <v>0.50047190308992928</v>
      </c>
      <c r="X2539">
        <f t="shared" si="639"/>
        <v>0.99622833724214932</v>
      </c>
      <c r="Y2539">
        <f t="shared" si="640"/>
        <v>0</v>
      </c>
      <c r="Z2539" t="s">
        <v>2571</v>
      </c>
    </row>
    <row r="2540" spans="1:26" x14ac:dyDescent="0.25">
      <c r="A2540" t="s">
        <v>45</v>
      </c>
      <c r="B2540" t="s">
        <v>33</v>
      </c>
      <c r="C2540" t="s">
        <v>35</v>
      </c>
      <c r="D2540">
        <v>0</v>
      </c>
      <c r="F2540">
        <v>1</v>
      </c>
      <c r="G2540">
        <v>113.4</v>
      </c>
      <c r="H2540">
        <f t="shared" si="625"/>
        <v>1</v>
      </c>
      <c r="I2540">
        <f t="shared" si="626"/>
        <v>0</v>
      </c>
      <c r="J2540">
        <f t="shared" si="627"/>
        <v>0</v>
      </c>
      <c r="K2540">
        <f t="shared" si="628"/>
        <v>1</v>
      </c>
      <c r="L2540">
        <f t="shared" si="629"/>
        <v>0</v>
      </c>
      <c r="M2540">
        <f t="shared" si="630"/>
        <v>0</v>
      </c>
      <c r="N2540">
        <f t="shared" si="631"/>
        <v>0</v>
      </c>
      <c r="O2540">
        <f t="shared" si="632"/>
        <v>1</v>
      </c>
      <c r="P2540">
        <v>72</v>
      </c>
      <c r="Q2540">
        <f t="shared" si="633"/>
        <v>0</v>
      </c>
      <c r="R2540">
        <f t="shared" si="634"/>
        <v>0</v>
      </c>
      <c r="S2540">
        <f t="shared" si="635"/>
        <v>0</v>
      </c>
      <c r="T2540">
        <f t="shared" si="636"/>
        <v>1</v>
      </c>
      <c r="U2540">
        <v>0</v>
      </c>
      <c r="V2540">
        <f t="shared" si="637"/>
        <v>0.10317137869431259</v>
      </c>
      <c r="W2540">
        <f t="shared" si="638"/>
        <v>0.52576999003071645</v>
      </c>
      <c r="X2540">
        <f t="shared" si="639"/>
        <v>1.0644333381685257E-2</v>
      </c>
      <c r="Y2540">
        <f t="shared" si="640"/>
        <v>0</v>
      </c>
      <c r="Z2540" t="s">
        <v>2572</v>
      </c>
    </row>
    <row r="2541" spans="1:26" x14ac:dyDescent="0.25">
      <c r="A2541" t="s">
        <v>45</v>
      </c>
      <c r="B2541" t="s">
        <v>27</v>
      </c>
      <c r="C2541" t="s">
        <v>25</v>
      </c>
      <c r="D2541">
        <v>0</v>
      </c>
      <c r="F2541">
        <v>1</v>
      </c>
      <c r="G2541">
        <v>40.549999999999997</v>
      </c>
      <c r="H2541">
        <f t="shared" si="625"/>
        <v>1</v>
      </c>
      <c r="I2541">
        <f t="shared" si="626"/>
        <v>0</v>
      </c>
      <c r="J2541">
        <f t="shared" si="627"/>
        <v>1</v>
      </c>
      <c r="K2541">
        <f t="shared" si="628"/>
        <v>0</v>
      </c>
      <c r="L2541">
        <f t="shared" si="629"/>
        <v>0</v>
      </c>
      <c r="M2541">
        <f t="shared" si="630"/>
        <v>0</v>
      </c>
      <c r="N2541">
        <f t="shared" si="631"/>
        <v>0</v>
      </c>
      <c r="O2541">
        <f t="shared" si="632"/>
        <v>1</v>
      </c>
      <c r="P2541">
        <v>34</v>
      </c>
      <c r="Q2541">
        <f t="shared" si="633"/>
        <v>1</v>
      </c>
      <c r="R2541">
        <f t="shared" si="634"/>
        <v>0</v>
      </c>
      <c r="S2541">
        <f t="shared" si="635"/>
        <v>0</v>
      </c>
      <c r="T2541">
        <f t="shared" si="636"/>
        <v>0</v>
      </c>
      <c r="U2541">
        <v>0</v>
      </c>
      <c r="V2541">
        <f t="shared" si="637"/>
        <v>0.12636253558994992</v>
      </c>
      <c r="W2541">
        <f t="shared" si="638"/>
        <v>0.5315486656470183</v>
      </c>
      <c r="X2541">
        <f t="shared" si="639"/>
        <v>1.596749040072136E-2</v>
      </c>
      <c r="Y2541">
        <f t="shared" si="640"/>
        <v>0</v>
      </c>
      <c r="Z2541" t="s">
        <v>2573</v>
      </c>
    </row>
    <row r="2542" spans="1:26" x14ac:dyDescent="0.25">
      <c r="A2542" t="s">
        <v>45</v>
      </c>
      <c r="B2542" t="s">
        <v>38</v>
      </c>
      <c r="C2542" t="s">
        <v>23</v>
      </c>
      <c r="D2542">
        <v>0</v>
      </c>
      <c r="F2542">
        <v>1</v>
      </c>
      <c r="G2542">
        <v>26</v>
      </c>
      <c r="H2542">
        <f t="shared" si="625"/>
        <v>1</v>
      </c>
      <c r="I2542">
        <f t="shared" si="626"/>
        <v>0</v>
      </c>
      <c r="J2542">
        <f t="shared" si="627"/>
        <v>0</v>
      </c>
      <c r="K2542">
        <f t="shared" si="628"/>
        <v>0</v>
      </c>
      <c r="L2542">
        <f t="shared" si="629"/>
        <v>1</v>
      </c>
      <c r="M2542">
        <f t="shared" si="630"/>
        <v>0</v>
      </c>
      <c r="N2542">
        <f t="shared" si="631"/>
        <v>0</v>
      </c>
      <c r="O2542">
        <f t="shared" si="632"/>
        <v>1</v>
      </c>
      <c r="P2542">
        <v>65</v>
      </c>
      <c r="Q2542">
        <f t="shared" si="633"/>
        <v>0</v>
      </c>
      <c r="R2542">
        <f t="shared" si="634"/>
        <v>0</v>
      </c>
      <c r="S2542">
        <f t="shared" si="635"/>
        <v>1</v>
      </c>
      <c r="T2542">
        <f t="shared" si="636"/>
        <v>0</v>
      </c>
      <c r="U2542">
        <v>0</v>
      </c>
      <c r="V2542">
        <f t="shared" si="637"/>
        <v>-5.6955104333815842E-2</v>
      </c>
      <c r="W2542">
        <f t="shared" si="638"/>
        <v>0.48576507174641204</v>
      </c>
      <c r="X2542">
        <f t="shared" si="639"/>
        <v>3.243883909675848E-3</v>
      </c>
      <c r="Y2542">
        <f t="shared" si="640"/>
        <v>0</v>
      </c>
      <c r="Z2542" t="s">
        <v>2574</v>
      </c>
    </row>
    <row r="2543" spans="1:26" x14ac:dyDescent="0.25">
      <c r="A2543" t="s">
        <v>45</v>
      </c>
      <c r="B2543" t="s">
        <v>38</v>
      </c>
      <c r="C2543" t="s">
        <v>35</v>
      </c>
      <c r="D2543">
        <v>0</v>
      </c>
      <c r="F2543">
        <v>1</v>
      </c>
      <c r="G2543">
        <v>111.95</v>
      </c>
      <c r="H2543">
        <f t="shared" si="625"/>
        <v>1</v>
      </c>
      <c r="I2543">
        <f t="shared" si="626"/>
        <v>0</v>
      </c>
      <c r="J2543">
        <f t="shared" si="627"/>
        <v>0</v>
      </c>
      <c r="K2543">
        <f t="shared" si="628"/>
        <v>1</v>
      </c>
      <c r="L2543">
        <f t="shared" si="629"/>
        <v>0</v>
      </c>
      <c r="M2543">
        <f t="shared" si="630"/>
        <v>0</v>
      </c>
      <c r="N2543">
        <f t="shared" si="631"/>
        <v>0</v>
      </c>
      <c r="O2543">
        <f t="shared" si="632"/>
        <v>1</v>
      </c>
      <c r="P2543">
        <v>70</v>
      </c>
      <c r="Q2543">
        <f t="shared" si="633"/>
        <v>0</v>
      </c>
      <c r="R2543">
        <f t="shared" si="634"/>
        <v>0</v>
      </c>
      <c r="S2543">
        <f t="shared" si="635"/>
        <v>1</v>
      </c>
      <c r="T2543">
        <f t="shared" si="636"/>
        <v>0</v>
      </c>
      <c r="U2543">
        <v>0</v>
      </c>
      <c r="V2543">
        <f t="shared" si="637"/>
        <v>0.10091074834536576</v>
      </c>
      <c r="W2543">
        <f t="shared" si="638"/>
        <v>0.52520630111244182</v>
      </c>
      <c r="X2543">
        <f t="shared" si="639"/>
        <v>1.0182979131621738E-2</v>
      </c>
      <c r="Y2543">
        <f t="shared" si="640"/>
        <v>0</v>
      </c>
      <c r="Z2543" t="s">
        <v>2575</v>
      </c>
    </row>
    <row r="2544" spans="1:26" x14ac:dyDescent="0.25">
      <c r="A2544" t="s">
        <v>45</v>
      </c>
      <c r="B2544" t="s">
        <v>38</v>
      </c>
      <c r="C2544" t="s">
        <v>25</v>
      </c>
      <c r="D2544">
        <v>0</v>
      </c>
      <c r="F2544">
        <v>1</v>
      </c>
      <c r="G2544">
        <v>53.8</v>
      </c>
      <c r="H2544">
        <f t="shared" si="625"/>
        <v>1</v>
      </c>
      <c r="I2544">
        <f t="shared" si="626"/>
        <v>0</v>
      </c>
      <c r="J2544">
        <f t="shared" si="627"/>
        <v>1</v>
      </c>
      <c r="K2544">
        <f t="shared" si="628"/>
        <v>0</v>
      </c>
      <c r="L2544">
        <f t="shared" si="629"/>
        <v>0</v>
      </c>
      <c r="M2544">
        <f t="shared" si="630"/>
        <v>0</v>
      </c>
      <c r="N2544">
        <f t="shared" si="631"/>
        <v>0</v>
      </c>
      <c r="O2544">
        <f t="shared" si="632"/>
        <v>1</v>
      </c>
      <c r="P2544">
        <v>72</v>
      </c>
      <c r="Q2544">
        <f t="shared" si="633"/>
        <v>0</v>
      </c>
      <c r="R2544">
        <f t="shared" si="634"/>
        <v>0</v>
      </c>
      <c r="S2544">
        <f t="shared" si="635"/>
        <v>1</v>
      </c>
      <c r="T2544">
        <f t="shared" si="636"/>
        <v>0</v>
      </c>
      <c r="U2544">
        <v>0</v>
      </c>
      <c r="V2544">
        <f t="shared" si="637"/>
        <v>1.0251676075533289E-2</v>
      </c>
      <c r="W2544">
        <f t="shared" si="638"/>
        <v>0.50256289657289033</v>
      </c>
      <c r="X2544">
        <f t="shared" si="639"/>
        <v>1.0509686235766162E-4</v>
      </c>
      <c r="Y2544">
        <f t="shared" si="640"/>
        <v>0</v>
      </c>
      <c r="Z2544" t="s">
        <v>2576</v>
      </c>
    </row>
    <row r="2545" spans="1:26" x14ac:dyDescent="0.25">
      <c r="A2545" t="s">
        <v>29</v>
      </c>
      <c r="B2545" t="s">
        <v>30</v>
      </c>
      <c r="C2545" t="s">
        <v>25</v>
      </c>
      <c r="D2545">
        <v>0</v>
      </c>
      <c r="F2545">
        <v>1</v>
      </c>
      <c r="G2545">
        <v>72.099999999999994</v>
      </c>
      <c r="H2545">
        <f t="shared" si="625"/>
        <v>1</v>
      </c>
      <c r="I2545">
        <f t="shared" si="626"/>
        <v>0</v>
      </c>
      <c r="J2545">
        <f t="shared" si="627"/>
        <v>1</v>
      </c>
      <c r="K2545">
        <f t="shared" si="628"/>
        <v>0</v>
      </c>
      <c r="L2545">
        <f t="shared" si="629"/>
        <v>0</v>
      </c>
      <c r="M2545">
        <f t="shared" si="630"/>
        <v>0</v>
      </c>
      <c r="N2545">
        <f t="shared" si="631"/>
        <v>1</v>
      </c>
      <c r="O2545">
        <f t="shared" si="632"/>
        <v>0</v>
      </c>
      <c r="P2545">
        <v>35</v>
      </c>
      <c r="Q2545">
        <f t="shared" si="633"/>
        <v>0</v>
      </c>
      <c r="R2545">
        <f t="shared" si="634"/>
        <v>1</v>
      </c>
      <c r="S2545">
        <f t="shared" si="635"/>
        <v>0</v>
      </c>
      <c r="T2545">
        <f t="shared" si="636"/>
        <v>0</v>
      </c>
      <c r="U2545">
        <v>0</v>
      </c>
      <c r="V2545">
        <f t="shared" si="637"/>
        <v>0.10357961543856699</v>
      </c>
      <c r="W2545">
        <f t="shared" si="638"/>
        <v>0.52587177703762733</v>
      </c>
      <c r="X2545">
        <f t="shared" si="639"/>
        <v>1.0728736734401424E-2</v>
      </c>
      <c r="Y2545">
        <f t="shared" si="640"/>
        <v>0</v>
      </c>
      <c r="Z2545" t="s">
        <v>2577</v>
      </c>
    </row>
    <row r="2546" spans="1:26" x14ac:dyDescent="0.25">
      <c r="A2546" t="s">
        <v>26</v>
      </c>
      <c r="B2546" t="s">
        <v>30</v>
      </c>
      <c r="C2546" t="s">
        <v>35</v>
      </c>
      <c r="D2546">
        <v>0</v>
      </c>
      <c r="F2546">
        <v>1</v>
      </c>
      <c r="G2546">
        <v>98.15</v>
      </c>
      <c r="H2546">
        <f t="shared" si="625"/>
        <v>1</v>
      </c>
      <c r="I2546">
        <f t="shared" si="626"/>
        <v>0</v>
      </c>
      <c r="J2546">
        <f t="shared" si="627"/>
        <v>0</v>
      </c>
      <c r="K2546">
        <f t="shared" si="628"/>
        <v>1</v>
      </c>
      <c r="L2546">
        <f t="shared" si="629"/>
        <v>0</v>
      </c>
      <c r="M2546">
        <f t="shared" si="630"/>
        <v>1</v>
      </c>
      <c r="N2546">
        <f t="shared" si="631"/>
        <v>0</v>
      </c>
      <c r="O2546">
        <f t="shared" si="632"/>
        <v>0</v>
      </c>
      <c r="P2546">
        <v>13</v>
      </c>
      <c r="Q2546">
        <f t="shared" si="633"/>
        <v>0</v>
      </c>
      <c r="R2546">
        <f t="shared" si="634"/>
        <v>1</v>
      </c>
      <c r="S2546">
        <f t="shared" si="635"/>
        <v>0</v>
      </c>
      <c r="T2546">
        <f t="shared" si="636"/>
        <v>0</v>
      </c>
      <c r="U2546">
        <v>1</v>
      </c>
      <c r="V2546">
        <f t="shared" si="637"/>
        <v>0.41078468822964992</v>
      </c>
      <c r="W2546">
        <f t="shared" si="638"/>
        <v>0.60127601743240644</v>
      </c>
      <c r="X2546">
        <f t="shared" si="639"/>
        <v>0.34717468362463078</v>
      </c>
      <c r="Y2546">
        <f t="shared" si="640"/>
        <v>1</v>
      </c>
      <c r="Z2546" t="s">
        <v>2578</v>
      </c>
    </row>
    <row r="2547" spans="1:26" x14ac:dyDescent="0.25">
      <c r="A2547" t="s">
        <v>29</v>
      </c>
      <c r="B2547" t="s">
        <v>27</v>
      </c>
      <c r="C2547" t="s">
        <v>25</v>
      </c>
      <c r="D2547">
        <v>0</v>
      </c>
      <c r="F2547">
        <v>1</v>
      </c>
      <c r="G2547">
        <v>78.849999999999994</v>
      </c>
      <c r="H2547">
        <f t="shared" si="625"/>
        <v>1</v>
      </c>
      <c r="I2547">
        <f t="shared" si="626"/>
        <v>0</v>
      </c>
      <c r="J2547">
        <f t="shared" si="627"/>
        <v>1</v>
      </c>
      <c r="K2547">
        <f t="shared" si="628"/>
        <v>0</v>
      </c>
      <c r="L2547">
        <f t="shared" si="629"/>
        <v>0</v>
      </c>
      <c r="M2547">
        <f t="shared" si="630"/>
        <v>0</v>
      </c>
      <c r="N2547">
        <f t="shared" si="631"/>
        <v>1</v>
      </c>
      <c r="O2547">
        <f t="shared" si="632"/>
        <v>0</v>
      </c>
      <c r="P2547">
        <v>12</v>
      </c>
      <c r="Q2547">
        <f t="shared" si="633"/>
        <v>1</v>
      </c>
      <c r="R2547">
        <f t="shared" si="634"/>
        <v>0</v>
      </c>
      <c r="S2547">
        <f t="shared" si="635"/>
        <v>0</v>
      </c>
      <c r="T2547">
        <f t="shared" si="636"/>
        <v>0</v>
      </c>
      <c r="U2547">
        <v>0</v>
      </c>
      <c r="V2547">
        <f t="shared" si="637"/>
        <v>0.24600841395356324</v>
      </c>
      <c r="W2547">
        <f t="shared" si="638"/>
        <v>0.56119379292909588</v>
      </c>
      <c r="X2547">
        <f t="shared" si="639"/>
        <v>6.0520139735947727E-2</v>
      </c>
      <c r="Y2547">
        <f t="shared" si="640"/>
        <v>0</v>
      </c>
      <c r="Z2547" t="s">
        <v>2579</v>
      </c>
    </row>
    <row r="2548" spans="1:26" x14ac:dyDescent="0.25">
      <c r="A2548" t="s">
        <v>29</v>
      </c>
      <c r="B2548" t="s">
        <v>33</v>
      </c>
      <c r="C2548" t="s">
        <v>25</v>
      </c>
      <c r="D2548">
        <v>0</v>
      </c>
      <c r="F2548">
        <v>1</v>
      </c>
      <c r="G2548">
        <v>70.75</v>
      </c>
      <c r="H2548">
        <f t="shared" si="625"/>
        <v>1</v>
      </c>
      <c r="I2548">
        <f t="shared" si="626"/>
        <v>0</v>
      </c>
      <c r="J2548">
        <f t="shared" si="627"/>
        <v>1</v>
      </c>
      <c r="K2548">
        <f t="shared" si="628"/>
        <v>0</v>
      </c>
      <c r="L2548">
        <f t="shared" si="629"/>
        <v>0</v>
      </c>
      <c r="M2548">
        <f t="shared" si="630"/>
        <v>0</v>
      </c>
      <c r="N2548">
        <f t="shared" si="631"/>
        <v>1</v>
      </c>
      <c r="O2548">
        <f t="shared" si="632"/>
        <v>0</v>
      </c>
      <c r="P2548">
        <v>62</v>
      </c>
      <c r="Q2548">
        <f t="shared" si="633"/>
        <v>0</v>
      </c>
      <c r="R2548">
        <f t="shared" si="634"/>
        <v>0</v>
      </c>
      <c r="S2548">
        <f t="shared" si="635"/>
        <v>0</v>
      </c>
      <c r="T2548">
        <f t="shared" si="636"/>
        <v>1</v>
      </c>
      <c r="U2548">
        <v>0</v>
      </c>
      <c r="V2548">
        <f t="shared" si="637"/>
        <v>9.6611721370171155E-2</v>
      </c>
      <c r="W2548">
        <f t="shared" si="638"/>
        <v>0.52413416125958479</v>
      </c>
      <c r="X2548">
        <f t="shared" si="639"/>
        <v>9.3338247061075866E-3</v>
      </c>
      <c r="Y2548">
        <f t="shared" si="640"/>
        <v>0</v>
      </c>
      <c r="Z2548" t="s">
        <v>2580</v>
      </c>
    </row>
    <row r="2549" spans="1:26" x14ac:dyDescent="0.25">
      <c r="A2549" t="s">
        <v>26</v>
      </c>
      <c r="B2549" t="s">
        <v>38</v>
      </c>
      <c r="C2549" t="s">
        <v>25</v>
      </c>
      <c r="D2549">
        <v>0</v>
      </c>
      <c r="F2549">
        <v>1</v>
      </c>
      <c r="G2549">
        <v>76.150000000000006</v>
      </c>
      <c r="H2549">
        <f t="shared" si="625"/>
        <v>1</v>
      </c>
      <c r="I2549">
        <f t="shared" si="626"/>
        <v>0</v>
      </c>
      <c r="J2549">
        <f t="shared" si="627"/>
        <v>1</v>
      </c>
      <c r="K2549">
        <f t="shared" si="628"/>
        <v>0</v>
      </c>
      <c r="L2549">
        <f t="shared" si="629"/>
        <v>0</v>
      </c>
      <c r="M2549">
        <f t="shared" si="630"/>
        <v>1</v>
      </c>
      <c r="N2549">
        <f t="shared" si="631"/>
        <v>0</v>
      </c>
      <c r="O2549">
        <f t="shared" si="632"/>
        <v>0</v>
      </c>
      <c r="P2549">
        <v>25</v>
      </c>
      <c r="Q2549">
        <f t="shared" si="633"/>
        <v>0</v>
      </c>
      <c r="R2549">
        <f t="shared" si="634"/>
        <v>0</v>
      </c>
      <c r="S2549">
        <f t="shared" si="635"/>
        <v>1</v>
      </c>
      <c r="T2549">
        <f t="shared" si="636"/>
        <v>0</v>
      </c>
      <c r="U2549">
        <v>0</v>
      </c>
      <c r="V2549">
        <f t="shared" si="637"/>
        <v>0.37648546914218106</v>
      </c>
      <c r="W2549">
        <f t="shared" si="638"/>
        <v>0.59302516194620303</v>
      </c>
      <c r="X2549">
        <f t="shared" si="639"/>
        <v>0.14174130847520816</v>
      </c>
      <c r="Y2549">
        <f t="shared" si="640"/>
        <v>1</v>
      </c>
      <c r="Z2549" t="s">
        <v>2581</v>
      </c>
    </row>
    <row r="2550" spans="1:26" x14ac:dyDescent="0.25">
      <c r="A2550" t="s">
        <v>45</v>
      </c>
      <c r="B2550" t="s">
        <v>30</v>
      </c>
      <c r="C2550" t="s">
        <v>25</v>
      </c>
      <c r="D2550">
        <v>0</v>
      </c>
      <c r="F2550">
        <v>1</v>
      </c>
      <c r="G2550">
        <v>39.1</v>
      </c>
      <c r="H2550">
        <f t="shared" si="625"/>
        <v>1</v>
      </c>
      <c r="I2550">
        <f t="shared" si="626"/>
        <v>0</v>
      </c>
      <c r="J2550">
        <f t="shared" si="627"/>
        <v>1</v>
      </c>
      <c r="K2550">
        <f t="shared" si="628"/>
        <v>0</v>
      </c>
      <c r="L2550">
        <f t="shared" si="629"/>
        <v>0</v>
      </c>
      <c r="M2550">
        <f t="shared" si="630"/>
        <v>0</v>
      </c>
      <c r="N2550">
        <f t="shared" si="631"/>
        <v>0</v>
      </c>
      <c r="O2550">
        <f t="shared" si="632"/>
        <v>1</v>
      </c>
      <c r="P2550">
        <v>52</v>
      </c>
      <c r="Q2550">
        <f t="shared" si="633"/>
        <v>0</v>
      </c>
      <c r="R2550">
        <f t="shared" si="634"/>
        <v>1</v>
      </c>
      <c r="S2550">
        <f t="shared" si="635"/>
        <v>0</v>
      </c>
      <c r="T2550">
        <f t="shared" si="636"/>
        <v>0</v>
      </c>
      <c r="U2550">
        <v>0</v>
      </c>
      <c r="V2550">
        <f t="shared" si="637"/>
        <v>5.8881798685101183E-3</v>
      </c>
      <c r="W2550">
        <f t="shared" si="638"/>
        <v>0.5014720407140778</v>
      </c>
      <c r="X2550">
        <f t="shared" si="639"/>
        <v>3.4670662163927834E-5</v>
      </c>
      <c r="Y2550">
        <f t="shared" si="640"/>
        <v>0</v>
      </c>
      <c r="Z2550" t="s">
        <v>2582</v>
      </c>
    </row>
    <row r="2551" spans="1:26" x14ac:dyDescent="0.25">
      <c r="A2551" t="s">
        <v>26</v>
      </c>
      <c r="B2551" t="s">
        <v>38</v>
      </c>
      <c r="C2551" t="s">
        <v>35</v>
      </c>
      <c r="D2551">
        <v>1</v>
      </c>
      <c r="F2551">
        <v>1</v>
      </c>
      <c r="G2551">
        <v>69.95</v>
      </c>
      <c r="H2551">
        <f t="shared" si="625"/>
        <v>0</v>
      </c>
      <c r="I2551">
        <f t="shared" si="626"/>
        <v>1</v>
      </c>
      <c r="J2551">
        <f t="shared" si="627"/>
        <v>0</v>
      </c>
      <c r="K2551">
        <f t="shared" si="628"/>
        <v>1</v>
      </c>
      <c r="L2551">
        <f t="shared" si="629"/>
        <v>0</v>
      </c>
      <c r="M2551">
        <f t="shared" si="630"/>
        <v>1</v>
      </c>
      <c r="N2551">
        <f t="shared" si="631"/>
        <v>0</v>
      </c>
      <c r="O2551">
        <f t="shared" si="632"/>
        <v>0</v>
      </c>
      <c r="P2551">
        <v>8</v>
      </c>
      <c r="Q2551">
        <f t="shared" si="633"/>
        <v>0</v>
      </c>
      <c r="R2551">
        <f t="shared" si="634"/>
        <v>0</v>
      </c>
      <c r="S2551">
        <f t="shared" si="635"/>
        <v>1</v>
      </c>
      <c r="T2551">
        <f t="shared" si="636"/>
        <v>0</v>
      </c>
      <c r="U2551">
        <v>0</v>
      </c>
      <c r="V2551">
        <f t="shared" si="637"/>
        <v>0.36681932558116709</v>
      </c>
      <c r="W2551">
        <f t="shared" si="638"/>
        <v>0.59069019236498932</v>
      </c>
      <c r="X2551">
        <f t="shared" si="639"/>
        <v>0.13455641761982226</v>
      </c>
      <c r="Y2551">
        <f t="shared" si="640"/>
        <v>1</v>
      </c>
      <c r="Z2551" t="s">
        <v>2583</v>
      </c>
    </row>
    <row r="2552" spans="1:26" x14ac:dyDescent="0.25">
      <c r="A2552" t="s">
        <v>26</v>
      </c>
      <c r="B2552" t="s">
        <v>30</v>
      </c>
      <c r="C2552" t="s">
        <v>23</v>
      </c>
      <c r="D2552">
        <v>0</v>
      </c>
      <c r="F2552">
        <v>1</v>
      </c>
      <c r="G2552">
        <v>20.05</v>
      </c>
      <c r="H2552">
        <f t="shared" si="625"/>
        <v>1</v>
      </c>
      <c r="I2552">
        <f t="shared" si="626"/>
        <v>0</v>
      </c>
      <c r="J2552">
        <f t="shared" si="627"/>
        <v>0</v>
      </c>
      <c r="K2552">
        <f t="shared" si="628"/>
        <v>0</v>
      </c>
      <c r="L2552">
        <f t="shared" si="629"/>
        <v>1</v>
      </c>
      <c r="M2552">
        <f t="shared" si="630"/>
        <v>1</v>
      </c>
      <c r="N2552">
        <f t="shared" si="631"/>
        <v>0</v>
      </c>
      <c r="O2552">
        <f t="shared" si="632"/>
        <v>0</v>
      </c>
      <c r="P2552">
        <v>2</v>
      </c>
      <c r="Q2552">
        <f t="shared" si="633"/>
        <v>0</v>
      </c>
      <c r="R2552">
        <f t="shared" si="634"/>
        <v>1</v>
      </c>
      <c r="S2552">
        <f t="shared" si="635"/>
        <v>0</v>
      </c>
      <c r="T2552">
        <f t="shared" si="636"/>
        <v>0</v>
      </c>
      <c r="U2552">
        <v>0</v>
      </c>
      <c r="V2552">
        <f t="shared" si="637"/>
        <v>0.26029425128228667</v>
      </c>
      <c r="W2552">
        <f t="shared" si="638"/>
        <v>0.5647086239095882</v>
      </c>
      <c r="X2552">
        <f t="shared" si="639"/>
        <v>6.7753097250606201E-2</v>
      </c>
      <c r="Y2552">
        <f t="shared" si="640"/>
        <v>0</v>
      </c>
      <c r="Z2552" t="s">
        <v>2584</v>
      </c>
    </row>
    <row r="2553" spans="1:26" x14ac:dyDescent="0.25">
      <c r="A2553" t="s">
        <v>45</v>
      </c>
      <c r="B2553" t="s">
        <v>30</v>
      </c>
      <c r="C2553" t="s">
        <v>23</v>
      </c>
      <c r="D2553">
        <v>0</v>
      </c>
      <c r="F2553">
        <v>1</v>
      </c>
      <c r="G2553">
        <v>20.05</v>
      </c>
      <c r="H2553">
        <f t="shared" si="625"/>
        <v>1</v>
      </c>
      <c r="I2553">
        <f t="shared" si="626"/>
        <v>0</v>
      </c>
      <c r="J2553">
        <f t="shared" si="627"/>
        <v>0</v>
      </c>
      <c r="K2553">
        <f t="shared" si="628"/>
        <v>0</v>
      </c>
      <c r="L2553">
        <f t="shared" si="629"/>
        <v>1</v>
      </c>
      <c r="M2553">
        <f t="shared" si="630"/>
        <v>0</v>
      </c>
      <c r="N2553">
        <f t="shared" si="631"/>
        <v>0</v>
      </c>
      <c r="O2553">
        <f t="shared" si="632"/>
        <v>1</v>
      </c>
      <c r="P2553">
        <v>56</v>
      </c>
      <c r="Q2553">
        <f t="shared" si="633"/>
        <v>0</v>
      </c>
      <c r="R2553">
        <f t="shared" si="634"/>
        <v>1</v>
      </c>
      <c r="S2553">
        <f t="shared" si="635"/>
        <v>0</v>
      </c>
      <c r="T2553">
        <f t="shared" si="636"/>
        <v>0</v>
      </c>
      <c r="U2553">
        <v>0</v>
      </c>
      <c r="V2553">
        <f t="shared" si="637"/>
        <v>-7.1094653302318817E-2</v>
      </c>
      <c r="W2553">
        <f t="shared" si="638"/>
        <v>0.48223381923306852</v>
      </c>
      <c r="X2553">
        <f t="shared" si="639"/>
        <v>5.0544497281769119E-3</v>
      </c>
      <c r="Y2553">
        <f t="shared" si="640"/>
        <v>0</v>
      </c>
      <c r="Z2553" t="s">
        <v>2585</v>
      </c>
    </row>
    <row r="2554" spans="1:26" x14ac:dyDescent="0.25">
      <c r="A2554" t="s">
        <v>26</v>
      </c>
      <c r="B2554" t="s">
        <v>33</v>
      </c>
      <c r="C2554" t="s">
        <v>23</v>
      </c>
      <c r="D2554">
        <v>0</v>
      </c>
      <c r="F2554">
        <v>1</v>
      </c>
      <c r="G2554">
        <v>19.45</v>
      </c>
      <c r="H2554">
        <f t="shared" si="625"/>
        <v>1</v>
      </c>
      <c r="I2554">
        <f t="shared" si="626"/>
        <v>0</v>
      </c>
      <c r="J2554">
        <f t="shared" si="627"/>
        <v>0</v>
      </c>
      <c r="K2554">
        <f t="shared" si="628"/>
        <v>0</v>
      </c>
      <c r="L2554">
        <f t="shared" si="629"/>
        <v>1</v>
      </c>
      <c r="M2554">
        <f t="shared" si="630"/>
        <v>1</v>
      </c>
      <c r="N2554">
        <f t="shared" si="631"/>
        <v>0</v>
      </c>
      <c r="O2554">
        <f t="shared" si="632"/>
        <v>0</v>
      </c>
      <c r="P2554">
        <v>12</v>
      </c>
      <c r="Q2554">
        <f t="shared" si="633"/>
        <v>0</v>
      </c>
      <c r="R2554">
        <f t="shared" si="634"/>
        <v>0</v>
      </c>
      <c r="S2554">
        <f t="shared" si="635"/>
        <v>0</v>
      </c>
      <c r="T2554">
        <f t="shared" si="636"/>
        <v>1</v>
      </c>
      <c r="U2554">
        <v>0</v>
      </c>
      <c r="V2554">
        <f t="shared" si="637"/>
        <v>0.2593588180344466</v>
      </c>
      <c r="W2554">
        <f t="shared" si="638"/>
        <v>0.56447866854677642</v>
      </c>
      <c r="X2554">
        <f t="shared" si="639"/>
        <v>6.7266996492225187E-2</v>
      </c>
      <c r="Y2554">
        <f t="shared" si="640"/>
        <v>0</v>
      </c>
      <c r="Z2554" t="s">
        <v>2586</v>
      </c>
    </row>
    <row r="2555" spans="1:26" x14ac:dyDescent="0.25">
      <c r="A2555" t="s">
        <v>29</v>
      </c>
      <c r="B2555" t="s">
        <v>27</v>
      </c>
      <c r="C2555" t="s">
        <v>23</v>
      </c>
      <c r="D2555">
        <v>0</v>
      </c>
      <c r="F2555">
        <v>1</v>
      </c>
      <c r="G2555">
        <v>26.9</v>
      </c>
      <c r="H2555">
        <f t="shared" si="625"/>
        <v>1</v>
      </c>
      <c r="I2555">
        <f t="shared" si="626"/>
        <v>0</v>
      </c>
      <c r="J2555">
        <f t="shared" si="627"/>
        <v>0</v>
      </c>
      <c r="K2555">
        <f t="shared" si="628"/>
        <v>0</v>
      </c>
      <c r="L2555">
        <f t="shared" si="629"/>
        <v>1</v>
      </c>
      <c r="M2555">
        <f t="shared" si="630"/>
        <v>0</v>
      </c>
      <c r="N2555">
        <f t="shared" si="631"/>
        <v>1</v>
      </c>
      <c r="O2555">
        <f t="shared" si="632"/>
        <v>0</v>
      </c>
      <c r="P2555">
        <v>47</v>
      </c>
      <c r="Q2555">
        <f t="shared" si="633"/>
        <v>1</v>
      </c>
      <c r="R2555">
        <f t="shared" si="634"/>
        <v>0</v>
      </c>
      <c r="S2555">
        <f t="shared" si="635"/>
        <v>0</v>
      </c>
      <c r="T2555">
        <f t="shared" si="636"/>
        <v>0</v>
      </c>
      <c r="U2555">
        <v>0</v>
      </c>
      <c r="V2555">
        <f t="shared" si="637"/>
        <v>0.14997872516219857</v>
      </c>
      <c r="W2555">
        <f t="shared" si="638"/>
        <v>0.53742455643599341</v>
      </c>
      <c r="X2555">
        <f t="shared" si="639"/>
        <v>2.2493618001278293E-2</v>
      </c>
      <c r="Y2555">
        <f t="shared" si="640"/>
        <v>0</v>
      </c>
      <c r="Z2555" t="s">
        <v>2587</v>
      </c>
    </row>
    <row r="2556" spans="1:26" x14ac:dyDescent="0.25">
      <c r="A2556" t="s">
        <v>26</v>
      </c>
      <c r="B2556" t="s">
        <v>27</v>
      </c>
      <c r="C2556" t="s">
        <v>23</v>
      </c>
      <c r="D2556">
        <v>1</v>
      </c>
      <c r="F2556">
        <v>1</v>
      </c>
      <c r="G2556">
        <v>19.2</v>
      </c>
      <c r="H2556">
        <f t="shared" si="625"/>
        <v>0</v>
      </c>
      <c r="I2556">
        <f t="shared" si="626"/>
        <v>1</v>
      </c>
      <c r="J2556">
        <f t="shared" si="627"/>
        <v>0</v>
      </c>
      <c r="K2556">
        <f t="shared" si="628"/>
        <v>0</v>
      </c>
      <c r="L2556">
        <f t="shared" si="629"/>
        <v>1</v>
      </c>
      <c r="M2556">
        <f t="shared" si="630"/>
        <v>1</v>
      </c>
      <c r="N2556">
        <f t="shared" si="631"/>
        <v>0</v>
      </c>
      <c r="O2556">
        <f t="shared" si="632"/>
        <v>0</v>
      </c>
      <c r="P2556">
        <v>2</v>
      </c>
      <c r="Q2556">
        <f t="shared" si="633"/>
        <v>1</v>
      </c>
      <c r="R2556">
        <f t="shared" si="634"/>
        <v>0</v>
      </c>
      <c r="S2556">
        <f t="shared" si="635"/>
        <v>0</v>
      </c>
      <c r="T2556">
        <f t="shared" si="636"/>
        <v>0</v>
      </c>
      <c r="U2556">
        <v>0</v>
      </c>
      <c r="V2556">
        <f t="shared" si="637"/>
        <v>0.39573739791873125</v>
      </c>
      <c r="W2556">
        <f t="shared" si="638"/>
        <v>0.59766309470888923</v>
      </c>
      <c r="X2556">
        <f t="shared" si="639"/>
        <v>0.15660808811148824</v>
      </c>
      <c r="Y2556">
        <f t="shared" si="640"/>
        <v>1</v>
      </c>
      <c r="Z2556" t="s">
        <v>2588</v>
      </c>
    </row>
    <row r="2557" spans="1:26" x14ac:dyDescent="0.25">
      <c r="A2557" t="s">
        <v>26</v>
      </c>
      <c r="B2557" t="s">
        <v>30</v>
      </c>
      <c r="C2557" t="s">
        <v>25</v>
      </c>
      <c r="D2557">
        <v>0</v>
      </c>
      <c r="F2557">
        <v>1</v>
      </c>
      <c r="G2557">
        <v>50</v>
      </c>
      <c r="H2557">
        <f t="shared" si="625"/>
        <v>1</v>
      </c>
      <c r="I2557">
        <f t="shared" si="626"/>
        <v>0</v>
      </c>
      <c r="J2557">
        <f t="shared" si="627"/>
        <v>1</v>
      </c>
      <c r="K2557">
        <f t="shared" si="628"/>
        <v>0</v>
      </c>
      <c r="L2557">
        <f t="shared" si="629"/>
        <v>0</v>
      </c>
      <c r="M2557">
        <f t="shared" si="630"/>
        <v>1</v>
      </c>
      <c r="N2557">
        <f t="shared" si="631"/>
        <v>0</v>
      </c>
      <c r="O2557">
        <f t="shared" si="632"/>
        <v>0</v>
      </c>
      <c r="P2557">
        <v>18</v>
      </c>
      <c r="Q2557">
        <f t="shared" si="633"/>
        <v>0</v>
      </c>
      <c r="R2557">
        <f t="shared" si="634"/>
        <v>1</v>
      </c>
      <c r="S2557">
        <f t="shared" si="635"/>
        <v>0</v>
      </c>
      <c r="T2557">
        <f t="shared" si="636"/>
        <v>0</v>
      </c>
      <c r="U2557">
        <v>0</v>
      </c>
      <c r="V2557">
        <f t="shared" si="637"/>
        <v>0.3357161700904851</v>
      </c>
      <c r="W2557">
        <f t="shared" si="638"/>
        <v>0.58314955559240822</v>
      </c>
      <c r="X2557">
        <f t="shared" si="639"/>
        <v>0.11270534686022353</v>
      </c>
      <c r="Y2557">
        <f t="shared" si="640"/>
        <v>1</v>
      </c>
      <c r="Z2557" t="s">
        <v>2589</v>
      </c>
    </row>
    <row r="2558" spans="1:26" x14ac:dyDescent="0.25">
      <c r="A2558" t="s">
        <v>26</v>
      </c>
      <c r="B2558" t="s">
        <v>27</v>
      </c>
      <c r="C2558" t="s">
        <v>25</v>
      </c>
      <c r="D2558">
        <v>0</v>
      </c>
      <c r="F2558">
        <v>1</v>
      </c>
      <c r="G2558">
        <v>60</v>
      </c>
      <c r="H2558">
        <f t="shared" si="625"/>
        <v>1</v>
      </c>
      <c r="I2558">
        <f t="shared" si="626"/>
        <v>0</v>
      </c>
      <c r="J2558">
        <f t="shared" si="627"/>
        <v>1</v>
      </c>
      <c r="K2558">
        <f t="shared" si="628"/>
        <v>0</v>
      </c>
      <c r="L2558">
        <f t="shared" si="629"/>
        <v>0</v>
      </c>
      <c r="M2558">
        <f t="shared" si="630"/>
        <v>1</v>
      </c>
      <c r="N2558">
        <f t="shared" si="631"/>
        <v>0</v>
      </c>
      <c r="O2558">
        <f t="shared" si="632"/>
        <v>0</v>
      </c>
      <c r="P2558">
        <v>8</v>
      </c>
      <c r="Q2558">
        <f t="shared" si="633"/>
        <v>1</v>
      </c>
      <c r="R2558">
        <f t="shared" si="634"/>
        <v>0</v>
      </c>
      <c r="S2558">
        <f t="shared" si="635"/>
        <v>0</v>
      </c>
      <c r="T2558">
        <f t="shared" si="636"/>
        <v>0</v>
      </c>
      <c r="U2558">
        <v>0</v>
      </c>
      <c r="V2558">
        <f t="shared" si="637"/>
        <v>0.49293823721945973</v>
      </c>
      <c r="W2558">
        <f t="shared" si="638"/>
        <v>0.62079836126473908</v>
      </c>
      <c r="X2558">
        <f t="shared" si="639"/>
        <v>0.24298810571302834</v>
      </c>
      <c r="Y2558">
        <f t="shared" si="640"/>
        <v>1</v>
      </c>
      <c r="Z2558" t="s">
        <v>2590</v>
      </c>
    </row>
    <row r="2559" spans="1:26" x14ac:dyDescent="0.25">
      <c r="A2559" t="s">
        <v>26</v>
      </c>
      <c r="B2559" t="s">
        <v>30</v>
      </c>
      <c r="C2559" t="s">
        <v>35</v>
      </c>
      <c r="D2559">
        <v>0</v>
      </c>
      <c r="F2559">
        <v>1</v>
      </c>
      <c r="G2559">
        <v>84.55</v>
      </c>
      <c r="H2559">
        <f t="shared" si="625"/>
        <v>1</v>
      </c>
      <c r="I2559">
        <f t="shared" si="626"/>
        <v>0</v>
      </c>
      <c r="J2559">
        <f t="shared" si="627"/>
        <v>0</v>
      </c>
      <c r="K2559">
        <f t="shared" si="628"/>
        <v>1</v>
      </c>
      <c r="L2559">
        <f t="shared" si="629"/>
        <v>0</v>
      </c>
      <c r="M2559">
        <f t="shared" si="630"/>
        <v>1</v>
      </c>
      <c r="N2559">
        <f t="shared" si="631"/>
        <v>0</v>
      </c>
      <c r="O2559">
        <f t="shared" si="632"/>
        <v>0</v>
      </c>
      <c r="P2559">
        <v>45</v>
      </c>
      <c r="Q2559">
        <f t="shared" si="633"/>
        <v>0</v>
      </c>
      <c r="R2559">
        <f t="shared" si="634"/>
        <v>1</v>
      </c>
      <c r="S2559">
        <f t="shared" si="635"/>
        <v>0</v>
      </c>
      <c r="T2559">
        <f t="shared" si="636"/>
        <v>0</v>
      </c>
      <c r="U2559">
        <v>0</v>
      </c>
      <c r="V2559">
        <f t="shared" si="637"/>
        <v>0.38958153461194189</v>
      </c>
      <c r="W2559">
        <f t="shared" si="638"/>
        <v>0.59618195821632169</v>
      </c>
      <c r="X2559">
        <f t="shared" si="639"/>
        <v>0.15177377211059567</v>
      </c>
      <c r="Y2559">
        <f t="shared" si="640"/>
        <v>1</v>
      </c>
      <c r="Z2559" t="s">
        <v>2591</v>
      </c>
    </row>
    <row r="2560" spans="1:26" x14ac:dyDescent="0.25">
      <c r="A2560" t="s">
        <v>26</v>
      </c>
      <c r="B2560" t="s">
        <v>30</v>
      </c>
      <c r="C2560" t="s">
        <v>25</v>
      </c>
      <c r="D2560">
        <v>0</v>
      </c>
      <c r="F2560">
        <v>1</v>
      </c>
      <c r="G2560">
        <v>45.45</v>
      </c>
      <c r="H2560">
        <f t="shared" si="625"/>
        <v>1</v>
      </c>
      <c r="I2560">
        <f t="shared" si="626"/>
        <v>0</v>
      </c>
      <c r="J2560">
        <f t="shared" si="627"/>
        <v>1</v>
      </c>
      <c r="K2560">
        <f t="shared" si="628"/>
        <v>0</v>
      </c>
      <c r="L2560">
        <f t="shared" si="629"/>
        <v>0</v>
      </c>
      <c r="M2560">
        <f t="shared" si="630"/>
        <v>1</v>
      </c>
      <c r="N2560">
        <f t="shared" si="631"/>
        <v>0</v>
      </c>
      <c r="O2560">
        <f t="shared" si="632"/>
        <v>0</v>
      </c>
      <c r="P2560">
        <v>3</v>
      </c>
      <c r="Q2560">
        <f t="shared" si="633"/>
        <v>0</v>
      </c>
      <c r="R2560">
        <f t="shared" si="634"/>
        <v>1</v>
      </c>
      <c r="S2560">
        <f t="shared" si="635"/>
        <v>0</v>
      </c>
      <c r="T2560">
        <f t="shared" si="636"/>
        <v>0</v>
      </c>
      <c r="U2560">
        <v>0</v>
      </c>
      <c r="V2560">
        <f t="shared" si="637"/>
        <v>0.32862246796103134</v>
      </c>
      <c r="W2560">
        <f t="shared" si="638"/>
        <v>0.58142416437615552</v>
      </c>
      <c r="X2560">
        <f t="shared" si="639"/>
        <v>0.10799272644879906</v>
      </c>
      <c r="Y2560">
        <f t="shared" si="640"/>
        <v>1</v>
      </c>
      <c r="Z2560" t="s">
        <v>2592</v>
      </c>
    </row>
    <row r="2561" spans="1:26" x14ac:dyDescent="0.25">
      <c r="A2561" t="s">
        <v>29</v>
      </c>
      <c r="B2561" t="s">
        <v>30</v>
      </c>
      <c r="C2561" t="s">
        <v>23</v>
      </c>
      <c r="D2561">
        <v>0</v>
      </c>
      <c r="F2561">
        <v>1</v>
      </c>
      <c r="G2561">
        <v>20.05</v>
      </c>
      <c r="H2561">
        <f t="shared" si="625"/>
        <v>1</v>
      </c>
      <c r="I2561">
        <f t="shared" si="626"/>
        <v>0</v>
      </c>
      <c r="J2561">
        <f t="shared" si="627"/>
        <v>0</v>
      </c>
      <c r="K2561">
        <f t="shared" si="628"/>
        <v>0</v>
      </c>
      <c r="L2561">
        <f t="shared" si="629"/>
        <v>1</v>
      </c>
      <c r="M2561">
        <f t="shared" si="630"/>
        <v>0</v>
      </c>
      <c r="N2561">
        <f t="shared" si="631"/>
        <v>1</v>
      </c>
      <c r="O2561">
        <f t="shared" si="632"/>
        <v>0</v>
      </c>
      <c r="P2561">
        <v>38</v>
      </c>
      <c r="Q2561">
        <f t="shared" si="633"/>
        <v>0</v>
      </c>
      <c r="R2561">
        <f t="shared" si="634"/>
        <v>1</v>
      </c>
      <c r="S2561">
        <f t="shared" si="635"/>
        <v>0</v>
      </c>
      <c r="T2561">
        <f t="shared" si="636"/>
        <v>0</v>
      </c>
      <c r="U2561">
        <v>0</v>
      </c>
      <c r="V2561">
        <f t="shared" si="637"/>
        <v>-6.2974279984069556E-3</v>
      </c>
      <c r="W2561">
        <f t="shared" si="638"/>
        <v>0.49842564820331253</v>
      </c>
      <c r="X2561">
        <f t="shared" si="639"/>
        <v>3.9657599395119838E-5</v>
      </c>
      <c r="Y2561">
        <f t="shared" si="640"/>
        <v>0</v>
      </c>
      <c r="Z2561" t="s">
        <v>2593</v>
      </c>
    </row>
    <row r="2562" spans="1:26" x14ac:dyDescent="0.25">
      <c r="A2562" t="s">
        <v>45</v>
      </c>
      <c r="B2562" t="s">
        <v>27</v>
      </c>
      <c r="C2562" t="s">
        <v>35</v>
      </c>
      <c r="D2562">
        <v>0</v>
      </c>
      <c r="F2562">
        <v>1</v>
      </c>
      <c r="G2562">
        <v>115.55</v>
      </c>
      <c r="H2562">
        <f t="shared" si="625"/>
        <v>1</v>
      </c>
      <c r="I2562">
        <f t="shared" si="626"/>
        <v>0</v>
      </c>
      <c r="J2562">
        <f t="shared" si="627"/>
        <v>0</v>
      </c>
      <c r="K2562">
        <f t="shared" si="628"/>
        <v>1</v>
      </c>
      <c r="L2562">
        <f t="shared" si="629"/>
        <v>0</v>
      </c>
      <c r="M2562">
        <f t="shared" si="630"/>
        <v>0</v>
      </c>
      <c r="N2562">
        <f t="shared" si="631"/>
        <v>0</v>
      </c>
      <c r="O2562">
        <f t="shared" si="632"/>
        <v>1</v>
      </c>
      <c r="P2562">
        <v>72</v>
      </c>
      <c r="Q2562">
        <f t="shared" si="633"/>
        <v>1</v>
      </c>
      <c r="R2562">
        <f t="shared" si="634"/>
        <v>0</v>
      </c>
      <c r="S2562">
        <f t="shared" si="635"/>
        <v>0</v>
      </c>
      <c r="T2562">
        <f t="shared" si="636"/>
        <v>0</v>
      </c>
      <c r="U2562">
        <v>0</v>
      </c>
      <c r="V2562">
        <f t="shared" si="637"/>
        <v>0.24815486083071309</v>
      </c>
      <c r="W2562">
        <f t="shared" si="638"/>
        <v>0.56172229726951461</v>
      </c>
      <c r="X2562">
        <f t="shared" si="639"/>
        <v>6.1580834953910583E-2</v>
      </c>
      <c r="Y2562">
        <f t="shared" si="640"/>
        <v>0</v>
      </c>
      <c r="Z2562" t="s">
        <v>2594</v>
      </c>
    </row>
    <row r="2563" spans="1:26" x14ac:dyDescent="0.25">
      <c r="A2563" t="s">
        <v>26</v>
      </c>
      <c r="B2563" t="s">
        <v>27</v>
      </c>
      <c r="C2563" t="s">
        <v>35</v>
      </c>
      <c r="D2563">
        <v>0</v>
      </c>
      <c r="F2563">
        <v>1</v>
      </c>
      <c r="G2563">
        <v>93.7</v>
      </c>
      <c r="H2563">
        <f t="shared" ref="H2563:H2626" si="641">IF(D2563:D9605=0,1,0)</f>
        <v>1</v>
      </c>
      <c r="I2563">
        <f t="shared" ref="I2563:I2626" si="642">IF(D2563:D9605=1,1,0)</f>
        <v>0</v>
      </c>
      <c r="J2563">
        <f t="shared" ref="J2563:J2626" si="643">IF(C2563:C9605="DSL",1,0)</f>
        <v>0</v>
      </c>
      <c r="K2563">
        <f t="shared" ref="K2563:K2626" si="644">IF(C2563:C9605="Fiber optic",1,0)</f>
        <v>1</v>
      </c>
      <c r="L2563">
        <f t="shared" ref="L2563:L2626" si="645">IF(C2563:C9605="No",1,0)</f>
        <v>0</v>
      </c>
      <c r="M2563">
        <f t="shared" ref="M2563:M2626" si="646">IF(A2563:A9605="Month-to-month",1,0)</f>
        <v>1</v>
      </c>
      <c r="N2563">
        <f t="shared" ref="N2563:N2626" si="647">IF(A2563:A9605="ONE YEAR",1,0)</f>
        <v>0</v>
      </c>
      <c r="O2563">
        <f t="shared" ref="O2563:O2626" si="648">IF(A2563:A9605="two year",1,0)</f>
        <v>0</v>
      </c>
      <c r="P2563">
        <v>46</v>
      </c>
      <c r="Q2563">
        <f t="shared" ref="Q2563:Q2626" si="649">IF(B2563:B9605="Electronic check",1,0)</f>
        <v>1</v>
      </c>
      <c r="R2563">
        <f t="shared" ref="R2563:R2626" si="650">IF(B2563:B9605="Mailed check",1,0)</f>
        <v>0</v>
      </c>
      <c r="S2563">
        <f t="shared" ref="S2563:S2626" si="651">IF(B2563:B9605="Credit card (automatic)",1,0)</f>
        <v>0</v>
      </c>
      <c r="T2563">
        <f t="shared" ref="T2563:T2626" si="652">IF(B2563:B9605="Bank transfer (automatic)",1,0)</f>
        <v>0</v>
      </c>
      <c r="U2563">
        <v>1</v>
      </c>
      <c r="V2563">
        <f t="shared" si="637"/>
        <v>0.54547840463980979</v>
      </c>
      <c r="W2563">
        <f t="shared" si="638"/>
        <v>0.63308591147820159</v>
      </c>
      <c r="X2563">
        <f t="shared" si="639"/>
        <v>0.20658988064877248</v>
      </c>
      <c r="Y2563">
        <f t="shared" si="640"/>
        <v>1</v>
      </c>
      <c r="Z2563" t="s">
        <v>2595</v>
      </c>
    </row>
    <row r="2564" spans="1:26" x14ac:dyDescent="0.25">
      <c r="A2564" t="s">
        <v>45</v>
      </c>
      <c r="B2564" t="s">
        <v>38</v>
      </c>
      <c r="C2564" t="s">
        <v>35</v>
      </c>
      <c r="D2564">
        <v>0</v>
      </c>
      <c r="F2564">
        <v>1</v>
      </c>
      <c r="G2564">
        <v>99</v>
      </c>
      <c r="H2564">
        <f t="shared" si="641"/>
        <v>1</v>
      </c>
      <c r="I2564">
        <f t="shared" si="642"/>
        <v>0</v>
      </c>
      <c r="J2564">
        <f t="shared" si="643"/>
        <v>0</v>
      </c>
      <c r="K2564">
        <f t="shared" si="644"/>
        <v>1</v>
      </c>
      <c r="L2564">
        <f t="shared" si="645"/>
        <v>0</v>
      </c>
      <c r="M2564">
        <f t="shared" si="646"/>
        <v>0</v>
      </c>
      <c r="N2564">
        <f t="shared" si="647"/>
        <v>0</v>
      </c>
      <c r="O2564">
        <f t="shared" si="648"/>
        <v>1</v>
      </c>
      <c r="P2564">
        <v>71</v>
      </c>
      <c r="Q2564">
        <f t="shared" si="649"/>
        <v>0</v>
      </c>
      <c r="R2564">
        <f t="shared" si="650"/>
        <v>0</v>
      </c>
      <c r="S2564">
        <f t="shared" si="651"/>
        <v>1</v>
      </c>
      <c r="T2564">
        <f t="shared" si="652"/>
        <v>0</v>
      </c>
      <c r="U2564">
        <v>0</v>
      </c>
      <c r="V2564">
        <f t="shared" ref="V2564:V2627" si="653">G2564*$G$2+H2565*$H$2+K2565*$K$2+M2564*$M$2+O2564*$O$2+Q2564*$Q$2+L2564*$L$2</f>
        <v>8.0720980746151139E-2</v>
      </c>
      <c r="W2564">
        <f t="shared" ref="W2564:W2627" si="654">1/ (1+EXP(-V2564))</f>
        <v>0.52016929465587414</v>
      </c>
      <c r="X2564">
        <f t="shared" ref="X2564:X2627" si="655">(U2564-V2564)^2</f>
        <v>6.5158767326205028E-3</v>
      </c>
      <c r="Y2564">
        <f t="shared" ref="Y2564:Y2627" si="656">IF(W2564&gt;=0.58,1,0)</f>
        <v>0</v>
      </c>
      <c r="Z2564" t="s">
        <v>2596</v>
      </c>
    </row>
    <row r="2565" spans="1:26" x14ac:dyDescent="0.25">
      <c r="A2565" t="s">
        <v>45</v>
      </c>
      <c r="B2565" t="s">
        <v>33</v>
      </c>
      <c r="C2565" t="s">
        <v>25</v>
      </c>
      <c r="D2565">
        <v>0</v>
      </c>
      <c r="F2565">
        <v>1</v>
      </c>
      <c r="G2565">
        <v>50.55</v>
      </c>
      <c r="H2565">
        <f t="shared" si="641"/>
        <v>1</v>
      </c>
      <c r="I2565">
        <f t="shared" si="642"/>
        <v>0</v>
      </c>
      <c r="J2565">
        <f t="shared" si="643"/>
        <v>1</v>
      </c>
      <c r="K2565">
        <f t="shared" si="644"/>
        <v>0</v>
      </c>
      <c r="L2565">
        <f t="shared" si="645"/>
        <v>0</v>
      </c>
      <c r="M2565">
        <f t="shared" si="646"/>
        <v>0</v>
      </c>
      <c r="N2565">
        <f t="shared" si="647"/>
        <v>0</v>
      </c>
      <c r="O2565">
        <f t="shared" si="648"/>
        <v>1</v>
      </c>
      <c r="P2565">
        <v>66</v>
      </c>
      <c r="Q2565">
        <f t="shared" si="649"/>
        <v>0</v>
      </c>
      <c r="R2565">
        <f t="shared" si="650"/>
        <v>0</v>
      </c>
      <c r="S2565">
        <f t="shared" si="651"/>
        <v>0</v>
      </c>
      <c r="T2565">
        <f t="shared" si="652"/>
        <v>1</v>
      </c>
      <c r="U2565">
        <v>0</v>
      </c>
      <c r="V2565">
        <f t="shared" si="653"/>
        <v>2.3739364348124598E-2</v>
      </c>
      <c r="W2565">
        <f t="shared" si="654"/>
        <v>0.50593456238409351</v>
      </c>
      <c r="X2565">
        <f t="shared" si="655"/>
        <v>5.6355741965300919E-4</v>
      </c>
      <c r="Y2565">
        <f t="shared" si="656"/>
        <v>0</v>
      </c>
      <c r="Z2565" t="s">
        <v>2597</v>
      </c>
    </row>
    <row r="2566" spans="1:26" x14ac:dyDescent="0.25">
      <c r="A2566" t="s">
        <v>26</v>
      </c>
      <c r="B2566" t="s">
        <v>30</v>
      </c>
      <c r="C2566" t="s">
        <v>35</v>
      </c>
      <c r="D2566">
        <v>1</v>
      </c>
      <c r="F2566">
        <v>1</v>
      </c>
      <c r="G2566">
        <v>105.95</v>
      </c>
      <c r="H2566">
        <f t="shared" si="641"/>
        <v>0</v>
      </c>
      <c r="I2566">
        <f t="shared" si="642"/>
        <v>1</v>
      </c>
      <c r="J2566">
        <f t="shared" si="643"/>
        <v>0</v>
      </c>
      <c r="K2566">
        <f t="shared" si="644"/>
        <v>1</v>
      </c>
      <c r="L2566">
        <f t="shared" si="645"/>
        <v>0</v>
      </c>
      <c r="M2566">
        <f t="shared" si="646"/>
        <v>1</v>
      </c>
      <c r="N2566">
        <f t="shared" si="647"/>
        <v>0</v>
      </c>
      <c r="O2566">
        <f t="shared" si="648"/>
        <v>0</v>
      </c>
      <c r="P2566">
        <v>25</v>
      </c>
      <c r="Q2566">
        <f t="shared" si="649"/>
        <v>0</v>
      </c>
      <c r="R2566">
        <f t="shared" si="650"/>
        <v>1</v>
      </c>
      <c r="S2566">
        <f t="shared" si="651"/>
        <v>0</v>
      </c>
      <c r="T2566">
        <f t="shared" si="652"/>
        <v>0</v>
      </c>
      <c r="U2566">
        <v>1</v>
      </c>
      <c r="V2566">
        <f t="shared" si="653"/>
        <v>0.42294532045157068</v>
      </c>
      <c r="W2566">
        <f t="shared" si="654"/>
        <v>0.60418782392262127</v>
      </c>
      <c r="X2566">
        <f t="shared" si="655"/>
        <v>0.3329921031887404</v>
      </c>
      <c r="Y2566">
        <f t="shared" si="656"/>
        <v>1</v>
      </c>
      <c r="Z2566" t="s">
        <v>2598</v>
      </c>
    </row>
    <row r="2567" spans="1:26" x14ac:dyDescent="0.25">
      <c r="A2567" t="s">
        <v>29</v>
      </c>
      <c r="B2567" t="s">
        <v>38</v>
      </c>
      <c r="C2567" t="s">
        <v>25</v>
      </c>
      <c r="D2567">
        <v>0</v>
      </c>
      <c r="F2567">
        <v>1</v>
      </c>
      <c r="G2567">
        <v>82</v>
      </c>
      <c r="H2567">
        <f t="shared" si="641"/>
        <v>1</v>
      </c>
      <c r="I2567">
        <f t="shared" si="642"/>
        <v>0</v>
      </c>
      <c r="J2567">
        <f t="shared" si="643"/>
        <v>1</v>
      </c>
      <c r="K2567">
        <f t="shared" si="644"/>
        <v>0</v>
      </c>
      <c r="L2567">
        <f t="shared" si="645"/>
        <v>0</v>
      </c>
      <c r="M2567">
        <f t="shared" si="646"/>
        <v>0</v>
      </c>
      <c r="N2567">
        <f t="shared" si="647"/>
        <v>1</v>
      </c>
      <c r="O2567">
        <f t="shared" si="648"/>
        <v>0</v>
      </c>
      <c r="P2567">
        <v>18</v>
      </c>
      <c r="Q2567">
        <f t="shared" si="649"/>
        <v>0</v>
      </c>
      <c r="R2567">
        <f t="shared" si="650"/>
        <v>0</v>
      </c>
      <c r="S2567">
        <f t="shared" si="651"/>
        <v>1</v>
      </c>
      <c r="T2567">
        <f t="shared" si="652"/>
        <v>0</v>
      </c>
      <c r="U2567">
        <v>1</v>
      </c>
      <c r="V2567">
        <f t="shared" si="653"/>
        <v>0.11415109476717225</v>
      </c>
      <c r="W2567">
        <f t="shared" si="654"/>
        <v>0.52850682562849849</v>
      </c>
      <c r="X2567">
        <f t="shared" si="655"/>
        <v>0.78472828290219954</v>
      </c>
      <c r="Y2567">
        <f t="shared" si="656"/>
        <v>0</v>
      </c>
      <c r="Z2567" t="s">
        <v>2599</v>
      </c>
    </row>
    <row r="2568" spans="1:26" x14ac:dyDescent="0.25">
      <c r="A2568" t="s">
        <v>45</v>
      </c>
      <c r="B2568" t="s">
        <v>33</v>
      </c>
      <c r="C2568" t="s">
        <v>23</v>
      </c>
      <c r="D2568">
        <v>0</v>
      </c>
      <c r="F2568">
        <v>1</v>
      </c>
      <c r="G2568">
        <v>25</v>
      </c>
      <c r="H2568">
        <f t="shared" si="641"/>
        <v>1</v>
      </c>
      <c r="I2568">
        <f t="shared" si="642"/>
        <v>0</v>
      </c>
      <c r="J2568">
        <f t="shared" si="643"/>
        <v>0</v>
      </c>
      <c r="K2568">
        <f t="shared" si="644"/>
        <v>0</v>
      </c>
      <c r="L2568">
        <f t="shared" si="645"/>
        <v>1</v>
      </c>
      <c r="M2568">
        <f t="shared" si="646"/>
        <v>0</v>
      </c>
      <c r="N2568">
        <f t="shared" si="647"/>
        <v>0</v>
      </c>
      <c r="O2568">
        <f t="shared" si="648"/>
        <v>1</v>
      </c>
      <c r="P2568">
        <v>13</v>
      </c>
      <c r="Q2568">
        <f t="shared" si="649"/>
        <v>0</v>
      </c>
      <c r="R2568">
        <f t="shared" si="650"/>
        <v>0</v>
      </c>
      <c r="S2568">
        <f t="shared" si="651"/>
        <v>0</v>
      </c>
      <c r="T2568">
        <f t="shared" si="652"/>
        <v>1</v>
      </c>
      <c r="U2568">
        <v>0</v>
      </c>
      <c r="V2568">
        <f t="shared" si="653"/>
        <v>-6.3377329007638331E-2</v>
      </c>
      <c r="W2568">
        <f t="shared" si="654"/>
        <v>0.48416096909412276</v>
      </c>
      <c r="X2568">
        <f t="shared" si="655"/>
        <v>4.0166858321424347E-3</v>
      </c>
      <c r="Y2568">
        <f t="shared" si="656"/>
        <v>0</v>
      </c>
      <c r="Z2568" t="s">
        <v>2600</v>
      </c>
    </row>
    <row r="2569" spans="1:26" x14ac:dyDescent="0.25">
      <c r="A2569" t="s">
        <v>45</v>
      </c>
      <c r="B2569" t="s">
        <v>33</v>
      </c>
      <c r="C2569" t="s">
        <v>25</v>
      </c>
      <c r="D2569">
        <v>0</v>
      </c>
      <c r="F2569">
        <v>1</v>
      </c>
      <c r="G2569">
        <v>91.55</v>
      </c>
      <c r="H2569">
        <f t="shared" si="641"/>
        <v>1</v>
      </c>
      <c r="I2569">
        <f t="shared" si="642"/>
        <v>0</v>
      </c>
      <c r="J2569">
        <f t="shared" si="643"/>
        <v>1</v>
      </c>
      <c r="K2569">
        <f t="shared" si="644"/>
        <v>0</v>
      </c>
      <c r="L2569">
        <f t="shared" si="645"/>
        <v>0</v>
      </c>
      <c r="M2569">
        <f t="shared" si="646"/>
        <v>0</v>
      </c>
      <c r="N2569">
        <f t="shared" si="647"/>
        <v>0</v>
      </c>
      <c r="O2569">
        <f t="shared" si="648"/>
        <v>1</v>
      </c>
      <c r="P2569">
        <v>65</v>
      </c>
      <c r="Q2569">
        <f t="shared" si="649"/>
        <v>0</v>
      </c>
      <c r="R2569">
        <f t="shared" si="650"/>
        <v>0</v>
      </c>
      <c r="S2569">
        <f t="shared" si="651"/>
        <v>0</v>
      </c>
      <c r="T2569">
        <f t="shared" si="652"/>
        <v>1</v>
      </c>
      <c r="U2569">
        <v>0</v>
      </c>
      <c r="V2569">
        <f t="shared" si="653"/>
        <v>7.3969187179559415E-2</v>
      </c>
      <c r="W2569">
        <f t="shared" si="654"/>
        <v>0.51848386978028149</v>
      </c>
      <c r="X2569">
        <f t="shared" si="655"/>
        <v>5.4714406520046969E-3</v>
      </c>
      <c r="Y2569">
        <f t="shared" si="656"/>
        <v>0</v>
      </c>
      <c r="Z2569" t="s">
        <v>2601</v>
      </c>
    </row>
    <row r="2570" spans="1:26" x14ac:dyDescent="0.25">
      <c r="A2570" t="s">
        <v>26</v>
      </c>
      <c r="B2570" t="s">
        <v>27</v>
      </c>
      <c r="C2570" t="s">
        <v>35</v>
      </c>
      <c r="D2570">
        <v>0</v>
      </c>
      <c r="F2570">
        <v>1</v>
      </c>
      <c r="G2570">
        <v>95.75</v>
      </c>
      <c r="H2570">
        <f t="shared" si="641"/>
        <v>1</v>
      </c>
      <c r="I2570">
        <f t="shared" si="642"/>
        <v>0</v>
      </c>
      <c r="J2570">
        <f t="shared" si="643"/>
        <v>0</v>
      </c>
      <c r="K2570">
        <f t="shared" si="644"/>
        <v>1</v>
      </c>
      <c r="L2570">
        <f t="shared" si="645"/>
        <v>0</v>
      </c>
      <c r="M2570">
        <f t="shared" si="646"/>
        <v>1</v>
      </c>
      <c r="N2570">
        <f t="shared" si="647"/>
        <v>0</v>
      </c>
      <c r="O2570">
        <f t="shared" si="648"/>
        <v>0</v>
      </c>
      <c r="P2570">
        <v>60</v>
      </c>
      <c r="Q2570">
        <f t="shared" si="649"/>
        <v>1</v>
      </c>
      <c r="R2570">
        <f t="shared" si="650"/>
        <v>0</v>
      </c>
      <c r="S2570">
        <f t="shared" si="651"/>
        <v>0</v>
      </c>
      <c r="T2570">
        <f t="shared" si="652"/>
        <v>0</v>
      </c>
      <c r="U2570">
        <v>1</v>
      </c>
      <c r="V2570">
        <f t="shared" si="653"/>
        <v>0.54381129897584091</v>
      </c>
      <c r="W2570">
        <f t="shared" si="654"/>
        <v>0.63269857675647867</v>
      </c>
      <c r="X2570">
        <f t="shared" si="655"/>
        <v>0.20810813094210961</v>
      </c>
      <c r="Y2570">
        <f t="shared" si="656"/>
        <v>1</v>
      </c>
      <c r="Z2570" t="s">
        <v>2602</v>
      </c>
    </row>
    <row r="2571" spans="1:26" x14ac:dyDescent="0.25">
      <c r="A2571" t="s">
        <v>45</v>
      </c>
      <c r="B2571" t="s">
        <v>30</v>
      </c>
      <c r="C2571" t="s">
        <v>23</v>
      </c>
      <c r="D2571">
        <v>0</v>
      </c>
      <c r="F2571">
        <v>1</v>
      </c>
      <c r="G2571">
        <v>19.350000000000001</v>
      </c>
      <c r="H2571">
        <f t="shared" si="641"/>
        <v>1</v>
      </c>
      <c r="I2571">
        <f t="shared" si="642"/>
        <v>0</v>
      </c>
      <c r="J2571">
        <f t="shared" si="643"/>
        <v>0</v>
      </c>
      <c r="K2571">
        <f t="shared" si="644"/>
        <v>0</v>
      </c>
      <c r="L2571">
        <f t="shared" si="645"/>
        <v>1</v>
      </c>
      <c r="M2571">
        <f t="shared" si="646"/>
        <v>0</v>
      </c>
      <c r="N2571">
        <f t="shared" si="647"/>
        <v>0</v>
      </c>
      <c r="O2571">
        <f t="shared" si="648"/>
        <v>1</v>
      </c>
      <c r="P2571">
        <v>15</v>
      </c>
      <c r="Q2571">
        <f t="shared" si="649"/>
        <v>0</v>
      </c>
      <c r="R2571">
        <f t="shared" si="650"/>
        <v>1</v>
      </c>
      <c r="S2571">
        <f t="shared" si="651"/>
        <v>0</v>
      </c>
      <c r="T2571">
        <f t="shared" si="652"/>
        <v>0</v>
      </c>
      <c r="U2571">
        <v>0</v>
      </c>
      <c r="V2571">
        <f t="shared" si="653"/>
        <v>-7.2185992091465548E-2</v>
      </c>
      <c r="W2571">
        <f t="shared" si="654"/>
        <v>0.48196133431311211</v>
      </c>
      <c r="X2571">
        <f t="shared" si="655"/>
        <v>5.2108174542291269E-3</v>
      </c>
      <c r="Y2571">
        <f t="shared" si="656"/>
        <v>0</v>
      </c>
      <c r="Z2571" t="s">
        <v>2603</v>
      </c>
    </row>
    <row r="2572" spans="1:26" x14ac:dyDescent="0.25">
      <c r="A2572" t="s">
        <v>45</v>
      </c>
      <c r="B2572" t="s">
        <v>38</v>
      </c>
      <c r="C2572" t="s">
        <v>23</v>
      </c>
      <c r="D2572">
        <v>0</v>
      </c>
      <c r="F2572">
        <v>1</v>
      </c>
      <c r="G2572">
        <v>24.85</v>
      </c>
      <c r="H2572">
        <f t="shared" si="641"/>
        <v>1</v>
      </c>
      <c r="I2572">
        <f t="shared" si="642"/>
        <v>0</v>
      </c>
      <c r="J2572">
        <f t="shared" si="643"/>
        <v>0</v>
      </c>
      <c r="K2572">
        <f t="shared" si="644"/>
        <v>0</v>
      </c>
      <c r="L2572">
        <f t="shared" si="645"/>
        <v>1</v>
      </c>
      <c r="M2572">
        <f t="shared" si="646"/>
        <v>0</v>
      </c>
      <c r="N2572">
        <f t="shared" si="647"/>
        <v>0</v>
      </c>
      <c r="O2572">
        <f t="shared" si="648"/>
        <v>1</v>
      </c>
      <c r="P2572">
        <v>72</v>
      </c>
      <c r="Q2572">
        <f t="shared" si="649"/>
        <v>0</v>
      </c>
      <c r="R2572">
        <f t="shared" si="650"/>
        <v>0</v>
      </c>
      <c r="S2572">
        <f t="shared" si="651"/>
        <v>1</v>
      </c>
      <c r="T2572">
        <f t="shared" si="652"/>
        <v>0</v>
      </c>
      <c r="U2572">
        <v>0</v>
      </c>
      <c r="V2572">
        <f t="shared" si="653"/>
        <v>-5.8748018058842631E-2</v>
      </c>
      <c r="W2572">
        <f t="shared" si="654"/>
        <v>0.48531721816905771</v>
      </c>
      <c r="X2572">
        <f t="shared" si="655"/>
        <v>3.4513296258420999E-3</v>
      </c>
      <c r="Y2572">
        <f t="shared" si="656"/>
        <v>0</v>
      </c>
      <c r="Z2572" t="s">
        <v>2604</v>
      </c>
    </row>
    <row r="2573" spans="1:26" x14ac:dyDescent="0.25">
      <c r="A2573" t="s">
        <v>26</v>
      </c>
      <c r="B2573" t="s">
        <v>38</v>
      </c>
      <c r="C2573" t="s">
        <v>35</v>
      </c>
      <c r="D2573">
        <v>0</v>
      </c>
      <c r="F2573">
        <v>1</v>
      </c>
      <c r="G2573">
        <v>94.05</v>
      </c>
      <c r="H2573">
        <f t="shared" si="641"/>
        <v>1</v>
      </c>
      <c r="I2573">
        <f t="shared" si="642"/>
        <v>0</v>
      </c>
      <c r="J2573">
        <f t="shared" si="643"/>
        <v>0</v>
      </c>
      <c r="K2573">
        <f t="shared" si="644"/>
        <v>1</v>
      </c>
      <c r="L2573">
        <f t="shared" si="645"/>
        <v>0</v>
      </c>
      <c r="M2573">
        <f t="shared" si="646"/>
        <v>1</v>
      </c>
      <c r="N2573">
        <f t="shared" si="647"/>
        <v>0</v>
      </c>
      <c r="O2573">
        <f t="shared" si="648"/>
        <v>0</v>
      </c>
      <c r="P2573">
        <v>30</v>
      </c>
      <c r="Q2573">
        <f t="shared" si="649"/>
        <v>0</v>
      </c>
      <c r="R2573">
        <f t="shared" si="650"/>
        <v>0</v>
      </c>
      <c r="S2573">
        <f t="shared" si="651"/>
        <v>1</v>
      </c>
      <c r="T2573">
        <f t="shared" si="652"/>
        <v>0</v>
      </c>
      <c r="U2573">
        <v>1</v>
      </c>
      <c r="V2573">
        <f t="shared" si="653"/>
        <v>0.40925573029683182</v>
      </c>
      <c r="W2573">
        <f t="shared" si="654"/>
        <v>0.60090940351584488</v>
      </c>
      <c r="X2573">
        <f t="shared" si="655"/>
        <v>0.34897879218712952</v>
      </c>
      <c r="Y2573">
        <f t="shared" si="656"/>
        <v>1</v>
      </c>
      <c r="Z2573" t="s">
        <v>2605</v>
      </c>
    </row>
    <row r="2574" spans="1:26" x14ac:dyDescent="0.25">
      <c r="A2574" t="s">
        <v>45</v>
      </c>
      <c r="B2574" t="s">
        <v>27</v>
      </c>
      <c r="C2574" t="s">
        <v>35</v>
      </c>
      <c r="D2574">
        <v>0</v>
      </c>
      <c r="F2574">
        <v>1</v>
      </c>
      <c r="G2574">
        <v>100.4</v>
      </c>
      <c r="H2574">
        <f t="shared" si="641"/>
        <v>1</v>
      </c>
      <c r="I2574">
        <f t="shared" si="642"/>
        <v>0</v>
      </c>
      <c r="J2574">
        <f t="shared" si="643"/>
        <v>0</v>
      </c>
      <c r="K2574">
        <f t="shared" si="644"/>
        <v>1</v>
      </c>
      <c r="L2574">
        <f t="shared" si="645"/>
        <v>0</v>
      </c>
      <c r="M2574">
        <f t="shared" si="646"/>
        <v>0</v>
      </c>
      <c r="N2574">
        <f t="shared" si="647"/>
        <v>0</v>
      </c>
      <c r="O2574">
        <f t="shared" si="648"/>
        <v>1</v>
      </c>
      <c r="P2574">
        <v>42</v>
      </c>
      <c r="Q2574">
        <f t="shared" si="649"/>
        <v>1</v>
      </c>
      <c r="R2574">
        <f t="shared" si="650"/>
        <v>0</v>
      </c>
      <c r="S2574">
        <f t="shared" si="651"/>
        <v>0</v>
      </c>
      <c r="T2574">
        <f t="shared" si="652"/>
        <v>0</v>
      </c>
      <c r="U2574">
        <v>0</v>
      </c>
      <c r="V2574">
        <f t="shared" si="653"/>
        <v>0.21967200206199591</v>
      </c>
      <c r="W2574">
        <f t="shared" si="654"/>
        <v>0.55469821841237543</v>
      </c>
      <c r="X2574">
        <f t="shared" si="655"/>
        <v>4.8255788489925538E-2</v>
      </c>
      <c r="Y2574">
        <f t="shared" si="656"/>
        <v>0</v>
      </c>
      <c r="Z2574" t="s">
        <v>2606</v>
      </c>
    </row>
    <row r="2575" spans="1:26" x14ac:dyDescent="0.25">
      <c r="A2575" t="s">
        <v>45</v>
      </c>
      <c r="B2575" t="s">
        <v>33</v>
      </c>
      <c r="C2575" t="s">
        <v>23</v>
      </c>
      <c r="D2575">
        <v>0</v>
      </c>
      <c r="F2575">
        <v>1</v>
      </c>
      <c r="G2575">
        <v>25</v>
      </c>
      <c r="H2575">
        <f t="shared" si="641"/>
        <v>1</v>
      </c>
      <c r="I2575">
        <f t="shared" si="642"/>
        <v>0</v>
      </c>
      <c r="J2575">
        <f t="shared" si="643"/>
        <v>0</v>
      </c>
      <c r="K2575">
        <f t="shared" si="644"/>
        <v>0</v>
      </c>
      <c r="L2575">
        <f t="shared" si="645"/>
        <v>1</v>
      </c>
      <c r="M2575">
        <f t="shared" si="646"/>
        <v>0</v>
      </c>
      <c r="N2575">
        <f t="shared" si="647"/>
        <v>0</v>
      </c>
      <c r="O2575">
        <f t="shared" si="648"/>
        <v>1</v>
      </c>
      <c r="P2575">
        <v>71</v>
      </c>
      <c r="Q2575">
        <f t="shared" si="649"/>
        <v>0</v>
      </c>
      <c r="R2575">
        <f t="shared" si="650"/>
        <v>0</v>
      </c>
      <c r="S2575">
        <f t="shared" si="651"/>
        <v>0</v>
      </c>
      <c r="T2575">
        <f t="shared" si="652"/>
        <v>1</v>
      </c>
      <c r="U2575">
        <v>0</v>
      </c>
      <c r="V2575">
        <f t="shared" si="653"/>
        <v>-6.3377329007638331E-2</v>
      </c>
      <c r="W2575">
        <f t="shared" si="654"/>
        <v>0.48416096909412276</v>
      </c>
      <c r="X2575">
        <f t="shared" si="655"/>
        <v>4.0166858321424347E-3</v>
      </c>
      <c r="Y2575">
        <f t="shared" si="656"/>
        <v>0</v>
      </c>
      <c r="Z2575" t="s">
        <v>2607</v>
      </c>
    </row>
    <row r="2576" spans="1:26" x14ac:dyDescent="0.25">
      <c r="A2576" t="s">
        <v>26</v>
      </c>
      <c r="B2576" t="s">
        <v>30</v>
      </c>
      <c r="C2576" t="s">
        <v>25</v>
      </c>
      <c r="D2576">
        <v>0</v>
      </c>
      <c r="F2576">
        <v>1</v>
      </c>
      <c r="G2576">
        <v>54.75</v>
      </c>
      <c r="H2576">
        <f t="shared" si="641"/>
        <v>1</v>
      </c>
      <c r="I2576">
        <f t="shared" si="642"/>
        <v>0</v>
      </c>
      <c r="J2576">
        <f t="shared" si="643"/>
        <v>1</v>
      </c>
      <c r="K2576">
        <f t="shared" si="644"/>
        <v>0</v>
      </c>
      <c r="L2576">
        <f t="shared" si="645"/>
        <v>0</v>
      </c>
      <c r="M2576">
        <f t="shared" si="646"/>
        <v>1</v>
      </c>
      <c r="N2576">
        <f t="shared" si="647"/>
        <v>0</v>
      </c>
      <c r="O2576">
        <f t="shared" si="648"/>
        <v>0</v>
      </c>
      <c r="P2576">
        <v>1</v>
      </c>
      <c r="Q2576">
        <f t="shared" si="649"/>
        <v>0</v>
      </c>
      <c r="R2576">
        <f t="shared" si="650"/>
        <v>1</v>
      </c>
      <c r="S2576">
        <f t="shared" si="651"/>
        <v>0</v>
      </c>
      <c r="T2576">
        <f t="shared" si="652"/>
        <v>0</v>
      </c>
      <c r="U2576">
        <v>1</v>
      </c>
      <c r="V2576">
        <f t="shared" si="653"/>
        <v>0.36167630166761056</v>
      </c>
      <c r="W2576">
        <f t="shared" si="654"/>
        <v>0.58944615876961437</v>
      </c>
      <c r="X2576">
        <f t="shared" si="655"/>
        <v>0.40745714385273935</v>
      </c>
      <c r="Y2576">
        <f t="shared" si="656"/>
        <v>1</v>
      </c>
      <c r="Z2576" t="s">
        <v>2608</v>
      </c>
    </row>
    <row r="2577" spans="1:26" x14ac:dyDescent="0.25">
      <c r="A2577" t="s">
        <v>26</v>
      </c>
      <c r="B2577" t="s">
        <v>33</v>
      </c>
      <c r="C2577" t="s">
        <v>35</v>
      </c>
      <c r="D2577">
        <v>1</v>
      </c>
      <c r="F2577">
        <v>1</v>
      </c>
      <c r="G2577">
        <v>95.65</v>
      </c>
      <c r="H2577">
        <f t="shared" si="641"/>
        <v>0</v>
      </c>
      <c r="I2577">
        <f t="shared" si="642"/>
        <v>1</v>
      </c>
      <c r="J2577">
        <f t="shared" si="643"/>
        <v>0</v>
      </c>
      <c r="K2577">
        <f t="shared" si="644"/>
        <v>1</v>
      </c>
      <c r="L2577">
        <f t="shared" si="645"/>
        <v>0</v>
      </c>
      <c r="M2577">
        <f t="shared" si="646"/>
        <v>1</v>
      </c>
      <c r="N2577">
        <f t="shared" si="647"/>
        <v>0</v>
      </c>
      <c r="O2577">
        <f t="shared" si="648"/>
        <v>0</v>
      </c>
      <c r="P2577">
        <v>39</v>
      </c>
      <c r="Q2577">
        <f t="shared" si="649"/>
        <v>0</v>
      </c>
      <c r="R2577">
        <f t="shared" si="650"/>
        <v>0</v>
      </c>
      <c r="S2577">
        <f t="shared" si="651"/>
        <v>0</v>
      </c>
      <c r="T2577">
        <f t="shared" si="652"/>
        <v>1</v>
      </c>
      <c r="U2577">
        <v>1</v>
      </c>
      <c r="V2577">
        <f t="shared" si="653"/>
        <v>0.40688704969698297</v>
      </c>
      <c r="W2577">
        <f t="shared" si="654"/>
        <v>0.60034121740470181</v>
      </c>
      <c r="X2577">
        <f t="shared" si="655"/>
        <v>0.35178297181714913</v>
      </c>
      <c r="Y2577">
        <f t="shared" si="656"/>
        <v>1</v>
      </c>
      <c r="Z2577" t="s">
        <v>2609</v>
      </c>
    </row>
    <row r="2578" spans="1:26" x14ac:dyDescent="0.25">
      <c r="A2578" t="s">
        <v>26</v>
      </c>
      <c r="B2578" t="s">
        <v>33</v>
      </c>
      <c r="C2578" t="s">
        <v>23</v>
      </c>
      <c r="D2578">
        <v>0</v>
      </c>
      <c r="F2578">
        <v>1</v>
      </c>
      <c r="G2578">
        <v>19.25</v>
      </c>
      <c r="H2578">
        <f t="shared" si="641"/>
        <v>1</v>
      </c>
      <c r="I2578">
        <f t="shared" si="642"/>
        <v>0</v>
      </c>
      <c r="J2578">
        <f t="shared" si="643"/>
        <v>0</v>
      </c>
      <c r="K2578">
        <f t="shared" si="644"/>
        <v>0</v>
      </c>
      <c r="L2578">
        <f t="shared" si="645"/>
        <v>1</v>
      </c>
      <c r="M2578">
        <f t="shared" si="646"/>
        <v>1</v>
      </c>
      <c r="N2578">
        <f t="shared" si="647"/>
        <v>0</v>
      </c>
      <c r="O2578">
        <f t="shared" si="648"/>
        <v>0</v>
      </c>
      <c r="P2578">
        <v>35</v>
      </c>
      <c r="Q2578">
        <f t="shared" si="649"/>
        <v>0</v>
      </c>
      <c r="R2578">
        <f t="shared" si="650"/>
        <v>0</v>
      </c>
      <c r="S2578">
        <f t="shared" si="651"/>
        <v>0</v>
      </c>
      <c r="T2578">
        <f t="shared" si="652"/>
        <v>1</v>
      </c>
      <c r="U2578">
        <v>0</v>
      </c>
      <c r="V2578">
        <f t="shared" si="653"/>
        <v>0.263910176212589</v>
      </c>
      <c r="W2578">
        <f t="shared" si="654"/>
        <v>0.56559725562793262</v>
      </c>
      <c r="X2578">
        <f t="shared" si="655"/>
        <v>6.9648581108559773E-2</v>
      </c>
      <c r="Y2578">
        <f t="shared" si="656"/>
        <v>0</v>
      </c>
      <c r="Z2578" t="s">
        <v>2610</v>
      </c>
    </row>
    <row r="2579" spans="1:26" x14ac:dyDescent="0.25">
      <c r="A2579" t="s">
        <v>26</v>
      </c>
      <c r="B2579" t="s">
        <v>33</v>
      </c>
      <c r="C2579" t="s">
        <v>35</v>
      </c>
      <c r="D2579">
        <v>0</v>
      </c>
      <c r="F2579">
        <v>1</v>
      </c>
      <c r="G2579">
        <v>108.25</v>
      </c>
      <c r="H2579">
        <f t="shared" si="641"/>
        <v>1</v>
      </c>
      <c r="I2579">
        <f t="shared" si="642"/>
        <v>0</v>
      </c>
      <c r="J2579">
        <f t="shared" si="643"/>
        <v>0</v>
      </c>
      <c r="K2579">
        <f t="shared" si="644"/>
        <v>1</v>
      </c>
      <c r="L2579">
        <f t="shared" si="645"/>
        <v>0</v>
      </c>
      <c r="M2579">
        <f t="shared" si="646"/>
        <v>1</v>
      </c>
      <c r="N2579">
        <f t="shared" si="647"/>
        <v>0</v>
      </c>
      <c r="O2579">
        <f t="shared" si="648"/>
        <v>0</v>
      </c>
      <c r="P2579">
        <v>53</v>
      </c>
      <c r="Q2579">
        <f t="shared" si="649"/>
        <v>0</v>
      </c>
      <c r="R2579">
        <f t="shared" si="650"/>
        <v>0</v>
      </c>
      <c r="S2579">
        <f t="shared" si="651"/>
        <v>0</v>
      </c>
      <c r="T2579">
        <f t="shared" si="652"/>
        <v>1</v>
      </c>
      <c r="U2579">
        <v>0</v>
      </c>
      <c r="V2579">
        <f t="shared" si="653"/>
        <v>0.43139431716237997</v>
      </c>
      <c r="W2579">
        <f t="shared" si="654"/>
        <v>0.60620656929822669</v>
      </c>
      <c r="X2579">
        <f t="shared" si="655"/>
        <v>0.18610105687999609</v>
      </c>
      <c r="Y2579">
        <f t="shared" si="656"/>
        <v>1</v>
      </c>
      <c r="Z2579" t="s">
        <v>2611</v>
      </c>
    </row>
    <row r="2580" spans="1:26" x14ac:dyDescent="0.25">
      <c r="A2580" t="s">
        <v>26</v>
      </c>
      <c r="B2580" t="s">
        <v>27</v>
      </c>
      <c r="C2580" t="s">
        <v>35</v>
      </c>
      <c r="D2580">
        <v>0</v>
      </c>
      <c r="F2580">
        <v>1</v>
      </c>
      <c r="G2580">
        <v>94.6</v>
      </c>
      <c r="H2580">
        <f t="shared" si="641"/>
        <v>1</v>
      </c>
      <c r="I2580">
        <f t="shared" si="642"/>
        <v>0</v>
      </c>
      <c r="J2580">
        <f t="shared" si="643"/>
        <v>0</v>
      </c>
      <c r="K2580">
        <f t="shared" si="644"/>
        <v>1</v>
      </c>
      <c r="L2580">
        <f t="shared" si="645"/>
        <v>0</v>
      </c>
      <c r="M2580">
        <f t="shared" si="646"/>
        <v>1</v>
      </c>
      <c r="N2580">
        <f t="shared" si="647"/>
        <v>0</v>
      </c>
      <c r="O2580">
        <f t="shared" si="648"/>
        <v>0</v>
      </c>
      <c r="P2580">
        <v>1</v>
      </c>
      <c r="Q2580">
        <f t="shared" si="649"/>
        <v>1</v>
      </c>
      <c r="R2580">
        <f t="shared" si="650"/>
        <v>0</v>
      </c>
      <c r="S2580">
        <f t="shared" si="651"/>
        <v>0</v>
      </c>
      <c r="T2580">
        <f t="shared" si="652"/>
        <v>0</v>
      </c>
      <c r="U2580">
        <v>1</v>
      </c>
      <c r="V2580">
        <f t="shared" si="653"/>
        <v>0.56057300361587248</v>
      </c>
      <c r="W2580">
        <f t="shared" si="654"/>
        <v>0.63658511189263534</v>
      </c>
      <c r="X2580">
        <f t="shared" si="655"/>
        <v>0.19309608515117602</v>
      </c>
      <c r="Y2580">
        <f t="shared" si="656"/>
        <v>1</v>
      </c>
      <c r="Z2580" t="s">
        <v>2612</v>
      </c>
    </row>
    <row r="2581" spans="1:26" x14ac:dyDescent="0.25">
      <c r="A2581" t="s">
        <v>26</v>
      </c>
      <c r="B2581" t="s">
        <v>27</v>
      </c>
      <c r="C2581" t="s">
        <v>35</v>
      </c>
      <c r="D2581">
        <v>1</v>
      </c>
      <c r="F2581">
        <v>1</v>
      </c>
      <c r="G2581">
        <v>98.9</v>
      </c>
      <c r="H2581">
        <f t="shared" si="641"/>
        <v>0</v>
      </c>
      <c r="I2581">
        <f t="shared" si="642"/>
        <v>1</v>
      </c>
      <c r="J2581">
        <f t="shared" si="643"/>
        <v>0</v>
      </c>
      <c r="K2581">
        <f t="shared" si="644"/>
        <v>1</v>
      </c>
      <c r="L2581">
        <f t="shared" si="645"/>
        <v>0</v>
      </c>
      <c r="M2581">
        <f t="shared" si="646"/>
        <v>1</v>
      </c>
      <c r="N2581">
        <f t="shared" si="647"/>
        <v>0</v>
      </c>
      <c r="O2581">
        <f t="shared" si="648"/>
        <v>0</v>
      </c>
      <c r="P2581">
        <v>31</v>
      </c>
      <c r="Q2581">
        <f t="shared" si="649"/>
        <v>1</v>
      </c>
      <c r="R2581">
        <f t="shared" si="650"/>
        <v>0</v>
      </c>
      <c r="S2581">
        <f t="shared" si="651"/>
        <v>0</v>
      </c>
      <c r="T2581">
        <f t="shared" si="652"/>
        <v>0</v>
      </c>
      <c r="U2581">
        <v>1</v>
      </c>
      <c r="V2581">
        <f t="shared" si="653"/>
        <v>0.54872232352700123</v>
      </c>
      <c r="W2581">
        <f t="shared" si="654"/>
        <v>0.63383910953227429</v>
      </c>
      <c r="X2581">
        <f t="shared" si="655"/>
        <v>0.20365154128286855</v>
      </c>
      <c r="Y2581">
        <f t="shared" si="656"/>
        <v>1</v>
      </c>
      <c r="Z2581" t="s">
        <v>2613</v>
      </c>
    </row>
    <row r="2582" spans="1:26" x14ac:dyDescent="0.25">
      <c r="A2582" t="s">
        <v>45</v>
      </c>
      <c r="B2582" t="s">
        <v>38</v>
      </c>
      <c r="C2582" t="s">
        <v>23</v>
      </c>
      <c r="D2582">
        <v>0</v>
      </c>
      <c r="F2582">
        <v>1</v>
      </c>
      <c r="G2582">
        <v>20.149999999999999</v>
      </c>
      <c r="H2582">
        <f t="shared" si="641"/>
        <v>1</v>
      </c>
      <c r="I2582">
        <f t="shared" si="642"/>
        <v>0</v>
      </c>
      <c r="J2582">
        <f t="shared" si="643"/>
        <v>0</v>
      </c>
      <c r="K2582">
        <f t="shared" si="644"/>
        <v>0</v>
      </c>
      <c r="L2582">
        <f t="shared" si="645"/>
        <v>1</v>
      </c>
      <c r="M2582">
        <f t="shared" si="646"/>
        <v>0</v>
      </c>
      <c r="N2582">
        <f t="shared" si="647"/>
        <v>0</v>
      </c>
      <c r="O2582">
        <f t="shared" si="648"/>
        <v>1</v>
      </c>
      <c r="P2582">
        <v>48</v>
      </c>
      <c r="Q2582">
        <f t="shared" si="649"/>
        <v>0</v>
      </c>
      <c r="R2582">
        <f t="shared" si="650"/>
        <v>0</v>
      </c>
      <c r="S2582">
        <f t="shared" si="651"/>
        <v>1</v>
      </c>
      <c r="T2582">
        <f t="shared" si="652"/>
        <v>0</v>
      </c>
      <c r="U2582">
        <v>0</v>
      </c>
      <c r="V2582">
        <f t="shared" si="653"/>
        <v>-5.2384129395953855E-2</v>
      </c>
      <c r="W2582">
        <f t="shared" si="654"/>
        <v>0.48690696156139335</v>
      </c>
      <c r="X2582">
        <f t="shared" si="655"/>
        <v>2.7440970125720368E-3</v>
      </c>
      <c r="Y2582">
        <f t="shared" si="656"/>
        <v>0</v>
      </c>
      <c r="Z2582" t="s">
        <v>2614</v>
      </c>
    </row>
    <row r="2583" spans="1:26" x14ac:dyDescent="0.25">
      <c r="A2583" t="s">
        <v>26</v>
      </c>
      <c r="B2583" t="s">
        <v>27</v>
      </c>
      <c r="C2583" t="s">
        <v>35</v>
      </c>
      <c r="D2583">
        <v>1</v>
      </c>
      <c r="F2583">
        <v>1</v>
      </c>
      <c r="G2583">
        <v>101.3</v>
      </c>
      <c r="H2583">
        <f t="shared" si="641"/>
        <v>0</v>
      </c>
      <c r="I2583">
        <f t="shared" si="642"/>
        <v>1</v>
      </c>
      <c r="J2583">
        <f t="shared" si="643"/>
        <v>0</v>
      </c>
      <c r="K2583">
        <f t="shared" si="644"/>
        <v>1</v>
      </c>
      <c r="L2583">
        <f t="shared" si="645"/>
        <v>0</v>
      </c>
      <c r="M2583">
        <f t="shared" si="646"/>
        <v>1</v>
      </c>
      <c r="N2583">
        <f t="shared" si="647"/>
        <v>0</v>
      </c>
      <c r="O2583">
        <f t="shared" si="648"/>
        <v>0</v>
      </c>
      <c r="P2583">
        <v>30</v>
      </c>
      <c r="Q2583">
        <f t="shared" si="649"/>
        <v>1</v>
      </c>
      <c r="R2583">
        <f t="shared" si="650"/>
        <v>0</v>
      </c>
      <c r="S2583">
        <f t="shared" si="651"/>
        <v>0</v>
      </c>
      <c r="T2583">
        <f t="shared" si="652"/>
        <v>0</v>
      </c>
      <c r="U2583">
        <v>0</v>
      </c>
      <c r="V2583">
        <f t="shared" si="653"/>
        <v>0.5524640565183615</v>
      </c>
      <c r="W2583">
        <f t="shared" si="654"/>
        <v>0.63470708177944135</v>
      </c>
      <c r="X2583">
        <f t="shared" si="655"/>
        <v>0.30521653374472335</v>
      </c>
      <c r="Y2583">
        <f t="shared" si="656"/>
        <v>1</v>
      </c>
      <c r="Z2583" t="s">
        <v>2615</v>
      </c>
    </row>
    <row r="2584" spans="1:26" x14ac:dyDescent="0.25">
      <c r="A2584" t="s">
        <v>26</v>
      </c>
      <c r="B2584" t="s">
        <v>38</v>
      </c>
      <c r="C2584" t="s">
        <v>23</v>
      </c>
      <c r="D2584">
        <v>0</v>
      </c>
      <c r="F2584">
        <v>1</v>
      </c>
      <c r="G2584">
        <v>20</v>
      </c>
      <c r="H2584">
        <f t="shared" si="641"/>
        <v>1</v>
      </c>
      <c r="I2584">
        <f t="shared" si="642"/>
        <v>0</v>
      </c>
      <c r="J2584">
        <f t="shared" si="643"/>
        <v>0</v>
      </c>
      <c r="K2584">
        <f t="shared" si="644"/>
        <v>0</v>
      </c>
      <c r="L2584">
        <f t="shared" si="645"/>
        <v>1</v>
      </c>
      <c r="M2584">
        <f t="shared" si="646"/>
        <v>1</v>
      </c>
      <c r="N2584">
        <f t="shared" si="647"/>
        <v>0</v>
      </c>
      <c r="O2584">
        <f t="shared" si="648"/>
        <v>0</v>
      </c>
      <c r="P2584">
        <v>10</v>
      </c>
      <c r="Q2584">
        <f t="shared" si="649"/>
        <v>0</v>
      </c>
      <c r="R2584">
        <f t="shared" si="650"/>
        <v>0</v>
      </c>
      <c r="S2584">
        <f t="shared" si="651"/>
        <v>1</v>
      </c>
      <c r="T2584">
        <f t="shared" si="652"/>
        <v>0</v>
      </c>
      <c r="U2584">
        <v>0</v>
      </c>
      <c r="V2584">
        <f t="shared" si="653"/>
        <v>0.26507946777238905</v>
      </c>
      <c r="W2584">
        <f t="shared" si="654"/>
        <v>0.56588452498940778</v>
      </c>
      <c r="X2584">
        <f t="shared" si="655"/>
        <v>7.026712423449305E-2</v>
      </c>
      <c r="Y2584">
        <f t="shared" si="656"/>
        <v>0</v>
      </c>
      <c r="Z2584" t="s">
        <v>2616</v>
      </c>
    </row>
    <row r="2585" spans="1:26" x14ac:dyDescent="0.25">
      <c r="A2585" t="s">
        <v>26</v>
      </c>
      <c r="B2585" t="s">
        <v>27</v>
      </c>
      <c r="C2585" t="s">
        <v>35</v>
      </c>
      <c r="D2585">
        <v>0</v>
      </c>
      <c r="F2585">
        <v>1</v>
      </c>
      <c r="G2585">
        <v>105.3</v>
      </c>
      <c r="H2585">
        <f t="shared" si="641"/>
        <v>1</v>
      </c>
      <c r="I2585">
        <f t="shared" si="642"/>
        <v>0</v>
      </c>
      <c r="J2585">
        <f t="shared" si="643"/>
        <v>0</v>
      </c>
      <c r="K2585">
        <f t="shared" si="644"/>
        <v>1</v>
      </c>
      <c r="L2585">
        <f t="shared" si="645"/>
        <v>0</v>
      </c>
      <c r="M2585">
        <f t="shared" si="646"/>
        <v>1</v>
      </c>
      <c r="N2585">
        <f t="shared" si="647"/>
        <v>0</v>
      </c>
      <c r="O2585">
        <f t="shared" si="648"/>
        <v>0</v>
      </c>
      <c r="P2585">
        <v>12</v>
      </c>
      <c r="Q2585">
        <f t="shared" si="649"/>
        <v>1</v>
      </c>
      <c r="R2585">
        <f t="shared" si="650"/>
        <v>0</v>
      </c>
      <c r="S2585">
        <f t="shared" si="651"/>
        <v>0</v>
      </c>
      <c r="T2585">
        <f t="shared" si="652"/>
        <v>0</v>
      </c>
      <c r="U2585">
        <v>0</v>
      </c>
      <c r="V2585">
        <f t="shared" si="653"/>
        <v>0.57239172727493115</v>
      </c>
      <c r="W2585">
        <f t="shared" si="654"/>
        <v>0.63931487037401236</v>
      </c>
      <c r="X2585">
        <f t="shared" si="655"/>
        <v>0.32763228945277917</v>
      </c>
      <c r="Y2585">
        <f t="shared" si="656"/>
        <v>1</v>
      </c>
      <c r="Z2585" t="s">
        <v>2617</v>
      </c>
    </row>
    <row r="2586" spans="1:26" x14ac:dyDescent="0.25">
      <c r="A2586" t="s">
        <v>45</v>
      </c>
      <c r="B2586" t="s">
        <v>33</v>
      </c>
      <c r="C2586" t="s">
        <v>25</v>
      </c>
      <c r="D2586">
        <v>1</v>
      </c>
      <c r="F2586">
        <v>1</v>
      </c>
      <c r="G2586">
        <v>69.849999999999994</v>
      </c>
      <c r="H2586">
        <f t="shared" si="641"/>
        <v>0</v>
      </c>
      <c r="I2586">
        <f t="shared" si="642"/>
        <v>1</v>
      </c>
      <c r="J2586">
        <f t="shared" si="643"/>
        <v>1</v>
      </c>
      <c r="K2586">
        <f t="shared" si="644"/>
        <v>0</v>
      </c>
      <c r="L2586">
        <f t="shared" si="645"/>
        <v>0</v>
      </c>
      <c r="M2586">
        <f t="shared" si="646"/>
        <v>0</v>
      </c>
      <c r="N2586">
        <f t="shared" si="647"/>
        <v>0</v>
      </c>
      <c r="O2586">
        <f t="shared" si="648"/>
        <v>1</v>
      </c>
      <c r="P2586">
        <v>57</v>
      </c>
      <c r="Q2586">
        <f t="shared" si="649"/>
        <v>0</v>
      </c>
      <c r="R2586">
        <f t="shared" si="650"/>
        <v>0</v>
      </c>
      <c r="S2586">
        <f t="shared" si="651"/>
        <v>0</v>
      </c>
      <c r="T2586">
        <f t="shared" si="652"/>
        <v>1</v>
      </c>
      <c r="U2586">
        <v>0</v>
      </c>
      <c r="V2586">
        <f t="shared" si="653"/>
        <v>3.5274515455254896E-2</v>
      </c>
      <c r="W2586">
        <f t="shared" si="654"/>
        <v>0.50881771456554448</v>
      </c>
      <c r="X2586">
        <f t="shared" si="655"/>
        <v>1.2442914406030165E-3</v>
      </c>
      <c r="Y2586">
        <f t="shared" si="656"/>
        <v>0</v>
      </c>
      <c r="Z2586" t="s">
        <v>2618</v>
      </c>
    </row>
    <row r="2587" spans="1:26" x14ac:dyDescent="0.25">
      <c r="A2587" t="s">
        <v>26</v>
      </c>
      <c r="B2587" t="s">
        <v>38</v>
      </c>
      <c r="C2587" t="s">
        <v>25</v>
      </c>
      <c r="D2587">
        <v>0</v>
      </c>
      <c r="F2587">
        <v>1</v>
      </c>
      <c r="G2587">
        <v>65.25</v>
      </c>
      <c r="H2587">
        <f t="shared" si="641"/>
        <v>1</v>
      </c>
      <c r="I2587">
        <f t="shared" si="642"/>
        <v>0</v>
      </c>
      <c r="J2587">
        <f t="shared" si="643"/>
        <v>1</v>
      </c>
      <c r="K2587">
        <f t="shared" si="644"/>
        <v>0</v>
      </c>
      <c r="L2587">
        <f t="shared" si="645"/>
        <v>0</v>
      </c>
      <c r="M2587">
        <f t="shared" si="646"/>
        <v>1</v>
      </c>
      <c r="N2587">
        <f t="shared" si="647"/>
        <v>0</v>
      </c>
      <c r="O2587">
        <f t="shared" si="648"/>
        <v>0</v>
      </c>
      <c r="P2587">
        <v>58</v>
      </c>
      <c r="Q2587">
        <f t="shared" si="649"/>
        <v>0</v>
      </c>
      <c r="R2587">
        <f t="shared" si="650"/>
        <v>0</v>
      </c>
      <c r="S2587">
        <f t="shared" si="651"/>
        <v>1</v>
      </c>
      <c r="T2587">
        <f t="shared" si="652"/>
        <v>0</v>
      </c>
      <c r="U2587">
        <v>0</v>
      </c>
      <c r="V2587">
        <f t="shared" si="653"/>
        <v>0.35949176513975328</v>
      </c>
      <c r="W2587">
        <f t="shared" si="654"/>
        <v>0.58891739916555674</v>
      </c>
      <c r="X2587">
        <f t="shared" si="655"/>
        <v>0.12923432920329553</v>
      </c>
      <c r="Y2587">
        <f t="shared" si="656"/>
        <v>1</v>
      </c>
      <c r="Z2587" t="s">
        <v>2619</v>
      </c>
    </row>
    <row r="2588" spans="1:26" x14ac:dyDescent="0.25">
      <c r="A2588" t="s">
        <v>45</v>
      </c>
      <c r="B2588" t="s">
        <v>30</v>
      </c>
      <c r="C2588" t="s">
        <v>23</v>
      </c>
      <c r="D2588">
        <v>0</v>
      </c>
      <c r="F2588">
        <v>1</v>
      </c>
      <c r="G2588">
        <v>19.8</v>
      </c>
      <c r="H2588">
        <f t="shared" si="641"/>
        <v>1</v>
      </c>
      <c r="I2588">
        <f t="shared" si="642"/>
        <v>0</v>
      </c>
      <c r="J2588">
        <f t="shared" si="643"/>
        <v>0</v>
      </c>
      <c r="K2588">
        <f t="shared" si="644"/>
        <v>0</v>
      </c>
      <c r="L2588">
        <f t="shared" si="645"/>
        <v>1</v>
      </c>
      <c r="M2588">
        <f t="shared" si="646"/>
        <v>0</v>
      </c>
      <c r="N2588">
        <f t="shared" si="647"/>
        <v>0</v>
      </c>
      <c r="O2588">
        <f t="shared" si="648"/>
        <v>1</v>
      </c>
      <c r="P2588">
        <v>37</v>
      </c>
      <c r="Q2588">
        <f t="shared" si="649"/>
        <v>0</v>
      </c>
      <c r="R2588">
        <f t="shared" si="650"/>
        <v>1</v>
      </c>
      <c r="S2588">
        <f t="shared" si="651"/>
        <v>0</v>
      </c>
      <c r="T2588">
        <f t="shared" si="652"/>
        <v>0</v>
      </c>
      <c r="U2588">
        <v>0</v>
      </c>
      <c r="V2588">
        <f t="shared" si="653"/>
        <v>-7.1484417155585511E-2</v>
      </c>
      <c r="W2588">
        <f t="shared" si="654"/>
        <v>0.48213650196883145</v>
      </c>
      <c r="X2588">
        <f t="shared" si="655"/>
        <v>5.1100218960737683E-3</v>
      </c>
      <c r="Y2588">
        <f t="shared" si="656"/>
        <v>0</v>
      </c>
      <c r="Z2588" t="s">
        <v>2620</v>
      </c>
    </row>
    <row r="2589" spans="1:26" x14ac:dyDescent="0.25">
      <c r="A2589" t="s">
        <v>26</v>
      </c>
      <c r="B2589" t="s">
        <v>30</v>
      </c>
      <c r="C2589" t="s">
        <v>23</v>
      </c>
      <c r="D2589">
        <v>0</v>
      </c>
      <c r="F2589">
        <v>1</v>
      </c>
      <c r="G2589">
        <v>19.600000000000001</v>
      </c>
      <c r="H2589">
        <f t="shared" si="641"/>
        <v>1</v>
      </c>
      <c r="I2589">
        <f t="shared" si="642"/>
        <v>0</v>
      </c>
      <c r="J2589">
        <f t="shared" si="643"/>
        <v>0</v>
      </c>
      <c r="K2589">
        <f t="shared" si="644"/>
        <v>0</v>
      </c>
      <c r="L2589">
        <f t="shared" si="645"/>
        <v>1</v>
      </c>
      <c r="M2589">
        <f t="shared" si="646"/>
        <v>1</v>
      </c>
      <c r="N2589">
        <f t="shared" si="647"/>
        <v>0</v>
      </c>
      <c r="O2589">
        <f t="shared" si="648"/>
        <v>0</v>
      </c>
      <c r="P2589">
        <v>44</v>
      </c>
      <c r="Q2589">
        <f t="shared" si="649"/>
        <v>0</v>
      </c>
      <c r="R2589">
        <f t="shared" si="650"/>
        <v>1</v>
      </c>
      <c r="S2589">
        <f t="shared" si="651"/>
        <v>0</v>
      </c>
      <c r="T2589">
        <f t="shared" si="652"/>
        <v>0</v>
      </c>
      <c r="U2589">
        <v>0</v>
      </c>
      <c r="V2589">
        <f t="shared" si="653"/>
        <v>0.25959267634640665</v>
      </c>
      <c r="W2589">
        <f t="shared" si="654"/>
        <v>0.56453615999197082</v>
      </c>
      <c r="X2589">
        <f t="shared" si="655"/>
        <v>6.7388357612690228E-2</v>
      </c>
      <c r="Y2589">
        <f t="shared" si="656"/>
        <v>0</v>
      </c>
      <c r="Z2589" t="s">
        <v>2621</v>
      </c>
    </row>
    <row r="2590" spans="1:26" x14ac:dyDescent="0.25">
      <c r="A2590" t="s">
        <v>29</v>
      </c>
      <c r="B2590" t="s">
        <v>38</v>
      </c>
      <c r="C2590" t="s">
        <v>23</v>
      </c>
      <c r="D2590">
        <v>0</v>
      </c>
      <c r="F2590">
        <v>1</v>
      </c>
      <c r="G2590">
        <v>20.05</v>
      </c>
      <c r="H2590">
        <f t="shared" si="641"/>
        <v>1</v>
      </c>
      <c r="I2590">
        <f t="shared" si="642"/>
        <v>0</v>
      </c>
      <c r="J2590">
        <f t="shared" si="643"/>
        <v>0</v>
      </c>
      <c r="K2590">
        <f t="shared" si="644"/>
        <v>0</v>
      </c>
      <c r="L2590">
        <f t="shared" si="645"/>
        <v>1</v>
      </c>
      <c r="M2590">
        <f t="shared" si="646"/>
        <v>0</v>
      </c>
      <c r="N2590">
        <f t="shared" si="647"/>
        <v>1</v>
      </c>
      <c r="O2590">
        <f t="shared" si="648"/>
        <v>0</v>
      </c>
      <c r="P2590">
        <v>27</v>
      </c>
      <c r="Q2590">
        <f t="shared" si="649"/>
        <v>0</v>
      </c>
      <c r="R2590">
        <f t="shared" si="650"/>
        <v>0</v>
      </c>
      <c r="S2590">
        <f t="shared" si="651"/>
        <v>1</v>
      </c>
      <c r="T2590">
        <f t="shared" si="652"/>
        <v>0</v>
      </c>
      <c r="U2590">
        <v>0</v>
      </c>
      <c r="V2590">
        <f t="shared" si="653"/>
        <v>-1.1160597259162661E-2</v>
      </c>
      <c r="W2590">
        <f t="shared" si="654"/>
        <v>0.49720987964634999</v>
      </c>
      <c r="X2590">
        <f t="shared" si="655"/>
        <v>1.2455893118122911E-4</v>
      </c>
      <c r="Y2590">
        <f t="shared" si="656"/>
        <v>0</v>
      </c>
      <c r="Z2590" t="s">
        <v>2622</v>
      </c>
    </row>
    <row r="2591" spans="1:26" x14ac:dyDescent="0.25">
      <c r="A2591" t="s">
        <v>26</v>
      </c>
      <c r="B2591" t="s">
        <v>27</v>
      </c>
      <c r="C2591" t="s">
        <v>25</v>
      </c>
      <c r="D2591">
        <v>0</v>
      </c>
      <c r="F2591">
        <v>1</v>
      </c>
      <c r="G2591">
        <v>49.4</v>
      </c>
      <c r="H2591">
        <f t="shared" si="641"/>
        <v>1</v>
      </c>
      <c r="I2591">
        <f t="shared" si="642"/>
        <v>0</v>
      </c>
      <c r="J2591">
        <f t="shared" si="643"/>
        <v>1</v>
      </c>
      <c r="K2591">
        <f t="shared" si="644"/>
        <v>0</v>
      </c>
      <c r="L2591">
        <f t="shared" si="645"/>
        <v>0</v>
      </c>
      <c r="M2591">
        <f t="shared" si="646"/>
        <v>1</v>
      </c>
      <c r="N2591">
        <f t="shared" si="647"/>
        <v>0</v>
      </c>
      <c r="O2591">
        <f t="shared" si="648"/>
        <v>0</v>
      </c>
      <c r="P2591">
        <v>8</v>
      </c>
      <c r="Q2591">
        <f t="shared" si="649"/>
        <v>1</v>
      </c>
      <c r="R2591">
        <f t="shared" si="650"/>
        <v>0</v>
      </c>
      <c r="S2591">
        <f t="shared" si="651"/>
        <v>0</v>
      </c>
      <c r="T2591">
        <f t="shared" si="652"/>
        <v>0</v>
      </c>
      <c r="U2591">
        <v>0</v>
      </c>
      <c r="V2591">
        <f t="shared" si="653"/>
        <v>0.49010369894525463</v>
      </c>
      <c r="W2591">
        <f t="shared" si="654"/>
        <v>0.62013086086027935</v>
      </c>
      <c r="X2591">
        <f t="shared" si="655"/>
        <v>0.24020163571982078</v>
      </c>
      <c r="Y2591">
        <f t="shared" si="656"/>
        <v>1</v>
      </c>
      <c r="Z2591" t="s">
        <v>2623</v>
      </c>
    </row>
    <row r="2592" spans="1:26" x14ac:dyDescent="0.25">
      <c r="A2592" t="s">
        <v>26</v>
      </c>
      <c r="B2592" t="s">
        <v>27</v>
      </c>
      <c r="C2592" t="s">
        <v>35</v>
      </c>
      <c r="D2592">
        <v>1</v>
      </c>
      <c r="F2592">
        <v>1</v>
      </c>
      <c r="G2592">
        <v>76.05</v>
      </c>
      <c r="H2592">
        <f t="shared" si="641"/>
        <v>0</v>
      </c>
      <c r="I2592">
        <f t="shared" si="642"/>
        <v>1</v>
      </c>
      <c r="J2592">
        <f t="shared" si="643"/>
        <v>0</v>
      </c>
      <c r="K2592">
        <f t="shared" si="644"/>
        <v>1</v>
      </c>
      <c r="L2592">
        <f t="shared" si="645"/>
        <v>0</v>
      </c>
      <c r="M2592">
        <f t="shared" si="646"/>
        <v>1</v>
      </c>
      <c r="N2592">
        <f t="shared" si="647"/>
        <v>0</v>
      </c>
      <c r="O2592">
        <f t="shared" si="648"/>
        <v>0</v>
      </c>
      <c r="P2592">
        <v>3</v>
      </c>
      <c r="Q2592">
        <f t="shared" si="649"/>
        <v>1</v>
      </c>
      <c r="R2592">
        <f t="shared" si="650"/>
        <v>0</v>
      </c>
      <c r="S2592">
        <f t="shared" si="651"/>
        <v>0</v>
      </c>
      <c r="T2592">
        <f t="shared" si="652"/>
        <v>0</v>
      </c>
      <c r="U2592">
        <v>1</v>
      </c>
      <c r="V2592">
        <f t="shared" si="653"/>
        <v>0.53165252570348398</v>
      </c>
      <c r="W2592">
        <f t="shared" si="654"/>
        <v>0.62986845481065612</v>
      </c>
      <c r="X2592">
        <f t="shared" si="655"/>
        <v>0.21934935667992572</v>
      </c>
      <c r="Y2592">
        <f t="shared" si="656"/>
        <v>1</v>
      </c>
      <c r="Z2592" t="s">
        <v>2624</v>
      </c>
    </row>
    <row r="2593" spans="1:26" x14ac:dyDescent="0.25">
      <c r="A2593" t="s">
        <v>26</v>
      </c>
      <c r="B2593" t="s">
        <v>33</v>
      </c>
      <c r="C2593" t="s">
        <v>35</v>
      </c>
      <c r="D2593">
        <v>1</v>
      </c>
      <c r="F2593">
        <v>1</v>
      </c>
      <c r="G2593">
        <v>88.4</v>
      </c>
      <c r="H2593">
        <f t="shared" si="641"/>
        <v>0</v>
      </c>
      <c r="I2593">
        <f t="shared" si="642"/>
        <v>1</v>
      </c>
      <c r="J2593">
        <f t="shared" si="643"/>
        <v>0</v>
      </c>
      <c r="K2593">
        <f t="shared" si="644"/>
        <v>1</v>
      </c>
      <c r="L2593">
        <f t="shared" si="645"/>
        <v>0</v>
      </c>
      <c r="M2593">
        <f t="shared" si="646"/>
        <v>1</v>
      </c>
      <c r="N2593">
        <f t="shared" si="647"/>
        <v>0</v>
      </c>
      <c r="O2593">
        <f t="shared" si="648"/>
        <v>0</v>
      </c>
      <c r="P2593">
        <v>25</v>
      </c>
      <c r="Q2593">
        <f t="shared" si="649"/>
        <v>0</v>
      </c>
      <c r="R2593">
        <f t="shared" si="650"/>
        <v>0</v>
      </c>
      <c r="S2593">
        <f t="shared" si="651"/>
        <v>0</v>
      </c>
      <c r="T2593">
        <f t="shared" si="652"/>
        <v>1</v>
      </c>
      <c r="U2593">
        <v>0</v>
      </c>
      <c r="V2593">
        <f t="shared" si="653"/>
        <v>0.4004470672130046</v>
      </c>
      <c r="W2593">
        <f t="shared" si="654"/>
        <v>0.598795068073815</v>
      </c>
      <c r="X2593">
        <f t="shared" si="655"/>
        <v>0.16035785363949662</v>
      </c>
      <c r="Y2593">
        <f t="shared" si="656"/>
        <v>1</v>
      </c>
      <c r="Z2593" t="s">
        <v>2625</v>
      </c>
    </row>
    <row r="2594" spans="1:26" x14ac:dyDescent="0.25">
      <c r="A2594" t="s">
        <v>26</v>
      </c>
      <c r="B2594" t="s">
        <v>27</v>
      </c>
      <c r="C2594" t="s">
        <v>35</v>
      </c>
      <c r="D2594">
        <v>0</v>
      </c>
      <c r="F2594">
        <v>1</v>
      </c>
      <c r="G2594">
        <v>100.6</v>
      </c>
      <c r="H2594">
        <f t="shared" si="641"/>
        <v>1</v>
      </c>
      <c r="I2594">
        <f t="shared" si="642"/>
        <v>0</v>
      </c>
      <c r="J2594">
        <f t="shared" si="643"/>
        <v>0</v>
      </c>
      <c r="K2594">
        <f t="shared" si="644"/>
        <v>1</v>
      </c>
      <c r="L2594">
        <f t="shared" si="645"/>
        <v>0</v>
      </c>
      <c r="M2594">
        <f t="shared" si="646"/>
        <v>1</v>
      </c>
      <c r="N2594">
        <f t="shared" si="647"/>
        <v>0</v>
      </c>
      <c r="O2594">
        <f t="shared" si="648"/>
        <v>0</v>
      </c>
      <c r="P2594">
        <v>57</v>
      </c>
      <c r="Q2594">
        <f t="shared" si="649"/>
        <v>1</v>
      </c>
      <c r="R2594">
        <f t="shared" si="650"/>
        <v>0</v>
      </c>
      <c r="S2594">
        <f t="shared" si="651"/>
        <v>0</v>
      </c>
      <c r="T2594">
        <f t="shared" si="652"/>
        <v>0</v>
      </c>
      <c r="U2594">
        <v>0</v>
      </c>
      <c r="V2594">
        <f t="shared" si="653"/>
        <v>0.55137271772921481</v>
      </c>
      <c r="W2594">
        <f t="shared" si="654"/>
        <v>0.63445401333476681</v>
      </c>
      <c r="X2594">
        <f t="shared" si="655"/>
        <v>0.3040118738561004</v>
      </c>
      <c r="Y2594">
        <f t="shared" si="656"/>
        <v>1</v>
      </c>
      <c r="Z2594" t="s">
        <v>2626</v>
      </c>
    </row>
    <row r="2595" spans="1:26" x14ac:dyDescent="0.25">
      <c r="A2595" t="s">
        <v>26</v>
      </c>
      <c r="B2595" t="s">
        <v>30</v>
      </c>
      <c r="C2595" t="s">
        <v>23</v>
      </c>
      <c r="D2595">
        <v>0</v>
      </c>
      <c r="F2595">
        <v>1</v>
      </c>
      <c r="G2595">
        <v>19.45</v>
      </c>
      <c r="H2595">
        <f t="shared" si="641"/>
        <v>1</v>
      </c>
      <c r="I2595">
        <f t="shared" si="642"/>
        <v>0</v>
      </c>
      <c r="J2595">
        <f t="shared" si="643"/>
        <v>0</v>
      </c>
      <c r="K2595">
        <f t="shared" si="644"/>
        <v>0</v>
      </c>
      <c r="L2595">
        <f t="shared" si="645"/>
        <v>1</v>
      </c>
      <c r="M2595">
        <f t="shared" si="646"/>
        <v>1</v>
      </c>
      <c r="N2595">
        <f t="shared" si="647"/>
        <v>0</v>
      </c>
      <c r="O2595">
        <f t="shared" si="648"/>
        <v>0</v>
      </c>
      <c r="P2595">
        <v>12</v>
      </c>
      <c r="Q2595">
        <f t="shared" si="649"/>
        <v>0</v>
      </c>
      <c r="R2595">
        <f t="shared" si="650"/>
        <v>1</v>
      </c>
      <c r="S2595">
        <f t="shared" si="651"/>
        <v>0</v>
      </c>
      <c r="T2595">
        <f t="shared" si="652"/>
        <v>0</v>
      </c>
      <c r="U2595">
        <v>0</v>
      </c>
      <c r="V2595">
        <f t="shared" si="653"/>
        <v>0.2593588180344466</v>
      </c>
      <c r="W2595">
        <f t="shared" si="654"/>
        <v>0.56447866854677642</v>
      </c>
      <c r="X2595">
        <f t="shared" si="655"/>
        <v>6.7266996492225187E-2</v>
      </c>
      <c r="Y2595">
        <f t="shared" si="656"/>
        <v>0</v>
      </c>
      <c r="Z2595" t="s">
        <v>2627</v>
      </c>
    </row>
    <row r="2596" spans="1:26" x14ac:dyDescent="0.25">
      <c r="A2596" t="s">
        <v>45</v>
      </c>
      <c r="B2596" t="s">
        <v>33</v>
      </c>
      <c r="C2596" t="s">
        <v>23</v>
      </c>
      <c r="D2596">
        <v>0</v>
      </c>
      <c r="F2596">
        <v>1</v>
      </c>
      <c r="G2596">
        <v>20.3</v>
      </c>
      <c r="H2596">
        <f t="shared" si="641"/>
        <v>1</v>
      </c>
      <c r="I2596">
        <f t="shared" si="642"/>
        <v>0</v>
      </c>
      <c r="J2596">
        <f t="shared" si="643"/>
        <v>0</v>
      </c>
      <c r="K2596">
        <f t="shared" si="644"/>
        <v>0</v>
      </c>
      <c r="L2596">
        <f t="shared" si="645"/>
        <v>1</v>
      </c>
      <c r="M2596">
        <f t="shared" si="646"/>
        <v>0</v>
      </c>
      <c r="N2596">
        <f t="shared" si="647"/>
        <v>0</v>
      </c>
      <c r="O2596">
        <f t="shared" si="648"/>
        <v>1</v>
      </c>
      <c r="P2596">
        <v>62</v>
      </c>
      <c r="Q2596">
        <f t="shared" si="649"/>
        <v>0</v>
      </c>
      <c r="R2596">
        <f t="shared" si="650"/>
        <v>0</v>
      </c>
      <c r="S2596">
        <f t="shared" si="651"/>
        <v>0</v>
      </c>
      <c r="T2596">
        <f t="shared" si="652"/>
        <v>1</v>
      </c>
      <c r="U2596">
        <v>0</v>
      </c>
      <c r="V2596">
        <f t="shared" si="653"/>
        <v>-6.5841720188296426E-2</v>
      </c>
      <c r="W2596">
        <f t="shared" si="654"/>
        <v>0.48354551388774508</v>
      </c>
      <c r="X2596">
        <f t="shared" si="655"/>
        <v>4.3351321173539211E-3</v>
      </c>
      <c r="Y2596">
        <f t="shared" si="656"/>
        <v>0</v>
      </c>
      <c r="Z2596" t="s">
        <v>2628</v>
      </c>
    </row>
    <row r="2597" spans="1:26" x14ac:dyDescent="0.25">
      <c r="A2597" t="s">
        <v>45</v>
      </c>
      <c r="B2597" t="s">
        <v>33</v>
      </c>
      <c r="C2597" t="s">
        <v>35</v>
      </c>
      <c r="D2597">
        <v>0</v>
      </c>
      <c r="F2597">
        <v>1</v>
      </c>
      <c r="G2597">
        <v>107.65</v>
      </c>
      <c r="H2597">
        <f t="shared" si="641"/>
        <v>1</v>
      </c>
      <c r="I2597">
        <f t="shared" si="642"/>
        <v>0</v>
      </c>
      <c r="J2597">
        <f t="shared" si="643"/>
        <v>0</v>
      </c>
      <c r="K2597">
        <f t="shared" si="644"/>
        <v>1</v>
      </c>
      <c r="L2597">
        <f t="shared" si="645"/>
        <v>0</v>
      </c>
      <c r="M2597">
        <f t="shared" si="646"/>
        <v>0</v>
      </c>
      <c r="N2597">
        <f t="shared" si="647"/>
        <v>0</v>
      </c>
      <c r="O2597">
        <f t="shared" si="648"/>
        <v>1</v>
      </c>
      <c r="P2597">
        <v>65</v>
      </c>
      <c r="Q2597">
        <f t="shared" si="649"/>
        <v>0</v>
      </c>
      <c r="R2597">
        <f t="shared" si="650"/>
        <v>0</v>
      </c>
      <c r="S2597">
        <f t="shared" si="651"/>
        <v>0</v>
      </c>
      <c r="T2597">
        <f t="shared" si="652"/>
        <v>1</v>
      </c>
      <c r="U2597">
        <v>0</v>
      </c>
      <c r="V2597">
        <f t="shared" si="653"/>
        <v>9.4206810069178665E-2</v>
      </c>
      <c r="W2597">
        <f t="shared" si="654"/>
        <v>0.52353429966637333</v>
      </c>
      <c r="X2597">
        <f t="shared" si="655"/>
        <v>8.8749230634103029E-3</v>
      </c>
      <c r="Y2597">
        <f t="shared" si="656"/>
        <v>0</v>
      </c>
      <c r="Z2597" t="s">
        <v>2629</v>
      </c>
    </row>
    <row r="2598" spans="1:26" x14ac:dyDescent="0.25">
      <c r="A2598" t="s">
        <v>45</v>
      </c>
      <c r="B2598" t="s">
        <v>33</v>
      </c>
      <c r="C2598" t="s">
        <v>25</v>
      </c>
      <c r="D2598">
        <v>0</v>
      </c>
      <c r="F2598">
        <v>1</v>
      </c>
      <c r="G2598">
        <v>80.45</v>
      </c>
      <c r="H2598">
        <f t="shared" si="641"/>
        <v>1</v>
      </c>
      <c r="I2598">
        <f t="shared" si="642"/>
        <v>0</v>
      </c>
      <c r="J2598">
        <f t="shared" si="643"/>
        <v>1</v>
      </c>
      <c r="K2598">
        <f t="shared" si="644"/>
        <v>0</v>
      </c>
      <c r="L2598">
        <f t="shared" si="645"/>
        <v>0</v>
      </c>
      <c r="M2598">
        <f t="shared" si="646"/>
        <v>0</v>
      </c>
      <c r="N2598">
        <f t="shared" si="647"/>
        <v>0</v>
      </c>
      <c r="O2598">
        <f t="shared" si="648"/>
        <v>1</v>
      </c>
      <c r="P2598">
        <v>71</v>
      </c>
      <c r="Q2598">
        <f t="shared" si="649"/>
        <v>0</v>
      </c>
      <c r="R2598">
        <f t="shared" si="650"/>
        <v>0</v>
      </c>
      <c r="S2598">
        <f t="shared" si="651"/>
        <v>0</v>
      </c>
      <c r="T2598">
        <f t="shared" si="652"/>
        <v>1</v>
      </c>
      <c r="U2598">
        <v>0</v>
      </c>
      <c r="V2598">
        <f t="shared" si="653"/>
        <v>5.1800502833762613E-2</v>
      </c>
      <c r="W2598">
        <f t="shared" si="654"/>
        <v>0.51294723073774939</v>
      </c>
      <c r="X2598">
        <f t="shared" si="655"/>
        <v>2.6832920938306484E-3</v>
      </c>
      <c r="Y2598">
        <f t="shared" si="656"/>
        <v>0</v>
      </c>
      <c r="Z2598" t="s">
        <v>2630</v>
      </c>
    </row>
    <row r="2599" spans="1:26" x14ac:dyDescent="0.25">
      <c r="A2599" t="s">
        <v>29</v>
      </c>
      <c r="B2599" t="s">
        <v>38</v>
      </c>
      <c r="C2599" t="s">
        <v>25</v>
      </c>
      <c r="D2599">
        <v>0</v>
      </c>
      <c r="F2599">
        <v>1</v>
      </c>
      <c r="G2599">
        <v>58.85</v>
      </c>
      <c r="H2599">
        <f t="shared" si="641"/>
        <v>1</v>
      </c>
      <c r="I2599">
        <f t="shared" si="642"/>
        <v>0</v>
      </c>
      <c r="J2599">
        <f t="shared" si="643"/>
        <v>1</v>
      </c>
      <c r="K2599">
        <f t="shared" si="644"/>
        <v>0</v>
      </c>
      <c r="L2599">
        <f t="shared" si="645"/>
        <v>0</v>
      </c>
      <c r="M2599">
        <f t="shared" si="646"/>
        <v>0</v>
      </c>
      <c r="N2599">
        <f t="shared" si="647"/>
        <v>1</v>
      </c>
      <c r="O2599">
        <f t="shared" si="648"/>
        <v>0</v>
      </c>
      <c r="P2599">
        <v>21</v>
      </c>
      <c r="Q2599">
        <f t="shared" si="649"/>
        <v>0</v>
      </c>
      <c r="R2599">
        <f t="shared" si="650"/>
        <v>0</v>
      </c>
      <c r="S2599">
        <f t="shared" si="651"/>
        <v>1</v>
      </c>
      <c r="T2599">
        <f t="shared" si="652"/>
        <v>0</v>
      </c>
      <c r="U2599">
        <v>0</v>
      </c>
      <c r="V2599">
        <f t="shared" si="653"/>
        <v>8.2922131215432335E-2</v>
      </c>
      <c r="W2599">
        <f t="shared" si="654"/>
        <v>0.52071866223285779</v>
      </c>
      <c r="X2599">
        <f t="shared" si="655"/>
        <v>6.8760798453093774E-3</v>
      </c>
      <c r="Y2599">
        <f t="shared" si="656"/>
        <v>0</v>
      </c>
      <c r="Z2599" t="s">
        <v>2631</v>
      </c>
    </row>
    <row r="2600" spans="1:26" x14ac:dyDescent="0.25">
      <c r="A2600" t="s">
        <v>29</v>
      </c>
      <c r="B2600" t="s">
        <v>27</v>
      </c>
      <c r="C2600" t="s">
        <v>35</v>
      </c>
      <c r="D2600">
        <v>0</v>
      </c>
      <c r="F2600">
        <v>1</v>
      </c>
      <c r="G2600">
        <v>109.6</v>
      </c>
      <c r="H2600">
        <f t="shared" si="641"/>
        <v>1</v>
      </c>
      <c r="I2600">
        <f t="shared" si="642"/>
        <v>0</v>
      </c>
      <c r="J2600">
        <f t="shared" si="643"/>
        <v>0</v>
      </c>
      <c r="K2600">
        <f t="shared" si="644"/>
        <v>1</v>
      </c>
      <c r="L2600">
        <f t="shared" si="645"/>
        <v>0</v>
      </c>
      <c r="M2600">
        <f t="shared" si="646"/>
        <v>0</v>
      </c>
      <c r="N2600">
        <f t="shared" si="647"/>
        <v>1</v>
      </c>
      <c r="O2600">
        <f t="shared" si="648"/>
        <v>0</v>
      </c>
      <c r="P2600">
        <v>71</v>
      </c>
      <c r="Q2600">
        <f t="shared" si="649"/>
        <v>1</v>
      </c>
      <c r="R2600">
        <f t="shared" si="650"/>
        <v>0</v>
      </c>
      <c r="S2600">
        <f t="shared" si="651"/>
        <v>0</v>
      </c>
      <c r="T2600">
        <f t="shared" si="652"/>
        <v>0</v>
      </c>
      <c r="U2600">
        <v>0</v>
      </c>
      <c r="V2600">
        <f t="shared" si="653"/>
        <v>0.29881253716612199</v>
      </c>
      <c r="W2600">
        <f t="shared" si="654"/>
        <v>0.57415220602339445</v>
      </c>
      <c r="X2600">
        <f t="shared" si="655"/>
        <v>8.9288932367655033E-2</v>
      </c>
      <c r="Y2600">
        <f t="shared" si="656"/>
        <v>0</v>
      </c>
      <c r="Z2600" t="s">
        <v>2632</v>
      </c>
    </row>
    <row r="2601" spans="1:26" x14ac:dyDescent="0.25">
      <c r="A2601" t="s">
        <v>26</v>
      </c>
      <c r="B2601" t="s">
        <v>27</v>
      </c>
      <c r="C2601" t="s">
        <v>35</v>
      </c>
      <c r="D2601">
        <v>0</v>
      </c>
      <c r="F2601">
        <v>1</v>
      </c>
      <c r="G2601">
        <v>75.150000000000006</v>
      </c>
      <c r="H2601">
        <f t="shared" si="641"/>
        <v>1</v>
      </c>
      <c r="I2601">
        <f t="shared" si="642"/>
        <v>0</v>
      </c>
      <c r="J2601">
        <f t="shared" si="643"/>
        <v>0</v>
      </c>
      <c r="K2601">
        <f t="shared" si="644"/>
        <v>1</v>
      </c>
      <c r="L2601">
        <f t="shared" si="645"/>
        <v>0</v>
      </c>
      <c r="M2601">
        <f t="shared" si="646"/>
        <v>1</v>
      </c>
      <c r="N2601">
        <f t="shared" si="647"/>
        <v>0</v>
      </c>
      <c r="O2601">
        <f t="shared" si="648"/>
        <v>0</v>
      </c>
      <c r="P2601">
        <v>7</v>
      </c>
      <c r="Q2601">
        <f t="shared" si="649"/>
        <v>1</v>
      </c>
      <c r="R2601">
        <f t="shared" si="650"/>
        <v>0</v>
      </c>
      <c r="S2601">
        <f t="shared" si="651"/>
        <v>0</v>
      </c>
      <c r="T2601">
        <f t="shared" si="652"/>
        <v>0</v>
      </c>
      <c r="U2601">
        <v>0</v>
      </c>
      <c r="V2601">
        <f t="shared" si="653"/>
        <v>0.5116947574666656</v>
      </c>
      <c r="W2601">
        <f t="shared" si="654"/>
        <v>0.62520368107001378</v>
      </c>
      <c r="X2601">
        <f t="shared" si="655"/>
        <v>0.26183152481886973</v>
      </c>
      <c r="Y2601">
        <f t="shared" si="656"/>
        <v>1</v>
      </c>
      <c r="Z2601" t="s">
        <v>2633</v>
      </c>
    </row>
    <row r="2602" spans="1:26" x14ac:dyDescent="0.25">
      <c r="A2602" t="s">
        <v>45</v>
      </c>
      <c r="B2602" t="s">
        <v>38</v>
      </c>
      <c r="C2602" t="s">
        <v>25</v>
      </c>
      <c r="D2602">
        <v>0</v>
      </c>
      <c r="F2602">
        <v>1</v>
      </c>
      <c r="G2602">
        <v>73</v>
      </c>
      <c r="H2602">
        <f t="shared" si="641"/>
        <v>1</v>
      </c>
      <c r="I2602">
        <f t="shared" si="642"/>
        <v>0</v>
      </c>
      <c r="J2602">
        <f t="shared" si="643"/>
        <v>1</v>
      </c>
      <c r="K2602">
        <f t="shared" si="644"/>
        <v>0</v>
      </c>
      <c r="L2602">
        <f t="shared" si="645"/>
        <v>0</v>
      </c>
      <c r="M2602">
        <f t="shared" si="646"/>
        <v>0</v>
      </c>
      <c r="N2602">
        <f t="shared" si="647"/>
        <v>0</v>
      </c>
      <c r="O2602">
        <f t="shared" si="648"/>
        <v>1</v>
      </c>
      <c r="P2602">
        <v>72</v>
      </c>
      <c r="Q2602">
        <f t="shared" si="649"/>
        <v>0</v>
      </c>
      <c r="R2602">
        <f t="shared" si="650"/>
        <v>0</v>
      </c>
      <c r="S2602">
        <f t="shared" si="651"/>
        <v>1</v>
      </c>
      <c r="T2602">
        <f t="shared" si="652"/>
        <v>0</v>
      </c>
      <c r="U2602">
        <v>0</v>
      </c>
      <c r="V2602">
        <f t="shared" si="653"/>
        <v>4.504870926717093E-2</v>
      </c>
      <c r="W2602">
        <f t="shared" si="654"/>
        <v>0.51126027309429012</v>
      </c>
      <c r="X2602">
        <f t="shared" si="655"/>
        <v>2.0293862066380923E-3</v>
      </c>
      <c r="Y2602">
        <f t="shared" si="656"/>
        <v>0</v>
      </c>
      <c r="Z2602" t="s">
        <v>2634</v>
      </c>
    </row>
    <row r="2603" spans="1:26" x14ac:dyDescent="0.25">
      <c r="A2603" t="s">
        <v>26</v>
      </c>
      <c r="B2603" t="s">
        <v>27</v>
      </c>
      <c r="C2603" t="s">
        <v>35</v>
      </c>
      <c r="D2603">
        <v>0</v>
      </c>
      <c r="F2603">
        <v>1</v>
      </c>
      <c r="G2603">
        <v>70.099999999999994</v>
      </c>
      <c r="H2603">
        <f t="shared" si="641"/>
        <v>1</v>
      </c>
      <c r="I2603">
        <f t="shared" si="642"/>
        <v>0</v>
      </c>
      <c r="J2603">
        <f t="shared" si="643"/>
        <v>0</v>
      </c>
      <c r="K2603">
        <f t="shared" si="644"/>
        <v>1</v>
      </c>
      <c r="L2603">
        <f t="shared" si="645"/>
        <v>0</v>
      </c>
      <c r="M2603">
        <f t="shared" si="646"/>
        <v>1</v>
      </c>
      <c r="N2603">
        <f t="shared" si="647"/>
        <v>0</v>
      </c>
      <c r="O2603">
        <f t="shared" si="648"/>
        <v>0</v>
      </c>
      <c r="P2603">
        <v>1</v>
      </c>
      <c r="Q2603">
        <f t="shared" si="649"/>
        <v>1</v>
      </c>
      <c r="R2603">
        <f t="shared" si="650"/>
        <v>0</v>
      </c>
      <c r="S2603">
        <f t="shared" si="651"/>
        <v>0</v>
      </c>
      <c r="T2603">
        <f t="shared" si="652"/>
        <v>0</v>
      </c>
      <c r="U2603">
        <v>0</v>
      </c>
      <c r="V2603">
        <f t="shared" si="653"/>
        <v>0.50868469689143414</v>
      </c>
      <c r="W2603">
        <f t="shared" si="654"/>
        <v>0.62449808613537861</v>
      </c>
      <c r="X2603">
        <f t="shared" si="655"/>
        <v>0.25876012085153022</v>
      </c>
      <c r="Y2603">
        <f t="shared" si="656"/>
        <v>1</v>
      </c>
      <c r="Z2603" t="s">
        <v>2635</v>
      </c>
    </row>
    <row r="2604" spans="1:26" x14ac:dyDescent="0.25">
      <c r="A2604" t="s">
        <v>45</v>
      </c>
      <c r="B2604" t="s">
        <v>33</v>
      </c>
      <c r="C2604" t="s">
        <v>35</v>
      </c>
      <c r="D2604">
        <v>0</v>
      </c>
      <c r="F2604">
        <v>1</v>
      </c>
      <c r="G2604">
        <v>98.65</v>
      </c>
      <c r="H2604">
        <f t="shared" si="641"/>
        <v>1</v>
      </c>
      <c r="I2604">
        <f t="shared" si="642"/>
        <v>0</v>
      </c>
      <c r="J2604">
        <f t="shared" si="643"/>
        <v>0</v>
      </c>
      <c r="K2604">
        <f t="shared" si="644"/>
        <v>1</v>
      </c>
      <c r="L2604">
        <f t="shared" si="645"/>
        <v>0</v>
      </c>
      <c r="M2604">
        <f t="shared" si="646"/>
        <v>0</v>
      </c>
      <c r="N2604">
        <f t="shared" si="647"/>
        <v>0</v>
      </c>
      <c r="O2604">
        <f t="shared" si="648"/>
        <v>1</v>
      </c>
      <c r="P2604">
        <v>72</v>
      </c>
      <c r="Q2604">
        <f t="shared" si="649"/>
        <v>0</v>
      </c>
      <c r="R2604">
        <f t="shared" si="650"/>
        <v>0</v>
      </c>
      <c r="S2604">
        <f t="shared" si="651"/>
        <v>0</v>
      </c>
      <c r="T2604">
        <f t="shared" si="652"/>
        <v>1</v>
      </c>
      <c r="U2604">
        <v>0</v>
      </c>
      <c r="V2604">
        <f t="shared" si="653"/>
        <v>8.5038480612333461E-2</v>
      </c>
      <c r="W2604">
        <f t="shared" si="654"/>
        <v>0.52124681775600989</v>
      </c>
      <c r="X2604">
        <f t="shared" si="655"/>
        <v>7.2315431848542144E-3</v>
      </c>
      <c r="Y2604">
        <f t="shared" si="656"/>
        <v>0</v>
      </c>
      <c r="Z2604" t="s">
        <v>2636</v>
      </c>
    </row>
    <row r="2605" spans="1:26" x14ac:dyDescent="0.25">
      <c r="A2605" t="s">
        <v>29</v>
      </c>
      <c r="B2605" t="s">
        <v>27</v>
      </c>
      <c r="C2605" t="s">
        <v>35</v>
      </c>
      <c r="D2605">
        <v>0</v>
      </c>
      <c r="F2605">
        <v>1</v>
      </c>
      <c r="G2605">
        <v>111.45</v>
      </c>
      <c r="H2605">
        <f t="shared" si="641"/>
        <v>1</v>
      </c>
      <c r="I2605">
        <f t="shared" si="642"/>
        <v>0</v>
      </c>
      <c r="J2605">
        <f t="shared" si="643"/>
        <v>0</v>
      </c>
      <c r="K2605">
        <f t="shared" si="644"/>
        <v>1</v>
      </c>
      <c r="L2605">
        <f t="shared" si="645"/>
        <v>0</v>
      </c>
      <c r="M2605">
        <f t="shared" si="646"/>
        <v>0</v>
      </c>
      <c r="N2605">
        <f t="shared" si="647"/>
        <v>1</v>
      </c>
      <c r="O2605">
        <f t="shared" si="648"/>
        <v>0</v>
      </c>
      <c r="P2605">
        <v>64</v>
      </c>
      <c r="Q2605">
        <f t="shared" si="649"/>
        <v>1</v>
      </c>
      <c r="R2605">
        <f t="shared" si="650"/>
        <v>0</v>
      </c>
      <c r="S2605">
        <f t="shared" si="651"/>
        <v>0</v>
      </c>
      <c r="T2605">
        <f t="shared" si="652"/>
        <v>0</v>
      </c>
      <c r="U2605">
        <v>0</v>
      </c>
      <c r="V2605">
        <f t="shared" si="653"/>
        <v>0.30169678968029556</v>
      </c>
      <c r="W2605">
        <f t="shared" si="654"/>
        <v>0.5748572586652817</v>
      </c>
      <c r="X2605">
        <f t="shared" si="655"/>
        <v>9.1020952903396499E-2</v>
      </c>
      <c r="Y2605">
        <f t="shared" si="656"/>
        <v>0</v>
      </c>
      <c r="Z2605" t="s">
        <v>2637</v>
      </c>
    </row>
    <row r="2606" spans="1:26" x14ac:dyDescent="0.25">
      <c r="A2606" t="s">
        <v>45</v>
      </c>
      <c r="B2606" t="s">
        <v>27</v>
      </c>
      <c r="C2606" t="s">
        <v>35</v>
      </c>
      <c r="D2606">
        <v>0</v>
      </c>
      <c r="F2606">
        <v>1</v>
      </c>
      <c r="G2606">
        <v>114.9</v>
      </c>
      <c r="H2606">
        <f t="shared" si="641"/>
        <v>1</v>
      </c>
      <c r="I2606">
        <f t="shared" si="642"/>
        <v>0</v>
      </c>
      <c r="J2606">
        <f t="shared" si="643"/>
        <v>0</v>
      </c>
      <c r="K2606">
        <f t="shared" si="644"/>
        <v>1</v>
      </c>
      <c r="L2606">
        <f t="shared" si="645"/>
        <v>0</v>
      </c>
      <c r="M2606">
        <f t="shared" si="646"/>
        <v>0</v>
      </c>
      <c r="N2606">
        <f t="shared" si="647"/>
        <v>0</v>
      </c>
      <c r="O2606">
        <f t="shared" si="648"/>
        <v>1</v>
      </c>
      <c r="P2606">
        <v>72</v>
      </c>
      <c r="Q2606">
        <f t="shared" si="649"/>
        <v>1</v>
      </c>
      <c r="R2606">
        <f t="shared" si="650"/>
        <v>0</v>
      </c>
      <c r="S2606">
        <f t="shared" si="651"/>
        <v>0</v>
      </c>
      <c r="T2606">
        <f t="shared" si="652"/>
        <v>0</v>
      </c>
      <c r="U2606">
        <v>0</v>
      </c>
      <c r="V2606">
        <f t="shared" si="653"/>
        <v>0.24714147481221971</v>
      </c>
      <c r="W2606">
        <f t="shared" si="654"/>
        <v>0.56147279581821685</v>
      </c>
      <c r="X2606">
        <f t="shared" si="655"/>
        <v>6.1078908572359029E-2</v>
      </c>
      <c r="Y2606">
        <f t="shared" si="656"/>
        <v>0</v>
      </c>
      <c r="Z2606" t="s">
        <v>2638</v>
      </c>
    </row>
    <row r="2607" spans="1:26" x14ac:dyDescent="0.25">
      <c r="A2607" t="s">
        <v>26</v>
      </c>
      <c r="B2607" t="s">
        <v>33</v>
      </c>
      <c r="C2607" t="s">
        <v>35</v>
      </c>
      <c r="D2607">
        <v>0</v>
      </c>
      <c r="F2607">
        <v>1</v>
      </c>
      <c r="G2607">
        <v>100.55</v>
      </c>
      <c r="H2607">
        <f t="shared" si="641"/>
        <v>1</v>
      </c>
      <c r="I2607">
        <f t="shared" si="642"/>
        <v>0</v>
      </c>
      <c r="J2607">
        <f t="shared" si="643"/>
        <v>0</v>
      </c>
      <c r="K2607">
        <f t="shared" si="644"/>
        <v>1</v>
      </c>
      <c r="L2607">
        <f t="shared" si="645"/>
        <v>0</v>
      </c>
      <c r="M2607">
        <f t="shared" si="646"/>
        <v>1</v>
      </c>
      <c r="N2607">
        <f t="shared" si="647"/>
        <v>0</v>
      </c>
      <c r="O2607">
        <f t="shared" si="648"/>
        <v>0</v>
      </c>
      <c r="P2607">
        <v>29</v>
      </c>
      <c r="Q2607">
        <f t="shared" si="649"/>
        <v>0</v>
      </c>
      <c r="R2607">
        <f t="shared" si="650"/>
        <v>0</v>
      </c>
      <c r="S2607">
        <f t="shared" si="651"/>
        <v>0</v>
      </c>
      <c r="T2607">
        <f t="shared" si="652"/>
        <v>1</v>
      </c>
      <c r="U2607">
        <v>0</v>
      </c>
      <c r="V2607">
        <f t="shared" si="653"/>
        <v>0.41452642122101013</v>
      </c>
      <c r="W2607">
        <f t="shared" si="654"/>
        <v>0.6021727315006159</v>
      </c>
      <c r="X2607">
        <f t="shared" si="655"/>
        <v>0.17183215389029832</v>
      </c>
      <c r="Y2607">
        <f t="shared" si="656"/>
        <v>1</v>
      </c>
      <c r="Z2607" t="s">
        <v>2639</v>
      </c>
    </row>
    <row r="2608" spans="1:26" x14ac:dyDescent="0.25">
      <c r="A2608" t="s">
        <v>45</v>
      </c>
      <c r="B2608" t="s">
        <v>30</v>
      </c>
      <c r="C2608" t="s">
        <v>23</v>
      </c>
      <c r="D2608">
        <v>0</v>
      </c>
      <c r="F2608">
        <v>1</v>
      </c>
      <c r="G2608">
        <v>20.399999999999999</v>
      </c>
      <c r="H2608">
        <f t="shared" si="641"/>
        <v>1</v>
      </c>
      <c r="I2608">
        <f t="shared" si="642"/>
        <v>0</v>
      </c>
      <c r="J2608">
        <f t="shared" si="643"/>
        <v>0</v>
      </c>
      <c r="K2608">
        <f t="shared" si="644"/>
        <v>0</v>
      </c>
      <c r="L2608">
        <f t="shared" si="645"/>
        <v>1</v>
      </c>
      <c r="M2608">
        <f t="shared" si="646"/>
        <v>0</v>
      </c>
      <c r="N2608">
        <f t="shared" si="647"/>
        <v>0</v>
      </c>
      <c r="O2608">
        <f t="shared" si="648"/>
        <v>1</v>
      </c>
      <c r="P2608">
        <v>13</v>
      </c>
      <c r="Q2608">
        <f t="shared" si="649"/>
        <v>0</v>
      </c>
      <c r="R2608">
        <f t="shared" si="650"/>
        <v>1</v>
      </c>
      <c r="S2608">
        <f t="shared" si="651"/>
        <v>0</v>
      </c>
      <c r="T2608">
        <f t="shared" si="652"/>
        <v>0</v>
      </c>
      <c r="U2608">
        <v>0</v>
      </c>
      <c r="V2608">
        <f t="shared" si="653"/>
        <v>-6.5685814646989749E-2</v>
      </c>
      <c r="W2608">
        <f t="shared" si="654"/>
        <v>0.48358444816142981</v>
      </c>
      <c r="X2608">
        <f t="shared" si="655"/>
        <v>4.3146262458386934E-3</v>
      </c>
      <c r="Y2608">
        <f t="shared" si="656"/>
        <v>0</v>
      </c>
      <c r="Z2608" t="s">
        <v>2640</v>
      </c>
    </row>
    <row r="2609" spans="1:26" x14ac:dyDescent="0.25">
      <c r="A2609" t="s">
        <v>26</v>
      </c>
      <c r="B2609" t="s">
        <v>27</v>
      </c>
      <c r="C2609" t="s">
        <v>35</v>
      </c>
      <c r="D2609">
        <v>0</v>
      </c>
      <c r="F2609">
        <v>1</v>
      </c>
      <c r="G2609">
        <v>104.35</v>
      </c>
      <c r="H2609">
        <f t="shared" si="641"/>
        <v>1</v>
      </c>
      <c r="I2609">
        <f t="shared" si="642"/>
        <v>0</v>
      </c>
      <c r="J2609">
        <f t="shared" si="643"/>
        <v>0</v>
      </c>
      <c r="K2609">
        <f t="shared" si="644"/>
        <v>1</v>
      </c>
      <c r="L2609">
        <f t="shared" si="645"/>
        <v>0</v>
      </c>
      <c r="M2609">
        <f t="shared" si="646"/>
        <v>1</v>
      </c>
      <c r="N2609">
        <f t="shared" si="647"/>
        <v>0</v>
      </c>
      <c r="O2609">
        <f t="shared" si="648"/>
        <v>0</v>
      </c>
      <c r="P2609">
        <v>31</v>
      </c>
      <c r="Q2609">
        <f t="shared" si="649"/>
        <v>1</v>
      </c>
      <c r="R2609">
        <f t="shared" si="650"/>
        <v>0</v>
      </c>
      <c r="S2609">
        <f t="shared" si="651"/>
        <v>0</v>
      </c>
      <c r="T2609">
        <f t="shared" si="652"/>
        <v>0</v>
      </c>
      <c r="U2609">
        <v>0</v>
      </c>
      <c r="V2609">
        <f t="shared" si="653"/>
        <v>0.57577379389327343</v>
      </c>
      <c r="W2609">
        <f t="shared" si="654"/>
        <v>0.64009437771326683</v>
      </c>
      <c r="X2609">
        <f t="shared" si="655"/>
        <v>0.33151546173425372</v>
      </c>
      <c r="Y2609">
        <f t="shared" si="656"/>
        <v>1</v>
      </c>
      <c r="Z2609" t="s">
        <v>2641</v>
      </c>
    </row>
    <row r="2610" spans="1:26" x14ac:dyDescent="0.25">
      <c r="A2610" t="s">
        <v>26</v>
      </c>
      <c r="B2610" t="s">
        <v>27</v>
      </c>
      <c r="C2610" t="s">
        <v>35</v>
      </c>
      <c r="D2610">
        <v>1</v>
      </c>
      <c r="F2610">
        <v>1</v>
      </c>
      <c r="G2610">
        <v>69.75</v>
      </c>
      <c r="H2610">
        <f t="shared" si="641"/>
        <v>0</v>
      </c>
      <c r="I2610">
        <f t="shared" si="642"/>
        <v>1</v>
      </c>
      <c r="J2610">
        <f t="shared" si="643"/>
        <v>0</v>
      </c>
      <c r="K2610">
        <f t="shared" si="644"/>
        <v>1</v>
      </c>
      <c r="L2610">
        <f t="shared" si="645"/>
        <v>0</v>
      </c>
      <c r="M2610">
        <f t="shared" si="646"/>
        <v>1</v>
      </c>
      <c r="N2610">
        <f t="shared" si="647"/>
        <v>0</v>
      </c>
      <c r="O2610">
        <f t="shared" si="648"/>
        <v>0</v>
      </c>
      <c r="P2610">
        <v>1</v>
      </c>
      <c r="Q2610">
        <f t="shared" si="649"/>
        <v>1</v>
      </c>
      <c r="R2610">
        <f t="shared" si="650"/>
        <v>0</v>
      </c>
      <c r="S2610">
        <f t="shared" si="651"/>
        <v>0</v>
      </c>
      <c r="T2610">
        <f t="shared" si="652"/>
        <v>0</v>
      </c>
      <c r="U2610">
        <v>1</v>
      </c>
      <c r="V2610">
        <f t="shared" si="653"/>
        <v>0.50327585823610499</v>
      </c>
      <c r="W2610">
        <f t="shared" si="654"/>
        <v>0.62322886065583716</v>
      </c>
      <c r="X2610">
        <f t="shared" si="655"/>
        <v>0.24673487301107808</v>
      </c>
      <c r="Y2610">
        <f t="shared" si="656"/>
        <v>1</v>
      </c>
      <c r="Z2610" t="s">
        <v>2642</v>
      </c>
    </row>
    <row r="2611" spans="1:26" x14ac:dyDescent="0.25">
      <c r="A2611" t="s">
        <v>26</v>
      </c>
      <c r="B2611" t="s">
        <v>27</v>
      </c>
      <c r="C2611" t="s">
        <v>25</v>
      </c>
      <c r="D2611">
        <v>0</v>
      </c>
      <c r="F2611">
        <v>1</v>
      </c>
      <c r="G2611">
        <v>34.5</v>
      </c>
      <c r="H2611">
        <f t="shared" si="641"/>
        <v>1</v>
      </c>
      <c r="I2611">
        <f t="shared" si="642"/>
        <v>0</v>
      </c>
      <c r="J2611">
        <f t="shared" si="643"/>
        <v>1</v>
      </c>
      <c r="K2611">
        <f t="shared" si="644"/>
        <v>0</v>
      </c>
      <c r="L2611">
        <f t="shared" si="645"/>
        <v>0</v>
      </c>
      <c r="M2611">
        <f t="shared" si="646"/>
        <v>1</v>
      </c>
      <c r="N2611">
        <f t="shared" si="647"/>
        <v>0</v>
      </c>
      <c r="O2611">
        <f t="shared" si="648"/>
        <v>0</v>
      </c>
      <c r="P2611">
        <v>7</v>
      </c>
      <c r="Q2611">
        <f t="shared" si="649"/>
        <v>1</v>
      </c>
      <c r="R2611">
        <f t="shared" si="650"/>
        <v>0</v>
      </c>
      <c r="S2611">
        <f t="shared" si="651"/>
        <v>0</v>
      </c>
      <c r="T2611">
        <f t="shared" si="652"/>
        <v>0</v>
      </c>
      <c r="U2611">
        <v>1</v>
      </c>
      <c r="V2611">
        <f t="shared" si="653"/>
        <v>0.45318232418625726</v>
      </c>
      <c r="W2611">
        <f t="shared" si="654"/>
        <v>0.61139559309310776</v>
      </c>
      <c r="X2611">
        <f t="shared" si="655"/>
        <v>0.29900957058234345</v>
      </c>
      <c r="Y2611">
        <f t="shared" si="656"/>
        <v>1</v>
      </c>
      <c r="Z2611" t="s">
        <v>2643</v>
      </c>
    </row>
    <row r="2612" spans="1:26" x14ac:dyDescent="0.25">
      <c r="A2612" t="s">
        <v>26</v>
      </c>
      <c r="B2612" t="s">
        <v>27</v>
      </c>
      <c r="C2612" t="s">
        <v>35</v>
      </c>
      <c r="D2612">
        <v>0</v>
      </c>
      <c r="F2612">
        <v>1</v>
      </c>
      <c r="G2612">
        <v>105.55</v>
      </c>
      <c r="H2612">
        <f t="shared" si="641"/>
        <v>1</v>
      </c>
      <c r="I2612">
        <f t="shared" si="642"/>
        <v>0</v>
      </c>
      <c r="J2612">
        <f t="shared" si="643"/>
        <v>0</v>
      </c>
      <c r="K2612">
        <f t="shared" si="644"/>
        <v>1</v>
      </c>
      <c r="L2612">
        <f t="shared" si="645"/>
        <v>0</v>
      </c>
      <c r="M2612">
        <f t="shared" si="646"/>
        <v>1</v>
      </c>
      <c r="N2612">
        <f t="shared" si="647"/>
        <v>0</v>
      </c>
      <c r="O2612">
        <f t="shared" si="648"/>
        <v>0</v>
      </c>
      <c r="P2612">
        <v>61</v>
      </c>
      <c r="Q2612">
        <f t="shared" si="649"/>
        <v>1</v>
      </c>
      <c r="R2612">
        <f t="shared" si="650"/>
        <v>0</v>
      </c>
      <c r="S2612">
        <f t="shared" si="651"/>
        <v>0</v>
      </c>
      <c r="T2612">
        <f t="shared" si="652"/>
        <v>0</v>
      </c>
      <c r="U2612">
        <v>1</v>
      </c>
      <c r="V2612">
        <f t="shared" si="653"/>
        <v>0.55909004202389523</v>
      </c>
      <c r="W2612">
        <f t="shared" si="654"/>
        <v>0.63624196743274197</v>
      </c>
      <c r="X2612">
        <f t="shared" si="655"/>
        <v>0.19440159104249047</v>
      </c>
      <c r="Y2612">
        <f t="shared" si="656"/>
        <v>1</v>
      </c>
      <c r="Z2612" t="s">
        <v>2644</v>
      </c>
    </row>
    <row r="2613" spans="1:26" x14ac:dyDescent="0.25">
      <c r="A2613" t="s">
        <v>26</v>
      </c>
      <c r="B2613" t="s">
        <v>38</v>
      </c>
      <c r="C2613" t="s">
        <v>25</v>
      </c>
      <c r="D2613">
        <v>0</v>
      </c>
      <c r="F2613">
        <v>1</v>
      </c>
      <c r="G2613">
        <v>30.1</v>
      </c>
      <c r="H2613">
        <f t="shared" si="641"/>
        <v>1</v>
      </c>
      <c r="I2613">
        <f t="shared" si="642"/>
        <v>0</v>
      </c>
      <c r="J2613">
        <f t="shared" si="643"/>
        <v>1</v>
      </c>
      <c r="K2613">
        <f t="shared" si="644"/>
        <v>0</v>
      </c>
      <c r="L2613">
        <f t="shared" si="645"/>
        <v>0</v>
      </c>
      <c r="M2613">
        <f t="shared" si="646"/>
        <v>1</v>
      </c>
      <c r="N2613">
        <f t="shared" si="647"/>
        <v>0</v>
      </c>
      <c r="O2613">
        <f t="shared" si="648"/>
        <v>0</v>
      </c>
      <c r="P2613">
        <v>39</v>
      </c>
      <c r="Q2613">
        <f t="shared" si="649"/>
        <v>0</v>
      </c>
      <c r="R2613">
        <f t="shared" si="650"/>
        <v>0</v>
      </c>
      <c r="S2613">
        <f t="shared" si="651"/>
        <v>1</v>
      </c>
      <c r="T2613">
        <f t="shared" si="652"/>
        <v>0</v>
      </c>
      <c r="U2613">
        <v>1</v>
      </c>
      <c r="V2613">
        <f t="shared" si="653"/>
        <v>0.30955413663121217</v>
      </c>
      <c r="W2613">
        <f t="shared" si="654"/>
        <v>0.57677642721226374</v>
      </c>
      <c r="X2613">
        <f t="shared" si="655"/>
        <v>0.47671549024307075</v>
      </c>
      <c r="Y2613">
        <f t="shared" si="656"/>
        <v>0</v>
      </c>
      <c r="Z2613" t="s">
        <v>2645</v>
      </c>
    </row>
    <row r="2614" spans="1:26" x14ac:dyDescent="0.25">
      <c r="A2614" t="s">
        <v>26</v>
      </c>
      <c r="B2614" t="s">
        <v>27</v>
      </c>
      <c r="C2614" t="s">
        <v>35</v>
      </c>
      <c r="D2614">
        <v>0</v>
      </c>
      <c r="F2614">
        <v>1</v>
      </c>
      <c r="G2614">
        <v>70.3</v>
      </c>
      <c r="H2614">
        <f t="shared" si="641"/>
        <v>1</v>
      </c>
      <c r="I2614">
        <f t="shared" si="642"/>
        <v>0</v>
      </c>
      <c r="J2614">
        <f t="shared" si="643"/>
        <v>0</v>
      </c>
      <c r="K2614">
        <f t="shared" si="644"/>
        <v>1</v>
      </c>
      <c r="L2614">
        <f t="shared" si="645"/>
        <v>0</v>
      </c>
      <c r="M2614">
        <f t="shared" si="646"/>
        <v>1</v>
      </c>
      <c r="N2614">
        <f t="shared" si="647"/>
        <v>0</v>
      </c>
      <c r="O2614">
        <f t="shared" si="648"/>
        <v>0</v>
      </c>
      <c r="P2614">
        <v>10</v>
      </c>
      <c r="Q2614">
        <f t="shared" si="649"/>
        <v>1</v>
      </c>
      <c r="R2614">
        <f t="shared" si="650"/>
        <v>0</v>
      </c>
      <c r="S2614">
        <f t="shared" si="651"/>
        <v>0</v>
      </c>
      <c r="T2614">
        <f t="shared" si="652"/>
        <v>0</v>
      </c>
      <c r="U2614">
        <v>1</v>
      </c>
      <c r="V2614">
        <f t="shared" si="653"/>
        <v>0.5041333387132918</v>
      </c>
      <c r="W2614">
        <f t="shared" si="654"/>
        <v>0.62343018834627373</v>
      </c>
      <c r="X2614">
        <f t="shared" si="655"/>
        <v>0.24588374577562699</v>
      </c>
      <c r="Y2614">
        <f t="shared" si="656"/>
        <v>1</v>
      </c>
      <c r="Z2614" t="s">
        <v>2646</v>
      </c>
    </row>
    <row r="2615" spans="1:26" x14ac:dyDescent="0.25">
      <c r="A2615" t="s">
        <v>26</v>
      </c>
      <c r="B2615" t="s">
        <v>38</v>
      </c>
      <c r="C2615" t="s">
        <v>25</v>
      </c>
      <c r="D2615">
        <v>0</v>
      </c>
      <c r="F2615">
        <v>1</v>
      </c>
      <c r="G2615">
        <v>80.45</v>
      </c>
      <c r="H2615">
        <f t="shared" si="641"/>
        <v>1</v>
      </c>
      <c r="I2615">
        <f t="shared" si="642"/>
        <v>0</v>
      </c>
      <c r="J2615">
        <f t="shared" si="643"/>
        <v>1</v>
      </c>
      <c r="K2615">
        <f t="shared" si="644"/>
        <v>0</v>
      </c>
      <c r="L2615">
        <f t="shared" si="645"/>
        <v>0</v>
      </c>
      <c r="M2615">
        <f t="shared" si="646"/>
        <v>1</v>
      </c>
      <c r="N2615">
        <f t="shared" si="647"/>
        <v>0</v>
      </c>
      <c r="O2615">
        <f t="shared" si="648"/>
        <v>0</v>
      </c>
      <c r="P2615">
        <v>14</v>
      </c>
      <c r="Q2615">
        <f t="shared" si="649"/>
        <v>0</v>
      </c>
      <c r="R2615">
        <f t="shared" si="650"/>
        <v>0</v>
      </c>
      <c r="S2615">
        <f t="shared" si="651"/>
        <v>1</v>
      </c>
      <c r="T2615">
        <f t="shared" si="652"/>
        <v>0</v>
      </c>
      <c r="U2615">
        <v>0</v>
      </c>
      <c r="V2615">
        <f t="shared" si="653"/>
        <v>0.38805257667912385</v>
      </c>
      <c r="W2615">
        <f t="shared" si="654"/>
        <v>0.5958138090080588</v>
      </c>
      <c r="X2615">
        <f t="shared" si="655"/>
        <v>0.15058480226730731</v>
      </c>
      <c r="Y2615">
        <f t="shared" si="656"/>
        <v>1</v>
      </c>
      <c r="Z2615" t="s">
        <v>2647</v>
      </c>
    </row>
    <row r="2616" spans="1:26" x14ac:dyDescent="0.25">
      <c r="A2616" t="s">
        <v>26</v>
      </c>
      <c r="B2616" t="s">
        <v>30</v>
      </c>
      <c r="C2616" t="s">
        <v>35</v>
      </c>
      <c r="D2616">
        <v>0</v>
      </c>
      <c r="F2616">
        <v>1</v>
      </c>
      <c r="G2616">
        <v>80.2</v>
      </c>
      <c r="H2616">
        <f t="shared" si="641"/>
        <v>1</v>
      </c>
      <c r="I2616">
        <f t="shared" si="642"/>
        <v>0</v>
      </c>
      <c r="J2616">
        <f t="shared" si="643"/>
        <v>0</v>
      </c>
      <c r="K2616">
        <f t="shared" si="644"/>
        <v>1</v>
      </c>
      <c r="L2616">
        <f t="shared" si="645"/>
        <v>0</v>
      </c>
      <c r="M2616">
        <f t="shared" si="646"/>
        <v>1</v>
      </c>
      <c r="N2616">
        <f t="shared" si="647"/>
        <v>0</v>
      </c>
      <c r="O2616">
        <f t="shared" si="648"/>
        <v>0</v>
      </c>
      <c r="P2616">
        <v>1</v>
      </c>
      <c r="Q2616">
        <f t="shared" si="649"/>
        <v>0</v>
      </c>
      <c r="R2616">
        <f t="shared" si="650"/>
        <v>1</v>
      </c>
      <c r="S2616">
        <f t="shared" si="651"/>
        <v>0</v>
      </c>
      <c r="T2616">
        <f t="shared" si="652"/>
        <v>0</v>
      </c>
      <c r="U2616">
        <v>1</v>
      </c>
      <c r="V2616">
        <f t="shared" si="653"/>
        <v>0.38766281282585713</v>
      </c>
      <c r="W2616">
        <f t="shared" si="654"/>
        <v>0.59571994268415918</v>
      </c>
      <c r="X2616">
        <f t="shared" si="655"/>
        <v>0.37495683079634129</v>
      </c>
      <c r="Y2616">
        <f t="shared" si="656"/>
        <v>1</v>
      </c>
      <c r="Z2616" t="s">
        <v>2648</v>
      </c>
    </row>
    <row r="2617" spans="1:26" x14ac:dyDescent="0.25">
      <c r="A2617" t="s">
        <v>29</v>
      </c>
      <c r="B2617" t="s">
        <v>38</v>
      </c>
      <c r="C2617" t="s">
        <v>35</v>
      </c>
      <c r="D2617">
        <v>0</v>
      </c>
      <c r="F2617">
        <v>1</v>
      </c>
      <c r="G2617">
        <v>94.35</v>
      </c>
      <c r="H2617">
        <f t="shared" si="641"/>
        <v>1</v>
      </c>
      <c r="I2617">
        <f t="shared" si="642"/>
        <v>0</v>
      </c>
      <c r="J2617">
        <f t="shared" si="643"/>
        <v>0</v>
      </c>
      <c r="K2617">
        <f t="shared" si="644"/>
        <v>1</v>
      </c>
      <c r="L2617">
        <f t="shared" si="645"/>
        <v>0</v>
      </c>
      <c r="M2617">
        <f t="shared" si="646"/>
        <v>0</v>
      </c>
      <c r="N2617">
        <f t="shared" si="647"/>
        <v>1</v>
      </c>
      <c r="O2617">
        <f t="shared" si="648"/>
        <v>0</v>
      </c>
      <c r="P2617">
        <v>67</v>
      </c>
      <c r="Q2617">
        <f t="shared" si="649"/>
        <v>0</v>
      </c>
      <c r="R2617">
        <f t="shared" si="650"/>
        <v>0</v>
      </c>
      <c r="S2617">
        <f t="shared" si="651"/>
        <v>1</v>
      </c>
      <c r="T2617">
        <f t="shared" si="652"/>
        <v>0</v>
      </c>
      <c r="U2617">
        <v>1</v>
      </c>
      <c r="V2617">
        <f t="shared" si="653"/>
        <v>0.13340542911854683</v>
      </c>
      <c r="W2617">
        <f t="shared" si="654"/>
        <v>0.53330198228469561</v>
      </c>
      <c r="X2617">
        <f t="shared" si="655"/>
        <v>0.75098615028120996</v>
      </c>
      <c r="Y2617">
        <f t="shared" si="656"/>
        <v>0</v>
      </c>
      <c r="Z2617" t="s">
        <v>2649</v>
      </c>
    </row>
    <row r="2618" spans="1:26" x14ac:dyDescent="0.25">
      <c r="A2618" t="s">
        <v>45</v>
      </c>
      <c r="B2618" t="s">
        <v>33</v>
      </c>
      <c r="C2618" t="s">
        <v>25</v>
      </c>
      <c r="D2618">
        <v>0</v>
      </c>
      <c r="F2618">
        <v>1</v>
      </c>
      <c r="G2618">
        <v>91.35</v>
      </c>
      <c r="H2618">
        <f t="shared" si="641"/>
        <v>1</v>
      </c>
      <c r="I2618">
        <f t="shared" si="642"/>
        <v>0</v>
      </c>
      <c r="J2618">
        <f t="shared" si="643"/>
        <v>1</v>
      </c>
      <c r="K2618">
        <f t="shared" si="644"/>
        <v>0</v>
      </c>
      <c r="L2618">
        <f t="shared" si="645"/>
        <v>0</v>
      </c>
      <c r="M2618">
        <f t="shared" si="646"/>
        <v>0</v>
      </c>
      <c r="N2618">
        <f t="shared" si="647"/>
        <v>0</v>
      </c>
      <c r="O2618">
        <f t="shared" si="648"/>
        <v>1</v>
      </c>
      <c r="P2618">
        <v>72</v>
      </c>
      <c r="Q2618">
        <f t="shared" si="649"/>
        <v>0</v>
      </c>
      <c r="R2618">
        <f t="shared" si="650"/>
        <v>0</v>
      </c>
      <c r="S2618">
        <f t="shared" si="651"/>
        <v>0</v>
      </c>
      <c r="T2618">
        <f t="shared" si="652"/>
        <v>1</v>
      </c>
      <c r="U2618">
        <v>0</v>
      </c>
      <c r="V2618">
        <f t="shared" si="653"/>
        <v>6.8794206836190364E-2</v>
      </c>
      <c r="W2618">
        <f t="shared" si="654"/>
        <v>0.51719177203397959</v>
      </c>
      <c r="X2618">
        <f t="shared" si="655"/>
        <v>4.7326428942205409E-3</v>
      </c>
      <c r="Y2618">
        <f t="shared" si="656"/>
        <v>0</v>
      </c>
      <c r="Z2618" t="s">
        <v>2650</v>
      </c>
    </row>
    <row r="2619" spans="1:26" x14ac:dyDescent="0.25">
      <c r="A2619" t="s">
        <v>26</v>
      </c>
      <c r="B2619" t="s">
        <v>33</v>
      </c>
      <c r="C2619" t="s">
        <v>25</v>
      </c>
      <c r="D2619">
        <v>0</v>
      </c>
      <c r="F2619">
        <v>1</v>
      </c>
      <c r="G2619">
        <v>44.6</v>
      </c>
      <c r="H2619">
        <f t="shared" si="641"/>
        <v>1</v>
      </c>
      <c r="I2619">
        <f t="shared" si="642"/>
        <v>0</v>
      </c>
      <c r="J2619">
        <f t="shared" si="643"/>
        <v>1</v>
      </c>
      <c r="K2619">
        <f t="shared" si="644"/>
        <v>0</v>
      </c>
      <c r="L2619">
        <f t="shared" si="645"/>
        <v>0</v>
      </c>
      <c r="M2619">
        <f t="shared" si="646"/>
        <v>1</v>
      </c>
      <c r="N2619">
        <f t="shared" si="647"/>
        <v>0</v>
      </c>
      <c r="O2619">
        <f t="shared" si="648"/>
        <v>0</v>
      </c>
      <c r="P2619">
        <v>6</v>
      </c>
      <c r="Q2619">
        <f t="shared" si="649"/>
        <v>0</v>
      </c>
      <c r="R2619">
        <f t="shared" si="650"/>
        <v>0</v>
      </c>
      <c r="S2619">
        <f t="shared" si="651"/>
        <v>0</v>
      </c>
      <c r="T2619">
        <f t="shared" si="652"/>
        <v>1</v>
      </c>
      <c r="U2619">
        <v>1</v>
      </c>
      <c r="V2619">
        <f t="shared" si="653"/>
        <v>0.32729727085992455</v>
      </c>
      <c r="W2619">
        <f t="shared" si="654"/>
        <v>0.5811016162611824</v>
      </c>
      <c r="X2619">
        <f t="shared" si="655"/>
        <v>0.45252896179250574</v>
      </c>
      <c r="Y2619">
        <f t="shared" si="656"/>
        <v>1</v>
      </c>
      <c r="Z2619" t="s">
        <v>2651</v>
      </c>
    </row>
    <row r="2620" spans="1:26" x14ac:dyDescent="0.25">
      <c r="A2620" t="s">
        <v>26</v>
      </c>
      <c r="B2620" t="s">
        <v>30</v>
      </c>
      <c r="C2620" t="s">
        <v>23</v>
      </c>
      <c r="D2620">
        <v>0</v>
      </c>
      <c r="F2620">
        <v>1</v>
      </c>
      <c r="G2620">
        <v>19.600000000000001</v>
      </c>
      <c r="H2620">
        <f t="shared" si="641"/>
        <v>1</v>
      </c>
      <c r="I2620">
        <f t="shared" si="642"/>
        <v>0</v>
      </c>
      <c r="J2620">
        <f t="shared" si="643"/>
        <v>0</v>
      </c>
      <c r="K2620">
        <f t="shared" si="644"/>
        <v>0</v>
      </c>
      <c r="L2620">
        <f t="shared" si="645"/>
        <v>1</v>
      </c>
      <c r="M2620">
        <f t="shared" si="646"/>
        <v>1</v>
      </c>
      <c r="N2620">
        <f t="shared" si="647"/>
        <v>0</v>
      </c>
      <c r="O2620">
        <f t="shared" si="648"/>
        <v>0</v>
      </c>
      <c r="P2620">
        <v>1</v>
      </c>
      <c r="Q2620">
        <f t="shared" si="649"/>
        <v>0</v>
      </c>
      <c r="R2620">
        <f t="shared" si="650"/>
        <v>1</v>
      </c>
      <c r="S2620">
        <f t="shared" si="651"/>
        <v>0</v>
      </c>
      <c r="T2620">
        <f t="shared" si="652"/>
        <v>0</v>
      </c>
      <c r="U2620">
        <v>1</v>
      </c>
      <c r="V2620">
        <f t="shared" si="653"/>
        <v>0.25959267634640665</v>
      </c>
      <c r="W2620">
        <f t="shared" si="654"/>
        <v>0.56453615999197082</v>
      </c>
      <c r="X2620">
        <f t="shared" si="655"/>
        <v>0.54820300491987684</v>
      </c>
      <c r="Y2620">
        <f t="shared" si="656"/>
        <v>0</v>
      </c>
      <c r="Z2620" t="s">
        <v>2652</v>
      </c>
    </row>
    <row r="2621" spans="1:26" x14ac:dyDescent="0.25">
      <c r="A2621" t="s">
        <v>29</v>
      </c>
      <c r="B2621" t="s">
        <v>27</v>
      </c>
      <c r="C2621" t="s">
        <v>23</v>
      </c>
      <c r="D2621">
        <v>0</v>
      </c>
      <c r="F2621">
        <v>1</v>
      </c>
      <c r="G2621">
        <v>19.899999999999999</v>
      </c>
      <c r="H2621">
        <f t="shared" si="641"/>
        <v>1</v>
      </c>
      <c r="I2621">
        <f t="shared" si="642"/>
        <v>0</v>
      </c>
      <c r="J2621">
        <f t="shared" si="643"/>
        <v>0</v>
      </c>
      <c r="K2621">
        <f t="shared" si="644"/>
        <v>0</v>
      </c>
      <c r="L2621">
        <f t="shared" si="645"/>
        <v>1</v>
      </c>
      <c r="M2621">
        <f t="shared" si="646"/>
        <v>0</v>
      </c>
      <c r="N2621">
        <f t="shared" si="647"/>
        <v>1</v>
      </c>
      <c r="O2621">
        <f t="shared" si="648"/>
        <v>0</v>
      </c>
      <c r="P2621">
        <v>25</v>
      </c>
      <c r="Q2621">
        <f t="shared" si="649"/>
        <v>1</v>
      </c>
      <c r="R2621">
        <f t="shared" si="650"/>
        <v>0</v>
      </c>
      <c r="S2621">
        <f t="shared" si="651"/>
        <v>0</v>
      </c>
      <c r="T2621">
        <f t="shared" si="652"/>
        <v>0</v>
      </c>
      <c r="U2621">
        <v>0</v>
      </c>
      <c r="V2621">
        <f t="shared" si="653"/>
        <v>0.14392850653148689</v>
      </c>
      <c r="W2621">
        <f t="shared" si="654"/>
        <v>0.53592013964785856</v>
      </c>
      <c r="X2621">
        <f t="shared" si="655"/>
        <v>2.0715414992384266E-2</v>
      </c>
      <c r="Y2621">
        <f t="shared" si="656"/>
        <v>0</v>
      </c>
      <c r="Z2621" t="s">
        <v>2653</v>
      </c>
    </row>
    <row r="2622" spans="1:26" x14ac:dyDescent="0.25">
      <c r="A2622" t="s">
        <v>26</v>
      </c>
      <c r="B2622" t="s">
        <v>27</v>
      </c>
      <c r="C2622" t="s">
        <v>35</v>
      </c>
      <c r="D2622">
        <v>1</v>
      </c>
      <c r="F2622">
        <v>1</v>
      </c>
      <c r="G2622">
        <v>110.45</v>
      </c>
      <c r="H2622">
        <f t="shared" si="641"/>
        <v>0</v>
      </c>
      <c r="I2622">
        <f t="shared" si="642"/>
        <v>1</v>
      </c>
      <c r="J2622">
        <f t="shared" si="643"/>
        <v>0</v>
      </c>
      <c r="K2622">
        <f t="shared" si="644"/>
        <v>1</v>
      </c>
      <c r="L2622">
        <f t="shared" si="645"/>
        <v>0</v>
      </c>
      <c r="M2622">
        <f t="shared" si="646"/>
        <v>1</v>
      </c>
      <c r="N2622">
        <f t="shared" si="647"/>
        <v>0</v>
      </c>
      <c r="O2622">
        <f t="shared" si="648"/>
        <v>0</v>
      </c>
      <c r="P2622">
        <v>33</v>
      </c>
      <c r="Q2622">
        <f t="shared" si="649"/>
        <v>1</v>
      </c>
      <c r="R2622">
        <f t="shared" si="650"/>
        <v>0</v>
      </c>
      <c r="S2622">
        <f t="shared" si="651"/>
        <v>0</v>
      </c>
      <c r="T2622">
        <f t="shared" si="652"/>
        <v>0</v>
      </c>
      <c r="U2622">
        <v>1</v>
      </c>
      <c r="V2622">
        <f t="shared" si="653"/>
        <v>0.56672941354792239</v>
      </c>
      <c r="W2622">
        <f t="shared" si="654"/>
        <v>0.63800816241381686</v>
      </c>
      <c r="X2622">
        <f t="shared" si="655"/>
        <v>0.18772340108452726</v>
      </c>
      <c r="Y2622">
        <f t="shared" si="656"/>
        <v>1</v>
      </c>
      <c r="Z2622" t="s">
        <v>2654</v>
      </c>
    </row>
    <row r="2623" spans="1:26" x14ac:dyDescent="0.25">
      <c r="A2623" t="s">
        <v>26</v>
      </c>
      <c r="B2623" t="s">
        <v>27</v>
      </c>
      <c r="C2623" t="s">
        <v>25</v>
      </c>
      <c r="D2623">
        <v>0</v>
      </c>
      <c r="F2623">
        <v>1</v>
      </c>
      <c r="G2623">
        <v>68.349999999999994</v>
      </c>
      <c r="H2623">
        <f t="shared" si="641"/>
        <v>1</v>
      </c>
      <c r="I2623">
        <f t="shared" si="642"/>
        <v>0</v>
      </c>
      <c r="J2623">
        <f t="shared" si="643"/>
        <v>1</v>
      </c>
      <c r="K2623">
        <f t="shared" si="644"/>
        <v>0</v>
      </c>
      <c r="L2623">
        <f t="shared" si="645"/>
        <v>0</v>
      </c>
      <c r="M2623">
        <f t="shared" si="646"/>
        <v>1</v>
      </c>
      <c r="N2623">
        <f t="shared" si="647"/>
        <v>0</v>
      </c>
      <c r="O2623">
        <f t="shared" si="648"/>
        <v>0</v>
      </c>
      <c r="P2623">
        <v>18</v>
      </c>
      <c r="Q2623">
        <f t="shared" si="649"/>
        <v>1</v>
      </c>
      <c r="R2623">
        <f t="shared" si="650"/>
        <v>0</v>
      </c>
      <c r="S2623">
        <f t="shared" si="651"/>
        <v>0</v>
      </c>
      <c r="T2623">
        <f t="shared" si="652"/>
        <v>0</v>
      </c>
      <c r="U2623">
        <v>0</v>
      </c>
      <c r="V2623">
        <f t="shared" si="653"/>
        <v>0.5010931806578115</v>
      </c>
      <c r="W2623">
        <f t="shared" si="654"/>
        <v>0.62271619830212366</v>
      </c>
      <c r="X2623">
        <f t="shared" si="655"/>
        <v>0.25109437570176213</v>
      </c>
      <c r="Y2623">
        <f t="shared" si="656"/>
        <v>1</v>
      </c>
      <c r="Z2623" t="s">
        <v>2655</v>
      </c>
    </row>
    <row r="2624" spans="1:26" x14ac:dyDescent="0.25">
      <c r="A2624" t="s">
        <v>45</v>
      </c>
      <c r="B2624" t="s">
        <v>38</v>
      </c>
      <c r="C2624" t="s">
        <v>25</v>
      </c>
      <c r="D2624">
        <v>0</v>
      </c>
      <c r="F2624">
        <v>1</v>
      </c>
      <c r="G2624">
        <v>79.099999999999994</v>
      </c>
      <c r="H2624">
        <f t="shared" si="641"/>
        <v>1</v>
      </c>
      <c r="I2624">
        <f t="shared" si="642"/>
        <v>0</v>
      </c>
      <c r="J2624">
        <f t="shared" si="643"/>
        <v>1</v>
      </c>
      <c r="K2624">
        <f t="shared" si="644"/>
        <v>0</v>
      </c>
      <c r="L2624">
        <f t="shared" si="645"/>
        <v>0</v>
      </c>
      <c r="M2624">
        <f t="shared" si="646"/>
        <v>0</v>
      </c>
      <c r="N2624">
        <f t="shared" si="647"/>
        <v>0</v>
      </c>
      <c r="O2624">
        <f t="shared" si="648"/>
        <v>1</v>
      </c>
      <c r="P2624">
        <v>71</v>
      </c>
      <c r="Q2624">
        <f t="shared" si="649"/>
        <v>0</v>
      </c>
      <c r="R2624">
        <f t="shared" si="650"/>
        <v>0</v>
      </c>
      <c r="S2624">
        <f t="shared" si="651"/>
        <v>1</v>
      </c>
      <c r="T2624">
        <f t="shared" si="652"/>
        <v>0</v>
      </c>
      <c r="U2624">
        <v>0</v>
      </c>
      <c r="V2624">
        <f t="shared" si="653"/>
        <v>6.3387227130425064E-2</v>
      </c>
      <c r="W2624">
        <f t="shared" si="654"/>
        <v>0.51584150295299569</v>
      </c>
      <c r="X2624">
        <f t="shared" si="655"/>
        <v>4.0179405632840949E-3</v>
      </c>
      <c r="Y2624">
        <f t="shared" si="656"/>
        <v>0</v>
      </c>
      <c r="Z2624" t="s">
        <v>2656</v>
      </c>
    </row>
    <row r="2625" spans="1:26" x14ac:dyDescent="0.25">
      <c r="A2625" t="s">
        <v>29</v>
      </c>
      <c r="B2625" t="s">
        <v>27</v>
      </c>
      <c r="C2625" t="s">
        <v>25</v>
      </c>
      <c r="D2625">
        <v>1</v>
      </c>
      <c r="F2625">
        <v>1</v>
      </c>
      <c r="G2625">
        <v>51</v>
      </c>
      <c r="H2625">
        <f t="shared" si="641"/>
        <v>0</v>
      </c>
      <c r="I2625">
        <f t="shared" si="642"/>
        <v>1</v>
      </c>
      <c r="J2625">
        <f t="shared" si="643"/>
        <v>1</v>
      </c>
      <c r="K2625">
        <f t="shared" si="644"/>
        <v>0</v>
      </c>
      <c r="L2625">
        <f t="shared" si="645"/>
        <v>0</v>
      </c>
      <c r="M2625">
        <f t="shared" si="646"/>
        <v>0</v>
      </c>
      <c r="N2625">
        <f t="shared" si="647"/>
        <v>1</v>
      </c>
      <c r="O2625">
        <f t="shared" si="648"/>
        <v>0</v>
      </c>
      <c r="P2625">
        <v>28</v>
      </c>
      <c r="Q2625">
        <f t="shared" si="649"/>
        <v>1</v>
      </c>
      <c r="R2625">
        <f t="shared" si="650"/>
        <v>0</v>
      </c>
      <c r="S2625">
        <f t="shared" si="651"/>
        <v>0</v>
      </c>
      <c r="T2625">
        <f t="shared" si="652"/>
        <v>0</v>
      </c>
      <c r="U2625">
        <v>0</v>
      </c>
      <c r="V2625">
        <f t="shared" si="653"/>
        <v>0.20745188996040953</v>
      </c>
      <c r="W2625">
        <f t="shared" si="654"/>
        <v>0.55167777034467269</v>
      </c>
      <c r="X2625">
        <f t="shared" si="655"/>
        <v>4.3036286648145863E-2</v>
      </c>
      <c r="Y2625">
        <f t="shared" si="656"/>
        <v>0</v>
      </c>
      <c r="Z2625" t="s">
        <v>2657</v>
      </c>
    </row>
    <row r="2626" spans="1:26" x14ac:dyDescent="0.25">
      <c r="A2626" t="s">
        <v>26</v>
      </c>
      <c r="B2626" t="s">
        <v>38</v>
      </c>
      <c r="C2626" t="s">
        <v>35</v>
      </c>
      <c r="D2626">
        <v>0</v>
      </c>
      <c r="F2626">
        <v>1</v>
      </c>
      <c r="G2626">
        <v>80.55</v>
      </c>
      <c r="H2626">
        <f t="shared" si="641"/>
        <v>1</v>
      </c>
      <c r="I2626">
        <f t="shared" si="642"/>
        <v>0</v>
      </c>
      <c r="J2626">
        <f t="shared" si="643"/>
        <v>0</v>
      </c>
      <c r="K2626">
        <f t="shared" si="644"/>
        <v>1</v>
      </c>
      <c r="L2626">
        <f t="shared" si="645"/>
        <v>0</v>
      </c>
      <c r="M2626">
        <f t="shared" si="646"/>
        <v>1</v>
      </c>
      <c r="N2626">
        <f t="shared" si="647"/>
        <v>0</v>
      </c>
      <c r="O2626">
        <f t="shared" si="648"/>
        <v>0</v>
      </c>
      <c r="P2626">
        <v>2</v>
      </c>
      <c r="Q2626">
        <f t="shared" si="649"/>
        <v>0</v>
      </c>
      <c r="R2626">
        <f t="shared" si="650"/>
        <v>0</v>
      </c>
      <c r="S2626">
        <f t="shared" si="651"/>
        <v>1</v>
      </c>
      <c r="T2626">
        <f t="shared" si="652"/>
        <v>0</v>
      </c>
      <c r="U2626">
        <v>0</v>
      </c>
      <c r="V2626">
        <f t="shared" si="653"/>
        <v>0.38334531295967478</v>
      </c>
      <c r="W2626">
        <f t="shared" si="654"/>
        <v>0.59467969769170059</v>
      </c>
      <c r="X2626">
        <f t="shared" si="655"/>
        <v>0.14695362896815101</v>
      </c>
      <c r="Y2626">
        <f t="shared" si="656"/>
        <v>1</v>
      </c>
      <c r="Z2626" t="s">
        <v>2658</v>
      </c>
    </row>
    <row r="2627" spans="1:26" x14ac:dyDescent="0.25">
      <c r="A2627" t="s">
        <v>26</v>
      </c>
      <c r="B2627" t="s">
        <v>30</v>
      </c>
      <c r="C2627" t="s">
        <v>25</v>
      </c>
      <c r="D2627">
        <v>0</v>
      </c>
      <c r="F2627">
        <v>1</v>
      </c>
      <c r="G2627">
        <v>66.7</v>
      </c>
      <c r="H2627">
        <f t="shared" ref="H2627:H2690" si="657">IF(D2627:D9669=0,1,0)</f>
        <v>1</v>
      </c>
      <c r="I2627">
        <f t="shared" ref="I2627:I2690" si="658">IF(D2627:D9669=1,1,0)</f>
        <v>0</v>
      </c>
      <c r="J2627">
        <f t="shared" ref="J2627:J2690" si="659">IF(C2627:C9669="DSL",1,0)</f>
        <v>1</v>
      </c>
      <c r="K2627">
        <f t="shared" ref="K2627:K2690" si="660">IF(C2627:C9669="Fiber optic",1,0)</f>
        <v>0</v>
      </c>
      <c r="L2627">
        <f t="shared" ref="L2627:L2690" si="661">IF(C2627:C9669="No",1,0)</f>
        <v>0</v>
      </c>
      <c r="M2627">
        <f t="shared" ref="M2627:M2690" si="662">IF(A2627:A9669="Month-to-month",1,0)</f>
        <v>1</v>
      </c>
      <c r="N2627">
        <f t="shared" ref="N2627:N2690" si="663">IF(A2627:A9669="ONE YEAR",1,0)</f>
        <v>0</v>
      </c>
      <c r="O2627">
        <f t="shared" ref="O2627:O2690" si="664">IF(A2627:A9669="two year",1,0)</f>
        <v>0</v>
      </c>
      <c r="P2627">
        <v>17</v>
      </c>
      <c r="Q2627">
        <f t="shared" ref="Q2627:Q2690" si="665">IF(B2627:B9669="Electronic check",1,0)</f>
        <v>0</v>
      </c>
      <c r="R2627">
        <f t="shared" ref="R2627:R2690" si="666">IF(B2627:B9669="Mailed check",1,0)</f>
        <v>1</v>
      </c>
      <c r="S2627">
        <f t="shared" ref="S2627:S2690" si="667">IF(B2627:B9669="Credit card (automatic)",1,0)</f>
        <v>0</v>
      </c>
      <c r="T2627">
        <f t="shared" ref="T2627:T2690" si="668">IF(B2627:B9669="Bank transfer (automatic)",1,0)</f>
        <v>0</v>
      </c>
      <c r="U2627">
        <v>0</v>
      </c>
      <c r="V2627">
        <f t="shared" si="653"/>
        <v>0.36661556474945584</v>
      </c>
      <c r="W2627">
        <f t="shared" si="654"/>
        <v>0.59064092712080618</v>
      </c>
      <c r="X2627">
        <f t="shared" si="655"/>
        <v>0.13440697231656246</v>
      </c>
      <c r="Y2627">
        <f t="shared" si="656"/>
        <v>1</v>
      </c>
      <c r="Z2627" t="s">
        <v>2659</v>
      </c>
    </row>
    <row r="2628" spans="1:26" x14ac:dyDescent="0.25">
      <c r="A2628" t="s">
        <v>26</v>
      </c>
      <c r="B2628" t="s">
        <v>27</v>
      </c>
      <c r="C2628" t="s">
        <v>35</v>
      </c>
      <c r="D2628">
        <v>0</v>
      </c>
      <c r="F2628">
        <v>1</v>
      </c>
      <c r="G2628">
        <v>86.4</v>
      </c>
      <c r="H2628">
        <f t="shared" si="657"/>
        <v>1</v>
      </c>
      <c r="I2628">
        <f t="shared" si="658"/>
        <v>0</v>
      </c>
      <c r="J2628">
        <f t="shared" si="659"/>
        <v>0</v>
      </c>
      <c r="K2628">
        <f t="shared" si="660"/>
        <v>1</v>
      </c>
      <c r="L2628">
        <f t="shared" si="661"/>
        <v>0</v>
      </c>
      <c r="M2628">
        <f t="shared" si="662"/>
        <v>1</v>
      </c>
      <c r="N2628">
        <f t="shared" si="663"/>
        <v>0</v>
      </c>
      <c r="O2628">
        <f t="shared" si="664"/>
        <v>0</v>
      </c>
      <c r="P2628">
        <v>56</v>
      </c>
      <c r="Q2628">
        <f t="shared" si="665"/>
        <v>1</v>
      </c>
      <c r="R2628">
        <f t="shared" si="666"/>
        <v>0</v>
      </c>
      <c r="S2628">
        <f t="shared" si="667"/>
        <v>0</v>
      </c>
      <c r="T2628">
        <f t="shared" si="668"/>
        <v>0</v>
      </c>
      <c r="U2628">
        <v>0</v>
      </c>
      <c r="V2628">
        <f t="shared" ref="V2628:V2691" si="669">G2628*$G$2+H2629*$H$2+K2629*$K$2+M2628*$M$2+O2628*$O$2+Q2628*$Q$2+L2628*$L$2</f>
        <v>0.52923413086366666</v>
      </c>
      <c r="W2628">
        <f t="shared" ref="W2628:W2691" si="670">1/ (1+EXP(-V2628))</f>
        <v>0.62930446744357094</v>
      </c>
      <c r="X2628">
        <f t="shared" ref="X2628:X2691" si="671">(U2628-V2628)^2</f>
        <v>0.28008876527102067</v>
      </c>
      <c r="Y2628">
        <f t="shared" ref="Y2628:Y2691" si="672">IF(W2628&gt;=0.58,1,0)</f>
        <v>1</v>
      </c>
      <c r="Z2628" t="s">
        <v>2660</v>
      </c>
    </row>
    <row r="2629" spans="1:26" x14ac:dyDescent="0.25">
      <c r="A2629" t="s">
        <v>29</v>
      </c>
      <c r="B2629" t="s">
        <v>27</v>
      </c>
      <c r="C2629" t="s">
        <v>25</v>
      </c>
      <c r="D2629">
        <v>0</v>
      </c>
      <c r="F2629">
        <v>1</v>
      </c>
      <c r="G2629">
        <v>50.05</v>
      </c>
      <c r="H2629">
        <f t="shared" si="657"/>
        <v>1</v>
      </c>
      <c r="I2629">
        <f t="shared" si="658"/>
        <v>0</v>
      </c>
      <c r="J2629">
        <f t="shared" si="659"/>
        <v>1</v>
      </c>
      <c r="K2629">
        <f t="shared" si="660"/>
        <v>0</v>
      </c>
      <c r="L2629">
        <f t="shared" si="661"/>
        <v>0</v>
      </c>
      <c r="M2629">
        <f t="shared" si="662"/>
        <v>0</v>
      </c>
      <c r="N2629">
        <f t="shared" si="663"/>
        <v>1</v>
      </c>
      <c r="O2629">
        <f t="shared" si="664"/>
        <v>0</v>
      </c>
      <c r="P2629">
        <v>60</v>
      </c>
      <c r="Q2629">
        <f t="shared" si="665"/>
        <v>1</v>
      </c>
      <c r="R2629">
        <f t="shared" si="666"/>
        <v>0</v>
      </c>
      <c r="S2629">
        <f t="shared" si="667"/>
        <v>0</v>
      </c>
      <c r="T2629">
        <f t="shared" si="668"/>
        <v>0</v>
      </c>
      <c r="U2629">
        <v>0</v>
      </c>
      <c r="V2629">
        <f t="shared" si="669"/>
        <v>0.20110761805724037</v>
      </c>
      <c r="W2629">
        <f t="shared" si="670"/>
        <v>0.55010813597821173</v>
      </c>
      <c r="X2629">
        <f t="shared" si="671"/>
        <v>4.0444274040656869E-2</v>
      </c>
      <c r="Y2629">
        <f t="shared" si="672"/>
        <v>0</v>
      </c>
      <c r="Z2629" t="s">
        <v>2661</v>
      </c>
    </row>
    <row r="2630" spans="1:26" x14ac:dyDescent="0.25">
      <c r="A2630" t="s">
        <v>45</v>
      </c>
      <c r="B2630" t="s">
        <v>38</v>
      </c>
      <c r="C2630" t="s">
        <v>23</v>
      </c>
      <c r="D2630">
        <v>0</v>
      </c>
      <c r="F2630">
        <v>1</v>
      </c>
      <c r="G2630">
        <v>25.7</v>
      </c>
      <c r="H2630">
        <f t="shared" si="657"/>
        <v>1</v>
      </c>
      <c r="I2630">
        <f t="shared" si="658"/>
        <v>0</v>
      </c>
      <c r="J2630">
        <f t="shared" si="659"/>
        <v>0</v>
      </c>
      <c r="K2630">
        <f t="shared" si="660"/>
        <v>0</v>
      </c>
      <c r="L2630">
        <f t="shared" si="661"/>
        <v>1</v>
      </c>
      <c r="M2630">
        <f t="shared" si="662"/>
        <v>0</v>
      </c>
      <c r="N2630">
        <f t="shared" si="663"/>
        <v>0</v>
      </c>
      <c r="O2630">
        <f t="shared" si="664"/>
        <v>1</v>
      </c>
      <c r="P2630">
        <v>33</v>
      </c>
      <c r="Q2630">
        <f t="shared" si="665"/>
        <v>0</v>
      </c>
      <c r="R2630">
        <f t="shared" si="666"/>
        <v>0</v>
      </c>
      <c r="S2630">
        <f t="shared" si="667"/>
        <v>1</v>
      </c>
      <c r="T2630">
        <f t="shared" si="668"/>
        <v>0</v>
      </c>
      <c r="U2630">
        <v>0</v>
      </c>
      <c r="V2630">
        <f t="shared" si="669"/>
        <v>-5.7422820957735883E-2</v>
      </c>
      <c r="W2630">
        <f t="shared" si="670"/>
        <v>0.48564823814533781</v>
      </c>
      <c r="X2630">
        <f t="shared" si="671"/>
        <v>3.2973803667441914E-3</v>
      </c>
      <c r="Y2630">
        <f t="shared" si="672"/>
        <v>0</v>
      </c>
      <c r="Z2630" t="s">
        <v>2662</v>
      </c>
    </row>
    <row r="2631" spans="1:26" x14ac:dyDescent="0.25">
      <c r="A2631" t="s">
        <v>26</v>
      </c>
      <c r="B2631" t="s">
        <v>30</v>
      </c>
      <c r="C2631" t="s">
        <v>35</v>
      </c>
      <c r="D2631">
        <v>0</v>
      </c>
      <c r="F2631">
        <v>1</v>
      </c>
      <c r="G2631">
        <v>83.4</v>
      </c>
      <c r="H2631">
        <f t="shared" si="657"/>
        <v>1</v>
      </c>
      <c r="I2631">
        <f t="shared" si="658"/>
        <v>0</v>
      </c>
      <c r="J2631">
        <f t="shared" si="659"/>
        <v>0</v>
      </c>
      <c r="K2631">
        <f t="shared" si="660"/>
        <v>1</v>
      </c>
      <c r="L2631">
        <f t="shared" si="661"/>
        <v>0</v>
      </c>
      <c r="M2631">
        <f t="shared" si="662"/>
        <v>1</v>
      </c>
      <c r="N2631">
        <f t="shared" si="663"/>
        <v>0</v>
      </c>
      <c r="O2631">
        <f t="shared" si="664"/>
        <v>0</v>
      </c>
      <c r="P2631">
        <v>1</v>
      </c>
      <c r="Q2631">
        <f t="shared" si="665"/>
        <v>0</v>
      </c>
      <c r="R2631">
        <f t="shared" si="666"/>
        <v>1</v>
      </c>
      <c r="S2631">
        <f t="shared" si="667"/>
        <v>0</v>
      </c>
      <c r="T2631">
        <f t="shared" si="668"/>
        <v>0</v>
      </c>
      <c r="U2631">
        <v>0</v>
      </c>
      <c r="V2631">
        <f t="shared" si="669"/>
        <v>0.39265179014767082</v>
      </c>
      <c r="W2631">
        <f t="shared" si="670"/>
        <v>0.5969209004687337</v>
      </c>
      <c r="X2631">
        <f t="shared" si="671"/>
        <v>0.15417542830617054</v>
      </c>
      <c r="Y2631">
        <f t="shared" si="672"/>
        <v>1</v>
      </c>
      <c r="Z2631" t="s">
        <v>2663</v>
      </c>
    </row>
    <row r="2632" spans="1:26" x14ac:dyDescent="0.25">
      <c r="A2632" t="s">
        <v>26</v>
      </c>
      <c r="B2632" t="s">
        <v>38</v>
      </c>
      <c r="C2632" t="s">
        <v>35</v>
      </c>
      <c r="D2632">
        <v>0</v>
      </c>
      <c r="F2632">
        <v>1</v>
      </c>
      <c r="G2632">
        <v>70.7</v>
      </c>
      <c r="H2632">
        <f t="shared" si="657"/>
        <v>1</v>
      </c>
      <c r="I2632">
        <f t="shared" si="658"/>
        <v>0</v>
      </c>
      <c r="J2632">
        <f t="shared" si="659"/>
        <v>0</v>
      </c>
      <c r="K2632">
        <f t="shared" si="660"/>
        <v>1</v>
      </c>
      <c r="L2632">
        <f t="shared" si="661"/>
        <v>0</v>
      </c>
      <c r="M2632">
        <f t="shared" si="662"/>
        <v>1</v>
      </c>
      <c r="N2632">
        <f t="shared" si="663"/>
        <v>0</v>
      </c>
      <c r="O2632">
        <f t="shared" si="664"/>
        <v>0</v>
      </c>
      <c r="P2632">
        <v>2</v>
      </c>
      <c r="Q2632">
        <f t="shared" si="665"/>
        <v>0</v>
      </c>
      <c r="R2632">
        <f t="shared" si="666"/>
        <v>0</v>
      </c>
      <c r="S2632">
        <f t="shared" si="667"/>
        <v>1</v>
      </c>
      <c r="T2632">
        <f t="shared" si="668"/>
        <v>0</v>
      </c>
      <c r="U2632">
        <v>1</v>
      </c>
      <c r="V2632">
        <f t="shared" si="669"/>
        <v>0.3728517864017229</v>
      </c>
      <c r="W2632">
        <f t="shared" si="670"/>
        <v>0.59214789041798943</v>
      </c>
      <c r="X2632">
        <f t="shared" si="671"/>
        <v>0.39331488181951019</v>
      </c>
      <c r="Y2632">
        <f t="shared" si="672"/>
        <v>1</v>
      </c>
      <c r="Z2632" t="s">
        <v>2664</v>
      </c>
    </row>
    <row r="2633" spans="1:26" x14ac:dyDescent="0.25">
      <c r="A2633" t="s">
        <v>45</v>
      </c>
      <c r="B2633" t="s">
        <v>38</v>
      </c>
      <c r="C2633" t="s">
        <v>35</v>
      </c>
      <c r="D2633">
        <v>0</v>
      </c>
      <c r="F2633">
        <v>1</v>
      </c>
      <c r="G2633">
        <v>84.65</v>
      </c>
      <c r="H2633">
        <f t="shared" si="657"/>
        <v>1</v>
      </c>
      <c r="I2633">
        <f t="shared" si="658"/>
        <v>0</v>
      </c>
      <c r="J2633">
        <f t="shared" si="659"/>
        <v>0</v>
      </c>
      <c r="K2633">
        <f t="shared" si="660"/>
        <v>1</v>
      </c>
      <c r="L2633">
        <f t="shared" si="661"/>
        <v>0</v>
      </c>
      <c r="M2633">
        <f t="shared" si="662"/>
        <v>0</v>
      </c>
      <c r="N2633">
        <f t="shared" si="663"/>
        <v>0</v>
      </c>
      <c r="O2633">
        <f t="shared" si="664"/>
        <v>1</v>
      </c>
      <c r="P2633">
        <v>63</v>
      </c>
      <c r="Q2633">
        <f t="shared" si="665"/>
        <v>0</v>
      </c>
      <c r="R2633">
        <f t="shared" si="666"/>
        <v>0</v>
      </c>
      <c r="S2633">
        <f t="shared" si="667"/>
        <v>1</v>
      </c>
      <c r="T2633">
        <f t="shared" si="668"/>
        <v>0</v>
      </c>
      <c r="U2633">
        <v>0</v>
      </c>
      <c r="V2633">
        <f t="shared" si="669"/>
        <v>7.690315393370134E-2</v>
      </c>
      <c r="W2633">
        <f t="shared" si="670"/>
        <v>0.5192163188220692</v>
      </c>
      <c r="X2633">
        <f t="shared" si="671"/>
        <v>5.9140950849505642E-3</v>
      </c>
      <c r="Y2633">
        <f t="shared" si="672"/>
        <v>0</v>
      </c>
      <c r="Z2633" t="s">
        <v>2665</v>
      </c>
    </row>
    <row r="2634" spans="1:26" x14ac:dyDescent="0.25">
      <c r="A2634" t="s">
        <v>26</v>
      </c>
      <c r="B2634" t="s">
        <v>27</v>
      </c>
      <c r="C2634" t="s">
        <v>35</v>
      </c>
      <c r="D2634">
        <v>1</v>
      </c>
      <c r="F2634">
        <v>1</v>
      </c>
      <c r="G2634">
        <v>99.25</v>
      </c>
      <c r="H2634">
        <f t="shared" si="657"/>
        <v>0</v>
      </c>
      <c r="I2634">
        <f t="shared" si="658"/>
        <v>1</v>
      </c>
      <c r="J2634">
        <f t="shared" si="659"/>
        <v>0</v>
      </c>
      <c r="K2634">
        <f t="shared" si="660"/>
        <v>1</v>
      </c>
      <c r="L2634">
        <f t="shared" si="661"/>
        <v>0</v>
      </c>
      <c r="M2634">
        <f t="shared" si="662"/>
        <v>1</v>
      </c>
      <c r="N2634">
        <f t="shared" si="663"/>
        <v>0</v>
      </c>
      <c r="O2634">
        <f t="shared" si="664"/>
        <v>0</v>
      </c>
      <c r="P2634">
        <v>7</v>
      </c>
      <c r="Q2634">
        <f t="shared" si="665"/>
        <v>1</v>
      </c>
      <c r="R2634">
        <f t="shared" si="666"/>
        <v>0</v>
      </c>
      <c r="S2634">
        <f t="shared" si="667"/>
        <v>0</v>
      </c>
      <c r="T2634">
        <f t="shared" si="668"/>
        <v>0</v>
      </c>
      <c r="U2634">
        <v>1</v>
      </c>
      <c r="V2634">
        <f t="shared" si="669"/>
        <v>0.54926799292157469</v>
      </c>
      <c r="W2634">
        <f t="shared" si="670"/>
        <v>0.63396574310423548</v>
      </c>
      <c r="X2634">
        <f t="shared" si="671"/>
        <v>0.20315934220494564</v>
      </c>
      <c r="Y2634">
        <f t="shared" si="672"/>
        <v>1</v>
      </c>
      <c r="Z2634" t="s">
        <v>2666</v>
      </c>
    </row>
    <row r="2635" spans="1:26" x14ac:dyDescent="0.25">
      <c r="A2635" t="s">
        <v>45</v>
      </c>
      <c r="B2635" t="s">
        <v>30</v>
      </c>
      <c r="C2635" t="s">
        <v>25</v>
      </c>
      <c r="D2635">
        <v>0</v>
      </c>
      <c r="F2635">
        <v>1</v>
      </c>
      <c r="G2635">
        <v>64.75</v>
      </c>
      <c r="H2635">
        <f t="shared" si="657"/>
        <v>1</v>
      </c>
      <c r="I2635">
        <f t="shared" si="658"/>
        <v>0</v>
      </c>
      <c r="J2635">
        <f t="shared" si="659"/>
        <v>1</v>
      </c>
      <c r="K2635">
        <f t="shared" si="660"/>
        <v>0</v>
      </c>
      <c r="L2635">
        <f t="shared" si="661"/>
        <v>0</v>
      </c>
      <c r="M2635">
        <f t="shared" si="662"/>
        <v>0</v>
      </c>
      <c r="N2635">
        <f t="shared" si="663"/>
        <v>0</v>
      </c>
      <c r="O2635">
        <f t="shared" si="664"/>
        <v>1</v>
      </c>
      <c r="P2635">
        <v>55</v>
      </c>
      <c r="Q2635">
        <f t="shared" si="665"/>
        <v>0</v>
      </c>
      <c r="R2635">
        <f t="shared" si="666"/>
        <v>1</v>
      </c>
      <c r="S2635">
        <f t="shared" si="667"/>
        <v>0</v>
      </c>
      <c r="T2635">
        <f t="shared" si="668"/>
        <v>0</v>
      </c>
      <c r="U2635">
        <v>0</v>
      </c>
      <c r="V2635">
        <f t="shared" si="669"/>
        <v>3.2186502109370088E-2</v>
      </c>
      <c r="W2635">
        <f t="shared" si="670"/>
        <v>0.50804593092679817</v>
      </c>
      <c r="X2635">
        <f t="shared" si="671"/>
        <v>1.0359709180364851E-3</v>
      </c>
      <c r="Y2635">
        <f t="shared" si="672"/>
        <v>0</v>
      </c>
      <c r="Z2635" t="s">
        <v>2667</v>
      </c>
    </row>
    <row r="2636" spans="1:26" x14ac:dyDescent="0.25">
      <c r="A2636" t="s">
        <v>29</v>
      </c>
      <c r="B2636" t="s">
        <v>33</v>
      </c>
      <c r="C2636" t="s">
        <v>35</v>
      </c>
      <c r="D2636">
        <v>0</v>
      </c>
      <c r="F2636">
        <v>1</v>
      </c>
      <c r="G2636">
        <v>100.15</v>
      </c>
      <c r="H2636">
        <f t="shared" si="657"/>
        <v>1</v>
      </c>
      <c r="I2636">
        <f t="shared" si="658"/>
        <v>0</v>
      </c>
      <c r="J2636">
        <f t="shared" si="659"/>
        <v>0</v>
      </c>
      <c r="K2636">
        <f t="shared" si="660"/>
        <v>1</v>
      </c>
      <c r="L2636">
        <f t="shared" si="661"/>
        <v>0</v>
      </c>
      <c r="M2636">
        <f t="shared" si="662"/>
        <v>0</v>
      </c>
      <c r="N2636">
        <f t="shared" si="663"/>
        <v>1</v>
      </c>
      <c r="O2636">
        <f t="shared" si="664"/>
        <v>0</v>
      </c>
      <c r="P2636">
        <v>65</v>
      </c>
      <c r="Q2636">
        <f t="shared" si="665"/>
        <v>0</v>
      </c>
      <c r="R2636">
        <f t="shared" si="666"/>
        <v>0</v>
      </c>
      <c r="S2636">
        <f t="shared" si="667"/>
        <v>0</v>
      </c>
      <c r="T2636">
        <f t="shared" si="668"/>
        <v>1</v>
      </c>
      <c r="U2636">
        <v>0</v>
      </c>
      <c r="V2636">
        <f t="shared" si="669"/>
        <v>0.14731111977508979</v>
      </c>
      <c r="W2636">
        <f t="shared" si="670"/>
        <v>0.53676132551079137</v>
      </c>
      <c r="X2636">
        <f t="shared" si="671"/>
        <v>2.170056600939085E-2</v>
      </c>
      <c r="Y2636">
        <f t="shared" si="672"/>
        <v>0</v>
      </c>
      <c r="Z2636" t="s">
        <v>2668</v>
      </c>
    </row>
    <row r="2637" spans="1:26" x14ac:dyDescent="0.25">
      <c r="A2637" t="s">
        <v>26</v>
      </c>
      <c r="B2637" t="s">
        <v>27</v>
      </c>
      <c r="C2637" t="s">
        <v>35</v>
      </c>
      <c r="D2637">
        <v>0</v>
      </c>
      <c r="F2637">
        <v>1</v>
      </c>
      <c r="G2637">
        <v>84.8</v>
      </c>
      <c r="H2637">
        <f t="shared" si="657"/>
        <v>1</v>
      </c>
      <c r="I2637">
        <f t="shared" si="658"/>
        <v>0</v>
      </c>
      <c r="J2637">
        <f t="shared" si="659"/>
        <v>0</v>
      </c>
      <c r="K2637">
        <f t="shared" si="660"/>
        <v>1</v>
      </c>
      <c r="L2637">
        <f t="shared" si="661"/>
        <v>0</v>
      </c>
      <c r="M2637">
        <f t="shared" si="662"/>
        <v>1</v>
      </c>
      <c r="N2637">
        <f t="shared" si="663"/>
        <v>0</v>
      </c>
      <c r="O2637">
        <f t="shared" si="664"/>
        <v>0</v>
      </c>
      <c r="P2637">
        <v>1</v>
      </c>
      <c r="Q2637">
        <f t="shared" si="665"/>
        <v>1</v>
      </c>
      <c r="R2637">
        <f t="shared" si="666"/>
        <v>0</v>
      </c>
      <c r="S2637">
        <f t="shared" si="667"/>
        <v>0</v>
      </c>
      <c r="T2637">
        <f t="shared" si="668"/>
        <v>0</v>
      </c>
      <c r="U2637">
        <v>1</v>
      </c>
      <c r="V2637">
        <f t="shared" si="669"/>
        <v>0.52673964220275982</v>
      </c>
      <c r="W2637">
        <f t="shared" si="670"/>
        <v>0.62872236478945065</v>
      </c>
      <c r="X2637">
        <f t="shared" si="671"/>
        <v>0.2239753662623718</v>
      </c>
      <c r="Y2637">
        <f t="shared" si="672"/>
        <v>1</v>
      </c>
      <c r="Z2637" t="s">
        <v>2669</v>
      </c>
    </row>
    <row r="2638" spans="1:26" x14ac:dyDescent="0.25">
      <c r="A2638" t="s">
        <v>45</v>
      </c>
      <c r="B2638" t="s">
        <v>30</v>
      </c>
      <c r="C2638" t="s">
        <v>23</v>
      </c>
      <c r="D2638">
        <v>0</v>
      </c>
      <c r="F2638">
        <v>1</v>
      </c>
      <c r="G2638">
        <v>25.25</v>
      </c>
      <c r="H2638">
        <f t="shared" si="657"/>
        <v>1</v>
      </c>
      <c r="I2638">
        <f t="shared" si="658"/>
        <v>0</v>
      </c>
      <c r="J2638">
        <f t="shared" si="659"/>
        <v>0</v>
      </c>
      <c r="K2638">
        <f t="shared" si="660"/>
        <v>0</v>
      </c>
      <c r="L2638">
        <f t="shared" si="661"/>
        <v>1</v>
      </c>
      <c r="M2638">
        <f t="shared" si="662"/>
        <v>0</v>
      </c>
      <c r="N2638">
        <f t="shared" si="663"/>
        <v>0</v>
      </c>
      <c r="O2638">
        <f t="shared" si="664"/>
        <v>1</v>
      </c>
      <c r="P2638">
        <v>63</v>
      </c>
      <c r="Q2638">
        <f t="shared" si="665"/>
        <v>0</v>
      </c>
      <c r="R2638">
        <f t="shared" si="666"/>
        <v>1</v>
      </c>
      <c r="S2638">
        <f t="shared" si="667"/>
        <v>0</v>
      </c>
      <c r="T2638">
        <f t="shared" si="668"/>
        <v>0</v>
      </c>
      <c r="U2638">
        <v>0</v>
      </c>
      <c r="V2638">
        <f t="shared" si="669"/>
        <v>-4.4432946789313338E-2</v>
      </c>
      <c r="W2638">
        <f t="shared" si="670"/>
        <v>0.48889359051231579</v>
      </c>
      <c r="X2638">
        <f t="shared" si="671"/>
        <v>1.9742867603819506E-3</v>
      </c>
      <c r="Y2638">
        <f t="shared" si="672"/>
        <v>0</v>
      </c>
      <c r="Z2638" t="s">
        <v>2670</v>
      </c>
    </row>
    <row r="2639" spans="1:26" x14ac:dyDescent="0.25">
      <c r="A2639" t="s">
        <v>45</v>
      </c>
      <c r="B2639" t="s">
        <v>38</v>
      </c>
      <c r="C2639" t="s">
        <v>35</v>
      </c>
      <c r="D2639">
        <v>1</v>
      </c>
      <c r="F2639">
        <v>1</v>
      </c>
      <c r="G2639">
        <v>113</v>
      </c>
      <c r="H2639">
        <f t="shared" si="657"/>
        <v>0</v>
      </c>
      <c r="I2639">
        <f t="shared" si="658"/>
        <v>1</v>
      </c>
      <c r="J2639">
        <f t="shared" si="659"/>
        <v>0</v>
      </c>
      <c r="K2639">
        <f t="shared" si="660"/>
        <v>1</v>
      </c>
      <c r="L2639">
        <f t="shared" si="661"/>
        <v>0</v>
      </c>
      <c r="M2639">
        <f t="shared" si="662"/>
        <v>0</v>
      </c>
      <c r="N2639">
        <f t="shared" si="663"/>
        <v>0</v>
      </c>
      <c r="O2639">
        <f t="shared" si="664"/>
        <v>1</v>
      </c>
      <c r="P2639">
        <v>70</v>
      </c>
      <c r="Q2639">
        <f t="shared" si="665"/>
        <v>0</v>
      </c>
      <c r="R2639">
        <f t="shared" si="666"/>
        <v>0</v>
      </c>
      <c r="S2639">
        <f t="shared" si="667"/>
        <v>1</v>
      </c>
      <c r="T2639">
        <f t="shared" si="668"/>
        <v>0</v>
      </c>
      <c r="U2639">
        <v>0</v>
      </c>
      <c r="V2639">
        <f t="shared" si="669"/>
        <v>0.10254775652908588</v>
      </c>
      <c r="W2639">
        <f t="shared" si="670"/>
        <v>0.52561449613827949</v>
      </c>
      <c r="X2639">
        <f t="shared" si="671"/>
        <v>1.0516042369148675E-2</v>
      </c>
      <c r="Y2639">
        <f t="shared" si="672"/>
        <v>0</v>
      </c>
      <c r="Z2639" t="s">
        <v>2671</v>
      </c>
    </row>
    <row r="2640" spans="1:26" x14ac:dyDescent="0.25">
      <c r="A2640" t="s">
        <v>45</v>
      </c>
      <c r="B2640" t="s">
        <v>38</v>
      </c>
      <c r="C2640" t="s">
        <v>25</v>
      </c>
      <c r="D2640">
        <v>0</v>
      </c>
      <c r="F2640">
        <v>1</v>
      </c>
      <c r="G2640">
        <v>40.65</v>
      </c>
      <c r="H2640">
        <f t="shared" si="657"/>
        <v>1</v>
      </c>
      <c r="I2640">
        <f t="shared" si="658"/>
        <v>0</v>
      </c>
      <c r="J2640">
        <f t="shared" si="659"/>
        <v>1</v>
      </c>
      <c r="K2640">
        <f t="shared" si="660"/>
        <v>0</v>
      </c>
      <c r="L2640">
        <f t="shared" si="661"/>
        <v>0</v>
      </c>
      <c r="M2640">
        <f t="shared" si="662"/>
        <v>0</v>
      </c>
      <c r="N2640">
        <f t="shared" si="663"/>
        <v>0</v>
      </c>
      <c r="O2640">
        <f t="shared" si="664"/>
        <v>1</v>
      </c>
      <c r="P2640">
        <v>36</v>
      </c>
      <c r="Q2640">
        <f t="shared" si="665"/>
        <v>0</v>
      </c>
      <c r="R2640">
        <f t="shared" si="666"/>
        <v>0</v>
      </c>
      <c r="S2640">
        <f t="shared" si="667"/>
        <v>1</v>
      </c>
      <c r="T2640">
        <f t="shared" si="668"/>
        <v>0</v>
      </c>
      <c r="U2640">
        <v>0</v>
      </c>
      <c r="V2640">
        <f t="shared" si="669"/>
        <v>-5.3867333455389702E-3</v>
      </c>
      <c r="W2640">
        <f t="shared" si="670"/>
        <v>0.49865331991998668</v>
      </c>
      <c r="X2640">
        <f t="shared" si="671"/>
        <v>2.9016896135941465E-5</v>
      </c>
      <c r="Y2640">
        <f t="shared" si="672"/>
        <v>0</v>
      </c>
      <c r="Z2640" t="s">
        <v>2672</v>
      </c>
    </row>
    <row r="2641" spans="1:26" x14ac:dyDescent="0.25">
      <c r="A2641" t="s">
        <v>29</v>
      </c>
      <c r="B2641" t="s">
        <v>33</v>
      </c>
      <c r="C2641" t="s">
        <v>35</v>
      </c>
      <c r="D2641">
        <v>0</v>
      </c>
      <c r="F2641">
        <v>1</v>
      </c>
      <c r="G2641">
        <v>105</v>
      </c>
      <c r="H2641">
        <f t="shared" si="657"/>
        <v>1</v>
      </c>
      <c r="I2641">
        <f t="shared" si="658"/>
        <v>0</v>
      </c>
      <c r="J2641">
        <f t="shared" si="659"/>
        <v>0</v>
      </c>
      <c r="K2641">
        <f t="shared" si="660"/>
        <v>1</v>
      </c>
      <c r="L2641">
        <f t="shared" si="661"/>
        <v>0</v>
      </c>
      <c r="M2641">
        <f t="shared" si="662"/>
        <v>0</v>
      </c>
      <c r="N2641">
        <f t="shared" si="663"/>
        <v>1</v>
      </c>
      <c r="O2641">
        <f t="shared" si="664"/>
        <v>0</v>
      </c>
      <c r="P2641">
        <v>52</v>
      </c>
      <c r="Q2641">
        <f t="shared" si="665"/>
        <v>0</v>
      </c>
      <c r="R2641">
        <f t="shared" si="666"/>
        <v>0</v>
      </c>
      <c r="S2641">
        <f t="shared" si="667"/>
        <v>0</v>
      </c>
      <c r="T2641">
        <f t="shared" si="668"/>
        <v>1</v>
      </c>
      <c r="U2641">
        <v>1</v>
      </c>
      <c r="V2641">
        <f t="shared" si="669"/>
        <v>0.15000936926770789</v>
      </c>
      <c r="W2641">
        <f t="shared" si="670"/>
        <v>0.53743217453357817</v>
      </c>
      <c r="X2641">
        <f t="shared" si="671"/>
        <v>0.72248407233267975</v>
      </c>
      <c r="Y2641">
        <f t="shared" si="672"/>
        <v>0</v>
      </c>
      <c r="Z2641" t="s">
        <v>2673</v>
      </c>
    </row>
    <row r="2642" spans="1:26" x14ac:dyDescent="0.25">
      <c r="A2642" t="s">
        <v>26</v>
      </c>
      <c r="B2642" t="s">
        <v>27</v>
      </c>
      <c r="C2642" t="s">
        <v>25</v>
      </c>
      <c r="D2642">
        <v>0</v>
      </c>
      <c r="F2642">
        <v>1</v>
      </c>
      <c r="G2642">
        <v>54.45</v>
      </c>
      <c r="H2642">
        <f t="shared" si="657"/>
        <v>1</v>
      </c>
      <c r="I2642">
        <f t="shared" si="658"/>
        <v>0</v>
      </c>
      <c r="J2642">
        <f t="shared" si="659"/>
        <v>1</v>
      </c>
      <c r="K2642">
        <f t="shared" si="660"/>
        <v>0</v>
      </c>
      <c r="L2642">
        <f t="shared" si="661"/>
        <v>0</v>
      </c>
      <c r="M2642">
        <f t="shared" si="662"/>
        <v>1</v>
      </c>
      <c r="N2642">
        <f t="shared" si="663"/>
        <v>0</v>
      </c>
      <c r="O2642">
        <f t="shared" si="664"/>
        <v>0</v>
      </c>
      <c r="P2642">
        <v>22</v>
      </c>
      <c r="Q2642">
        <f t="shared" si="665"/>
        <v>1</v>
      </c>
      <c r="R2642">
        <f t="shared" si="666"/>
        <v>0</v>
      </c>
      <c r="S2642">
        <f t="shared" si="667"/>
        <v>0</v>
      </c>
      <c r="T2642">
        <f t="shared" si="668"/>
        <v>0</v>
      </c>
      <c r="U2642">
        <v>1</v>
      </c>
      <c r="V2642">
        <f t="shared" si="669"/>
        <v>0.48428547967693925</v>
      </c>
      <c r="W2642">
        <f t="shared" si="670"/>
        <v>0.61875931646212112</v>
      </c>
      <c r="X2642">
        <f t="shared" si="671"/>
        <v>0.26596146647204466</v>
      </c>
      <c r="Y2642">
        <f t="shared" si="672"/>
        <v>1</v>
      </c>
      <c r="Z2642" t="s">
        <v>2674</v>
      </c>
    </row>
    <row r="2643" spans="1:26" x14ac:dyDescent="0.25">
      <c r="A2643" t="s">
        <v>26</v>
      </c>
      <c r="B2643" t="s">
        <v>33</v>
      </c>
      <c r="C2643" t="s">
        <v>35</v>
      </c>
      <c r="D2643">
        <v>0</v>
      </c>
      <c r="F2643">
        <v>1</v>
      </c>
      <c r="G2643">
        <v>94.95</v>
      </c>
      <c r="H2643">
        <f t="shared" si="657"/>
        <v>1</v>
      </c>
      <c r="I2643">
        <f t="shared" si="658"/>
        <v>0</v>
      </c>
      <c r="J2643">
        <f t="shared" si="659"/>
        <v>0</v>
      </c>
      <c r="K2643">
        <f t="shared" si="660"/>
        <v>1</v>
      </c>
      <c r="L2643">
        <f t="shared" si="661"/>
        <v>0</v>
      </c>
      <c r="M2643">
        <f t="shared" si="662"/>
        <v>1</v>
      </c>
      <c r="N2643">
        <f t="shared" si="663"/>
        <v>0</v>
      </c>
      <c r="O2643">
        <f t="shared" si="664"/>
        <v>0</v>
      </c>
      <c r="P2643">
        <v>22</v>
      </c>
      <c r="Q2643">
        <f t="shared" si="665"/>
        <v>0</v>
      </c>
      <c r="R2643">
        <f t="shared" si="666"/>
        <v>0</v>
      </c>
      <c r="S2643">
        <f t="shared" si="667"/>
        <v>0</v>
      </c>
      <c r="T2643">
        <f t="shared" si="668"/>
        <v>1</v>
      </c>
      <c r="U2643">
        <v>0</v>
      </c>
      <c r="V2643">
        <f t="shared" si="669"/>
        <v>0.41948716001213882</v>
      </c>
      <c r="W2643">
        <f t="shared" si="670"/>
        <v>0.60336052524955774</v>
      </c>
      <c r="X2643">
        <f t="shared" si="671"/>
        <v>0.17596947741504976</v>
      </c>
      <c r="Y2643">
        <f t="shared" si="672"/>
        <v>1</v>
      </c>
      <c r="Z2643" t="s">
        <v>2675</v>
      </c>
    </row>
    <row r="2644" spans="1:26" x14ac:dyDescent="0.25">
      <c r="A2644" t="s">
        <v>26</v>
      </c>
      <c r="B2644" t="s">
        <v>38</v>
      </c>
      <c r="C2644" t="s">
        <v>25</v>
      </c>
      <c r="D2644">
        <v>1</v>
      </c>
      <c r="F2644">
        <v>1</v>
      </c>
      <c r="G2644">
        <v>59.9</v>
      </c>
      <c r="H2644">
        <f t="shared" si="657"/>
        <v>0</v>
      </c>
      <c r="I2644">
        <f t="shared" si="658"/>
        <v>1</v>
      </c>
      <c r="J2644">
        <f t="shared" si="659"/>
        <v>1</v>
      </c>
      <c r="K2644">
        <f t="shared" si="660"/>
        <v>0</v>
      </c>
      <c r="L2644">
        <f t="shared" si="661"/>
        <v>0</v>
      </c>
      <c r="M2644">
        <f t="shared" si="662"/>
        <v>1</v>
      </c>
      <c r="N2644">
        <f t="shared" si="663"/>
        <v>0</v>
      </c>
      <c r="O2644">
        <f t="shared" si="664"/>
        <v>0</v>
      </c>
      <c r="P2644">
        <v>5</v>
      </c>
      <c r="Q2644">
        <f t="shared" si="665"/>
        <v>0</v>
      </c>
      <c r="R2644">
        <f t="shared" si="666"/>
        <v>0</v>
      </c>
      <c r="S2644">
        <f t="shared" si="667"/>
        <v>1</v>
      </c>
      <c r="T2644">
        <f t="shared" si="668"/>
        <v>0</v>
      </c>
      <c r="U2644">
        <v>0</v>
      </c>
      <c r="V2644">
        <f t="shared" si="669"/>
        <v>0.35601398794060179</v>
      </c>
      <c r="W2644">
        <f t="shared" si="670"/>
        <v>0.58807519163801947</v>
      </c>
      <c r="X2644">
        <f t="shared" si="671"/>
        <v>0.12674595960937096</v>
      </c>
      <c r="Y2644">
        <f t="shared" si="672"/>
        <v>1</v>
      </c>
      <c r="Z2644" t="s">
        <v>2676</v>
      </c>
    </row>
    <row r="2645" spans="1:26" x14ac:dyDescent="0.25">
      <c r="A2645" t="s">
        <v>26</v>
      </c>
      <c r="B2645" t="s">
        <v>27</v>
      </c>
      <c r="C2645" t="s">
        <v>35</v>
      </c>
      <c r="D2645">
        <v>0</v>
      </c>
      <c r="F2645">
        <v>1</v>
      </c>
      <c r="G2645">
        <v>85.3</v>
      </c>
      <c r="H2645">
        <f t="shared" si="657"/>
        <v>1</v>
      </c>
      <c r="I2645">
        <f t="shared" si="658"/>
        <v>0</v>
      </c>
      <c r="J2645">
        <f t="shared" si="659"/>
        <v>0</v>
      </c>
      <c r="K2645">
        <f t="shared" si="660"/>
        <v>1</v>
      </c>
      <c r="L2645">
        <f t="shared" si="661"/>
        <v>0</v>
      </c>
      <c r="M2645">
        <f t="shared" si="662"/>
        <v>1</v>
      </c>
      <c r="N2645">
        <f t="shared" si="663"/>
        <v>0</v>
      </c>
      <c r="O2645">
        <f t="shared" si="664"/>
        <v>0</v>
      </c>
      <c r="P2645">
        <v>47</v>
      </c>
      <c r="Q2645">
        <f t="shared" si="665"/>
        <v>1</v>
      </c>
      <c r="R2645">
        <f t="shared" si="666"/>
        <v>0</v>
      </c>
      <c r="S2645">
        <f t="shared" si="667"/>
        <v>0</v>
      </c>
      <c r="T2645">
        <f t="shared" si="668"/>
        <v>0</v>
      </c>
      <c r="U2645">
        <v>1</v>
      </c>
      <c r="V2645">
        <f t="shared" si="669"/>
        <v>0.53238233917004896</v>
      </c>
      <c r="W2645">
        <f t="shared" si="670"/>
        <v>0.63003858314570893</v>
      </c>
      <c r="X2645">
        <f t="shared" si="671"/>
        <v>0.21866627672007513</v>
      </c>
      <c r="Y2645">
        <f t="shared" si="672"/>
        <v>1</v>
      </c>
      <c r="Z2645" t="s">
        <v>2677</v>
      </c>
    </row>
    <row r="2646" spans="1:26" x14ac:dyDescent="0.25">
      <c r="A2646" t="s">
        <v>26</v>
      </c>
      <c r="B2646" t="s">
        <v>27</v>
      </c>
      <c r="C2646" t="s">
        <v>35</v>
      </c>
      <c r="D2646">
        <v>0</v>
      </c>
      <c r="F2646">
        <v>1</v>
      </c>
      <c r="G2646">
        <v>83.35</v>
      </c>
      <c r="H2646">
        <f t="shared" si="657"/>
        <v>1</v>
      </c>
      <c r="I2646">
        <f t="shared" si="658"/>
        <v>0</v>
      </c>
      <c r="J2646">
        <f t="shared" si="659"/>
        <v>0</v>
      </c>
      <c r="K2646">
        <f t="shared" si="660"/>
        <v>1</v>
      </c>
      <c r="L2646">
        <f t="shared" si="661"/>
        <v>0</v>
      </c>
      <c r="M2646">
        <f t="shared" si="662"/>
        <v>1</v>
      </c>
      <c r="N2646">
        <f t="shared" si="663"/>
        <v>0</v>
      </c>
      <c r="O2646">
        <f t="shared" si="664"/>
        <v>0</v>
      </c>
      <c r="P2646">
        <v>33</v>
      </c>
      <c r="Q2646">
        <f t="shared" si="665"/>
        <v>1</v>
      </c>
      <c r="R2646">
        <f t="shared" si="666"/>
        <v>0</v>
      </c>
      <c r="S2646">
        <f t="shared" si="667"/>
        <v>0</v>
      </c>
      <c r="T2646">
        <f t="shared" si="668"/>
        <v>0</v>
      </c>
      <c r="U2646">
        <v>1</v>
      </c>
      <c r="V2646">
        <f t="shared" si="669"/>
        <v>0.52447901185381307</v>
      </c>
      <c r="W2646">
        <f t="shared" si="670"/>
        <v>0.62819451122015513</v>
      </c>
      <c r="X2646">
        <f t="shared" si="671"/>
        <v>0.22612021016752604</v>
      </c>
      <c r="Y2646">
        <f t="shared" si="672"/>
        <v>1</v>
      </c>
      <c r="Z2646" t="s">
        <v>2678</v>
      </c>
    </row>
    <row r="2647" spans="1:26" x14ac:dyDescent="0.25">
      <c r="A2647" t="s">
        <v>26</v>
      </c>
      <c r="B2647" t="s">
        <v>38</v>
      </c>
      <c r="C2647" t="s">
        <v>25</v>
      </c>
      <c r="D2647">
        <v>0</v>
      </c>
      <c r="F2647">
        <v>1</v>
      </c>
      <c r="G2647">
        <v>33.5</v>
      </c>
      <c r="H2647">
        <f t="shared" si="657"/>
        <v>1</v>
      </c>
      <c r="I2647">
        <f t="shared" si="658"/>
        <v>0</v>
      </c>
      <c r="J2647">
        <f t="shared" si="659"/>
        <v>1</v>
      </c>
      <c r="K2647">
        <f t="shared" si="660"/>
        <v>0</v>
      </c>
      <c r="L2647">
        <f t="shared" si="661"/>
        <v>0</v>
      </c>
      <c r="M2647">
        <f t="shared" si="662"/>
        <v>1</v>
      </c>
      <c r="N2647">
        <f t="shared" si="663"/>
        <v>0</v>
      </c>
      <c r="O2647">
        <f t="shared" si="664"/>
        <v>0</v>
      </c>
      <c r="P2647">
        <v>18</v>
      </c>
      <c r="Q2647">
        <f t="shared" si="665"/>
        <v>0</v>
      </c>
      <c r="R2647">
        <f t="shared" si="666"/>
        <v>0</v>
      </c>
      <c r="S2647">
        <f t="shared" si="667"/>
        <v>1</v>
      </c>
      <c r="T2647">
        <f t="shared" si="668"/>
        <v>0</v>
      </c>
      <c r="U2647">
        <v>1</v>
      </c>
      <c r="V2647">
        <f t="shared" si="669"/>
        <v>0.30999175577488347</v>
      </c>
      <c r="W2647">
        <f t="shared" si="670"/>
        <v>0.57688324880893727</v>
      </c>
      <c r="X2647">
        <f t="shared" si="671"/>
        <v>0.47611137709862805</v>
      </c>
      <c r="Y2647">
        <f t="shared" si="672"/>
        <v>0</v>
      </c>
      <c r="Z2647" t="s">
        <v>2679</v>
      </c>
    </row>
    <row r="2648" spans="1:26" x14ac:dyDescent="0.25">
      <c r="A2648" t="s">
        <v>26</v>
      </c>
      <c r="B2648" t="s">
        <v>38</v>
      </c>
      <c r="C2648" t="s">
        <v>23</v>
      </c>
      <c r="D2648">
        <v>0</v>
      </c>
      <c r="F2648">
        <v>1</v>
      </c>
      <c r="G2648">
        <v>19.8</v>
      </c>
      <c r="H2648">
        <f t="shared" si="657"/>
        <v>1</v>
      </c>
      <c r="I2648">
        <f t="shared" si="658"/>
        <v>0</v>
      </c>
      <c r="J2648">
        <f t="shared" si="659"/>
        <v>0</v>
      </c>
      <c r="K2648">
        <f t="shared" si="660"/>
        <v>0</v>
      </c>
      <c r="L2648">
        <f t="shared" si="661"/>
        <v>1</v>
      </c>
      <c r="M2648">
        <f t="shared" si="662"/>
        <v>1</v>
      </c>
      <c r="N2648">
        <f t="shared" si="663"/>
        <v>0</v>
      </c>
      <c r="O2648">
        <f t="shared" si="664"/>
        <v>0</v>
      </c>
      <c r="P2648">
        <v>1</v>
      </c>
      <c r="Q2648">
        <f t="shared" si="665"/>
        <v>0</v>
      </c>
      <c r="R2648">
        <f t="shared" si="666"/>
        <v>0</v>
      </c>
      <c r="S2648">
        <f t="shared" si="667"/>
        <v>1</v>
      </c>
      <c r="T2648">
        <f t="shared" si="668"/>
        <v>0</v>
      </c>
      <c r="U2648">
        <v>0</v>
      </c>
      <c r="V2648">
        <f t="shared" si="669"/>
        <v>0.25990448742902</v>
      </c>
      <c r="W2648">
        <f t="shared" si="670"/>
        <v>0.56461281255256657</v>
      </c>
      <c r="X2648">
        <f t="shared" si="671"/>
        <v>6.7550342585741621E-2</v>
      </c>
      <c r="Y2648">
        <f t="shared" si="672"/>
        <v>0</v>
      </c>
      <c r="Z2648" t="s">
        <v>2680</v>
      </c>
    </row>
    <row r="2649" spans="1:26" x14ac:dyDescent="0.25">
      <c r="A2649" t="s">
        <v>45</v>
      </c>
      <c r="B2649" t="s">
        <v>38</v>
      </c>
      <c r="C2649" t="s">
        <v>25</v>
      </c>
      <c r="D2649">
        <v>0</v>
      </c>
      <c r="F2649">
        <v>1</v>
      </c>
      <c r="G2649">
        <v>81.8</v>
      </c>
      <c r="H2649">
        <f t="shared" si="657"/>
        <v>1</v>
      </c>
      <c r="I2649">
        <f t="shared" si="658"/>
        <v>0</v>
      </c>
      <c r="J2649">
        <f t="shared" si="659"/>
        <v>1</v>
      </c>
      <c r="K2649">
        <f t="shared" si="660"/>
        <v>0</v>
      </c>
      <c r="L2649">
        <f t="shared" si="661"/>
        <v>0</v>
      </c>
      <c r="M2649">
        <f t="shared" si="662"/>
        <v>0</v>
      </c>
      <c r="N2649">
        <f t="shared" si="663"/>
        <v>0</v>
      </c>
      <c r="O2649">
        <f t="shared" si="664"/>
        <v>1</v>
      </c>
      <c r="P2649">
        <v>56</v>
      </c>
      <c r="Q2649">
        <f t="shared" si="665"/>
        <v>0</v>
      </c>
      <c r="R2649">
        <f t="shared" si="666"/>
        <v>0</v>
      </c>
      <c r="S2649">
        <f t="shared" si="667"/>
        <v>1</v>
      </c>
      <c r="T2649">
        <f t="shared" si="668"/>
        <v>0</v>
      </c>
      <c r="U2649">
        <v>0</v>
      </c>
      <c r="V2649">
        <f t="shared" si="669"/>
        <v>5.3905227641402736E-2</v>
      </c>
      <c r="W2649">
        <f t="shared" si="670"/>
        <v>0.51347304460026733</v>
      </c>
      <c r="X2649">
        <f t="shared" si="671"/>
        <v>2.9057735670714496E-3</v>
      </c>
      <c r="Y2649">
        <f t="shared" si="672"/>
        <v>0</v>
      </c>
      <c r="Z2649" t="s">
        <v>2681</v>
      </c>
    </row>
    <row r="2650" spans="1:26" x14ac:dyDescent="0.25">
      <c r="A2650" t="s">
        <v>26</v>
      </c>
      <c r="B2650" t="s">
        <v>30</v>
      </c>
      <c r="C2650" t="s">
        <v>23</v>
      </c>
      <c r="D2650">
        <v>0</v>
      </c>
      <c r="F2650">
        <v>1</v>
      </c>
      <c r="G2650">
        <v>20</v>
      </c>
      <c r="H2650">
        <f t="shared" si="657"/>
        <v>1</v>
      </c>
      <c r="I2650">
        <f t="shared" si="658"/>
        <v>0</v>
      </c>
      <c r="J2650">
        <f t="shared" si="659"/>
        <v>0</v>
      </c>
      <c r="K2650">
        <f t="shared" si="660"/>
        <v>0</v>
      </c>
      <c r="L2650">
        <f t="shared" si="661"/>
        <v>1</v>
      </c>
      <c r="M2650">
        <f t="shared" si="662"/>
        <v>1</v>
      </c>
      <c r="N2650">
        <f t="shared" si="663"/>
        <v>0</v>
      </c>
      <c r="O2650">
        <f t="shared" si="664"/>
        <v>0</v>
      </c>
      <c r="P2650">
        <v>2</v>
      </c>
      <c r="Q2650">
        <f t="shared" si="665"/>
        <v>0</v>
      </c>
      <c r="R2650">
        <f t="shared" si="666"/>
        <v>1</v>
      </c>
      <c r="S2650">
        <f t="shared" si="667"/>
        <v>0</v>
      </c>
      <c r="T2650">
        <f t="shared" si="668"/>
        <v>0</v>
      </c>
      <c r="U2650">
        <v>0</v>
      </c>
      <c r="V2650">
        <f t="shared" si="669"/>
        <v>0.26021629851163336</v>
      </c>
      <c r="W2650">
        <f t="shared" si="670"/>
        <v>0.56468946202458747</v>
      </c>
      <c r="X2650">
        <f t="shared" si="671"/>
        <v>6.7712522011095483E-2</v>
      </c>
      <c r="Y2650">
        <f t="shared" si="672"/>
        <v>0</v>
      </c>
      <c r="Z2650" t="s">
        <v>2682</v>
      </c>
    </row>
    <row r="2651" spans="1:26" x14ac:dyDescent="0.25">
      <c r="A2651" t="s">
        <v>26</v>
      </c>
      <c r="B2651" t="s">
        <v>27</v>
      </c>
      <c r="C2651" t="s">
        <v>25</v>
      </c>
      <c r="D2651">
        <v>0</v>
      </c>
      <c r="F2651">
        <v>1</v>
      </c>
      <c r="G2651">
        <v>59.6</v>
      </c>
      <c r="H2651">
        <f t="shared" si="657"/>
        <v>1</v>
      </c>
      <c r="I2651">
        <f t="shared" si="658"/>
        <v>0</v>
      </c>
      <c r="J2651">
        <f t="shared" si="659"/>
        <v>1</v>
      </c>
      <c r="K2651">
        <f t="shared" si="660"/>
        <v>0</v>
      </c>
      <c r="L2651">
        <f t="shared" si="661"/>
        <v>0</v>
      </c>
      <c r="M2651">
        <f t="shared" si="662"/>
        <v>1</v>
      </c>
      <c r="N2651">
        <f t="shared" si="663"/>
        <v>0</v>
      </c>
      <c r="O2651">
        <f t="shared" si="664"/>
        <v>0</v>
      </c>
      <c r="P2651">
        <v>35</v>
      </c>
      <c r="Q2651">
        <f t="shared" si="665"/>
        <v>1</v>
      </c>
      <c r="R2651">
        <f t="shared" si="666"/>
        <v>0</v>
      </c>
      <c r="S2651">
        <f t="shared" si="667"/>
        <v>0</v>
      </c>
      <c r="T2651">
        <f t="shared" si="668"/>
        <v>0</v>
      </c>
      <c r="U2651">
        <v>0</v>
      </c>
      <c r="V2651">
        <f t="shared" si="669"/>
        <v>0.48745144579347732</v>
      </c>
      <c r="W2651">
        <f t="shared" si="670"/>
        <v>0.61950587459624717</v>
      </c>
      <c r="X2651">
        <f t="shared" si="671"/>
        <v>0.23760891200615136</v>
      </c>
      <c r="Y2651">
        <f t="shared" si="672"/>
        <v>1</v>
      </c>
      <c r="Z2651" t="s">
        <v>2683</v>
      </c>
    </row>
    <row r="2652" spans="1:26" x14ac:dyDescent="0.25">
      <c r="A2652" t="s">
        <v>45</v>
      </c>
      <c r="B2652" t="s">
        <v>38</v>
      </c>
      <c r="C2652" t="s">
        <v>23</v>
      </c>
      <c r="D2652">
        <v>0</v>
      </c>
      <c r="F2652">
        <v>1</v>
      </c>
      <c r="G2652">
        <v>25</v>
      </c>
      <c r="H2652">
        <f t="shared" si="657"/>
        <v>1</v>
      </c>
      <c r="I2652">
        <f t="shared" si="658"/>
        <v>0</v>
      </c>
      <c r="J2652">
        <f t="shared" si="659"/>
        <v>0</v>
      </c>
      <c r="K2652">
        <f t="shared" si="660"/>
        <v>0</v>
      </c>
      <c r="L2652">
        <f t="shared" si="661"/>
        <v>1</v>
      </c>
      <c r="M2652">
        <f t="shared" si="662"/>
        <v>0</v>
      </c>
      <c r="N2652">
        <f t="shared" si="663"/>
        <v>0</v>
      </c>
      <c r="O2652">
        <f t="shared" si="664"/>
        <v>1</v>
      </c>
      <c r="P2652">
        <v>64</v>
      </c>
      <c r="Q2652">
        <f t="shared" si="665"/>
        <v>0</v>
      </c>
      <c r="R2652">
        <f t="shared" si="666"/>
        <v>0</v>
      </c>
      <c r="S2652">
        <f t="shared" si="667"/>
        <v>1</v>
      </c>
      <c r="T2652">
        <f t="shared" si="668"/>
        <v>0</v>
      </c>
      <c r="U2652">
        <v>0</v>
      </c>
      <c r="V2652">
        <f t="shared" si="669"/>
        <v>-5.8514159746882621E-2</v>
      </c>
      <c r="W2652">
        <f t="shared" si="670"/>
        <v>0.48537563253122878</v>
      </c>
      <c r="X2652">
        <f t="shared" si="671"/>
        <v>3.4239068908836984E-3</v>
      </c>
      <c r="Y2652">
        <f t="shared" si="672"/>
        <v>0</v>
      </c>
      <c r="Z2652" t="s">
        <v>2684</v>
      </c>
    </row>
    <row r="2653" spans="1:26" x14ac:dyDescent="0.25">
      <c r="A2653" t="s">
        <v>26</v>
      </c>
      <c r="B2653" t="s">
        <v>38</v>
      </c>
      <c r="C2653" t="s">
        <v>35</v>
      </c>
      <c r="D2653">
        <v>0</v>
      </c>
      <c r="F2653">
        <v>1</v>
      </c>
      <c r="G2653">
        <v>84.35</v>
      </c>
      <c r="H2653">
        <f t="shared" si="657"/>
        <v>1</v>
      </c>
      <c r="I2653">
        <f t="shared" si="658"/>
        <v>0</v>
      </c>
      <c r="J2653">
        <f t="shared" si="659"/>
        <v>0</v>
      </c>
      <c r="K2653">
        <f t="shared" si="660"/>
        <v>1</v>
      </c>
      <c r="L2653">
        <f t="shared" si="661"/>
        <v>0</v>
      </c>
      <c r="M2653">
        <f t="shared" si="662"/>
        <v>1</v>
      </c>
      <c r="N2653">
        <f t="shared" si="663"/>
        <v>0</v>
      </c>
      <c r="O2653">
        <f t="shared" si="664"/>
        <v>0</v>
      </c>
      <c r="P2653">
        <v>15</v>
      </c>
      <c r="Q2653">
        <f t="shared" si="665"/>
        <v>0</v>
      </c>
      <c r="R2653">
        <f t="shared" si="666"/>
        <v>0</v>
      </c>
      <c r="S2653">
        <f t="shared" si="667"/>
        <v>1</v>
      </c>
      <c r="T2653">
        <f t="shared" si="668"/>
        <v>0</v>
      </c>
      <c r="U2653">
        <v>0</v>
      </c>
      <c r="V2653">
        <f t="shared" si="669"/>
        <v>0.39413289279008423</v>
      </c>
      <c r="W2653">
        <f t="shared" si="670"/>
        <v>0.59727721193970884</v>
      </c>
      <c r="X2653">
        <f t="shared" si="671"/>
        <v>0.15534073717908004</v>
      </c>
      <c r="Y2653">
        <f t="shared" si="672"/>
        <v>1</v>
      </c>
      <c r="Z2653" t="s">
        <v>2685</v>
      </c>
    </row>
    <row r="2654" spans="1:26" x14ac:dyDescent="0.25">
      <c r="A2654" t="s">
        <v>26</v>
      </c>
      <c r="B2654" t="s">
        <v>27</v>
      </c>
      <c r="C2654" t="s">
        <v>35</v>
      </c>
      <c r="D2654">
        <v>0</v>
      </c>
      <c r="F2654">
        <v>1</v>
      </c>
      <c r="G2654">
        <v>90.35</v>
      </c>
      <c r="H2654">
        <f t="shared" si="657"/>
        <v>1</v>
      </c>
      <c r="I2654">
        <f t="shared" si="658"/>
        <v>0</v>
      </c>
      <c r="J2654">
        <f t="shared" si="659"/>
        <v>0</v>
      </c>
      <c r="K2654">
        <f t="shared" si="660"/>
        <v>1</v>
      </c>
      <c r="L2654">
        <f t="shared" si="661"/>
        <v>0</v>
      </c>
      <c r="M2654">
        <f t="shared" si="662"/>
        <v>1</v>
      </c>
      <c r="N2654">
        <f t="shared" si="663"/>
        <v>0</v>
      </c>
      <c r="O2654">
        <f t="shared" si="664"/>
        <v>0</v>
      </c>
      <c r="P2654">
        <v>24</v>
      </c>
      <c r="Q2654">
        <f t="shared" si="665"/>
        <v>1</v>
      </c>
      <c r="R2654">
        <f t="shared" si="666"/>
        <v>0</v>
      </c>
      <c r="S2654">
        <f t="shared" si="667"/>
        <v>0</v>
      </c>
      <c r="T2654">
        <f t="shared" si="668"/>
        <v>0</v>
      </c>
      <c r="U2654">
        <v>1</v>
      </c>
      <c r="V2654">
        <f t="shared" si="669"/>
        <v>0.53539239974528041</v>
      </c>
      <c r="W2654">
        <f t="shared" si="670"/>
        <v>0.63073992301473258</v>
      </c>
      <c r="X2654">
        <f t="shared" si="671"/>
        <v>0.21586022221444931</v>
      </c>
      <c r="Y2654">
        <f t="shared" si="672"/>
        <v>1</v>
      </c>
      <c r="Z2654" t="s">
        <v>2686</v>
      </c>
    </row>
    <row r="2655" spans="1:26" x14ac:dyDescent="0.25">
      <c r="A2655" t="s">
        <v>26</v>
      </c>
      <c r="B2655" t="s">
        <v>30</v>
      </c>
      <c r="C2655" t="s">
        <v>25</v>
      </c>
      <c r="D2655">
        <v>0</v>
      </c>
      <c r="F2655">
        <v>1</v>
      </c>
      <c r="G2655">
        <v>55.55</v>
      </c>
      <c r="H2655">
        <f t="shared" si="657"/>
        <v>1</v>
      </c>
      <c r="I2655">
        <f t="shared" si="658"/>
        <v>0</v>
      </c>
      <c r="J2655">
        <f t="shared" si="659"/>
        <v>1</v>
      </c>
      <c r="K2655">
        <f t="shared" si="660"/>
        <v>0</v>
      </c>
      <c r="L2655">
        <f t="shared" si="661"/>
        <v>0</v>
      </c>
      <c r="M2655">
        <f t="shared" si="662"/>
        <v>1</v>
      </c>
      <c r="N2655">
        <f t="shared" si="663"/>
        <v>0</v>
      </c>
      <c r="O2655">
        <f t="shared" si="664"/>
        <v>0</v>
      </c>
      <c r="P2655">
        <v>1</v>
      </c>
      <c r="Q2655">
        <f t="shared" si="665"/>
        <v>0</v>
      </c>
      <c r="R2655">
        <f t="shared" si="666"/>
        <v>1</v>
      </c>
      <c r="S2655">
        <f t="shared" si="667"/>
        <v>0</v>
      </c>
      <c r="T2655">
        <f t="shared" si="668"/>
        <v>0</v>
      </c>
      <c r="U2655">
        <v>0</v>
      </c>
      <c r="V2655">
        <f t="shared" si="669"/>
        <v>0.34436892763300564</v>
      </c>
      <c r="W2655">
        <f t="shared" si="670"/>
        <v>0.5852513957915495</v>
      </c>
      <c r="X2655">
        <f t="shared" si="671"/>
        <v>0.11858995831910628</v>
      </c>
      <c r="Y2655">
        <f t="shared" si="672"/>
        <v>1</v>
      </c>
      <c r="Z2655" t="s">
        <v>2687</v>
      </c>
    </row>
    <row r="2656" spans="1:26" x14ac:dyDescent="0.25">
      <c r="A2656" t="s">
        <v>45</v>
      </c>
      <c r="B2656" t="s">
        <v>38</v>
      </c>
      <c r="C2656" t="s">
        <v>25</v>
      </c>
      <c r="D2656">
        <v>0</v>
      </c>
      <c r="F2656">
        <v>1</v>
      </c>
      <c r="G2656">
        <v>75.349999999999994</v>
      </c>
      <c r="H2656">
        <f t="shared" si="657"/>
        <v>1</v>
      </c>
      <c r="I2656">
        <f t="shared" si="658"/>
        <v>0</v>
      </c>
      <c r="J2656">
        <f t="shared" si="659"/>
        <v>1</v>
      </c>
      <c r="K2656">
        <f t="shared" si="660"/>
        <v>0</v>
      </c>
      <c r="L2656">
        <f t="shared" si="661"/>
        <v>0</v>
      </c>
      <c r="M2656">
        <f t="shared" si="662"/>
        <v>0</v>
      </c>
      <c r="N2656">
        <f t="shared" si="663"/>
        <v>0</v>
      </c>
      <c r="O2656">
        <f t="shared" si="664"/>
        <v>1</v>
      </c>
      <c r="P2656">
        <v>70</v>
      </c>
      <c r="Q2656">
        <f t="shared" si="665"/>
        <v>0</v>
      </c>
      <c r="R2656">
        <f t="shared" si="666"/>
        <v>0</v>
      </c>
      <c r="S2656">
        <f t="shared" si="667"/>
        <v>1</v>
      </c>
      <c r="T2656">
        <f t="shared" si="668"/>
        <v>0</v>
      </c>
      <c r="U2656">
        <v>0</v>
      </c>
      <c r="V2656">
        <f t="shared" si="669"/>
        <v>4.8712489487877805E-2</v>
      </c>
      <c r="W2656">
        <f t="shared" si="670"/>
        <v>0.51217571481431357</v>
      </c>
      <c r="X2656">
        <f t="shared" si="671"/>
        <v>2.3729066321066055E-3</v>
      </c>
      <c r="Y2656">
        <f t="shared" si="672"/>
        <v>0</v>
      </c>
      <c r="Z2656" t="s">
        <v>2688</v>
      </c>
    </row>
    <row r="2657" spans="1:26" x14ac:dyDescent="0.25">
      <c r="A2657" t="s">
        <v>26</v>
      </c>
      <c r="B2657" t="s">
        <v>27</v>
      </c>
      <c r="C2657" t="s">
        <v>35</v>
      </c>
      <c r="D2657">
        <v>0</v>
      </c>
      <c r="F2657">
        <v>1</v>
      </c>
      <c r="G2657">
        <v>90.75</v>
      </c>
      <c r="H2657">
        <f t="shared" si="657"/>
        <v>1</v>
      </c>
      <c r="I2657">
        <f t="shared" si="658"/>
        <v>0</v>
      </c>
      <c r="J2657">
        <f t="shared" si="659"/>
        <v>0</v>
      </c>
      <c r="K2657">
        <f t="shared" si="660"/>
        <v>1</v>
      </c>
      <c r="L2657">
        <f t="shared" si="661"/>
        <v>0</v>
      </c>
      <c r="M2657">
        <f t="shared" si="662"/>
        <v>1</v>
      </c>
      <c r="N2657">
        <f t="shared" si="663"/>
        <v>0</v>
      </c>
      <c r="O2657">
        <f t="shared" si="664"/>
        <v>0</v>
      </c>
      <c r="P2657">
        <v>1</v>
      </c>
      <c r="Q2657">
        <f t="shared" si="665"/>
        <v>1</v>
      </c>
      <c r="R2657">
        <f t="shared" si="666"/>
        <v>0</v>
      </c>
      <c r="S2657">
        <f t="shared" si="667"/>
        <v>0</v>
      </c>
      <c r="T2657">
        <f t="shared" si="668"/>
        <v>0</v>
      </c>
      <c r="U2657">
        <v>1</v>
      </c>
      <c r="V2657">
        <f t="shared" si="669"/>
        <v>0.54087919117126282</v>
      </c>
      <c r="W2657">
        <f t="shared" si="670"/>
        <v>0.6320169162979038</v>
      </c>
      <c r="X2657">
        <f t="shared" si="671"/>
        <v>0.21079191709955383</v>
      </c>
      <c r="Y2657">
        <f t="shared" si="672"/>
        <v>1</v>
      </c>
      <c r="Z2657" t="s">
        <v>2689</v>
      </c>
    </row>
    <row r="2658" spans="1:26" x14ac:dyDescent="0.25">
      <c r="A2658" t="s">
        <v>26</v>
      </c>
      <c r="B2658" t="s">
        <v>30</v>
      </c>
      <c r="C2658" t="s">
        <v>35</v>
      </c>
      <c r="D2658">
        <v>0</v>
      </c>
      <c r="F2658">
        <v>1</v>
      </c>
      <c r="G2658">
        <v>89.6</v>
      </c>
      <c r="H2658">
        <f t="shared" si="657"/>
        <v>1</v>
      </c>
      <c r="I2658">
        <f t="shared" si="658"/>
        <v>0</v>
      </c>
      <c r="J2658">
        <f t="shared" si="659"/>
        <v>0</v>
      </c>
      <c r="K2658">
        <f t="shared" si="660"/>
        <v>1</v>
      </c>
      <c r="L2658">
        <f t="shared" si="661"/>
        <v>0</v>
      </c>
      <c r="M2658">
        <f t="shared" si="662"/>
        <v>1</v>
      </c>
      <c r="N2658">
        <f t="shared" si="663"/>
        <v>0</v>
      </c>
      <c r="O2658">
        <f t="shared" si="664"/>
        <v>0</v>
      </c>
      <c r="P2658">
        <v>4</v>
      </c>
      <c r="Q2658">
        <f t="shared" si="665"/>
        <v>0</v>
      </c>
      <c r="R2658">
        <f t="shared" si="666"/>
        <v>1</v>
      </c>
      <c r="S2658">
        <f t="shared" si="667"/>
        <v>0</v>
      </c>
      <c r="T2658">
        <f t="shared" si="668"/>
        <v>0</v>
      </c>
      <c r="U2658">
        <v>1</v>
      </c>
      <c r="V2658">
        <f t="shared" si="669"/>
        <v>0.39745476444792904</v>
      </c>
      <c r="W2658">
        <f t="shared" si="670"/>
        <v>0.59807598660864247</v>
      </c>
      <c r="X2658">
        <f t="shared" si="671"/>
        <v>0.36306076088650069</v>
      </c>
      <c r="Y2658">
        <f t="shared" si="672"/>
        <v>1</v>
      </c>
      <c r="Z2658" t="s">
        <v>2690</v>
      </c>
    </row>
    <row r="2659" spans="1:26" x14ac:dyDescent="0.25">
      <c r="A2659" t="s">
        <v>29</v>
      </c>
      <c r="B2659" t="s">
        <v>27</v>
      </c>
      <c r="C2659" t="s">
        <v>25</v>
      </c>
      <c r="D2659">
        <v>0</v>
      </c>
      <c r="F2659">
        <v>1</v>
      </c>
      <c r="G2659">
        <v>59.3</v>
      </c>
      <c r="H2659">
        <f t="shared" si="657"/>
        <v>1</v>
      </c>
      <c r="I2659">
        <f t="shared" si="658"/>
        <v>0</v>
      </c>
      <c r="J2659">
        <f t="shared" si="659"/>
        <v>1</v>
      </c>
      <c r="K2659">
        <f t="shared" si="660"/>
        <v>0</v>
      </c>
      <c r="L2659">
        <f t="shared" si="661"/>
        <v>0</v>
      </c>
      <c r="M2659">
        <f t="shared" si="662"/>
        <v>0</v>
      </c>
      <c r="N2659">
        <f t="shared" si="663"/>
        <v>1</v>
      </c>
      <c r="O2659">
        <f t="shared" si="664"/>
        <v>0</v>
      </c>
      <c r="P2659">
        <v>39</v>
      </c>
      <c r="Q2659">
        <f t="shared" si="665"/>
        <v>1</v>
      </c>
      <c r="R2659">
        <f t="shared" si="666"/>
        <v>0</v>
      </c>
      <c r="S2659">
        <f t="shared" si="667"/>
        <v>0</v>
      </c>
      <c r="T2659">
        <f t="shared" si="668"/>
        <v>0</v>
      </c>
      <c r="U2659">
        <v>0</v>
      </c>
      <c r="V2659">
        <f t="shared" si="669"/>
        <v>0.21552888062810796</v>
      </c>
      <c r="W2659">
        <f t="shared" si="670"/>
        <v>0.55367460332980101</v>
      </c>
      <c r="X2659">
        <f t="shared" si="671"/>
        <v>4.6452698384805209E-2</v>
      </c>
      <c r="Y2659">
        <f t="shared" si="672"/>
        <v>0</v>
      </c>
      <c r="Z2659" t="s">
        <v>2691</v>
      </c>
    </row>
    <row r="2660" spans="1:26" x14ac:dyDescent="0.25">
      <c r="A2660" t="s">
        <v>26</v>
      </c>
      <c r="B2660" t="s">
        <v>27</v>
      </c>
      <c r="C2660" t="s">
        <v>25</v>
      </c>
      <c r="D2660">
        <v>0</v>
      </c>
      <c r="F2660">
        <v>1</v>
      </c>
      <c r="G2660">
        <v>66.099999999999994</v>
      </c>
      <c r="H2660">
        <f t="shared" si="657"/>
        <v>1</v>
      </c>
      <c r="I2660">
        <f t="shared" si="658"/>
        <v>0</v>
      </c>
      <c r="J2660">
        <f t="shared" si="659"/>
        <v>1</v>
      </c>
      <c r="K2660">
        <f t="shared" si="660"/>
        <v>0</v>
      </c>
      <c r="L2660">
        <f t="shared" si="661"/>
        <v>0</v>
      </c>
      <c r="M2660">
        <f t="shared" si="662"/>
        <v>1</v>
      </c>
      <c r="N2660">
        <f t="shared" si="663"/>
        <v>0</v>
      </c>
      <c r="O2660">
        <f t="shared" si="664"/>
        <v>0</v>
      </c>
      <c r="P2660">
        <v>29</v>
      </c>
      <c r="Q2660">
        <f t="shared" si="665"/>
        <v>1</v>
      </c>
      <c r="R2660">
        <f t="shared" si="666"/>
        <v>0</v>
      </c>
      <c r="S2660">
        <f t="shared" si="667"/>
        <v>0</v>
      </c>
      <c r="T2660">
        <f t="shared" si="668"/>
        <v>0</v>
      </c>
      <c r="U2660">
        <v>0</v>
      </c>
      <c r="V2660">
        <f t="shared" si="669"/>
        <v>0.49758530597841133</v>
      </c>
      <c r="W2660">
        <f t="shared" si="670"/>
        <v>0.62189170156964646</v>
      </c>
      <c r="X2660">
        <f t="shared" si="671"/>
        <v>0.24759113672562921</v>
      </c>
      <c r="Y2660">
        <f t="shared" si="672"/>
        <v>1</v>
      </c>
      <c r="Z2660" t="s">
        <v>2692</v>
      </c>
    </row>
    <row r="2661" spans="1:26" x14ac:dyDescent="0.25">
      <c r="A2661" t="s">
        <v>45</v>
      </c>
      <c r="B2661" t="s">
        <v>30</v>
      </c>
      <c r="C2661" t="s">
        <v>23</v>
      </c>
      <c r="D2661">
        <v>0</v>
      </c>
      <c r="F2661">
        <v>1</v>
      </c>
      <c r="G2661">
        <v>18.8</v>
      </c>
      <c r="H2661">
        <f t="shared" si="657"/>
        <v>1</v>
      </c>
      <c r="I2661">
        <f t="shared" si="658"/>
        <v>0</v>
      </c>
      <c r="J2661">
        <f t="shared" si="659"/>
        <v>0</v>
      </c>
      <c r="K2661">
        <f t="shared" si="660"/>
        <v>0</v>
      </c>
      <c r="L2661">
        <f t="shared" si="661"/>
        <v>1</v>
      </c>
      <c r="M2661">
        <f t="shared" si="662"/>
        <v>0</v>
      </c>
      <c r="N2661">
        <f t="shared" si="663"/>
        <v>0</v>
      </c>
      <c r="O2661">
        <f t="shared" si="664"/>
        <v>1</v>
      </c>
      <c r="P2661">
        <v>14</v>
      </c>
      <c r="Q2661">
        <f t="shared" si="665"/>
        <v>0</v>
      </c>
      <c r="R2661">
        <f t="shared" si="666"/>
        <v>1</v>
      </c>
      <c r="S2661">
        <f t="shared" si="667"/>
        <v>0</v>
      </c>
      <c r="T2661">
        <f t="shared" si="668"/>
        <v>0</v>
      </c>
      <c r="U2661">
        <v>0</v>
      </c>
      <c r="V2661">
        <f t="shared" si="669"/>
        <v>-7.3043472568652276E-2</v>
      </c>
      <c r="W2661">
        <f t="shared" si="670"/>
        <v>0.48174724653693995</v>
      </c>
      <c r="X2661">
        <f t="shared" si="671"/>
        <v>5.3353488848874578E-3</v>
      </c>
      <c r="Y2661">
        <f t="shared" si="672"/>
        <v>0</v>
      </c>
      <c r="Z2661" t="s">
        <v>2693</v>
      </c>
    </row>
    <row r="2662" spans="1:26" x14ac:dyDescent="0.25">
      <c r="A2662" t="s">
        <v>45</v>
      </c>
      <c r="B2662" t="s">
        <v>38</v>
      </c>
      <c r="C2662" t="s">
        <v>25</v>
      </c>
      <c r="D2662">
        <v>0</v>
      </c>
      <c r="F2662">
        <v>1</v>
      </c>
      <c r="G2662">
        <v>86.45</v>
      </c>
      <c r="H2662">
        <f t="shared" si="657"/>
        <v>1</v>
      </c>
      <c r="I2662">
        <f t="shared" si="658"/>
        <v>0</v>
      </c>
      <c r="J2662">
        <f t="shared" si="659"/>
        <v>1</v>
      </c>
      <c r="K2662">
        <f t="shared" si="660"/>
        <v>0</v>
      </c>
      <c r="L2662">
        <f t="shared" si="661"/>
        <v>0</v>
      </c>
      <c r="M2662">
        <f t="shared" si="662"/>
        <v>0</v>
      </c>
      <c r="N2662">
        <f t="shared" si="663"/>
        <v>0</v>
      </c>
      <c r="O2662">
        <f t="shared" si="664"/>
        <v>1</v>
      </c>
      <c r="P2662">
        <v>61</v>
      </c>
      <c r="Q2662">
        <f t="shared" si="665"/>
        <v>0</v>
      </c>
      <c r="R2662">
        <f t="shared" si="666"/>
        <v>0</v>
      </c>
      <c r="S2662">
        <f t="shared" si="667"/>
        <v>1</v>
      </c>
      <c r="T2662">
        <f t="shared" si="668"/>
        <v>0</v>
      </c>
      <c r="U2662">
        <v>0</v>
      </c>
      <c r="V2662">
        <f t="shared" si="669"/>
        <v>6.115483531216323E-2</v>
      </c>
      <c r="W2662">
        <f t="shared" si="670"/>
        <v>0.51528394573818881</v>
      </c>
      <c r="X2662">
        <f t="shared" si="671"/>
        <v>3.7399138820578067E-3</v>
      </c>
      <c r="Y2662">
        <f t="shared" si="672"/>
        <v>0</v>
      </c>
      <c r="Z2662" t="s">
        <v>2694</v>
      </c>
    </row>
    <row r="2663" spans="1:26" x14ac:dyDescent="0.25">
      <c r="A2663" t="s">
        <v>26</v>
      </c>
      <c r="B2663" t="s">
        <v>38</v>
      </c>
      <c r="C2663" t="s">
        <v>25</v>
      </c>
      <c r="D2663">
        <v>0</v>
      </c>
      <c r="F2663">
        <v>1</v>
      </c>
      <c r="G2663">
        <v>52.1</v>
      </c>
      <c r="H2663">
        <f t="shared" si="657"/>
        <v>1</v>
      </c>
      <c r="I2663">
        <f t="shared" si="658"/>
        <v>0</v>
      </c>
      <c r="J2663">
        <f t="shared" si="659"/>
        <v>1</v>
      </c>
      <c r="K2663">
        <f t="shared" si="660"/>
        <v>0</v>
      </c>
      <c r="L2663">
        <f t="shared" si="661"/>
        <v>0</v>
      </c>
      <c r="M2663">
        <f t="shared" si="662"/>
        <v>1</v>
      </c>
      <c r="N2663">
        <f t="shared" si="663"/>
        <v>0</v>
      </c>
      <c r="O2663">
        <f t="shared" si="664"/>
        <v>0</v>
      </c>
      <c r="P2663">
        <v>13</v>
      </c>
      <c r="Q2663">
        <f t="shared" si="665"/>
        <v>0</v>
      </c>
      <c r="R2663">
        <f t="shared" si="666"/>
        <v>0</v>
      </c>
      <c r="S2663">
        <f t="shared" si="667"/>
        <v>1</v>
      </c>
      <c r="T2663">
        <f t="shared" si="668"/>
        <v>0</v>
      </c>
      <c r="U2663">
        <v>0</v>
      </c>
      <c r="V2663">
        <f t="shared" si="669"/>
        <v>0.33899018645792534</v>
      </c>
      <c r="W2663">
        <f t="shared" si="670"/>
        <v>0.58394520631768998</v>
      </c>
      <c r="X2663">
        <f t="shared" si="671"/>
        <v>0.11491434651477898</v>
      </c>
      <c r="Y2663">
        <f t="shared" si="672"/>
        <v>1</v>
      </c>
      <c r="Z2663" t="s">
        <v>2695</v>
      </c>
    </row>
    <row r="2664" spans="1:26" x14ac:dyDescent="0.25">
      <c r="A2664" t="s">
        <v>45</v>
      </c>
      <c r="B2664" t="s">
        <v>30</v>
      </c>
      <c r="C2664" t="s">
        <v>25</v>
      </c>
      <c r="D2664">
        <v>0</v>
      </c>
      <c r="F2664">
        <v>1</v>
      </c>
      <c r="G2664">
        <v>47.4</v>
      </c>
      <c r="H2664">
        <f t="shared" si="657"/>
        <v>1</v>
      </c>
      <c r="I2664">
        <f t="shared" si="658"/>
        <v>0</v>
      </c>
      <c r="J2664">
        <f t="shared" si="659"/>
        <v>1</v>
      </c>
      <c r="K2664">
        <f t="shared" si="660"/>
        <v>0</v>
      </c>
      <c r="L2664">
        <f t="shared" si="661"/>
        <v>0</v>
      </c>
      <c r="M2664">
        <f t="shared" si="662"/>
        <v>0</v>
      </c>
      <c r="N2664">
        <f t="shared" si="663"/>
        <v>0</v>
      </c>
      <c r="O2664">
        <f t="shared" si="664"/>
        <v>1</v>
      </c>
      <c r="P2664">
        <v>66</v>
      </c>
      <c r="Q2664">
        <f t="shared" si="665"/>
        <v>0</v>
      </c>
      <c r="R2664">
        <f t="shared" si="666"/>
        <v>1</v>
      </c>
      <c r="S2664">
        <f t="shared" si="667"/>
        <v>0</v>
      </c>
      <c r="T2664">
        <f t="shared" si="668"/>
        <v>0</v>
      </c>
      <c r="U2664">
        <v>0</v>
      </c>
      <c r="V2664">
        <f t="shared" si="669"/>
        <v>2.7372143190599468E-4</v>
      </c>
      <c r="W2664">
        <f t="shared" si="670"/>
        <v>0.50006843035754922</v>
      </c>
      <c r="X2664">
        <f t="shared" si="671"/>
        <v>7.4923422284668078E-8</v>
      </c>
      <c r="Y2664">
        <f t="shared" si="672"/>
        <v>0</v>
      </c>
      <c r="Z2664" t="s">
        <v>2696</v>
      </c>
    </row>
    <row r="2665" spans="1:26" x14ac:dyDescent="0.25">
      <c r="A2665" t="s">
        <v>26</v>
      </c>
      <c r="B2665" t="s">
        <v>27</v>
      </c>
      <c r="C2665" t="s">
        <v>25</v>
      </c>
      <c r="D2665">
        <v>0</v>
      </c>
      <c r="F2665">
        <v>1</v>
      </c>
      <c r="G2665">
        <v>49.25</v>
      </c>
      <c r="H2665">
        <f t="shared" si="657"/>
        <v>1</v>
      </c>
      <c r="I2665">
        <f t="shared" si="658"/>
        <v>0</v>
      </c>
      <c r="J2665">
        <f t="shared" si="659"/>
        <v>1</v>
      </c>
      <c r="K2665">
        <f t="shared" si="660"/>
        <v>0</v>
      </c>
      <c r="L2665">
        <f t="shared" si="661"/>
        <v>0</v>
      </c>
      <c r="M2665">
        <f t="shared" si="662"/>
        <v>1</v>
      </c>
      <c r="N2665">
        <f t="shared" si="663"/>
        <v>0</v>
      </c>
      <c r="O2665">
        <f t="shared" si="664"/>
        <v>0</v>
      </c>
      <c r="P2665">
        <v>2</v>
      </c>
      <c r="Q2665">
        <f t="shared" si="665"/>
        <v>1</v>
      </c>
      <c r="R2665">
        <f t="shared" si="666"/>
        <v>0</v>
      </c>
      <c r="S2665">
        <f t="shared" si="667"/>
        <v>0</v>
      </c>
      <c r="T2665">
        <f t="shared" si="668"/>
        <v>0</v>
      </c>
      <c r="U2665">
        <v>1</v>
      </c>
      <c r="V2665">
        <f t="shared" si="669"/>
        <v>0.476178391528992</v>
      </c>
      <c r="W2665">
        <f t="shared" si="670"/>
        <v>0.61684505242025156</v>
      </c>
      <c r="X2665">
        <f t="shared" si="671"/>
        <v>0.27438907750115399</v>
      </c>
      <c r="Y2665">
        <f t="shared" si="672"/>
        <v>1</v>
      </c>
      <c r="Z2665" t="s">
        <v>2697</v>
      </c>
    </row>
    <row r="2666" spans="1:26" x14ac:dyDescent="0.25">
      <c r="A2666" t="s">
        <v>29</v>
      </c>
      <c r="B2666" t="s">
        <v>38</v>
      </c>
      <c r="C2666" t="s">
        <v>35</v>
      </c>
      <c r="D2666">
        <v>0</v>
      </c>
      <c r="F2666">
        <v>1</v>
      </c>
      <c r="G2666">
        <v>109.15</v>
      </c>
      <c r="H2666">
        <f t="shared" si="657"/>
        <v>1</v>
      </c>
      <c r="I2666">
        <f t="shared" si="658"/>
        <v>0</v>
      </c>
      <c r="J2666">
        <f t="shared" si="659"/>
        <v>0</v>
      </c>
      <c r="K2666">
        <f t="shared" si="660"/>
        <v>1</v>
      </c>
      <c r="L2666">
        <f t="shared" si="661"/>
        <v>0</v>
      </c>
      <c r="M2666">
        <f t="shared" si="662"/>
        <v>0</v>
      </c>
      <c r="N2666">
        <f t="shared" si="663"/>
        <v>1</v>
      </c>
      <c r="O2666">
        <f t="shared" si="664"/>
        <v>0</v>
      </c>
      <c r="P2666">
        <v>59</v>
      </c>
      <c r="Q2666">
        <f t="shared" si="665"/>
        <v>0</v>
      </c>
      <c r="R2666">
        <f t="shared" si="666"/>
        <v>0</v>
      </c>
      <c r="S2666">
        <f t="shared" si="667"/>
        <v>1</v>
      </c>
      <c r="T2666">
        <f t="shared" si="668"/>
        <v>0</v>
      </c>
      <c r="U2666">
        <v>0</v>
      </c>
      <c r="V2666">
        <f t="shared" si="669"/>
        <v>0.16134261849269069</v>
      </c>
      <c r="W2666">
        <f t="shared" si="670"/>
        <v>0.54024838219923843</v>
      </c>
      <c r="X2666">
        <f t="shared" si="671"/>
        <v>2.6031440542077934E-2</v>
      </c>
      <c r="Y2666">
        <f t="shared" si="672"/>
        <v>0</v>
      </c>
      <c r="Z2666" t="s">
        <v>2698</v>
      </c>
    </row>
    <row r="2667" spans="1:26" x14ac:dyDescent="0.25">
      <c r="A2667" t="s">
        <v>29</v>
      </c>
      <c r="B2667" t="s">
        <v>38</v>
      </c>
      <c r="C2667" t="s">
        <v>35</v>
      </c>
      <c r="D2667">
        <v>0</v>
      </c>
      <c r="F2667">
        <v>1</v>
      </c>
      <c r="G2667">
        <v>94.95</v>
      </c>
      <c r="H2667">
        <f t="shared" si="657"/>
        <v>1</v>
      </c>
      <c r="I2667">
        <f t="shared" si="658"/>
        <v>0</v>
      </c>
      <c r="J2667">
        <f t="shared" si="659"/>
        <v>0</v>
      </c>
      <c r="K2667">
        <f t="shared" si="660"/>
        <v>1</v>
      </c>
      <c r="L2667">
        <f t="shared" si="661"/>
        <v>0</v>
      </c>
      <c r="M2667">
        <f t="shared" si="662"/>
        <v>0</v>
      </c>
      <c r="N2667">
        <f t="shared" si="663"/>
        <v>1</v>
      </c>
      <c r="O2667">
        <f t="shared" si="664"/>
        <v>0</v>
      </c>
      <c r="P2667">
        <v>62</v>
      </c>
      <c r="Q2667">
        <f t="shared" si="665"/>
        <v>0</v>
      </c>
      <c r="R2667">
        <f t="shared" si="666"/>
        <v>0</v>
      </c>
      <c r="S2667">
        <f t="shared" si="667"/>
        <v>1</v>
      </c>
      <c r="T2667">
        <f t="shared" si="668"/>
        <v>0</v>
      </c>
      <c r="U2667">
        <v>0</v>
      </c>
      <c r="V2667">
        <f t="shared" si="669"/>
        <v>0.15289548073144518</v>
      </c>
      <c r="W2667">
        <f t="shared" si="670"/>
        <v>0.53814958047157846</v>
      </c>
      <c r="X2667">
        <f t="shared" si="671"/>
        <v>2.3377028028099725E-2</v>
      </c>
      <c r="Y2667">
        <f t="shared" si="672"/>
        <v>0</v>
      </c>
      <c r="Z2667" t="s">
        <v>2699</v>
      </c>
    </row>
    <row r="2668" spans="1:26" x14ac:dyDescent="0.25">
      <c r="A2668" t="s">
        <v>29</v>
      </c>
      <c r="B2668" t="s">
        <v>27</v>
      </c>
      <c r="C2668" t="s">
        <v>35</v>
      </c>
      <c r="D2668">
        <v>1</v>
      </c>
      <c r="F2668">
        <v>1</v>
      </c>
      <c r="G2668">
        <v>93.55</v>
      </c>
      <c r="H2668">
        <f t="shared" si="657"/>
        <v>0</v>
      </c>
      <c r="I2668">
        <f t="shared" si="658"/>
        <v>1</v>
      </c>
      <c r="J2668">
        <f t="shared" si="659"/>
        <v>0</v>
      </c>
      <c r="K2668">
        <f t="shared" si="660"/>
        <v>1</v>
      </c>
      <c r="L2668">
        <f t="shared" si="661"/>
        <v>0</v>
      </c>
      <c r="M2668">
        <f t="shared" si="662"/>
        <v>0</v>
      </c>
      <c r="N2668">
        <f t="shared" si="663"/>
        <v>1</v>
      </c>
      <c r="O2668">
        <f t="shared" si="664"/>
        <v>0</v>
      </c>
      <c r="P2668">
        <v>33</v>
      </c>
      <c r="Q2668">
        <f t="shared" si="665"/>
        <v>1</v>
      </c>
      <c r="R2668">
        <f t="shared" si="666"/>
        <v>0</v>
      </c>
      <c r="S2668">
        <f t="shared" si="667"/>
        <v>0</v>
      </c>
      <c r="T2668">
        <f t="shared" si="668"/>
        <v>0</v>
      </c>
      <c r="U2668">
        <v>0</v>
      </c>
      <c r="V2668">
        <f t="shared" si="669"/>
        <v>0.26892652852564469</v>
      </c>
      <c r="W2668">
        <f t="shared" si="670"/>
        <v>0.56682935032700299</v>
      </c>
      <c r="X2668">
        <f t="shared" si="671"/>
        <v>7.2321477744854382E-2</v>
      </c>
      <c r="Y2668">
        <f t="shared" si="672"/>
        <v>0</v>
      </c>
      <c r="Z2668" t="s">
        <v>2700</v>
      </c>
    </row>
    <row r="2669" spans="1:26" x14ac:dyDescent="0.25">
      <c r="A2669" t="s">
        <v>45</v>
      </c>
      <c r="B2669" t="s">
        <v>38</v>
      </c>
      <c r="C2669" t="s">
        <v>25</v>
      </c>
      <c r="D2669">
        <v>0</v>
      </c>
      <c r="F2669">
        <v>1</v>
      </c>
      <c r="G2669">
        <v>79.5</v>
      </c>
      <c r="H2669">
        <f t="shared" si="657"/>
        <v>1</v>
      </c>
      <c r="I2669">
        <f t="shared" si="658"/>
        <v>0</v>
      </c>
      <c r="J2669">
        <f t="shared" si="659"/>
        <v>1</v>
      </c>
      <c r="K2669">
        <f t="shared" si="660"/>
        <v>0</v>
      </c>
      <c r="L2669">
        <f t="shared" si="661"/>
        <v>0</v>
      </c>
      <c r="M2669">
        <f t="shared" si="662"/>
        <v>0</v>
      </c>
      <c r="N2669">
        <f t="shared" si="663"/>
        <v>0</v>
      </c>
      <c r="O2669">
        <f t="shared" si="664"/>
        <v>1</v>
      </c>
      <c r="P2669">
        <v>66</v>
      </c>
      <c r="Q2669">
        <f t="shared" si="665"/>
        <v>0</v>
      </c>
      <c r="R2669">
        <f t="shared" si="666"/>
        <v>0</v>
      </c>
      <c r="S2669">
        <f t="shared" si="667"/>
        <v>1</v>
      </c>
      <c r="T2669">
        <f t="shared" si="668"/>
        <v>0</v>
      </c>
      <c r="U2669">
        <v>0</v>
      </c>
      <c r="V2669">
        <f t="shared" si="669"/>
        <v>5.518256945210491E-2</v>
      </c>
      <c r="W2669">
        <f t="shared" si="670"/>
        <v>0.5137921426511507</v>
      </c>
      <c r="X2669">
        <f t="shared" si="671"/>
        <v>3.0451159713363821E-3</v>
      </c>
      <c r="Y2669">
        <f t="shared" si="672"/>
        <v>0</v>
      </c>
      <c r="Z2669" t="s">
        <v>2701</v>
      </c>
    </row>
    <row r="2670" spans="1:26" x14ac:dyDescent="0.25">
      <c r="A2670" t="s">
        <v>45</v>
      </c>
      <c r="B2670" t="s">
        <v>38</v>
      </c>
      <c r="C2670" t="s">
        <v>35</v>
      </c>
      <c r="D2670">
        <v>0</v>
      </c>
      <c r="F2670">
        <v>1</v>
      </c>
      <c r="G2670">
        <v>115.05</v>
      </c>
      <c r="H2670">
        <f t="shared" si="657"/>
        <v>1</v>
      </c>
      <c r="I2670">
        <f t="shared" si="658"/>
        <v>0</v>
      </c>
      <c r="J2670">
        <f t="shared" si="659"/>
        <v>0</v>
      </c>
      <c r="K2670">
        <f t="shared" si="660"/>
        <v>1</v>
      </c>
      <c r="L2670">
        <f t="shared" si="661"/>
        <v>0</v>
      </c>
      <c r="M2670">
        <f t="shared" si="662"/>
        <v>0</v>
      </c>
      <c r="N2670">
        <f t="shared" si="663"/>
        <v>0</v>
      </c>
      <c r="O2670">
        <f t="shared" si="664"/>
        <v>1</v>
      </c>
      <c r="P2670">
        <v>72</v>
      </c>
      <c r="Q2670">
        <f t="shared" si="665"/>
        <v>0</v>
      </c>
      <c r="R2670">
        <f t="shared" si="666"/>
        <v>0</v>
      </c>
      <c r="S2670">
        <f t="shared" si="667"/>
        <v>1</v>
      </c>
      <c r="T2670">
        <f t="shared" si="668"/>
        <v>0</v>
      </c>
      <c r="U2670">
        <v>0</v>
      </c>
      <c r="V2670">
        <f t="shared" si="669"/>
        <v>0.10574382012587275</v>
      </c>
      <c r="W2670">
        <f t="shared" si="670"/>
        <v>0.52641134917931143</v>
      </c>
      <c r="X2670">
        <f t="shared" si="671"/>
        <v>1.118175549481293E-2</v>
      </c>
      <c r="Y2670">
        <f t="shared" si="672"/>
        <v>0</v>
      </c>
      <c r="Z2670" t="s">
        <v>2702</v>
      </c>
    </row>
    <row r="2671" spans="1:26" x14ac:dyDescent="0.25">
      <c r="A2671" t="s">
        <v>26</v>
      </c>
      <c r="B2671" t="s">
        <v>30</v>
      </c>
      <c r="C2671" t="s">
        <v>23</v>
      </c>
      <c r="D2671">
        <v>0</v>
      </c>
      <c r="F2671">
        <v>1</v>
      </c>
      <c r="G2671">
        <v>19.75</v>
      </c>
      <c r="H2671">
        <f t="shared" si="657"/>
        <v>1</v>
      </c>
      <c r="I2671">
        <f t="shared" si="658"/>
        <v>0</v>
      </c>
      <c r="J2671">
        <f t="shared" si="659"/>
        <v>0</v>
      </c>
      <c r="K2671">
        <f t="shared" si="660"/>
        <v>0</v>
      </c>
      <c r="L2671">
        <f t="shared" si="661"/>
        <v>1</v>
      </c>
      <c r="M2671">
        <f t="shared" si="662"/>
        <v>1</v>
      </c>
      <c r="N2671">
        <f t="shared" si="663"/>
        <v>0</v>
      </c>
      <c r="O2671">
        <f t="shared" si="664"/>
        <v>0</v>
      </c>
      <c r="P2671">
        <v>1</v>
      </c>
      <c r="Q2671">
        <f t="shared" si="665"/>
        <v>0</v>
      </c>
      <c r="R2671">
        <f t="shared" si="666"/>
        <v>1</v>
      </c>
      <c r="S2671">
        <f t="shared" si="667"/>
        <v>0</v>
      </c>
      <c r="T2671">
        <f t="shared" si="668"/>
        <v>0</v>
      </c>
      <c r="U2671">
        <v>1</v>
      </c>
      <c r="V2671">
        <f t="shared" si="669"/>
        <v>0.26468970391912233</v>
      </c>
      <c r="W2671">
        <f t="shared" si="670"/>
        <v>0.56578877344394851</v>
      </c>
      <c r="X2671">
        <f t="shared" si="671"/>
        <v>0.5406812315225481</v>
      </c>
      <c r="Y2671">
        <f t="shared" si="672"/>
        <v>0</v>
      </c>
      <c r="Z2671" t="s">
        <v>2703</v>
      </c>
    </row>
    <row r="2672" spans="1:26" x14ac:dyDescent="0.25">
      <c r="A2672" t="s">
        <v>26</v>
      </c>
      <c r="B2672" t="s">
        <v>27</v>
      </c>
      <c r="C2672" t="s">
        <v>35</v>
      </c>
      <c r="D2672">
        <v>0</v>
      </c>
      <c r="F2672">
        <v>1</v>
      </c>
      <c r="G2672">
        <v>95.15</v>
      </c>
      <c r="H2672">
        <f t="shared" si="657"/>
        <v>1</v>
      </c>
      <c r="I2672">
        <f t="shared" si="658"/>
        <v>0</v>
      </c>
      <c r="J2672">
        <f t="shared" si="659"/>
        <v>0</v>
      </c>
      <c r="K2672">
        <f t="shared" si="660"/>
        <v>1</v>
      </c>
      <c r="L2672">
        <f t="shared" si="661"/>
        <v>0</v>
      </c>
      <c r="M2672">
        <f t="shared" si="662"/>
        <v>1</v>
      </c>
      <c r="N2672">
        <f t="shared" si="663"/>
        <v>0</v>
      </c>
      <c r="O2672">
        <f t="shared" si="664"/>
        <v>0</v>
      </c>
      <c r="P2672">
        <v>19</v>
      </c>
      <c r="Q2672">
        <f t="shared" si="665"/>
        <v>1</v>
      </c>
      <c r="R2672">
        <f t="shared" si="666"/>
        <v>0</v>
      </c>
      <c r="S2672">
        <f t="shared" si="667"/>
        <v>0</v>
      </c>
      <c r="T2672">
        <f t="shared" si="668"/>
        <v>0</v>
      </c>
      <c r="U2672">
        <v>1</v>
      </c>
      <c r="V2672">
        <f t="shared" si="669"/>
        <v>0.54773903498875665</v>
      </c>
      <c r="W2672">
        <f t="shared" si="670"/>
        <v>0.63361087093571744</v>
      </c>
      <c r="X2672">
        <f t="shared" si="671"/>
        <v>0.20453998047290109</v>
      </c>
      <c r="Y2672">
        <f t="shared" si="672"/>
        <v>1</v>
      </c>
      <c r="Z2672" t="s">
        <v>2704</v>
      </c>
    </row>
    <row r="2673" spans="1:26" x14ac:dyDescent="0.25">
      <c r="A2673" t="s">
        <v>29</v>
      </c>
      <c r="B2673" t="s">
        <v>30</v>
      </c>
      <c r="C2673" t="s">
        <v>35</v>
      </c>
      <c r="D2673">
        <v>0</v>
      </c>
      <c r="F2673">
        <v>1</v>
      </c>
      <c r="G2673">
        <v>95.15</v>
      </c>
      <c r="H2673">
        <f t="shared" si="657"/>
        <v>1</v>
      </c>
      <c r="I2673">
        <f t="shared" si="658"/>
        <v>0</v>
      </c>
      <c r="J2673">
        <f t="shared" si="659"/>
        <v>0</v>
      </c>
      <c r="K2673">
        <f t="shared" si="660"/>
        <v>1</v>
      </c>
      <c r="L2673">
        <f t="shared" si="661"/>
        <v>0</v>
      </c>
      <c r="M2673">
        <f t="shared" si="662"/>
        <v>0</v>
      </c>
      <c r="N2673">
        <f t="shared" si="663"/>
        <v>1</v>
      </c>
      <c r="O2673">
        <f t="shared" si="664"/>
        <v>0</v>
      </c>
      <c r="P2673">
        <v>51</v>
      </c>
      <c r="Q2673">
        <f t="shared" si="665"/>
        <v>0</v>
      </c>
      <c r="R2673">
        <f t="shared" si="666"/>
        <v>1</v>
      </c>
      <c r="S2673">
        <f t="shared" si="667"/>
        <v>0</v>
      </c>
      <c r="T2673">
        <f t="shared" si="668"/>
        <v>0</v>
      </c>
      <c r="U2673">
        <v>0</v>
      </c>
      <c r="V2673">
        <f t="shared" si="669"/>
        <v>0.13951584270975595</v>
      </c>
      <c r="W2673">
        <f t="shared" si="670"/>
        <v>0.53482249496085454</v>
      </c>
      <c r="X2673">
        <f t="shared" si="671"/>
        <v>1.9464670367013364E-2</v>
      </c>
      <c r="Y2673">
        <f t="shared" si="672"/>
        <v>0</v>
      </c>
      <c r="Z2673" t="s">
        <v>2705</v>
      </c>
    </row>
    <row r="2674" spans="1:26" x14ac:dyDescent="0.25">
      <c r="A2674" t="s">
        <v>26</v>
      </c>
      <c r="B2674" t="s">
        <v>27</v>
      </c>
      <c r="C2674" t="s">
        <v>35</v>
      </c>
      <c r="D2674">
        <v>0</v>
      </c>
      <c r="F2674">
        <v>1</v>
      </c>
      <c r="G2674">
        <v>105.4</v>
      </c>
      <c r="H2674">
        <f t="shared" si="657"/>
        <v>1</v>
      </c>
      <c r="I2674">
        <f t="shared" si="658"/>
        <v>0</v>
      </c>
      <c r="J2674">
        <f t="shared" si="659"/>
        <v>0</v>
      </c>
      <c r="K2674">
        <f t="shared" si="660"/>
        <v>1</v>
      </c>
      <c r="L2674">
        <f t="shared" si="661"/>
        <v>0</v>
      </c>
      <c r="M2674">
        <f t="shared" si="662"/>
        <v>1</v>
      </c>
      <c r="N2674">
        <f t="shared" si="663"/>
        <v>0</v>
      </c>
      <c r="O2674">
        <f t="shared" si="664"/>
        <v>0</v>
      </c>
      <c r="P2674">
        <v>63</v>
      </c>
      <c r="Q2674">
        <f t="shared" si="665"/>
        <v>1</v>
      </c>
      <c r="R2674">
        <f t="shared" si="666"/>
        <v>0</v>
      </c>
      <c r="S2674">
        <f t="shared" si="667"/>
        <v>0</v>
      </c>
      <c r="T2674">
        <f t="shared" si="668"/>
        <v>0</v>
      </c>
      <c r="U2674">
        <v>0</v>
      </c>
      <c r="V2674">
        <f t="shared" si="669"/>
        <v>0.55885618371193524</v>
      </c>
      <c r="W2674">
        <f t="shared" si="670"/>
        <v>0.63618784197893841</v>
      </c>
      <c r="X2674">
        <f t="shared" si="671"/>
        <v>0.3123202340730683</v>
      </c>
      <c r="Y2674">
        <f t="shared" si="672"/>
        <v>1</v>
      </c>
      <c r="Z2674" t="s">
        <v>2706</v>
      </c>
    </row>
    <row r="2675" spans="1:26" x14ac:dyDescent="0.25">
      <c r="A2675" t="s">
        <v>29</v>
      </c>
      <c r="B2675" t="s">
        <v>33</v>
      </c>
      <c r="C2675" t="s">
        <v>23</v>
      </c>
      <c r="D2675">
        <v>0</v>
      </c>
      <c r="F2675">
        <v>1</v>
      </c>
      <c r="G2675">
        <v>20.100000000000001</v>
      </c>
      <c r="H2675">
        <f t="shared" si="657"/>
        <v>1</v>
      </c>
      <c r="I2675">
        <f t="shared" si="658"/>
        <v>0</v>
      </c>
      <c r="J2675">
        <f t="shared" si="659"/>
        <v>0</v>
      </c>
      <c r="K2675">
        <f t="shared" si="660"/>
        <v>0</v>
      </c>
      <c r="L2675">
        <f t="shared" si="661"/>
        <v>1</v>
      </c>
      <c r="M2675">
        <f t="shared" si="662"/>
        <v>0</v>
      </c>
      <c r="N2675">
        <f t="shared" si="663"/>
        <v>1</v>
      </c>
      <c r="O2675">
        <f t="shared" si="664"/>
        <v>0</v>
      </c>
      <c r="P2675">
        <v>27</v>
      </c>
      <c r="Q2675">
        <f t="shared" si="665"/>
        <v>0</v>
      </c>
      <c r="R2675">
        <f t="shared" si="666"/>
        <v>0</v>
      </c>
      <c r="S2675">
        <f t="shared" si="667"/>
        <v>0</v>
      </c>
      <c r="T2675">
        <f t="shared" si="668"/>
        <v>1</v>
      </c>
      <c r="U2675">
        <v>0</v>
      </c>
      <c r="V2675">
        <f t="shared" si="669"/>
        <v>-6.2194752277536097E-3</v>
      </c>
      <c r="W2675">
        <f t="shared" si="670"/>
        <v>0.4984451362051453</v>
      </c>
      <c r="X2675">
        <f t="shared" si="671"/>
        <v>3.8681872108640815E-5</v>
      </c>
      <c r="Y2675">
        <f t="shared" si="672"/>
        <v>0</v>
      </c>
      <c r="Z2675" t="s">
        <v>2707</v>
      </c>
    </row>
    <row r="2676" spans="1:26" x14ac:dyDescent="0.25">
      <c r="A2676" t="s">
        <v>26</v>
      </c>
      <c r="B2676" t="s">
        <v>33</v>
      </c>
      <c r="C2676" t="s">
        <v>35</v>
      </c>
      <c r="D2676">
        <v>0</v>
      </c>
      <c r="F2676">
        <v>1</v>
      </c>
      <c r="G2676">
        <v>101.35</v>
      </c>
      <c r="H2676">
        <f t="shared" si="657"/>
        <v>1</v>
      </c>
      <c r="I2676">
        <f t="shared" si="658"/>
        <v>0</v>
      </c>
      <c r="J2676">
        <f t="shared" si="659"/>
        <v>0</v>
      </c>
      <c r="K2676">
        <f t="shared" si="660"/>
        <v>1</v>
      </c>
      <c r="L2676">
        <f t="shared" si="661"/>
        <v>0</v>
      </c>
      <c r="M2676">
        <f t="shared" si="662"/>
        <v>1</v>
      </c>
      <c r="N2676">
        <f t="shared" si="663"/>
        <v>0</v>
      </c>
      <c r="O2676">
        <f t="shared" si="664"/>
        <v>0</v>
      </c>
      <c r="P2676">
        <v>22</v>
      </c>
      <c r="Q2676">
        <f t="shared" si="665"/>
        <v>0</v>
      </c>
      <c r="R2676">
        <f t="shared" si="666"/>
        <v>0</v>
      </c>
      <c r="S2676">
        <f t="shared" si="667"/>
        <v>0</v>
      </c>
      <c r="T2676">
        <f t="shared" si="668"/>
        <v>1</v>
      </c>
      <c r="U2676">
        <v>1</v>
      </c>
      <c r="V2676">
        <f t="shared" si="669"/>
        <v>0.42946511465576614</v>
      </c>
      <c r="W2676">
        <f t="shared" si="670"/>
        <v>0.60574593552000644</v>
      </c>
      <c r="X2676">
        <f t="shared" si="671"/>
        <v>0.32551005539475802</v>
      </c>
      <c r="Y2676">
        <f t="shared" si="672"/>
        <v>1</v>
      </c>
      <c r="Z2676" t="s">
        <v>2708</v>
      </c>
    </row>
    <row r="2677" spans="1:26" x14ac:dyDescent="0.25">
      <c r="A2677" t="s">
        <v>26</v>
      </c>
      <c r="B2677" t="s">
        <v>30</v>
      </c>
      <c r="C2677" t="s">
        <v>23</v>
      </c>
      <c r="D2677">
        <v>1</v>
      </c>
      <c r="F2677">
        <v>1</v>
      </c>
      <c r="G2677">
        <v>20.05</v>
      </c>
      <c r="H2677">
        <f t="shared" si="657"/>
        <v>0</v>
      </c>
      <c r="I2677">
        <f t="shared" si="658"/>
        <v>1</v>
      </c>
      <c r="J2677">
        <f t="shared" si="659"/>
        <v>0</v>
      </c>
      <c r="K2677">
        <f t="shared" si="660"/>
        <v>0</v>
      </c>
      <c r="L2677">
        <f t="shared" si="661"/>
        <v>1</v>
      </c>
      <c r="M2677">
        <f t="shared" si="662"/>
        <v>1</v>
      </c>
      <c r="N2677">
        <f t="shared" si="663"/>
        <v>0</v>
      </c>
      <c r="O2677">
        <f t="shared" si="664"/>
        <v>0</v>
      </c>
      <c r="P2677">
        <v>4</v>
      </c>
      <c r="Q2677">
        <f t="shared" si="665"/>
        <v>0</v>
      </c>
      <c r="R2677">
        <f t="shared" si="666"/>
        <v>1</v>
      </c>
      <c r="S2677">
        <f t="shared" si="667"/>
        <v>0</v>
      </c>
      <c r="T2677">
        <f t="shared" si="668"/>
        <v>0</v>
      </c>
      <c r="U2677">
        <v>0</v>
      </c>
      <c r="V2677">
        <f t="shared" si="669"/>
        <v>0.26029425128228667</v>
      </c>
      <c r="W2677">
        <f t="shared" si="670"/>
        <v>0.5647086239095882</v>
      </c>
      <c r="X2677">
        <f t="shared" si="671"/>
        <v>6.7753097250606201E-2</v>
      </c>
      <c r="Y2677">
        <f t="shared" si="672"/>
        <v>0</v>
      </c>
      <c r="Z2677" t="s">
        <v>2709</v>
      </c>
    </row>
    <row r="2678" spans="1:26" x14ac:dyDescent="0.25">
      <c r="A2678" t="s">
        <v>45</v>
      </c>
      <c r="B2678" t="s">
        <v>30</v>
      </c>
      <c r="C2678" t="s">
        <v>23</v>
      </c>
      <c r="D2678">
        <v>0</v>
      </c>
      <c r="F2678">
        <v>1</v>
      </c>
      <c r="G2678">
        <v>20.7</v>
      </c>
      <c r="H2678">
        <f t="shared" si="657"/>
        <v>1</v>
      </c>
      <c r="I2678">
        <f t="shared" si="658"/>
        <v>0</v>
      </c>
      <c r="J2678">
        <f t="shared" si="659"/>
        <v>0</v>
      </c>
      <c r="K2678">
        <f t="shared" si="660"/>
        <v>0</v>
      </c>
      <c r="L2678">
        <f t="shared" si="661"/>
        <v>1</v>
      </c>
      <c r="M2678">
        <f t="shared" si="662"/>
        <v>0</v>
      </c>
      <c r="N2678">
        <f t="shared" si="663"/>
        <v>0</v>
      </c>
      <c r="O2678">
        <f t="shared" si="664"/>
        <v>1</v>
      </c>
      <c r="P2678">
        <v>42</v>
      </c>
      <c r="Q2678">
        <f t="shared" si="665"/>
        <v>0</v>
      </c>
      <c r="R2678">
        <f t="shared" si="666"/>
        <v>1</v>
      </c>
      <c r="S2678">
        <f t="shared" si="667"/>
        <v>0</v>
      </c>
      <c r="T2678">
        <f t="shared" si="668"/>
        <v>0</v>
      </c>
      <c r="U2678">
        <v>0</v>
      </c>
      <c r="V2678">
        <f t="shared" si="669"/>
        <v>-7.0081267283825424E-2</v>
      </c>
      <c r="W2678">
        <f t="shared" si="670"/>
        <v>0.4824868504093065</v>
      </c>
      <c r="X2678">
        <f t="shared" si="671"/>
        <v>4.9113840241069798E-3</v>
      </c>
      <c r="Y2678">
        <f t="shared" si="672"/>
        <v>0</v>
      </c>
      <c r="Z2678" t="s">
        <v>2710</v>
      </c>
    </row>
    <row r="2679" spans="1:26" x14ac:dyDescent="0.25">
      <c r="A2679" t="s">
        <v>29</v>
      </c>
      <c r="B2679" t="s">
        <v>30</v>
      </c>
      <c r="C2679" t="s">
        <v>23</v>
      </c>
      <c r="D2679">
        <v>0</v>
      </c>
      <c r="F2679">
        <v>1</v>
      </c>
      <c r="G2679">
        <v>20.350000000000001</v>
      </c>
      <c r="H2679">
        <f t="shared" si="657"/>
        <v>1</v>
      </c>
      <c r="I2679">
        <f t="shared" si="658"/>
        <v>0</v>
      </c>
      <c r="J2679">
        <f t="shared" si="659"/>
        <v>0</v>
      </c>
      <c r="K2679">
        <f t="shared" si="660"/>
        <v>0</v>
      </c>
      <c r="L2679">
        <f t="shared" si="661"/>
        <v>1</v>
      </c>
      <c r="M2679">
        <f t="shared" si="662"/>
        <v>0</v>
      </c>
      <c r="N2679">
        <f t="shared" si="663"/>
        <v>1</v>
      </c>
      <c r="O2679">
        <f t="shared" si="664"/>
        <v>0</v>
      </c>
      <c r="P2679">
        <v>29</v>
      </c>
      <c r="Q2679">
        <f t="shared" si="665"/>
        <v>0</v>
      </c>
      <c r="R2679">
        <f t="shared" si="666"/>
        <v>1</v>
      </c>
      <c r="S2679">
        <f t="shared" si="667"/>
        <v>0</v>
      </c>
      <c r="T2679">
        <f t="shared" si="668"/>
        <v>0</v>
      </c>
      <c r="U2679">
        <v>0</v>
      </c>
      <c r="V2679">
        <f t="shared" si="669"/>
        <v>-5.8297113744869219E-3</v>
      </c>
      <c r="W2679">
        <f t="shared" si="670"/>
        <v>0.49854257628398635</v>
      </c>
      <c r="X2679">
        <f t="shared" si="671"/>
        <v>3.3985534709822197E-5</v>
      </c>
      <c r="Y2679">
        <f t="shared" si="672"/>
        <v>0</v>
      </c>
      <c r="Z2679" t="s">
        <v>2711</v>
      </c>
    </row>
    <row r="2680" spans="1:26" x14ac:dyDescent="0.25">
      <c r="A2680" t="s">
        <v>26</v>
      </c>
      <c r="B2680" t="s">
        <v>38</v>
      </c>
      <c r="C2680" t="s">
        <v>35</v>
      </c>
      <c r="D2680">
        <v>0</v>
      </c>
      <c r="F2680">
        <v>1</v>
      </c>
      <c r="G2680">
        <v>70.05</v>
      </c>
      <c r="H2680">
        <f t="shared" si="657"/>
        <v>1</v>
      </c>
      <c r="I2680">
        <f t="shared" si="658"/>
        <v>0</v>
      </c>
      <c r="J2680">
        <f t="shared" si="659"/>
        <v>0</v>
      </c>
      <c r="K2680">
        <f t="shared" si="660"/>
        <v>1</v>
      </c>
      <c r="L2680">
        <f t="shared" si="661"/>
        <v>0</v>
      </c>
      <c r="M2680">
        <f t="shared" si="662"/>
        <v>1</v>
      </c>
      <c r="N2680">
        <f t="shared" si="663"/>
        <v>0</v>
      </c>
      <c r="O2680">
        <f t="shared" si="664"/>
        <v>0</v>
      </c>
      <c r="P2680">
        <v>4</v>
      </c>
      <c r="Q2680">
        <f t="shared" si="665"/>
        <v>0</v>
      </c>
      <c r="R2680">
        <f t="shared" si="666"/>
        <v>0</v>
      </c>
      <c r="S2680">
        <f t="shared" si="667"/>
        <v>1</v>
      </c>
      <c r="T2680">
        <f t="shared" si="668"/>
        <v>0</v>
      </c>
      <c r="U2680">
        <v>1</v>
      </c>
      <c r="V2680">
        <f t="shared" si="669"/>
        <v>0.36697523112247377</v>
      </c>
      <c r="W2680">
        <f t="shared" si="670"/>
        <v>0.59072788593926706</v>
      </c>
      <c r="X2680">
        <f t="shared" si="671"/>
        <v>0.40072035801244549</v>
      </c>
      <c r="Y2680">
        <f t="shared" si="672"/>
        <v>1</v>
      </c>
      <c r="Z2680" t="s">
        <v>2712</v>
      </c>
    </row>
    <row r="2681" spans="1:26" x14ac:dyDescent="0.25">
      <c r="A2681" t="s">
        <v>29</v>
      </c>
      <c r="B2681" t="s">
        <v>30</v>
      </c>
      <c r="C2681" t="s">
        <v>23</v>
      </c>
      <c r="D2681">
        <v>0</v>
      </c>
      <c r="F2681">
        <v>1</v>
      </c>
      <c r="G2681">
        <v>19.7</v>
      </c>
      <c r="H2681">
        <f t="shared" si="657"/>
        <v>1</v>
      </c>
      <c r="I2681">
        <f t="shared" si="658"/>
        <v>0</v>
      </c>
      <c r="J2681">
        <f t="shared" si="659"/>
        <v>0</v>
      </c>
      <c r="K2681">
        <f t="shared" si="660"/>
        <v>0</v>
      </c>
      <c r="L2681">
        <f t="shared" si="661"/>
        <v>1</v>
      </c>
      <c r="M2681">
        <f t="shared" si="662"/>
        <v>0</v>
      </c>
      <c r="N2681">
        <f t="shared" si="663"/>
        <v>1</v>
      </c>
      <c r="O2681">
        <f t="shared" si="664"/>
        <v>0</v>
      </c>
      <c r="P2681">
        <v>30</v>
      </c>
      <c r="Q2681">
        <f t="shared" si="665"/>
        <v>0</v>
      </c>
      <c r="R2681">
        <f t="shared" si="666"/>
        <v>1</v>
      </c>
      <c r="S2681">
        <f t="shared" si="667"/>
        <v>0</v>
      </c>
      <c r="T2681">
        <f t="shared" si="668"/>
        <v>0</v>
      </c>
      <c r="U2681">
        <v>0</v>
      </c>
      <c r="V2681">
        <f t="shared" si="669"/>
        <v>-6.8430973929803247E-3</v>
      </c>
      <c r="W2681">
        <f t="shared" si="670"/>
        <v>0.49828923232773292</v>
      </c>
      <c r="X2681">
        <f t="shared" si="671"/>
        <v>4.6827981929814115E-5</v>
      </c>
      <c r="Y2681">
        <f t="shared" si="672"/>
        <v>0</v>
      </c>
      <c r="Z2681" t="s">
        <v>2713</v>
      </c>
    </row>
    <row r="2682" spans="1:26" x14ac:dyDescent="0.25">
      <c r="A2682" t="s">
        <v>26</v>
      </c>
      <c r="B2682" t="s">
        <v>27</v>
      </c>
      <c r="C2682" t="s">
        <v>35</v>
      </c>
      <c r="D2682">
        <v>0</v>
      </c>
      <c r="F2682">
        <v>1</v>
      </c>
      <c r="G2682">
        <v>74.650000000000006</v>
      </c>
      <c r="H2682">
        <f t="shared" si="657"/>
        <v>1</v>
      </c>
      <c r="I2682">
        <f t="shared" si="658"/>
        <v>0</v>
      </c>
      <c r="J2682">
        <f t="shared" si="659"/>
        <v>0</v>
      </c>
      <c r="K2682">
        <f t="shared" si="660"/>
        <v>1</v>
      </c>
      <c r="L2682">
        <f t="shared" si="661"/>
        <v>0</v>
      </c>
      <c r="M2682">
        <f t="shared" si="662"/>
        <v>1</v>
      </c>
      <c r="N2682">
        <f t="shared" si="663"/>
        <v>0</v>
      </c>
      <c r="O2682">
        <f t="shared" si="664"/>
        <v>0</v>
      </c>
      <c r="P2682">
        <v>4</v>
      </c>
      <c r="Q2682">
        <f t="shared" si="665"/>
        <v>1</v>
      </c>
      <c r="R2682">
        <f t="shared" si="666"/>
        <v>0</v>
      </c>
      <c r="S2682">
        <f t="shared" si="667"/>
        <v>0</v>
      </c>
      <c r="T2682">
        <f t="shared" si="668"/>
        <v>0</v>
      </c>
      <c r="U2682">
        <v>1</v>
      </c>
      <c r="V2682">
        <f t="shared" si="669"/>
        <v>0.51091522976013215</v>
      </c>
      <c r="W2682">
        <f t="shared" si="670"/>
        <v>0.62502100116963399</v>
      </c>
      <c r="X2682">
        <f t="shared" si="671"/>
        <v>0.23920391248058431</v>
      </c>
      <c r="Y2682">
        <f t="shared" si="672"/>
        <v>1</v>
      </c>
      <c r="Z2682" t="s">
        <v>2714</v>
      </c>
    </row>
    <row r="2683" spans="1:26" x14ac:dyDescent="0.25">
      <c r="A2683" t="s">
        <v>45</v>
      </c>
      <c r="B2683" t="s">
        <v>33</v>
      </c>
      <c r="C2683" t="s">
        <v>25</v>
      </c>
      <c r="D2683">
        <v>0</v>
      </c>
      <c r="F2683">
        <v>1</v>
      </c>
      <c r="G2683">
        <v>85.45</v>
      </c>
      <c r="H2683">
        <f t="shared" si="657"/>
        <v>1</v>
      </c>
      <c r="I2683">
        <f t="shared" si="658"/>
        <v>0</v>
      </c>
      <c r="J2683">
        <f t="shared" si="659"/>
        <v>1</v>
      </c>
      <c r="K2683">
        <f t="shared" si="660"/>
        <v>0</v>
      </c>
      <c r="L2683">
        <f t="shared" si="661"/>
        <v>0</v>
      </c>
      <c r="M2683">
        <f t="shared" si="662"/>
        <v>0</v>
      </c>
      <c r="N2683">
        <f t="shared" si="663"/>
        <v>0</v>
      </c>
      <c r="O2683">
        <f t="shared" si="664"/>
        <v>1</v>
      </c>
      <c r="P2683">
        <v>71</v>
      </c>
      <c r="Q2683">
        <f t="shared" si="665"/>
        <v>0</v>
      </c>
      <c r="R2683">
        <f t="shared" si="666"/>
        <v>0</v>
      </c>
      <c r="S2683">
        <f t="shared" si="667"/>
        <v>0</v>
      </c>
      <c r="T2683">
        <f t="shared" si="668"/>
        <v>1</v>
      </c>
      <c r="U2683">
        <v>0</v>
      </c>
      <c r="V2683">
        <f t="shared" si="669"/>
        <v>5.9595779899096452E-2</v>
      </c>
      <c r="W2683">
        <f t="shared" si="670"/>
        <v>0.5148945368785437</v>
      </c>
      <c r="X2683">
        <f t="shared" si="671"/>
        <v>3.5516569817815487E-3</v>
      </c>
      <c r="Y2683">
        <f t="shared" si="672"/>
        <v>0</v>
      </c>
      <c r="Z2683" t="s">
        <v>2715</v>
      </c>
    </row>
    <row r="2684" spans="1:26" x14ac:dyDescent="0.25">
      <c r="A2684" t="s">
        <v>45</v>
      </c>
      <c r="B2684" t="s">
        <v>38</v>
      </c>
      <c r="C2684" t="s">
        <v>25</v>
      </c>
      <c r="D2684">
        <v>0</v>
      </c>
      <c r="F2684">
        <v>1</v>
      </c>
      <c r="G2684">
        <v>40.4</v>
      </c>
      <c r="H2684">
        <f t="shared" si="657"/>
        <v>1</v>
      </c>
      <c r="I2684">
        <f t="shared" si="658"/>
        <v>0</v>
      </c>
      <c r="J2684">
        <f t="shared" si="659"/>
        <v>1</v>
      </c>
      <c r="K2684">
        <f t="shared" si="660"/>
        <v>0</v>
      </c>
      <c r="L2684">
        <f t="shared" si="661"/>
        <v>0</v>
      </c>
      <c r="M2684">
        <f t="shared" si="662"/>
        <v>0</v>
      </c>
      <c r="N2684">
        <f t="shared" si="663"/>
        <v>0</v>
      </c>
      <c r="O2684">
        <f t="shared" si="664"/>
        <v>1</v>
      </c>
      <c r="P2684">
        <v>46</v>
      </c>
      <c r="Q2684">
        <f t="shared" si="665"/>
        <v>0</v>
      </c>
      <c r="R2684">
        <f t="shared" si="666"/>
        <v>0</v>
      </c>
      <c r="S2684">
        <f t="shared" si="667"/>
        <v>1</v>
      </c>
      <c r="T2684">
        <f t="shared" si="668"/>
        <v>0</v>
      </c>
      <c r="U2684">
        <v>0</v>
      </c>
      <c r="V2684">
        <f t="shared" si="669"/>
        <v>-1.0639666459561374E-2</v>
      </c>
      <c r="W2684">
        <f t="shared" si="670"/>
        <v>0.4973401084772604</v>
      </c>
      <c r="X2684">
        <f t="shared" si="671"/>
        <v>1.1320250237071526E-4</v>
      </c>
      <c r="Y2684">
        <f t="shared" si="672"/>
        <v>0</v>
      </c>
      <c r="Z2684" t="s">
        <v>2716</v>
      </c>
    </row>
    <row r="2685" spans="1:26" x14ac:dyDescent="0.25">
      <c r="A2685" t="s">
        <v>26</v>
      </c>
      <c r="B2685" t="s">
        <v>30</v>
      </c>
      <c r="C2685" t="s">
        <v>25</v>
      </c>
      <c r="D2685">
        <v>0</v>
      </c>
      <c r="F2685">
        <v>1</v>
      </c>
      <c r="G2685">
        <v>50.4</v>
      </c>
      <c r="H2685">
        <f t="shared" si="657"/>
        <v>1</v>
      </c>
      <c r="I2685">
        <f t="shared" si="658"/>
        <v>0</v>
      </c>
      <c r="J2685">
        <f t="shared" si="659"/>
        <v>1</v>
      </c>
      <c r="K2685">
        <f t="shared" si="660"/>
        <v>0</v>
      </c>
      <c r="L2685">
        <f t="shared" si="661"/>
        <v>0</v>
      </c>
      <c r="M2685">
        <f t="shared" si="662"/>
        <v>1</v>
      </c>
      <c r="N2685">
        <f t="shared" si="663"/>
        <v>0</v>
      </c>
      <c r="O2685">
        <f t="shared" si="664"/>
        <v>0</v>
      </c>
      <c r="P2685">
        <v>4</v>
      </c>
      <c r="Q2685">
        <f t="shared" si="665"/>
        <v>0</v>
      </c>
      <c r="R2685">
        <f t="shared" si="666"/>
        <v>1</v>
      </c>
      <c r="S2685">
        <f t="shared" si="667"/>
        <v>0</v>
      </c>
      <c r="T2685">
        <f t="shared" si="668"/>
        <v>0</v>
      </c>
      <c r="U2685">
        <v>1</v>
      </c>
      <c r="V2685">
        <f t="shared" si="669"/>
        <v>0.34120296151646751</v>
      </c>
      <c r="W2685">
        <f t="shared" si="670"/>
        <v>0.58448270704313676</v>
      </c>
      <c r="X2685">
        <f t="shared" si="671"/>
        <v>0.4340135379146729</v>
      </c>
      <c r="Y2685">
        <f t="shared" si="672"/>
        <v>1</v>
      </c>
      <c r="Z2685" t="s">
        <v>2717</v>
      </c>
    </row>
    <row r="2686" spans="1:26" x14ac:dyDescent="0.25">
      <c r="A2686" t="s">
        <v>26</v>
      </c>
      <c r="B2686" t="s">
        <v>30</v>
      </c>
      <c r="C2686" t="s">
        <v>35</v>
      </c>
      <c r="D2686">
        <v>0</v>
      </c>
      <c r="F2686">
        <v>1</v>
      </c>
      <c r="G2686">
        <v>79.650000000000006</v>
      </c>
      <c r="H2686">
        <f t="shared" si="657"/>
        <v>1</v>
      </c>
      <c r="I2686">
        <f t="shared" si="658"/>
        <v>0</v>
      </c>
      <c r="J2686">
        <f t="shared" si="659"/>
        <v>0</v>
      </c>
      <c r="K2686">
        <f t="shared" si="660"/>
        <v>1</v>
      </c>
      <c r="L2686">
        <f t="shared" si="661"/>
        <v>0</v>
      </c>
      <c r="M2686">
        <f t="shared" si="662"/>
        <v>1</v>
      </c>
      <c r="N2686">
        <f t="shared" si="663"/>
        <v>0</v>
      </c>
      <c r="O2686">
        <f t="shared" si="664"/>
        <v>0</v>
      </c>
      <c r="P2686">
        <v>7</v>
      </c>
      <c r="Q2686">
        <f t="shared" si="665"/>
        <v>0</v>
      </c>
      <c r="R2686">
        <f t="shared" si="666"/>
        <v>1</v>
      </c>
      <c r="S2686">
        <f t="shared" si="667"/>
        <v>0</v>
      </c>
      <c r="T2686">
        <f t="shared" si="668"/>
        <v>0</v>
      </c>
      <c r="U2686">
        <v>1</v>
      </c>
      <c r="V2686">
        <f t="shared" si="669"/>
        <v>0.38680533234867043</v>
      </c>
      <c r="W2686">
        <f t="shared" si="670"/>
        <v>0.59551341212565079</v>
      </c>
      <c r="X2686">
        <f t="shared" si="671"/>
        <v>0.37600770043602455</v>
      </c>
      <c r="Y2686">
        <f t="shared" si="672"/>
        <v>1</v>
      </c>
      <c r="Z2686" t="s">
        <v>2718</v>
      </c>
    </row>
    <row r="2687" spans="1:26" x14ac:dyDescent="0.25">
      <c r="A2687" t="s">
        <v>29</v>
      </c>
      <c r="B2687" t="s">
        <v>33</v>
      </c>
      <c r="C2687" t="s">
        <v>35</v>
      </c>
      <c r="D2687">
        <v>0</v>
      </c>
      <c r="F2687">
        <v>1</v>
      </c>
      <c r="G2687">
        <v>105.2</v>
      </c>
      <c r="H2687">
        <f t="shared" si="657"/>
        <v>1</v>
      </c>
      <c r="I2687">
        <f t="shared" si="658"/>
        <v>0</v>
      </c>
      <c r="J2687">
        <f t="shared" si="659"/>
        <v>0</v>
      </c>
      <c r="K2687">
        <f t="shared" si="660"/>
        <v>1</v>
      </c>
      <c r="L2687">
        <f t="shared" si="661"/>
        <v>0</v>
      </c>
      <c r="M2687">
        <f t="shared" si="662"/>
        <v>0</v>
      </c>
      <c r="N2687">
        <f t="shared" si="663"/>
        <v>1</v>
      </c>
      <c r="O2687">
        <f t="shared" si="664"/>
        <v>0</v>
      </c>
      <c r="P2687">
        <v>69</v>
      </c>
      <c r="Q2687">
        <f t="shared" si="665"/>
        <v>0</v>
      </c>
      <c r="R2687">
        <f t="shared" si="666"/>
        <v>0</v>
      </c>
      <c r="S2687">
        <f t="shared" si="667"/>
        <v>0</v>
      </c>
      <c r="T2687">
        <f t="shared" si="668"/>
        <v>1</v>
      </c>
      <c r="U2687">
        <v>0</v>
      </c>
      <c r="V2687">
        <f t="shared" si="669"/>
        <v>0.15518434961107694</v>
      </c>
      <c r="W2687">
        <f t="shared" si="670"/>
        <v>0.53871841657472497</v>
      </c>
      <c r="X2687">
        <f t="shared" si="671"/>
        <v>2.4082182364212956E-2</v>
      </c>
      <c r="Y2687">
        <f t="shared" si="672"/>
        <v>0</v>
      </c>
      <c r="Z2687" t="s">
        <v>2719</v>
      </c>
    </row>
    <row r="2688" spans="1:26" x14ac:dyDescent="0.25">
      <c r="A2688" t="s">
        <v>45</v>
      </c>
      <c r="B2688" t="s">
        <v>33</v>
      </c>
      <c r="C2688" t="s">
        <v>35</v>
      </c>
      <c r="D2688">
        <v>0</v>
      </c>
      <c r="F2688">
        <v>1</v>
      </c>
      <c r="G2688">
        <v>100.65</v>
      </c>
      <c r="H2688">
        <f t="shared" si="657"/>
        <v>1</v>
      </c>
      <c r="I2688">
        <f t="shared" si="658"/>
        <v>0</v>
      </c>
      <c r="J2688">
        <f t="shared" si="659"/>
        <v>0</v>
      </c>
      <c r="K2688">
        <f t="shared" si="660"/>
        <v>1</v>
      </c>
      <c r="L2688">
        <f t="shared" si="661"/>
        <v>0</v>
      </c>
      <c r="M2688">
        <f t="shared" si="662"/>
        <v>0</v>
      </c>
      <c r="N2688">
        <f t="shared" si="663"/>
        <v>0</v>
      </c>
      <c r="O2688">
        <f t="shared" si="664"/>
        <v>1</v>
      </c>
      <c r="P2688">
        <v>72</v>
      </c>
      <c r="Q2688">
        <f t="shared" si="665"/>
        <v>0</v>
      </c>
      <c r="R2688">
        <f t="shared" si="666"/>
        <v>0</v>
      </c>
      <c r="S2688">
        <f t="shared" si="667"/>
        <v>0</v>
      </c>
      <c r="T2688">
        <f t="shared" si="668"/>
        <v>1</v>
      </c>
      <c r="U2688">
        <v>0</v>
      </c>
      <c r="V2688">
        <f t="shared" si="669"/>
        <v>0.10184804054276958</v>
      </c>
      <c r="W2688">
        <f t="shared" si="670"/>
        <v>0.52544002310710769</v>
      </c>
      <c r="X2688">
        <f t="shared" si="671"/>
        <v>1.0373023362401637E-2</v>
      </c>
      <c r="Y2688">
        <f t="shared" si="672"/>
        <v>0</v>
      </c>
      <c r="Z2688" t="s">
        <v>2720</v>
      </c>
    </row>
    <row r="2689" spans="1:26" x14ac:dyDescent="0.25">
      <c r="A2689" t="s">
        <v>26</v>
      </c>
      <c r="B2689" t="s">
        <v>27</v>
      </c>
      <c r="C2689" t="s">
        <v>35</v>
      </c>
      <c r="D2689">
        <v>1</v>
      </c>
      <c r="F2689">
        <v>1</v>
      </c>
      <c r="G2689">
        <v>79.849999999999994</v>
      </c>
      <c r="H2689">
        <f t="shared" si="657"/>
        <v>0</v>
      </c>
      <c r="I2689">
        <f t="shared" si="658"/>
        <v>1</v>
      </c>
      <c r="J2689">
        <f t="shared" si="659"/>
        <v>0</v>
      </c>
      <c r="K2689">
        <f t="shared" si="660"/>
        <v>1</v>
      </c>
      <c r="L2689">
        <f t="shared" si="661"/>
        <v>0</v>
      </c>
      <c r="M2689">
        <f t="shared" si="662"/>
        <v>1</v>
      </c>
      <c r="N2689">
        <f t="shared" si="663"/>
        <v>0</v>
      </c>
      <c r="O2689">
        <f t="shared" si="664"/>
        <v>0</v>
      </c>
      <c r="P2689">
        <v>19</v>
      </c>
      <c r="Q2689">
        <f t="shared" si="665"/>
        <v>1</v>
      </c>
      <c r="R2689">
        <f t="shared" si="666"/>
        <v>0</v>
      </c>
      <c r="S2689">
        <f t="shared" si="667"/>
        <v>0</v>
      </c>
      <c r="T2689">
        <f t="shared" si="668"/>
        <v>0</v>
      </c>
      <c r="U2689">
        <v>1</v>
      </c>
      <c r="V2689">
        <f t="shared" si="669"/>
        <v>0.5238854871688351</v>
      </c>
      <c r="W2689">
        <f t="shared" si="670"/>
        <v>0.62805587338987878</v>
      </c>
      <c r="X2689">
        <f t="shared" si="671"/>
        <v>0.22668502932845749</v>
      </c>
      <c r="Y2689">
        <f t="shared" si="672"/>
        <v>1</v>
      </c>
      <c r="Z2689" t="s">
        <v>2721</v>
      </c>
    </row>
    <row r="2690" spans="1:26" x14ac:dyDescent="0.25">
      <c r="A2690" t="s">
        <v>26</v>
      </c>
      <c r="B2690" t="s">
        <v>27</v>
      </c>
      <c r="C2690" t="s">
        <v>35</v>
      </c>
      <c r="D2690">
        <v>0</v>
      </c>
      <c r="F2690">
        <v>1</v>
      </c>
      <c r="G2690">
        <v>91</v>
      </c>
      <c r="H2690">
        <f t="shared" si="657"/>
        <v>1</v>
      </c>
      <c r="I2690">
        <f t="shared" si="658"/>
        <v>0</v>
      </c>
      <c r="J2690">
        <f t="shared" si="659"/>
        <v>0</v>
      </c>
      <c r="K2690">
        <f t="shared" si="660"/>
        <v>1</v>
      </c>
      <c r="L2690">
        <f t="shared" si="661"/>
        <v>0</v>
      </c>
      <c r="M2690">
        <f t="shared" si="662"/>
        <v>1</v>
      </c>
      <c r="N2690">
        <f t="shared" si="663"/>
        <v>0</v>
      </c>
      <c r="O2690">
        <f t="shared" si="664"/>
        <v>0</v>
      </c>
      <c r="P2690">
        <v>28</v>
      </c>
      <c r="Q2690">
        <f t="shared" si="665"/>
        <v>1</v>
      </c>
      <c r="R2690">
        <f t="shared" si="666"/>
        <v>0</v>
      </c>
      <c r="S2690">
        <f t="shared" si="667"/>
        <v>0</v>
      </c>
      <c r="T2690">
        <f t="shared" si="668"/>
        <v>0</v>
      </c>
      <c r="U2690">
        <v>0</v>
      </c>
      <c r="V2690">
        <f t="shared" si="669"/>
        <v>0.54126895502452954</v>
      </c>
      <c r="W2690">
        <f t="shared" si="670"/>
        <v>0.63210755960984488</v>
      </c>
      <c r="X2690">
        <f t="shared" si="671"/>
        <v>0.29297208167334621</v>
      </c>
      <c r="Y2690">
        <f t="shared" si="672"/>
        <v>1</v>
      </c>
      <c r="Z2690" t="s">
        <v>2722</v>
      </c>
    </row>
    <row r="2691" spans="1:26" x14ac:dyDescent="0.25">
      <c r="A2691" t="s">
        <v>26</v>
      </c>
      <c r="B2691" t="s">
        <v>27</v>
      </c>
      <c r="C2691" t="s">
        <v>35</v>
      </c>
      <c r="D2691">
        <v>0</v>
      </c>
      <c r="F2691">
        <v>1</v>
      </c>
      <c r="G2691">
        <v>78.75</v>
      </c>
      <c r="H2691">
        <f t="shared" ref="H2691:H2754" si="673">IF(D2691:D9733=0,1,0)</f>
        <v>1</v>
      </c>
      <c r="I2691">
        <f t="shared" ref="I2691:I2754" si="674">IF(D2691:D9733=1,1,0)</f>
        <v>0</v>
      </c>
      <c r="J2691">
        <f t="shared" ref="J2691:J2754" si="675">IF(C2691:C9733="DSL",1,0)</f>
        <v>0</v>
      </c>
      <c r="K2691">
        <f t="shared" ref="K2691:K2754" si="676">IF(C2691:C9733="Fiber optic",1,0)</f>
        <v>1</v>
      </c>
      <c r="L2691">
        <f t="shared" ref="L2691:L2754" si="677">IF(C2691:C9733="No",1,0)</f>
        <v>0</v>
      </c>
      <c r="M2691">
        <f t="shared" ref="M2691:M2754" si="678">IF(A2691:A9733="Month-to-month",1,0)</f>
        <v>1</v>
      </c>
      <c r="N2691">
        <f t="shared" ref="N2691:N2754" si="679">IF(A2691:A9733="ONE YEAR",1,0)</f>
        <v>0</v>
      </c>
      <c r="O2691">
        <f t="shared" ref="O2691:O2754" si="680">IF(A2691:A9733="two year",1,0)</f>
        <v>0</v>
      </c>
      <c r="P2691">
        <v>5</v>
      </c>
      <c r="Q2691">
        <f t="shared" ref="Q2691:Q2754" si="681">IF(B2691:B9733="Electronic check",1,0)</f>
        <v>1</v>
      </c>
      <c r="R2691">
        <f t="shared" ref="R2691:R2754" si="682">IF(B2691:B9733="Mailed check",1,0)</f>
        <v>0</v>
      </c>
      <c r="S2691">
        <f t="shared" ref="S2691:S2754" si="683">IF(B2691:B9733="Credit card (automatic)",1,0)</f>
        <v>0</v>
      </c>
      <c r="T2691">
        <f t="shared" ref="T2691:T2754" si="684">IF(B2691:B9733="Bank transfer (automatic)",1,0)</f>
        <v>0</v>
      </c>
      <c r="U2691">
        <v>1</v>
      </c>
      <c r="V2691">
        <f t="shared" si="669"/>
        <v>0.53586197531876423</v>
      </c>
      <c r="W2691">
        <f t="shared" si="670"/>
        <v>0.63084928377096927</v>
      </c>
      <c r="X2691">
        <f t="shared" si="671"/>
        <v>0.21542410595499942</v>
      </c>
      <c r="Y2691">
        <f t="shared" si="672"/>
        <v>1</v>
      </c>
      <c r="Z2691" t="s">
        <v>2723</v>
      </c>
    </row>
    <row r="2692" spans="1:26" x14ac:dyDescent="0.25">
      <c r="A2692" t="s">
        <v>45</v>
      </c>
      <c r="B2692" t="s">
        <v>38</v>
      </c>
      <c r="C2692" t="s">
        <v>35</v>
      </c>
      <c r="D2692">
        <v>1</v>
      </c>
      <c r="F2692">
        <v>1</v>
      </c>
      <c r="G2692">
        <v>116.75</v>
      </c>
      <c r="H2692">
        <f t="shared" si="673"/>
        <v>0</v>
      </c>
      <c r="I2692">
        <f t="shared" si="674"/>
        <v>1</v>
      </c>
      <c r="J2692">
        <f t="shared" si="675"/>
        <v>0</v>
      </c>
      <c r="K2692">
        <f t="shared" si="676"/>
        <v>1</v>
      </c>
      <c r="L2692">
        <f t="shared" si="677"/>
        <v>0</v>
      </c>
      <c r="M2692">
        <f t="shared" si="678"/>
        <v>0</v>
      </c>
      <c r="N2692">
        <f t="shared" si="679"/>
        <v>0</v>
      </c>
      <c r="O2692">
        <f t="shared" si="680"/>
        <v>1</v>
      </c>
      <c r="P2692">
        <v>72</v>
      </c>
      <c r="Q2692">
        <f t="shared" si="681"/>
        <v>0</v>
      </c>
      <c r="R2692">
        <f t="shared" si="682"/>
        <v>0</v>
      </c>
      <c r="S2692">
        <f t="shared" si="683"/>
        <v>1</v>
      </c>
      <c r="T2692">
        <f t="shared" si="684"/>
        <v>0</v>
      </c>
      <c r="U2692">
        <v>0</v>
      </c>
      <c r="V2692">
        <f t="shared" ref="V2692:V2755" si="685">G2692*$G$2+H2693*$H$2+K2693*$K$2+M2692*$M$2+O2692*$O$2+Q2692*$Q$2+L2692*$L$2</f>
        <v>0.12694883269314453</v>
      </c>
      <c r="W2692">
        <f t="shared" ref="W2692:W2755" si="686">1/ (1+EXP(-V2692))</f>
        <v>0.53169465366607205</v>
      </c>
      <c r="X2692">
        <f t="shared" ref="X2692:X2755" si="687">(U2692-V2692)^2</f>
        <v>1.6116006122151999E-2</v>
      </c>
      <c r="Y2692">
        <f t="shared" ref="Y2692:Y2755" si="688">IF(W2692&gt;=0.58,1,0)</f>
        <v>0</v>
      </c>
      <c r="Z2692" t="s">
        <v>2724</v>
      </c>
    </row>
    <row r="2693" spans="1:26" x14ac:dyDescent="0.25">
      <c r="A2693" t="s">
        <v>26</v>
      </c>
      <c r="B2693" t="s">
        <v>38</v>
      </c>
      <c r="C2693" t="s">
        <v>35</v>
      </c>
      <c r="D2693">
        <v>1</v>
      </c>
      <c r="F2693">
        <v>1</v>
      </c>
      <c r="G2693">
        <v>80.45</v>
      </c>
      <c r="H2693">
        <f t="shared" si="673"/>
        <v>0</v>
      </c>
      <c r="I2693">
        <f t="shared" si="674"/>
        <v>1</v>
      </c>
      <c r="J2693">
        <f t="shared" si="675"/>
        <v>0</v>
      </c>
      <c r="K2693">
        <f t="shared" si="676"/>
        <v>1</v>
      </c>
      <c r="L2693">
        <f t="shared" si="677"/>
        <v>0</v>
      </c>
      <c r="M2693">
        <f t="shared" si="678"/>
        <v>1</v>
      </c>
      <c r="N2693">
        <f t="shared" si="679"/>
        <v>0</v>
      </c>
      <c r="O2693">
        <f t="shared" si="680"/>
        <v>0</v>
      </c>
      <c r="P2693">
        <v>8</v>
      </c>
      <c r="Q2693">
        <f t="shared" si="681"/>
        <v>0</v>
      </c>
      <c r="R2693">
        <f t="shared" si="682"/>
        <v>0</v>
      </c>
      <c r="S2693">
        <f t="shared" si="683"/>
        <v>1</v>
      </c>
      <c r="T2693">
        <f t="shared" si="684"/>
        <v>0</v>
      </c>
      <c r="U2693">
        <v>1</v>
      </c>
      <c r="V2693">
        <f t="shared" si="685"/>
        <v>0.38318940741836816</v>
      </c>
      <c r="W2693">
        <f t="shared" si="686"/>
        <v>0.59464211832723102</v>
      </c>
      <c r="X2693">
        <f t="shared" si="687"/>
        <v>0.38045530712090381</v>
      </c>
      <c r="Y2693">
        <f t="shared" si="688"/>
        <v>1</v>
      </c>
      <c r="Z2693" t="s">
        <v>2725</v>
      </c>
    </row>
    <row r="2694" spans="1:26" x14ac:dyDescent="0.25">
      <c r="A2694" t="s">
        <v>29</v>
      </c>
      <c r="B2694" t="s">
        <v>27</v>
      </c>
      <c r="C2694" t="s">
        <v>25</v>
      </c>
      <c r="D2694">
        <v>0</v>
      </c>
      <c r="F2694">
        <v>1</v>
      </c>
      <c r="G2694">
        <v>59.1</v>
      </c>
      <c r="H2694">
        <f t="shared" si="673"/>
        <v>1</v>
      </c>
      <c r="I2694">
        <f t="shared" si="674"/>
        <v>0</v>
      </c>
      <c r="J2694">
        <f t="shared" si="675"/>
        <v>1</v>
      </c>
      <c r="K2694">
        <f t="shared" si="676"/>
        <v>0</v>
      </c>
      <c r="L2694">
        <f t="shared" si="677"/>
        <v>0</v>
      </c>
      <c r="M2694">
        <f t="shared" si="678"/>
        <v>0</v>
      </c>
      <c r="N2694">
        <f t="shared" si="679"/>
        <v>1</v>
      </c>
      <c r="O2694">
        <f t="shared" si="680"/>
        <v>0</v>
      </c>
      <c r="P2694">
        <v>7</v>
      </c>
      <c r="Q2694">
        <f t="shared" si="681"/>
        <v>1</v>
      </c>
      <c r="R2694">
        <f t="shared" si="682"/>
        <v>0</v>
      </c>
      <c r="S2694">
        <f t="shared" si="683"/>
        <v>0</v>
      </c>
      <c r="T2694">
        <f t="shared" si="684"/>
        <v>0</v>
      </c>
      <c r="U2694">
        <v>0</v>
      </c>
      <c r="V2694">
        <f t="shared" si="685"/>
        <v>0.2152170695454946</v>
      </c>
      <c r="W2694">
        <f t="shared" si="686"/>
        <v>0.55359754758634638</v>
      </c>
      <c r="X2694">
        <f t="shared" si="687"/>
        <v>4.6318387023750261E-2</v>
      </c>
      <c r="Y2694">
        <f t="shared" si="688"/>
        <v>0</v>
      </c>
      <c r="Z2694" t="s">
        <v>2726</v>
      </c>
    </row>
    <row r="2695" spans="1:26" x14ac:dyDescent="0.25">
      <c r="A2695" t="s">
        <v>26</v>
      </c>
      <c r="B2695" t="s">
        <v>27</v>
      </c>
      <c r="C2695" t="s">
        <v>25</v>
      </c>
      <c r="D2695">
        <v>0</v>
      </c>
      <c r="F2695">
        <v>1</v>
      </c>
      <c r="G2695">
        <v>49.8</v>
      </c>
      <c r="H2695">
        <f t="shared" si="673"/>
        <v>1</v>
      </c>
      <c r="I2695">
        <f t="shared" si="674"/>
        <v>0</v>
      </c>
      <c r="J2695">
        <f t="shared" si="675"/>
        <v>1</v>
      </c>
      <c r="K2695">
        <f t="shared" si="676"/>
        <v>0</v>
      </c>
      <c r="L2695">
        <f t="shared" si="677"/>
        <v>0</v>
      </c>
      <c r="M2695">
        <f t="shared" si="678"/>
        <v>1</v>
      </c>
      <c r="N2695">
        <f t="shared" si="679"/>
        <v>0</v>
      </c>
      <c r="O2695">
        <f t="shared" si="680"/>
        <v>0</v>
      </c>
      <c r="P2695">
        <v>22</v>
      </c>
      <c r="Q2695">
        <f t="shared" si="681"/>
        <v>1</v>
      </c>
      <c r="R2695">
        <f t="shared" si="682"/>
        <v>0</v>
      </c>
      <c r="S2695">
        <f t="shared" si="683"/>
        <v>0</v>
      </c>
      <c r="T2695">
        <f t="shared" si="684"/>
        <v>0</v>
      </c>
      <c r="U2695">
        <v>0</v>
      </c>
      <c r="V2695">
        <f t="shared" si="685"/>
        <v>0.472172702745423</v>
      </c>
      <c r="W2695">
        <f t="shared" si="686"/>
        <v>0.61589787690290176</v>
      </c>
      <c r="X2695">
        <f t="shared" si="687"/>
        <v>0.2229470612179176</v>
      </c>
      <c r="Y2695">
        <f t="shared" si="688"/>
        <v>1</v>
      </c>
      <c r="Z2695" t="s">
        <v>2727</v>
      </c>
    </row>
    <row r="2696" spans="1:26" x14ac:dyDescent="0.25">
      <c r="A2696" t="s">
        <v>45</v>
      </c>
      <c r="B2696" t="s">
        <v>33</v>
      </c>
      <c r="C2696" t="s">
        <v>23</v>
      </c>
      <c r="D2696">
        <v>0</v>
      </c>
      <c r="F2696">
        <v>1</v>
      </c>
      <c r="G2696">
        <v>19.3</v>
      </c>
      <c r="H2696">
        <f t="shared" si="673"/>
        <v>1</v>
      </c>
      <c r="I2696">
        <f t="shared" si="674"/>
        <v>0</v>
      </c>
      <c r="J2696">
        <f t="shared" si="675"/>
        <v>0</v>
      </c>
      <c r="K2696">
        <f t="shared" si="676"/>
        <v>0</v>
      </c>
      <c r="L2696">
        <f t="shared" si="677"/>
        <v>1</v>
      </c>
      <c r="M2696">
        <f t="shared" si="678"/>
        <v>0</v>
      </c>
      <c r="N2696">
        <f t="shared" si="679"/>
        <v>0</v>
      </c>
      <c r="O2696">
        <f t="shared" si="680"/>
        <v>1</v>
      </c>
      <c r="P2696">
        <v>72</v>
      </c>
      <c r="Q2696">
        <f t="shared" si="681"/>
        <v>0</v>
      </c>
      <c r="R2696">
        <f t="shared" si="682"/>
        <v>0</v>
      </c>
      <c r="S2696">
        <f t="shared" si="683"/>
        <v>0</v>
      </c>
      <c r="T2696">
        <f t="shared" si="684"/>
        <v>1</v>
      </c>
      <c r="U2696">
        <v>0</v>
      </c>
      <c r="V2696">
        <f t="shared" si="685"/>
        <v>-7.2263944862118887E-2</v>
      </c>
      <c r="W2696">
        <f t="shared" si="686"/>
        <v>0.48194187151314821</v>
      </c>
      <c r="X2696">
        <f t="shared" si="687"/>
        <v>5.2220777270353584E-3</v>
      </c>
      <c r="Y2696">
        <f t="shared" si="688"/>
        <v>0</v>
      </c>
      <c r="Z2696" t="s">
        <v>2728</v>
      </c>
    </row>
    <row r="2697" spans="1:26" x14ac:dyDescent="0.25">
      <c r="A2697" t="s">
        <v>26</v>
      </c>
      <c r="B2697" t="s">
        <v>38</v>
      </c>
      <c r="C2697" t="s">
        <v>23</v>
      </c>
      <c r="D2697">
        <v>0</v>
      </c>
      <c r="F2697">
        <v>1</v>
      </c>
      <c r="G2697">
        <v>19.649999999999999</v>
      </c>
      <c r="H2697">
        <f t="shared" si="673"/>
        <v>1</v>
      </c>
      <c r="I2697">
        <f t="shared" si="674"/>
        <v>0</v>
      </c>
      <c r="J2697">
        <f t="shared" si="675"/>
        <v>0</v>
      </c>
      <c r="K2697">
        <f t="shared" si="676"/>
        <v>0</v>
      </c>
      <c r="L2697">
        <f t="shared" si="677"/>
        <v>1</v>
      </c>
      <c r="M2697">
        <f t="shared" si="678"/>
        <v>1</v>
      </c>
      <c r="N2697">
        <f t="shared" si="679"/>
        <v>0</v>
      </c>
      <c r="O2697">
        <f t="shared" si="680"/>
        <v>0</v>
      </c>
      <c r="P2697">
        <v>8</v>
      </c>
      <c r="Q2697">
        <f t="shared" si="681"/>
        <v>0</v>
      </c>
      <c r="R2697">
        <f t="shared" si="682"/>
        <v>0</v>
      </c>
      <c r="S2697">
        <f t="shared" si="683"/>
        <v>1</v>
      </c>
      <c r="T2697">
        <f t="shared" si="684"/>
        <v>0</v>
      </c>
      <c r="U2697">
        <v>0</v>
      </c>
      <c r="V2697">
        <f t="shared" si="685"/>
        <v>0.25967062911705996</v>
      </c>
      <c r="W2697">
        <f t="shared" si="686"/>
        <v>0.56455532342148007</v>
      </c>
      <c r="X2697">
        <f t="shared" si="687"/>
        <v>6.7428835626049705E-2</v>
      </c>
      <c r="Y2697">
        <f t="shared" si="688"/>
        <v>0</v>
      </c>
      <c r="Z2697" t="s">
        <v>2729</v>
      </c>
    </row>
    <row r="2698" spans="1:26" x14ac:dyDescent="0.25">
      <c r="A2698" t="s">
        <v>29</v>
      </c>
      <c r="B2698" t="s">
        <v>38</v>
      </c>
      <c r="C2698" t="s">
        <v>25</v>
      </c>
      <c r="D2698">
        <v>0</v>
      </c>
      <c r="F2698">
        <v>1</v>
      </c>
      <c r="G2698">
        <v>81.400000000000006</v>
      </c>
      <c r="H2698">
        <f t="shared" si="673"/>
        <v>1</v>
      </c>
      <c r="I2698">
        <f t="shared" si="674"/>
        <v>0</v>
      </c>
      <c r="J2698">
        <f t="shared" si="675"/>
        <v>1</v>
      </c>
      <c r="K2698">
        <f t="shared" si="676"/>
        <v>0</v>
      </c>
      <c r="L2698">
        <f t="shared" si="677"/>
        <v>0</v>
      </c>
      <c r="M2698">
        <f t="shared" si="678"/>
        <v>0</v>
      </c>
      <c r="N2698">
        <f t="shared" si="679"/>
        <v>1</v>
      </c>
      <c r="O2698">
        <f t="shared" si="680"/>
        <v>0</v>
      </c>
      <c r="P2698">
        <v>52</v>
      </c>
      <c r="Q2698">
        <f t="shared" si="681"/>
        <v>0</v>
      </c>
      <c r="R2698">
        <f t="shared" si="682"/>
        <v>0</v>
      </c>
      <c r="S2698">
        <f t="shared" si="683"/>
        <v>1</v>
      </c>
      <c r="T2698">
        <f t="shared" si="684"/>
        <v>0</v>
      </c>
      <c r="U2698">
        <v>0</v>
      </c>
      <c r="V2698">
        <f t="shared" si="685"/>
        <v>0.11321566151933221</v>
      </c>
      <c r="W2698">
        <f t="shared" si="686"/>
        <v>0.52827372128716144</v>
      </c>
      <c r="X2698">
        <f t="shared" si="687"/>
        <v>1.281778601326E-2</v>
      </c>
      <c r="Y2698">
        <f t="shared" si="688"/>
        <v>0</v>
      </c>
      <c r="Z2698" t="s">
        <v>2730</v>
      </c>
    </row>
    <row r="2699" spans="1:26" x14ac:dyDescent="0.25">
      <c r="A2699" t="s">
        <v>45</v>
      </c>
      <c r="B2699" t="s">
        <v>30</v>
      </c>
      <c r="C2699" t="s">
        <v>25</v>
      </c>
      <c r="D2699">
        <v>0</v>
      </c>
      <c r="F2699">
        <v>1</v>
      </c>
      <c r="G2699">
        <v>38.9</v>
      </c>
      <c r="H2699">
        <f t="shared" si="673"/>
        <v>1</v>
      </c>
      <c r="I2699">
        <f t="shared" si="674"/>
        <v>0</v>
      </c>
      <c r="J2699">
        <f t="shared" si="675"/>
        <v>1</v>
      </c>
      <c r="K2699">
        <f t="shared" si="676"/>
        <v>0</v>
      </c>
      <c r="L2699">
        <f t="shared" si="677"/>
        <v>0</v>
      </c>
      <c r="M2699">
        <f t="shared" si="678"/>
        <v>0</v>
      </c>
      <c r="N2699">
        <f t="shared" si="679"/>
        <v>0</v>
      </c>
      <c r="O2699">
        <f t="shared" si="680"/>
        <v>1</v>
      </c>
      <c r="P2699">
        <v>68</v>
      </c>
      <c r="Q2699">
        <f t="shared" si="681"/>
        <v>0</v>
      </c>
      <c r="R2699">
        <f t="shared" si="682"/>
        <v>1</v>
      </c>
      <c r="S2699">
        <f t="shared" si="683"/>
        <v>0</v>
      </c>
      <c r="T2699">
        <f t="shared" si="684"/>
        <v>0</v>
      </c>
      <c r="U2699">
        <v>0</v>
      </c>
      <c r="V2699">
        <f t="shared" si="685"/>
        <v>-1.2978249579161528E-2</v>
      </c>
      <c r="W2699">
        <f t="shared" si="686"/>
        <v>0.49675548314592127</v>
      </c>
      <c r="X2699">
        <f t="shared" si="687"/>
        <v>1.684349621390064E-4</v>
      </c>
      <c r="Y2699">
        <f t="shared" si="688"/>
        <v>0</v>
      </c>
      <c r="Z2699" t="s">
        <v>2731</v>
      </c>
    </row>
    <row r="2700" spans="1:26" x14ac:dyDescent="0.25">
      <c r="A2700" t="s">
        <v>45</v>
      </c>
      <c r="B2700" t="s">
        <v>33</v>
      </c>
      <c r="C2700" t="s">
        <v>25</v>
      </c>
      <c r="D2700">
        <v>0</v>
      </c>
      <c r="F2700">
        <v>1</v>
      </c>
      <c r="G2700">
        <v>87.95</v>
      </c>
      <c r="H2700">
        <f t="shared" si="673"/>
        <v>1</v>
      </c>
      <c r="I2700">
        <f t="shared" si="674"/>
        <v>0</v>
      </c>
      <c r="J2700">
        <f t="shared" si="675"/>
        <v>1</v>
      </c>
      <c r="K2700">
        <f t="shared" si="676"/>
        <v>0</v>
      </c>
      <c r="L2700">
        <f t="shared" si="677"/>
        <v>0</v>
      </c>
      <c r="M2700">
        <f t="shared" si="678"/>
        <v>0</v>
      </c>
      <c r="N2700">
        <f t="shared" si="679"/>
        <v>0</v>
      </c>
      <c r="O2700">
        <f t="shared" si="680"/>
        <v>1</v>
      </c>
      <c r="P2700">
        <v>71</v>
      </c>
      <c r="Q2700">
        <f t="shared" si="681"/>
        <v>0</v>
      </c>
      <c r="R2700">
        <f t="shared" si="682"/>
        <v>0</v>
      </c>
      <c r="S2700">
        <f t="shared" si="683"/>
        <v>0</v>
      </c>
      <c r="T2700">
        <f t="shared" si="684"/>
        <v>1</v>
      </c>
      <c r="U2700">
        <v>0</v>
      </c>
      <c r="V2700">
        <f t="shared" si="685"/>
        <v>6.3493418431763371E-2</v>
      </c>
      <c r="W2700">
        <f t="shared" si="686"/>
        <v>0.51586802408464216</v>
      </c>
      <c r="X2700">
        <f t="shared" si="687"/>
        <v>4.0314141841509884E-3</v>
      </c>
      <c r="Y2700">
        <f t="shared" si="688"/>
        <v>0</v>
      </c>
      <c r="Z2700" t="s">
        <v>2732</v>
      </c>
    </row>
    <row r="2701" spans="1:26" x14ac:dyDescent="0.25">
      <c r="A2701" t="s">
        <v>26</v>
      </c>
      <c r="B2701" t="s">
        <v>30</v>
      </c>
      <c r="C2701" t="s">
        <v>23</v>
      </c>
      <c r="D2701">
        <v>0</v>
      </c>
      <c r="F2701">
        <v>1</v>
      </c>
      <c r="G2701">
        <v>19.850000000000001</v>
      </c>
      <c r="H2701">
        <f t="shared" si="673"/>
        <v>1</v>
      </c>
      <c r="I2701">
        <f t="shared" si="674"/>
        <v>0</v>
      </c>
      <c r="J2701">
        <f t="shared" si="675"/>
        <v>0</v>
      </c>
      <c r="K2701">
        <f t="shared" si="676"/>
        <v>0</v>
      </c>
      <c r="L2701">
        <f t="shared" si="677"/>
        <v>1</v>
      </c>
      <c r="M2701">
        <f t="shared" si="678"/>
        <v>1</v>
      </c>
      <c r="N2701">
        <f t="shared" si="679"/>
        <v>0</v>
      </c>
      <c r="O2701">
        <f t="shared" si="680"/>
        <v>0</v>
      </c>
      <c r="P2701">
        <v>2</v>
      </c>
      <c r="Q2701">
        <f t="shared" si="681"/>
        <v>0</v>
      </c>
      <c r="R2701">
        <f t="shared" si="682"/>
        <v>1</v>
      </c>
      <c r="S2701">
        <f t="shared" si="683"/>
        <v>0</v>
      </c>
      <c r="T2701">
        <f t="shared" si="684"/>
        <v>0</v>
      </c>
      <c r="U2701">
        <v>0</v>
      </c>
      <c r="V2701">
        <f t="shared" si="685"/>
        <v>0.2785370585647316</v>
      </c>
      <c r="W2701">
        <f t="shared" si="686"/>
        <v>0.56918752792549543</v>
      </c>
      <c r="X2701">
        <f t="shared" si="687"/>
        <v>7.7582892993892719E-2</v>
      </c>
      <c r="Y2701">
        <f t="shared" si="688"/>
        <v>0</v>
      </c>
      <c r="Z2701" t="s">
        <v>2733</v>
      </c>
    </row>
    <row r="2702" spans="1:26" x14ac:dyDescent="0.25">
      <c r="A2702" t="s">
        <v>26</v>
      </c>
      <c r="B2702" t="s">
        <v>27</v>
      </c>
      <c r="C2702" t="s">
        <v>35</v>
      </c>
      <c r="D2702">
        <v>1</v>
      </c>
      <c r="F2702">
        <v>1</v>
      </c>
      <c r="G2702">
        <v>96.35</v>
      </c>
      <c r="H2702">
        <f t="shared" si="673"/>
        <v>0</v>
      </c>
      <c r="I2702">
        <f t="shared" si="674"/>
        <v>1</v>
      </c>
      <c r="J2702">
        <f t="shared" si="675"/>
        <v>0</v>
      </c>
      <c r="K2702">
        <f t="shared" si="676"/>
        <v>1</v>
      </c>
      <c r="L2702">
        <f t="shared" si="677"/>
        <v>0</v>
      </c>
      <c r="M2702">
        <f t="shared" si="678"/>
        <v>1</v>
      </c>
      <c r="N2702">
        <f t="shared" si="679"/>
        <v>0</v>
      </c>
      <c r="O2702">
        <f t="shared" si="680"/>
        <v>0</v>
      </c>
      <c r="P2702">
        <v>34</v>
      </c>
      <c r="Q2702">
        <f t="shared" si="681"/>
        <v>1</v>
      </c>
      <c r="R2702">
        <f t="shared" si="682"/>
        <v>0</v>
      </c>
      <c r="S2702">
        <f t="shared" si="683"/>
        <v>0</v>
      </c>
      <c r="T2702">
        <f t="shared" si="684"/>
        <v>0</v>
      </c>
      <c r="U2702">
        <v>0</v>
      </c>
      <c r="V2702">
        <f t="shared" si="685"/>
        <v>0.54474673222368097</v>
      </c>
      <c r="W2702">
        <f t="shared" si="686"/>
        <v>0.63291593610963037</v>
      </c>
      <c r="X2702">
        <f t="shared" si="687"/>
        <v>0.2967490022683788</v>
      </c>
      <c r="Y2702">
        <f t="shared" si="688"/>
        <v>1</v>
      </c>
      <c r="Z2702" t="s">
        <v>2734</v>
      </c>
    </row>
    <row r="2703" spans="1:26" x14ac:dyDescent="0.25">
      <c r="A2703" t="s">
        <v>26</v>
      </c>
      <c r="B2703" t="s">
        <v>27</v>
      </c>
      <c r="C2703" t="s">
        <v>25</v>
      </c>
      <c r="D2703">
        <v>0</v>
      </c>
      <c r="F2703">
        <v>1</v>
      </c>
      <c r="G2703">
        <v>24.15</v>
      </c>
      <c r="H2703">
        <f t="shared" si="673"/>
        <v>1</v>
      </c>
      <c r="I2703">
        <f t="shared" si="674"/>
        <v>0</v>
      </c>
      <c r="J2703">
        <f t="shared" si="675"/>
        <v>1</v>
      </c>
      <c r="K2703">
        <f t="shared" si="676"/>
        <v>0</v>
      </c>
      <c r="L2703">
        <f t="shared" si="677"/>
        <v>0</v>
      </c>
      <c r="M2703">
        <f t="shared" si="678"/>
        <v>1</v>
      </c>
      <c r="N2703">
        <f t="shared" si="679"/>
        <v>0</v>
      </c>
      <c r="O2703">
        <f t="shared" si="680"/>
        <v>0</v>
      </c>
      <c r="P2703">
        <v>35</v>
      </c>
      <c r="Q2703">
        <f t="shared" si="681"/>
        <v>1</v>
      </c>
      <c r="R2703">
        <f t="shared" si="682"/>
        <v>0</v>
      </c>
      <c r="S2703">
        <f t="shared" si="683"/>
        <v>0</v>
      </c>
      <c r="T2703">
        <f t="shared" si="684"/>
        <v>0</v>
      </c>
      <c r="U2703">
        <v>0</v>
      </c>
      <c r="V2703">
        <f t="shared" si="685"/>
        <v>0.43218293140026043</v>
      </c>
      <c r="W2703">
        <f t="shared" si="686"/>
        <v>0.60639481164274533</v>
      </c>
      <c r="X2703">
        <f t="shared" si="687"/>
        <v>0.18678208619372222</v>
      </c>
      <c r="Y2703">
        <f t="shared" si="688"/>
        <v>1</v>
      </c>
      <c r="Z2703" t="s">
        <v>2735</v>
      </c>
    </row>
    <row r="2704" spans="1:26" x14ac:dyDescent="0.25">
      <c r="A2704" t="s">
        <v>29</v>
      </c>
      <c r="B2704" t="s">
        <v>38</v>
      </c>
      <c r="C2704" t="s">
        <v>23</v>
      </c>
      <c r="D2704">
        <v>0</v>
      </c>
      <c r="F2704">
        <v>1</v>
      </c>
      <c r="G2704">
        <v>19.100000000000001</v>
      </c>
      <c r="H2704">
        <f t="shared" si="673"/>
        <v>1</v>
      </c>
      <c r="I2704">
        <f t="shared" si="674"/>
        <v>0</v>
      </c>
      <c r="J2704">
        <f t="shared" si="675"/>
        <v>0</v>
      </c>
      <c r="K2704">
        <f t="shared" si="676"/>
        <v>0</v>
      </c>
      <c r="L2704">
        <f t="shared" si="677"/>
        <v>1</v>
      </c>
      <c r="M2704">
        <f t="shared" si="678"/>
        <v>0</v>
      </c>
      <c r="N2704">
        <f t="shared" si="679"/>
        <v>1</v>
      </c>
      <c r="O2704">
        <f t="shared" si="680"/>
        <v>0</v>
      </c>
      <c r="P2704">
        <v>61</v>
      </c>
      <c r="Q2704">
        <f t="shared" si="681"/>
        <v>0</v>
      </c>
      <c r="R2704">
        <f t="shared" si="682"/>
        <v>0</v>
      </c>
      <c r="S2704">
        <f t="shared" si="683"/>
        <v>1</v>
      </c>
      <c r="T2704">
        <f t="shared" si="684"/>
        <v>0</v>
      </c>
      <c r="U2704">
        <v>0</v>
      </c>
      <c r="V2704">
        <f t="shared" si="685"/>
        <v>-1.2641699901576084E-2</v>
      </c>
      <c r="W2704">
        <f t="shared" si="686"/>
        <v>0.49683961711357155</v>
      </c>
      <c r="X2704">
        <f t="shared" si="687"/>
        <v>1.5981257640150878E-4</v>
      </c>
      <c r="Y2704">
        <f t="shared" si="688"/>
        <v>0</v>
      </c>
      <c r="Z2704" t="s">
        <v>2736</v>
      </c>
    </row>
    <row r="2705" spans="1:26" x14ac:dyDescent="0.25">
      <c r="A2705" t="s">
        <v>26</v>
      </c>
      <c r="B2705" t="s">
        <v>27</v>
      </c>
      <c r="C2705" t="s">
        <v>25</v>
      </c>
      <c r="D2705">
        <v>0</v>
      </c>
      <c r="F2705">
        <v>1</v>
      </c>
      <c r="G2705">
        <v>44</v>
      </c>
      <c r="H2705">
        <f t="shared" si="673"/>
        <v>1</v>
      </c>
      <c r="I2705">
        <f t="shared" si="674"/>
        <v>0</v>
      </c>
      <c r="J2705">
        <f t="shared" si="675"/>
        <v>1</v>
      </c>
      <c r="K2705">
        <f t="shared" si="676"/>
        <v>0</v>
      </c>
      <c r="L2705">
        <f t="shared" si="677"/>
        <v>0</v>
      </c>
      <c r="M2705">
        <f t="shared" si="678"/>
        <v>1</v>
      </c>
      <c r="N2705">
        <f t="shared" si="679"/>
        <v>0</v>
      </c>
      <c r="O2705">
        <f t="shared" si="680"/>
        <v>0</v>
      </c>
      <c r="P2705">
        <v>1</v>
      </c>
      <c r="Q2705">
        <f t="shared" si="681"/>
        <v>1</v>
      </c>
      <c r="R2705">
        <f t="shared" si="682"/>
        <v>0</v>
      </c>
      <c r="S2705">
        <f t="shared" si="683"/>
        <v>0</v>
      </c>
      <c r="T2705">
        <f t="shared" si="684"/>
        <v>0</v>
      </c>
      <c r="U2705">
        <v>0</v>
      </c>
      <c r="V2705">
        <f t="shared" si="685"/>
        <v>0.46313018134963579</v>
      </c>
      <c r="W2705">
        <f t="shared" si="686"/>
        <v>0.61375647896263497</v>
      </c>
      <c r="X2705">
        <f t="shared" si="687"/>
        <v>0.21448956487694654</v>
      </c>
      <c r="Y2705">
        <f t="shared" si="688"/>
        <v>1</v>
      </c>
      <c r="Z2705" t="s">
        <v>2737</v>
      </c>
    </row>
    <row r="2706" spans="1:26" x14ac:dyDescent="0.25">
      <c r="A2706" t="s">
        <v>26</v>
      </c>
      <c r="B2706" t="s">
        <v>30</v>
      </c>
      <c r="C2706" t="s">
        <v>25</v>
      </c>
      <c r="D2706">
        <v>0</v>
      </c>
      <c r="F2706">
        <v>1</v>
      </c>
      <c r="G2706">
        <v>50.1</v>
      </c>
      <c r="H2706">
        <f t="shared" si="673"/>
        <v>1</v>
      </c>
      <c r="I2706">
        <f t="shared" si="674"/>
        <v>0</v>
      </c>
      <c r="J2706">
        <f t="shared" si="675"/>
        <v>1</v>
      </c>
      <c r="K2706">
        <f t="shared" si="676"/>
        <v>0</v>
      </c>
      <c r="L2706">
        <f t="shared" si="677"/>
        <v>0</v>
      </c>
      <c r="M2706">
        <f t="shared" si="678"/>
        <v>1</v>
      </c>
      <c r="N2706">
        <f t="shared" si="679"/>
        <v>0</v>
      </c>
      <c r="O2706">
        <f t="shared" si="680"/>
        <v>0</v>
      </c>
      <c r="P2706">
        <v>1</v>
      </c>
      <c r="Q2706">
        <f t="shared" si="681"/>
        <v>0</v>
      </c>
      <c r="R2706">
        <f t="shared" si="682"/>
        <v>1</v>
      </c>
      <c r="S2706">
        <f t="shared" si="683"/>
        <v>0</v>
      </c>
      <c r="T2706">
        <f t="shared" si="684"/>
        <v>0</v>
      </c>
      <c r="U2706">
        <v>1</v>
      </c>
      <c r="V2706">
        <f t="shared" si="685"/>
        <v>0.33587207563179178</v>
      </c>
      <c r="W2706">
        <f t="shared" si="686"/>
        <v>0.58318745357906077</v>
      </c>
      <c r="X2706">
        <f t="shared" si="687"/>
        <v>0.4410658999256245</v>
      </c>
      <c r="Y2706">
        <f t="shared" si="688"/>
        <v>1</v>
      </c>
      <c r="Z2706" t="s">
        <v>2738</v>
      </c>
    </row>
    <row r="2707" spans="1:26" x14ac:dyDescent="0.25">
      <c r="A2707" t="s">
        <v>29</v>
      </c>
      <c r="B2707" t="s">
        <v>38</v>
      </c>
      <c r="C2707" t="s">
        <v>25</v>
      </c>
      <c r="D2707">
        <v>0</v>
      </c>
      <c r="F2707">
        <v>1</v>
      </c>
      <c r="G2707">
        <v>60.6</v>
      </c>
      <c r="H2707">
        <f t="shared" si="673"/>
        <v>1</v>
      </c>
      <c r="I2707">
        <f t="shared" si="674"/>
        <v>0</v>
      </c>
      <c r="J2707">
        <f t="shared" si="675"/>
        <v>1</v>
      </c>
      <c r="K2707">
        <f t="shared" si="676"/>
        <v>0</v>
      </c>
      <c r="L2707">
        <f t="shared" si="677"/>
        <v>0</v>
      </c>
      <c r="M2707">
        <f t="shared" si="678"/>
        <v>0</v>
      </c>
      <c r="N2707">
        <f t="shared" si="679"/>
        <v>1</v>
      </c>
      <c r="O2707">
        <f t="shared" si="680"/>
        <v>0</v>
      </c>
      <c r="P2707">
        <v>53</v>
      </c>
      <c r="Q2707">
        <f t="shared" si="681"/>
        <v>0</v>
      </c>
      <c r="R2707">
        <f t="shared" si="682"/>
        <v>0</v>
      </c>
      <c r="S2707">
        <f t="shared" si="683"/>
        <v>1</v>
      </c>
      <c r="T2707">
        <f t="shared" si="684"/>
        <v>0</v>
      </c>
      <c r="U2707">
        <v>0</v>
      </c>
      <c r="V2707">
        <f t="shared" si="685"/>
        <v>8.0787308927543461E-2</v>
      </c>
      <c r="W2707">
        <f t="shared" si="686"/>
        <v>0.52018584969673509</v>
      </c>
      <c r="X2707">
        <f t="shared" si="687"/>
        <v>6.5265892837543431E-3</v>
      </c>
      <c r="Y2707">
        <f t="shared" si="688"/>
        <v>0</v>
      </c>
      <c r="Z2707" t="s">
        <v>2739</v>
      </c>
    </row>
    <row r="2708" spans="1:26" x14ac:dyDescent="0.25">
      <c r="A2708" t="s">
        <v>45</v>
      </c>
      <c r="B2708" t="s">
        <v>33</v>
      </c>
      <c r="C2708" t="s">
        <v>23</v>
      </c>
      <c r="D2708">
        <v>0</v>
      </c>
      <c r="F2708">
        <v>1</v>
      </c>
      <c r="G2708">
        <v>25.65</v>
      </c>
      <c r="H2708">
        <f t="shared" si="673"/>
        <v>1</v>
      </c>
      <c r="I2708">
        <f t="shared" si="674"/>
        <v>0</v>
      </c>
      <c r="J2708">
        <f t="shared" si="675"/>
        <v>0</v>
      </c>
      <c r="K2708">
        <f t="shared" si="676"/>
        <v>0</v>
      </c>
      <c r="L2708">
        <f t="shared" si="677"/>
        <v>1</v>
      </c>
      <c r="M2708">
        <f t="shared" si="678"/>
        <v>0</v>
      </c>
      <c r="N2708">
        <f t="shared" si="679"/>
        <v>0</v>
      </c>
      <c r="O2708">
        <f t="shared" si="680"/>
        <v>1</v>
      </c>
      <c r="P2708">
        <v>72</v>
      </c>
      <c r="Q2708">
        <f t="shared" si="681"/>
        <v>0</v>
      </c>
      <c r="R2708">
        <f t="shared" si="682"/>
        <v>0</v>
      </c>
      <c r="S2708">
        <f t="shared" si="683"/>
        <v>0</v>
      </c>
      <c r="T2708">
        <f t="shared" si="684"/>
        <v>1</v>
      </c>
      <c r="U2708">
        <v>0</v>
      </c>
      <c r="V2708">
        <f t="shared" si="685"/>
        <v>-5.7500773728389222E-2</v>
      </c>
      <c r="W2708">
        <f t="shared" si="686"/>
        <v>0.48562876603064031</v>
      </c>
      <c r="X2708">
        <f t="shared" si="687"/>
        <v>3.3063389793634161E-3</v>
      </c>
      <c r="Y2708">
        <f t="shared" si="688"/>
        <v>0</v>
      </c>
      <c r="Z2708" t="s">
        <v>2740</v>
      </c>
    </row>
    <row r="2709" spans="1:26" x14ac:dyDescent="0.25">
      <c r="A2709" t="s">
        <v>26</v>
      </c>
      <c r="B2709" t="s">
        <v>27</v>
      </c>
      <c r="C2709" t="s">
        <v>35</v>
      </c>
      <c r="D2709">
        <v>0</v>
      </c>
      <c r="F2709">
        <v>1</v>
      </c>
      <c r="G2709">
        <v>76.400000000000006</v>
      </c>
      <c r="H2709">
        <f t="shared" si="673"/>
        <v>1</v>
      </c>
      <c r="I2709">
        <f t="shared" si="674"/>
        <v>0</v>
      </c>
      <c r="J2709">
        <f t="shared" si="675"/>
        <v>0</v>
      </c>
      <c r="K2709">
        <f t="shared" si="676"/>
        <v>1</v>
      </c>
      <c r="L2709">
        <f t="shared" si="677"/>
        <v>0</v>
      </c>
      <c r="M2709">
        <f t="shared" si="678"/>
        <v>1</v>
      </c>
      <c r="N2709">
        <f t="shared" si="679"/>
        <v>0</v>
      </c>
      <c r="O2709">
        <f t="shared" si="680"/>
        <v>0</v>
      </c>
      <c r="P2709">
        <v>2</v>
      </c>
      <c r="Q2709">
        <f t="shared" si="681"/>
        <v>1</v>
      </c>
      <c r="R2709">
        <f t="shared" si="682"/>
        <v>0</v>
      </c>
      <c r="S2709">
        <f t="shared" si="683"/>
        <v>0</v>
      </c>
      <c r="T2709">
        <f t="shared" si="684"/>
        <v>0</v>
      </c>
      <c r="U2709">
        <v>1</v>
      </c>
      <c r="V2709">
        <f t="shared" si="685"/>
        <v>0.51850674599375479</v>
      </c>
      <c r="W2709">
        <f t="shared" si="686"/>
        <v>0.6267985273408937</v>
      </c>
      <c r="X2709">
        <f t="shared" si="687"/>
        <v>0.23183575365352257</v>
      </c>
      <c r="Y2709">
        <f t="shared" si="688"/>
        <v>1</v>
      </c>
      <c r="Z2709" t="s">
        <v>2741</v>
      </c>
    </row>
    <row r="2710" spans="1:26" x14ac:dyDescent="0.25">
      <c r="A2710" t="s">
        <v>26</v>
      </c>
      <c r="B2710" t="s">
        <v>27</v>
      </c>
      <c r="C2710" t="s">
        <v>35</v>
      </c>
      <c r="D2710">
        <v>0</v>
      </c>
      <c r="F2710">
        <v>1</v>
      </c>
      <c r="G2710">
        <v>98.7</v>
      </c>
      <c r="H2710">
        <f t="shared" si="673"/>
        <v>1</v>
      </c>
      <c r="I2710">
        <f t="shared" si="674"/>
        <v>0</v>
      </c>
      <c r="J2710">
        <f t="shared" si="675"/>
        <v>0</v>
      </c>
      <c r="K2710">
        <f t="shared" si="676"/>
        <v>1</v>
      </c>
      <c r="L2710">
        <f t="shared" si="677"/>
        <v>0</v>
      </c>
      <c r="M2710">
        <f t="shared" si="678"/>
        <v>1</v>
      </c>
      <c r="N2710">
        <f t="shared" si="679"/>
        <v>0</v>
      </c>
      <c r="O2710">
        <f t="shared" si="680"/>
        <v>0</v>
      </c>
      <c r="P2710">
        <v>3</v>
      </c>
      <c r="Q2710">
        <f t="shared" si="681"/>
        <v>1</v>
      </c>
      <c r="R2710">
        <f t="shared" si="682"/>
        <v>0</v>
      </c>
      <c r="S2710">
        <f t="shared" si="683"/>
        <v>0</v>
      </c>
      <c r="T2710">
        <f t="shared" si="684"/>
        <v>0</v>
      </c>
      <c r="U2710">
        <v>1</v>
      </c>
      <c r="V2710">
        <f t="shared" si="685"/>
        <v>0.56696513080944622</v>
      </c>
      <c r="W2710">
        <f t="shared" si="686"/>
        <v>0.63806260042745366</v>
      </c>
      <c r="X2710">
        <f t="shared" si="687"/>
        <v>0.18751919793488003</v>
      </c>
      <c r="Y2710">
        <f t="shared" si="688"/>
        <v>1</v>
      </c>
      <c r="Z2710" t="s">
        <v>2742</v>
      </c>
    </row>
    <row r="2711" spans="1:26" x14ac:dyDescent="0.25">
      <c r="A2711" t="s">
        <v>26</v>
      </c>
      <c r="B2711" t="s">
        <v>27</v>
      </c>
      <c r="C2711" t="s">
        <v>35</v>
      </c>
      <c r="D2711">
        <v>1</v>
      </c>
      <c r="F2711">
        <v>1</v>
      </c>
      <c r="G2711">
        <v>100.8</v>
      </c>
      <c r="H2711">
        <f t="shared" si="673"/>
        <v>0</v>
      </c>
      <c r="I2711">
        <f t="shared" si="674"/>
        <v>1</v>
      </c>
      <c r="J2711">
        <f t="shared" si="675"/>
        <v>0</v>
      </c>
      <c r="K2711">
        <f t="shared" si="676"/>
        <v>1</v>
      </c>
      <c r="L2711">
        <f t="shared" si="677"/>
        <v>0</v>
      </c>
      <c r="M2711">
        <f t="shared" si="678"/>
        <v>1</v>
      </c>
      <c r="N2711">
        <f t="shared" si="679"/>
        <v>0</v>
      </c>
      <c r="O2711">
        <f t="shared" si="680"/>
        <v>0</v>
      </c>
      <c r="P2711">
        <v>13</v>
      </c>
      <c r="Q2711">
        <f t="shared" si="681"/>
        <v>1</v>
      </c>
      <c r="R2711">
        <f t="shared" si="682"/>
        <v>0</v>
      </c>
      <c r="S2711">
        <f t="shared" si="683"/>
        <v>0</v>
      </c>
      <c r="T2711">
        <f t="shared" si="684"/>
        <v>0</v>
      </c>
      <c r="U2711">
        <v>1</v>
      </c>
      <c r="V2711">
        <f t="shared" si="685"/>
        <v>0.5653759779161307</v>
      </c>
      <c r="W2711">
        <f t="shared" si="686"/>
        <v>0.63769552303451249</v>
      </c>
      <c r="X2711">
        <f t="shared" si="687"/>
        <v>0.1888980405723597</v>
      </c>
      <c r="Y2711">
        <f t="shared" si="688"/>
        <v>1</v>
      </c>
      <c r="Z2711" t="s">
        <v>2743</v>
      </c>
    </row>
    <row r="2712" spans="1:26" x14ac:dyDescent="0.25">
      <c r="A2712" t="s">
        <v>26</v>
      </c>
      <c r="B2712" t="s">
        <v>27</v>
      </c>
      <c r="C2712" t="s">
        <v>25</v>
      </c>
      <c r="D2712">
        <v>1</v>
      </c>
      <c r="F2712">
        <v>1</v>
      </c>
      <c r="G2712">
        <v>53.95</v>
      </c>
      <c r="H2712">
        <f t="shared" si="673"/>
        <v>0</v>
      </c>
      <c r="I2712">
        <f t="shared" si="674"/>
        <v>1</v>
      </c>
      <c r="J2712">
        <f t="shared" si="675"/>
        <v>1</v>
      </c>
      <c r="K2712">
        <f t="shared" si="676"/>
        <v>0</v>
      </c>
      <c r="L2712">
        <f t="shared" si="677"/>
        <v>0</v>
      </c>
      <c r="M2712">
        <f t="shared" si="678"/>
        <v>1</v>
      </c>
      <c r="N2712">
        <f t="shared" si="679"/>
        <v>0</v>
      </c>
      <c r="O2712">
        <f t="shared" si="680"/>
        <v>0</v>
      </c>
      <c r="P2712">
        <v>41</v>
      </c>
      <c r="Q2712">
        <f t="shared" si="681"/>
        <v>1</v>
      </c>
      <c r="R2712">
        <f t="shared" si="682"/>
        <v>0</v>
      </c>
      <c r="S2712">
        <f t="shared" si="683"/>
        <v>0</v>
      </c>
      <c r="T2712">
        <f t="shared" si="684"/>
        <v>0</v>
      </c>
      <c r="U2712">
        <v>0</v>
      </c>
      <c r="V2712">
        <f t="shared" si="685"/>
        <v>0.47864278270965011</v>
      </c>
      <c r="W2712">
        <f t="shared" si="686"/>
        <v>0.61742733649410597</v>
      </c>
      <c r="X2712">
        <f t="shared" si="687"/>
        <v>0.22909891344003733</v>
      </c>
      <c r="Y2712">
        <f t="shared" si="688"/>
        <v>1</v>
      </c>
      <c r="Z2712" t="s">
        <v>2744</v>
      </c>
    </row>
    <row r="2713" spans="1:26" x14ac:dyDescent="0.25">
      <c r="A2713" t="s">
        <v>29</v>
      </c>
      <c r="B2713" t="s">
        <v>38</v>
      </c>
      <c r="C2713" t="s">
        <v>23</v>
      </c>
      <c r="D2713">
        <v>0</v>
      </c>
      <c r="F2713">
        <v>1</v>
      </c>
      <c r="G2713">
        <v>20.399999999999999</v>
      </c>
      <c r="H2713">
        <f t="shared" si="673"/>
        <v>1</v>
      </c>
      <c r="I2713">
        <f t="shared" si="674"/>
        <v>0</v>
      </c>
      <c r="J2713">
        <f t="shared" si="675"/>
        <v>0</v>
      </c>
      <c r="K2713">
        <f t="shared" si="676"/>
        <v>0</v>
      </c>
      <c r="L2713">
        <f t="shared" si="677"/>
        <v>1</v>
      </c>
      <c r="M2713">
        <f t="shared" si="678"/>
        <v>0</v>
      </c>
      <c r="N2713">
        <f t="shared" si="679"/>
        <v>1</v>
      </c>
      <c r="O2713">
        <f t="shared" si="680"/>
        <v>0</v>
      </c>
      <c r="P2713">
        <v>24</v>
      </c>
      <c r="Q2713">
        <f t="shared" si="681"/>
        <v>0</v>
      </c>
      <c r="R2713">
        <f t="shared" si="682"/>
        <v>0</v>
      </c>
      <c r="S2713">
        <f t="shared" si="683"/>
        <v>1</v>
      </c>
      <c r="T2713">
        <f t="shared" si="684"/>
        <v>0</v>
      </c>
      <c r="U2713">
        <v>0</v>
      </c>
      <c r="V2713">
        <f t="shared" si="685"/>
        <v>-5.7517586038335899E-3</v>
      </c>
      <c r="W2713">
        <f t="shared" si="686"/>
        <v>0.4985620643132756</v>
      </c>
      <c r="X2713">
        <f t="shared" si="687"/>
        <v>3.3082727036773727E-5</v>
      </c>
      <c r="Y2713">
        <f t="shared" si="688"/>
        <v>0</v>
      </c>
      <c r="Z2713" t="s">
        <v>2745</v>
      </c>
    </row>
    <row r="2714" spans="1:26" x14ac:dyDescent="0.25">
      <c r="A2714" t="s">
        <v>29</v>
      </c>
      <c r="B2714" t="s">
        <v>33</v>
      </c>
      <c r="C2714" t="s">
        <v>35</v>
      </c>
      <c r="D2714">
        <v>0</v>
      </c>
      <c r="F2714">
        <v>1</v>
      </c>
      <c r="G2714">
        <v>90.1</v>
      </c>
      <c r="H2714">
        <f t="shared" si="673"/>
        <v>1</v>
      </c>
      <c r="I2714">
        <f t="shared" si="674"/>
        <v>0</v>
      </c>
      <c r="J2714">
        <f t="shared" si="675"/>
        <v>0</v>
      </c>
      <c r="K2714">
        <f t="shared" si="676"/>
        <v>1</v>
      </c>
      <c r="L2714">
        <f t="shared" si="677"/>
        <v>0</v>
      </c>
      <c r="M2714">
        <f t="shared" si="678"/>
        <v>0</v>
      </c>
      <c r="N2714">
        <f t="shared" si="679"/>
        <v>1</v>
      </c>
      <c r="O2714">
        <f t="shared" si="680"/>
        <v>0</v>
      </c>
      <c r="P2714">
        <v>28</v>
      </c>
      <c r="Q2714">
        <f t="shared" si="681"/>
        <v>0</v>
      </c>
      <c r="R2714">
        <f t="shared" si="682"/>
        <v>0</v>
      </c>
      <c r="S2714">
        <f t="shared" si="683"/>
        <v>0</v>
      </c>
      <c r="T2714">
        <f t="shared" si="684"/>
        <v>1</v>
      </c>
      <c r="U2714">
        <v>1</v>
      </c>
      <c r="V2714">
        <f t="shared" si="685"/>
        <v>0.12677944361301308</v>
      </c>
      <c r="W2714">
        <f t="shared" si="686"/>
        <v>0.53165247632968327</v>
      </c>
      <c r="X2714">
        <f t="shared" si="687"/>
        <v>0.76251414009679896</v>
      </c>
      <c r="Y2714">
        <f t="shared" si="688"/>
        <v>0</v>
      </c>
      <c r="Z2714" t="s">
        <v>2746</v>
      </c>
    </row>
    <row r="2715" spans="1:26" x14ac:dyDescent="0.25">
      <c r="A2715" t="s">
        <v>26</v>
      </c>
      <c r="B2715" t="s">
        <v>30</v>
      </c>
      <c r="C2715" t="s">
        <v>25</v>
      </c>
      <c r="D2715">
        <v>0</v>
      </c>
      <c r="F2715">
        <v>1</v>
      </c>
      <c r="G2715">
        <v>29.35</v>
      </c>
      <c r="H2715">
        <f t="shared" si="673"/>
        <v>1</v>
      </c>
      <c r="I2715">
        <f t="shared" si="674"/>
        <v>0</v>
      </c>
      <c r="J2715">
        <f t="shared" si="675"/>
        <v>1</v>
      </c>
      <c r="K2715">
        <f t="shared" si="676"/>
        <v>0</v>
      </c>
      <c r="L2715">
        <f t="shared" si="677"/>
        <v>0</v>
      </c>
      <c r="M2715">
        <f t="shared" si="678"/>
        <v>1</v>
      </c>
      <c r="N2715">
        <f t="shared" si="679"/>
        <v>0</v>
      </c>
      <c r="O2715">
        <f t="shared" si="680"/>
        <v>0</v>
      </c>
      <c r="P2715">
        <v>8</v>
      </c>
      <c r="Q2715">
        <f t="shared" si="681"/>
        <v>0</v>
      </c>
      <c r="R2715">
        <f t="shared" si="682"/>
        <v>1</v>
      </c>
      <c r="S2715">
        <f t="shared" si="683"/>
        <v>0</v>
      </c>
      <c r="T2715">
        <f t="shared" si="684"/>
        <v>0</v>
      </c>
      <c r="U2715">
        <v>0</v>
      </c>
      <c r="V2715">
        <f t="shared" si="685"/>
        <v>0.30352167581065637</v>
      </c>
      <c r="W2715">
        <f t="shared" si="686"/>
        <v>0.57530319320813195</v>
      </c>
      <c r="X2715">
        <f t="shared" si="687"/>
        <v>9.2125407686909189E-2</v>
      </c>
      <c r="Y2715">
        <f t="shared" si="688"/>
        <v>0</v>
      </c>
      <c r="Z2715" t="s">
        <v>2747</v>
      </c>
    </row>
    <row r="2716" spans="1:26" x14ac:dyDescent="0.25">
      <c r="A2716" t="s">
        <v>26</v>
      </c>
      <c r="B2716" t="s">
        <v>30</v>
      </c>
      <c r="C2716" t="s">
        <v>23</v>
      </c>
      <c r="D2716">
        <v>0</v>
      </c>
      <c r="F2716">
        <v>1</v>
      </c>
      <c r="G2716">
        <v>20.45</v>
      </c>
      <c r="H2716">
        <f t="shared" si="673"/>
        <v>1</v>
      </c>
      <c r="I2716">
        <f t="shared" si="674"/>
        <v>0</v>
      </c>
      <c r="J2716">
        <f t="shared" si="675"/>
        <v>0</v>
      </c>
      <c r="K2716">
        <f t="shared" si="676"/>
        <v>0</v>
      </c>
      <c r="L2716">
        <f t="shared" si="677"/>
        <v>1</v>
      </c>
      <c r="M2716">
        <f t="shared" si="678"/>
        <v>1</v>
      </c>
      <c r="N2716">
        <f t="shared" si="679"/>
        <v>0</v>
      </c>
      <c r="O2716">
        <f t="shared" si="680"/>
        <v>0</v>
      </c>
      <c r="P2716">
        <v>1</v>
      </c>
      <c r="Q2716">
        <f t="shared" si="681"/>
        <v>0</v>
      </c>
      <c r="R2716">
        <f t="shared" si="682"/>
        <v>1</v>
      </c>
      <c r="S2716">
        <f t="shared" si="683"/>
        <v>0</v>
      </c>
      <c r="T2716">
        <f t="shared" si="684"/>
        <v>0</v>
      </c>
      <c r="U2716">
        <v>0</v>
      </c>
      <c r="V2716">
        <f t="shared" si="685"/>
        <v>0.26578104270826908</v>
      </c>
      <c r="W2716">
        <f t="shared" si="686"/>
        <v>0.5660568653743524</v>
      </c>
      <c r="X2716">
        <f t="shared" si="687"/>
        <v>7.0639562663094749E-2</v>
      </c>
      <c r="Y2716">
        <f t="shared" si="688"/>
        <v>0</v>
      </c>
      <c r="Z2716" t="s">
        <v>2748</v>
      </c>
    </row>
    <row r="2717" spans="1:26" x14ac:dyDescent="0.25">
      <c r="A2717" t="s">
        <v>45</v>
      </c>
      <c r="B2717" t="s">
        <v>33</v>
      </c>
      <c r="C2717" t="s">
        <v>35</v>
      </c>
      <c r="D2717">
        <v>0</v>
      </c>
      <c r="F2717">
        <v>1</v>
      </c>
      <c r="G2717">
        <v>95.1</v>
      </c>
      <c r="H2717">
        <f t="shared" si="673"/>
        <v>1</v>
      </c>
      <c r="I2717">
        <f t="shared" si="674"/>
        <v>0</v>
      </c>
      <c r="J2717">
        <f t="shared" si="675"/>
        <v>0</v>
      </c>
      <c r="K2717">
        <f t="shared" si="676"/>
        <v>1</v>
      </c>
      <c r="L2717">
        <f t="shared" si="677"/>
        <v>0</v>
      </c>
      <c r="M2717">
        <f t="shared" si="678"/>
        <v>0</v>
      </c>
      <c r="N2717">
        <f t="shared" si="679"/>
        <v>0</v>
      </c>
      <c r="O2717">
        <f t="shared" si="680"/>
        <v>1</v>
      </c>
      <c r="P2717">
        <v>54</v>
      </c>
      <c r="Q2717">
        <f t="shared" si="681"/>
        <v>0</v>
      </c>
      <c r="R2717">
        <f t="shared" si="682"/>
        <v>0</v>
      </c>
      <c r="S2717">
        <f t="shared" si="683"/>
        <v>0</v>
      </c>
      <c r="T2717">
        <f t="shared" si="684"/>
        <v>1</v>
      </c>
      <c r="U2717">
        <v>0</v>
      </c>
      <c r="V2717">
        <f t="shared" si="685"/>
        <v>7.4640664635190729E-2</v>
      </c>
      <c r="W2717">
        <f t="shared" si="686"/>
        <v>0.51865150764466894</v>
      </c>
      <c r="X2717">
        <f t="shared" si="687"/>
        <v>5.5712288171830123E-3</v>
      </c>
      <c r="Y2717">
        <f t="shared" si="688"/>
        <v>0</v>
      </c>
      <c r="Z2717" t="s">
        <v>2749</v>
      </c>
    </row>
    <row r="2718" spans="1:26" x14ac:dyDescent="0.25">
      <c r="A2718" t="s">
        <v>26</v>
      </c>
      <c r="B2718" t="s">
        <v>33</v>
      </c>
      <c r="C2718" t="s">
        <v>23</v>
      </c>
      <c r="D2718">
        <v>0</v>
      </c>
      <c r="F2718">
        <v>1</v>
      </c>
      <c r="G2718">
        <v>25.25</v>
      </c>
      <c r="H2718">
        <f t="shared" si="673"/>
        <v>1</v>
      </c>
      <c r="I2718">
        <f t="shared" si="674"/>
        <v>0</v>
      </c>
      <c r="J2718">
        <f t="shared" si="675"/>
        <v>0</v>
      </c>
      <c r="K2718">
        <f t="shared" si="676"/>
        <v>0</v>
      </c>
      <c r="L2718">
        <f t="shared" si="677"/>
        <v>1</v>
      </c>
      <c r="M2718">
        <f t="shared" si="678"/>
        <v>1</v>
      </c>
      <c r="N2718">
        <f t="shared" si="679"/>
        <v>0</v>
      </c>
      <c r="O2718">
        <f t="shared" si="680"/>
        <v>0</v>
      </c>
      <c r="P2718">
        <v>41</v>
      </c>
      <c r="Q2718">
        <f t="shared" si="681"/>
        <v>0</v>
      </c>
      <c r="R2718">
        <f t="shared" si="682"/>
        <v>0</v>
      </c>
      <c r="S2718">
        <f t="shared" si="683"/>
        <v>0</v>
      </c>
      <c r="T2718">
        <f t="shared" si="684"/>
        <v>1</v>
      </c>
      <c r="U2718">
        <v>0</v>
      </c>
      <c r="V2718">
        <f t="shared" si="685"/>
        <v>0.26840133943023387</v>
      </c>
      <c r="W2718">
        <f t="shared" si="686"/>
        <v>0.56670039410961803</v>
      </c>
      <c r="X2718">
        <f t="shared" si="687"/>
        <v>7.2039279007943616E-2</v>
      </c>
      <c r="Y2718">
        <f t="shared" si="688"/>
        <v>0</v>
      </c>
      <c r="Z2718" t="s">
        <v>2750</v>
      </c>
    </row>
    <row r="2719" spans="1:26" x14ac:dyDescent="0.25">
      <c r="A2719" t="s">
        <v>26</v>
      </c>
      <c r="B2719" t="s">
        <v>30</v>
      </c>
      <c r="C2719" t="s">
        <v>25</v>
      </c>
      <c r="D2719">
        <v>0</v>
      </c>
      <c r="F2719">
        <v>1</v>
      </c>
      <c r="G2719">
        <v>44.9</v>
      </c>
      <c r="H2719">
        <f t="shared" si="673"/>
        <v>1</v>
      </c>
      <c r="I2719">
        <f t="shared" si="674"/>
        <v>0</v>
      </c>
      <c r="J2719">
        <f t="shared" si="675"/>
        <v>1</v>
      </c>
      <c r="K2719">
        <f t="shared" si="676"/>
        <v>0</v>
      </c>
      <c r="L2719">
        <f t="shared" si="677"/>
        <v>0</v>
      </c>
      <c r="M2719">
        <f t="shared" si="678"/>
        <v>1</v>
      </c>
      <c r="N2719">
        <f t="shared" si="679"/>
        <v>0</v>
      </c>
      <c r="O2719">
        <f t="shared" si="680"/>
        <v>0</v>
      </c>
      <c r="P2719">
        <v>19</v>
      </c>
      <c r="Q2719">
        <f t="shared" si="681"/>
        <v>0</v>
      </c>
      <c r="R2719">
        <f t="shared" si="682"/>
        <v>1</v>
      </c>
      <c r="S2719">
        <f t="shared" si="683"/>
        <v>0</v>
      </c>
      <c r="T2719">
        <f t="shared" si="684"/>
        <v>0</v>
      </c>
      <c r="U2719">
        <v>0</v>
      </c>
      <c r="V2719">
        <f t="shared" si="685"/>
        <v>0.32776498748384458</v>
      </c>
      <c r="W2719">
        <f t="shared" si="686"/>
        <v>0.58121546470344976</v>
      </c>
      <c r="X2719">
        <f t="shared" si="687"/>
        <v>0.10742988702028479</v>
      </c>
      <c r="Y2719">
        <f t="shared" si="688"/>
        <v>1</v>
      </c>
      <c r="Z2719" t="s">
        <v>2751</v>
      </c>
    </row>
    <row r="2720" spans="1:26" x14ac:dyDescent="0.25">
      <c r="A2720" t="s">
        <v>45</v>
      </c>
      <c r="B2720" t="s">
        <v>33</v>
      </c>
      <c r="C2720" t="s">
        <v>25</v>
      </c>
      <c r="D2720">
        <v>0</v>
      </c>
      <c r="F2720">
        <v>1</v>
      </c>
      <c r="G2720">
        <v>92.65</v>
      </c>
      <c r="H2720">
        <f t="shared" si="673"/>
        <v>1</v>
      </c>
      <c r="I2720">
        <f t="shared" si="674"/>
        <v>0</v>
      </c>
      <c r="J2720">
        <f t="shared" si="675"/>
        <v>1</v>
      </c>
      <c r="K2720">
        <f t="shared" si="676"/>
        <v>0</v>
      </c>
      <c r="L2720">
        <f t="shared" si="677"/>
        <v>0</v>
      </c>
      <c r="M2720">
        <f t="shared" si="678"/>
        <v>0</v>
      </c>
      <c r="N2720">
        <f t="shared" si="679"/>
        <v>0</v>
      </c>
      <c r="O2720">
        <f t="shared" si="680"/>
        <v>1</v>
      </c>
      <c r="P2720">
        <v>72</v>
      </c>
      <c r="Q2720">
        <f t="shared" si="681"/>
        <v>0</v>
      </c>
      <c r="R2720">
        <f t="shared" si="682"/>
        <v>0</v>
      </c>
      <c r="S2720">
        <f t="shared" si="683"/>
        <v>0</v>
      </c>
      <c r="T2720">
        <f t="shared" si="684"/>
        <v>1</v>
      </c>
      <c r="U2720">
        <v>0</v>
      </c>
      <c r="V2720">
        <f t="shared" si="685"/>
        <v>7.0820978873177176E-2</v>
      </c>
      <c r="W2720">
        <f t="shared" si="686"/>
        <v>0.51769784820965437</v>
      </c>
      <c r="X2720">
        <f t="shared" si="687"/>
        <v>5.0156110485550078E-3</v>
      </c>
      <c r="Y2720">
        <f t="shared" si="688"/>
        <v>0</v>
      </c>
      <c r="Z2720" t="s">
        <v>2752</v>
      </c>
    </row>
    <row r="2721" spans="1:26" x14ac:dyDescent="0.25">
      <c r="A2721" t="s">
        <v>45</v>
      </c>
      <c r="B2721" t="s">
        <v>33</v>
      </c>
      <c r="C2721" t="s">
        <v>25</v>
      </c>
      <c r="D2721">
        <v>0</v>
      </c>
      <c r="F2721">
        <v>1</v>
      </c>
      <c r="G2721">
        <v>43.7</v>
      </c>
      <c r="H2721">
        <f t="shared" si="673"/>
        <v>1</v>
      </c>
      <c r="I2721">
        <f t="shared" si="674"/>
        <v>0</v>
      </c>
      <c r="J2721">
        <f t="shared" si="675"/>
        <v>1</v>
      </c>
      <c r="K2721">
        <f t="shared" si="676"/>
        <v>0</v>
      </c>
      <c r="L2721">
        <f t="shared" si="677"/>
        <v>0</v>
      </c>
      <c r="M2721">
        <f t="shared" si="678"/>
        <v>0</v>
      </c>
      <c r="N2721">
        <f t="shared" si="679"/>
        <v>0</v>
      </c>
      <c r="O2721">
        <f t="shared" si="680"/>
        <v>1</v>
      </c>
      <c r="P2721">
        <v>62</v>
      </c>
      <c r="Q2721">
        <f t="shared" si="681"/>
        <v>0</v>
      </c>
      <c r="R2721">
        <f t="shared" si="682"/>
        <v>0</v>
      </c>
      <c r="S2721">
        <f t="shared" si="683"/>
        <v>0</v>
      </c>
      <c r="T2721">
        <f t="shared" si="684"/>
        <v>1</v>
      </c>
      <c r="U2721">
        <v>0</v>
      </c>
      <c r="V2721">
        <f t="shared" si="685"/>
        <v>8.1966655078615364E-3</v>
      </c>
      <c r="W2721">
        <f t="shared" si="686"/>
        <v>0.50204915490421664</v>
      </c>
      <c r="X2721">
        <f t="shared" si="687"/>
        <v>6.7185325447767017E-5</v>
      </c>
      <c r="Y2721">
        <f t="shared" si="688"/>
        <v>0</v>
      </c>
      <c r="Z2721" t="s">
        <v>2753</v>
      </c>
    </row>
    <row r="2722" spans="1:26" x14ac:dyDescent="0.25">
      <c r="A2722" t="s">
        <v>45</v>
      </c>
      <c r="B2722" t="s">
        <v>38</v>
      </c>
      <c r="C2722" t="s">
        <v>25</v>
      </c>
      <c r="D2722">
        <v>1</v>
      </c>
      <c r="F2722">
        <v>1</v>
      </c>
      <c r="G2722">
        <v>72.599999999999994</v>
      </c>
      <c r="H2722">
        <f t="shared" si="673"/>
        <v>0</v>
      </c>
      <c r="I2722">
        <f t="shared" si="674"/>
        <v>1</v>
      </c>
      <c r="J2722">
        <f t="shared" si="675"/>
        <v>1</v>
      </c>
      <c r="K2722">
        <f t="shared" si="676"/>
        <v>0</v>
      </c>
      <c r="L2722">
        <f t="shared" si="677"/>
        <v>0</v>
      </c>
      <c r="M2722">
        <f t="shared" si="678"/>
        <v>0</v>
      </c>
      <c r="N2722">
        <f t="shared" si="679"/>
        <v>0</v>
      </c>
      <c r="O2722">
        <f t="shared" si="680"/>
        <v>1</v>
      </c>
      <c r="P2722">
        <v>56</v>
      </c>
      <c r="Q2722">
        <f t="shared" si="681"/>
        <v>0</v>
      </c>
      <c r="R2722">
        <f t="shared" si="682"/>
        <v>0</v>
      </c>
      <c r="S2722">
        <f t="shared" si="683"/>
        <v>1</v>
      </c>
      <c r="T2722">
        <f t="shared" si="684"/>
        <v>0</v>
      </c>
      <c r="U2722">
        <v>0</v>
      </c>
      <c r="V2722">
        <f t="shared" si="685"/>
        <v>3.956191784118851E-2</v>
      </c>
      <c r="W2722">
        <f t="shared" si="686"/>
        <v>0.50988918965901353</v>
      </c>
      <c r="X2722">
        <f t="shared" si="687"/>
        <v>1.5651453432729498E-3</v>
      </c>
      <c r="Y2722">
        <f t="shared" si="688"/>
        <v>0</v>
      </c>
      <c r="Z2722" t="s">
        <v>2754</v>
      </c>
    </row>
    <row r="2723" spans="1:26" x14ac:dyDescent="0.25">
      <c r="A2723" t="s">
        <v>26</v>
      </c>
      <c r="B2723" t="s">
        <v>27</v>
      </c>
      <c r="C2723" t="s">
        <v>25</v>
      </c>
      <c r="D2723">
        <v>0</v>
      </c>
      <c r="F2723">
        <v>1</v>
      </c>
      <c r="G2723">
        <v>51.55</v>
      </c>
      <c r="H2723">
        <f t="shared" si="673"/>
        <v>1</v>
      </c>
      <c r="I2723">
        <f t="shared" si="674"/>
        <v>0</v>
      </c>
      <c r="J2723">
        <f t="shared" si="675"/>
        <v>1</v>
      </c>
      <c r="K2723">
        <f t="shared" si="676"/>
        <v>0</v>
      </c>
      <c r="L2723">
        <f t="shared" si="677"/>
        <v>0</v>
      </c>
      <c r="M2723">
        <f t="shared" si="678"/>
        <v>1</v>
      </c>
      <c r="N2723">
        <f t="shared" si="679"/>
        <v>0</v>
      </c>
      <c r="O2723">
        <f t="shared" si="680"/>
        <v>0</v>
      </c>
      <c r="P2723">
        <v>15</v>
      </c>
      <c r="Q2723">
        <f t="shared" si="681"/>
        <v>1</v>
      </c>
      <c r="R2723">
        <f t="shared" si="682"/>
        <v>0</v>
      </c>
      <c r="S2723">
        <f t="shared" si="683"/>
        <v>0</v>
      </c>
      <c r="T2723">
        <f t="shared" si="684"/>
        <v>0</v>
      </c>
      <c r="U2723">
        <v>1</v>
      </c>
      <c r="V2723">
        <f t="shared" si="685"/>
        <v>0.49345566808334818</v>
      </c>
      <c r="W2723">
        <f t="shared" si="686"/>
        <v>0.62092016088747004</v>
      </c>
      <c r="X2723">
        <f t="shared" si="687"/>
        <v>0.25658716019688715</v>
      </c>
      <c r="Y2723">
        <f t="shared" si="688"/>
        <v>1</v>
      </c>
      <c r="Z2723" t="s">
        <v>2755</v>
      </c>
    </row>
    <row r="2724" spans="1:26" x14ac:dyDescent="0.25">
      <c r="A2724" t="s">
        <v>26</v>
      </c>
      <c r="B2724" t="s">
        <v>27</v>
      </c>
      <c r="C2724" t="s">
        <v>35</v>
      </c>
      <c r="D2724">
        <v>1</v>
      </c>
      <c r="F2724">
        <v>1</v>
      </c>
      <c r="G2724">
        <v>79.25</v>
      </c>
      <c r="H2724">
        <f t="shared" si="673"/>
        <v>0</v>
      </c>
      <c r="I2724">
        <f t="shared" si="674"/>
        <v>1</v>
      </c>
      <c r="J2724">
        <f t="shared" si="675"/>
        <v>0</v>
      </c>
      <c r="K2724">
        <f t="shared" si="676"/>
        <v>1</v>
      </c>
      <c r="L2724">
        <f t="shared" si="677"/>
        <v>0</v>
      </c>
      <c r="M2724">
        <f t="shared" si="678"/>
        <v>1</v>
      </c>
      <c r="N2724">
        <f t="shared" si="679"/>
        <v>0</v>
      </c>
      <c r="O2724">
        <f t="shared" si="680"/>
        <v>0</v>
      </c>
      <c r="P2724">
        <v>10</v>
      </c>
      <c r="Q2724">
        <f t="shared" si="681"/>
        <v>1</v>
      </c>
      <c r="R2724">
        <f t="shared" si="682"/>
        <v>0</v>
      </c>
      <c r="S2724">
        <f t="shared" si="683"/>
        <v>0</v>
      </c>
      <c r="T2724">
        <f t="shared" si="684"/>
        <v>0</v>
      </c>
      <c r="U2724">
        <v>1</v>
      </c>
      <c r="V2724">
        <f t="shared" si="685"/>
        <v>0.51808688466023933</v>
      </c>
      <c r="W2724">
        <f t="shared" si="686"/>
        <v>0.62670030725442039</v>
      </c>
      <c r="X2724">
        <f t="shared" si="687"/>
        <v>0.23224025073647347</v>
      </c>
      <c r="Y2724">
        <f t="shared" si="688"/>
        <v>1</v>
      </c>
      <c r="Z2724" t="s">
        <v>2756</v>
      </c>
    </row>
    <row r="2725" spans="1:26" x14ac:dyDescent="0.25">
      <c r="A2725" t="s">
        <v>45</v>
      </c>
      <c r="B2725" t="s">
        <v>30</v>
      </c>
      <c r="C2725" t="s">
        <v>23</v>
      </c>
      <c r="D2725">
        <v>0</v>
      </c>
      <c r="F2725">
        <v>1</v>
      </c>
      <c r="G2725">
        <v>18.95</v>
      </c>
      <c r="H2725">
        <f t="shared" si="673"/>
        <v>1</v>
      </c>
      <c r="I2725">
        <f t="shared" si="674"/>
        <v>0</v>
      </c>
      <c r="J2725">
        <f t="shared" si="675"/>
        <v>0</v>
      </c>
      <c r="K2725">
        <f t="shared" si="676"/>
        <v>0</v>
      </c>
      <c r="L2725">
        <f t="shared" si="677"/>
        <v>1</v>
      </c>
      <c r="M2725">
        <f t="shared" si="678"/>
        <v>0</v>
      </c>
      <c r="N2725">
        <f t="shared" si="679"/>
        <v>0</v>
      </c>
      <c r="O2725">
        <f t="shared" si="680"/>
        <v>1</v>
      </c>
      <c r="P2725">
        <v>32</v>
      </c>
      <c r="Q2725">
        <f t="shared" si="681"/>
        <v>0</v>
      </c>
      <c r="R2725">
        <f t="shared" si="682"/>
        <v>1</v>
      </c>
      <c r="S2725">
        <f t="shared" si="683"/>
        <v>0</v>
      </c>
      <c r="T2725">
        <f t="shared" si="684"/>
        <v>0</v>
      </c>
      <c r="U2725">
        <v>0</v>
      </c>
      <c r="V2725">
        <f t="shared" si="685"/>
        <v>-7.2809614256692259E-2</v>
      </c>
      <c r="W2725">
        <f t="shared" si="686"/>
        <v>0.4818056334509529</v>
      </c>
      <c r="X2725">
        <f t="shared" si="687"/>
        <v>5.3012399282083246E-3</v>
      </c>
      <c r="Y2725">
        <f t="shared" si="688"/>
        <v>0</v>
      </c>
      <c r="Z2725" t="s">
        <v>2757</v>
      </c>
    </row>
    <row r="2726" spans="1:26" x14ac:dyDescent="0.25">
      <c r="A2726" t="s">
        <v>26</v>
      </c>
      <c r="B2726" t="s">
        <v>38</v>
      </c>
      <c r="C2726" t="s">
        <v>23</v>
      </c>
      <c r="D2726">
        <v>0</v>
      </c>
      <c r="F2726">
        <v>1</v>
      </c>
      <c r="G2726">
        <v>20.5</v>
      </c>
      <c r="H2726">
        <f t="shared" si="673"/>
        <v>1</v>
      </c>
      <c r="I2726">
        <f t="shared" si="674"/>
        <v>0</v>
      </c>
      <c r="J2726">
        <f t="shared" si="675"/>
        <v>0</v>
      </c>
      <c r="K2726">
        <f t="shared" si="676"/>
        <v>0</v>
      </c>
      <c r="L2726">
        <f t="shared" si="677"/>
        <v>1</v>
      </c>
      <c r="M2726">
        <f t="shared" si="678"/>
        <v>1</v>
      </c>
      <c r="N2726">
        <f t="shared" si="679"/>
        <v>0</v>
      </c>
      <c r="O2726">
        <f t="shared" si="680"/>
        <v>0</v>
      </c>
      <c r="P2726">
        <v>21</v>
      </c>
      <c r="Q2726">
        <f t="shared" si="681"/>
        <v>0</v>
      </c>
      <c r="R2726">
        <f t="shared" si="682"/>
        <v>0</v>
      </c>
      <c r="S2726">
        <f t="shared" si="683"/>
        <v>1</v>
      </c>
      <c r="T2726">
        <f t="shared" si="684"/>
        <v>0</v>
      </c>
      <c r="U2726">
        <v>0</v>
      </c>
      <c r="V2726">
        <f t="shared" si="685"/>
        <v>0.26099582621816669</v>
      </c>
      <c r="W2726">
        <f t="shared" si="686"/>
        <v>0.56488107216890082</v>
      </c>
      <c r="X2726">
        <f t="shared" si="687"/>
        <v>6.8118821303303462E-2</v>
      </c>
      <c r="Y2726">
        <f t="shared" si="688"/>
        <v>0</v>
      </c>
      <c r="Z2726" t="s">
        <v>2758</v>
      </c>
    </row>
    <row r="2727" spans="1:26" x14ac:dyDescent="0.25">
      <c r="A2727" t="s">
        <v>29</v>
      </c>
      <c r="B2727" t="s">
        <v>33</v>
      </c>
      <c r="C2727" t="s">
        <v>23</v>
      </c>
      <c r="D2727">
        <v>0</v>
      </c>
      <c r="F2727">
        <v>1</v>
      </c>
      <c r="G2727">
        <v>19.95</v>
      </c>
      <c r="H2727">
        <f t="shared" si="673"/>
        <v>1</v>
      </c>
      <c r="I2727">
        <f t="shared" si="674"/>
        <v>0</v>
      </c>
      <c r="J2727">
        <f t="shared" si="675"/>
        <v>0</v>
      </c>
      <c r="K2727">
        <f t="shared" si="676"/>
        <v>0</v>
      </c>
      <c r="L2727">
        <f t="shared" si="677"/>
        <v>1</v>
      </c>
      <c r="M2727">
        <f t="shared" si="678"/>
        <v>0</v>
      </c>
      <c r="N2727">
        <f t="shared" si="679"/>
        <v>1</v>
      </c>
      <c r="O2727">
        <f t="shared" si="680"/>
        <v>0</v>
      </c>
      <c r="P2727">
        <v>62</v>
      </c>
      <c r="Q2727">
        <f t="shared" si="681"/>
        <v>0</v>
      </c>
      <c r="R2727">
        <f t="shared" si="682"/>
        <v>0</v>
      </c>
      <c r="S2727">
        <f t="shared" si="683"/>
        <v>0</v>
      </c>
      <c r="T2727">
        <f t="shared" si="684"/>
        <v>1</v>
      </c>
      <c r="U2727">
        <v>0</v>
      </c>
      <c r="V2727">
        <f t="shared" si="685"/>
        <v>-1.1316502800469336E-2</v>
      </c>
      <c r="W2727">
        <f t="shared" si="686"/>
        <v>0.49717090449174528</v>
      </c>
      <c r="X2727">
        <f t="shared" si="687"/>
        <v>1.2806323563303032E-4</v>
      </c>
      <c r="Y2727">
        <f t="shared" si="688"/>
        <v>0</v>
      </c>
      <c r="Z2727" t="s">
        <v>2759</v>
      </c>
    </row>
    <row r="2728" spans="1:26" x14ac:dyDescent="0.25">
      <c r="A2728" t="s">
        <v>26</v>
      </c>
      <c r="B2728" t="s">
        <v>27</v>
      </c>
      <c r="C2728" t="s">
        <v>25</v>
      </c>
      <c r="D2728">
        <v>0</v>
      </c>
      <c r="F2728">
        <v>1</v>
      </c>
      <c r="G2728">
        <v>24.5</v>
      </c>
      <c r="H2728">
        <f t="shared" si="673"/>
        <v>1</v>
      </c>
      <c r="I2728">
        <f t="shared" si="674"/>
        <v>0</v>
      </c>
      <c r="J2728">
        <f t="shared" si="675"/>
        <v>1</v>
      </c>
      <c r="K2728">
        <f t="shared" si="676"/>
        <v>0</v>
      </c>
      <c r="L2728">
        <f t="shared" si="677"/>
        <v>0</v>
      </c>
      <c r="M2728">
        <f t="shared" si="678"/>
        <v>1</v>
      </c>
      <c r="N2728">
        <f t="shared" si="679"/>
        <v>0</v>
      </c>
      <c r="O2728">
        <f t="shared" si="680"/>
        <v>0</v>
      </c>
      <c r="P2728">
        <v>2</v>
      </c>
      <c r="Q2728">
        <f t="shared" si="681"/>
        <v>1</v>
      </c>
      <c r="R2728">
        <f t="shared" si="682"/>
        <v>0</v>
      </c>
      <c r="S2728">
        <f t="shared" si="683"/>
        <v>0</v>
      </c>
      <c r="T2728">
        <f t="shared" si="684"/>
        <v>0</v>
      </c>
      <c r="U2728">
        <v>0</v>
      </c>
      <c r="V2728">
        <f t="shared" si="685"/>
        <v>0.43272860079483388</v>
      </c>
      <c r="W2728">
        <f t="shared" si="686"/>
        <v>0.60652504452836586</v>
      </c>
      <c r="X2728">
        <f t="shared" si="687"/>
        <v>0.18725404194585471</v>
      </c>
      <c r="Y2728">
        <f t="shared" si="688"/>
        <v>1</v>
      </c>
      <c r="Z2728" t="s">
        <v>2760</v>
      </c>
    </row>
    <row r="2729" spans="1:26" x14ac:dyDescent="0.25">
      <c r="A2729" t="s">
        <v>45</v>
      </c>
      <c r="B2729" t="s">
        <v>30</v>
      </c>
      <c r="C2729" t="s">
        <v>23</v>
      </c>
      <c r="D2729">
        <v>0</v>
      </c>
      <c r="F2729">
        <v>1</v>
      </c>
      <c r="G2729">
        <v>20.6</v>
      </c>
      <c r="H2729">
        <f t="shared" si="673"/>
        <v>1</v>
      </c>
      <c r="I2729">
        <f t="shared" si="674"/>
        <v>0</v>
      </c>
      <c r="J2729">
        <f t="shared" si="675"/>
        <v>0</v>
      </c>
      <c r="K2729">
        <f t="shared" si="676"/>
        <v>0</v>
      </c>
      <c r="L2729">
        <f t="shared" si="677"/>
        <v>1</v>
      </c>
      <c r="M2729">
        <f t="shared" si="678"/>
        <v>0</v>
      </c>
      <c r="N2729">
        <f t="shared" si="679"/>
        <v>0</v>
      </c>
      <c r="O2729">
        <f t="shared" si="680"/>
        <v>1</v>
      </c>
      <c r="P2729">
        <v>27</v>
      </c>
      <c r="Q2729">
        <f t="shared" si="681"/>
        <v>0</v>
      </c>
      <c r="R2729">
        <f t="shared" si="682"/>
        <v>1</v>
      </c>
      <c r="S2729">
        <f t="shared" si="683"/>
        <v>0</v>
      </c>
      <c r="T2729">
        <f t="shared" si="684"/>
        <v>0</v>
      </c>
      <c r="U2729">
        <v>0</v>
      </c>
      <c r="V2729">
        <f t="shared" si="685"/>
        <v>-6.5374003564376393E-2</v>
      </c>
      <c r="W2729">
        <f t="shared" si="686"/>
        <v>0.4836623173061903</v>
      </c>
      <c r="X2729">
        <f t="shared" si="687"/>
        <v>4.273760342035097E-3</v>
      </c>
      <c r="Y2729">
        <f t="shared" si="688"/>
        <v>0</v>
      </c>
      <c r="Z2729" t="s">
        <v>2761</v>
      </c>
    </row>
    <row r="2730" spans="1:26" x14ac:dyDescent="0.25">
      <c r="A2730" t="s">
        <v>26</v>
      </c>
      <c r="B2730" t="s">
        <v>33</v>
      </c>
      <c r="C2730" t="s">
        <v>35</v>
      </c>
      <c r="D2730">
        <v>0</v>
      </c>
      <c r="F2730">
        <v>1</v>
      </c>
      <c r="G2730">
        <v>94.85</v>
      </c>
      <c r="H2730">
        <f t="shared" si="673"/>
        <v>1</v>
      </c>
      <c r="I2730">
        <f t="shared" si="674"/>
        <v>0</v>
      </c>
      <c r="J2730">
        <f t="shared" si="675"/>
        <v>0</v>
      </c>
      <c r="K2730">
        <f t="shared" si="676"/>
        <v>1</v>
      </c>
      <c r="L2730">
        <f t="shared" si="677"/>
        <v>0</v>
      </c>
      <c r="M2730">
        <f t="shared" si="678"/>
        <v>1</v>
      </c>
      <c r="N2730">
        <f t="shared" si="679"/>
        <v>0</v>
      </c>
      <c r="O2730">
        <f t="shared" si="680"/>
        <v>0</v>
      </c>
      <c r="P2730">
        <v>5</v>
      </c>
      <c r="Q2730">
        <f t="shared" si="681"/>
        <v>0</v>
      </c>
      <c r="R2730">
        <f t="shared" si="682"/>
        <v>0</v>
      </c>
      <c r="S2730">
        <f t="shared" si="683"/>
        <v>0</v>
      </c>
      <c r="T2730">
        <f t="shared" si="684"/>
        <v>1</v>
      </c>
      <c r="U2730">
        <v>1</v>
      </c>
      <c r="V2730">
        <f t="shared" si="685"/>
        <v>0.40563980536652955</v>
      </c>
      <c r="W2730">
        <f t="shared" si="686"/>
        <v>0.60004192660945466</v>
      </c>
      <c r="X2730">
        <f t="shared" si="687"/>
        <v>0.3532640409647369</v>
      </c>
      <c r="Y2730">
        <f t="shared" si="688"/>
        <v>1</v>
      </c>
      <c r="Z2730" t="s">
        <v>2762</v>
      </c>
    </row>
    <row r="2731" spans="1:26" x14ac:dyDescent="0.25">
      <c r="A2731" t="s">
        <v>29</v>
      </c>
      <c r="B2731" t="s">
        <v>27</v>
      </c>
      <c r="C2731" t="s">
        <v>25</v>
      </c>
      <c r="D2731">
        <v>0</v>
      </c>
      <c r="F2731">
        <v>1</v>
      </c>
      <c r="G2731">
        <v>61.05</v>
      </c>
      <c r="H2731">
        <f t="shared" si="673"/>
        <v>1</v>
      </c>
      <c r="I2731">
        <f t="shared" si="674"/>
        <v>0</v>
      </c>
      <c r="J2731">
        <f t="shared" si="675"/>
        <v>1</v>
      </c>
      <c r="K2731">
        <f t="shared" si="676"/>
        <v>0</v>
      </c>
      <c r="L2731">
        <f t="shared" si="677"/>
        <v>0</v>
      </c>
      <c r="M2731">
        <f t="shared" si="678"/>
        <v>0</v>
      </c>
      <c r="N2731">
        <f t="shared" si="679"/>
        <v>1</v>
      </c>
      <c r="O2731">
        <f t="shared" si="680"/>
        <v>0</v>
      </c>
      <c r="P2731">
        <v>25</v>
      </c>
      <c r="Q2731">
        <f t="shared" si="681"/>
        <v>1</v>
      </c>
      <c r="R2731">
        <f t="shared" si="682"/>
        <v>0</v>
      </c>
      <c r="S2731">
        <f t="shared" si="683"/>
        <v>0</v>
      </c>
      <c r="T2731">
        <f t="shared" si="684"/>
        <v>0</v>
      </c>
      <c r="U2731">
        <v>0</v>
      </c>
      <c r="V2731">
        <f t="shared" si="685"/>
        <v>0.22312039686173052</v>
      </c>
      <c r="W2731">
        <f t="shared" si="686"/>
        <v>0.55554983839944116</v>
      </c>
      <c r="X2731">
        <f t="shared" si="687"/>
        <v>4.9782711495736126E-2</v>
      </c>
      <c r="Y2731">
        <f t="shared" si="688"/>
        <v>0</v>
      </c>
      <c r="Z2731" t="s">
        <v>2763</v>
      </c>
    </row>
    <row r="2732" spans="1:26" x14ac:dyDescent="0.25">
      <c r="A2732" t="s">
        <v>26</v>
      </c>
      <c r="B2732" t="s">
        <v>27</v>
      </c>
      <c r="C2732" t="s">
        <v>35</v>
      </c>
      <c r="D2732">
        <v>0</v>
      </c>
      <c r="F2732">
        <v>1</v>
      </c>
      <c r="G2732">
        <v>85.7</v>
      </c>
      <c r="H2732">
        <f t="shared" si="673"/>
        <v>1</v>
      </c>
      <c r="I2732">
        <f t="shared" si="674"/>
        <v>0</v>
      </c>
      <c r="J2732">
        <f t="shared" si="675"/>
        <v>0</v>
      </c>
      <c r="K2732">
        <f t="shared" si="676"/>
        <v>1</v>
      </c>
      <c r="L2732">
        <f t="shared" si="677"/>
        <v>0</v>
      </c>
      <c r="M2732">
        <f t="shared" si="678"/>
        <v>1</v>
      </c>
      <c r="N2732">
        <f t="shared" si="679"/>
        <v>0</v>
      </c>
      <c r="O2732">
        <f t="shared" si="680"/>
        <v>0</v>
      </c>
      <c r="P2732">
        <v>2</v>
      </c>
      <c r="Q2732">
        <f t="shared" si="681"/>
        <v>1</v>
      </c>
      <c r="R2732">
        <f t="shared" si="682"/>
        <v>0</v>
      </c>
      <c r="S2732">
        <f t="shared" si="683"/>
        <v>0</v>
      </c>
      <c r="T2732">
        <f t="shared" si="684"/>
        <v>0</v>
      </c>
      <c r="U2732">
        <v>1</v>
      </c>
      <c r="V2732">
        <f t="shared" si="685"/>
        <v>0.53300596133527567</v>
      </c>
      <c r="W2732">
        <f t="shared" si="686"/>
        <v>0.63018393142383478</v>
      </c>
      <c r="X2732">
        <f t="shared" si="687"/>
        <v>0.21808343214839004</v>
      </c>
      <c r="Y2732">
        <f t="shared" si="688"/>
        <v>1</v>
      </c>
      <c r="Z2732" t="s">
        <v>2764</v>
      </c>
    </row>
    <row r="2733" spans="1:26" x14ac:dyDescent="0.25">
      <c r="A2733" t="s">
        <v>29</v>
      </c>
      <c r="B2733" t="s">
        <v>33</v>
      </c>
      <c r="C2733" t="s">
        <v>35</v>
      </c>
      <c r="D2733">
        <v>0</v>
      </c>
      <c r="F2733">
        <v>1</v>
      </c>
      <c r="G2733">
        <v>106.65</v>
      </c>
      <c r="H2733">
        <f t="shared" si="673"/>
        <v>1</v>
      </c>
      <c r="I2733">
        <f t="shared" si="674"/>
        <v>0</v>
      </c>
      <c r="J2733">
        <f t="shared" si="675"/>
        <v>0</v>
      </c>
      <c r="K2733">
        <f t="shared" si="676"/>
        <v>1</v>
      </c>
      <c r="L2733">
        <f t="shared" si="677"/>
        <v>0</v>
      </c>
      <c r="M2733">
        <f t="shared" si="678"/>
        <v>0</v>
      </c>
      <c r="N2733">
        <f t="shared" si="679"/>
        <v>1</v>
      </c>
      <c r="O2733">
        <f t="shared" si="680"/>
        <v>0</v>
      </c>
      <c r="P2733">
        <v>49</v>
      </c>
      <c r="Q2733">
        <f t="shared" si="681"/>
        <v>0</v>
      </c>
      <c r="R2733">
        <f t="shared" si="682"/>
        <v>0</v>
      </c>
      <c r="S2733">
        <f t="shared" si="683"/>
        <v>0</v>
      </c>
      <c r="T2733">
        <f t="shared" si="684"/>
        <v>1</v>
      </c>
      <c r="U2733">
        <v>0</v>
      </c>
      <c r="V2733">
        <f t="shared" si="685"/>
        <v>0.15744497996002377</v>
      </c>
      <c r="W2733">
        <f t="shared" si="686"/>
        <v>0.53928013580993173</v>
      </c>
      <c r="X2733">
        <f t="shared" si="687"/>
        <v>2.4788921714612284E-2</v>
      </c>
      <c r="Y2733">
        <f t="shared" si="688"/>
        <v>0</v>
      </c>
      <c r="Z2733" t="s">
        <v>2765</v>
      </c>
    </row>
    <row r="2734" spans="1:26" x14ac:dyDescent="0.25">
      <c r="A2734" t="s">
        <v>26</v>
      </c>
      <c r="B2734" t="s">
        <v>38</v>
      </c>
      <c r="C2734" t="s">
        <v>35</v>
      </c>
      <c r="D2734">
        <v>0</v>
      </c>
      <c r="F2734">
        <v>1</v>
      </c>
      <c r="G2734">
        <v>108.25</v>
      </c>
      <c r="H2734">
        <f t="shared" si="673"/>
        <v>1</v>
      </c>
      <c r="I2734">
        <f t="shared" si="674"/>
        <v>0</v>
      </c>
      <c r="J2734">
        <f t="shared" si="675"/>
        <v>0</v>
      </c>
      <c r="K2734">
        <f t="shared" si="676"/>
        <v>1</v>
      </c>
      <c r="L2734">
        <f t="shared" si="677"/>
        <v>0</v>
      </c>
      <c r="M2734">
        <f t="shared" si="678"/>
        <v>1</v>
      </c>
      <c r="N2734">
        <f t="shared" si="679"/>
        <v>0</v>
      </c>
      <c r="O2734">
        <f t="shared" si="680"/>
        <v>0</v>
      </c>
      <c r="P2734">
        <v>63</v>
      </c>
      <c r="Q2734">
        <f t="shared" si="681"/>
        <v>0</v>
      </c>
      <c r="R2734">
        <f t="shared" si="682"/>
        <v>0</v>
      </c>
      <c r="S2734">
        <f t="shared" si="683"/>
        <v>1</v>
      </c>
      <c r="T2734">
        <f t="shared" si="684"/>
        <v>0</v>
      </c>
      <c r="U2734">
        <v>0</v>
      </c>
      <c r="V2734">
        <f t="shared" si="685"/>
        <v>0.42653114790162427</v>
      </c>
      <c r="W2734">
        <f t="shared" si="686"/>
        <v>0.60504503508783958</v>
      </c>
      <c r="X2734">
        <f t="shared" si="687"/>
        <v>0.18192882013027728</v>
      </c>
      <c r="Y2734">
        <f t="shared" si="688"/>
        <v>1</v>
      </c>
      <c r="Z2734" t="s">
        <v>2766</v>
      </c>
    </row>
    <row r="2735" spans="1:26" x14ac:dyDescent="0.25">
      <c r="A2735" t="s">
        <v>26</v>
      </c>
      <c r="B2735" t="s">
        <v>38</v>
      </c>
      <c r="C2735" t="s">
        <v>23</v>
      </c>
      <c r="D2735">
        <v>0</v>
      </c>
      <c r="F2735">
        <v>1</v>
      </c>
      <c r="G2735">
        <v>20.399999999999999</v>
      </c>
      <c r="H2735">
        <f t="shared" si="673"/>
        <v>1</v>
      </c>
      <c r="I2735">
        <f t="shared" si="674"/>
        <v>0</v>
      </c>
      <c r="J2735">
        <f t="shared" si="675"/>
        <v>0</v>
      </c>
      <c r="K2735">
        <f t="shared" si="676"/>
        <v>0</v>
      </c>
      <c r="L2735">
        <f t="shared" si="677"/>
        <v>1</v>
      </c>
      <c r="M2735">
        <f t="shared" si="678"/>
        <v>1</v>
      </c>
      <c r="N2735">
        <f t="shared" si="679"/>
        <v>0</v>
      </c>
      <c r="O2735">
        <f t="shared" si="680"/>
        <v>0</v>
      </c>
      <c r="P2735">
        <v>4</v>
      </c>
      <c r="Q2735">
        <f t="shared" si="681"/>
        <v>0</v>
      </c>
      <c r="R2735">
        <f t="shared" si="682"/>
        <v>0</v>
      </c>
      <c r="S2735">
        <f t="shared" si="683"/>
        <v>1</v>
      </c>
      <c r="T2735">
        <f t="shared" si="684"/>
        <v>0</v>
      </c>
      <c r="U2735">
        <v>0</v>
      </c>
      <c r="V2735">
        <f t="shared" si="685"/>
        <v>0.26083992067686007</v>
      </c>
      <c r="W2735">
        <f t="shared" si="686"/>
        <v>0.56484275168874909</v>
      </c>
      <c r="X2735">
        <f t="shared" si="687"/>
        <v>6.8037464218710653E-2</v>
      </c>
      <c r="Y2735">
        <f t="shared" si="688"/>
        <v>0</v>
      </c>
      <c r="Z2735" t="s">
        <v>2767</v>
      </c>
    </row>
    <row r="2736" spans="1:26" x14ac:dyDescent="0.25">
      <c r="A2736" t="s">
        <v>26</v>
      </c>
      <c r="B2736" t="s">
        <v>30</v>
      </c>
      <c r="C2736" t="s">
        <v>25</v>
      </c>
      <c r="D2736">
        <v>0</v>
      </c>
      <c r="F2736">
        <v>1</v>
      </c>
      <c r="G2736">
        <v>55.3</v>
      </c>
      <c r="H2736">
        <f t="shared" si="673"/>
        <v>1</v>
      </c>
      <c r="I2736">
        <f t="shared" si="674"/>
        <v>0</v>
      </c>
      <c r="J2736">
        <f t="shared" si="675"/>
        <v>1</v>
      </c>
      <c r="K2736">
        <f t="shared" si="676"/>
        <v>0</v>
      </c>
      <c r="L2736">
        <f t="shared" si="677"/>
        <v>0</v>
      </c>
      <c r="M2736">
        <f t="shared" si="678"/>
        <v>1</v>
      </c>
      <c r="N2736">
        <f t="shared" si="679"/>
        <v>0</v>
      </c>
      <c r="O2736">
        <f t="shared" si="680"/>
        <v>0</v>
      </c>
      <c r="P2736">
        <v>1</v>
      </c>
      <c r="Q2736">
        <f t="shared" si="681"/>
        <v>0</v>
      </c>
      <c r="R2736">
        <f t="shared" si="682"/>
        <v>1</v>
      </c>
      <c r="S2736">
        <f t="shared" si="683"/>
        <v>0</v>
      </c>
      <c r="T2736">
        <f t="shared" si="684"/>
        <v>0</v>
      </c>
      <c r="U2736">
        <v>0</v>
      </c>
      <c r="V2736">
        <f t="shared" si="685"/>
        <v>0.34397916377973892</v>
      </c>
      <c r="W2736">
        <f t="shared" si="686"/>
        <v>0.58515678441161345</v>
      </c>
      <c r="X2736">
        <f t="shared" si="687"/>
        <v>0.11832166511460845</v>
      </c>
      <c r="Y2736">
        <f t="shared" si="688"/>
        <v>1</v>
      </c>
      <c r="Z2736" t="s">
        <v>2768</v>
      </c>
    </row>
    <row r="2737" spans="1:26" x14ac:dyDescent="0.25">
      <c r="A2737" t="s">
        <v>26</v>
      </c>
      <c r="B2737" t="s">
        <v>30</v>
      </c>
      <c r="C2737" t="s">
        <v>23</v>
      </c>
      <c r="D2737">
        <v>0</v>
      </c>
      <c r="F2737">
        <v>1</v>
      </c>
      <c r="G2737">
        <v>20.25</v>
      </c>
      <c r="H2737">
        <f t="shared" si="673"/>
        <v>1</v>
      </c>
      <c r="I2737">
        <f t="shared" si="674"/>
        <v>0</v>
      </c>
      <c r="J2737">
        <f t="shared" si="675"/>
        <v>0</v>
      </c>
      <c r="K2737">
        <f t="shared" si="676"/>
        <v>0</v>
      </c>
      <c r="L2737">
        <f t="shared" si="677"/>
        <v>1</v>
      </c>
      <c r="M2737">
        <f t="shared" si="678"/>
        <v>1</v>
      </c>
      <c r="N2737">
        <f t="shared" si="679"/>
        <v>0</v>
      </c>
      <c r="O2737">
        <f t="shared" si="680"/>
        <v>0</v>
      </c>
      <c r="P2737">
        <v>11</v>
      </c>
      <c r="Q2737">
        <f t="shared" si="681"/>
        <v>0</v>
      </c>
      <c r="R2737">
        <f t="shared" si="682"/>
        <v>1</v>
      </c>
      <c r="S2737">
        <f t="shared" si="683"/>
        <v>0</v>
      </c>
      <c r="T2737">
        <f t="shared" si="684"/>
        <v>0</v>
      </c>
      <c r="U2737">
        <v>0</v>
      </c>
      <c r="V2737">
        <f t="shared" si="685"/>
        <v>0.27916068072995831</v>
      </c>
      <c r="W2737">
        <f t="shared" si="686"/>
        <v>0.56934044163841113</v>
      </c>
      <c r="X2737">
        <f t="shared" si="687"/>
        <v>7.7930685665613716E-2</v>
      </c>
      <c r="Y2737">
        <f t="shared" si="688"/>
        <v>0</v>
      </c>
      <c r="Z2737" t="s">
        <v>2769</v>
      </c>
    </row>
    <row r="2738" spans="1:26" x14ac:dyDescent="0.25">
      <c r="A2738" t="s">
        <v>26</v>
      </c>
      <c r="B2738" t="s">
        <v>33</v>
      </c>
      <c r="C2738" t="s">
        <v>35</v>
      </c>
      <c r="D2738">
        <v>1</v>
      </c>
      <c r="F2738">
        <v>1</v>
      </c>
      <c r="G2738">
        <v>72.95</v>
      </c>
      <c r="H2738">
        <f t="shared" si="673"/>
        <v>0</v>
      </c>
      <c r="I2738">
        <f t="shared" si="674"/>
        <v>1</v>
      </c>
      <c r="J2738">
        <f t="shared" si="675"/>
        <v>0</v>
      </c>
      <c r="K2738">
        <f t="shared" si="676"/>
        <v>1</v>
      </c>
      <c r="L2738">
        <f t="shared" si="677"/>
        <v>0</v>
      </c>
      <c r="M2738">
        <f t="shared" si="678"/>
        <v>1</v>
      </c>
      <c r="N2738">
        <f t="shared" si="679"/>
        <v>0</v>
      </c>
      <c r="O2738">
        <f t="shared" si="680"/>
        <v>0</v>
      </c>
      <c r="P2738">
        <v>52</v>
      </c>
      <c r="Q2738">
        <f t="shared" si="681"/>
        <v>0</v>
      </c>
      <c r="R2738">
        <f t="shared" si="682"/>
        <v>0</v>
      </c>
      <c r="S2738">
        <f t="shared" si="683"/>
        <v>0</v>
      </c>
      <c r="T2738">
        <f t="shared" si="684"/>
        <v>1</v>
      </c>
      <c r="U2738">
        <v>0</v>
      </c>
      <c r="V2738">
        <f t="shared" si="685"/>
        <v>0.39005111018542571</v>
      </c>
      <c r="W2738">
        <f t="shared" si="686"/>
        <v>0.59629500297286919</v>
      </c>
      <c r="X2738">
        <f t="shared" si="687"/>
        <v>0.15213986855688311</v>
      </c>
      <c r="Y2738">
        <f t="shared" si="688"/>
        <v>1</v>
      </c>
      <c r="Z2738" t="s">
        <v>2770</v>
      </c>
    </row>
    <row r="2739" spans="1:26" x14ac:dyDescent="0.25">
      <c r="A2739" t="s">
        <v>26</v>
      </c>
      <c r="B2739" t="s">
        <v>27</v>
      </c>
      <c r="C2739" t="s">
        <v>35</v>
      </c>
      <c r="D2739">
        <v>1</v>
      </c>
      <c r="F2739">
        <v>1</v>
      </c>
      <c r="G2739">
        <v>89.45</v>
      </c>
      <c r="H2739">
        <f t="shared" si="673"/>
        <v>0</v>
      </c>
      <c r="I2739">
        <f t="shared" si="674"/>
        <v>1</v>
      </c>
      <c r="J2739">
        <f t="shared" si="675"/>
        <v>0</v>
      </c>
      <c r="K2739">
        <f t="shared" si="676"/>
        <v>1</v>
      </c>
      <c r="L2739">
        <f t="shared" si="677"/>
        <v>0</v>
      </c>
      <c r="M2739">
        <f t="shared" si="678"/>
        <v>1</v>
      </c>
      <c r="N2739">
        <f t="shared" si="679"/>
        <v>0</v>
      </c>
      <c r="O2739">
        <f t="shared" si="680"/>
        <v>0</v>
      </c>
      <c r="P2739">
        <v>60</v>
      </c>
      <c r="Q2739">
        <f t="shared" si="681"/>
        <v>1</v>
      </c>
      <c r="R2739">
        <f t="shared" si="682"/>
        <v>0</v>
      </c>
      <c r="S2739">
        <f t="shared" si="683"/>
        <v>0</v>
      </c>
      <c r="T2739">
        <f t="shared" si="684"/>
        <v>0</v>
      </c>
      <c r="U2739">
        <v>0</v>
      </c>
      <c r="V2739">
        <f t="shared" si="685"/>
        <v>0.53885241913427606</v>
      </c>
      <c r="W2739">
        <f t="shared" si="686"/>
        <v>0.63154542082078358</v>
      </c>
      <c r="X2739">
        <f t="shared" si="687"/>
        <v>0.29036192960686152</v>
      </c>
      <c r="Y2739">
        <f t="shared" si="688"/>
        <v>1</v>
      </c>
      <c r="Z2739" t="s">
        <v>2771</v>
      </c>
    </row>
    <row r="2740" spans="1:26" x14ac:dyDescent="0.25">
      <c r="A2740" t="s">
        <v>29</v>
      </c>
      <c r="B2740" t="s">
        <v>38</v>
      </c>
      <c r="C2740" t="s">
        <v>35</v>
      </c>
      <c r="D2740">
        <v>0</v>
      </c>
      <c r="F2740">
        <v>1</v>
      </c>
      <c r="G2740">
        <v>104.65</v>
      </c>
      <c r="H2740">
        <f t="shared" si="673"/>
        <v>1</v>
      </c>
      <c r="I2740">
        <f t="shared" si="674"/>
        <v>0</v>
      </c>
      <c r="J2740">
        <f t="shared" si="675"/>
        <v>0</v>
      </c>
      <c r="K2740">
        <f t="shared" si="676"/>
        <v>1</v>
      </c>
      <c r="L2740">
        <f t="shared" si="677"/>
        <v>0</v>
      </c>
      <c r="M2740">
        <f t="shared" si="678"/>
        <v>0</v>
      </c>
      <c r="N2740">
        <f t="shared" si="679"/>
        <v>1</v>
      </c>
      <c r="O2740">
        <f t="shared" si="680"/>
        <v>0</v>
      </c>
      <c r="P2740">
        <v>64</v>
      </c>
      <c r="Q2740">
        <f t="shared" si="681"/>
        <v>0</v>
      </c>
      <c r="R2740">
        <f t="shared" si="682"/>
        <v>0</v>
      </c>
      <c r="S2740">
        <f t="shared" si="683"/>
        <v>1</v>
      </c>
      <c r="T2740">
        <f t="shared" si="684"/>
        <v>0</v>
      </c>
      <c r="U2740">
        <v>0</v>
      </c>
      <c r="V2740">
        <f t="shared" si="685"/>
        <v>0.14946369987313454</v>
      </c>
      <c r="W2740">
        <f t="shared" si="686"/>
        <v>0.53729651899178132</v>
      </c>
      <c r="X2740">
        <f t="shared" si="687"/>
        <v>2.233939757976644E-2</v>
      </c>
      <c r="Y2740">
        <f t="shared" si="688"/>
        <v>0</v>
      </c>
      <c r="Z2740" t="s">
        <v>2772</v>
      </c>
    </row>
    <row r="2741" spans="1:26" x14ac:dyDescent="0.25">
      <c r="A2741" t="s">
        <v>45</v>
      </c>
      <c r="B2741" t="s">
        <v>33</v>
      </c>
      <c r="C2741" t="s">
        <v>25</v>
      </c>
      <c r="D2741">
        <v>0</v>
      </c>
      <c r="F2741">
        <v>1</v>
      </c>
      <c r="G2741">
        <v>75.2</v>
      </c>
      <c r="H2741">
        <f t="shared" si="673"/>
        <v>1</v>
      </c>
      <c r="I2741">
        <f t="shared" si="674"/>
        <v>0</v>
      </c>
      <c r="J2741">
        <f t="shared" si="675"/>
        <v>1</v>
      </c>
      <c r="K2741">
        <f t="shared" si="676"/>
        <v>0</v>
      </c>
      <c r="L2741">
        <f t="shared" si="677"/>
        <v>0</v>
      </c>
      <c r="M2741">
        <f t="shared" si="678"/>
        <v>0</v>
      </c>
      <c r="N2741">
        <f t="shared" si="679"/>
        <v>0</v>
      </c>
      <c r="O2741">
        <f t="shared" si="680"/>
        <v>1</v>
      </c>
      <c r="P2741">
        <v>43</v>
      </c>
      <c r="Q2741">
        <f t="shared" si="681"/>
        <v>0</v>
      </c>
      <c r="R2741">
        <f t="shared" si="682"/>
        <v>0</v>
      </c>
      <c r="S2741">
        <f t="shared" si="683"/>
        <v>0</v>
      </c>
      <c r="T2741">
        <f t="shared" si="684"/>
        <v>1</v>
      </c>
      <c r="U2741">
        <v>0</v>
      </c>
      <c r="V2741">
        <f t="shared" si="685"/>
        <v>4.8478631175917816E-2</v>
      </c>
      <c r="W2741">
        <f t="shared" si="686"/>
        <v>0.51211728473925078</v>
      </c>
      <c r="X2741">
        <f t="shared" si="687"/>
        <v>2.3501776806906707E-3</v>
      </c>
      <c r="Y2741">
        <f t="shared" si="688"/>
        <v>0</v>
      </c>
      <c r="Z2741" t="s">
        <v>2773</v>
      </c>
    </row>
    <row r="2742" spans="1:26" x14ac:dyDescent="0.25">
      <c r="A2742" t="s">
        <v>29</v>
      </c>
      <c r="B2742" t="s">
        <v>33</v>
      </c>
      <c r="C2742" t="s">
        <v>35</v>
      </c>
      <c r="D2742">
        <v>0</v>
      </c>
      <c r="F2742">
        <v>1</v>
      </c>
      <c r="G2742">
        <v>101.15</v>
      </c>
      <c r="H2742">
        <f t="shared" si="673"/>
        <v>1</v>
      </c>
      <c r="I2742">
        <f t="shared" si="674"/>
        <v>0</v>
      </c>
      <c r="J2742">
        <f t="shared" si="675"/>
        <v>0</v>
      </c>
      <c r="K2742">
        <f t="shared" si="676"/>
        <v>1</v>
      </c>
      <c r="L2742">
        <f t="shared" si="677"/>
        <v>0</v>
      </c>
      <c r="M2742">
        <f t="shared" si="678"/>
        <v>0</v>
      </c>
      <c r="N2742">
        <f t="shared" si="679"/>
        <v>1</v>
      </c>
      <c r="O2742">
        <f t="shared" si="680"/>
        <v>0</v>
      </c>
      <c r="P2742">
        <v>61</v>
      </c>
      <c r="Q2742">
        <f t="shared" si="681"/>
        <v>0</v>
      </c>
      <c r="R2742">
        <f t="shared" si="682"/>
        <v>0</v>
      </c>
      <c r="S2742">
        <f t="shared" si="683"/>
        <v>0</v>
      </c>
      <c r="T2742">
        <f t="shared" si="684"/>
        <v>1</v>
      </c>
      <c r="U2742">
        <v>0</v>
      </c>
      <c r="V2742">
        <f t="shared" si="685"/>
        <v>0.14400700592740084</v>
      </c>
      <c r="W2742">
        <f t="shared" si="686"/>
        <v>0.53593966315742581</v>
      </c>
      <c r="X2742">
        <f t="shared" si="687"/>
        <v>2.0738017756174461E-2</v>
      </c>
      <c r="Y2742">
        <f t="shared" si="688"/>
        <v>0</v>
      </c>
      <c r="Z2742" t="s">
        <v>2774</v>
      </c>
    </row>
    <row r="2743" spans="1:26" x14ac:dyDescent="0.25">
      <c r="A2743" t="s">
        <v>26</v>
      </c>
      <c r="B2743" t="s">
        <v>30</v>
      </c>
      <c r="C2743" t="s">
        <v>25</v>
      </c>
      <c r="D2743">
        <v>0</v>
      </c>
      <c r="F2743">
        <v>1</v>
      </c>
      <c r="G2743">
        <v>44.4</v>
      </c>
      <c r="H2743">
        <f t="shared" si="673"/>
        <v>1</v>
      </c>
      <c r="I2743">
        <f t="shared" si="674"/>
        <v>0</v>
      </c>
      <c r="J2743">
        <f t="shared" si="675"/>
        <v>1</v>
      </c>
      <c r="K2743">
        <f t="shared" si="676"/>
        <v>0</v>
      </c>
      <c r="L2743">
        <f t="shared" si="677"/>
        <v>0</v>
      </c>
      <c r="M2743">
        <f t="shared" si="678"/>
        <v>1</v>
      </c>
      <c r="N2743">
        <f t="shared" si="679"/>
        <v>0</v>
      </c>
      <c r="O2743">
        <f t="shared" si="680"/>
        <v>0</v>
      </c>
      <c r="P2743">
        <v>1</v>
      </c>
      <c r="Q2743">
        <f t="shared" si="681"/>
        <v>0</v>
      </c>
      <c r="R2743">
        <f t="shared" si="682"/>
        <v>1</v>
      </c>
      <c r="S2743">
        <f t="shared" si="683"/>
        <v>0</v>
      </c>
      <c r="T2743">
        <f t="shared" si="684"/>
        <v>0</v>
      </c>
      <c r="U2743">
        <v>1</v>
      </c>
      <c r="V2743">
        <f t="shared" si="685"/>
        <v>0.34554007814236948</v>
      </c>
      <c r="W2743">
        <f t="shared" si="686"/>
        <v>0.58553564331825902</v>
      </c>
      <c r="X2743">
        <f t="shared" si="687"/>
        <v>0.42831778931789594</v>
      </c>
      <c r="Y2743">
        <f t="shared" si="688"/>
        <v>1</v>
      </c>
      <c r="Z2743" t="s">
        <v>2775</v>
      </c>
    </row>
    <row r="2744" spans="1:26" x14ac:dyDescent="0.25">
      <c r="A2744" t="s">
        <v>26</v>
      </c>
      <c r="B2744" t="s">
        <v>27</v>
      </c>
      <c r="C2744" t="s">
        <v>35</v>
      </c>
      <c r="D2744">
        <v>1</v>
      </c>
      <c r="F2744">
        <v>1</v>
      </c>
      <c r="G2744">
        <v>89.5</v>
      </c>
      <c r="H2744">
        <f t="shared" si="673"/>
        <v>0</v>
      </c>
      <c r="I2744">
        <f t="shared" si="674"/>
        <v>1</v>
      </c>
      <c r="J2744">
        <f t="shared" si="675"/>
        <v>0</v>
      </c>
      <c r="K2744">
        <f t="shared" si="676"/>
        <v>1</v>
      </c>
      <c r="L2744">
        <f t="shared" si="677"/>
        <v>0</v>
      </c>
      <c r="M2744">
        <f t="shared" si="678"/>
        <v>1</v>
      </c>
      <c r="N2744">
        <f t="shared" si="679"/>
        <v>0</v>
      </c>
      <c r="O2744">
        <f t="shared" si="680"/>
        <v>0</v>
      </c>
      <c r="P2744">
        <v>5</v>
      </c>
      <c r="Q2744">
        <f t="shared" si="681"/>
        <v>1</v>
      </c>
      <c r="R2744">
        <f t="shared" si="682"/>
        <v>0</v>
      </c>
      <c r="S2744">
        <f t="shared" si="683"/>
        <v>0</v>
      </c>
      <c r="T2744">
        <f t="shared" si="684"/>
        <v>0</v>
      </c>
      <c r="U2744">
        <v>1</v>
      </c>
      <c r="V2744">
        <f t="shared" si="685"/>
        <v>0.53406720264417362</v>
      </c>
      <c r="W2744">
        <f t="shared" si="686"/>
        <v>0.63043122179817601</v>
      </c>
      <c r="X2744">
        <f t="shared" si="687"/>
        <v>0.21709337165182557</v>
      </c>
      <c r="Y2744">
        <f t="shared" si="688"/>
        <v>1</v>
      </c>
      <c r="Z2744" t="s">
        <v>2776</v>
      </c>
    </row>
    <row r="2745" spans="1:26" x14ac:dyDescent="0.25">
      <c r="A2745" t="s">
        <v>45</v>
      </c>
      <c r="B2745" t="s">
        <v>33</v>
      </c>
      <c r="C2745" t="s">
        <v>25</v>
      </c>
      <c r="D2745">
        <v>0</v>
      </c>
      <c r="F2745">
        <v>1</v>
      </c>
      <c r="G2745">
        <v>68.75</v>
      </c>
      <c r="H2745">
        <f t="shared" si="673"/>
        <v>1</v>
      </c>
      <c r="I2745">
        <f t="shared" si="674"/>
        <v>0</v>
      </c>
      <c r="J2745">
        <f t="shared" si="675"/>
        <v>1</v>
      </c>
      <c r="K2745">
        <f t="shared" si="676"/>
        <v>0</v>
      </c>
      <c r="L2745">
        <f t="shared" si="677"/>
        <v>0</v>
      </c>
      <c r="M2745">
        <f t="shared" si="678"/>
        <v>0</v>
      </c>
      <c r="N2745">
        <f t="shared" si="679"/>
        <v>0</v>
      </c>
      <c r="O2745">
        <f t="shared" si="680"/>
        <v>1</v>
      </c>
      <c r="P2745">
        <v>66</v>
      </c>
      <c r="Q2745">
        <f t="shared" si="681"/>
        <v>0</v>
      </c>
      <c r="R2745">
        <f t="shared" si="682"/>
        <v>0</v>
      </c>
      <c r="S2745">
        <f t="shared" si="683"/>
        <v>0</v>
      </c>
      <c r="T2745">
        <f t="shared" si="684"/>
        <v>1</v>
      </c>
      <c r="U2745">
        <v>0</v>
      </c>
      <c r="V2745">
        <f t="shared" si="685"/>
        <v>3.8422723761637176E-2</v>
      </c>
      <c r="W2745">
        <f t="shared" si="686"/>
        <v>0.5096044993713833</v>
      </c>
      <c r="X2745">
        <f t="shared" si="687"/>
        <v>1.476305701263078E-3</v>
      </c>
      <c r="Y2745">
        <f t="shared" si="688"/>
        <v>0</v>
      </c>
      <c r="Z2745" t="s">
        <v>2777</v>
      </c>
    </row>
    <row r="2746" spans="1:26" x14ac:dyDescent="0.25">
      <c r="A2746" t="s">
        <v>45</v>
      </c>
      <c r="B2746" t="s">
        <v>27</v>
      </c>
      <c r="C2746" t="s">
        <v>35</v>
      </c>
      <c r="D2746">
        <v>0</v>
      </c>
      <c r="F2746">
        <v>1</v>
      </c>
      <c r="G2746">
        <v>111.05</v>
      </c>
      <c r="H2746">
        <f t="shared" si="673"/>
        <v>1</v>
      </c>
      <c r="I2746">
        <f t="shared" si="674"/>
        <v>0</v>
      </c>
      <c r="J2746">
        <f t="shared" si="675"/>
        <v>0</v>
      </c>
      <c r="K2746">
        <f t="shared" si="676"/>
        <v>1</v>
      </c>
      <c r="L2746">
        <f t="shared" si="677"/>
        <v>0</v>
      </c>
      <c r="M2746">
        <f t="shared" si="678"/>
        <v>0</v>
      </c>
      <c r="N2746">
        <f t="shared" si="679"/>
        <v>0</v>
      </c>
      <c r="O2746">
        <f t="shared" si="680"/>
        <v>1</v>
      </c>
      <c r="P2746">
        <v>67</v>
      </c>
      <c r="Q2746">
        <f t="shared" si="681"/>
        <v>1</v>
      </c>
      <c r="R2746">
        <f t="shared" si="682"/>
        <v>0</v>
      </c>
      <c r="S2746">
        <f t="shared" si="683"/>
        <v>0</v>
      </c>
      <c r="T2746">
        <f t="shared" si="684"/>
        <v>0</v>
      </c>
      <c r="U2746">
        <v>0</v>
      </c>
      <c r="V2746">
        <f t="shared" si="685"/>
        <v>0.24113911147191264</v>
      </c>
      <c r="W2746">
        <f t="shared" si="686"/>
        <v>0.55999434625921463</v>
      </c>
      <c r="X2746">
        <f t="shared" si="687"/>
        <v>5.8148071081463512E-2</v>
      </c>
      <c r="Y2746">
        <f t="shared" si="688"/>
        <v>0</v>
      </c>
      <c r="Z2746" t="s">
        <v>2778</v>
      </c>
    </row>
    <row r="2747" spans="1:26" x14ac:dyDescent="0.25">
      <c r="A2747" t="s">
        <v>45</v>
      </c>
      <c r="B2747" t="s">
        <v>38</v>
      </c>
      <c r="C2747" t="s">
        <v>35</v>
      </c>
      <c r="D2747">
        <v>0</v>
      </c>
      <c r="F2747">
        <v>1</v>
      </c>
      <c r="G2747">
        <v>99</v>
      </c>
      <c r="H2747">
        <f t="shared" si="673"/>
        <v>1</v>
      </c>
      <c r="I2747">
        <f t="shared" si="674"/>
        <v>0</v>
      </c>
      <c r="J2747">
        <f t="shared" si="675"/>
        <v>0</v>
      </c>
      <c r="K2747">
        <f t="shared" si="676"/>
        <v>1</v>
      </c>
      <c r="L2747">
        <f t="shared" si="677"/>
        <v>0</v>
      </c>
      <c r="M2747">
        <f t="shared" si="678"/>
        <v>0</v>
      </c>
      <c r="N2747">
        <f t="shared" si="679"/>
        <v>0</v>
      </c>
      <c r="O2747">
        <f t="shared" si="680"/>
        <v>1</v>
      </c>
      <c r="P2747">
        <v>42</v>
      </c>
      <c r="Q2747">
        <f t="shared" si="681"/>
        <v>0</v>
      </c>
      <c r="R2747">
        <f t="shared" si="682"/>
        <v>0</v>
      </c>
      <c r="S2747">
        <f t="shared" si="683"/>
        <v>1</v>
      </c>
      <c r="T2747">
        <f t="shared" si="684"/>
        <v>0</v>
      </c>
      <c r="U2747">
        <v>0</v>
      </c>
      <c r="V2747">
        <f t="shared" si="685"/>
        <v>9.9275599111209423E-2</v>
      </c>
      <c r="W2747">
        <f t="shared" si="686"/>
        <v>0.52479853599280224</v>
      </c>
      <c r="X2747">
        <f t="shared" si="687"/>
        <v>9.855644578889565E-3</v>
      </c>
      <c r="Y2747">
        <f t="shared" si="688"/>
        <v>0</v>
      </c>
      <c r="Z2747" t="s">
        <v>2779</v>
      </c>
    </row>
    <row r="2748" spans="1:26" x14ac:dyDescent="0.25">
      <c r="A2748" t="s">
        <v>26</v>
      </c>
      <c r="B2748" t="s">
        <v>27</v>
      </c>
      <c r="C2748" t="s">
        <v>35</v>
      </c>
      <c r="D2748">
        <v>1</v>
      </c>
      <c r="F2748">
        <v>1</v>
      </c>
      <c r="G2748">
        <v>86.05</v>
      </c>
      <c r="H2748">
        <f t="shared" si="673"/>
        <v>0</v>
      </c>
      <c r="I2748">
        <f t="shared" si="674"/>
        <v>1</v>
      </c>
      <c r="J2748">
        <f t="shared" si="675"/>
        <v>0</v>
      </c>
      <c r="K2748">
        <f t="shared" si="676"/>
        <v>1</v>
      </c>
      <c r="L2748">
        <f t="shared" si="677"/>
        <v>0</v>
      </c>
      <c r="M2748">
        <f t="shared" si="678"/>
        <v>1</v>
      </c>
      <c r="N2748">
        <f t="shared" si="679"/>
        <v>0</v>
      </c>
      <c r="O2748">
        <f t="shared" si="680"/>
        <v>0</v>
      </c>
      <c r="P2748">
        <v>1</v>
      </c>
      <c r="Q2748">
        <f t="shared" si="681"/>
        <v>1</v>
      </c>
      <c r="R2748">
        <f t="shared" si="682"/>
        <v>0</v>
      </c>
      <c r="S2748">
        <f t="shared" si="683"/>
        <v>0</v>
      </c>
      <c r="T2748">
        <f t="shared" si="684"/>
        <v>0</v>
      </c>
      <c r="U2748">
        <v>1</v>
      </c>
      <c r="V2748">
        <f t="shared" si="685"/>
        <v>0.52868846146909332</v>
      </c>
      <c r="W2748">
        <f t="shared" si="686"/>
        <v>0.62917716451464001</v>
      </c>
      <c r="X2748">
        <f t="shared" si="687"/>
        <v>0.22213456635237033</v>
      </c>
      <c r="Y2748">
        <f t="shared" si="688"/>
        <v>1</v>
      </c>
      <c r="Z2748" t="s">
        <v>2780</v>
      </c>
    </row>
    <row r="2749" spans="1:26" x14ac:dyDescent="0.25">
      <c r="A2749" t="s">
        <v>45</v>
      </c>
      <c r="B2749" t="s">
        <v>30</v>
      </c>
      <c r="C2749" t="s">
        <v>23</v>
      </c>
      <c r="D2749">
        <v>0</v>
      </c>
      <c r="F2749">
        <v>1</v>
      </c>
      <c r="G2749">
        <v>21</v>
      </c>
      <c r="H2749">
        <f t="shared" si="673"/>
        <v>1</v>
      </c>
      <c r="I2749">
        <f t="shared" si="674"/>
        <v>0</v>
      </c>
      <c r="J2749">
        <f t="shared" si="675"/>
        <v>0</v>
      </c>
      <c r="K2749">
        <f t="shared" si="676"/>
        <v>0</v>
      </c>
      <c r="L2749">
        <f t="shared" si="677"/>
        <v>1</v>
      </c>
      <c r="M2749">
        <f t="shared" si="678"/>
        <v>0</v>
      </c>
      <c r="N2749">
        <f t="shared" si="679"/>
        <v>0</v>
      </c>
      <c r="O2749">
        <f t="shared" si="680"/>
        <v>1</v>
      </c>
      <c r="P2749">
        <v>31</v>
      </c>
      <c r="Q2749">
        <f t="shared" si="681"/>
        <v>0</v>
      </c>
      <c r="R2749">
        <f t="shared" si="682"/>
        <v>1</v>
      </c>
      <c r="S2749">
        <f t="shared" si="683"/>
        <v>0</v>
      </c>
      <c r="T2749">
        <f t="shared" si="684"/>
        <v>0</v>
      </c>
      <c r="U2749">
        <v>0</v>
      </c>
      <c r="V2749">
        <f t="shared" si="685"/>
        <v>-6.961355065990539E-2</v>
      </c>
      <c r="W2749">
        <f t="shared" si="686"/>
        <v>0.48260363706622256</v>
      </c>
      <c r="X2749">
        <f t="shared" si="687"/>
        <v>4.846046435479214E-3</v>
      </c>
      <c r="Y2749">
        <f t="shared" si="688"/>
        <v>0</v>
      </c>
      <c r="Z2749" t="s">
        <v>2781</v>
      </c>
    </row>
    <row r="2750" spans="1:26" x14ac:dyDescent="0.25">
      <c r="A2750" t="s">
        <v>26</v>
      </c>
      <c r="B2750" t="s">
        <v>30</v>
      </c>
      <c r="C2750" t="s">
        <v>23</v>
      </c>
      <c r="D2750">
        <v>0</v>
      </c>
      <c r="F2750">
        <v>1</v>
      </c>
      <c r="G2750">
        <v>19.399999999999999</v>
      </c>
      <c r="H2750">
        <f t="shared" si="673"/>
        <v>1</v>
      </c>
      <c r="I2750">
        <f t="shared" si="674"/>
        <v>0</v>
      </c>
      <c r="J2750">
        <f t="shared" si="675"/>
        <v>0</v>
      </c>
      <c r="K2750">
        <f t="shared" si="676"/>
        <v>0</v>
      </c>
      <c r="L2750">
        <f t="shared" si="677"/>
        <v>1</v>
      </c>
      <c r="M2750">
        <f t="shared" si="678"/>
        <v>1</v>
      </c>
      <c r="N2750">
        <f t="shared" si="679"/>
        <v>0</v>
      </c>
      <c r="O2750">
        <f t="shared" si="680"/>
        <v>0</v>
      </c>
      <c r="P2750">
        <v>7</v>
      </c>
      <c r="Q2750">
        <f t="shared" si="681"/>
        <v>0</v>
      </c>
      <c r="R2750">
        <f t="shared" si="682"/>
        <v>1</v>
      </c>
      <c r="S2750">
        <f t="shared" si="683"/>
        <v>0</v>
      </c>
      <c r="T2750">
        <f t="shared" si="684"/>
        <v>0</v>
      </c>
      <c r="U2750">
        <v>0</v>
      </c>
      <c r="V2750">
        <f t="shared" si="685"/>
        <v>0.25928086526379329</v>
      </c>
      <c r="W2750">
        <f t="shared" si="686"/>
        <v>0.5644595043463404</v>
      </c>
      <c r="X2750">
        <f t="shared" si="687"/>
        <v>6.7226567091941331E-2</v>
      </c>
      <c r="Y2750">
        <f t="shared" si="688"/>
        <v>0</v>
      </c>
      <c r="Z2750" t="s">
        <v>2782</v>
      </c>
    </row>
    <row r="2751" spans="1:26" x14ac:dyDescent="0.25">
      <c r="A2751" t="s">
        <v>26</v>
      </c>
      <c r="B2751" t="s">
        <v>27</v>
      </c>
      <c r="C2751" t="s">
        <v>25</v>
      </c>
      <c r="D2751">
        <v>0</v>
      </c>
      <c r="F2751">
        <v>1</v>
      </c>
      <c r="G2751">
        <v>44.55</v>
      </c>
      <c r="H2751">
        <f t="shared" si="673"/>
        <v>1</v>
      </c>
      <c r="I2751">
        <f t="shared" si="674"/>
        <v>0</v>
      </c>
      <c r="J2751">
        <f t="shared" si="675"/>
        <v>1</v>
      </c>
      <c r="K2751">
        <f t="shared" si="676"/>
        <v>0</v>
      </c>
      <c r="L2751">
        <f t="shared" si="677"/>
        <v>0</v>
      </c>
      <c r="M2751">
        <f t="shared" si="678"/>
        <v>1</v>
      </c>
      <c r="N2751">
        <f t="shared" si="679"/>
        <v>0</v>
      </c>
      <c r="O2751">
        <f t="shared" si="680"/>
        <v>0</v>
      </c>
      <c r="P2751">
        <v>4</v>
      </c>
      <c r="Q2751">
        <f t="shared" si="681"/>
        <v>1</v>
      </c>
      <c r="R2751">
        <f t="shared" si="682"/>
        <v>0</v>
      </c>
      <c r="S2751">
        <f t="shared" si="683"/>
        <v>0</v>
      </c>
      <c r="T2751">
        <f t="shared" si="684"/>
        <v>0</v>
      </c>
      <c r="U2751">
        <v>1</v>
      </c>
      <c r="V2751">
        <f t="shared" si="685"/>
        <v>0.4639876618268225</v>
      </c>
      <c r="W2751">
        <f t="shared" si="686"/>
        <v>0.61395973298585726</v>
      </c>
      <c r="X2751">
        <f t="shared" si="687"/>
        <v>0.28730922667387682</v>
      </c>
      <c r="Y2751">
        <f t="shared" si="688"/>
        <v>1</v>
      </c>
      <c r="Z2751" t="s">
        <v>2783</v>
      </c>
    </row>
    <row r="2752" spans="1:26" x14ac:dyDescent="0.25">
      <c r="A2752" t="s">
        <v>29</v>
      </c>
      <c r="B2752" t="s">
        <v>33</v>
      </c>
      <c r="C2752" t="s">
        <v>25</v>
      </c>
      <c r="D2752">
        <v>0</v>
      </c>
      <c r="F2752">
        <v>1</v>
      </c>
      <c r="G2752">
        <v>77.2</v>
      </c>
      <c r="H2752">
        <f t="shared" si="673"/>
        <v>1</v>
      </c>
      <c r="I2752">
        <f t="shared" si="674"/>
        <v>0</v>
      </c>
      <c r="J2752">
        <f t="shared" si="675"/>
        <v>1</v>
      </c>
      <c r="K2752">
        <f t="shared" si="676"/>
        <v>0</v>
      </c>
      <c r="L2752">
        <f t="shared" si="677"/>
        <v>0</v>
      </c>
      <c r="M2752">
        <f t="shared" si="678"/>
        <v>0</v>
      </c>
      <c r="N2752">
        <f t="shared" si="679"/>
        <v>1</v>
      </c>
      <c r="O2752">
        <f t="shared" si="680"/>
        <v>0</v>
      </c>
      <c r="P2752">
        <v>34</v>
      </c>
      <c r="Q2752">
        <f t="shared" si="681"/>
        <v>0</v>
      </c>
      <c r="R2752">
        <f t="shared" si="682"/>
        <v>0</v>
      </c>
      <c r="S2752">
        <f t="shared" si="683"/>
        <v>0</v>
      </c>
      <c r="T2752">
        <f t="shared" si="684"/>
        <v>1</v>
      </c>
      <c r="U2752">
        <v>0</v>
      </c>
      <c r="V2752">
        <f t="shared" si="685"/>
        <v>0.1066676287844518</v>
      </c>
      <c r="W2752">
        <f t="shared" si="686"/>
        <v>0.52664165129704676</v>
      </c>
      <c r="X2752">
        <f t="shared" si="687"/>
        <v>1.1377983030497609E-2</v>
      </c>
      <c r="Y2752">
        <f t="shared" si="688"/>
        <v>0</v>
      </c>
      <c r="Z2752" t="s">
        <v>2784</v>
      </c>
    </row>
    <row r="2753" spans="1:26" x14ac:dyDescent="0.25">
      <c r="A2753" t="s">
        <v>29</v>
      </c>
      <c r="B2753" t="s">
        <v>30</v>
      </c>
      <c r="C2753" t="s">
        <v>23</v>
      </c>
      <c r="D2753">
        <v>0</v>
      </c>
      <c r="F2753">
        <v>1</v>
      </c>
      <c r="G2753">
        <v>19.45</v>
      </c>
      <c r="H2753">
        <f t="shared" si="673"/>
        <v>1</v>
      </c>
      <c r="I2753">
        <f t="shared" si="674"/>
        <v>0</v>
      </c>
      <c r="J2753">
        <f t="shared" si="675"/>
        <v>0</v>
      </c>
      <c r="K2753">
        <f t="shared" si="676"/>
        <v>0</v>
      </c>
      <c r="L2753">
        <f t="shared" si="677"/>
        <v>1</v>
      </c>
      <c r="M2753">
        <f t="shared" si="678"/>
        <v>0</v>
      </c>
      <c r="N2753">
        <f t="shared" si="679"/>
        <v>1</v>
      </c>
      <c r="O2753">
        <f t="shared" si="680"/>
        <v>0</v>
      </c>
      <c r="P2753">
        <v>3</v>
      </c>
      <c r="Q2753">
        <f t="shared" si="681"/>
        <v>0</v>
      </c>
      <c r="R2753">
        <f t="shared" si="682"/>
        <v>1</v>
      </c>
      <c r="S2753">
        <f t="shared" si="683"/>
        <v>0</v>
      </c>
      <c r="T2753">
        <f t="shared" si="684"/>
        <v>0</v>
      </c>
      <c r="U2753">
        <v>0</v>
      </c>
      <c r="V2753">
        <f t="shared" si="685"/>
        <v>-1.2096030507002722E-2</v>
      </c>
      <c r="W2753">
        <f t="shared" si="686"/>
        <v>0.4969760292439192</v>
      </c>
      <c r="X2753">
        <f t="shared" si="687"/>
        <v>1.4631395402634053E-4</v>
      </c>
      <c r="Y2753">
        <f t="shared" si="688"/>
        <v>0</v>
      </c>
      <c r="Z2753" t="s">
        <v>2785</v>
      </c>
    </row>
    <row r="2754" spans="1:26" x14ac:dyDescent="0.25">
      <c r="A2754" t="s">
        <v>26</v>
      </c>
      <c r="B2754" t="s">
        <v>30</v>
      </c>
      <c r="C2754" t="s">
        <v>25</v>
      </c>
      <c r="D2754">
        <v>0</v>
      </c>
      <c r="F2754">
        <v>1</v>
      </c>
      <c r="G2754">
        <v>24.85</v>
      </c>
      <c r="H2754">
        <f t="shared" si="673"/>
        <v>1</v>
      </c>
      <c r="I2754">
        <f t="shared" si="674"/>
        <v>0</v>
      </c>
      <c r="J2754">
        <f t="shared" si="675"/>
        <v>1</v>
      </c>
      <c r="K2754">
        <f t="shared" si="676"/>
        <v>0</v>
      </c>
      <c r="L2754">
        <f t="shared" si="677"/>
        <v>0</v>
      </c>
      <c r="M2754">
        <f t="shared" si="678"/>
        <v>1</v>
      </c>
      <c r="N2754">
        <f t="shared" si="679"/>
        <v>0</v>
      </c>
      <c r="O2754">
        <f t="shared" si="680"/>
        <v>0</v>
      </c>
      <c r="P2754">
        <v>19</v>
      </c>
      <c r="Q2754">
        <f t="shared" si="681"/>
        <v>0</v>
      </c>
      <c r="R2754">
        <f t="shared" si="682"/>
        <v>1</v>
      </c>
      <c r="S2754">
        <f t="shared" si="683"/>
        <v>0</v>
      </c>
      <c r="T2754">
        <f t="shared" si="684"/>
        <v>0</v>
      </c>
      <c r="U2754">
        <v>0</v>
      </c>
      <c r="V2754">
        <f t="shared" si="685"/>
        <v>0.29650592645185592</v>
      </c>
      <c r="W2754">
        <f t="shared" si="686"/>
        <v>0.57358814013048853</v>
      </c>
      <c r="X2754">
        <f t="shared" si="687"/>
        <v>8.7915764421073392E-2</v>
      </c>
      <c r="Y2754">
        <f t="shared" si="688"/>
        <v>0</v>
      </c>
      <c r="Z2754" t="s">
        <v>2786</v>
      </c>
    </row>
    <row r="2755" spans="1:26" x14ac:dyDescent="0.25">
      <c r="A2755" t="s">
        <v>26</v>
      </c>
      <c r="B2755" t="s">
        <v>33</v>
      </c>
      <c r="C2755" t="s">
        <v>25</v>
      </c>
      <c r="D2755">
        <v>0</v>
      </c>
      <c r="F2755">
        <v>1</v>
      </c>
      <c r="G2755">
        <v>35.4</v>
      </c>
      <c r="H2755">
        <f t="shared" ref="H2755:H2818" si="689">IF(D2755:D9797=0,1,0)</f>
        <v>1</v>
      </c>
      <c r="I2755">
        <f t="shared" ref="I2755:I2818" si="690">IF(D2755:D9797=1,1,0)</f>
        <v>0</v>
      </c>
      <c r="J2755">
        <f t="shared" ref="J2755:J2818" si="691">IF(C2755:C9797="DSL",1,0)</f>
        <v>1</v>
      </c>
      <c r="K2755">
        <f t="shared" ref="K2755:K2818" si="692">IF(C2755:C9797="Fiber optic",1,0)</f>
        <v>0</v>
      </c>
      <c r="L2755">
        <f t="shared" ref="L2755:L2818" si="693">IF(C2755:C9797="No",1,0)</f>
        <v>0</v>
      </c>
      <c r="M2755">
        <f t="shared" ref="M2755:M2818" si="694">IF(A2755:A9797="Month-to-month",1,0)</f>
        <v>1</v>
      </c>
      <c r="N2755">
        <f t="shared" ref="N2755:N2818" si="695">IF(A2755:A9797="ONE YEAR",1,0)</f>
        <v>0</v>
      </c>
      <c r="O2755">
        <f t="shared" ref="O2755:O2818" si="696">IF(A2755:A9797="two year",1,0)</f>
        <v>0</v>
      </c>
      <c r="P2755">
        <v>31</v>
      </c>
      <c r="Q2755">
        <f t="shared" ref="Q2755:Q2818" si="697">IF(B2755:B9797="Electronic check",1,0)</f>
        <v>0</v>
      </c>
      <c r="R2755">
        <f t="shared" ref="R2755:R2818" si="698">IF(B2755:B9797="Mailed check",1,0)</f>
        <v>0</v>
      </c>
      <c r="S2755">
        <f t="shared" ref="S2755:S2818" si="699">IF(B2755:B9797="Credit card (automatic)",1,0)</f>
        <v>0</v>
      </c>
      <c r="T2755">
        <f t="shared" ref="T2755:T2818" si="700">IF(B2755:B9797="Bank transfer (automatic)",1,0)</f>
        <v>1</v>
      </c>
      <c r="U2755">
        <v>1</v>
      </c>
      <c r="V2755">
        <f t="shared" si="685"/>
        <v>0.31781713032046599</v>
      </c>
      <c r="W2755">
        <f t="shared" si="686"/>
        <v>0.57879217816073703</v>
      </c>
      <c r="X2755">
        <f t="shared" si="687"/>
        <v>0.46537346768420407</v>
      </c>
      <c r="Y2755">
        <f t="shared" si="688"/>
        <v>0</v>
      </c>
      <c r="Z2755" t="s">
        <v>2787</v>
      </c>
    </row>
    <row r="2756" spans="1:26" x14ac:dyDescent="0.25">
      <c r="A2756" t="s">
        <v>26</v>
      </c>
      <c r="B2756" t="s">
        <v>30</v>
      </c>
      <c r="C2756" t="s">
        <v>35</v>
      </c>
      <c r="D2756">
        <v>0</v>
      </c>
      <c r="F2756">
        <v>1</v>
      </c>
      <c r="G2756">
        <v>95.65</v>
      </c>
      <c r="H2756">
        <f t="shared" si="689"/>
        <v>1</v>
      </c>
      <c r="I2756">
        <f t="shared" si="690"/>
        <v>0</v>
      </c>
      <c r="J2756">
        <f t="shared" si="691"/>
        <v>0</v>
      </c>
      <c r="K2756">
        <f t="shared" si="692"/>
        <v>1</v>
      </c>
      <c r="L2756">
        <f t="shared" si="693"/>
        <v>0</v>
      </c>
      <c r="M2756">
        <f t="shared" si="694"/>
        <v>1</v>
      </c>
      <c r="N2756">
        <f t="shared" si="695"/>
        <v>0</v>
      </c>
      <c r="O2756">
        <f t="shared" si="696"/>
        <v>0</v>
      </c>
      <c r="P2756">
        <v>1</v>
      </c>
      <c r="Q2756">
        <f t="shared" si="697"/>
        <v>0</v>
      </c>
      <c r="R2756">
        <f t="shared" si="698"/>
        <v>1</v>
      </c>
      <c r="S2756">
        <f t="shared" si="699"/>
        <v>0</v>
      </c>
      <c r="T2756">
        <f t="shared" si="700"/>
        <v>0</v>
      </c>
      <c r="U2756">
        <v>1</v>
      </c>
      <c r="V2756">
        <f t="shared" ref="V2756:V2819" si="701">G2756*$G$2+H2757*$H$2+K2757*$K$2+M2756*$M$2+O2756*$O$2+Q2756*$Q$2+L2756*$L$2</f>
        <v>0.40688704969698297</v>
      </c>
      <c r="W2756">
        <f t="shared" ref="W2756:W2819" si="702">1/ (1+EXP(-V2756))</f>
        <v>0.60034121740470181</v>
      </c>
      <c r="X2756">
        <f t="shared" ref="X2756:X2819" si="703">(U2756-V2756)^2</f>
        <v>0.35178297181714913</v>
      </c>
      <c r="Y2756">
        <f t="shared" ref="Y2756:Y2819" si="704">IF(W2756&gt;=0.58,1,0)</f>
        <v>1</v>
      </c>
      <c r="Z2756" t="s">
        <v>2788</v>
      </c>
    </row>
    <row r="2757" spans="1:26" x14ac:dyDescent="0.25">
      <c r="A2757" t="s">
        <v>26</v>
      </c>
      <c r="B2757" t="s">
        <v>30</v>
      </c>
      <c r="C2757" t="s">
        <v>25</v>
      </c>
      <c r="D2757">
        <v>0</v>
      </c>
      <c r="F2757">
        <v>1</v>
      </c>
      <c r="G2757">
        <v>41.35</v>
      </c>
      <c r="H2757">
        <f t="shared" si="689"/>
        <v>1</v>
      </c>
      <c r="I2757">
        <f t="shared" si="690"/>
        <v>0</v>
      </c>
      <c r="J2757">
        <f t="shared" si="691"/>
        <v>1</v>
      </c>
      <c r="K2757">
        <f t="shared" si="692"/>
        <v>0</v>
      </c>
      <c r="L2757">
        <f t="shared" si="693"/>
        <v>0</v>
      </c>
      <c r="M2757">
        <f t="shared" si="694"/>
        <v>1</v>
      </c>
      <c r="N2757">
        <f t="shared" si="695"/>
        <v>0</v>
      </c>
      <c r="O2757">
        <f t="shared" si="696"/>
        <v>0</v>
      </c>
      <c r="P2757">
        <v>3</v>
      </c>
      <c r="Q2757">
        <f t="shared" si="697"/>
        <v>0</v>
      </c>
      <c r="R2757">
        <f t="shared" si="698"/>
        <v>1</v>
      </c>
      <c r="S2757">
        <f t="shared" si="699"/>
        <v>0</v>
      </c>
      <c r="T2757">
        <f t="shared" si="700"/>
        <v>0</v>
      </c>
      <c r="U2757">
        <v>0</v>
      </c>
      <c r="V2757">
        <f t="shared" si="701"/>
        <v>0.32223034076745755</v>
      </c>
      <c r="W2757">
        <f t="shared" si="702"/>
        <v>0.57986770691156786</v>
      </c>
      <c r="X2757">
        <f t="shared" si="703"/>
        <v>0.10383239251111182</v>
      </c>
      <c r="Y2757">
        <f t="shared" si="704"/>
        <v>0</v>
      </c>
      <c r="Z2757" t="s">
        <v>2789</v>
      </c>
    </row>
    <row r="2758" spans="1:26" x14ac:dyDescent="0.25">
      <c r="A2758" t="s">
        <v>26</v>
      </c>
      <c r="B2758" t="s">
        <v>27</v>
      </c>
      <c r="C2758" t="s">
        <v>23</v>
      </c>
      <c r="D2758">
        <v>0</v>
      </c>
      <c r="F2758">
        <v>1</v>
      </c>
      <c r="G2758">
        <v>19.600000000000001</v>
      </c>
      <c r="H2758">
        <f t="shared" si="689"/>
        <v>1</v>
      </c>
      <c r="I2758">
        <f t="shared" si="690"/>
        <v>0</v>
      </c>
      <c r="J2758">
        <f t="shared" si="691"/>
        <v>0</v>
      </c>
      <c r="K2758">
        <f t="shared" si="692"/>
        <v>0</v>
      </c>
      <c r="L2758">
        <f t="shared" si="693"/>
        <v>1</v>
      </c>
      <c r="M2758">
        <f t="shared" si="694"/>
        <v>1</v>
      </c>
      <c r="N2758">
        <f t="shared" si="695"/>
        <v>0</v>
      </c>
      <c r="O2758">
        <f t="shared" si="696"/>
        <v>0</v>
      </c>
      <c r="P2758">
        <v>46</v>
      </c>
      <c r="Q2758">
        <f t="shared" si="697"/>
        <v>1</v>
      </c>
      <c r="R2758">
        <f t="shared" si="698"/>
        <v>0</v>
      </c>
      <c r="S2758">
        <f t="shared" si="699"/>
        <v>0</v>
      </c>
      <c r="T2758">
        <f t="shared" si="700"/>
        <v>0</v>
      </c>
      <c r="U2758">
        <v>0</v>
      </c>
      <c r="V2758">
        <f t="shared" si="701"/>
        <v>0.39636102008395796</v>
      </c>
      <c r="W2758">
        <f t="shared" si="702"/>
        <v>0.59781304295461357</v>
      </c>
      <c r="X2758">
        <f t="shared" si="703"/>
        <v>0.15710205824199572</v>
      </c>
      <c r="Y2758">
        <f t="shared" si="704"/>
        <v>1</v>
      </c>
      <c r="Z2758" t="s">
        <v>2790</v>
      </c>
    </row>
    <row r="2759" spans="1:26" x14ac:dyDescent="0.25">
      <c r="A2759" t="s">
        <v>26</v>
      </c>
      <c r="B2759" t="s">
        <v>30</v>
      </c>
      <c r="C2759" t="s">
        <v>23</v>
      </c>
      <c r="D2759">
        <v>0</v>
      </c>
      <c r="F2759">
        <v>1</v>
      </c>
      <c r="G2759">
        <v>20.95</v>
      </c>
      <c r="H2759">
        <f t="shared" si="689"/>
        <v>1</v>
      </c>
      <c r="I2759">
        <f t="shared" si="690"/>
        <v>0</v>
      </c>
      <c r="J2759">
        <f t="shared" si="691"/>
        <v>0</v>
      </c>
      <c r="K2759">
        <f t="shared" si="692"/>
        <v>0</v>
      </c>
      <c r="L2759">
        <f t="shared" si="693"/>
        <v>1</v>
      </c>
      <c r="M2759">
        <f t="shared" si="694"/>
        <v>1</v>
      </c>
      <c r="N2759">
        <f t="shared" si="695"/>
        <v>0</v>
      </c>
      <c r="O2759">
        <f t="shared" si="696"/>
        <v>0</v>
      </c>
      <c r="P2759">
        <v>1</v>
      </c>
      <c r="Q2759">
        <f t="shared" si="697"/>
        <v>0</v>
      </c>
      <c r="R2759">
        <f t="shared" si="698"/>
        <v>1</v>
      </c>
      <c r="S2759">
        <f t="shared" si="699"/>
        <v>0</v>
      </c>
      <c r="T2759">
        <f t="shared" si="700"/>
        <v>0</v>
      </c>
      <c r="U2759">
        <v>1</v>
      </c>
      <c r="V2759">
        <f t="shared" si="701"/>
        <v>0.26656057041480247</v>
      </c>
      <c r="W2759">
        <f t="shared" si="702"/>
        <v>0.56624833595534119</v>
      </c>
      <c r="X2759">
        <f t="shared" si="703"/>
        <v>0.53793339687025998</v>
      </c>
      <c r="Y2759">
        <f t="shared" si="704"/>
        <v>0</v>
      </c>
      <c r="Z2759" t="s">
        <v>2791</v>
      </c>
    </row>
    <row r="2760" spans="1:26" x14ac:dyDescent="0.25">
      <c r="A2760" t="s">
        <v>29</v>
      </c>
      <c r="B2760" t="s">
        <v>33</v>
      </c>
      <c r="C2760" t="s">
        <v>35</v>
      </c>
      <c r="D2760">
        <v>0</v>
      </c>
      <c r="F2760">
        <v>1</v>
      </c>
      <c r="G2760">
        <v>84.45</v>
      </c>
      <c r="H2760">
        <f t="shared" si="689"/>
        <v>1</v>
      </c>
      <c r="I2760">
        <f t="shared" si="690"/>
        <v>0</v>
      </c>
      <c r="J2760">
        <f t="shared" si="691"/>
        <v>0</v>
      </c>
      <c r="K2760">
        <f t="shared" si="692"/>
        <v>1</v>
      </c>
      <c r="L2760">
        <f t="shared" si="693"/>
        <v>0</v>
      </c>
      <c r="M2760">
        <f t="shared" si="694"/>
        <v>0</v>
      </c>
      <c r="N2760">
        <f t="shared" si="695"/>
        <v>1</v>
      </c>
      <c r="O2760">
        <f t="shared" si="696"/>
        <v>0</v>
      </c>
      <c r="P2760">
        <v>69</v>
      </c>
      <c r="Q2760">
        <f t="shared" si="697"/>
        <v>0</v>
      </c>
      <c r="R2760">
        <f t="shared" si="698"/>
        <v>0</v>
      </c>
      <c r="S2760">
        <f t="shared" si="699"/>
        <v>0</v>
      </c>
      <c r="T2760">
        <f t="shared" si="700"/>
        <v>1</v>
      </c>
      <c r="U2760">
        <v>0</v>
      </c>
      <c r="V2760">
        <f t="shared" si="701"/>
        <v>0.11797078052918586</v>
      </c>
      <c r="W2760">
        <f t="shared" si="702"/>
        <v>0.52945853825660683</v>
      </c>
      <c r="X2760">
        <f t="shared" si="703"/>
        <v>1.3917105058665337E-2</v>
      </c>
      <c r="Y2760">
        <f t="shared" si="704"/>
        <v>0</v>
      </c>
      <c r="Z2760" t="s">
        <v>2792</v>
      </c>
    </row>
    <row r="2761" spans="1:26" x14ac:dyDescent="0.25">
      <c r="A2761" t="s">
        <v>26</v>
      </c>
      <c r="B2761" t="s">
        <v>30</v>
      </c>
      <c r="C2761" t="s">
        <v>23</v>
      </c>
      <c r="D2761">
        <v>0</v>
      </c>
      <c r="F2761">
        <v>1</v>
      </c>
      <c r="G2761">
        <v>20.25</v>
      </c>
      <c r="H2761">
        <f t="shared" si="689"/>
        <v>1</v>
      </c>
      <c r="I2761">
        <f t="shared" si="690"/>
        <v>0</v>
      </c>
      <c r="J2761">
        <f t="shared" si="691"/>
        <v>0</v>
      </c>
      <c r="K2761">
        <f t="shared" si="692"/>
        <v>0</v>
      </c>
      <c r="L2761">
        <f t="shared" si="693"/>
        <v>1</v>
      </c>
      <c r="M2761">
        <f t="shared" si="694"/>
        <v>1</v>
      </c>
      <c r="N2761">
        <f t="shared" si="695"/>
        <v>0</v>
      </c>
      <c r="O2761">
        <f t="shared" si="696"/>
        <v>0</v>
      </c>
      <c r="P2761">
        <v>5</v>
      </c>
      <c r="Q2761">
        <f t="shared" si="697"/>
        <v>0</v>
      </c>
      <c r="R2761">
        <f t="shared" si="698"/>
        <v>1</v>
      </c>
      <c r="S2761">
        <f t="shared" si="699"/>
        <v>0</v>
      </c>
      <c r="T2761">
        <f t="shared" si="700"/>
        <v>0</v>
      </c>
      <c r="U2761">
        <v>0</v>
      </c>
      <c r="V2761">
        <f t="shared" si="701"/>
        <v>0.26060606236490003</v>
      </c>
      <c r="W2761">
        <f t="shared" si="702"/>
        <v>0.56478526951591379</v>
      </c>
      <c r="X2761">
        <f t="shared" si="703"/>
        <v>6.7915519741338165E-2</v>
      </c>
      <c r="Y2761">
        <f t="shared" si="704"/>
        <v>0</v>
      </c>
      <c r="Z2761" t="s">
        <v>2793</v>
      </c>
    </row>
    <row r="2762" spans="1:26" x14ac:dyDescent="0.25">
      <c r="A2762" t="s">
        <v>26</v>
      </c>
      <c r="B2762" t="s">
        <v>33</v>
      </c>
      <c r="C2762" t="s">
        <v>23</v>
      </c>
      <c r="D2762">
        <v>0</v>
      </c>
      <c r="F2762">
        <v>1</v>
      </c>
      <c r="G2762">
        <v>19.649999999999999</v>
      </c>
      <c r="H2762">
        <f t="shared" si="689"/>
        <v>1</v>
      </c>
      <c r="I2762">
        <f t="shared" si="690"/>
        <v>0</v>
      </c>
      <c r="J2762">
        <f t="shared" si="691"/>
        <v>0</v>
      </c>
      <c r="K2762">
        <f t="shared" si="692"/>
        <v>0</v>
      </c>
      <c r="L2762">
        <f t="shared" si="693"/>
        <v>1</v>
      </c>
      <c r="M2762">
        <f t="shared" si="694"/>
        <v>1</v>
      </c>
      <c r="N2762">
        <f t="shared" si="695"/>
        <v>0</v>
      </c>
      <c r="O2762">
        <f t="shared" si="696"/>
        <v>0</v>
      </c>
      <c r="P2762">
        <v>1</v>
      </c>
      <c r="Q2762">
        <f t="shared" si="697"/>
        <v>0</v>
      </c>
      <c r="R2762">
        <f t="shared" si="698"/>
        <v>0</v>
      </c>
      <c r="S2762">
        <f t="shared" si="699"/>
        <v>0</v>
      </c>
      <c r="T2762">
        <f t="shared" si="700"/>
        <v>1</v>
      </c>
      <c r="U2762">
        <v>0</v>
      </c>
      <c r="V2762">
        <f t="shared" si="701"/>
        <v>0.25967062911705996</v>
      </c>
      <c r="W2762">
        <f t="shared" si="702"/>
        <v>0.56455532342148007</v>
      </c>
      <c r="X2762">
        <f t="shared" si="703"/>
        <v>6.7428835626049705E-2</v>
      </c>
      <c r="Y2762">
        <f t="shared" si="704"/>
        <v>0</v>
      </c>
      <c r="Z2762" t="s">
        <v>2794</v>
      </c>
    </row>
    <row r="2763" spans="1:26" x14ac:dyDescent="0.25">
      <c r="A2763" t="s">
        <v>29</v>
      </c>
      <c r="B2763" t="s">
        <v>38</v>
      </c>
      <c r="C2763" t="s">
        <v>23</v>
      </c>
      <c r="D2763">
        <v>0</v>
      </c>
      <c r="F2763">
        <v>1</v>
      </c>
      <c r="G2763">
        <v>20.65</v>
      </c>
      <c r="H2763">
        <f t="shared" si="689"/>
        <v>1</v>
      </c>
      <c r="I2763">
        <f t="shared" si="690"/>
        <v>0</v>
      </c>
      <c r="J2763">
        <f t="shared" si="691"/>
        <v>0</v>
      </c>
      <c r="K2763">
        <f t="shared" si="692"/>
        <v>0</v>
      </c>
      <c r="L2763">
        <f t="shared" si="693"/>
        <v>1</v>
      </c>
      <c r="M2763">
        <f t="shared" si="694"/>
        <v>0</v>
      </c>
      <c r="N2763">
        <f t="shared" si="695"/>
        <v>1</v>
      </c>
      <c r="O2763">
        <f t="shared" si="696"/>
        <v>0</v>
      </c>
      <c r="P2763">
        <v>26</v>
      </c>
      <c r="Q2763">
        <f t="shared" si="697"/>
        <v>0</v>
      </c>
      <c r="R2763">
        <f t="shared" si="698"/>
        <v>0</v>
      </c>
      <c r="S2763">
        <f t="shared" si="699"/>
        <v>1</v>
      </c>
      <c r="T2763">
        <f t="shared" si="700"/>
        <v>0</v>
      </c>
      <c r="U2763">
        <v>0</v>
      </c>
      <c r="V2763">
        <f t="shared" si="701"/>
        <v>3.4662850929799809E-3</v>
      </c>
      <c r="W2763">
        <f t="shared" si="702"/>
        <v>0.50086657040558202</v>
      </c>
      <c r="X2763">
        <f t="shared" si="703"/>
        <v>1.2015132345815235E-5</v>
      </c>
      <c r="Y2763">
        <f t="shared" si="704"/>
        <v>0</v>
      </c>
      <c r="Z2763" t="s">
        <v>2795</v>
      </c>
    </row>
    <row r="2764" spans="1:26" x14ac:dyDescent="0.25">
      <c r="A2764" t="s">
        <v>26</v>
      </c>
      <c r="B2764" t="s">
        <v>27</v>
      </c>
      <c r="C2764" t="s">
        <v>25</v>
      </c>
      <c r="D2764">
        <v>1</v>
      </c>
      <c r="F2764">
        <v>1</v>
      </c>
      <c r="G2764">
        <v>34.700000000000003</v>
      </c>
      <c r="H2764">
        <f t="shared" si="689"/>
        <v>0</v>
      </c>
      <c r="I2764">
        <f t="shared" si="690"/>
        <v>1</v>
      </c>
      <c r="J2764">
        <f t="shared" si="691"/>
        <v>1</v>
      </c>
      <c r="K2764">
        <f t="shared" si="692"/>
        <v>0</v>
      </c>
      <c r="L2764">
        <f t="shared" si="693"/>
        <v>0</v>
      </c>
      <c r="M2764">
        <f t="shared" si="694"/>
        <v>1</v>
      </c>
      <c r="N2764">
        <f t="shared" si="695"/>
        <v>0</v>
      </c>
      <c r="O2764">
        <f t="shared" si="696"/>
        <v>0</v>
      </c>
      <c r="P2764">
        <v>10</v>
      </c>
      <c r="Q2764">
        <f t="shared" si="697"/>
        <v>1</v>
      </c>
      <c r="R2764">
        <f t="shared" si="698"/>
        <v>0</v>
      </c>
      <c r="S2764">
        <f t="shared" si="699"/>
        <v>0</v>
      </c>
      <c r="T2764">
        <f t="shared" si="700"/>
        <v>0</v>
      </c>
      <c r="U2764">
        <v>1</v>
      </c>
      <c r="V2764">
        <f t="shared" si="701"/>
        <v>0.45349413526887061</v>
      </c>
      <c r="W2764">
        <f t="shared" si="702"/>
        <v>0.61146967403309094</v>
      </c>
      <c r="X2764">
        <f t="shared" si="703"/>
        <v>0.29866866018551952</v>
      </c>
      <c r="Y2764">
        <f t="shared" si="704"/>
        <v>1</v>
      </c>
      <c r="Z2764" t="s">
        <v>2796</v>
      </c>
    </row>
    <row r="2765" spans="1:26" x14ac:dyDescent="0.25">
      <c r="A2765" t="s">
        <v>45</v>
      </c>
      <c r="B2765" t="s">
        <v>33</v>
      </c>
      <c r="C2765" t="s">
        <v>35</v>
      </c>
      <c r="D2765">
        <v>0</v>
      </c>
      <c r="F2765">
        <v>1</v>
      </c>
      <c r="G2765">
        <v>99.3</v>
      </c>
      <c r="H2765">
        <f t="shared" si="689"/>
        <v>1</v>
      </c>
      <c r="I2765">
        <f t="shared" si="690"/>
        <v>0</v>
      </c>
      <c r="J2765">
        <f t="shared" si="691"/>
        <v>0</v>
      </c>
      <c r="K2765">
        <f t="shared" si="692"/>
        <v>1</v>
      </c>
      <c r="L2765">
        <f t="shared" si="693"/>
        <v>0</v>
      </c>
      <c r="M2765">
        <f t="shared" si="694"/>
        <v>0</v>
      </c>
      <c r="N2765">
        <f t="shared" si="695"/>
        <v>0</v>
      </c>
      <c r="O2765">
        <f t="shared" si="696"/>
        <v>1</v>
      </c>
      <c r="P2765">
        <v>25</v>
      </c>
      <c r="Q2765">
        <f t="shared" si="697"/>
        <v>0</v>
      </c>
      <c r="R2765">
        <f t="shared" si="698"/>
        <v>0</v>
      </c>
      <c r="S2765">
        <f t="shared" si="699"/>
        <v>0</v>
      </c>
      <c r="T2765">
        <f t="shared" si="700"/>
        <v>1</v>
      </c>
      <c r="U2765">
        <v>0</v>
      </c>
      <c r="V2765">
        <f t="shared" si="701"/>
        <v>8.6051866630826868E-2</v>
      </c>
      <c r="W2765">
        <f t="shared" si="702"/>
        <v>0.52149970132401946</v>
      </c>
      <c r="X2765">
        <f t="shared" si="703"/>
        <v>7.4049237506496144E-3</v>
      </c>
      <c r="Y2765">
        <f t="shared" si="704"/>
        <v>0</v>
      </c>
      <c r="Z2765" t="s">
        <v>2797</v>
      </c>
    </row>
    <row r="2766" spans="1:26" x14ac:dyDescent="0.25">
      <c r="A2766" t="s">
        <v>26</v>
      </c>
      <c r="B2766" t="s">
        <v>27</v>
      </c>
      <c r="C2766" t="s">
        <v>35</v>
      </c>
      <c r="D2766">
        <v>0</v>
      </c>
      <c r="F2766">
        <v>1</v>
      </c>
      <c r="G2766">
        <v>81.05</v>
      </c>
      <c r="H2766">
        <f t="shared" si="689"/>
        <v>1</v>
      </c>
      <c r="I2766">
        <f t="shared" si="690"/>
        <v>0</v>
      </c>
      <c r="J2766">
        <f t="shared" si="691"/>
        <v>0</v>
      </c>
      <c r="K2766">
        <f t="shared" si="692"/>
        <v>1</v>
      </c>
      <c r="L2766">
        <f t="shared" si="693"/>
        <v>0</v>
      </c>
      <c r="M2766">
        <f t="shared" si="694"/>
        <v>1</v>
      </c>
      <c r="N2766">
        <f t="shared" si="695"/>
        <v>0</v>
      </c>
      <c r="O2766">
        <f t="shared" si="696"/>
        <v>0</v>
      </c>
      <c r="P2766">
        <v>64</v>
      </c>
      <c r="Q2766">
        <f t="shared" si="697"/>
        <v>1</v>
      </c>
      <c r="R2766">
        <f t="shared" si="698"/>
        <v>0</v>
      </c>
      <c r="S2766">
        <f t="shared" si="699"/>
        <v>0</v>
      </c>
      <c r="T2766">
        <f t="shared" si="700"/>
        <v>0</v>
      </c>
      <c r="U2766">
        <v>0</v>
      </c>
      <c r="V2766">
        <f t="shared" si="701"/>
        <v>0.52089318440375953</v>
      </c>
      <c r="W2766">
        <f t="shared" si="702"/>
        <v>0.62735659896955587</v>
      </c>
      <c r="X2766">
        <f t="shared" si="703"/>
        <v>0.27132970955828906</v>
      </c>
      <c r="Y2766">
        <f t="shared" si="704"/>
        <v>1</v>
      </c>
      <c r="Z2766" t="s">
        <v>2798</v>
      </c>
    </row>
    <row r="2767" spans="1:26" x14ac:dyDescent="0.25">
      <c r="A2767" t="s">
        <v>26</v>
      </c>
      <c r="B2767" t="s">
        <v>27</v>
      </c>
      <c r="C2767" t="s">
        <v>25</v>
      </c>
      <c r="D2767">
        <v>0</v>
      </c>
      <c r="F2767">
        <v>1</v>
      </c>
      <c r="G2767">
        <v>67.599999999999994</v>
      </c>
      <c r="H2767">
        <f t="shared" si="689"/>
        <v>1</v>
      </c>
      <c r="I2767">
        <f t="shared" si="690"/>
        <v>0</v>
      </c>
      <c r="J2767">
        <f t="shared" si="691"/>
        <v>1</v>
      </c>
      <c r="K2767">
        <f t="shared" si="692"/>
        <v>0</v>
      </c>
      <c r="L2767">
        <f t="shared" si="693"/>
        <v>0</v>
      </c>
      <c r="M2767">
        <f t="shared" si="694"/>
        <v>1</v>
      </c>
      <c r="N2767">
        <f t="shared" si="695"/>
        <v>0</v>
      </c>
      <c r="O2767">
        <f t="shared" si="696"/>
        <v>0</v>
      </c>
      <c r="P2767">
        <v>30</v>
      </c>
      <c r="Q2767">
        <f t="shared" si="697"/>
        <v>1</v>
      </c>
      <c r="R2767">
        <f t="shared" si="698"/>
        <v>0</v>
      </c>
      <c r="S2767">
        <f t="shared" si="699"/>
        <v>0</v>
      </c>
      <c r="T2767">
        <f t="shared" si="700"/>
        <v>0</v>
      </c>
      <c r="U2767">
        <v>0</v>
      </c>
      <c r="V2767">
        <f t="shared" si="701"/>
        <v>0.50478705835876714</v>
      </c>
      <c r="W2767">
        <f t="shared" si="702"/>
        <v>0.62358364644358899</v>
      </c>
      <c r="X2767">
        <f t="shared" si="703"/>
        <v>0.25480997428649738</v>
      </c>
      <c r="Y2767">
        <f t="shared" si="704"/>
        <v>1</v>
      </c>
      <c r="Z2767" t="s">
        <v>2799</v>
      </c>
    </row>
    <row r="2768" spans="1:26" x14ac:dyDescent="0.25">
      <c r="A2768" t="s">
        <v>26</v>
      </c>
      <c r="B2768" t="s">
        <v>27</v>
      </c>
      <c r="C2768" t="s">
        <v>35</v>
      </c>
      <c r="D2768">
        <v>0</v>
      </c>
      <c r="F2768">
        <v>1</v>
      </c>
      <c r="G2768">
        <v>70.150000000000006</v>
      </c>
      <c r="H2768">
        <f t="shared" si="689"/>
        <v>1</v>
      </c>
      <c r="I2768">
        <f t="shared" si="690"/>
        <v>0</v>
      </c>
      <c r="J2768">
        <f t="shared" si="691"/>
        <v>0</v>
      </c>
      <c r="K2768">
        <f t="shared" si="692"/>
        <v>1</v>
      </c>
      <c r="L2768">
        <f t="shared" si="693"/>
        <v>0</v>
      </c>
      <c r="M2768">
        <f t="shared" si="694"/>
        <v>1</v>
      </c>
      <c r="N2768">
        <f t="shared" si="695"/>
        <v>0</v>
      </c>
      <c r="O2768">
        <f t="shared" si="696"/>
        <v>0</v>
      </c>
      <c r="P2768">
        <v>13</v>
      </c>
      <c r="Q2768">
        <f t="shared" si="697"/>
        <v>1</v>
      </c>
      <c r="R2768">
        <f t="shared" si="698"/>
        <v>0</v>
      </c>
      <c r="S2768">
        <f t="shared" si="699"/>
        <v>0</v>
      </c>
      <c r="T2768">
        <f t="shared" si="700"/>
        <v>0</v>
      </c>
      <c r="U2768">
        <v>0</v>
      </c>
      <c r="V2768">
        <f t="shared" si="701"/>
        <v>0.5087626496620874</v>
      </c>
      <c r="W2768">
        <f t="shared" si="702"/>
        <v>0.6245163659003431</v>
      </c>
      <c r="X2768">
        <f t="shared" si="703"/>
        <v>0.25883943369118789</v>
      </c>
      <c r="Y2768">
        <f t="shared" si="704"/>
        <v>1</v>
      </c>
      <c r="Z2768" t="s">
        <v>2800</v>
      </c>
    </row>
    <row r="2769" spans="1:26" x14ac:dyDescent="0.25">
      <c r="A2769" t="s">
        <v>29</v>
      </c>
      <c r="B2769" t="s">
        <v>27</v>
      </c>
      <c r="C2769" t="s">
        <v>35</v>
      </c>
      <c r="D2769">
        <v>0</v>
      </c>
      <c r="F2769">
        <v>1</v>
      </c>
      <c r="G2769">
        <v>115</v>
      </c>
      <c r="H2769">
        <f t="shared" si="689"/>
        <v>1</v>
      </c>
      <c r="I2769">
        <f t="shared" si="690"/>
        <v>0</v>
      </c>
      <c r="J2769">
        <f t="shared" si="691"/>
        <v>0</v>
      </c>
      <c r="K2769">
        <f t="shared" si="692"/>
        <v>1</v>
      </c>
      <c r="L2769">
        <f t="shared" si="693"/>
        <v>0</v>
      </c>
      <c r="M2769">
        <f t="shared" si="694"/>
        <v>0</v>
      </c>
      <c r="N2769">
        <f t="shared" si="695"/>
        <v>1</v>
      </c>
      <c r="O2769">
        <f t="shared" si="696"/>
        <v>0</v>
      </c>
      <c r="P2769">
        <v>64</v>
      </c>
      <c r="Q2769">
        <f t="shared" si="697"/>
        <v>1</v>
      </c>
      <c r="R2769">
        <f t="shared" si="698"/>
        <v>0</v>
      </c>
      <c r="S2769">
        <f t="shared" si="699"/>
        <v>0</v>
      </c>
      <c r="T2769">
        <f t="shared" si="700"/>
        <v>0</v>
      </c>
      <c r="U2769">
        <v>0</v>
      </c>
      <c r="V2769">
        <f t="shared" si="701"/>
        <v>0.30723143639668254</v>
      </c>
      <c r="W2769">
        <f t="shared" si="702"/>
        <v>0.57620934271591628</v>
      </c>
      <c r="X2769">
        <f t="shared" si="703"/>
        <v>9.4391155510368793E-2</v>
      </c>
      <c r="Y2769">
        <f t="shared" si="704"/>
        <v>0</v>
      </c>
      <c r="Z2769" t="s">
        <v>2801</v>
      </c>
    </row>
    <row r="2770" spans="1:26" x14ac:dyDescent="0.25">
      <c r="A2770" t="s">
        <v>26</v>
      </c>
      <c r="B2770" t="s">
        <v>33</v>
      </c>
      <c r="C2770" t="s">
        <v>35</v>
      </c>
      <c r="D2770">
        <v>0</v>
      </c>
      <c r="F2770">
        <v>1</v>
      </c>
      <c r="G2770">
        <v>84.8</v>
      </c>
      <c r="H2770">
        <f t="shared" si="689"/>
        <v>1</v>
      </c>
      <c r="I2770">
        <f t="shared" si="690"/>
        <v>0</v>
      </c>
      <c r="J2770">
        <f t="shared" si="691"/>
        <v>0</v>
      </c>
      <c r="K2770">
        <f t="shared" si="692"/>
        <v>1</v>
      </c>
      <c r="L2770">
        <f t="shared" si="693"/>
        <v>0</v>
      </c>
      <c r="M2770">
        <f t="shared" si="694"/>
        <v>1</v>
      </c>
      <c r="N2770">
        <f t="shared" si="695"/>
        <v>0</v>
      </c>
      <c r="O2770">
        <f t="shared" si="696"/>
        <v>0</v>
      </c>
      <c r="P2770">
        <v>46</v>
      </c>
      <c r="Q2770">
        <f t="shared" si="697"/>
        <v>0</v>
      </c>
      <c r="R2770">
        <f t="shared" si="698"/>
        <v>0</v>
      </c>
      <c r="S2770">
        <f t="shared" si="699"/>
        <v>0</v>
      </c>
      <c r="T2770">
        <f t="shared" si="700"/>
        <v>1</v>
      </c>
      <c r="U2770">
        <v>0</v>
      </c>
      <c r="V2770">
        <f t="shared" si="701"/>
        <v>0.38997129846520856</v>
      </c>
      <c r="W2770">
        <f t="shared" si="702"/>
        <v>0.59627578996750474</v>
      </c>
      <c r="X2770">
        <f t="shared" si="703"/>
        <v>0.15207761362664077</v>
      </c>
      <c r="Y2770">
        <f t="shared" si="704"/>
        <v>1</v>
      </c>
      <c r="Z2770" t="s">
        <v>2802</v>
      </c>
    </row>
    <row r="2771" spans="1:26" x14ac:dyDescent="0.25">
      <c r="A2771" t="s">
        <v>29</v>
      </c>
      <c r="B2771" t="s">
        <v>30</v>
      </c>
      <c r="C2771" t="s">
        <v>23</v>
      </c>
      <c r="D2771">
        <v>0</v>
      </c>
      <c r="F2771">
        <v>1</v>
      </c>
      <c r="G2771">
        <v>19.7</v>
      </c>
      <c r="H2771">
        <f t="shared" si="689"/>
        <v>1</v>
      </c>
      <c r="I2771">
        <f t="shared" si="690"/>
        <v>0</v>
      </c>
      <c r="J2771">
        <f t="shared" si="691"/>
        <v>0</v>
      </c>
      <c r="K2771">
        <f t="shared" si="692"/>
        <v>0</v>
      </c>
      <c r="L2771">
        <f t="shared" si="693"/>
        <v>1</v>
      </c>
      <c r="M2771">
        <f t="shared" si="694"/>
        <v>0</v>
      </c>
      <c r="N2771">
        <f t="shared" si="695"/>
        <v>1</v>
      </c>
      <c r="O2771">
        <f t="shared" si="696"/>
        <v>0</v>
      </c>
      <c r="P2771">
        <v>12</v>
      </c>
      <c r="Q2771">
        <f t="shared" si="697"/>
        <v>0</v>
      </c>
      <c r="R2771">
        <f t="shared" si="698"/>
        <v>1</v>
      </c>
      <c r="S2771">
        <f t="shared" si="699"/>
        <v>0</v>
      </c>
      <c r="T2771">
        <f t="shared" si="700"/>
        <v>0</v>
      </c>
      <c r="U2771">
        <v>0</v>
      </c>
      <c r="V2771">
        <f t="shared" si="701"/>
        <v>-1.170626665373603E-2</v>
      </c>
      <c r="W2771">
        <f t="shared" si="702"/>
        <v>0.49707346675668934</v>
      </c>
      <c r="X2771">
        <f t="shared" si="703"/>
        <v>1.3703667896837216E-4</v>
      </c>
      <c r="Y2771">
        <f t="shared" si="704"/>
        <v>0</v>
      </c>
      <c r="Z2771" t="s">
        <v>2803</v>
      </c>
    </row>
    <row r="2772" spans="1:26" x14ac:dyDescent="0.25">
      <c r="A2772" t="s">
        <v>26</v>
      </c>
      <c r="B2772" t="s">
        <v>33</v>
      </c>
      <c r="C2772" t="s">
        <v>23</v>
      </c>
      <c r="D2772">
        <v>0</v>
      </c>
      <c r="F2772">
        <v>1</v>
      </c>
      <c r="G2772">
        <v>19.75</v>
      </c>
      <c r="H2772">
        <f t="shared" si="689"/>
        <v>1</v>
      </c>
      <c r="I2772">
        <f t="shared" si="690"/>
        <v>0</v>
      </c>
      <c r="J2772">
        <f t="shared" si="691"/>
        <v>0</v>
      </c>
      <c r="K2772">
        <f t="shared" si="692"/>
        <v>0</v>
      </c>
      <c r="L2772">
        <f t="shared" si="693"/>
        <v>1</v>
      </c>
      <c r="M2772">
        <f t="shared" si="694"/>
        <v>1</v>
      </c>
      <c r="N2772">
        <f t="shared" si="695"/>
        <v>0</v>
      </c>
      <c r="O2772">
        <f t="shared" si="696"/>
        <v>0</v>
      </c>
      <c r="P2772">
        <v>15</v>
      </c>
      <c r="Q2772">
        <f t="shared" si="697"/>
        <v>0</v>
      </c>
      <c r="R2772">
        <f t="shared" si="698"/>
        <v>0</v>
      </c>
      <c r="S2772">
        <f t="shared" si="699"/>
        <v>0</v>
      </c>
      <c r="T2772">
        <f t="shared" si="700"/>
        <v>1</v>
      </c>
      <c r="U2772">
        <v>1</v>
      </c>
      <c r="V2772">
        <f t="shared" si="701"/>
        <v>0.26468970391912233</v>
      </c>
      <c r="W2772">
        <f t="shared" si="702"/>
        <v>0.56578877344394851</v>
      </c>
      <c r="X2772">
        <f t="shared" si="703"/>
        <v>0.5406812315225481</v>
      </c>
      <c r="Y2772">
        <f t="shared" si="704"/>
        <v>0</v>
      </c>
      <c r="Z2772" t="s">
        <v>2804</v>
      </c>
    </row>
    <row r="2773" spans="1:26" x14ac:dyDescent="0.25">
      <c r="A2773" t="s">
        <v>26</v>
      </c>
      <c r="B2773" t="s">
        <v>27</v>
      </c>
      <c r="C2773" t="s">
        <v>35</v>
      </c>
      <c r="D2773">
        <v>0</v>
      </c>
      <c r="F2773">
        <v>1</v>
      </c>
      <c r="G2773">
        <v>92.55</v>
      </c>
      <c r="H2773">
        <f t="shared" si="689"/>
        <v>1</v>
      </c>
      <c r="I2773">
        <f t="shared" si="690"/>
        <v>0</v>
      </c>
      <c r="J2773">
        <f t="shared" si="691"/>
        <v>0</v>
      </c>
      <c r="K2773">
        <f t="shared" si="692"/>
        <v>1</v>
      </c>
      <c r="L2773">
        <f t="shared" si="693"/>
        <v>0</v>
      </c>
      <c r="M2773">
        <f t="shared" si="694"/>
        <v>1</v>
      </c>
      <c r="N2773">
        <f t="shared" si="695"/>
        <v>0</v>
      </c>
      <c r="O2773">
        <f t="shared" si="696"/>
        <v>0</v>
      </c>
      <c r="P2773">
        <v>17</v>
      </c>
      <c r="Q2773">
        <f t="shared" si="697"/>
        <v>1</v>
      </c>
      <c r="R2773">
        <f t="shared" si="698"/>
        <v>0</v>
      </c>
      <c r="S2773">
        <f t="shared" si="699"/>
        <v>0</v>
      </c>
      <c r="T2773">
        <f t="shared" si="700"/>
        <v>0</v>
      </c>
      <c r="U2773">
        <v>1</v>
      </c>
      <c r="V2773">
        <f t="shared" si="701"/>
        <v>0.53882232165402733</v>
      </c>
      <c r="W2773">
        <f t="shared" si="702"/>
        <v>0.63153841723574311</v>
      </c>
      <c r="X2773">
        <f t="shared" si="703"/>
        <v>0.21268485100458143</v>
      </c>
      <c r="Y2773">
        <f t="shared" si="704"/>
        <v>1</v>
      </c>
      <c r="Z2773" t="s">
        <v>2805</v>
      </c>
    </row>
    <row r="2774" spans="1:26" x14ac:dyDescent="0.25">
      <c r="A2774" t="s">
        <v>26</v>
      </c>
      <c r="B2774" t="s">
        <v>30</v>
      </c>
      <c r="C2774" t="s">
        <v>25</v>
      </c>
      <c r="D2774">
        <v>0</v>
      </c>
      <c r="F2774">
        <v>1</v>
      </c>
      <c r="G2774">
        <v>63.15</v>
      </c>
      <c r="H2774">
        <f t="shared" si="689"/>
        <v>1</v>
      </c>
      <c r="I2774">
        <f t="shared" si="690"/>
        <v>0</v>
      </c>
      <c r="J2774">
        <f t="shared" si="691"/>
        <v>1</v>
      </c>
      <c r="K2774">
        <f t="shared" si="692"/>
        <v>0</v>
      </c>
      <c r="L2774">
        <f t="shared" si="693"/>
        <v>0</v>
      </c>
      <c r="M2774">
        <f t="shared" si="694"/>
        <v>1</v>
      </c>
      <c r="N2774">
        <f t="shared" si="695"/>
        <v>0</v>
      </c>
      <c r="O2774">
        <f t="shared" si="696"/>
        <v>0</v>
      </c>
      <c r="P2774">
        <v>13</v>
      </c>
      <c r="Q2774">
        <f t="shared" si="697"/>
        <v>0</v>
      </c>
      <c r="R2774">
        <f t="shared" si="698"/>
        <v>1</v>
      </c>
      <c r="S2774">
        <f t="shared" si="699"/>
        <v>0</v>
      </c>
      <c r="T2774">
        <f t="shared" si="700"/>
        <v>0</v>
      </c>
      <c r="U2774">
        <v>0</v>
      </c>
      <c r="V2774">
        <f t="shared" si="701"/>
        <v>0.35621774877231305</v>
      </c>
      <c r="W2774">
        <f t="shared" si="702"/>
        <v>0.58812455033842348</v>
      </c>
      <c r="X2774">
        <f t="shared" si="703"/>
        <v>0.12689108454041473</v>
      </c>
      <c r="Y2774">
        <f t="shared" si="704"/>
        <v>1</v>
      </c>
      <c r="Z2774" t="s">
        <v>2806</v>
      </c>
    </row>
    <row r="2775" spans="1:26" x14ac:dyDescent="0.25">
      <c r="A2775" t="s">
        <v>45</v>
      </c>
      <c r="B2775" t="s">
        <v>38</v>
      </c>
      <c r="C2775" t="s">
        <v>25</v>
      </c>
      <c r="D2775">
        <v>0</v>
      </c>
      <c r="F2775">
        <v>1</v>
      </c>
      <c r="G2775">
        <v>74</v>
      </c>
      <c r="H2775">
        <f t="shared" si="689"/>
        <v>1</v>
      </c>
      <c r="I2775">
        <f t="shared" si="690"/>
        <v>0</v>
      </c>
      <c r="J2775">
        <f t="shared" si="691"/>
        <v>1</v>
      </c>
      <c r="K2775">
        <f t="shared" si="692"/>
        <v>0</v>
      </c>
      <c r="L2775">
        <f t="shared" si="693"/>
        <v>0</v>
      </c>
      <c r="M2775">
        <f t="shared" si="694"/>
        <v>0</v>
      </c>
      <c r="N2775">
        <f t="shared" si="695"/>
        <v>0</v>
      </c>
      <c r="O2775">
        <f t="shared" si="696"/>
        <v>1</v>
      </c>
      <c r="P2775">
        <v>67</v>
      </c>
      <c r="Q2775">
        <f t="shared" si="697"/>
        <v>0</v>
      </c>
      <c r="R2775">
        <f t="shared" si="698"/>
        <v>0</v>
      </c>
      <c r="S2775">
        <f t="shared" si="699"/>
        <v>1</v>
      </c>
      <c r="T2775">
        <f t="shared" si="700"/>
        <v>0</v>
      </c>
      <c r="U2775">
        <v>0</v>
      </c>
      <c r="V2775">
        <f t="shared" si="701"/>
        <v>4.1744595419481972E-2</v>
      </c>
      <c r="W2775">
        <f t="shared" si="702"/>
        <v>0.51043463360638819</v>
      </c>
      <c r="X2775">
        <f t="shared" si="703"/>
        <v>1.7426112467362352E-3</v>
      </c>
      <c r="Y2775">
        <f t="shared" si="704"/>
        <v>0</v>
      </c>
      <c r="Z2775" t="s">
        <v>2807</v>
      </c>
    </row>
    <row r="2776" spans="1:26" x14ac:dyDescent="0.25">
      <c r="A2776" t="s">
        <v>26</v>
      </c>
      <c r="B2776" t="s">
        <v>27</v>
      </c>
      <c r="C2776" t="s">
        <v>25</v>
      </c>
      <c r="D2776">
        <v>0</v>
      </c>
      <c r="F2776">
        <v>1</v>
      </c>
      <c r="G2776">
        <v>29.1</v>
      </c>
      <c r="H2776">
        <f t="shared" si="689"/>
        <v>1</v>
      </c>
      <c r="I2776">
        <f t="shared" si="690"/>
        <v>0</v>
      </c>
      <c r="J2776">
        <f t="shared" si="691"/>
        <v>1</v>
      </c>
      <c r="K2776">
        <f t="shared" si="692"/>
        <v>0</v>
      </c>
      <c r="L2776">
        <f t="shared" si="693"/>
        <v>0</v>
      </c>
      <c r="M2776">
        <f t="shared" si="694"/>
        <v>1</v>
      </c>
      <c r="N2776">
        <f t="shared" si="695"/>
        <v>0</v>
      </c>
      <c r="O2776">
        <f t="shared" si="696"/>
        <v>0</v>
      </c>
      <c r="P2776">
        <v>24</v>
      </c>
      <c r="Q2776">
        <f t="shared" si="697"/>
        <v>1</v>
      </c>
      <c r="R2776">
        <f t="shared" si="698"/>
        <v>0</v>
      </c>
      <c r="S2776">
        <f t="shared" si="699"/>
        <v>0</v>
      </c>
      <c r="T2776">
        <f t="shared" si="700"/>
        <v>0</v>
      </c>
      <c r="U2776">
        <v>0</v>
      </c>
      <c r="V2776">
        <f t="shared" si="701"/>
        <v>0.43990025569494096</v>
      </c>
      <c r="W2776">
        <f t="shared" si="702"/>
        <v>0.60823526341864909</v>
      </c>
      <c r="X2776">
        <f t="shared" si="703"/>
        <v>0.19351223496047443</v>
      </c>
      <c r="Y2776">
        <f t="shared" si="704"/>
        <v>1</v>
      </c>
      <c r="Z2776" t="s">
        <v>2808</v>
      </c>
    </row>
    <row r="2777" spans="1:26" x14ac:dyDescent="0.25">
      <c r="A2777" t="s">
        <v>26</v>
      </c>
      <c r="B2777" t="s">
        <v>30</v>
      </c>
      <c r="C2777" t="s">
        <v>25</v>
      </c>
      <c r="D2777">
        <v>0</v>
      </c>
      <c r="F2777">
        <v>1</v>
      </c>
      <c r="G2777">
        <v>50.05</v>
      </c>
      <c r="H2777">
        <f t="shared" si="689"/>
        <v>1</v>
      </c>
      <c r="I2777">
        <f t="shared" si="690"/>
        <v>0</v>
      </c>
      <c r="J2777">
        <f t="shared" si="691"/>
        <v>1</v>
      </c>
      <c r="K2777">
        <f t="shared" si="692"/>
        <v>0</v>
      </c>
      <c r="L2777">
        <f t="shared" si="693"/>
        <v>0</v>
      </c>
      <c r="M2777">
        <f t="shared" si="694"/>
        <v>1</v>
      </c>
      <c r="N2777">
        <f t="shared" si="695"/>
        <v>0</v>
      </c>
      <c r="O2777">
        <f t="shared" si="696"/>
        <v>0</v>
      </c>
      <c r="P2777">
        <v>6</v>
      </c>
      <c r="Q2777">
        <f t="shared" si="697"/>
        <v>0</v>
      </c>
      <c r="R2777">
        <f t="shared" si="698"/>
        <v>1</v>
      </c>
      <c r="S2777">
        <f t="shared" si="699"/>
        <v>0</v>
      </c>
      <c r="T2777">
        <f t="shared" si="700"/>
        <v>0</v>
      </c>
      <c r="U2777">
        <v>0</v>
      </c>
      <c r="V2777">
        <f t="shared" si="701"/>
        <v>0.349485571965441</v>
      </c>
      <c r="W2777">
        <f t="shared" si="702"/>
        <v>0.58649282590296559</v>
      </c>
      <c r="X2777">
        <f t="shared" si="703"/>
        <v>0.12214016501201144</v>
      </c>
      <c r="Y2777">
        <f t="shared" si="704"/>
        <v>1</v>
      </c>
      <c r="Z2777" t="s">
        <v>2809</v>
      </c>
    </row>
    <row r="2778" spans="1:26" x14ac:dyDescent="0.25">
      <c r="A2778" t="s">
        <v>29</v>
      </c>
      <c r="B2778" t="s">
        <v>27</v>
      </c>
      <c r="C2778" t="s">
        <v>25</v>
      </c>
      <c r="D2778">
        <v>1</v>
      </c>
      <c r="F2778">
        <v>1</v>
      </c>
      <c r="G2778">
        <v>60.05</v>
      </c>
      <c r="H2778">
        <f t="shared" si="689"/>
        <v>0</v>
      </c>
      <c r="I2778">
        <f t="shared" si="690"/>
        <v>1</v>
      </c>
      <c r="J2778">
        <f t="shared" si="691"/>
        <v>1</v>
      </c>
      <c r="K2778">
        <f t="shared" si="692"/>
        <v>0</v>
      </c>
      <c r="L2778">
        <f t="shared" si="693"/>
        <v>0</v>
      </c>
      <c r="M2778">
        <f t="shared" si="694"/>
        <v>0</v>
      </c>
      <c r="N2778">
        <f t="shared" si="695"/>
        <v>1</v>
      </c>
      <c r="O2778">
        <f t="shared" si="696"/>
        <v>0</v>
      </c>
      <c r="P2778">
        <v>53</v>
      </c>
      <c r="Q2778">
        <f t="shared" si="697"/>
        <v>1</v>
      </c>
      <c r="R2778">
        <f t="shared" si="698"/>
        <v>0</v>
      </c>
      <c r="S2778">
        <f t="shared" si="699"/>
        <v>0</v>
      </c>
      <c r="T2778">
        <f t="shared" si="700"/>
        <v>0</v>
      </c>
      <c r="U2778">
        <v>1</v>
      </c>
      <c r="V2778">
        <f t="shared" si="701"/>
        <v>0.23525279055296633</v>
      </c>
      <c r="W2778">
        <f t="shared" si="702"/>
        <v>0.55854344460065297</v>
      </c>
      <c r="X2778">
        <f t="shared" si="703"/>
        <v>0.58483829435702517</v>
      </c>
      <c r="Y2778">
        <f t="shared" si="704"/>
        <v>0</v>
      </c>
      <c r="Z2778" t="s">
        <v>2810</v>
      </c>
    </row>
    <row r="2779" spans="1:26" x14ac:dyDescent="0.25">
      <c r="A2779" t="s">
        <v>26</v>
      </c>
      <c r="B2779" t="s">
        <v>38</v>
      </c>
      <c r="C2779" t="s">
        <v>35</v>
      </c>
      <c r="D2779">
        <v>1</v>
      </c>
      <c r="F2779">
        <v>1</v>
      </c>
      <c r="G2779">
        <v>74.3</v>
      </c>
      <c r="H2779">
        <f t="shared" si="689"/>
        <v>0</v>
      </c>
      <c r="I2779">
        <f t="shared" si="690"/>
        <v>1</v>
      </c>
      <c r="J2779">
        <f t="shared" si="691"/>
        <v>0</v>
      </c>
      <c r="K2779">
        <f t="shared" si="692"/>
        <v>1</v>
      </c>
      <c r="L2779">
        <f t="shared" si="693"/>
        <v>0</v>
      </c>
      <c r="M2779">
        <f t="shared" si="694"/>
        <v>1</v>
      </c>
      <c r="N2779">
        <f t="shared" si="695"/>
        <v>0</v>
      </c>
      <c r="O2779">
        <f t="shared" si="696"/>
        <v>0</v>
      </c>
      <c r="P2779">
        <v>16</v>
      </c>
      <c r="Q2779">
        <f t="shared" si="697"/>
        <v>0</v>
      </c>
      <c r="R2779">
        <f t="shared" si="698"/>
        <v>0</v>
      </c>
      <c r="S2779">
        <f t="shared" si="699"/>
        <v>1</v>
      </c>
      <c r="T2779">
        <f t="shared" si="700"/>
        <v>0</v>
      </c>
      <c r="U2779">
        <v>1</v>
      </c>
      <c r="V2779">
        <f t="shared" si="701"/>
        <v>0.37360121662800749</v>
      </c>
      <c r="W2779">
        <f t="shared" si="702"/>
        <v>0.59232887188059757</v>
      </c>
      <c r="X2779">
        <f t="shared" si="703"/>
        <v>0.39237543580991241</v>
      </c>
      <c r="Y2779">
        <f t="shared" si="704"/>
        <v>1</v>
      </c>
      <c r="Z2779" t="s">
        <v>2811</v>
      </c>
    </row>
    <row r="2780" spans="1:26" x14ac:dyDescent="0.25">
      <c r="A2780" t="s">
        <v>26</v>
      </c>
      <c r="B2780" t="s">
        <v>27</v>
      </c>
      <c r="C2780" t="s">
        <v>23</v>
      </c>
      <c r="D2780">
        <v>0</v>
      </c>
      <c r="F2780">
        <v>1</v>
      </c>
      <c r="G2780">
        <v>20</v>
      </c>
      <c r="H2780">
        <f t="shared" si="689"/>
        <v>1</v>
      </c>
      <c r="I2780">
        <f t="shared" si="690"/>
        <v>0</v>
      </c>
      <c r="J2780">
        <f t="shared" si="691"/>
        <v>0</v>
      </c>
      <c r="K2780">
        <f t="shared" si="692"/>
        <v>0</v>
      </c>
      <c r="L2780">
        <f t="shared" si="693"/>
        <v>1</v>
      </c>
      <c r="M2780">
        <f t="shared" si="694"/>
        <v>1</v>
      </c>
      <c r="N2780">
        <f t="shared" si="695"/>
        <v>0</v>
      </c>
      <c r="O2780">
        <f t="shared" si="696"/>
        <v>0</v>
      </c>
      <c r="P2780">
        <v>10</v>
      </c>
      <c r="Q2780">
        <f t="shared" si="697"/>
        <v>1</v>
      </c>
      <c r="R2780">
        <f t="shared" si="698"/>
        <v>0</v>
      </c>
      <c r="S2780">
        <f t="shared" si="699"/>
        <v>0</v>
      </c>
      <c r="T2780">
        <f t="shared" si="700"/>
        <v>0</v>
      </c>
      <c r="U2780">
        <v>0</v>
      </c>
      <c r="V2780">
        <f t="shared" si="701"/>
        <v>0.40184781150994037</v>
      </c>
      <c r="W2780">
        <f t="shared" si="702"/>
        <v>0.59913153561407517</v>
      </c>
      <c r="X2780">
        <f t="shared" si="703"/>
        <v>0.16148166361532856</v>
      </c>
      <c r="Y2780">
        <f t="shared" si="704"/>
        <v>1</v>
      </c>
      <c r="Z2780" t="s">
        <v>2812</v>
      </c>
    </row>
    <row r="2781" spans="1:26" x14ac:dyDescent="0.25">
      <c r="A2781" t="s">
        <v>29</v>
      </c>
      <c r="B2781" t="s">
        <v>30</v>
      </c>
      <c r="C2781" t="s">
        <v>35</v>
      </c>
      <c r="D2781">
        <v>0</v>
      </c>
      <c r="F2781">
        <v>1</v>
      </c>
      <c r="G2781">
        <v>74.650000000000006</v>
      </c>
      <c r="H2781">
        <f t="shared" si="689"/>
        <v>1</v>
      </c>
      <c r="I2781">
        <f t="shared" si="690"/>
        <v>0</v>
      </c>
      <c r="J2781">
        <f t="shared" si="691"/>
        <v>0</v>
      </c>
      <c r="K2781">
        <f t="shared" si="692"/>
        <v>1</v>
      </c>
      <c r="L2781">
        <f t="shared" si="693"/>
        <v>0</v>
      </c>
      <c r="M2781">
        <f t="shared" si="694"/>
        <v>0</v>
      </c>
      <c r="N2781">
        <f t="shared" si="695"/>
        <v>1</v>
      </c>
      <c r="O2781">
        <f t="shared" si="696"/>
        <v>0</v>
      </c>
      <c r="P2781">
        <v>13</v>
      </c>
      <c r="Q2781">
        <f t="shared" si="697"/>
        <v>0</v>
      </c>
      <c r="R2781">
        <f t="shared" si="698"/>
        <v>1</v>
      </c>
      <c r="S2781">
        <f t="shared" si="699"/>
        <v>0</v>
      </c>
      <c r="T2781">
        <f t="shared" si="700"/>
        <v>0</v>
      </c>
      <c r="U2781">
        <v>0</v>
      </c>
      <c r="V2781">
        <f t="shared" si="701"/>
        <v>0.10755520674188725</v>
      </c>
      <c r="W2781">
        <f t="shared" si="702"/>
        <v>0.52686291055692547</v>
      </c>
      <c r="X2781">
        <f t="shared" si="703"/>
        <v>1.1568122497290109E-2</v>
      </c>
      <c r="Y2781">
        <f t="shared" si="704"/>
        <v>0</v>
      </c>
      <c r="Z2781" t="s">
        <v>2813</v>
      </c>
    </row>
    <row r="2782" spans="1:26" x14ac:dyDescent="0.25">
      <c r="A2782" t="s">
        <v>26</v>
      </c>
      <c r="B2782" t="s">
        <v>27</v>
      </c>
      <c r="C2782" t="s">
        <v>35</v>
      </c>
      <c r="D2782">
        <v>0</v>
      </c>
      <c r="F2782">
        <v>1</v>
      </c>
      <c r="G2782">
        <v>85.35</v>
      </c>
      <c r="H2782">
        <f t="shared" si="689"/>
        <v>1</v>
      </c>
      <c r="I2782">
        <f t="shared" si="690"/>
        <v>0</v>
      </c>
      <c r="J2782">
        <f t="shared" si="691"/>
        <v>0</v>
      </c>
      <c r="K2782">
        <f t="shared" si="692"/>
        <v>1</v>
      </c>
      <c r="L2782">
        <f t="shared" si="693"/>
        <v>0</v>
      </c>
      <c r="M2782">
        <f t="shared" si="694"/>
        <v>1</v>
      </c>
      <c r="N2782">
        <f t="shared" si="695"/>
        <v>0</v>
      </c>
      <c r="O2782">
        <f t="shared" si="696"/>
        <v>0</v>
      </c>
      <c r="P2782">
        <v>9</v>
      </c>
      <c r="Q2782">
        <f t="shared" si="697"/>
        <v>1</v>
      </c>
      <c r="R2782">
        <f t="shared" si="698"/>
        <v>0</v>
      </c>
      <c r="S2782">
        <f t="shared" si="699"/>
        <v>0</v>
      </c>
      <c r="T2782">
        <f t="shared" si="700"/>
        <v>0</v>
      </c>
      <c r="U2782">
        <v>1</v>
      </c>
      <c r="V2782">
        <f t="shared" si="701"/>
        <v>0.52759712267994663</v>
      </c>
      <c r="W2782">
        <f t="shared" si="702"/>
        <v>0.62892250482815504</v>
      </c>
      <c r="X2782">
        <f t="shared" si="703"/>
        <v>0.22316447850026538</v>
      </c>
      <c r="Y2782">
        <f t="shared" si="704"/>
        <v>1</v>
      </c>
      <c r="Z2782" t="s">
        <v>2814</v>
      </c>
    </row>
    <row r="2783" spans="1:26" x14ac:dyDescent="0.25">
      <c r="A2783" t="s">
        <v>29</v>
      </c>
      <c r="B2783" t="s">
        <v>30</v>
      </c>
      <c r="C2783" t="s">
        <v>25</v>
      </c>
      <c r="D2783">
        <v>0</v>
      </c>
      <c r="F2783">
        <v>1</v>
      </c>
      <c r="G2783">
        <v>74.3</v>
      </c>
      <c r="H2783">
        <f t="shared" si="689"/>
        <v>1</v>
      </c>
      <c r="I2783">
        <f t="shared" si="690"/>
        <v>0</v>
      </c>
      <c r="J2783">
        <f t="shared" si="691"/>
        <v>1</v>
      </c>
      <c r="K2783">
        <f t="shared" si="692"/>
        <v>0</v>
      </c>
      <c r="L2783">
        <f t="shared" si="693"/>
        <v>0</v>
      </c>
      <c r="M2783">
        <f t="shared" si="694"/>
        <v>0</v>
      </c>
      <c r="N2783">
        <f t="shared" si="695"/>
        <v>1</v>
      </c>
      <c r="O2783">
        <f t="shared" si="696"/>
        <v>0</v>
      </c>
      <c r="P2783">
        <v>25</v>
      </c>
      <c r="Q2783">
        <f t="shared" si="697"/>
        <v>0</v>
      </c>
      <c r="R2783">
        <f t="shared" si="698"/>
        <v>1</v>
      </c>
      <c r="S2783">
        <f t="shared" si="699"/>
        <v>0</v>
      </c>
      <c r="T2783">
        <f t="shared" si="700"/>
        <v>0</v>
      </c>
      <c r="U2783">
        <v>1</v>
      </c>
      <c r="V2783">
        <f t="shared" si="701"/>
        <v>0.11583781719086075</v>
      </c>
      <c r="W2783">
        <f t="shared" si="702"/>
        <v>0.52892711522934321</v>
      </c>
      <c r="X2783">
        <f t="shared" si="703"/>
        <v>0.7817427655098218</v>
      </c>
      <c r="Y2783">
        <f t="shared" si="704"/>
        <v>0</v>
      </c>
      <c r="Z2783" t="s">
        <v>2815</v>
      </c>
    </row>
    <row r="2784" spans="1:26" x14ac:dyDescent="0.25">
      <c r="A2784" t="s">
        <v>26</v>
      </c>
      <c r="B2784" t="s">
        <v>27</v>
      </c>
      <c r="C2784" t="s">
        <v>25</v>
      </c>
      <c r="D2784">
        <v>1</v>
      </c>
      <c r="F2784">
        <v>1</v>
      </c>
      <c r="G2784">
        <v>44.4</v>
      </c>
      <c r="H2784">
        <f t="shared" si="689"/>
        <v>0</v>
      </c>
      <c r="I2784">
        <f t="shared" si="690"/>
        <v>1</v>
      </c>
      <c r="J2784">
        <f t="shared" si="691"/>
        <v>1</v>
      </c>
      <c r="K2784">
        <f t="shared" si="692"/>
        <v>0</v>
      </c>
      <c r="L2784">
        <f t="shared" si="693"/>
        <v>0</v>
      </c>
      <c r="M2784">
        <f t="shared" si="694"/>
        <v>1</v>
      </c>
      <c r="N2784">
        <f t="shared" si="695"/>
        <v>0</v>
      </c>
      <c r="O2784">
        <f t="shared" si="696"/>
        <v>0</v>
      </c>
      <c r="P2784">
        <v>7</v>
      </c>
      <c r="Q2784">
        <f t="shared" si="697"/>
        <v>1</v>
      </c>
      <c r="R2784">
        <f t="shared" si="698"/>
        <v>0</v>
      </c>
      <c r="S2784">
        <f t="shared" si="699"/>
        <v>0</v>
      </c>
      <c r="T2784">
        <f t="shared" si="700"/>
        <v>0</v>
      </c>
      <c r="U2784">
        <v>0</v>
      </c>
      <c r="V2784">
        <f t="shared" si="701"/>
        <v>0.46375380351486251</v>
      </c>
      <c r="W2784">
        <f t="shared" si="702"/>
        <v>0.61390430400689022</v>
      </c>
      <c r="X2784">
        <f t="shared" si="703"/>
        <v>0.2150675902745017</v>
      </c>
      <c r="Y2784">
        <f t="shared" si="704"/>
        <v>1</v>
      </c>
      <c r="Z2784" t="s">
        <v>2816</v>
      </c>
    </row>
    <row r="2785" spans="1:26" x14ac:dyDescent="0.25">
      <c r="A2785" t="s">
        <v>45</v>
      </c>
      <c r="B2785" t="s">
        <v>33</v>
      </c>
      <c r="C2785" t="s">
        <v>25</v>
      </c>
      <c r="D2785">
        <v>0</v>
      </c>
      <c r="F2785">
        <v>1</v>
      </c>
      <c r="G2785">
        <v>85.4</v>
      </c>
      <c r="H2785">
        <f t="shared" si="689"/>
        <v>1</v>
      </c>
      <c r="I2785">
        <f t="shared" si="690"/>
        <v>0</v>
      </c>
      <c r="J2785">
        <f t="shared" si="691"/>
        <v>1</v>
      </c>
      <c r="K2785">
        <f t="shared" si="692"/>
        <v>0</v>
      </c>
      <c r="L2785">
        <f t="shared" si="693"/>
        <v>0</v>
      </c>
      <c r="M2785">
        <f t="shared" si="694"/>
        <v>0</v>
      </c>
      <c r="N2785">
        <f t="shared" si="695"/>
        <v>0</v>
      </c>
      <c r="O2785">
        <f t="shared" si="696"/>
        <v>1</v>
      </c>
      <c r="P2785">
        <v>38</v>
      </c>
      <c r="Q2785">
        <f t="shared" si="697"/>
        <v>0</v>
      </c>
      <c r="R2785">
        <f t="shared" si="698"/>
        <v>0</v>
      </c>
      <c r="S2785">
        <f t="shared" si="699"/>
        <v>0</v>
      </c>
      <c r="T2785">
        <f t="shared" si="700"/>
        <v>1</v>
      </c>
      <c r="U2785">
        <v>0</v>
      </c>
      <c r="V2785">
        <f t="shared" si="701"/>
        <v>6.4380996389198822E-2</v>
      </c>
      <c r="W2785">
        <f t="shared" si="702"/>
        <v>0.51608969195048304</v>
      </c>
      <c r="X2785">
        <f t="shared" si="703"/>
        <v>4.1449126960660318E-3</v>
      </c>
      <c r="Y2785">
        <f t="shared" si="704"/>
        <v>0</v>
      </c>
      <c r="Z2785" t="s">
        <v>2817</v>
      </c>
    </row>
    <row r="2786" spans="1:26" x14ac:dyDescent="0.25">
      <c r="A2786" t="s">
        <v>26</v>
      </c>
      <c r="B2786" t="s">
        <v>27</v>
      </c>
      <c r="C2786" t="s">
        <v>35</v>
      </c>
      <c r="D2786">
        <v>0</v>
      </c>
      <c r="F2786">
        <v>1</v>
      </c>
      <c r="G2786">
        <v>94.1</v>
      </c>
      <c r="H2786">
        <f t="shared" si="689"/>
        <v>1</v>
      </c>
      <c r="I2786">
        <f t="shared" si="690"/>
        <v>0</v>
      </c>
      <c r="J2786">
        <f t="shared" si="691"/>
        <v>0</v>
      </c>
      <c r="K2786">
        <f t="shared" si="692"/>
        <v>1</v>
      </c>
      <c r="L2786">
        <f t="shared" si="693"/>
        <v>0</v>
      </c>
      <c r="M2786">
        <f t="shared" si="694"/>
        <v>1</v>
      </c>
      <c r="N2786">
        <f t="shared" si="695"/>
        <v>0</v>
      </c>
      <c r="O2786">
        <f t="shared" si="696"/>
        <v>0</v>
      </c>
      <c r="P2786">
        <v>43</v>
      </c>
      <c r="Q2786">
        <f t="shared" si="697"/>
        <v>1</v>
      </c>
      <c r="R2786">
        <f t="shared" si="698"/>
        <v>0</v>
      </c>
      <c r="S2786">
        <f t="shared" si="699"/>
        <v>0</v>
      </c>
      <c r="T2786">
        <f t="shared" si="700"/>
        <v>0</v>
      </c>
      <c r="U2786">
        <v>0</v>
      </c>
      <c r="V2786">
        <f t="shared" si="701"/>
        <v>0.5461020268050365</v>
      </c>
      <c r="W2786">
        <f t="shared" si="702"/>
        <v>0.63323075948472674</v>
      </c>
      <c r="X2786">
        <f t="shared" si="703"/>
        <v>0.29822742368056882</v>
      </c>
      <c r="Y2786">
        <f t="shared" si="704"/>
        <v>1</v>
      </c>
      <c r="Z2786" t="s">
        <v>2818</v>
      </c>
    </row>
    <row r="2787" spans="1:26" x14ac:dyDescent="0.25">
      <c r="A2787" t="s">
        <v>26</v>
      </c>
      <c r="B2787" t="s">
        <v>33</v>
      </c>
      <c r="C2787" t="s">
        <v>35</v>
      </c>
      <c r="D2787">
        <v>0</v>
      </c>
      <c r="F2787">
        <v>1</v>
      </c>
      <c r="G2787">
        <v>98.1</v>
      </c>
      <c r="H2787">
        <f t="shared" si="689"/>
        <v>1</v>
      </c>
      <c r="I2787">
        <f t="shared" si="690"/>
        <v>0</v>
      </c>
      <c r="J2787">
        <f t="shared" si="691"/>
        <v>0</v>
      </c>
      <c r="K2787">
        <f t="shared" si="692"/>
        <v>1</v>
      </c>
      <c r="L2787">
        <f t="shared" si="693"/>
        <v>0</v>
      </c>
      <c r="M2787">
        <f t="shared" si="694"/>
        <v>1</v>
      </c>
      <c r="N2787">
        <f t="shared" si="695"/>
        <v>0</v>
      </c>
      <c r="O2787">
        <f t="shared" si="696"/>
        <v>0</v>
      </c>
      <c r="P2787">
        <v>4</v>
      </c>
      <c r="Q2787">
        <f t="shared" si="697"/>
        <v>0</v>
      </c>
      <c r="R2787">
        <f t="shared" si="698"/>
        <v>0</v>
      </c>
      <c r="S2787">
        <f t="shared" si="699"/>
        <v>0</v>
      </c>
      <c r="T2787">
        <f t="shared" si="700"/>
        <v>1</v>
      </c>
      <c r="U2787">
        <v>1</v>
      </c>
      <c r="V2787">
        <f t="shared" si="701"/>
        <v>0.41556990471975225</v>
      </c>
      <c r="W2787">
        <f t="shared" si="702"/>
        <v>0.60242268250103714</v>
      </c>
      <c r="X2787">
        <f t="shared" si="703"/>
        <v>0.3415585362692794</v>
      </c>
      <c r="Y2787">
        <f t="shared" si="704"/>
        <v>1</v>
      </c>
      <c r="Z2787" t="s">
        <v>2819</v>
      </c>
    </row>
    <row r="2788" spans="1:26" x14ac:dyDescent="0.25">
      <c r="A2788" t="s">
        <v>45</v>
      </c>
      <c r="B2788" t="s">
        <v>27</v>
      </c>
      <c r="C2788" t="s">
        <v>35</v>
      </c>
      <c r="D2788">
        <v>0</v>
      </c>
      <c r="F2788">
        <v>1</v>
      </c>
      <c r="G2788">
        <v>108.9</v>
      </c>
      <c r="H2788">
        <f t="shared" si="689"/>
        <v>1</v>
      </c>
      <c r="I2788">
        <f t="shared" si="690"/>
        <v>0</v>
      </c>
      <c r="J2788">
        <f t="shared" si="691"/>
        <v>0</v>
      </c>
      <c r="K2788">
        <f t="shared" si="692"/>
        <v>1</v>
      </c>
      <c r="L2788">
        <f t="shared" si="693"/>
        <v>0</v>
      </c>
      <c r="M2788">
        <f t="shared" si="694"/>
        <v>0</v>
      </c>
      <c r="N2788">
        <f t="shared" si="695"/>
        <v>0</v>
      </c>
      <c r="O2788">
        <f t="shared" si="696"/>
        <v>1</v>
      </c>
      <c r="P2788">
        <v>25</v>
      </c>
      <c r="Q2788">
        <f t="shared" si="697"/>
        <v>1</v>
      </c>
      <c r="R2788">
        <f t="shared" si="698"/>
        <v>0</v>
      </c>
      <c r="S2788">
        <f t="shared" si="699"/>
        <v>0</v>
      </c>
      <c r="T2788">
        <f t="shared" si="700"/>
        <v>0</v>
      </c>
      <c r="U2788">
        <v>0</v>
      </c>
      <c r="V2788">
        <f t="shared" si="701"/>
        <v>0.23292397307306342</v>
      </c>
      <c r="W2788">
        <f t="shared" si="702"/>
        <v>0.55796914382922735</v>
      </c>
      <c r="X2788">
        <f t="shared" si="703"/>
        <v>5.4253577232141172E-2</v>
      </c>
      <c r="Y2788">
        <f t="shared" si="704"/>
        <v>0</v>
      </c>
      <c r="Z2788" t="s">
        <v>2820</v>
      </c>
    </row>
    <row r="2789" spans="1:26" x14ac:dyDescent="0.25">
      <c r="A2789" t="s">
        <v>29</v>
      </c>
      <c r="B2789" t="s">
        <v>30</v>
      </c>
      <c r="C2789" t="s">
        <v>25</v>
      </c>
      <c r="D2789">
        <v>0</v>
      </c>
      <c r="F2789">
        <v>1</v>
      </c>
      <c r="G2789">
        <v>56.2</v>
      </c>
      <c r="H2789">
        <f t="shared" si="689"/>
        <v>1</v>
      </c>
      <c r="I2789">
        <f t="shared" si="690"/>
        <v>0</v>
      </c>
      <c r="J2789">
        <f t="shared" si="691"/>
        <v>1</v>
      </c>
      <c r="K2789">
        <f t="shared" si="692"/>
        <v>0</v>
      </c>
      <c r="L2789">
        <f t="shared" si="693"/>
        <v>0</v>
      </c>
      <c r="M2789">
        <f t="shared" si="694"/>
        <v>0</v>
      </c>
      <c r="N2789">
        <f t="shared" si="695"/>
        <v>1</v>
      </c>
      <c r="O2789">
        <f t="shared" si="696"/>
        <v>0</v>
      </c>
      <c r="P2789">
        <v>27</v>
      </c>
      <c r="Q2789">
        <f t="shared" si="697"/>
        <v>0</v>
      </c>
      <c r="R2789">
        <f t="shared" si="698"/>
        <v>1</v>
      </c>
      <c r="S2789">
        <f t="shared" si="699"/>
        <v>0</v>
      </c>
      <c r="T2789">
        <f t="shared" si="700"/>
        <v>0</v>
      </c>
      <c r="U2789">
        <v>0</v>
      </c>
      <c r="V2789">
        <f t="shared" si="701"/>
        <v>7.3927465110049689E-2</v>
      </c>
      <c r="W2789">
        <f t="shared" si="702"/>
        <v>0.51847345350936136</v>
      </c>
      <c r="X2789">
        <f t="shared" si="703"/>
        <v>5.4652700975976144E-3</v>
      </c>
      <c r="Y2789">
        <f t="shared" si="704"/>
        <v>0</v>
      </c>
      <c r="Z2789" t="s">
        <v>2821</v>
      </c>
    </row>
    <row r="2790" spans="1:26" x14ac:dyDescent="0.25">
      <c r="A2790" t="s">
        <v>45</v>
      </c>
      <c r="B2790" t="s">
        <v>30</v>
      </c>
      <c r="C2790" t="s">
        <v>23</v>
      </c>
      <c r="D2790">
        <v>0</v>
      </c>
      <c r="F2790">
        <v>1</v>
      </c>
      <c r="G2790">
        <v>26.1</v>
      </c>
      <c r="H2790">
        <f t="shared" si="689"/>
        <v>1</v>
      </c>
      <c r="I2790">
        <f t="shared" si="690"/>
        <v>0</v>
      </c>
      <c r="J2790">
        <f t="shared" si="691"/>
        <v>0</v>
      </c>
      <c r="K2790">
        <f t="shared" si="692"/>
        <v>0</v>
      </c>
      <c r="L2790">
        <f t="shared" si="693"/>
        <v>1</v>
      </c>
      <c r="M2790">
        <f t="shared" si="694"/>
        <v>0</v>
      </c>
      <c r="N2790">
        <f t="shared" si="695"/>
        <v>0</v>
      </c>
      <c r="O2790">
        <f t="shared" si="696"/>
        <v>1</v>
      </c>
      <c r="P2790">
        <v>72</v>
      </c>
      <c r="Q2790">
        <f t="shared" si="697"/>
        <v>0</v>
      </c>
      <c r="R2790">
        <f t="shared" si="698"/>
        <v>1</v>
      </c>
      <c r="S2790">
        <f t="shared" si="699"/>
        <v>0</v>
      </c>
      <c r="T2790">
        <f t="shared" si="700"/>
        <v>0</v>
      </c>
      <c r="U2790">
        <v>0</v>
      </c>
      <c r="V2790">
        <f t="shared" si="701"/>
        <v>-5.6799198792509165E-2</v>
      </c>
      <c r="W2790">
        <f t="shared" si="702"/>
        <v>0.48580401662645439</v>
      </c>
      <c r="X2790">
        <f t="shared" si="703"/>
        <v>3.2261489834709747E-3</v>
      </c>
      <c r="Y2790">
        <f t="shared" si="704"/>
        <v>0</v>
      </c>
      <c r="Z2790" t="s">
        <v>2822</v>
      </c>
    </row>
    <row r="2791" spans="1:26" x14ac:dyDescent="0.25">
      <c r="A2791" t="s">
        <v>29</v>
      </c>
      <c r="B2791" t="s">
        <v>38</v>
      </c>
      <c r="C2791" t="s">
        <v>35</v>
      </c>
      <c r="D2791">
        <v>0</v>
      </c>
      <c r="F2791">
        <v>1</v>
      </c>
      <c r="G2791">
        <v>85.45</v>
      </c>
      <c r="H2791">
        <f t="shared" si="689"/>
        <v>1</v>
      </c>
      <c r="I2791">
        <f t="shared" si="690"/>
        <v>0</v>
      </c>
      <c r="J2791">
        <f t="shared" si="691"/>
        <v>0</v>
      </c>
      <c r="K2791">
        <f t="shared" si="692"/>
        <v>1</v>
      </c>
      <c r="L2791">
        <f t="shared" si="693"/>
        <v>0</v>
      </c>
      <c r="M2791">
        <f t="shared" si="694"/>
        <v>0</v>
      </c>
      <c r="N2791">
        <f t="shared" si="695"/>
        <v>1</v>
      </c>
      <c r="O2791">
        <f t="shared" si="696"/>
        <v>0</v>
      </c>
      <c r="P2791">
        <v>71</v>
      </c>
      <c r="Q2791">
        <f t="shared" si="697"/>
        <v>0</v>
      </c>
      <c r="R2791">
        <f t="shared" si="698"/>
        <v>0</v>
      </c>
      <c r="S2791">
        <f t="shared" si="699"/>
        <v>1</v>
      </c>
      <c r="T2791">
        <f t="shared" si="700"/>
        <v>0</v>
      </c>
      <c r="U2791">
        <v>0</v>
      </c>
      <c r="V2791">
        <f t="shared" si="701"/>
        <v>0.12439300520300832</v>
      </c>
      <c r="W2791">
        <f t="shared" si="702"/>
        <v>0.53105821304367806</v>
      </c>
      <c r="X2791">
        <f t="shared" si="703"/>
        <v>1.5473619743435654E-2</v>
      </c>
      <c r="Y2791">
        <f t="shared" si="704"/>
        <v>0</v>
      </c>
      <c r="Z2791" t="s">
        <v>2823</v>
      </c>
    </row>
    <row r="2792" spans="1:26" x14ac:dyDescent="0.25">
      <c r="A2792" t="s">
        <v>26</v>
      </c>
      <c r="B2792" t="s">
        <v>38</v>
      </c>
      <c r="C2792" t="s">
        <v>35</v>
      </c>
      <c r="D2792">
        <v>0</v>
      </c>
      <c r="F2792">
        <v>1</v>
      </c>
      <c r="G2792">
        <v>88.95</v>
      </c>
      <c r="H2792">
        <f t="shared" si="689"/>
        <v>1</v>
      </c>
      <c r="I2792">
        <f t="shared" si="690"/>
        <v>0</v>
      </c>
      <c r="J2792">
        <f t="shared" si="691"/>
        <v>0</v>
      </c>
      <c r="K2792">
        <f t="shared" si="692"/>
        <v>1</v>
      </c>
      <c r="L2792">
        <f t="shared" si="693"/>
        <v>0</v>
      </c>
      <c r="M2792">
        <f t="shared" si="694"/>
        <v>1</v>
      </c>
      <c r="N2792">
        <f t="shared" si="695"/>
        <v>0</v>
      </c>
      <c r="O2792">
        <f t="shared" si="696"/>
        <v>0</v>
      </c>
      <c r="P2792">
        <v>24</v>
      </c>
      <c r="Q2792">
        <f t="shared" si="697"/>
        <v>0</v>
      </c>
      <c r="R2792">
        <f t="shared" si="698"/>
        <v>0</v>
      </c>
      <c r="S2792">
        <f t="shared" si="699"/>
        <v>1</v>
      </c>
      <c r="T2792">
        <f t="shared" si="700"/>
        <v>0</v>
      </c>
      <c r="U2792">
        <v>0</v>
      </c>
      <c r="V2792">
        <f t="shared" si="701"/>
        <v>0.40130454769019136</v>
      </c>
      <c r="W2792">
        <f t="shared" si="702"/>
        <v>0.5990010513220585</v>
      </c>
      <c r="X2792">
        <f t="shared" si="703"/>
        <v>0.16104533999682907</v>
      </c>
      <c r="Y2792">
        <f t="shared" si="704"/>
        <v>1</v>
      </c>
      <c r="Z2792" t="s">
        <v>2824</v>
      </c>
    </row>
    <row r="2793" spans="1:26" x14ac:dyDescent="0.25">
      <c r="A2793" t="s">
        <v>45</v>
      </c>
      <c r="B2793" t="s">
        <v>27</v>
      </c>
      <c r="C2793" t="s">
        <v>35</v>
      </c>
      <c r="D2793">
        <v>0</v>
      </c>
      <c r="F2793">
        <v>1</v>
      </c>
      <c r="G2793">
        <v>109.65</v>
      </c>
      <c r="H2793">
        <f t="shared" si="689"/>
        <v>1</v>
      </c>
      <c r="I2793">
        <f t="shared" si="690"/>
        <v>0</v>
      </c>
      <c r="J2793">
        <f t="shared" si="691"/>
        <v>0</v>
      </c>
      <c r="K2793">
        <f t="shared" si="692"/>
        <v>1</v>
      </c>
      <c r="L2793">
        <f t="shared" si="693"/>
        <v>0</v>
      </c>
      <c r="M2793">
        <f t="shared" si="694"/>
        <v>0</v>
      </c>
      <c r="N2793">
        <f t="shared" si="695"/>
        <v>0</v>
      </c>
      <c r="O2793">
        <f t="shared" si="696"/>
        <v>1</v>
      </c>
      <c r="P2793">
        <v>50</v>
      </c>
      <c r="Q2793">
        <f t="shared" si="697"/>
        <v>1</v>
      </c>
      <c r="R2793">
        <f t="shared" si="698"/>
        <v>0</v>
      </c>
      <c r="S2793">
        <f t="shared" si="699"/>
        <v>0</v>
      </c>
      <c r="T2793">
        <f t="shared" si="700"/>
        <v>0</v>
      </c>
      <c r="U2793">
        <v>1</v>
      </c>
      <c r="V2793">
        <f t="shared" si="701"/>
        <v>0.23409326463286348</v>
      </c>
      <c r="W2793">
        <f t="shared" si="702"/>
        <v>0.5582575178268584</v>
      </c>
      <c r="X2793">
        <f t="shared" si="703"/>
        <v>0.58661312728074488</v>
      </c>
      <c r="Y2793">
        <f t="shared" si="704"/>
        <v>0</v>
      </c>
      <c r="Z2793" t="s">
        <v>2825</v>
      </c>
    </row>
    <row r="2794" spans="1:26" x14ac:dyDescent="0.25">
      <c r="A2794" t="s">
        <v>45</v>
      </c>
      <c r="B2794" t="s">
        <v>33</v>
      </c>
      <c r="C2794" t="s">
        <v>25</v>
      </c>
      <c r="D2794">
        <v>0</v>
      </c>
      <c r="F2794">
        <v>1</v>
      </c>
      <c r="G2794">
        <v>74.349999999999994</v>
      </c>
      <c r="H2794">
        <f t="shared" si="689"/>
        <v>1</v>
      </c>
      <c r="I2794">
        <f t="shared" si="690"/>
        <v>0</v>
      </c>
      <c r="J2794">
        <f t="shared" si="691"/>
        <v>1</v>
      </c>
      <c r="K2794">
        <f t="shared" si="692"/>
        <v>0</v>
      </c>
      <c r="L2794">
        <f t="shared" si="693"/>
        <v>0</v>
      </c>
      <c r="M2794">
        <f t="shared" si="694"/>
        <v>0</v>
      </c>
      <c r="N2794">
        <f t="shared" si="695"/>
        <v>0</v>
      </c>
      <c r="O2794">
        <f t="shared" si="696"/>
        <v>1</v>
      </c>
      <c r="P2794">
        <v>57</v>
      </c>
      <c r="Q2794">
        <f t="shared" si="697"/>
        <v>0</v>
      </c>
      <c r="R2794">
        <f t="shared" si="698"/>
        <v>0</v>
      </c>
      <c r="S2794">
        <f t="shared" si="699"/>
        <v>0</v>
      </c>
      <c r="T2794">
        <f t="shared" si="700"/>
        <v>1</v>
      </c>
      <c r="U2794">
        <v>0</v>
      </c>
      <c r="V2794">
        <f t="shared" si="701"/>
        <v>4.2290264814055345E-2</v>
      </c>
      <c r="W2794">
        <f t="shared" si="702"/>
        <v>0.5105709907619046</v>
      </c>
      <c r="X2794">
        <f t="shared" si="703"/>
        <v>1.7884664980429275E-3</v>
      </c>
      <c r="Y2794">
        <f t="shared" si="704"/>
        <v>0</v>
      </c>
      <c r="Z2794" t="s">
        <v>2826</v>
      </c>
    </row>
    <row r="2795" spans="1:26" x14ac:dyDescent="0.25">
      <c r="A2795" t="s">
        <v>26</v>
      </c>
      <c r="B2795" t="s">
        <v>27</v>
      </c>
      <c r="C2795" t="s">
        <v>25</v>
      </c>
      <c r="D2795">
        <v>0</v>
      </c>
      <c r="F2795">
        <v>1</v>
      </c>
      <c r="G2795">
        <v>48.85</v>
      </c>
      <c r="H2795">
        <f t="shared" si="689"/>
        <v>1</v>
      </c>
      <c r="I2795">
        <f t="shared" si="690"/>
        <v>0</v>
      </c>
      <c r="J2795">
        <f t="shared" si="691"/>
        <v>1</v>
      </c>
      <c r="K2795">
        <f t="shared" si="692"/>
        <v>0</v>
      </c>
      <c r="L2795">
        <f t="shared" si="693"/>
        <v>0</v>
      </c>
      <c r="M2795">
        <f t="shared" si="694"/>
        <v>1</v>
      </c>
      <c r="N2795">
        <f t="shared" si="695"/>
        <v>0</v>
      </c>
      <c r="O2795">
        <f t="shared" si="696"/>
        <v>0</v>
      </c>
      <c r="P2795">
        <v>15</v>
      </c>
      <c r="Q2795">
        <f t="shared" si="697"/>
        <v>1</v>
      </c>
      <c r="R2795">
        <f t="shared" si="698"/>
        <v>0</v>
      </c>
      <c r="S2795">
        <f t="shared" si="699"/>
        <v>0</v>
      </c>
      <c r="T2795">
        <f t="shared" si="700"/>
        <v>0</v>
      </c>
      <c r="U2795">
        <v>0</v>
      </c>
      <c r="V2795">
        <f t="shared" si="701"/>
        <v>0.47555476936376528</v>
      </c>
      <c r="W2795">
        <f t="shared" si="702"/>
        <v>0.61669765031061408</v>
      </c>
      <c r="X2795">
        <f t="shared" si="703"/>
        <v>0.226152338664624</v>
      </c>
      <c r="Y2795">
        <f t="shared" si="704"/>
        <v>1</v>
      </c>
      <c r="Z2795" t="s">
        <v>2827</v>
      </c>
    </row>
    <row r="2796" spans="1:26" x14ac:dyDescent="0.25">
      <c r="A2796" t="s">
        <v>26</v>
      </c>
      <c r="B2796" t="s">
        <v>27</v>
      </c>
      <c r="C2796" t="s">
        <v>35</v>
      </c>
      <c r="D2796">
        <v>0</v>
      </c>
      <c r="F2796">
        <v>1</v>
      </c>
      <c r="G2796">
        <v>80.099999999999994</v>
      </c>
      <c r="H2796">
        <f t="shared" si="689"/>
        <v>1</v>
      </c>
      <c r="I2796">
        <f t="shared" si="690"/>
        <v>0</v>
      </c>
      <c r="J2796">
        <f t="shared" si="691"/>
        <v>0</v>
      </c>
      <c r="K2796">
        <f t="shared" si="692"/>
        <v>1</v>
      </c>
      <c r="L2796">
        <f t="shared" si="693"/>
        <v>0</v>
      </c>
      <c r="M2796">
        <f t="shared" si="694"/>
        <v>1</v>
      </c>
      <c r="N2796">
        <f t="shared" si="695"/>
        <v>0</v>
      </c>
      <c r="O2796">
        <f t="shared" si="696"/>
        <v>0</v>
      </c>
      <c r="P2796">
        <v>4</v>
      </c>
      <c r="Q2796">
        <f t="shared" si="697"/>
        <v>1</v>
      </c>
      <c r="R2796">
        <f t="shared" si="698"/>
        <v>0</v>
      </c>
      <c r="S2796">
        <f t="shared" si="699"/>
        <v>0</v>
      </c>
      <c r="T2796">
        <f t="shared" si="700"/>
        <v>0</v>
      </c>
      <c r="U2796">
        <v>0</v>
      </c>
      <c r="V2796">
        <f t="shared" si="701"/>
        <v>0.51941208176134601</v>
      </c>
      <c r="W2796">
        <f t="shared" si="702"/>
        <v>0.62701028109236356</v>
      </c>
      <c r="X2796">
        <f t="shared" si="703"/>
        <v>0.26978891067965521</v>
      </c>
      <c r="Y2796">
        <f t="shared" si="704"/>
        <v>1</v>
      </c>
      <c r="Z2796" t="s">
        <v>2828</v>
      </c>
    </row>
    <row r="2797" spans="1:26" x14ac:dyDescent="0.25">
      <c r="A2797" t="s">
        <v>26</v>
      </c>
      <c r="B2797" t="s">
        <v>27</v>
      </c>
      <c r="C2797" t="s">
        <v>25</v>
      </c>
      <c r="D2797">
        <v>0</v>
      </c>
      <c r="F2797">
        <v>1</v>
      </c>
      <c r="G2797">
        <v>56.05</v>
      </c>
      <c r="H2797">
        <f t="shared" si="689"/>
        <v>1</v>
      </c>
      <c r="I2797">
        <f t="shared" si="690"/>
        <v>0</v>
      </c>
      <c r="J2797">
        <f t="shared" si="691"/>
        <v>1</v>
      </c>
      <c r="K2797">
        <f t="shared" si="692"/>
        <v>0</v>
      </c>
      <c r="L2797">
        <f t="shared" si="693"/>
        <v>0</v>
      </c>
      <c r="M2797">
        <f t="shared" si="694"/>
        <v>1</v>
      </c>
      <c r="N2797">
        <f t="shared" si="695"/>
        <v>0</v>
      </c>
      <c r="O2797">
        <f t="shared" si="696"/>
        <v>0</v>
      </c>
      <c r="P2797">
        <v>28</v>
      </c>
      <c r="Q2797">
        <f t="shared" si="697"/>
        <v>1</v>
      </c>
      <c r="R2797">
        <f t="shared" si="698"/>
        <v>0</v>
      </c>
      <c r="S2797">
        <f t="shared" si="699"/>
        <v>0</v>
      </c>
      <c r="T2797">
        <f t="shared" si="700"/>
        <v>0</v>
      </c>
      <c r="U2797">
        <v>0</v>
      </c>
      <c r="V2797">
        <f t="shared" si="701"/>
        <v>0.50047141744214863</v>
      </c>
      <c r="W2797">
        <f t="shared" si="702"/>
        <v>0.62257010965352377</v>
      </c>
      <c r="X2797">
        <f t="shared" si="703"/>
        <v>0.25047163967655339</v>
      </c>
      <c r="Y2797">
        <f t="shared" si="704"/>
        <v>1</v>
      </c>
      <c r="Z2797" t="s">
        <v>2829</v>
      </c>
    </row>
    <row r="2798" spans="1:26" x14ac:dyDescent="0.25">
      <c r="A2798" t="s">
        <v>26</v>
      </c>
      <c r="B2798" t="s">
        <v>27</v>
      </c>
      <c r="C2798" t="s">
        <v>35</v>
      </c>
      <c r="D2798">
        <v>1</v>
      </c>
      <c r="F2798">
        <v>1</v>
      </c>
      <c r="G2798">
        <v>74.55</v>
      </c>
      <c r="H2798">
        <f t="shared" si="689"/>
        <v>0</v>
      </c>
      <c r="I2798">
        <f t="shared" si="690"/>
        <v>1</v>
      </c>
      <c r="J2798">
        <f t="shared" si="691"/>
        <v>0</v>
      </c>
      <c r="K2798">
        <f t="shared" si="692"/>
        <v>1</v>
      </c>
      <c r="L2798">
        <f t="shared" si="693"/>
        <v>0</v>
      </c>
      <c r="M2798">
        <f t="shared" si="694"/>
        <v>1</v>
      </c>
      <c r="N2798">
        <f t="shared" si="695"/>
        <v>0</v>
      </c>
      <c r="O2798">
        <f t="shared" si="696"/>
        <v>0</v>
      </c>
      <c r="P2798">
        <v>9</v>
      </c>
      <c r="Q2798">
        <f t="shared" si="697"/>
        <v>1</v>
      </c>
      <c r="R2798">
        <f t="shared" si="698"/>
        <v>0</v>
      </c>
      <c r="S2798">
        <f t="shared" si="699"/>
        <v>0</v>
      </c>
      <c r="T2798">
        <f t="shared" si="700"/>
        <v>0</v>
      </c>
      <c r="U2798">
        <v>1</v>
      </c>
      <c r="V2798">
        <f t="shared" si="701"/>
        <v>0.51562249347958122</v>
      </c>
      <c r="W2798">
        <f t="shared" si="702"/>
        <v>0.62612359047000576</v>
      </c>
      <c r="X2798">
        <f t="shared" si="703"/>
        <v>0.23462156882293833</v>
      </c>
      <c r="Y2798">
        <f t="shared" si="704"/>
        <v>1</v>
      </c>
      <c r="Z2798" t="s">
        <v>2830</v>
      </c>
    </row>
    <row r="2799" spans="1:26" x14ac:dyDescent="0.25">
      <c r="A2799" t="s">
        <v>26</v>
      </c>
      <c r="B2799" t="s">
        <v>33</v>
      </c>
      <c r="C2799" t="s">
        <v>35</v>
      </c>
      <c r="D2799">
        <v>0</v>
      </c>
      <c r="F2799">
        <v>1</v>
      </c>
      <c r="G2799">
        <v>89.8</v>
      </c>
      <c r="H2799">
        <f t="shared" si="689"/>
        <v>1</v>
      </c>
      <c r="I2799">
        <f t="shared" si="690"/>
        <v>0</v>
      </c>
      <c r="J2799">
        <f t="shared" si="691"/>
        <v>0</v>
      </c>
      <c r="K2799">
        <f t="shared" si="692"/>
        <v>1</v>
      </c>
      <c r="L2799">
        <f t="shared" si="693"/>
        <v>0</v>
      </c>
      <c r="M2799">
        <f t="shared" si="694"/>
        <v>1</v>
      </c>
      <c r="N2799">
        <f t="shared" si="695"/>
        <v>0</v>
      </c>
      <c r="O2799">
        <f t="shared" si="696"/>
        <v>0</v>
      </c>
      <c r="P2799">
        <v>55</v>
      </c>
      <c r="Q2799">
        <f t="shared" si="697"/>
        <v>0</v>
      </c>
      <c r="R2799">
        <f t="shared" si="698"/>
        <v>0</v>
      </c>
      <c r="S2799">
        <f t="shared" si="699"/>
        <v>0</v>
      </c>
      <c r="T2799">
        <f t="shared" si="700"/>
        <v>1</v>
      </c>
      <c r="U2799">
        <v>0</v>
      </c>
      <c r="V2799">
        <f t="shared" si="701"/>
        <v>0.40262974479129809</v>
      </c>
      <c r="W2799">
        <f t="shared" si="702"/>
        <v>0.5993193202625311</v>
      </c>
      <c r="X2799">
        <f t="shared" si="703"/>
        <v>0.16211071139070585</v>
      </c>
      <c r="Y2799">
        <f t="shared" si="704"/>
        <v>1</v>
      </c>
      <c r="Z2799" t="s">
        <v>2831</v>
      </c>
    </row>
    <row r="2800" spans="1:26" x14ac:dyDescent="0.25">
      <c r="A2800" t="s">
        <v>26</v>
      </c>
      <c r="B2800" t="s">
        <v>27</v>
      </c>
      <c r="C2800" t="s">
        <v>35</v>
      </c>
      <c r="D2800">
        <v>0</v>
      </c>
      <c r="F2800">
        <v>1</v>
      </c>
      <c r="G2800">
        <v>100.95</v>
      </c>
      <c r="H2800">
        <f t="shared" si="689"/>
        <v>1</v>
      </c>
      <c r="I2800">
        <f t="shared" si="690"/>
        <v>0</v>
      </c>
      <c r="J2800">
        <f t="shared" si="691"/>
        <v>0</v>
      </c>
      <c r="K2800">
        <f t="shared" si="692"/>
        <v>1</v>
      </c>
      <c r="L2800">
        <f t="shared" si="693"/>
        <v>0</v>
      </c>
      <c r="M2800">
        <f t="shared" si="694"/>
        <v>1</v>
      </c>
      <c r="N2800">
        <f t="shared" si="695"/>
        <v>0</v>
      </c>
      <c r="O2800">
        <f t="shared" si="696"/>
        <v>0</v>
      </c>
      <c r="P2800">
        <v>3</v>
      </c>
      <c r="Q2800">
        <f t="shared" si="697"/>
        <v>1</v>
      </c>
      <c r="R2800">
        <f t="shared" si="698"/>
        <v>0</v>
      </c>
      <c r="S2800">
        <f t="shared" si="699"/>
        <v>0</v>
      </c>
      <c r="T2800">
        <f t="shared" si="700"/>
        <v>0</v>
      </c>
      <c r="U2800">
        <v>1</v>
      </c>
      <c r="V2800">
        <f t="shared" si="701"/>
        <v>0.55678155638454385</v>
      </c>
      <c r="W2800">
        <f t="shared" si="702"/>
        <v>0.63570752799114538</v>
      </c>
      <c r="X2800">
        <f t="shared" si="703"/>
        <v>0.19644258876090728</v>
      </c>
      <c r="Y2800">
        <f t="shared" si="704"/>
        <v>1</v>
      </c>
      <c r="Z2800" t="s">
        <v>2832</v>
      </c>
    </row>
    <row r="2801" spans="1:26" x14ac:dyDescent="0.25">
      <c r="A2801" t="s">
        <v>26</v>
      </c>
      <c r="B2801" t="s">
        <v>27</v>
      </c>
      <c r="C2801" t="s">
        <v>35</v>
      </c>
      <c r="D2801">
        <v>0</v>
      </c>
      <c r="F2801">
        <v>1</v>
      </c>
      <c r="G2801">
        <v>94.9</v>
      </c>
      <c r="H2801">
        <f t="shared" si="689"/>
        <v>1</v>
      </c>
      <c r="I2801">
        <f t="shared" si="690"/>
        <v>0</v>
      </c>
      <c r="J2801">
        <f t="shared" si="691"/>
        <v>0</v>
      </c>
      <c r="K2801">
        <f t="shared" si="692"/>
        <v>1</v>
      </c>
      <c r="L2801">
        <f t="shared" si="693"/>
        <v>0</v>
      </c>
      <c r="M2801">
        <f t="shared" si="694"/>
        <v>1</v>
      </c>
      <c r="N2801">
        <f t="shared" si="695"/>
        <v>0</v>
      </c>
      <c r="O2801">
        <f t="shared" si="696"/>
        <v>0</v>
      </c>
      <c r="P2801">
        <v>10</v>
      </c>
      <c r="Q2801">
        <f t="shared" si="697"/>
        <v>1</v>
      </c>
      <c r="R2801">
        <f t="shared" si="698"/>
        <v>0</v>
      </c>
      <c r="S2801">
        <f t="shared" si="699"/>
        <v>0</v>
      </c>
      <c r="T2801">
        <f t="shared" si="700"/>
        <v>0</v>
      </c>
      <c r="U2801">
        <v>1</v>
      </c>
      <c r="V2801">
        <f t="shared" si="701"/>
        <v>0.54248610187473423</v>
      </c>
      <c r="W2801">
        <f t="shared" si="702"/>
        <v>0.63239055864024663</v>
      </c>
      <c r="X2801">
        <f t="shared" si="703"/>
        <v>0.20931896697777608</v>
      </c>
      <c r="Y2801">
        <f t="shared" si="704"/>
        <v>1</v>
      </c>
      <c r="Z2801" t="s">
        <v>2833</v>
      </c>
    </row>
    <row r="2802" spans="1:26" x14ac:dyDescent="0.25">
      <c r="A2802" t="s">
        <v>29</v>
      </c>
      <c r="B2802" t="s">
        <v>33</v>
      </c>
      <c r="C2802" t="s">
        <v>23</v>
      </c>
      <c r="D2802">
        <v>0</v>
      </c>
      <c r="F2802">
        <v>1</v>
      </c>
      <c r="G2802">
        <v>19.100000000000001</v>
      </c>
      <c r="H2802">
        <f t="shared" si="689"/>
        <v>1</v>
      </c>
      <c r="I2802">
        <f t="shared" si="690"/>
        <v>0</v>
      </c>
      <c r="J2802">
        <f t="shared" si="691"/>
        <v>0</v>
      </c>
      <c r="K2802">
        <f t="shared" si="692"/>
        <v>0</v>
      </c>
      <c r="L2802">
        <f t="shared" si="693"/>
        <v>1</v>
      </c>
      <c r="M2802">
        <f t="shared" si="694"/>
        <v>0</v>
      </c>
      <c r="N2802">
        <f t="shared" si="695"/>
        <v>1</v>
      </c>
      <c r="O2802">
        <f t="shared" si="696"/>
        <v>0</v>
      </c>
      <c r="P2802">
        <v>55</v>
      </c>
      <c r="Q2802">
        <f t="shared" si="697"/>
        <v>0</v>
      </c>
      <c r="R2802">
        <f t="shared" si="698"/>
        <v>0</v>
      </c>
      <c r="S2802">
        <f t="shared" si="699"/>
        <v>0</v>
      </c>
      <c r="T2802">
        <f t="shared" si="700"/>
        <v>1</v>
      </c>
      <c r="U2802">
        <v>0</v>
      </c>
      <c r="V2802">
        <f t="shared" si="701"/>
        <v>-1.2641699901576084E-2</v>
      </c>
      <c r="W2802">
        <f t="shared" si="702"/>
        <v>0.49683961711357155</v>
      </c>
      <c r="X2802">
        <f t="shared" si="703"/>
        <v>1.5981257640150878E-4</v>
      </c>
      <c r="Y2802">
        <f t="shared" si="704"/>
        <v>0</v>
      </c>
      <c r="Z2802" t="s">
        <v>2834</v>
      </c>
    </row>
    <row r="2803" spans="1:26" x14ac:dyDescent="0.25">
      <c r="A2803" t="s">
        <v>26</v>
      </c>
      <c r="B2803" t="s">
        <v>30</v>
      </c>
      <c r="C2803" t="s">
        <v>23</v>
      </c>
      <c r="D2803">
        <v>0</v>
      </c>
      <c r="F2803">
        <v>1</v>
      </c>
      <c r="G2803">
        <v>20.350000000000001</v>
      </c>
      <c r="H2803">
        <f t="shared" si="689"/>
        <v>1</v>
      </c>
      <c r="I2803">
        <f t="shared" si="690"/>
        <v>0</v>
      </c>
      <c r="J2803">
        <f t="shared" si="691"/>
        <v>0</v>
      </c>
      <c r="K2803">
        <f t="shared" si="692"/>
        <v>0</v>
      </c>
      <c r="L2803">
        <f t="shared" si="693"/>
        <v>1</v>
      </c>
      <c r="M2803">
        <f t="shared" si="694"/>
        <v>1</v>
      </c>
      <c r="N2803">
        <f t="shared" si="695"/>
        <v>0</v>
      </c>
      <c r="O2803">
        <f t="shared" si="696"/>
        <v>0</v>
      </c>
      <c r="P2803">
        <v>20</v>
      </c>
      <c r="Q2803">
        <f t="shared" si="697"/>
        <v>0</v>
      </c>
      <c r="R2803">
        <f t="shared" si="698"/>
        <v>1</v>
      </c>
      <c r="S2803">
        <f t="shared" si="699"/>
        <v>0</v>
      </c>
      <c r="T2803">
        <f t="shared" si="700"/>
        <v>0</v>
      </c>
      <c r="U2803">
        <v>0</v>
      </c>
      <c r="V2803">
        <f t="shared" si="701"/>
        <v>0.2656251371669624</v>
      </c>
      <c r="W2803">
        <f t="shared" si="702"/>
        <v>0.56601856889000679</v>
      </c>
      <c r="X2803">
        <f t="shared" si="703"/>
        <v>7.0556713494967588E-2</v>
      </c>
      <c r="Y2803">
        <f t="shared" si="704"/>
        <v>0</v>
      </c>
      <c r="Z2803" t="s">
        <v>2835</v>
      </c>
    </row>
    <row r="2804" spans="1:26" x14ac:dyDescent="0.25">
      <c r="A2804" t="s">
        <v>29</v>
      </c>
      <c r="B2804" t="s">
        <v>38</v>
      </c>
      <c r="C2804" t="s">
        <v>35</v>
      </c>
      <c r="D2804">
        <v>0</v>
      </c>
      <c r="F2804">
        <v>1</v>
      </c>
      <c r="G2804">
        <v>106.05</v>
      </c>
      <c r="H2804">
        <f t="shared" si="689"/>
        <v>1</v>
      </c>
      <c r="I2804">
        <f t="shared" si="690"/>
        <v>0</v>
      </c>
      <c r="J2804">
        <f t="shared" si="691"/>
        <v>0</v>
      </c>
      <c r="K2804">
        <f t="shared" si="692"/>
        <v>1</v>
      </c>
      <c r="L2804">
        <f t="shared" si="693"/>
        <v>0</v>
      </c>
      <c r="M2804">
        <f t="shared" si="694"/>
        <v>0</v>
      </c>
      <c r="N2804">
        <f t="shared" si="695"/>
        <v>1</v>
      </c>
      <c r="O2804">
        <f t="shared" si="696"/>
        <v>0</v>
      </c>
      <c r="P2804">
        <v>62</v>
      </c>
      <c r="Q2804">
        <f t="shared" si="697"/>
        <v>0</v>
      </c>
      <c r="R2804">
        <f t="shared" si="698"/>
        <v>0</v>
      </c>
      <c r="S2804">
        <f t="shared" si="699"/>
        <v>1</v>
      </c>
      <c r="T2804">
        <f t="shared" si="700"/>
        <v>0</v>
      </c>
      <c r="U2804">
        <v>0</v>
      </c>
      <c r="V2804">
        <f t="shared" si="701"/>
        <v>0.17020099581648629</v>
      </c>
      <c r="W2804">
        <f t="shared" si="702"/>
        <v>0.54244782799603364</v>
      </c>
      <c r="X2804">
        <f t="shared" si="703"/>
        <v>2.8968378976923583E-2</v>
      </c>
      <c r="Y2804">
        <f t="shared" si="704"/>
        <v>0</v>
      </c>
      <c r="Z2804" t="s">
        <v>2836</v>
      </c>
    </row>
    <row r="2805" spans="1:26" x14ac:dyDescent="0.25">
      <c r="A2805" t="s">
        <v>26</v>
      </c>
      <c r="B2805" t="s">
        <v>27</v>
      </c>
      <c r="C2805" t="s">
        <v>35</v>
      </c>
      <c r="D2805">
        <v>1</v>
      </c>
      <c r="F2805">
        <v>1</v>
      </c>
      <c r="G2805">
        <v>104.9</v>
      </c>
      <c r="H2805">
        <f t="shared" si="689"/>
        <v>0</v>
      </c>
      <c r="I2805">
        <f t="shared" si="690"/>
        <v>1</v>
      </c>
      <c r="J2805">
        <f t="shared" si="691"/>
        <v>0</v>
      </c>
      <c r="K2805">
        <f t="shared" si="692"/>
        <v>1</v>
      </c>
      <c r="L2805">
        <f t="shared" si="693"/>
        <v>0</v>
      </c>
      <c r="M2805">
        <f t="shared" si="694"/>
        <v>1</v>
      </c>
      <c r="N2805">
        <f t="shared" si="695"/>
        <v>0</v>
      </c>
      <c r="O2805">
        <f t="shared" si="696"/>
        <v>0</v>
      </c>
      <c r="P2805">
        <v>32</v>
      </c>
      <c r="Q2805">
        <f t="shared" si="697"/>
        <v>1</v>
      </c>
      <c r="R2805">
        <f t="shared" si="698"/>
        <v>0</v>
      </c>
      <c r="S2805">
        <f t="shared" si="699"/>
        <v>0</v>
      </c>
      <c r="T2805">
        <f t="shared" si="700"/>
        <v>0</v>
      </c>
      <c r="U2805">
        <v>1</v>
      </c>
      <c r="V2805">
        <f t="shared" si="701"/>
        <v>0.55807665600540191</v>
      </c>
      <c r="W2805">
        <f t="shared" si="702"/>
        <v>0.63600739890559821</v>
      </c>
      <c r="X2805">
        <f t="shared" si="703"/>
        <v>0.19529624196736789</v>
      </c>
      <c r="Y2805">
        <f t="shared" si="704"/>
        <v>1</v>
      </c>
      <c r="Z2805" t="s">
        <v>2837</v>
      </c>
    </row>
    <row r="2806" spans="1:26" x14ac:dyDescent="0.25">
      <c r="A2806" t="s">
        <v>45</v>
      </c>
      <c r="B2806" t="s">
        <v>33</v>
      </c>
      <c r="C2806" t="s">
        <v>23</v>
      </c>
      <c r="D2806">
        <v>0</v>
      </c>
      <c r="F2806">
        <v>1</v>
      </c>
      <c r="G2806">
        <v>19.649999999999999</v>
      </c>
      <c r="H2806">
        <f t="shared" si="689"/>
        <v>1</v>
      </c>
      <c r="I2806">
        <f t="shared" si="690"/>
        <v>0</v>
      </c>
      <c r="J2806">
        <f t="shared" si="691"/>
        <v>0</v>
      </c>
      <c r="K2806">
        <f t="shared" si="692"/>
        <v>0</v>
      </c>
      <c r="L2806">
        <f t="shared" si="693"/>
        <v>1</v>
      </c>
      <c r="M2806">
        <f t="shared" si="694"/>
        <v>0</v>
      </c>
      <c r="N2806">
        <f t="shared" si="695"/>
        <v>0</v>
      </c>
      <c r="O2806">
        <f t="shared" si="696"/>
        <v>1</v>
      </c>
      <c r="P2806">
        <v>43</v>
      </c>
      <c r="Q2806">
        <f t="shared" si="697"/>
        <v>0</v>
      </c>
      <c r="R2806">
        <f t="shared" si="698"/>
        <v>0</v>
      </c>
      <c r="S2806">
        <f t="shared" si="699"/>
        <v>0</v>
      </c>
      <c r="T2806">
        <f t="shared" si="700"/>
        <v>1</v>
      </c>
      <c r="U2806">
        <v>0</v>
      </c>
      <c r="V2806">
        <f t="shared" si="701"/>
        <v>-7.1718275467545528E-2</v>
      </c>
      <c r="W2806">
        <f t="shared" si="702"/>
        <v>0.48207811226028641</v>
      </c>
      <c r="X2806">
        <f t="shared" si="703"/>
        <v>5.1435110360387431E-3</v>
      </c>
      <c r="Y2806">
        <f t="shared" si="704"/>
        <v>0</v>
      </c>
      <c r="Z2806" t="s">
        <v>2838</v>
      </c>
    </row>
    <row r="2807" spans="1:26" x14ac:dyDescent="0.25">
      <c r="A2807" t="s">
        <v>29</v>
      </c>
      <c r="B2807" t="s">
        <v>33</v>
      </c>
      <c r="C2807" t="s">
        <v>25</v>
      </c>
      <c r="D2807">
        <v>0</v>
      </c>
      <c r="F2807">
        <v>1</v>
      </c>
      <c r="G2807">
        <v>24.1</v>
      </c>
      <c r="H2807">
        <f t="shared" si="689"/>
        <v>1</v>
      </c>
      <c r="I2807">
        <f t="shared" si="690"/>
        <v>0</v>
      </c>
      <c r="J2807">
        <f t="shared" si="691"/>
        <v>1</v>
      </c>
      <c r="K2807">
        <f t="shared" si="692"/>
        <v>0</v>
      </c>
      <c r="L2807">
        <f t="shared" si="693"/>
        <v>0</v>
      </c>
      <c r="M2807">
        <f t="shared" si="694"/>
        <v>0</v>
      </c>
      <c r="N2807">
        <f t="shared" si="695"/>
        <v>1</v>
      </c>
      <c r="O2807">
        <f t="shared" si="696"/>
        <v>0</v>
      </c>
      <c r="P2807">
        <v>9</v>
      </c>
      <c r="Q2807">
        <f t="shared" si="697"/>
        <v>0</v>
      </c>
      <c r="R2807">
        <f t="shared" si="698"/>
        <v>0</v>
      </c>
      <c r="S2807">
        <f t="shared" si="699"/>
        <v>0</v>
      </c>
      <c r="T2807">
        <f t="shared" si="700"/>
        <v>1</v>
      </c>
      <c r="U2807">
        <v>1</v>
      </c>
      <c r="V2807">
        <f t="shared" si="701"/>
        <v>2.388178635060649E-2</v>
      </c>
      <c r="W2807">
        <f t="shared" si="702"/>
        <v>0.50597016283859908</v>
      </c>
      <c r="X2807">
        <f t="shared" si="703"/>
        <v>0.95280676701808309</v>
      </c>
      <c r="Y2807">
        <f t="shared" si="704"/>
        <v>0</v>
      </c>
      <c r="Z2807" t="s">
        <v>2839</v>
      </c>
    </row>
    <row r="2808" spans="1:26" x14ac:dyDescent="0.25">
      <c r="A2808" t="s">
        <v>45</v>
      </c>
      <c r="B2808" t="s">
        <v>33</v>
      </c>
      <c r="C2808" t="s">
        <v>25</v>
      </c>
      <c r="D2808">
        <v>0</v>
      </c>
      <c r="F2808">
        <v>1</v>
      </c>
      <c r="G2808">
        <v>59.85</v>
      </c>
      <c r="H2808">
        <f t="shared" si="689"/>
        <v>1</v>
      </c>
      <c r="I2808">
        <f t="shared" si="690"/>
        <v>0</v>
      </c>
      <c r="J2808">
        <f t="shared" si="691"/>
        <v>1</v>
      </c>
      <c r="K2808">
        <f t="shared" si="692"/>
        <v>0</v>
      </c>
      <c r="L2808">
        <f t="shared" si="693"/>
        <v>0</v>
      </c>
      <c r="M2808">
        <f t="shared" si="694"/>
        <v>0</v>
      </c>
      <c r="N2808">
        <f t="shared" si="695"/>
        <v>0</v>
      </c>
      <c r="O2808">
        <f t="shared" si="696"/>
        <v>1</v>
      </c>
      <c r="P2808">
        <v>60</v>
      </c>
      <c r="Q2808">
        <f t="shared" si="697"/>
        <v>0</v>
      </c>
      <c r="R2808">
        <f t="shared" si="698"/>
        <v>0</v>
      </c>
      <c r="S2808">
        <f t="shared" si="699"/>
        <v>0</v>
      </c>
      <c r="T2808">
        <f t="shared" si="700"/>
        <v>1</v>
      </c>
      <c r="U2808">
        <v>0</v>
      </c>
      <c r="V2808">
        <f t="shared" si="701"/>
        <v>1.9683961324587246E-2</v>
      </c>
      <c r="W2808">
        <f t="shared" si="702"/>
        <v>0.50492083144741018</v>
      </c>
      <c r="X2808">
        <f t="shared" si="703"/>
        <v>3.8745833342784651E-4</v>
      </c>
      <c r="Y2808">
        <f t="shared" si="704"/>
        <v>0</v>
      </c>
      <c r="Z2808" t="s">
        <v>2840</v>
      </c>
    </row>
    <row r="2809" spans="1:26" x14ac:dyDescent="0.25">
      <c r="A2809" t="s">
        <v>45</v>
      </c>
      <c r="B2809" t="s">
        <v>27</v>
      </c>
      <c r="C2809" t="s">
        <v>25</v>
      </c>
      <c r="D2809">
        <v>0</v>
      </c>
      <c r="F2809">
        <v>1</v>
      </c>
      <c r="G2809">
        <v>86.1</v>
      </c>
      <c r="H2809">
        <f t="shared" si="689"/>
        <v>1</v>
      </c>
      <c r="I2809">
        <f t="shared" si="690"/>
        <v>0</v>
      </c>
      <c r="J2809">
        <f t="shared" si="691"/>
        <v>1</v>
      </c>
      <c r="K2809">
        <f t="shared" si="692"/>
        <v>0</v>
      </c>
      <c r="L2809">
        <f t="shared" si="693"/>
        <v>0</v>
      </c>
      <c r="M2809">
        <f t="shared" si="694"/>
        <v>0</v>
      </c>
      <c r="N2809">
        <f t="shared" si="695"/>
        <v>0</v>
      </c>
      <c r="O2809">
        <f t="shared" si="696"/>
        <v>1</v>
      </c>
      <c r="P2809">
        <v>58</v>
      </c>
      <c r="Q2809">
        <f t="shared" si="697"/>
        <v>1</v>
      </c>
      <c r="R2809">
        <f t="shared" si="698"/>
        <v>0</v>
      </c>
      <c r="S2809">
        <f t="shared" si="699"/>
        <v>0</v>
      </c>
      <c r="T2809">
        <f t="shared" si="700"/>
        <v>0</v>
      </c>
      <c r="U2809">
        <v>0</v>
      </c>
      <c r="V2809">
        <f t="shared" si="701"/>
        <v>0.19737750965514111</v>
      </c>
      <c r="W2809">
        <f t="shared" si="702"/>
        <v>0.54918480301974781</v>
      </c>
      <c r="X2809">
        <f t="shared" si="703"/>
        <v>3.8957881317665324E-2</v>
      </c>
      <c r="Y2809">
        <f t="shared" si="704"/>
        <v>0</v>
      </c>
      <c r="Z2809" t="s">
        <v>2841</v>
      </c>
    </row>
    <row r="2810" spans="1:26" x14ac:dyDescent="0.25">
      <c r="A2810" t="s">
        <v>29</v>
      </c>
      <c r="B2810" t="s">
        <v>30</v>
      </c>
      <c r="C2810" t="s">
        <v>23</v>
      </c>
      <c r="D2810">
        <v>0</v>
      </c>
      <c r="F2810">
        <v>1</v>
      </c>
      <c r="G2810">
        <v>19.45</v>
      </c>
      <c r="H2810">
        <f t="shared" si="689"/>
        <v>1</v>
      </c>
      <c r="I2810">
        <f t="shared" si="690"/>
        <v>0</v>
      </c>
      <c r="J2810">
        <f t="shared" si="691"/>
        <v>0</v>
      </c>
      <c r="K2810">
        <f t="shared" si="692"/>
        <v>0</v>
      </c>
      <c r="L2810">
        <f t="shared" si="693"/>
        <v>1</v>
      </c>
      <c r="M2810">
        <f t="shared" si="694"/>
        <v>0</v>
      </c>
      <c r="N2810">
        <f t="shared" si="695"/>
        <v>1</v>
      </c>
      <c r="O2810">
        <f t="shared" si="696"/>
        <v>0</v>
      </c>
      <c r="P2810">
        <v>7</v>
      </c>
      <c r="Q2810">
        <f t="shared" si="697"/>
        <v>0</v>
      </c>
      <c r="R2810">
        <f t="shared" si="698"/>
        <v>1</v>
      </c>
      <c r="S2810">
        <f t="shared" si="699"/>
        <v>0</v>
      </c>
      <c r="T2810">
        <f t="shared" si="700"/>
        <v>0</v>
      </c>
      <c r="U2810">
        <v>0</v>
      </c>
      <c r="V2810">
        <f t="shared" si="701"/>
        <v>-7.232861246247016E-3</v>
      </c>
      <c r="W2810">
        <f t="shared" si="702"/>
        <v>0.49819179257135404</v>
      </c>
      <c r="X2810">
        <f t="shared" si="703"/>
        <v>5.2314281807461936E-5</v>
      </c>
      <c r="Y2810">
        <f t="shared" si="704"/>
        <v>0</v>
      </c>
      <c r="Z2810" t="s">
        <v>2842</v>
      </c>
    </row>
    <row r="2811" spans="1:26" x14ac:dyDescent="0.25">
      <c r="A2811" t="s">
        <v>26</v>
      </c>
      <c r="B2811" t="s">
        <v>27</v>
      </c>
      <c r="C2811" t="s">
        <v>35</v>
      </c>
      <c r="D2811">
        <v>0</v>
      </c>
      <c r="F2811">
        <v>1</v>
      </c>
      <c r="G2811">
        <v>97.1</v>
      </c>
      <c r="H2811">
        <f t="shared" si="689"/>
        <v>1</v>
      </c>
      <c r="I2811">
        <f t="shared" si="690"/>
        <v>0</v>
      </c>
      <c r="J2811">
        <f t="shared" si="691"/>
        <v>0</v>
      </c>
      <c r="K2811">
        <f t="shared" si="692"/>
        <v>1</v>
      </c>
      <c r="L2811">
        <f t="shared" si="693"/>
        <v>0</v>
      </c>
      <c r="M2811">
        <f t="shared" si="694"/>
        <v>1</v>
      </c>
      <c r="N2811">
        <f t="shared" si="695"/>
        <v>0</v>
      </c>
      <c r="O2811">
        <f t="shared" si="696"/>
        <v>0</v>
      </c>
      <c r="P2811">
        <v>2</v>
      </c>
      <c r="Q2811">
        <f t="shared" si="697"/>
        <v>1</v>
      </c>
      <c r="R2811">
        <f t="shared" si="698"/>
        <v>0</v>
      </c>
      <c r="S2811">
        <f t="shared" si="699"/>
        <v>0</v>
      </c>
      <c r="T2811">
        <f t="shared" si="700"/>
        <v>0</v>
      </c>
      <c r="U2811">
        <v>0</v>
      </c>
      <c r="V2811">
        <f t="shared" si="701"/>
        <v>0.55960747288778367</v>
      </c>
      <c r="W2811">
        <f t="shared" si="702"/>
        <v>0.63636171221819937</v>
      </c>
      <c r="X2811">
        <f t="shared" si="703"/>
        <v>0.31316052371185155</v>
      </c>
      <c r="Y2811">
        <f t="shared" si="704"/>
        <v>1</v>
      </c>
      <c r="Z2811" t="s">
        <v>2843</v>
      </c>
    </row>
    <row r="2812" spans="1:26" x14ac:dyDescent="0.25">
      <c r="A2812" t="s">
        <v>26</v>
      </c>
      <c r="B2812" t="s">
        <v>27</v>
      </c>
      <c r="C2812" t="s">
        <v>25</v>
      </c>
      <c r="D2812">
        <v>1</v>
      </c>
      <c r="F2812">
        <v>1</v>
      </c>
      <c r="G2812">
        <v>36.65</v>
      </c>
      <c r="H2812">
        <f t="shared" si="689"/>
        <v>0</v>
      </c>
      <c r="I2812">
        <f t="shared" si="690"/>
        <v>1</v>
      </c>
      <c r="J2812">
        <f t="shared" si="691"/>
        <v>1</v>
      </c>
      <c r="K2812">
        <f t="shared" si="692"/>
        <v>0</v>
      </c>
      <c r="L2812">
        <f t="shared" si="693"/>
        <v>0</v>
      </c>
      <c r="M2812">
        <f t="shared" si="694"/>
        <v>1</v>
      </c>
      <c r="N2812">
        <f t="shared" si="695"/>
        <v>0</v>
      </c>
      <c r="O2812">
        <f t="shared" si="696"/>
        <v>0</v>
      </c>
      <c r="P2812">
        <v>37</v>
      </c>
      <c r="Q2812">
        <f t="shared" si="697"/>
        <v>1</v>
      </c>
      <c r="R2812">
        <f t="shared" si="698"/>
        <v>0</v>
      </c>
      <c r="S2812">
        <f t="shared" si="699"/>
        <v>0</v>
      </c>
      <c r="T2812">
        <f t="shared" si="700"/>
        <v>0</v>
      </c>
      <c r="U2812">
        <v>0</v>
      </c>
      <c r="V2812">
        <f t="shared" si="701"/>
        <v>0.47022574242865334</v>
      </c>
      <c r="W2812">
        <f t="shared" si="702"/>
        <v>0.61543718520467106</v>
      </c>
      <c r="X2812">
        <f t="shared" si="703"/>
        <v>0.22111224884257824</v>
      </c>
      <c r="Y2812">
        <f t="shared" si="704"/>
        <v>1</v>
      </c>
      <c r="Z2812" t="s">
        <v>2844</v>
      </c>
    </row>
    <row r="2813" spans="1:26" x14ac:dyDescent="0.25">
      <c r="A2813" t="s">
        <v>29</v>
      </c>
      <c r="B2813" t="s">
        <v>33</v>
      </c>
      <c r="C2813" t="s">
        <v>35</v>
      </c>
      <c r="D2813">
        <v>1</v>
      </c>
      <c r="F2813">
        <v>1</v>
      </c>
      <c r="G2813">
        <v>103.9</v>
      </c>
      <c r="H2813">
        <f t="shared" si="689"/>
        <v>0</v>
      </c>
      <c r="I2813">
        <f t="shared" si="690"/>
        <v>1</v>
      </c>
      <c r="J2813">
        <f t="shared" si="691"/>
        <v>0</v>
      </c>
      <c r="K2813">
        <f t="shared" si="692"/>
        <v>1</v>
      </c>
      <c r="L2813">
        <f t="shared" si="693"/>
        <v>0</v>
      </c>
      <c r="M2813">
        <f t="shared" si="694"/>
        <v>0</v>
      </c>
      <c r="N2813">
        <f t="shared" si="695"/>
        <v>1</v>
      </c>
      <c r="O2813">
        <f t="shared" si="696"/>
        <v>0</v>
      </c>
      <c r="P2813">
        <v>65</v>
      </c>
      <c r="Q2813">
        <f t="shared" si="697"/>
        <v>0</v>
      </c>
      <c r="R2813">
        <f t="shared" si="698"/>
        <v>0</v>
      </c>
      <c r="S2813">
        <f t="shared" si="699"/>
        <v>0</v>
      </c>
      <c r="T2813">
        <f t="shared" si="700"/>
        <v>1</v>
      </c>
      <c r="U2813">
        <v>0</v>
      </c>
      <c r="V2813">
        <f t="shared" si="701"/>
        <v>0.14829440831333446</v>
      </c>
      <c r="W2813">
        <f t="shared" si="702"/>
        <v>0.53700580997700997</v>
      </c>
      <c r="X2813">
        <f t="shared" si="703"/>
        <v>2.199123153700196E-2</v>
      </c>
      <c r="Y2813">
        <f t="shared" si="704"/>
        <v>0</v>
      </c>
      <c r="Z2813" t="s">
        <v>2845</v>
      </c>
    </row>
    <row r="2814" spans="1:26" x14ac:dyDescent="0.25">
      <c r="A2814" t="s">
        <v>45</v>
      </c>
      <c r="B2814" t="s">
        <v>30</v>
      </c>
      <c r="C2814" t="s">
        <v>23</v>
      </c>
      <c r="D2814">
        <v>0</v>
      </c>
      <c r="F2814">
        <v>1</v>
      </c>
      <c r="G2814">
        <v>19.75</v>
      </c>
      <c r="H2814">
        <f t="shared" si="689"/>
        <v>1</v>
      </c>
      <c r="I2814">
        <f t="shared" si="690"/>
        <v>0</v>
      </c>
      <c r="J2814">
        <f t="shared" si="691"/>
        <v>0</v>
      </c>
      <c r="K2814">
        <f t="shared" si="692"/>
        <v>0</v>
      </c>
      <c r="L2814">
        <f t="shared" si="693"/>
        <v>1</v>
      </c>
      <c r="M2814">
        <f t="shared" si="694"/>
        <v>0</v>
      </c>
      <c r="N2814">
        <f t="shared" si="695"/>
        <v>0</v>
      </c>
      <c r="O2814">
        <f t="shared" si="696"/>
        <v>1</v>
      </c>
      <c r="P2814">
        <v>39</v>
      </c>
      <c r="Q2814">
        <f t="shared" si="697"/>
        <v>0</v>
      </c>
      <c r="R2814">
        <f t="shared" si="698"/>
        <v>1</v>
      </c>
      <c r="S2814">
        <f t="shared" si="699"/>
        <v>0</v>
      </c>
      <c r="T2814">
        <f t="shared" si="700"/>
        <v>0</v>
      </c>
      <c r="U2814">
        <v>0</v>
      </c>
      <c r="V2814">
        <f t="shared" si="701"/>
        <v>-6.6699200665483141E-2</v>
      </c>
      <c r="W2814">
        <f t="shared" si="702"/>
        <v>0.48333137896582073</v>
      </c>
      <c r="X2814">
        <f t="shared" si="703"/>
        <v>4.4487833694143867E-3</v>
      </c>
      <c r="Y2814">
        <f t="shared" si="704"/>
        <v>0</v>
      </c>
      <c r="Z2814" t="s">
        <v>2846</v>
      </c>
    </row>
    <row r="2815" spans="1:26" x14ac:dyDescent="0.25">
      <c r="A2815" t="s">
        <v>29</v>
      </c>
      <c r="B2815" t="s">
        <v>27</v>
      </c>
      <c r="C2815" t="s">
        <v>35</v>
      </c>
      <c r="D2815">
        <v>0</v>
      </c>
      <c r="F2815">
        <v>1</v>
      </c>
      <c r="G2815">
        <v>104.05</v>
      </c>
      <c r="H2815">
        <f t="shared" si="689"/>
        <v>1</v>
      </c>
      <c r="I2815">
        <f t="shared" si="690"/>
        <v>0</v>
      </c>
      <c r="J2815">
        <f t="shared" si="691"/>
        <v>0</v>
      </c>
      <c r="K2815">
        <f t="shared" si="692"/>
        <v>1</v>
      </c>
      <c r="L2815">
        <f t="shared" si="693"/>
        <v>0</v>
      </c>
      <c r="M2815">
        <f t="shared" si="694"/>
        <v>0</v>
      </c>
      <c r="N2815">
        <f t="shared" si="695"/>
        <v>1</v>
      </c>
      <c r="O2815">
        <f t="shared" si="696"/>
        <v>0</v>
      </c>
      <c r="P2815">
        <v>66</v>
      </c>
      <c r="Q2815">
        <f t="shared" si="697"/>
        <v>1</v>
      </c>
      <c r="R2815">
        <f t="shared" si="698"/>
        <v>0</v>
      </c>
      <c r="S2815">
        <f t="shared" si="699"/>
        <v>0</v>
      </c>
      <c r="T2815">
        <f t="shared" si="700"/>
        <v>0</v>
      </c>
      <c r="U2815">
        <v>1</v>
      </c>
      <c r="V2815">
        <f t="shared" si="701"/>
        <v>0.28529661036284576</v>
      </c>
      <c r="W2815">
        <f t="shared" si="702"/>
        <v>0.57084427735039966</v>
      </c>
      <c r="X2815">
        <f t="shared" si="703"/>
        <v>0.51080093515883784</v>
      </c>
      <c r="Y2815">
        <f t="shared" si="704"/>
        <v>0</v>
      </c>
      <c r="Z2815" t="s">
        <v>2847</v>
      </c>
    </row>
    <row r="2816" spans="1:26" x14ac:dyDescent="0.25">
      <c r="A2816" t="s">
        <v>45</v>
      </c>
      <c r="B2816" t="s">
        <v>30</v>
      </c>
      <c r="C2816" t="s">
        <v>23</v>
      </c>
      <c r="D2816">
        <v>0</v>
      </c>
      <c r="F2816">
        <v>1</v>
      </c>
      <c r="G2816">
        <v>24.55</v>
      </c>
      <c r="H2816">
        <f t="shared" si="689"/>
        <v>1</v>
      </c>
      <c r="I2816">
        <f t="shared" si="690"/>
        <v>0</v>
      </c>
      <c r="J2816">
        <f t="shared" si="691"/>
        <v>0</v>
      </c>
      <c r="K2816">
        <f t="shared" si="692"/>
        <v>0</v>
      </c>
      <c r="L2816">
        <f t="shared" si="693"/>
        <v>1</v>
      </c>
      <c r="M2816">
        <f t="shared" si="694"/>
        <v>0</v>
      </c>
      <c r="N2816">
        <f t="shared" si="695"/>
        <v>0</v>
      </c>
      <c r="O2816">
        <f t="shared" si="696"/>
        <v>1</v>
      </c>
      <c r="P2816">
        <v>68</v>
      </c>
      <c r="Q2816">
        <f t="shared" si="697"/>
        <v>0</v>
      </c>
      <c r="R2816">
        <f t="shared" si="698"/>
        <v>1</v>
      </c>
      <c r="S2816">
        <f t="shared" si="699"/>
        <v>0</v>
      </c>
      <c r="T2816">
        <f t="shared" si="700"/>
        <v>0</v>
      </c>
      <c r="U2816">
        <v>0</v>
      </c>
      <c r="V2816">
        <f t="shared" si="701"/>
        <v>-6.4078903943518367E-2</v>
      </c>
      <c r="W2816">
        <f t="shared" si="702"/>
        <v>0.483985753321926</v>
      </c>
      <c r="X2816">
        <f t="shared" si="703"/>
        <v>4.1061059306026536E-3</v>
      </c>
      <c r="Y2816">
        <f t="shared" si="704"/>
        <v>0</v>
      </c>
      <c r="Z2816" t="s">
        <v>2848</v>
      </c>
    </row>
    <row r="2817" spans="1:26" x14ac:dyDescent="0.25">
      <c r="A2817" t="s">
        <v>45</v>
      </c>
      <c r="B2817" t="s">
        <v>33</v>
      </c>
      <c r="C2817" t="s">
        <v>25</v>
      </c>
      <c r="D2817">
        <v>0</v>
      </c>
      <c r="F2817">
        <v>1</v>
      </c>
      <c r="G2817">
        <v>48.7</v>
      </c>
      <c r="H2817">
        <f t="shared" si="689"/>
        <v>1</v>
      </c>
      <c r="I2817">
        <f t="shared" si="690"/>
        <v>0</v>
      </c>
      <c r="J2817">
        <f t="shared" si="691"/>
        <v>1</v>
      </c>
      <c r="K2817">
        <f t="shared" si="692"/>
        <v>0</v>
      </c>
      <c r="L2817">
        <f t="shared" si="693"/>
        <v>0</v>
      </c>
      <c r="M2817">
        <f t="shared" si="694"/>
        <v>0</v>
      </c>
      <c r="N2817">
        <f t="shared" si="695"/>
        <v>0</v>
      </c>
      <c r="O2817">
        <f t="shared" si="696"/>
        <v>1</v>
      </c>
      <c r="P2817">
        <v>62</v>
      </c>
      <c r="Q2817">
        <f t="shared" si="697"/>
        <v>0</v>
      </c>
      <c r="R2817">
        <f t="shared" si="698"/>
        <v>0</v>
      </c>
      <c r="S2817">
        <f t="shared" si="699"/>
        <v>0</v>
      </c>
      <c r="T2817">
        <f t="shared" si="700"/>
        <v>1</v>
      </c>
      <c r="U2817">
        <v>0</v>
      </c>
      <c r="V2817">
        <f t="shared" si="701"/>
        <v>7.1636627296484956E-3</v>
      </c>
      <c r="W2817">
        <f t="shared" si="702"/>
        <v>0.50179090802359105</v>
      </c>
      <c r="X2817">
        <f t="shared" si="703"/>
        <v>5.1318063704154933E-5</v>
      </c>
      <c r="Y2817">
        <f t="shared" si="704"/>
        <v>0</v>
      </c>
      <c r="Z2817" t="s">
        <v>2849</v>
      </c>
    </row>
    <row r="2818" spans="1:26" x14ac:dyDescent="0.25">
      <c r="A2818" t="s">
        <v>26</v>
      </c>
      <c r="B2818" t="s">
        <v>30</v>
      </c>
      <c r="C2818" t="s">
        <v>35</v>
      </c>
      <c r="D2818">
        <v>0</v>
      </c>
      <c r="F2818">
        <v>1</v>
      </c>
      <c r="G2818">
        <v>88.35</v>
      </c>
      <c r="H2818">
        <f t="shared" si="689"/>
        <v>1</v>
      </c>
      <c r="I2818">
        <f t="shared" si="690"/>
        <v>0</v>
      </c>
      <c r="J2818">
        <f t="shared" si="691"/>
        <v>0</v>
      </c>
      <c r="K2818">
        <f t="shared" si="692"/>
        <v>1</v>
      </c>
      <c r="L2818">
        <f t="shared" si="693"/>
        <v>0</v>
      </c>
      <c r="M2818">
        <f t="shared" si="694"/>
        <v>1</v>
      </c>
      <c r="N2818">
        <f t="shared" si="695"/>
        <v>0</v>
      </c>
      <c r="O2818">
        <f t="shared" si="696"/>
        <v>0</v>
      </c>
      <c r="P2818">
        <v>3</v>
      </c>
      <c r="Q2818">
        <f t="shared" si="697"/>
        <v>0</v>
      </c>
      <c r="R2818">
        <f t="shared" si="698"/>
        <v>1</v>
      </c>
      <c r="S2818">
        <f t="shared" si="699"/>
        <v>0</v>
      </c>
      <c r="T2818">
        <f t="shared" si="700"/>
        <v>0</v>
      </c>
      <c r="U2818">
        <v>1</v>
      </c>
      <c r="V2818">
        <f t="shared" si="701"/>
        <v>0.40036911444235124</v>
      </c>
      <c r="W2818">
        <f t="shared" si="702"/>
        <v>0.59877634059226092</v>
      </c>
      <c r="X2818">
        <f t="shared" si="703"/>
        <v>0.35955719891465004</v>
      </c>
      <c r="Y2818">
        <f t="shared" si="704"/>
        <v>1</v>
      </c>
      <c r="Z2818" t="s">
        <v>2850</v>
      </c>
    </row>
    <row r="2819" spans="1:26" x14ac:dyDescent="0.25">
      <c r="A2819" t="s">
        <v>45</v>
      </c>
      <c r="B2819" t="s">
        <v>27</v>
      </c>
      <c r="C2819" t="s">
        <v>35</v>
      </c>
      <c r="D2819">
        <v>0</v>
      </c>
      <c r="F2819">
        <v>1</v>
      </c>
      <c r="G2819">
        <v>109.55</v>
      </c>
      <c r="H2819">
        <f t="shared" ref="H2819:H2882" si="705">IF(D2819:D9861=0,1,0)</f>
        <v>1</v>
      </c>
      <c r="I2819">
        <f t="shared" ref="I2819:I2882" si="706">IF(D2819:D9861=1,1,0)</f>
        <v>0</v>
      </c>
      <c r="J2819">
        <f t="shared" ref="J2819:J2882" si="707">IF(C2819:C9861="DSL",1,0)</f>
        <v>0</v>
      </c>
      <c r="K2819">
        <f t="shared" ref="K2819:K2882" si="708">IF(C2819:C9861="Fiber optic",1,0)</f>
        <v>1</v>
      </c>
      <c r="L2819">
        <f t="shared" ref="L2819:L2882" si="709">IF(C2819:C9861="No",1,0)</f>
        <v>0</v>
      </c>
      <c r="M2819">
        <f t="shared" ref="M2819:M2882" si="710">IF(A2819:A9861="Month-to-month",1,0)</f>
        <v>0</v>
      </c>
      <c r="N2819">
        <f t="shared" ref="N2819:N2882" si="711">IF(A2819:A9861="ONE YEAR",1,0)</f>
        <v>0</v>
      </c>
      <c r="O2819">
        <f t="shared" ref="O2819:O2882" si="712">IF(A2819:A9861="two year",1,0)</f>
        <v>1</v>
      </c>
      <c r="P2819">
        <v>72</v>
      </c>
      <c r="Q2819">
        <f t="shared" ref="Q2819:Q2882" si="713">IF(B2819:B9861="Electronic check",1,0)</f>
        <v>1</v>
      </c>
      <c r="R2819">
        <f t="shared" ref="R2819:R2882" si="714">IF(B2819:B9861="Mailed check",1,0)</f>
        <v>0</v>
      </c>
      <c r="S2819">
        <f t="shared" ref="S2819:S2882" si="715">IF(B2819:B9861="Credit card (automatic)",1,0)</f>
        <v>0</v>
      </c>
      <c r="T2819">
        <f t="shared" ref="T2819:T2882" si="716">IF(B2819:B9861="Bank transfer (automatic)",1,0)</f>
        <v>0</v>
      </c>
      <c r="U2819">
        <v>0</v>
      </c>
      <c r="V2819">
        <f t="shared" si="701"/>
        <v>0.2339373590915568</v>
      </c>
      <c r="W2819">
        <f t="shared" si="702"/>
        <v>0.55821907022620354</v>
      </c>
      <c r="X2819">
        <f t="shared" si="703"/>
        <v>5.4726687978731994E-2</v>
      </c>
      <c r="Y2819">
        <f t="shared" si="704"/>
        <v>0</v>
      </c>
      <c r="Z2819" t="s">
        <v>2851</v>
      </c>
    </row>
    <row r="2820" spans="1:26" x14ac:dyDescent="0.25">
      <c r="A2820" t="s">
        <v>45</v>
      </c>
      <c r="B2820" t="s">
        <v>38</v>
      </c>
      <c r="C2820" t="s">
        <v>23</v>
      </c>
      <c r="D2820">
        <v>0</v>
      </c>
      <c r="F2820">
        <v>1</v>
      </c>
      <c r="G2820">
        <v>20.65</v>
      </c>
      <c r="H2820">
        <f t="shared" si="705"/>
        <v>1</v>
      </c>
      <c r="I2820">
        <f t="shared" si="706"/>
        <v>0</v>
      </c>
      <c r="J2820">
        <f t="shared" si="707"/>
        <v>0</v>
      </c>
      <c r="K2820">
        <f t="shared" si="708"/>
        <v>0</v>
      </c>
      <c r="L2820">
        <f t="shared" si="709"/>
        <v>1</v>
      </c>
      <c r="M2820">
        <f t="shared" si="710"/>
        <v>0</v>
      </c>
      <c r="N2820">
        <f t="shared" si="711"/>
        <v>0</v>
      </c>
      <c r="O2820">
        <f t="shared" si="712"/>
        <v>1</v>
      </c>
      <c r="P2820">
        <v>41</v>
      </c>
      <c r="Q2820">
        <f t="shared" si="713"/>
        <v>0</v>
      </c>
      <c r="R2820">
        <f t="shared" si="714"/>
        <v>0</v>
      </c>
      <c r="S2820">
        <f t="shared" si="715"/>
        <v>1</v>
      </c>
      <c r="T2820">
        <f t="shared" si="716"/>
        <v>0</v>
      </c>
      <c r="U2820">
        <v>0</v>
      </c>
      <c r="V2820">
        <f t="shared" ref="V2820:V2883" si="717">G2820*$G$2+H2821*$H$2+K2821*$K$2+M2820*$M$2+O2820*$O$2+Q2820*$Q$2+L2820*$L$2</f>
        <v>-6.5296050793723054E-2</v>
      </c>
      <c r="W2820">
        <f t="shared" ref="W2820:W2883" si="718">1/ (1+EXP(-V2820))</f>
        <v>0.48368178471649304</v>
      </c>
      <c r="X2820">
        <f t="shared" ref="X2820:X2883" si="719">(U2820-V2820)^2</f>
        <v>4.263574249256461E-3</v>
      </c>
      <c r="Y2820">
        <f t="shared" ref="Y2820:Y2883" si="720">IF(W2820&gt;=0.58,1,0)</f>
        <v>0</v>
      </c>
      <c r="Z2820" t="s">
        <v>2852</v>
      </c>
    </row>
    <row r="2821" spans="1:26" x14ac:dyDescent="0.25">
      <c r="A2821" t="s">
        <v>26</v>
      </c>
      <c r="B2821" t="s">
        <v>38</v>
      </c>
      <c r="C2821" t="s">
        <v>35</v>
      </c>
      <c r="D2821">
        <v>0</v>
      </c>
      <c r="F2821">
        <v>1</v>
      </c>
      <c r="G2821">
        <v>94.65</v>
      </c>
      <c r="H2821">
        <f t="shared" si="705"/>
        <v>1</v>
      </c>
      <c r="I2821">
        <f t="shared" si="706"/>
        <v>0</v>
      </c>
      <c r="J2821">
        <f t="shared" si="707"/>
        <v>0</v>
      </c>
      <c r="K2821">
        <f t="shared" si="708"/>
        <v>1</v>
      </c>
      <c r="L2821">
        <f t="shared" si="709"/>
        <v>0</v>
      </c>
      <c r="M2821">
        <f t="shared" si="710"/>
        <v>1</v>
      </c>
      <c r="N2821">
        <f t="shared" si="711"/>
        <v>0</v>
      </c>
      <c r="O2821">
        <f t="shared" si="712"/>
        <v>0</v>
      </c>
      <c r="P2821">
        <v>29</v>
      </c>
      <c r="Q2821">
        <f t="shared" si="713"/>
        <v>0</v>
      </c>
      <c r="R2821">
        <f t="shared" si="714"/>
        <v>0</v>
      </c>
      <c r="S2821">
        <f t="shared" si="715"/>
        <v>1</v>
      </c>
      <c r="T2821">
        <f t="shared" si="716"/>
        <v>0</v>
      </c>
      <c r="U2821">
        <v>1</v>
      </c>
      <c r="V2821">
        <f t="shared" si="717"/>
        <v>0.40532799428391619</v>
      </c>
      <c r="W2821">
        <f t="shared" si="718"/>
        <v>0.59996709223102107</v>
      </c>
      <c r="X2821">
        <f t="shared" si="719"/>
        <v>0.35363479438239004</v>
      </c>
      <c r="Y2821">
        <f t="shared" si="720"/>
        <v>1</v>
      </c>
      <c r="Z2821" t="s">
        <v>2853</v>
      </c>
    </row>
    <row r="2822" spans="1:26" x14ac:dyDescent="0.25">
      <c r="A2822" t="s">
        <v>26</v>
      </c>
      <c r="B2822" t="s">
        <v>27</v>
      </c>
      <c r="C2822" t="s">
        <v>25</v>
      </c>
      <c r="D2822">
        <v>0</v>
      </c>
      <c r="F2822">
        <v>1</v>
      </c>
      <c r="G2822">
        <v>55.2</v>
      </c>
      <c r="H2822">
        <f t="shared" si="705"/>
        <v>1</v>
      </c>
      <c r="I2822">
        <f t="shared" si="706"/>
        <v>0</v>
      </c>
      <c r="J2822">
        <f t="shared" si="707"/>
        <v>1</v>
      </c>
      <c r="K2822">
        <f t="shared" si="708"/>
        <v>0</v>
      </c>
      <c r="L2822">
        <f t="shared" si="709"/>
        <v>0</v>
      </c>
      <c r="M2822">
        <f t="shared" si="710"/>
        <v>1</v>
      </c>
      <c r="N2822">
        <f t="shared" si="711"/>
        <v>0</v>
      </c>
      <c r="O2822">
        <f t="shared" si="712"/>
        <v>0</v>
      </c>
      <c r="P2822">
        <v>4</v>
      </c>
      <c r="Q2822">
        <f t="shared" si="713"/>
        <v>1</v>
      </c>
      <c r="R2822">
        <f t="shared" si="714"/>
        <v>0</v>
      </c>
      <c r="S2822">
        <f t="shared" si="715"/>
        <v>0</v>
      </c>
      <c r="T2822">
        <f t="shared" si="716"/>
        <v>0</v>
      </c>
      <c r="U2822">
        <v>0</v>
      </c>
      <c r="V2822">
        <f t="shared" si="717"/>
        <v>0.48059160197598361</v>
      </c>
      <c r="W2822">
        <f t="shared" si="718"/>
        <v>0.61788756322620741</v>
      </c>
      <c r="X2822">
        <f t="shared" si="719"/>
        <v>0.23096828788984225</v>
      </c>
      <c r="Y2822">
        <f t="shared" si="720"/>
        <v>1</v>
      </c>
      <c r="Z2822" t="s">
        <v>2854</v>
      </c>
    </row>
    <row r="2823" spans="1:26" x14ac:dyDescent="0.25">
      <c r="A2823" t="s">
        <v>29</v>
      </c>
      <c r="B2823" t="s">
        <v>33</v>
      </c>
      <c r="C2823" t="s">
        <v>23</v>
      </c>
      <c r="D2823">
        <v>0</v>
      </c>
      <c r="F2823">
        <v>1</v>
      </c>
      <c r="G2823">
        <v>24.05</v>
      </c>
      <c r="H2823">
        <f t="shared" si="705"/>
        <v>1</v>
      </c>
      <c r="I2823">
        <f t="shared" si="706"/>
        <v>0</v>
      </c>
      <c r="J2823">
        <f t="shared" si="707"/>
        <v>0</v>
      </c>
      <c r="K2823">
        <f t="shared" si="708"/>
        <v>0</v>
      </c>
      <c r="L2823">
        <f t="shared" si="709"/>
        <v>1</v>
      </c>
      <c r="M2823">
        <f t="shared" si="710"/>
        <v>0</v>
      </c>
      <c r="N2823">
        <f t="shared" si="711"/>
        <v>1</v>
      </c>
      <c r="O2823">
        <f t="shared" si="712"/>
        <v>0</v>
      </c>
      <c r="P2823">
        <v>53</v>
      </c>
      <c r="Q2823">
        <f t="shared" si="713"/>
        <v>0</v>
      </c>
      <c r="R2823">
        <f t="shared" si="714"/>
        <v>0</v>
      </c>
      <c r="S2823">
        <f t="shared" si="715"/>
        <v>0</v>
      </c>
      <c r="T2823">
        <f t="shared" si="716"/>
        <v>1</v>
      </c>
      <c r="U2823">
        <v>0</v>
      </c>
      <c r="V2823">
        <f t="shared" si="717"/>
        <v>1.3630242758162697E-2</v>
      </c>
      <c r="W2823">
        <f t="shared" si="718"/>
        <v>0.50340750793480316</v>
      </c>
      <c r="X2823">
        <f t="shared" si="719"/>
        <v>1.8578351764644664E-4</v>
      </c>
      <c r="Y2823">
        <f t="shared" si="720"/>
        <v>0</v>
      </c>
      <c r="Z2823" t="s">
        <v>2855</v>
      </c>
    </row>
    <row r="2824" spans="1:26" x14ac:dyDescent="0.25">
      <c r="A2824" t="s">
        <v>26</v>
      </c>
      <c r="B2824" t="s">
        <v>27</v>
      </c>
      <c r="C2824" t="s">
        <v>35</v>
      </c>
      <c r="D2824">
        <v>1</v>
      </c>
      <c r="F2824">
        <v>1</v>
      </c>
      <c r="G2824">
        <v>74.400000000000006</v>
      </c>
      <c r="H2824">
        <f t="shared" si="705"/>
        <v>0</v>
      </c>
      <c r="I2824">
        <f t="shared" si="706"/>
        <v>1</v>
      </c>
      <c r="J2824">
        <f t="shared" si="707"/>
        <v>0</v>
      </c>
      <c r="K2824">
        <f t="shared" si="708"/>
        <v>1</v>
      </c>
      <c r="L2824">
        <f t="shared" si="709"/>
        <v>0</v>
      </c>
      <c r="M2824">
        <f t="shared" si="710"/>
        <v>1</v>
      </c>
      <c r="N2824">
        <f t="shared" si="711"/>
        <v>0</v>
      </c>
      <c r="O2824">
        <f t="shared" si="712"/>
        <v>0</v>
      </c>
      <c r="P2824">
        <v>1</v>
      </c>
      <c r="Q2824">
        <f t="shared" si="713"/>
        <v>1</v>
      </c>
      <c r="R2824">
        <f t="shared" si="714"/>
        <v>0</v>
      </c>
      <c r="S2824">
        <f t="shared" si="715"/>
        <v>0</v>
      </c>
      <c r="T2824">
        <f t="shared" si="716"/>
        <v>0</v>
      </c>
      <c r="U2824">
        <v>1</v>
      </c>
      <c r="V2824">
        <f t="shared" si="717"/>
        <v>0.51052546590686554</v>
      </c>
      <c r="W2824">
        <f t="shared" si="718"/>
        <v>0.62492964786270244</v>
      </c>
      <c r="X2824">
        <f t="shared" si="719"/>
        <v>0.23958531952569104</v>
      </c>
      <c r="Y2824">
        <f t="shared" si="720"/>
        <v>1</v>
      </c>
      <c r="Z2824" t="s">
        <v>2856</v>
      </c>
    </row>
    <row r="2825" spans="1:26" x14ac:dyDescent="0.25">
      <c r="A2825" t="s">
        <v>26</v>
      </c>
      <c r="B2825" t="s">
        <v>38</v>
      </c>
      <c r="C2825" t="s">
        <v>25</v>
      </c>
      <c r="D2825">
        <v>0</v>
      </c>
      <c r="F2825">
        <v>1</v>
      </c>
      <c r="G2825">
        <v>79.900000000000006</v>
      </c>
      <c r="H2825">
        <f t="shared" si="705"/>
        <v>1</v>
      </c>
      <c r="I2825">
        <f t="shared" si="706"/>
        <v>0</v>
      </c>
      <c r="J2825">
        <f t="shared" si="707"/>
        <v>1</v>
      </c>
      <c r="K2825">
        <f t="shared" si="708"/>
        <v>0</v>
      </c>
      <c r="L2825">
        <f t="shared" si="709"/>
        <v>0</v>
      </c>
      <c r="M2825">
        <f t="shared" si="710"/>
        <v>1</v>
      </c>
      <c r="N2825">
        <f t="shared" si="711"/>
        <v>0</v>
      </c>
      <c r="O2825">
        <f t="shared" si="712"/>
        <v>0</v>
      </c>
      <c r="P2825">
        <v>41</v>
      </c>
      <c r="Q2825">
        <f t="shared" si="713"/>
        <v>0</v>
      </c>
      <c r="R2825">
        <f t="shared" si="714"/>
        <v>0</v>
      </c>
      <c r="S2825">
        <f t="shared" si="715"/>
        <v>1</v>
      </c>
      <c r="T2825">
        <f t="shared" si="716"/>
        <v>0</v>
      </c>
      <c r="U2825">
        <v>1</v>
      </c>
      <c r="V2825">
        <f t="shared" si="717"/>
        <v>0.38233192694118145</v>
      </c>
      <c r="W2825">
        <f t="shared" si="718"/>
        <v>0.59443541201019123</v>
      </c>
      <c r="X2825">
        <f t="shared" si="719"/>
        <v>0.38151384847619402</v>
      </c>
      <c r="Y2825">
        <f t="shared" si="720"/>
        <v>1</v>
      </c>
      <c r="Z2825" t="s">
        <v>2857</v>
      </c>
    </row>
    <row r="2826" spans="1:26" x14ac:dyDescent="0.25">
      <c r="A2826" t="s">
        <v>45</v>
      </c>
      <c r="B2826" t="s">
        <v>33</v>
      </c>
      <c r="C2826" t="s">
        <v>23</v>
      </c>
      <c r="D2826">
        <v>0</v>
      </c>
      <c r="F2826">
        <v>1</v>
      </c>
      <c r="G2826">
        <v>20.45</v>
      </c>
      <c r="H2826">
        <f t="shared" si="705"/>
        <v>1</v>
      </c>
      <c r="I2826">
        <f t="shared" si="706"/>
        <v>0</v>
      </c>
      <c r="J2826">
        <f t="shared" si="707"/>
        <v>0</v>
      </c>
      <c r="K2826">
        <f t="shared" si="708"/>
        <v>0</v>
      </c>
      <c r="L2826">
        <f t="shared" si="709"/>
        <v>1</v>
      </c>
      <c r="M2826">
        <f t="shared" si="710"/>
        <v>0</v>
      </c>
      <c r="N2826">
        <f t="shared" si="711"/>
        <v>0</v>
      </c>
      <c r="O2826">
        <f t="shared" si="712"/>
        <v>1</v>
      </c>
      <c r="P2826">
        <v>39</v>
      </c>
      <c r="Q2826">
        <f t="shared" si="713"/>
        <v>0</v>
      </c>
      <c r="R2826">
        <f t="shared" si="714"/>
        <v>0</v>
      </c>
      <c r="S2826">
        <f t="shared" si="715"/>
        <v>0</v>
      </c>
      <c r="T2826">
        <f t="shared" si="716"/>
        <v>1</v>
      </c>
      <c r="U2826">
        <v>0</v>
      </c>
      <c r="V2826">
        <f t="shared" si="717"/>
        <v>-7.0471031137092119E-2</v>
      </c>
      <c r="W2826">
        <f t="shared" si="718"/>
        <v>0.48238952965616333</v>
      </c>
      <c r="X2826">
        <f t="shared" si="719"/>
        <v>4.9661662295250068E-3</v>
      </c>
      <c r="Y2826">
        <f t="shared" si="720"/>
        <v>0</v>
      </c>
      <c r="Z2826" t="s">
        <v>2858</v>
      </c>
    </row>
    <row r="2827" spans="1:26" x14ac:dyDescent="0.25">
      <c r="A2827" t="s">
        <v>45</v>
      </c>
      <c r="B2827" t="s">
        <v>30</v>
      </c>
      <c r="C2827" t="s">
        <v>23</v>
      </c>
      <c r="D2827">
        <v>0</v>
      </c>
      <c r="F2827">
        <v>1</v>
      </c>
      <c r="G2827">
        <v>19.25</v>
      </c>
      <c r="H2827">
        <f t="shared" si="705"/>
        <v>1</v>
      </c>
      <c r="I2827">
        <f t="shared" si="706"/>
        <v>0</v>
      </c>
      <c r="J2827">
        <f t="shared" si="707"/>
        <v>0</v>
      </c>
      <c r="K2827">
        <f t="shared" si="708"/>
        <v>0</v>
      </c>
      <c r="L2827">
        <f t="shared" si="709"/>
        <v>1</v>
      </c>
      <c r="M2827">
        <f t="shared" si="710"/>
        <v>0</v>
      </c>
      <c r="N2827">
        <f t="shared" si="711"/>
        <v>0</v>
      </c>
      <c r="O2827">
        <f t="shared" si="712"/>
        <v>1</v>
      </c>
      <c r="P2827">
        <v>63</v>
      </c>
      <c r="Q2827">
        <f t="shared" si="713"/>
        <v>0</v>
      </c>
      <c r="R2827">
        <f t="shared" si="714"/>
        <v>1</v>
      </c>
      <c r="S2827">
        <f t="shared" si="715"/>
        <v>0</v>
      </c>
      <c r="T2827">
        <f t="shared" si="716"/>
        <v>0</v>
      </c>
      <c r="U2827">
        <v>0</v>
      </c>
      <c r="V2827">
        <f t="shared" si="717"/>
        <v>-7.234189763277224E-2</v>
      </c>
      <c r="W2827">
        <f t="shared" si="718"/>
        <v>0.48192240876797915</v>
      </c>
      <c r="X2827">
        <f t="shared" si="719"/>
        <v>5.2333501531104977E-3</v>
      </c>
      <c r="Y2827">
        <f t="shared" si="720"/>
        <v>0</v>
      </c>
      <c r="Z2827" t="s">
        <v>2859</v>
      </c>
    </row>
    <row r="2828" spans="1:26" x14ac:dyDescent="0.25">
      <c r="A2828" t="s">
        <v>26</v>
      </c>
      <c r="B2828" t="s">
        <v>27</v>
      </c>
      <c r="C2828" t="s">
        <v>23</v>
      </c>
      <c r="D2828">
        <v>0</v>
      </c>
      <c r="F2828">
        <v>1</v>
      </c>
      <c r="G2828">
        <v>26.35</v>
      </c>
      <c r="H2828">
        <f t="shared" si="705"/>
        <v>1</v>
      </c>
      <c r="I2828">
        <f t="shared" si="706"/>
        <v>0</v>
      </c>
      <c r="J2828">
        <f t="shared" si="707"/>
        <v>0</v>
      </c>
      <c r="K2828">
        <f t="shared" si="708"/>
        <v>0</v>
      </c>
      <c r="L2828">
        <f t="shared" si="709"/>
        <v>1</v>
      </c>
      <c r="M2828">
        <f t="shared" si="710"/>
        <v>1</v>
      </c>
      <c r="N2828">
        <f t="shared" si="711"/>
        <v>0</v>
      </c>
      <c r="O2828">
        <f t="shared" si="712"/>
        <v>0</v>
      </c>
      <c r="P2828">
        <v>15</v>
      </c>
      <c r="Q2828">
        <f t="shared" si="713"/>
        <v>1</v>
      </c>
      <c r="R2828">
        <f t="shared" si="714"/>
        <v>0</v>
      </c>
      <c r="S2828">
        <f t="shared" si="715"/>
        <v>0</v>
      </c>
      <c r="T2828">
        <f t="shared" si="716"/>
        <v>0</v>
      </c>
      <c r="U2828">
        <v>0</v>
      </c>
      <c r="V2828">
        <f t="shared" si="717"/>
        <v>0.40688464412215858</v>
      </c>
      <c r="W2828">
        <f t="shared" si="718"/>
        <v>0.60034064023104949</v>
      </c>
      <c r="X2828">
        <f t="shared" si="719"/>
        <v>0.16555511362241562</v>
      </c>
      <c r="Y2828">
        <f t="shared" si="720"/>
        <v>1</v>
      </c>
      <c r="Z2828" t="s">
        <v>2860</v>
      </c>
    </row>
    <row r="2829" spans="1:26" x14ac:dyDescent="0.25">
      <c r="A2829" t="s">
        <v>29</v>
      </c>
      <c r="B2829" t="s">
        <v>27</v>
      </c>
      <c r="C2829" t="s">
        <v>25</v>
      </c>
      <c r="D2829">
        <v>0</v>
      </c>
      <c r="F2829">
        <v>1</v>
      </c>
      <c r="G2829">
        <v>43.8</v>
      </c>
      <c r="H2829">
        <f t="shared" si="705"/>
        <v>1</v>
      </c>
      <c r="I2829">
        <f t="shared" si="706"/>
        <v>0</v>
      </c>
      <c r="J2829">
        <f t="shared" si="707"/>
        <v>1</v>
      </c>
      <c r="K2829">
        <f t="shared" si="708"/>
        <v>0</v>
      </c>
      <c r="L2829">
        <f t="shared" si="709"/>
        <v>0</v>
      </c>
      <c r="M2829">
        <f t="shared" si="710"/>
        <v>0</v>
      </c>
      <c r="N2829">
        <f t="shared" si="711"/>
        <v>1</v>
      </c>
      <c r="O2829">
        <f t="shared" si="712"/>
        <v>0</v>
      </c>
      <c r="P2829">
        <v>13</v>
      </c>
      <c r="Q2829">
        <f t="shared" si="713"/>
        <v>1</v>
      </c>
      <c r="R2829">
        <f t="shared" si="714"/>
        <v>0</v>
      </c>
      <c r="S2829">
        <f t="shared" si="715"/>
        <v>0</v>
      </c>
      <c r="T2829">
        <f t="shared" si="716"/>
        <v>0</v>
      </c>
      <c r="U2829">
        <v>0</v>
      </c>
      <c r="V2829">
        <f t="shared" si="717"/>
        <v>0.19136352172557308</v>
      </c>
      <c r="W2829">
        <f t="shared" si="718"/>
        <v>0.54769541867914084</v>
      </c>
      <c r="X2829">
        <f t="shared" si="719"/>
        <v>3.6619997447213878E-2</v>
      </c>
      <c r="Y2829">
        <f t="shared" si="720"/>
        <v>0</v>
      </c>
      <c r="Z2829" t="s">
        <v>2861</v>
      </c>
    </row>
    <row r="2830" spans="1:26" x14ac:dyDescent="0.25">
      <c r="A2830" t="s">
        <v>26</v>
      </c>
      <c r="B2830" t="s">
        <v>30</v>
      </c>
      <c r="C2830" t="s">
        <v>25</v>
      </c>
      <c r="D2830">
        <v>0</v>
      </c>
      <c r="F2830">
        <v>1</v>
      </c>
      <c r="G2830">
        <v>50.15</v>
      </c>
      <c r="H2830">
        <f t="shared" si="705"/>
        <v>1</v>
      </c>
      <c r="I2830">
        <f t="shared" si="706"/>
        <v>0</v>
      </c>
      <c r="J2830">
        <f t="shared" si="707"/>
        <v>1</v>
      </c>
      <c r="K2830">
        <f t="shared" si="708"/>
        <v>0</v>
      </c>
      <c r="L2830">
        <f t="shared" si="709"/>
        <v>0</v>
      </c>
      <c r="M2830">
        <f t="shared" si="710"/>
        <v>1</v>
      </c>
      <c r="N2830">
        <f t="shared" si="711"/>
        <v>0</v>
      </c>
      <c r="O2830">
        <f t="shared" si="712"/>
        <v>0</v>
      </c>
      <c r="P2830">
        <v>1</v>
      </c>
      <c r="Q2830">
        <f t="shared" si="713"/>
        <v>0</v>
      </c>
      <c r="R2830">
        <f t="shared" si="714"/>
        <v>1</v>
      </c>
      <c r="S2830">
        <f t="shared" si="715"/>
        <v>0</v>
      </c>
      <c r="T2830">
        <f t="shared" si="716"/>
        <v>0</v>
      </c>
      <c r="U2830">
        <v>0</v>
      </c>
      <c r="V2830">
        <f t="shared" si="717"/>
        <v>0.33595002840244514</v>
      </c>
      <c r="W2830">
        <f t="shared" si="718"/>
        <v>0.58320640220378295</v>
      </c>
      <c r="X2830">
        <f t="shared" si="719"/>
        <v>0.1128624215836037</v>
      </c>
      <c r="Y2830">
        <f t="shared" si="720"/>
        <v>1</v>
      </c>
      <c r="Z2830" t="s">
        <v>2862</v>
      </c>
    </row>
    <row r="2831" spans="1:26" x14ac:dyDescent="0.25">
      <c r="A2831" t="s">
        <v>45</v>
      </c>
      <c r="B2831" t="s">
        <v>30</v>
      </c>
      <c r="C2831" t="s">
        <v>23</v>
      </c>
      <c r="D2831">
        <v>0</v>
      </c>
      <c r="F2831">
        <v>1</v>
      </c>
      <c r="G2831">
        <v>20.45</v>
      </c>
      <c r="H2831">
        <f t="shared" si="705"/>
        <v>1</v>
      </c>
      <c r="I2831">
        <f t="shared" si="706"/>
        <v>0</v>
      </c>
      <c r="J2831">
        <f t="shared" si="707"/>
        <v>0</v>
      </c>
      <c r="K2831">
        <f t="shared" si="708"/>
        <v>0</v>
      </c>
      <c r="L2831">
        <f t="shared" si="709"/>
        <v>1</v>
      </c>
      <c r="M2831">
        <f t="shared" si="710"/>
        <v>0</v>
      </c>
      <c r="N2831">
        <f t="shared" si="711"/>
        <v>0</v>
      </c>
      <c r="O2831">
        <f t="shared" si="712"/>
        <v>1</v>
      </c>
      <c r="P2831">
        <v>1</v>
      </c>
      <c r="Q2831">
        <f t="shared" si="713"/>
        <v>0</v>
      </c>
      <c r="R2831">
        <f t="shared" si="714"/>
        <v>1</v>
      </c>
      <c r="S2831">
        <f t="shared" si="715"/>
        <v>0</v>
      </c>
      <c r="T2831">
        <f t="shared" si="716"/>
        <v>0</v>
      </c>
      <c r="U2831">
        <v>0</v>
      </c>
      <c r="V2831">
        <f t="shared" si="717"/>
        <v>-5.1916412772033821E-2</v>
      </c>
      <c r="W2831">
        <f t="shared" si="718"/>
        <v>0.48702381125124661</v>
      </c>
      <c r="X2831">
        <f t="shared" si="719"/>
        <v>2.6953139151161963E-3</v>
      </c>
      <c r="Y2831">
        <f t="shared" si="720"/>
        <v>0</v>
      </c>
      <c r="Z2831" t="s">
        <v>2863</v>
      </c>
    </row>
    <row r="2832" spans="1:26" x14ac:dyDescent="0.25">
      <c r="A2832" t="s">
        <v>26</v>
      </c>
      <c r="B2832" t="s">
        <v>27</v>
      </c>
      <c r="C2832" t="s">
        <v>35</v>
      </c>
      <c r="D2832">
        <v>1</v>
      </c>
      <c r="F2832">
        <v>1</v>
      </c>
      <c r="G2832">
        <v>69.7</v>
      </c>
      <c r="H2832">
        <f t="shared" si="705"/>
        <v>0</v>
      </c>
      <c r="I2832">
        <f t="shared" si="706"/>
        <v>1</v>
      </c>
      <c r="J2832">
        <f t="shared" si="707"/>
        <v>0</v>
      </c>
      <c r="K2832">
        <f t="shared" si="708"/>
        <v>1</v>
      </c>
      <c r="L2832">
        <f t="shared" si="709"/>
        <v>0</v>
      </c>
      <c r="M2832">
        <f t="shared" si="710"/>
        <v>1</v>
      </c>
      <c r="N2832">
        <f t="shared" si="711"/>
        <v>0</v>
      </c>
      <c r="O2832">
        <f t="shared" si="712"/>
        <v>0</v>
      </c>
      <c r="P2832">
        <v>8</v>
      </c>
      <c r="Q2832">
        <f t="shared" si="713"/>
        <v>1</v>
      </c>
      <c r="R2832">
        <f t="shared" si="714"/>
        <v>0</v>
      </c>
      <c r="S2832">
        <f t="shared" si="715"/>
        <v>0</v>
      </c>
      <c r="T2832">
        <f t="shared" si="716"/>
        <v>0</v>
      </c>
      <c r="U2832">
        <v>1</v>
      </c>
      <c r="V2832">
        <f t="shared" si="717"/>
        <v>0.50319790546545173</v>
      </c>
      <c r="W2832">
        <f t="shared" si="718"/>
        <v>0.62321055602761777</v>
      </c>
      <c r="X2832">
        <f t="shared" si="719"/>
        <v>0.24681232113391424</v>
      </c>
      <c r="Y2832">
        <f t="shared" si="720"/>
        <v>1</v>
      </c>
      <c r="Z2832" t="s">
        <v>2864</v>
      </c>
    </row>
    <row r="2833" spans="1:26" x14ac:dyDescent="0.25">
      <c r="A2833" t="s">
        <v>45</v>
      </c>
      <c r="B2833" t="s">
        <v>27</v>
      </c>
      <c r="C2833" t="s">
        <v>25</v>
      </c>
      <c r="D2833">
        <v>0</v>
      </c>
      <c r="F2833">
        <v>1</v>
      </c>
      <c r="G2833">
        <v>61.4</v>
      </c>
      <c r="H2833">
        <f t="shared" si="705"/>
        <v>1</v>
      </c>
      <c r="I2833">
        <f t="shared" si="706"/>
        <v>0</v>
      </c>
      <c r="J2833">
        <f t="shared" si="707"/>
        <v>1</v>
      </c>
      <c r="K2833">
        <f t="shared" si="708"/>
        <v>0</v>
      </c>
      <c r="L2833">
        <f t="shared" si="709"/>
        <v>0</v>
      </c>
      <c r="M2833">
        <f t="shared" si="710"/>
        <v>0</v>
      </c>
      <c r="N2833">
        <f t="shared" si="711"/>
        <v>0</v>
      </c>
      <c r="O2833">
        <f t="shared" si="712"/>
        <v>1</v>
      </c>
      <c r="P2833">
        <v>60</v>
      </c>
      <c r="Q2833">
        <f t="shared" si="713"/>
        <v>1</v>
      </c>
      <c r="R2833">
        <f t="shared" si="714"/>
        <v>0</v>
      </c>
      <c r="S2833">
        <f t="shared" si="715"/>
        <v>0</v>
      </c>
      <c r="T2833">
        <f t="shared" si="716"/>
        <v>0</v>
      </c>
      <c r="U2833">
        <v>0</v>
      </c>
      <c r="V2833">
        <f t="shared" si="717"/>
        <v>0.17742345931745029</v>
      </c>
      <c r="W2833">
        <f t="shared" si="718"/>
        <v>0.54423987311438216</v>
      </c>
      <c r="X2833">
        <f t="shared" si="719"/>
        <v>3.1479083916170943E-2</v>
      </c>
      <c r="Y2833">
        <f t="shared" si="720"/>
        <v>0</v>
      </c>
      <c r="Z2833" t="s">
        <v>2865</v>
      </c>
    </row>
    <row r="2834" spans="1:26" x14ac:dyDescent="0.25">
      <c r="A2834" t="s">
        <v>26</v>
      </c>
      <c r="B2834" t="s">
        <v>27</v>
      </c>
      <c r="C2834" t="s">
        <v>35</v>
      </c>
      <c r="D2834">
        <v>1</v>
      </c>
      <c r="F2834">
        <v>1</v>
      </c>
      <c r="G2834">
        <v>98.1</v>
      </c>
      <c r="H2834">
        <f t="shared" si="705"/>
        <v>0</v>
      </c>
      <c r="I2834">
        <f t="shared" si="706"/>
        <v>1</v>
      </c>
      <c r="J2834">
        <f t="shared" si="707"/>
        <v>0</v>
      </c>
      <c r="K2834">
        <f t="shared" si="708"/>
        <v>1</v>
      </c>
      <c r="L2834">
        <f t="shared" si="709"/>
        <v>0</v>
      </c>
      <c r="M2834">
        <f t="shared" si="710"/>
        <v>1</v>
      </c>
      <c r="N2834">
        <f t="shared" si="711"/>
        <v>0</v>
      </c>
      <c r="O2834">
        <f t="shared" si="712"/>
        <v>0</v>
      </c>
      <c r="P2834">
        <v>12</v>
      </c>
      <c r="Q2834">
        <f t="shared" si="713"/>
        <v>1</v>
      </c>
      <c r="R2834">
        <f t="shared" si="714"/>
        <v>0</v>
      </c>
      <c r="S2834">
        <f t="shared" si="715"/>
        <v>0</v>
      </c>
      <c r="T2834">
        <f t="shared" si="716"/>
        <v>0</v>
      </c>
      <c r="U2834">
        <v>1</v>
      </c>
      <c r="V2834">
        <f t="shared" si="717"/>
        <v>0.54747507919654781</v>
      </c>
      <c r="W2834">
        <f t="shared" si="718"/>
        <v>0.63354959192999616</v>
      </c>
      <c r="X2834">
        <f t="shared" si="719"/>
        <v>0.20477880394817069</v>
      </c>
      <c r="Y2834">
        <f t="shared" si="720"/>
        <v>1</v>
      </c>
      <c r="Z2834" t="s">
        <v>2866</v>
      </c>
    </row>
    <row r="2835" spans="1:26" x14ac:dyDescent="0.25">
      <c r="A2835" t="s">
        <v>29</v>
      </c>
      <c r="B2835" t="s">
        <v>38</v>
      </c>
      <c r="C2835" t="s">
        <v>25</v>
      </c>
      <c r="D2835">
        <v>0</v>
      </c>
      <c r="F2835">
        <v>1</v>
      </c>
      <c r="G2835">
        <v>70.75</v>
      </c>
      <c r="H2835">
        <f t="shared" si="705"/>
        <v>1</v>
      </c>
      <c r="I2835">
        <f t="shared" si="706"/>
        <v>0</v>
      </c>
      <c r="J2835">
        <f t="shared" si="707"/>
        <v>1</v>
      </c>
      <c r="K2835">
        <f t="shared" si="708"/>
        <v>0</v>
      </c>
      <c r="L2835">
        <f t="shared" si="709"/>
        <v>0</v>
      </c>
      <c r="M2835">
        <f t="shared" si="710"/>
        <v>0</v>
      </c>
      <c r="N2835">
        <f t="shared" si="711"/>
        <v>1</v>
      </c>
      <c r="O2835">
        <f t="shared" si="712"/>
        <v>0</v>
      </c>
      <c r="P2835">
        <v>40</v>
      </c>
      <c r="Q2835">
        <f t="shared" si="713"/>
        <v>0</v>
      </c>
      <c r="R2835">
        <f t="shared" si="714"/>
        <v>0</v>
      </c>
      <c r="S2835">
        <f t="shared" si="715"/>
        <v>1</v>
      </c>
      <c r="T2835">
        <f t="shared" si="716"/>
        <v>0</v>
      </c>
      <c r="U2835">
        <v>0</v>
      </c>
      <c r="V2835">
        <f t="shared" si="717"/>
        <v>9.6611721370171155E-2</v>
      </c>
      <c r="W2835">
        <f t="shared" si="718"/>
        <v>0.52413416125958479</v>
      </c>
      <c r="X2835">
        <f t="shared" si="719"/>
        <v>9.3338247061075866E-3</v>
      </c>
      <c r="Y2835">
        <f t="shared" si="720"/>
        <v>0</v>
      </c>
      <c r="Z2835" t="s">
        <v>2867</v>
      </c>
    </row>
    <row r="2836" spans="1:26" x14ac:dyDescent="0.25">
      <c r="A2836" t="s">
        <v>45</v>
      </c>
      <c r="B2836" t="s">
        <v>33</v>
      </c>
      <c r="C2836" t="s">
        <v>25</v>
      </c>
      <c r="D2836">
        <v>0</v>
      </c>
      <c r="F2836">
        <v>1</v>
      </c>
      <c r="G2836">
        <v>61.15</v>
      </c>
      <c r="H2836">
        <f t="shared" si="705"/>
        <v>1</v>
      </c>
      <c r="I2836">
        <f t="shared" si="706"/>
        <v>0</v>
      </c>
      <c r="J2836">
        <f t="shared" si="707"/>
        <v>1</v>
      </c>
      <c r="K2836">
        <f t="shared" si="708"/>
        <v>0</v>
      </c>
      <c r="L2836">
        <f t="shared" si="709"/>
        <v>0</v>
      </c>
      <c r="M2836">
        <f t="shared" si="710"/>
        <v>0</v>
      </c>
      <c r="N2836">
        <f t="shared" si="711"/>
        <v>0</v>
      </c>
      <c r="O2836">
        <f t="shared" si="712"/>
        <v>1</v>
      </c>
      <c r="P2836">
        <v>66</v>
      </c>
      <c r="Q2836">
        <f t="shared" si="713"/>
        <v>0</v>
      </c>
      <c r="R2836">
        <f t="shared" si="714"/>
        <v>0</v>
      </c>
      <c r="S2836">
        <f t="shared" si="715"/>
        <v>0</v>
      </c>
      <c r="T2836">
        <f t="shared" si="716"/>
        <v>1</v>
      </c>
      <c r="U2836">
        <v>0</v>
      </c>
      <c r="V2836">
        <f t="shared" si="717"/>
        <v>2.1710733361574031E-2</v>
      </c>
      <c r="W2836">
        <f t="shared" si="718"/>
        <v>0.50542747015287559</v>
      </c>
      <c r="X2836">
        <f t="shared" si="719"/>
        <v>4.7135594309736362E-4</v>
      </c>
      <c r="Y2836">
        <f t="shared" si="720"/>
        <v>0</v>
      </c>
      <c r="Z2836" t="s">
        <v>2868</v>
      </c>
    </row>
    <row r="2837" spans="1:26" x14ac:dyDescent="0.25">
      <c r="A2837" t="s">
        <v>29</v>
      </c>
      <c r="B2837" t="s">
        <v>30</v>
      </c>
      <c r="C2837" t="s">
        <v>23</v>
      </c>
      <c r="D2837">
        <v>0</v>
      </c>
      <c r="F2837">
        <v>1</v>
      </c>
      <c r="G2837">
        <v>20.25</v>
      </c>
      <c r="H2837">
        <f t="shared" si="705"/>
        <v>1</v>
      </c>
      <c r="I2837">
        <f t="shared" si="706"/>
        <v>0</v>
      </c>
      <c r="J2837">
        <f t="shared" si="707"/>
        <v>0</v>
      </c>
      <c r="K2837">
        <f t="shared" si="708"/>
        <v>0</v>
      </c>
      <c r="L2837">
        <f t="shared" si="709"/>
        <v>1</v>
      </c>
      <c r="M2837">
        <f t="shared" si="710"/>
        <v>0</v>
      </c>
      <c r="N2837">
        <f t="shared" si="711"/>
        <v>1</v>
      </c>
      <c r="O2837">
        <f t="shared" si="712"/>
        <v>0</v>
      </c>
      <c r="P2837">
        <v>42</v>
      </c>
      <c r="Q2837">
        <f t="shared" si="713"/>
        <v>0</v>
      </c>
      <c r="R2837">
        <f t="shared" si="714"/>
        <v>1</v>
      </c>
      <c r="S2837">
        <f t="shared" si="715"/>
        <v>0</v>
      </c>
      <c r="T2837">
        <f t="shared" si="716"/>
        <v>0</v>
      </c>
      <c r="U2837">
        <v>0</v>
      </c>
      <c r="V2837">
        <f t="shared" si="717"/>
        <v>2.8426629277532763E-3</v>
      </c>
      <c r="W2837">
        <f t="shared" si="718"/>
        <v>0.50071066525338037</v>
      </c>
      <c r="X2837">
        <f t="shared" si="719"/>
        <v>8.0807325208228288E-6</v>
      </c>
      <c r="Y2837">
        <f t="shared" si="720"/>
        <v>0</v>
      </c>
      <c r="Z2837" t="s">
        <v>2869</v>
      </c>
    </row>
    <row r="2838" spans="1:26" x14ac:dyDescent="0.25">
      <c r="A2838" t="s">
        <v>29</v>
      </c>
      <c r="B2838" t="s">
        <v>38</v>
      </c>
      <c r="C2838" t="s">
        <v>25</v>
      </c>
      <c r="D2838">
        <v>1</v>
      </c>
      <c r="F2838">
        <v>1</v>
      </c>
      <c r="G2838">
        <v>63.85</v>
      </c>
      <c r="H2838">
        <f t="shared" si="705"/>
        <v>0</v>
      </c>
      <c r="I2838">
        <f t="shared" si="706"/>
        <v>1</v>
      </c>
      <c r="J2838">
        <f t="shared" si="707"/>
        <v>1</v>
      </c>
      <c r="K2838">
        <f t="shared" si="708"/>
        <v>0</v>
      </c>
      <c r="L2838">
        <f t="shared" si="709"/>
        <v>0</v>
      </c>
      <c r="M2838">
        <f t="shared" si="710"/>
        <v>0</v>
      </c>
      <c r="N2838">
        <f t="shared" si="711"/>
        <v>1</v>
      </c>
      <c r="O2838">
        <f t="shared" si="712"/>
        <v>0</v>
      </c>
      <c r="P2838">
        <v>66</v>
      </c>
      <c r="Q2838">
        <f t="shared" si="713"/>
        <v>0</v>
      </c>
      <c r="R2838">
        <f t="shared" si="714"/>
        <v>0</v>
      </c>
      <c r="S2838">
        <f t="shared" si="715"/>
        <v>1</v>
      </c>
      <c r="T2838">
        <f t="shared" si="716"/>
        <v>0</v>
      </c>
      <c r="U2838">
        <v>0</v>
      </c>
      <c r="V2838">
        <f t="shared" si="717"/>
        <v>9.0717408280766174E-2</v>
      </c>
      <c r="W2838">
        <f t="shared" si="718"/>
        <v>0.52266381126891959</v>
      </c>
      <c r="X2838">
        <f t="shared" si="719"/>
        <v>8.2296481651792236E-3</v>
      </c>
      <c r="Y2838">
        <f t="shared" si="720"/>
        <v>0</v>
      </c>
      <c r="Z2838" t="s">
        <v>2870</v>
      </c>
    </row>
    <row r="2839" spans="1:26" x14ac:dyDescent="0.25">
      <c r="A2839" t="s">
        <v>26</v>
      </c>
      <c r="B2839" t="s">
        <v>27</v>
      </c>
      <c r="C2839" t="s">
        <v>35</v>
      </c>
      <c r="D2839">
        <v>0</v>
      </c>
      <c r="F2839">
        <v>1</v>
      </c>
      <c r="G2839">
        <v>98.7</v>
      </c>
      <c r="H2839">
        <f t="shared" si="705"/>
        <v>1</v>
      </c>
      <c r="I2839">
        <f t="shared" si="706"/>
        <v>0</v>
      </c>
      <c r="J2839">
        <f t="shared" si="707"/>
        <v>0</v>
      </c>
      <c r="K2839">
        <f t="shared" si="708"/>
        <v>1</v>
      </c>
      <c r="L2839">
        <f t="shared" si="709"/>
        <v>0</v>
      </c>
      <c r="M2839">
        <f t="shared" si="710"/>
        <v>1</v>
      </c>
      <c r="N2839">
        <f t="shared" si="711"/>
        <v>0</v>
      </c>
      <c r="O2839">
        <f t="shared" si="712"/>
        <v>0</v>
      </c>
      <c r="P2839">
        <v>49</v>
      </c>
      <c r="Q2839">
        <f t="shared" si="713"/>
        <v>1</v>
      </c>
      <c r="R2839">
        <f t="shared" si="714"/>
        <v>0</v>
      </c>
      <c r="S2839">
        <f t="shared" si="715"/>
        <v>0</v>
      </c>
      <c r="T2839">
        <f t="shared" si="716"/>
        <v>0</v>
      </c>
      <c r="U2839">
        <v>0</v>
      </c>
      <c r="V2839">
        <f t="shared" si="717"/>
        <v>0.54841051244438788</v>
      </c>
      <c r="W2839">
        <f t="shared" si="718"/>
        <v>0.63376673918500981</v>
      </c>
      <c r="X2839">
        <f t="shared" si="719"/>
        <v>0.3007540901595161</v>
      </c>
      <c r="Y2839">
        <f t="shared" si="720"/>
        <v>1</v>
      </c>
      <c r="Z2839" t="s">
        <v>2871</v>
      </c>
    </row>
    <row r="2840" spans="1:26" x14ac:dyDescent="0.25">
      <c r="A2840" t="s">
        <v>26</v>
      </c>
      <c r="B2840" t="s">
        <v>30</v>
      </c>
      <c r="C2840" t="s">
        <v>23</v>
      </c>
      <c r="D2840">
        <v>0</v>
      </c>
      <c r="F2840">
        <v>1</v>
      </c>
      <c r="G2840">
        <v>20.5</v>
      </c>
      <c r="H2840">
        <f t="shared" si="705"/>
        <v>1</v>
      </c>
      <c r="I2840">
        <f t="shared" si="706"/>
        <v>0</v>
      </c>
      <c r="J2840">
        <f t="shared" si="707"/>
        <v>0</v>
      </c>
      <c r="K2840">
        <f t="shared" si="708"/>
        <v>0</v>
      </c>
      <c r="L2840">
        <f t="shared" si="709"/>
        <v>1</v>
      </c>
      <c r="M2840">
        <f t="shared" si="710"/>
        <v>1</v>
      </c>
      <c r="N2840">
        <f t="shared" si="711"/>
        <v>0</v>
      </c>
      <c r="O2840">
        <f t="shared" si="712"/>
        <v>0</v>
      </c>
      <c r="P2840">
        <v>1</v>
      </c>
      <c r="Q2840">
        <f t="shared" si="713"/>
        <v>0</v>
      </c>
      <c r="R2840">
        <f t="shared" si="714"/>
        <v>1</v>
      </c>
      <c r="S2840">
        <f t="shared" si="715"/>
        <v>0</v>
      </c>
      <c r="T2840">
        <f t="shared" si="716"/>
        <v>0</v>
      </c>
      <c r="U2840">
        <v>1</v>
      </c>
      <c r="V2840">
        <f t="shared" si="717"/>
        <v>0.26099582621816669</v>
      </c>
      <c r="W2840">
        <f t="shared" si="718"/>
        <v>0.56488107216890082</v>
      </c>
      <c r="X2840">
        <f t="shared" si="719"/>
        <v>0.54612716886697021</v>
      </c>
      <c r="Y2840">
        <f t="shared" si="720"/>
        <v>0</v>
      </c>
      <c r="Z2840" t="s">
        <v>2872</v>
      </c>
    </row>
    <row r="2841" spans="1:26" x14ac:dyDescent="0.25">
      <c r="A2841" t="s">
        <v>45</v>
      </c>
      <c r="B2841" t="s">
        <v>30</v>
      </c>
      <c r="C2841" t="s">
        <v>23</v>
      </c>
      <c r="D2841">
        <v>0</v>
      </c>
      <c r="F2841">
        <v>1</v>
      </c>
      <c r="G2841">
        <v>20</v>
      </c>
      <c r="H2841">
        <f t="shared" si="705"/>
        <v>1</v>
      </c>
      <c r="I2841">
        <f t="shared" si="706"/>
        <v>0</v>
      </c>
      <c r="J2841">
        <f t="shared" si="707"/>
        <v>0</v>
      </c>
      <c r="K2841">
        <f t="shared" si="708"/>
        <v>0</v>
      </c>
      <c r="L2841">
        <f t="shared" si="709"/>
        <v>1</v>
      </c>
      <c r="M2841">
        <f t="shared" si="710"/>
        <v>0</v>
      </c>
      <c r="N2841">
        <f t="shared" si="711"/>
        <v>0</v>
      </c>
      <c r="O2841">
        <f t="shared" si="712"/>
        <v>1</v>
      </c>
      <c r="P2841">
        <v>41</v>
      </c>
      <c r="Q2841">
        <f t="shared" si="713"/>
        <v>0</v>
      </c>
      <c r="R2841">
        <f t="shared" si="714"/>
        <v>1</v>
      </c>
      <c r="S2841">
        <f t="shared" si="715"/>
        <v>0</v>
      </c>
      <c r="T2841">
        <f t="shared" si="716"/>
        <v>0</v>
      </c>
      <c r="U2841">
        <v>0</v>
      </c>
      <c r="V2841">
        <f t="shared" si="717"/>
        <v>-7.1172606072972155E-2</v>
      </c>
      <c r="W2841">
        <f t="shared" si="718"/>
        <v>0.48221435567216314</v>
      </c>
      <c r="X2841">
        <f t="shared" si="719"/>
        <v>5.0655398552184733E-3</v>
      </c>
      <c r="Y2841">
        <f t="shared" si="720"/>
        <v>0</v>
      </c>
      <c r="Z2841" t="s">
        <v>2873</v>
      </c>
    </row>
    <row r="2842" spans="1:26" x14ac:dyDescent="0.25">
      <c r="A2842" t="s">
        <v>45</v>
      </c>
      <c r="B2842" t="s">
        <v>33</v>
      </c>
      <c r="C2842" t="s">
        <v>23</v>
      </c>
      <c r="D2842">
        <v>0</v>
      </c>
      <c r="F2842">
        <v>1</v>
      </c>
      <c r="G2842">
        <v>19.3</v>
      </c>
      <c r="H2842">
        <f t="shared" si="705"/>
        <v>1</v>
      </c>
      <c r="I2842">
        <f t="shared" si="706"/>
        <v>0</v>
      </c>
      <c r="J2842">
        <f t="shared" si="707"/>
        <v>0</v>
      </c>
      <c r="K2842">
        <f t="shared" si="708"/>
        <v>0</v>
      </c>
      <c r="L2842">
        <f t="shared" si="709"/>
        <v>1</v>
      </c>
      <c r="M2842">
        <f t="shared" si="710"/>
        <v>0</v>
      </c>
      <c r="N2842">
        <f t="shared" si="711"/>
        <v>0</v>
      </c>
      <c r="O2842">
        <f t="shared" si="712"/>
        <v>1</v>
      </c>
      <c r="P2842">
        <v>41</v>
      </c>
      <c r="Q2842">
        <f t="shared" si="713"/>
        <v>0</v>
      </c>
      <c r="R2842">
        <f t="shared" si="714"/>
        <v>0</v>
      </c>
      <c r="S2842">
        <f t="shared" si="715"/>
        <v>0</v>
      </c>
      <c r="T2842">
        <f t="shared" si="716"/>
        <v>1</v>
      </c>
      <c r="U2842">
        <v>0</v>
      </c>
      <c r="V2842">
        <f t="shared" si="717"/>
        <v>-6.7400775601363191E-2</v>
      </c>
      <c r="W2842">
        <f t="shared" si="718"/>
        <v>0.48315618221547169</v>
      </c>
      <c r="X2842">
        <f t="shared" si="719"/>
        <v>4.5428645516653156E-3</v>
      </c>
      <c r="Y2842">
        <f t="shared" si="720"/>
        <v>0</v>
      </c>
      <c r="Z2842" t="s">
        <v>2874</v>
      </c>
    </row>
    <row r="2843" spans="1:26" x14ac:dyDescent="0.25">
      <c r="A2843" t="s">
        <v>26</v>
      </c>
      <c r="B2843" t="s">
        <v>30</v>
      </c>
      <c r="C2843" t="s">
        <v>35</v>
      </c>
      <c r="D2843">
        <v>0</v>
      </c>
      <c r="F2843">
        <v>1</v>
      </c>
      <c r="G2843">
        <v>84.4</v>
      </c>
      <c r="H2843">
        <f t="shared" si="705"/>
        <v>1</v>
      </c>
      <c r="I2843">
        <f t="shared" si="706"/>
        <v>0</v>
      </c>
      <c r="J2843">
        <f t="shared" si="707"/>
        <v>0</v>
      </c>
      <c r="K2843">
        <f t="shared" si="708"/>
        <v>1</v>
      </c>
      <c r="L2843">
        <f t="shared" si="709"/>
        <v>0</v>
      </c>
      <c r="M2843">
        <f t="shared" si="710"/>
        <v>1</v>
      </c>
      <c r="N2843">
        <f t="shared" si="711"/>
        <v>0</v>
      </c>
      <c r="O2843">
        <f t="shared" si="712"/>
        <v>0</v>
      </c>
      <c r="P2843">
        <v>23</v>
      </c>
      <c r="Q2843">
        <f t="shared" si="713"/>
        <v>0</v>
      </c>
      <c r="R2843">
        <f t="shared" si="714"/>
        <v>1</v>
      </c>
      <c r="S2843">
        <f t="shared" si="715"/>
        <v>0</v>
      </c>
      <c r="T2843">
        <f t="shared" si="716"/>
        <v>0</v>
      </c>
      <c r="U2843">
        <v>0</v>
      </c>
      <c r="V2843">
        <f t="shared" si="717"/>
        <v>0.3893476762999819</v>
      </c>
      <c r="W2843">
        <f t="shared" si="718"/>
        <v>0.5961256557881951</v>
      </c>
      <c r="X2843">
        <f t="shared" si="719"/>
        <v>0.1515916130401955</v>
      </c>
      <c r="Y2843">
        <f t="shared" si="720"/>
        <v>1</v>
      </c>
      <c r="Z2843" t="s">
        <v>2875</v>
      </c>
    </row>
    <row r="2844" spans="1:26" x14ac:dyDescent="0.25">
      <c r="A2844" t="s">
        <v>26</v>
      </c>
      <c r="B2844" t="s">
        <v>27</v>
      </c>
      <c r="C2844" t="s">
        <v>25</v>
      </c>
      <c r="D2844">
        <v>0</v>
      </c>
      <c r="F2844">
        <v>1</v>
      </c>
      <c r="G2844">
        <v>25.1</v>
      </c>
      <c r="H2844">
        <f t="shared" si="705"/>
        <v>1</v>
      </c>
      <c r="I2844">
        <f t="shared" si="706"/>
        <v>0</v>
      </c>
      <c r="J2844">
        <f t="shared" si="707"/>
        <v>1</v>
      </c>
      <c r="K2844">
        <f t="shared" si="708"/>
        <v>0</v>
      </c>
      <c r="L2844">
        <f t="shared" si="709"/>
        <v>0</v>
      </c>
      <c r="M2844">
        <f t="shared" si="710"/>
        <v>1</v>
      </c>
      <c r="N2844">
        <f t="shared" si="711"/>
        <v>0</v>
      </c>
      <c r="O2844">
        <f t="shared" si="712"/>
        <v>0</v>
      </c>
      <c r="P2844">
        <v>3</v>
      </c>
      <c r="Q2844">
        <f t="shared" si="713"/>
        <v>1</v>
      </c>
      <c r="R2844">
        <f t="shared" si="714"/>
        <v>0</v>
      </c>
      <c r="S2844">
        <f t="shared" si="715"/>
        <v>0</v>
      </c>
      <c r="T2844">
        <f t="shared" si="716"/>
        <v>0</v>
      </c>
      <c r="U2844">
        <v>0</v>
      </c>
      <c r="V2844">
        <f t="shared" si="717"/>
        <v>0.43366403404267395</v>
      </c>
      <c r="W2844">
        <f t="shared" si="718"/>
        <v>0.60674826567231976</v>
      </c>
      <c r="X2844">
        <f t="shared" si="719"/>
        <v>0.18806449442216547</v>
      </c>
      <c r="Y2844">
        <f t="shared" si="720"/>
        <v>1</v>
      </c>
      <c r="Z2844" t="s">
        <v>2876</v>
      </c>
    </row>
    <row r="2845" spans="1:26" x14ac:dyDescent="0.25">
      <c r="A2845" t="s">
        <v>26</v>
      </c>
      <c r="B2845" t="s">
        <v>30</v>
      </c>
      <c r="C2845" t="s">
        <v>25</v>
      </c>
      <c r="D2845">
        <v>0</v>
      </c>
      <c r="F2845">
        <v>1</v>
      </c>
      <c r="G2845">
        <v>48.25</v>
      </c>
      <c r="H2845">
        <f t="shared" si="705"/>
        <v>1</v>
      </c>
      <c r="I2845">
        <f t="shared" si="706"/>
        <v>0</v>
      </c>
      <c r="J2845">
        <f t="shared" si="707"/>
        <v>1</v>
      </c>
      <c r="K2845">
        <f t="shared" si="708"/>
        <v>0</v>
      </c>
      <c r="L2845">
        <f t="shared" si="709"/>
        <v>0</v>
      </c>
      <c r="M2845">
        <f t="shared" si="710"/>
        <v>1</v>
      </c>
      <c r="N2845">
        <f t="shared" si="711"/>
        <v>0</v>
      </c>
      <c r="O2845">
        <f t="shared" si="712"/>
        <v>0</v>
      </c>
      <c r="P2845">
        <v>4</v>
      </c>
      <c r="Q2845">
        <f t="shared" si="713"/>
        <v>0</v>
      </c>
      <c r="R2845">
        <f t="shared" si="714"/>
        <v>1</v>
      </c>
      <c r="S2845">
        <f t="shared" si="715"/>
        <v>0</v>
      </c>
      <c r="T2845">
        <f t="shared" si="716"/>
        <v>0</v>
      </c>
      <c r="U2845">
        <v>0</v>
      </c>
      <c r="V2845">
        <f t="shared" si="717"/>
        <v>0.33298782311761826</v>
      </c>
      <c r="W2845">
        <f t="shared" si="718"/>
        <v>0.5824861821451266</v>
      </c>
      <c r="X2845">
        <f t="shared" si="719"/>
        <v>0.11088089034461023</v>
      </c>
      <c r="Y2845">
        <f t="shared" si="720"/>
        <v>1</v>
      </c>
      <c r="Z2845" t="s">
        <v>2877</v>
      </c>
    </row>
    <row r="2846" spans="1:26" x14ac:dyDescent="0.25">
      <c r="A2846" t="s">
        <v>45</v>
      </c>
      <c r="B2846" t="s">
        <v>30</v>
      </c>
      <c r="C2846" t="s">
        <v>23</v>
      </c>
      <c r="D2846">
        <v>0</v>
      </c>
      <c r="F2846">
        <v>1</v>
      </c>
      <c r="G2846">
        <v>19.850000000000001</v>
      </c>
      <c r="H2846">
        <f t="shared" si="705"/>
        <v>1</v>
      </c>
      <c r="I2846">
        <f t="shared" si="706"/>
        <v>0</v>
      </c>
      <c r="J2846">
        <f t="shared" si="707"/>
        <v>0</v>
      </c>
      <c r="K2846">
        <f t="shared" si="708"/>
        <v>0</v>
      </c>
      <c r="L2846">
        <f t="shared" si="709"/>
        <v>1</v>
      </c>
      <c r="M2846">
        <f t="shared" si="710"/>
        <v>0</v>
      </c>
      <c r="N2846">
        <f t="shared" si="711"/>
        <v>0</v>
      </c>
      <c r="O2846">
        <f t="shared" si="712"/>
        <v>1</v>
      </c>
      <c r="P2846">
        <v>52</v>
      </c>
      <c r="Q2846">
        <f t="shared" si="713"/>
        <v>0</v>
      </c>
      <c r="R2846">
        <f t="shared" si="714"/>
        <v>1</v>
      </c>
      <c r="S2846">
        <f t="shared" si="715"/>
        <v>0</v>
      </c>
      <c r="T2846">
        <f t="shared" si="716"/>
        <v>0</v>
      </c>
      <c r="U2846">
        <v>0</v>
      </c>
      <c r="V2846">
        <f t="shared" si="717"/>
        <v>-5.2851846019873874E-2</v>
      </c>
      <c r="W2846">
        <f t="shared" si="718"/>
        <v>0.48679011330266675</v>
      </c>
      <c r="X2846">
        <f t="shared" si="719"/>
        <v>2.7933176277084577E-3</v>
      </c>
      <c r="Y2846">
        <f t="shared" si="720"/>
        <v>0</v>
      </c>
      <c r="Z2846" t="s">
        <v>2878</v>
      </c>
    </row>
    <row r="2847" spans="1:26" x14ac:dyDescent="0.25">
      <c r="A2847" t="s">
        <v>26</v>
      </c>
      <c r="B2847" t="s">
        <v>27</v>
      </c>
      <c r="C2847" t="s">
        <v>35</v>
      </c>
      <c r="D2847">
        <v>1</v>
      </c>
      <c r="F2847">
        <v>1</v>
      </c>
      <c r="G2847">
        <v>99.6</v>
      </c>
      <c r="H2847">
        <f t="shared" si="705"/>
        <v>0</v>
      </c>
      <c r="I2847">
        <f t="shared" si="706"/>
        <v>1</v>
      </c>
      <c r="J2847">
        <f t="shared" si="707"/>
        <v>0</v>
      </c>
      <c r="K2847">
        <f t="shared" si="708"/>
        <v>1</v>
      </c>
      <c r="L2847">
        <f t="shared" si="709"/>
        <v>0</v>
      </c>
      <c r="M2847">
        <f t="shared" si="710"/>
        <v>1</v>
      </c>
      <c r="N2847">
        <f t="shared" si="711"/>
        <v>0</v>
      </c>
      <c r="O2847">
        <f t="shared" si="712"/>
        <v>0</v>
      </c>
      <c r="P2847">
        <v>4</v>
      </c>
      <c r="Q2847">
        <f t="shared" si="713"/>
        <v>1</v>
      </c>
      <c r="R2847">
        <f t="shared" si="714"/>
        <v>0</v>
      </c>
      <c r="S2847">
        <f t="shared" si="715"/>
        <v>0</v>
      </c>
      <c r="T2847">
        <f t="shared" si="716"/>
        <v>0</v>
      </c>
      <c r="U2847">
        <v>1</v>
      </c>
      <c r="V2847">
        <f t="shared" si="717"/>
        <v>0.55467683157690373</v>
      </c>
      <c r="W2847">
        <f t="shared" si="718"/>
        <v>0.63521996944353343</v>
      </c>
      <c r="X2847">
        <f t="shared" si="719"/>
        <v>0.19831272433438538</v>
      </c>
      <c r="Y2847">
        <f t="shared" si="720"/>
        <v>1</v>
      </c>
      <c r="Z2847" t="s">
        <v>2879</v>
      </c>
    </row>
    <row r="2848" spans="1:26" x14ac:dyDescent="0.25">
      <c r="A2848" t="s">
        <v>26</v>
      </c>
      <c r="B2848" t="s">
        <v>27</v>
      </c>
      <c r="C2848" t="s">
        <v>35</v>
      </c>
      <c r="D2848">
        <v>0</v>
      </c>
      <c r="F2848">
        <v>1</v>
      </c>
      <c r="G2848">
        <v>94.2</v>
      </c>
      <c r="H2848">
        <f t="shared" si="705"/>
        <v>1</v>
      </c>
      <c r="I2848">
        <f t="shared" si="706"/>
        <v>0</v>
      </c>
      <c r="J2848">
        <f t="shared" si="707"/>
        <v>0</v>
      </c>
      <c r="K2848">
        <f t="shared" si="708"/>
        <v>1</v>
      </c>
      <c r="L2848">
        <f t="shared" si="709"/>
        <v>0</v>
      </c>
      <c r="M2848">
        <f t="shared" si="710"/>
        <v>1</v>
      </c>
      <c r="N2848">
        <f t="shared" si="711"/>
        <v>0</v>
      </c>
      <c r="O2848">
        <f t="shared" si="712"/>
        <v>0</v>
      </c>
      <c r="P2848">
        <v>11</v>
      </c>
      <c r="Q2848">
        <f t="shared" si="713"/>
        <v>1</v>
      </c>
      <c r="R2848">
        <f t="shared" si="714"/>
        <v>0</v>
      </c>
      <c r="S2848">
        <f t="shared" si="715"/>
        <v>0</v>
      </c>
      <c r="T2848">
        <f t="shared" si="716"/>
        <v>0</v>
      </c>
      <c r="U2848">
        <v>0</v>
      </c>
      <c r="V2848">
        <f t="shared" si="717"/>
        <v>0.54139476308558743</v>
      </c>
      <c r="W2848">
        <f t="shared" si="718"/>
        <v>0.63213681548530831</v>
      </c>
      <c r="X2848">
        <f t="shared" si="719"/>
        <v>0.29310828949649936</v>
      </c>
      <c r="Y2848">
        <f t="shared" si="720"/>
        <v>1</v>
      </c>
      <c r="Z2848" t="s">
        <v>2880</v>
      </c>
    </row>
    <row r="2849" spans="1:26" x14ac:dyDescent="0.25">
      <c r="A2849" t="s">
        <v>26</v>
      </c>
      <c r="B2849" t="s">
        <v>30</v>
      </c>
      <c r="C2849" t="s">
        <v>25</v>
      </c>
      <c r="D2849">
        <v>0</v>
      </c>
      <c r="F2849">
        <v>1</v>
      </c>
      <c r="G2849">
        <v>62.15</v>
      </c>
      <c r="H2849">
        <f t="shared" si="705"/>
        <v>1</v>
      </c>
      <c r="I2849">
        <f t="shared" si="706"/>
        <v>0</v>
      </c>
      <c r="J2849">
        <f t="shared" si="707"/>
        <v>1</v>
      </c>
      <c r="K2849">
        <f t="shared" si="708"/>
        <v>0</v>
      </c>
      <c r="L2849">
        <f t="shared" si="709"/>
        <v>0</v>
      </c>
      <c r="M2849">
        <f t="shared" si="710"/>
        <v>1</v>
      </c>
      <c r="N2849">
        <f t="shared" si="711"/>
        <v>0</v>
      </c>
      <c r="O2849">
        <f t="shared" si="712"/>
        <v>0</v>
      </c>
      <c r="P2849">
        <v>2</v>
      </c>
      <c r="Q2849">
        <f t="shared" si="713"/>
        <v>0</v>
      </c>
      <c r="R2849">
        <f t="shared" si="714"/>
        <v>1</v>
      </c>
      <c r="S2849">
        <f t="shared" si="715"/>
        <v>0</v>
      </c>
      <c r="T2849">
        <f t="shared" si="716"/>
        <v>0</v>
      </c>
      <c r="U2849">
        <v>0</v>
      </c>
      <c r="V2849">
        <f t="shared" si="717"/>
        <v>0.35952186262000202</v>
      </c>
      <c r="W2849">
        <f t="shared" si="718"/>
        <v>0.58892468555629385</v>
      </c>
      <c r="X2849">
        <f t="shared" si="719"/>
        <v>0.1292559697017556</v>
      </c>
      <c r="Y2849">
        <f t="shared" si="720"/>
        <v>1</v>
      </c>
      <c r="Z2849" t="s">
        <v>2881</v>
      </c>
    </row>
    <row r="2850" spans="1:26" x14ac:dyDescent="0.25">
      <c r="A2850" t="s">
        <v>26</v>
      </c>
      <c r="B2850" t="s">
        <v>33</v>
      </c>
      <c r="C2850" t="s">
        <v>35</v>
      </c>
      <c r="D2850">
        <v>0</v>
      </c>
      <c r="F2850">
        <v>1</v>
      </c>
      <c r="G2850">
        <v>79.3</v>
      </c>
      <c r="H2850">
        <f t="shared" si="705"/>
        <v>1</v>
      </c>
      <c r="I2850">
        <f t="shared" si="706"/>
        <v>0</v>
      </c>
      <c r="J2850">
        <f t="shared" si="707"/>
        <v>0</v>
      </c>
      <c r="K2850">
        <f t="shared" si="708"/>
        <v>1</v>
      </c>
      <c r="L2850">
        <f t="shared" si="709"/>
        <v>0</v>
      </c>
      <c r="M2850">
        <f t="shared" si="710"/>
        <v>1</v>
      </c>
      <c r="N2850">
        <f t="shared" si="711"/>
        <v>0</v>
      </c>
      <c r="O2850">
        <f t="shared" si="712"/>
        <v>0</v>
      </c>
      <c r="P2850">
        <v>26</v>
      </c>
      <c r="Q2850">
        <f t="shared" si="713"/>
        <v>0</v>
      </c>
      <c r="R2850">
        <f t="shared" si="714"/>
        <v>0</v>
      </c>
      <c r="S2850">
        <f t="shared" si="715"/>
        <v>0</v>
      </c>
      <c r="T2850">
        <f t="shared" si="716"/>
        <v>1</v>
      </c>
      <c r="U2850">
        <v>0</v>
      </c>
      <c r="V2850">
        <f t="shared" si="717"/>
        <v>0.38139649369334139</v>
      </c>
      <c r="W2850">
        <f t="shared" si="718"/>
        <v>0.59420987602898268</v>
      </c>
      <c r="X2850">
        <f t="shared" si="719"/>
        <v>0.14546328540157499</v>
      </c>
      <c r="Y2850">
        <f t="shared" si="720"/>
        <v>1</v>
      </c>
      <c r="Z2850" t="s">
        <v>2882</v>
      </c>
    </row>
    <row r="2851" spans="1:26" x14ac:dyDescent="0.25">
      <c r="A2851" t="s">
        <v>29</v>
      </c>
      <c r="B2851" t="s">
        <v>38</v>
      </c>
      <c r="C2851" t="s">
        <v>25</v>
      </c>
      <c r="D2851">
        <v>0</v>
      </c>
      <c r="F2851">
        <v>1</v>
      </c>
      <c r="G2851">
        <v>56.25</v>
      </c>
      <c r="H2851">
        <f t="shared" si="705"/>
        <v>1</v>
      </c>
      <c r="I2851">
        <f t="shared" si="706"/>
        <v>0</v>
      </c>
      <c r="J2851">
        <f t="shared" si="707"/>
        <v>1</v>
      </c>
      <c r="K2851">
        <f t="shared" si="708"/>
        <v>0</v>
      </c>
      <c r="L2851">
        <f t="shared" si="709"/>
        <v>0</v>
      </c>
      <c r="M2851">
        <f t="shared" si="710"/>
        <v>0</v>
      </c>
      <c r="N2851">
        <f t="shared" si="711"/>
        <v>1</v>
      </c>
      <c r="O2851">
        <f t="shared" si="712"/>
        <v>0</v>
      </c>
      <c r="P2851">
        <v>24</v>
      </c>
      <c r="Q2851">
        <f t="shared" si="713"/>
        <v>0</v>
      </c>
      <c r="R2851">
        <f t="shared" si="714"/>
        <v>0</v>
      </c>
      <c r="S2851">
        <f t="shared" si="715"/>
        <v>1</v>
      </c>
      <c r="T2851">
        <f t="shared" si="716"/>
        <v>0</v>
      </c>
      <c r="U2851">
        <v>0</v>
      </c>
      <c r="V2851">
        <f t="shared" si="717"/>
        <v>7.4005417880703028E-2</v>
      </c>
      <c r="W2851">
        <f t="shared" si="718"/>
        <v>0.51849291507116513</v>
      </c>
      <c r="X2851">
        <f t="shared" si="719"/>
        <v>5.4768018756974797E-3</v>
      </c>
      <c r="Y2851">
        <f t="shared" si="720"/>
        <v>0</v>
      </c>
      <c r="Z2851" t="s">
        <v>2883</v>
      </c>
    </row>
    <row r="2852" spans="1:26" x14ac:dyDescent="0.25">
      <c r="A2852" t="s">
        <v>26</v>
      </c>
      <c r="B2852" t="s">
        <v>30</v>
      </c>
      <c r="C2852" t="s">
        <v>23</v>
      </c>
      <c r="D2852">
        <v>0</v>
      </c>
      <c r="F2852">
        <v>1</v>
      </c>
      <c r="G2852">
        <v>20.3</v>
      </c>
      <c r="H2852">
        <f t="shared" si="705"/>
        <v>1</v>
      </c>
      <c r="I2852">
        <f t="shared" si="706"/>
        <v>0</v>
      </c>
      <c r="J2852">
        <f t="shared" si="707"/>
        <v>0</v>
      </c>
      <c r="K2852">
        <f t="shared" si="708"/>
        <v>0</v>
      </c>
      <c r="L2852">
        <f t="shared" si="709"/>
        <v>1</v>
      </c>
      <c r="M2852">
        <f t="shared" si="710"/>
        <v>1</v>
      </c>
      <c r="N2852">
        <f t="shared" si="711"/>
        <v>0</v>
      </c>
      <c r="O2852">
        <f t="shared" si="712"/>
        <v>0</v>
      </c>
      <c r="P2852">
        <v>12</v>
      </c>
      <c r="Q2852">
        <f t="shared" si="713"/>
        <v>0</v>
      </c>
      <c r="R2852">
        <f t="shared" si="714"/>
        <v>1</v>
      </c>
      <c r="S2852">
        <f t="shared" si="715"/>
        <v>0</v>
      </c>
      <c r="T2852">
        <f t="shared" si="716"/>
        <v>0</v>
      </c>
      <c r="U2852">
        <v>0</v>
      </c>
      <c r="V2852">
        <f t="shared" si="717"/>
        <v>0.27923863350061168</v>
      </c>
      <c r="W2852">
        <f t="shared" si="718"/>
        <v>0.56935955492328139</v>
      </c>
      <c r="X2852">
        <f t="shared" si="719"/>
        <v>7.7974214439288925E-2</v>
      </c>
      <c r="Y2852">
        <f t="shared" si="720"/>
        <v>0</v>
      </c>
      <c r="Z2852" t="s">
        <v>2884</v>
      </c>
    </row>
    <row r="2853" spans="1:26" x14ac:dyDescent="0.25">
      <c r="A2853" t="s">
        <v>26</v>
      </c>
      <c r="B2853" t="s">
        <v>27</v>
      </c>
      <c r="C2853" t="s">
        <v>35</v>
      </c>
      <c r="D2853">
        <v>1</v>
      </c>
      <c r="F2853">
        <v>1</v>
      </c>
      <c r="G2853">
        <v>99</v>
      </c>
      <c r="H2853">
        <f t="shared" si="705"/>
        <v>0</v>
      </c>
      <c r="I2853">
        <f t="shared" si="706"/>
        <v>1</v>
      </c>
      <c r="J2853">
        <f t="shared" si="707"/>
        <v>0</v>
      </c>
      <c r="K2853">
        <f t="shared" si="708"/>
        <v>1</v>
      </c>
      <c r="L2853">
        <f t="shared" si="709"/>
        <v>0</v>
      </c>
      <c r="M2853">
        <f t="shared" si="710"/>
        <v>1</v>
      </c>
      <c r="N2853">
        <f t="shared" si="711"/>
        <v>0</v>
      </c>
      <c r="O2853">
        <f t="shared" si="712"/>
        <v>0</v>
      </c>
      <c r="P2853">
        <v>60</v>
      </c>
      <c r="Q2853">
        <f t="shared" si="713"/>
        <v>1</v>
      </c>
      <c r="R2853">
        <f t="shared" si="714"/>
        <v>0</v>
      </c>
      <c r="S2853">
        <f t="shared" si="715"/>
        <v>0</v>
      </c>
      <c r="T2853">
        <f t="shared" si="716"/>
        <v>0</v>
      </c>
      <c r="U2853">
        <v>0</v>
      </c>
      <c r="V2853">
        <f t="shared" si="717"/>
        <v>0.54887822906830797</v>
      </c>
      <c r="W2853">
        <f t="shared" si="718"/>
        <v>0.63387529244102603</v>
      </c>
      <c r="X2853">
        <f t="shared" si="719"/>
        <v>0.30126731034516196</v>
      </c>
      <c r="Y2853">
        <f t="shared" si="720"/>
        <v>1</v>
      </c>
      <c r="Z2853" t="s">
        <v>2885</v>
      </c>
    </row>
    <row r="2854" spans="1:26" x14ac:dyDescent="0.25">
      <c r="A2854" t="s">
        <v>45</v>
      </c>
      <c r="B2854" t="s">
        <v>30</v>
      </c>
      <c r="C2854" t="s">
        <v>25</v>
      </c>
      <c r="D2854">
        <v>0</v>
      </c>
      <c r="F2854">
        <v>1</v>
      </c>
      <c r="G2854">
        <v>90.6</v>
      </c>
      <c r="H2854">
        <f t="shared" si="705"/>
        <v>1</v>
      </c>
      <c r="I2854">
        <f t="shared" si="706"/>
        <v>0</v>
      </c>
      <c r="J2854">
        <f t="shared" si="707"/>
        <v>1</v>
      </c>
      <c r="K2854">
        <f t="shared" si="708"/>
        <v>0</v>
      </c>
      <c r="L2854">
        <f t="shared" si="709"/>
        <v>0</v>
      </c>
      <c r="M2854">
        <f t="shared" si="710"/>
        <v>0</v>
      </c>
      <c r="N2854">
        <f t="shared" si="711"/>
        <v>0</v>
      </c>
      <c r="O2854">
        <f t="shared" si="712"/>
        <v>1</v>
      </c>
      <c r="P2854">
        <v>64</v>
      </c>
      <c r="Q2854">
        <f t="shared" si="713"/>
        <v>0</v>
      </c>
      <c r="R2854">
        <f t="shared" si="714"/>
        <v>1</v>
      </c>
      <c r="S2854">
        <f t="shared" si="715"/>
        <v>0</v>
      </c>
      <c r="T2854">
        <f t="shared" si="716"/>
        <v>0</v>
      </c>
      <c r="U2854">
        <v>0</v>
      </c>
      <c r="V2854">
        <f t="shared" si="717"/>
        <v>6.7624915276390279E-2</v>
      </c>
      <c r="W2854">
        <f t="shared" si="718"/>
        <v>0.51689978890013122</v>
      </c>
      <c r="X2854">
        <f t="shared" si="719"/>
        <v>4.5731291661389633E-3</v>
      </c>
      <c r="Y2854">
        <f t="shared" si="720"/>
        <v>0</v>
      </c>
      <c r="Z2854" t="s">
        <v>2886</v>
      </c>
    </row>
    <row r="2855" spans="1:26" x14ac:dyDescent="0.25">
      <c r="A2855" t="s">
        <v>45</v>
      </c>
      <c r="B2855" t="s">
        <v>33</v>
      </c>
      <c r="C2855" t="s">
        <v>25</v>
      </c>
      <c r="D2855">
        <v>0</v>
      </c>
      <c r="F2855">
        <v>1</v>
      </c>
      <c r="G2855">
        <v>85.9</v>
      </c>
      <c r="H2855">
        <f t="shared" si="705"/>
        <v>1</v>
      </c>
      <c r="I2855">
        <f t="shared" si="706"/>
        <v>0</v>
      </c>
      <c r="J2855">
        <f t="shared" si="707"/>
        <v>1</v>
      </c>
      <c r="K2855">
        <f t="shared" si="708"/>
        <v>0</v>
      </c>
      <c r="L2855">
        <f t="shared" si="709"/>
        <v>0</v>
      </c>
      <c r="M2855">
        <f t="shared" si="710"/>
        <v>0</v>
      </c>
      <c r="N2855">
        <f t="shared" si="711"/>
        <v>0</v>
      </c>
      <c r="O2855">
        <f t="shared" si="712"/>
        <v>1</v>
      </c>
      <c r="P2855">
        <v>66</v>
      </c>
      <c r="Q2855">
        <f t="shared" si="713"/>
        <v>0</v>
      </c>
      <c r="R2855">
        <f t="shared" si="714"/>
        <v>0</v>
      </c>
      <c r="S2855">
        <f t="shared" si="715"/>
        <v>0</v>
      </c>
      <c r="T2855">
        <f t="shared" si="716"/>
        <v>1</v>
      </c>
      <c r="U2855">
        <v>0</v>
      </c>
      <c r="V2855">
        <f t="shared" si="717"/>
        <v>6.5160524095732197E-2</v>
      </c>
      <c r="W2855">
        <f t="shared" si="718"/>
        <v>0.51628436962282109</v>
      </c>
      <c r="X2855">
        <f t="shared" si="719"/>
        <v>4.2458939004304964E-3</v>
      </c>
      <c r="Y2855">
        <f t="shared" si="720"/>
        <v>0</v>
      </c>
      <c r="Z2855" t="s">
        <v>2887</v>
      </c>
    </row>
    <row r="2856" spans="1:26" x14ac:dyDescent="0.25">
      <c r="A2856" t="s">
        <v>29</v>
      </c>
      <c r="B2856" t="s">
        <v>33</v>
      </c>
      <c r="C2856" t="s">
        <v>35</v>
      </c>
      <c r="D2856">
        <v>0</v>
      </c>
      <c r="F2856">
        <v>1</v>
      </c>
      <c r="G2856">
        <v>79.2</v>
      </c>
      <c r="H2856">
        <f t="shared" si="705"/>
        <v>1</v>
      </c>
      <c r="I2856">
        <f t="shared" si="706"/>
        <v>0</v>
      </c>
      <c r="J2856">
        <f t="shared" si="707"/>
        <v>0</v>
      </c>
      <c r="K2856">
        <f t="shared" si="708"/>
        <v>1</v>
      </c>
      <c r="L2856">
        <f t="shared" si="709"/>
        <v>0</v>
      </c>
      <c r="M2856">
        <f t="shared" si="710"/>
        <v>0</v>
      </c>
      <c r="N2856">
        <f t="shared" si="711"/>
        <v>1</v>
      </c>
      <c r="O2856">
        <f t="shared" si="712"/>
        <v>0</v>
      </c>
      <c r="P2856">
        <v>60</v>
      </c>
      <c r="Q2856">
        <f t="shared" si="713"/>
        <v>0</v>
      </c>
      <c r="R2856">
        <f t="shared" si="714"/>
        <v>0</v>
      </c>
      <c r="S2856">
        <f t="shared" si="715"/>
        <v>0</v>
      </c>
      <c r="T2856">
        <f t="shared" si="716"/>
        <v>1</v>
      </c>
      <c r="U2856">
        <v>0</v>
      </c>
      <c r="V2856">
        <f t="shared" si="717"/>
        <v>0.10978573961058533</v>
      </c>
      <c r="W2856">
        <f t="shared" si="718"/>
        <v>0.52741890064130736</v>
      </c>
      <c r="X2856">
        <f t="shared" si="719"/>
        <v>1.2052908621843243E-2</v>
      </c>
      <c r="Y2856">
        <f t="shared" si="720"/>
        <v>0</v>
      </c>
      <c r="Z2856" t="s">
        <v>2888</v>
      </c>
    </row>
    <row r="2857" spans="1:26" x14ac:dyDescent="0.25">
      <c r="A2857" t="s">
        <v>29</v>
      </c>
      <c r="B2857" t="s">
        <v>33</v>
      </c>
      <c r="C2857" t="s">
        <v>25</v>
      </c>
      <c r="D2857">
        <v>0</v>
      </c>
      <c r="F2857">
        <v>1</v>
      </c>
      <c r="G2857">
        <v>70.349999999999994</v>
      </c>
      <c r="H2857">
        <f t="shared" si="705"/>
        <v>1</v>
      </c>
      <c r="I2857">
        <f t="shared" si="706"/>
        <v>0</v>
      </c>
      <c r="J2857">
        <f t="shared" si="707"/>
        <v>1</v>
      </c>
      <c r="K2857">
        <f t="shared" si="708"/>
        <v>0</v>
      </c>
      <c r="L2857">
        <f t="shared" si="709"/>
        <v>0</v>
      </c>
      <c r="M2857">
        <f t="shared" si="710"/>
        <v>0</v>
      </c>
      <c r="N2857">
        <f t="shared" si="711"/>
        <v>1</v>
      </c>
      <c r="O2857">
        <f t="shared" si="712"/>
        <v>0</v>
      </c>
      <c r="P2857">
        <v>17</v>
      </c>
      <c r="Q2857">
        <f t="shared" si="713"/>
        <v>0</v>
      </c>
      <c r="R2857">
        <f t="shared" si="714"/>
        <v>0</v>
      </c>
      <c r="S2857">
        <f t="shared" si="715"/>
        <v>0</v>
      </c>
      <c r="T2857">
        <f t="shared" si="716"/>
        <v>1</v>
      </c>
      <c r="U2857">
        <v>0</v>
      </c>
      <c r="V2857">
        <f t="shared" si="717"/>
        <v>9.5988099204944444E-2</v>
      </c>
      <c r="W2857">
        <f t="shared" si="718"/>
        <v>0.523978616615836</v>
      </c>
      <c r="X2857">
        <f t="shared" si="719"/>
        <v>9.2137151889782557E-3</v>
      </c>
      <c r="Y2857">
        <f t="shared" si="720"/>
        <v>0</v>
      </c>
      <c r="Z2857" t="s">
        <v>2889</v>
      </c>
    </row>
    <row r="2858" spans="1:26" x14ac:dyDescent="0.25">
      <c r="A2858" t="s">
        <v>45</v>
      </c>
      <c r="B2858" t="s">
        <v>30</v>
      </c>
      <c r="C2858" t="s">
        <v>23</v>
      </c>
      <c r="D2858">
        <v>0</v>
      </c>
      <c r="F2858">
        <v>1</v>
      </c>
      <c r="G2858">
        <v>19.350000000000001</v>
      </c>
      <c r="H2858">
        <f t="shared" si="705"/>
        <v>1</v>
      </c>
      <c r="I2858">
        <f t="shared" si="706"/>
        <v>0</v>
      </c>
      <c r="J2858">
        <f t="shared" si="707"/>
        <v>0</v>
      </c>
      <c r="K2858">
        <f t="shared" si="708"/>
        <v>0</v>
      </c>
      <c r="L2858">
        <f t="shared" si="709"/>
        <v>1</v>
      </c>
      <c r="M2858">
        <f t="shared" si="710"/>
        <v>0</v>
      </c>
      <c r="N2858">
        <f t="shared" si="711"/>
        <v>0</v>
      </c>
      <c r="O2858">
        <f t="shared" si="712"/>
        <v>1</v>
      </c>
      <c r="P2858">
        <v>42</v>
      </c>
      <c r="Q2858">
        <f t="shared" si="713"/>
        <v>0</v>
      </c>
      <c r="R2858">
        <f t="shared" si="714"/>
        <v>1</v>
      </c>
      <c r="S2858">
        <f t="shared" si="715"/>
        <v>0</v>
      </c>
      <c r="T2858">
        <f t="shared" si="716"/>
        <v>0</v>
      </c>
      <c r="U2858">
        <v>0</v>
      </c>
      <c r="V2858">
        <f t="shared" si="717"/>
        <v>-7.2185992091465548E-2</v>
      </c>
      <c r="W2858">
        <f t="shared" si="718"/>
        <v>0.48196133431311211</v>
      </c>
      <c r="X2858">
        <f t="shared" si="719"/>
        <v>5.2108174542291269E-3</v>
      </c>
      <c r="Y2858">
        <f t="shared" si="720"/>
        <v>0</v>
      </c>
      <c r="Z2858" t="s">
        <v>2890</v>
      </c>
    </row>
    <row r="2859" spans="1:26" x14ac:dyDescent="0.25">
      <c r="A2859" t="s">
        <v>26</v>
      </c>
      <c r="B2859" t="s">
        <v>27</v>
      </c>
      <c r="C2859" t="s">
        <v>25</v>
      </c>
      <c r="D2859">
        <v>0</v>
      </c>
      <c r="F2859">
        <v>1</v>
      </c>
      <c r="G2859">
        <v>50.15</v>
      </c>
      <c r="H2859">
        <f t="shared" si="705"/>
        <v>1</v>
      </c>
      <c r="I2859">
        <f t="shared" si="706"/>
        <v>0</v>
      </c>
      <c r="J2859">
        <f t="shared" si="707"/>
        <v>1</v>
      </c>
      <c r="K2859">
        <f t="shared" si="708"/>
        <v>0</v>
      </c>
      <c r="L2859">
        <f t="shared" si="709"/>
        <v>0</v>
      </c>
      <c r="M2859">
        <f t="shared" si="710"/>
        <v>1</v>
      </c>
      <c r="N2859">
        <f t="shared" si="711"/>
        <v>0</v>
      </c>
      <c r="O2859">
        <f t="shared" si="712"/>
        <v>0</v>
      </c>
      <c r="P2859">
        <v>1</v>
      </c>
      <c r="Q2859">
        <f t="shared" si="713"/>
        <v>1</v>
      </c>
      <c r="R2859">
        <f t="shared" si="714"/>
        <v>0</v>
      </c>
      <c r="S2859">
        <f t="shared" si="715"/>
        <v>0</v>
      </c>
      <c r="T2859">
        <f t="shared" si="716"/>
        <v>0</v>
      </c>
      <c r="U2859">
        <v>0</v>
      </c>
      <c r="V2859">
        <f t="shared" si="717"/>
        <v>0.47271837213999646</v>
      </c>
      <c r="W2859">
        <f t="shared" si="718"/>
        <v>0.61602695648034134</v>
      </c>
      <c r="X2859">
        <f t="shared" si="719"/>
        <v>0.22346265935868817</v>
      </c>
      <c r="Y2859">
        <f t="shared" si="720"/>
        <v>1</v>
      </c>
      <c r="Z2859" t="s">
        <v>2891</v>
      </c>
    </row>
    <row r="2860" spans="1:26" x14ac:dyDescent="0.25">
      <c r="A2860" t="s">
        <v>45</v>
      </c>
      <c r="B2860" t="s">
        <v>33</v>
      </c>
      <c r="C2860" t="s">
        <v>25</v>
      </c>
      <c r="D2860">
        <v>0</v>
      </c>
      <c r="F2860">
        <v>1</v>
      </c>
      <c r="G2860">
        <v>63.8</v>
      </c>
      <c r="H2860">
        <f t="shared" si="705"/>
        <v>1</v>
      </c>
      <c r="I2860">
        <f t="shared" si="706"/>
        <v>0</v>
      </c>
      <c r="J2860">
        <f t="shared" si="707"/>
        <v>1</v>
      </c>
      <c r="K2860">
        <f t="shared" si="708"/>
        <v>0</v>
      </c>
      <c r="L2860">
        <f t="shared" si="709"/>
        <v>0</v>
      </c>
      <c r="M2860">
        <f t="shared" si="710"/>
        <v>0</v>
      </c>
      <c r="N2860">
        <f t="shared" si="711"/>
        <v>0</v>
      </c>
      <c r="O2860">
        <f t="shared" si="712"/>
        <v>1</v>
      </c>
      <c r="P2860">
        <v>47</v>
      </c>
      <c r="Q2860">
        <f t="shared" si="713"/>
        <v>0</v>
      </c>
      <c r="R2860">
        <f t="shared" si="714"/>
        <v>0</v>
      </c>
      <c r="S2860">
        <f t="shared" si="715"/>
        <v>0</v>
      </c>
      <c r="T2860">
        <f t="shared" si="716"/>
        <v>1</v>
      </c>
      <c r="U2860">
        <v>0</v>
      </c>
      <c r="V2860">
        <f t="shared" si="717"/>
        <v>2.5842230206200967E-2</v>
      </c>
      <c r="W2860">
        <f t="shared" si="718"/>
        <v>0.50646019803430009</v>
      </c>
      <c r="X2860">
        <f t="shared" si="719"/>
        <v>6.6782086203028565E-4</v>
      </c>
      <c r="Y2860">
        <f t="shared" si="720"/>
        <v>0</v>
      </c>
      <c r="Z2860" t="s">
        <v>2892</v>
      </c>
    </row>
    <row r="2861" spans="1:26" x14ac:dyDescent="0.25">
      <c r="A2861" t="s">
        <v>26</v>
      </c>
      <c r="B2861" t="s">
        <v>30</v>
      </c>
      <c r="C2861" t="s">
        <v>23</v>
      </c>
      <c r="D2861">
        <v>0</v>
      </c>
      <c r="F2861">
        <v>1</v>
      </c>
      <c r="G2861">
        <v>20.55</v>
      </c>
      <c r="H2861">
        <f t="shared" si="705"/>
        <v>1</v>
      </c>
      <c r="I2861">
        <f t="shared" si="706"/>
        <v>0</v>
      </c>
      <c r="J2861">
        <f t="shared" si="707"/>
        <v>0</v>
      </c>
      <c r="K2861">
        <f t="shared" si="708"/>
        <v>0</v>
      </c>
      <c r="L2861">
        <f t="shared" si="709"/>
        <v>1</v>
      </c>
      <c r="M2861">
        <f t="shared" si="710"/>
        <v>1</v>
      </c>
      <c r="N2861">
        <f t="shared" si="711"/>
        <v>0</v>
      </c>
      <c r="O2861">
        <f t="shared" si="712"/>
        <v>0</v>
      </c>
      <c r="P2861">
        <v>10</v>
      </c>
      <c r="Q2861">
        <f t="shared" si="713"/>
        <v>0</v>
      </c>
      <c r="R2861">
        <f t="shared" si="714"/>
        <v>1</v>
      </c>
      <c r="S2861">
        <f t="shared" si="715"/>
        <v>0</v>
      </c>
      <c r="T2861">
        <f t="shared" si="716"/>
        <v>0</v>
      </c>
      <c r="U2861">
        <v>0</v>
      </c>
      <c r="V2861">
        <f t="shared" si="717"/>
        <v>0.27476522809312265</v>
      </c>
      <c r="W2861">
        <f t="shared" si="718"/>
        <v>0.56826238540402396</v>
      </c>
      <c r="X2861">
        <f t="shared" si="719"/>
        <v>7.5495930569065714E-2</v>
      </c>
      <c r="Y2861">
        <f t="shared" si="720"/>
        <v>0</v>
      </c>
      <c r="Z2861" t="s">
        <v>2893</v>
      </c>
    </row>
    <row r="2862" spans="1:26" x14ac:dyDescent="0.25">
      <c r="A2862" t="s">
        <v>45</v>
      </c>
      <c r="B2862" t="s">
        <v>38</v>
      </c>
      <c r="C2862" t="s">
        <v>25</v>
      </c>
      <c r="D2862">
        <v>1</v>
      </c>
      <c r="F2862">
        <v>1</v>
      </c>
      <c r="G2862">
        <v>88.55</v>
      </c>
      <c r="H2862">
        <f t="shared" si="705"/>
        <v>0</v>
      </c>
      <c r="I2862">
        <f t="shared" si="706"/>
        <v>1</v>
      </c>
      <c r="J2862">
        <f t="shared" si="707"/>
        <v>1</v>
      </c>
      <c r="K2862">
        <f t="shared" si="708"/>
        <v>0</v>
      </c>
      <c r="L2862">
        <f t="shared" si="709"/>
        <v>0</v>
      </c>
      <c r="M2862">
        <f t="shared" si="710"/>
        <v>0</v>
      </c>
      <c r="N2862">
        <f t="shared" si="711"/>
        <v>0</v>
      </c>
      <c r="O2862">
        <f t="shared" si="712"/>
        <v>1</v>
      </c>
      <c r="P2862">
        <v>70</v>
      </c>
      <c r="Q2862">
        <f t="shared" si="713"/>
        <v>0</v>
      </c>
      <c r="R2862">
        <f t="shared" si="714"/>
        <v>0</v>
      </c>
      <c r="S2862">
        <f t="shared" si="715"/>
        <v>1</v>
      </c>
      <c r="T2862">
        <f t="shared" si="716"/>
        <v>0</v>
      </c>
      <c r="U2862">
        <v>0</v>
      </c>
      <c r="V2862">
        <f t="shared" si="717"/>
        <v>8.2983470044661695E-2</v>
      </c>
      <c r="W2862">
        <f t="shared" si="718"/>
        <v>0.52073397059021787</v>
      </c>
      <c r="X2862">
        <f t="shared" si="719"/>
        <v>6.8862563006532648E-3</v>
      </c>
      <c r="Y2862">
        <f t="shared" si="720"/>
        <v>0</v>
      </c>
      <c r="Z2862" t="s">
        <v>2894</v>
      </c>
    </row>
    <row r="2863" spans="1:26" x14ac:dyDescent="0.25">
      <c r="A2863" t="s">
        <v>26</v>
      </c>
      <c r="B2863" t="s">
        <v>38</v>
      </c>
      <c r="C2863" t="s">
        <v>35</v>
      </c>
      <c r="D2863">
        <v>1</v>
      </c>
      <c r="F2863">
        <v>1</v>
      </c>
      <c r="G2863">
        <v>101.4</v>
      </c>
      <c r="H2863">
        <f t="shared" si="705"/>
        <v>0</v>
      </c>
      <c r="I2863">
        <f t="shared" si="706"/>
        <v>1</v>
      </c>
      <c r="J2863">
        <f t="shared" si="707"/>
        <v>0</v>
      </c>
      <c r="K2863">
        <f t="shared" si="708"/>
        <v>1</v>
      </c>
      <c r="L2863">
        <f t="shared" si="709"/>
        <v>0</v>
      </c>
      <c r="M2863">
        <f t="shared" si="710"/>
        <v>1</v>
      </c>
      <c r="N2863">
        <f t="shared" si="711"/>
        <v>0</v>
      </c>
      <c r="O2863">
        <f t="shared" si="712"/>
        <v>0</v>
      </c>
      <c r="P2863">
        <v>67</v>
      </c>
      <c r="Q2863">
        <f t="shared" si="713"/>
        <v>0</v>
      </c>
      <c r="R2863">
        <f t="shared" si="714"/>
        <v>0</v>
      </c>
      <c r="S2863">
        <f t="shared" si="715"/>
        <v>1</v>
      </c>
      <c r="T2863">
        <f t="shared" si="716"/>
        <v>0</v>
      </c>
      <c r="U2863">
        <v>0</v>
      </c>
      <c r="V2863">
        <f t="shared" si="717"/>
        <v>0.42071478758287262</v>
      </c>
      <c r="W2863">
        <f t="shared" si="718"/>
        <v>0.60365427959722462</v>
      </c>
      <c r="X2863">
        <f t="shared" si="719"/>
        <v>0.17700093249090162</v>
      </c>
      <c r="Y2863">
        <f t="shared" si="720"/>
        <v>1</v>
      </c>
      <c r="Z2863" t="s">
        <v>2895</v>
      </c>
    </row>
    <row r="2864" spans="1:26" x14ac:dyDescent="0.25">
      <c r="A2864" t="s">
        <v>26</v>
      </c>
      <c r="B2864" t="s">
        <v>27</v>
      </c>
      <c r="C2864" t="s">
        <v>35</v>
      </c>
      <c r="D2864">
        <v>0</v>
      </c>
      <c r="F2864">
        <v>1</v>
      </c>
      <c r="G2864">
        <v>81.95</v>
      </c>
      <c r="H2864">
        <f t="shared" si="705"/>
        <v>1</v>
      </c>
      <c r="I2864">
        <f t="shared" si="706"/>
        <v>0</v>
      </c>
      <c r="J2864">
        <f t="shared" si="707"/>
        <v>0</v>
      </c>
      <c r="K2864">
        <f t="shared" si="708"/>
        <v>1</v>
      </c>
      <c r="L2864">
        <f t="shared" si="709"/>
        <v>0</v>
      </c>
      <c r="M2864">
        <f t="shared" si="710"/>
        <v>1</v>
      </c>
      <c r="N2864">
        <f t="shared" si="711"/>
        <v>0</v>
      </c>
      <c r="O2864">
        <f t="shared" si="712"/>
        <v>0</v>
      </c>
      <c r="P2864">
        <v>1</v>
      </c>
      <c r="Q2864">
        <f t="shared" si="713"/>
        <v>1</v>
      </c>
      <c r="R2864">
        <f t="shared" si="714"/>
        <v>0</v>
      </c>
      <c r="S2864">
        <f t="shared" si="715"/>
        <v>0</v>
      </c>
      <c r="T2864">
        <f t="shared" si="716"/>
        <v>0</v>
      </c>
      <c r="U2864">
        <v>1</v>
      </c>
      <c r="V2864">
        <f t="shared" si="717"/>
        <v>0.52715950353627528</v>
      </c>
      <c r="W2864">
        <f t="shared" si="718"/>
        <v>0.62882036795455976</v>
      </c>
      <c r="X2864">
        <f t="shared" si="719"/>
        <v>0.22357813509606167</v>
      </c>
      <c r="Y2864">
        <f t="shared" si="720"/>
        <v>1</v>
      </c>
      <c r="Z2864" t="s">
        <v>2896</v>
      </c>
    </row>
    <row r="2865" spans="1:26" x14ac:dyDescent="0.25">
      <c r="A2865" t="s">
        <v>26</v>
      </c>
      <c r="B2865" t="s">
        <v>27</v>
      </c>
      <c r="C2865" t="s">
        <v>35</v>
      </c>
      <c r="D2865">
        <v>0</v>
      </c>
      <c r="F2865">
        <v>1</v>
      </c>
      <c r="G2865">
        <v>69.349999999999994</v>
      </c>
      <c r="H2865">
        <f t="shared" si="705"/>
        <v>1</v>
      </c>
      <c r="I2865">
        <f t="shared" si="706"/>
        <v>0</v>
      </c>
      <c r="J2865">
        <f t="shared" si="707"/>
        <v>0</v>
      </c>
      <c r="K2865">
        <f t="shared" si="708"/>
        <v>1</v>
      </c>
      <c r="L2865">
        <f t="shared" si="709"/>
        <v>0</v>
      </c>
      <c r="M2865">
        <f t="shared" si="710"/>
        <v>1</v>
      </c>
      <c r="N2865">
        <f t="shared" si="711"/>
        <v>0</v>
      </c>
      <c r="O2865">
        <f t="shared" si="712"/>
        <v>0</v>
      </c>
      <c r="P2865">
        <v>7</v>
      </c>
      <c r="Q2865">
        <f t="shared" si="713"/>
        <v>1</v>
      </c>
      <c r="R2865">
        <f t="shared" si="714"/>
        <v>0</v>
      </c>
      <c r="S2865">
        <f t="shared" si="715"/>
        <v>0</v>
      </c>
      <c r="T2865">
        <f t="shared" si="716"/>
        <v>0</v>
      </c>
      <c r="U2865">
        <v>1</v>
      </c>
      <c r="V2865">
        <f t="shared" si="717"/>
        <v>0.50265223607087828</v>
      </c>
      <c r="W2865">
        <f t="shared" si="718"/>
        <v>0.62308241378724671</v>
      </c>
      <c r="X2865">
        <f t="shared" si="719"/>
        <v>0.24735479828529738</v>
      </c>
      <c r="Y2865">
        <f t="shared" si="720"/>
        <v>1</v>
      </c>
      <c r="Z2865" t="s">
        <v>2897</v>
      </c>
    </row>
    <row r="2866" spans="1:26" x14ac:dyDescent="0.25">
      <c r="A2866" t="s">
        <v>26</v>
      </c>
      <c r="B2866" t="s">
        <v>30</v>
      </c>
      <c r="C2866" t="s">
        <v>25</v>
      </c>
      <c r="D2866">
        <v>0</v>
      </c>
      <c r="F2866">
        <v>1</v>
      </c>
      <c r="G2866">
        <v>44.6</v>
      </c>
      <c r="H2866">
        <f t="shared" si="705"/>
        <v>1</v>
      </c>
      <c r="I2866">
        <f t="shared" si="706"/>
        <v>0</v>
      </c>
      <c r="J2866">
        <f t="shared" si="707"/>
        <v>1</v>
      </c>
      <c r="K2866">
        <f t="shared" si="708"/>
        <v>0</v>
      </c>
      <c r="L2866">
        <f t="shared" si="709"/>
        <v>0</v>
      </c>
      <c r="M2866">
        <f t="shared" si="710"/>
        <v>1</v>
      </c>
      <c r="N2866">
        <f t="shared" si="711"/>
        <v>0</v>
      </c>
      <c r="O2866">
        <f t="shared" si="712"/>
        <v>0</v>
      </c>
      <c r="P2866">
        <v>1</v>
      </c>
      <c r="Q2866">
        <f t="shared" si="713"/>
        <v>0</v>
      </c>
      <c r="R2866">
        <f t="shared" si="714"/>
        <v>1</v>
      </c>
      <c r="S2866">
        <f t="shared" si="715"/>
        <v>0</v>
      </c>
      <c r="T2866">
        <f t="shared" si="716"/>
        <v>0</v>
      </c>
      <c r="U2866">
        <v>0</v>
      </c>
      <c r="V2866">
        <f t="shared" si="717"/>
        <v>0.32729727085992455</v>
      </c>
      <c r="W2866">
        <f t="shared" si="718"/>
        <v>0.5811016162611824</v>
      </c>
      <c r="X2866">
        <f t="shared" si="719"/>
        <v>0.10712350351235482</v>
      </c>
      <c r="Y2866">
        <f t="shared" si="720"/>
        <v>1</v>
      </c>
      <c r="Z2866" t="s">
        <v>2898</v>
      </c>
    </row>
    <row r="2867" spans="1:26" x14ac:dyDescent="0.25">
      <c r="A2867" t="s">
        <v>26</v>
      </c>
      <c r="B2867" t="s">
        <v>33</v>
      </c>
      <c r="C2867" t="s">
        <v>25</v>
      </c>
      <c r="D2867">
        <v>0</v>
      </c>
      <c r="F2867">
        <v>1</v>
      </c>
      <c r="G2867">
        <v>63.75</v>
      </c>
      <c r="H2867">
        <f t="shared" si="705"/>
        <v>1</v>
      </c>
      <c r="I2867">
        <f t="shared" si="706"/>
        <v>0</v>
      </c>
      <c r="J2867">
        <f t="shared" si="707"/>
        <v>1</v>
      </c>
      <c r="K2867">
        <f t="shared" si="708"/>
        <v>0</v>
      </c>
      <c r="L2867">
        <f t="shared" si="709"/>
        <v>0</v>
      </c>
      <c r="M2867">
        <f t="shared" si="710"/>
        <v>1</v>
      </c>
      <c r="N2867">
        <f t="shared" si="711"/>
        <v>0</v>
      </c>
      <c r="O2867">
        <f t="shared" si="712"/>
        <v>0</v>
      </c>
      <c r="P2867">
        <v>4</v>
      </c>
      <c r="Q2867">
        <f t="shared" si="713"/>
        <v>0</v>
      </c>
      <c r="R2867">
        <f t="shared" si="714"/>
        <v>0</v>
      </c>
      <c r="S2867">
        <f t="shared" si="715"/>
        <v>0</v>
      </c>
      <c r="T2867">
        <f t="shared" si="716"/>
        <v>1</v>
      </c>
      <c r="U2867">
        <v>0</v>
      </c>
      <c r="V2867">
        <f t="shared" si="717"/>
        <v>0.36201635128090887</v>
      </c>
      <c r="W2867">
        <f t="shared" si="718"/>
        <v>0.5895284480630788</v>
      </c>
      <c r="X2867">
        <f t="shared" si="719"/>
        <v>0.1310558385947424</v>
      </c>
      <c r="Y2867">
        <f t="shared" si="720"/>
        <v>1</v>
      </c>
      <c r="Z2867" t="s">
        <v>2899</v>
      </c>
    </row>
    <row r="2868" spans="1:26" x14ac:dyDescent="0.25">
      <c r="A2868" t="s">
        <v>45</v>
      </c>
      <c r="B2868" t="s">
        <v>33</v>
      </c>
      <c r="C2868" t="s">
        <v>35</v>
      </c>
      <c r="D2868">
        <v>0</v>
      </c>
      <c r="F2868">
        <v>1</v>
      </c>
      <c r="G2868">
        <v>109.25</v>
      </c>
      <c r="H2868">
        <f t="shared" si="705"/>
        <v>1</v>
      </c>
      <c r="I2868">
        <f t="shared" si="706"/>
        <v>0</v>
      </c>
      <c r="J2868">
        <f t="shared" si="707"/>
        <v>0</v>
      </c>
      <c r="K2868">
        <f t="shared" si="708"/>
        <v>1</v>
      </c>
      <c r="L2868">
        <f t="shared" si="709"/>
        <v>0</v>
      </c>
      <c r="M2868">
        <f t="shared" si="710"/>
        <v>0</v>
      </c>
      <c r="N2868">
        <f t="shared" si="711"/>
        <v>0</v>
      </c>
      <c r="O2868">
        <f t="shared" si="712"/>
        <v>1</v>
      </c>
      <c r="P2868">
        <v>66</v>
      </c>
      <c r="Q2868">
        <f t="shared" si="713"/>
        <v>0</v>
      </c>
      <c r="R2868">
        <f t="shared" si="714"/>
        <v>0</v>
      </c>
      <c r="S2868">
        <f t="shared" si="715"/>
        <v>0</v>
      </c>
      <c r="T2868">
        <f t="shared" si="716"/>
        <v>1</v>
      </c>
      <c r="U2868">
        <v>0</v>
      </c>
      <c r="V2868">
        <f t="shared" si="717"/>
        <v>0.10156446799084118</v>
      </c>
      <c r="W2868">
        <f t="shared" si="718"/>
        <v>0.52536931298616418</v>
      </c>
      <c r="X2868">
        <f t="shared" si="719"/>
        <v>1.0315341158262603E-2</v>
      </c>
      <c r="Y2868">
        <f t="shared" si="720"/>
        <v>0</v>
      </c>
      <c r="Z2868" t="s">
        <v>2900</v>
      </c>
    </row>
    <row r="2869" spans="1:26" x14ac:dyDescent="0.25">
      <c r="A2869" t="s">
        <v>26</v>
      </c>
      <c r="B2869" t="s">
        <v>27</v>
      </c>
      <c r="C2869" t="s">
        <v>35</v>
      </c>
      <c r="D2869">
        <v>0</v>
      </c>
      <c r="F2869">
        <v>1</v>
      </c>
      <c r="G2869">
        <v>84.6</v>
      </c>
      <c r="H2869">
        <f t="shared" si="705"/>
        <v>1</v>
      </c>
      <c r="I2869">
        <f t="shared" si="706"/>
        <v>0</v>
      </c>
      <c r="J2869">
        <f t="shared" si="707"/>
        <v>0</v>
      </c>
      <c r="K2869">
        <f t="shared" si="708"/>
        <v>1</v>
      </c>
      <c r="L2869">
        <f t="shared" si="709"/>
        <v>0</v>
      </c>
      <c r="M2869">
        <f t="shared" si="710"/>
        <v>1</v>
      </c>
      <c r="N2869">
        <f t="shared" si="711"/>
        <v>0</v>
      </c>
      <c r="O2869">
        <f t="shared" si="712"/>
        <v>0</v>
      </c>
      <c r="P2869">
        <v>12</v>
      </c>
      <c r="Q2869">
        <f t="shared" si="713"/>
        <v>1</v>
      </c>
      <c r="R2869">
        <f t="shared" si="714"/>
        <v>0</v>
      </c>
      <c r="S2869">
        <f t="shared" si="715"/>
        <v>0</v>
      </c>
      <c r="T2869">
        <f t="shared" si="716"/>
        <v>0</v>
      </c>
      <c r="U2869">
        <v>0</v>
      </c>
      <c r="V2869">
        <f t="shared" si="717"/>
        <v>0.52642783112014646</v>
      </c>
      <c r="W2869">
        <f t="shared" si="718"/>
        <v>0.62864957563511314</v>
      </c>
      <c r="X2869">
        <f t="shared" si="719"/>
        <v>0.27712626137786145</v>
      </c>
      <c r="Y2869">
        <f t="shared" si="720"/>
        <v>1</v>
      </c>
      <c r="Z2869" t="s">
        <v>2901</v>
      </c>
    </row>
    <row r="2870" spans="1:26" x14ac:dyDescent="0.25">
      <c r="A2870" t="s">
        <v>29</v>
      </c>
      <c r="B2870" t="s">
        <v>38</v>
      </c>
      <c r="C2870" t="s">
        <v>23</v>
      </c>
      <c r="D2870">
        <v>0</v>
      </c>
      <c r="F2870">
        <v>1</v>
      </c>
      <c r="G2870">
        <v>20.45</v>
      </c>
      <c r="H2870">
        <f t="shared" si="705"/>
        <v>1</v>
      </c>
      <c r="I2870">
        <f t="shared" si="706"/>
        <v>0</v>
      </c>
      <c r="J2870">
        <f t="shared" si="707"/>
        <v>0</v>
      </c>
      <c r="K2870">
        <f t="shared" si="708"/>
        <v>0</v>
      </c>
      <c r="L2870">
        <f t="shared" si="709"/>
        <v>1</v>
      </c>
      <c r="M2870">
        <f t="shared" si="710"/>
        <v>0</v>
      </c>
      <c r="N2870">
        <f t="shared" si="711"/>
        <v>1</v>
      </c>
      <c r="O2870">
        <f t="shared" si="712"/>
        <v>0</v>
      </c>
      <c r="P2870">
        <v>24</v>
      </c>
      <c r="Q2870">
        <f t="shared" si="713"/>
        <v>0</v>
      </c>
      <c r="R2870">
        <f t="shared" si="714"/>
        <v>0</v>
      </c>
      <c r="S2870">
        <f t="shared" si="715"/>
        <v>1</v>
      </c>
      <c r="T2870">
        <f t="shared" si="716"/>
        <v>0</v>
      </c>
      <c r="U2870">
        <v>0</v>
      </c>
      <c r="V2870">
        <f t="shared" si="717"/>
        <v>-5.673805833180251E-3</v>
      </c>
      <c r="W2870">
        <f t="shared" si="718"/>
        <v>0.49858155234693374</v>
      </c>
      <c r="X2870">
        <f t="shared" si="719"/>
        <v>3.2192072632630243E-5</v>
      </c>
      <c r="Y2870">
        <f t="shared" si="720"/>
        <v>0</v>
      </c>
      <c r="Z2870" t="s">
        <v>2902</v>
      </c>
    </row>
    <row r="2871" spans="1:26" x14ac:dyDescent="0.25">
      <c r="A2871" t="s">
        <v>26</v>
      </c>
      <c r="B2871" t="s">
        <v>27</v>
      </c>
      <c r="C2871" t="s">
        <v>35</v>
      </c>
      <c r="D2871">
        <v>0</v>
      </c>
      <c r="F2871">
        <v>1</v>
      </c>
      <c r="G2871">
        <v>85.75</v>
      </c>
      <c r="H2871">
        <f t="shared" si="705"/>
        <v>1</v>
      </c>
      <c r="I2871">
        <f t="shared" si="706"/>
        <v>0</v>
      </c>
      <c r="J2871">
        <f t="shared" si="707"/>
        <v>0</v>
      </c>
      <c r="K2871">
        <f t="shared" si="708"/>
        <v>1</v>
      </c>
      <c r="L2871">
        <f t="shared" si="709"/>
        <v>0</v>
      </c>
      <c r="M2871">
        <f t="shared" si="710"/>
        <v>1</v>
      </c>
      <c r="N2871">
        <f t="shared" si="711"/>
        <v>0</v>
      </c>
      <c r="O2871">
        <f t="shared" si="712"/>
        <v>0</v>
      </c>
      <c r="P2871">
        <v>26</v>
      </c>
      <c r="Q2871">
        <f t="shared" si="713"/>
        <v>1</v>
      </c>
      <c r="R2871">
        <f t="shared" si="714"/>
        <v>0</v>
      </c>
      <c r="S2871">
        <f t="shared" si="715"/>
        <v>0</v>
      </c>
      <c r="T2871">
        <f t="shared" si="716"/>
        <v>0</v>
      </c>
      <c r="U2871">
        <v>0</v>
      </c>
      <c r="V2871">
        <f t="shared" si="717"/>
        <v>0.53308391410592904</v>
      </c>
      <c r="W2871">
        <f t="shared" si="718"/>
        <v>0.6302020982997959</v>
      </c>
      <c r="X2871">
        <f t="shared" si="719"/>
        <v>0.28417845947849751</v>
      </c>
      <c r="Y2871">
        <f t="shared" si="720"/>
        <v>1</v>
      </c>
      <c r="Z2871" t="s">
        <v>2903</v>
      </c>
    </row>
    <row r="2872" spans="1:26" x14ac:dyDescent="0.25">
      <c r="A2872" t="s">
        <v>26</v>
      </c>
      <c r="B2872" t="s">
        <v>27</v>
      </c>
      <c r="C2872" t="s">
        <v>35</v>
      </c>
      <c r="D2872">
        <v>0</v>
      </c>
      <c r="F2872">
        <v>1</v>
      </c>
      <c r="G2872">
        <v>91.1</v>
      </c>
      <c r="H2872">
        <f t="shared" si="705"/>
        <v>1</v>
      </c>
      <c r="I2872">
        <f t="shared" si="706"/>
        <v>0</v>
      </c>
      <c r="J2872">
        <f t="shared" si="707"/>
        <v>0</v>
      </c>
      <c r="K2872">
        <f t="shared" si="708"/>
        <v>1</v>
      </c>
      <c r="L2872">
        <f t="shared" si="709"/>
        <v>0</v>
      </c>
      <c r="M2872">
        <f t="shared" si="710"/>
        <v>1</v>
      </c>
      <c r="N2872">
        <f t="shared" si="711"/>
        <v>0</v>
      </c>
      <c r="O2872">
        <f t="shared" si="712"/>
        <v>0</v>
      </c>
      <c r="P2872">
        <v>6</v>
      </c>
      <c r="Q2872">
        <f t="shared" si="713"/>
        <v>1</v>
      </c>
      <c r="R2872">
        <f t="shared" si="714"/>
        <v>0</v>
      </c>
      <c r="S2872">
        <f t="shared" si="715"/>
        <v>0</v>
      </c>
      <c r="T2872">
        <f t="shared" si="716"/>
        <v>0</v>
      </c>
      <c r="U2872">
        <v>1</v>
      </c>
      <c r="V2872">
        <f t="shared" si="717"/>
        <v>0.54142486056583616</v>
      </c>
      <c r="W2872">
        <f t="shared" si="718"/>
        <v>0.6321438143213769</v>
      </c>
      <c r="X2872">
        <f t="shared" si="719"/>
        <v>0.21029115850706281</v>
      </c>
      <c r="Y2872">
        <f t="shared" si="720"/>
        <v>1</v>
      </c>
      <c r="Z2872" t="s">
        <v>2904</v>
      </c>
    </row>
    <row r="2873" spans="1:26" x14ac:dyDescent="0.25">
      <c r="A2873" t="s">
        <v>45</v>
      </c>
      <c r="B2873" t="s">
        <v>27</v>
      </c>
      <c r="C2873" t="s">
        <v>35</v>
      </c>
      <c r="D2873">
        <v>0</v>
      </c>
      <c r="F2873">
        <v>1</v>
      </c>
      <c r="G2873">
        <v>107.95</v>
      </c>
      <c r="H2873">
        <f t="shared" si="705"/>
        <v>1</v>
      </c>
      <c r="I2873">
        <f t="shared" si="706"/>
        <v>0</v>
      </c>
      <c r="J2873">
        <f t="shared" si="707"/>
        <v>0</v>
      </c>
      <c r="K2873">
        <f t="shared" si="708"/>
        <v>1</v>
      </c>
      <c r="L2873">
        <f t="shared" si="709"/>
        <v>0</v>
      </c>
      <c r="M2873">
        <f t="shared" si="710"/>
        <v>0</v>
      </c>
      <c r="N2873">
        <f t="shared" si="711"/>
        <v>0</v>
      </c>
      <c r="O2873">
        <f t="shared" si="712"/>
        <v>1</v>
      </c>
      <c r="P2873">
        <v>57</v>
      </c>
      <c r="Q2873">
        <f t="shared" si="713"/>
        <v>1</v>
      </c>
      <c r="R2873">
        <f t="shared" si="714"/>
        <v>0</v>
      </c>
      <c r="S2873">
        <f t="shared" si="715"/>
        <v>0</v>
      </c>
      <c r="T2873">
        <f t="shared" si="716"/>
        <v>0</v>
      </c>
      <c r="U2873">
        <v>0</v>
      </c>
      <c r="V2873">
        <f t="shared" si="717"/>
        <v>0.23630603969140568</v>
      </c>
      <c r="W2873">
        <f t="shared" si="718"/>
        <v>0.55880313101123935</v>
      </c>
      <c r="X2873">
        <f t="shared" si="719"/>
        <v>5.5840544394636198E-2</v>
      </c>
      <c r="Y2873">
        <f t="shared" si="720"/>
        <v>0</v>
      </c>
      <c r="Z2873" t="s">
        <v>2905</v>
      </c>
    </row>
    <row r="2874" spans="1:26" x14ac:dyDescent="0.25">
      <c r="A2874" t="s">
        <v>26</v>
      </c>
      <c r="B2874" t="s">
        <v>27</v>
      </c>
      <c r="C2874" t="s">
        <v>35</v>
      </c>
      <c r="D2874">
        <v>0</v>
      </c>
      <c r="F2874">
        <v>1</v>
      </c>
      <c r="G2874">
        <v>86.1</v>
      </c>
      <c r="H2874">
        <f t="shared" si="705"/>
        <v>1</v>
      </c>
      <c r="I2874">
        <f t="shared" si="706"/>
        <v>0</v>
      </c>
      <c r="J2874">
        <f t="shared" si="707"/>
        <v>0</v>
      </c>
      <c r="K2874">
        <f t="shared" si="708"/>
        <v>1</v>
      </c>
      <c r="L2874">
        <f t="shared" si="709"/>
        <v>0</v>
      </c>
      <c r="M2874">
        <f t="shared" si="710"/>
        <v>1</v>
      </c>
      <c r="N2874">
        <f t="shared" si="711"/>
        <v>0</v>
      </c>
      <c r="O2874">
        <f t="shared" si="712"/>
        <v>0</v>
      </c>
      <c r="P2874">
        <v>14</v>
      </c>
      <c r="Q2874">
        <f t="shared" si="713"/>
        <v>1</v>
      </c>
      <c r="R2874">
        <f t="shared" si="714"/>
        <v>0</v>
      </c>
      <c r="S2874">
        <f t="shared" si="715"/>
        <v>0</v>
      </c>
      <c r="T2874">
        <f t="shared" si="716"/>
        <v>0</v>
      </c>
      <c r="U2874">
        <v>1</v>
      </c>
      <c r="V2874">
        <f t="shared" si="717"/>
        <v>0.52876641423974668</v>
      </c>
      <c r="W2874">
        <f t="shared" si="718"/>
        <v>0.62919535174655072</v>
      </c>
      <c r="X2874">
        <f t="shared" si="719"/>
        <v>0.22206109234846602</v>
      </c>
      <c r="Y2874">
        <f t="shared" si="720"/>
        <v>1</v>
      </c>
      <c r="Z2874" t="s">
        <v>2906</v>
      </c>
    </row>
    <row r="2875" spans="1:26" x14ac:dyDescent="0.25">
      <c r="A2875" t="s">
        <v>45</v>
      </c>
      <c r="B2875" t="s">
        <v>27</v>
      </c>
      <c r="C2875" t="s">
        <v>23</v>
      </c>
      <c r="D2875">
        <v>0</v>
      </c>
      <c r="F2875">
        <v>1</v>
      </c>
      <c r="G2875">
        <v>22.95</v>
      </c>
      <c r="H2875">
        <f t="shared" si="705"/>
        <v>1</v>
      </c>
      <c r="I2875">
        <f t="shared" si="706"/>
        <v>0</v>
      </c>
      <c r="J2875">
        <f t="shared" si="707"/>
        <v>0</v>
      </c>
      <c r="K2875">
        <f t="shared" si="708"/>
        <v>0</v>
      </c>
      <c r="L2875">
        <f t="shared" si="709"/>
        <v>1</v>
      </c>
      <c r="M2875">
        <f t="shared" si="710"/>
        <v>0</v>
      </c>
      <c r="N2875">
        <f t="shared" si="711"/>
        <v>0</v>
      </c>
      <c r="O2875">
        <f t="shared" si="712"/>
        <v>1</v>
      </c>
      <c r="P2875">
        <v>42</v>
      </c>
      <c r="Q2875">
        <f t="shared" si="713"/>
        <v>1</v>
      </c>
      <c r="R2875">
        <f t="shared" si="714"/>
        <v>0</v>
      </c>
      <c r="S2875">
        <f t="shared" si="715"/>
        <v>0</v>
      </c>
      <c r="T2875">
        <f t="shared" si="716"/>
        <v>0</v>
      </c>
      <c r="U2875">
        <v>0</v>
      </c>
      <c r="V2875">
        <f t="shared" si="717"/>
        <v>7.5058120393881794E-2</v>
      </c>
      <c r="W2875">
        <f t="shared" si="718"/>
        <v>0.51875572554738669</v>
      </c>
      <c r="X2875">
        <f t="shared" si="719"/>
        <v>5.6337214370624543E-3</v>
      </c>
      <c r="Y2875">
        <f t="shared" si="720"/>
        <v>0</v>
      </c>
      <c r="Z2875" t="s">
        <v>2907</v>
      </c>
    </row>
    <row r="2876" spans="1:26" x14ac:dyDescent="0.25">
      <c r="A2876" t="s">
        <v>26</v>
      </c>
      <c r="B2876" t="s">
        <v>33</v>
      </c>
      <c r="C2876" t="s">
        <v>35</v>
      </c>
      <c r="D2876">
        <v>0</v>
      </c>
      <c r="F2876">
        <v>1</v>
      </c>
      <c r="G2876">
        <v>94.7</v>
      </c>
      <c r="H2876">
        <f t="shared" si="705"/>
        <v>1</v>
      </c>
      <c r="I2876">
        <f t="shared" si="706"/>
        <v>0</v>
      </c>
      <c r="J2876">
        <f t="shared" si="707"/>
        <v>0</v>
      </c>
      <c r="K2876">
        <f t="shared" si="708"/>
        <v>1</v>
      </c>
      <c r="L2876">
        <f t="shared" si="709"/>
        <v>0</v>
      </c>
      <c r="M2876">
        <f t="shared" si="710"/>
        <v>1</v>
      </c>
      <c r="N2876">
        <f t="shared" si="711"/>
        <v>0</v>
      </c>
      <c r="O2876">
        <f t="shared" si="712"/>
        <v>0</v>
      </c>
      <c r="P2876">
        <v>25</v>
      </c>
      <c r="Q2876">
        <f t="shared" si="713"/>
        <v>0</v>
      </c>
      <c r="R2876">
        <f t="shared" si="714"/>
        <v>0</v>
      </c>
      <c r="S2876">
        <f t="shared" si="715"/>
        <v>0</v>
      </c>
      <c r="T2876">
        <f t="shared" si="716"/>
        <v>1</v>
      </c>
      <c r="U2876">
        <v>1</v>
      </c>
      <c r="V2876">
        <f t="shared" si="717"/>
        <v>0.40540594705456956</v>
      </c>
      <c r="W2876">
        <f t="shared" si="718"/>
        <v>0.59998580126314016</v>
      </c>
      <c r="X2876">
        <f t="shared" si="719"/>
        <v>0.35354208779807333</v>
      </c>
      <c r="Y2876">
        <f t="shared" si="720"/>
        <v>1</v>
      </c>
      <c r="Z2876" t="s">
        <v>2908</v>
      </c>
    </row>
    <row r="2877" spans="1:26" x14ac:dyDescent="0.25">
      <c r="A2877" t="s">
        <v>45</v>
      </c>
      <c r="B2877" t="s">
        <v>38</v>
      </c>
      <c r="C2877" t="s">
        <v>23</v>
      </c>
      <c r="D2877">
        <v>0</v>
      </c>
      <c r="F2877">
        <v>1</v>
      </c>
      <c r="G2877">
        <v>19.45</v>
      </c>
      <c r="H2877">
        <f t="shared" si="705"/>
        <v>1</v>
      </c>
      <c r="I2877">
        <f t="shared" si="706"/>
        <v>0</v>
      </c>
      <c r="J2877">
        <f t="shared" si="707"/>
        <v>0</v>
      </c>
      <c r="K2877">
        <f t="shared" si="708"/>
        <v>0</v>
      </c>
      <c r="L2877">
        <f t="shared" si="709"/>
        <v>1</v>
      </c>
      <c r="M2877">
        <f t="shared" si="710"/>
        <v>0</v>
      </c>
      <c r="N2877">
        <f t="shared" si="711"/>
        <v>0</v>
      </c>
      <c r="O2877">
        <f t="shared" si="712"/>
        <v>1</v>
      </c>
      <c r="P2877">
        <v>64</v>
      </c>
      <c r="Q2877">
        <f t="shared" si="713"/>
        <v>0</v>
      </c>
      <c r="R2877">
        <f t="shared" si="714"/>
        <v>0</v>
      </c>
      <c r="S2877">
        <f t="shared" si="715"/>
        <v>1</v>
      </c>
      <c r="T2877">
        <f t="shared" si="716"/>
        <v>0</v>
      </c>
      <c r="U2877">
        <v>0</v>
      </c>
      <c r="V2877">
        <f t="shared" si="717"/>
        <v>-6.7166917289403175E-2</v>
      </c>
      <c r="W2877">
        <f t="shared" si="718"/>
        <v>0.48321458067430773</v>
      </c>
      <c r="X2877">
        <f t="shared" si="719"/>
        <v>4.5113947781615267E-3</v>
      </c>
      <c r="Y2877">
        <f t="shared" si="720"/>
        <v>0</v>
      </c>
      <c r="Z2877" t="s">
        <v>2909</v>
      </c>
    </row>
    <row r="2878" spans="1:26" x14ac:dyDescent="0.25">
      <c r="A2878" t="s">
        <v>26</v>
      </c>
      <c r="B2878" t="s">
        <v>27</v>
      </c>
      <c r="C2878" t="s">
        <v>35</v>
      </c>
      <c r="D2878">
        <v>0</v>
      </c>
      <c r="F2878">
        <v>1</v>
      </c>
      <c r="G2878">
        <v>85.1</v>
      </c>
      <c r="H2878">
        <f t="shared" si="705"/>
        <v>1</v>
      </c>
      <c r="I2878">
        <f t="shared" si="706"/>
        <v>0</v>
      </c>
      <c r="J2878">
        <f t="shared" si="707"/>
        <v>0</v>
      </c>
      <c r="K2878">
        <f t="shared" si="708"/>
        <v>1</v>
      </c>
      <c r="L2878">
        <f t="shared" si="709"/>
        <v>0</v>
      </c>
      <c r="M2878">
        <f t="shared" si="710"/>
        <v>1</v>
      </c>
      <c r="N2878">
        <f t="shared" si="711"/>
        <v>0</v>
      </c>
      <c r="O2878">
        <f t="shared" si="712"/>
        <v>0</v>
      </c>
      <c r="P2878">
        <v>22</v>
      </c>
      <c r="Q2878">
        <f t="shared" si="713"/>
        <v>1</v>
      </c>
      <c r="R2878">
        <f t="shared" si="714"/>
        <v>0</v>
      </c>
      <c r="S2878">
        <f t="shared" si="715"/>
        <v>0</v>
      </c>
      <c r="T2878">
        <f t="shared" si="716"/>
        <v>0</v>
      </c>
      <c r="U2878">
        <v>1</v>
      </c>
      <c r="V2878">
        <f t="shared" si="717"/>
        <v>0.52720735882667991</v>
      </c>
      <c r="W2878">
        <f t="shared" si="718"/>
        <v>0.62883153756472598</v>
      </c>
      <c r="X2878">
        <f t="shared" si="719"/>
        <v>0.22353288154764381</v>
      </c>
      <c r="Y2878">
        <f t="shared" si="720"/>
        <v>1</v>
      </c>
      <c r="Z2878" t="s">
        <v>2910</v>
      </c>
    </row>
    <row r="2879" spans="1:26" x14ac:dyDescent="0.25">
      <c r="A2879" t="s">
        <v>29</v>
      </c>
      <c r="B2879" t="s">
        <v>38</v>
      </c>
      <c r="C2879" t="s">
        <v>23</v>
      </c>
      <c r="D2879">
        <v>0</v>
      </c>
      <c r="F2879">
        <v>1</v>
      </c>
      <c r="G2879">
        <v>19.7</v>
      </c>
      <c r="H2879">
        <f t="shared" si="705"/>
        <v>1</v>
      </c>
      <c r="I2879">
        <f t="shared" si="706"/>
        <v>0</v>
      </c>
      <c r="J2879">
        <f t="shared" si="707"/>
        <v>0</v>
      </c>
      <c r="K2879">
        <f t="shared" si="708"/>
        <v>0</v>
      </c>
      <c r="L2879">
        <f t="shared" si="709"/>
        <v>1</v>
      </c>
      <c r="M2879">
        <f t="shared" si="710"/>
        <v>0</v>
      </c>
      <c r="N2879">
        <f t="shared" si="711"/>
        <v>1</v>
      </c>
      <c r="O2879">
        <f t="shared" si="712"/>
        <v>0</v>
      </c>
      <c r="P2879">
        <v>19</v>
      </c>
      <c r="Q2879">
        <f t="shared" si="713"/>
        <v>0</v>
      </c>
      <c r="R2879">
        <f t="shared" si="714"/>
        <v>0</v>
      </c>
      <c r="S2879">
        <f t="shared" si="715"/>
        <v>1</v>
      </c>
      <c r="T2879">
        <f t="shared" si="716"/>
        <v>0</v>
      </c>
      <c r="U2879">
        <v>0</v>
      </c>
      <c r="V2879">
        <f t="shared" si="717"/>
        <v>-6.8430973929803247E-3</v>
      </c>
      <c r="W2879">
        <f t="shared" si="718"/>
        <v>0.49828923232773292</v>
      </c>
      <c r="X2879">
        <f t="shared" si="719"/>
        <v>4.6827981929814115E-5</v>
      </c>
      <c r="Y2879">
        <f t="shared" si="720"/>
        <v>0</v>
      </c>
      <c r="Z2879" t="s">
        <v>2911</v>
      </c>
    </row>
    <row r="2880" spans="1:26" x14ac:dyDescent="0.25">
      <c r="A2880" t="s">
        <v>26</v>
      </c>
      <c r="B2880" t="s">
        <v>27</v>
      </c>
      <c r="C2880" t="s">
        <v>35</v>
      </c>
      <c r="D2880">
        <v>0</v>
      </c>
      <c r="F2880">
        <v>1</v>
      </c>
      <c r="G2880">
        <v>99.15</v>
      </c>
      <c r="H2880">
        <f t="shared" si="705"/>
        <v>1</v>
      </c>
      <c r="I2880">
        <f t="shared" si="706"/>
        <v>0</v>
      </c>
      <c r="J2880">
        <f t="shared" si="707"/>
        <v>0</v>
      </c>
      <c r="K2880">
        <f t="shared" si="708"/>
        <v>1</v>
      </c>
      <c r="L2880">
        <f t="shared" si="709"/>
        <v>0</v>
      </c>
      <c r="M2880">
        <f t="shared" si="710"/>
        <v>1</v>
      </c>
      <c r="N2880">
        <f t="shared" si="711"/>
        <v>0</v>
      </c>
      <c r="O2880">
        <f t="shared" si="712"/>
        <v>0</v>
      </c>
      <c r="P2880">
        <v>61</v>
      </c>
      <c r="Q2880">
        <f t="shared" si="713"/>
        <v>1</v>
      </c>
      <c r="R2880">
        <f t="shared" si="714"/>
        <v>0</v>
      </c>
      <c r="S2880">
        <f t="shared" si="715"/>
        <v>0</v>
      </c>
      <c r="T2880">
        <f t="shared" si="716"/>
        <v>0</v>
      </c>
      <c r="U2880">
        <v>1</v>
      </c>
      <c r="V2880">
        <f t="shared" si="717"/>
        <v>0.55397525664102365</v>
      </c>
      <c r="W2880">
        <f t="shared" si="718"/>
        <v>0.63505738819756274</v>
      </c>
      <c r="X2880">
        <f t="shared" si="719"/>
        <v>0.19893807168844072</v>
      </c>
      <c r="Y2880">
        <f t="shared" si="720"/>
        <v>1</v>
      </c>
      <c r="Z2880" t="s">
        <v>2912</v>
      </c>
    </row>
    <row r="2881" spans="1:26" x14ac:dyDescent="0.25">
      <c r="A2881" t="s">
        <v>26</v>
      </c>
      <c r="B2881" t="s">
        <v>33</v>
      </c>
      <c r="C2881" t="s">
        <v>35</v>
      </c>
      <c r="D2881">
        <v>0</v>
      </c>
      <c r="F2881">
        <v>1</v>
      </c>
      <c r="G2881">
        <v>87</v>
      </c>
      <c r="H2881">
        <f t="shared" si="705"/>
        <v>1</v>
      </c>
      <c r="I2881">
        <f t="shared" si="706"/>
        <v>0</v>
      </c>
      <c r="J2881">
        <f t="shared" si="707"/>
        <v>0</v>
      </c>
      <c r="K2881">
        <f t="shared" si="708"/>
        <v>1</v>
      </c>
      <c r="L2881">
        <f t="shared" si="709"/>
        <v>0</v>
      </c>
      <c r="M2881">
        <f t="shared" si="710"/>
        <v>1</v>
      </c>
      <c r="N2881">
        <f t="shared" si="711"/>
        <v>0</v>
      </c>
      <c r="O2881">
        <f t="shared" si="712"/>
        <v>0</v>
      </c>
      <c r="P2881">
        <v>22</v>
      </c>
      <c r="Q2881">
        <f t="shared" si="713"/>
        <v>0</v>
      </c>
      <c r="R2881">
        <f t="shared" si="714"/>
        <v>0</v>
      </c>
      <c r="S2881">
        <f t="shared" si="715"/>
        <v>0</v>
      </c>
      <c r="T2881">
        <f t="shared" si="716"/>
        <v>1</v>
      </c>
      <c r="U2881">
        <v>0</v>
      </c>
      <c r="V2881">
        <f t="shared" si="717"/>
        <v>0.41195583873901376</v>
      </c>
      <c r="W2881">
        <f t="shared" si="718"/>
        <v>0.6015567594353235</v>
      </c>
      <c r="X2881">
        <f t="shared" si="719"/>
        <v>0.1697076130711643</v>
      </c>
      <c r="Y2881">
        <f t="shared" si="720"/>
        <v>1</v>
      </c>
      <c r="Z2881" t="s">
        <v>2913</v>
      </c>
    </row>
    <row r="2882" spans="1:26" x14ac:dyDescent="0.25">
      <c r="A2882" t="s">
        <v>26</v>
      </c>
      <c r="B2882" t="s">
        <v>27</v>
      </c>
      <c r="C2882" t="s">
        <v>35</v>
      </c>
      <c r="D2882">
        <v>1</v>
      </c>
      <c r="F2882">
        <v>1</v>
      </c>
      <c r="G2882">
        <v>102.95</v>
      </c>
      <c r="H2882">
        <f t="shared" si="705"/>
        <v>0</v>
      </c>
      <c r="I2882">
        <f t="shared" si="706"/>
        <v>1</v>
      </c>
      <c r="J2882">
        <f t="shared" si="707"/>
        <v>0</v>
      </c>
      <c r="K2882">
        <f t="shared" si="708"/>
        <v>1</v>
      </c>
      <c r="L2882">
        <f t="shared" si="709"/>
        <v>0</v>
      </c>
      <c r="M2882">
        <f t="shared" si="710"/>
        <v>1</v>
      </c>
      <c r="N2882">
        <f t="shared" si="711"/>
        <v>0</v>
      </c>
      <c r="O2882">
        <f t="shared" si="712"/>
        <v>0</v>
      </c>
      <c r="P2882">
        <v>70</v>
      </c>
      <c r="Q2882">
        <f t="shared" si="713"/>
        <v>1</v>
      </c>
      <c r="R2882">
        <f t="shared" si="714"/>
        <v>0</v>
      </c>
      <c r="S2882">
        <f t="shared" si="715"/>
        <v>0</v>
      </c>
      <c r="T2882">
        <f t="shared" si="716"/>
        <v>0</v>
      </c>
      <c r="U2882">
        <v>1</v>
      </c>
      <c r="V2882">
        <f t="shared" si="717"/>
        <v>0.55989966721067741</v>
      </c>
      <c r="W2882">
        <f t="shared" si="718"/>
        <v>0.63642932489229886</v>
      </c>
      <c r="X2882">
        <f t="shared" si="719"/>
        <v>0.19368830292127248</v>
      </c>
      <c r="Y2882">
        <f t="shared" si="720"/>
        <v>1</v>
      </c>
      <c r="Z2882" t="s">
        <v>2914</v>
      </c>
    </row>
    <row r="2883" spans="1:26" x14ac:dyDescent="0.25">
      <c r="A2883" t="s">
        <v>26</v>
      </c>
      <c r="B2883" t="s">
        <v>33</v>
      </c>
      <c r="C2883" t="s">
        <v>35</v>
      </c>
      <c r="D2883">
        <v>0</v>
      </c>
      <c r="F2883">
        <v>1</v>
      </c>
      <c r="G2883">
        <v>79.95</v>
      </c>
      <c r="H2883">
        <f t="shared" ref="H2883:H2946" si="721">IF(D2883:D9925=0,1,0)</f>
        <v>1</v>
      </c>
      <c r="I2883">
        <f t="shared" ref="I2883:I2946" si="722">IF(D2883:D9925=1,1,0)</f>
        <v>0</v>
      </c>
      <c r="J2883">
        <f t="shared" ref="J2883:J2946" si="723">IF(C2883:C9925="DSL",1,0)</f>
        <v>0</v>
      </c>
      <c r="K2883">
        <f t="shared" ref="K2883:K2946" si="724">IF(C2883:C9925="Fiber optic",1,0)</f>
        <v>1</v>
      </c>
      <c r="L2883">
        <f t="shared" ref="L2883:L2946" si="725">IF(C2883:C9925="No",1,0)</f>
        <v>0</v>
      </c>
      <c r="M2883">
        <f t="shared" ref="M2883:M2946" si="726">IF(A2883:A9925="Month-to-month",1,0)</f>
        <v>1</v>
      </c>
      <c r="N2883">
        <f t="shared" ref="N2883:N2946" si="727">IF(A2883:A9925="ONE YEAR",1,0)</f>
        <v>0</v>
      </c>
      <c r="O2883">
        <f t="shared" ref="O2883:O2946" si="728">IF(A2883:A9925="two year",1,0)</f>
        <v>0</v>
      </c>
      <c r="P2883">
        <v>12</v>
      </c>
      <c r="Q2883">
        <f t="shared" ref="Q2883:Q2946" si="729">IF(B2883:B9925="Electronic check",1,0)</f>
        <v>0</v>
      </c>
      <c r="R2883">
        <f t="shared" ref="R2883:R2946" si="730">IF(B2883:B9925="Mailed check",1,0)</f>
        <v>0</v>
      </c>
      <c r="S2883">
        <f t="shared" ref="S2883:S2946" si="731">IF(B2883:B9925="Credit card (automatic)",1,0)</f>
        <v>0</v>
      </c>
      <c r="T2883">
        <f t="shared" ref="T2883:T2946" si="732">IF(B2883:B9925="Bank transfer (automatic)",1,0)</f>
        <v>1</v>
      </c>
      <c r="U2883">
        <v>0</v>
      </c>
      <c r="V2883">
        <f t="shared" si="717"/>
        <v>0.38240987971183477</v>
      </c>
      <c r="W2883">
        <f t="shared" si="718"/>
        <v>0.59445420487802547</v>
      </c>
      <c r="X2883">
        <f t="shared" si="719"/>
        <v>0.14623731610121993</v>
      </c>
      <c r="Y2883">
        <f t="shared" si="720"/>
        <v>1</v>
      </c>
      <c r="Z2883" t="s">
        <v>2915</v>
      </c>
    </row>
    <row r="2884" spans="1:26" x14ac:dyDescent="0.25">
      <c r="A2884" t="s">
        <v>29</v>
      </c>
      <c r="B2884" t="s">
        <v>27</v>
      </c>
      <c r="C2884" t="s">
        <v>25</v>
      </c>
      <c r="D2884">
        <v>0</v>
      </c>
      <c r="F2884">
        <v>1</v>
      </c>
      <c r="G2884">
        <v>64</v>
      </c>
      <c r="H2884">
        <f t="shared" si="721"/>
        <v>1</v>
      </c>
      <c r="I2884">
        <f t="shared" si="722"/>
        <v>0</v>
      </c>
      <c r="J2884">
        <f t="shared" si="723"/>
        <v>1</v>
      </c>
      <c r="K2884">
        <f t="shared" si="724"/>
        <v>0</v>
      </c>
      <c r="L2884">
        <f t="shared" si="725"/>
        <v>0</v>
      </c>
      <c r="M2884">
        <f t="shared" si="726"/>
        <v>0</v>
      </c>
      <c r="N2884">
        <f t="shared" si="727"/>
        <v>1</v>
      </c>
      <c r="O2884">
        <f t="shared" si="728"/>
        <v>0</v>
      </c>
      <c r="P2884">
        <v>31</v>
      </c>
      <c r="Q2884">
        <f t="shared" si="729"/>
        <v>1</v>
      </c>
      <c r="R2884">
        <f t="shared" si="730"/>
        <v>0</v>
      </c>
      <c r="S2884">
        <f t="shared" si="731"/>
        <v>0</v>
      </c>
      <c r="T2884">
        <f t="shared" si="732"/>
        <v>0</v>
      </c>
      <c r="U2884">
        <v>0</v>
      </c>
      <c r="V2884">
        <f t="shared" ref="V2884:V2947" si="733">G2884*$G$2+H2885*$H$2+K2885*$K$2+M2884*$M$2+O2884*$O$2+Q2884*$Q$2+L2884*$L$2</f>
        <v>0.22285644106952177</v>
      </c>
      <c r="W2884">
        <f t="shared" ref="W2884:W2947" si="734">1/ (1+EXP(-V2884))</f>
        <v>0.55548466300682453</v>
      </c>
      <c r="X2884">
        <f t="shared" ref="X2884:X2947" si="735">(U2884-V2884)^2</f>
        <v>4.9664993326173225E-2</v>
      </c>
      <c r="Y2884">
        <f t="shared" ref="Y2884:Y2947" si="736">IF(W2884&gt;=0.58,1,0)</f>
        <v>0</v>
      </c>
      <c r="Z2884" t="s">
        <v>2916</v>
      </c>
    </row>
    <row r="2885" spans="1:26" x14ac:dyDescent="0.25">
      <c r="A2885" t="s">
        <v>26</v>
      </c>
      <c r="B2885" t="s">
        <v>27</v>
      </c>
      <c r="C2885" t="s">
        <v>25</v>
      </c>
      <c r="D2885">
        <v>0</v>
      </c>
      <c r="F2885">
        <v>1</v>
      </c>
      <c r="G2885">
        <v>64.900000000000006</v>
      </c>
      <c r="H2885">
        <f t="shared" si="721"/>
        <v>1</v>
      </c>
      <c r="I2885">
        <f t="shared" si="722"/>
        <v>0</v>
      </c>
      <c r="J2885">
        <f t="shared" si="723"/>
        <v>1</v>
      </c>
      <c r="K2885">
        <f t="shared" si="724"/>
        <v>0</v>
      </c>
      <c r="L2885">
        <f t="shared" si="725"/>
        <v>0</v>
      </c>
      <c r="M2885">
        <f t="shared" si="726"/>
        <v>1</v>
      </c>
      <c r="N2885">
        <f t="shared" si="727"/>
        <v>0</v>
      </c>
      <c r="O2885">
        <f t="shared" si="728"/>
        <v>0</v>
      </c>
      <c r="P2885">
        <v>11</v>
      </c>
      <c r="Q2885">
        <f t="shared" si="729"/>
        <v>1</v>
      </c>
      <c r="R2885">
        <f t="shared" si="730"/>
        <v>0</v>
      </c>
      <c r="S2885">
        <f t="shared" si="731"/>
        <v>0</v>
      </c>
      <c r="T2885">
        <f t="shared" si="732"/>
        <v>0</v>
      </c>
      <c r="U2885">
        <v>0</v>
      </c>
      <c r="V2885">
        <f t="shared" si="733"/>
        <v>0.4957144394827312</v>
      </c>
      <c r="W2885">
        <f t="shared" si="734"/>
        <v>0.62145168129204187</v>
      </c>
      <c r="X2885">
        <f t="shared" si="735"/>
        <v>0.24573280551167836</v>
      </c>
      <c r="Y2885">
        <f t="shared" si="736"/>
        <v>1</v>
      </c>
      <c r="Z2885" t="s">
        <v>2917</v>
      </c>
    </row>
    <row r="2886" spans="1:26" x14ac:dyDescent="0.25">
      <c r="A2886" t="s">
        <v>45</v>
      </c>
      <c r="B2886" t="s">
        <v>30</v>
      </c>
      <c r="C2886" t="s">
        <v>23</v>
      </c>
      <c r="D2886">
        <v>0</v>
      </c>
      <c r="F2886">
        <v>1</v>
      </c>
      <c r="G2886">
        <v>25.75</v>
      </c>
      <c r="H2886">
        <f t="shared" si="721"/>
        <v>1</v>
      </c>
      <c r="I2886">
        <f t="shared" si="722"/>
        <v>0</v>
      </c>
      <c r="J2886">
        <f t="shared" si="723"/>
        <v>0</v>
      </c>
      <c r="K2886">
        <f t="shared" si="724"/>
        <v>0</v>
      </c>
      <c r="L2886">
        <f t="shared" si="725"/>
        <v>1</v>
      </c>
      <c r="M2886">
        <f t="shared" si="726"/>
        <v>0</v>
      </c>
      <c r="N2886">
        <f t="shared" si="727"/>
        <v>0</v>
      </c>
      <c r="O2886">
        <f t="shared" si="728"/>
        <v>1</v>
      </c>
      <c r="P2886">
        <v>68</v>
      </c>
      <c r="Q2886">
        <f t="shared" si="729"/>
        <v>0</v>
      </c>
      <c r="R2886">
        <f t="shared" si="730"/>
        <v>1</v>
      </c>
      <c r="S2886">
        <f t="shared" si="731"/>
        <v>0</v>
      </c>
      <c r="T2886">
        <f t="shared" si="732"/>
        <v>0</v>
      </c>
      <c r="U2886">
        <v>0</v>
      </c>
      <c r="V2886">
        <f t="shared" si="733"/>
        <v>-4.8516588343535672E-2</v>
      </c>
      <c r="W2886">
        <f t="shared" si="734"/>
        <v>0.48787323154640516</v>
      </c>
      <c r="X2886">
        <f t="shared" si="735"/>
        <v>2.3538593444961016E-3</v>
      </c>
      <c r="Y2886">
        <f t="shared" si="736"/>
        <v>0</v>
      </c>
      <c r="Z2886" t="s">
        <v>2918</v>
      </c>
    </row>
    <row r="2887" spans="1:26" x14ac:dyDescent="0.25">
      <c r="A2887" t="s">
        <v>45</v>
      </c>
      <c r="B2887" t="s">
        <v>33</v>
      </c>
      <c r="C2887" t="s">
        <v>25</v>
      </c>
      <c r="D2887">
        <v>1</v>
      </c>
      <c r="F2887">
        <v>1</v>
      </c>
      <c r="G2887">
        <v>90.15</v>
      </c>
      <c r="H2887">
        <f t="shared" si="721"/>
        <v>0</v>
      </c>
      <c r="I2887">
        <f t="shared" si="722"/>
        <v>1</v>
      </c>
      <c r="J2887">
        <f t="shared" si="723"/>
        <v>1</v>
      </c>
      <c r="K2887">
        <f t="shared" si="724"/>
        <v>0</v>
      </c>
      <c r="L2887">
        <f t="shared" si="725"/>
        <v>0</v>
      </c>
      <c r="M2887">
        <f t="shared" si="726"/>
        <v>0</v>
      </c>
      <c r="N2887">
        <f t="shared" si="727"/>
        <v>0</v>
      </c>
      <c r="O2887">
        <f t="shared" si="728"/>
        <v>1</v>
      </c>
      <c r="P2887">
        <v>72</v>
      </c>
      <c r="Q2887">
        <f t="shared" si="729"/>
        <v>0</v>
      </c>
      <c r="R2887">
        <f t="shared" si="730"/>
        <v>0</v>
      </c>
      <c r="S2887">
        <f t="shared" si="731"/>
        <v>0</v>
      </c>
      <c r="T2887">
        <f t="shared" si="732"/>
        <v>1</v>
      </c>
      <c r="U2887">
        <v>0</v>
      </c>
      <c r="V2887">
        <f t="shared" si="733"/>
        <v>8.5477958705568541E-2</v>
      </c>
      <c r="W2887">
        <f t="shared" si="734"/>
        <v>0.5213564878611141</v>
      </c>
      <c r="X2887">
        <f t="shared" si="735"/>
        <v>7.3064814244708804E-3</v>
      </c>
      <c r="Y2887">
        <f t="shared" si="736"/>
        <v>0</v>
      </c>
      <c r="Z2887" t="s">
        <v>2919</v>
      </c>
    </row>
    <row r="2888" spans="1:26" x14ac:dyDescent="0.25">
      <c r="A2888" t="s">
        <v>45</v>
      </c>
      <c r="B2888" t="s">
        <v>38</v>
      </c>
      <c r="C2888" t="s">
        <v>35</v>
      </c>
      <c r="D2888">
        <v>1</v>
      </c>
      <c r="F2888">
        <v>1</v>
      </c>
      <c r="G2888">
        <v>116.1</v>
      </c>
      <c r="H2888">
        <f t="shared" si="721"/>
        <v>0</v>
      </c>
      <c r="I2888">
        <f t="shared" si="722"/>
        <v>1</v>
      </c>
      <c r="J2888">
        <f t="shared" si="723"/>
        <v>0</v>
      </c>
      <c r="K2888">
        <f t="shared" si="724"/>
        <v>1</v>
      </c>
      <c r="L2888">
        <f t="shared" si="725"/>
        <v>0</v>
      </c>
      <c r="M2888">
        <f t="shared" si="726"/>
        <v>0</v>
      </c>
      <c r="N2888">
        <f t="shared" si="727"/>
        <v>0</v>
      </c>
      <c r="O2888">
        <f t="shared" si="728"/>
        <v>1</v>
      </c>
      <c r="P2888">
        <v>67</v>
      </c>
      <c r="Q2888">
        <f t="shared" si="729"/>
        <v>0</v>
      </c>
      <c r="R2888">
        <f t="shared" si="730"/>
        <v>0</v>
      </c>
      <c r="S2888">
        <f t="shared" si="731"/>
        <v>1</v>
      </c>
      <c r="T2888">
        <f t="shared" si="732"/>
        <v>0</v>
      </c>
      <c r="U2888">
        <v>0</v>
      </c>
      <c r="V2888">
        <f t="shared" si="733"/>
        <v>0.11224399757034853</v>
      </c>
      <c r="W2888">
        <f t="shared" si="734"/>
        <v>0.5280315754179834</v>
      </c>
      <c r="X2888">
        <f t="shared" si="735"/>
        <v>1.2598714990572408E-2</v>
      </c>
      <c r="Y2888">
        <f t="shared" si="736"/>
        <v>0</v>
      </c>
      <c r="Z2888" t="s">
        <v>2920</v>
      </c>
    </row>
    <row r="2889" spans="1:26" x14ac:dyDescent="0.25">
      <c r="A2889" t="s">
        <v>26</v>
      </c>
      <c r="B2889" t="s">
        <v>33</v>
      </c>
      <c r="C2889" t="s">
        <v>35</v>
      </c>
      <c r="D2889">
        <v>0</v>
      </c>
      <c r="F2889">
        <v>1</v>
      </c>
      <c r="G2889">
        <v>104.95</v>
      </c>
      <c r="H2889">
        <f t="shared" si="721"/>
        <v>1</v>
      </c>
      <c r="I2889">
        <f t="shared" si="722"/>
        <v>0</v>
      </c>
      <c r="J2889">
        <f t="shared" si="723"/>
        <v>0</v>
      </c>
      <c r="K2889">
        <f t="shared" si="724"/>
        <v>1</v>
      </c>
      <c r="L2889">
        <f t="shared" si="725"/>
        <v>0</v>
      </c>
      <c r="M2889">
        <f t="shared" si="726"/>
        <v>1</v>
      </c>
      <c r="N2889">
        <f t="shared" si="727"/>
        <v>0</v>
      </c>
      <c r="O2889">
        <f t="shared" si="728"/>
        <v>0</v>
      </c>
      <c r="P2889">
        <v>60</v>
      </c>
      <c r="Q2889">
        <f t="shared" si="729"/>
        <v>0</v>
      </c>
      <c r="R2889">
        <f t="shared" si="730"/>
        <v>0</v>
      </c>
      <c r="S2889">
        <f t="shared" si="731"/>
        <v>0</v>
      </c>
      <c r="T2889">
        <f t="shared" si="732"/>
        <v>1</v>
      </c>
      <c r="U2889">
        <v>0</v>
      </c>
      <c r="V2889">
        <f t="shared" si="733"/>
        <v>0.4213862650385039</v>
      </c>
      <c r="W2889">
        <f t="shared" si="734"/>
        <v>0.6038149232794755</v>
      </c>
      <c r="X2889">
        <f t="shared" si="735"/>
        <v>0.17756638436310027</v>
      </c>
      <c r="Y2889">
        <f t="shared" si="736"/>
        <v>1</v>
      </c>
      <c r="Z2889" t="s">
        <v>2921</v>
      </c>
    </row>
    <row r="2890" spans="1:26" x14ac:dyDescent="0.25">
      <c r="A2890" t="s">
        <v>26</v>
      </c>
      <c r="B2890" t="s">
        <v>30</v>
      </c>
      <c r="C2890" t="s">
        <v>25</v>
      </c>
      <c r="D2890">
        <v>0</v>
      </c>
      <c r="F2890">
        <v>1</v>
      </c>
      <c r="G2890">
        <v>45.05</v>
      </c>
      <c r="H2890">
        <f t="shared" si="721"/>
        <v>1</v>
      </c>
      <c r="I2890">
        <f t="shared" si="722"/>
        <v>0</v>
      </c>
      <c r="J2890">
        <f t="shared" si="723"/>
        <v>1</v>
      </c>
      <c r="K2890">
        <f t="shared" si="724"/>
        <v>0</v>
      </c>
      <c r="L2890">
        <f t="shared" si="725"/>
        <v>0</v>
      </c>
      <c r="M2890">
        <f t="shared" si="726"/>
        <v>1</v>
      </c>
      <c r="N2890">
        <f t="shared" si="727"/>
        <v>0</v>
      </c>
      <c r="O2890">
        <f t="shared" si="728"/>
        <v>0</v>
      </c>
      <c r="P2890">
        <v>1</v>
      </c>
      <c r="Q2890">
        <f t="shared" si="729"/>
        <v>0</v>
      </c>
      <c r="R2890">
        <f t="shared" si="730"/>
        <v>1</v>
      </c>
      <c r="S2890">
        <f t="shared" si="731"/>
        <v>0</v>
      </c>
      <c r="T2890">
        <f t="shared" si="732"/>
        <v>0</v>
      </c>
      <c r="U2890">
        <v>1</v>
      </c>
      <c r="V2890">
        <f t="shared" si="733"/>
        <v>0.34655346416086291</v>
      </c>
      <c r="W2890">
        <f t="shared" si="734"/>
        <v>0.58578155420310385</v>
      </c>
      <c r="X2890">
        <f t="shared" si="735"/>
        <v>0.42699237520016858</v>
      </c>
      <c r="Y2890">
        <f t="shared" si="736"/>
        <v>1</v>
      </c>
      <c r="Z2890" t="s">
        <v>2922</v>
      </c>
    </row>
    <row r="2891" spans="1:26" x14ac:dyDescent="0.25">
      <c r="A2891" t="s">
        <v>26</v>
      </c>
      <c r="B2891" t="s">
        <v>27</v>
      </c>
      <c r="C2891" t="s">
        <v>35</v>
      </c>
      <c r="D2891">
        <v>1</v>
      </c>
      <c r="F2891">
        <v>1</v>
      </c>
      <c r="G2891">
        <v>71</v>
      </c>
      <c r="H2891">
        <f t="shared" si="721"/>
        <v>0</v>
      </c>
      <c r="I2891">
        <f t="shared" si="722"/>
        <v>1</v>
      </c>
      <c r="J2891">
        <f t="shared" si="723"/>
        <v>0</v>
      </c>
      <c r="K2891">
        <f t="shared" si="724"/>
        <v>1</v>
      </c>
      <c r="L2891">
        <f t="shared" si="725"/>
        <v>0</v>
      </c>
      <c r="M2891">
        <f t="shared" si="726"/>
        <v>1</v>
      </c>
      <c r="N2891">
        <f t="shared" si="727"/>
        <v>0</v>
      </c>
      <c r="O2891">
        <f t="shared" si="728"/>
        <v>0</v>
      </c>
      <c r="P2891">
        <v>1</v>
      </c>
      <c r="Q2891">
        <f t="shared" si="729"/>
        <v>1</v>
      </c>
      <c r="R2891">
        <f t="shared" si="730"/>
        <v>0</v>
      </c>
      <c r="S2891">
        <f t="shared" si="731"/>
        <v>0</v>
      </c>
      <c r="T2891">
        <f t="shared" si="732"/>
        <v>0</v>
      </c>
      <c r="U2891">
        <v>1</v>
      </c>
      <c r="V2891">
        <f t="shared" si="733"/>
        <v>0.50522467750243849</v>
      </c>
      <c r="W2891">
        <f t="shared" si="734"/>
        <v>0.62368636195159766</v>
      </c>
      <c r="X2891">
        <f t="shared" si="735"/>
        <v>0.24480261975256601</v>
      </c>
      <c r="Y2891">
        <f t="shared" si="736"/>
        <v>1</v>
      </c>
      <c r="Z2891" t="s">
        <v>2923</v>
      </c>
    </row>
    <row r="2892" spans="1:26" x14ac:dyDescent="0.25">
      <c r="A2892" t="s">
        <v>29</v>
      </c>
      <c r="B2892" t="s">
        <v>30</v>
      </c>
      <c r="C2892" t="s">
        <v>25</v>
      </c>
      <c r="D2892">
        <v>0</v>
      </c>
      <c r="F2892">
        <v>1</v>
      </c>
      <c r="G2892">
        <v>50</v>
      </c>
      <c r="H2892">
        <f t="shared" si="721"/>
        <v>1</v>
      </c>
      <c r="I2892">
        <f t="shared" si="722"/>
        <v>0</v>
      </c>
      <c r="J2892">
        <f t="shared" si="723"/>
        <v>1</v>
      </c>
      <c r="K2892">
        <f t="shared" si="724"/>
        <v>0</v>
      </c>
      <c r="L2892">
        <f t="shared" si="725"/>
        <v>0</v>
      </c>
      <c r="M2892">
        <f t="shared" si="726"/>
        <v>0</v>
      </c>
      <c r="N2892">
        <f t="shared" si="727"/>
        <v>1</v>
      </c>
      <c r="O2892">
        <f t="shared" si="728"/>
        <v>0</v>
      </c>
      <c r="P2892">
        <v>58</v>
      </c>
      <c r="Q2892">
        <f t="shared" si="729"/>
        <v>0</v>
      </c>
      <c r="R2892">
        <f t="shared" si="730"/>
        <v>1</v>
      </c>
      <c r="S2892">
        <f t="shared" si="731"/>
        <v>0</v>
      </c>
      <c r="T2892">
        <f t="shared" si="732"/>
        <v>0</v>
      </c>
      <c r="U2892">
        <v>0</v>
      </c>
      <c r="V2892">
        <f t="shared" si="733"/>
        <v>8.2815939914094028E-2</v>
      </c>
      <c r="W2892">
        <f t="shared" si="734"/>
        <v>0.52069215993323215</v>
      </c>
      <c r="X2892">
        <f t="shared" si="735"/>
        <v>6.8584799038548319E-3</v>
      </c>
      <c r="Y2892">
        <f t="shared" si="736"/>
        <v>0</v>
      </c>
      <c r="Z2892" t="s">
        <v>2924</v>
      </c>
    </row>
    <row r="2893" spans="1:26" x14ac:dyDescent="0.25">
      <c r="A2893" t="s">
        <v>26</v>
      </c>
      <c r="B2893" t="s">
        <v>33</v>
      </c>
      <c r="C2893" t="s">
        <v>35</v>
      </c>
      <c r="D2893">
        <v>1</v>
      </c>
      <c r="F2893">
        <v>1</v>
      </c>
      <c r="G2893">
        <v>70.55</v>
      </c>
      <c r="H2893">
        <f t="shared" si="721"/>
        <v>0</v>
      </c>
      <c r="I2893">
        <f t="shared" si="722"/>
        <v>1</v>
      </c>
      <c r="J2893">
        <f t="shared" si="723"/>
        <v>0</v>
      </c>
      <c r="K2893">
        <f t="shared" si="724"/>
        <v>1</v>
      </c>
      <c r="L2893">
        <f t="shared" si="725"/>
        <v>0</v>
      </c>
      <c r="M2893">
        <f t="shared" si="726"/>
        <v>1</v>
      </c>
      <c r="N2893">
        <f t="shared" si="727"/>
        <v>0</v>
      </c>
      <c r="O2893">
        <f t="shared" si="728"/>
        <v>0</v>
      </c>
      <c r="P2893">
        <v>47</v>
      </c>
      <c r="Q2893">
        <f t="shared" si="729"/>
        <v>0</v>
      </c>
      <c r="R2893">
        <f t="shared" si="730"/>
        <v>0</v>
      </c>
      <c r="S2893">
        <f t="shared" si="731"/>
        <v>0</v>
      </c>
      <c r="T2893">
        <f t="shared" si="732"/>
        <v>1</v>
      </c>
      <c r="U2893">
        <v>1</v>
      </c>
      <c r="V2893">
        <f t="shared" si="733"/>
        <v>0.37261792808976285</v>
      </c>
      <c r="W2893">
        <f t="shared" si="734"/>
        <v>0.59209141036871882</v>
      </c>
      <c r="X2893">
        <f t="shared" si="735"/>
        <v>0.39360826415438205</v>
      </c>
      <c r="Y2893">
        <f t="shared" si="736"/>
        <v>1</v>
      </c>
      <c r="Z2893" t="s">
        <v>2925</v>
      </c>
    </row>
    <row r="2894" spans="1:26" x14ac:dyDescent="0.25">
      <c r="A2894" t="s">
        <v>26</v>
      </c>
      <c r="B2894" t="s">
        <v>27</v>
      </c>
      <c r="C2894" t="s">
        <v>35</v>
      </c>
      <c r="D2894">
        <v>0</v>
      </c>
      <c r="F2894">
        <v>1</v>
      </c>
      <c r="G2894">
        <v>79.7</v>
      </c>
      <c r="H2894">
        <f t="shared" si="721"/>
        <v>1</v>
      </c>
      <c r="I2894">
        <f t="shared" si="722"/>
        <v>0</v>
      </c>
      <c r="J2894">
        <f t="shared" si="723"/>
        <v>0</v>
      </c>
      <c r="K2894">
        <f t="shared" si="724"/>
        <v>1</v>
      </c>
      <c r="L2894">
        <f t="shared" si="725"/>
        <v>0</v>
      </c>
      <c r="M2894">
        <f t="shared" si="726"/>
        <v>1</v>
      </c>
      <c r="N2894">
        <f t="shared" si="727"/>
        <v>0</v>
      </c>
      <c r="O2894">
        <f t="shared" si="728"/>
        <v>0</v>
      </c>
      <c r="P2894">
        <v>1</v>
      </c>
      <c r="Q2894">
        <f t="shared" si="729"/>
        <v>1</v>
      </c>
      <c r="R2894">
        <f t="shared" si="730"/>
        <v>0</v>
      </c>
      <c r="S2894">
        <f t="shared" si="731"/>
        <v>0</v>
      </c>
      <c r="T2894">
        <f t="shared" si="732"/>
        <v>0</v>
      </c>
      <c r="U2894">
        <v>1</v>
      </c>
      <c r="V2894">
        <f t="shared" si="733"/>
        <v>0.51878845959611941</v>
      </c>
      <c r="W2894">
        <f t="shared" si="734"/>
        <v>0.62686442403346176</v>
      </c>
      <c r="X2894">
        <f t="shared" si="735"/>
        <v>0.23156454661787559</v>
      </c>
      <c r="Y2894">
        <f t="shared" si="736"/>
        <v>1</v>
      </c>
      <c r="Z2894" t="s">
        <v>2926</v>
      </c>
    </row>
    <row r="2895" spans="1:26" x14ac:dyDescent="0.25">
      <c r="A2895" t="s">
        <v>26</v>
      </c>
      <c r="B2895" t="s">
        <v>30</v>
      </c>
      <c r="C2895" t="s">
        <v>23</v>
      </c>
      <c r="D2895">
        <v>0</v>
      </c>
      <c r="F2895">
        <v>1</v>
      </c>
      <c r="G2895">
        <v>20.45</v>
      </c>
      <c r="H2895">
        <f t="shared" si="721"/>
        <v>1</v>
      </c>
      <c r="I2895">
        <f t="shared" si="722"/>
        <v>0</v>
      </c>
      <c r="J2895">
        <f t="shared" si="723"/>
        <v>0</v>
      </c>
      <c r="K2895">
        <f t="shared" si="724"/>
        <v>0</v>
      </c>
      <c r="L2895">
        <f t="shared" si="725"/>
        <v>1</v>
      </c>
      <c r="M2895">
        <f t="shared" si="726"/>
        <v>1</v>
      </c>
      <c r="N2895">
        <f t="shared" si="727"/>
        <v>0</v>
      </c>
      <c r="O2895">
        <f t="shared" si="728"/>
        <v>0</v>
      </c>
      <c r="P2895">
        <v>1</v>
      </c>
      <c r="Q2895">
        <f t="shared" si="729"/>
        <v>0</v>
      </c>
      <c r="R2895">
        <f t="shared" si="730"/>
        <v>1</v>
      </c>
      <c r="S2895">
        <f t="shared" si="731"/>
        <v>0</v>
      </c>
      <c r="T2895">
        <f t="shared" si="732"/>
        <v>0</v>
      </c>
      <c r="U2895">
        <v>0</v>
      </c>
      <c r="V2895">
        <f t="shared" si="733"/>
        <v>0.26091787344751338</v>
      </c>
      <c r="W2895">
        <f t="shared" si="734"/>
        <v>0.56486191202570224</v>
      </c>
      <c r="X2895">
        <f t="shared" si="735"/>
        <v>6.8078136684372612E-2</v>
      </c>
      <c r="Y2895">
        <f t="shared" si="736"/>
        <v>0</v>
      </c>
      <c r="Z2895" t="s">
        <v>2927</v>
      </c>
    </row>
    <row r="2896" spans="1:26" x14ac:dyDescent="0.25">
      <c r="A2896" t="s">
        <v>26</v>
      </c>
      <c r="B2896" t="s">
        <v>27</v>
      </c>
      <c r="C2896" t="s">
        <v>25</v>
      </c>
      <c r="D2896">
        <v>0</v>
      </c>
      <c r="F2896">
        <v>1</v>
      </c>
      <c r="G2896">
        <v>59</v>
      </c>
      <c r="H2896">
        <f t="shared" si="721"/>
        <v>1</v>
      </c>
      <c r="I2896">
        <f t="shared" si="722"/>
        <v>0</v>
      </c>
      <c r="J2896">
        <f t="shared" si="723"/>
        <v>1</v>
      </c>
      <c r="K2896">
        <f t="shared" si="724"/>
        <v>0</v>
      </c>
      <c r="L2896">
        <f t="shared" si="725"/>
        <v>0</v>
      </c>
      <c r="M2896">
        <f t="shared" si="726"/>
        <v>1</v>
      </c>
      <c r="N2896">
        <f t="shared" si="727"/>
        <v>0</v>
      </c>
      <c r="O2896">
        <f t="shared" si="728"/>
        <v>0</v>
      </c>
      <c r="P2896">
        <v>22</v>
      </c>
      <c r="Q2896">
        <f t="shared" si="729"/>
        <v>1</v>
      </c>
      <c r="R2896">
        <f t="shared" si="730"/>
        <v>0</v>
      </c>
      <c r="S2896">
        <f t="shared" si="731"/>
        <v>0</v>
      </c>
      <c r="T2896">
        <f t="shared" si="732"/>
        <v>0</v>
      </c>
      <c r="U2896">
        <v>1</v>
      </c>
      <c r="V2896">
        <f t="shared" si="733"/>
        <v>0.48651601254563726</v>
      </c>
      <c r="W2896">
        <f t="shared" si="734"/>
        <v>0.619285351182151</v>
      </c>
      <c r="X2896">
        <f t="shared" si="735"/>
        <v>0.26366580537203216</v>
      </c>
      <c r="Y2896">
        <f t="shared" si="736"/>
        <v>1</v>
      </c>
      <c r="Z2896" t="s">
        <v>2928</v>
      </c>
    </row>
    <row r="2897" spans="1:26" x14ac:dyDescent="0.25">
      <c r="A2897" t="s">
        <v>29</v>
      </c>
      <c r="B2897" t="s">
        <v>38</v>
      </c>
      <c r="C2897" t="s">
        <v>25</v>
      </c>
      <c r="D2897">
        <v>0</v>
      </c>
      <c r="F2897">
        <v>1</v>
      </c>
      <c r="G2897">
        <v>60.35</v>
      </c>
      <c r="H2897">
        <f t="shared" si="721"/>
        <v>1</v>
      </c>
      <c r="I2897">
        <f t="shared" si="722"/>
        <v>0</v>
      </c>
      <c r="J2897">
        <f t="shared" si="723"/>
        <v>1</v>
      </c>
      <c r="K2897">
        <f t="shared" si="724"/>
        <v>0</v>
      </c>
      <c r="L2897">
        <f t="shared" si="725"/>
        <v>0</v>
      </c>
      <c r="M2897">
        <f t="shared" si="726"/>
        <v>0</v>
      </c>
      <c r="N2897">
        <f t="shared" si="727"/>
        <v>1</v>
      </c>
      <c r="O2897">
        <f t="shared" si="728"/>
        <v>0</v>
      </c>
      <c r="P2897">
        <v>48</v>
      </c>
      <c r="Q2897">
        <f t="shared" si="729"/>
        <v>0</v>
      </c>
      <c r="R2897">
        <f t="shared" si="730"/>
        <v>0</v>
      </c>
      <c r="S2897">
        <f t="shared" si="731"/>
        <v>1</v>
      </c>
      <c r="T2897">
        <f t="shared" si="732"/>
        <v>0</v>
      </c>
      <c r="U2897">
        <v>1</v>
      </c>
      <c r="V2897">
        <f t="shared" si="733"/>
        <v>8.0397545074276766E-2</v>
      </c>
      <c r="W2897">
        <f t="shared" si="734"/>
        <v>0.52008856678575932</v>
      </c>
      <c r="X2897">
        <f t="shared" si="735"/>
        <v>0.84566867510541688</v>
      </c>
      <c r="Y2897">
        <f t="shared" si="736"/>
        <v>0</v>
      </c>
      <c r="Z2897" t="s">
        <v>2929</v>
      </c>
    </row>
    <row r="2898" spans="1:26" x14ac:dyDescent="0.25">
      <c r="A2898" t="s">
        <v>29</v>
      </c>
      <c r="B2898" t="s">
        <v>33</v>
      </c>
      <c r="C2898" t="s">
        <v>23</v>
      </c>
      <c r="D2898">
        <v>0</v>
      </c>
      <c r="F2898">
        <v>1</v>
      </c>
      <c r="G2898">
        <v>19.850000000000001</v>
      </c>
      <c r="H2898">
        <f t="shared" si="721"/>
        <v>1</v>
      </c>
      <c r="I2898">
        <f t="shared" si="722"/>
        <v>0</v>
      </c>
      <c r="J2898">
        <f t="shared" si="723"/>
        <v>0</v>
      </c>
      <c r="K2898">
        <f t="shared" si="724"/>
        <v>0</v>
      </c>
      <c r="L2898">
        <f t="shared" si="725"/>
        <v>1</v>
      </c>
      <c r="M2898">
        <f t="shared" si="726"/>
        <v>0</v>
      </c>
      <c r="N2898">
        <f t="shared" si="727"/>
        <v>1</v>
      </c>
      <c r="O2898">
        <f t="shared" si="728"/>
        <v>0</v>
      </c>
      <c r="P2898">
        <v>37</v>
      </c>
      <c r="Q2898">
        <f t="shared" si="729"/>
        <v>0</v>
      </c>
      <c r="R2898">
        <f t="shared" si="730"/>
        <v>0</v>
      </c>
      <c r="S2898">
        <f t="shared" si="731"/>
        <v>0</v>
      </c>
      <c r="T2898">
        <f t="shared" si="732"/>
        <v>1</v>
      </c>
      <c r="U2898">
        <v>0</v>
      </c>
      <c r="V2898">
        <f t="shared" si="733"/>
        <v>-1.147240834177601E-2</v>
      </c>
      <c r="W2898">
        <f t="shared" si="734"/>
        <v>0.49713192937152229</v>
      </c>
      <c r="X2898">
        <f t="shared" si="735"/>
        <v>1.3161615316045178E-4</v>
      </c>
      <c r="Y2898">
        <f t="shared" si="736"/>
        <v>0</v>
      </c>
      <c r="Z2898" t="s">
        <v>2930</v>
      </c>
    </row>
    <row r="2899" spans="1:26" x14ac:dyDescent="0.25">
      <c r="A2899" t="s">
        <v>29</v>
      </c>
      <c r="B2899" t="s">
        <v>27</v>
      </c>
      <c r="C2899" t="s">
        <v>23</v>
      </c>
      <c r="D2899">
        <v>0</v>
      </c>
      <c r="F2899">
        <v>1</v>
      </c>
      <c r="G2899">
        <v>19.95</v>
      </c>
      <c r="H2899">
        <f t="shared" si="721"/>
        <v>1</v>
      </c>
      <c r="I2899">
        <f t="shared" si="722"/>
        <v>0</v>
      </c>
      <c r="J2899">
        <f t="shared" si="723"/>
        <v>0</v>
      </c>
      <c r="K2899">
        <f t="shared" si="724"/>
        <v>0</v>
      </c>
      <c r="L2899">
        <f t="shared" si="725"/>
        <v>1</v>
      </c>
      <c r="M2899">
        <f t="shared" si="726"/>
        <v>0</v>
      </c>
      <c r="N2899">
        <f t="shared" si="727"/>
        <v>1</v>
      </c>
      <c r="O2899">
        <f t="shared" si="728"/>
        <v>0</v>
      </c>
      <c r="P2899">
        <v>13</v>
      </c>
      <c r="Q2899">
        <f t="shared" si="729"/>
        <v>1</v>
      </c>
      <c r="R2899">
        <f t="shared" si="730"/>
        <v>0</v>
      </c>
      <c r="S2899">
        <f t="shared" si="731"/>
        <v>0</v>
      </c>
      <c r="T2899">
        <f t="shared" si="732"/>
        <v>0</v>
      </c>
      <c r="U2899">
        <v>0</v>
      </c>
      <c r="V2899">
        <f t="shared" si="733"/>
        <v>0.12545184093708195</v>
      </c>
      <c r="W2899">
        <f t="shared" si="734"/>
        <v>0.5313218919150503</v>
      </c>
      <c r="X2899">
        <f t="shared" si="735"/>
        <v>1.5738164394502912E-2</v>
      </c>
      <c r="Y2899">
        <f t="shared" si="736"/>
        <v>0</v>
      </c>
      <c r="Z2899" t="s">
        <v>2931</v>
      </c>
    </row>
    <row r="2900" spans="1:26" x14ac:dyDescent="0.25">
      <c r="A2900" t="s">
        <v>45</v>
      </c>
      <c r="B2900" t="s">
        <v>33</v>
      </c>
      <c r="C2900" t="s">
        <v>23</v>
      </c>
      <c r="D2900">
        <v>0</v>
      </c>
      <c r="F2900">
        <v>1</v>
      </c>
      <c r="G2900">
        <v>26.45</v>
      </c>
      <c r="H2900">
        <f t="shared" si="721"/>
        <v>1</v>
      </c>
      <c r="I2900">
        <f t="shared" si="722"/>
        <v>0</v>
      </c>
      <c r="J2900">
        <f t="shared" si="723"/>
        <v>0</v>
      </c>
      <c r="K2900">
        <f t="shared" si="724"/>
        <v>0</v>
      </c>
      <c r="L2900">
        <f t="shared" si="725"/>
        <v>1</v>
      </c>
      <c r="M2900">
        <f t="shared" si="726"/>
        <v>0</v>
      </c>
      <c r="N2900">
        <f t="shared" si="727"/>
        <v>0</v>
      </c>
      <c r="O2900">
        <f t="shared" si="728"/>
        <v>1</v>
      </c>
      <c r="P2900">
        <v>43</v>
      </c>
      <c r="Q2900">
        <f t="shared" si="729"/>
        <v>0</v>
      </c>
      <c r="R2900">
        <f t="shared" si="730"/>
        <v>0</v>
      </c>
      <c r="S2900">
        <f t="shared" si="731"/>
        <v>0</v>
      </c>
      <c r="T2900">
        <f t="shared" si="732"/>
        <v>1</v>
      </c>
      <c r="U2900">
        <v>0</v>
      </c>
      <c r="V2900">
        <f t="shared" si="733"/>
        <v>-6.1116698658691515E-2</v>
      </c>
      <c r="W2900">
        <f t="shared" si="734"/>
        <v>0.48472557952204615</v>
      </c>
      <c r="X2900">
        <f t="shared" si="735"/>
        <v>3.7352508549373053E-3</v>
      </c>
      <c r="Y2900">
        <f t="shared" si="736"/>
        <v>0</v>
      </c>
      <c r="Z2900" t="s">
        <v>2932</v>
      </c>
    </row>
    <row r="2901" spans="1:26" x14ac:dyDescent="0.25">
      <c r="A2901" t="s">
        <v>45</v>
      </c>
      <c r="B2901" t="s">
        <v>30</v>
      </c>
      <c r="C2901" t="s">
        <v>25</v>
      </c>
      <c r="D2901">
        <v>0</v>
      </c>
      <c r="F2901">
        <v>1</v>
      </c>
      <c r="G2901">
        <v>63.4</v>
      </c>
      <c r="H2901">
        <f t="shared" si="721"/>
        <v>1</v>
      </c>
      <c r="I2901">
        <f t="shared" si="722"/>
        <v>0</v>
      </c>
      <c r="J2901">
        <f t="shared" si="723"/>
        <v>1</v>
      </c>
      <c r="K2901">
        <f t="shared" si="724"/>
        <v>0</v>
      </c>
      <c r="L2901">
        <f t="shared" si="725"/>
        <v>0</v>
      </c>
      <c r="M2901">
        <f t="shared" si="726"/>
        <v>0</v>
      </c>
      <c r="N2901">
        <f t="shared" si="727"/>
        <v>0</v>
      </c>
      <c r="O2901">
        <f t="shared" si="728"/>
        <v>1</v>
      </c>
      <c r="P2901">
        <v>6</v>
      </c>
      <c r="Q2901">
        <f t="shared" si="729"/>
        <v>0</v>
      </c>
      <c r="R2901">
        <f t="shared" si="730"/>
        <v>1</v>
      </c>
      <c r="S2901">
        <f t="shared" si="731"/>
        <v>0</v>
      </c>
      <c r="T2901">
        <f t="shared" si="732"/>
        <v>0</v>
      </c>
      <c r="U2901">
        <v>0</v>
      </c>
      <c r="V2901">
        <f t="shared" si="733"/>
        <v>2.5218608040974255E-2</v>
      </c>
      <c r="W2901">
        <f t="shared" si="734"/>
        <v>0.50630431789639374</v>
      </c>
      <c r="X2901">
        <f t="shared" si="735"/>
        <v>6.3597819152429137E-4</v>
      </c>
      <c r="Y2901">
        <f t="shared" si="736"/>
        <v>0</v>
      </c>
      <c r="Z2901" t="s">
        <v>2933</v>
      </c>
    </row>
    <row r="2902" spans="1:26" x14ac:dyDescent="0.25">
      <c r="A2902" t="s">
        <v>45</v>
      </c>
      <c r="B2902" t="s">
        <v>33</v>
      </c>
      <c r="C2902" t="s">
        <v>25</v>
      </c>
      <c r="D2902">
        <v>0</v>
      </c>
      <c r="F2902">
        <v>1</v>
      </c>
      <c r="G2902">
        <v>53.95</v>
      </c>
      <c r="H2902">
        <f t="shared" si="721"/>
        <v>1</v>
      </c>
      <c r="I2902">
        <f t="shared" si="722"/>
        <v>0</v>
      </c>
      <c r="J2902">
        <f t="shared" si="723"/>
        <v>1</v>
      </c>
      <c r="K2902">
        <f t="shared" si="724"/>
        <v>0</v>
      </c>
      <c r="L2902">
        <f t="shared" si="725"/>
        <v>0</v>
      </c>
      <c r="M2902">
        <f t="shared" si="726"/>
        <v>0</v>
      </c>
      <c r="N2902">
        <f t="shared" si="727"/>
        <v>0</v>
      </c>
      <c r="O2902">
        <f t="shared" si="728"/>
        <v>1</v>
      </c>
      <c r="P2902">
        <v>71</v>
      </c>
      <c r="Q2902">
        <f t="shared" si="729"/>
        <v>0</v>
      </c>
      <c r="R2902">
        <f t="shared" si="730"/>
        <v>0</v>
      </c>
      <c r="S2902">
        <f t="shared" si="731"/>
        <v>0</v>
      </c>
      <c r="T2902">
        <f t="shared" si="732"/>
        <v>1</v>
      </c>
      <c r="U2902">
        <v>0</v>
      </c>
      <c r="V2902">
        <f t="shared" si="733"/>
        <v>2.9040152752551604E-2</v>
      </c>
      <c r="W2902">
        <f t="shared" si="734"/>
        <v>0.50725952801354313</v>
      </c>
      <c r="X2902">
        <f t="shared" si="735"/>
        <v>8.4333047189153051E-4</v>
      </c>
      <c r="Y2902">
        <f t="shared" si="736"/>
        <v>0</v>
      </c>
      <c r="Z2902" t="s">
        <v>2934</v>
      </c>
    </row>
    <row r="2903" spans="1:26" x14ac:dyDescent="0.25">
      <c r="A2903" t="s">
        <v>26</v>
      </c>
      <c r="B2903" t="s">
        <v>27</v>
      </c>
      <c r="C2903" t="s">
        <v>35</v>
      </c>
      <c r="D2903">
        <v>1</v>
      </c>
      <c r="F2903">
        <v>1</v>
      </c>
      <c r="G2903">
        <v>69.25</v>
      </c>
      <c r="H2903">
        <f t="shared" si="721"/>
        <v>0</v>
      </c>
      <c r="I2903">
        <f t="shared" si="722"/>
        <v>1</v>
      </c>
      <c r="J2903">
        <f t="shared" si="723"/>
        <v>0</v>
      </c>
      <c r="K2903">
        <f t="shared" si="724"/>
        <v>1</v>
      </c>
      <c r="L2903">
        <f t="shared" si="725"/>
        <v>0</v>
      </c>
      <c r="M2903">
        <f t="shared" si="726"/>
        <v>1</v>
      </c>
      <c r="N2903">
        <f t="shared" si="727"/>
        <v>0</v>
      </c>
      <c r="O2903">
        <f t="shared" si="728"/>
        <v>0</v>
      </c>
      <c r="P2903">
        <v>1</v>
      </c>
      <c r="Q2903">
        <f t="shared" si="729"/>
        <v>1</v>
      </c>
      <c r="R2903">
        <f t="shared" si="730"/>
        <v>0</v>
      </c>
      <c r="S2903">
        <f t="shared" si="731"/>
        <v>0</v>
      </c>
      <c r="T2903">
        <f t="shared" si="732"/>
        <v>0</v>
      </c>
      <c r="U2903">
        <v>1</v>
      </c>
      <c r="V2903">
        <f t="shared" si="733"/>
        <v>0.50735949979032735</v>
      </c>
      <c r="W2903">
        <f t="shared" si="734"/>
        <v>0.62418727588155809</v>
      </c>
      <c r="X2903">
        <f t="shared" si="735"/>
        <v>0.24269466244683649</v>
      </c>
      <c r="Y2903">
        <f t="shared" si="736"/>
        <v>1</v>
      </c>
      <c r="Z2903" t="s">
        <v>2935</v>
      </c>
    </row>
    <row r="2904" spans="1:26" x14ac:dyDescent="0.25">
      <c r="A2904" t="s">
        <v>45</v>
      </c>
      <c r="B2904" t="s">
        <v>27</v>
      </c>
      <c r="C2904" t="s">
        <v>35</v>
      </c>
      <c r="D2904">
        <v>0</v>
      </c>
      <c r="F2904">
        <v>1</v>
      </c>
      <c r="G2904">
        <v>95.1</v>
      </c>
      <c r="H2904">
        <f t="shared" si="721"/>
        <v>1</v>
      </c>
      <c r="I2904">
        <f t="shared" si="722"/>
        <v>0</v>
      </c>
      <c r="J2904">
        <f t="shared" si="723"/>
        <v>0</v>
      </c>
      <c r="K2904">
        <f t="shared" si="724"/>
        <v>1</v>
      </c>
      <c r="L2904">
        <f t="shared" si="725"/>
        <v>0</v>
      </c>
      <c r="M2904">
        <f t="shared" si="726"/>
        <v>0</v>
      </c>
      <c r="N2904">
        <f t="shared" si="727"/>
        <v>0</v>
      </c>
      <c r="O2904">
        <f t="shared" si="728"/>
        <v>1</v>
      </c>
      <c r="P2904">
        <v>72</v>
      </c>
      <c r="Q2904">
        <f t="shared" si="729"/>
        <v>1</v>
      </c>
      <c r="R2904">
        <f t="shared" si="730"/>
        <v>0</v>
      </c>
      <c r="S2904">
        <f t="shared" si="731"/>
        <v>0</v>
      </c>
      <c r="T2904">
        <f t="shared" si="732"/>
        <v>0</v>
      </c>
      <c r="U2904">
        <v>0</v>
      </c>
      <c r="V2904">
        <f t="shared" si="733"/>
        <v>0.2299636267378003</v>
      </c>
      <c r="W2904">
        <f t="shared" si="734"/>
        <v>0.55723888047102521</v>
      </c>
      <c r="X2904">
        <f t="shared" si="735"/>
        <v>5.2883269622402342E-2</v>
      </c>
      <c r="Y2904">
        <f t="shared" si="736"/>
        <v>0</v>
      </c>
      <c r="Z2904" t="s">
        <v>2936</v>
      </c>
    </row>
    <row r="2905" spans="1:26" x14ac:dyDescent="0.25">
      <c r="A2905" t="s">
        <v>26</v>
      </c>
      <c r="B2905" t="s">
        <v>27</v>
      </c>
      <c r="C2905" t="s">
        <v>35</v>
      </c>
      <c r="D2905">
        <v>1</v>
      </c>
      <c r="F2905">
        <v>1</v>
      </c>
      <c r="G2905">
        <v>74.099999999999994</v>
      </c>
      <c r="H2905">
        <f t="shared" si="721"/>
        <v>0</v>
      </c>
      <c r="I2905">
        <f t="shared" si="722"/>
        <v>1</v>
      </c>
      <c r="J2905">
        <f t="shared" si="723"/>
        <v>0</v>
      </c>
      <c r="K2905">
        <f t="shared" si="724"/>
        <v>1</v>
      </c>
      <c r="L2905">
        <f t="shared" si="725"/>
        <v>0</v>
      </c>
      <c r="M2905">
        <f t="shared" si="726"/>
        <v>1</v>
      </c>
      <c r="N2905">
        <f t="shared" si="727"/>
        <v>0</v>
      </c>
      <c r="O2905">
        <f t="shared" si="728"/>
        <v>0</v>
      </c>
      <c r="P2905">
        <v>6</v>
      </c>
      <c r="Q2905">
        <f t="shared" si="729"/>
        <v>1</v>
      </c>
      <c r="R2905">
        <f t="shared" si="730"/>
        <v>0</v>
      </c>
      <c r="S2905">
        <f t="shared" si="731"/>
        <v>0</v>
      </c>
      <c r="T2905">
        <f t="shared" si="732"/>
        <v>0</v>
      </c>
      <c r="U2905">
        <v>0</v>
      </c>
      <c r="V2905">
        <f t="shared" si="733"/>
        <v>0.51005774928294545</v>
      </c>
      <c r="W2905">
        <f t="shared" si="734"/>
        <v>0.62482001215087057</v>
      </c>
      <c r="X2905">
        <f t="shared" si="735"/>
        <v>0.26015890760358407</v>
      </c>
      <c r="Y2905">
        <f t="shared" si="736"/>
        <v>1</v>
      </c>
      <c r="Z2905" t="s">
        <v>2937</v>
      </c>
    </row>
    <row r="2906" spans="1:26" x14ac:dyDescent="0.25">
      <c r="A2906" t="s">
        <v>26</v>
      </c>
      <c r="B2906" t="s">
        <v>30</v>
      </c>
      <c r="C2906" t="s">
        <v>25</v>
      </c>
      <c r="D2906">
        <v>0</v>
      </c>
      <c r="F2906">
        <v>1</v>
      </c>
      <c r="G2906">
        <v>35.5</v>
      </c>
      <c r="H2906">
        <f t="shared" si="721"/>
        <v>1</v>
      </c>
      <c r="I2906">
        <f t="shared" si="722"/>
        <v>0</v>
      </c>
      <c r="J2906">
        <f t="shared" si="723"/>
        <v>1</v>
      </c>
      <c r="K2906">
        <f t="shared" si="724"/>
        <v>0</v>
      </c>
      <c r="L2906">
        <f t="shared" si="725"/>
        <v>0</v>
      </c>
      <c r="M2906">
        <f t="shared" si="726"/>
        <v>1</v>
      </c>
      <c r="N2906">
        <f t="shared" si="727"/>
        <v>0</v>
      </c>
      <c r="O2906">
        <f t="shared" si="728"/>
        <v>0</v>
      </c>
      <c r="P2906">
        <v>12</v>
      </c>
      <c r="Q2906">
        <f t="shared" si="729"/>
        <v>0</v>
      </c>
      <c r="R2906">
        <f t="shared" si="730"/>
        <v>1</v>
      </c>
      <c r="S2906">
        <f t="shared" si="731"/>
        <v>0</v>
      </c>
      <c r="T2906">
        <f t="shared" si="732"/>
        <v>0</v>
      </c>
      <c r="U2906">
        <v>0</v>
      </c>
      <c r="V2906">
        <f t="shared" si="733"/>
        <v>0.31797303586177272</v>
      </c>
      <c r="W2906">
        <f t="shared" si="734"/>
        <v>0.57883018618516513</v>
      </c>
      <c r="X2906">
        <f t="shared" si="735"/>
        <v>0.1011068515351522</v>
      </c>
      <c r="Y2906">
        <f t="shared" si="736"/>
        <v>0</v>
      </c>
      <c r="Z2906" t="s">
        <v>2938</v>
      </c>
    </row>
    <row r="2907" spans="1:26" x14ac:dyDescent="0.25">
      <c r="A2907" t="s">
        <v>26</v>
      </c>
      <c r="B2907" t="s">
        <v>30</v>
      </c>
      <c r="C2907" t="s">
        <v>35</v>
      </c>
      <c r="D2907">
        <v>0</v>
      </c>
      <c r="F2907">
        <v>1</v>
      </c>
      <c r="G2907">
        <v>70.95</v>
      </c>
      <c r="H2907">
        <f t="shared" si="721"/>
        <v>1</v>
      </c>
      <c r="I2907">
        <f t="shared" si="722"/>
        <v>0</v>
      </c>
      <c r="J2907">
        <f t="shared" si="723"/>
        <v>0</v>
      </c>
      <c r="K2907">
        <f t="shared" si="724"/>
        <v>1</v>
      </c>
      <c r="L2907">
        <f t="shared" si="725"/>
        <v>0</v>
      </c>
      <c r="M2907">
        <f t="shared" si="726"/>
        <v>1</v>
      </c>
      <c r="N2907">
        <f t="shared" si="727"/>
        <v>0</v>
      </c>
      <c r="O2907">
        <f t="shared" si="728"/>
        <v>0</v>
      </c>
      <c r="P2907">
        <v>25</v>
      </c>
      <c r="Q2907">
        <f t="shared" si="729"/>
        <v>0</v>
      </c>
      <c r="R2907">
        <f t="shared" si="730"/>
        <v>1</v>
      </c>
      <c r="S2907">
        <f t="shared" si="731"/>
        <v>0</v>
      </c>
      <c r="T2907">
        <f t="shared" si="732"/>
        <v>0</v>
      </c>
      <c r="U2907">
        <v>1</v>
      </c>
      <c r="V2907">
        <f t="shared" si="733"/>
        <v>0.37324155025498956</v>
      </c>
      <c r="W2907">
        <f t="shared" si="734"/>
        <v>0.5922420184234517</v>
      </c>
      <c r="X2907">
        <f t="shared" si="735"/>
        <v>0.39282615432676882</v>
      </c>
      <c r="Y2907">
        <f t="shared" si="736"/>
        <v>1</v>
      </c>
      <c r="Z2907" t="s">
        <v>2939</v>
      </c>
    </row>
    <row r="2908" spans="1:26" x14ac:dyDescent="0.25">
      <c r="A2908" t="s">
        <v>29</v>
      </c>
      <c r="B2908" t="s">
        <v>27</v>
      </c>
      <c r="C2908" t="s">
        <v>35</v>
      </c>
      <c r="D2908">
        <v>0</v>
      </c>
      <c r="F2908">
        <v>1</v>
      </c>
      <c r="G2908">
        <v>79.2</v>
      </c>
      <c r="H2908">
        <f t="shared" si="721"/>
        <v>1</v>
      </c>
      <c r="I2908">
        <f t="shared" si="722"/>
        <v>0</v>
      </c>
      <c r="J2908">
        <f t="shared" si="723"/>
        <v>0</v>
      </c>
      <c r="K2908">
        <f t="shared" si="724"/>
        <v>1</v>
      </c>
      <c r="L2908">
        <f t="shared" si="725"/>
        <v>0</v>
      </c>
      <c r="M2908">
        <f t="shared" si="726"/>
        <v>0</v>
      </c>
      <c r="N2908">
        <f t="shared" si="727"/>
        <v>1</v>
      </c>
      <c r="O2908">
        <f t="shared" si="728"/>
        <v>0</v>
      </c>
      <c r="P2908">
        <v>21</v>
      </c>
      <c r="Q2908">
        <f t="shared" si="729"/>
        <v>1</v>
      </c>
      <c r="R2908">
        <f t="shared" si="730"/>
        <v>0</v>
      </c>
      <c r="S2908">
        <f t="shared" si="731"/>
        <v>0</v>
      </c>
      <c r="T2908">
        <f t="shared" si="732"/>
        <v>0</v>
      </c>
      <c r="U2908">
        <v>0</v>
      </c>
      <c r="V2908">
        <f t="shared" si="733"/>
        <v>0.24655408334813661</v>
      </c>
      <c r="W2908">
        <f t="shared" si="734"/>
        <v>0.56132816243016681</v>
      </c>
      <c r="X2908">
        <f t="shared" si="735"/>
        <v>6.0788916015639897E-2</v>
      </c>
      <c r="Y2908">
        <f t="shared" si="736"/>
        <v>0</v>
      </c>
      <c r="Z2908" t="s">
        <v>2940</v>
      </c>
    </row>
    <row r="2909" spans="1:26" x14ac:dyDescent="0.25">
      <c r="A2909" t="s">
        <v>26</v>
      </c>
      <c r="B2909" t="s">
        <v>30</v>
      </c>
      <c r="C2909" t="s">
        <v>25</v>
      </c>
      <c r="D2909">
        <v>0</v>
      </c>
      <c r="F2909">
        <v>1</v>
      </c>
      <c r="G2909">
        <v>48.8</v>
      </c>
      <c r="H2909">
        <f t="shared" si="721"/>
        <v>1</v>
      </c>
      <c r="I2909">
        <f t="shared" si="722"/>
        <v>0</v>
      </c>
      <c r="J2909">
        <f t="shared" si="723"/>
        <v>1</v>
      </c>
      <c r="K2909">
        <f t="shared" si="724"/>
        <v>0</v>
      </c>
      <c r="L2909">
        <f t="shared" si="725"/>
        <v>0</v>
      </c>
      <c r="M2909">
        <f t="shared" si="726"/>
        <v>1</v>
      </c>
      <c r="N2909">
        <f t="shared" si="727"/>
        <v>0</v>
      </c>
      <c r="O2909">
        <f t="shared" si="728"/>
        <v>0</v>
      </c>
      <c r="P2909">
        <v>6</v>
      </c>
      <c r="Q2909">
        <f t="shared" si="729"/>
        <v>0</v>
      </c>
      <c r="R2909">
        <f t="shared" si="730"/>
        <v>1</v>
      </c>
      <c r="S2909">
        <f t="shared" si="731"/>
        <v>0</v>
      </c>
      <c r="T2909">
        <f t="shared" si="732"/>
        <v>0</v>
      </c>
      <c r="U2909">
        <v>0</v>
      </c>
      <c r="V2909">
        <f t="shared" si="733"/>
        <v>0.33870847285556066</v>
      </c>
      <c r="W2909">
        <f t="shared" si="734"/>
        <v>0.58387676147768819</v>
      </c>
      <c r="X2909">
        <f t="shared" si="735"/>
        <v>0.11472342958414607</v>
      </c>
      <c r="Y2909">
        <f t="shared" si="736"/>
        <v>1</v>
      </c>
      <c r="Z2909" t="s">
        <v>2941</v>
      </c>
    </row>
    <row r="2910" spans="1:26" x14ac:dyDescent="0.25">
      <c r="A2910" t="s">
        <v>26</v>
      </c>
      <c r="B2910" t="s">
        <v>30</v>
      </c>
      <c r="C2910" t="s">
        <v>35</v>
      </c>
      <c r="D2910">
        <v>0</v>
      </c>
      <c r="F2910">
        <v>1</v>
      </c>
      <c r="G2910">
        <v>89</v>
      </c>
      <c r="H2910">
        <f t="shared" si="721"/>
        <v>1</v>
      </c>
      <c r="I2910">
        <f t="shared" si="722"/>
        <v>0</v>
      </c>
      <c r="J2910">
        <f t="shared" si="723"/>
        <v>0</v>
      </c>
      <c r="K2910">
        <f t="shared" si="724"/>
        <v>1</v>
      </c>
      <c r="L2910">
        <f t="shared" si="725"/>
        <v>0</v>
      </c>
      <c r="M2910">
        <f t="shared" si="726"/>
        <v>1</v>
      </c>
      <c r="N2910">
        <f t="shared" si="727"/>
        <v>0</v>
      </c>
      <c r="O2910">
        <f t="shared" si="728"/>
        <v>0</v>
      </c>
      <c r="P2910">
        <v>20</v>
      </c>
      <c r="Q2910">
        <f t="shared" si="729"/>
        <v>0</v>
      </c>
      <c r="R2910">
        <f t="shared" si="730"/>
        <v>1</v>
      </c>
      <c r="S2910">
        <f t="shared" si="731"/>
        <v>0</v>
      </c>
      <c r="T2910">
        <f t="shared" si="732"/>
        <v>0</v>
      </c>
      <c r="U2910">
        <v>1</v>
      </c>
      <c r="V2910">
        <f t="shared" si="733"/>
        <v>0.40138250046084467</v>
      </c>
      <c r="W2910">
        <f t="shared" si="734"/>
        <v>0.59901977533887951</v>
      </c>
      <c r="X2910">
        <f t="shared" si="735"/>
        <v>0.35834291075451064</v>
      </c>
      <c r="Y2910">
        <f t="shared" si="736"/>
        <v>1</v>
      </c>
      <c r="Z2910" t="s">
        <v>2942</v>
      </c>
    </row>
    <row r="2911" spans="1:26" x14ac:dyDescent="0.25">
      <c r="A2911" t="s">
        <v>26</v>
      </c>
      <c r="B2911" t="s">
        <v>27</v>
      </c>
      <c r="C2911" t="s">
        <v>35</v>
      </c>
      <c r="D2911">
        <v>0</v>
      </c>
      <c r="F2911">
        <v>1</v>
      </c>
      <c r="G2911">
        <v>99.4</v>
      </c>
      <c r="H2911">
        <f t="shared" si="721"/>
        <v>1</v>
      </c>
      <c r="I2911">
        <f t="shared" si="722"/>
        <v>0</v>
      </c>
      <c r="J2911">
        <f t="shared" si="723"/>
        <v>0</v>
      </c>
      <c r="K2911">
        <f t="shared" si="724"/>
        <v>1</v>
      </c>
      <c r="L2911">
        <f t="shared" si="725"/>
        <v>0</v>
      </c>
      <c r="M2911">
        <f t="shared" si="726"/>
        <v>1</v>
      </c>
      <c r="N2911">
        <f t="shared" si="727"/>
        <v>0</v>
      </c>
      <c r="O2911">
        <f t="shared" si="728"/>
        <v>0</v>
      </c>
      <c r="P2911">
        <v>18</v>
      </c>
      <c r="Q2911">
        <f t="shared" si="729"/>
        <v>1</v>
      </c>
      <c r="R2911">
        <f t="shared" si="730"/>
        <v>0</v>
      </c>
      <c r="S2911">
        <f t="shared" si="731"/>
        <v>0</v>
      </c>
      <c r="T2911">
        <f t="shared" si="732"/>
        <v>0</v>
      </c>
      <c r="U2911">
        <v>1</v>
      </c>
      <c r="V2911">
        <f t="shared" si="733"/>
        <v>0.54950185123353468</v>
      </c>
      <c r="W2911">
        <f t="shared" si="734"/>
        <v>0.63402000896877631</v>
      </c>
      <c r="X2911">
        <f t="shared" si="735"/>
        <v>0.20294858204201233</v>
      </c>
      <c r="Y2911">
        <f t="shared" si="736"/>
        <v>1</v>
      </c>
      <c r="Z2911" t="s">
        <v>2943</v>
      </c>
    </row>
    <row r="2912" spans="1:26" x14ac:dyDescent="0.25">
      <c r="A2912" t="s">
        <v>29</v>
      </c>
      <c r="B2912" t="s">
        <v>27</v>
      </c>
      <c r="C2912" t="s">
        <v>25</v>
      </c>
      <c r="D2912">
        <v>0</v>
      </c>
      <c r="F2912">
        <v>1</v>
      </c>
      <c r="G2912">
        <v>55.45</v>
      </c>
      <c r="H2912">
        <f t="shared" si="721"/>
        <v>1</v>
      </c>
      <c r="I2912">
        <f t="shared" si="722"/>
        <v>0</v>
      </c>
      <c r="J2912">
        <f t="shared" si="723"/>
        <v>1</v>
      </c>
      <c r="K2912">
        <f t="shared" si="724"/>
        <v>0</v>
      </c>
      <c r="L2912">
        <f t="shared" si="725"/>
        <v>0</v>
      </c>
      <c r="M2912">
        <f t="shared" si="726"/>
        <v>0</v>
      </c>
      <c r="N2912">
        <f t="shared" si="727"/>
        <v>1</v>
      </c>
      <c r="O2912">
        <f t="shared" si="728"/>
        <v>0</v>
      </c>
      <c r="P2912">
        <v>43</v>
      </c>
      <c r="Q2912">
        <f t="shared" si="729"/>
        <v>1</v>
      </c>
      <c r="R2912">
        <f t="shared" si="730"/>
        <v>0</v>
      </c>
      <c r="S2912">
        <f t="shared" si="731"/>
        <v>0</v>
      </c>
      <c r="T2912">
        <f t="shared" si="732"/>
        <v>0</v>
      </c>
      <c r="U2912">
        <v>0</v>
      </c>
      <c r="V2912">
        <f t="shared" si="733"/>
        <v>0.20952651728780092</v>
      </c>
      <c r="W2912">
        <f t="shared" si="734"/>
        <v>0.55219083150309234</v>
      </c>
      <c r="X2912">
        <f t="shared" si="735"/>
        <v>4.390136144675514E-2</v>
      </c>
      <c r="Y2912">
        <f t="shared" si="736"/>
        <v>0</v>
      </c>
      <c r="Z2912" t="s">
        <v>2944</v>
      </c>
    </row>
    <row r="2913" spans="1:26" x14ac:dyDescent="0.25">
      <c r="A2913" t="s">
        <v>45</v>
      </c>
      <c r="B2913" t="s">
        <v>38</v>
      </c>
      <c r="C2913" t="s">
        <v>23</v>
      </c>
      <c r="D2913">
        <v>0</v>
      </c>
      <c r="F2913">
        <v>1</v>
      </c>
      <c r="G2913">
        <v>25.4</v>
      </c>
      <c r="H2913">
        <f t="shared" si="721"/>
        <v>1</v>
      </c>
      <c r="I2913">
        <f t="shared" si="722"/>
        <v>0</v>
      </c>
      <c r="J2913">
        <f t="shared" si="723"/>
        <v>0</v>
      </c>
      <c r="K2913">
        <f t="shared" si="724"/>
        <v>0</v>
      </c>
      <c r="L2913">
        <f t="shared" si="725"/>
        <v>1</v>
      </c>
      <c r="M2913">
        <f t="shared" si="726"/>
        <v>0</v>
      </c>
      <c r="N2913">
        <f t="shared" si="727"/>
        <v>0</v>
      </c>
      <c r="O2913">
        <f t="shared" si="728"/>
        <v>1</v>
      </c>
      <c r="P2913">
        <v>35</v>
      </c>
      <c r="Q2913">
        <f t="shared" si="729"/>
        <v>0</v>
      </c>
      <c r="R2913">
        <f t="shared" si="730"/>
        <v>0</v>
      </c>
      <c r="S2913">
        <f t="shared" si="731"/>
        <v>1</v>
      </c>
      <c r="T2913">
        <f t="shared" si="732"/>
        <v>0</v>
      </c>
      <c r="U2913">
        <v>0</v>
      </c>
      <c r="V2913">
        <f t="shared" si="733"/>
        <v>-5.7890537581655917E-2</v>
      </c>
      <c r="W2913">
        <f t="shared" si="734"/>
        <v>0.48553140611275752</v>
      </c>
      <c r="X2913">
        <f t="shared" si="735"/>
        <v>3.3513143414931161E-3</v>
      </c>
      <c r="Y2913">
        <f t="shared" si="736"/>
        <v>0</v>
      </c>
      <c r="Z2913" t="s">
        <v>2945</v>
      </c>
    </row>
    <row r="2914" spans="1:26" x14ac:dyDescent="0.25">
      <c r="A2914" t="s">
        <v>26</v>
      </c>
      <c r="B2914" t="s">
        <v>33</v>
      </c>
      <c r="C2914" t="s">
        <v>35</v>
      </c>
      <c r="D2914">
        <v>0</v>
      </c>
      <c r="F2914">
        <v>1</v>
      </c>
      <c r="G2914">
        <v>73.5</v>
      </c>
      <c r="H2914">
        <f t="shared" si="721"/>
        <v>1</v>
      </c>
      <c r="I2914">
        <f t="shared" si="722"/>
        <v>0</v>
      </c>
      <c r="J2914">
        <f t="shared" si="723"/>
        <v>0</v>
      </c>
      <c r="K2914">
        <f t="shared" si="724"/>
        <v>1</v>
      </c>
      <c r="L2914">
        <f t="shared" si="725"/>
        <v>0</v>
      </c>
      <c r="M2914">
        <f t="shared" si="726"/>
        <v>1</v>
      </c>
      <c r="N2914">
        <f t="shared" si="727"/>
        <v>0</v>
      </c>
      <c r="O2914">
        <f t="shared" si="728"/>
        <v>0</v>
      </c>
      <c r="P2914">
        <v>1</v>
      </c>
      <c r="Q2914">
        <f t="shared" si="729"/>
        <v>0</v>
      </c>
      <c r="R2914">
        <f t="shared" si="730"/>
        <v>0</v>
      </c>
      <c r="S2914">
        <f t="shared" si="731"/>
        <v>0</v>
      </c>
      <c r="T2914">
        <f t="shared" si="732"/>
        <v>1</v>
      </c>
      <c r="U2914">
        <v>1</v>
      </c>
      <c r="V2914">
        <f t="shared" si="733"/>
        <v>0.39090859066261241</v>
      </c>
      <c r="W2914">
        <f t="shared" si="734"/>
        <v>0.59650140485380654</v>
      </c>
      <c r="X2914">
        <f t="shared" si="735"/>
        <v>0.37099234492860506</v>
      </c>
      <c r="Y2914">
        <f t="shared" si="736"/>
        <v>1</v>
      </c>
      <c r="Z2914" t="s">
        <v>2946</v>
      </c>
    </row>
    <row r="2915" spans="1:26" x14ac:dyDescent="0.25">
      <c r="A2915" t="s">
        <v>26</v>
      </c>
      <c r="B2915" t="s">
        <v>27</v>
      </c>
      <c r="C2915" t="s">
        <v>35</v>
      </c>
      <c r="D2915">
        <v>1</v>
      </c>
      <c r="F2915">
        <v>1</v>
      </c>
      <c r="G2915">
        <v>93.5</v>
      </c>
      <c r="H2915">
        <f t="shared" si="721"/>
        <v>0</v>
      </c>
      <c r="I2915">
        <f t="shared" si="722"/>
        <v>1</v>
      </c>
      <c r="J2915">
        <f t="shared" si="723"/>
        <v>0</v>
      </c>
      <c r="K2915">
        <f t="shared" si="724"/>
        <v>1</v>
      </c>
      <c r="L2915">
        <f t="shared" si="725"/>
        <v>0</v>
      </c>
      <c r="M2915">
        <f t="shared" si="726"/>
        <v>1</v>
      </c>
      <c r="N2915">
        <f t="shared" si="727"/>
        <v>0</v>
      </c>
      <c r="O2915">
        <f t="shared" si="728"/>
        <v>0</v>
      </c>
      <c r="P2915">
        <v>32</v>
      </c>
      <c r="Q2915">
        <f t="shared" si="729"/>
        <v>1</v>
      </c>
      <c r="R2915">
        <f t="shared" si="730"/>
        <v>0</v>
      </c>
      <c r="S2915">
        <f t="shared" si="731"/>
        <v>0</v>
      </c>
      <c r="T2915">
        <f t="shared" si="732"/>
        <v>0</v>
      </c>
      <c r="U2915">
        <v>0</v>
      </c>
      <c r="V2915">
        <f t="shared" si="733"/>
        <v>0.54030342429644074</v>
      </c>
      <c r="W2915">
        <f t="shared" si="734"/>
        <v>0.63188299913723545</v>
      </c>
      <c r="X2915">
        <f t="shared" si="735"/>
        <v>0.29192779030645966</v>
      </c>
      <c r="Y2915">
        <f t="shared" si="736"/>
        <v>1</v>
      </c>
      <c r="Z2915" t="s">
        <v>2947</v>
      </c>
    </row>
    <row r="2916" spans="1:26" x14ac:dyDescent="0.25">
      <c r="A2916" t="s">
        <v>45</v>
      </c>
      <c r="B2916" t="s">
        <v>38</v>
      </c>
      <c r="C2916" t="s">
        <v>25</v>
      </c>
      <c r="D2916">
        <v>0</v>
      </c>
      <c r="F2916">
        <v>1</v>
      </c>
      <c r="G2916">
        <v>63.9</v>
      </c>
      <c r="H2916">
        <f t="shared" si="721"/>
        <v>1</v>
      </c>
      <c r="I2916">
        <f t="shared" si="722"/>
        <v>0</v>
      </c>
      <c r="J2916">
        <f t="shared" si="723"/>
        <v>1</v>
      </c>
      <c r="K2916">
        <f t="shared" si="724"/>
        <v>0</v>
      </c>
      <c r="L2916">
        <f t="shared" si="725"/>
        <v>0</v>
      </c>
      <c r="M2916">
        <f t="shared" si="726"/>
        <v>0</v>
      </c>
      <c r="N2916">
        <f t="shared" si="727"/>
        <v>0</v>
      </c>
      <c r="O2916">
        <f t="shared" si="728"/>
        <v>1</v>
      </c>
      <c r="P2916">
        <v>52</v>
      </c>
      <c r="Q2916">
        <f t="shared" si="729"/>
        <v>0</v>
      </c>
      <c r="R2916">
        <f t="shared" si="730"/>
        <v>0</v>
      </c>
      <c r="S2916">
        <f t="shared" si="731"/>
        <v>1</v>
      </c>
      <c r="T2916">
        <f t="shared" si="732"/>
        <v>0</v>
      </c>
      <c r="U2916">
        <v>0</v>
      </c>
      <c r="V2916">
        <f t="shared" si="733"/>
        <v>2.5998135747507645E-2</v>
      </c>
      <c r="W2916">
        <f t="shared" si="734"/>
        <v>0.50649916787371152</v>
      </c>
      <c r="X2916">
        <f t="shared" si="735"/>
        <v>6.7590306234583493E-4</v>
      </c>
      <c r="Y2916">
        <f t="shared" si="736"/>
        <v>0</v>
      </c>
      <c r="Z2916" t="s">
        <v>2948</v>
      </c>
    </row>
    <row r="2917" spans="1:26" x14ac:dyDescent="0.25">
      <c r="A2917" t="s">
        <v>29</v>
      </c>
      <c r="B2917" t="s">
        <v>33</v>
      </c>
      <c r="C2917" t="s">
        <v>25</v>
      </c>
      <c r="D2917">
        <v>0</v>
      </c>
      <c r="F2917">
        <v>1</v>
      </c>
      <c r="G2917">
        <v>64.849999999999994</v>
      </c>
      <c r="H2917">
        <f t="shared" si="721"/>
        <v>1</v>
      </c>
      <c r="I2917">
        <f t="shared" si="722"/>
        <v>0</v>
      </c>
      <c r="J2917">
        <f t="shared" si="723"/>
        <v>1</v>
      </c>
      <c r="K2917">
        <f t="shared" si="724"/>
        <v>0</v>
      </c>
      <c r="L2917">
        <f t="shared" si="725"/>
        <v>0</v>
      </c>
      <c r="M2917">
        <f t="shared" si="726"/>
        <v>0</v>
      </c>
      <c r="N2917">
        <f t="shared" si="727"/>
        <v>1</v>
      </c>
      <c r="O2917">
        <f t="shared" si="728"/>
        <v>0</v>
      </c>
      <c r="P2917">
        <v>32</v>
      </c>
      <c r="Q2917">
        <f t="shared" si="729"/>
        <v>0</v>
      </c>
      <c r="R2917">
        <f t="shared" si="730"/>
        <v>0</v>
      </c>
      <c r="S2917">
        <f t="shared" si="731"/>
        <v>0</v>
      </c>
      <c r="T2917">
        <f t="shared" si="732"/>
        <v>1</v>
      </c>
      <c r="U2917">
        <v>0</v>
      </c>
      <c r="V2917">
        <f t="shared" si="733"/>
        <v>8.7413294433077215E-2</v>
      </c>
      <c r="W2917">
        <f t="shared" si="734"/>
        <v>0.52183941897595876</v>
      </c>
      <c r="X2917">
        <f t="shared" si="735"/>
        <v>7.6410840436438483E-3</v>
      </c>
      <c r="Y2917">
        <f t="shared" si="736"/>
        <v>0</v>
      </c>
      <c r="Z2917" t="s">
        <v>2949</v>
      </c>
    </row>
    <row r="2918" spans="1:26" x14ac:dyDescent="0.25">
      <c r="A2918" t="s">
        <v>45</v>
      </c>
      <c r="B2918" t="s">
        <v>33</v>
      </c>
      <c r="C2918" t="s">
        <v>25</v>
      </c>
      <c r="D2918">
        <v>0</v>
      </c>
      <c r="F2918">
        <v>1</v>
      </c>
      <c r="G2918">
        <v>63.8</v>
      </c>
      <c r="H2918">
        <f t="shared" si="721"/>
        <v>1</v>
      </c>
      <c r="I2918">
        <f t="shared" si="722"/>
        <v>0</v>
      </c>
      <c r="J2918">
        <f t="shared" si="723"/>
        <v>1</v>
      </c>
      <c r="K2918">
        <f t="shared" si="724"/>
        <v>0</v>
      </c>
      <c r="L2918">
        <f t="shared" si="725"/>
        <v>0</v>
      </c>
      <c r="M2918">
        <f t="shared" si="726"/>
        <v>0</v>
      </c>
      <c r="N2918">
        <f t="shared" si="727"/>
        <v>0</v>
      </c>
      <c r="O2918">
        <f t="shared" si="728"/>
        <v>1</v>
      </c>
      <c r="P2918">
        <v>72</v>
      </c>
      <c r="Q2918">
        <f t="shared" si="729"/>
        <v>0</v>
      </c>
      <c r="R2918">
        <f t="shared" si="730"/>
        <v>0</v>
      </c>
      <c r="S2918">
        <f t="shared" si="731"/>
        <v>0</v>
      </c>
      <c r="T2918">
        <f t="shared" si="732"/>
        <v>1</v>
      </c>
      <c r="U2918">
        <v>0</v>
      </c>
      <c r="V2918">
        <f t="shared" si="733"/>
        <v>2.5842230206200967E-2</v>
      </c>
      <c r="W2918">
        <f t="shared" si="734"/>
        <v>0.50646019803430009</v>
      </c>
      <c r="X2918">
        <f t="shared" si="735"/>
        <v>6.6782086203028565E-4</v>
      </c>
      <c r="Y2918">
        <f t="shared" si="736"/>
        <v>0</v>
      </c>
      <c r="Z2918" t="s">
        <v>2950</v>
      </c>
    </row>
    <row r="2919" spans="1:26" x14ac:dyDescent="0.25">
      <c r="A2919" t="s">
        <v>26</v>
      </c>
      <c r="B2919" t="s">
        <v>38</v>
      </c>
      <c r="C2919" t="s">
        <v>25</v>
      </c>
      <c r="D2919">
        <v>0</v>
      </c>
      <c r="F2919">
        <v>1</v>
      </c>
      <c r="G2919">
        <v>44.45</v>
      </c>
      <c r="H2919">
        <f t="shared" si="721"/>
        <v>1</v>
      </c>
      <c r="I2919">
        <f t="shared" si="722"/>
        <v>0</v>
      </c>
      <c r="J2919">
        <f t="shared" si="723"/>
        <v>1</v>
      </c>
      <c r="K2919">
        <f t="shared" si="724"/>
        <v>0</v>
      </c>
      <c r="L2919">
        <f t="shared" si="725"/>
        <v>0</v>
      </c>
      <c r="M2919">
        <f t="shared" si="726"/>
        <v>1</v>
      </c>
      <c r="N2919">
        <f t="shared" si="727"/>
        <v>0</v>
      </c>
      <c r="O2919">
        <f t="shared" si="728"/>
        <v>0</v>
      </c>
      <c r="P2919">
        <v>51</v>
      </c>
      <c r="Q2919">
        <f t="shared" si="729"/>
        <v>0</v>
      </c>
      <c r="R2919">
        <f t="shared" si="730"/>
        <v>0</v>
      </c>
      <c r="S2919">
        <f t="shared" si="731"/>
        <v>1</v>
      </c>
      <c r="T2919">
        <f t="shared" si="732"/>
        <v>0</v>
      </c>
      <c r="U2919">
        <v>0</v>
      </c>
      <c r="V2919">
        <f t="shared" si="733"/>
        <v>0.32706341254796456</v>
      </c>
      <c r="W2919">
        <f t="shared" si="734"/>
        <v>0.58104468880028559</v>
      </c>
      <c r="X2919">
        <f t="shared" si="735"/>
        <v>0.10697047582752006</v>
      </c>
      <c r="Y2919">
        <f t="shared" si="736"/>
        <v>1</v>
      </c>
      <c r="Z2919" t="s">
        <v>2951</v>
      </c>
    </row>
    <row r="2920" spans="1:26" x14ac:dyDescent="0.25">
      <c r="A2920" t="s">
        <v>45</v>
      </c>
      <c r="B2920" t="s">
        <v>33</v>
      </c>
      <c r="C2920" t="s">
        <v>23</v>
      </c>
      <c r="D2920">
        <v>0</v>
      </c>
      <c r="F2920">
        <v>1</v>
      </c>
      <c r="G2920">
        <v>19.95</v>
      </c>
      <c r="H2920">
        <f t="shared" si="721"/>
        <v>1</v>
      </c>
      <c r="I2920">
        <f t="shared" si="722"/>
        <v>0</v>
      </c>
      <c r="J2920">
        <f t="shared" si="723"/>
        <v>0</v>
      </c>
      <c r="K2920">
        <f t="shared" si="724"/>
        <v>0</v>
      </c>
      <c r="L2920">
        <f t="shared" si="725"/>
        <v>1</v>
      </c>
      <c r="M2920">
        <f t="shared" si="726"/>
        <v>0</v>
      </c>
      <c r="N2920">
        <f t="shared" si="727"/>
        <v>0</v>
      </c>
      <c r="O2920">
        <f t="shared" si="728"/>
        <v>1</v>
      </c>
      <c r="P2920">
        <v>68</v>
      </c>
      <c r="Q2920">
        <f t="shared" si="729"/>
        <v>0</v>
      </c>
      <c r="R2920">
        <f t="shared" si="730"/>
        <v>0</v>
      </c>
      <c r="S2920">
        <f t="shared" si="731"/>
        <v>0</v>
      </c>
      <c r="T2920">
        <f t="shared" si="732"/>
        <v>1</v>
      </c>
      <c r="U2920">
        <v>0</v>
      </c>
      <c r="V2920">
        <f t="shared" si="733"/>
        <v>-5.7559109739322913E-2</v>
      </c>
      <c r="W2920">
        <f t="shared" si="734"/>
        <v>0.48561419408840178</v>
      </c>
      <c r="X2920">
        <f t="shared" si="735"/>
        <v>3.3130511139834178E-3</v>
      </c>
      <c r="Y2920">
        <f t="shared" si="736"/>
        <v>0</v>
      </c>
      <c r="Z2920" t="s">
        <v>2952</v>
      </c>
    </row>
    <row r="2921" spans="1:26" x14ac:dyDescent="0.25">
      <c r="A2921" t="s">
        <v>26</v>
      </c>
      <c r="B2921" t="s">
        <v>30</v>
      </c>
      <c r="C2921" t="s">
        <v>25</v>
      </c>
      <c r="D2921">
        <v>1</v>
      </c>
      <c r="F2921">
        <v>1</v>
      </c>
      <c r="G2921">
        <v>43.35</v>
      </c>
      <c r="H2921">
        <f t="shared" si="721"/>
        <v>0</v>
      </c>
      <c r="I2921">
        <f t="shared" si="722"/>
        <v>1</v>
      </c>
      <c r="J2921">
        <f t="shared" si="723"/>
        <v>1</v>
      </c>
      <c r="K2921">
        <f t="shared" si="724"/>
        <v>0</v>
      </c>
      <c r="L2921">
        <f t="shared" si="725"/>
        <v>0</v>
      </c>
      <c r="M2921">
        <f t="shared" si="726"/>
        <v>1</v>
      </c>
      <c r="N2921">
        <f t="shared" si="727"/>
        <v>0</v>
      </c>
      <c r="O2921">
        <f t="shared" si="728"/>
        <v>0</v>
      </c>
      <c r="P2921">
        <v>8</v>
      </c>
      <c r="Q2921">
        <f t="shared" si="729"/>
        <v>0</v>
      </c>
      <c r="R2921">
        <f t="shared" si="730"/>
        <v>1</v>
      </c>
      <c r="S2921">
        <f t="shared" si="731"/>
        <v>0</v>
      </c>
      <c r="T2921">
        <f t="shared" si="732"/>
        <v>0</v>
      </c>
      <c r="U2921">
        <v>0</v>
      </c>
      <c r="V2921">
        <f t="shared" si="733"/>
        <v>0.3253484515935911</v>
      </c>
      <c r="W2921">
        <f t="shared" si="734"/>
        <v>0.5806271549094798</v>
      </c>
      <c r="X2921">
        <f t="shared" si="735"/>
        <v>0.10585161495434729</v>
      </c>
      <c r="Y2921">
        <f t="shared" si="736"/>
        <v>1</v>
      </c>
      <c r="Z2921" t="s">
        <v>2953</v>
      </c>
    </row>
    <row r="2922" spans="1:26" x14ac:dyDescent="0.25">
      <c r="A2922" t="s">
        <v>45</v>
      </c>
      <c r="B2922" t="s">
        <v>38</v>
      </c>
      <c r="C2922" t="s">
        <v>25</v>
      </c>
      <c r="D2922">
        <v>0</v>
      </c>
      <c r="F2922">
        <v>1</v>
      </c>
      <c r="G2922">
        <v>49.65</v>
      </c>
      <c r="H2922">
        <f t="shared" si="721"/>
        <v>1</v>
      </c>
      <c r="I2922">
        <f t="shared" si="722"/>
        <v>0</v>
      </c>
      <c r="J2922">
        <f t="shared" si="723"/>
        <v>1</v>
      </c>
      <c r="K2922">
        <f t="shared" si="724"/>
        <v>0</v>
      </c>
      <c r="L2922">
        <f t="shared" si="725"/>
        <v>0</v>
      </c>
      <c r="M2922">
        <f t="shared" si="726"/>
        <v>0</v>
      </c>
      <c r="N2922">
        <f t="shared" si="727"/>
        <v>0</v>
      </c>
      <c r="O2922">
        <f t="shared" si="728"/>
        <v>1</v>
      </c>
      <c r="P2922">
        <v>49</v>
      </c>
      <c r="Q2922">
        <f t="shared" si="729"/>
        <v>0</v>
      </c>
      <c r="R2922">
        <f t="shared" si="730"/>
        <v>0</v>
      </c>
      <c r="S2922">
        <f t="shared" si="731"/>
        <v>1</v>
      </c>
      <c r="T2922">
        <f t="shared" si="732"/>
        <v>0</v>
      </c>
      <c r="U2922">
        <v>0</v>
      </c>
      <c r="V2922">
        <f t="shared" si="733"/>
        <v>3.7815961113062124E-3</v>
      </c>
      <c r="W2922">
        <f t="shared" si="734"/>
        <v>0.50094539790119075</v>
      </c>
      <c r="X2922">
        <f t="shared" si="735"/>
        <v>1.4300469149046267E-5</v>
      </c>
      <c r="Y2922">
        <f t="shared" si="736"/>
        <v>0</v>
      </c>
      <c r="Z2922" t="s">
        <v>2954</v>
      </c>
    </row>
    <row r="2923" spans="1:26" x14ac:dyDescent="0.25">
      <c r="A2923" t="s">
        <v>45</v>
      </c>
      <c r="B2923" t="s">
        <v>30</v>
      </c>
      <c r="C2923" t="s">
        <v>25</v>
      </c>
      <c r="D2923">
        <v>0</v>
      </c>
      <c r="F2923">
        <v>1</v>
      </c>
      <c r="G2923">
        <v>85.1</v>
      </c>
      <c r="H2923">
        <f t="shared" si="721"/>
        <v>1</v>
      </c>
      <c r="I2923">
        <f t="shared" si="722"/>
        <v>0</v>
      </c>
      <c r="J2923">
        <f t="shared" si="723"/>
        <v>1</v>
      </c>
      <c r="K2923">
        <f t="shared" si="724"/>
        <v>0</v>
      </c>
      <c r="L2923">
        <f t="shared" si="725"/>
        <v>0</v>
      </c>
      <c r="M2923">
        <f t="shared" si="726"/>
        <v>0</v>
      </c>
      <c r="N2923">
        <f t="shared" si="727"/>
        <v>0</v>
      </c>
      <c r="O2923">
        <f t="shared" si="728"/>
        <v>1</v>
      </c>
      <c r="P2923">
        <v>72</v>
      </c>
      <c r="Q2923">
        <f t="shared" si="729"/>
        <v>0</v>
      </c>
      <c r="R2923">
        <f t="shared" si="730"/>
        <v>1</v>
      </c>
      <c r="S2923">
        <f t="shared" si="731"/>
        <v>0</v>
      </c>
      <c r="T2923">
        <f t="shared" si="732"/>
        <v>0</v>
      </c>
      <c r="U2923">
        <v>0</v>
      </c>
      <c r="V2923">
        <f t="shared" si="733"/>
        <v>6.3913279765278788E-2</v>
      </c>
      <c r="W2923">
        <f t="shared" si="734"/>
        <v>0.51597288299922817</v>
      </c>
      <c r="X2923">
        <f t="shared" si="735"/>
        <v>4.0849073303547952E-3</v>
      </c>
      <c r="Y2923">
        <f t="shared" si="736"/>
        <v>0</v>
      </c>
      <c r="Z2923" t="s">
        <v>2955</v>
      </c>
    </row>
    <row r="2924" spans="1:26" x14ac:dyDescent="0.25">
      <c r="A2924" t="s">
        <v>26</v>
      </c>
      <c r="B2924" t="s">
        <v>27</v>
      </c>
      <c r="C2924" t="s">
        <v>35</v>
      </c>
      <c r="D2924">
        <v>0</v>
      </c>
      <c r="F2924">
        <v>1</v>
      </c>
      <c r="G2924">
        <v>95.5</v>
      </c>
      <c r="H2924">
        <f t="shared" si="721"/>
        <v>1</v>
      </c>
      <c r="I2924">
        <f t="shared" si="722"/>
        <v>0</v>
      </c>
      <c r="J2924">
        <f t="shared" si="723"/>
        <v>0</v>
      </c>
      <c r="K2924">
        <f t="shared" si="724"/>
        <v>1</v>
      </c>
      <c r="L2924">
        <f t="shared" si="725"/>
        <v>0</v>
      </c>
      <c r="M2924">
        <f t="shared" si="726"/>
        <v>1</v>
      </c>
      <c r="N2924">
        <f t="shared" si="727"/>
        <v>0</v>
      </c>
      <c r="O2924">
        <f t="shared" si="728"/>
        <v>0</v>
      </c>
      <c r="P2924">
        <v>9</v>
      </c>
      <c r="Q2924">
        <f t="shared" si="729"/>
        <v>1</v>
      </c>
      <c r="R2924">
        <f t="shared" si="730"/>
        <v>0</v>
      </c>
      <c r="S2924">
        <f t="shared" si="731"/>
        <v>0</v>
      </c>
      <c r="T2924">
        <f t="shared" si="732"/>
        <v>0</v>
      </c>
      <c r="U2924">
        <v>1</v>
      </c>
      <c r="V2924">
        <f t="shared" si="733"/>
        <v>0.54828470438332999</v>
      </c>
      <c r="W2924">
        <f t="shared" si="734"/>
        <v>0.63373753782999354</v>
      </c>
      <c r="X2924">
        <f t="shared" si="735"/>
        <v>0.20404670829405558</v>
      </c>
      <c r="Y2924">
        <f t="shared" si="736"/>
        <v>1</v>
      </c>
      <c r="Z2924" t="s">
        <v>2956</v>
      </c>
    </row>
    <row r="2925" spans="1:26" x14ac:dyDescent="0.25">
      <c r="A2925" t="s">
        <v>26</v>
      </c>
      <c r="B2925" t="s">
        <v>30</v>
      </c>
      <c r="C2925" t="s">
        <v>35</v>
      </c>
      <c r="D2925">
        <v>0</v>
      </c>
      <c r="F2925">
        <v>1</v>
      </c>
      <c r="G2925">
        <v>92.35</v>
      </c>
      <c r="H2925">
        <f t="shared" si="721"/>
        <v>1</v>
      </c>
      <c r="I2925">
        <f t="shared" si="722"/>
        <v>0</v>
      </c>
      <c r="J2925">
        <f t="shared" si="723"/>
        <v>0</v>
      </c>
      <c r="K2925">
        <f t="shared" si="724"/>
        <v>1</v>
      </c>
      <c r="L2925">
        <f t="shared" si="725"/>
        <v>0</v>
      </c>
      <c r="M2925">
        <f t="shared" si="726"/>
        <v>1</v>
      </c>
      <c r="N2925">
        <f t="shared" si="727"/>
        <v>0</v>
      </c>
      <c r="O2925">
        <f t="shared" si="728"/>
        <v>0</v>
      </c>
      <c r="P2925">
        <v>28</v>
      </c>
      <c r="Q2925">
        <f t="shared" si="729"/>
        <v>0</v>
      </c>
      <c r="R2925">
        <f t="shared" si="730"/>
        <v>1</v>
      </c>
      <c r="S2925">
        <f t="shared" si="731"/>
        <v>0</v>
      </c>
      <c r="T2925">
        <f t="shared" si="732"/>
        <v>0</v>
      </c>
      <c r="U2925">
        <v>1</v>
      </c>
      <c r="V2925">
        <f t="shared" si="733"/>
        <v>0.40660533609461835</v>
      </c>
      <c r="W2925">
        <f t="shared" si="734"/>
        <v>0.6002736234877879</v>
      </c>
      <c r="X2925">
        <f t="shared" si="735"/>
        <v>0.35211722715138083</v>
      </c>
      <c r="Y2925">
        <f t="shared" si="736"/>
        <v>1</v>
      </c>
      <c r="Z2925" t="s">
        <v>2957</v>
      </c>
    </row>
    <row r="2926" spans="1:26" x14ac:dyDescent="0.25">
      <c r="A2926" t="s">
        <v>26</v>
      </c>
      <c r="B2926" t="s">
        <v>30</v>
      </c>
      <c r="C2926" t="s">
        <v>35</v>
      </c>
      <c r="D2926">
        <v>0</v>
      </c>
      <c r="F2926">
        <v>1</v>
      </c>
      <c r="G2926">
        <v>89.8</v>
      </c>
      <c r="H2926">
        <f t="shared" si="721"/>
        <v>1</v>
      </c>
      <c r="I2926">
        <f t="shared" si="722"/>
        <v>0</v>
      </c>
      <c r="J2926">
        <f t="shared" si="723"/>
        <v>0</v>
      </c>
      <c r="K2926">
        <f t="shared" si="724"/>
        <v>1</v>
      </c>
      <c r="L2926">
        <f t="shared" si="725"/>
        <v>0</v>
      </c>
      <c r="M2926">
        <f t="shared" si="726"/>
        <v>1</v>
      </c>
      <c r="N2926">
        <f t="shared" si="727"/>
        <v>0</v>
      </c>
      <c r="O2926">
        <f t="shared" si="728"/>
        <v>0</v>
      </c>
      <c r="P2926">
        <v>54</v>
      </c>
      <c r="Q2926">
        <f t="shared" si="729"/>
        <v>0</v>
      </c>
      <c r="R2926">
        <f t="shared" si="730"/>
        <v>1</v>
      </c>
      <c r="S2926">
        <f t="shared" si="731"/>
        <v>0</v>
      </c>
      <c r="T2926">
        <f t="shared" si="732"/>
        <v>0</v>
      </c>
      <c r="U2926">
        <v>0</v>
      </c>
      <c r="V2926">
        <f t="shared" si="733"/>
        <v>0.40262974479129809</v>
      </c>
      <c r="W2926">
        <f t="shared" si="734"/>
        <v>0.5993193202625311</v>
      </c>
      <c r="X2926">
        <f t="shared" si="735"/>
        <v>0.16211071139070585</v>
      </c>
      <c r="Y2926">
        <f t="shared" si="736"/>
        <v>1</v>
      </c>
      <c r="Z2926" t="s">
        <v>2958</v>
      </c>
    </row>
    <row r="2927" spans="1:26" x14ac:dyDescent="0.25">
      <c r="A2927" t="s">
        <v>26</v>
      </c>
      <c r="B2927" t="s">
        <v>27</v>
      </c>
      <c r="C2927" t="s">
        <v>35</v>
      </c>
      <c r="D2927">
        <v>0</v>
      </c>
      <c r="F2927">
        <v>1</v>
      </c>
      <c r="G2927">
        <v>74.55</v>
      </c>
      <c r="H2927">
        <f t="shared" si="721"/>
        <v>1</v>
      </c>
      <c r="I2927">
        <f t="shared" si="722"/>
        <v>0</v>
      </c>
      <c r="J2927">
        <f t="shared" si="723"/>
        <v>0</v>
      </c>
      <c r="K2927">
        <f t="shared" si="724"/>
        <v>1</v>
      </c>
      <c r="L2927">
        <f t="shared" si="725"/>
        <v>0</v>
      </c>
      <c r="M2927">
        <f t="shared" si="726"/>
        <v>1</v>
      </c>
      <c r="N2927">
        <f t="shared" si="727"/>
        <v>0</v>
      </c>
      <c r="O2927">
        <f t="shared" si="728"/>
        <v>0</v>
      </c>
      <c r="P2927">
        <v>11</v>
      </c>
      <c r="Q2927">
        <f t="shared" si="729"/>
        <v>1</v>
      </c>
      <c r="R2927">
        <f t="shared" si="730"/>
        <v>0</v>
      </c>
      <c r="S2927">
        <f t="shared" si="731"/>
        <v>0</v>
      </c>
      <c r="T2927">
        <f t="shared" si="732"/>
        <v>0</v>
      </c>
      <c r="U2927">
        <v>1</v>
      </c>
      <c r="V2927">
        <f t="shared" si="733"/>
        <v>0.51562249347958122</v>
      </c>
      <c r="W2927">
        <f t="shared" si="734"/>
        <v>0.62612359047000576</v>
      </c>
      <c r="X2927">
        <f t="shared" si="735"/>
        <v>0.23462156882293833</v>
      </c>
      <c r="Y2927">
        <f t="shared" si="736"/>
        <v>1</v>
      </c>
      <c r="Z2927" t="s">
        <v>2959</v>
      </c>
    </row>
    <row r="2928" spans="1:26" x14ac:dyDescent="0.25">
      <c r="A2928" t="s">
        <v>29</v>
      </c>
      <c r="B2928" t="s">
        <v>30</v>
      </c>
      <c r="C2928" t="s">
        <v>35</v>
      </c>
      <c r="D2928">
        <v>0</v>
      </c>
      <c r="F2928">
        <v>1</v>
      </c>
      <c r="G2928">
        <v>103.05</v>
      </c>
      <c r="H2928">
        <f t="shared" si="721"/>
        <v>1</v>
      </c>
      <c r="I2928">
        <f t="shared" si="722"/>
        <v>0</v>
      </c>
      <c r="J2928">
        <f t="shared" si="723"/>
        <v>0</v>
      </c>
      <c r="K2928">
        <f t="shared" si="724"/>
        <v>1</v>
      </c>
      <c r="L2928">
        <f t="shared" si="725"/>
        <v>0</v>
      </c>
      <c r="M2928">
        <f t="shared" si="726"/>
        <v>0</v>
      </c>
      <c r="N2928">
        <f t="shared" si="727"/>
        <v>1</v>
      </c>
      <c r="O2928">
        <f t="shared" si="728"/>
        <v>0</v>
      </c>
      <c r="P2928">
        <v>50</v>
      </c>
      <c r="Q2928">
        <f t="shared" si="729"/>
        <v>0</v>
      </c>
      <c r="R2928">
        <f t="shared" si="730"/>
        <v>1</v>
      </c>
      <c r="S2928">
        <f t="shared" si="731"/>
        <v>0</v>
      </c>
      <c r="T2928">
        <f t="shared" si="732"/>
        <v>0</v>
      </c>
      <c r="U2928">
        <v>0</v>
      </c>
      <c r="V2928">
        <f t="shared" si="733"/>
        <v>0.15183238047298339</v>
      </c>
      <c r="W2928">
        <f t="shared" si="734"/>
        <v>0.53788534194117887</v>
      </c>
      <c r="X2928">
        <f t="shared" si="735"/>
        <v>2.3053071760092789E-2</v>
      </c>
      <c r="Y2928">
        <f t="shared" si="736"/>
        <v>0</v>
      </c>
      <c r="Z2928" t="s">
        <v>2960</v>
      </c>
    </row>
    <row r="2929" spans="1:26" x14ac:dyDescent="0.25">
      <c r="A2929" t="s">
        <v>45</v>
      </c>
      <c r="B2929" t="s">
        <v>27</v>
      </c>
      <c r="C2929" t="s">
        <v>35</v>
      </c>
      <c r="D2929">
        <v>0</v>
      </c>
      <c r="F2929">
        <v>1</v>
      </c>
      <c r="G2929">
        <v>116</v>
      </c>
      <c r="H2929">
        <f t="shared" si="721"/>
        <v>1</v>
      </c>
      <c r="I2929">
        <f t="shared" si="722"/>
        <v>0</v>
      </c>
      <c r="J2929">
        <f t="shared" si="723"/>
        <v>0</v>
      </c>
      <c r="K2929">
        <f t="shared" si="724"/>
        <v>1</v>
      </c>
      <c r="L2929">
        <f t="shared" si="725"/>
        <v>0</v>
      </c>
      <c r="M2929">
        <f t="shared" si="726"/>
        <v>0</v>
      </c>
      <c r="N2929">
        <f t="shared" si="727"/>
        <v>0</v>
      </c>
      <c r="O2929">
        <f t="shared" si="728"/>
        <v>1</v>
      </c>
      <c r="P2929">
        <v>69</v>
      </c>
      <c r="Q2929">
        <f t="shared" si="729"/>
        <v>1</v>
      </c>
      <c r="R2929">
        <f t="shared" si="730"/>
        <v>0</v>
      </c>
      <c r="S2929">
        <f t="shared" si="731"/>
        <v>0</v>
      </c>
      <c r="T2929">
        <f t="shared" si="732"/>
        <v>0</v>
      </c>
      <c r="U2929">
        <v>0</v>
      </c>
      <c r="V2929">
        <f t="shared" si="733"/>
        <v>0.24885643576659314</v>
      </c>
      <c r="W2929">
        <f t="shared" si="734"/>
        <v>0.56189501076809134</v>
      </c>
      <c r="X2929">
        <f t="shared" si="735"/>
        <v>6.1929525622452498E-2</v>
      </c>
      <c r="Y2929">
        <f t="shared" si="736"/>
        <v>0</v>
      </c>
      <c r="Z2929" t="s">
        <v>2961</v>
      </c>
    </row>
    <row r="2930" spans="1:26" x14ac:dyDescent="0.25">
      <c r="A2930" t="s">
        <v>26</v>
      </c>
      <c r="B2930" t="s">
        <v>27</v>
      </c>
      <c r="C2930" t="s">
        <v>35</v>
      </c>
      <c r="D2930">
        <v>0</v>
      </c>
      <c r="F2930">
        <v>1</v>
      </c>
      <c r="G2930">
        <v>69.900000000000006</v>
      </c>
      <c r="H2930">
        <f t="shared" si="721"/>
        <v>1</v>
      </c>
      <c r="I2930">
        <f t="shared" si="722"/>
        <v>0</v>
      </c>
      <c r="J2930">
        <f t="shared" si="723"/>
        <v>0</v>
      </c>
      <c r="K2930">
        <f t="shared" si="724"/>
        <v>1</v>
      </c>
      <c r="L2930">
        <f t="shared" si="725"/>
        <v>0</v>
      </c>
      <c r="M2930">
        <f t="shared" si="726"/>
        <v>1</v>
      </c>
      <c r="N2930">
        <f t="shared" si="727"/>
        <v>0</v>
      </c>
      <c r="O2930">
        <f t="shared" si="728"/>
        <v>0</v>
      </c>
      <c r="P2930">
        <v>1</v>
      </c>
      <c r="Q2930">
        <f t="shared" si="729"/>
        <v>1</v>
      </c>
      <c r="R2930">
        <f t="shared" si="730"/>
        <v>0</v>
      </c>
      <c r="S2930">
        <f t="shared" si="731"/>
        <v>0</v>
      </c>
      <c r="T2930">
        <f t="shared" si="732"/>
        <v>0</v>
      </c>
      <c r="U2930">
        <v>0</v>
      </c>
      <c r="V2930">
        <f t="shared" si="733"/>
        <v>0.50837288580882078</v>
      </c>
      <c r="W2930">
        <f t="shared" si="734"/>
        <v>0.62442496352784682</v>
      </c>
      <c r="X2930">
        <f t="shared" si="735"/>
        <v>0.25844299102558832</v>
      </c>
      <c r="Y2930">
        <f t="shared" si="736"/>
        <v>1</v>
      </c>
      <c r="Z2930" t="s">
        <v>2962</v>
      </c>
    </row>
    <row r="2931" spans="1:26" x14ac:dyDescent="0.25">
      <c r="A2931" t="s">
        <v>45</v>
      </c>
      <c r="B2931" t="s">
        <v>33</v>
      </c>
      <c r="C2931" t="s">
        <v>35</v>
      </c>
      <c r="D2931">
        <v>0</v>
      </c>
      <c r="F2931">
        <v>1</v>
      </c>
      <c r="G2931">
        <v>95.1</v>
      </c>
      <c r="H2931">
        <f t="shared" si="721"/>
        <v>1</v>
      </c>
      <c r="I2931">
        <f t="shared" si="722"/>
        <v>0</v>
      </c>
      <c r="J2931">
        <f t="shared" si="723"/>
        <v>0</v>
      </c>
      <c r="K2931">
        <f t="shared" si="724"/>
        <v>1</v>
      </c>
      <c r="L2931">
        <f t="shared" si="725"/>
        <v>0</v>
      </c>
      <c r="M2931">
        <f t="shared" si="726"/>
        <v>0</v>
      </c>
      <c r="N2931">
        <f t="shared" si="727"/>
        <v>0</v>
      </c>
      <c r="O2931">
        <f t="shared" si="728"/>
        <v>1</v>
      </c>
      <c r="P2931">
        <v>68</v>
      </c>
      <c r="Q2931">
        <f t="shared" si="729"/>
        <v>0</v>
      </c>
      <c r="R2931">
        <f t="shared" si="730"/>
        <v>0</v>
      </c>
      <c r="S2931">
        <f t="shared" si="731"/>
        <v>0</v>
      </c>
      <c r="T2931">
        <f t="shared" si="732"/>
        <v>1</v>
      </c>
      <c r="U2931">
        <v>0</v>
      </c>
      <c r="V2931">
        <f t="shared" si="733"/>
        <v>7.4640664635190729E-2</v>
      </c>
      <c r="W2931">
        <f t="shared" si="734"/>
        <v>0.51865150764466894</v>
      </c>
      <c r="X2931">
        <f t="shared" si="735"/>
        <v>5.5712288171830123E-3</v>
      </c>
      <c r="Y2931">
        <f t="shared" si="736"/>
        <v>0</v>
      </c>
      <c r="Z2931" t="s">
        <v>2963</v>
      </c>
    </row>
    <row r="2932" spans="1:26" x14ac:dyDescent="0.25">
      <c r="A2932" t="s">
        <v>29</v>
      </c>
      <c r="B2932" t="s">
        <v>30</v>
      </c>
      <c r="C2932" t="s">
        <v>25</v>
      </c>
      <c r="D2932">
        <v>0</v>
      </c>
      <c r="F2932">
        <v>1</v>
      </c>
      <c r="G2932">
        <v>40.25</v>
      </c>
      <c r="H2932">
        <f t="shared" si="721"/>
        <v>1</v>
      </c>
      <c r="I2932">
        <f t="shared" si="722"/>
        <v>0</v>
      </c>
      <c r="J2932">
        <f t="shared" si="723"/>
        <v>1</v>
      </c>
      <c r="K2932">
        <f t="shared" si="724"/>
        <v>0</v>
      </c>
      <c r="L2932">
        <f t="shared" si="725"/>
        <v>0</v>
      </c>
      <c r="M2932">
        <f t="shared" si="726"/>
        <v>0</v>
      </c>
      <c r="N2932">
        <f t="shared" si="727"/>
        <v>1</v>
      </c>
      <c r="O2932">
        <f t="shared" si="728"/>
        <v>0</v>
      </c>
      <c r="P2932">
        <v>40</v>
      </c>
      <c r="Q2932">
        <f t="shared" si="729"/>
        <v>0</v>
      </c>
      <c r="R2932">
        <f t="shared" si="730"/>
        <v>1</v>
      </c>
      <c r="S2932">
        <f t="shared" si="731"/>
        <v>0</v>
      </c>
      <c r="T2932">
        <f t="shared" si="732"/>
        <v>0</v>
      </c>
      <c r="U2932">
        <v>0</v>
      </c>
      <c r="V2932">
        <f t="shared" si="733"/>
        <v>4.9060531271634768E-2</v>
      </c>
      <c r="W2932">
        <f t="shared" si="734"/>
        <v>0.51226267329436548</v>
      </c>
      <c r="X2932">
        <f t="shared" si="735"/>
        <v>2.4069357286550528E-3</v>
      </c>
      <c r="Y2932">
        <f t="shared" si="736"/>
        <v>0</v>
      </c>
      <c r="Z2932" t="s">
        <v>2964</v>
      </c>
    </row>
    <row r="2933" spans="1:26" x14ac:dyDescent="0.25">
      <c r="A2933" t="s">
        <v>45</v>
      </c>
      <c r="B2933" t="s">
        <v>30</v>
      </c>
      <c r="C2933" t="s">
        <v>23</v>
      </c>
      <c r="D2933">
        <v>0</v>
      </c>
      <c r="F2933">
        <v>1</v>
      </c>
      <c r="G2933">
        <v>25.75</v>
      </c>
      <c r="H2933">
        <f t="shared" si="721"/>
        <v>1</v>
      </c>
      <c r="I2933">
        <f t="shared" si="722"/>
        <v>0</v>
      </c>
      <c r="J2933">
        <f t="shared" si="723"/>
        <v>0</v>
      </c>
      <c r="K2933">
        <f t="shared" si="724"/>
        <v>0</v>
      </c>
      <c r="L2933">
        <f t="shared" si="725"/>
        <v>1</v>
      </c>
      <c r="M2933">
        <f t="shared" si="726"/>
        <v>0</v>
      </c>
      <c r="N2933">
        <f t="shared" si="727"/>
        <v>0</v>
      </c>
      <c r="O2933">
        <f t="shared" si="728"/>
        <v>1</v>
      </c>
      <c r="P2933">
        <v>31</v>
      </c>
      <c r="Q2933">
        <f t="shared" si="729"/>
        <v>0</v>
      </c>
      <c r="R2933">
        <f t="shared" si="730"/>
        <v>1</v>
      </c>
      <c r="S2933">
        <f t="shared" si="731"/>
        <v>0</v>
      </c>
      <c r="T2933">
        <f t="shared" si="732"/>
        <v>0</v>
      </c>
      <c r="U2933">
        <v>0</v>
      </c>
      <c r="V2933">
        <f t="shared" si="733"/>
        <v>-4.3653419082779962E-2</v>
      </c>
      <c r="W2933">
        <f t="shared" si="734"/>
        <v>0.48908837795894694</v>
      </c>
      <c r="X2933">
        <f t="shared" si="735"/>
        <v>1.9056209976168177E-3</v>
      </c>
      <c r="Y2933">
        <f t="shared" si="736"/>
        <v>0</v>
      </c>
      <c r="Z2933" t="s">
        <v>2965</v>
      </c>
    </row>
    <row r="2934" spans="1:26" x14ac:dyDescent="0.25">
      <c r="A2934" t="s">
        <v>26</v>
      </c>
      <c r="B2934" t="s">
        <v>33</v>
      </c>
      <c r="C2934" t="s">
        <v>35</v>
      </c>
      <c r="D2934">
        <v>1</v>
      </c>
      <c r="F2934">
        <v>1</v>
      </c>
      <c r="G2934">
        <v>105.35</v>
      </c>
      <c r="H2934">
        <f t="shared" si="721"/>
        <v>0</v>
      </c>
      <c r="I2934">
        <f t="shared" si="722"/>
        <v>1</v>
      </c>
      <c r="J2934">
        <f t="shared" si="723"/>
        <v>0</v>
      </c>
      <c r="K2934">
        <f t="shared" si="724"/>
        <v>1</v>
      </c>
      <c r="L2934">
        <f t="shared" si="725"/>
        <v>0</v>
      </c>
      <c r="M2934">
        <f t="shared" si="726"/>
        <v>1</v>
      </c>
      <c r="N2934">
        <f t="shared" si="727"/>
        <v>0</v>
      </c>
      <c r="O2934">
        <f t="shared" si="728"/>
        <v>0</v>
      </c>
      <c r="P2934">
        <v>33</v>
      </c>
      <c r="Q2934">
        <f t="shared" si="729"/>
        <v>0</v>
      </c>
      <c r="R2934">
        <f t="shared" si="730"/>
        <v>0</v>
      </c>
      <c r="S2934">
        <f t="shared" si="731"/>
        <v>0</v>
      </c>
      <c r="T2934">
        <f t="shared" si="732"/>
        <v>1</v>
      </c>
      <c r="U2934">
        <v>0</v>
      </c>
      <c r="V2934">
        <f t="shared" si="733"/>
        <v>0.4405645055687889</v>
      </c>
      <c r="W2934">
        <f t="shared" si="734"/>
        <v>0.60839353290005371</v>
      </c>
      <c r="X2934">
        <f t="shared" si="735"/>
        <v>0.19409708356707142</v>
      </c>
      <c r="Y2934">
        <f t="shared" si="736"/>
        <v>1</v>
      </c>
      <c r="Z2934" t="s">
        <v>2966</v>
      </c>
    </row>
    <row r="2935" spans="1:26" x14ac:dyDescent="0.25">
      <c r="A2935" t="s">
        <v>45</v>
      </c>
      <c r="B2935" t="s">
        <v>27</v>
      </c>
      <c r="C2935" t="s">
        <v>35</v>
      </c>
      <c r="D2935">
        <v>1</v>
      </c>
      <c r="F2935">
        <v>1</v>
      </c>
      <c r="G2935">
        <v>113.6</v>
      </c>
      <c r="H2935">
        <f t="shared" si="721"/>
        <v>0</v>
      </c>
      <c r="I2935">
        <f t="shared" si="722"/>
        <v>1</v>
      </c>
      <c r="J2935">
        <f t="shared" si="723"/>
        <v>0</v>
      </c>
      <c r="K2935">
        <f t="shared" si="724"/>
        <v>1</v>
      </c>
      <c r="L2935">
        <f t="shared" si="725"/>
        <v>0</v>
      </c>
      <c r="M2935">
        <f t="shared" si="726"/>
        <v>0</v>
      </c>
      <c r="N2935">
        <f t="shared" si="727"/>
        <v>0</v>
      </c>
      <c r="O2935">
        <f t="shared" si="728"/>
        <v>1</v>
      </c>
      <c r="P2935">
        <v>55</v>
      </c>
      <c r="Q2935">
        <f t="shared" si="729"/>
        <v>1</v>
      </c>
      <c r="R2935">
        <f t="shared" si="730"/>
        <v>0</v>
      </c>
      <c r="S2935">
        <f t="shared" si="731"/>
        <v>0</v>
      </c>
      <c r="T2935">
        <f t="shared" si="732"/>
        <v>0</v>
      </c>
      <c r="U2935">
        <v>0</v>
      </c>
      <c r="V2935">
        <f t="shared" si="733"/>
        <v>0.2402515335144772</v>
      </c>
      <c r="W2935">
        <f t="shared" si="734"/>
        <v>0.55977563481640313</v>
      </c>
      <c r="X2935">
        <f t="shared" si="735"/>
        <v>5.7720799356057964E-2</v>
      </c>
      <c r="Y2935">
        <f t="shared" si="736"/>
        <v>0</v>
      </c>
      <c r="Z2935" t="s">
        <v>2967</v>
      </c>
    </row>
    <row r="2936" spans="1:26" x14ac:dyDescent="0.25">
      <c r="A2936" t="s">
        <v>45</v>
      </c>
      <c r="B2936" t="s">
        <v>33</v>
      </c>
      <c r="C2936" t="s">
        <v>23</v>
      </c>
      <c r="D2936">
        <v>0</v>
      </c>
      <c r="F2936">
        <v>1</v>
      </c>
      <c r="G2936">
        <v>24</v>
      </c>
      <c r="H2936">
        <f t="shared" si="721"/>
        <v>1</v>
      </c>
      <c r="I2936">
        <f t="shared" si="722"/>
        <v>0</v>
      </c>
      <c r="J2936">
        <f t="shared" si="723"/>
        <v>0</v>
      </c>
      <c r="K2936">
        <f t="shared" si="724"/>
        <v>0</v>
      </c>
      <c r="L2936">
        <f t="shared" si="725"/>
        <v>1</v>
      </c>
      <c r="M2936">
        <f t="shared" si="726"/>
        <v>0</v>
      </c>
      <c r="N2936">
        <f t="shared" si="727"/>
        <v>0</v>
      </c>
      <c r="O2936">
        <f t="shared" si="728"/>
        <v>1</v>
      </c>
      <c r="P2936">
        <v>68</v>
      </c>
      <c r="Q2936">
        <f t="shared" si="729"/>
        <v>0</v>
      </c>
      <c r="R2936">
        <f t="shared" si="730"/>
        <v>0</v>
      </c>
      <c r="S2936">
        <f t="shared" si="731"/>
        <v>0</v>
      </c>
      <c r="T2936">
        <f t="shared" si="732"/>
        <v>1</v>
      </c>
      <c r="U2936">
        <v>0</v>
      </c>
      <c r="V2936">
        <f t="shared" si="733"/>
        <v>-6.4936384420705096E-2</v>
      </c>
      <c r="W2936">
        <f t="shared" si="734"/>
        <v>0.48377160606249653</v>
      </c>
      <c r="X2936">
        <f t="shared" si="735"/>
        <v>4.2167340216335914E-3</v>
      </c>
      <c r="Y2936">
        <f t="shared" si="736"/>
        <v>0</v>
      </c>
      <c r="Z2936" t="s">
        <v>2968</v>
      </c>
    </row>
    <row r="2937" spans="1:26" x14ac:dyDescent="0.25">
      <c r="A2937" t="s">
        <v>26</v>
      </c>
      <c r="B2937" t="s">
        <v>33</v>
      </c>
      <c r="C2937" t="s">
        <v>23</v>
      </c>
      <c r="D2937">
        <v>0</v>
      </c>
      <c r="F2937">
        <v>1</v>
      </c>
      <c r="G2937">
        <v>19.399999999999999</v>
      </c>
      <c r="H2937">
        <f t="shared" si="721"/>
        <v>1</v>
      </c>
      <c r="I2937">
        <f t="shared" si="722"/>
        <v>0</v>
      </c>
      <c r="J2937">
        <f t="shared" si="723"/>
        <v>0</v>
      </c>
      <c r="K2937">
        <f t="shared" si="724"/>
        <v>0</v>
      </c>
      <c r="L2937">
        <f t="shared" si="725"/>
        <v>1</v>
      </c>
      <c r="M2937">
        <f t="shared" si="726"/>
        <v>1</v>
      </c>
      <c r="N2937">
        <f t="shared" si="727"/>
        <v>0</v>
      </c>
      <c r="O2937">
        <f t="shared" si="728"/>
        <v>0</v>
      </c>
      <c r="P2937">
        <v>12</v>
      </c>
      <c r="Q2937">
        <f t="shared" si="729"/>
        <v>0</v>
      </c>
      <c r="R2937">
        <f t="shared" si="730"/>
        <v>0</v>
      </c>
      <c r="S2937">
        <f t="shared" si="731"/>
        <v>0</v>
      </c>
      <c r="T2937">
        <f t="shared" si="732"/>
        <v>1</v>
      </c>
      <c r="U2937">
        <v>0</v>
      </c>
      <c r="V2937">
        <f t="shared" si="733"/>
        <v>0.25928086526379329</v>
      </c>
      <c r="W2937">
        <f t="shared" si="734"/>
        <v>0.5644595043463404</v>
      </c>
      <c r="X2937">
        <f t="shared" si="735"/>
        <v>6.7226567091941331E-2</v>
      </c>
      <c r="Y2937">
        <f t="shared" si="736"/>
        <v>0</v>
      </c>
      <c r="Z2937" t="s">
        <v>2969</v>
      </c>
    </row>
    <row r="2938" spans="1:26" x14ac:dyDescent="0.25">
      <c r="A2938" t="s">
        <v>45</v>
      </c>
      <c r="B2938" t="s">
        <v>33</v>
      </c>
      <c r="C2938" t="s">
        <v>25</v>
      </c>
      <c r="D2938">
        <v>0</v>
      </c>
      <c r="F2938">
        <v>1</v>
      </c>
      <c r="G2938">
        <v>86.1</v>
      </c>
      <c r="H2938">
        <f t="shared" si="721"/>
        <v>1</v>
      </c>
      <c r="I2938">
        <f t="shared" si="722"/>
        <v>0</v>
      </c>
      <c r="J2938">
        <f t="shared" si="723"/>
        <v>1</v>
      </c>
      <c r="K2938">
        <f t="shared" si="724"/>
        <v>0</v>
      </c>
      <c r="L2938">
        <f t="shared" si="725"/>
        <v>0</v>
      </c>
      <c r="M2938">
        <f t="shared" si="726"/>
        <v>0</v>
      </c>
      <c r="N2938">
        <f t="shared" si="727"/>
        <v>0</v>
      </c>
      <c r="O2938">
        <f t="shared" si="728"/>
        <v>1</v>
      </c>
      <c r="P2938">
        <v>71</v>
      </c>
      <c r="Q2938">
        <f t="shared" si="729"/>
        <v>0</v>
      </c>
      <c r="R2938">
        <f t="shared" si="730"/>
        <v>0</v>
      </c>
      <c r="S2938">
        <f t="shared" si="731"/>
        <v>0</v>
      </c>
      <c r="T2938">
        <f t="shared" si="732"/>
        <v>1</v>
      </c>
      <c r="U2938">
        <v>0</v>
      </c>
      <c r="V2938">
        <f t="shared" si="733"/>
        <v>6.5472335178345525E-2</v>
      </c>
      <c r="W2938">
        <f t="shared" si="734"/>
        <v>0.51636223931116954</v>
      </c>
      <c r="X2938">
        <f t="shared" si="735"/>
        <v>4.2866266737056208E-3</v>
      </c>
      <c r="Y2938">
        <f t="shared" si="736"/>
        <v>0</v>
      </c>
      <c r="Z2938" t="s">
        <v>2970</v>
      </c>
    </row>
    <row r="2939" spans="1:26" x14ac:dyDescent="0.25">
      <c r="A2939" t="s">
        <v>26</v>
      </c>
      <c r="B2939" t="s">
        <v>30</v>
      </c>
      <c r="C2939" t="s">
        <v>35</v>
      </c>
      <c r="D2939">
        <v>0</v>
      </c>
      <c r="F2939">
        <v>1</v>
      </c>
      <c r="G2939">
        <v>102.65</v>
      </c>
      <c r="H2939">
        <f t="shared" si="721"/>
        <v>1</v>
      </c>
      <c r="I2939">
        <f t="shared" si="722"/>
        <v>0</v>
      </c>
      <c r="J2939">
        <f t="shared" si="723"/>
        <v>0</v>
      </c>
      <c r="K2939">
        <f t="shared" si="724"/>
        <v>1</v>
      </c>
      <c r="L2939">
        <f t="shared" si="725"/>
        <v>0</v>
      </c>
      <c r="M2939">
        <f t="shared" si="726"/>
        <v>1</v>
      </c>
      <c r="N2939">
        <f t="shared" si="727"/>
        <v>0</v>
      </c>
      <c r="O2939">
        <f t="shared" si="728"/>
        <v>0</v>
      </c>
      <c r="P2939">
        <v>40</v>
      </c>
      <c r="Q2939">
        <f t="shared" si="729"/>
        <v>0</v>
      </c>
      <c r="R2939">
        <f t="shared" si="730"/>
        <v>1</v>
      </c>
      <c r="S2939">
        <f t="shared" si="731"/>
        <v>0</v>
      </c>
      <c r="T2939">
        <f t="shared" si="732"/>
        <v>0</v>
      </c>
      <c r="U2939">
        <v>0</v>
      </c>
      <c r="V2939">
        <f t="shared" si="733"/>
        <v>0.42266360684920606</v>
      </c>
      <c r="W2939">
        <f t="shared" si="734"/>
        <v>0.60412045157509386</v>
      </c>
      <c r="X2939">
        <f t="shared" si="735"/>
        <v>0.17864452455478022</v>
      </c>
      <c r="Y2939">
        <f t="shared" si="736"/>
        <v>1</v>
      </c>
      <c r="Z2939" t="s">
        <v>2971</v>
      </c>
    </row>
    <row r="2940" spans="1:26" x14ac:dyDescent="0.25">
      <c r="A2940" t="s">
        <v>29</v>
      </c>
      <c r="B2940" t="s">
        <v>27</v>
      </c>
      <c r="C2940" t="s">
        <v>35</v>
      </c>
      <c r="D2940">
        <v>0</v>
      </c>
      <c r="F2940">
        <v>1</v>
      </c>
      <c r="G2940">
        <v>92.85</v>
      </c>
      <c r="H2940">
        <f t="shared" si="721"/>
        <v>1</v>
      </c>
      <c r="I2940">
        <f t="shared" si="722"/>
        <v>0</v>
      </c>
      <c r="J2940">
        <f t="shared" si="723"/>
        <v>0</v>
      </c>
      <c r="K2940">
        <f t="shared" si="724"/>
        <v>1</v>
      </c>
      <c r="L2940">
        <f t="shared" si="725"/>
        <v>0</v>
      </c>
      <c r="M2940">
        <f t="shared" si="726"/>
        <v>0</v>
      </c>
      <c r="N2940">
        <f t="shared" si="727"/>
        <v>1</v>
      </c>
      <c r="O2940">
        <f t="shared" si="728"/>
        <v>0</v>
      </c>
      <c r="P2940">
        <v>64</v>
      </c>
      <c r="Q2940">
        <f t="shared" si="729"/>
        <v>1</v>
      </c>
      <c r="R2940">
        <f t="shared" si="730"/>
        <v>0</v>
      </c>
      <c r="S2940">
        <f t="shared" si="731"/>
        <v>0</v>
      </c>
      <c r="T2940">
        <f t="shared" si="732"/>
        <v>0</v>
      </c>
      <c r="U2940">
        <v>0</v>
      </c>
      <c r="V2940">
        <f t="shared" si="733"/>
        <v>0.27269835899725364</v>
      </c>
      <c r="W2940">
        <f t="shared" si="734"/>
        <v>0.56775522785605059</v>
      </c>
      <c r="X2940">
        <f t="shared" si="735"/>
        <v>7.4364394999795025E-2</v>
      </c>
      <c r="Y2940">
        <f t="shared" si="736"/>
        <v>0</v>
      </c>
      <c r="Z2940" t="s">
        <v>2972</v>
      </c>
    </row>
    <row r="2941" spans="1:26" x14ac:dyDescent="0.25">
      <c r="A2941" t="s">
        <v>29</v>
      </c>
      <c r="B2941" t="s">
        <v>33</v>
      </c>
      <c r="C2941" t="s">
        <v>35</v>
      </c>
      <c r="D2941">
        <v>0</v>
      </c>
      <c r="F2941">
        <v>1</v>
      </c>
      <c r="G2941">
        <v>97.75</v>
      </c>
      <c r="H2941">
        <f t="shared" si="721"/>
        <v>1</v>
      </c>
      <c r="I2941">
        <f t="shared" si="722"/>
        <v>0</v>
      </c>
      <c r="J2941">
        <f t="shared" si="723"/>
        <v>0</v>
      </c>
      <c r="K2941">
        <f t="shared" si="724"/>
        <v>1</v>
      </c>
      <c r="L2941">
        <f t="shared" si="725"/>
        <v>0</v>
      </c>
      <c r="M2941">
        <f t="shared" si="726"/>
        <v>0</v>
      </c>
      <c r="N2941">
        <f t="shared" si="727"/>
        <v>1</v>
      </c>
      <c r="O2941">
        <f t="shared" si="728"/>
        <v>0</v>
      </c>
      <c r="P2941">
        <v>53</v>
      </c>
      <c r="Q2941">
        <f t="shared" si="729"/>
        <v>0</v>
      </c>
      <c r="R2941">
        <f t="shared" si="730"/>
        <v>0</v>
      </c>
      <c r="S2941">
        <f t="shared" si="731"/>
        <v>0</v>
      </c>
      <c r="T2941">
        <f t="shared" si="732"/>
        <v>1</v>
      </c>
      <c r="U2941">
        <v>0</v>
      </c>
      <c r="V2941">
        <f t="shared" si="733"/>
        <v>0.15726083588803211</v>
      </c>
      <c r="W2941">
        <f t="shared" si="734"/>
        <v>0.53923438358236953</v>
      </c>
      <c r="X2941">
        <f t="shared" si="735"/>
        <v>2.4730970504202567E-2</v>
      </c>
      <c r="Y2941">
        <f t="shared" si="736"/>
        <v>0</v>
      </c>
      <c r="Z2941" t="s">
        <v>2973</v>
      </c>
    </row>
    <row r="2942" spans="1:26" x14ac:dyDescent="0.25">
      <c r="A2942" t="s">
        <v>26</v>
      </c>
      <c r="B2942" t="s">
        <v>30</v>
      </c>
      <c r="C2942" t="s">
        <v>35</v>
      </c>
      <c r="D2942">
        <v>1</v>
      </c>
      <c r="F2942">
        <v>1</v>
      </c>
      <c r="G2942">
        <v>83.8</v>
      </c>
      <c r="H2942">
        <f t="shared" si="721"/>
        <v>0</v>
      </c>
      <c r="I2942">
        <f t="shared" si="722"/>
        <v>1</v>
      </c>
      <c r="J2942">
        <f t="shared" si="723"/>
        <v>0</v>
      </c>
      <c r="K2942">
        <f t="shared" si="724"/>
        <v>1</v>
      </c>
      <c r="L2942">
        <f t="shared" si="725"/>
        <v>0</v>
      </c>
      <c r="M2942">
        <f t="shared" si="726"/>
        <v>1</v>
      </c>
      <c r="N2942">
        <f t="shared" si="727"/>
        <v>0</v>
      </c>
      <c r="O2942">
        <f t="shared" si="728"/>
        <v>0</v>
      </c>
      <c r="P2942">
        <v>12</v>
      </c>
      <c r="Q2942">
        <f t="shared" si="729"/>
        <v>0</v>
      </c>
      <c r="R2942">
        <f t="shared" si="730"/>
        <v>1</v>
      </c>
      <c r="S2942">
        <f t="shared" si="731"/>
        <v>0</v>
      </c>
      <c r="T2942">
        <f t="shared" si="732"/>
        <v>0</v>
      </c>
      <c r="U2942">
        <v>1</v>
      </c>
      <c r="V2942">
        <f t="shared" si="733"/>
        <v>0.40210369215644437</v>
      </c>
      <c r="W2942">
        <f t="shared" si="734"/>
        <v>0.59919298966172008</v>
      </c>
      <c r="X2942">
        <f t="shared" si="735"/>
        <v>0.35747999493295585</v>
      </c>
      <c r="Y2942">
        <f t="shared" si="736"/>
        <v>1</v>
      </c>
      <c r="Z2942" t="s">
        <v>2974</v>
      </c>
    </row>
    <row r="2943" spans="1:26" x14ac:dyDescent="0.25">
      <c r="A2943" t="s">
        <v>26</v>
      </c>
      <c r="B2943" t="s">
        <v>27</v>
      </c>
      <c r="C2943" t="s">
        <v>25</v>
      </c>
      <c r="D2943">
        <v>1</v>
      </c>
      <c r="F2943">
        <v>1</v>
      </c>
      <c r="G2943">
        <v>54.45</v>
      </c>
      <c r="H2943">
        <f t="shared" si="721"/>
        <v>0</v>
      </c>
      <c r="I2943">
        <f t="shared" si="722"/>
        <v>1</v>
      </c>
      <c r="J2943">
        <f t="shared" si="723"/>
        <v>1</v>
      </c>
      <c r="K2943">
        <f t="shared" si="724"/>
        <v>0</v>
      </c>
      <c r="L2943">
        <f t="shared" si="725"/>
        <v>0</v>
      </c>
      <c r="M2943">
        <f t="shared" si="726"/>
        <v>1</v>
      </c>
      <c r="N2943">
        <f t="shared" si="727"/>
        <v>0</v>
      </c>
      <c r="O2943">
        <f t="shared" si="728"/>
        <v>0</v>
      </c>
      <c r="P2943">
        <v>53</v>
      </c>
      <c r="Q2943">
        <f t="shared" si="729"/>
        <v>1</v>
      </c>
      <c r="R2943">
        <f t="shared" si="730"/>
        <v>0</v>
      </c>
      <c r="S2943">
        <f t="shared" si="731"/>
        <v>0</v>
      </c>
      <c r="T2943">
        <f t="shared" si="732"/>
        <v>0</v>
      </c>
      <c r="U2943">
        <v>1</v>
      </c>
      <c r="V2943">
        <f t="shared" si="733"/>
        <v>0.48428547967693925</v>
      </c>
      <c r="W2943">
        <f t="shared" si="734"/>
        <v>0.61875931646212112</v>
      </c>
      <c r="X2943">
        <f t="shared" si="735"/>
        <v>0.26596146647204466</v>
      </c>
      <c r="Y2943">
        <f t="shared" si="736"/>
        <v>1</v>
      </c>
      <c r="Z2943" t="s">
        <v>2975</v>
      </c>
    </row>
    <row r="2944" spans="1:26" x14ac:dyDescent="0.25">
      <c r="A2944" t="s">
        <v>45</v>
      </c>
      <c r="B2944" t="s">
        <v>38</v>
      </c>
      <c r="C2944" t="s">
        <v>35</v>
      </c>
      <c r="D2944">
        <v>0</v>
      </c>
      <c r="F2944">
        <v>1</v>
      </c>
      <c r="G2944">
        <v>97.95</v>
      </c>
      <c r="H2944">
        <f t="shared" si="721"/>
        <v>1</v>
      </c>
      <c r="I2944">
        <f t="shared" si="722"/>
        <v>0</v>
      </c>
      <c r="J2944">
        <f t="shared" si="723"/>
        <v>0</v>
      </c>
      <c r="K2944">
        <f t="shared" si="724"/>
        <v>1</v>
      </c>
      <c r="L2944">
        <f t="shared" si="725"/>
        <v>0</v>
      </c>
      <c r="M2944">
        <f t="shared" si="726"/>
        <v>0</v>
      </c>
      <c r="N2944">
        <f t="shared" si="727"/>
        <v>0</v>
      </c>
      <c r="O2944">
        <f t="shared" si="728"/>
        <v>1</v>
      </c>
      <c r="P2944">
        <v>72</v>
      </c>
      <c r="Q2944">
        <f t="shared" si="729"/>
        <v>0</v>
      </c>
      <c r="R2944">
        <f t="shared" si="730"/>
        <v>0</v>
      </c>
      <c r="S2944">
        <f t="shared" si="731"/>
        <v>1</v>
      </c>
      <c r="T2944">
        <f t="shared" si="732"/>
        <v>0</v>
      </c>
      <c r="U2944">
        <v>0</v>
      </c>
      <c r="V2944">
        <f t="shared" si="733"/>
        <v>7.9083972562431049E-2</v>
      </c>
      <c r="W2944">
        <f t="shared" si="734"/>
        <v>0.51976069514599899</v>
      </c>
      <c r="X2944">
        <f t="shared" si="735"/>
        <v>6.2542747162553473E-3</v>
      </c>
      <c r="Y2944">
        <f t="shared" si="736"/>
        <v>0</v>
      </c>
      <c r="Z2944" t="s">
        <v>2976</v>
      </c>
    </row>
    <row r="2945" spans="1:26" x14ac:dyDescent="0.25">
      <c r="A2945" t="s">
        <v>45</v>
      </c>
      <c r="B2945" t="s">
        <v>27</v>
      </c>
      <c r="C2945" t="s">
        <v>23</v>
      </c>
      <c r="D2945">
        <v>0</v>
      </c>
      <c r="F2945">
        <v>1</v>
      </c>
      <c r="G2945">
        <v>19.95</v>
      </c>
      <c r="H2945">
        <f t="shared" si="721"/>
        <v>1</v>
      </c>
      <c r="I2945">
        <f t="shared" si="722"/>
        <v>0</v>
      </c>
      <c r="J2945">
        <f t="shared" si="723"/>
        <v>0</v>
      </c>
      <c r="K2945">
        <f t="shared" si="724"/>
        <v>0</v>
      </c>
      <c r="L2945">
        <f t="shared" si="725"/>
        <v>1</v>
      </c>
      <c r="M2945">
        <f t="shared" si="726"/>
        <v>0</v>
      </c>
      <c r="N2945">
        <f t="shared" si="727"/>
        <v>0</v>
      </c>
      <c r="O2945">
        <f t="shared" si="728"/>
        <v>1</v>
      </c>
      <c r="P2945">
        <v>46</v>
      </c>
      <c r="Q2945">
        <f t="shared" si="729"/>
        <v>1</v>
      </c>
      <c r="R2945">
        <f t="shared" si="730"/>
        <v>0</v>
      </c>
      <c r="S2945">
        <f t="shared" si="731"/>
        <v>0</v>
      </c>
      <c r="T2945">
        <f t="shared" si="732"/>
        <v>0</v>
      </c>
      <c r="U2945">
        <v>0</v>
      </c>
      <c r="V2945">
        <f t="shared" si="733"/>
        <v>6.551778489392579E-2</v>
      </c>
      <c r="W2945">
        <f t="shared" si="734"/>
        <v>0.51637358956369339</v>
      </c>
      <c r="X2945">
        <f t="shared" si="735"/>
        <v>4.2925801374067308E-3</v>
      </c>
      <c r="Y2945">
        <f t="shared" si="736"/>
        <v>0</v>
      </c>
      <c r="Z2945" t="s">
        <v>2977</v>
      </c>
    </row>
    <row r="2946" spans="1:26" x14ac:dyDescent="0.25">
      <c r="A2946" t="s">
        <v>45</v>
      </c>
      <c r="B2946" t="s">
        <v>30</v>
      </c>
      <c r="C2946" t="s">
        <v>23</v>
      </c>
      <c r="D2946">
        <v>0</v>
      </c>
      <c r="F2946">
        <v>1</v>
      </c>
      <c r="G2946">
        <v>24.6</v>
      </c>
      <c r="H2946">
        <f t="shared" si="721"/>
        <v>1</v>
      </c>
      <c r="I2946">
        <f t="shared" si="722"/>
        <v>0</v>
      </c>
      <c r="J2946">
        <f t="shared" si="723"/>
        <v>0</v>
      </c>
      <c r="K2946">
        <f t="shared" si="724"/>
        <v>0</v>
      </c>
      <c r="L2946">
        <f t="shared" si="725"/>
        <v>1</v>
      </c>
      <c r="M2946">
        <f t="shared" si="726"/>
        <v>0</v>
      </c>
      <c r="N2946">
        <f t="shared" si="727"/>
        <v>0</v>
      </c>
      <c r="O2946">
        <f t="shared" si="728"/>
        <v>1</v>
      </c>
      <c r="P2946">
        <v>40</v>
      </c>
      <c r="Q2946">
        <f t="shared" si="729"/>
        <v>0</v>
      </c>
      <c r="R2946">
        <f t="shared" si="730"/>
        <v>1</v>
      </c>
      <c r="S2946">
        <f t="shared" si="731"/>
        <v>0</v>
      </c>
      <c r="T2946">
        <f t="shared" si="732"/>
        <v>0</v>
      </c>
      <c r="U2946">
        <v>0</v>
      </c>
      <c r="V2946">
        <f t="shared" si="733"/>
        <v>-6.4000951172865028E-2</v>
      </c>
      <c r="W2946">
        <f t="shared" si="734"/>
        <v>0.48400522154741937</v>
      </c>
      <c r="X2946">
        <f t="shared" si="735"/>
        <v>4.0961217510314535E-3</v>
      </c>
      <c r="Y2946">
        <f t="shared" si="736"/>
        <v>0</v>
      </c>
      <c r="Z2946" t="s">
        <v>2978</v>
      </c>
    </row>
    <row r="2947" spans="1:26" x14ac:dyDescent="0.25">
      <c r="A2947" t="s">
        <v>26</v>
      </c>
      <c r="B2947" t="s">
        <v>33</v>
      </c>
      <c r="C2947" t="s">
        <v>25</v>
      </c>
      <c r="D2947">
        <v>0</v>
      </c>
      <c r="F2947">
        <v>1</v>
      </c>
      <c r="G2947">
        <v>50.95</v>
      </c>
      <c r="H2947">
        <f t="shared" ref="H2947:H3010" si="737">IF(D2947:D9989=0,1,0)</f>
        <v>1</v>
      </c>
      <c r="I2947">
        <f t="shared" ref="I2947:I3010" si="738">IF(D2947:D9989=1,1,0)</f>
        <v>0</v>
      </c>
      <c r="J2947">
        <f t="shared" ref="J2947:J3010" si="739">IF(C2947:C9989="DSL",1,0)</f>
        <v>1</v>
      </c>
      <c r="K2947">
        <f t="shared" ref="K2947:K3010" si="740">IF(C2947:C9989="Fiber optic",1,0)</f>
        <v>0</v>
      </c>
      <c r="L2947">
        <f t="shared" ref="L2947:L3010" si="741">IF(C2947:C9989="No",1,0)</f>
        <v>0</v>
      </c>
      <c r="M2947">
        <f t="shared" ref="M2947:M3010" si="742">IF(A2947:A9989="Month-to-month",1,0)</f>
        <v>1</v>
      </c>
      <c r="N2947">
        <f t="shared" ref="N2947:N3010" si="743">IF(A2947:A9989="ONE YEAR",1,0)</f>
        <v>0</v>
      </c>
      <c r="O2947">
        <f t="shared" ref="O2947:O3010" si="744">IF(A2947:A9989="two year",1,0)</f>
        <v>0</v>
      </c>
      <c r="P2947">
        <v>12</v>
      </c>
      <c r="Q2947">
        <f t="shared" ref="Q2947:Q3010" si="745">IF(B2947:B9989="Electronic check",1,0)</f>
        <v>0</v>
      </c>
      <c r="R2947">
        <f t="shared" ref="R2947:R3010" si="746">IF(B2947:B9989="Mailed check",1,0)</f>
        <v>0</v>
      </c>
      <c r="S2947">
        <f t="shared" ref="S2947:S3010" si="747">IF(B2947:B9989="Credit card (automatic)",1,0)</f>
        <v>0</v>
      </c>
      <c r="T2947">
        <f t="shared" ref="T2947:T3010" si="748">IF(B2947:B9989="Bank transfer (automatic)",1,0)</f>
        <v>1</v>
      </c>
      <c r="U2947">
        <v>0</v>
      </c>
      <c r="V2947">
        <f t="shared" si="733"/>
        <v>0.34206044199365426</v>
      </c>
      <c r="W2947">
        <f t="shared" si="734"/>
        <v>0.58469094194542615</v>
      </c>
      <c r="X2947">
        <f t="shared" si="735"/>
        <v>0.11700534597689412</v>
      </c>
      <c r="Y2947">
        <f t="shared" si="736"/>
        <v>1</v>
      </c>
      <c r="Z2947" t="s">
        <v>2979</v>
      </c>
    </row>
    <row r="2948" spans="1:26" x14ac:dyDescent="0.25">
      <c r="A2948" t="s">
        <v>26</v>
      </c>
      <c r="B2948" t="s">
        <v>27</v>
      </c>
      <c r="C2948" t="s">
        <v>35</v>
      </c>
      <c r="D2948">
        <v>0</v>
      </c>
      <c r="F2948">
        <v>1</v>
      </c>
      <c r="G2948">
        <v>75.599999999999994</v>
      </c>
      <c r="H2948">
        <f t="shared" si="737"/>
        <v>1</v>
      </c>
      <c r="I2948">
        <f t="shared" si="738"/>
        <v>0</v>
      </c>
      <c r="J2948">
        <f t="shared" si="739"/>
        <v>0</v>
      </c>
      <c r="K2948">
        <f t="shared" si="740"/>
        <v>1</v>
      </c>
      <c r="L2948">
        <f t="shared" si="741"/>
        <v>0</v>
      </c>
      <c r="M2948">
        <f t="shared" si="742"/>
        <v>1</v>
      </c>
      <c r="N2948">
        <f t="shared" si="743"/>
        <v>0</v>
      </c>
      <c r="O2948">
        <f t="shared" si="744"/>
        <v>0</v>
      </c>
      <c r="P2948">
        <v>9</v>
      </c>
      <c r="Q2948">
        <f t="shared" si="745"/>
        <v>1</v>
      </c>
      <c r="R2948">
        <f t="shared" si="746"/>
        <v>0</v>
      </c>
      <c r="S2948">
        <f t="shared" si="747"/>
        <v>0</v>
      </c>
      <c r="T2948">
        <f t="shared" si="748"/>
        <v>0</v>
      </c>
      <c r="U2948">
        <v>0</v>
      </c>
      <c r="V2948">
        <f t="shared" ref="V2948:V3011" si="749">G2948*$G$2+H2949*$H$2+K2949*$K$2+M2948*$M$2+O2948*$O$2+Q2948*$Q$2+L2948*$L$2</f>
        <v>0.51725950166330126</v>
      </c>
      <c r="W2948">
        <f t="shared" ref="W2948:W3011" si="750">1/ (1+EXP(-V2948))</f>
        <v>0.62650672317552858</v>
      </c>
      <c r="X2948">
        <f t="shared" ref="X2948:X3011" si="751">(U2948-V2948)^2</f>
        <v>0.26755739206096674</v>
      </c>
      <c r="Y2948">
        <f t="shared" ref="Y2948:Y3011" si="752">IF(W2948&gt;=0.58,1,0)</f>
        <v>1</v>
      </c>
      <c r="Z2948" t="s">
        <v>2980</v>
      </c>
    </row>
    <row r="2949" spans="1:26" x14ac:dyDescent="0.25">
      <c r="A2949" t="s">
        <v>26</v>
      </c>
      <c r="B2949" t="s">
        <v>27</v>
      </c>
      <c r="C2949" t="s">
        <v>35</v>
      </c>
      <c r="D2949">
        <v>0</v>
      </c>
      <c r="F2949">
        <v>1</v>
      </c>
      <c r="G2949">
        <v>80.75</v>
      </c>
      <c r="H2949">
        <f t="shared" si="737"/>
        <v>1</v>
      </c>
      <c r="I2949">
        <f t="shared" si="738"/>
        <v>0</v>
      </c>
      <c r="J2949">
        <f t="shared" si="739"/>
        <v>0</v>
      </c>
      <c r="K2949">
        <f t="shared" si="740"/>
        <v>1</v>
      </c>
      <c r="L2949">
        <f t="shared" si="741"/>
        <v>0</v>
      </c>
      <c r="M2949">
        <f t="shared" si="742"/>
        <v>1</v>
      </c>
      <c r="N2949">
        <f t="shared" si="743"/>
        <v>0</v>
      </c>
      <c r="O2949">
        <f t="shared" si="744"/>
        <v>0</v>
      </c>
      <c r="P2949">
        <v>51</v>
      </c>
      <c r="Q2949">
        <f t="shared" si="745"/>
        <v>1</v>
      </c>
      <c r="R2949">
        <f t="shared" si="746"/>
        <v>0</v>
      </c>
      <c r="S2949">
        <f t="shared" si="747"/>
        <v>0</v>
      </c>
      <c r="T2949">
        <f t="shared" si="748"/>
        <v>0</v>
      </c>
      <c r="U2949">
        <v>0</v>
      </c>
      <c r="V2949">
        <f t="shared" si="749"/>
        <v>0.52528863704059514</v>
      </c>
      <c r="W2949">
        <f t="shared" si="750"/>
        <v>0.62838359263698063</v>
      </c>
      <c r="X2949">
        <f t="shared" si="751"/>
        <v>0.2759281522039661</v>
      </c>
      <c r="Y2949">
        <f t="shared" si="752"/>
        <v>1</v>
      </c>
      <c r="Z2949" t="s">
        <v>2981</v>
      </c>
    </row>
    <row r="2950" spans="1:26" x14ac:dyDescent="0.25">
      <c r="A2950" t="s">
        <v>26</v>
      </c>
      <c r="B2950" t="s">
        <v>38</v>
      </c>
      <c r="C2950" t="s">
        <v>35</v>
      </c>
      <c r="D2950">
        <v>0</v>
      </c>
      <c r="F2950">
        <v>1</v>
      </c>
      <c r="G2950">
        <v>90.4</v>
      </c>
      <c r="H2950">
        <f t="shared" si="737"/>
        <v>1</v>
      </c>
      <c r="I2950">
        <f t="shared" si="738"/>
        <v>0</v>
      </c>
      <c r="J2950">
        <f t="shared" si="739"/>
        <v>0</v>
      </c>
      <c r="K2950">
        <f t="shared" si="740"/>
        <v>1</v>
      </c>
      <c r="L2950">
        <f t="shared" si="741"/>
        <v>0</v>
      </c>
      <c r="M2950">
        <f t="shared" si="742"/>
        <v>1</v>
      </c>
      <c r="N2950">
        <f t="shared" si="743"/>
        <v>0</v>
      </c>
      <c r="O2950">
        <f t="shared" si="744"/>
        <v>0</v>
      </c>
      <c r="P2950">
        <v>49</v>
      </c>
      <c r="Q2950">
        <f t="shared" si="745"/>
        <v>0</v>
      </c>
      <c r="R2950">
        <f t="shared" si="746"/>
        <v>0</v>
      </c>
      <c r="S2950">
        <f t="shared" si="747"/>
        <v>1</v>
      </c>
      <c r="T2950">
        <f t="shared" si="748"/>
        <v>0</v>
      </c>
      <c r="U2950">
        <v>0</v>
      </c>
      <c r="V2950">
        <f t="shared" si="749"/>
        <v>0.41725662714344075</v>
      </c>
      <c r="W2950">
        <f t="shared" si="750"/>
        <v>0.60282659882831346</v>
      </c>
      <c r="X2950">
        <f t="shared" si="751"/>
        <v>0.17410309289512033</v>
      </c>
      <c r="Y2950">
        <f t="shared" si="752"/>
        <v>1</v>
      </c>
      <c r="Z2950" t="s">
        <v>2982</v>
      </c>
    </row>
    <row r="2951" spans="1:26" x14ac:dyDescent="0.25">
      <c r="A2951" t="s">
        <v>26</v>
      </c>
      <c r="B2951" t="s">
        <v>27</v>
      </c>
      <c r="C2951" t="s">
        <v>35</v>
      </c>
      <c r="D2951">
        <v>1</v>
      </c>
      <c r="F2951">
        <v>1</v>
      </c>
      <c r="G2951">
        <v>99.8</v>
      </c>
      <c r="H2951">
        <f t="shared" si="737"/>
        <v>0</v>
      </c>
      <c r="I2951">
        <f t="shared" si="738"/>
        <v>1</v>
      </c>
      <c r="J2951">
        <f t="shared" si="739"/>
        <v>0</v>
      </c>
      <c r="K2951">
        <f t="shared" si="740"/>
        <v>1</v>
      </c>
      <c r="L2951">
        <f t="shared" si="741"/>
        <v>0</v>
      </c>
      <c r="M2951">
        <f t="shared" si="742"/>
        <v>1</v>
      </c>
      <c r="N2951">
        <f t="shared" si="743"/>
        <v>0</v>
      </c>
      <c r="O2951">
        <f t="shared" si="744"/>
        <v>0</v>
      </c>
      <c r="P2951">
        <v>41</v>
      </c>
      <c r="Q2951">
        <f t="shared" si="745"/>
        <v>1</v>
      </c>
      <c r="R2951">
        <f t="shared" si="746"/>
        <v>0</v>
      </c>
      <c r="S2951">
        <f t="shared" si="747"/>
        <v>0</v>
      </c>
      <c r="T2951">
        <f t="shared" si="748"/>
        <v>0</v>
      </c>
      <c r="U2951">
        <v>1</v>
      </c>
      <c r="V2951">
        <f t="shared" si="749"/>
        <v>0.55012547339876139</v>
      </c>
      <c r="W2951">
        <f t="shared" si="750"/>
        <v>0.63416470130835711</v>
      </c>
      <c r="X2951">
        <f t="shared" si="751"/>
        <v>0.20238708968468855</v>
      </c>
      <c r="Y2951">
        <f t="shared" si="752"/>
        <v>1</v>
      </c>
      <c r="Z2951" t="s">
        <v>2983</v>
      </c>
    </row>
    <row r="2952" spans="1:26" x14ac:dyDescent="0.25">
      <c r="A2952" t="s">
        <v>29</v>
      </c>
      <c r="B2952" t="s">
        <v>38</v>
      </c>
      <c r="C2952" t="s">
        <v>25</v>
      </c>
      <c r="D2952">
        <v>0</v>
      </c>
      <c r="F2952">
        <v>1</v>
      </c>
      <c r="G2952">
        <v>60.25</v>
      </c>
      <c r="H2952">
        <f t="shared" si="737"/>
        <v>1</v>
      </c>
      <c r="I2952">
        <f t="shared" si="738"/>
        <v>0</v>
      </c>
      <c r="J2952">
        <f t="shared" si="739"/>
        <v>1</v>
      </c>
      <c r="K2952">
        <f t="shared" si="740"/>
        <v>0</v>
      </c>
      <c r="L2952">
        <f t="shared" si="741"/>
        <v>0</v>
      </c>
      <c r="M2952">
        <f t="shared" si="742"/>
        <v>0</v>
      </c>
      <c r="N2952">
        <f t="shared" si="743"/>
        <v>1</v>
      </c>
      <c r="O2952">
        <f t="shared" si="744"/>
        <v>0</v>
      </c>
      <c r="P2952">
        <v>56</v>
      </c>
      <c r="Q2952">
        <f t="shared" si="745"/>
        <v>0</v>
      </c>
      <c r="R2952">
        <f t="shared" si="746"/>
        <v>0</v>
      </c>
      <c r="S2952">
        <f t="shared" si="747"/>
        <v>1</v>
      </c>
      <c r="T2952">
        <f t="shared" si="748"/>
        <v>0</v>
      </c>
      <c r="U2952">
        <v>0</v>
      </c>
      <c r="V2952">
        <f t="shared" si="749"/>
        <v>8.0241639532970088E-2</v>
      </c>
      <c r="W2952">
        <f t="shared" si="750"/>
        <v>0.52004965319439889</v>
      </c>
      <c r="X2952">
        <f t="shared" si="751"/>
        <v>6.4387207149391081E-3</v>
      </c>
      <c r="Y2952">
        <f t="shared" si="752"/>
        <v>0</v>
      </c>
      <c r="Z2952" t="s">
        <v>2984</v>
      </c>
    </row>
    <row r="2953" spans="1:26" x14ac:dyDescent="0.25">
      <c r="A2953" t="s">
        <v>26</v>
      </c>
      <c r="B2953" t="s">
        <v>27</v>
      </c>
      <c r="C2953" t="s">
        <v>23</v>
      </c>
      <c r="D2953">
        <v>0</v>
      </c>
      <c r="F2953">
        <v>1</v>
      </c>
      <c r="G2953">
        <v>20.2</v>
      </c>
      <c r="H2953">
        <f t="shared" si="737"/>
        <v>1</v>
      </c>
      <c r="I2953">
        <f t="shared" si="738"/>
        <v>0</v>
      </c>
      <c r="J2953">
        <f t="shared" si="739"/>
        <v>0</v>
      </c>
      <c r="K2953">
        <f t="shared" si="740"/>
        <v>0</v>
      </c>
      <c r="L2953">
        <f t="shared" si="741"/>
        <v>1</v>
      </c>
      <c r="M2953">
        <f t="shared" si="742"/>
        <v>1</v>
      </c>
      <c r="N2953">
        <f t="shared" si="743"/>
        <v>0</v>
      </c>
      <c r="O2953">
        <f t="shared" si="744"/>
        <v>0</v>
      </c>
      <c r="P2953">
        <v>4</v>
      </c>
      <c r="Q2953">
        <f t="shared" si="745"/>
        <v>1</v>
      </c>
      <c r="R2953">
        <f t="shared" si="746"/>
        <v>0</v>
      </c>
      <c r="S2953">
        <f t="shared" si="747"/>
        <v>0</v>
      </c>
      <c r="T2953">
        <f t="shared" si="748"/>
        <v>0</v>
      </c>
      <c r="U2953">
        <v>0</v>
      </c>
      <c r="V2953">
        <f t="shared" si="749"/>
        <v>0.39729645333179803</v>
      </c>
      <c r="W2953">
        <f t="shared" si="750"/>
        <v>0.5980379310174786</v>
      </c>
      <c r="X2953">
        <f t="shared" si="751"/>
        <v>0.15784447183002556</v>
      </c>
      <c r="Y2953">
        <f t="shared" si="752"/>
        <v>1</v>
      </c>
      <c r="Z2953" t="s">
        <v>2985</v>
      </c>
    </row>
    <row r="2954" spans="1:26" x14ac:dyDescent="0.25">
      <c r="A2954" t="s">
        <v>29</v>
      </c>
      <c r="B2954" t="s">
        <v>30</v>
      </c>
      <c r="C2954" t="s">
        <v>25</v>
      </c>
      <c r="D2954">
        <v>0</v>
      </c>
      <c r="F2954">
        <v>1</v>
      </c>
      <c r="G2954">
        <v>64.150000000000006</v>
      </c>
      <c r="H2954">
        <f t="shared" si="737"/>
        <v>1</v>
      </c>
      <c r="I2954">
        <f t="shared" si="738"/>
        <v>0</v>
      </c>
      <c r="J2954">
        <f t="shared" si="739"/>
        <v>1</v>
      </c>
      <c r="K2954">
        <f t="shared" si="740"/>
        <v>0</v>
      </c>
      <c r="L2954">
        <f t="shared" si="741"/>
        <v>0</v>
      </c>
      <c r="M2954">
        <f t="shared" si="742"/>
        <v>0</v>
      </c>
      <c r="N2954">
        <f t="shared" si="743"/>
        <v>1</v>
      </c>
      <c r="O2954">
        <f t="shared" si="744"/>
        <v>0</v>
      </c>
      <c r="P2954">
        <v>20</v>
      </c>
      <c r="Q2954">
        <f t="shared" si="745"/>
        <v>0</v>
      </c>
      <c r="R2954">
        <f t="shared" si="746"/>
        <v>1</v>
      </c>
      <c r="S2954">
        <f t="shared" si="747"/>
        <v>0</v>
      </c>
      <c r="T2954">
        <f t="shared" si="748"/>
        <v>0</v>
      </c>
      <c r="U2954">
        <v>0</v>
      </c>
      <c r="V2954">
        <f t="shared" si="749"/>
        <v>8.6321955643930498E-2</v>
      </c>
      <c r="W2954">
        <f t="shared" si="750"/>
        <v>0.52156709834034476</v>
      </c>
      <c r="X2954">
        <f t="shared" si="751"/>
        <v>7.4514800261927042E-3</v>
      </c>
      <c r="Y2954">
        <f t="shared" si="752"/>
        <v>0</v>
      </c>
      <c r="Z2954" t="s">
        <v>2986</v>
      </c>
    </row>
    <row r="2955" spans="1:26" x14ac:dyDescent="0.25">
      <c r="A2955" t="s">
        <v>26</v>
      </c>
      <c r="B2955" t="s">
        <v>38</v>
      </c>
      <c r="C2955" t="s">
        <v>23</v>
      </c>
      <c r="D2955">
        <v>0</v>
      </c>
      <c r="F2955">
        <v>1</v>
      </c>
      <c r="G2955">
        <v>20.25</v>
      </c>
      <c r="H2955">
        <f t="shared" si="737"/>
        <v>1</v>
      </c>
      <c r="I2955">
        <f t="shared" si="738"/>
        <v>0</v>
      </c>
      <c r="J2955">
        <f t="shared" si="739"/>
        <v>0</v>
      </c>
      <c r="K2955">
        <f t="shared" si="740"/>
        <v>0</v>
      </c>
      <c r="L2955">
        <f t="shared" si="741"/>
        <v>1</v>
      </c>
      <c r="M2955">
        <f t="shared" si="742"/>
        <v>1</v>
      </c>
      <c r="N2955">
        <f t="shared" si="743"/>
        <v>0</v>
      </c>
      <c r="O2955">
        <f t="shared" si="744"/>
        <v>0</v>
      </c>
      <c r="P2955">
        <v>26</v>
      </c>
      <c r="Q2955">
        <f t="shared" si="745"/>
        <v>0</v>
      </c>
      <c r="R2955">
        <f t="shared" si="746"/>
        <v>0</v>
      </c>
      <c r="S2955">
        <f t="shared" si="747"/>
        <v>1</v>
      </c>
      <c r="T2955">
        <f t="shared" si="748"/>
        <v>0</v>
      </c>
      <c r="U2955">
        <v>0</v>
      </c>
      <c r="V2955">
        <f t="shared" si="749"/>
        <v>0.26546923162565572</v>
      </c>
      <c r="W2955">
        <f t="shared" si="750"/>
        <v>0.56598027161730757</v>
      </c>
      <c r="X2955">
        <f t="shared" si="751"/>
        <v>7.0473912939916047E-2</v>
      </c>
      <c r="Y2955">
        <f t="shared" si="752"/>
        <v>0</v>
      </c>
      <c r="Z2955" t="s">
        <v>2987</v>
      </c>
    </row>
    <row r="2956" spans="1:26" x14ac:dyDescent="0.25">
      <c r="A2956" t="s">
        <v>26</v>
      </c>
      <c r="B2956" t="s">
        <v>33</v>
      </c>
      <c r="C2956" t="s">
        <v>35</v>
      </c>
      <c r="D2956">
        <v>0</v>
      </c>
      <c r="F2956">
        <v>1</v>
      </c>
      <c r="G2956">
        <v>105.85</v>
      </c>
      <c r="H2956">
        <f t="shared" si="737"/>
        <v>1</v>
      </c>
      <c r="I2956">
        <f t="shared" si="738"/>
        <v>0</v>
      </c>
      <c r="J2956">
        <f t="shared" si="739"/>
        <v>0</v>
      </c>
      <c r="K2956">
        <f t="shared" si="740"/>
        <v>1</v>
      </c>
      <c r="L2956">
        <f t="shared" si="741"/>
        <v>0</v>
      </c>
      <c r="M2956">
        <f t="shared" si="742"/>
        <v>1</v>
      </c>
      <c r="N2956">
        <f t="shared" si="743"/>
        <v>0</v>
      </c>
      <c r="O2956">
        <f t="shared" si="744"/>
        <v>0</v>
      </c>
      <c r="P2956">
        <v>20</v>
      </c>
      <c r="Q2956">
        <f t="shared" si="745"/>
        <v>0</v>
      </c>
      <c r="R2956">
        <f t="shared" si="746"/>
        <v>0</v>
      </c>
      <c r="S2956">
        <f t="shared" si="747"/>
        <v>0</v>
      </c>
      <c r="T2956">
        <f t="shared" si="748"/>
        <v>1</v>
      </c>
      <c r="U2956">
        <v>1</v>
      </c>
      <c r="V2956">
        <f t="shared" si="749"/>
        <v>0.4276525841710197</v>
      </c>
      <c r="W2956">
        <f t="shared" si="750"/>
        <v>0.60531298811890721</v>
      </c>
      <c r="X2956">
        <f t="shared" si="751"/>
        <v>0.32758156440611169</v>
      </c>
      <c r="Y2956">
        <f t="shared" si="752"/>
        <v>1</v>
      </c>
      <c r="Z2956" t="s">
        <v>2988</v>
      </c>
    </row>
    <row r="2957" spans="1:26" x14ac:dyDescent="0.25">
      <c r="A2957" t="s">
        <v>26</v>
      </c>
      <c r="B2957" t="s">
        <v>30</v>
      </c>
      <c r="C2957" t="s">
        <v>35</v>
      </c>
      <c r="D2957">
        <v>0</v>
      </c>
      <c r="F2957">
        <v>1</v>
      </c>
      <c r="G2957">
        <v>75.45</v>
      </c>
      <c r="H2957">
        <f t="shared" si="737"/>
        <v>1</v>
      </c>
      <c r="I2957">
        <f t="shared" si="738"/>
        <v>0</v>
      </c>
      <c r="J2957">
        <f t="shared" si="739"/>
        <v>0</v>
      </c>
      <c r="K2957">
        <f t="shared" si="740"/>
        <v>1</v>
      </c>
      <c r="L2957">
        <f t="shared" si="741"/>
        <v>0</v>
      </c>
      <c r="M2957">
        <f t="shared" si="742"/>
        <v>1</v>
      </c>
      <c r="N2957">
        <f t="shared" si="743"/>
        <v>0</v>
      </c>
      <c r="O2957">
        <f t="shared" si="744"/>
        <v>0</v>
      </c>
      <c r="P2957">
        <v>7</v>
      </c>
      <c r="Q2957">
        <f t="shared" si="745"/>
        <v>0</v>
      </c>
      <c r="R2957">
        <f t="shared" si="746"/>
        <v>1</v>
      </c>
      <c r="S2957">
        <f t="shared" si="747"/>
        <v>0</v>
      </c>
      <c r="T2957">
        <f t="shared" si="748"/>
        <v>0</v>
      </c>
      <c r="U2957">
        <v>1</v>
      </c>
      <c r="V2957">
        <f t="shared" si="749"/>
        <v>0.38025729961379001</v>
      </c>
      <c r="W2957">
        <f t="shared" si="750"/>
        <v>0.59393515897315219</v>
      </c>
      <c r="X2957">
        <f t="shared" si="751"/>
        <v>0.38408101468199157</v>
      </c>
      <c r="Y2957">
        <f t="shared" si="752"/>
        <v>1</v>
      </c>
      <c r="Z2957" t="s">
        <v>2989</v>
      </c>
    </row>
    <row r="2958" spans="1:26" x14ac:dyDescent="0.25">
      <c r="A2958" t="s">
        <v>26</v>
      </c>
      <c r="B2958" t="s">
        <v>27</v>
      </c>
      <c r="C2958" t="s">
        <v>35</v>
      </c>
      <c r="D2958">
        <v>0</v>
      </c>
      <c r="F2958">
        <v>1</v>
      </c>
      <c r="G2958">
        <v>93.85</v>
      </c>
      <c r="H2958">
        <f t="shared" si="737"/>
        <v>1</v>
      </c>
      <c r="I2958">
        <f t="shared" si="738"/>
        <v>0</v>
      </c>
      <c r="J2958">
        <f t="shared" si="739"/>
        <v>0</v>
      </c>
      <c r="K2958">
        <f t="shared" si="740"/>
        <v>1</v>
      </c>
      <c r="L2958">
        <f t="shared" si="741"/>
        <v>0</v>
      </c>
      <c r="M2958">
        <f t="shared" si="742"/>
        <v>1</v>
      </c>
      <c r="N2958">
        <f t="shared" si="743"/>
        <v>0</v>
      </c>
      <c r="O2958">
        <f t="shared" si="744"/>
        <v>0</v>
      </c>
      <c r="P2958">
        <v>7</v>
      </c>
      <c r="Q2958">
        <f t="shared" si="745"/>
        <v>1</v>
      </c>
      <c r="R2958">
        <f t="shared" si="746"/>
        <v>0</v>
      </c>
      <c r="S2958">
        <f t="shared" si="747"/>
        <v>0</v>
      </c>
      <c r="T2958">
        <f t="shared" si="748"/>
        <v>0</v>
      </c>
      <c r="U2958">
        <v>1</v>
      </c>
      <c r="V2958">
        <f t="shared" si="749"/>
        <v>0.54571226295176978</v>
      </c>
      <c r="W2958">
        <f t="shared" si="750"/>
        <v>0.63314023229966121</v>
      </c>
      <c r="X2958">
        <f t="shared" si="751"/>
        <v>0.20637734803240196</v>
      </c>
      <c r="Y2958">
        <f t="shared" si="752"/>
        <v>1</v>
      </c>
      <c r="Z2958" t="s">
        <v>2990</v>
      </c>
    </row>
    <row r="2959" spans="1:26" x14ac:dyDescent="0.25">
      <c r="A2959" t="s">
        <v>26</v>
      </c>
      <c r="B2959" t="s">
        <v>27</v>
      </c>
      <c r="C2959" t="s">
        <v>35</v>
      </c>
      <c r="D2959">
        <v>0</v>
      </c>
      <c r="F2959">
        <v>1</v>
      </c>
      <c r="G2959">
        <v>99</v>
      </c>
      <c r="H2959">
        <f t="shared" si="737"/>
        <v>1</v>
      </c>
      <c r="I2959">
        <f t="shared" si="738"/>
        <v>0</v>
      </c>
      <c r="J2959">
        <f t="shared" si="739"/>
        <v>0</v>
      </c>
      <c r="K2959">
        <f t="shared" si="740"/>
        <v>1</v>
      </c>
      <c r="L2959">
        <f t="shared" si="741"/>
        <v>0</v>
      </c>
      <c r="M2959">
        <f t="shared" si="742"/>
        <v>1</v>
      </c>
      <c r="N2959">
        <f t="shared" si="743"/>
        <v>0</v>
      </c>
      <c r="O2959">
        <f t="shared" si="744"/>
        <v>0</v>
      </c>
      <c r="P2959">
        <v>51</v>
      </c>
      <c r="Q2959">
        <f t="shared" si="745"/>
        <v>1</v>
      </c>
      <c r="R2959">
        <f t="shared" si="746"/>
        <v>0</v>
      </c>
      <c r="S2959">
        <f t="shared" si="747"/>
        <v>0</v>
      </c>
      <c r="T2959">
        <f t="shared" si="748"/>
        <v>0</v>
      </c>
      <c r="U2959">
        <v>0</v>
      </c>
      <c r="V2959">
        <f t="shared" si="749"/>
        <v>0.55374139832906366</v>
      </c>
      <c r="W2959">
        <f t="shared" si="750"/>
        <v>0.63500318760002883</v>
      </c>
      <c r="X2959">
        <f t="shared" si="751"/>
        <v>0.30662953622342676</v>
      </c>
      <c r="Y2959">
        <f t="shared" si="752"/>
        <v>1</v>
      </c>
      <c r="Z2959" t="s">
        <v>2991</v>
      </c>
    </row>
    <row r="2960" spans="1:26" x14ac:dyDescent="0.25">
      <c r="A2960" t="s">
        <v>26</v>
      </c>
      <c r="B2960" t="s">
        <v>30</v>
      </c>
      <c r="C2960" t="s">
        <v>35</v>
      </c>
      <c r="D2960">
        <v>0</v>
      </c>
      <c r="F2960">
        <v>1</v>
      </c>
      <c r="G2960">
        <v>80.3</v>
      </c>
      <c r="H2960">
        <f t="shared" si="737"/>
        <v>1</v>
      </c>
      <c r="I2960">
        <f t="shared" si="738"/>
        <v>0</v>
      </c>
      <c r="J2960">
        <f t="shared" si="739"/>
        <v>0</v>
      </c>
      <c r="K2960">
        <f t="shared" si="740"/>
        <v>1</v>
      </c>
      <c r="L2960">
        <f t="shared" si="741"/>
        <v>0</v>
      </c>
      <c r="M2960">
        <f t="shared" si="742"/>
        <v>1</v>
      </c>
      <c r="N2960">
        <f t="shared" si="743"/>
        <v>0</v>
      </c>
      <c r="O2960">
        <f t="shared" si="744"/>
        <v>0</v>
      </c>
      <c r="P2960">
        <v>4</v>
      </c>
      <c r="Q2960">
        <f t="shared" si="745"/>
        <v>0</v>
      </c>
      <c r="R2960">
        <f t="shared" si="746"/>
        <v>1</v>
      </c>
      <c r="S2960">
        <f t="shared" si="747"/>
        <v>0</v>
      </c>
      <c r="T2960">
        <f t="shared" si="748"/>
        <v>0</v>
      </c>
      <c r="U2960">
        <v>0</v>
      </c>
      <c r="V2960">
        <f t="shared" si="749"/>
        <v>0.38295554910640811</v>
      </c>
      <c r="W2960">
        <f t="shared" si="750"/>
        <v>0.59458574720127755</v>
      </c>
      <c r="X2960">
        <f t="shared" si="751"/>
        <v>0.14665495259139055</v>
      </c>
      <c r="Y2960">
        <f t="shared" si="752"/>
        <v>1</v>
      </c>
      <c r="Z2960" t="s">
        <v>2992</v>
      </c>
    </row>
    <row r="2961" spans="1:26" x14ac:dyDescent="0.25">
      <c r="A2961" t="s">
        <v>26</v>
      </c>
      <c r="B2961" t="s">
        <v>38</v>
      </c>
      <c r="C2961" t="s">
        <v>23</v>
      </c>
      <c r="D2961">
        <v>0</v>
      </c>
      <c r="F2961">
        <v>1</v>
      </c>
      <c r="G2961">
        <v>19.55</v>
      </c>
      <c r="H2961">
        <f t="shared" si="737"/>
        <v>1</v>
      </c>
      <c r="I2961">
        <f t="shared" si="738"/>
        <v>0</v>
      </c>
      <c r="J2961">
        <f t="shared" si="739"/>
        <v>0</v>
      </c>
      <c r="K2961">
        <f t="shared" si="740"/>
        <v>0</v>
      </c>
      <c r="L2961">
        <f t="shared" si="741"/>
        <v>1</v>
      </c>
      <c r="M2961">
        <f t="shared" si="742"/>
        <v>1</v>
      </c>
      <c r="N2961">
        <f t="shared" si="743"/>
        <v>0</v>
      </c>
      <c r="O2961">
        <f t="shared" si="744"/>
        <v>0</v>
      </c>
      <c r="P2961">
        <v>1</v>
      </c>
      <c r="Q2961">
        <f t="shared" si="745"/>
        <v>0</v>
      </c>
      <c r="R2961">
        <f t="shared" si="746"/>
        <v>0</v>
      </c>
      <c r="S2961">
        <f t="shared" si="747"/>
        <v>1</v>
      </c>
      <c r="T2961">
        <f t="shared" si="748"/>
        <v>0</v>
      </c>
      <c r="U2961">
        <v>0</v>
      </c>
      <c r="V2961">
        <f t="shared" si="749"/>
        <v>0.26437789283650898</v>
      </c>
      <c r="W2961">
        <f t="shared" si="750"/>
        <v>0.56571216867157159</v>
      </c>
      <c r="X2961">
        <f t="shared" si="751"/>
        <v>6.9895670220672626E-2</v>
      </c>
      <c r="Y2961">
        <f t="shared" si="752"/>
        <v>0</v>
      </c>
      <c r="Z2961" t="s">
        <v>2993</v>
      </c>
    </row>
    <row r="2962" spans="1:26" x14ac:dyDescent="0.25">
      <c r="A2962" t="s">
        <v>26</v>
      </c>
      <c r="B2962" t="s">
        <v>27</v>
      </c>
      <c r="C2962" t="s">
        <v>35</v>
      </c>
      <c r="D2962">
        <v>0</v>
      </c>
      <c r="F2962">
        <v>1</v>
      </c>
      <c r="G2962">
        <v>100.75</v>
      </c>
      <c r="H2962">
        <f t="shared" si="737"/>
        <v>1</v>
      </c>
      <c r="I2962">
        <f t="shared" si="738"/>
        <v>0</v>
      </c>
      <c r="J2962">
        <f t="shared" si="739"/>
        <v>0</v>
      </c>
      <c r="K2962">
        <f t="shared" si="740"/>
        <v>1</v>
      </c>
      <c r="L2962">
        <f t="shared" si="741"/>
        <v>0</v>
      </c>
      <c r="M2962">
        <f t="shared" si="742"/>
        <v>1</v>
      </c>
      <c r="N2962">
        <f t="shared" si="743"/>
        <v>0</v>
      </c>
      <c r="O2962">
        <f t="shared" si="744"/>
        <v>0</v>
      </c>
      <c r="P2962">
        <v>27</v>
      </c>
      <c r="Q2962">
        <f t="shared" si="745"/>
        <v>1</v>
      </c>
      <c r="R2962">
        <f t="shared" si="746"/>
        <v>0</v>
      </c>
      <c r="S2962">
        <f t="shared" si="747"/>
        <v>0</v>
      </c>
      <c r="T2962">
        <f t="shared" si="748"/>
        <v>0</v>
      </c>
      <c r="U2962">
        <v>0</v>
      </c>
      <c r="V2962">
        <f t="shared" si="749"/>
        <v>0.5564697453019305</v>
      </c>
      <c r="W2962">
        <f t="shared" si="750"/>
        <v>0.63563531464450185</v>
      </c>
      <c r="X2962">
        <f t="shared" si="751"/>
        <v>0.30965857743639541</v>
      </c>
      <c r="Y2962">
        <f t="shared" si="752"/>
        <v>1</v>
      </c>
      <c r="Z2962" t="s">
        <v>2994</v>
      </c>
    </row>
    <row r="2963" spans="1:26" x14ac:dyDescent="0.25">
      <c r="A2963" t="s">
        <v>26</v>
      </c>
      <c r="B2963" t="s">
        <v>27</v>
      </c>
      <c r="C2963" t="s">
        <v>35</v>
      </c>
      <c r="D2963">
        <v>0</v>
      </c>
      <c r="F2963">
        <v>1</v>
      </c>
      <c r="G2963">
        <v>100.75</v>
      </c>
      <c r="H2963">
        <f t="shared" si="737"/>
        <v>1</v>
      </c>
      <c r="I2963">
        <f t="shared" si="738"/>
        <v>0</v>
      </c>
      <c r="J2963">
        <f t="shared" si="739"/>
        <v>0</v>
      </c>
      <c r="K2963">
        <f t="shared" si="740"/>
        <v>1</v>
      </c>
      <c r="L2963">
        <f t="shared" si="741"/>
        <v>0</v>
      </c>
      <c r="M2963">
        <f t="shared" si="742"/>
        <v>1</v>
      </c>
      <c r="N2963">
        <f t="shared" si="743"/>
        <v>0</v>
      </c>
      <c r="O2963">
        <f t="shared" si="744"/>
        <v>0</v>
      </c>
      <c r="P2963">
        <v>22</v>
      </c>
      <c r="Q2963">
        <f t="shared" si="745"/>
        <v>1</v>
      </c>
      <c r="R2963">
        <f t="shared" si="746"/>
        <v>0</v>
      </c>
      <c r="S2963">
        <f t="shared" si="747"/>
        <v>0</v>
      </c>
      <c r="T2963">
        <f t="shared" si="748"/>
        <v>0</v>
      </c>
      <c r="U2963">
        <v>1</v>
      </c>
      <c r="V2963">
        <f t="shared" si="749"/>
        <v>0.5516065760411748</v>
      </c>
      <c r="W2963">
        <f t="shared" si="750"/>
        <v>0.63450824854428323</v>
      </c>
      <c r="X2963">
        <f t="shared" si="751"/>
        <v>0.20105666264951877</v>
      </c>
      <c r="Y2963">
        <f t="shared" si="752"/>
        <v>1</v>
      </c>
      <c r="Z2963" t="s">
        <v>2995</v>
      </c>
    </row>
    <row r="2964" spans="1:26" x14ac:dyDescent="0.25">
      <c r="A2964" t="s">
        <v>26</v>
      </c>
      <c r="B2964" t="s">
        <v>30</v>
      </c>
      <c r="C2964" t="s">
        <v>25</v>
      </c>
      <c r="D2964">
        <v>0</v>
      </c>
      <c r="F2964">
        <v>1</v>
      </c>
      <c r="G2964">
        <v>53.75</v>
      </c>
      <c r="H2964">
        <f t="shared" si="737"/>
        <v>1</v>
      </c>
      <c r="I2964">
        <f t="shared" si="738"/>
        <v>0</v>
      </c>
      <c r="J2964">
        <f t="shared" si="739"/>
        <v>1</v>
      </c>
      <c r="K2964">
        <f t="shared" si="740"/>
        <v>0</v>
      </c>
      <c r="L2964">
        <f t="shared" si="741"/>
        <v>0</v>
      </c>
      <c r="M2964">
        <f t="shared" si="742"/>
        <v>1</v>
      </c>
      <c r="N2964">
        <f t="shared" si="743"/>
        <v>0</v>
      </c>
      <c r="O2964">
        <f t="shared" si="744"/>
        <v>0</v>
      </c>
      <c r="P2964">
        <v>12</v>
      </c>
      <c r="Q2964">
        <f t="shared" si="745"/>
        <v>0</v>
      </c>
      <c r="R2964">
        <f t="shared" si="746"/>
        <v>1</v>
      </c>
      <c r="S2964">
        <f t="shared" si="747"/>
        <v>0</v>
      </c>
      <c r="T2964">
        <f t="shared" si="748"/>
        <v>0</v>
      </c>
      <c r="U2964">
        <v>0</v>
      </c>
      <c r="V2964">
        <f t="shared" si="749"/>
        <v>0.34156262788948544</v>
      </c>
      <c r="W2964">
        <f t="shared" si="750"/>
        <v>0.58457005392456407</v>
      </c>
      <c r="X2964">
        <f t="shared" si="751"/>
        <v>0.11666502877077109</v>
      </c>
      <c r="Y2964">
        <f t="shared" si="752"/>
        <v>1</v>
      </c>
      <c r="Z2964" t="s">
        <v>2996</v>
      </c>
    </row>
    <row r="2965" spans="1:26" x14ac:dyDescent="0.25">
      <c r="A2965" t="s">
        <v>26</v>
      </c>
      <c r="B2965" t="s">
        <v>30</v>
      </c>
      <c r="C2965" t="s">
        <v>25</v>
      </c>
      <c r="D2965">
        <v>0</v>
      </c>
      <c r="F2965">
        <v>1</v>
      </c>
      <c r="G2965">
        <v>31</v>
      </c>
      <c r="H2965">
        <f t="shared" si="737"/>
        <v>1</v>
      </c>
      <c r="I2965">
        <f t="shared" si="738"/>
        <v>0</v>
      </c>
      <c r="J2965">
        <f t="shared" si="739"/>
        <v>1</v>
      </c>
      <c r="K2965">
        <f t="shared" si="740"/>
        <v>0</v>
      </c>
      <c r="L2965">
        <f t="shared" si="741"/>
        <v>0</v>
      </c>
      <c r="M2965">
        <f t="shared" si="742"/>
        <v>1</v>
      </c>
      <c r="N2965">
        <f t="shared" si="743"/>
        <v>0</v>
      </c>
      <c r="O2965">
        <f t="shared" si="744"/>
        <v>0</v>
      </c>
      <c r="P2965">
        <v>3</v>
      </c>
      <c r="Q2965">
        <f t="shared" si="745"/>
        <v>0</v>
      </c>
      <c r="R2965">
        <f t="shared" si="746"/>
        <v>1</v>
      </c>
      <c r="S2965">
        <f t="shared" si="747"/>
        <v>0</v>
      </c>
      <c r="T2965">
        <f t="shared" si="748"/>
        <v>0</v>
      </c>
      <c r="U2965">
        <v>1</v>
      </c>
      <c r="V2965">
        <f t="shared" si="749"/>
        <v>0.30609411724221652</v>
      </c>
      <c r="W2965">
        <f t="shared" si="750"/>
        <v>0.5759315942784542</v>
      </c>
      <c r="X2965">
        <f t="shared" si="751"/>
        <v>0.48150537412585881</v>
      </c>
      <c r="Y2965">
        <f t="shared" si="752"/>
        <v>0</v>
      </c>
      <c r="Z2965" t="s">
        <v>2997</v>
      </c>
    </row>
    <row r="2966" spans="1:26" x14ac:dyDescent="0.25">
      <c r="A2966" t="s">
        <v>29</v>
      </c>
      <c r="B2966" t="s">
        <v>38</v>
      </c>
      <c r="C2966" t="s">
        <v>23</v>
      </c>
      <c r="D2966">
        <v>0</v>
      </c>
      <c r="F2966">
        <v>1</v>
      </c>
      <c r="G2966">
        <v>25.6</v>
      </c>
      <c r="H2966">
        <f t="shared" si="737"/>
        <v>1</v>
      </c>
      <c r="I2966">
        <f t="shared" si="738"/>
        <v>0</v>
      </c>
      <c r="J2966">
        <f t="shared" si="739"/>
        <v>0</v>
      </c>
      <c r="K2966">
        <f t="shared" si="740"/>
        <v>0</v>
      </c>
      <c r="L2966">
        <f t="shared" si="741"/>
        <v>1</v>
      </c>
      <c r="M2966">
        <f t="shared" si="742"/>
        <v>0</v>
      </c>
      <c r="N2966">
        <f t="shared" si="743"/>
        <v>1</v>
      </c>
      <c r="O2966">
        <f t="shared" si="744"/>
        <v>0</v>
      </c>
      <c r="P2966">
        <v>34</v>
      </c>
      <c r="Q2966">
        <f t="shared" si="745"/>
        <v>0</v>
      </c>
      <c r="R2966">
        <f t="shared" si="746"/>
        <v>0</v>
      </c>
      <c r="S2966">
        <f t="shared" si="747"/>
        <v>1</v>
      </c>
      <c r="T2966">
        <f t="shared" si="748"/>
        <v>0</v>
      </c>
      <c r="U2966">
        <v>0</v>
      </c>
      <c r="V2966">
        <f t="shared" si="749"/>
        <v>-2.5078397166421011E-3</v>
      </c>
      <c r="W2966">
        <f t="shared" si="750"/>
        <v>0.49937304039943214</v>
      </c>
      <c r="X2966">
        <f t="shared" si="751"/>
        <v>6.2892600443675339E-6</v>
      </c>
      <c r="Y2966">
        <f t="shared" si="752"/>
        <v>0</v>
      </c>
      <c r="Z2966" t="s">
        <v>2998</v>
      </c>
    </row>
    <row r="2967" spans="1:26" x14ac:dyDescent="0.25">
      <c r="A2967" t="s">
        <v>29</v>
      </c>
      <c r="B2967" t="s">
        <v>27</v>
      </c>
      <c r="C2967" t="s">
        <v>25</v>
      </c>
      <c r="D2967">
        <v>0</v>
      </c>
      <c r="F2967">
        <v>1</v>
      </c>
      <c r="G2967">
        <v>58.35</v>
      </c>
      <c r="H2967">
        <f t="shared" si="737"/>
        <v>1</v>
      </c>
      <c r="I2967">
        <f t="shared" si="738"/>
        <v>0</v>
      </c>
      <c r="J2967">
        <f t="shared" si="739"/>
        <v>1</v>
      </c>
      <c r="K2967">
        <f t="shared" si="740"/>
        <v>0</v>
      </c>
      <c r="L2967">
        <f t="shared" si="741"/>
        <v>0</v>
      </c>
      <c r="M2967">
        <f t="shared" si="742"/>
        <v>0</v>
      </c>
      <c r="N2967">
        <f t="shared" si="743"/>
        <v>1</v>
      </c>
      <c r="O2967">
        <f t="shared" si="744"/>
        <v>0</v>
      </c>
      <c r="P2967">
        <v>24</v>
      </c>
      <c r="Q2967">
        <f t="shared" si="745"/>
        <v>1</v>
      </c>
      <c r="R2967">
        <f t="shared" si="746"/>
        <v>0</v>
      </c>
      <c r="S2967">
        <f t="shared" si="747"/>
        <v>0</v>
      </c>
      <c r="T2967">
        <f t="shared" si="748"/>
        <v>0</v>
      </c>
      <c r="U2967">
        <v>0</v>
      </c>
      <c r="V2967">
        <f t="shared" si="749"/>
        <v>0.21891094724645022</v>
      </c>
      <c r="W2967">
        <f t="shared" si="750"/>
        <v>0.554510223887834</v>
      </c>
      <c r="X2967">
        <f t="shared" si="751"/>
        <v>4.792200282433811E-2</v>
      </c>
      <c r="Y2967">
        <f t="shared" si="752"/>
        <v>0</v>
      </c>
      <c r="Z2967" t="s">
        <v>2999</v>
      </c>
    </row>
    <row r="2968" spans="1:26" x14ac:dyDescent="0.25">
      <c r="A2968" t="s">
        <v>26</v>
      </c>
      <c r="B2968" t="s">
        <v>38</v>
      </c>
      <c r="C2968" t="s">
        <v>35</v>
      </c>
      <c r="D2968">
        <v>0</v>
      </c>
      <c r="F2968">
        <v>1</v>
      </c>
      <c r="G2968">
        <v>80</v>
      </c>
      <c r="H2968">
        <f t="shared" si="737"/>
        <v>1</v>
      </c>
      <c r="I2968">
        <f t="shared" si="738"/>
        <v>0</v>
      </c>
      <c r="J2968">
        <f t="shared" si="739"/>
        <v>0</v>
      </c>
      <c r="K2968">
        <f t="shared" si="740"/>
        <v>1</v>
      </c>
      <c r="L2968">
        <f t="shared" si="741"/>
        <v>0</v>
      </c>
      <c r="M2968">
        <f t="shared" si="742"/>
        <v>1</v>
      </c>
      <c r="N2968">
        <f t="shared" si="743"/>
        <v>0</v>
      </c>
      <c r="O2968">
        <f t="shared" si="744"/>
        <v>0</v>
      </c>
      <c r="P2968">
        <v>51</v>
      </c>
      <c r="Q2968">
        <f t="shared" si="745"/>
        <v>0</v>
      </c>
      <c r="R2968">
        <f t="shared" si="746"/>
        <v>0</v>
      </c>
      <c r="S2968">
        <f t="shared" si="747"/>
        <v>1</v>
      </c>
      <c r="T2968">
        <f t="shared" si="748"/>
        <v>0</v>
      </c>
      <c r="U2968">
        <v>1</v>
      </c>
      <c r="V2968">
        <f t="shared" si="749"/>
        <v>0.39617928158679067</v>
      </c>
      <c r="W2968">
        <f t="shared" si="750"/>
        <v>0.59776934631700307</v>
      </c>
      <c r="X2968">
        <f t="shared" si="751"/>
        <v>0.36459945998504428</v>
      </c>
      <c r="Y2968">
        <f t="shared" si="752"/>
        <v>1</v>
      </c>
      <c r="Z2968" t="s">
        <v>3000</v>
      </c>
    </row>
    <row r="2969" spans="1:26" x14ac:dyDescent="0.25">
      <c r="A2969" t="s">
        <v>26</v>
      </c>
      <c r="B2969" t="s">
        <v>27</v>
      </c>
      <c r="C2969" t="s">
        <v>25</v>
      </c>
      <c r="D2969">
        <v>1</v>
      </c>
      <c r="F2969">
        <v>1</v>
      </c>
      <c r="G2969">
        <v>46.35</v>
      </c>
      <c r="H2969">
        <f t="shared" si="737"/>
        <v>0</v>
      </c>
      <c r="I2969">
        <f t="shared" si="738"/>
        <v>1</v>
      </c>
      <c r="J2969">
        <f t="shared" si="739"/>
        <v>1</v>
      </c>
      <c r="K2969">
        <f t="shared" si="740"/>
        <v>0</v>
      </c>
      <c r="L2969">
        <f t="shared" si="741"/>
        <v>0</v>
      </c>
      <c r="M2969">
        <f t="shared" si="742"/>
        <v>1</v>
      </c>
      <c r="N2969">
        <f t="shared" si="743"/>
        <v>0</v>
      </c>
      <c r="O2969">
        <f t="shared" si="744"/>
        <v>0</v>
      </c>
      <c r="P2969">
        <v>14</v>
      </c>
      <c r="Q2969">
        <f t="shared" si="745"/>
        <v>1</v>
      </c>
      <c r="R2969">
        <f t="shared" si="746"/>
        <v>0</v>
      </c>
      <c r="S2969">
        <f t="shared" si="747"/>
        <v>0</v>
      </c>
      <c r="T2969">
        <f t="shared" si="748"/>
        <v>0</v>
      </c>
      <c r="U2969">
        <v>0</v>
      </c>
      <c r="V2969">
        <f t="shared" si="749"/>
        <v>0.47165713083109839</v>
      </c>
      <c r="W2969">
        <f t="shared" si="750"/>
        <v>0.61577590196440835</v>
      </c>
      <c r="X2969">
        <f t="shared" si="751"/>
        <v>0.22246044906382387</v>
      </c>
      <c r="Y2969">
        <f t="shared" si="752"/>
        <v>1</v>
      </c>
      <c r="Z2969" t="s">
        <v>3001</v>
      </c>
    </row>
    <row r="2970" spans="1:26" x14ac:dyDescent="0.25">
      <c r="A2970" t="s">
        <v>45</v>
      </c>
      <c r="B2970" t="s">
        <v>27</v>
      </c>
      <c r="C2970" t="s">
        <v>35</v>
      </c>
      <c r="D2970">
        <v>0</v>
      </c>
      <c r="F2970">
        <v>1</v>
      </c>
      <c r="G2970">
        <v>113.75</v>
      </c>
      <c r="H2970">
        <f t="shared" si="737"/>
        <v>1</v>
      </c>
      <c r="I2970">
        <f t="shared" si="738"/>
        <v>0</v>
      </c>
      <c r="J2970">
        <f t="shared" si="739"/>
        <v>0</v>
      </c>
      <c r="K2970">
        <f t="shared" si="740"/>
        <v>1</v>
      </c>
      <c r="L2970">
        <f t="shared" si="741"/>
        <v>0</v>
      </c>
      <c r="M2970">
        <f t="shared" si="742"/>
        <v>0</v>
      </c>
      <c r="N2970">
        <f t="shared" si="743"/>
        <v>0</v>
      </c>
      <c r="O2970">
        <f t="shared" si="744"/>
        <v>1</v>
      </c>
      <c r="P2970">
        <v>59</v>
      </c>
      <c r="Q2970">
        <f t="shared" si="745"/>
        <v>1</v>
      </c>
      <c r="R2970">
        <f t="shared" si="746"/>
        <v>0</v>
      </c>
      <c r="S2970">
        <f t="shared" si="747"/>
        <v>0</v>
      </c>
      <c r="T2970">
        <f t="shared" si="748"/>
        <v>0</v>
      </c>
      <c r="U2970">
        <v>0</v>
      </c>
      <c r="V2970">
        <f t="shared" si="749"/>
        <v>0.24534856108719291</v>
      </c>
      <c r="W2970">
        <f t="shared" si="750"/>
        <v>0.56103129409490027</v>
      </c>
      <c r="X2970">
        <f t="shared" si="751"/>
        <v>6.0195916427556034E-2</v>
      </c>
      <c r="Y2970">
        <f t="shared" si="752"/>
        <v>0</v>
      </c>
      <c r="Z2970" t="s">
        <v>3002</v>
      </c>
    </row>
    <row r="2971" spans="1:26" x14ac:dyDescent="0.25">
      <c r="A2971" t="s">
        <v>26</v>
      </c>
      <c r="B2971" t="s">
        <v>27</v>
      </c>
      <c r="C2971" t="s">
        <v>35</v>
      </c>
      <c r="D2971">
        <v>0</v>
      </c>
      <c r="F2971">
        <v>1</v>
      </c>
      <c r="G2971">
        <v>90.4</v>
      </c>
      <c r="H2971">
        <f t="shared" si="737"/>
        <v>1</v>
      </c>
      <c r="I2971">
        <f t="shared" si="738"/>
        <v>0</v>
      </c>
      <c r="J2971">
        <f t="shared" si="739"/>
        <v>0</v>
      </c>
      <c r="K2971">
        <f t="shared" si="740"/>
        <v>1</v>
      </c>
      <c r="L2971">
        <f t="shared" si="741"/>
        <v>0</v>
      </c>
      <c r="M2971">
        <f t="shared" si="742"/>
        <v>1</v>
      </c>
      <c r="N2971">
        <f t="shared" si="743"/>
        <v>0</v>
      </c>
      <c r="O2971">
        <f t="shared" si="744"/>
        <v>0</v>
      </c>
      <c r="P2971">
        <v>3</v>
      </c>
      <c r="Q2971">
        <f t="shared" si="745"/>
        <v>1</v>
      </c>
      <c r="R2971">
        <f t="shared" si="746"/>
        <v>0</v>
      </c>
      <c r="S2971">
        <f t="shared" si="747"/>
        <v>0</v>
      </c>
      <c r="T2971">
        <f t="shared" si="748"/>
        <v>0</v>
      </c>
      <c r="U2971">
        <v>0</v>
      </c>
      <c r="V2971">
        <f t="shared" si="749"/>
        <v>0.54033352177668947</v>
      </c>
      <c r="W2971">
        <f t="shared" si="750"/>
        <v>0.63188999999025819</v>
      </c>
      <c r="X2971">
        <f t="shared" si="751"/>
        <v>0.29196031475560014</v>
      </c>
      <c r="Y2971">
        <f t="shared" si="752"/>
        <v>1</v>
      </c>
      <c r="Z2971" t="s">
        <v>3003</v>
      </c>
    </row>
    <row r="2972" spans="1:26" x14ac:dyDescent="0.25">
      <c r="A2972" t="s">
        <v>45</v>
      </c>
      <c r="B2972" t="s">
        <v>27</v>
      </c>
      <c r="C2972" t="s">
        <v>35</v>
      </c>
      <c r="D2972">
        <v>0</v>
      </c>
      <c r="F2972">
        <v>1</v>
      </c>
      <c r="G2972">
        <v>109.3</v>
      </c>
      <c r="H2972">
        <f t="shared" si="737"/>
        <v>1</v>
      </c>
      <c r="I2972">
        <f t="shared" si="738"/>
        <v>0</v>
      </c>
      <c r="J2972">
        <f t="shared" si="739"/>
        <v>0</v>
      </c>
      <c r="K2972">
        <f t="shared" si="740"/>
        <v>1</v>
      </c>
      <c r="L2972">
        <f t="shared" si="741"/>
        <v>0</v>
      </c>
      <c r="M2972">
        <f t="shared" si="742"/>
        <v>0</v>
      </c>
      <c r="N2972">
        <f t="shared" si="743"/>
        <v>0</v>
      </c>
      <c r="O2972">
        <f t="shared" si="744"/>
        <v>1</v>
      </c>
      <c r="P2972">
        <v>65</v>
      </c>
      <c r="Q2972">
        <f t="shared" si="745"/>
        <v>1</v>
      </c>
      <c r="R2972">
        <f t="shared" si="746"/>
        <v>0</v>
      </c>
      <c r="S2972">
        <f t="shared" si="747"/>
        <v>0</v>
      </c>
      <c r="T2972">
        <f t="shared" si="748"/>
        <v>0</v>
      </c>
      <c r="U2972">
        <v>0</v>
      </c>
      <c r="V2972">
        <f t="shared" si="749"/>
        <v>0.25210221360334839</v>
      </c>
      <c r="W2972">
        <f t="shared" si="750"/>
        <v>0.56269385948919015</v>
      </c>
      <c r="X2972">
        <f t="shared" si="751"/>
        <v>6.3555526103708293E-2</v>
      </c>
      <c r="Y2972">
        <f t="shared" si="752"/>
        <v>0</v>
      </c>
      <c r="Z2972" t="s">
        <v>3004</v>
      </c>
    </row>
    <row r="2973" spans="1:26" x14ac:dyDescent="0.25">
      <c r="A2973" t="s">
        <v>26</v>
      </c>
      <c r="B2973" t="s">
        <v>30</v>
      </c>
      <c r="C2973" t="s">
        <v>35</v>
      </c>
      <c r="D2973">
        <v>1</v>
      </c>
      <c r="F2973">
        <v>1</v>
      </c>
      <c r="G2973">
        <v>70.25</v>
      </c>
      <c r="H2973">
        <f t="shared" si="737"/>
        <v>0</v>
      </c>
      <c r="I2973">
        <f t="shared" si="738"/>
        <v>1</v>
      </c>
      <c r="J2973">
        <f t="shared" si="739"/>
        <v>0</v>
      </c>
      <c r="K2973">
        <f t="shared" si="740"/>
        <v>1</v>
      </c>
      <c r="L2973">
        <f t="shared" si="741"/>
        <v>0</v>
      </c>
      <c r="M2973">
        <f t="shared" si="742"/>
        <v>1</v>
      </c>
      <c r="N2973">
        <f t="shared" si="743"/>
        <v>0</v>
      </c>
      <c r="O2973">
        <f t="shared" si="744"/>
        <v>0</v>
      </c>
      <c r="P2973">
        <v>5</v>
      </c>
      <c r="Q2973">
        <f t="shared" si="745"/>
        <v>0</v>
      </c>
      <c r="R2973">
        <f t="shared" si="746"/>
        <v>1</v>
      </c>
      <c r="S2973">
        <f t="shared" si="747"/>
        <v>0</v>
      </c>
      <c r="T2973">
        <f t="shared" si="748"/>
        <v>0</v>
      </c>
      <c r="U2973">
        <v>1</v>
      </c>
      <c r="V2973">
        <f t="shared" si="749"/>
        <v>0.36728704220508712</v>
      </c>
      <c r="W2973">
        <f t="shared" si="750"/>
        <v>0.59080326988840592</v>
      </c>
      <c r="X2973">
        <f t="shared" si="751"/>
        <v>0.40032568696158721</v>
      </c>
      <c r="Y2973">
        <f t="shared" si="752"/>
        <v>1</v>
      </c>
      <c r="Z2973" t="s">
        <v>3005</v>
      </c>
    </row>
    <row r="2974" spans="1:26" x14ac:dyDescent="0.25">
      <c r="A2974" t="s">
        <v>45</v>
      </c>
      <c r="B2974" t="s">
        <v>38</v>
      </c>
      <c r="C2974" t="s">
        <v>25</v>
      </c>
      <c r="D2974">
        <v>0</v>
      </c>
      <c r="F2974">
        <v>1</v>
      </c>
      <c r="G2974">
        <v>90.3</v>
      </c>
      <c r="H2974">
        <f t="shared" si="737"/>
        <v>1</v>
      </c>
      <c r="I2974">
        <f t="shared" si="738"/>
        <v>0</v>
      </c>
      <c r="J2974">
        <f t="shared" si="739"/>
        <v>1</v>
      </c>
      <c r="K2974">
        <f t="shared" si="740"/>
        <v>0</v>
      </c>
      <c r="L2974">
        <f t="shared" si="741"/>
        <v>0</v>
      </c>
      <c r="M2974">
        <f t="shared" si="742"/>
        <v>0</v>
      </c>
      <c r="N2974">
        <f t="shared" si="743"/>
        <v>0</v>
      </c>
      <c r="O2974">
        <f t="shared" si="744"/>
        <v>1</v>
      </c>
      <c r="P2974">
        <v>59</v>
      </c>
      <c r="Q2974">
        <f t="shared" si="745"/>
        <v>0</v>
      </c>
      <c r="R2974">
        <f t="shared" si="746"/>
        <v>0</v>
      </c>
      <c r="S2974">
        <f t="shared" si="747"/>
        <v>1</v>
      </c>
      <c r="T2974">
        <f t="shared" si="748"/>
        <v>0</v>
      </c>
      <c r="U2974">
        <v>0</v>
      </c>
      <c r="V2974">
        <f t="shared" si="749"/>
        <v>6.7157198652470274E-2</v>
      </c>
      <c r="W2974">
        <f t="shared" si="750"/>
        <v>0.51678299240429215</v>
      </c>
      <c r="X2974">
        <f t="shared" si="751"/>
        <v>4.5100893308473548E-3</v>
      </c>
      <c r="Y2974">
        <f t="shared" si="752"/>
        <v>0</v>
      </c>
      <c r="Z2974" t="s">
        <v>3006</v>
      </c>
    </row>
    <row r="2975" spans="1:26" x14ac:dyDescent="0.25">
      <c r="A2975" t="s">
        <v>45</v>
      </c>
      <c r="B2975" t="s">
        <v>38</v>
      </c>
      <c r="C2975" t="s">
        <v>25</v>
      </c>
      <c r="D2975">
        <v>0</v>
      </c>
      <c r="F2975">
        <v>1</v>
      </c>
      <c r="G2975">
        <v>65.25</v>
      </c>
      <c r="H2975">
        <f t="shared" si="737"/>
        <v>1</v>
      </c>
      <c r="I2975">
        <f t="shared" si="738"/>
        <v>0</v>
      </c>
      <c r="J2975">
        <f t="shared" si="739"/>
        <v>1</v>
      </c>
      <c r="K2975">
        <f t="shared" si="740"/>
        <v>0</v>
      </c>
      <c r="L2975">
        <f t="shared" si="741"/>
        <v>0</v>
      </c>
      <c r="M2975">
        <f t="shared" si="742"/>
        <v>0</v>
      </c>
      <c r="N2975">
        <f t="shared" si="743"/>
        <v>0</v>
      </c>
      <c r="O2975">
        <f t="shared" si="744"/>
        <v>1</v>
      </c>
      <c r="P2975">
        <v>72</v>
      </c>
      <c r="Q2975">
        <f t="shared" si="745"/>
        <v>0</v>
      </c>
      <c r="R2975">
        <f t="shared" si="746"/>
        <v>0</v>
      </c>
      <c r="S2975">
        <f t="shared" si="747"/>
        <v>1</v>
      </c>
      <c r="T2975">
        <f t="shared" si="748"/>
        <v>0</v>
      </c>
      <c r="U2975">
        <v>0</v>
      </c>
      <c r="V2975">
        <f t="shared" si="749"/>
        <v>3.2966029815903478E-2</v>
      </c>
      <c r="W2975">
        <f t="shared" si="750"/>
        <v>0.50824076115729666</v>
      </c>
      <c r="X2975">
        <f t="shared" si="751"/>
        <v>1.086759121823037E-3</v>
      </c>
      <c r="Y2975">
        <f t="shared" si="752"/>
        <v>0</v>
      </c>
      <c r="Z2975" t="s">
        <v>3007</v>
      </c>
    </row>
    <row r="2976" spans="1:26" x14ac:dyDescent="0.25">
      <c r="A2976" t="s">
        <v>26</v>
      </c>
      <c r="B2976" t="s">
        <v>27</v>
      </c>
      <c r="C2976" t="s">
        <v>35</v>
      </c>
      <c r="D2976">
        <v>0</v>
      </c>
      <c r="F2976">
        <v>1</v>
      </c>
      <c r="G2976">
        <v>100.15</v>
      </c>
      <c r="H2976">
        <f t="shared" si="737"/>
        <v>1</v>
      </c>
      <c r="I2976">
        <f t="shared" si="738"/>
        <v>0</v>
      </c>
      <c r="J2976">
        <f t="shared" si="739"/>
        <v>0</v>
      </c>
      <c r="K2976">
        <f t="shared" si="740"/>
        <v>1</v>
      </c>
      <c r="L2976">
        <f t="shared" si="741"/>
        <v>0</v>
      </c>
      <c r="M2976">
        <f t="shared" si="742"/>
        <v>1</v>
      </c>
      <c r="N2976">
        <f t="shared" si="743"/>
        <v>0</v>
      </c>
      <c r="O2976">
        <f t="shared" si="744"/>
        <v>0</v>
      </c>
      <c r="P2976">
        <v>62</v>
      </c>
      <c r="Q2976">
        <f t="shared" si="745"/>
        <v>1</v>
      </c>
      <c r="R2976">
        <f t="shared" si="746"/>
        <v>0</v>
      </c>
      <c r="S2976">
        <f t="shared" si="747"/>
        <v>0</v>
      </c>
      <c r="T2976">
        <f t="shared" si="748"/>
        <v>0</v>
      </c>
      <c r="U2976">
        <v>1</v>
      </c>
      <c r="V2976">
        <f t="shared" si="749"/>
        <v>0.55553431205409043</v>
      </c>
      <c r="W2976">
        <f t="shared" si="750"/>
        <v>0.63541863796489007</v>
      </c>
      <c r="X2976">
        <f t="shared" si="751"/>
        <v>0.19754974776123066</v>
      </c>
      <c r="Y2976">
        <f t="shared" si="752"/>
        <v>1</v>
      </c>
      <c r="Z2976" t="s">
        <v>3008</v>
      </c>
    </row>
    <row r="2977" spans="1:26" x14ac:dyDescent="0.25">
      <c r="A2977" t="s">
        <v>26</v>
      </c>
      <c r="B2977" t="s">
        <v>38</v>
      </c>
      <c r="C2977" t="s">
        <v>35</v>
      </c>
      <c r="D2977">
        <v>0</v>
      </c>
      <c r="F2977">
        <v>1</v>
      </c>
      <c r="G2977">
        <v>94.5</v>
      </c>
      <c r="H2977">
        <f t="shared" si="737"/>
        <v>1</v>
      </c>
      <c r="I2977">
        <f t="shared" si="738"/>
        <v>0</v>
      </c>
      <c r="J2977">
        <f t="shared" si="739"/>
        <v>0</v>
      </c>
      <c r="K2977">
        <f t="shared" si="740"/>
        <v>1</v>
      </c>
      <c r="L2977">
        <f t="shared" si="741"/>
        <v>0</v>
      </c>
      <c r="M2977">
        <f t="shared" si="742"/>
        <v>1</v>
      </c>
      <c r="N2977">
        <f t="shared" si="743"/>
        <v>0</v>
      </c>
      <c r="O2977">
        <f t="shared" si="744"/>
        <v>0</v>
      </c>
      <c r="P2977">
        <v>28</v>
      </c>
      <c r="Q2977">
        <f t="shared" si="745"/>
        <v>0</v>
      </c>
      <c r="R2977">
        <f t="shared" si="746"/>
        <v>0</v>
      </c>
      <c r="S2977">
        <f t="shared" si="747"/>
        <v>1</v>
      </c>
      <c r="T2977">
        <f t="shared" si="748"/>
        <v>0</v>
      </c>
      <c r="U2977">
        <v>1</v>
      </c>
      <c r="V2977">
        <f t="shared" si="749"/>
        <v>0.4050941359719562</v>
      </c>
      <c r="W2977">
        <f t="shared" si="750"/>
        <v>0.59991096338532079</v>
      </c>
      <c r="X2977">
        <f t="shared" si="751"/>
        <v>0.35391298705495333</v>
      </c>
      <c r="Y2977">
        <f t="shared" si="752"/>
        <v>1</v>
      </c>
      <c r="Z2977" t="s">
        <v>3009</v>
      </c>
    </row>
    <row r="2978" spans="1:26" x14ac:dyDescent="0.25">
      <c r="A2978" t="s">
        <v>26</v>
      </c>
      <c r="B2978" t="s">
        <v>30</v>
      </c>
      <c r="C2978" t="s">
        <v>25</v>
      </c>
      <c r="D2978">
        <v>0</v>
      </c>
      <c r="F2978">
        <v>1</v>
      </c>
      <c r="G2978">
        <v>60.65</v>
      </c>
      <c r="H2978">
        <f t="shared" si="737"/>
        <v>1</v>
      </c>
      <c r="I2978">
        <f t="shared" si="738"/>
        <v>0</v>
      </c>
      <c r="J2978">
        <f t="shared" si="739"/>
        <v>1</v>
      </c>
      <c r="K2978">
        <f t="shared" si="740"/>
        <v>0</v>
      </c>
      <c r="L2978">
        <f t="shared" si="741"/>
        <v>0</v>
      </c>
      <c r="M2978">
        <f t="shared" si="742"/>
        <v>1</v>
      </c>
      <c r="N2978">
        <f t="shared" si="743"/>
        <v>0</v>
      </c>
      <c r="O2978">
        <f t="shared" si="744"/>
        <v>0</v>
      </c>
      <c r="P2978">
        <v>3</v>
      </c>
      <c r="Q2978">
        <f t="shared" si="745"/>
        <v>0</v>
      </c>
      <c r="R2978">
        <f t="shared" si="746"/>
        <v>1</v>
      </c>
      <c r="S2978">
        <f t="shared" si="747"/>
        <v>0</v>
      </c>
      <c r="T2978">
        <f t="shared" si="748"/>
        <v>0</v>
      </c>
      <c r="U2978">
        <v>0</v>
      </c>
      <c r="V2978">
        <f t="shared" si="749"/>
        <v>0.35232011023964616</v>
      </c>
      <c r="W2978">
        <f t="shared" si="750"/>
        <v>0.58718008631148444</v>
      </c>
      <c r="X2978">
        <f t="shared" si="751"/>
        <v>0.12412946007927642</v>
      </c>
      <c r="Y2978">
        <f t="shared" si="752"/>
        <v>1</v>
      </c>
      <c r="Z2978" t="s">
        <v>3010</v>
      </c>
    </row>
    <row r="2979" spans="1:26" x14ac:dyDescent="0.25">
      <c r="A2979" t="s">
        <v>26</v>
      </c>
      <c r="B2979" t="s">
        <v>38</v>
      </c>
      <c r="C2979" t="s">
        <v>23</v>
      </c>
      <c r="D2979">
        <v>0</v>
      </c>
      <c r="F2979">
        <v>1</v>
      </c>
      <c r="G2979">
        <v>24.1</v>
      </c>
      <c r="H2979">
        <f t="shared" si="737"/>
        <v>1</v>
      </c>
      <c r="I2979">
        <f t="shared" si="738"/>
        <v>0</v>
      </c>
      <c r="J2979">
        <f t="shared" si="739"/>
        <v>0</v>
      </c>
      <c r="K2979">
        <f t="shared" si="740"/>
        <v>0</v>
      </c>
      <c r="L2979">
        <f t="shared" si="741"/>
        <v>1</v>
      </c>
      <c r="M2979">
        <f t="shared" si="742"/>
        <v>1</v>
      </c>
      <c r="N2979">
        <f t="shared" si="743"/>
        <v>0</v>
      </c>
      <c r="O2979">
        <f t="shared" si="744"/>
        <v>0</v>
      </c>
      <c r="P2979">
        <v>19</v>
      </c>
      <c r="Q2979">
        <f t="shared" si="745"/>
        <v>0</v>
      </c>
      <c r="R2979">
        <f t="shared" si="746"/>
        <v>0</v>
      </c>
      <c r="S2979">
        <f t="shared" si="747"/>
        <v>1</v>
      </c>
      <c r="T2979">
        <f t="shared" si="748"/>
        <v>0</v>
      </c>
      <c r="U2979">
        <v>0</v>
      </c>
      <c r="V2979">
        <f t="shared" si="749"/>
        <v>0.2666084257052071</v>
      </c>
      <c r="W2979">
        <f t="shared" si="750"/>
        <v>0.56626008971136743</v>
      </c>
      <c r="X2979">
        <f t="shared" si="751"/>
        <v>7.1080052657008938E-2</v>
      </c>
      <c r="Y2979">
        <f t="shared" si="752"/>
        <v>0</v>
      </c>
      <c r="Z2979" t="s">
        <v>3011</v>
      </c>
    </row>
    <row r="2980" spans="1:26" x14ac:dyDescent="0.25">
      <c r="A2980" t="s">
        <v>26</v>
      </c>
      <c r="B2980" t="s">
        <v>30</v>
      </c>
      <c r="C2980" t="s">
        <v>23</v>
      </c>
      <c r="D2980">
        <v>0</v>
      </c>
      <c r="F2980">
        <v>1</v>
      </c>
      <c r="G2980">
        <v>19.5</v>
      </c>
      <c r="H2980">
        <f t="shared" si="737"/>
        <v>1</v>
      </c>
      <c r="I2980">
        <f t="shared" si="738"/>
        <v>0</v>
      </c>
      <c r="J2980">
        <f t="shared" si="739"/>
        <v>0</v>
      </c>
      <c r="K2980">
        <f t="shared" si="740"/>
        <v>0</v>
      </c>
      <c r="L2980">
        <f t="shared" si="741"/>
        <v>1</v>
      </c>
      <c r="M2980">
        <f t="shared" si="742"/>
        <v>1</v>
      </c>
      <c r="N2980">
        <f t="shared" si="743"/>
        <v>0</v>
      </c>
      <c r="O2980">
        <f t="shared" si="744"/>
        <v>0</v>
      </c>
      <c r="P2980">
        <v>1</v>
      </c>
      <c r="Q2980">
        <f t="shared" si="745"/>
        <v>0</v>
      </c>
      <c r="R2980">
        <f t="shared" si="746"/>
        <v>1</v>
      </c>
      <c r="S2980">
        <f t="shared" si="747"/>
        <v>0</v>
      </c>
      <c r="T2980">
        <f t="shared" si="748"/>
        <v>0</v>
      </c>
      <c r="U2980">
        <v>0</v>
      </c>
      <c r="V2980">
        <f t="shared" si="749"/>
        <v>0.26429994006585567</v>
      </c>
      <c r="W2980">
        <f t="shared" si="750"/>
        <v>0.5656930169878247</v>
      </c>
      <c r="X2980">
        <f t="shared" si="751"/>
        <v>6.9854458318814899E-2</v>
      </c>
      <c r="Y2980">
        <f t="shared" si="752"/>
        <v>0</v>
      </c>
      <c r="Z2980" t="s">
        <v>3012</v>
      </c>
    </row>
    <row r="2981" spans="1:26" x14ac:dyDescent="0.25">
      <c r="A2981" t="s">
        <v>26</v>
      </c>
      <c r="B2981" t="s">
        <v>27</v>
      </c>
      <c r="C2981" t="s">
        <v>35</v>
      </c>
      <c r="D2981">
        <v>0</v>
      </c>
      <c r="F2981">
        <v>1</v>
      </c>
      <c r="G2981">
        <v>85.95</v>
      </c>
      <c r="H2981">
        <f t="shared" si="737"/>
        <v>1</v>
      </c>
      <c r="I2981">
        <f t="shared" si="738"/>
        <v>0</v>
      </c>
      <c r="J2981">
        <f t="shared" si="739"/>
        <v>0</v>
      </c>
      <c r="K2981">
        <f t="shared" si="740"/>
        <v>1</v>
      </c>
      <c r="L2981">
        <f t="shared" si="741"/>
        <v>0</v>
      </c>
      <c r="M2981">
        <f t="shared" si="742"/>
        <v>1</v>
      </c>
      <c r="N2981">
        <f t="shared" si="743"/>
        <v>0</v>
      </c>
      <c r="O2981">
        <f t="shared" si="744"/>
        <v>0</v>
      </c>
      <c r="P2981">
        <v>24</v>
      </c>
      <c r="Q2981">
        <f t="shared" si="745"/>
        <v>1</v>
      </c>
      <c r="R2981">
        <f t="shared" si="746"/>
        <v>0</v>
      </c>
      <c r="S2981">
        <f t="shared" si="747"/>
        <v>0</v>
      </c>
      <c r="T2981">
        <f t="shared" si="748"/>
        <v>0</v>
      </c>
      <c r="U2981">
        <v>0</v>
      </c>
      <c r="V2981">
        <f t="shared" si="749"/>
        <v>0.54222400503208923</v>
      </c>
      <c r="W2981">
        <f t="shared" si="750"/>
        <v>0.63232962615513955</v>
      </c>
      <c r="X2981">
        <f t="shared" si="751"/>
        <v>0.29400687163303912</v>
      </c>
      <c r="Y2981">
        <f t="shared" si="752"/>
        <v>1</v>
      </c>
      <c r="Z2981" t="s">
        <v>3013</v>
      </c>
    </row>
    <row r="2982" spans="1:26" x14ac:dyDescent="0.25">
      <c r="A2982" t="s">
        <v>29</v>
      </c>
      <c r="B2982" t="s">
        <v>27</v>
      </c>
      <c r="C2982" t="s">
        <v>25</v>
      </c>
      <c r="D2982">
        <v>1</v>
      </c>
      <c r="F2982">
        <v>1</v>
      </c>
      <c r="G2982">
        <v>53.5</v>
      </c>
      <c r="H2982">
        <f t="shared" si="737"/>
        <v>0</v>
      </c>
      <c r="I2982">
        <f t="shared" si="738"/>
        <v>1</v>
      </c>
      <c r="J2982">
        <f t="shared" si="739"/>
        <v>1</v>
      </c>
      <c r="K2982">
        <f t="shared" si="740"/>
        <v>0</v>
      </c>
      <c r="L2982">
        <f t="shared" si="741"/>
        <v>0</v>
      </c>
      <c r="M2982">
        <f t="shared" si="742"/>
        <v>0</v>
      </c>
      <c r="N2982">
        <f t="shared" si="743"/>
        <v>1</v>
      </c>
      <c r="O2982">
        <f t="shared" si="744"/>
        <v>0</v>
      </c>
      <c r="P2982">
        <v>57</v>
      </c>
      <c r="Q2982">
        <f t="shared" si="745"/>
        <v>1</v>
      </c>
      <c r="R2982">
        <f t="shared" si="746"/>
        <v>0</v>
      </c>
      <c r="S2982">
        <f t="shared" si="747"/>
        <v>0</v>
      </c>
      <c r="T2982">
        <f t="shared" si="748"/>
        <v>0</v>
      </c>
      <c r="U2982">
        <v>0</v>
      </c>
      <c r="V2982">
        <f t="shared" si="749"/>
        <v>0.2064863592323207</v>
      </c>
      <c r="W2982">
        <f t="shared" si="750"/>
        <v>0.55143895430371259</v>
      </c>
      <c r="X2982">
        <f t="shared" si="751"/>
        <v>4.2636616549018992E-2</v>
      </c>
      <c r="Y2982">
        <f t="shared" si="752"/>
        <v>0</v>
      </c>
      <c r="Z2982" t="s">
        <v>3014</v>
      </c>
    </row>
    <row r="2983" spans="1:26" x14ac:dyDescent="0.25">
      <c r="A2983" t="s">
        <v>45</v>
      </c>
      <c r="B2983" t="s">
        <v>38</v>
      </c>
      <c r="C2983" t="s">
        <v>23</v>
      </c>
      <c r="D2983">
        <v>0</v>
      </c>
      <c r="F2983">
        <v>1</v>
      </c>
      <c r="G2983">
        <v>25.45</v>
      </c>
      <c r="H2983">
        <f t="shared" si="737"/>
        <v>1</v>
      </c>
      <c r="I2983">
        <f t="shared" si="738"/>
        <v>0</v>
      </c>
      <c r="J2983">
        <f t="shared" si="739"/>
        <v>0</v>
      </c>
      <c r="K2983">
        <f t="shared" si="740"/>
        <v>0</v>
      </c>
      <c r="L2983">
        <f t="shared" si="741"/>
        <v>1</v>
      </c>
      <c r="M2983">
        <f t="shared" si="742"/>
        <v>0</v>
      </c>
      <c r="N2983">
        <f t="shared" si="743"/>
        <v>0</v>
      </c>
      <c r="O2983">
        <f t="shared" si="744"/>
        <v>1</v>
      </c>
      <c r="P2983">
        <v>72</v>
      </c>
      <c r="Q2983">
        <f t="shared" si="745"/>
        <v>0</v>
      </c>
      <c r="R2983">
        <f t="shared" si="746"/>
        <v>0</v>
      </c>
      <c r="S2983">
        <f t="shared" si="747"/>
        <v>1</v>
      </c>
      <c r="T2983">
        <f t="shared" si="748"/>
        <v>0</v>
      </c>
      <c r="U2983">
        <v>0</v>
      </c>
      <c r="V2983">
        <f t="shared" si="749"/>
        <v>-6.267575407175828E-2</v>
      </c>
      <c r="W2983">
        <f t="shared" si="750"/>
        <v>0.48433618876045159</v>
      </c>
      <c r="X2983">
        <f t="shared" si="751"/>
        <v>3.9282501484635248E-3</v>
      </c>
      <c r="Y2983">
        <f t="shared" si="752"/>
        <v>0</v>
      </c>
      <c r="Z2983" t="s">
        <v>3015</v>
      </c>
    </row>
    <row r="2984" spans="1:26" x14ac:dyDescent="0.25">
      <c r="A2984" t="s">
        <v>45</v>
      </c>
      <c r="B2984" t="s">
        <v>33</v>
      </c>
      <c r="C2984" t="s">
        <v>23</v>
      </c>
      <c r="D2984">
        <v>0</v>
      </c>
      <c r="F2984">
        <v>1</v>
      </c>
      <c r="G2984">
        <v>20.5</v>
      </c>
      <c r="H2984">
        <f t="shared" si="737"/>
        <v>1</v>
      </c>
      <c r="I2984">
        <f t="shared" si="738"/>
        <v>0</v>
      </c>
      <c r="J2984">
        <f t="shared" si="739"/>
        <v>0</v>
      </c>
      <c r="K2984">
        <f t="shared" si="740"/>
        <v>0</v>
      </c>
      <c r="L2984">
        <f t="shared" si="741"/>
        <v>1</v>
      </c>
      <c r="M2984">
        <f t="shared" si="742"/>
        <v>0</v>
      </c>
      <c r="N2984">
        <f t="shared" si="743"/>
        <v>0</v>
      </c>
      <c r="O2984">
        <f t="shared" si="744"/>
        <v>1</v>
      </c>
      <c r="P2984">
        <v>67</v>
      </c>
      <c r="Q2984">
        <f t="shared" si="745"/>
        <v>0</v>
      </c>
      <c r="R2984">
        <f t="shared" si="746"/>
        <v>0</v>
      </c>
      <c r="S2984">
        <f t="shared" si="747"/>
        <v>0</v>
      </c>
      <c r="T2984">
        <f t="shared" si="748"/>
        <v>1</v>
      </c>
      <c r="U2984">
        <v>0</v>
      </c>
      <c r="V2984">
        <f t="shared" si="749"/>
        <v>-7.039307836643878E-2</v>
      </c>
      <c r="W2984">
        <f t="shared" si="750"/>
        <v>0.482408993700148</v>
      </c>
      <c r="X2984">
        <f t="shared" si="751"/>
        <v>4.9551854819035917E-3</v>
      </c>
      <c r="Y2984">
        <f t="shared" si="752"/>
        <v>0</v>
      </c>
      <c r="Z2984" t="s">
        <v>3016</v>
      </c>
    </row>
    <row r="2985" spans="1:26" x14ac:dyDescent="0.25">
      <c r="A2985" t="s">
        <v>29</v>
      </c>
      <c r="B2985" t="s">
        <v>38</v>
      </c>
      <c r="C2985" t="s">
        <v>23</v>
      </c>
      <c r="D2985">
        <v>0</v>
      </c>
      <c r="F2985">
        <v>1</v>
      </c>
      <c r="G2985">
        <v>20.85</v>
      </c>
      <c r="H2985">
        <f t="shared" si="737"/>
        <v>1</v>
      </c>
      <c r="I2985">
        <f t="shared" si="738"/>
        <v>0</v>
      </c>
      <c r="J2985">
        <f t="shared" si="739"/>
        <v>0</v>
      </c>
      <c r="K2985">
        <f t="shared" si="740"/>
        <v>0</v>
      </c>
      <c r="L2985">
        <f t="shared" si="741"/>
        <v>1</v>
      </c>
      <c r="M2985">
        <f t="shared" si="742"/>
        <v>0</v>
      </c>
      <c r="N2985">
        <f t="shared" si="743"/>
        <v>1</v>
      </c>
      <c r="O2985">
        <f t="shared" si="744"/>
        <v>0</v>
      </c>
      <c r="P2985">
        <v>52</v>
      </c>
      <c r="Q2985">
        <f t="shared" si="745"/>
        <v>0</v>
      </c>
      <c r="R2985">
        <f t="shared" si="746"/>
        <v>0</v>
      </c>
      <c r="S2985">
        <f t="shared" si="747"/>
        <v>1</v>
      </c>
      <c r="T2985">
        <f t="shared" si="748"/>
        <v>0</v>
      </c>
      <c r="U2985">
        <v>0</v>
      </c>
      <c r="V2985">
        <f t="shared" si="749"/>
        <v>-9.9133529287092452E-3</v>
      </c>
      <c r="W2985">
        <f t="shared" si="750"/>
        <v>0.49752168206409114</v>
      </c>
      <c r="X2985">
        <f t="shared" si="751"/>
        <v>9.8274566289148171E-5</v>
      </c>
      <c r="Y2985">
        <f t="shared" si="752"/>
        <v>0</v>
      </c>
      <c r="Z2985" t="s">
        <v>3017</v>
      </c>
    </row>
    <row r="2986" spans="1:26" x14ac:dyDescent="0.25">
      <c r="A2986" t="s">
        <v>45</v>
      </c>
      <c r="B2986" t="s">
        <v>38</v>
      </c>
      <c r="C2986" t="s">
        <v>25</v>
      </c>
      <c r="D2986">
        <v>0</v>
      </c>
      <c r="F2986">
        <v>1</v>
      </c>
      <c r="G2986">
        <v>89.9</v>
      </c>
      <c r="H2986">
        <f t="shared" si="737"/>
        <v>1</v>
      </c>
      <c r="I2986">
        <f t="shared" si="738"/>
        <v>0</v>
      </c>
      <c r="J2986">
        <f t="shared" si="739"/>
        <v>1</v>
      </c>
      <c r="K2986">
        <f t="shared" si="740"/>
        <v>0</v>
      </c>
      <c r="L2986">
        <f t="shared" si="741"/>
        <v>0</v>
      </c>
      <c r="M2986">
        <f t="shared" si="742"/>
        <v>0</v>
      </c>
      <c r="N2986">
        <f t="shared" si="743"/>
        <v>0</v>
      </c>
      <c r="O2986">
        <f t="shared" si="744"/>
        <v>1</v>
      </c>
      <c r="P2986">
        <v>71</v>
      </c>
      <c r="Q2986">
        <f t="shared" si="745"/>
        <v>0</v>
      </c>
      <c r="R2986">
        <f t="shared" si="746"/>
        <v>0</v>
      </c>
      <c r="S2986">
        <f t="shared" si="747"/>
        <v>1</v>
      </c>
      <c r="T2986">
        <f t="shared" si="748"/>
        <v>0</v>
      </c>
      <c r="U2986">
        <v>0</v>
      </c>
      <c r="V2986">
        <f t="shared" si="749"/>
        <v>6.6533576487243562E-2</v>
      </c>
      <c r="W2986">
        <f t="shared" si="750"/>
        <v>0.51662726089303634</v>
      </c>
      <c r="X2986">
        <f t="shared" si="751"/>
        <v>4.4267168001838894E-3</v>
      </c>
      <c r="Y2986">
        <f t="shared" si="752"/>
        <v>0</v>
      </c>
      <c r="Z2986" t="s">
        <v>3018</v>
      </c>
    </row>
    <row r="2987" spans="1:26" x14ac:dyDescent="0.25">
      <c r="A2987" t="s">
        <v>29</v>
      </c>
      <c r="B2987" t="s">
        <v>30</v>
      </c>
      <c r="C2987" t="s">
        <v>23</v>
      </c>
      <c r="D2987">
        <v>0</v>
      </c>
      <c r="F2987">
        <v>1</v>
      </c>
      <c r="G2987">
        <v>26</v>
      </c>
      <c r="H2987">
        <f t="shared" si="737"/>
        <v>1</v>
      </c>
      <c r="I2987">
        <f t="shared" si="738"/>
        <v>0</v>
      </c>
      <c r="J2987">
        <f t="shared" si="739"/>
        <v>0</v>
      </c>
      <c r="K2987">
        <f t="shared" si="740"/>
        <v>0</v>
      </c>
      <c r="L2987">
        <f t="shared" si="741"/>
        <v>1</v>
      </c>
      <c r="M2987">
        <f t="shared" si="742"/>
        <v>0</v>
      </c>
      <c r="N2987">
        <f t="shared" si="743"/>
        <v>1</v>
      </c>
      <c r="O2987">
        <f t="shared" si="744"/>
        <v>0</v>
      </c>
      <c r="P2987">
        <v>26</v>
      </c>
      <c r="Q2987">
        <f t="shared" si="745"/>
        <v>0</v>
      </c>
      <c r="R2987">
        <f t="shared" si="746"/>
        <v>1</v>
      </c>
      <c r="S2987">
        <f t="shared" si="747"/>
        <v>0</v>
      </c>
      <c r="T2987">
        <f t="shared" si="748"/>
        <v>0</v>
      </c>
      <c r="U2987">
        <v>0</v>
      </c>
      <c r="V2987">
        <f t="shared" si="749"/>
        <v>2.9789517093403127E-3</v>
      </c>
      <c r="W2987">
        <f t="shared" si="750"/>
        <v>0.50074473737659231</v>
      </c>
      <c r="X2987">
        <f t="shared" si="751"/>
        <v>8.8741532865815701E-6</v>
      </c>
      <c r="Y2987">
        <f t="shared" si="752"/>
        <v>0</v>
      </c>
      <c r="Z2987" t="s">
        <v>3019</v>
      </c>
    </row>
    <row r="2988" spans="1:26" x14ac:dyDescent="0.25">
      <c r="A2988" t="s">
        <v>45</v>
      </c>
      <c r="B2988" t="s">
        <v>30</v>
      </c>
      <c r="C2988" t="s">
        <v>35</v>
      </c>
      <c r="D2988">
        <v>0</v>
      </c>
      <c r="F2988">
        <v>1</v>
      </c>
      <c r="G2988">
        <v>113.2</v>
      </c>
      <c r="H2988">
        <f t="shared" si="737"/>
        <v>1</v>
      </c>
      <c r="I2988">
        <f t="shared" si="738"/>
        <v>0</v>
      </c>
      <c r="J2988">
        <f t="shared" si="739"/>
        <v>0</v>
      </c>
      <c r="K2988">
        <f t="shared" si="740"/>
        <v>1</v>
      </c>
      <c r="L2988">
        <f t="shared" si="741"/>
        <v>0</v>
      </c>
      <c r="M2988">
        <f t="shared" si="742"/>
        <v>0</v>
      </c>
      <c r="N2988">
        <f t="shared" si="743"/>
        <v>0</v>
      </c>
      <c r="O2988">
        <f t="shared" si="744"/>
        <v>1</v>
      </c>
      <c r="P2988">
        <v>35</v>
      </c>
      <c r="Q2988">
        <f t="shared" si="745"/>
        <v>0</v>
      </c>
      <c r="R2988">
        <f t="shared" si="746"/>
        <v>1</v>
      </c>
      <c r="S2988">
        <f t="shared" si="747"/>
        <v>0</v>
      </c>
      <c r="T2988">
        <f t="shared" si="748"/>
        <v>0</v>
      </c>
      <c r="U2988">
        <v>0</v>
      </c>
      <c r="V2988">
        <f t="shared" si="749"/>
        <v>0.10772273687245493</v>
      </c>
      <c r="W2988">
        <f t="shared" si="750"/>
        <v>0.52690467200911217</v>
      </c>
      <c r="X2988">
        <f t="shared" si="751"/>
        <v>1.1604188039292161E-2</v>
      </c>
      <c r="Y2988">
        <f t="shared" si="752"/>
        <v>0</v>
      </c>
      <c r="Z2988" t="s">
        <v>3020</v>
      </c>
    </row>
    <row r="2989" spans="1:26" x14ac:dyDescent="0.25">
      <c r="A2989" t="s">
        <v>45</v>
      </c>
      <c r="B2989" t="s">
        <v>38</v>
      </c>
      <c r="C2989" t="s">
        <v>35</v>
      </c>
      <c r="D2989">
        <v>0</v>
      </c>
      <c r="F2989">
        <v>1</v>
      </c>
      <c r="G2989">
        <v>69.05</v>
      </c>
      <c r="H2989">
        <f t="shared" si="737"/>
        <v>1</v>
      </c>
      <c r="I2989">
        <f t="shared" si="738"/>
        <v>0</v>
      </c>
      <c r="J2989">
        <f t="shared" si="739"/>
        <v>0</v>
      </c>
      <c r="K2989">
        <f t="shared" si="740"/>
        <v>1</v>
      </c>
      <c r="L2989">
        <f t="shared" si="741"/>
        <v>0</v>
      </c>
      <c r="M2989">
        <f t="shared" si="742"/>
        <v>0</v>
      </c>
      <c r="N2989">
        <f t="shared" si="743"/>
        <v>0</v>
      </c>
      <c r="O2989">
        <f t="shared" si="744"/>
        <v>1</v>
      </c>
      <c r="P2989">
        <v>55</v>
      </c>
      <c r="Q2989">
        <f t="shared" si="745"/>
        <v>0</v>
      </c>
      <c r="R2989">
        <f t="shared" si="746"/>
        <v>0</v>
      </c>
      <c r="S2989">
        <f t="shared" si="747"/>
        <v>1</v>
      </c>
      <c r="T2989">
        <f t="shared" si="748"/>
        <v>0</v>
      </c>
      <c r="U2989">
        <v>0</v>
      </c>
      <c r="V2989">
        <f t="shared" si="749"/>
        <v>3.4027271124801473E-2</v>
      </c>
      <c r="W2989">
        <f t="shared" si="750"/>
        <v>0.50850599707097366</v>
      </c>
      <c r="X2989">
        <f t="shared" si="751"/>
        <v>1.1578551802007482E-3</v>
      </c>
      <c r="Y2989">
        <f t="shared" si="752"/>
        <v>0</v>
      </c>
      <c r="Z2989" t="s">
        <v>3021</v>
      </c>
    </row>
    <row r="2990" spans="1:26" x14ac:dyDescent="0.25">
      <c r="A2990" t="s">
        <v>45</v>
      </c>
      <c r="B2990" t="s">
        <v>30</v>
      </c>
      <c r="C2990" t="s">
        <v>23</v>
      </c>
      <c r="D2990">
        <v>0</v>
      </c>
      <c r="F2990">
        <v>1</v>
      </c>
      <c r="G2990">
        <v>20.100000000000001</v>
      </c>
      <c r="H2990">
        <f t="shared" si="737"/>
        <v>1</v>
      </c>
      <c r="I2990">
        <f t="shared" si="738"/>
        <v>0</v>
      </c>
      <c r="J2990">
        <f t="shared" si="739"/>
        <v>0</v>
      </c>
      <c r="K2990">
        <f t="shared" si="740"/>
        <v>0</v>
      </c>
      <c r="L2990">
        <f t="shared" si="741"/>
        <v>1</v>
      </c>
      <c r="M2990">
        <f t="shared" si="742"/>
        <v>0</v>
      </c>
      <c r="N2990">
        <f t="shared" si="743"/>
        <v>0</v>
      </c>
      <c r="O2990">
        <f t="shared" si="744"/>
        <v>1</v>
      </c>
      <c r="P2990">
        <v>33</v>
      </c>
      <c r="Q2990">
        <f t="shared" si="745"/>
        <v>0</v>
      </c>
      <c r="R2990">
        <f t="shared" si="746"/>
        <v>1</v>
      </c>
      <c r="S2990">
        <f t="shared" si="747"/>
        <v>0</v>
      </c>
      <c r="T2990">
        <f t="shared" si="748"/>
        <v>0</v>
      </c>
      <c r="U2990">
        <v>0</v>
      </c>
      <c r="V2990">
        <f t="shared" si="749"/>
        <v>-6.6153531270909768E-2</v>
      </c>
      <c r="W2990">
        <f t="shared" si="750"/>
        <v>0.48346764594012503</v>
      </c>
      <c r="X2990">
        <f t="shared" si="751"/>
        <v>4.3762896996112364E-3</v>
      </c>
      <c r="Y2990">
        <f t="shared" si="752"/>
        <v>0</v>
      </c>
      <c r="Z2990" t="s">
        <v>3022</v>
      </c>
    </row>
    <row r="2991" spans="1:26" x14ac:dyDescent="0.25">
      <c r="A2991" t="s">
        <v>45</v>
      </c>
      <c r="B2991" t="s">
        <v>27</v>
      </c>
      <c r="C2991" t="s">
        <v>35</v>
      </c>
      <c r="D2991">
        <v>0</v>
      </c>
      <c r="F2991">
        <v>1</v>
      </c>
      <c r="G2991">
        <v>109.65</v>
      </c>
      <c r="H2991">
        <f t="shared" si="737"/>
        <v>1</v>
      </c>
      <c r="I2991">
        <f t="shared" si="738"/>
        <v>0</v>
      </c>
      <c r="J2991">
        <f t="shared" si="739"/>
        <v>0</v>
      </c>
      <c r="K2991">
        <f t="shared" si="740"/>
        <v>1</v>
      </c>
      <c r="L2991">
        <f t="shared" si="741"/>
        <v>0</v>
      </c>
      <c r="M2991">
        <f t="shared" si="742"/>
        <v>0</v>
      </c>
      <c r="N2991">
        <f t="shared" si="743"/>
        <v>0</v>
      </c>
      <c r="O2991">
        <f t="shared" si="744"/>
        <v>1</v>
      </c>
      <c r="P2991">
        <v>72</v>
      </c>
      <c r="Q2991">
        <f t="shared" si="745"/>
        <v>1</v>
      </c>
      <c r="R2991">
        <f t="shared" si="746"/>
        <v>0</v>
      </c>
      <c r="S2991">
        <f t="shared" si="747"/>
        <v>0</v>
      </c>
      <c r="T2991">
        <f t="shared" si="748"/>
        <v>0</v>
      </c>
      <c r="U2991">
        <v>0</v>
      </c>
      <c r="V2991">
        <f t="shared" si="749"/>
        <v>0.23409326463286348</v>
      </c>
      <c r="W2991">
        <f t="shared" si="750"/>
        <v>0.5582575178268584</v>
      </c>
      <c r="X2991">
        <f t="shared" si="751"/>
        <v>5.4799656546471849E-2</v>
      </c>
      <c r="Y2991">
        <f t="shared" si="752"/>
        <v>0</v>
      </c>
      <c r="Z2991" t="s">
        <v>3023</v>
      </c>
    </row>
    <row r="2992" spans="1:26" x14ac:dyDescent="0.25">
      <c r="A2992" t="s">
        <v>26</v>
      </c>
      <c r="B2992" t="s">
        <v>30</v>
      </c>
      <c r="C2992" t="s">
        <v>23</v>
      </c>
      <c r="D2992">
        <v>0</v>
      </c>
      <c r="F2992">
        <v>1</v>
      </c>
      <c r="G2992">
        <v>19.2</v>
      </c>
      <c r="H2992">
        <f t="shared" si="737"/>
        <v>1</v>
      </c>
      <c r="I2992">
        <f t="shared" si="738"/>
        <v>0</v>
      </c>
      <c r="J2992">
        <f t="shared" si="739"/>
        <v>0</v>
      </c>
      <c r="K2992">
        <f t="shared" si="740"/>
        <v>0</v>
      </c>
      <c r="L2992">
        <f t="shared" si="741"/>
        <v>1</v>
      </c>
      <c r="M2992">
        <f t="shared" si="742"/>
        <v>1</v>
      </c>
      <c r="N2992">
        <f t="shared" si="743"/>
        <v>0</v>
      </c>
      <c r="O2992">
        <f t="shared" si="744"/>
        <v>0</v>
      </c>
      <c r="P2992">
        <v>1</v>
      </c>
      <c r="Q2992">
        <f t="shared" si="745"/>
        <v>0</v>
      </c>
      <c r="R2992">
        <f t="shared" si="746"/>
        <v>1</v>
      </c>
      <c r="S2992">
        <f t="shared" si="747"/>
        <v>0</v>
      </c>
      <c r="T2992">
        <f t="shared" si="748"/>
        <v>0</v>
      </c>
      <c r="U2992">
        <v>0</v>
      </c>
      <c r="V2992">
        <f t="shared" si="749"/>
        <v>0.25896905418117994</v>
      </c>
      <c r="W2992">
        <f t="shared" si="750"/>
        <v>0.5643828456192157</v>
      </c>
      <c r="X2992">
        <f t="shared" si="751"/>
        <v>6.7064971023494915E-2</v>
      </c>
      <c r="Y2992">
        <f t="shared" si="752"/>
        <v>0</v>
      </c>
      <c r="Z2992" t="s">
        <v>3024</v>
      </c>
    </row>
    <row r="2993" spans="1:26" x14ac:dyDescent="0.25">
      <c r="A2993" t="s">
        <v>26</v>
      </c>
      <c r="B2993" t="s">
        <v>30</v>
      </c>
      <c r="C2993" t="s">
        <v>25</v>
      </c>
      <c r="D2993">
        <v>0</v>
      </c>
      <c r="F2993">
        <v>1</v>
      </c>
      <c r="G2993">
        <v>33.9</v>
      </c>
      <c r="H2993">
        <f t="shared" si="737"/>
        <v>1</v>
      </c>
      <c r="I2993">
        <f t="shared" si="738"/>
        <v>0</v>
      </c>
      <c r="J2993">
        <f t="shared" si="739"/>
        <v>1</v>
      </c>
      <c r="K2993">
        <f t="shared" si="740"/>
        <v>0</v>
      </c>
      <c r="L2993">
        <f t="shared" si="741"/>
        <v>0</v>
      </c>
      <c r="M2993">
        <f t="shared" si="742"/>
        <v>1</v>
      </c>
      <c r="N2993">
        <f t="shared" si="743"/>
        <v>0</v>
      </c>
      <c r="O2993">
        <f t="shared" si="744"/>
        <v>0</v>
      </c>
      <c r="P2993">
        <v>10</v>
      </c>
      <c r="Q2993">
        <f t="shared" si="745"/>
        <v>0</v>
      </c>
      <c r="R2993">
        <f t="shared" si="746"/>
        <v>1</v>
      </c>
      <c r="S2993">
        <f t="shared" si="747"/>
        <v>0</v>
      </c>
      <c r="T2993">
        <f t="shared" si="748"/>
        <v>0</v>
      </c>
      <c r="U2993">
        <v>1</v>
      </c>
      <c r="V2993">
        <f t="shared" si="749"/>
        <v>0.32916999630516847</v>
      </c>
      <c r="W2993">
        <f t="shared" si="750"/>
        <v>0.58155741046329712</v>
      </c>
      <c r="X2993">
        <f t="shared" si="751"/>
        <v>0.45001289385720777</v>
      </c>
      <c r="Y2993">
        <f t="shared" si="752"/>
        <v>1</v>
      </c>
      <c r="Z2993" t="s">
        <v>3025</v>
      </c>
    </row>
    <row r="2994" spans="1:26" x14ac:dyDescent="0.25">
      <c r="A2994" t="s">
        <v>26</v>
      </c>
      <c r="B2994" t="s">
        <v>27</v>
      </c>
      <c r="C2994" t="s">
        <v>35</v>
      </c>
      <c r="D2994">
        <v>1</v>
      </c>
      <c r="F2994">
        <v>1</v>
      </c>
      <c r="G2994">
        <v>90</v>
      </c>
      <c r="H2994">
        <f t="shared" si="737"/>
        <v>0</v>
      </c>
      <c r="I2994">
        <f t="shared" si="738"/>
        <v>1</v>
      </c>
      <c r="J2994">
        <f t="shared" si="739"/>
        <v>0</v>
      </c>
      <c r="K2994">
        <f t="shared" si="740"/>
        <v>1</v>
      </c>
      <c r="L2994">
        <f t="shared" si="741"/>
        <v>0</v>
      </c>
      <c r="M2994">
        <f t="shared" si="742"/>
        <v>1</v>
      </c>
      <c r="N2994">
        <f t="shared" si="743"/>
        <v>0</v>
      </c>
      <c r="O2994">
        <f t="shared" si="744"/>
        <v>0</v>
      </c>
      <c r="P2994">
        <v>37</v>
      </c>
      <c r="Q2994">
        <f t="shared" si="745"/>
        <v>1</v>
      </c>
      <c r="R2994">
        <f t="shared" si="746"/>
        <v>0</v>
      </c>
      <c r="S2994">
        <f t="shared" si="747"/>
        <v>0</v>
      </c>
      <c r="T2994">
        <f t="shared" si="748"/>
        <v>0</v>
      </c>
      <c r="U2994">
        <v>0</v>
      </c>
      <c r="V2994">
        <f t="shared" si="749"/>
        <v>0.53484673035070707</v>
      </c>
      <c r="W2994">
        <f t="shared" si="750"/>
        <v>0.63061282368926252</v>
      </c>
      <c r="X2994">
        <f t="shared" si="751"/>
        <v>0.28606102496684194</v>
      </c>
      <c r="Y2994">
        <f t="shared" si="752"/>
        <v>1</v>
      </c>
      <c r="Z2994" t="s">
        <v>3026</v>
      </c>
    </row>
    <row r="2995" spans="1:26" x14ac:dyDescent="0.25">
      <c r="A2995" t="s">
        <v>26</v>
      </c>
      <c r="B2995" t="s">
        <v>30</v>
      </c>
      <c r="C2995" t="s">
        <v>25</v>
      </c>
      <c r="D2995">
        <v>0</v>
      </c>
      <c r="F2995">
        <v>1</v>
      </c>
      <c r="G2995">
        <v>34</v>
      </c>
      <c r="H2995">
        <f t="shared" si="737"/>
        <v>1</v>
      </c>
      <c r="I2995">
        <f t="shared" si="738"/>
        <v>0</v>
      </c>
      <c r="J2995">
        <f t="shared" si="739"/>
        <v>1</v>
      </c>
      <c r="K2995">
        <f t="shared" si="740"/>
        <v>0</v>
      </c>
      <c r="L2995">
        <f t="shared" si="741"/>
        <v>0</v>
      </c>
      <c r="M2995">
        <f t="shared" si="742"/>
        <v>1</v>
      </c>
      <c r="N2995">
        <f t="shared" si="743"/>
        <v>0</v>
      </c>
      <c r="O2995">
        <f t="shared" si="744"/>
        <v>0</v>
      </c>
      <c r="P2995">
        <v>12</v>
      </c>
      <c r="Q2995">
        <f t="shared" si="745"/>
        <v>0</v>
      </c>
      <c r="R2995">
        <f t="shared" si="746"/>
        <v>1</v>
      </c>
      <c r="S2995">
        <f t="shared" si="747"/>
        <v>0</v>
      </c>
      <c r="T2995">
        <f t="shared" si="748"/>
        <v>0</v>
      </c>
      <c r="U2995">
        <v>0</v>
      </c>
      <c r="V2995">
        <f t="shared" si="749"/>
        <v>0.3107712834814168</v>
      </c>
      <c r="W2995">
        <f t="shared" si="750"/>
        <v>0.57707351150825703</v>
      </c>
      <c r="X2995">
        <f t="shared" si="751"/>
        <v>9.6578790636687131E-2</v>
      </c>
      <c r="Y2995">
        <f t="shared" si="752"/>
        <v>0</v>
      </c>
      <c r="Z2995" t="s">
        <v>3027</v>
      </c>
    </row>
    <row r="2996" spans="1:26" x14ac:dyDescent="0.25">
      <c r="A2996" t="s">
        <v>29</v>
      </c>
      <c r="B2996" t="s">
        <v>30</v>
      </c>
      <c r="C2996" t="s">
        <v>23</v>
      </c>
      <c r="D2996">
        <v>0</v>
      </c>
      <c r="F2996">
        <v>1</v>
      </c>
      <c r="G2996">
        <v>20.399999999999999</v>
      </c>
      <c r="H2996">
        <f t="shared" si="737"/>
        <v>1</v>
      </c>
      <c r="I2996">
        <f t="shared" si="738"/>
        <v>0</v>
      </c>
      <c r="J2996">
        <f t="shared" si="739"/>
        <v>0</v>
      </c>
      <c r="K2996">
        <f t="shared" si="740"/>
        <v>0</v>
      </c>
      <c r="L2996">
        <f t="shared" si="741"/>
        <v>1</v>
      </c>
      <c r="M2996">
        <f t="shared" si="742"/>
        <v>0</v>
      </c>
      <c r="N2996">
        <f t="shared" si="743"/>
        <v>1</v>
      </c>
      <c r="O2996">
        <f t="shared" si="744"/>
        <v>0</v>
      </c>
      <c r="P2996">
        <v>1</v>
      </c>
      <c r="Q2996">
        <f t="shared" si="745"/>
        <v>0</v>
      </c>
      <c r="R2996">
        <f t="shared" si="746"/>
        <v>1</v>
      </c>
      <c r="S2996">
        <f t="shared" si="747"/>
        <v>0</v>
      </c>
      <c r="T2996">
        <f t="shared" si="748"/>
        <v>0</v>
      </c>
      <c r="U2996">
        <v>0</v>
      </c>
      <c r="V2996">
        <f t="shared" si="749"/>
        <v>-1.0614927864589296E-2</v>
      </c>
      <c r="W2996">
        <f t="shared" si="750"/>
        <v>0.49734629295138394</v>
      </c>
      <c r="X2996">
        <f t="shared" si="751"/>
        <v>1.1267669357043427E-4</v>
      </c>
      <c r="Y2996">
        <f t="shared" si="752"/>
        <v>0</v>
      </c>
      <c r="Z2996" t="s">
        <v>3028</v>
      </c>
    </row>
    <row r="2997" spans="1:26" x14ac:dyDescent="0.25">
      <c r="A2997" t="s">
        <v>45</v>
      </c>
      <c r="B2997" t="s">
        <v>38</v>
      </c>
      <c r="C2997" t="s">
        <v>25</v>
      </c>
      <c r="D2997">
        <v>0</v>
      </c>
      <c r="F2997">
        <v>1</v>
      </c>
      <c r="G2997">
        <v>38.6</v>
      </c>
      <c r="H2997">
        <f t="shared" si="737"/>
        <v>1</v>
      </c>
      <c r="I2997">
        <f t="shared" si="738"/>
        <v>0</v>
      </c>
      <c r="J2997">
        <f t="shared" si="739"/>
        <v>1</v>
      </c>
      <c r="K2997">
        <f t="shared" si="740"/>
        <v>0</v>
      </c>
      <c r="L2997">
        <f t="shared" si="741"/>
        <v>0</v>
      </c>
      <c r="M2997">
        <f t="shared" si="742"/>
        <v>0</v>
      </c>
      <c r="N2997">
        <f t="shared" si="743"/>
        <v>0</v>
      </c>
      <c r="O2997">
        <f t="shared" si="744"/>
        <v>1</v>
      </c>
      <c r="P2997">
        <v>62</v>
      </c>
      <c r="Q2997">
        <f t="shared" si="745"/>
        <v>0</v>
      </c>
      <c r="R2997">
        <f t="shared" si="746"/>
        <v>0</v>
      </c>
      <c r="S2997">
        <f t="shared" si="747"/>
        <v>1</v>
      </c>
      <c r="T2997">
        <f t="shared" si="748"/>
        <v>0</v>
      </c>
      <c r="U2997">
        <v>0</v>
      </c>
      <c r="V2997">
        <f t="shared" si="749"/>
        <v>-1.3445966203081548E-2</v>
      </c>
      <c r="W2997">
        <f t="shared" si="750"/>
        <v>0.49663855909310795</v>
      </c>
      <c r="X2997">
        <f t="shared" si="751"/>
        <v>1.8079400713441122E-4</v>
      </c>
      <c r="Y2997">
        <f t="shared" si="752"/>
        <v>0</v>
      </c>
      <c r="Z2997" t="s">
        <v>3029</v>
      </c>
    </row>
    <row r="2998" spans="1:26" x14ac:dyDescent="0.25">
      <c r="A2998" t="s">
        <v>26</v>
      </c>
      <c r="B2998" t="s">
        <v>33</v>
      </c>
      <c r="C2998" t="s">
        <v>25</v>
      </c>
      <c r="D2998">
        <v>0</v>
      </c>
      <c r="F2998">
        <v>1</v>
      </c>
      <c r="G2998">
        <v>25.25</v>
      </c>
      <c r="H2998">
        <f t="shared" si="737"/>
        <v>1</v>
      </c>
      <c r="I2998">
        <f t="shared" si="738"/>
        <v>0</v>
      </c>
      <c r="J2998">
        <f t="shared" si="739"/>
        <v>1</v>
      </c>
      <c r="K2998">
        <f t="shared" si="740"/>
        <v>0</v>
      </c>
      <c r="L2998">
        <f t="shared" si="741"/>
        <v>0</v>
      </c>
      <c r="M2998">
        <f t="shared" si="742"/>
        <v>1</v>
      </c>
      <c r="N2998">
        <f t="shared" si="743"/>
        <v>0</v>
      </c>
      <c r="O2998">
        <f t="shared" si="744"/>
        <v>0</v>
      </c>
      <c r="P2998">
        <v>1</v>
      </c>
      <c r="Q2998">
        <f t="shared" si="745"/>
        <v>0</v>
      </c>
      <c r="R2998">
        <f t="shared" si="746"/>
        <v>0</v>
      </c>
      <c r="S2998">
        <f t="shared" si="747"/>
        <v>0</v>
      </c>
      <c r="T2998">
        <f t="shared" si="748"/>
        <v>1</v>
      </c>
      <c r="U2998">
        <v>0</v>
      </c>
      <c r="V2998">
        <f t="shared" si="749"/>
        <v>0.29712954861708263</v>
      </c>
      <c r="W2998">
        <f t="shared" si="750"/>
        <v>0.57374066161974946</v>
      </c>
      <c r="X2998">
        <f t="shared" si="751"/>
        <v>8.8285968661391268E-2</v>
      </c>
      <c r="Y2998">
        <f t="shared" si="752"/>
        <v>0</v>
      </c>
      <c r="Z2998" t="s">
        <v>3030</v>
      </c>
    </row>
    <row r="2999" spans="1:26" x14ac:dyDescent="0.25">
      <c r="A2999" t="s">
        <v>26</v>
      </c>
      <c r="B2999" t="s">
        <v>30</v>
      </c>
      <c r="C2999" t="s">
        <v>25</v>
      </c>
      <c r="D2999">
        <v>0</v>
      </c>
      <c r="F2999">
        <v>1</v>
      </c>
      <c r="G2999">
        <v>60.6</v>
      </c>
      <c r="H2999">
        <f t="shared" si="737"/>
        <v>1</v>
      </c>
      <c r="I2999">
        <f t="shared" si="738"/>
        <v>0</v>
      </c>
      <c r="J2999">
        <f t="shared" si="739"/>
        <v>1</v>
      </c>
      <c r="K2999">
        <f t="shared" si="740"/>
        <v>0</v>
      </c>
      <c r="L2999">
        <f t="shared" si="741"/>
        <v>0</v>
      </c>
      <c r="M2999">
        <f t="shared" si="742"/>
        <v>1</v>
      </c>
      <c r="N2999">
        <f t="shared" si="743"/>
        <v>0</v>
      </c>
      <c r="O2999">
        <f t="shared" si="744"/>
        <v>0</v>
      </c>
      <c r="P2999">
        <v>18</v>
      </c>
      <c r="Q2999">
        <f t="shared" si="745"/>
        <v>0</v>
      </c>
      <c r="R2999">
        <f t="shared" si="746"/>
        <v>1</v>
      </c>
      <c r="S2999">
        <f t="shared" si="747"/>
        <v>0</v>
      </c>
      <c r="T2999">
        <f t="shared" si="748"/>
        <v>0</v>
      </c>
      <c r="U2999">
        <v>0</v>
      </c>
      <c r="V2999">
        <f t="shared" si="749"/>
        <v>0.37079677583405113</v>
      </c>
      <c r="W2999">
        <f t="shared" si="750"/>
        <v>0.59165149352562596</v>
      </c>
      <c r="X2999">
        <f t="shared" si="751"/>
        <v>0.13749024896892756</v>
      </c>
      <c r="Y2999">
        <f t="shared" si="752"/>
        <v>1</v>
      </c>
      <c r="Z2999" t="s">
        <v>3031</v>
      </c>
    </row>
    <row r="3000" spans="1:26" x14ac:dyDescent="0.25">
      <c r="A3000" t="s">
        <v>26</v>
      </c>
      <c r="B3000" t="s">
        <v>27</v>
      </c>
      <c r="C3000" t="s">
        <v>35</v>
      </c>
      <c r="D3000">
        <v>1</v>
      </c>
      <c r="F3000">
        <v>1</v>
      </c>
      <c r="G3000">
        <v>89.95</v>
      </c>
      <c r="H3000">
        <f t="shared" si="737"/>
        <v>0</v>
      </c>
      <c r="I3000">
        <f t="shared" si="738"/>
        <v>1</v>
      </c>
      <c r="J3000">
        <f t="shared" si="739"/>
        <v>0</v>
      </c>
      <c r="K3000">
        <f t="shared" si="740"/>
        <v>1</v>
      </c>
      <c r="L3000">
        <f t="shared" si="741"/>
        <v>0</v>
      </c>
      <c r="M3000">
        <f t="shared" si="742"/>
        <v>1</v>
      </c>
      <c r="N3000">
        <f t="shared" si="743"/>
        <v>0</v>
      </c>
      <c r="O3000">
        <f t="shared" si="744"/>
        <v>0</v>
      </c>
      <c r="P3000">
        <v>69</v>
      </c>
      <c r="Q3000">
        <f t="shared" si="745"/>
        <v>1</v>
      </c>
      <c r="R3000">
        <f t="shared" si="746"/>
        <v>0</v>
      </c>
      <c r="S3000">
        <f t="shared" si="747"/>
        <v>0</v>
      </c>
      <c r="T3000">
        <f t="shared" si="748"/>
        <v>0</v>
      </c>
      <c r="U3000">
        <v>1</v>
      </c>
      <c r="V3000">
        <f t="shared" si="749"/>
        <v>0.5396319468408094</v>
      </c>
      <c r="W3000">
        <f t="shared" si="750"/>
        <v>0.63172679503794482</v>
      </c>
      <c r="X3000">
        <f t="shared" si="751"/>
        <v>0.21193874436958335</v>
      </c>
      <c r="Y3000">
        <f t="shared" si="752"/>
        <v>1</v>
      </c>
      <c r="Z3000" t="s">
        <v>3032</v>
      </c>
    </row>
    <row r="3001" spans="1:26" x14ac:dyDescent="0.25">
      <c r="A3001" t="s">
        <v>26</v>
      </c>
      <c r="B3001" t="s">
        <v>27</v>
      </c>
      <c r="C3001" t="s">
        <v>35</v>
      </c>
      <c r="D3001">
        <v>0</v>
      </c>
      <c r="F3001">
        <v>1</v>
      </c>
      <c r="G3001">
        <v>74.75</v>
      </c>
      <c r="H3001">
        <f t="shared" si="737"/>
        <v>1</v>
      </c>
      <c r="I3001">
        <f t="shared" si="738"/>
        <v>0</v>
      </c>
      <c r="J3001">
        <f t="shared" si="739"/>
        <v>0</v>
      </c>
      <c r="K3001">
        <f t="shared" si="740"/>
        <v>1</v>
      </c>
      <c r="L3001">
        <f t="shared" si="741"/>
        <v>0</v>
      </c>
      <c r="M3001">
        <f t="shared" si="742"/>
        <v>1</v>
      </c>
      <c r="N3001">
        <f t="shared" si="743"/>
        <v>0</v>
      </c>
      <c r="O3001">
        <f t="shared" si="744"/>
        <v>0</v>
      </c>
      <c r="P3001">
        <v>2</v>
      </c>
      <c r="Q3001">
        <f t="shared" si="745"/>
        <v>1</v>
      </c>
      <c r="R3001">
        <f t="shared" si="746"/>
        <v>0</v>
      </c>
      <c r="S3001">
        <f t="shared" si="747"/>
        <v>0</v>
      </c>
      <c r="T3001">
        <f t="shared" si="748"/>
        <v>0</v>
      </c>
      <c r="U3001">
        <v>0</v>
      </c>
      <c r="V3001">
        <f t="shared" si="749"/>
        <v>0.51107113530143888</v>
      </c>
      <c r="W3001">
        <f t="shared" si="750"/>
        <v>0.62505753999998992</v>
      </c>
      <c r="X3001">
        <f t="shared" si="751"/>
        <v>0.26119370533830166</v>
      </c>
      <c r="Y3001">
        <f t="shared" si="752"/>
        <v>1</v>
      </c>
      <c r="Z3001" t="s">
        <v>3033</v>
      </c>
    </row>
    <row r="3002" spans="1:26" x14ac:dyDescent="0.25">
      <c r="A3002" t="s">
        <v>26</v>
      </c>
      <c r="B3002" t="s">
        <v>30</v>
      </c>
      <c r="C3002" t="s">
        <v>23</v>
      </c>
      <c r="D3002">
        <v>0</v>
      </c>
      <c r="F3002">
        <v>1</v>
      </c>
      <c r="G3002">
        <v>20.6</v>
      </c>
      <c r="H3002">
        <f t="shared" si="737"/>
        <v>1</v>
      </c>
      <c r="I3002">
        <f t="shared" si="738"/>
        <v>0</v>
      </c>
      <c r="J3002">
        <f t="shared" si="739"/>
        <v>0</v>
      </c>
      <c r="K3002">
        <f t="shared" si="740"/>
        <v>0</v>
      </c>
      <c r="L3002">
        <f t="shared" si="741"/>
        <v>1</v>
      </c>
      <c r="M3002">
        <f t="shared" si="742"/>
        <v>1</v>
      </c>
      <c r="N3002">
        <f t="shared" si="743"/>
        <v>0</v>
      </c>
      <c r="O3002">
        <f t="shared" si="744"/>
        <v>0</v>
      </c>
      <c r="P3002">
        <v>19</v>
      </c>
      <c r="Q3002">
        <f t="shared" si="745"/>
        <v>0</v>
      </c>
      <c r="R3002">
        <f t="shared" si="746"/>
        <v>1</v>
      </c>
      <c r="S3002">
        <f t="shared" si="747"/>
        <v>0</v>
      </c>
      <c r="T3002">
        <f t="shared" si="748"/>
        <v>0</v>
      </c>
      <c r="U3002">
        <v>0</v>
      </c>
      <c r="V3002">
        <f t="shared" si="749"/>
        <v>0.26601490102022912</v>
      </c>
      <c r="W3002">
        <f t="shared" si="750"/>
        <v>0.56611430862174317</v>
      </c>
      <c r="X3002">
        <f t="shared" si="751"/>
        <v>7.0763927564802293E-2</v>
      </c>
      <c r="Y3002">
        <f t="shared" si="752"/>
        <v>0</v>
      </c>
      <c r="Z3002" t="s">
        <v>3034</v>
      </c>
    </row>
    <row r="3003" spans="1:26" x14ac:dyDescent="0.25">
      <c r="A3003" t="s">
        <v>26</v>
      </c>
      <c r="B3003" t="s">
        <v>27</v>
      </c>
      <c r="C3003" t="s">
        <v>35</v>
      </c>
      <c r="D3003">
        <v>0</v>
      </c>
      <c r="F3003">
        <v>1</v>
      </c>
      <c r="G3003">
        <v>84.45</v>
      </c>
      <c r="H3003">
        <f t="shared" si="737"/>
        <v>1</v>
      </c>
      <c r="I3003">
        <f t="shared" si="738"/>
        <v>0</v>
      </c>
      <c r="J3003">
        <f t="shared" si="739"/>
        <v>0</v>
      </c>
      <c r="K3003">
        <f t="shared" si="740"/>
        <v>1</v>
      </c>
      <c r="L3003">
        <f t="shared" si="741"/>
        <v>0</v>
      </c>
      <c r="M3003">
        <f t="shared" si="742"/>
        <v>1</v>
      </c>
      <c r="N3003">
        <f t="shared" si="743"/>
        <v>0</v>
      </c>
      <c r="O3003">
        <f t="shared" si="744"/>
        <v>0</v>
      </c>
      <c r="P3003">
        <v>12</v>
      </c>
      <c r="Q3003">
        <f t="shared" si="745"/>
        <v>1</v>
      </c>
      <c r="R3003">
        <f t="shared" si="746"/>
        <v>0</v>
      </c>
      <c r="S3003">
        <f t="shared" si="747"/>
        <v>0</v>
      </c>
      <c r="T3003">
        <f t="shared" si="748"/>
        <v>0</v>
      </c>
      <c r="U3003">
        <v>1</v>
      </c>
      <c r="V3003">
        <f t="shared" si="749"/>
        <v>0.52619397280818647</v>
      </c>
      <c r="W3003">
        <f t="shared" si="750"/>
        <v>0.628594979936695</v>
      </c>
      <c r="X3003">
        <f t="shared" si="751"/>
        <v>0.22449215140328954</v>
      </c>
      <c r="Y3003">
        <f t="shared" si="752"/>
        <v>1</v>
      </c>
      <c r="Z3003" t="s">
        <v>3035</v>
      </c>
    </row>
    <row r="3004" spans="1:26" x14ac:dyDescent="0.25">
      <c r="A3004" t="s">
        <v>26</v>
      </c>
      <c r="B3004" t="s">
        <v>30</v>
      </c>
      <c r="C3004" t="s">
        <v>23</v>
      </c>
      <c r="D3004">
        <v>0</v>
      </c>
      <c r="F3004">
        <v>1</v>
      </c>
      <c r="G3004">
        <v>20.399999999999999</v>
      </c>
      <c r="H3004">
        <f t="shared" si="737"/>
        <v>1</v>
      </c>
      <c r="I3004">
        <f t="shared" si="738"/>
        <v>0</v>
      </c>
      <c r="J3004">
        <f t="shared" si="739"/>
        <v>0</v>
      </c>
      <c r="K3004">
        <f t="shared" si="740"/>
        <v>0</v>
      </c>
      <c r="L3004">
        <f t="shared" si="741"/>
        <v>1</v>
      </c>
      <c r="M3004">
        <f t="shared" si="742"/>
        <v>1</v>
      </c>
      <c r="N3004">
        <f t="shared" si="743"/>
        <v>0</v>
      </c>
      <c r="O3004">
        <f t="shared" si="744"/>
        <v>0</v>
      </c>
      <c r="P3004">
        <v>9</v>
      </c>
      <c r="Q3004">
        <f t="shared" si="745"/>
        <v>0</v>
      </c>
      <c r="R3004">
        <f t="shared" si="746"/>
        <v>1</v>
      </c>
      <c r="S3004">
        <f t="shared" si="747"/>
        <v>0</v>
      </c>
      <c r="T3004">
        <f t="shared" si="748"/>
        <v>0</v>
      </c>
      <c r="U3004">
        <v>0</v>
      </c>
      <c r="V3004">
        <f t="shared" si="749"/>
        <v>0.26083992067686007</v>
      </c>
      <c r="W3004">
        <f t="shared" si="750"/>
        <v>0.56484275168874909</v>
      </c>
      <c r="X3004">
        <f t="shared" si="751"/>
        <v>6.8037464218710653E-2</v>
      </c>
      <c r="Y3004">
        <f t="shared" si="752"/>
        <v>0</v>
      </c>
      <c r="Z3004" t="s">
        <v>3036</v>
      </c>
    </row>
    <row r="3005" spans="1:26" x14ac:dyDescent="0.25">
      <c r="A3005" t="s">
        <v>29</v>
      </c>
      <c r="B3005" t="s">
        <v>27</v>
      </c>
      <c r="C3005" t="s">
        <v>25</v>
      </c>
      <c r="D3005">
        <v>0</v>
      </c>
      <c r="F3005">
        <v>1</v>
      </c>
      <c r="G3005">
        <v>81.7</v>
      </c>
      <c r="H3005">
        <f t="shared" si="737"/>
        <v>1</v>
      </c>
      <c r="I3005">
        <f t="shared" si="738"/>
        <v>0</v>
      </c>
      <c r="J3005">
        <f t="shared" si="739"/>
        <v>1</v>
      </c>
      <c r="K3005">
        <f t="shared" si="740"/>
        <v>0</v>
      </c>
      <c r="L3005">
        <f t="shared" si="741"/>
        <v>0</v>
      </c>
      <c r="M3005">
        <f t="shared" si="742"/>
        <v>0</v>
      </c>
      <c r="N3005">
        <f t="shared" si="743"/>
        <v>1</v>
      </c>
      <c r="O3005">
        <f t="shared" si="744"/>
        <v>0</v>
      </c>
      <c r="P3005">
        <v>27</v>
      </c>
      <c r="Q3005">
        <f t="shared" si="745"/>
        <v>1</v>
      </c>
      <c r="R3005">
        <f t="shared" si="746"/>
        <v>0</v>
      </c>
      <c r="S3005">
        <f t="shared" si="747"/>
        <v>0</v>
      </c>
      <c r="T3005">
        <f t="shared" si="748"/>
        <v>0</v>
      </c>
      <c r="U3005">
        <v>0</v>
      </c>
      <c r="V3005">
        <f t="shared" si="749"/>
        <v>0.25531489114155925</v>
      </c>
      <c r="W3005">
        <f t="shared" si="750"/>
        <v>0.56348424150563914</v>
      </c>
      <c r="X3005">
        <f t="shared" si="751"/>
        <v>6.5185693638626252E-2</v>
      </c>
      <c r="Y3005">
        <f t="shared" si="752"/>
        <v>0</v>
      </c>
      <c r="Z3005" t="s">
        <v>3037</v>
      </c>
    </row>
    <row r="3006" spans="1:26" x14ac:dyDescent="0.25">
      <c r="A3006" t="s">
        <v>26</v>
      </c>
      <c r="B3006" t="s">
        <v>27</v>
      </c>
      <c r="C3006" t="s">
        <v>35</v>
      </c>
      <c r="D3006">
        <v>0</v>
      </c>
      <c r="F3006">
        <v>1</v>
      </c>
      <c r="G3006">
        <v>79.5</v>
      </c>
      <c r="H3006">
        <f t="shared" si="737"/>
        <v>1</v>
      </c>
      <c r="I3006">
        <f t="shared" si="738"/>
        <v>0</v>
      </c>
      <c r="J3006">
        <f t="shared" si="739"/>
        <v>0</v>
      </c>
      <c r="K3006">
        <f t="shared" si="740"/>
        <v>1</v>
      </c>
      <c r="L3006">
        <f t="shared" si="741"/>
        <v>0</v>
      </c>
      <c r="M3006">
        <f t="shared" si="742"/>
        <v>1</v>
      </c>
      <c r="N3006">
        <f t="shared" si="743"/>
        <v>0</v>
      </c>
      <c r="O3006">
        <f t="shared" si="744"/>
        <v>0</v>
      </c>
      <c r="P3006">
        <v>27</v>
      </c>
      <c r="Q3006">
        <f t="shared" si="745"/>
        <v>1</v>
      </c>
      <c r="R3006">
        <f t="shared" si="746"/>
        <v>0</v>
      </c>
      <c r="S3006">
        <f t="shared" si="747"/>
        <v>0</v>
      </c>
      <c r="T3006">
        <f t="shared" si="748"/>
        <v>0</v>
      </c>
      <c r="U3006">
        <v>1</v>
      </c>
      <c r="V3006">
        <f t="shared" si="749"/>
        <v>0.52333981777426175</v>
      </c>
      <c r="W3006">
        <f t="shared" si="750"/>
        <v>0.62792839519080446</v>
      </c>
      <c r="X3006">
        <f t="shared" si="751"/>
        <v>0.227204929319474</v>
      </c>
      <c r="Y3006">
        <f t="shared" si="752"/>
        <v>1</v>
      </c>
      <c r="Z3006" t="s">
        <v>3038</v>
      </c>
    </row>
    <row r="3007" spans="1:26" x14ac:dyDescent="0.25">
      <c r="A3007" t="s">
        <v>26</v>
      </c>
      <c r="B3007" t="s">
        <v>30</v>
      </c>
      <c r="C3007" t="s">
        <v>35</v>
      </c>
      <c r="D3007">
        <v>0</v>
      </c>
      <c r="F3007">
        <v>1</v>
      </c>
      <c r="G3007">
        <v>89.15</v>
      </c>
      <c r="H3007">
        <f t="shared" si="737"/>
        <v>1</v>
      </c>
      <c r="I3007">
        <f t="shared" si="738"/>
        <v>0</v>
      </c>
      <c r="J3007">
        <f t="shared" si="739"/>
        <v>0</v>
      </c>
      <c r="K3007">
        <f t="shared" si="740"/>
        <v>1</v>
      </c>
      <c r="L3007">
        <f t="shared" si="741"/>
        <v>0</v>
      </c>
      <c r="M3007">
        <f t="shared" si="742"/>
        <v>1</v>
      </c>
      <c r="N3007">
        <f t="shared" si="743"/>
        <v>0</v>
      </c>
      <c r="O3007">
        <f t="shared" si="744"/>
        <v>0</v>
      </c>
      <c r="P3007">
        <v>1</v>
      </c>
      <c r="Q3007">
        <f t="shared" si="745"/>
        <v>0</v>
      </c>
      <c r="R3007">
        <f t="shared" si="746"/>
        <v>1</v>
      </c>
      <c r="S3007">
        <f t="shared" si="747"/>
        <v>0</v>
      </c>
      <c r="T3007">
        <f t="shared" si="748"/>
        <v>0</v>
      </c>
      <c r="U3007">
        <v>1</v>
      </c>
      <c r="V3007">
        <f t="shared" si="749"/>
        <v>0.41044463861635161</v>
      </c>
      <c r="W3007">
        <f t="shared" si="750"/>
        <v>0.60119449005381231</v>
      </c>
      <c r="X3007">
        <f t="shared" si="751"/>
        <v>0.34757552413620424</v>
      </c>
      <c r="Y3007">
        <f t="shared" si="752"/>
        <v>1</v>
      </c>
      <c r="Z3007" t="s">
        <v>3039</v>
      </c>
    </row>
    <row r="3008" spans="1:26" x14ac:dyDescent="0.25">
      <c r="A3008" t="s">
        <v>26</v>
      </c>
      <c r="B3008" t="s">
        <v>30</v>
      </c>
      <c r="C3008" t="s">
        <v>23</v>
      </c>
      <c r="D3008">
        <v>1</v>
      </c>
      <c r="F3008">
        <v>1</v>
      </c>
      <c r="G3008">
        <v>20.3</v>
      </c>
      <c r="H3008">
        <f t="shared" si="737"/>
        <v>0</v>
      </c>
      <c r="I3008">
        <f t="shared" si="738"/>
        <v>1</v>
      </c>
      <c r="J3008">
        <f t="shared" si="739"/>
        <v>0</v>
      </c>
      <c r="K3008">
        <f t="shared" si="740"/>
        <v>0</v>
      </c>
      <c r="L3008">
        <f t="shared" si="741"/>
        <v>1</v>
      </c>
      <c r="M3008">
        <f t="shared" si="742"/>
        <v>1</v>
      </c>
      <c r="N3008">
        <f t="shared" si="743"/>
        <v>0</v>
      </c>
      <c r="O3008">
        <f t="shared" si="744"/>
        <v>0</v>
      </c>
      <c r="P3008">
        <v>24</v>
      </c>
      <c r="Q3008">
        <f t="shared" si="745"/>
        <v>0</v>
      </c>
      <c r="R3008">
        <f t="shared" si="746"/>
        <v>1</v>
      </c>
      <c r="S3008">
        <f t="shared" si="747"/>
        <v>0</v>
      </c>
      <c r="T3008">
        <f t="shared" si="748"/>
        <v>0</v>
      </c>
      <c r="U3008">
        <v>0</v>
      </c>
      <c r="V3008">
        <f t="shared" si="749"/>
        <v>0.27923863350061168</v>
      </c>
      <c r="W3008">
        <f t="shared" si="750"/>
        <v>0.56935955492328139</v>
      </c>
      <c r="X3008">
        <f t="shared" si="751"/>
        <v>7.7974214439288925E-2</v>
      </c>
      <c r="Y3008">
        <f t="shared" si="752"/>
        <v>0</v>
      </c>
      <c r="Z3008" t="s">
        <v>3040</v>
      </c>
    </row>
    <row r="3009" spans="1:26" x14ac:dyDescent="0.25">
      <c r="A3009" t="s">
        <v>26</v>
      </c>
      <c r="B3009" t="s">
        <v>27</v>
      </c>
      <c r="C3009" t="s">
        <v>35</v>
      </c>
      <c r="D3009">
        <v>1</v>
      </c>
      <c r="F3009">
        <v>1</v>
      </c>
      <c r="G3009">
        <v>74.95</v>
      </c>
      <c r="H3009">
        <f t="shared" si="737"/>
        <v>0</v>
      </c>
      <c r="I3009">
        <f t="shared" si="738"/>
        <v>1</v>
      </c>
      <c r="J3009">
        <f t="shared" si="739"/>
        <v>0</v>
      </c>
      <c r="K3009">
        <f t="shared" si="740"/>
        <v>1</v>
      </c>
      <c r="L3009">
        <f t="shared" si="741"/>
        <v>0</v>
      </c>
      <c r="M3009">
        <f t="shared" si="742"/>
        <v>1</v>
      </c>
      <c r="N3009">
        <f t="shared" si="743"/>
        <v>0</v>
      </c>
      <c r="O3009">
        <f t="shared" si="744"/>
        <v>0</v>
      </c>
      <c r="P3009">
        <v>14</v>
      </c>
      <c r="Q3009">
        <f t="shared" si="745"/>
        <v>1</v>
      </c>
      <c r="R3009">
        <f t="shared" si="746"/>
        <v>0</v>
      </c>
      <c r="S3009">
        <f t="shared" si="747"/>
        <v>0</v>
      </c>
      <c r="T3009">
        <f t="shared" si="748"/>
        <v>0</v>
      </c>
      <c r="U3009">
        <v>1</v>
      </c>
      <c r="V3009">
        <f t="shared" si="749"/>
        <v>0.52993756474911047</v>
      </c>
      <c r="W3009">
        <f t="shared" si="750"/>
        <v>0.62946854981864442</v>
      </c>
      <c r="X3009">
        <f t="shared" si="751"/>
        <v>0.22095869303399671</v>
      </c>
      <c r="Y3009">
        <f t="shared" si="752"/>
        <v>1</v>
      </c>
      <c r="Z3009" t="s">
        <v>3041</v>
      </c>
    </row>
    <row r="3010" spans="1:26" x14ac:dyDescent="0.25">
      <c r="A3010" t="s">
        <v>26</v>
      </c>
      <c r="B3010" t="s">
        <v>27</v>
      </c>
      <c r="C3010" t="s">
        <v>35</v>
      </c>
      <c r="D3010">
        <v>1</v>
      </c>
      <c r="F3010">
        <v>1</v>
      </c>
      <c r="G3010">
        <v>74.400000000000006</v>
      </c>
      <c r="H3010">
        <f t="shared" si="737"/>
        <v>0</v>
      </c>
      <c r="I3010">
        <f t="shared" si="738"/>
        <v>1</v>
      </c>
      <c r="J3010">
        <f t="shared" si="739"/>
        <v>0</v>
      </c>
      <c r="K3010">
        <f t="shared" si="740"/>
        <v>1</v>
      </c>
      <c r="L3010">
        <f t="shared" si="741"/>
        <v>0</v>
      </c>
      <c r="M3010">
        <f t="shared" si="742"/>
        <v>1</v>
      </c>
      <c r="N3010">
        <f t="shared" si="743"/>
        <v>0</v>
      </c>
      <c r="O3010">
        <f t="shared" si="744"/>
        <v>0</v>
      </c>
      <c r="P3010">
        <v>32</v>
      </c>
      <c r="Q3010">
        <f t="shared" si="745"/>
        <v>1</v>
      </c>
      <c r="R3010">
        <f t="shared" si="746"/>
        <v>0</v>
      </c>
      <c r="S3010">
        <f t="shared" si="747"/>
        <v>0</v>
      </c>
      <c r="T3010">
        <f t="shared" si="748"/>
        <v>0</v>
      </c>
      <c r="U3010">
        <v>1</v>
      </c>
      <c r="V3010">
        <f t="shared" si="749"/>
        <v>0.51052546590686554</v>
      </c>
      <c r="W3010">
        <f t="shared" si="750"/>
        <v>0.62492964786270244</v>
      </c>
      <c r="X3010">
        <f t="shared" si="751"/>
        <v>0.23958531952569104</v>
      </c>
      <c r="Y3010">
        <f t="shared" si="752"/>
        <v>1</v>
      </c>
      <c r="Z3010" t="s">
        <v>3042</v>
      </c>
    </row>
    <row r="3011" spans="1:26" x14ac:dyDescent="0.25">
      <c r="A3011" t="s">
        <v>29</v>
      </c>
      <c r="B3011" t="s">
        <v>30</v>
      </c>
      <c r="C3011" t="s">
        <v>23</v>
      </c>
      <c r="D3011">
        <v>0</v>
      </c>
      <c r="F3011">
        <v>1</v>
      </c>
      <c r="G3011">
        <v>20</v>
      </c>
      <c r="H3011">
        <f t="shared" ref="H3011:H3074" si="753">IF(D3011:D10053=0,1,0)</f>
        <v>1</v>
      </c>
      <c r="I3011">
        <f t="shared" ref="I3011:I3074" si="754">IF(D3011:D10053=1,1,0)</f>
        <v>0</v>
      </c>
      <c r="J3011">
        <f t="shared" ref="J3011:J3074" si="755">IF(C3011:C10053="DSL",1,0)</f>
        <v>0</v>
      </c>
      <c r="K3011">
        <f t="shared" ref="K3011:K3074" si="756">IF(C3011:C10053="Fiber optic",1,0)</f>
        <v>0</v>
      </c>
      <c r="L3011">
        <f t="shared" ref="L3011:L3074" si="757">IF(C3011:C10053="No",1,0)</f>
        <v>1</v>
      </c>
      <c r="M3011">
        <f t="shared" ref="M3011:M3074" si="758">IF(A3011:A10053="Month-to-month",1,0)</f>
        <v>0</v>
      </c>
      <c r="N3011">
        <f t="shared" ref="N3011:N3074" si="759">IF(A3011:A10053="ONE YEAR",1,0)</f>
        <v>1</v>
      </c>
      <c r="O3011">
        <f t="shared" ref="O3011:O3074" si="760">IF(A3011:A10053="two year",1,0)</f>
        <v>0</v>
      </c>
      <c r="P3011">
        <v>11</v>
      </c>
      <c r="Q3011">
        <f t="shared" ref="Q3011:Q3074" si="761">IF(B3011:B10053="Electronic check",1,0)</f>
        <v>0</v>
      </c>
      <c r="R3011">
        <f t="shared" ref="R3011:R3074" si="762">IF(B3011:B10053="Mailed check",1,0)</f>
        <v>1</v>
      </c>
      <c r="S3011">
        <f t="shared" ref="S3011:S3074" si="763">IF(B3011:B10053="Credit card (automatic)",1,0)</f>
        <v>0</v>
      </c>
      <c r="T3011">
        <f t="shared" ref="T3011:T3074" si="764">IF(B3011:B10053="Bank transfer (automatic)",1,0)</f>
        <v>0</v>
      </c>
      <c r="U3011">
        <v>0</v>
      </c>
      <c r="V3011">
        <f t="shared" si="749"/>
        <v>-1.1238550029815997E-2</v>
      </c>
      <c r="W3011">
        <f t="shared" si="750"/>
        <v>0.4971903920647795</v>
      </c>
      <c r="X3011">
        <f t="shared" si="751"/>
        <v>1.2630500677267715E-4</v>
      </c>
      <c r="Y3011">
        <f t="shared" si="752"/>
        <v>0</v>
      </c>
      <c r="Z3011" t="s">
        <v>3043</v>
      </c>
    </row>
    <row r="3012" spans="1:26" x14ac:dyDescent="0.25">
      <c r="A3012" t="s">
        <v>26</v>
      </c>
      <c r="B3012" t="s">
        <v>30</v>
      </c>
      <c r="C3012" t="s">
        <v>23</v>
      </c>
      <c r="D3012">
        <v>0</v>
      </c>
      <c r="F3012">
        <v>1</v>
      </c>
      <c r="G3012">
        <v>25</v>
      </c>
      <c r="H3012">
        <f t="shared" si="753"/>
        <v>1</v>
      </c>
      <c r="I3012">
        <f t="shared" si="754"/>
        <v>0</v>
      </c>
      <c r="J3012">
        <f t="shared" si="755"/>
        <v>0</v>
      </c>
      <c r="K3012">
        <f t="shared" si="756"/>
        <v>0</v>
      </c>
      <c r="L3012">
        <f t="shared" si="757"/>
        <v>1</v>
      </c>
      <c r="M3012">
        <f t="shared" si="758"/>
        <v>1</v>
      </c>
      <c r="N3012">
        <f t="shared" si="759"/>
        <v>0</v>
      </c>
      <c r="O3012">
        <f t="shared" si="760"/>
        <v>0</v>
      </c>
      <c r="P3012">
        <v>1</v>
      </c>
      <c r="Q3012">
        <f t="shared" si="761"/>
        <v>0</v>
      </c>
      <c r="R3012">
        <f t="shared" si="762"/>
        <v>1</v>
      </c>
      <c r="S3012">
        <f t="shared" si="763"/>
        <v>0</v>
      </c>
      <c r="T3012">
        <f t="shared" si="764"/>
        <v>0</v>
      </c>
      <c r="U3012">
        <v>0</v>
      </c>
      <c r="V3012">
        <f t="shared" ref="V3012:V3075" si="765">G3012*$G$2+H3013*$H$2+K3013*$K$2+M3012*$M$2+O3012*$O$2+Q3012*$Q$2+L3012*$L$2</f>
        <v>0.28656619394202548</v>
      </c>
      <c r="W3012">
        <f t="shared" ref="W3012:W3075" si="766">1/ (1+EXP(-V3012))</f>
        <v>0.57115527330380123</v>
      </c>
      <c r="X3012">
        <f t="shared" ref="X3012:X3075" si="767">(U3012-V3012)^2</f>
        <v>8.2120183510418568E-2</v>
      </c>
      <c r="Y3012">
        <f t="shared" ref="Y3012:Y3075" si="768">IF(W3012&gt;=0.58,1,0)</f>
        <v>0</v>
      </c>
      <c r="Z3012" t="s">
        <v>3044</v>
      </c>
    </row>
    <row r="3013" spans="1:26" x14ac:dyDescent="0.25">
      <c r="A3013" t="s">
        <v>26</v>
      </c>
      <c r="B3013" t="s">
        <v>30</v>
      </c>
      <c r="C3013" t="s">
        <v>35</v>
      </c>
      <c r="D3013">
        <v>1</v>
      </c>
      <c r="F3013">
        <v>1</v>
      </c>
      <c r="G3013">
        <v>80.45</v>
      </c>
      <c r="H3013">
        <f t="shared" si="753"/>
        <v>0</v>
      </c>
      <c r="I3013">
        <f t="shared" si="754"/>
        <v>1</v>
      </c>
      <c r="J3013">
        <f t="shared" si="755"/>
        <v>0</v>
      </c>
      <c r="K3013">
        <f t="shared" si="756"/>
        <v>1</v>
      </c>
      <c r="L3013">
        <f t="shared" si="757"/>
        <v>0</v>
      </c>
      <c r="M3013">
        <f t="shared" si="758"/>
        <v>1</v>
      </c>
      <c r="N3013">
        <f t="shared" si="759"/>
        <v>0</v>
      </c>
      <c r="O3013">
        <f t="shared" si="760"/>
        <v>0</v>
      </c>
      <c r="P3013">
        <v>38</v>
      </c>
      <c r="Q3013">
        <f t="shared" si="761"/>
        <v>0</v>
      </c>
      <c r="R3013">
        <f t="shared" si="762"/>
        <v>1</v>
      </c>
      <c r="S3013">
        <f t="shared" si="763"/>
        <v>0</v>
      </c>
      <c r="T3013">
        <f t="shared" si="764"/>
        <v>0</v>
      </c>
      <c r="U3013">
        <v>0</v>
      </c>
      <c r="V3013">
        <f t="shared" si="765"/>
        <v>0.38318940741836816</v>
      </c>
      <c r="W3013">
        <f t="shared" si="766"/>
        <v>0.59464211832723102</v>
      </c>
      <c r="X3013">
        <f t="shared" si="767"/>
        <v>0.14683412195764015</v>
      </c>
      <c r="Y3013">
        <f t="shared" si="768"/>
        <v>1</v>
      </c>
      <c r="Z3013" t="s">
        <v>3045</v>
      </c>
    </row>
    <row r="3014" spans="1:26" x14ac:dyDescent="0.25">
      <c r="A3014" t="s">
        <v>45</v>
      </c>
      <c r="B3014" t="s">
        <v>30</v>
      </c>
      <c r="C3014" t="s">
        <v>23</v>
      </c>
      <c r="D3014">
        <v>0</v>
      </c>
      <c r="F3014">
        <v>1</v>
      </c>
      <c r="G3014">
        <v>19.75</v>
      </c>
      <c r="H3014">
        <f t="shared" si="753"/>
        <v>1</v>
      </c>
      <c r="I3014">
        <f t="shared" si="754"/>
        <v>0</v>
      </c>
      <c r="J3014">
        <f t="shared" si="755"/>
        <v>0</v>
      </c>
      <c r="K3014">
        <f t="shared" si="756"/>
        <v>0</v>
      </c>
      <c r="L3014">
        <f t="shared" si="757"/>
        <v>1</v>
      </c>
      <c r="M3014">
        <f t="shared" si="758"/>
        <v>0</v>
      </c>
      <c r="N3014">
        <f t="shared" si="759"/>
        <v>0</v>
      </c>
      <c r="O3014">
        <f t="shared" si="760"/>
        <v>1</v>
      </c>
      <c r="P3014">
        <v>9</v>
      </c>
      <c r="Q3014">
        <f t="shared" si="761"/>
        <v>0</v>
      </c>
      <c r="R3014">
        <f t="shared" si="762"/>
        <v>1</v>
      </c>
      <c r="S3014">
        <f t="shared" si="763"/>
        <v>0</v>
      </c>
      <c r="T3014">
        <f t="shared" si="764"/>
        <v>0</v>
      </c>
      <c r="U3014">
        <v>0</v>
      </c>
      <c r="V3014">
        <f t="shared" si="765"/>
        <v>-7.156236992623885E-2</v>
      </c>
      <c r="W3014">
        <f t="shared" si="766"/>
        <v>0.48211703867836558</v>
      </c>
      <c r="X3014">
        <f t="shared" si="767"/>
        <v>5.1211727894598545E-3</v>
      </c>
      <c r="Y3014">
        <f t="shared" si="768"/>
        <v>0</v>
      </c>
      <c r="Z3014" t="s">
        <v>3046</v>
      </c>
    </row>
    <row r="3015" spans="1:26" x14ac:dyDescent="0.25">
      <c r="A3015" t="s">
        <v>45</v>
      </c>
      <c r="B3015" t="s">
        <v>38</v>
      </c>
      <c r="C3015" t="s">
        <v>25</v>
      </c>
      <c r="D3015">
        <v>0</v>
      </c>
      <c r="F3015">
        <v>1</v>
      </c>
      <c r="G3015">
        <v>65.650000000000006</v>
      </c>
      <c r="H3015">
        <f t="shared" si="753"/>
        <v>1</v>
      </c>
      <c r="I3015">
        <f t="shared" si="754"/>
        <v>0</v>
      </c>
      <c r="J3015">
        <f t="shared" si="755"/>
        <v>1</v>
      </c>
      <c r="K3015">
        <f t="shared" si="756"/>
        <v>0</v>
      </c>
      <c r="L3015">
        <f t="shared" si="757"/>
        <v>0</v>
      </c>
      <c r="M3015">
        <f t="shared" si="758"/>
        <v>0</v>
      </c>
      <c r="N3015">
        <f t="shared" si="759"/>
        <v>0</v>
      </c>
      <c r="O3015">
        <f t="shared" si="760"/>
        <v>1</v>
      </c>
      <c r="P3015">
        <v>54</v>
      </c>
      <c r="Q3015">
        <f t="shared" si="761"/>
        <v>0</v>
      </c>
      <c r="R3015">
        <f t="shared" si="762"/>
        <v>0</v>
      </c>
      <c r="S3015">
        <f t="shared" si="763"/>
        <v>1</v>
      </c>
      <c r="T3015">
        <f t="shared" si="764"/>
        <v>0</v>
      </c>
      <c r="U3015">
        <v>0</v>
      </c>
      <c r="V3015">
        <f t="shared" si="765"/>
        <v>2.872648272037448E-2</v>
      </c>
      <c r="W3015">
        <f t="shared" si="766"/>
        <v>0.50718112685825967</v>
      </c>
      <c r="X3015">
        <f t="shared" si="767"/>
        <v>8.2521080948397361E-4</v>
      </c>
      <c r="Y3015">
        <f t="shared" si="768"/>
        <v>0</v>
      </c>
      <c r="Z3015" t="s">
        <v>3047</v>
      </c>
    </row>
    <row r="3016" spans="1:26" x14ac:dyDescent="0.25">
      <c r="A3016" t="s">
        <v>29</v>
      </c>
      <c r="B3016" t="s">
        <v>38</v>
      </c>
      <c r="C3016" t="s">
        <v>25</v>
      </c>
      <c r="D3016">
        <v>0</v>
      </c>
      <c r="F3016">
        <v>1</v>
      </c>
      <c r="G3016">
        <v>71</v>
      </c>
      <c r="H3016">
        <f t="shared" si="753"/>
        <v>1</v>
      </c>
      <c r="I3016">
        <f t="shared" si="754"/>
        <v>0</v>
      </c>
      <c r="J3016">
        <f t="shared" si="755"/>
        <v>1</v>
      </c>
      <c r="K3016">
        <f t="shared" si="756"/>
        <v>0</v>
      </c>
      <c r="L3016">
        <f t="shared" si="757"/>
        <v>0</v>
      </c>
      <c r="M3016">
        <f t="shared" si="758"/>
        <v>0</v>
      </c>
      <c r="N3016">
        <f t="shared" si="759"/>
        <v>1</v>
      </c>
      <c r="O3016">
        <f t="shared" si="760"/>
        <v>0</v>
      </c>
      <c r="P3016">
        <v>29</v>
      </c>
      <c r="Q3016">
        <f t="shared" si="761"/>
        <v>0</v>
      </c>
      <c r="R3016">
        <f t="shared" si="762"/>
        <v>0</v>
      </c>
      <c r="S3016">
        <f t="shared" si="763"/>
        <v>1</v>
      </c>
      <c r="T3016">
        <f t="shared" si="764"/>
        <v>0</v>
      </c>
      <c r="U3016">
        <v>0</v>
      </c>
      <c r="V3016">
        <f t="shared" si="765"/>
        <v>0.11555610358849613</v>
      </c>
      <c r="W3016">
        <f t="shared" si="766"/>
        <v>0.52885692198894385</v>
      </c>
      <c r="X3016">
        <f t="shared" si="767"/>
        <v>1.3353213076555249E-2</v>
      </c>
      <c r="Y3016">
        <f t="shared" si="768"/>
        <v>0</v>
      </c>
      <c r="Z3016" t="s">
        <v>3048</v>
      </c>
    </row>
    <row r="3017" spans="1:26" x14ac:dyDescent="0.25">
      <c r="A3017" t="s">
        <v>26</v>
      </c>
      <c r="B3017" t="s">
        <v>27</v>
      </c>
      <c r="C3017" t="s">
        <v>35</v>
      </c>
      <c r="D3017">
        <v>1</v>
      </c>
      <c r="F3017">
        <v>1</v>
      </c>
      <c r="G3017">
        <v>89.2</v>
      </c>
      <c r="H3017">
        <f t="shared" si="753"/>
        <v>0</v>
      </c>
      <c r="I3017">
        <f t="shared" si="754"/>
        <v>1</v>
      </c>
      <c r="J3017">
        <f t="shared" si="755"/>
        <v>0</v>
      </c>
      <c r="K3017">
        <f t="shared" si="756"/>
        <v>1</v>
      </c>
      <c r="L3017">
        <f t="shared" si="757"/>
        <v>0</v>
      </c>
      <c r="M3017">
        <f t="shared" si="758"/>
        <v>1</v>
      </c>
      <c r="N3017">
        <f t="shared" si="759"/>
        <v>0</v>
      </c>
      <c r="O3017">
        <f t="shared" si="760"/>
        <v>0</v>
      </c>
      <c r="P3017">
        <v>44</v>
      </c>
      <c r="Q3017">
        <f t="shared" si="761"/>
        <v>1</v>
      </c>
      <c r="R3017">
        <f t="shared" si="762"/>
        <v>0</v>
      </c>
      <c r="S3017">
        <f t="shared" si="763"/>
        <v>0</v>
      </c>
      <c r="T3017">
        <f t="shared" si="764"/>
        <v>0</v>
      </c>
      <c r="U3017">
        <v>0</v>
      </c>
      <c r="V3017">
        <f t="shared" si="765"/>
        <v>0.53359948602025364</v>
      </c>
      <c r="W3017">
        <f t="shared" si="766"/>
        <v>0.63032224293315742</v>
      </c>
      <c r="X3017">
        <f t="shared" si="767"/>
        <v>0.28472841148107886</v>
      </c>
      <c r="Y3017">
        <f t="shared" si="768"/>
        <v>1</v>
      </c>
      <c r="Z3017" t="s">
        <v>3049</v>
      </c>
    </row>
    <row r="3018" spans="1:26" x14ac:dyDescent="0.25">
      <c r="A3018" t="s">
        <v>45</v>
      </c>
      <c r="B3018" t="s">
        <v>27</v>
      </c>
      <c r="C3018" t="s">
        <v>25</v>
      </c>
      <c r="D3018">
        <v>0</v>
      </c>
      <c r="F3018">
        <v>1</v>
      </c>
      <c r="G3018">
        <v>86.75</v>
      </c>
      <c r="H3018">
        <f t="shared" si="753"/>
        <v>1</v>
      </c>
      <c r="I3018">
        <f t="shared" si="754"/>
        <v>0</v>
      </c>
      <c r="J3018">
        <f t="shared" si="755"/>
        <v>1</v>
      </c>
      <c r="K3018">
        <f t="shared" si="756"/>
        <v>0</v>
      </c>
      <c r="L3018">
        <f t="shared" si="757"/>
        <v>0</v>
      </c>
      <c r="M3018">
        <f t="shared" si="758"/>
        <v>0</v>
      </c>
      <c r="N3018">
        <f t="shared" si="759"/>
        <v>0</v>
      </c>
      <c r="O3018">
        <f t="shared" si="760"/>
        <v>1</v>
      </c>
      <c r="P3018">
        <v>59</v>
      </c>
      <c r="Q3018">
        <f t="shared" si="761"/>
        <v>1</v>
      </c>
      <c r="R3018">
        <f t="shared" si="762"/>
        <v>0</v>
      </c>
      <c r="S3018">
        <f t="shared" si="763"/>
        <v>0</v>
      </c>
      <c r="T3018">
        <f t="shared" si="764"/>
        <v>0</v>
      </c>
      <c r="U3018">
        <v>0</v>
      </c>
      <c r="V3018">
        <f t="shared" si="765"/>
        <v>0.19839089567363452</v>
      </c>
      <c r="W3018">
        <f t="shared" si="766"/>
        <v>0.54943568547055299</v>
      </c>
      <c r="X3018">
        <f t="shared" si="767"/>
        <v>3.9358947486186936E-2</v>
      </c>
      <c r="Y3018">
        <f t="shared" si="768"/>
        <v>0</v>
      </c>
      <c r="Z3018" t="s">
        <v>3050</v>
      </c>
    </row>
    <row r="3019" spans="1:26" x14ac:dyDescent="0.25">
      <c r="A3019" t="s">
        <v>26</v>
      </c>
      <c r="B3019" t="s">
        <v>27</v>
      </c>
      <c r="C3019" t="s">
        <v>25</v>
      </c>
      <c r="D3019">
        <v>0</v>
      </c>
      <c r="F3019">
        <v>1</v>
      </c>
      <c r="G3019">
        <v>55.3</v>
      </c>
      <c r="H3019">
        <f t="shared" si="753"/>
        <v>1</v>
      </c>
      <c r="I3019">
        <f t="shared" si="754"/>
        <v>0</v>
      </c>
      <c r="J3019">
        <f t="shared" si="755"/>
        <v>1</v>
      </c>
      <c r="K3019">
        <f t="shared" si="756"/>
        <v>0</v>
      </c>
      <c r="L3019">
        <f t="shared" si="757"/>
        <v>0</v>
      </c>
      <c r="M3019">
        <f t="shared" si="758"/>
        <v>1</v>
      </c>
      <c r="N3019">
        <f t="shared" si="759"/>
        <v>0</v>
      </c>
      <c r="O3019">
        <f t="shared" si="760"/>
        <v>0</v>
      </c>
      <c r="P3019">
        <v>3</v>
      </c>
      <c r="Q3019">
        <f t="shared" si="761"/>
        <v>1</v>
      </c>
      <c r="R3019">
        <f t="shared" si="762"/>
        <v>0</v>
      </c>
      <c r="S3019">
        <f t="shared" si="763"/>
        <v>0</v>
      </c>
      <c r="T3019">
        <f t="shared" si="764"/>
        <v>0</v>
      </c>
      <c r="U3019">
        <v>1</v>
      </c>
      <c r="V3019">
        <f t="shared" si="765"/>
        <v>0.48074750751729023</v>
      </c>
      <c r="W3019">
        <f t="shared" si="766"/>
        <v>0.61792437224117236</v>
      </c>
      <c r="X3019">
        <f t="shared" si="767"/>
        <v>0.26962315094950656</v>
      </c>
      <c r="Y3019">
        <f t="shared" si="768"/>
        <v>1</v>
      </c>
      <c r="Z3019" t="s">
        <v>3051</v>
      </c>
    </row>
    <row r="3020" spans="1:26" x14ac:dyDescent="0.25">
      <c r="A3020" t="s">
        <v>29</v>
      </c>
      <c r="B3020" t="s">
        <v>30</v>
      </c>
      <c r="C3020" t="s">
        <v>25</v>
      </c>
      <c r="D3020">
        <v>0</v>
      </c>
      <c r="F3020">
        <v>1</v>
      </c>
      <c r="G3020">
        <v>61.5</v>
      </c>
      <c r="H3020">
        <f t="shared" si="753"/>
        <v>1</v>
      </c>
      <c r="I3020">
        <f t="shared" si="754"/>
        <v>0</v>
      </c>
      <c r="J3020">
        <f t="shared" si="755"/>
        <v>1</v>
      </c>
      <c r="K3020">
        <f t="shared" si="756"/>
        <v>0</v>
      </c>
      <c r="L3020">
        <f t="shared" si="757"/>
        <v>0</v>
      </c>
      <c r="M3020">
        <f t="shared" si="758"/>
        <v>0</v>
      </c>
      <c r="N3020">
        <f t="shared" si="759"/>
        <v>1</v>
      </c>
      <c r="O3020">
        <f t="shared" si="760"/>
        <v>0</v>
      </c>
      <c r="P3020">
        <v>18</v>
      </c>
      <c r="Q3020">
        <f t="shared" si="761"/>
        <v>0</v>
      </c>
      <c r="R3020">
        <f t="shared" si="762"/>
        <v>1</v>
      </c>
      <c r="S3020">
        <f t="shared" si="763"/>
        <v>0</v>
      </c>
      <c r="T3020">
        <f t="shared" si="764"/>
        <v>0</v>
      </c>
      <c r="U3020">
        <v>0</v>
      </c>
      <c r="V3020">
        <f t="shared" si="765"/>
        <v>9.5881907903606137E-2</v>
      </c>
      <c r="W3020">
        <f t="shared" si="766"/>
        <v>0.52395212978032546</v>
      </c>
      <c r="X3020">
        <f t="shared" si="767"/>
        <v>9.1933402632356082E-3</v>
      </c>
      <c r="Y3020">
        <f t="shared" si="768"/>
        <v>0</v>
      </c>
      <c r="Z3020" t="s">
        <v>3052</v>
      </c>
    </row>
    <row r="3021" spans="1:26" x14ac:dyDescent="0.25">
      <c r="A3021" t="s">
        <v>45</v>
      </c>
      <c r="B3021" t="s">
        <v>38</v>
      </c>
      <c r="C3021" t="s">
        <v>23</v>
      </c>
      <c r="D3021">
        <v>1</v>
      </c>
      <c r="F3021">
        <v>1</v>
      </c>
      <c r="G3021">
        <v>25.1</v>
      </c>
      <c r="H3021">
        <f t="shared" si="753"/>
        <v>0</v>
      </c>
      <c r="I3021">
        <f t="shared" si="754"/>
        <v>1</v>
      </c>
      <c r="J3021">
        <f t="shared" si="755"/>
        <v>0</v>
      </c>
      <c r="K3021">
        <f t="shared" si="756"/>
        <v>0</v>
      </c>
      <c r="L3021">
        <f t="shared" si="757"/>
        <v>1</v>
      </c>
      <c r="M3021">
        <f t="shared" si="758"/>
        <v>0</v>
      </c>
      <c r="N3021">
        <f t="shared" si="759"/>
        <v>0</v>
      </c>
      <c r="O3021">
        <f t="shared" si="760"/>
        <v>1</v>
      </c>
      <c r="P3021">
        <v>67</v>
      </c>
      <c r="Q3021">
        <f t="shared" si="761"/>
        <v>0</v>
      </c>
      <c r="R3021">
        <f t="shared" si="762"/>
        <v>0</v>
      </c>
      <c r="S3021">
        <f t="shared" si="763"/>
        <v>1</v>
      </c>
      <c r="T3021">
        <f t="shared" si="764"/>
        <v>0</v>
      </c>
      <c r="U3021">
        <v>0</v>
      </c>
      <c r="V3021">
        <f t="shared" si="765"/>
        <v>-6.3221423466331639E-2</v>
      </c>
      <c r="W3021">
        <f t="shared" si="766"/>
        <v>0.48419990646273514</v>
      </c>
      <c r="X3021">
        <f t="shared" si="767"/>
        <v>3.9969483851092285E-3</v>
      </c>
      <c r="Y3021">
        <f t="shared" si="768"/>
        <v>0</v>
      </c>
      <c r="Z3021" t="s">
        <v>3053</v>
      </c>
    </row>
    <row r="3022" spans="1:26" x14ac:dyDescent="0.25">
      <c r="A3022" t="s">
        <v>26</v>
      </c>
      <c r="B3022" t="s">
        <v>27</v>
      </c>
      <c r="C3022" t="s">
        <v>25</v>
      </c>
      <c r="D3022">
        <v>0</v>
      </c>
      <c r="F3022">
        <v>1</v>
      </c>
      <c r="G3022">
        <v>55.15</v>
      </c>
      <c r="H3022">
        <f t="shared" si="753"/>
        <v>1</v>
      </c>
      <c r="I3022">
        <f t="shared" si="754"/>
        <v>0</v>
      </c>
      <c r="J3022">
        <f t="shared" si="755"/>
        <v>1</v>
      </c>
      <c r="K3022">
        <f t="shared" si="756"/>
        <v>0</v>
      </c>
      <c r="L3022">
        <f t="shared" si="757"/>
        <v>0</v>
      </c>
      <c r="M3022">
        <f t="shared" si="758"/>
        <v>1</v>
      </c>
      <c r="N3022">
        <f t="shared" si="759"/>
        <v>0</v>
      </c>
      <c r="O3022">
        <f t="shared" si="760"/>
        <v>0</v>
      </c>
      <c r="P3022">
        <v>22</v>
      </c>
      <c r="Q3022">
        <f t="shared" si="761"/>
        <v>1</v>
      </c>
      <c r="R3022">
        <f t="shared" si="762"/>
        <v>0</v>
      </c>
      <c r="S3022">
        <f t="shared" si="763"/>
        <v>0</v>
      </c>
      <c r="T3022">
        <f t="shared" si="764"/>
        <v>0</v>
      </c>
      <c r="U3022">
        <v>1</v>
      </c>
      <c r="V3022">
        <f t="shared" si="765"/>
        <v>0.48051364920533024</v>
      </c>
      <c r="W3022">
        <f t="shared" si="766"/>
        <v>0.61786915821129862</v>
      </c>
      <c r="X3022">
        <f t="shared" si="767"/>
        <v>0.26986606866196267</v>
      </c>
      <c r="Y3022">
        <f t="shared" si="768"/>
        <v>1</v>
      </c>
      <c r="Z3022" t="s">
        <v>3054</v>
      </c>
    </row>
    <row r="3023" spans="1:26" x14ac:dyDescent="0.25">
      <c r="A3023" t="s">
        <v>29</v>
      </c>
      <c r="B3023" t="s">
        <v>38</v>
      </c>
      <c r="C3023" t="s">
        <v>25</v>
      </c>
      <c r="D3023">
        <v>0</v>
      </c>
      <c r="F3023">
        <v>1</v>
      </c>
      <c r="G3023">
        <v>34.049999999999997</v>
      </c>
      <c r="H3023">
        <f t="shared" si="753"/>
        <v>1</v>
      </c>
      <c r="I3023">
        <f t="shared" si="754"/>
        <v>0</v>
      </c>
      <c r="J3023">
        <f t="shared" si="755"/>
        <v>1</v>
      </c>
      <c r="K3023">
        <f t="shared" si="756"/>
        <v>0</v>
      </c>
      <c r="L3023">
        <f t="shared" si="757"/>
        <v>0</v>
      </c>
      <c r="M3023">
        <f t="shared" si="758"/>
        <v>0</v>
      </c>
      <c r="N3023">
        <f t="shared" si="759"/>
        <v>1</v>
      </c>
      <c r="O3023">
        <f t="shared" si="760"/>
        <v>0</v>
      </c>
      <c r="P3023">
        <v>33</v>
      </c>
      <c r="Q3023">
        <f t="shared" si="761"/>
        <v>0</v>
      </c>
      <c r="R3023">
        <f t="shared" si="762"/>
        <v>0</v>
      </c>
      <c r="S3023">
        <f t="shared" si="763"/>
        <v>1</v>
      </c>
      <c r="T3023">
        <f t="shared" si="764"/>
        <v>0</v>
      </c>
      <c r="U3023">
        <v>0</v>
      </c>
      <c r="V3023">
        <f t="shared" si="765"/>
        <v>3.9394387710620815E-2</v>
      </c>
      <c r="W3023">
        <f t="shared" si="766"/>
        <v>0.509847323440897</v>
      </c>
      <c r="X3023">
        <f t="shared" si="767"/>
        <v>1.5519177830947122E-3</v>
      </c>
      <c r="Y3023">
        <f t="shared" si="768"/>
        <v>0</v>
      </c>
      <c r="Z3023" t="s">
        <v>3055</v>
      </c>
    </row>
    <row r="3024" spans="1:26" x14ac:dyDescent="0.25">
      <c r="A3024" t="s">
        <v>26</v>
      </c>
      <c r="B3024" t="s">
        <v>30</v>
      </c>
      <c r="C3024" t="s">
        <v>23</v>
      </c>
      <c r="D3024">
        <v>0</v>
      </c>
      <c r="F3024">
        <v>1</v>
      </c>
      <c r="G3024">
        <v>19.95</v>
      </c>
      <c r="H3024">
        <f t="shared" si="753"/>
        <v>1</v>
      </c>
      <c r="I3024">
        <f t="shared" si="754"/>
        <v>0</v>
      </c>
      <c r="J3024">
        <f t="shared" si="755"/>
        <v>0</v>
      </c>
      <c r="K3024">
        <f t="shared" si="756"/>
        <v>0</v>
      </c>
      <c r="L3024">
        <f t="shared" si="757"/>
        <v>1</v>
      </c>
      <c r="M3024">
        <f t="shared" si="758"/>
        <v>1</v>
      </c>
      <c r="N3024">
        <f t="shared" si="759"/>
        <v>0</v>
      </c>
      <c r="O3024">
        <f t="shared" si="760"/>
        <v>0</v>
      </c>
      <c r="P3024">
        <v>5</v>
      </c>
      <c r="Q3024">
        <f t="shared" si="761"/>
        <v>0</v>
      </c>
      <c r="R3024">
        <f t="shared" si="762"/>
        <v>1</v>
      </c>
      <c r="S3024">
        <f t="shared" si="763"/>
        <v>0</v>
      </c>
      <c r="T3024">
        <f t="shared" si="764"/>
        <v>0</v>
      </c>
      <c r="U3024">
        <v>0</v>
      </c>
      <c r="V3024">
        <f t="shared" si="765"/>
        <v>0.26013834574097999</v>
      </c>
      <c r="W3024">
        <f t="shared" si="766"/>
        <v>0.56467029994632967</v>
      </c>
      <c r="X3024">
        <f t="shared" si="767"/>
        <v>6.7671958924853642E-2</v>
      </c>
      <c r="Y3024">
        <f t="shared" si="768"/>
        <v>0</v>
      </c>
      <c r="Z3024" t="s">
        <v>3056</v>
      </c>
    </row>
    <row r="3025" spans="1:26" x14ac:dyDescent="0.25">
      <c r="A3025" t="s">
        <v>26</v>
      </c>
      <c r="B3025" t="s">
        <v>30</v>
      </c>
      <c r="C3025" t="s">
        <v>23</v>
      </c>
      <c r="D3025">
        <v>0</v>
      </c>
      <c r="F3025">
        <v>1</v>
      </c>
      <c r="G3025">
        <v>19.95</v>
      </c>
      <c r="H3025">
        <f t="shared" si="753"/>
        <v>1</v>
      </c>
      <c r="I3025">
        <f t="shared" si="754"/>
        <v>0</v>
      </c>
      <c r="J3025">
        <f t="shared" si="755"/>
        <v>0</v>
      </c>
      <c r="K3025">
        <f t="shared" si="756"/>
        <v>0</v>
      </c>
      <c r="L3025">
        <f t="shared" si="757"/>
        <v>1</v>
      </c>
      <c r="M3025">
        <f t="shared" si="758"/>
        <v>1</v>
      </c>
      <c r="N3025">
        <f t="shared" si="759"/>
        <v>0</v>
      </c>
      <c r="O3025">
        <f t="shared" si="760"/>
        <v>0</v>
      </c>
      <c r="P3025">
        <v>2</v>
      </c>
      <c r="Q3025">
        <f t="shared" si="761"/>
        <v>0</v>
      </c>
      <c r="R3025">
        <f t="shared" si="762"/>
        <v>1</v>
      </c>
      <c r="S3025">
        <f t="shared" si="763"/>
        <v>0</v>
      </c>
      <c r="T3025">
        <f t="shared" si="764"/>
        <v>0</v>
      </c>
      <c r="U3025">
        <v>0</v>
      </c>
      <c r="V3025">
        <f t="shared" si="765"/>
        <v>0.26013834574097999</v>
      </c>
      <c r="W3025">
        <f t="shared" si="766"/>
        <v>0.56467029994632967</v>
      </c>
      <c r="X3025">
        <f t="shared" si="767"/>
        <v>6.7671958924853642E-2</v>
      </c>
      <c r="Y3025">
        <f t="shared" si="768"/>
        <v>0</v>
      </c>
      <c r="Z3025" t="s">
        <v>3057</v>
      </c>
    </row>
    <row r="3026" spans="1:26" x14ac:dyDescent="0.25">
      <c r="A3026" t="s">
        <v>45</v>
      </c>
      <c r="B3026" t="s">
        <v>38</v>
      </c>
      <c r="C3026" t="s">
        <v>25</v>
      </c>
      <c r="D3026">
        <v>0</v>
      </c>
      <c r="F3026">
        <v>1</v>
      </c>
      <c r="G3026">
        <v>89.7</v>
      </c>
      <c r="H3026">
        <f t="shared" si="753"/>
        <v>1</v>
      </c>
      <c r="I3026">
        <f t="shared" si="754"/>
        <v>0</v>
      </c>
      <c r="J3026">
        <f t="shared" si="755"/>
        <v>1</v>
      </c>
      <c r="K3026">
        <f t="shared" si="756"/>
        <v>0</v>
      </c>
      <c r="L3026">
        <f t="shared" si="757"/>
        <v>0</v>
      </c>
      <c r="M3026">
        <f t="shared" si="758"/>
        <v>0</v>
      </c>
      <c r="N3026">
        <f t="shared" si="759"/>
        <v>0</v>
      </c>
      <c r="O3026">
        <f t="shared" si="760"/>
        <v>1</v>
      </c>
      <c r="P3026">
        <v>72</v>
      </c>
      <c r="Q3026">
        <f t="shared" si="761"/>
        <v>0</v>
      </c>
      <c r="R3026">
        <f t="shared" si="762"/>
        <v>0</v>
      </c>
      <c r="S3026">
        <f t="shared" si="763"/>
        <v>1</v>
      </c>
      <c r="T3026">
        <f t="shared" si="764"/>
        <v>0</v>
      </c>
      <c r="U3026">
        <v>0</v>
      </c>
      <c r="V3026">
        <f t="shared" si="765"/>
        <v>6.6221765404630206E-2</v>
      </c>
      <c r="W3026">
        <f t="shared" si="766"/>
        <v>0.51654939392440946</v>
      </c>
      <c r="X3026">
        <f t="shared" si="767"/>
        <v>4.3853222133058778E-3</v>
      </c>
      <c r="Y3026">
        <f t="shared" si="768"/>
        <v>0</v>
      </c>
      <c r="Z3026" t="s">
        <v>3058</v>
      </c>
    </row>
    <row r="3027" spans="1:26" x14ac:dyDescent="0.25">
      <c r="A3027" t="s">
        <v>26</v>
      </c>
      <c r="B3027" t="s">
        <v>30</v>
      </c>
      <c r="C3027" t="s">
        <v>23</v>
      </c>
      <c r="D3027">
        <v>0</v>
      </c>
      <c r="F3027">
        <v>1</v>
      </c>
      <c r="G3027">
        <v>20.399999999999999</v>
      </c>
      <c r="H3027">
        <f t="shared" si="753"/>
        <v>1</v>
      </c>
      <c r="I3027">
        <f t="shared" si="754"/>
        <v>0</v>
      </c>
      <c r="J3027">
        <f t="shared" si="755"/>
        <v>0</v>
      </c>
      <c r="K3027">
        <f t="shared" si="756"/>
        <v>0</v>
      </c>
      <c r="L3027">
        <f t="shared" si="757"/>
        <v>1</v>
      </c>
      <c r="M3027">
        <f t="shared" si="758"/>
        <v>1</v>
      </c>
      <c r="N3027">
        <f t="shared" si="759"/>
        <v>0</v>
      </c>
      <c r="O3027">
        <f t="shared" si="760"/>
        <v>0</v>
      </c>
      <c r="P3027">
        <v>9</v>
      </c>
      <c r="Q3027">
        <f t="shared" si="761"/>
        <v>0</v>
      </c>
      <c r="R3027">
        <f t="shared" si="762"/>
        <v>1</v>
      </c>
      <c r="S3027">
        <f t="shared" si="763"/>
        <v>0</v>
      </c>
      <c r="T3027">
        <f t="shared" si="764"/>
        <v>0</v>
      </c>
      <c r="U3027">
        <v>0</v>
      </c>
      <c r="V3027">
        <f t="shared" si="765"/>
        <v>0.26083992067686007</v>
      </c>
      <c r="W3027">
        <f t="shared" si="766"/>
        <v>0.56484275168874909</v>
      </c>
      <c r="X3027">
        <f t="shared" si="767"/>
        <v>6.8037464218710653E-2</v>
      </c>
      <c r="Y3027">
        <f t="shared" si="768"/>
        <v>0</v>
      </c>
      <c r="Z3027" t="s">
        <v>3059</v>
      </c>
    </row>
    <row r="3028" spans="1:26" x14ac:dyDescent="0.25">
      <c r="A3028" t="s">
        <v>45</v>
      </c>
      <c r="B3028" t="s">
        <v>30</v>
      </c>
      <c r="C3028" t="s">
        <v>23</v>
      </c>
      <c r="D3028">
        <v>0</v>
      </c>
      <c r="F3028">
        <v>1</v>
      </c>
      <c r="G3028">
        <v>26.3</v>
      </c>
      <c r="H3028">
        <f t="shared" si="753"/>
        <v>1</v>
      </c>
      <c r="I3028">
        <f t="shared" si="754"/>
        <v>0</v>
      </c>
      <c r="J3028">
        <f t="shared" si="755"/>
        <v>0</v>
      </c>
      <c r="K3028">
        <f t="shared" si="756"/>
        <v>0</v>
      </c>
      <c r="L3028">
        <f t="shared" si="757"/>
        <v>1</v>
      </c>
      <c r="M3028">
        <f t="shared" si="758"/>
        <v>0</v>
      </c>
      <c r="N3028">
        <f t="shared" si="759"/>
        <v>0</v>
      </c>
      <c r="O3028">
        <f t="shared" si="760"/>
        <v>1</v>
      </c>
      <c r="P3028">
        <v>67</v>
      </c>
      <c r="Q3028">
        <f t="shared" si="761"/>
        <v>0</v>
      </c>
      <c r="R3028">
        <f t="shared" si="762"/>
        <v>1</v>
      </c>
      <c r="S3028">
        <f t="shared" si="763"/>
        <v>0</v>
      </c>
      <c r="T3028">
        <f t="shared" si="764"/>
        <v>0</v>
      </c>
      <c r="U3028">
        <v>0</v>
      </c>
      <c r="V3028">
        <f t="shared" si="765"/>
        <v>-5.6487387709895823E-2</v>
      </c>
      <c r="W3028">
        <f t="shared" si="766"/>
        <v>0.48588190690323252</v>
      </c>
      <c r="X3028">
        <f t="shared" si="767"/>
        <v>3.1908249702880895E-3</v>
      </c>
      <c r="Y3028">
        <f t="shared" si="768"/>
        <v>0</v>
      </c>
      <c r="Z3028" t="s">
        <v>3060</v>
      </c>
    </row>
    <row r="3029" spans="1:26" x14ac:dyDescent="0.25">
      <c r="A3029" t="s">
        <v>26</v>
      </c>
      <c r="B3029" t="s">
        <v>27</v>
      </c>
      <c r="C3029" t="s">
        <v>35</v>
      </c>
      <c r="D3029">
        <v>0</v>
      </c>
      <c r="F3029">
        <v>1</v>
      </c>
      <c r="G3029">
        <v>84.95</v>
      </c>
      <c r="H3029">
        <f t="shared" si="753"/>
        <v>1</v>
      </c>
      <c r="I3029">
        <f t="shared" si="754"/>
        <v>0</v>
      </c>
      <c r="J3029">
        <f t="shared" si="755"/>
        <v>0</v>
      </c>
      <c r="K3029">
        <f t="shared" si="756"/>
        <v>1</v>
      </c>
      <c r="L3029">
        <f t="shared" si="757"/>
        <v>0</v>
      </c>
      <c r="M3029">
        <f t="shared" si="758"/>
        <v>1</v>
      </c>
      <c r="N3029">
        <f t="shared" si="759"/>
        <v>0</v>
      </c>
      <c r="O3029">
        <f t="shared" si="760"/>
        <v>0</v>
      </c>
      <c r="P3029">
        <v>16</v>
      </c>
      <c r="Q3029">
        <f t="shared" si="761"/>
        <v>1</v>
      </c>
      <c r="R3029">
        <f t="shared" si="762"/>
        <v>0</v>
      </c>
      <c r="S3029">
        <f t="shared" si="763"/>
        <v>0</v>
      </c>
      <c r="T3029">
        <f t="shared" si="764"/>
        <v>0</v>
      </c>
      <c r="U3029">
        <v>1</v>
      </c>
      <c r="V3029">
        <f t="shared" si="765"/>
        <v>0.52697350051471992</v>
      </c>
      <c r="W3029">
        <f t="shared" si="766"/>
        <v>0.628776952820988</v>
      </c>
      <c r="X3029">
        <f t="shared" si="767"/>
        <v>0.22375406921529767</v>
      </c>
      <c r="Y3029">
        <f t="shared" si="768"/>
        <v>1</v>
      </c>
      <c r="Z3029" t="s">
        <v>3061</v>
      </c>
    </row>
    <row r="3030" spans="1:26" x14ac:dyDescent="0.25">
      <c r="A3030" t="s">
        <v>26</v>
      </c>
      <c r="B3030" t="s">
        <v>30</v>
      </c>
      <c r="C3030" t="s">
        <v>23</v>
      </c>
      <c r="D3030">
        <v>0</v>
      </c>
      <c r="F3030">
        <v>1</v>
      </c>
      <c r="G3030">
        <v>20.7</v>
      </c>
      <c r="H3030">
        <f t="shared" si="753"/>
        <v>1</v>
      </c>
      <c r="I3030">
        <f t="shared" si="754"/>
        <v>0</v>
      </c>
      <c r="J3030">
        <f t="shared" si="755"/>
        <v>0</v>
      </c>
      <c r="K3030">
        <f t="shared" si="756"/>
        <v>0</v>
      </c>
      <c r="L3030">
        <f t="shared" si="757"/>
        <v>1</v>
      </c>
      <c r="M3030">
        <f t="shared" si="758"/>
        <v>1</v>
      </c>
      <c r="N3030">
        <f t="shared" si="759"/>
        <v>0</v>
      </c>
      <c r="O3030">
        <f t="shared" si="760"/>
        <v>0</v>
      </c>
      <c r="P3030">
        <v>8</v>
      </c>
      <c r="Q3030">
        <f t="shared" si="761"/>
        <v>0</v>
      </c>
      <c r="R3030">
        <f t="shared" si="762"/>
        <v>1</v>
      </c>
      <c r="S3030">
        <f t="shared" si="763"/>
        <v>0</v>
      </c>
      <c r="T3030">
        <f t="shared" si="764"/>
        <v>0</v>
      </c>
      <c r="U3030">
        <v>0</v>
      </c>
      <c r="V3030">
        <f t="shared" si="765"/>
        <v>0.26130763730078005</v>
      </c>
      <c r="W3030">
        <f t="shared" si="766"/>
        <v>0.56495771080304258</v>
      </c>
      <c r="X3030">
        <f t="shared" si="767"/>
        <v>6.8281681311716011E-2</v>
      </c>
      <c r="Y3030">
        <f t="shared" si="768"/>
        <v>0</v>
      </c>
      <c r="Z3030" t="s">
        <v>3062</v>
      </c>
    </row>
    <row r="3031" spans="1:26" x14ac:dyDescent="0.25">
      <c r="A3031" t="s">
        <v>26</v>
      </c>
      <c r="B3031" t="s">
        <v>30</v>
      </c>
      <c r="C3031" t="s">
        <v>25</v>
      </c>
      <c r="D3031">
        <v>0</v>
      </c>
      <c r="F3031">
        <v>1</v>
      </c>
      <c r="G3031">
        <v>43.25</v>
      </c>
      <c r="H3031">
        <f t="shared" si="753"/>
        <v>1</v>
      </c>
      <c r="I3031">
        <f t="shared" si="754"/>
        <v>0</v>
      </c>
      <c r="J3031">
        <f t="shared" si="755"/>
        <v>1</v>
      </c>
      <c r="K3031">
        <f t="shared" si="756"/>
        <v>0</v>
      </c>
      <c r="L3031">
        <f t="shared" si="757"/>
        <v>0</v>
      </c>
      <c r="M3031">
        <f t="shared" si="758"/>
        <v>1</v>
      </c>
      <c r="N3031">
        <f t="shared" si="759"/>
        <v>0</v>
      </c>
      <c r="O3031">
        <f t="shared" si="760"/>
        <v>0</v>
      </c>
      <c r="P3031">
        <v>5</v>
      </c>
      <c r="Q3031">
        <f t="shared" si="761"/>
        <v>0</v>
      </c>
      <c r="R3031">
        <f t="shared" si="762"/>
        <v>1</v>
      </c>
      <c r="S3031">
        <f t="shared" si="763"/>
        <v>0</v>
      </c>
      <c r="T3031">
        <f t="shared" si="764"/>
        <v>0</v>
      </c>
      <c r="U3031">
        <v>1</v>
      </c>
      <c r="V3031">
        <f t="shared" si="765"/>
        <v>0.32519254605228443</v>
      </c>
      <c r="W3031">
        <f t="shared" si="766"/>
        <v>0.58058919154811595</v>
      </c>
      <c r="X3031">
        <f t="shared" si="767"/>
        <v>0.4553650999033983</v>
      </c>
      <c r="Y3031">
        <f t="shared" si="768"/>
        <v>1</v>
      </c>
      <c r="Z3031" t="s">
        <v>3063</v>
      </c>
    </row>
    <row r="3032" spans="1:26" x14ac:dyDescent="0.25">
      <c r="A3032" t="s">
        <v>29</v>
      </c>
      <c r="B3032" t="s">
        <v>38</v>
      </c>
      <c r="C3032" t="s">
        <v>25</v>
      </c>
      <c r="D3032">
        <v>0</v>
      </c>
      <c r="F3032">
        <v>1</v>
      </c>
      <c r="G3032">
        <v>48.35</v>
      </c>
      <c r="H3032">
        <f t="shared" si="753"/>
        <v>1</v>
      </c>
      <c r="I3032">
        <f t="shared" si="754"/>
        <v>0</v>
      </c>
      <c r="J3032">
        <f t="shared" si="755"/>
        <v>1</v>
      </c>
      <c r="K3032">
        <f t="shared" si="756"/>
        <v>0</v>
      </c>
      <c r="L3032">
        <f t="shared" si="757"/>
        <v>0</v>
      </c>
      <c r="M3032">
        <f t="shared" si="758"/>
        <v>0</v>
      </c>
      <c r="N3032">
        <f t="shared" si="759"/>
        <v>1</v>
      </c>
      <c r="O3032">
        <f t="shared" si="760"/>
        <v>0</v>
      </c>
      <c r="P3032">
        <v>23</v>
      </c>
      <c r="Q3032">
        <f t="shared" si="761"/>
        <v>0</v>
      </c>
      <c r="R3032">
        <f t="shared" si="762"/>
        <v>0</v>
      </c>
      <c r="S3032">
        <f t="shared" si="763"/>
        <v>1</v>
      </c>
      <c r="T3032">
        <f t="shared" si="764"/>
        <v>0</v>
      </c>
      <c r="U3032">
        <v>1</v>
      </c>
      <c r="V3032">
        <f t="shared" si="765"/>
        <v>6.6552049378231282E-2</v>
      </c>
      <c r="W3032">
        <f t="shared" si="766"/>
        <v>0.51663187400724353</v>
      </c>
      <c r="X3032">
        <f t="shared" si="767"/>
        <v>0.87132507651998004</v>
      </c>
      <c r="Y3032">
        <f t="shared" si="768"/>
        <v>0</v>
      </c>
      <c r="Z3032" t="s">
        <v>3064</v>
      </c>
    </row>
    <row r="3033" spans="1:26" x14ac:dyDescent="0.25">
      <c r="A3033" t="s">
        <v>26</v>
      </c>
      <c r="B3033" t="s">
        <v>27</v>
      </c>
      <c r="C3033" t="s">
        <v>35</v>
      </c>
      <c r="D3033">
        <v>0</v>
      </c>
      <c r="F3033">
        <v>1</v>
      </c>
      <c r="G3033">
        <v>79.55</v>
      </c>
      <c r="H3033">
        <f t="shared" si="753"/>
        <v>1</v>
      </c>
      <c r="I3033">
        <f t="shared" si="754"/>
        <v>0</v>
      </c>
      <c r="J3033">
        <f t="shared" si="755"/>
        <v>0</v>
      </c>
      <c r="K3033">
        <f t="shared" si="756"/>
        <v>1</v>
      </c>
      <c r="L3033">
        <f t="shared" si="757"/>
        <v>0</v>
      </c>
      <c r="M3033">
        <f t="shared" si="758"/>
        <v>1</v>
      </c>
      <c r="N3033">
        <f t="shared" si="759"/>
        <v>0</v>
      </c>
      <c r="O3033">
        <f t="shared" si="760"/>
        <v>0</v>
      </c>
      <c r="P3033">
        <v>1</v>
      </c>
      <c r="Q3033">
        <f t="shared" si="761"/>
        <v>1</v>
      </c>
      <c r="R3033">
        <f t="shared" si="762"/>
        <v>0</v>
      </c>
      <c r="S3033">
        <f t="shared" si="763"/>
        <v>0</v>
      </c>
      <c r="T3033">
        <f t="shared" si="764"/>
        <v>0</v>
      </c>
      <c r="U3033">
        <v>1</v>
      </c>
      <c r="V3033">
        <f t="shared" si="765"/>
        <v>0.53710921964921765</v>
      </c>
      <c r="W3033">
        <f t="shared" si="766"/>
        <v>0.63113969268336623</v>
      </c>
      <c r="X3033">
        <f t="shared" si="767"/>
        <v>0.21426787453375623</v>
      </c>
      <c r="Y3033">
        <f t="shared" si="768"/>
        <v>1</v>
      </c>
      <c r="Z3033" t="s">
        <v>3065</v>
      </c>
    </row>
    <row r="3034" spans="1:26" x14ac:dyDescent="0.25">
      <c r="A3034" t="s">
        <v>26</v>
      </c>
      <c r="B3034" t="s">
        <v>27</v>
      </c>
      <c r="C3034" t="s">
        <v>35</v>
      </c>
      <c r="D3034">
        <v>1</v>
      </c>
      <c r="F3034">
        <v>1</v>
      </c>
      <c r="G3034">
        <v>71.05</v>
      </c>
      <c r="H3034">
        <f t="shared" si="753"/>
        <v>0</v>
      </c>
      <c r="I3034">
        <f t="shared" si="754"/>
        <v>1</v>
      </c>
      <c r="J3034">
        <f t="shared" si="755"/>
        <v>0</v>
      </c>
      <c r="K3034">
        <f t="shared" si="756"/>
        <v>1</v>
      </c>
      <c r="L3034">
        <f t="shared" si="757"/>
        <v>0</v>
      </c>
      <c r="M3034">
        <f t="shared" si="758"/>
        <v>1</v>
      </c>
      <c r="N3034">
        <f t="shared" si="759"/>
        <v>0</v>
      </c>
      <c r="O3034">
        <f t="shared" si="760"/>
        <v>0</v>
      </c>
      <c r="P3034">
        <v>50</v>
      </c>
      <c r="Q3034">
        <f t="shared" si="761"/>
        <v>1</v>
      </c>
      <c r="R3034">
        <f t="shared" si="762"/>
        <v>0</v>
      </c>
      <c r="S3034">
        <f t="shared" si="763"/>
        <v>0</v>
      </c>
      <c r="T3034">
        <f t="shared" si="764"/>
        <v>0</v>
      </c>
      <c r="U3034">
        <v>1</v>
      </c>
      <c r="V3034">
        <f t="shared" si="765"/>
        <v>0.50530263027309186</v>
      </c>
      <c r="W3034">
        <f t="shared" si="766"/>
        <v>0.62370465742172354</v>
      </c>
      <c r="X3034">
        <f t="shared" si="767"/>
        <v>0.24472548761472127</v>
      </c>
      <c r="Y3034">
        <f t="shared" si="768"/>
        <v>1</v>
      </c>
      <c r="Z3034" t="s">
        <v>3066</v>
      </c>
    </row>
    <row r="3035" spans="1:26" x14ac:dyDescent="0.25">
      <c r="A3035" t="s">
        <v>45</v>
      </c>
      <c r="B3035" t="s">
        <v>38</v>
      </c>
      <c r="C3035" t="s">
        <v>23</v>
      </c>
      <c r="D3035">
        <v>0</v>
      </c>
      <c r="F3035">
        <v>1</v>
      </c>
      <c r="G3035">
        <v>19.45</v>
      </c>
      <c r="H3035">
        <f t="shared" si="753"/>
        <v>1</v>
      </c>
      <c r="I3035">
        <f t="shared" si="754"/>
        <v>0</v>
      </c>
      <c r="J3035">
        <f t="shared" si="755"/>
        <v>0</v>
      </c>
      <c r="K3035">
        <f t="shared" si="756"/>
        <v>0</v>
      </c>
      <c r="L3035">
        <f t="shared" si="757"/>
        <v>1</v>
      </c>
      <c r="M3035">
        <f t="shared" si="758"/>
        <v>0</v>
      </c>
      <c r="N3035">
        <f t="shared" si="759"/>
        <v>0</v>
      </c>
      <c r="O3035">
        <f t="shared" si="760"/>
        <v>1</v>
      </c>
      <c r="P3035">
        <v>17</v>
      </c>
      <c r="Q3035">
        <f t="shared" si="761"/>
        <v>0</v>
      </c>
      <c r="R3035">
        <f t="shared" si="762"/>
        <v>0</v>
      </c>
      <c r="S3035">
        <f t="shared" si="763"/>
        <v>1</v>
      </c>
      <c r="T3035">
        <f t="shared" si="764"/>
        <v>0</v>
      </c>
      <c r="U3035">
        <v>0</v>
      </c>
      <c r="V3035">
        <f t="shared" si="765"/>
        <v>-6.7166917289403175E-2</v>
      </c>
      <c r="W3035">
        <f t="shared" si="766"/>
        <v>0.48321458067430773</v>
      </c>
      <c r="X3035">
        <f t="shared" si="767"/>
        <v>4.5113947781615267E-3</v>
      </c>
      <c r="Y3035">
        <f t="shared" si="768"/>
        <v>0</v>
      </c>
      <c r="Z3035" t="s">
        <v>3067</v>
      </c>
    </row>
    <row r="3036" spans="1:26" x14ac:dyDescent="0.25">
      <c r="A3036" t="s">
        <v>45</v>
      </c>
      <c r="B3036" t="s">
        <v>33</v>
      </c>
      <c r="C3036" t="s">
        <v>35</v>
      </c>
      <c r="D3036">
        <v>0</v>
      </c>
      <c r="F3036">
        <v>1</v>
      </c>
      <c r="G3036">
        <v>110.8</v>
      </c>
      <c r="H3036">
        <f t="shared" si="753"/>
        <v>1</v>
      </c>
      <c r="I3036">
        <f t="shared" si="754"/>
        <v>0</v>
      </c>
      <c r="J3036">
        <f t="shared" si="755"/>
        <v>0</v>
      </c>
      <c r="K3036">
        <f t="shared" si="756"/>
        <v>1</v>
      </c>
      <c r="L3036">
        <f t="shared" si="757"/>
        <v>0</v>
      </c>
      <c r="M3036">
        <f t="shared" si="758"/>
        <v>0</v>
      </c>
      <c r="N3036">
        <f t="shared" si="759"/>
        <v>0</v>
      </c>
      <c r="O3036">
        <f t="shared" si="760"/>
        <v>1</v>
      </c>
      <c r="P3036">
        <v>68</v>
      </c>
      <c r="Q3036">
        <f t="shared" si="761"/>
        <v>0</v>
      </c>
      <c r="R3036">
        <f t="shared" si="762"/>
        <v>0</v>
      </c>
      <c r="S3036">
        <f t="shared" si="763"/>
        <v>0</v>
      </c>
      <c r="T3036">
        <f t="shared" si="764"/>
        <v>1</v>
      </c>
      <c r="U3036">
        <v>0</v>
      </c>
      <c r="V3036">
        <f t="shared" si="765"/>
        <v>0.10398100388109466</v>
      </c>
      <c r="W3036">
        <f t="shared" si="766"/>
        <v>0.52597185443875738</v>
      </c>
      <c r="X3036">
        <f t="shared" si="767"/>
        <v>1.0812049168120222E-2</v>
      </c>
      <c r="Y3036">
        <f t="shared" si="768"/>
        <v>0</v>
      </c>
      <c r="Z3036" t="s">
        <v>3068</v>
      </c>
    </row>
    <row r="3037" spans="1:26" x14ac:dyDescent="0.25">
      <c r="A3037" t="s">
        <v>26</v>
      </c>
      <c r="B3037" t="s">
        <v>27</v>
      </c>
      <c r="C3037" t="s">
        <v>35</v>
      </c>
      <c r="D3037">
        <v>0</v>
      </c>
      <c r="F3037">
        <v>1</v>
      </c>
      <c r="G3037">
        <v>84.5</v>
      </c>
      <c r="H3037">
        <f t="shared" si="753"/>
        <v>1</v>
      </c>
      <c r="I3037">
        <f t="shared" si="754"/>
        <v>0</v>
      </c>
      <c r="J3037">
        <f t="shared" si="755"/>
        <v>0</v>
      </c>
      <c r="K3037">
        <f t="shared" si="756"/>
        <v>1</v>
      </c>
      <c r="L3037">
        <f t="shared" si="757"/>
        <v>0</v>
      </c>
      <c r="M3037">
        <f t="shared" si="758"/>
        <v>1</v>
      </c>
      <c r="N3037">
        <f t="shared" si="759"/>
        <v>0</v>
      </c>
      <c r="O3037">
        <f t="shared" si="760"/>
        <v>0</v>
      </c>
      <c r="P3037">
        <v>1</v>
      </c>
      <c r="Q3037">
        <f t="shared" si="761"/>
        <v>1</v>
      </c>
      <c r="R3037">
        <f t="shared" si="762"/>
        <v>0</v>
      </c>
      <c r="S3037">
        <f t="shared" si="763"/>
        <v>0</v>
      </c>
      <c r="T3037">
        <f t="shared" si="764"/>
        <v>0</v>
      </c>
      <c r="U3037">
        <v>1</v>
      </c>
      <c r="V3037">
        <f t="shared" si="765"/>
        <v>0.54482654394389807</v>
      </c>
      <c r="W3037">
        <f t="shared" si="766"/>
        <v>0.63293447883755538</v>
      </c>
      <c r="X3037">
        <f t="shared" si="767"/>
        <v>0.20718287509805616</v>
      </c>
      <c r="Y3037">
        <f t="shared" si="768"/>
        <v>1</v>
      </c>
      <c r="Z3037" t="s">
        <v>3069</v>
      </c>
    </row>
    <row r="3038" spans="1:26" x14ac:dyDescent="0.25">
      <c r="A3038" t="s">
        <v>26</v>
      </c>
      <c r="B3038" t="s">
        <v>27</v>
      </c>
      <c r="C3038" t="s">
        <v>35</v>
      </c>
      <c r="D3038">
        <v>1</v>
      </c>
      <c r="F3038">
        <v>1</v>
      </c>
      <c r="G3038">
        <v>69.3</v>
      </c>
      <c r="H3038">
        <f t="shared" si="753"/>
        <v>0</v>
      </c>
      <c r="I3038">
        <f t="shared" si="754"/>
        <v>1</v>
      </c>
      <c r="J3038">
        <f t="shared" si="755"/>
        <v>0</v>
      </c>
      <c r="K3038">
        <f t="shared" si="756"/>
        <v>1</v>
      </c>
      <c r="L3038">
        <f t="shared" si="757"/>
        <v>0</v>
      </c>
      <c r="M3038">
        <f t="shared" si="758"/>
        <v>1</v>
      </c>
      <c r="N3038">
        <f t="shared" si="759"/>
        <v>0</v>
      </c>
      <c r="O3038">
        <f t="shared" si="760"/>
        <v>0</v>
      </c>
      <c r="P3038">
        <v>25</v>
      </c>
      <c r="Q3038">
        <f t="shared" si="761"/>
        <v>1</v>
      </c>
      <c r="R3038">
        <f t="shared" si="762"/>
        <v>0</v>
      </c>
      <c r="S3038">
        <f t="shared" si="763"/>
        <v>0</v>
      </c>
      <c r="T3038">
        <f t="shared" si="764"/>
        <v>0</v>
      </c>
      <c r="U3038">
        <v>0</v>
      </c>
      <c r="V3038">
        <f t="shared" si="765"/>
        <v>0.50257428330022502</v>
      </c>
      <c r="W3038">
        <f t="shared" si="766"/>
        <v>0.62306410634733467</v>
      </c>
      <c r="X3038">
        <f t="shared" si="767"/>
        <v>0.25258091023473483</v>
      </c>
      <c r="Y3038">
        <f t="shared" si="768"/>
        <v>1</v>
      </c>
      <c r="Z3038" t="s">
        <v>3070</v>
      </c>
    </row>
    <row r="3039" spans="1:26" x14ac:dyDescent="0.25">
      <c r="A3039" t="s">
        <v>29</v>
      </c>
      <c r="B3039" t="s">
        <v>33</v>
      </c>
      <c r="C3039" t="s">
        <v>25</v>
      </c>
      <c r="D3039">
        <v>0</v>
      </c>
      <c r="F3039">
        <v>1</v>
      </c>
      <c r="G3039">
        <v>49.35</v>
      </c>
      <c r="H3039">
        <f t="shared" si="753"/>
        <v>1</v>
      </c>
      <c r="I3039">
        <f t="shared" si="754"/>
        <v>0</v>
      </c>
      <c r="J3039">
        <f t="shared" si="755"/>
        <v>1</v>
      </c>
      <c r="K3039">
        <f t="shared" si="756"/>
        <v>0</v>
      </c>
      <c r="L3039">
        <f t="shared" si="757"/>
        <v>0</v>
      </c>
      <c r="M3039">
        <f t="shared" si="758"/>
        <v>0</v>
      </c>
      <c r="N3039">
        <f t="shared" si="759"/>
        <v>1</v>
      </c>
      <c r="O3039">
        <f t="shared" si="760"/>
        <v>0</v>
      </c>
      <c r="P3039">
        <v>67</v>
      </c>
      <c r="Q3039">
        <f t="shared" si="761"/>
        <v>0</v>
      </c>
      <c r="R3039">
        <f t="shared" si="762"/>
        <v>0</v>
      </c>
      <c r="S3039">
        <f t="shared" si="763"/>
        <v>0</v>
      </c>
      <c r="T3039">
        <f t="shared" si="764"/>
        <v>1</v>
      </c>
      <c r="U3039">
        <v>0</v>
      </c>
      <c r="V3039">
        <f t="shared" si="765"/>
        <v>6.3247935530542337E-2</v>
      </c>
      <c r="W3039">
        <f t="shared" si="766"/>
        <v>0.51580671493199337</v>
      </c>
      <c r="X3039">
        <f t="shared" si="767"/>
        <v>4.0003013488756397E-3</v>
      </c>
      <c r="Y3039">
        <f t="shared" si="768"/>
        <v>0</v>
      </c>
      <c r="Z3039" t="s">
        <v>3071</v>
      </c>
    </row>
    <row r="3040" spans="1:26" x14ac:dyDescent="0.25">
      <c r="A3040" t="s">
        <v>29</v>
      </c>
      <c r="B3040" t="s">
        <v>38</v>
      </c>
      <c r="C3040" t="s">
        <v>23</v>
      </c>
      <c r="D3040">
        <v>0</v>
      </c>
      <c r="F3040">
        <v>1</v>
      </c>
      <c r="G3040">
        <v>20.350000000000001</v>
      </c>
      <c r="H3040">
        <f t="shared" si="753"/>
        <v>1</v>
      </c>
      <c r="I3040">
        <f t="shared" si="754"/>
        <v>0</v>
      </c>
      <c r="J3040">
        <f t="shared" si="755"/>
        <v>0</v>
      </c>
      <c r="K3040">
        <f t="shared" si="756"/>
        <v>0</v>
      </c>
      <c r="L3040">
        <f t="shared" si="757"/>
        <v>1</v>
      </c>
      <c r="M3040">
        <f t="shared" si="758"/>
        <v>0</v>
      </c>
      <c r="N3040">
        <f t="shared" si="759"/>
        <v>1</v>
      </c>
      <c r="O3040">
        <f t="shared" si="760"/>
        <v>0</v>
      </c>
      <c r="P3040">
        <v>32</v>
      </c>
      <c r="Q3040">
        <f t="shared" si="761"/>
        <v>0</v>
      </c>
      <c r="R3040">
        <f t="shared" si="762"/>
        <v>0</v>
      </c>
      <c r="S3040">
        <f t="shared" si="763"/>
        <v>1</v>
      </c>
      <c r="T3040">
        <f t="shared" si="764"/>
        <v>0</v>
      </c>
      <c r="U3040">
        <v>0</v>
      </c>
      <c r="V3040">
        <f t="shared" si="765"/>
        <v>7.8617377298156634E-3</v>
      </c>
      <c r="W3040">
        <f t="shared" si="766"/>
        <v>0.50196542430939572</v>
      </c>
      <c r="X3040">
        <f t="shared" si="767"/>
        <v>6.1806920132407141E-5</v>
      </c>
      <c r="Y3040">
        <f t="shared" si="768"/>
        <v>0</v>
      </c>
      <c r="Z3040" t="s">
        <v>3072</v>
      </c>
    </row>
    <row r="3041" spans="1:26" x14ac:dyDescent="0.25">
      <c r="A3041" t="s">
        <v>29</v>
      </c>
      <c r="B3041" t="s">
        <v>27</v>
      </c>
      <c r="C3041" t="s">
        <v>35</v>
      </c>
      <c r="D3041">
        <v>1</v>
      </c>
      <c r="F3041">
        <v>1</v>
      </c>
      <c r="G3041">
        <v>105.6</v>
      </c>
      <c r="H3041">
        <f t="shared" si="753"/>
        <v>0</v>
      </c>
      <c r="I3041">
        <f t="shared" si="754"/>
        <v>1</v>
      </c>
      <c r="J3041">
        <f t="shared" si="755"/>
        <v>0</v>
      </c>
      <c r="K3041">
        <f t="shared" si="756"/>
        <v>1</v>
      </c>
      <c r="L3041">
        <f t="shared" si="757"/>
        <v>0</v>
      </c>
      <c r="M3041">
        <f t="shared" si="758"/>
        <v>0</v>
      </c>
      <c r="N3041">
        <f t="shared" si="759"/>
        <v>1</v>
      </c>
      <c r="O3041">
        <f t="shared" si="760"/>
        <v>0</v>
      </c>
      <c r="P3041">
        <v>67</v>
      </c>
      <c r="Q3041">
        <f t="shared" si="761"/>
        <v>1</v>
      </c>
      <c r="R3041">
        <f t="shared" si="762"/>
        <v>0</v>
      </c>
      <c r="S3041">
        <f t="shared" si="763"/>
        <v>0</v>
      </c>
      <c r="T3041">
        <f t="shared" si="764"/>
        <v>0</v>
      </c>
      <c r="U3041">
        <v>0</v>
      </c>
      <c r="V3041">
        <f t="shared" si="765"/>
        <v>0.30140459535740183</v>
      </c>
      <c r="W3041">
        <f t="shared" si="766"/>
        <v>0.57478584586585246</v>
      </c>
      <c r="X3041">
        <f t="shared" si="767"/>
        <v>9.0844730102559126E-2</v>
      </c>
      <c r="Y3041">
        <f t="shared" si="768"/>
        <v>0</v>
      </c>
      <c r="Z3041" t="s">
        <v>3073</v>
      </c>
    </row>
    <row r="3042" spans="1:26" x14ac:dyDescent="0.25">
      <c r="A3042" t="s">
        <v>45</v>
      </c>
      <c r="B3042" t="s">
        <v>38</v>
      </c>
      <c r="C3042" t="s">
        <v>25</v>
      </c>
      <c r="D3042">
        <v>1</v>
      </c>
      <c r="F3042">
        <v>1</v>
      </c>
      <c r="G3042">
        <v>64.45</v>
      </c>
      <c r="H3042">
        <f t="shared" si="753"/>
        <v>0</v>
      </c>
      <c r="I3042">
        <f t="shared" si="754"/>
        <v>1</v>
      </c>
      <c r="J3042">
        <f t="shared" si="755"/>
        <v>1</v>
      </c>
      <c r="K3042">
        <f t="shared" si="756"/>
        <v>0</v>
      </c>
      <c r="L3042">
        <f t="shared" si="757"/>
        <v>0</v>
      </c>
      <c r="M3042">
        <f t="shared" si="758"/>
        <v>0</v>
      </c>
      <c r="N3042">
        <f t="shared" si="759"/>
        <v>0</v>
      </c>
      <c r="O3042">
        <f t="shared" si="760"/>
        <v>1</v>
      </c>
      <c r="P3042">
        <v>72</v>
      </c>
      <c r="Q3042">
        <f t="shared" si="761"/>
        <v>0</v>
      </c>
      <c r="R3042">
        <f t="shared" si="762"/>
        <v>0</v>
      </c>
      <c r="S3042">
        <f t="shared" si="763"/>
        <v>1</v>
      </c>
      <c r="T3042">
        <f t="shared" si="764"/>
        <v>0</v>
      </c>
      <c r="U3042">
        <v>0</v>
      </c>
      <c r="V3042">
        <f t="shared" si="765"/>
        <v>3.1718785485450082E-2</v>
      </c>
      <c r="W3042">
        <f t="shared" si="766"/>
        <v>0.50792903161160508</v>
      </c>
      <c r="X3042">
        <f t="shared" si="767"/>
        <v>1.0060813526719988E-3</v>
      </c>
      <c r="Y3042">
        <f t="shared" si="768"/>
        <v>0</v>
      </c>
      <c r="Z3042" t="s">
        <v>3074</v>
      </c>
    </row>
    <row r="3043" spans="1:26" x14ac:dyDescent="0.25">
      <c r="A3043" t="s">
        <v>45</v>
      </c>
      <c r="B3043" t="s">
        <v>38</v>
      </c>
      <c r="C3043" t="s">
        <v>35</v>
      </c>
      <c r="D3043">
        <v>0</v>
      </c>
      <c r="F3043">
        <v>1</v>
      </c>
      <c r="G3043">
        <v>108.6</v>
      </c>
      <c r="H3043">
        <f t="shared" si="753"/>
        <v>1</v>
      </c>
      <c r="I3043">
        <f t="shared" si="754"/>
        <v>0</v>
      </c>
      <c r="J3043">
        <f t="shared" si="755"/>
        <v>0</v>
      </c>
      <c r="K3043">
        <f t="shared" si="756"/>
        <v>1</v>
      </c>
      <c r="L3043">
        <f t="shared" si="757"/>
        <v>0</v>
      </c>
      <c r="M3043">
        <f t="shared" si="758"/>
        <v>0</v>
      </c>
      <c r="N3043">
        <f t="shared" si="759"/>
        <v>0</v>
      </c>
      <c r="O3043">
        <f t="shared" si="760"/>
        <v>1</v>
      </c>
      <c r="P3043">
        <v>71</v>
      </c>
      <c r="Q3043">
        <f t="shared" si="761"/>
        <v>0</v>
      </c>
      <c r="R3043">
        <f t="shared" si="762"/>
        <v>0</v>
      </c>
      <c r="S3043">
        <f t="shared" si="763"/>
        <v>1</v>
      </c>
      <c r="T3043">
        <f t="shared" si="764"/>
        <v>0</v>
      </c>
      <c r="U3043">
        <v>1</v>
      </c>
      <c r="V3043">
        <f t="shared" si="765"/>
        <v>9.5687912711592077E-2</v>
      </c>
      <c r="W3043">
        <f t="shared" si="766"/>
        <v>0.52390374205355417</v>
      </c>
      <c r="X3043">
        <f t="shared" si="767"/>
        <v>0.81778035121591719</v>
      </c>
      <c r="Y3043">
        <f t="shared" si="768"/>
        <v>0</v>
      </c>
      <c r="Z3043" t="s">
        <v>3075</v>
      </c>
    </row>
    <row r="3044" spans="1:26" x14ac:dyDescent="0.25">
      <c r="A3044" t="s">
        <v>26</v>
      </c>
      <c r="B3044" t="s">
        <v>27</v>
      </c>
      <c r="C3044" t="s">
        <v>25</v>
      </c>
      <c r="D3044">
        <v>0</v>
      </c>
      <c r="F3044">
        <v>1</v>
      </c>
      <c r="G3044">
        <v>49.9</v>
      </c>
      <c r="H3044">
        <f t="shared" si="753"/>
        <v>1</v>
      </c>
      <c r="I3044">
        <f t="shared" si="754"/>
        <v>0</v>
      </c>
      <c r="J3044">
        <f t="shared" si="755"/>
        <v>1</v>
      </c>
      <c r="K3044">
        <f t="shared" si="756"/>
        <v>0</v>
      </c>
      <c r="L3044">
        <f t="shared" si="757"/>
        <v>0</v>
      </c>
      <c r="M3044">
        <f t="shared" si="758"/>
        <v>1</v>
      </c>
      <c r="N3044">
        <f t="shared" si="759"/>
        <v>0</v>
      </c>
      <c r="O3044">
        <f t="shared" si="760"/>
        <v>0</v>
      </c>
      <c r="P3044">
        <v>1</v>
      </c>
      <c r="Q3044">
        <f t="shared" si="761"/>
        <v>1</v>
      </c>
      <c r="R3044">
        <f t="shared" si="762"/>
        <v>0</v>
      </c>
      <c r="S3044">
        <f t="shared" si="763"/>
        <v>0</v>
      </c>
      <c r="T3044">
        <f t="shared" si="764"/>
        <v>0</v>
      </c>
      <c r="U3044">
        <v>0</v>
      </c>
      <c r="V3044">
        <f t="shared" si="765"/>
        <v>0.47232860828672973</v>
      </c>
      <c r="W3044">
        <f t="shared" si="766"/>
        <v>0.61593475844894807</v>
      </c>
      <c r="X3044">
        <f t="shared" si="767"/>
        <v>0.22309431420607898</v>
      </c>
      <c r="Y3044">
        <f t="shared" si="768"/>
        <v>1</v>
      </c>
      <c r="Z3044" t="s">
        <v>3076</v>
      </c>
    </row>
    <row r="3045" spans="1:26" x14ac:dyDescent="0.25">
      <c r="A3045" t="s">
        <v>26</v>
      </c>
      <c r="B3045" t="s">
        <v>33</v>
      </c>
      <c r="C3045" t="s">
        <v>25</v>
      </c>
      <c r="D3045">
        <v>0</v>
      </c>
      <c r="F3045">
        <v>1</v>
      </c>
      <c r="G3045">
        <v>30.3</v>
      </c>
      <c r="H3045">
        <f t="shared" si="753"/>
        <v>1</v>
      </c>
      <c r="I3045">
        <f t="shared" si="754"/>
        <v>0</v>
      </c>
      <c r="J3045">
        <f t="shared" si="755"/>
        <v>1</v>
      </c>
      <c r="K3045">
        <f t="shared" si="756"/>
        <v>0</v>
      </c>
      <c r="L3045">
        <f t="shared" si="757"/>
        <v>0</v>
      </c>
      <c r="M3045">
        <f t="shared" si="758"/>
        <v>1</v>
      </c>
      <c r="N3045">
        <f t="shared" si="759"/>
        <v>0</v>
      </c>
      <c r="O3045">
        <f t="shared" si="760"/>
        <v>0</v>
      </c>
      <c r="P3045">
        <v>46</v>
      </c>
      <c r="Q3045">
        <f t="shared" si="761"/>
        <v>0</v>
      </c>
      <c r="R3045">
        <f t="shared" si="762"/>
        <v>0</v>
      </c>
      <c r="S3045">
        <f t="shared" si="763"/>
        <v>0</v>
      </c>
      <c r="T3045">
        <f t="shared" si="764"/>
        <v>1</v>
      </c>
      <c r="U3045">
        <v>1</v>
      </c>
      <c r="V3045">
        <f t="shared" si="765"/>
        <v>0.31869422755737237</v>
      </c>
      <c r="W3045">
        <f t="shared" si="766"/>
        <v>0.57900599247838713</v>
      </c>
      <c r="X3045">
        <f t="shared" si="767"/>
        <v>0.46417755556364559</v>
      </c>
      <c r="Y3045">
        <f t="shared" si="768"/>
        <v>0</v>
      </c>
      <c r="Z3045" t="s">
        <v>3077</v>
      </c>
    </row>
    <row r="3046" spans="1:26" x14ac:dyDescent="0.25">
      <c r="A3046" t="s">
        <v>26</v>
      </c>
      <c r="B3046" t="s">
        <v>27</v>
      </c>
      <c r="C3046" t="s">
        <v>25</v>
      </c>
      <c r="D3046">
        <v>1</v>
      </c>
      <c r="F3046">
        <v>1</v>
      </c>
      <c r="G3046">
        <v>30.4</v>
      </c>
      <c r="H3046">
        <f t="shared" si="753"/>
        <v>0</v>
      </c>
      <c r="I3046">
        <f t="shared" si="754"/>
        <v>1</v>
      </c>
      <c r="J3046">
        <f t="shared" si="755"/>
        <v>1</v>
      </c>
      <c r="K3046">
        <f t="shared" si="756"/>
        <v>0</v>
      </c>
      <c r="L3046">
        <f t="shared" si="757"/>
        <v>0</v>
      </c>
      <c r="M3046">
        <f t="shared" si="758"/>
        <v>1</v>
      </c>
      <c r="N3046">
        <f t="shared" si="759"/>
        <v>0</v>
      </c>
      <c r="O3046">
        <f t="shared" si="760"/>
        <v>0</v>
      </c>
      <c r="P3046">
        <v>2</v>
      </c>
      <c r="Q3046">
        <f t="shared" si="761"/>
        <v>1</v>
      </c>
      <c r="R3046">
        <f t="shared" si="762"/>
        <v>0</v>
      </c>
      <c r="S3046">
        <f t="shared" si="763"/>
        <v>0</v>
      </c>
      <c r="T3046">
        <f t="shared" si="764"/>
        <v>0</v>
      </c>
      <c r="U3046">
        <v>1</v>
      </c>
      <c r="V3046">
        <f t="shared" si="765"/>
        <v>0.44192702773192771</v>
      </c>
      <c r="W3046">
        <f t="shared" si="766"/>
        <v>0.6087181069666</v>
      </c>
      <c r="X3046">
        <f t="shared" si="767"/>
        <v>0.3114454423761206</v>
      </c>
      <c r="Y3046">
        <f t="shared" si="768"/>
        <v>1</v>
      </c>
      <c r="Z3046" t="s">
        <v>3078</v>
      </c>
    </row>
    <row r="3047" spans="1:26" x14ac:dyDescent="0.25">
      <c r="A3047" t="s">
        <v>26</v>
      </c>
      <c r="B3047" t="s">
        <v>30</v>
      </c>
      <c r="C3047" t="s">
        <v>25</v>
      </c>
      <c r="D3047">
        <v>0</v>
      </c>
      <c r="F3047">
        <v>1</v>
      </c>
      <c r="G3047">
        <v>45.4</v>
      </c>
      <c r="H3047">
        <f t="shared" si="753"/>
        <v>1</v>
      </c>
      <c r="I3047">
        <f t="shared" si="754"/>
        <v>0</v>
      </c>
      <c r="J3047">
        <f t="shared" si="755"/>
        <v>1</v>
      </c>
      <c r="K3047">
        <f t="shared" si="756"/>
        <v>0</v>
      </c>
      <c r="L3047">
        <f t="shared" si="757"/>
        <v>0</v>
      </c>
      <c r="M3047">
        <f t="shared" si="758"/>
        <v>1</v>
      </c>
      <c r="N3047">
        <f t="shared" si="759"/>
        <v>0</v>
      </c>
      <c r="O3047">
        <f t="shared" si="760"/>
        <v>0</v>
      </c>
      <c r="P3047">
        <v>1</v>
      </c>
      <c r="Q3047">
        <f t="shared" si="761"/>
        <v>0</v>
      </c>
      <c r="R3047">
        <f t="shared" si="762"/>
        <v>1</v>
      </c>
      <c r="S3047">
        <f t="shared" si="763"/>
        <v>0</v>
      </c>
      <c r="T3047">
        <f t="shared" si="764"/>
        <v>0</v>
      </c>
      <c r="U3047">
        <v>1</v>
      </c>
      <c r="V3047">
        <f t="shared" si="765"/>
        <v>0.32854451519037797</v>
      </c>
      <c r="W3047">
        <f t="shared" si="766"/>
        <v>0.58140519288173398</v>
      </c>
      <c r="X3047">
        <f t="shared" si="767"/>
        <v>0.45085246808092455</v>
      </c>
      <c r="Y3047">
        <f t="shared" si="768"/>
        <v>1</v>
      </c>
      <c r="Z3047" t="s">
        <v>3079</v>
      </c>
    </row>
    <row r="3048" spans="1:26" x14ac:dyDescent="0.25">
      <c r="A3048" t="s">
        <v>29</v>
      </c>
      <c r="B3048" t="s">
        <v>27</v>
      </c>
      <c r="C3048" t="s">
        <v>25</v>
      </c>
      <c r="D3048">
        <v>0</v>
      </c>
      <c r="F3048">
        <v>1</v>
      </c>
      <c r="G3048">
        <v>65.650000000000006</v>
      </c>
      <c r="H3048">
        <f t="shared" si="753"/>
        <v>1</v>
      </c>
      <c r="I3048">
        <f t="shared" si="754"/>
        <v>0</v>
      </c>
      <c r="J3048">
        <f t="shared" si="755"/>
        <v>1</v>
      </c>
      <c r="K3048">
        <f t="shared" si="756"/>
        <v>0</v>
      </c>
      <c r="L3048">
        <f t="shared" si="757"/>
        <v>0</v>
      </c>
      <c r="M3048">
        <f t="shared" si="758"/>
        <v>0</v>
      </c>
      <c r="N3048">
        <f t="shared" si="759"/>
        <v>1</v>
      </c>
      <c r="O3048">
        <f t="shared" si="760"/>
        <v>0</v>
      </c>
      <c r="P3048">
        <v>48</v>
      </c>
      <c r="Q3048">
        <f t="shared" si="761"/>
        <v>1</v>
      </c>
      <c r="R3048">
        <f t="shared" si="762"/>
        <v>0</v>
      </c>
      <c r="S3048">
        <f t="shared" si="763"/>
        <v>0</v>
      </c>
      <c r="T3048">
        <f t="shared" si="764"/>
        <v>0</v>
      </c>
      <c r="U3048">
        <v>0</v>
      </c>
      <c r="V3048">
        <f t="shared" si="765"/>
        <v>0.23029205176183765</v>
      </c>
      <c r="W3048">
        <f t="shared" si="766"/>
        <v>0.55731990918763596</v>
      </c>
      <c r="X3048">
        <f t="shared" si="767"/>
        <v>5.3034429104676907E-2</v>
      </c>
      <c r="Y3048">
        <f t="shared" si="768"/>
        <v>0</v>
      </c>
      <c r="Z3048" t="s">
        <v>3080</v>
      </c>
    </row>
    <row r="3049" spans="1:26" x14ac:dyDescent="0.25">
      <c r="A3049" t="s">
        <v>29</v>
      </c>
      <c r="B3049" t="s">
        <v>33</v>
      </c>
      <c r="C3049" t="s">
        <v>35</v>
      </c>
      <c r="D3049">
        <v>0</v>
      </c>
      <c r="F3049">
        <v>1</v>
      </c>
      <c r="G3049">
        <v>103.3</v>
      </c>
      <c r="H3049">
        <f t="shared" si="753"/>
        <v>1</v>
      </c>
      <c r="I3049">
        <f t="shared" si="754"/>
        <v>0</v>
      </c>
      <c r="J3049">
        <f t="shared" si="755"/>
        <v>0</v>
      </c>
      <c r="K3049">
        <f t="shared" si="756"/>
        <v>1</v>
      </c>
      <c r="L3049">
        <f t="shared" si="757"/>
        <v>0</v>
      </c>
      <c r="M3049">
        <f t="shared" si="758"/>
        <v>0</v>
      </c>
      <c r="N3049">
        <f t="shared" si="759"/>
        <v>1</v>
      </c>
      <c r="O3049">
        <f t="shared" si="760"/>
        <v>0</v>
      </c>
      <c r="P3049">
        <v>61</v>
      </c>
      <c r="Q3049">
        <f t="shared" si="761"/>
        <v>0</v>
      </c>
      <c r="R3049">
        <f t="shared" si="762"/>
        <v>0</v>
      </c>
      <c r="S3049">
        <f t="shared" si="763"/>
        <v>0</v>
      </c>
      <c r="T3049">
        <f t="shared" si="764"/>
        <v>1</v>
      </c>
      <c r="U3049">
        <v>0</v>
      </c>
      <c r="V3049">
        <f t="shared" si="765"/>
        <v>0.15222214432625009</v>
      </c>
      <c r="W3049">
        <f t="shared" si="766"/>
        <v>0.5379822220449838</v>
      </c>
      <c r="X3049">
        <f t="shared" si="767"/>
        <v>2.3171581223281713E-2</v>
      </c>
      <c r="Y3049">
        <f t="shared" si="768"/>
        <v>0</v>
      </c>
      <c r="Z3049" t="s">
        <v>3081</v>
      </c>
    </row>
    <row r="3050" spans="1:26" x14ac:dyDescent="0.25">
      <c r="A3050" t="s">
        <v>26</v>
      </c>
      <c r="B3050" t="s">
        <v>33</v>
      </c>
      <c r="C3050" t="s">
        <v>35</v>
      </c>
      <c r="D3050">
        <v>0</v>
      </c>
      <c r="F3050">
        <v>1</v>
      </c>
      <c r="G3050">
        <v>84.15</v>
      </c>
      <c r="H3050">
        <f t="shared" si="753"/>
        <v>1</v>
      </c>
      <c r="I3050">
        <f t="shared" si="754"/>
        <v>0</v>
      </c>
      <c r="J3050">
        <f t="shared" si="755"/>
        <v>0</v>
      </c>
      <c r="K3050">
        <f t="shared" si="756"/>
        <v>1</v>
      </c>
      <c r="L3050">
        <f t="shared" si="757"/>
        <v>0</v>
      </c>
      <c r="M3050">
        <f t="shared" si="758"/>
        <v>1</v>
      </c>
      <c r="N3050">
        <f t="shared" si="759"/>
        <v>0</v>
      </c>
      <c r="O3050">
        <f t="shared" si="760"/>
        <v>0</v>
      </c>
      <c r="P3050">
        <v>32</v>
      </c>
      <c r="Q3050">
        <f t="shared" si="761"/>
        <v>0</v>
      </c>
      <c r="R3050">
        <f t="shared" si="762"/>
        <v>0</v>
      </c>
      <c r="S3050">
        <f t="shared" si="763"/>
        <v>0</v>
      </c>
      <c r="T3050">
        <f t="shared" si="764"/>
        <v>1</v>
      </c>
      <c r="U3050">
        <v>1</v>
      </c>
      <c r="V3050">
        <f t="shared" si="765"/>
        <v>0.38895791244671518</v>
      </c>
      <c r="W3050">
        <f t="shared" si="766"/>
        <v>0.59603181278334971</v>
      </c>
      <c r="X3050">
        <f t="shared" si="767"/>
        <v>0.37337243276147619</v>
      </c>
      <c r="Y3050">
        <f t="shared" si="768"/>
        <v>1</v>
      </c>
      <c r="Z3050" t="s">
        <v>3082</v>
      </c>
    </row>
    <row r="3051" spans="1:26" x14ac:dyDescent="0.25">
      <c r="A3051" t="s">
        <v>26</v>
      </c>
      <c r="B3051" t="s">
        <v>27</v>
      </c>
      <c r="C3051" t="s">
        <v>25</v>
      </c>
      <c r="D3051">
        <v>0</v>
      </c>
      <c r="F3051">
        <v>1</v>
      </c>
      <c r="G3051">
        <v>44.45</v>
      </c>
      <c r="H3051">
        <f t="shared" si="753"/>
        <v>1</v>
      </c>
      <c r="I3051">
        <f t="shared" si="754"/>
        <v>0</v>
      </c>
      <c r="J3051">
        <f t="shared" si="755"/>
        <v>1</v>
      </c>
      <c r="K3051">
        <f t="shared" si="756"/>
        <v>0</v>
      </c>
      <c r="L3051">
        <f t="shared" si="757"/>
        <v>0</v>
      </c>
      <c r="M3051">
        <f t="shared" si="758"/>
        <v>1</v>
      </c>
      <c r="N3051">
        <f t="shared" si="759"/>
        <v>0</v>
      </c>
      <c r="O3051">
        <f t="shared" si="760"/>
        <v>0</v>
      </c>
      <c r="P3051">
        <v>2</v>
      </c>
      <c r="Q3051">
        <f t="shared" si="761"/>
        <v>1</v>
      </c>
      <c r="R3051">
        <f t="shared" si="762"/>
        <v>0</v>
      </c>
      <c r="S3051">
        <f t="shared" si="763"/>
        <v>0</v>
      </c>
      <c r="T3051">
        <f t="shared" si="764"/>
        <v>0</v>
      </c>
      <c r="U3051">
        <v>0</v>
      </c>
      <c r="V3051">
        <f t="shared" si="765"/>
        <v>0.46383175628551587</v>
      </c>
      <c r="W3051">
        <f t="shared" si="766"/>
        <v>0.61392278066139294</v>
      </c>
      <c r="X3051">
        <f t="shared" si="767"/>
        <v>0.21513989813890619</v>
      </c>
      <c r="Y3051">
        <f t="shared" si="768"/>
        <v>1</v>
      </c>
      <c r="Z3051" t="s">
        <v>3083</v>
      </c>
    </row>
    <row r="3052" spans="1:26" x14ac:dyDescent="0.25">
      <c r="A3052" t="s">
        <v>26</v>
      </c>
      <c r="B3052" t="s">
        <v>27</v>
      </c>
      <c r="C3052" t="s">
        <v>23</v>
      </c>
      <c r="D3052">
        <v>0</v>
      </c>
      <c r="F3052">
        <v>1</v>
      </c>
      <c r="G3052">
        <v>19.75</v>
      </c>
      <c r="H3052">
        <f t="shared" si="753"/>
        <v>1</v>
      </c>
      <c r="I3052">
        <f t="shared" si="754"/>
        <v>0</v>
      </c>
      <c r="J3052">
        <f t="shared" si="755"/>
        <v>0</v>
      </c>
      <c r="K3052">
        <f t="shared" si="756"/>
        <v>0</v>
      </c>
      <c r="L3052">
        <f t="shared" si="757"/>
        <v>1</v>
      </c>
      <c r="M3052">
        <f t="shared" si="758"/>
        <v>1</v>
      </c>
      <c r="N3052">
        <f t="shared" si="759"/>
        <v>0</v>
      </c>
      <c r="O3052">
        <f t="shared" si="760"/>
        <v>0</v>
      </c>
      <c r="P3052">
        <v>3</v>
      </c>
      <c r="Q3052">
        <f t="shared" si="761"/>
        <v>1</v>
      </c>
      <c r="R3052">
        <f t="shared" si="762"/>
        <v>0</v>
      </c>
      <c r="S3052">
        <f t="shared" si="763"/>
        <v>0</v>
      </c>
      <c r="T3052">
        <f t="shared" si="764"/>
        <v>0</v>
      </c>
      <c r="U3052">
        <v>1</v>
      </c>
      <c r="V3052">
        <f t="shared" si="765"/>
        <v>0.40145804765667364</v>
      </c>
      <c r="W3052">
        <f t="shared" si="766"/>
        <v>0.59903792126818223</v>
      </c>
      <c r="X3052">
        <f t="shared" si="767"/>
        <v>0.3582524687149608</v>
      </c>
      <c r="Y3052">
        <f t="shared" si="768"/>
        <v>1</v>
      </c>
      <c r="Z3052" t="s">
        <v>3084</v>
      </c>
    </row>
    <row r="3053" spans="1:26" x14ac:dyDescent="0.25">
      <c r="A3053" t="s">
        <v>26</v>
      </c>
      <c r="B3053" t="s">
        <v>38</v>
      </c>
      <c r="C3053" t="s">
        <v>35</v>
      </c>
      <c r="D3053">
        <v>0</v>
      </c>
      <c r="F3053">
        <v>1</v>
      </c>
      <c r="G3053">
        <v>85.4</v>
      </c>
      <c r="H3053">
        <f t="shared" si="753"/>
        <v>1</v>
      </c>
      <c r="I3053">
        <f t="shared" si="754"/>
        <v>0</v>
      </c>
      <c r="J3053">
        <f t="shared" si="755"/>
        <v>0</v>
      </c>
      <c r="K3053">
        <f t="shared" si="756"/>
        <v>1</v>
      </c>
      <c r="L3053">
        <f t="shared" si="757"/>
        <v>0</v>
      </c>
      <c r="M3053">
        <f t="shared" si="758"/>
        <v>1</v>
      </c>
      <c r="N3053">
        <f t="shared" si="759"/>
        <v>0</v>
      </c>
      <c r="O3053">
        <f t="shared" si="760"/>
        <v>0</v>
      </c>
      <c r="P3053">
        <v>5</v>
      </c>
      <c r="Q3053">
        <f t="shared" si="761"/>
        <v>0</v>
      </c>
      <c r="R3053">
        <f t="shared" si="762"/>
        <v>0</v>
      </c>
      <c r="S3053">
        <f t="shared" si="763"/>
        <v>1</v>
      </c>
      <c r="T3053">
        <f t="shared" si="764"/>
        <v>0</v>
      </c>
      <c r="U3053">
        <v>1</v>
      </c>
      <c r="V3053">
        <f t="shared" si="765"/>
        <v>0.39090673171304863</v>
      </c>
      <c r="W3053">
        <f t="shared" si="766"/>
        <v>0.59650095742784248</v>
      </c>
      <c r="X3053">
        <f t="shared" si="767"/>
        <v>0.3709946094724802</v>
      </c>
      <c r="Y3053">
        <f t="shared" si="768"/>
        <v>1</v>
      </c>
      <c r="Z3053" t="s">
        <v>3085</v>
      </c>
    </row>
    <row r="3054" spans="1:26" x14ac:dyDescent="0.25">
      <c r="A3054" t="s">
        <v>45</v>
      </c>
      <c r="B3054" t="s">
        <v>33</v>
      </c>
      <c r="C3054" t="s">
        <v>25</v>
      </c>
      <c r="D3054">
        <v>0</v>
      </c>
      <c r="F3054">
        <v>1</v>
      </c>
      <c r="G3054">
        <v>89.9</v>
      </c>
      <c r="H3054">
        <f t="shared" si="753"/>
        <v>1</v>
      </c>
      <c r="I3054">
        <f t="shared" si="754"/>
        <v>0</v>
      </c>
      <c r="J3054">
        <f t="shared" si="755"/>
        <v>1</v>
      </c>
      <c r="K3054">
        <f t="shared" si="756"/>
        <v>0</v>
      </c>
      <c r="L3054">
        <f t="shared" si="757"/>
        <v>0</v>
      </c>
      <c r="M3054">
        <f t="shared" si="758"/>
        <v>0</v>
      </c>
      <c r="N3054">
        <f t="shared" si="759"/>
        <v>0</v>
      </c>
      <c r="O3054">
        <f t="shared" si="760"/>
        <v>1</v>
      </c>
      <c r="P3054">
        <v>71</v>
      </c>
      <c r="Q3054">
        <f t="shared" si="761"/>
        <v>0</v>
      </c>
      <c r="R3054">
        <f t="shared" si="762"/>
        <v>0</v>
      </c>
      <c r="S3054">
        <f t="shared" si="763"/>
        <v>0</v>
      </c>
      <c r="T3054">
        <f t="shared" si="764"/>
        <v>1</v>
      </c>
      <c r="U3054">
        <v>0</v>
      </c>
      <c r="V3054">
        <f t="shared" si="765"/>
        <v>6.6533576487243562E-2</v>
      </c>
      <c r="W3054">
        <f t="shared" si="766"/>
        <v>0.51662726089303634</v>
      </c>
      <c r="X3054">
        <f t="shared" si="767"/>
        <v>4.4267168001838894E-3</v>
      </c>
      <c r="Y3054">
        <f t="shared" si="768"/>
        <v>0</v>
      </c>
      <c r="Z3054" t="s">
        <v>3086</v>
      </c>
    </row>
    <row r="3055" spans="1:26" x14ac:dyDescent="0.25">
      <c r="A3055" t="s">
        <v>26</v>
      </c>
      <c r="B3055" t="s">
        <v>30</v>
      </c>
      <c r="C3055" t="s">
        <v>25</v>
      </c>
      <c r="D3055">
        <v>0</v>
      </c>
      <c r="F3055">
        <v>1</v>
      </c>
      <c r="G3055">
        <v>55.05</v>
      </c>
      <c r="H3055">
        <f t="shared" si="753"/>
        <v>1</v>
      </c>
      <c r="I3055">
        <f t="shared" si="754"/>
        <v>0</v>
      </c>
      <c r="J3055">
        <f t="shared" si="755"/>
        <v>1</v>
      </c>
      <c r="K3055">
        <f t="shared" si="756"/>
        <v>0</v>
      </c>
      <c r="L3055">
        <f t="shared" si="757"/>
        <v>0</v>
      </c>
      <c r="M3055">
        <f t="shared" si="758"/>
        <v>1</v>
      </c>
      <c r="N3055">
        <f t="shared" si="759"/>
        <v>0</v>
      </c>
      <c r="O3055">
        <f t="shared" si="760"/>
        <v>0</v>
      </c>
      <c r="P3055">
        <v>37</v>
      </c>
      <c r="Q3055">
        <f t="shared" si="761"/>
        <v>0</v>
      </c>
      <c r="R3055">
        <f t="shared" si="762"/>
        <v>1</v>
      </c>
      <c r="S3055">
        <f t="shared" si="763"/>
        <v>0</v>
      </c>
      <c r="T3055">
        <f t="shared" si="764"/>
        <v>0</v>
      </c>
      <c r="U3055">
        <v>0</v>
      </c>
      <c r="V3055">
        <f t="shared" si="765"/>
        <v>0.348452569187228</v>
      </c>
      <c r="W3055">
        <f t="shared" si="766"/>
        <v>0.58624228074816276</v>
      </c>
      <c r="X3055">
        <f t="shared" si="767"/>
        <v>0.12141919297317992</v>
      </c>
      <c r="Y3055">
        <f t="shared" si="768"/>
        <v>1</v>
      </c>
      <c r="Z3055" t="s">
        <v>3087</v>
      </c>
    </row>
    <row r="3056" spans="1:26" x14ac:dyDescent="0.25">
      <c r="A3056" t="s">
        <v>45</v>
      </c>
      <c r="B3056" t="s">
        <v>33</v>
      </c>
      <c r="C3056" t="s">
        <v>35</v>
      </c>
      <c r="D3056">
        <v>0</v>
      </c>
      <c r="F3056">
        <v>1</v>
      </c>
      <c r="G3056">
        <v>104.1</v>
      </c>
      <c r="H3056">
        <f t="shared" si="753"/>
        <v>1</v>
      </c>
      <c r="I3056">
        <f t="shared" si="754"/>
        <v>0</v>
      </c>
      <c r="J3056">
        <f t="shared" si="755"/>
        <v>0</v>
      </c>
      <c r="K3056">
        <f t="shared" si="756"/>
        <v>1</v>
      </c>
      <c r="L3056">
        <f t="shared" si="757"/>
        <v>0</v>
      </c>
      <c r="M3056">
        <f t="shared" si="758"/>
        <v>0</v>
      </c>
      <c r="N3056">
        <f t="shared" si="759"/>
        <v>0</v>
      </c>
      <c r="O3056">
        <f t="shared" si="760"/>
        <v>1</v>
      </c>
      <c r="P3056">
        <v>65</v>
      </c>
      <c r="Q3056">
        <f t="shared" si="761"/>
        <v>0</v>
      </c>
      <c r="R3056">
        <f t="shared" si="762"/>
        <v>0</v>
      </c>
      <c r="S3056">
        <f t="shared" si="763"/>
        <v>0</v>
      </c>
      <c r="T3056">
        <f t="shared" si="764"/>
        <v>1</v>
      </c>
      <c r="U3056">
        <v>0</v>
      </c>
      <c r="V3056">
        <f t="shared" si="765"/>
        <v>9.3535332613547323E-2</v>
      </c>
      <c r="W3056">
        <f t="shared" si="766"/>
        <v>0.52336679956848975</v>
      </c>
      <c r="X3056">
        <f t="shared" si="767"/>
        <v>8.7488584471269292E-3</v>
      </c>
      <c r="Y3056">
        <f t="shared" si="768"/>
        <v>0</v>
      </c>
      <c r="Z3056" t="s">
        <v>3088</v>
      </c>
    </row>
    <row r="3057" spans="1:26" x14ac:dyDescent="0.25">
      <c r="A3057" t="s">
        <v>29</v>
      </c>
      <c r="B3057" t="s">
        <v>33</v>
      </c>
      <c r="C3057" t="s">
        <v>35</v>
      </c>
      <c r="D3057">
        <v>0</v>
      </c>
      <c r="F3057">
        <v>1</v>
      </c>
      <c r="G3057">
        <v>106.6</v>
      </c>
      <c r="H3057">
        <f t="shared" si="753"/>
        <v>1</v>
      </c>
      <c r="I3057">
        <f t="shared" si="754"/>
        <v>0</v>
      </c>
      <c r="J3057">
        <f t="shared" si="755"/>
        <v>0</v>
      </c>
      <c r="K3057">
        <f t="shared" si="756"/>
        <v>1</v>
      </c>
      <c r="L3057">
        <f t="shared" si="757"/>
        <v>0</v>
      </c>
      <c r="M3057">
        <f t="shared" si="758"/>
        <v>0</v>
      </c>
      <c r="N3057">
        <f t="shared" si="759"/>
        <v>1</v>
      </c>
      <c r="O3057">
        <f t="shared" si="760"/>
        <v>0</v>
      </c>
      <c r="P3057">
        <v>67</v>
      </c>
      <c r="Q3057">
        <f t="shared" si="761"/>
        <v>0</v>
      </c>
      <c r="R3057">
        <f t="shared" si="762"/>
        <v>0</v>
      </c>
      <c r="S3057">
        <f t="shared" si="763"/>
        <v>0</v>
      </c>
      <c r="T3057">
        <f t="shared" si="764"/>
        <v>1</v>
      </c>
      <c r="U3057">
        <v>0</v>
      </c>
      <c r="V3057">
        <f t="shared" si="765"/>
        <v>0.1573670271893704</v>
      </c>
      <c r="W3057">
        <f t="shared" si="766"/>
        <v>0.53926076783356947</v>
      </c>
      <c r="X3057">
        <f t="shared" si="767"/>
        <v>2.4764381246420043E-2</v>
      </c>
      <c r="Y3057">
        <f t="shared" si="768"/>
        <v>0</v>
      </c>
      <c r="Z3057" t="s">
        <v>3089</v>
      </c>
    </row>
    <row r="3058" spans="1:26" x14ac:dyDescent="0.25">
      <c r="A3058" t="s">
        <v>26</v>
      </c>
      <c r="B3058" t="s">
        <v>38</v>
      </c>
      <c r="C3058" t="s">
        <v>35</v>
      </c>
      <c r="D3058">
        <v>0</v>
      </c>
      <c r="F3058">
        <v>1</v>
      </c>
      <c r="G3058">
        <v>75.2</v>
      </c>
      <c r="H3058">
        <f t="shared" si="753"/>
        <v>1</v>
      </c>
      <c r="I3058">
        <f t="shared" si="754"/>
        <v>0</v>
      </c>
      <c r="J3058">
        <f t="shared" si="755"/>
        <v>0</v>
      </c>
      <c r="K3058">
        <f t="shared" si="756"/>
        <v>1</v>
      </c>
      <c r="L3058">
        <f t="shared" si="757"/>
        <v>0</v>
      </c>
      <c r="M3058">
        <f t="shared" si="758"/>
        <v>1</v>
      </c>
      <c r="N3058">
        <f t="shared" si="759"/>
        <v>0</v>
      </c>
      <c r="O3058">
        <f t="shared" si="760"/>
        <v>0</v>
      </c>
      <c r="P3058">
        <v>49</v>
      </c>
      <c r="Q3058">
        <f t="shared" si="761"/>
        <v>0</v>
      </c>
      <c r="R3058">
        <f t="shared" si="762"/>
        <v>0</v>
      </c>
      <c r="S3058">
        <f t="shared" si="763"/>
        <v>1</v>
      </c>
      <c r="T3058">
        <f t="shared" si="764"/>
        <v>0</v>
      </c>
      <c r="U3058">
        <v>1</v>
      </c>
      <c r="V3058">
        <f t="shared" si="765"/>
        <v>0.37500436649976765</v>
      </c>
      <c r="W3058">
        <f t="shared" si="766"/>
        <v>0.59266765408302047</v>
      </c>
      <c r="X3058">
        <f t="shared" si="767"/>
        <v>0.39061954189435677</v>
      </c>
      <c r="Y3058">
        <f t="shared" si="768"/>
        <v>1</v>
      </c>
      <c r="Z3058" t="s">
        <v>3090</v>
      </c>
    </row>
    <row r="3059" spans="1:26" x14ac:dyDescent="0.25">
      <c r="A3059" t="s">
        <v>45</v>
      </c>
      <c r="B3059" t="s">
        <v>38</v>
      </c>
      <c r="C3059" t="s">
        <v>25</v>
      </c>
      <c r="D3059">
        <v>0</v>
      </c>
      <c r="F3059">
        <v>1</v>
      </c>
      <c r="G3059">
        <v>70.5</v>
      </c>
      <c r="H3059">
        <f t="shared" si="753"/>
        <v>1</v>
      </c>
      <c r="I3059">
        <f t="shared" si="754"/>
        <v>0</v>
      </c>
      <c r="J3059">
        <f t="shared" si="755"/>
        <v>1</v>
      </c>
      <c r="K3059">
        <f t="shared" si="756"/>
        <v>0</v>
      </c>
      <c r="L3059">
        <f t="shared" si="757"/>
        <v>0</v>
      </c>
      <c r="M3059">
        <f t="shared" si="758"/>
        <v>0</v>
      </c>
      <c r="N3059">
        <f t="shared" si="759"/>
        <v>0</v>
      </c>
      <c r="O3059">
        <f t="shared" si="760"/>
        <v>1</v>
      </c>
      <c r="P3059">
        <v>50</v>
      </c>
      <c r="Q3059">
        <f t="shared" si="761"/>
        <v>0</v>
      </c>
      <c r="R3059">
        <f t="shared" si="762"/>
        <v>0</v>
      </c>
      <c r="S3059">
        <f t="shared" si="763"/>
        <v>1</v>
      </c>
      <c r="T3059">
        <f t="shared" si="764"/>
        <v>0</v>
      </c>
      <c r="U3059">
        <v>0</v>
      </c>
      <c r="V3059">
        <f t="shared" si="765"/>
        <v>3.6287901473748302E-2</v>
      </c>
      <c r="W3059">
        <f t="shared" si="766"/>
        <v>0.50907097999249629</v>
      </c>
      <c r="X3059">
        <f t="shared" si="767"/>
        <v>1.3168117933684642E-3</v>
      </c>
      <c r="Y3059">
        <f t="shared" si="768"/>
        <v>0</v>
      </c>
      <c r="Z3059" t="s">
        <v>3091</v>
      </c>
    </row>
    <row r="3060" spans="1:26" x14ac:dyDescent="0.25">
      <c r="A3060" t="s">
        <v>29</v>
      </c>
      <c r="B3060" t="s">
        <v>27</v>
      </c>
      <c r="C3060" t="s">
        <v>23</v>
      </c>
      <c r="D3060">
        <v>0</v>
      </c>
      <c r="F3060">
        <v>1</v>
      </c>
      <c r="G3060">
        <v>19.600000000000001</v>
      </c>
      <c r="H3060">
        <f t="shared" si="753"/>
        <v>1</v>
      </c>
      <c r="I3060">
        <f t="shared" si="754"/>
        <v>0</v>
      </c>
      <c r="J3060">
        <f t="shared" si="755"/>
        <v>0</v>
      </c>
      <c r="K3060">
        <f t="shared" si="756"/>
        <v>0</v>
      </c>
      <c r="L3060">
        <f t="shared" si="757"/>
        <v>1</v>
      </c>
      <c r="M3060">
        <f t="shared" si="758"/>
        <v>0</v>
      </c>
      <c r="N3060">
        <f t="shared" si="759"/>
        <v>1</v>
      </c>
      <c r="O3060">
        <f t="shared" si="760"/>
        <v>0</v>
      </c>
      <c r="P3060">
        <v>25</v>
      </c>
      <c r="Q3060">
        <f t="shared" si="761"/>
        <v>1</v>
      </c>
      <c r="R3060">
        <f t="shared" si="762"/>
        <v>0</v>
      </c>
      <c r="S3060">
        <f t="shared" si="763"/>
        <v>0</v>
      </c>
      <c r="T3060">
        <f t="shared" si="764"/>
        <v>0</v>
      </c>
      <c r="U3060">
        <v>0</v>
      </c>
      <c r="V3060">
        <f t="shared" si="765"/>
        <v>0.12490617154250859</v>
      </c>
      <c r="W3060">
        <f t="shared" si="766"/>
        <v>0.53118600758223988</v>
      </c>
      <c r="X3060">
        <f t="shared" si="767"/>
        <v>1.5601551689406582E-2</v>
      </c>
      <c r="Y3060">
        <f t="shared" si="768"/>
        <v>0</v>
      </c>
      <c r="Z3060" t="s">
        <v>3092</v>
      </c>
    </row>
    <row r="3061" spans="1:26" x14ac:dyDescent="0.25">
      <c r="A3061" t="s">
        <v>29</v>
      </c>
      <c r="B3061" t="s">
        <v>30</v>
      </c>
      <c r="C3061" t="s">
        <v>25</v>
      </c>
      <c r="D3061">
        <v>0</v>
      </c>
      <c r="F3061">
        <v>1</v>
      </c>
      <c r="G3061">
        <v>55.85</v>
      </c>
      <c r="H3061">
        <f t="shared" si="753"/>
        <v>1</v>
      </c>
      <c r="I3061">
        <f t="shared" si="754"/>
        <v>0</v>
      </c>
      <c r="J3061">
        <f t="shared" si="755"/>
        <v>1</v>
      </c>
      <c r="K3061">
        <f t="shared" si="756"/>
        <v>0</v>
      </c>
      <c r="L3061">
        <f t="shared" si="757"/>
        <v>0</v>
      </c>
      <c r="M3061">
        <f t="shared" si="758"/>
        <v>0</v>
      </c>
      <c r="N3061">
        <f t="shared" si="759"/>
        <v>1</v>
      </c>
      <c r="O3061">
        <f t="shared" si="760"/>
        <v>0</v>
      </c>
      <c r="P3061">
        <v>17</v>
      </c>
      <c r="Q3061">
        <f t="shared" si="761"/>
        <v>0</v>
      </c>
      <c r="R3061">
        <f t="shared" si="762"/>
        <v>1</v>
      </c>
      <c r="S3061">
        <f t="shared" si="763"/>
        <v>0</v>
      </c>
      <c r="T3061">
        <f t="shared" si="764"/>
        <v>0</v>
      </c>
      <c r="U3061">
        <v>1</v>
      </c>
      <c r="V3061">
        <f t="shared" si="765"/>
        <v>7.3381795715476317E-2</v>
      </c>
      <c r="W3061">
        <f t="shared" si="766"/>
        <v>0.51833722101058788</v>
      </c>
      <c r="X3061">
        <f t="shared" si="767"/>
        <v>0.85862129651147523</v>
      </c>
      <c r="Y3061">
        <f t="shared" si="768"/>
        <v>0</v>
      </c>
      <c r="Z3061" t="s">
        <v>3093</v>
      </c>
    </row>
    <row r="3062" spans="1:26" x14ac:dyDescent="0.25">
      <c r="A3062" t="s">
        <v>45</v>
      </c>
      <c r="B3062" t="s">
        <v>30</v>
      </c>
      <c r="C3062" t="s">
        <v>23</v>
      </c>
      <c r="D3062">
        <v>0</v>
      </c>
      <c r="F3062">
        <v>1</v>
      </c>
      <c r="G3062">
        <v>24.05</v>
      </c>
      <c r="H3062">
        <f t="shared" si="753"/>
        <v>1</v>
      </c>
      <c r="I3062">
        <f t="shared" si="754"/>
        <v>0</v>
      </c>
      <c r="J3062">
        <f t="shared" si="755"/>
        <v>0</v>
      </c>
      <c r="K3062">
        <f t="shared" si="756"/>
        <v>0</v>
      </c>
      <c r="L3062">
        <f t="shared" si="757"/>
        <v>1</v>
      </c>
      <c r="M3062">
        <f t="shared" si="758"/>
        <v>0</v>
      </c>
      <c r="N3062">
        <f t="shared" si="759"/>
        <v>0</v>
      </c>
      <c r="O3062">
        <f t="shared" si="760"/>
        <v>1</v>
      </c>
      <c r="P3062">
        <v>64</v>
      </c>
      <c r="Q3062">
        <f t="shared" si="761"/>
        <v>0</v>
      </c>
      <c r="R3062">
        <f t="shared" si="762"/>
        <v>1</v>
      </c>
      <c r="S3062">
        <f t="shared" si="763"/>
        <v>0</v>
      </c>
      <c r="T3062">
        <f t="shared" si="764"/>
        <v>0</v>
      </c>
      <c r="U3062">
        <v>0</v>
      </c>
      <c r="V3062">
        <f t="shared" si="765"/>
        <v>-6.4858431650051757E-2</v>
      </c>
      <c r="W3062">
        <f t="shared" si="766"/>
        <v>0.4837910737500758</v>
      </c>
      <c r="X3062">
        <f t="shared" si="767"/>
        <v>4.2066161561044356E-3</v>
      </c>
      <c r="Y3062">
        <f t="shared" si="768"/>
        <v>0</v>
      </c>
      <c r="Z3062" t="s">
        <v>3094</v>
      </c>
    </row>
    <row r="3063" spans="1:26" x14ac:dyDescent="0.25">
      <c r="A3063" t="s">
        <v>29</v>
      </c>
      <c r="B3063" t="s">
        <v>38</v>
      </c>
      <c r="C3063" t="s">
        <v>25</v>
      </c>
      <c r="D3063">
        <v>0</v>
      </c>
      <c r="F3063">
        <v>1</v>
      </c>
      <c r="G3063">
        <v>38.1</v>
      </c>
      <c r="H3063">
        <f t="shared" si="753"/>
        <v>1</v>
      </c>
      <c r="I3063">
        <f t="shared" si="754"/>
        <v>0</v>
      </c>
      <c r="J3063">
        <f t="shared" si="755"/>
        <v>1</v>
      </c>
      <c r="K3063">
        <f t="shared" si="756"/>
        <v>0</v>
      </c>
      <c r="L3063">
        <f t="shared" si="757"/>
        <v>0</v>
      </c>
      <c r="M3063">
        <f t="shared" si="758"/>
        <v>0</v>
      </c>
      <c r="N3063">
        <f t="shared" si="759"/>
        <v>1</v>
      </c>
      <c r="O3063">
        <f t="shared" si="760"/>
        <v>0</v>
      </c>
      <c r="P3063">
        <v>25</v>
      </c>
      <c r="Q3063">
        <f t="shared" si="761"/>
        <v>0</v>
      </c>
      <c r="R3063">
        <f t="shared" si="762"/>
        <v>0</v>
      </c>
      <c r="S3063">
        <f t="shared" si="763"/>
        <v>1</v>
      </c>
      <c r="T3063">
        <f t="shared" si="764"/>
        <v>0</v>
      </c>
      <c r="U3063">
        <v>0</v>
      </c>
      <c r="V3063">
        <f t="shared" si="765"/>
        <v>6.4263180498599512E-2</v>
      </c>
      <c r="W3063">
        <f t="shared" si="766"/>
        <v>0.51606026842205555</v>
      </c>
      <c r="X3063">
        <f t="shared" si="767"/>
        <v>4.1297563677955805E-3</v>
      </c>
      <c r="Y3063">
        <f t="shared" si="768"/>
        <v>0</v>
      </c>
      <c r="Z3063" t="s">
        <v>3095</v>
      </c>
    </row>
    <row r="3064" spans="1:26" x14ac:dyDescent="0.25">
      <c r="A3064" t="s">
        <v>26</v>
      </c>
      <c r="B3064" t="s">
        <v>27</v>
      </c>
      <c r="C3064" t="s">
        <v>35</v>
      </c>
      <c r="D3064">
        <v>1</v>
      </c>
      <c r="F3064">
        <v>1</v>
      </c>
      <c r="G3064">
        <v>106.4</v>
      </c>
      <c r="H3064">
        <f t="shared" si="753"/>
        <v>0</v>
      </c>
      <c r="I3064">
        <f t="shared" si="754"/>
        <v>1</v>
      </c>
      <c r="J3064">
        <f t="shared" si="755"/>
        <v>0</v>
      </c>
      <c r="K3064">
        <f t="shared" si="756"/>
        <v>1</v>
      </c>
      <c r="L3064">
        <f t="shared" si="757"/>
        <v>0</v>
      </c>
      <c r="M3064">
        <f t="shared" si="758"/>
        <v>1</v>
      </c>
      <c r="N3064">
        <f t="shared" si="759"/>
        <v>0</v>
      </c>
      <c r="O3064">
        <f t="shared" si="760"/>
        <v>0</v>
      </c>
      <c r="P3064">
        <v>23</v>
      </c>
      <c r="Q3064">
        <f t="shared" si="761"/>
        <v>1</v>
      </c>
      <c r="R3064">
        <f t="shared" si="762"/>
        <v>0</v>
      </c>
      <c r="S3064">
        <f t="shared" si="763"/>
        <v>0</v>
      </c>
      <c r="T3064">
        <f t="shared" si="764"/>
        <v>0</v>
      </c>
      <c r="U3064">
        <v>1</v>
      </c>
      <c r="V3064">
        <f t="shared" si="765"/>
        <v>0.57410668822930466</v>
      </c>
      <c r="W3064">
        <f t="shared" si="766"/>
        <v>0.63971023100835966</v>
      </c>
      <c r="X3064">
        <f t="shared" si="767"/>
        <v>0.18138511301101071</v>
      </c>
      <c r="Y3064">
        <f t="shared" si="768"/>
        <v>1</v>
      </c>
      <c r="Z3064" t="s">
        <v>3096</v>
      </c>
    </row>
    <row r="3065" spans="1:26" x14ac:dyDescent="0.25">
      <c r="A3065" t="s">
        <v>26</v>
      </c>
      <c r="B3065" t="s">
        <v>30</v>
      </c>
      <c r="C3065" t="s">
        <v>25</v>
      </c>
      <c r="D3065">
        <v>1</v>
      </c>
      <c r="F3065">
        <v>1</v>
      </c>
      <c r="G3065">
        <v>34.25</v>
      </c>
      <c r="H3065">
        <f t="shared" si="753"/>
        <v>0</v>
      </c>
      <c r="I3065">
        <f t="shared" si="754"/>
        <v>1</v>
      </c>
      <c r="J3065">
        <f t="shared" si="755"/>
        <v>1</v>
      </c>
      <c r="K3065">
        <f t="shared" si="756"/>
        <v>0</v>
      </c>
      <c r="L3065">
        <f t="shared" si="757"/>
        <v>0</v>
      </c>
      <c r="M3065">
        <f t="shared" si="758"/>
        <v>1</v>
      </c>
      <c r="N3065">
        <f t="shared" si="759"/>
        <v>0</v>
      </c>
      <c r="O3065">
        <f t="shared" si="760"/>
        <v>0</v>
      </c>
      <c r="P3065">
        <v>24</v>
      </c>
      <c r="Q3065">
        <f t="shared" si="761"/>
        <v>0</v>
      </c>
      <c r="R3065">
        <f t="shared" si="762"/>
        <v>1</v>
      </c>
      <c r="S3065">
        <f t="shared" si="763"/>
        <v>0</v>
      </c>
      <c r="T3065">
        <f t="shared" si="764"/>
        <v>0</v>
      </c>
      <c r="U3065">
        <v>0</v>
      </c>
      <c r="V3065">
        <f t="shared" si="765"/>
        <v>0.31602421659543922</v>
      </c>
      <c r="W3065">
        <f t="shared" si="766"/>
        <v>0.57835501887029817</v>
      </c>
      <c r="X3065">
        <f t="shared" si="767"/>
        <v>9.9871305474761085E-2</v>
      </c>
      <c r="Y3065">
        <f t="shared" si="768"/>
        <v>0</v>
      </c>
      <c r="Z3065" t="s">
        <v>3097</v>
      </c>
    </row>
    <row r="3066" spans="1:26" x14ac:dyDescent="0.25">
      <c r="A3066" t="s">
        <v>26</v>
      </c>
      <c r="B3066" t="s">
        <v>27</v>
      </c>
      <c r="C3066" t="s">
        <v>35</v>
      </c>
      <c r="D3066">
        <v>0</v>
      </c>
      <c r="F3066">
        <v>1</v>
      </c>
      <c r="G3066">
        <v>100.05</v>
      </c>
      <c r="H3066">
        <f t="shared" si="753"/>
        <v>1</v>
      </c>
      <c r="I3066">
        <f t="shared" si="754"/>
        <v>0</v>
      </c>
      <c r="J3066">
        <f t="shared" si="755"/>
        <v>0</v>
      </c>
      <c r="K3066">
        <f t="shared" si="756"/>
        <v>1</v>
      </c>
      <c r="L3066">
        <f t="shared" si="757"/>
        <v>0</v>
      </c>
      <c r="M3066">
        <f t="shared" si="758"/>
        <v>1</v>
      </c>
      <c r="N3066">
        <f t="shared" si="759"/>
        <v>0</v>
      </c>
      <c r="O3066">
        <f t="shared" si="760"/>
        <v>0</v>
      </c>
      <c r="P3066">
        <v>37</v>
      </c>
      <c r="Q3066">
        <f t="shared" si="761"/>
        <v>1</v>
      </c>
      <c r="R3066">
        <f t="shared" si="762"/>
        <v>0</v>
      </c>
      <c r="S3066">
        <f t="shared" si="763"/>
        <v>0</v>
      </c>
      <c r="T3066">
        <f t="shared" si="764"/>
        <v>0</v>
      </c>
      <c r="U3066">
        <v>0</v>
      </c>
      <c r="V3066">
        <f t="shared" si="765"/>
        <v>0.5553784065127837</v>
      </c>
      <c r="W3066">
        <f t="shared" si="766"/>
        <v>0.6353825198452604</v>
      </c>
      <c r="X3066">
        <f t="shared" si="767"/>
        <v>0.30844517442067881</v>
      </c>
      <c r="Y3066">
        <f t="shared" si="768"/>
        <v>1</v>
      </c>
      <c r="Z3066" t="s">
        <v>3098</v>
      </c>
    </row>
    <row r="3067" spans="1:26" x14ac:dyDescent="0.25">
      <c r="A3067" t="s">
        <v>26</v>
      </c>
      <c r="B3067" t="s">
        <v>27</v>
      </c>
      <c r="C3067" t="s">
        <v>35</v>
      </c>
      <c r="D3067">
        <v>0</v>
      </c>
      <c r="F3067">
        <v>1</v>
      </c>
      <c r="G3067">
        <v>68.650000000000006</v>
      </c>
      <c r="H3067">
        <f t="shared" si="753"/>
        <v>1</v>
      </c>
      <c r="I3067">
        <f t="shared" si="754"/>
        <v>0</v>
      </c>
      <c r="J3067">
        <f t="shared" si="755"/>
        <v>0</v>
      </c>
      <c r="K3067">
        <f t="shared" si="756"/>
        <v>1</v>
      </c>
      <c r="L3067">
        <f t="shared" si="757"/>
        <v>0</v>
      </c>
      <c r="M3067">
        <f t="shared" si="758"/>
        <v>1</v>
      </c>
      <c r="N3067">
        <f t="shared" si="759"/>
        <v>0</v>
      </c>
      <c r="O3067">
        <f t="shared" si="760"/>
        <v>0</v>
      </c>
      <c r="P3067">
        <v>21</v>
      </c>
      <c r="Q3067">
        <f t="shared" si="761"/>
        <v>1</v>
      </c>
      <c r="R3067">
        <f t="shared" si="762"/>
        <v>0</v>
      </c>
      <c r="S3067">
        <f t="shared" si="763"/>
        <v>0</v>
      </c>
      <c r="T3067">
        <f t="shared" si="764"/>
        <v>0</v>
      </c>
      <c r="U3067">
        <v>0</v>
      </c>
      <c r="V3067">
        <f t="shared" si="765"/>
        <v>0.50156089728173159</v>
      </c>
      <c r="W3067">
        <f t="shared" si="766"/>
        <v>0.62282607768068232</v>
      </c>
      <c r="X3067">
        <f t="shared" si="767"/>
        <v>0.25156333368205569</v>
      </c>
      <c r="Y3067">
        <f t="shared" si="768"/>
        <v>1</v>
      </c>
      <c r="Z3067" t="s">
        <v>3099</v>
      </c>
    </row>
    <row r="3068" spans="1:26" x14ac:dyDescent="0.25">
      <c r="A3068" t="s">
        <v>26</v>
      </c>
      <c r="B3068" t="s">
        <v>30</v>
      </c>
      <c r="C3068" t="s">
        <v>25</v>
      </c>
      <c r="D3068">
        <v>0</v>
      </c>
      <c r="F3068">
        <v>1</v>
      </c>
      <c r="G3068">
        <v>45.8</v>
      </c>
      <c r="H3068">
        <f t="shared" si="753"/>
        <v>1</v>
      </c>
      <c r="I3068">
        <f t="shared" si="754"/>
        <v>0</v>
      </c>
      <c r="J3068">
        <f t="shared" si="755"/>
        <v>1</v>
      </c>
      <c r="K3068">
        <f t="shared" si="756"/>
        <v>0</v>
      </c>
      <c r="L3068">
        <f t="shared" si="757"/>
        <v>0</v>
      </c>
      <c r="M3068">
        <f t="shared" si="758"/>
        <v>1</v>
      </c>
      <c r="N3068">
        <f t="shared" si="759"/>
        <v>0</v>
      </c>
      <c r="O3068">
        <f t="shared" si="760"/>
        <v>0</v>
      </c>
      <c r="P3068">
        <v>1</v>
      </c>
      <c r="Q3068">
        <f t="shared" si="761"/>
        <v>0</v>
      </c>
      <c r="R3068">
        <f t="shared" si="762"/>
        <v>1</v>
      </c>
      <c r="S3068">
        <f t="shared" si="763"/>
        <v>0</v>
      </c>
      <c r="T3068">
        <f t="shared" si="764"/>
        <v>0</v>
      </c>
      <c r="U3068">
        <v>0</v>
      </c>
      <c r="V3068">
        <f t="shared" si="765"/>
        <v>0.33403130661636038</v>
      </c>
      <c r="W3068">
        <f t="shared" si="766"/>
        <v>0.58273993132516544</v>
      </c>
      <c r="X3068">
        <f t="shared" si="767"/>
        <v>0.11157691379983296</v>
      </c>
      <c r="Y3068">
        <f t="shared" si="768"/>
        <v>1</v>
      </c>
      <c r="Z3068" t="s">
        <v>3100</v>
      </c>
    </row>
    <row r="3069" spans="1:26" x14ac:dyDescent="0.25">
      <c r="A3069" t="s">
        <v>26</v>
      </c>
      <c r="B3069" t="s">
        <v>30</v>
      </c>
      <c r="C3069" t="s">
        <v>35</v>
      </c>
      <c r="D3069">
        <v>0</v>
      </c>
      <c r="F3069">
        <v>1</v>
      </c>
      <c r="G3069">
        <v>75.75</v>
      </c>
      <c r="H3069">
        <f t="shared" si="753"/>
        <v>1</v>
      </c>
      <c r="I3069">
        <f t="shared" si="754"/>
        <v>0</v>
      </c>
      <c r="J3069">
        <f t="shared" si="755"/>
        <v>0</v>
      </c>
      <c r="K3069">
        <f t="shared" si="756"/>
        <v>1</v>
      </c>
      <c r="L3069">
        <f t="shared" si="757"/>
        <v>0</v>
      </c>
      <c r="M3069">
        <f t="shared" si="758"/>
        <v>1</v>
      </c>
      <c r="N3069">
        <f t="shared" si="759"/>
        <v>0</v>
      </c>
      <c r="O3069">
        <f t="shared" si="760"/>
        <v>0</v>
      </c>
      <c r="P3069">
        <v>10</v>
      </c>
      <c r="Q3069">
        <f t="shared" si="761"/>
        <v>0</v>
      </c>
      <c r="R3069">
        <f t="shared" si="762"/>
        <v>1</v>
      </c>
      <c r="S3069">
        <f t="shared" si="763"/>
        <v>0</v>
      </c>
      <c r="T3069">
        <f t="shared" si="764"/>
        <v>0</v>
      </c>
      <c r="U3069">
        <v>0</v>
      </c>
      <c r="V3069">
        <f t="shared" si="765"/>
        <v>0.38072501623771005</v>
      </c>
      <c r="W3069">
        <f t="shared" si="766"/>
        <v>0.59404795612679206</v>
      </c>
      <c r="X3069">
        <f t="shared" si="767"/>
        <v>0.14495153798920457</v>
      </c>
      <c r="Y3069">
        <f t="shared" si="768"/>
        <v>1</v>
      </c>
      <c r="Z3069" t="s">
        <v>3101</v>
      </c>
    </row>
    <row r="3070" spans="1:26" x14ac:dyDescent="0.25">
      <c r="A3070" t="s">
        <v>26</v>
      </c>
      <c r="B3070" t="s">
        <v>27</v>
      </c>
      <c r="C3070" t="s">
        <v>35</v>
      </c>
      <c r="D3070">
        <v>0</v>
      </c>
      <c r="F3070">
        <v>1</v>
      </c>
      <c r="G3070">
        <v>84.4</v>
      </c>
      <c r="H3070">
        <f t="shared" si="753"/>
        <v>1</v>
      </c>
      <c r="I3070">
        <f t="shared" si="754"/>
        <v>0</v>
      </c>
      <c r="J3070">
        <f t="shared" si="755"/>
        <v>0</v>
      </c>
      <c r="K3070">
        <f t="shared" si="756"/>
        <v>1</v>
      </c>
      <c r="L3070">
        <f t="shared" si="757"/>
        <v>0</v>
      </c>
      <c r="M3070">
        <f t="shared" si="758"/>
        <v>1</v>
      </c>
      <c r="N3070">
        <f t="shared" si="759"/>
        <v>0</v>
      </c>
      <c r="O3070">
        <f t="shared" si="760"/>
        <v>0</v>
      </c>
      <c r="P3070">
        <v>6</v>
      </c>
      <c r="Q3070">
        <f t="shared" si="761"/>
        <v>1</v>
      </c>
      <c r="R3070">
        <f t="shared" si="762"/>
        <v>0</v>
      </c>
      <c r="S3070">
        <f t="shared" si="763"/>
        <v>0</v>
      </c>
      <c r="T3070">
        <f t="shared" si="764"/>
        <v>0</v>
      </c>
      <c r="U3070">
        <v>1</v>
      </c>
      <c r="V3070">
        <f t="shared" si="765"/>
        <v>0.53097918929828891</v>
      </c>
      <c r="W3070">
        <f t="shared" si="766"/>
        <v>0.62971146335476236</v>
      </c>
      <c r="X3070">
        <f t="shared" si="767"/>
        <v>0.2199805208712903</v>
      </c>
      <c r="Y3070">
        <f t="shared" si="768"/>
        <v>1</v>
      </c>
      <c r="Z3070" t="s">
        <v>3102</v>
      </c>
    </row>
    <row r="3071" spans="1:26" x14ac:dyDescent="0.25">
      <c r="A3071" t="s">
        <v>29</v>
      </c>
      <c r="B3071" t="s">
        <v>38</v>
      </c>
      <c r="C3071" t="s">
        <v>35</v>
      </c>
      <c r="D3071">
        <v>0</v>
      </c>
      <c r="F3071">
        <v>1</v>
      </c>
      <c r="G3071">
        <v>96.4</v>
      </c>
      <c r="H3071">
        <f t="shared" si="753"/>
        <v>1</v>
      </c>
      <c r="I3071">
        <f t="shared" si="754"/>
        <v>0</v>
      </c>
      <c r="J3071">
        <f t="shared" si="755"/>
        <v>0</v>
      </c>
      <c r="K3071">
        <f t="shared" si="756"/>
        <v>1</v>
      </c>
      <c r="L3071">
        <f t="shared" si="757"/>
        <v>0</v>
      </c>
      <c r="M3071">
        <f t="shared" si="758"/>
        <v>0</v>
      </c>
      <c r="N3071">
        <f t="shared" si="759"/>
        <v>1</v>
      </c>
      <c r="O3071">
        <f t="shared" si="760"/>
        <v>0</v>
      </c>
      <c r="P3071">
        <v>51</v>
      </c>
      <c r="Q3071">
        <f t="shared" si="761"/>
        <v>0</v>
      </c>
      <c r="R3071">
        <f t="shared" si="762"/>
        <v>0</v>
      </c>
      <c r="S3071">
        <f t="shared" si="763"/>
        <v>1</v>
      </c>
      <c r="T3071">
        <f t="shared" si="764"/>
        <v>0</v>
      </c>
      <c r="U3071">
        <v>0</v>
      </c>
      <c r="V3071">
        <f t="shared" si="765"/>
        <v>0.1366014927153337</v>
      </c>
      <c r="W3071">
        <f t="shared" si="766"/>
        <v>0.53409736834479582</v>
      </c>
      <c r="X3071">
        <f t="shared" si="767"/>
        <v>1.8659967812057365E-2</v>
      </c>
      <c r="Y3071">
        <f t="shared" si="768"/>
        <v>0</v>
      </c>
      <c r="Z3071" t="s">
        <v>3103</v>
      </c>
    </row>
    <row r="3072" spans="1:26" x14ac:dyDescent="0.25">
      <c r="A3072" t="s">
        <v>26</v>
      </c>
      <c r="B3072" t="s">
        <v>30</v>
      </c>
      <c r="C3072" t="s">
        <v>23</v>
      </c>
      <c r="D3072">
        <v>0</v>
      </c>
      <c r="F3072">
        <v>1</v>
      </c>
      <c r="G3072">
        <v>20.55</v>
      </c>
      <c r="H3072">
        <f t="shared" si="753"/>
        <v>1</v>
      </c>
      <c r="I3072">
        <f t="shared" si="754"/>
        <v>0</v>
      </c>
      <c r="J3072">
        <f t="shared" si="755"/>
        <v>0</v>
      </c>
      <c r="K3072">
        <f t="shared" si="756"/>
        <v>0</v>
      </c>
      <c r="L3072">
        <f t="shared" si="757"/>
        <v>1</v>
      </c>
      <c r="M3072">
        <f t="shared" si="758"/>
        <v>1</v>
      </c>
      <c r="N3072">
        <f t="shared" si="759"/>
        <v>0</v>
      </c>
      <c r="O3072">
        <f t="shared" si="760"/>
        <v>0</v>
      </c>
      <c r="P3072">
        <v>10</v>
      </c>
      <c r="Q3072">
        <f t="shared" si="761"/>
        <v>0</v>
      </c>
      <c r="R3072">
        <f t="shared" si="762"/>
        <v>1</v>
      </c>
      <c r="S3072">
        <f t="shared" si="763"/>
        <v>0</v>
      </c>
      <c r="T3072">
        <f t="shared" si="764"/>
        <v>0</v>
      </c>
      <c r="U3072">
        <v>0</v>
      </c>
      <c r="V3072">
        <f t="shared" si="765"/>
        <v>0.26107377898882006</v>
      </c>
      <c r="W3072">
        <f t="shared" si="766"/>
        <v>0.56490023211828944</v>
      </c>
      <c r="X3072">
        <f t="shared" si="767"/>
        <v>6.8159518075503259E-2</v>
      </c>
      <c r="Y3072">
        <f t="shared" si="768"/>
        <v>0</v>
      </c>
      <c r="Z3072" t="s">
        <v>3104</v>
      </c>
    </row>
    <row r="3073" spans="1:26" x14ac:dyDescent="0.25">
      <c r="A3073" t="s">
        <v>26</v>
      </c>
      <c r="B3073" t="s">
        <v>38</v>
      </c>
      <c r="C3073" t="s">
        <v>25</v>
      </c>
      <c r="D3073">
        <v>0</v>
      </c>
      <c r="F3073">
        <v>1</v>
      </c>
      <c r="G3073">
        <v>50.95</v>
      </c>
      <c r="H3073">
        <f t="shared" si="753"/>
        <v>1</v>
      </c>
      <c r="I3073">
        <f t="shared" si="754"/>
        <v>0</v>
      </c>
      <c r="J3073">
        <f t="shared" si="755"/>
        <v>1</v>
      </c>
      <c r="K3073">
        <f t="shared" si="756"/>
        <v>0</v>
      </c>
      <c r="L3073">
        <f t="shared" si="757"/>
        <v>0</v>
      </c>
      <c r="M3073">
        <f t="shared" si="758"/>
        <v>1</v>
      </c>
      <c r="N3073">
        <f t="shared" si="759"/>
        <v>0</v>
      </c>
      <c r="O3073">
        <f t="shared" si="760"/>
        <v>0</v>
      </c>
      <c r="P3073">
        <v>6</v>
      </c>
      <c r="Q3073">
        <f t="shared" si="761"/>
        <v>0</v>
      </c>
      <c r="R3073">
        <f t="shared" si="762"/>
        <v>0</v>
      </c>
      <c r="S3073">
        <f t="shared" si="763"/>
        <v>1</v>
      </c>
      <c r="T3073">
        <f t="shared" si="764"/>
        <v>0</v>
      </c>
      <c r="U3073">
        <v>0</v>
      </c>
      <c r="V3073">
        <f t="shared" si="765"/>
        <v>0.33719727273289857</v>
      </c>
      <c r="W3073">
        <f t="shared" si="766"/>
        <v>0.58350954673378108</v>
      </c>
      <c r="X3073">
        <f t="shared" si="767"/>
        <v>0.11370200073850478</v>
      </c>
      <c r="Y3073">
        <f t="shared" si="768"/>
        <v>1</v>
      </c>
      <c r="Z3073" t="s">
        <v>3105</v>
      </c>
    </row>
    <row r="3074" spans="1:26" x14ac:dyDescent="0.25">
      <c r="A3074" t="s">
        <v>45</v>
      </c>
      <c r="B3074" t="s">
        <v>30</v>
      </c>
      <c r="C3074" t="s">
        <v>25</v>
      </c>
      <c r="D3074">
        <v>0</v>
      </c>
      <c r="F3074">
        <v>1</v>
      </c>
      <c r="G3074">
        <v>90.5</v>
      </c>
      <c r="H3074">
        <f t="shared" si="753"/>
        <v>1</v>
      </c>
      <c r="I3074">
        <f t="shared" si="754"/>
        <v>0</v>
      </c>
      <c r="J3074">
        <f t="shared" si="755"/>
        <v>1</v>
      </c>
      <c r="K3074">
        <f t="shared" si="756"/>
        <v>0</v>
      </c>
      <c r="L3074">
        <f t="shared" si="757"/>
        <v>0</v>
      </c>
      <c r="M3074">
        <f t="shared" si="758"/>
        <v>0</v>
      </c>
      <c r="N3074">
        <f t="shared" si="759"/>
        <v>0</v>
      </c>
      <c r="O3074">
        <f t="shared" si="760"/>
        <v>1</v>
      </c>
      <c r="P3074">
        <v>47</v>
      </c>
      <c r="Q3074">
        <f t="shared" si="761"/>
        <v>0</v>
      </c>
      <c r="R3074">
        <f t="shared" si="762"/>
        <v>1</v>
      </c>
      <c r="S3074">
        <f t="shared" si="763"/>
        <v>0</v>
      </c>
      <c r="T3074">
        <f t="shared" si="764"/>
        <v>0</v>
      </c>
      <c r="U3074">
        <v>0</v>
      </c>
      <c r="V3074">
        <f t="shared" si="765"/>
        <v>6.7469009735083629E-2</v>
      </c>
      <c r="W3074">
        <f t="shared" si="766"/>
        <v>0.51686085693937578</v>
      </c>
      <c r="X3074">
        <f t="shared" si="767"/>
        <v>4.5520672746328095E-3</v>
      </c>
      <c r="Y3074">
        <f t="shared" si="768"/>
        <v>0</v>
      </c>
      <c r="Z3074" t="s">
        <v>3106</v>
      </c>
    </row>
    <row r="3075" spans="1:26" x14ac:dyDescent="0.25">
      <c r="A3075" t="s">
        <v>29</v>
      </c>
      <c r="B3075" t="s">
        <v>27</v>
      </c>
      <c r="C3075" t="s">
        <v>25</v>
      </c>
      <c r="D3075">
        <v>0</v>
      </c>
      <c r="F3075">
        <v>1</v>
      </c>
      <c r="G3075">
        <v>79.400000000000006</v>
      </c>
      <c r="H3075">
        <f t="shared" ref="H3075:H3138" si="769">IF(D3075:D10117=0,1,0)</f>
        <v>1</v>
      </c>
      <c r="I3075">
        <f t="shared" ref="I3075:I3138" si="770">IF(D3075:D10117=1,1,0)</f>
        <v>0</v>
      </c>
      <c r="J3075">
        <f t="shared" ref="J3075:J3138" si="771">IF(C3075:C10117="DSL",1,0)</f>
        <v>1</v>
      </c>
      <c r="K3075">
        <f t="shared" ref="K3075:K3138" si="772">IF(C3075:C10117="Fiber optic",1,0)</f>
        <v>0</v>
      </c>
      <c r="L3075">
        <f t="shared" ref="L3075:L3138" si="773">IF(C3075:C10117="No",1,0)</f>
        <v>0</v>
      </c>
      <c r="M3075">
        <f t="shared" ref="M3075:M3138" si="774">IF(A3075:A10117="Month-to-month",1,0)</f>
        <v>0</v>
      </c>
      <c r="N3075">
        <f t="shared" ref="N3075:N3138" si="775">IF(A3075:A10117="ONE YEAR",1,0)</f>
        <v>1</v>
      </c>
      <c r="O3075">
        <f t="shared" ref="O3075:O3138" si="776">IF(A3075:A10117="two year",1,0)</f>
        <v>0</v>
      </c>
      <c r="P3075">
        <v>61</v>
      </c>
      <c r="Q3075">
        <f t="shared" ref="Q3075:Q3138" si="777">IF(B3075:B10117="Electronic check",1,0)</f>
        <v>1</v>
      </c>
      <c r="R3075">
        <f t="shared" ref="R3075:R3138" si="778">IF(B3075:B10117="Mailed check",1,0)</f>
        <v>0</v>
      </c>
      <c r="S3075">
        <f t="shared" ref="S3075:S3138" si="779">IF(B3075:B10117="Credit card (automatic)",1,0)</f>
        <v>0</v>
      </c>
      <c r="T3075">
        <f t="shared" ref="T3075:T3138" si="780">IF(B3075:B10117="Bank transfer (automatic)",1,0)</f>
        <v>0</v>
      </c>
      <c r="U3075">
        <v>0</v>
      </c>
      <c r="V3075">
        <f t="shared" si="765"/>
        <v>0.24686589443074997</v>
      </c>
      <c r="W3075">
        <f t="shared" si="766"/>
        <v>0.56140494096574867</v>
      </c>
      <c r="X3075">
        <f t="shared" si="767"/>
        <v>6.0942769833094185E-2</v>
      </c>
      <c r="Y3075">
        <f t="shared" si="768"/>
        <v>0</v>
      </c>
      <c r="Z3075" t="s">
        <v>3107</v>
      </c>
    </row>
    <row r="3076" spans="1:26" x14ac:dyDescent="0.25">
      <c r="A3076" t="s">
        <v>45</v>
      </c>
      <c r="B3076" t="s">
        <v>33</v>
      </c>
      <c r="C3076" t="s">
        <v>25</v>
      </c>
      <c r="D3076">
        <v>0</v>
      </c>
      <c r="F3076">
        <v>1</v>
      </c>
      <c r="G3076">
        <v>58.75</v>
      </c>
      <c r="H3076">
        <f t="shared" si="769"/>
        <v>1</v>
      </c>
      <c r="I3076">
        <f t="shared" si="770"/>
        <v>0</v>
      </c>
      <c r="J3076">
        <f t="shared" si="771"/>
        <v>1</v>
      </c>
      <c r="K3076">
        <f t="shared" si="772"/>
        <v>0</v>
      </c>
      <c r="L3076">
        <f t="shared" si="773"/>
        <v>0</v>
      </c>
      <c r="M3076">
        <f t="shared" si="774"/>
        <v>0</v>
      </c>
      <c r="N3076">
        <f t="shared" si="775"/>
        <v>0</v>
      </c>
      <c r="O3076">
        <f t="shared" si="776"/>
        <v>1</v>
      </c>
      <c r="P3076">
        <v>52</v>
      </c>
      <c r="Q3076">
        <f t="shared" si="777"/>
        <v>0</v>
      </c>
      <c r="R3076">
        <f t="shared" si="778"/>
        <v>0</v>
      </c>
      <c r="S3076">
        <f t="shared" si="779"/>
        <v>0</v>
      </c>
      <c r="T3076">
        <f t="shared" si="780"/>
        <v>1</v>
      </c>
      <c r="U3076">
        <v>0</v>
      </c>
      <c r="V3076">
        <f t="shared" ref="V3076:V3139" si="781">G3076*$G$2+H3077*$H$2+K3077*$K$2+M3076*$M$2+O3076*$O$2+Q3076*$Q$2+L3076*$L$2</f>
        <v>1.7969000370213789E-2</v>
      </c>
      <c r="W3076">
        <f t="shared" ref="W3076:W3139" si="782">1/ (1+EXP(-V3076))</f>
        <v>0.50449212922311815</v>
      </c>
      <c r="X3076">
        <f t="shared" ref="X3076:X3139" si="783">(U3076-V3076)^2</f>
        <v>3.2288497430474328E-4</v>
      </c>
      <c r="Y3076">
        <f t="shared" ref="Y3076:Y3139" si="784">IF(W3076&gt;=0.58,1,0)</f>
        <v>0</v>
      </c>
      <c r="Z3076" t="s">
        <v>3108</v>
      </c>
    </row>
    <row r="3077" spans="1:26" x14ac:dyDescent="0.25">
      <c r="A3077" t="s">
        <v>26</v>
      </c>
      <c r="B3077" t="s">
        <v>38</v>
      </c>
      <c r="C3077" t="s">
        <v>25</v>
      </c>
      <c r="D3077">
        <v>0</v>
      </c>
      <c r="F3077">
        <v>1</v>
      </c>
      <c r="G3077">
        <v>59.45</v>
      </c>
      <c r="H3077">
        <f t="shared" si="769"/>
        <v>1</v>
      </c>
      <c r="I3077">
        <f t="shared" si="770"/>
        <v>0</v>
      </c>
      <c r="J3077">
        <f t="shared" si="771"/>
        <v>1</v>
      </c>
      <c r="K3077">
        <f t="shared" si="772"/>
        <v>0</v>
      </c>
      <c r="L3077">
        <f t="shared" si="773"/>
        <v>0</v>
      </c>
      <c r="M3077">
        <f t="shared" si="774"/>
        <v>1</v>
      </c>
      <c r="N3077">
        <f t="shared" si="775"/>
        <v>0</v>
      </c>
      <c r="O3077">
        <f t="shared" si="776"/>
        <v>0</v>
      </c>
      <c r="P3077">
        <v>35</v>
      </c>
      <c r="Q3077">
        <f t="shared" si="777"/>
        <v>0</v>
      </c>
      <c r="R3077">
        <f t="shared" si="778"/>
        <v>0</v>
      </c>
      <c r="S3077">
        <f t="shared" si="779"/>
        <v>1</v>
      </c>
      <c r="T3077">
        <f t="shared" si="780"/>
        <v>0</v>
      </c>
      <c r="U3077">
        <v>0</v>
      </c>
      <c r="V3077">
        <f t="shared" si="781"/>
        <v>0.35531241300472177</v>
      </c>
      <c r="W3077">
        <f t="shared" si="782"/>
        <v>0.5879052296935654</v>
      </c>
      <c r="X3077">
        <f t="shared" si="783"/>
        <v>0.12624691083523798</v>
      </c>
      <c r="Y3077">
        <f t="shared" si="784"/>
        <v>1</v>
      </c>
      <c r="Z3077" t="s">
        <v>3109</v>
      </c>
    </row>
    <row r="3078" spans="1:26" x14ac:dyDescent="0.25">
      <c r="A3078" t="s">
        <v>29</v>
      </c>
      <c r="B3078" t="s">
        <v>33</v>
      </c>
      <c r="C3078" t="s">
        <v>35</v>
      </c>
      <c r="D3078">
        <v>0</v>
      </c>
      <c r="F3078">
        <v>1</v>
      </c>
      <c r="G3078">
        <v>105.7</v>
      </c>
      <c r="H3078">
        <f t="shared" si="769"/>
        <v>1</v>
      </c>
      <c r="I3078">
        <f t="shared" si="770"/>
        <v>0</v>
      </c>
      <c r="J3078">
        <f t="shared" si="771"/>
        <v>0</v>
      </c>
      <c r="K3078">
        <f t="shared" si="772"/>
        <v>1</v>
      </c>
      <c r="L3078">
        <f t="shared" si="773"/>
        <v>0</v>
      </c>
      <c r="M3078">
        <f t="shared" si="774"/>
        <v>0</v>
      </c>
      <c r="N3078">
        <f t="shared" si="775"/>
        <v>1</v>
      </c>
      <c r="O3078">
        <f t="shared" si="776"/>
        <v>0</v>
      </c>
      <c r="P3078">
        <v>71</v>
      </c>
      <c r="Q3078">
        <f t="shared" si="777"/>
        <v>0</v>
      </c>
      <c r="R3078">
        <f t="shared" si="778"/>
        <v>0</v>
      </c>
      <c r="S3078">
        <f t="shared" si="779"/>
        <v>0</v>
      </c>
      <c r="T3078">
        <f t="shared" si="780"/>
        <v>1</v>
      </c>
      <c r="U3078">
        <v>0</v>
      </c>
      <c r="V3078">
        <f t="shared" si="781"/>
        <v>0.15110070805685463</v>
      </c>
      <c r="W3078">
        <f t="shared" si="782"/>
        <v>0.53770346897258892</v>
      </c>
      <c r="X3078">
        <f t="shared" si="783"/>
        <v>2.2831423975282813E-2</v>
      </c>
      <c r="Y3078">
        <f t="shared" si="784"/>
        <v>0</v>
      </c>
      <c r="Z3078" t="s">
        <v>3110</v>
      </c>
    </row>
    <row r="3079" spans="1:26" x14ac:dyDescent="0.25">
      <c r="A3079" t="s">
        <v>26</v>
      </c>
      <c r="B3079" t="s">
        <v>27</v>
      </c>
      <c r="C3079" t="s">
        <v>25</v>
      </c>
      <c r="D3079">
        <v>0</v>
      </c>
      <c r="F3079">
        <v>1</v>
      </c>
      <c r="G3079">
        <v>56.25</v>
      </c>
      <c r="H3079">
        <f t="shared" si="769"/>
        <v>1</v>
      </c>
      <c r="I3079">
        <f t="shared" si="770"/>
        <v>0</v>
      </c>
      <c r="J3079">
        <f t="shared" si="771"/>
        <v>1</v>
      </c>
      <c r="K3079">
        <f t="shared" si="772"/>
        <v>0</v>
      </c>
      <c r="L3079">
        <f t="shared" si="773"/>
        <v>0</v>
      </c>
      <c r="M3079">
        <f t="shared" si="774"/>
        <v>1</v>
      </c>
      <c r="N3079">
        <f t="shared" si="775"/>
        <v>0</v>
      </c>
      <c r="O3079">
        <f t="shared" si="776"/>
        <v>0</v>
      </c>
      <c r="P3079">
        <v>6</v>
      </c>
      <c r="Q3079">
        <f t="shared" si="777"/>
        <v>1</v>
      </c>
      <c r="R3079">
        <f t="shared" si="778"/>
        <v>0</v>
      </c>
      <c r="S3079">
        <f t="shared" si="779"/>
        <v>0</v>
      </c>
      <c r="T3079">
        <f t="shared" si="780"/>
        <v>0</v>
      </c>
      <c r="U3079">
        <v>1</v>
      </c>
      <c r="V3079">
        <f t="shared" si="781"/>
        <v>0.48222861015970364</v>
      </c>
      <c r="W3079">
        <f t="shared" si="782"/>
        <v>0.61827399032751262</v>
      </c>
      <c r="X3079">
        <f t="shared" si="783"/>
        <v>0.26808721213715214</v>
      </c>
      <c r="Y3079">
        <f t="shared" si="784"/>
        <v>1</v>
      </c>
      <c r="Z3079" t="s">
        <v>3111</v>
      </c>
    </row>
    <row r="3080" spans="1:26" x14ac:dyDescent="0.25">
      <c r="A3080" t="s">
        <v>45</v>
      </c>
      <c r="B3080" t="s">
        <v>38</v>
      </c>
      <c r="C3080" t="s">
        <v>25</v>
      </c>
      <c r="D3080">
        <v>0</v>
      </c>
      <c r="F3080">
        <v>1</v>
      </c>
      <c r="G3080">
        <v>53.3</v>
      </c>
      <c r="H3080">
        <f t="shared" si="769"/>
        <v>1</v>
      </c>
      <c r="I3080">
        <f t="shared" si="770"/>
        <v>0</v>
      </c>
      <c r="J3080">
        <f t="shared" si="771"/>
        <v>1</v>
      </c>
      <c r="K3080">
        <f t="shared" si="772"/>
        <v>0</v>
      </c>
      <c r="L3080">
        <f t="shared" si="773"/>
        <v>0</v>
      </c>
      <c r="M3080">
        <f t="shared" si="774"/>
        <v>0</v>
      </c>
      <c r="N3080">
        <f t="shared" si="775"/>
        <v>0</v>
      </c>
      <c r="O3080">
        <f t="shared" si="776"/>
        <v>1</v>
      </c>
      <c r="P3080">
        <v>45</v>
      </c>
      <c r="Q3080">
        <f t="shared" si="777"/>
        <v>0</v>
      </c>
      <c r="R3080">
        <f t="shared" si="778"/>
        <v>0</v>
      </c>
      <c r="S3080">
        <f t="shared" si="779"/>
        <v>1</v>
      </c>
      <c r="T3080">
        <f t="shared" si="780"/>
        <v>0</v>
      </c>
      <c r="U3080">
        <v>0</v>
      </c>
      <c r="V3080">
        <f t="shared" si="781"/>
        <v>2.8026766734058198E-2</v>
      </c>
      <c r="W3080">
        <f t="shared" si="782"/>
        <v>0.50700623307338089</v>
      </c>
      <c r="X3080">
        <f t="shared" si="783"/>
        <v>7.8549965356531119E-4</v>
      </c>
      <c r="Y3080">
        <f t="shared" si="784"/>
        <v>0</v>
      </c>
      <c r="Z3080" t="s">
        <v>3112</v>
      </c>
    </row>
    <row r="3081" spans="1:26" x14ac:dyDescent="0.25">
      <c r="A3081" t="s">
        <v>26</v>
      </c>
      <c r="B3081" t="s">
        <v>27</v>
      </c>
      <c r="C3081" t="s">
        <v>35</v>
      </c>
      <c r="D3081">
        <v>1</v>
      </c>
      <c r="F3081">
        <v>1</v>
      </c>
      <c r="G3081">
        <v>85.55</v>
      </c>
      <c r="H3081">
        <f t="shared" si="769"/>
        <v>0</v>
      </c>
      <c r="I3081">
        <f t="shared" si="770"/>
        <v>1</v>
      </c>
      <c r="J3081">
        <f t="shared" si="771"/>
        <v>0</v>
      </c>
      <c r="K3081">
        <f t="shared" si="772"/>
        <v>1</v>
      </c>
      <c r="L3081">
        <f t="shared" si="773"/>
        <v>0</v>
      </c>
      <c r="M3081">
        <f t="shared" si="774"/>
        <v>1</v>
      </c>
      <c r="N3081">
        <f t="shared" si="775"/>
        <v>0</v>
      </c>
      <c r="O3081">
        <f t="shared" si="776"/>
        <v>0</v>
      </c>
      <c r="P3081">
        <v>2</v>
      </c>
      <c r="Q3081">
        <f t="shared" si="777"/>
        <v>1</v>
      </c>
      <c r="R3081">
        <f t="shared" si="778"/>
        <v>0</v>
      </c>
      <c r="S3081">
        <f t="shared" si="779"/>
        <v>0</v>
      </c>
      <c r="T3081">
        <f t="shared" si="780"/>
        <v>0</v>
      </c>
      <c r="U3081">
        <v>1</v>
      </c>
      <c r="V3081">
        <f t="shared" si="781"/>
        <v>0.52790893376255998</v>
      </c>
      <c r="W3081">
        <f t="shared" si="782"/>
        <v>0.62899527205719086</v>
      </c>
      <c r="X3081">
        <f t="shared" si="783"/>
        <v>0.22286997482120297</v>
      </c>
      <c r="Y3081">
        <f t="shared" si="784"/>
        <v>1</v>
      </c>
      <c r="Z3081" t="s">
        <v>3113</v>
      </c>
    </row>
    <row r="3082" spans="1:26" x14ac:dyDescent="0.25">
      <c r="A3082" t="s">
        <v>26</v>
      </c>
      <c r="B3082" t="s">
        <v>33</v>
      </c>
      <c r="C3082" t="s">
        <v>25</v>
      </c>
      <c r="D3082">
        <v>0</v>
      </c>
      <c r="F3082">
        <v>1</v>
      </c>
      <c r="G3082">
        <v>68.650000000000006</v>
      </c>
      <c r="H3082">
        <f t="shared" si="769"/>
        <v>1</v>
      </c>
      <c r="I3082">
        <f t="shared" si="770"/>
        <v>0</v>
      </c>
      <c r="J3082">
        <f t="shared" si="771"/>
        <v>1</v>
      </c>
      <c r="K3082">
        <f t="shared" si="772"/>
        <v>0</v>
      </c>
      <c r="L3082">
        <f t="shared" si="773"/>
        <v>0</v>
      </c>
      <c r="M3082">
        <f t="shared" si="774"/>
        <v>1</v>
      </c>
      <c r="N3082">
        <f t="shared" si="775"/>
        <v>0</v>
      </c>
      <c r="O3082">
        <f t="shared" si="776"/>
        <v>0</v>
      </c>
      <c r="P3082">
        <v>4</v>
      </c>
      <c r="Q3082">
        <f t="shared" si="777"/>
        <v>0</v>
      </c>
      <c r="R3082">
        <f t="shared" si="778"/>
        <v>0</v>
      </c>
      <c r="S3082">
        <f t="shared" si="779"/>
        <v>0</v>
      </c>
      <c r="T3082">
        <f t="shared" si="780"/>
        <v>1</v>
      </c>
      <c r="U3082">
        <v>1</v>
      </c>
      <c r="V3082">
        <f t="shared" si="781"/>
        <v>0.36479255354418028</v>
      </c>
      <c r="W3082">
        <f t="shared" si="782"/>
        <v>0.59020007905084837</v>
      </c>
      <c r="X3082">
        <f t="shared" si="783"/>
        <v>0.40348850003292308</v>
      </c>
      <c r="Y3082">
        <f t="shared" si="784"/>
        <v>1</v>
      </c>
      <c r="Z3082" t="s">
        <v>3114</v>
      </c>
    </row>
    <row r="3083" spans="1:26" x14ac:dyDescent="0.25">
      <c r="A3083" t="s">
        <v>26</v>
      </c>
      <c r="B3083" t="s">
        <v>30</v>
      </c>
      <c r="C3083" t="s">
        <v>25</v>
      </c>
      <c r="D3083">
        <v>0</v>
      </c>
      <c r="F3083">
        <v>1</v>
      </c>
      <c r="G3083">
        <v>24.3</v>
      </c>
      <c r="H3083">
        <f t="shared" si="769"/>
        <v>1</v>
      </c>
      <c r="I3083">
        <f t="shared" si="770"/>
        <v>0</v>
      </c>
      <c r="J3083">
        <f t="shared" si="771"/>
        <v>1</v>
      </c>
      <c r="K3083">
        <f t="shared" si="772"/>
        <v>0</v>
      </c>
      <c r="L3083">
        <f t="shared" si="773"/>
        <v>0</v>
      </c>
      <c r="M3083">
        <f t="shared" si="774"/>
        <v>1</v>
      </c>
      <c r="N3083">
        <f t="shared" si="775"/>
        <v>0</v>
      </c>
      <c r="O3083">
        <f t="shared" si="776"/>
        <v>0</v>
      </c>
      <c r="P3083">
        <v>2</v>
      </c>
      <c r="Q3083">
        <f t="shared" si="777"/>
        <v>0</v>
      </c>
      <c r="R3083">
        <f t="shared" si="778"/>
        <v>1</v>
      </c>
      <c r="S3083">
        <f t="shared" si="779"/>
        <v>0</v>
      </c>
      <c r="T3083">
        <f t="shared" si="780"/>
        <v>0</v>
      </c>
      <c r="U3083">
        <v>0</v>
      </c>
      <c r="V3083">
        <f t="shared" si="781"/>
        <v>0.30051161523542491</v>
      </c>
      <c r="W3083">
        <f t="shared" si="782"/>
        <v>0.57456758064244651</v>
      </c>
      <c r="X3083">
        <f t="shared" si="783"/>
        <v>9.0307230891404064E-2</v>
      </c>
      <c r="Y3083">
        <f t="shared" si="784"/>
        <v>0</v>
      </c>
      <c r="Z3083" t="s">
        <v>3115</v>
      </c>
    </row>
    <row r="3084" spans="1:26" x14ac:dyDescent="0.25">
      <c r="A3084" t="s">
        <v>26</v>
      </c>
      <c r="B3084" t="s">
        <v>27</v>
      </c>
      <c r="C3084" t="s">
        <v>35</v>
      </c>
      <c r="D3084">
        <v>0</v>
      </c>
      <c r="F3084">
        <v>1</v>
      </c>
      <c r="G3084">
        <v>77.849999999999994</v>
      </c>
      <c r="H3084">
        <f t="shared" si="769"/>
        <v>1</v>
      </c>
      <c r="I3084">
        <f t="shared" si="770"/>
        <v>0</v>
      </c>
      <c r="J3084">
        <f t="shared" si="771"/>
        <v>0</v>
      </c>
      <c r="K3084">
        <f t="shared" si="772"/>
        <v>1</v>
      </c>
      <c r="L3084">
        <f t="shared" si="773"/>
        <v>0</v>
      </c>
      <c r="M3084">
        <f t="shared" si="774"/>
        <v>1</v>
      </c>
      <c r="N3084">
        <f t="shared" si="775"/>
        <v>0</v>
      </c>
      <c r="O3084">
        <f t="shared" si="776"/>
        <v>0</v>
      </c>
      <c r="P3084">
        <v>4</v>
      </c>
      <c r="Q3084">
        <f t="shared" si="777"/>
        <v>1</v>
      </c>
      <c r="R3084">
        <f t="shared" si="778"/>
        <v>0</v>
      </c>
      <c r="S3084">
        <f t="shared" si="779"/>
        <v>0</v>
      </c>
      <c r="T3084">
        <f t="shared" si="780"/>
        <v>0</v>
      </c>
      <c r="U3084">
        <v>1</v>
      </c>
      <c r="V3084">
        <f t="shared" si="781"/>
        <v>0.51590420708194584</v>
      </c>
      <c r="W3084">
        <f t="shared" si="782"/>
        <v>0.62618953526372645</v>
      </c>
      <c r="X3084">
        <f t="shared" si="783"/>
        <v>0.23434873672095957</v>
      </c>
      <c r="Y3084">
        <f t="shared" si="784"/>
        <v>1</v>
      </c>
      <c r="Z3084" t="s">
        <v>3116</v>
      </c>
    </row>
    <row r="3085" spans="1:26" x14ac:dyDescent="0.25">
      <c r="A3085" t="s">
        <v>29</v>
      </c>
      <c r="B3085" t="s">
        <v>38</v>
      </c>
      <c r="C3085" t="s">
        <v>25</v>
      </c>
      <c r="D3085">
        <v>0</v>
      </c>
      <c r="F3085">
        <v>1</v>
      </c>
      <c r="G3085">
        <v>59.9</v>
      </c>
      <c r="H3085">
        <f t="shared" si="769"/>
        <v>1</v>
      </c>
      <c r="I3085">
        <f t="shared" si="770"/>
        <v>0</v>
      </c>
      <c r="J3085">
        <f t="shared" si="771"/>
        <v>1</v>
      </c>
      <c r="K3085">
        <f t="shared" si="772"/>
        <v>0</v>
      </c>
      <c r="L3085">
        <f t="shared" si="773"/>
        <v>0</v>
      </c>
      <c r="M3085">
        <f t="shared" si="774"/>
        <v>0</v>
      </c>
      <c r="N3085">
        <f t="shared" si="775"/>
        <v>1</v>
      </c>
      <c r="O3085">
        <f t="shared" si="776"/>
        <v>0</v>
      </c>
      <c r="P3085">
        <v>51</v>
      </c>
      <c r="Q3085">
        <f t="shared" si="777"/>
        <v>0</v>
      </c>
      <c r="R3085">
        <f t="shared" si="778"/>
        <v>0</v>
      </c>
      <c r="S3085">
        <f t="shared" si="779"/>
        <v>1</v>
      </c>
      <c r="T3085">
        <f t="shared" si="780"/>
        <v>0</v>
      </c>
      <c r="U3085">
        <v>0</v>
      </c>
      <c r="V3085">
        <f t="shared" si="781"/>
        <v>7.9695970138396716E-2</v>
      </c>
      <c r="W3085">
        <f t="shared" si="782"/>
        <v>0.51991345371191933</v>
      </c>
      <c r="X3085">
        <f t="shared" si="783"/>
        <v>6.3514476563002213E-3</v>
      </c>
      <c r="Y3085">
        <f t="shared" si="784"/>
        <v>0</v>
      </c>
      <c r="Z3085" t="s">
        <v>3117</v>
      </c>
    </row>
    <row r="3086" spans="1:26" x14ac:dyDescent="0.25">
      <c r="A3086" t="s">
        <v>29</v>
      </c>
      <c r="B3086" t="s">
        <v>38</v>
      </c>
      <c r="C3086" t="s">
        <v>23</v>
      </c>
      <c r="D3086">
        <v>0</v>
      </c>
      <c r="F3086">
        <v>1</v>
      </c>
      <c r="G3086">
        <v>23.95</v>
      </c>
      <c r="H3086">
        <f t="shared" si="769"/>
        <v>1</v>
      </c>
      <c r="I3086">
        <f t="shared" si="770"/>
        <v>0</v>
      </c>
      <c r="J3086">
        <f t="shared" si="771"/>
        <v>0</v>
      </c>
      <c r="K3086">
        <f t="shared" si="772"/>
        <v>0</v>
      </c>
      <c r="L3086">
        <f t="shared" si="773"/>
        <v>1</v>
      </c>
      <c r="M3086">
        <f t="shared" si="774"/>
        <v>0</v>
      </c>
      <c r="N3086">
        <f t="shared" si="775"/>
        <v>1</v>
      </c>
      <c r="O3086">
        <f t="shared" si="776"/>
        <v>0</v>
      </c>
      <c r="P3086">
        <v>60</v>
      </c>
      <c r="Q3086">
        <f t="shared" si="777"/>
        <v>0</v>
      </c>
      <c r="R3086">
        <f t="shared" si="778"/>
        <v>0</v>
      </c>
      <c r="S3086">
        <f t="shared" si="779"/>
        <v>1</v>
      </c>
      <c r="T3086">
        <f t="shared" si="780"/>
        <v>0</v>
      </c>
      <c r="U3086">
        <v>0</v>
      </c>
      <c r="V3086">
        <f t="shared" si="781"/>
        <v>-5.0802811482022724E-3</v>
      </c>
      <c r="W3086">
        <f t="shared" si="782"/>
        <v>0.49872993244457325</v>
      </c>
      <c r="X3086">
        <f t="shared" si="783"/>
        <v>2.5809256544779398E-5</v>
      </c>
      <c r="Y3086">
        <f t="shared" si="784"/>
        <v>0</v>
      </c>
      <c r="Z3086" t="s">
        <v>3118</v>
      </c>
    </row>
    <row r="3087" spans="1:26" x14ac:dyDescent="0.25">
      <c r="A3087" t="s">
        <v>29</v>
      </c>
      <c r="B3087" t="s">
        <v>30</v>
      </c>
      <c r="C3087" t="s">
        <v>23</v>
      </c>
      <c r="D3087">
        <v>0</v>
      </c>
      <c r="F3087">
        <v>1</v>
      </c>
      <c r="G3087">
        <v>20.149999999999999</v>
      </c>
      <c r="H3087">
        <f t="shared" si="769"/>
        <v>1</v>
      </c>
      <c r="I3087">
        <f t="shared" si="770"/>
        <v>0</v>
      </c>
      <c r="J3087">
        <f t="shared" si="771"/>
        <v>0</v>
      </c>
      <c r="K3087">
        <f t="shared" si="772"/>
        <v>0</v>
      </c>
      <c r="L3087">
        <f t="shared" si="773"/>
        <v>1</v>
      </c>
      <c r="M3087">
        <f t="shared" si="774"/>
        <v>0</v>
      </c>
      <c r="N3087">
        <f t="shared" si="775"/>
        <v>1</v>
      </c>
      <c r="O3087">
        <f t="shared" si="776"/>
        <v>0</v>
      </c>
      <c r="P3087">
        <v>9</v>
      </c>
      <c r="Q3087">
        <f t="shared" si="777"/>
        <v>0</v>
      </c>
      <c r="R3087">
        <f t="shared" si="778"/>
        <v>1</v>
      </c>
      <c r="S3087">
        <f t="shared" si="779"/>
        <v>0</v>
      </c>
      <c r="T3087">
        <f t="shared" si="780"/>
        <v>0</v>
      </c>
      <c r="U3087">
        <v>0</v>
      </c>
      <c r="V3087">
        <f t="shared" si="781"/>
        <v>-6.1415224571002777E-3</v>
      </c>
      <c r="W3087">
        <f t="shared" si="782"/>
        <v>0.49846462421170201</v>
      </c>
      <c r="X3087">
        <f t="shared" si="783"/>
        <v>3.7718298091067035E-5</v>
      </c>
      <c r="Y3087">
        <f t="shared" si="784"/>
        <v>0</v>
      </c>
      <c r="Z3087" t="s">
        <v>3119</v>
      </c>
    </row>
    <row r="3088" spans="1:26" x14ac:dyDescent="0.25">
      <c r="A3088" t="s">
        <v>26</v>
      </c>
      <c r="B3088" t="s">
        <v>33</v>
      </c>
      <c r="C3088" t="s">
        <v>35</v>
      </c>
      <c r="D3088">
        <v>0</v>
      </c>
      <c r="F3088">
        <v>1</v>
      </c>
      <c r="G3088">
        <v>105.35</v>
      </c>
      <c r="H3088">
        <f t="shared" si="769"/>
        <v>1</v>
      </c>
      <c r="I3088">
        <f t="shared" si="770"/>
        <v>0</v>
      </c>
      <c r="J3088">
        <f t="shared" si="771"/>
        <v>0</v>
      </c>
      <c r="K3088">
        <f t="shared" si="772"/>
        <v>1</v>
      </c>
      <c r="L3088">
        <f t="shared" si="773"/>
        <v>0</v>
      </c>
      <c r="M3088">
        <f t="shared" si="774"/>
        <v>1</v>
      </c>
      <c r="N3088">
        <f t="shared" si="775"/>
        <v>0</v>
      </c>
      <c r="O3088">
        <f t="shared" si="776"/>
        <v>0</v>
      </c>
      <c r="P3088">
        <v>3</v>
      </c>
      <c r="Q3088">
        <f t="shared" si="777"/>
        <v>0</v>
      </c>
      <c r="R3088">
        <f t="shared" si="778"/>
        <v>0</v>
      </c>
      <c r="S3088">
        <f t="shared" si="779"/>
        <v>0</v>
      </c>
      <c r="T3088">
        <f t="shared" si="780"/>
        <v>1</v>
      </c>
      <c r="U3088">
        <v>1</v>
      </c>
      <c r="V3088">
        <f t="shared" si="781"/>
        <v>0.42687305646448631</v>
      </c>
      <c r="W3088">
        <f t="shared" si="782"/>
        <v>0.60512673651723292</v>
      </c>
      <c r="X3088">
        <f t="shared" si="783"/>
        <v>0.32847449340635998</v>
      </c>
      <c r="Y3088">
        <f t="shared" si="784"/>
        <v>1</v>
      </c>
      <c r="Z3088" t="s">
        <v>3120</v>
      </c>
    </row>
    <row r="3089" spans="1:26" x14ac:dyDescent="0.25">
      <c r="A3089" t="s">
        <v>26</v>
      </c>
      <c r="B3089" t="s">
        <v>33</v>
      </c>
      <c r="C3089" t="s">
        <v>35</v>
      </c>
      <c r="D3089">
        <v>0</v>
      </c>
      <c r="F3089">
        <v>1</v>
      </c>
      <c r="G3089">
        <v>95.65</v>
      </c>
      <c r="H3089">
        <f t="shared" si="769"/>
        <v>1</v>
      </c>
      <c r="I3089">
        <f t="shared" si="770"/>
        <v>0</v>
      </c>
      <c r="J3089">
        <f t="shared" si="771"/>
        <v>0</v>
      </c>
      <c r="K3089">
        <f t="shared" si="772"/>
        <v>1</v>
      </c>
      <c r="L3089">
        <f t="shared" si="773"/>
        <v>0</v>
      </c>
      <c r="M3089">
        <f t="shared" si="774"/>
        <v>1</v>
      </c>
      <c r="N3089">
        <f t="shared" si="775"/>
        <v>0</v>
      </c>
      <c r="O3089">
        <f t="shared" si="776"/>
        <v>0</v>
      </c>
      <c r="P3089">
        <v>17</v>
      </c>
      <c r="Q3089">
        <f t="shared" si="777"/>
        <v>0</v>
      </c>
      <c r="R3089">
        <f t="shared" si="778"/>
        <v>0</v>
      </c>
      <c r="S3089">
        <f t="shared" si="779"/>
        <v>0</v>
      </c>
      <c r="T3089">
        <f t="shared" si="780"/>
        <v>1</v>
      </c>
      <c r="U3089">
        <v>0</v>
      </c>
      <c r="V3089">
        <f t="shared" si="781"/>
        <v>0.41175021895773867</v>
      </c>
      <c r="W3089">
        <f t="shared" si="782"/>
        <v>0.60150747417723893</v>
      </c>
      <c r="X3089">
        <f t="shared" si="783"/>
        <v>0.16953824281174573</v>
      </c>
      <c r="Y3089">
        <f t="shared" si="784"/>
        <v>1</v>
      </c>
      <c r="Z3089" t="s">
        <v>3121</v>
      </c>
    </row>
    <row r="3090" spans="1:26" x14ac:dyDescent="0.25">
      <c r="A3090" t="s">
        <v>26</v>
      </c>
      <c r="B3090" t="s">
        <v>27</v>
      </c>
      <c r="C3090" t="s">
        <v>35</v>
      </c>
      <c r="D3090">
        <v>0</v>
      </c>
      <c r="F3090">
        <v>1</v>
      </c>
      <c r="G3090">
        <v>87.05</v>
      </c>
      <c r="H3090">
        <f t="shared" si="769"/>
        <v>1</v>
      </c>
      <c r="I3090">
        <f t="shared" si="770"/>
        <v>0</v>
      </c>
      <c r="J3090">
        <f t="shared" si="771"/>
        <v>0</v>
      </c>
      <c r="K3090">
        <f t="shared" si="772"/>
        <v>1</v>
      </c>
      <c r="L3090">
        <f t="shared" si="773"/>
        <v>0</v>
      </c>
      <c r="M3090">
        <f t="shared" si="774"/>
        <v>1</v>
      </c>
      <c r="N3090">
        <f t="shared" si="775"/>
        <v>0</v>
      </c>
      <c r="O3090">
        <f t="shared" si="776"/>
        <v>0</v>
      </c>
      <c r="P3090">
        <v>8</v>
      </c>
      <c r="Q3090">
        <f t="shared" si="777"/>
        <v>1</v>
      </c>
      <c r="R3090">
        <f t="shared" si="778"/>
        <v>0</v>
      </c>
      <c r="S3090">
        <f t="shared" si="779"/>
        <v>0</v>
      </c>
      <c r="T3090">
        <f t="shared" si="780"/>
        <v>0</v>
      </c>
      <c r="U3090">
        <v>1</v>
      </c>
      <c r="V3090">
        <f t="shared" si="781"/>
        <v>0.5302475168821601</v>
      </c>
      <c r="W3090">
        <f t="shared" si="782"/>
        <v>0.62954083950009099</v>
      </c>
      <c r="X3090">
        <f t="shared" si="783"/>
        <v>0.22066739539537647</v>
      </c>
      <c r="Y3090">
        <f t="shared" si="784"/>
        <v>1</v>
      </c>
      <c r="Z3090" t="s">
        <v>3122</v>
      </c>
    </row>
    <row r="3091" spans="1:26" x14ac:dyDescent="0.25">
      <c r="A3091" t="s">
        <v>45</v>
      </c>
      <c r="B3091" t="s">
        <v>30</v>
      </c>
      <c r="C3091" t="s">
        <v>25</v>
      </c>
      <c r="D3091">
        <v>0</v>
      </c>
      <c r="F3091">
        <v>1</v>
      </c>
      <c r="G3091">
        <v>81</v>
      </c>
      <c r="H3091">
        <f t="shared" si="769"/>
        <v>1</v>
      </c>
      <c r="I3091">
        <f t="shared" si="770"/>
        <v>0</v>
      </c>
      <c r="J3091">
        <f t="shared" si="771"/>
        <v>1</v>
      </c>
      <c r="K3091">
        <f t="shared" si="772"/>
        <v>0</v>
      </c>
      <c r="L3091">
        <f t="shared" si="773"/>
        <v>0</v>
      </c>
      <c r="M3091">
        <f t="shared" si="774"/>
        <v>0</v>
      </c>
      <c r="N3091">
        <f t="shared" si="775"/>
        <v>0</v>
      </c>
      <c r="O3091">
        <f t="shared" si="776"/>
        <v>1</v>
      </c>
      <c r="P3091">
        <v>46</v>
      </c>
      <c r="Q3091">
        <f t="shared" si="777"/>
        <v>0</v>
      </c>
      <c r="R3091">
        <f t="shared" si="778"/>
        <v>1</v>
      </c>
      <c r="S3091">
        <f t="shared" si="779"/>
        <v>0</v>
      </c>
      <c r="T3091">
        <f t="shared" si="780"/>
        <v>0</v>
      </c>
      <c r="U3091">
        <v>0</v>
      </c>
      <c r="V3091">
        <f t="shared" si="781"/>
        <v>5.2657983310949341E-2</v>
      </c>
      <c r="W3091">
        <f t="shared" si="782"/>
        <v>0.51316145472548136</v>
      </c>
      <c r="X3091">
        <f t="shared" si="783"/>
        <v>2.7728632063762195E-3</v>
      </c>
      <c r="Y3091">
        <f t="shared" si="784"/>
        <v>0</v>
      </c>
      <c r="Z3091" t="s">
        <v>3123</v>
      </c>
    </row>
    <row r="3092" spans="1:26" x14ac:dyDescent="0.25">
      <c r="A3092" t="s">
        <v>45</v>
      </c>
      <c r="B3092" t="s">
        <v>38</v>
      </c>
      <c r="C3092" t="s">
        <v>25</v>
      </c>
      <c r="D3092">
        <v>0</v>
      </c>
      <c r="F3092">
        <v>1</v>
      </c>
      <c r="G3092">
        <v>82.45</v>
      </c>
      <c r="H3092">
        <f t="shared" si="769"/>
        <v>1</v>
      </c>
      <c r="I3092">
        <f t="shared" si="770"/>
        <v>0</v>
      </c>
      <c r="J3092">
        <f t="shared" si="771"/>
        <v>1</v>
      </c>
      <c r="K3092">
        <f t="shared" si="772"/>
        <v>0</v>
      </c>
      <c r="L3092">
        <f t="shared" si="773"/>
        <v>0</v>
      </c>
      <c r="M3092">
        <f t="shared" si="774"/>
        <v>0</v>
      </c>
      <c r="N3092">
        <f t="shared" si="775"/>
        <v>0</v>
      </c>
      <c r="O3092">
        <f t="shared" si="776"/>
        <v>1</v>
      </c>
      <c r="P3092">
        <v>68</v>
      </c>
      <c r="Q3092">
        <f t="shared" si="777"/>
        <v>0</v>
      </c>
      <c r="R3092">
        <f t="shared" si="778"/>
        <v>0</v>
      </c>
      <c r="S3092">
        <f t="shared" si="779"/>
        <v>1</v>
      </c>
      <c r="T3092">
        <f t="shared" si="780"/>
        <v>0</v>
      </c>
      <c r="U3092">
        <v>0</v>
      </c>
      <c r="V3092">
        <f t="shared" si="781"/>
        <v>5.4918613659896143E-2</v>
      </c>
      <c r="W3092">
        <f t="shared" si="782"/>
        <v>0.51372620367394461</v>
      </c>
      <c r="X3092">
        <f t="shared" si="783"/>
        <v>3.0160541263249312E-3</v>
      </c>
      <c r="Y3092">
        <f t="shared" si="784"/>
        <v>0</v>
      </c>
      <c r="Z3092" t="s">
        <v>3124</v>
      </c>
    </row>
    <row r="3093" spans="1:26" x14ac:dyDescent="0.25">
      <c r="A3093" t="s">
        <v>26</v>
      </c>
      <c r="B3093" t="s">
        <v>30</v>
      </c>
      <c r="C3093" t="s">
        <v>25</v>
      </c>
      <c r="D3093">
        <v>0</v>
      </c>
      <c r="F3093">
        <v>1</v>
      </c>
      <c r="G3093">
        <v>53.5</v>
      </c>
      <c r="H3093">
        <f t="shared" si="769"/>
        <v>1</v>
      </c>
      <c r="I3093">
        <f t="shared" si="770"/>
        <v>0</v>
      </c>
      <c r="J3093">
        <f t="shared" si="771"/>
        <v>1</v>
      </c>
      <c r="K3093">
        <f t="shared" si="772"/>
        <v>0</v>
      </c>
      <c r="L3093">
        <f t="shared" si="773"/>
        <v>0</v>
      </c>
      <c r="M3093">
        <f t="shared" si="774"/>
        <v>1</v>
      </c>
      <c r="N3093">
        <f t="shared" si="775"/>
        <v>0</v>
      </c>
      <c r="O3093">
        <f t="shared" si="776"/>
        <v>0</v>
      </c>
      <c r="P3093">
        <v>1</v>
      </c>
      <c r="Q3093">
        <f t="shared" si="777"/>
        <v>0</v>
      </c>
      <c r="R3093">
        <f t="shared" si="778"/>
        <v>1</v>
      </c>
      <c r="S3093">
        <f t="shared" si="779"/>
        <v>0</v>
      </c>
      <c r="T3093">
        <f t="shared" si="780"/>
        <v>0</v>
      </c>
      <c r="U3093">
        <v>1</v>
      </c>
      <c r="V3093">
        <f t="shared" si="781"/>
        <v>0.34117286403621877</v>
      </c>
      <c r="W3093">
        <f t="shared" si="782"/>
        <v>0.58447539747007105</v>
      </c>
      <c r="X3093">
        <f t="shared" si="783"/>
        <v>0.43405319508223861</v>
      </c>
      <c r="Y3093">
        <f t="shared" si="784"/>
        <v>1</v>
      </c>
      <c r="Z3093" t="s">
        <v>3125</v>
      </c>
    </row>
    <row r="3094" spans="1:26" x14ac:dyDescent="0.25">
      <c r="A3094" t="s">
        <v>29</v>
      </c>
      <c r="B3094" t="s">
        <v>33</v>
      </c>
      <c r="C3094" t="s">
        <v>23</v>
      </c>
      <c r="D3094">
        <v>0</v>
      </c>
      <c r="F3094">
        <v>1</v>
      </c>
      <c r="G3094">
        <v>20.5</v>
      </c>
      <c r="H3094">
        <f t="shared" si="769"/>
        <v>1</v>
      </c>
      <c r="I3094">
        <f t="shared" si="770"/>
        <v>0</v>
      </c>
      <c r="J3094">
        <f t="shared" si="771"/>
        <v>0</v>
      </c>
      <c r="K3094">
        <f t="shared" si="772"/>
        <v>0</v>
      </c>
      <c r="L3094">
        <f t="shared" si="773"/>
        <v>1</v>
      </c>
      <c r="M3094">
        <f t="shared" si="774"/>
        <v>0</v>
      </c>
      <c r="N3094">
        <f t="shared" si="775"/>
        <v>1</v>
      </c>
      <c r="O3094">
        <f t="shared" si="776"/>
        <v>0</v>
      </c>
      <c r="P3094">
        <v>4</v>
      </c>
      <c r="Q3094">
        <f t="shared" si="777"/>
        <v>0</v>
      </c>
      <c r="R3094">
        <f t="shared" si="778"/>
        <v>0</v>
      </c>
      <c r="S3094">
        <f t="shared" si="779"/>
        <v>0</v>
      </c>
      <c r="T3094">
        <f t="shared" si="780"/>
        <v>1</v>
      </c>
      <c r="U3094">
        <v>0</v>
      </c>
      <c r="V3094">
        <f t="shared" si="781"/>
        <v>-1.0459022323282618E-2</v>
      </c>
      <c r="W3094">
        <f t="shared" si="782"/>
        <v>0.4973852682548448</v>
      </c>
      <c r="X3094">
        <f t="shared" si="783"/>
        <v>1.0939114795892412E-4</v>
      </c>
      <c r="Y3094">
        <f t="shared" si="784"/>
        <v>0</v>
      </c>
      <c r="Z3094" t="s">
        <v>3126</v>
      </c>
    </row>
    <row r="3095" spans="1:26" x14ac:dyDescent="0.25">
      <c r="A3095" t="s">
        <v>26</v>
      </c>
      <c r="B3095" t="s">
        <v>30</v>
      </c>
      <c r="C3095" t="s">
        <v>25</v>
      </c>
      <c r="D3095">
        <v>0</v>
      </c>
      <c r="F3095">
        <v>1</v>
      </c>
      <c r="G3095">
        <v>25.1</v>
      </c>
      <c r="H3095">
        <f t="shared" si="769"/>
        <v>1</v>
      </c>
      <c r="I3095">
        <f t="shared" si="770"/>
        <v>0</v>
      </c>
      <c r="J3095">
        <f t="shared" si="771"/>
        <v>1</v>
      </c>
      <c r="K3095">
        <f t="shared" si="772"/>
        <v>0</v>
      </c>
      <c r="L3095">
        <f t="shared" si="773"/>
        <v>0</v>
      </c>
      <c r="M3095">
        <f t="shared" si="774"/>
        <v>1</v>
      </c>
      <c r="N3095">
        <f t="shared" si="775"/>
        <v>0</v>
      </c>
      <c r="O3095">
        <f t="shared" si="776"/>
        <v>0</v>
      </c>
      <c r="P3095">
        <v>1</v>
      </c>
      <c r="Q3095">
        <f t="shared" si="777"/>
        <v>0</v>
      </c>
      <c r="R3095">
        <f t="shared" si="778"/>
        <v>1</v>
      </c>
      <c r="S3095">
        <f t="shared" si="779"/>
        <v>0</v>
      </c>
      <c r="T3095">
        <f t="shared" si="780"/>
        <v>0</v>
      </c>
      <c r="U3095">
        <v>1</v>
      </c>
      <c r="V3095">
        <f t="shared" si="781"/>
        <v>0.29689569030512264</v>
      </c>
      <c r="W3095">
        <f t="shared" si="782"/>
        <v>0.57368346770359502</v>
      </c>
      <c r="X3095">
        <f t="shared" si="783"/>
        <v>0.49435567031151001</v>
      </c>
      <c r="Y3095">
        <f t="shared" si="784"/>
        <v>0</v>
      </c>
      <c r="Z3095" t="s">
        <v>3127</v>
      </c>
    </row>
    <row r="3096" spans="1:26" x14ac:dyDescent="0.25">
      <c r="A3096" t="s">
        <v>29</v>
      </c>
      <c r="B3096" t="s">
        <v>38</v>
      </c>
      <c r="C3096" t="s">
        <v>25</v>
      </c>
      <c r="D3096">
        <v>0</v>
      </c>
      <c r="F3096">
        <v>1</v>
      </c>
      <c r="G3096">
        <v>54.4</v>
      </c>
      <c r="H3096">
        <f t="shared" si="769"/>
        <v>1</v>
      </c>
      <c r="I3096">
        <f t="shared" si="770"/>
        <v>0</v>
      </c>
      <c r="J3096">
        <f t="shared" si="771"/>
        <v>1</v>
      </c>
      <c r="K3096">
        <f t="shared" si="772"/>
        <v>0</v>
      </c>
      <c r="L3096">
        <f t="shared" si="773"/>
        <v>0</v>
      </c>
      <c r="M3096">
        <f t="shared" si="774"/>
        <v>0</v>
      </c>
      <c r="N3096">
        <f t="shared" si="775"/>
        <v>1</v>
      </c>
      <c r="O3096">
        <f t="shared" si="776"/>
        <v>0</v>
      </c>
      <c r="P3096">
        <v>28</v>
      </c>
      <c r="Q3096">
        <f t="shared" si="777"/>
        <v>0</v>
      </c>
      <c r="R3096">
        <f t="shared" si="778"/>
        <v>0</v>
      </c>
      <c r="S3096">
        <f t="shared" si="779"/>
        <v>1</v>
      </c>
      <c r="T3096">
        <f t="shared" si="780"/>
        <v>0</v>
      </c>
      <c r="U3096">
        <v>0</v>
      </c>
      <c r="V3096">
        <f t="shared" si="781"/>
        <v>7.1121165366529515E-2</v>
      </c>
      <c r="W3096">
        <f t="shared" si="782"/>
        <v>0.51777280041167273</v>
      </c>
      <c r="X3096">
        <f t="shared" si="783"/>
        <v>5.0582201630932373E-3</v>
      </c>
      <c r="Y3096">
        <f t="shared" si="784"/>
        <v>0</v>
      </c>
      <c r="Z3096" t="s">
        <v>3128</v>
      </c>
    </row>
    <row r="3097" spans="1:26" x14ac:dyDescent="0.25">
      <c r="A3097" t="s">
        <v>29</v>
      </c>
      <c r="B3097" t="s">
        <v>38</v>
      </c>
      <c r="C3097" t="s">
        <v>25</v>
      </c>
      <c r="D3097">
        <v>0</v>
      </c>
      <c r="F3097">
        <v>1</v>
      </c>
      <c r="G3097">
        <v>58.6</v>
      </c>
      <c r="H3097">
        <f t="shared" si="769"/>
        <v>1</v>
      </c>
      <c r="I3097">
        <f t="shared" si="770"/>
        <v>0</v>
      </c>
      <c r="J3097">
        <f t="shared" si="771"/>
        <v>1</v>
      </c>
      <c r="K3097">
        <f t="shared" si="772"/>
        <v>0</v>
      </c>
      <c r="L3097">
        <f t="shared" si="773"/>
        <v>0</v>
      </c>
      <c r="M3097">
        <f t="shared" si="774"/>
        <v>0</v>
      </c>
      <c r="N3097">
        <f t="shared" si="775"/>
        <v>1</v>
      </c>
      <c r="O3097">
        <f t="shared" si="776"/>
        <v>0</v>
      </c>
      <c r="P3097">
        <v>39</v>
      </c>
      <c r="Q3097">
        <f t="shared" si="777"/>
        <v>0</v>
      </c>
      <c r="R3097">
        <f t="shared" si="778"/>
        <v>0</v>
      </c>
      <c r="S3097">
        <f t="shared" si="779"/>
        <v>1</v>
      </c>
      <c r="T3097">
        <f t="shared" si="780"/>
        <v>0</v>
      </c>
      <c r="U3097">
        <v>0</v>
      </c>
      <c r="V3097">
        <f t="shared" si="781"/>
        <v>8.253236736216564E-2</v>
      </c>
      <c r="W3097">
        <f t="shared" si="782"/>
        <v>0.52062138779643119</v>
      </c>
      <c r="X3097">
        <f t="shared" si="783"/>
        <v>6.8115916624034642E-3</v>
      </c>
      <c r="Y3097">
        <f t="shared" si="784"/>
        <v>0</v>
      </c>
      <c r="Z3097" t="s">
        <v>3129</v>
      </c>
    </row>
    <row r="3098" spans="1:26" x14ac:dyDescent="0.25">
      <c r="A3098" t="s">
        <v>26</v>
      </c>
      <c r="B3098" t="s">
        <v>27</v>
      </c>
      <c r="C3098" t="s">
        <v>35</v>
      </c>
      <c r="D3098">
        <v>0</v>
      </c>
      <c r="F3098">
        <v>1</v>
      </c>
      <c r="G3098">
        <v>84.8</v>
      </c>
      <c r="H3098">
        <f t="shared" si="769"/>
        <v>1</v>
      </c>
      <c r="I3098">
        <f t="shared" si="770"/>
        <v>0</v>
      </c>
      <c r="J3098">
        <f t="shared" si="771"/>
        <v>0</v>
      </c>
      <c r="K3098">
        <f t="shared" si="772"/>
        <v>1</v>
      </c>
      <c r="L3098">
        <f t="shared" si="773"/>
        <v>0</v>
      </c>
      <c r="M3098">
        <f t="shared" si="774"/>
        <v>1</v>
      </c>
      <c r="N3098">
        <f t="shared" si="775"/>
        <v>0</v>
      </c>
      <c r="O3098">
        <f t="shared" si="776"/>
        <v>0</v>
      </c>
      <c r="P3098">
        <v>11</v>
      </c>
      <c r="Q3098">
        <f t="shared" si="777"/>
        <v>1</v>
      </c>
      <c r="R3098">
        <f t="shared" si="778"/>
        <v>0</v>
      </c>
      <c r="S3098">
        <f t="shared" si="779"/>
        <v>0</v>
      </c>
      <c r="T3098">
        <f t="shared" si="780"/>
        <v>0</v>
      </c>
      <c r="U3098">
        <v>0</v>
      </c>
      <c r="V3098">
        <f t="shared" si="781"/>
        <v>0.52673964220275982</v>
      </c>
      <c r="W3098">
        <f t="shared" si="782"/>
        <v>0.62872236478945065</v>
      </c>
      <c r="X3098">
        <f t="shared" si="783"/>
        <v>0.27745465066789143</v>
      </c>
      <c r="Y3098">
        <f t="shared" si="784"/>
        <v>1</v>
      </c>
      <c r="Z3098" t="s">
        <v>3130</v>
      </c>
    </row>
    <row r="3099" spans="1:26" x14ac:dyDescent="0.25">
      <c r="A3099" t="s">
        <v>45</v>
      </c>
      <c r="B3099" t="s">
        <v>38</v>
      </c>
      <c r="C3099" t="s">
        <v>25</v>
      </c>
      <c r="D3099">
        <v>0</v>
      </c>
      <c r="F3099">
        <v>1</v>
      </c>
      <c r="G3099">
        <v>61.4</v>
      </c>
      <c r="H3099">
        <f t="shared" si="769"/>
        <v>1</v>
      </c>
      <c r="I3099">
        <f t="shared" si="770"/>
        <v>0</v>
      </c>
      <c r="J3099">
        <f t="shared" si="771"/>
        <v>1</v>
      </c>
      <c r="K3099">
        <f t="shared" si="772"/>
        <v>0</v>
      </c>
      <c r="L3099">
        <f t="shared" si="773"/>
        <v>0</v>
      </c>
      <c r="M3099">
        <f t="shared" si="774"/>
        <v>0</v>
      </c>
      <c r="N3099">
        <f t="shared" si="775"/>
        <v>0</v>
      </c>
      <c r="O3099">
        <f t="shared" si="776"/>
        <v>1</v>
      </c>
      <c r="P3099">
        <v>71</v>
      </c>
      <c r="Q3099">
        <f t="shared" si="777"/>
        <v>0</v>
      </c>
      <c r="R3099">
        <f t="shared" si="778"/>
        <v>0</v>
      </c>
      <c r="S3099">
        <f t="shared" si="779"/>
        <v>1</v>
      </c>
      <c r="T3099">
        <f t="shared" si="780"/>
        <v>0</v>
      </c>
      <c r="U3099">
        <v>0</v>
      </c>
      <c r="V3099">
        <f t="shared" si="781"/>
        <v>2.2100497214840725E-2</v>
      </c>
      <c r="W3099">
        <f t="shared" si="782"/>
        <v>0.50552489942741152</v>
      </c>
      <c r="X3099">
        <f t="shared" si="783"/>
        <v>4.8843197714318267E-4</v>
      </c>
      <c r="Y3099">
        <f t="shared" si="784"/>
        <v>0</v>
      </c>
      <c r="Z3099" t="s">
        <v>3131</v>
      </c>
    </row>
    <row r="3100" spans="1:26" x14ac:dyDescent="0.25">
      <c r="A3100" t="s">
        <v>26</v>
      </c>
      <c r="B3100" t="s">
        <v>30</v>
      </c>
      <c r="C3100" t="s">
        <v>23</v>
      </c>
      <c r="D3100">
        <v>0</v>
      </c>
      <c r="F3100">
        <v>1</v>
      </c>
      <c r="G3100">
        <v>20.399999999999999</v>
      </c>
      <c r="H3100">
        <f t="shared" si="769"/>
        <v>1</v>
      </c>
      <c r="I3100">
        <f t="shared" si="770"/>
        <v>0</v>
      </c>
      <c r="J3100">
        <f t="shared" si="771"/>
        <v>0</v>
      </c>
      <c r="K3100">
        <f t="shared" si="772"/>
        <v>0</v>
      </c>
      <c r="L3100">
        <f t="shared" si="773"/>
        <v>1</v>
      </c>
      <c r="M3100">
        <f t="shared" si="774"/>
        <v>1</v>
      </c>
      <c r="N3100">
        <f t="shared" si="775"/>
        <v>0</v>
      </c>
      <c r="O3100">
        <f t="shared" si="776"/>
        <v>0</v>
      </c>
      <c r="P3100">
        <v>2</v>
      </c>
      <c r="Q3100">
        <f t="shared" si="777"/>
        <v>0</v>
      </c>
      <c r="R3100">
        <f t="shared" si="778"/>
        <v>1</v>
      </c>
      <c r="S3100">
        <f t="shared" si="779"/>
        <v>0</v>
      </c>
      <c r="T3100">
        <f t="shared" si="780"/>
        <v>0</v>
      </c>
      <c r="U3100">
        <v>0</v>
      </c>
      <c r="V3100">
        <f t="shared" si="781"/>
        <v>0.27939453904191835</v>
      </c>
      <c r="W3100">
        <f t="shared" si="782"/>
        <v>0.5693977808729237</v>
      </c>
      <c r="X3100">
        <f t="shared" si="783"/>
        <v>7.8061308446446043E-2</v>
      </c>
      <c r="Y3100">
        <f t="shared" si="784"/>
        <v>0</v>
      </c>
      <c r="Z3100" t="s">
        <v>3132</v>
      </c>
    </row>
    <row r="3101" spans="1:26" x14ac:dyDescent="0.25">
      <c r="A3101" t="s">
        <v>26</v>
      </c>
      <c r="B3101" t="s">
        <v>30</v>
      </c>
      <c r="C3101" t="s">
        <v>35</v>
      </c>
      <c r="D3101">
        <v>1</v>
      </c>
      <c r="F3101">
        <v>1</v>
      </c>
      <c r="G3101">
        <v>79.650000000000006</v>
      </c>
      <c r="H3101">
        <f t="shared" si="769"/>
        <v>0</v>
      </c>
      <c r="I3101">
        <f t="shared" si="770"/>
        <v>1</v>
      </c>
      <c r="J3101">
        <f t="shared" si="771"/>
        <v>0</v>
      </c>
      <c r="K3101">
        <f t="shared" si="772"/>
        <v>1</v>
      </c>
      <c r="L3101">
        <f t="shared" si="773"/>
        <v>0</v>
      </c>
      <c r="M3101">
        <f t="shared" si="774"/>
        <v>1</v>
      </c>
      <c r="N3101">
        <f t="shared" si="775"/>
        <v>0</v>
      </c>
      <c r="O3101">
        <f t="shared" si="776"/>
        <v>0</v>
      </c>
      <c r="P3101">
        <v>30</v>
      </c>
      <c r="Q3101">
        <f t="shared" si="777"/>
        <v>0</v>
      </c>
      <c r="R3101">
        <f t="shared" si="778"/>
        <v>1</v>
      </c>
      <c r="S3101">
        <f t="shared" si="779"/>
        <v>0</v>
      </c>
      <c r="T3101">
        <f t="shared" si="780"/>
        <v>0</v>
      </c>
      <c r="U3101">
        <v>1</v>
      </c>
      <c r="V3101">
        <f t="shared" si="781"/>
        <v>0.38194216308791473</v>
      </c>
      <c r="W3101">
        <f t="shared" si="782"/>
        <v>0.59434144352169649</v>
      </c>
      <c r="X3101">
        <f t="shared" si="783"/>
        <v>0.38199548976844577</v>
      </c>
      <c r="Y3101">
        <f t="shared" si="784"/>
        <v>1</v>
      </c>
      <c r="Z3101" t="s">
        <v>3133</v>
      </c>
    </row>
    <row r="3102" spans="1:26" x14ac:dyDescent="0.25">
      <c r="A3102" t="s">
        <v>29</v>
      </c>
      <c r="B3102" t="s">
        <v>30</v>
      </c>
      <c r="C3102" t="s">
        <v>23</v>
      </c>
      <c r="D3102">
        <v>0</v>
      </c>
      <c r="F3102">
        <v>1</v>
      </c>
      <c r="G3102">
        <v>20.149999999999999</v>
      </c>
      <c r="H3102">
        <f t="shared" si="769"/>
        <v>1</v>
      </c>
      <c r="I3102">
        <f t="shared" si="770"/>
        <v>0</v>
      </c>
      <c r="J3102">
        <f t="shared" si="771"/>
        <v>0</v>
      </c>
      <c r="K3102">
        <f t="shared" si="772"/>
        <v>0</v>
      </c>
      <c r="L3102">
        <f t="shared" si="773"/>
        <v>1</v>
      </c>
      <c r="M3102">
        <f t="shared" si="774"/>
        <v>0</v>
      </c>
      <c r="N3102">
        <f t="shared" si="775"/>
        <v>1</v>
      </c>
      <c r="O3102">
        <f t="shared" si="776"/>
        <v>0</v>
      </c>
      <c r="P3102">
        <v>17</v>
      </c>
      <c r="Q3102">
        <f t="shared" si="777"/>
        <v>0</v>
      </c>
      <c r="R3102">
        <f t="shared" si="778"/>
        <v>1</v>
      </c>
      <c r="S3102">
        <f t="shared" si="779"/>
        <v>0</v>
      </c>
      <c r="T3102">
        <f t="shared" si="780"/>
        <v>0</v>
      </c>
      <c r="U3102">
        <v>0</v>
      </c>
      <c r="V3102">
        <f t="shared" si="781"/>
        <v>-6.1415224571002777E-3</v>
      </c>
      <c r="W3102">
        <f t="shared" si="782"/>
        <v>0.49846462421170201</v>
      </c>
      <c r="X3102">
        <f t="shared" si="783"/>
        <v>3.7718298091067035E-5</v>
      </c>
      <c r="Y3102">
        <f t="shared" si="784"/>
        <v>0</v>
      </c>
      <c r="Z3102" t="s">
        <v>3134</v>
      </c>
    </row>
    <row r="3103" spans="1:26" x14ac:dyDescent="0.25">
      <c r="A3103" t="s">
        <v>26</v>
      </c>
      <c r="B3103" t="s">
        <v>38</v>
      </c>
      <c r="C3103" t="s">
        <v>35</v>
      </c>
      <c r="D3103">
        <v>0</v>
      </c>
      <c r="F3103">
        <v>1</v>
      </c>
      <c r="G3103">
        <v>94.45</v>
      </c>
      <c r="H3103">
        <f t="shared" si="769"/>
        <v>1</v>
      </c>
      <c r="I3103">
        <f t="shared" si="770"/>
        <v>0</v>
      </c>
      <c r="J3103">
        <f t="shared" si="771"/>
        <v>0</v>
      </c>
      <c r="K3103">
        <f t="shared" si="772"/>
        <v>1</v>
      </c>
      <c r="L3103">
        <f t="shared" si="773"/>
        <v>0</v>
      </c>
      <c r="M3103">
        <f t="shared" si="774"/>
        <v>1</v>
      </c>
      <c r="N3103">
        <f t="shared" si="775"/>
        <v>0</v>
      </c>
      <c r="O3103">
        <f t="shared" si="776"/>
        <v>0</v>
      </c>
      <c r="P3103">
        <v>55</v>
      </c>
      <c r="Q3103">
        <f t="shared" si="777"/>
        <v>0</v>
      </c>
      <c r="R3103">
        <f t="shared" si="778"/>
        <v>0</v>
      </c>
      <c r="S3103">
        <f t="shared" si="779"/>
        <v>1</v>
      </c>
      <c r="T3103">
        <f t="shared" si="780"/>
        <v>0</v>
      </c>
      <c r="U3103">
        <v>0</v>
      </c>
      <c r="V3103">
        <f t="shared" si="781"/>
        <v>0.40987935246205853</v>
      </c>
      <c r="W3103">
        <f t="shared" si="782"/>
        <v>0.6010589494792411</v>
      </c>
      <c r="X3103">
        <f t="shared" si="783"/>
        <v>0.16800108357471641</v>
      </c>
      <c r="Y3103">
        <f t="shared" si="784"/>
        <v>1</v>
      </c>
      <c r="Z3103" t="s">
        <v>3135</v>
      </c>
    </row>
    <row r="3104" spans="1:26" x14ac:dyDescent="0.25">
      <c r="A3104" t="s">
        <v>26</v>
      </c>
      <c r="B3104" t="s">
        <v>33</v>
      </c>
      <c r="C3104" t="s">
        <v>35</v>
      </c>
      <c r="D3104">
        <v>0</v>
      </c>
      <c r="F3104">
        <v>1</v>
      </c>
      <c r="G3104">
        <v>79.8</v>
      </c>
      <c r="H3104">
        <f t="shared" si="769"/>
        <v>1</v>
      </c>
      <c r="I3104">
        <f t="shared" si="770"/>
        <v>0</v>
      </c>
      <c r="J3104">
        <f t="shared" si="771"/>
        <v>0</v>
      </c>
      <c r="K3104">
        <f t="shared" si="772"/>
        <v>1</v>
      </c>
      <c r="L3104">
        <f t="shared" si="773"/>
        <v>0</v>
      </c>
      <c r="M3104">
        <f t="shared" si="774"/>
        <v>1</v>
      </c>
      <c r="N3104">
        <f t="shared" si="775"/>
        <v>0</v>
      </c>
      <c r="O3104">
        <f t="shared" si="776"/>
        <v>0</v>
      </c>
      <c r="P3104">
        <v>58</v>
      </c>
      <c r="Q3104">
        <f t="shared" si="777"/>
        <v>0</v>
      </c>
      <c r="R3104">
        <f t="shared" si="778"/>
        <v>0</v>
      </c>
      <c r="S3104">
        <f t="shared" si="779"/>
        <v>0</v>
      </c>
      <c r="T3104">
        <f t="shared" si="780"/>
        <v>1</v>
      </c>
      <c r="U3104">
        <v>0</v>
      </c>
      <c r="V3104">
        <f t="shared" si="781"/>
        <v>0.38217602139987472</v>
      </c>
      <c r="W3104">
        <f t="shared" si="782"/>
        <v>0.59439782544450481</v>
      </c>
      <c r="X3104">
        <f t="shared" si="783"/>
        <v>0.14605851133303749</v>
      </c>
      <c r="Y3104">
        <f t="shared" si="784"/>
        <v>1</v>
      </c>
      <c r="Z3104" t="s">
        <v>3136</v>
      </c>
    </row>
    <row r="3105" spans="1:26" x14ac:dyDescent="0.25">
      <c r="A3105" t="s">
        <v>26</v>
      </c>
      <c r="B3105" t="s">
        <v>27</v>
      </c>
      <c r="C3105" t="s">
        <v>25</v>
      </c>
      <c r="D3105">
        <v>0</v>
      </c>
      <c r="F3105">
        <v>1</v>
      </c>
      <c r="G3105">
        <v>54.2</v>
      </c>
      <c r="H3105">
        <f t="shared" si="769"/>
        <v>1</v>
      </c>
      <c r="I3105">
        <f t="shared" si="770"/>
        <v>0</v>
      </c>
      <c r="J3105">
        <f t="shared" si="771"/>
        <v>1</v>
      </c>
      <c r="K3105">
        <f t="shared" si="772"/>
        <v>0</v>
      </c>
      <c r="L3105">
        <f t="shared" si="773"/>
        <v>0</v>
      </c>
      <c r="M3105">
        <f t="shared" si="774"/>
        <v>1</v>
      </c>
      <c r="N3105">
        <f t="shared" si="775"/>
        <v>0</v>
      </c>
      <c r="O3105">
        <f t="shared" si="776"/>
        <v>0</v>
      </c>
      <c r="P3105">
        <v>5</v>
      </c>
      <c r="Q3105">
        <f t="shared" si="777"/>
        <v>1</v>
      </c>
      <c r="R3105">
        <f t="shared" si="778"/>
        <v>0</v>
      </c>
      <c r="S3105">
        <f t="shared" si="779"/>
        <v>0</v>
      </c>
      <c r="T3105">
        <f t="shared" si="780"/>
        <v>0</v>
      </c>
      <c r="U3105">
        <v>1</v>
      </c>
      <c r="V3105">
        <f t="shared" si="781"/>
        <v>0.49272399566721936</v>
      </c>
      <c r="W3105">
        <f t="shared" si="782"/>
        <v>0.62074792583662497</v>
      </c>
      <c r="X3105">
        <f t="shared" si="783"/>
        <v>0.25732894457183131</v>
      </c>
      <c r="Y3105">
        <f t="shared" si="784"/>
        <v>1</v>
      </c>
      <c r="Z3105" t="s">
        <v>3137</v>
      </c>
    </row>
    <row r="3106" spans="1:26" x14ac:dyDescent="0.25">
      <c r="A3106" t="s">
        <v>26</v>
      </c>
      <c r="B3106" t="s">
        <v>27</v>
      </c>
      <c r="C3106" t="s">
        <v>23</v>
      </c>
      <c r="D3106">
        <v>1</v>
      </c>
      <c r="F3106">
        <v>1</v>
      </c>
      <c r="G3106">
        <v>19.45</v>
      </c>
      <c r="H3106">
        <f t="shared" si="769"/>
        <v>0</v>
      </c>
      <c r="I3106">
        <f t="shared" si="770"/>
        <v>1</v>
      </c>
      <c r="J3106">
        <f t="shared" si="771"/>
        <v>0</v>
      </c>
      <c r="K3106">
        <f t="shared" si="772"/>
        <v>0</v>
      </c>
      <c r="L3106">
        <f t="shared" si="773"/>
        <v>1</v>
      </c>
      <c r="M3106">
        <f t="shared" si="774"/>
        <v>1</v>
      </c>
      <c r="N3106">
        <f t="shared" si="775"/>
        <v>0</v>
      </c>
      <c r="O3106">
        <f t="shared" si="776"/>
        <v>0</v>
      </c>
      <c r="P3106">
        <v>1</v>
      </c>
      <c r="Q3106">
        <f t="shared" si="777"/>
        <v>1</v>
      </c>
      <c r="R3106">
        <f t="shared" si="778"/>
        <v>0</v>
      </c>
      <c r="S3106">
        <f t="shared" si="779"/>
        <v>0</v>
      </c>
      <c r="T3106">
        <f t="shared" si="780"/>
        <v>0</v>
      </c>
      <c r="U3106">
        <v>1</v>
      </c>
      <c r="V3106">
        <f t="shared" si="781"/>
        <v>0.4146817801370562</v>
      </c>
      <c r="W3106">
        <f t="shared" si="782"/>
        <v>0.60220994880557055</v>
      </c>
      <c r="X3106">
        <f t="shared" si="783"/>
        <v>0.34259741850352549</v>
      </c>
      <c r="Y3106">
        <f t="shared" si="784"/>
        <v>1</v>
      </c>
      <c r="Z3106" t="s">
        <v>3138</v>
      </c>
    </row>
    <row r="3107" spans="1:26" x14ac:dyDescent="0.25">
      <c r="A3107" t="s">
        <v>26</v>
      </c>
      <c r="B3107" t="s">
        <v>27</v>
      </c>
      <c r="C3107" t="s">
        <v>35</v>
      </c>
      <c r="D3107">
        <v>1</v>
      </c>
      <c r="F3107">
        <v>1</v>
      </c>
      <c r="G3107">
        <v>74.05</v>
      </c>
      <c r="H3107">
        <f t="shared" si="769"/>
        <v>0</v>
      </c>
      <c r="I3107">
        <f t="shared" si="770"/>
        <v>1</v>
      </c>
      <c r="J3107">
        <f t="shared" si="771"/>
        <v>0</v>
      </c>
      <c r="K3107">
        <f t="shared" si="772"/>
        <v>1</v>
      </c>
      <c r="L3107">
        <f t="shared" si="773"/>
        <v>0</v>
      </c>
      <c r="M3107">
        <f t="shared" si="774"/>
        <v>1</v>
      </c>
      <c r="N3107">
        <f t="shared" si="775"/>
        <v>0</v>
      </c>
      <c r="O3107">
        <f t="shared" si="776"/>
        <v>0</v>
      </c>
      <c r="P3107">
        <v>9</v>
      </c>
      <c r="Q3107">
        <f t="shared" si="777"/>
        <v>1</v>
      </c>
      <c r="R3107">
        <f t="shared" si="778"/>
        <v>0</v>
      </c>
      <c r="S3107">
        <f t="shared" si="779"/>
        <v>0</v>
      </c>
      <c r="T3107">
        <f t="shared" si="780"/>
        <v>0</v>
      </c>
      <c r="U3107">
        <v>0</v>
      </c>
      <c r="V3107">
        <f t="shared" si="781"/>
        <v>0.50997979651229208</v>
      </c>
      <c r="W3107">
        <f t="shared" si="782"/>
        <v>0.62480173828733954</v>
      </c>
      <c r="X3107">
        <f t="shared" si="783"/>
        <v>0.26007939285071885</v>
      </c>
      <c r="Y3107">
        <f t="shared" si="784"/>
        <v>1</v>
      </c>
      <c r="Z3107" t="s">
        <v>3139</v>
      </c>
    </row>
    <row r="3108" spans="1:26" x14ac:dyDescent="0.25">
      <c r="A3108" t="s">
        <v>26</v>
      </c>
      <c r="B3108" t="s">
        <v>33</v>
      </c>
      <c r="C3108" t="s">
        <v>25</v>
      </c>
      <c r="D3108">
        <v>0</v>
      </c>
      <c r="F3108">
        <v>1</v>
      </c>
      <c r="G3108">
        <v>49.15</v>
      </c>
      <c r="H3108">
        <f t="shared" si="769"/>
        <v>1</v>
      </c>
      <c r="I3108">
        <f t="shared" si="770"/>
        <v>0</v>
      </c>
      <c r="J3108">
        <f t="shared" si="771"/>
        <v>1</v>
      </c>
      <c r="K3108">
        <f t="shared" si="772"/>
        <v>0</v>
      </c>
      <c r="L3108">
        <f t="shared" si="773"/>
        <v>0</v>
      </c>
      <c r="M3108">
        <f t="shared" si="774"/>
        <v>1</v>
      </c>
      <c r="N3108">
        <f t="shared" si="775"/>
        <v>0</v>
      </c>
      <c r="O3108">
        <f t="shared" si="776"/>
        <v>0</v>
      </c>
      <c r="P3108">
        <v>26</v>
      </c>
      <c r="Q3108">
        <f t="shared" si="777"/>
        <v>0</v>
      </c>
      <c r="R3108">
        <f t="shared" si="778"/>
        <v>0</v>
      </c>
      <c r="S3108">
        <f t="shared" si="779"/>
        <v>0</v>
      </c>
      <c r="T3108">
        <f t="shared" si="780"/>
        <v>1</v>
      </c>
      <c r="U3108">
        <v>0</v>
      </c>
      <c r="V3108">
        <f t="shared" si="781"/>
        <v>0.33439097298937837</v>
      </c>
      <c r="W3108">
        <f t="shared" si="782"/>
        <v>0.5828273830763514</v>
      </c>
      <c r="X3108">
        <f t="shared" si="783"/>
        <v>0.11181732281678317</v>
      </c>
      <c r="Y3108">
        <f t="shared" si="784"/>
        <v>1</v>
      </c>
      <c r="Z3108" t="s">
        <v>3140</v>
      </c>
    </row>
    <row r="3109" spans="1:26" x14ac:dyDescent="0.25">
      <c r="A3109" t="s">
        <v>45</v>
      </c>
      <c r="B3109" t="s">
        <v>38</v>
      </c>
      <c r="C3109" t="s">
        <v>23</v>
      </c>
      <c r="D3109">
        <v>0</v>
      </c>
      <c r="F3109">
        <v>1</v>
      </c>
      <c r="G3109">
        <v>19.399999999999999</v>
      </c>
      <c r="H3109">
        <f t="shared" si="769"/>
        <v>1</v>
      </c>
      <c r="I3109">
        <f t="shared" si="770"/>
        <v>0</v>
      </c>
      <c r="J3109">
        <f t="shared" si="771"/>
        <v>0</v>
      </c>
      <c r="K3109">
        <f t="shared" si="772"/>
        <v>0</v>
      </c>
      <c r="L3109">
        <f t="shared" si="773"/>
        <v>1</v>
      </c>
      <c r="M3109">
        <f t="shared" si="774"/>
        <v>0</v>
      </c>
      <c r="N3109">
        <f t="shared" si="775"/>
        <v>0</v>
      </c>
      <c r="O3109">
        <f t="shared" si="776"/>
        <v>1</v>
      </c>
      <c r="P3109">
        <v>50</v>
      </c>
      <c r="Q3109">
        <f t="shared" si="777"/>
        <v>0</v>
      </c>
      <c r="R3109">
        <f t="shared" si="778"/>
        <v>0</v>
      </c>
      <c r="S3109">
        <f t="shared" si="779"/>
        <v>1</v>
      </c>
      <c r="T3109">
        <f t="shared" si="780"/>
        <v>0</v>
      </c>
      <c r="U3109">
        <v>0</v>
      </c>
      <c r="V3109">
        <f t="shared" si="781"/>
        <v>-6.7244870060056514E-2</v>
      </c>
      <c r="W3109">
        <f t="shared" si="782"/>
        <v>0.48319511447034175</v>
      </c>
      <c r="X3109">
        <f t="shared" si="783"/>
        <v>4.5218725493938851E-3</v>
      </c>
      <c r="Y3109">
        <f t="shared" si="784"/>
        <v>0</v>
      </c>
      <c r="Z3109" t="s">
        <v>3141</v>
      </c>
    </row>
    <row r="3110" spans="1:26" x14ac:dyDescent="0.25">
      <c r="A3110" t="s">
        <v>45</v>
      </c>
      <c r="B3110" t="s">
        <v>33</v>
      </c>
      <c r="C3110" t="s">
        <v>35</v>
      </c>
      <c r="D3110">
        <v>0</v>
      </c>
      <c r="F3110">
        <v>1</v>
      </c>
      <c r="G3110">
        <v>113.65</v>
      </c>
      <c r="H3110">
        <f t="shared" si="769"/>
        <v>1</v>
      </c>
      <c r="I3110">
        <f t="shared" si="770"/>
        <v>0</v>
      </c>
      <c r="J3110">
        <f t="shared" si="771"/>
        <v>0</v>
      </c>
      <c r="K3110">
        <f t="shared" si="772"/>
        <v>1</v>
      </c>
      <c r="L3110">
        <f t="shared" si="773"/>
        <v>0</v>
      </c>
      <c r="M3110">
        <f t="shared" si="774"/>
        <v>0</v>
      </c>
      <c r="N3110">
        <f t="shared" si="775"/>
        <v>0</v>
      </c>
      <c r="O3110">
        <f t="shared" si="776"/>
        <v>1</v>
      </c>
      <c r="P3110">
        <v>72</v>
      </c>
      <c r="Q3110">
        <f t="shared" si="777"/>
        <v>0</v>
      </c>
      <c r="R3110">
        <f t="shared" si="778"/>
        <v>0</v>
      </c>
      <c r="S3110">
        <f t="shared" si="779"/>
        <v>0</v>
      </c>
      <c r="T3110">
        <f t="shared" si="780"/>
        <v>1</v>
      </c>
      <c r="U3110">
        <v>0</v>
      </c>
      <c r="V3110">
        <f t="shared" si="781"/>
        <v>0.10842431180833498</v>
      </c>
      <c r="W3110">
        <f t="shared" si="782"/>
        <v>0.52707955459188927</v>
      </c>
      <c r="X3110">
        <f t="shared" si="783"/>
        <v>1.1755831391111048E-2</v>
      </c>
      <c r="Y3110">
        <f t="shared" si="784"/>
        <v>0</v>
      </c>
      <c r="Z3110" t="s">
        <v>3142</v>
      </c>
    </row>
    <row r="3111" spans="1:26" x14ac:dyDescent="0.25">
      <c r="A3111" t="s">
        <v>29</v>
      </c>
      <c r="B3111" t="s">
        <v>38</v>
      </c>
      <c r="C3111" t="s">
        <v>35</v>
      </c>
      <c r="D3111">
        <v>0</v>
      </c>
      <c r="F3111">
        <v>1</v>
      </c>
      <c r="G3111">
        <v>106</v>
      </c>
      <c r="H3111">
        <f t="shared" si="769"/>
        <v>1</v>
      </c>
      <c r="I3111">
        <f t="shared" si="770"/>
        <v>0</v>
      </c>
      <c r="J3111">
        <f t="shared" si="771"/>
        <v>0</v>
      </c>
      <c r="K3111">
        <f t="shared" si="772"/>
        <v>1</v>
      </c>
      <c r="L3111">
        <f t="shared" si="773"/>
        <v>0</v>
      </c>
      <c r="M3111">
        <f t="shared" si="774"/>
        <v>0</v>
      </c>
      <c r="N3111">
        <f t="shared" si="775"/>
        <v>1</v>
      </c>
      <c r="O3111">
        <f t="shared" si="776"/>
        <v>0</v>
      </c>
      <c r="P3111">
        <v>43</v>
      </c>
      <c r="Q3111">
        <f t="shared" si="777"/>
        <v>0</v>
      </c>
      <c r="R3111">
        <f t="shared" si="778"/>
        <v>0</v>
      </c>
      <c r="S3111">
        <f t="shared" si="779"/>
        <v>1</v>
      </c>
      <c r="T3111">
        <f t="shared" si="780"/>
        <v>0</v>
      </c>
      <c r="U3111">
        <v>0</v>
      </c>
      <c r="V3111">
        <f t="shared" si="781"/>
        <v>0.15156842468077467</v>
      </c>
      <c r="W3111">
        <f t="shared" si="782"/>
        <v>0.53781973119291648</v>
      </c>
      <c r="X3111">
        <f t="shared" si="783"/>
        <v>2.2972987360211663E-2</v>
      </c>
      <c r="Y3111">
        <f t="shared" si="784"/>
        <v>0</v>
      </c>
      <c r="Z3111" t="s">
        <v>3143</v>
      </c>
    </row>
    <row r="3112" spans="1:26" x14ac:dyDescent="0.25">
      <c r="A3112" t="s">
        <v>45</v>
      </c>
      <c r="B3112" t="s">
        <v>33</v>
      </c>
      <c r="C3112" t="s">
        <v>23</v>
      </c>
      <c r="D3112">
        <v>0</v>
      </c>
      <c r="F3112">
        <v>1</v>
      </c>
      <c r="G3112">
        <v>25.95</v>
      </c>
      <c r="H3112">
        <f t="shared" si="769"/>
        <v>1</v>
      </c>
      <c r="I3112">
        <f t="shared" si="770"/>
        <v>0</v>
      </c>
      <c r="J3112">
        <f t="shared" si="771"/>
        <v>0</v>
      </c>
      <c r="K3112">
        <f t="shared" si="772"/>
        <v>0</v>
      </c>
      <c r="L3112">
        <f t="shared" si="773"/>
        <v>1</v>
      </c>
      <c r="M3112">
        <f t="shared" si="774"/>
        <v>0</v>
      </c>
      <c r="N3112">
        <f t="shared" si="775"/>
        <v>0</v>
      </c>
      <c r="O3112">
        <f t="shared" si="776"/>
        <v>1</v>
      </c>
      <c r="P3112">
        <v>56</v>
      </c>
      <c r="Q3112">
        <f t="shared" si="777"/>
        <v>0</v>
      </c>
      <c r="R3112">
        <f t="shared" si="778"/>
        <v>0</v>
      </c>
      <c r="S3112">
        <f t="shared" si="779"/>
        <v>0</v>
      </c>
      <c r="T3112">
        <f t="shared" si="780"/>
        <v>1</v>
      </c>
      <c r="U3112">
        <v>0</v>
      </c>
      <c r="V3112">
        <f t="shared" si="781"/>
        <v>-6.1896226365224891E-2</v>
      </c>
      <c r="W3112">
        <f t="shared" si="782"/>
        <v>0.48453088179349407</v>
      </c>
      <c r="X3112">
        <f t="shared" si="783"/>
        <v>3.8311428382551611E-3</v>
      </c>
      <c r="Y3112">
        <f t="shared" si="784"/>
        <v>0</v>
      </c>
      <c r="Z3112" t="s">
        <v>3144</v>
      </c>
    </row>
    <row r="3113" spans="1:26" x14ac:dyDescent="0.25">
      <c r="A3113" t="s">
        <v>26</v>
      </c>
      <c r="B3113" t="s">
        <v>30</v>
      </c>
      <c r="C3113" t="s">
        <v>23</v>
      </c>
      <c r="D3113">
        <v>0</v>
      </c>
      <c r="F3113">
        <v>1</v>
      </c>
      <c r="G3113">
        <v>19.100000000000001</v>
      </c>
      <c r="H3113">
        <f t="shared" si="769"/>
        <v>1</v>
      </c>
      <c r="I3113">
        <f t="shared" si="770"/>
        <v>0</v>
      </c>
      <c r="J3113">
        <f t="shared" si="771"/>
        <v>0</v>
      </c>
      <c r="K3113">
        <f t="shared" si="772"/>
        <v>0</v>
      </c>
      <c r="L3113">
        <f t="shared" si="773"/>
        <v>1</v>
      </c>
      <c r="M3113">
        <f t="shared" si="774"/>
        <v>1</v>
      </c>
      <c r="N3113">
        <f t="shared" si="775"/>
        <v>0</v>
      </c>
      <c r="O3113">
        <f t="shared" si="776"/>
        <v>0</v>
      </c>
      <c r="P3113">
        <v>1</v>
      </c>
      <c r="Q3113">
        <f t="shared" si="777"/>
        <v>0</v>
      </c>
      <c r="R3113">
        <f t="shared" si="778"/>
        <v>1</v>
      </c>
      <c r="S3113">
        <f t="shared" si="779"/>
        <v>0</v>
      </c>
      <c r="T3113">
        <f t="shared" si="780"/>
        <v>0</v>
      </c>
      <c r="U3113">
        <v>0</v>
      </c>
      <c r="V3113">
        <f t="shared" si="781"/>
        <v>0.26367631790062895</v>
      </c>
      <c r="W3113">
        <f t="shared" si="782"/>
        <v>0.56553979646105801</v>
      </c>
      <c r="X3113">
        <f t="shared" si="783"/>
        <v>6.9525200621633546E-2</v>
      </c>
      <c r="Y3113">
        <f t="shared" si="784"/>
        <v>0</v>
      </c>
      <c r="Z3113" t="s">
        <v>3145</v>
      </c>
    </row>
    <row r="3114" spans="1:26" x14ac:dyDescent="0.25">
      <c r="A3114" t="s">
        <v>45</v>
      </c>
      <c r="B3114" t="s">
        <v>27</v>
      </c>
      <c r="C3114" t="s">
        <v>35</v>
      </c>
      <c r="D3114">
        <v>0</v>
      </c>
      <c r="F3114">
        <v>1</v>
      </c>
      <c r="G3114">
        <v>103.4</v>
      </c>
      <c r="H3114">
        <f t="shared" si="769"/>
        <v>1</v>
      </c>
      <c r="I3114">
        <f t="shared" si="770"/>
        <v>0</v>
      </c>
      <c r="J3114">
        <f t="shared" si="771"/>
        <v>0</v>
      </c>
      <c r="K3114">
        <f t="shared" si="772"/>
        <v>1</v>
      </c>
      <c r="L3114">
        <f t="shared" si="773"/>
        <v>0</v>
      </c>
      <c r="M3114">
        <f t="shared" si="774"/>
        <v>0</v>
      </c>
      <c r="N3114">
        <f t="shared" si="775"/>
        <v>0</v>
      </c>
      <c r="O3114">
        <f t="shared" si="776"/>
        <v>1</v>
      </c>
      <c r="P3114">
        <v>72</v>
      </c>
      <c r="Q3114">
        <f t="shared" si="777"/>
        <v>1</v>
      </c>
      <c r="R3114">
        <f t="shared" si="778"/>
        <v>0</v>
      </c>
      <c r="S3114">
        <f t="shared" si="779"/>
        <v>0</v>
      </c>
      <c r="T3114">
        <f t="shared" si="780"/>
        <v>0</v>
      </c>
      <c r="U3114">
        <v>1</v>
      </c>
      <c r="V3114">
        <f t="shared" si="781"/>
        <v>0.22921233756195189</v>
      </c>
      <c r="W3114">
        <f t="shared" si="782"/>
        <v>0.55705351165516748</v>
      </c>
      <c r="X3114">
        <f t="shared" si="783"/>
        <v>0.59411362056671035</v>
      </c>
      <c r="Y3114">
        <f t="shared" si="784"/>
        <v>0</v>
      </c>
      <c r="Z3114" t="s">
        <v>3146</v>
      </c>
    </row>
    <row r="3115" spans="1:26" x14ac:dyDescent="0.25">
      <c r="A3115" t="s">
        <v>45</v>
      </c>
      <c r="B3115" t="s">
        <v>33</v>
      </c>
      <c r="C3115" t="s">
        <v>35</v>
      </c>
      <c r="D3115">
        <v>0</v>
      </c>
      <c r="F3115">
        <v>1</v>
      </c>
      <c r="G3115">
        <v>100.55</v>
      </c>
      <c r="H3115">
        <f t="shared" si="769"/>
        <v>1</v>
      </c>
      <c r="I3115">
        <f t="shared" si="770"/>
        <v>0</v>
      </c>
      <c r="J3115">
        <f t="shared" si="771"/>
        <v>0</v>
      </c>
      <c r="K3115">
        <f t="shared" si="772"/>
        <v>1</v>
      </c>
      <c r="L3115">
        <f t="shared" si="773"/>
        <v>0</v>
      </c>
      <c r="M3115">
        <f t="shared" si="774"/>
        <v>0</v>
      </c>
      <c r="N3115">
        <f t="shared" si="775"/>
        <v>0</v>
      </c>
      <c r="O3115">
        <f t="shared" si="776"/>
        <v>1</v>
      </c>
      <c r="P3115">
        <v>72</v>
      </c>
      <c r="Q3115">
        <f t="shared" si="777"/>
        <v>0</v>
      </c>
      <c r="R3115">
        <f t="shared" si="778"/>
        <v>0</v>
      </c>
      <c r="S3115">
        <f t="shared" si="779"/>
        <v>0</v>
      </c>
      <c r="T3115">
        <f t="shared" si="780"/>
        <v>1</v>
      </c>
      <c r="U3115">
        <v>0</v>
      </c>
      <c r="V3115">
        <f t="shared" si="781"/>
        <v>8.8000685897160313E-2</v>
      </c>
      <c r="W3115">
        <f t="shared" si="782"/>
        <v>0.52198598479521419</v>
      </c>
      <c r="X3115">
        <f t="shared" si="783"/>
        <v>7.7441207183706704E-3</v>
      </c>
      <c r="Y3115">
        <f t="shared" si="784"/>
        <v>0</v>
      </c>
      <c r="Z3115" t="s">
        <v>3147</v>
      </c>
    </row>
    <row r="3116" spans="1:26" x14ac:dyDescent="0.25">
      <c r="A3116" t="s">
        <v>26</v>
      </c>
      <c r="B3116" t="s">
        <v>27</v>
      </c>
      <c r="C3116" t="s">
        <v>35</v>
      </c>
      <c r="D3116">
        <v>0</v>
      </c>
      <c r="F3116">
        <v>1</v>
      </c>
      <c r="G3116">
        <v>95.4</v>
      </c>
      <c r="H3116">
        <f t="shared" si="769"/>
        <v>1</v>
      </c>
      <c r="I3116">
        <f t="shared" si="770"/>
        <v>0</v>
      </c>
      <c r="J3116">
        <f t="shared" si="771"/>
        <v>0</v>
      </c>
      <c r="K3116">
        <f t="shared" si="772"/>
        <v>1</v>
      </c>
      <c r="L3116">
        <f t="shared" si="773"/>
        <v>0</v>
      </c>
      <c r="M3116">
        <f t="shared" si="774"/>
        <v>1</v>
      </c>
      <c r="N3116">
        <f t="shared" si="775"/>
        <v>0</v>
      </c>
      <c r="O3116">
        <f t="shared" si="776"/>
        <v>0</v>
      </c>
      <c r="P3116">
        <v>36</v>
      </c>
      <c r="Q3116">
        <f t="shared" si="777"/>
        <v>1</v>
      </c>
      <c r="R3116">
        <f t="shared" si="778"/>
        <v>0</v>
      </c>
      <c r="S3116">
        <f t="shared" si="779"/>
        <v>0</v>
      </c>
      <c r="T3116">
        <f t="shared" si="780"/>
        <v>0</v>
      </c>
      <c r="U3116">
        <v>0</v>
      </c>
      <c r="V3116">
        <f t="shared" si="781"/>
        <v>0.54326562958126756</v>
      </c>
      <c r="W3116">
        <f t="shared" si="782"/>
        <v>0.63257175887265515</v>
      </c>
      <c r="X3116">
        <f t="shared" si="783"/>
        <v>0.29513754428433103</v>
      </c>
      <c r="Y3116">
        <f t="shared" si="784"/>
        <v>1</v>
      </c>
      <c r="Z3116" t="s">
        <v>3148</v>
      </c>
    </row>
    <row r="3117" spans="1:26" x14ac:dyDescent="0.25">
      <c r="A3117" t="s">
        <v>26</v>
      </c>
      <c r="B3117" t="s">
        <v>33</v>
      </c>
      <c r="C3117" t="s">
        <v>25</v>
      </c>
      <c r="D3117">
        <v>0</v>
      </c>
      <c r="F3117">
        <v>1</v>
      </c>
      <c r="G3117">
        <v>75.150000000000006</v>
      </c>
      <c r="H3117">
        <f t="shared" si="769"/>
        <v>1</v>
      </c>
      <c r="I3117">
        <f t="shared" si="770"/>
        <v>0</v>
      </c>
      <c r="J3117">
        <f t="shared" si="771"/>
        <v>1</v>
      </c>
      <c r="K3117">
        <f t="shared" si="772"/>
        <v>0</v>
      </c>
      <c r="L3117">
        <f t="shared" si="773"/>
        <v>0</v>
      </c>
      <c r="M3117">
        <f t="shared" si="774"/>
        <v>1</v>
      </c>
      <c r="N3117">
        <f t="shared" si="775"/>
        <v>0</v>
      </c>
      <c r="O3117">
        <f t="shared" si="776"/>
        <v>0</v>
      </c>
      <c r="P3117">
        <v>5</v>
      </c>
      <c r="Q3117">
        <f t="shared" si="777"/>
        <v>0</v>
      </c>
      <c r="R3117">
        <f t="shared" si="778"/>
        <v>0</v>
      </c>
      <c r="S3117">
        <f t="shared" si="779"/>
        <v>0</v>
      </c>
      <c r="T3117">
        <f t="shared" si="780"/>
        <v>1</v>
      </c>
      <c r="U3117">
        <v>0</v>
      </c>
      <c r="V3117">
        <f t="shared" si="781"/>
        <v>0.37978958298986998</v>
      </c>
      <c r="W3117">
        <f t="shared" si="782"/>
        <v>0.59382235190758315</v>
      </c>
      <c r="X3117">
        <f t="shared" si="783"/>
        <v>0.14424012734761935</v>
      </c>
      <c r="Y3117">
        <f t="shared" si="784"/>
        <v>1</v>
      </c>
      <c r="Z3117" t="s">
        <v>3149</v>
      </c>
    </row>
    <row r="3118" spans="1:26" x14ac:dyDescent="0.25">
      <c r="A3118" t="s">
        <v>26</v>
      </c>
      <c r="B3118" t="s">
        <v>27</v>
      </c>
      <c r="C3118" t="s">
        <v>35</v>
      </c>
      <c r="D3118">
        <v>0</v>
      </c>
      <c r="F3118">
        <v>1</v>
      </c>
      <c r="G3118">
        <v>84.45</v>
      </c>
      <c r="H3118">
        <f t="shared" si="769"/>
        <v>1</v>
      </c>
      <c r="I3118">
        <f t="shared" si="770"/>
        <v>0</v>
      </c>
      <c r="J3118">
        <f t="shared" si="771"/>
        <v>0</v>
      </c>
      <c r="K3118">
        <f t="shared" si="772"/>
        <v>1</v>
      </c>
      <c r="L3118">
        <f t="shared" si="773"/>
        <v>0</v>
      </c>
      <c r="M3118">
        <f t="shared" si="774"/>
        <v>1</v>
      </c>
      <c r="N3118">
        <f t="shared" si="775"/>
        <v>0</v>
      </c>
      <c r="O3118">
        <f t="shared" si="776"/>
        <v>0</v>
      </c>
      <c r="P3118">
        <v>13</v>
      </c>
      <c r="Q3118">
        <f t="shared" si="777"/>
        <v>1</v>
      </c>
      <c r="R3118">
        <f t="shared" si="778"/>
        <v>0</v>
      </c>
      <c r="S3118">
        <f t="shared" si="779"/>
        <v>0</v>
      </c>
      <c r="T3118">
        <f t="shared" si="780"/>
        <v>0</v>
      </c>
      <c r="U3118">
        <v>1</v>
      </c>
      <c r="V3118">
        <f t="shared" si="781"/>
        <v>0.54474859117324481</v>
      </c>
      <c r="W3118">
        <f t="shared" si="782"/>
        <v>0.63291636800551054</v>
      </c>
      <c r="X3118">
        <f t="shared" si="783"/>
        <v>0.2072538452387454</v>
      </c>
      <c r="Y3118">
        <f t="shared" si="784"/>
        <v>1</v>
      </c>
      <c r="Z3118" t="s">
        <v>3150</v>
      </c>
    </row>
    <row r="3119" spans="1:26" x14ac:dyDescent="0.25">
      <c r="A3119" t="s">
        <v>29</v>
      </c>
      <c r="B3119" t="s">
        <v>38</v>
      </c>
      <c r="C3119" t="s">
        <v>35</v>
      </c>
      <c r="D3119">
        <v>1</v>
      </c>
      <c r="F3119">
        <v>1</v>
      </c>
      <c r="G3119">
        <v>89.15</v>
      </c>
      <c r="H3119">
        <f t="shared" si="769"/>
        <v>0</v>
      </c>
      <c r="I3119">
        <f t="shared" si="770"/>
        <v>1</v>
      </c>
      <c r="J3119">
        <f t="shared" si="771"/>
        <v>0</v>
      </c>
      <c r="K3119">
        <f t="shared" si="772"/>
        <v>1</v>
      </c>
      <c r="L3119">
        <f t="shared" si="773"/>
        <v>0</v>
      </c>
      <c r="M3119">
        <f t="shared" si="774"/>
        <v>0</v>
      </c>
      <c r="N3119">
        <f t="shared" si="775"/>
        <v>1</v>
      </c>
      <c r="O3119">
        <f t="shared" si="776"/>
        <v>0</v>
      </c>
      <c r="P3119">
        <v>44</v>
      </c>
      <c r="Q3119">
        <f t="shared" si="777"/>
        <v>0</v>
      </c>
      <c r="R3119">
        <f t="shared" si="778"/>
        <v>0</v>
      </c>
      <c r="S3119">
        <f t="shared" si="779"/>
        <v>1</v>
      </c>
      <c r="T3119">
        <f t="shared" si="780"/>
        <v>0</v>
      </c>
      <c r="U3119">
        <v>0</v>
      </c>
      <c r="V3119">
        <f t="shared" si="781"/>
        <v>0.14385295933565795</v>
      </c>
      <c r="W3119">
        <f t="shared" si="782"/>
        <v>0.53590135027317753</v>
      </c>
      <c r="X3119">
        <f t="shared" si="783"/>
        <v>2.069367390962646E-2</v>
      </c>
      <c r="Y3119">
        <f t="shared" si="784"/>
        <v>0</v>
      </c>
      <c r="Z3119" t="s">
        <v>3151</v>
      </c>
    </row>
    <row r="3120" spans="1:26" x14ac:dyDescent="0.25">
      <c r="A3120" t="s">
        <v>29</v>
      </c>
      <c r="B3120" t="s">
        <v>27</v>
      </c>
      <c r="C3120" t="s">
        <v>35</v>
      </c>
      <c r="D3120">
        <v>1</v>
      </c>
      <c r="F3120">
        <v>1</v>
      </c>
      <c r="G3120">
        <v>107.9</v>
      </c>
      <c r="H3120">
        <f t="shared" si="769"/>
        <v>0</v>
      </c>
      <c r="I3120">
        <f t="shared" si="770"/>
        <v>1</v>
      </c>
      <c r="J3120">
        <f t="shared" si="771"/>
        <v>0</v>
      </c>
      <c r="K3120">
        <f t="shared" si="772"/>
        <v>1</v>
      </c>
      <c r="L3120">
        <f t="shared" si="773"/>
        <v>0</v>
      </c>
      <c r="M3120">
        <f t="shared" si="774"/>
        <v>0</v>
      </c>
      <c r="N3120">
        <f t="shared" si="775"/>
        <v>1</v>
      </c>
      <c r="O3120">
        <f t="shared" si="776"/>
        <v>0</v>
      </c>
      <c r="P3120">
        <v>70</v>
      </c>
      <c r="Q3120">
        <f t="shared" si="777"/>
        <v>1</v>
      </c>
      <c r="R3120">
        <f t="shared" si="778"/>
        <v>0</v>
      </c>
      <c r="S3120">
        <f t="shared" si="779"/>
        <v>0</v>
      </c>
      <c r="T3120">
        <f t="shared" si="780"/>
        <v>0</v>
      </c>
      <c r="U3120">
        <v>0</v>
      </c>
      <c r="V3120">
        <f t="shared" si="781"/>
        <v>0.29129897370315283</v>
      </c>
      <c r="W3120">
        <f t="shared" si="782"/>
        <v>0.5723141134183628</v>
      </c>
      <c r="X3120">
        <f t="shared" si="783"/>
        <v>8.4855092080510119E-2</v>
      </c>
      <c r="Y3120">
        <f t="shared" si="784"/>
        <v>0</v>
      </c>
      <c r="Z3120" t="s">
        <v>3152</v>
      </c>
    </row>
    <row r="3121" spans="1:26" x14ac:dyDescent="0.25">
      <c r="A3121" t="s">
        <v>29</v>
      </c>
      <c r="B3121" t="s">
        <v>38</v>
      </c>
      <c r="C3121" t="s">
        <v>23</v>
      </c>
      <c r="D3121">
        <v>0</v>
      </c>
      <c r="F3121">
        <v>1</v>
      </c>
      <c r="G3121">
        <v>19.5</v>
      </c>
      <c r="H3121">
        <f t="shared" si="769"/>
        <v>1</v>
      </c>
      <c r="I3121">
        <f t="shared" si="770"/>
        <v>0</v>
      </c>
      <c r="J3121">
        <f t="shared" si="771"/>
        <v>0</v>
      </c>
      <c r="K3121">
        <f t="shared" si="772"/>
        <v>0</v>
      </c>
      <c r="L3121">
        <f t="shared" si="773"/>
        <v>1</v>
      </c>
      <c r="M3121">
        <f t="shared" si="774"/>
        <v>0</v>
      </c>
      <c r="N3121">
        <f t="shared" si="775"/>
        <v>1</v>
      </c>
      <c r="O3121">
        <f t="shared" si="776"/>
        <v>0</v>
      </c>
      <c r="P3121">
        <v>44</v>
      </c>
      <c r="Q3121">
        <f t="shared" si="777"/>
        <v>0</v>
      </c>
      <c r="R3121">
        <f t="shared" si="778"/>
        <v>0</v>
      </c>
      <c r="S3121">
        <f t="shared" si="779"/>
        <v>1</v>
      </c>
      <c r="T3121">
        <f t="shared" si="780"/>
        <v>0</v>
      </c>
      <c r="U3121">
        <v>0</v>
      </c>
      <c r="V3121">
        <f t="shared" si="781"/>
        <v>6.5365406287089083E-3</v>
      </c>
      <c r="W3121">
        <f t="shared" si="782"/>
        <v>0.50163412933881435</v>
      </c>
      <c r="X3121">
        <f t="shared" si="783"/>
        <v>4.2726363390762248E-5</v>
      </c>
      <c r="Y3121">
        <f t="shared" si="784"/>
        <v>0</v>
      </c>
      <c r="Z3121" t="s">
        <v>3153</v>
      </c>
    </row>
    <row r="3122" spans="1:26" x14ac:dyDescent="0.25">
      <c r="A3122" t="s">
        <v>26</v>
      </c>
      <c r="B3122" t="s">
        <v>38</v>
      </c>
      <c r="C3122" t="s">
        <v>35</v>
      </c>
      <c r="D3122">
        <v>1</v>
      </c>
      <c r="F3122">
        <v>1</v>
      </c>
      <c r="G3122">
        <v>85.95</v>
      </c>
      <c r="H3122">
        <f t="shared" si="769"/>
        <v>0</v>
      </c>
      <c r="I3122">
        <f t="shared" si="770"/>
        <v>1</v>
      </c>
      <c r="J3122">
        <f t="shared" si="771"/>
        <v>0</v>
      </c>
      <c r="K3122">
        <f t="shared" si="772"/>
        <v>1</v>
      </c>
      <c r="L3122">
        <f t="shared" si="773"/>
        <v>0</v>
      </c>
      <c r="M3122">
        <f t="shared" si="774"/>
        <v>1</v>
      </c>
      <c r="N3122">
        <f t="shared" si="775"/>
        <v>0</v>
      </c>
      <c r="O3122">
        <f t="shared" si="776"/>
        <v>0</v>
      </c>
      <c r="P3122">
        <v>32</v>
      </c>
      <c r="Q3122">
        <f t="shared" si="777"/>
        <v>0</v>
      </c>
      <c r="R3122">
        <f t="shared" si="778"/>
        <v>0</v>
      </c>
      <c r="S3122">
        <f t="shared" si="779"/>
        <v>1</v>
      </c>
      <c r="T3122">
        <f t="shared" si="780"/>
        <v>0</v>
      </c>
      <c r="U3122">
        <v>1</v>
      </c>
      <c r="V3122">
        <f t="shared" si="781"/>
        <v>0.39176421219023538</v>
      </c>
      <c r="W3122">
        <f t="shared" si="782"/>
        <v>0.59670732522701353</v>
      </c>
      <c r="X3122">
        <f t="shared" si="783"/>
        <v>0.36995077357256501</v>
      </c>
      <c r="Y3122">
        <f t="shared" si="784"/>
        <v>1</v>
      </c>
      <c r="Z3122" t="s">
        <v>3154</v>
      </c>
    </row>
    <row r="3123" spans="1:26" x14ac:dyDescent="0.25">
      <c r="A3123" t="s">
        <v>45</v>
      </c>
      <c r="B3123" t="s">
        <v>38</v>
      </c>
      <c r="C3123" t="s">
        <v>23</v>
      </c>
      <c r="D3123">
        <v>0</v>
      </c>
      <c r="F3123">
        <v>1</v>
      </c>
      <c r="G3123">
        <v>24.95</v>
      </c>
      <c r="H3123">
        <f t="shared" si="769"/>
        <v>1</v>
      </c>
      <c r="I3123">
        <f t="shared" si="770"/>
        <v>0</v>
      </c>
      <c r="J3123">
        <f t="shared" si="771"/>
        <v>0</v>
      </c>
      <c r="K3123">
        <f t="shared" si="772"/>
        <v>0</v>
      </c>
      <c r="L3123">
        <f t="shared" si="773"/>
        <v>1</v>
      </c>
      <c r="M3123">
        <f t="shared" si="774"/>
        <v>0</v>
      </c>
      <c r="N3123">
        <f t="shared" si="775"/>
        <v>0</v>
      </c>
      <c r="O3123">
        <f t="shared" si="776"/>
        <v>1</v>
      </c>
      <c r="P3123">
        <v>69</v>
      </c>
      <c r="Q3123">
        <f t="shared" si="777"/>
        <v>0</v>
      </c>
      <c r="R3123">
        <f t="shared" si="778"/>
        <v>0</v>
      </c>
      <c r="S3123">
        <f t="shared" si="779"/>
        <v>1</v>
      </c>
      <c r="T3123">
        <f t="shared" si="780"/>
        <v>0</v>
      </c>
      <c r="U3123">
        <v>0</v>
      </c>
      <c r="V3123">
        <f t="shared" si="781"/>
        <v>-4.9763832673989081E-2</v>
      </c>
      <c r="W3123">
        <f t="shared" si="782"/>
        <v>0.48756160863539572</v>
      </c>
      <c r="X3123">
        <f t="shared" si="783"/>
        <v>2.4764390424047832E-3</v>
      </c>
      <c r="Y3123">
        <f t="shared" si="784"/>
        <v>0</v>
      </c>
      <c r="Z3123" t="s">
        <v>3155</v>
      </c>
    </row>
    <row r="3124" spans="1:26" x14ac:dyDescent="0.25">
      <c r="A3124" t="s">
        <v>26</v>
      </c>
      <c r="B3124" t="s">
        <v>27</v>
      </c>
      <c r="C3124" t="s">
        <v>25</v>
      </c>
      <c r="D3124">
        <v>1</v>
      </c>
      <c r="F3124">
        <v>1</v>
      </c>
      <c r="G3124">
        <v>59.4</v>
      </c>
      <c r="H3124">
        <f t="shared" si="769"/>
        <v>0</v>
      </c>
      <c r="I3124">
        <f t="shared" si="770"/>
        <v>1</v>
      </c>
      <c r="J3124">
        <f t="shared" si="771"/>
        <v>1</v>
      </c>
      <c r="K3124">
        <f t="shared" si="772"/>
        <v>0</v>
      </c>
      <c r="L3124">
        <f t="shared" si="773"/>
        <v>0</v>
      </c>
      <c r="M3124">
        <f t="shared" si="774"/>
        <v>1</v>
      </c>
      <c r="N3124">
        <f t="shared" si="775"/>
        <v>0</v>
      </c>
      <c r="O3124">
        <f t="shared" si="776"/>
        <v>0</v>
      </c>
      <c r="P3124">
        <v>16</v>
      </c>
      <c r="Q3124">
        <f t="shared" si="777"/>
        <v>1</v>
      </c>
      <c r="R3124">
        <f t="shared" si="778"/>
        <v>0</v>
      </c>
      <c r="S3124">
        <f t="shared" si="779"/>
        <v>0</v>
      </c>
      <c r="T3124">
        <f t="shared" si="780"/>
        <v>0</v>
      </c>
      <c r="U3124">
        <v>1</v>
      </c>
      <c r="V3124">
        <f t="shared" si="781"/>
        <v>0.50083108381516661</v>
      </c>
      <c r="W3124">
        <f t="shared" si="782"/>
        <v>0.62265461909710496</v>
      </c>
      <c r="X3124">
        <f t="shared" si="783"/>
        <v>0.24916960688514123</v>
      </c>
      <c r="Y3124">
        <f t="shared" si="784"/>
        <v>1</v>
      </c>
      <c r="Z3124" t="s">
        <v>3156</v>
      </c>
    </row>
    <row r="3125" spans="1:26" x14ac:dyDescent="0.25">
      <c r="A3125" t="s">
        <v>29</v>
      </c>
      <c r="B3125" t="s">
        <v>33</v>
      </c>
      <c r="C3125" t="s">
        <v>23</v>
      </c>
      <c r="D3125">
        <v>1</v>
      </c>
      <c r="F3125">
        <v>1</v>
      </c>
      <c r="G3125">
        <v>19.5</v>
      </c>
      <c r="H3125">
        <f t="shared" si="769"/>
        <v>0</v>
      </c>
      <c r="I3125">
        <f t="shared" si="770"/>
        <v>1</v>
      </c>
      <c r="J3125">
        <f t="shared" si="771"/>
        <v>0</v>
      </c>
      <c r="K3125">
        <f t="shared" si="772"/>
        <v>0</v>
      </c>
      <c r="L3125">
        <f t="shared" si="773"/>
        <v>1</v>
      </c>
      <c r="M3125">
        <f t="shared" si="774"/>
        <v>0</v>
      </c>
      <c r="N3125">
        <f t="shared" si="775"/>
        <v>1</v>
      </c>
      <c r="O3125">
        <f t="shared" si="776"/>
        <v>0</v>
      </c>
      <c r="P3125">
        <v>68</v>
      </c>
      <c r="Q3125">
        <f t="shared" si="777"/>
        <v>0</v>
      </c>
      <c r="R3125">
        <f t="shared" si="778"/>
        <v>0</v>
      </c>
      <c r="S3125">
        <f t="shared" si="779"/>
        <v>0</v>
      </c>
      <c r="T3125">
        <f t="shared" si="780"/>
        <v>1</v>
      </c>
      <c r="U3125">
        <v>0</v>
      </c>
      <c r="V3125">
        <f t="shared" si="781"/>
        <v>-7.1549084755936736E-3</v>
      </c>
      <c r="W3125">
        <f t="shared" si="782"/>
        <v>0.49821128051187902</v>
      </c>
      <c r="X3125">
        <f t="shared" si="783"/>
        <v>5.1192715294122185E-5</v>
      </c>
      <c r="Y3125">
        <f t="shared" si="784"/>
        <v>0</v>
      </c>
      <c r="Z3125" t="s">
        <v>3157</v>
      </c>
    </row>
    <row r="3126" spans="1:26" x14ac:dyDescent="0.25">
      <c r="A3126" t="s">
        <v>26</v>
      </c>
      <c r="B3126" t="s">
        <v>38</v>
      </c>
      <c r="C3126" t="s">
        <v>35</v>
      </c>
      <c r="D3126">
        <v>0</v>
      </c>
      <c r="F3126">
        <v>1</v>
      </c>
      <c r="G3126">
        <v>69.95</v>
      </c>
      <c r="H3126">
        <f t="shared" si="769"/>
        <v>1</v>
      </c>
      <c r="I3126">
        <f t="shared" si="770"/>
        <v>0</v>
      </c>
      <c r="J3126">
        <f t="shared" si="771"/>
        <v>0</v>
      </c>
      <c r="K3126">
        <f t="shared" si="772"/>
        <v>1</v>
      </c>
      <c r="L3126">
        <f t="shared" si="773"/>
        <v>0</v>
      </c>
      <c r="M3126">
        <f t="shared" si="774"/>
        <v>1</v>
      </c>
      <c r="N3126">
        <f t="shared" si="775"/>
        <v>0</v>
      </c>
      <c r="O3126">
        <f t="shared" si="776"/>
        <v>0</v>
      </c>
      <c r="P3126">
        <v>16</v>
      </c>
      <c r="Q3126">
        <f t="shared" si="777"/>
        <v>0</v>
      </c>
      <c r="R3126">
        <f t="shared" si="778"/>
        <v>0</v>
      </c>
      <c r="S3126">
        <f t="shared" si="779"/>
        <v>1</v>
      </c>
      <c r="T3126">
        <f t="shared" si="780"/>
        <v>0</v>
      </c>
      <c r="U3126">
        <v>0</v>
      </c>
      <c r="V3126">
        <f t="shared" si="781"/>
        <v>0.36681932558116709</v>
      </c>
      <c r="W3126">
        <f t="shared" si="782"/>
        <v>0.59069019236498932</v>
      </c>
      <c r="X3126">
        <f t="shared" si="783"/>
        <v>0.13455641761982226</v>
      </c>
      <c r="Y3126">
        <f t="shared" si="784"/>
        <v>1</v>
      </c>
      <c r="Z3126" t="s">
        <v>3158</v>
      </c>
    </row>
    <row r="3127" spans="1:26" x14ac:dyDescent="0.25">
      <c r="A3127" t="s">
        <v>45</v>
      </c>
      <c r="B3127" t="s">
        <v>33</v>
      </c>
      <c r="C3127" t="s">
        <v>25</v>
      </c>
      <c r="D3127">
        <v>0</v>
      </c>
      <c r="F3127">
        <v>1</v>
      </c>
      <c r="G3127">
        <v>82.85</v>
      </c>
      <c r="H3127">
        <f t="shared" si="769"/>
        <v>1</v>
      </c>
      <c r="I3127">
        <f t="shared" si="770"/>
        <v>0</v>
      </c>
      <c r="J3127">
        <f t="shared" si="771"/>
        <v>1</v>
      </c>
      <c r="K3127">
        <f t="shared" si="772"/>
        <v>0</v>
      </c>
      <c r="L3127">
        <f t="shared" si="773"/>
        <v>0</v>
      </c>
      <c r="M3127">
        <f t="shared" si="774"/>
        <v>0</v>
      </c>
      <c r="N3127">
        <f t="shared" si="775"/>
        <v>0</v>
      </c>
      <c r="O3127">
        <f t="shared" si="776"/>
        <v>1</v>
      </c>
      <c r="P3127">
        <v>68</v>
      </c>
      <c r="Q3127">
        <f t="shared" si="777"/>
        <v>0</v>
      </c>
      <c r="R3127">
        <f t="shared" si="778"/>
        <v>0</v>
      </c>
      <c r="S3127">
        <f t="shared" si="779"/>
        <v>0</v>
      </c>
      <c r="T3127">
        <f t="shared" si="780"/>
        <v>1</v>
      </c>
      <c r="U3127">
        <v>0</v>
      </c>
      <c r="V3127">
        <f t="shared" si="781"/>
        <v>5.5542235825122854E-2</v>
      </c>
      <c r="W3127">
        <f t="shared" si="782"/>
        <v>0.51388199038085258</v>
      </c>
      <c r="X3127">
        <f t="shared" si="783"/>
        <v>3.0849399604535605E-3</v>
      </c>
      <c r="Y3127">
        <f t="shared" si="784"/>
        <v>0</v>
      </c>
      <c r="Z3127" t="s">
        <v>3159</v>
      </c>
    </row>
    <row r="3128" spans="1:26" x14ac:dyDescent="0.25">
      <c r="A3128" t="s">
        <v>26</v>
      </c>
      <c r="B3128" t="s">
        <v>30</v>
      </c>
      <c r="C3128" t="s">
        <v>23</v>
      </c>
      <c r="D3128">
        <v>0</v>
      </c>
      <c r="F3128">
        <v>1</v>
      </c>
      <c r="G3128">
        <v>19</v>
      </c>
      <c r="H3128">
        <f t="shared" si="769"/>
        <v>1</v>
      </c>
      <c r="I3128">
        <f t="shared" si="770"/>
        <v>0</v>
      </c>
      <c r="J3128">
        <f t="shared" si="771"/>
        <v>0</v>
      </c>
      <c r="K3128">
        <f t="shared" si="772"/>
        <v>0</v>
      </c>
      <c r="L3128">
        <f t="shared" si="773"/>
        <v>1</v>
      </c>
      <c r="M3128">
        <f t="shared" si="774"/>
        <v>1</v>
      </c>
      <c r="N3128">
        <f t="shared" si="775"/>
        <v>0</v>
      </c>
      <c r="O3128">
        <f t="shared" si="776"/>
        <v>0</v>
      </c>
      <c r="P3128">
        <v>4</v>
      </c>
      <c r="Q3128">
        <f t="shared" si="777"/>
        <v>0</v>
      </c>
      <c r="R3128">
        <f t="shared" si="778"/>
        <v>1</v>
      </c>
      <c r="S3128">
        <f t="shared" si="779"/>
        <v>0</v>
      </c>
      <c r="T3128">
        <f t="shared" si="780"/>
        <v>0</v>
      </c>
      <c r="U3128">
        <v>0</v>
      </c>
      <c r="V3128">
        <f t="shared" si="781"/>
        <v>0.25865724309856658</v>
      </c>
      <c r="W3128">
        <f t="shared" si="782"/>
        <v>0.56430618381413755</v>
      </c>
      <c r="X3128">
        <f t="shared" si="783"/>
        <v>6.6903569407350968E-2</v>
      </c>
      <c r="Y3128">
        <f t="shared" si="784"/>
        <v>0</v>
      </c>
      <c r="Z3128" t="s">
        <v>3160</v>
      </c>
    </row>
    <row r="3129" spans="1:26" x14ac:dyDescent="0.25">
      <c r="A3129" t="s">
        <v>26</v>
      </c>
      <c r="B3129" t="s">
        <v>38</v>
      </c>
      <c r="C3129" t="s">
        <v>25</v>
      </c>
      <c r="D3129">
        <v>0</v>
      </c>
      <c r="F3129">
        <v>1</v>
      </c>
      <c r="G3129">
        <v>38.85</v>
      </c>
      <c r="H3129">
        <f t="shared" si="769"/>
        <v>1</v>
      </c>
      <c r="I3129">
        <f t="shared" si="770"/>
        <v>0</v>
      </c>
      <c r="J3129">
        <f t="shared" si="771"/>
        <v>1</v>
      </c>
      <c r="K3129">
        <f t="shared" si="772"/>
        <v>0</v>
      </c>
      <c r="L3129">
        <f t="shared" si="773"/>
        <v>0</v>
      </c>
      <c r="M3129">
        <f t="shared" si="774"/>
        <v>1</v>
      </c>
      <c r="N3129">
        <f t="shared" si="775"/>
        <v>0</v>
      </c>
      <c r="O3129">
        <f t="shared" si="776"/>
        <v>0</v>
      </c>
      <c r="P3129">
        <v>26</v>
      </c>
      <c r="Q3129">
        <f t="shared" si="777"/>
        <v>0</v>
      </c>
      <c r="R3129">
        <f t="shared" si="778"/>
        <v>0</v>
      </c>
      <c r="S3129">
        <f t="shared" si="779"/>
        <v>1</v>
      </c>
      <c r="T3129">
        <f t="shared" si="780"/>
        <v>0</v>
      </c>
      <c r="U3129">
        <v>0</v>
      </c>
      <c r="V3129">
        <f t="shared" si="781"/>
        <v>0.31833270223479065</v>
      </c>
      <c r="W3129">
        <f t="shared" si="782"/>
        <v>0.5789178652534005</v>
      </c>
      <c r="X3129">
        <f t="shared" si="783"/>
        <v>0.10133570931210389</v>
      </c>
      <c r="Y3129">
        <f t="shared" si="784"/>
        <v>0</v>
      </c>
      <c r="Z3129" t="s">
        <v>3161</v>
      </c>
    </row>
    <row r="3130" spans="1:26" x14ac:dyDescent="0.25">
      <c r="A3130" t="s">
        <v>26</v>
      </c>
      <c r="B3130" t="s">
        <v>27</v>
      </c>
      <c r="C3130" t="s">
        <v>25</v>
      </c>
      <c r="D3130">
        <v>0</v>
      </c>
      <c r="F3130">
        <v>1</v>
      </c>
      <c r="G3130">
        <v>30.6</v>
      </c>
      <c r="H3130">
        <f t="shared" si="769"/>
        <v>1</v>
      </c>
      <c r="I3130">
        <f t="shared" si="770"/>
        <v>0</v>
      </c>
      <c r="J3130">
        <f t="shared" si="771"/>
        <v>1</v>
      </c>
      <c r="K3130">
        <f t="shared" si="772"/>
        <v>0</v>
      </c>
      <c r="L3130">
        <f t="shared" si="773"/>
        <v>0</v>
      </c>
      <c r="M3130">
        <f t="shared" si="774"/>
        <v>1</v>
      </c>
      <c r="N3130">
        <f t="shared" si="775"/>
        <v>0</v>
      </c>
      <c r="O3130">
        <f t="shared" si="776"/>
        <v>0</v>
      </c>
      <c r="P3130">
        <v>29</v>
      </c>
      <c r="Q3130">
        <f t="shared" si="777"/>
        <v>1</v>
      </c>
      <c r="R3130">
        <f t="shared" si="778"/>
        <v>0</v>
      </c>
      <c r="S3130">
        <f t="shared" si="779"/>
        <v>0</v>
      </c>
      <c r="T3130">
        <f t="shared" si="780"/>
        <v>0</v>
      </c>
      <c r="U3130">
        <v>1</v>
      </c>
      <c r="V3130">
        <f t="shared" si="781"/>
        <v>0.44223883881454107</v>
      </c>
      <c r="W3130">
        <f t="shared" si="782"/>
        <v>0.60879237172848932</v>
      </c>
      <c r="X3130">
        <f t="shared" si="783"/>
        <v>0.31109751292695148</v>
      </c>
      <c r="Y3130">
        <f t="shared" si="784"/>
        <v>1</v>
      </c>
      <c r="Z3130" t="s">
        <v>3162</v>
      </c>
    </row>
    <row r="3131" spans="1:26" x14ac:dyDescent="0.25">
      <c r="A3131" t="s">
        <v>26</v>
      </c>
      <c r="B3131" t="s">
        <v>38</v>
      </c>
      <c r="C3131" t="s">
        <v>23</v>
      </c>
      <c r="D3131">
        <v>0</v>
      </c>
      <c r="F3131">
        <v>1</v>
      </c>
      <c r="G3131">
        <v>20.350000000000001</v>
      </c>
      <c r="H3131">
        <f t="shared" si="769"/>
        <v>1</v>
      </c>
      <c r="I3131">
        <f t="shared" si="770"/>
        <v>0</v>
      </c>
      <c r="J3131">
        <f t="shared" si="771"/>
        <v>0</v>
      </c>
      <c r="K3131">
        <f t="shared" si="772"/>
        <v>0</v>
      </c>
      <c r="L3131">
        <f t="shared" si="773"/>
        <v>1</v>
      </c>
      <c r="M3131">
        <f t="shared" si="774"/>
        <v>1</v>
      </c>
      <c r="N3131">
        <f t="shared" si="775"/>
        <v>0</v>
      </c>
      <c r="O3131">
        <f t="shared" si="776"/>
        <v>0</v>
      </c>
      <c r="P3131">
        <v>5</v>
      </c>
      <c r="Q3131">
        <f t="shared" si="777"/>
        <v>0</v>
      </c>
      <c r="R3131">
        <f t="shared" si="778"/>
        <v>0</v>
      </c>
      <c r="S3131">
        <f t="shared" si="779"/>
        <v>1</v>
      </c>
      <c r="T3131">
        <f t="shared" si="780"/>
        <v>0</v>
      </c>
      <c r="U3131">
        <v>0</v>
      </c>
      <c r="V3131">
        <f t="shared" si="781"/>
        <v>0.2656251371669624</v>
      </c>
      <c r="W3131">
        <f t="shared" si="782"/>
        <v>0.56601856889000679</v>
      </c>
      <c r="X3131">
        <f t="shared" si="783"/>
        <v>7.0556713494967588E-2</v>
      </c>
      <c r="Y3131">
        <f t="shared" si="784"/>
        <v>0</v>
      </c>
      <c r="Z3131" t="s">
        <v>3163</v>
      </c>
    </row>
    <row r="3132" spans="1:26" x14ac:dyDescent="0.25">
      <c r="A3132" t="s">
        <v>29</v>
      </c>
      <c r="B3132" t="s">
        <v>33</v>
      </c>
      <c r="C3132" t="s">
        <v>35</v>
      </c>
      <c r="D3132">
        <v>0</v>
      </c>
      <c r="F3132">
        <v>1</v>
      </c>
      <c r="G3132">
        <v>95</v>
      </c>
      <c r="H3132">
        <f t="shared" si="769"/>
        <v>1</v>
      </c>
      <c r="I3132">
        <f t="shared" si="770"/>
        <v>0</v>
      </c>
      <c r="J3132">
        <f t="shared" si="771"/>
        <v>0</v>
      </c>
      <c r="K3132">
        <f t="shared" si="772"/>
        <v>1</v>
      </c>
      <c r="L3132">
        <f t="shared" si="773"/>
        <v>0</v>
      </c>
      <c r="M3132">
        <f t="shared" si="774"/>
        <v>0</v>
      </c>
      <c r="N3132">
        <f t="shared" si="775"/>
        <v>1</v>
      </c>
      <c r="O3132">
        <f t="shared" si="776"/>
        <v>0</v>
      </c>
      <c r="P3132">
        <v>70</v>
      </c>
      <c r="Q3132">
        <f t="shared" si="777"/>
        <v>0</v>
      </c>
      <c r="R3132">
        <f t="shared" si="778"/>
        <v>0</v>
      </c>
      <c r="S3132">
        <f t="shared" si="779"/>
        <v>0</v>
      </c>
      <c r="T3132">
        <f t="shared" si="780"/>
        <v>1</v>
      </c>
      <c r="U3132">
        <v>0</v>
      </c>
      <c r="V3132">
        <f t="shared" si="781"/>
        <v>0.13441881513704024</v>
      </c>
      <c r="W3132">
        <f t="shared" si="782"/>
        <v>0.53355419638865942</v>
      </c>
      <c r="X3132">
        <f t="shared" si="783"/>
        <v>1.8068417862845798E-2</v>
      </c>
      <c r="Y3132">
        <f t="shared" si="784"/>
        <v>0</v>
      </c>
      <c r="Z3132" t="s">
        <v>3164</v>
      </c>
    </row>
    <row r="3133" spans="1:26" x14ac:dyDescent="0.25">
      <c r="A3133" t="s">
        <v>29</v>
      </c>
      <c r="B3133" t="s">
        <v>33</v>
      </c>
      <c r="C3133" t="s">
        <v>25</v>
      </c>
      <c r="D3133">
        <v>0</v>
      </c>
      <c r="F3133">
        <v>1</v>
      </c>
      <c r="G3133">
        <v>74.400000000000006</v>
      </c>
      <c r="H3133">
        <f t="shared" si="769"/>
        <v>1</v>
      </c>
      <c r="I3133">
        <f t="shared" si="770"/>
        <v>0</v>
      </c>
      <c r="J3133">
        <f t="shared" si="771"/>
        <v>1</v>
      </c>
      <c r="K3133">
        <f t="shared" si="772"/>
        <v>0</v>
      </c>
      <c r="L3133">
        <f t="shared" si="773"/>
        <v>0</v>
      </c>
      <c r="M3133">
        <f t="shared" si="774"/>
        <v>0</v>
      </c>
      <c r="N3133">
        <f t="shared" si="775"/>
        <v>1</v>
      </c>
      <c r="O3133">
        <f t="shared" si="776"/>
        <v>0</v>
      </c>
      <c r="P3133">
        <v>24</v>
      </c>
      <c r="Q3133">
        <f t="shared" si="777"/>
        <v>0</v>
      </c>
      <c r="R3133">
        <f t="shared" si="778"/>
        <v>0</v>
      </c>
      <c r="S3133">
        <f t="shared" si="779"/>
        <v>0</v>
      </c>
      <c r="T3133">
        <f t="shared" si="780"/>
        <v>1</v>
      </c>
      <c r="U3133">
        <v>0</v>
      </c>
      <c r="V3133">
        <f t="shared" si="781"/>
        <v>0.11599372273216743</v>
      </c>
      <c r="W3133">
        <f t="shared" si="782"/>
        <v>0.52896596098107462</v>
      </c>
      <c r="X3133">
        <f t="shared" si="783"/>
        <v>1.3454543713266936E-2</v>
      </c>
      <c r="Y3133">
        <f t="shared" si="784"/>
        <v>0</v>
      </c>
      <c r="Z3133" t="s">
        <v>3165</v>
      </c>
    </row>
    <row r="3134" spans="1:26" x14ac:dyDescent="0.25">
      <c r="A3134" t="s">
        <v>45</v>
      </c>
      <c r="B3134" t="s">
        <v>33</v>
      </c>
      <c r="C3134" t="s">
        <v>25</v>
      </c>
      <c r="D3134">
        <v>1</v>
      </c>
      <c r="F3134">
        <v>1</v>
      </c>
      <c r="G3134">
        <v>78.45</v>
      </c>
      <c r="H3134">
        <f t="shared" si="769"/>
        <v>0</v>
      </c>
      <c r="I3134">
        <f t="shared" si="770"/>
        <v>1</v>
      </c>
      <c r="J3134">
        <f t="shared" si="771"/>
        <v>1</v>
      </c>
      <c r="K3134">
        <f t="shared" si="772"/>
        <v>0</v>
      </c>
      <c r="L3134">
        <f t="shared" si="773"/>
        <v>0</v>
      </c>
      <c r="M3134">
        <f t="shared" si="774"/>
        <v>0</v>
      </c>
      <c r="N3134">
        <f t="shared" si="775"/>
        <v>0</v>
      </c>
      <c r="O3134">
        <f t="shared" si="776"/>
        <v>1</v>
      </c>
      <c r="P3134">
        <v>72</v>
      </c>
      <c r="Q3134">
        <f t="shared" si="777"/>
        <v>0</v>
      </c>
      <c r="R3134">
        <f t="shared" si="778"/>
        <v>0</v>
      </c>
      <c r="S3134">
        <f t="shared" si="779"/>
        <v>0</v>
      </c>
      <c r="T3134">
        <f t="shared" si="780"/>
        <v>1</v>
      </c>
      <c r="U3134">
        <v>0</v>
      </c>
      <c r="V3134">
        <f t="shared" si="781"/>
        <v>5.3545561268384792E-2</v>
      </c>
      <c r="W3134">
        <f t="shared" si="782"/>
        <v>0.51338319286027201</v>
      </c>
      <c r="X3134">
        <f t="shared" si="783"/>
        <v>2.8671271315463495E-3</v>
      </c>
      <c r="Y3134">
        <f t="shared" si="784"/>
        <v>0</v>
      </c>
      <c r="Z3134" t="s">
        <v>3166</v>
      </c>
    </row>
    <row r="3135" spans="1:26" x14ac:dyDescent="0.25">
      <c r="A3135" t="s">
        <v>26</v>
      </c>
      <c r="B3135" t="s">
        <v>30</v>
      </c>
      <c r="C3135" t="s">
        <v>35</v>
      </c>
      <c r="D3135">
        <v>0</v>
      </c>
      <c r="F3135">
        <v>1</v>
      </c>
      <c r="G3135">
        <v>74.3</v>
      </c>
      <c r="H3135">
        <f t="shared" si="769"/>
        <v>1</v>
      </c>
      <c r="I3135">
        <f t="shared" si="770"/>
        <v>0</v>
      </c>
      <c r="J3135">
        <f t="shared" si="771"/>
        <v>0</v>
      </c>
      <c r="K3135">
        <f t="shared" si="772"/>
        <v>1</v>
      </c>
      <c r="L3135">
        <f t="shared" si="773"/>
        <v>0</v>
      </c>
      <c r="M3135">
        <f t="shared" si="774"/>
        <v>1</v>
      </c>
      <c r="N3135">
        <f t="shared" si="775"/>
        <v>0</v>
      </c>
      <c r="O3135">
        <f t="shared" si="776"/>
        <v>0</v>
      </c>
      <c r="P3135">
        <v>1</v>
      </c>
      <c r="Q3135">
        <f t="shared" si="777"/>
        <v>0</v>
      </c>
      <c r="R3135">
        <f t="shared" si="778"/>
        <v>1</v>
      </c>
      <c r="S3135">
        <f t="shared" si="779"/>
        <v>0</v>
      </c>
      <c r="T3135">
        <f t="shared" si="780"/>
        <v>0</v>
      </c>
      <c r="U3135">
        <v>0</v>
      </c>
      <c r="V3135">
        <f t="shared" si="781"/>
        <v>0.37360121662800749</v>
      </c>
      <c r="W3135">
        <f t="shared" si="782"/>
        <v>0.59232887188059757</v>
      </c>
      <c r="X3135">
        <f t="shared" si="783"/>
        <v>0.1395778690659274</v>
      </c>
      <c r="Y3135">
        <f t="shared" si="784"/>
        <v>1</v>
      </c>
      <c r="Z3135" t="s">
        <v>3167</v>
      </c>
    </row>
    <row r="3136" spans="1:26" x14ac:dyDescent="0.25">
      <c r="A3136" t="s">
        <v>29</v>
      </c>
      <c r="B3136" t="s">
        <v>33</v>
      </c>
      <c r="C3136" t="s">
        <v>25</v>
      </c>
      <c r="D3136">
        <v>0</v>
      </c>
      <c r="F3136">
        <v>1</v>
      </c>
      <c r="G3136">
        <v>51.05</v>
      </c>
      <c r="H3136">
        <f t="shared" si="769"/>
        <v>1</v>
      </c>
      <c r="I3136">
        <f t="shared" si="770"/>
        <v>0</v>
      </c>
      <c r="J3136">
        <f t="shared" si="771"/>
        <v>1</v>
      </c>
      <c r="K3136">
        <f t="shared" si="772"/>
        <v>0</v>
      </c>
      <c r="L3136">
        <f t="shared" si="773"/>
        <v>0</v>
      </c>
      <c r="M3136">
        <f t="shared" si="774"/>
        <v>0</v>
      </c>
      <c r="N3136">
        <f t="shared" si="775"/>
        <v>1</v>
      </c>
      <c r="O3136">
        <f t="shared" si="776"/>
        <v>0</v>
      </c>
      <c r="P3136">
        <v>70</v>
      </c>
      <c r="Q3136">
        <f t="shared" si="777"/>
        <v>0</v>
      </c>
      <c r="R3136">
        <f t="shared" si="778"/>
        <v>0</v>
      </c>
      <c r="S3136">
        <f t="shared" si="779"/>
        <v>0</v>
      </c>
      <c r="T3136">
        <f t="shared" si="780"/>
        <v>1</v>
      </c>
      <c r="U3136">
        <v>0</v>
      </c>
      <c r="V3136">
        <f t="shared" si="781"/>
        <v>6.5898329732755834E-2</v>
      </c>
      <c r="W3136">
        <f t="shared" si="782"/>
        <v>0.516468623158157</v>
      </c>
      <c r="X3136">
        <f t="shared" si="783"/>
        <v>4.3425898615670113E-3</v>
      </c>
      <c r="Y3136">
        <f t="shared" si="784"/>
        <v>0</v>
      </c>
      <c r="Z3136" t="s">
        <v>3168</v>
      </c>
    </row>
    <row r="3137" spans="1:26" x14ac:dyDescent="0.25">
      <c r="A3137" t="s">
        <v>26</v>
      </c>
      <c r="B3137" t="s">
        <v>33</v>
      </c>
      <c r="C3137" t="s">
        <v>23</v>
      </c>
      <c r="D3137">
        <v>0</v>
      </c>
      <c r="F3137">
        <v>1</v>
      </c>
      <c r="G3137">
        <v>19.2</v>
      </c>
      <c r="H3137">
        <f t="shared" si="769"/>
        <v>1</v>
      </c>
      <c r="I3137">
        <f t="shared" si="770"/>
        <v>0</v>
      </c>
      <c r="J3137">
        <f t="shared" si="771"/>
        <v>0</v>
      </c>
      <c r="K3137">
        <f t="shared" si="772"/>
        <v>0</v>
      </c>
      <c r="L3137">
        <f t="shared" si="773"/>
        <v>1</v>
      </c>
      <c r="M3137">
        <f t="shared" si="774"/>
        <v>1</v>
      </c>
      <c r="N3137">
        <f t="shared" si="775"/>
        <v>0</v>
      </c>
      <c r="O3137">
        <f t="shared" si="776"/>
        <v>0</v>
      </c>
      <c r="P3137">
        <v>36</v>
      </c>
      <c r="Q3137">
        <f t="shared" si="777"/>
        <v>0</v>
      </c>
      <c r="R3137">
        <f t="shared" si="778"/>
        <v>0</v>
      </c>
      <c r="S3137">
        <f t="shared" si="779"/>
        <v>0</v>
      </c>
      <c r="T3137">
        <f t="shared" si="780"/>
        <v>1</v>
      </c>
      <c r="U3137">
        <v>0</v>
      </c>
      <c r="V3137">
        <f t="shared" si="781"/>
        <v>0.27752367254623822</v>
      </c>
      <c r="W3137">
        <f t="shared" si="782"/>
        <v>0.56893901500972621</v>
      </c>
      <c r="X3137">
        <f t="shared" si="783"/>
        <v>7.7019388823551652E-2</v>
      </c>
      <c r="Y3137">
        <f t="shared" si="784"/>
        <v>0</v>
      </c>
      <c r="Z3137" t="s">
        <v>3169</v>
      </c>
    </row>
    <row r="3138" spans="1:26" x14ac:dyDescent="0.25">
      <c r="A3138" t="s">
        <v>26</v>
      </c>
      <c r="B3138" t="s">
        <v>27</v>
      </c>
      <c r="C3138" t="s">
        <v>35</v>
      </c>
      <c r="D3138">
        <v>1</v>
      </c>
      <c r="F3138">
        <v>1</v>
      </c>
      <c r="G3138">
        <v>99.55</v>
      </c>
      <c r="H3138">
        <f t="shared" si="769"/>
        <v>0</v>
      </c>
      <c r="I3138">
        <f t="shared" si="770"/>
        <v>1</v>
      </c>
      <c r="J3138">
        <f t="shared" si="771"/>
        <v>0</v>
      </c>
      <c r="K3138">
        <f t="shared" si="772"/>
        <v>1</v>
      </c>
      <c r="L3138">
        <f t="shared" si="773"/>
        <v>0</v>
      </c>
      <c r="M3138">
        <f t="shared" si="774"/>
        <v>1</v>
      </c>
      <c r="N3138">
        <f t="shared" si="775"/>
        <v>0</v>
      </c>
      <c r="O3138">
        <f t="shared" si="776"/>
        <v>0</v>
      </c>
      <c r="P3138">
        <v>38</v>
      </c>
      <c r="Q3138">
        <f t="shared" si="777"/>
        <v>1</v>
      </c>
      <c r="R3138">
        <f t="shared" si="778"/>
        <v>0</v>
      </c>
      <c r="S3138">
        <f t="shared" si="779"/>
        <v>0</v>
      </c>
      <c r="T3138">
        <f t="shared" si="780"/>
        <v>0</v>
      </c>
      <c r="U3138">
        <v>1</v>
      </c>
      <c r="V3138">
        <f t="shared" si="781"/>
        <v>0.55459887880625036</v>
      </c>
      <c r="W3138">
        <f t="shared" si="782"/>
        <v>0.63520190638324914</v>
      </c>
      <c r="X3138">
        <f t="shared" si="783"/>
        <v>0.19838215876064924</v>
      </c>
      <c r="Y3138">
        <f t="shared" si="784"/>
        <v>1</v>
      </c>
      <c r="Z3138" t="s">
        <v>3170</v>
      </c>
    </row>
    <row r="3139" spans="1:26" x14ac:dyDescent="0.25">
      <c r="A3139" t="s">
        <v>26</v>
      </c>
      <c r="B3139" t="s">
        <v>27</v>
      </c>
      <c r="C3139" t="s">
        <v>35</v>
      </c>
      <c r="D3139">
        <v>0</v>
      </c>
      <c r="F3139">
        <v>1</v>
      </c>
      <c r="G3139">
        <v>70</v>
      </c>
      <c r="H3139">
        <f t="shared" ref="H3139:H3202" si="785">IF(D3139:D10181=0,1,0)</f>
        <v>1</v>
      </c>
      <c r="I3139">
        <f t="shared" ref="I3139:I3202" si="786">IF(D3139:D10181=1,1,0)</f>
        <v>0</v>
      </c>
      <c r="J3139">
        <f t="shared" ref="J3139:J3202" si="787">IF(C3139:C10181="DSL",1,0)</f>
        <v>0</v>
      </c>
      <c r="K3139">
        <f t="shared" ref="K3139:K3202" si="788">IF(C3139:C10181="Fiber optic",1,0)</f>
        <v>1</v>
      </c>
      <c r="L3139">
        <f t="shared" ref="L3139:L3202" si="789">IF(C3139:C10181="No",1,0)</f>
        <v>0</v>
      </c>
      <c r="M3139">
        <f t="shared" ref="M3139:M3202" si="790">IF(A3139:A10181="Month-to-month",1,0)</f>
        <v>1</v>
      </c>
      <c r="N3139">
        <f t="shared" ref="N3139:N3202" si="791">IF(A3139:A10181="ONE YEAR",1,0)</f>
        <v>0</v>
      </c>
      <c r="O3139">
        <f t="shared" ref="O3139:O3202" si="792">IF(A3139:A10181="two year",1,0)</f>
        <v>0</v>
      </c>
      <c r="P3139">
        <v>17</v>
      </c>
      <c r="Q3139">
        <f t="shared" ref="Q3139:Q3202" si="793">IF(B3139:B10181="Electronic check",1,0)</f>
        <v>1</v>
      </c>
      <c r="R3139">
        <f t="shared" ref="R3139:R3202" si="794">IF(B3139:B10181="Mailed check",1,0)</f>
        <v>0</v>
      </c>
      <c r="S3139">
        <f t="shared" ref="S3139:S3202" si="795">IF(B3139:B10181="Credit card (automatic)",1,0)</f>
        <v>0</v>
      </c>
      <c r="T3139">
        <f t="shared" ref="T3139:T3202" si="796">IF(B3139:B10181="Bank transfer (automatic)",1,0)</f>
        <v>0</v>
      </c>
      <c r="U3139">
        <v>1</v>
      </c>
      <c r="V3139">
        <f t="shared" si="781"/>
        <v>0.50852879135012741</v>
      </c>
      <c r="W3139">
        <f t="shared" si="782"/>
        <v>0.62446152554105705</v>
      </c>
      <c r="X3139">
        <f t="shared" si="783"/>
        <v>0.24154394893176659</v>
      </c>
      <c r="Y3139">
        <f t="shared" si="784"/>
        <v>1</v>
      </c>
      <c r="Z3139" t="s">
        <v>3171</v>
      </c>
    </row>
    <row r="3140" spans="1:26" x14ac:dyDescent="0.25">
      <c r="A3140" t="s">
        <v>29</v>
      </c>
      <c r="B3140" t="s">
        <v>33</v>
      </c>
      <c r="C3140" t="s">
        <v>35</v>
      </c>
      <c r="D3140">
        <v>0</v>
      </c>
      <c r="F3140">
        <v>1</v>
      </c>
      <c r="G3140">
        <v>109.1</v>
      </c>
      <c r="H3140">
        <f t="shared" si="785"/>
        <v>1</v>
      </c>
      <c r="I3140">
        <f t="shared" si="786"/>
        <v>0</v>
      </c>
      <c r="J3140">
        <f t="shared" si="787"/>
        <v>0</v>
      </c>
      <c r="K3140">
        <f t="shared" si="788"/>
        <v>1</v>
      </c>
      <c r="L3140">
        <f t="shared" si="789"/>
        <v>0</v>
      </c>
      <c r="M3140">
        <f t="shared" si="790"/>
        <v>0</v>
      </c>
      <c r="N3140">
        <f t="shared" si="791"/>
        <v>1</v>
      </c>
      <c r="O3140">
        <f t="shared" si="792"/>
        <v>0</v>
      </c>
      <c r="P3140">
        <v>41</v>
      </c>
      <c r="Q3140">
        <f t="shared" si="793"/>
        <v>0</v>
      </c>
      <c r="R3140">
        <f t="shared" si="794"/>
        <v>0</v>
      </c>
      <c r="S3140">
        <f t="shared" si="795"/>
        <v>0</v>
      </c>
      <c r="T3140">
        <f t="shared" si="796"/>
        <v>1</v>
      </c>
      <c r="U3140">
        <v>0</v>
      </c>
      <c r="V3140">
        <f t="shared" ref="V3140:V3203" si="797">G3140*$G$2+H3141*$H$2+K3141*$K$2+M3140*$M$2+O3140*$O$2+Q3140*$Q$2+L3140*$L$2</f>
        <v>0.15640149646128162</v>
      </c>
      <c r="W3140">
        <f t="shared" ref="W3140:W3203" si="798">1/ (1+EXP(-V3140))</f>
        <v>0.539020864352732</v>
      </c>
      <c r="X3140">
        <f t="shared" ref="X3140:X3203" si="799">(U3140-V3140)^2</f>
        <v>2.4461428095328287E-2</v>
      </c>
      <c r="Y3140">
        <f t="shared" ref="Y3140:Y3203" si="800">IF(W3140&gt;=0.58,1,0)</f>
        <v>0</v>
      </c>
      <c r="Z3140" t="s">
        <v>3172</v>
      </c>
    </row>
    <row r="3141" spans="1:26" x14ac:dyDescent="0.25">
      <c r="A3141" t="s">
        <v>26</v>
      </c>
      <c r="B3141" t="s">
        <v>27</v>
      </c>
      <c r="C3141" t="s">
        <v>25</v>
      </c>
      <c r="D3141">
        <v>0</v>
      </c>
      <c r="F3141">
        <v>1</v>
      </c>
      <c r="G3141">
        <v>45.3</v>
      </c>
      <c r="H3141">
        <f t="shared" si="785"/>
        <v>1</v>
      </c>
      <c r="I3141">
        <f t="shared" si="786"/>
        <v>0</v>
      </c>
      <c r="J3141">
        <f t="shared" si="787"/>
        <v>1</v>
      </c>
      <c r="K3141">
        <f t="shared" si="788"/>
        <v>0</v>
      </c>
      <c r="L3141">
        <f t="shared" si="789"/>
        <v>0</v>
      </c>
      <c r="M3141">
        <f t="shared" si="790"/>
        <v>1</v>
      </c>
      <c r="N3141">
        <f t="shared" si="791"/>
        <v>0</v>
      </c>
      <c r="O3141">
        <f t="shared" si="792"/>
        <v>0</v>
      </c>
      <c r="P3141">
        <v>1</v>
      </c>
      <c r="Q3141">
        <f t="shared" si="793"/>
        <v>1</v>
      </c>
      <c r="R3141">
        <f t="shared" si="794"/>
        <v>0</v>
      </c>
      <c r="S3141">
        <f t="shared" si="795"/>
        <v>0</v>
      </c>
      <c r="T3141">
        <f t="shared" si="796"/>
        <v>0</v>
      </c>
      <c r="U3141">
        <v>1</v>
      </c>
      <c r="V3141">
        <f t="shared" si="797"/>
        <v>0.46515695338662255</v>
      </c>
      <c r="W3141">
        <f t="shared" si="798"/>
        <v>0.61423683354010705</v>
      </c>
      <c r="X3141">
        <f t="shared" si="799"/>
        <v>0.28605708451067946</v>
      </c>
      <c r="Y3141">
        <f t="shared" si="800"/>
        <v>1</v>
      </c>
      <c r="Z3141" t="s">
        <v>3173</v>
      </c>
    </row>
    <row r="3142" spans="1:26" x14ac:dyDescent="0.25">
      <c r="A3142" t="s">
        <v>26</v>
      </c>
      <c r="B3142" t="s">
        <v>33</v>
      </c>
      <c r="C3142" t="s">
        <v>25</v>
      </c>
      <c r="D3142">
        <v>0</v>
      </c>
      <c r="F3142">
        <v>1</v>
      </c>
      <c r="G3142">
        <v>29.85</v>
      </c>
      <c r="H3142">
        <f t="shared" si="785"/>
        <v>1</v>
      </c>
      <c r="I3142">
        <f t="shared" si="786"/>
        <v>0</v>
      </c>
      <c r="J3142">
        <f t="shared" si="787"/>
        <v>1</v>
      </c>
      <c r="K3142">
        <f t="shared" si="788"/>
        <v>0</v>
      </c>
      <c r="L3142">
        <f t="shared" si="789"/>
        <v>0</v>
      </c>
      <c r="M3142">
        <f t="shared" si="790"/>
        <v>1</v>
      </c>
      <c r="N3142">
        <f t="shared" si="791"/>
        <v>0</v>
      </c>
      <c r="O3142">
        <f t="shared" si="792"/>
        <v>0</v>
      </c>
      <c r="P3142">
        <v>2</v>
      </c>
      <c r="Q3142">
        <f t="shared" si="793"/>
        <v>0</v>
      </c>
      <c r="R3142">
        <f t="shared" si="794"/>
        <v>0</v>
      </c>
      <c r="S3142">
        <f t="shared" si="795"/>
        <v>0</v>
      </c>
      <c r="T3142">
        <f t="shared" si="796"/>
        <v>1</v>
      </c>
      <c r="U3142">
        <v>1</v>
      </c>
      <c r="V3142">
        <f t="shared" si="797"/>
        <v>0.30916437277794545</v>
      </c>
      <c r="W3142">
        <f t="shared" si="798"/>
        <v>0.57668128091264659</v>
      </c>
      <c r="X3142">
        <f t="shared" si="799"/>
        <v>0.47725386383928958</v>
      </c>
      <c r="Y3142">
        <f t="shared" si="800"/>
        <v>0</v>
      </c>
      <c r="Z3142" t="s">
        <v>3174</v>
      </c>
    </row>
    <row r="3143" spans="1:26" x14ac:dyDescent="0.25">
      <c r="A3143" t="s">
        <v>26</v>
      </c>
      <c r="B3143" t="s">
        <v>27</v>
      </c>
      <c r="C3143" t="s">
        <v>35</v>
      </c>
      <c r="D3143">
        <v>0</v>
      </c>
      <c r="F3143">
        <v>1</v>
      </c>
      <c r="G3143">
        <v>76.45</v>
      </c>
      <c r="H3143">
        <f t="shared" si="785"/>
        <v>1</v>
      </c>
      <c r="I3143">
        <f t="shared" si="786"/>
        <v>0</v>
      </c>
      <c r="J3143">
        <f t="shared" si="787"/>
        <v>0</v>
      </c>
      <c r="K3143">
        <f t="shared" si="788"/>
        <v>1</v>
      </c>
      <c r="L3143">
        <f t="shared" si="789"/>
        <v>0</v>
      </c>
      <c r="M3143">
        <f t="shared" si="790"/>
        <v>1</v>
      </c>
      <c r="N3143">
        <f t="shared" si="791"/>
        <v>0</v>
      </c>
      <c r="O3143">
        <f t="shared" si="792"/>
        <v>0</v>
      </c>
      <c r="P3143">
        <v>14</v>
      </c>
      <c r="Q3143">
        <f t="shared" si="793"/>
        <v>1</v>
      </c>
      <c r="R3143">
        <f t="shared" si="794"/>
        <v>0</v>
      </c>
      <c r="S3143">
        <f t="shared" si="795"/>
        <v>0</v>
      </c>
      <c r="T3143">
        <f t="shared" si="796"/>
        <v>0</v>
      </c>
      <c r="U3143">
        <v>0</v>
      </c>
      <c r="V3143">
        <f t="shared" si="797"/>
        <v>0.53227614786871069</v>
      </c>
      <c r="W3143">
        <f t="shared" si="798"/>
        <v>0.63001383067701289</v>
      </c>
      <c r="X3143">
        <f t="shared" si="799"/>
        <v>0.28331789758995357</v>
      </c>
      <c r="Y3143">
        <f t="shared" si="800"/>
        <v>1</v>
      </c>
      <c r="Z3143" t="s">
        <v>3175</v>
      </c>
    </row>
    <row r="3144" spans="1:26" x14ac:dyDescent="0.25">
      <c r="A3144" t="s">
        <v>26</v>
      </c>
      <c r="B3144" t="s">
        <v>38</v>
      </c>
      <c r="C3144" t="s">
        <v>35</v>
      </c>
      <c r="D3144">
        <v>1</v>
      </c>
      <c r="F3144">
        <v>1</v>
      </c>
      <c r="G3144">
        <v>95.1</v>
      </c>
      <c r="H3144">
        <f t="shared" si="785"/>
        <v>0</v>
      </c>
      <c r="I3144">
        <f t="shared" si="786"/>
        <v>1</v>
      </c>
      <c r="J3144">
        <f t="shared" si="787"/>
        <v>0</v>
      </c>
      <c r="K3144">
        <f t="shared" si="788"/>
        <v>1</v>
      </c>
      <c r="L3144">
        <f t="shared" si="789"/>
        <v>0</v>
      </c>
      <c r="M3144">
        <f t="shared" si="790"/>
        <v>1</v>
      </c>
      <c r="N3144">
        <f t="shared" si="791"/>
        <v>0</v>
      </c>
      <c r="O3144">
        <f t="shared" si="792"/>
        <v>0</v>
      </c>
      <c r="P3144">
        <v>2</v>
      </c>
      <c r="Q3144">
        <f t="shared" si="793"/>
        <v>0</v>
      </c>
      <c r="R3144">
        <f t="shared" si="794"/>
        <v>0</v>
      </c>
      <c r="S3144">
        <f t="shared" si="795"/>
        <v>1</v>
      </c>
      <c r="T3144">
        <f t="shared" si="796"/>
        <v>0</v>
      </c>
      <c r="U3144">
        <v>1</v>
      </c>
      <c r="V3144">
        <f t="shared" si="797"/>
        <v>0.40602956921979627</v>
      </c>
      <c r="W3144">
        <f t="shared" si="798"/>
        <v>0.6001354630168344</v>
      </c>
      <c r="X3144">
        <f t="shared" si="799"/>
        <v>0.35280087264122079</v>
      </c>
      <c r="Y3144">
        <f t="shared" si="800"/>
        <v>1</v>
      </c>
      <c r="Z3144" t="s">
        <v>3176</v>
      </c>
    </row>
    <row r="3145" spans="1:26" x14ac:dyDescent="0.25">
      <c r="A3145" t="s">
        <v>26</v>
      </c>
      <c r="B3145" t="s">
        <v>30</v>
      </c>
      <c r="C3145" t="s">
        <v>23</v>
      </c>
      <c r="D3145">
        <v>0</v>
      </c>
      <c r="F3145">
        <v>1</v>
      </c>
      <c r="G3145">
        <v>19.8</v>
      </c>
      <c r="H3145">
        <f t="shared" si="785"/>
        <v>1</v>
      </c>
      <c r="I3145">
        <f t="shared" si="786"/>
        <v>0</v>
      </c>
      <c r="J3145">
        <f t="shared" si="787"/>
        <v>0</v>
      </c>
      <c r="K3145">
        <f t="shared" si="788"/>
        <v>0</v>
      </c>
      <c r="L3145">
        <f t="shared" si="789"/>
        <v>1</v>
      </c>
      <c r="M3145">
        <f t="shared" si="790"/>
        <v>1</v>
      </c>
      <c r="N3145">
        <f t="shared" si="791"/>
        <v>0</v>
      </c>
      <c r="O3145">
        <f t="shared" si="792"/>
        <v>0</v>
      </c>
      <c r="P3145">
        <v>1</v>
      </c>
      <c r="Q3145">
        <f t="shared" si="793"/>
        <v>0</v>
      </c>
      <c r="R3145">
        <f t="shared" si="794"/>
        <v>1</v>
      </c>
      <c r="S3145">
        <f t="shared" si="795"/>
        <v>0</v>
      </c>
      <c r="T3145">
        <f t="shared" si="796"/>
        <v>0</v>
      </c>
      <c r="U3145">
        <v>1</v>
      </c>
      <c r="V3145">
        <f t="shared" si="797"/>
        <v>0.25990448742902</v>
      </c>
      <c r="W3145">
        <f t="shared" si="798"/>
        <v>0.56461281255256657</v>
      </c>
      <c r="X3145">
        <f t="shared" si="799"/>
        <v>0.54774136772770166</v>
      </c>
      <c r="Y3145">
        <f t="shared" si="800"/>
        <v>0</v>
      </c>
      <c r="Z3145" t="s">
        <v>3177</v>
      </c>
    </row>
    <row r="3146" spans="1:26" x14ac:dyDescent="0.25">
      <c r="A3146" t="s">
        <v>26</v>
      </c>
      <c r="B3146" t="s">
        <v>27</v>
      </c>
      <c r="C3146" t="s">
        <v>25</v>
      </c>
      <c r="D3146">
        <v>0</v>
      </c>
      <c r="F3146">
        <v>1</v>
      </c>
      <c r="G3146">
        <v>72.8</v>
      </c>
      <c r="H3146">
        <f t="shared" si="785"/>
        <v>1</v>
      </c>
      <c r="I3146">
        <f t="shared" si="786"/>
        <v>0</v>
      </c>
      <c r="J3146">
        <f t="shared" si="787"/>
        <v>1</v>
      </c>
      <c r="K3146">
        <f t="shared" si="788"/>
        <v>0</v>
      </c>
      <c r="L3146">
        <f t="shared" si="789"/>
        <v>0</v>
      </c>
      <c r="M3146">
        <f t="shared" si="790"/>
        <v>1</v>
      </c>
      <c r="N3146">
        <f t="shared" si="791"/>
        <v>0</v>
      </c>
      <c r="O3146">
        <f t="shared" si="792"/>
        <v>0</v>
      </c>
      <c r="P3146">
        <v>13</v>
      </c>
      <c r="Q3146">
        <f t="shared" si="793"/>
        <v>1</v>
      </c>
      <c r="R3146">
        <f t="shared" si="794"/>
        <v>0</v>
      </c>
      <c r="S3146">
        <f t="shared" si="795"/>
        <v>0</v>
      </c>
      <c r="T3146">
        <f t="shared" si="796"/>
        <v>0</v>
      </c>
      <c r="U3146">
        <v>0</v>
      </c>
      <c r="V3146">
        <f t="shared" si="797"/>
        <v>0.50803097724595869</v>
      </c>
      <c r="W3146">
        <f t="shared" si="798"/>
        <v>0.62434477625846796</v>
      </c>
      <c r="X3146">
        <f t="shared" si="799"/>
        <v>0.25809547384148379</v>
      </c>
      <c r="Y3146">
        <f t="shared" si="800"/>
        <v>1</v>
      </c>
      <c r="Z3146" t="s">
        <v>3178</v>
      </c>
    </row>
    <row r="3147" spans="1:26" x14ac:dyDescent="0.25">
      <c r="A3147" t="s">
        <v>26</v>
      </c>
      <c r="B3147" t="s">
        <v>30</v>
      </c>
      <c r="C3147" t="s">
        <v>23</v>
      </c>
      <c r="D3147">
        <v>0</v>
      </c>
      <c r="F3147">
        <v>1</v>
      </c>
      <c r="G3147">
        <v>18.95</v>
      </c>
      <c r="H3147">
        <f t="shared" si="785"/>
        <v>1</v>
      </c>
      <c r="I3147">
        <f t="shared" si="786"/>
        <v>0</v>
      </c>
      <c r="J3147">
        <f t="shared" si="787"/>
        <v>0</v>
      </c>
      <c r="K3147">
        <f t="shared" si="788"/>
        <v>0</v>
      </c>
      <c r="L3147">
        <f t="shared" si="789"/>
        <v>1</v>
      </c>
      <c r="M3147">
        <f t="shared" si="790"/>
        <v>1</v>
      </c>
      <c r="N3147">
        <f t="shared" si="791"/>
        <v>0</v>
      </c>
      <c r="O3147">
        <f t="shared" si="792"/>
        <v>0</v>
      </c>
      <c r="P3147">
        <v>6</v>
      </c>
      <c r="Q3147">
        <f t="shared" si="793"/>
        <v>0</v>
      </c>
      <c r="R3147">
        <f t="shared" si="794"/>
        <v>1</v>
      </c>
      <c r="S3147">
        <f t="shared" si="795"/>
        <v>0</v>
      </c>
      <c r="T3147">
        <f t="shared" si="796"/>
        <v>0</v>
      </c>
      <c r="U3147">
        <v>0</v>
      </c>
      <c r="V3147">
        <f t="shared" si="797"/>
        <v>0.26344245958866896</v>
      </c>
      <c r="W3147">
        <f t="shared" si="798"/>
        <v>0.56548233553280003</v>
      </c>
      <c r="X3147">
        <f t="shared" si="799"/>
        <v>6.9401929514127478E-2</v>
      </c>
      <c r="Y3147">
        <f t="shared" si="800"/>
        <v>0</v>
      </c>
      <c r="Z3147" t="s">
        <v>3179</v>
      </c>
    </row>
    <row r="3148" spans="1:26" x14ac:dyDescent="0.25">
      <c r="A3148" t="s">
        <v>26</v>
      </c>
      <c r="B3148" t="s">
        <v>33</v>
      </c>
      <c r="C3148" t="s">
        <v>35</v>
      </c>
      <c r="D3148">
        <v>0</v>
      </c>
      <c r="F3148">
        <v>1</v>
      </c>
      <c r="G3148">
        <v>76.650000000000006</v>
      </c>
      <c r="H3148">
        <f t="shared" si="785"/>
        <v>1</v>
      </c>
      <c r="I3148">
        <f t="shared" si="786"/>
        <v>0</v>
      </c>
      <c r="J3148">
        <f t="shared" si="787"/>
        <v>0</v>
      </c>
      <c r="K3148">
        <f t="shared" si="788"/>
        <v>1</v>
      </c>
      <c r="L3148">
        <f t="shared" si="789"/>
        <v>0</v>
      </c>
      <c r="M3148">
        <f t="shared" si="790"/>
        <v>1</v>
      </c>
      <c r="N3148">
        <f t="shared" si="791"/>
        <v>0</v>
      </c>
      <c r="O3148">
        <f t="shared" si="792"/>
        <v>0</v>
      </c>
      <c r="P3148">
        <v>4</v>
      </c>
      <c r="Q3148">
        <f t="shared" si="793"/>
        <v>0</v>
      </c>
      <c r="R3148">
        <f t="shared" si="794"/>
        <v>0</v>
      </c>
      <c r="S3148">
        <f t="shared" si="795"/>
        <v>0</v>
      </c>
      <c r="T3148">
        <f t="shared" si="796"/>
        <v>1</v>
      </c>
      <c r="U3148">
        <v>1</v>
      </c>
      <c r="V3148">
        <f t="shared" si="797"/>
        <v>0.38212816610947015</v>
      </c>
      <c r="W3148">
        <f t="shared" si="798"/>
        <v>0.59438628800585991</v>
      </c>
      <c r="X3148">
        <f t="shared" si="799"/>
        <v>0.38176560311524643</v>
      </c>
      <c r="Y3148">
        <f t="shared" si="800"/>
        <v>1</v>
      </c>
      <c r="Z3148" t="s">
        <v>3180</v>
      </c>
    </row>
    <row r="3149" spans="1:26" x14ac:dyDescent="0.25">
      <c r="A3149" t="s">
        <v>26</v>
      </c>
      <c r="B3149" t="s">
        <v>30</v>
      </c>
      <c r="C3149" t="s">
        <v>35</v>
      </c>
      <c r="D3149">
        <v>0</v>
      </c>
      <c r="F3149">
        <v>1</v>
      </c>
      <c r="G3149">
        <v>99.15</v>
      </c>
      <c r="H3149">
        <f t="shared" si="785"/>
        <v>1</v>
      </c>
      <c r="I3149">
        <f t="shared" si="786"/>
        <v>0</v>
      </c>
      <c r="J3149">
        <f t="shared" si="787"/>
        <v>0</v>
      </c>
      <c r="K3149">
        <f t="shared" si="788"/>
        <v>1</v>
      </c>
      <c r="L3149">
        <f t="shared" si="789"/>
        <v>0</v>
      </c>
      <c r="M3149">
        <f t="shared" si="790"/>
        <v>1</v>
      </c>
      <c r="N3149">
        <f t="shared" si="791"/>
        <v>0</v>
      </c>
      <c r="O3149">
        <f t="shared" si="792"/>
        <v>0</v>
      </c>
      <c r="P3149">
        <v>5</v>
      </c>
      <c r="Q3149">
        <f t="shared" si="793"/>
        <v>0</v>
      </c>
      <c r="R3149">
        <f t="shared" si="794"/>
        <v>1</v>
      </c>
      <c r="S3149">
        <f t="shared" si="795"/>
        <v>0</v>
      </c>
      <c r="T3149">
        <f t="shared" si="796"/>
        <v>0</v>
      </c>
      <c r="U3149">
        <v>1</v>
      </c>
      <c r="V3149">
        <f t="shared" si="797"/>
        <v>0.41720691290347234</v>
      </c>
      <c r="W3149">
        <f t="shared" si="798"/>
        <v>0.60281469585151848</v>
      </c>
      <c r="X3149">
        <f t="shared" si="799"/>
        <v>0.33964778236750087</v>
      </c>
      <c r="Y3149">
        <f t="shared" si="800"/>
        <v>1</v>
      </c>
      <c r="Z3149" t="s">
        <v>3181</v>
      </c>
    </row>
    <row r="3150" spans="1:26" x14ac:dyDescent="0.25">
      <c r="A3150" t="s">
        <v>26</v>
      </c>
      <c r="B3150" t="s">
        <v>27</v>
      </c>
      <c r="C3150" t="s">
        <v>35</v>
      </c>
      <c r="D3150">
        <v>0</v>
      </c>
      <c r="F3150">
        <v>1</v>
      </c>
      <c r="G3150">
        <v>101.75</v>
      </c>
      <c r="H3150">
        <f t="shared" si="785"/>
        <v>1</v>
      </c>
      <c r="I3150">
        <f t="shared" si="786"/>
        <v>0</v>
      </c>
      <c r="J3150">
        <f t="shared" si="787"/>
        <v>0</v>
      </c>
      <c r="K3150">
        <f t="shared" si="788"/>
        <v>1</v>
      </c>
      <c r="L3150">
        <f t="shared" si="789"/>
        <v>0</v>
      </c>
      <c r="M3150">
        <f t="shared" si="790"/>
        <v>1</v>
      </c>
      <c r="N3150">
        <f t="shared" si="791"/>
        <v>0</v>
      </c>
      <c r="O3150">
        <f t="shared" si="792"/>
        <v>0</v>
      </c>
      <c r="P3150">
        <v>15</v>
      </c>
      <c r="Q3150">
        <f t="shared" si="793"/>
        <v>1</v>
      </c>
      <c r="R3150">
        <f t="shared" si="794"/>
        <v>0</v>
      </c>
      <c r="S3150">
        <f t="shared" si="795"/>
        <v>0</v>
      </c>
      <c r="T3150">
        <f t="shared" si="796"/>
        <v>0</v>
      </c>
      <c r="U3150">
        <v>0</v>
      </c>
      <c r="V3150">
        <f t="shared" si="797"/>
        <v>0.55802880071499728</v>
      </c>
      <c r="W3150">
        <f t="shared" si="798"/>
        <v>0.6359963202386546</v>
      </c>
      <c r="X3150">
        <f t="shared" si="799"/>
        <v>0.31139614242741814</v>
      </c>
      <c r="Y3150">
        <f t="shared" si="800"/>
        <v>1</v>
      </c>
      <c r="Z3150" t="s">
        <v>3182</v>
      </c>
    </row>
    <row r="3151" spans="1:26" x14ac:dyDescent="0.25">
      <c r="A3151" t="s">
        <v>26</v>
      </c>
      <c r="B3151" t="s">
        <v>38</v>
      </c>
      <c r="C3151" t="s">
        <v>35</v>
      </c>
      <c r="D3151">
        <v>0</v>
      </c>
      <c r="F3151">
        <v>1</v>
      </c>
      <c r="G3151">
        <v>75.45</v>
      </c>
      <c r="H3151">
        <f t="shared" si="785"/>
        <v>1</v>
      </c>
      <c r="I3151">
        <f t="shared" si="786"/>
        <v>0</v>
      </c>
      <c r="J3151">
        <f t="shared" si="787"/>
        <v>0</v>
      </c>
      <c r="K3151">
        <f t="shared" si="788"/>
        <v>1</v>
      </c>
      <c r="L3151">
        <f t="shared" si="789"/>
        <v>0</v>
      </c>
      <c r="M3151">
        <f t="shared" si="790"/>
        <v>1</v>
      </c>
      <c r="N3151">
        <f t="shared" si="791"/>
        <v>0</v>
      </c>
      <c r="O3151">
        <f t="shared" si="792"/>
        <v>0</v>
      </c>
      <c r="P3151">
        <v>47</v>
      </c>
      <c r="Q3151">
        <f t="shared" si="793"/>
        <v>0</v>
      </c>
      <c r="R3151">
        <f t="shared" si="794"/>
        <v>0</v>
      </c>
      <c r="S3151">
        <f t="shared" si="795"/>
        <v>1</v>
      </c>
      <c r="T3151">
        <f t="shared" si="796"/>
        <v>0</v>
      </c>
      <c r="U3151">
        <v>0</v>
      </c>
      <c r="V3151">
        <f t="shared" si="797"/>
        <v>0.37539413035303432</v>
      </c>
      <c r="W3151">
        <f t="shared" si="798"/>
        <v>0.59276174462989373</v>
      </c>
      <c r="X3151">
        <f t="shared" si="799"/>
        <v>0.14092075310351093</v>
      </c>
      <c r="Y3151">
        <f t="shared" si="800"/>
        <v>1</v>
      </c>
      <c r="Z3151" t="s">
        <v>3183</v>
      </c>
    </row>
    <row r="3152" spans="1:26" x14ac:dyDescent="0.25">
      <c r="A3152" t="s">
        <v>26</v>
      </c>
      <c r="B3152" t="s">
        <v>30</v>
      </c>
      <c r="C3152" t="s">
        <v>25</v>
      </c>
      <c r="D3152">
        <v>0</v>
      </c>
      <c r="F3152">
        <v>1</v>
      </c>
      <c r="G3152">
        <v>64.099999999999994</v>
      </c>
      <c r="H3152">
        <f t="shared" si="785"/>
        <v>1</v>
      </c>
      <c r="I3152">
        <f t="shared" si="786"/>
        <v>0</v>
      </c>
      <c r="J3152">
        <f t="shared" si="787"/>
        <v>1</v>
      </c>
      <c r="K3152">
        <f t="shared" si="788"/>
        <v>0</v>
      </c>
      <c r="L3152">
        <f t="shared" si="789"/>
        <v>0</v>
      </c>
      <c r="M3152">
        <f t="shared" si="790"/>
        <v>1</v>
      </c>
      <c r="N3152">
        <f t="shared" si="791"/>
        <v>0</v>
      </c>
      <c r="O3152">
        <f t="shared" si="792"/>
        <v>0</v>
      </c>
      <c r="P3152">
        <v>8</v>
      </c>
      <c r="Q3152">
        <f t="shared" si="793"/>
        <v>0</v>
      </c>
      <c r="R3152">
        <f t="shared" si="794"/>
        <v>1</v>
      </c>
      <c r="S3152">
        <f t="shared" si="795"/>
        <v>0</v>
      </c>
      <c r="T3152">
        <f t="shared" si="796"/>
        <v>0</v>
      </c>
      <c r="U3152">
        <v>0</v>
      </c>
      <c r="V3152">
        <f t="shared" si="797"/>
        <v>0.35769885141472646</v>
      </c>
      <c r="W3152">
        <f t="shared" si="798"/>
        <v>0.58848327696302904</v>
      </c>
      <c r="X3152">
        <f t="shared" si="799"/>
        <v>0.12794846830341455</v>
      </c>
      <c r="Y3152">
        <f t="shared" si="800"/>
        <v>1</v>
      </c>
      <c r="Z3152" t="s">
        <v>3184</v>
      </c>
    </row>
    <row r="3153" spans="1:26" x14ac:dyDescent="0.25">
      <c r="A3153" t="s">
        <v>26</v>
      </c>
      <c r="B3153" t="s">
        <v>30</v>
      </c>
      <c r="C3153" t="s">
        <v>25</v>
      </c>
      <c r="D3153">
        <v>0</v>
      </c>
      <c r="F3153">
        <v>1</v>
      </c>
      <c r="G3153">
        <v>25.65</v>
      </c>
      <c r="H3153">
        <f t="shared" si="785"/>
        <v>1</v>
      </c>
      <c r="I3153">
        <f t="shared" si="786"/>
        <v>0</v>
      </c>
      <c r="J3153">
        <f t="shared" si="787"/>
        <v>1</v>
      </c>
      <c r="K3153">
        <f t="shared" si="788"/>
        <v>0</v>
      </c>
      <c r="L3153">
        <f t="shared" si="789"/>
        <v>0</v>
      </c>
      <c r="M3153">
        <f t="shared" si="790"/>
        <v>1</v>
      </c>
      <c r="N3153">
        <f t="shared" si="791"/>
        <v>0</v>
      </c>
      <c r="O3153">
        <f t="shared" si="792"/>
        <v>0</v>
      </c>
      <c r="P3153">
        <v>17</v>
      </c>
      <c r="Q3153">
        <f t="shared" si="793"/>
        <v>0</v>
      </c>
      <c r="R3153">
        <f t="shared" si="794"/>
        <v>1</v>
      </c>
      <c r="S3153">
        <f t="shared" si="795"/>
        <v>0</v>
      </c>
      <c r="T3153">
        <f t="shared" si="796"/>
        <v>0</v>
      </c>
      <c r="U3153">
        <v>0</v>
      </c>
      <c r="V3153">
        <f t="shared" si="797"/>
        <v>0.30261634004306504</v>
      </c>
      <c r="W3153">
        <f t="shared" si="798"/>
        <v>0.57508197797073213</v>
      </c>
      <c r="X3153">
        <f t="shared" si="799"/>
        <v>9.1576649261059961E-2</v>
      </c>
      <c r="Y3153">
        <f t="shared" si="800"/>
        <v>0</v>
      </c>
      <c r="Z3153" t="s">
        <v>3185</v>
      </c>
    </row>
    <row r="3154" spans="1:26" x14ac:dyDescent="0.25">
      <c r="A3154" t="s">
        <v>26</v>
      </c>
      <c r="B3154" t="s">
        <v>30</v>
      </c>
      <c r="C3154" t="s">
        <v>35</v>
      </c>
      <c r="D3154">
        <v>0</v>
      </c>
      <c r="F3154">
        <v>1</v>
      </c>
      <c r="G3154">
        <v>75.099999999999994</v>
      </c>
      <c r="H3154">
        <f t="shared" si="785"/>
        <v>1</v>
      </c>
      <c r="I3154">
        <f t="shared" si="786"/>
        <v>0</v>
      </c>
      <c r="J3154">
        <f t="shared" si="787"/>
        <v>0</v>
      </c>
      <c r="K3154">
        <f t="shared" si="788"/>
        <v>1</v>
      </c>
      <c r="L3154">
        <f t="shared" si="789"/>
        <v>0</v>
      </c>
      <c r="M3154">
        <f t="shared" si="790"/>
        <v>1</v>
      </c>
      <c r="N3154">
        <f t="shared" si="791"/>
        <v>0</v>
      </c>
      <c r="O3154">
        <f t="shared" si="792"/>
        <v>0</v>
      </c>
      <c r="P3154">
        <v>15</v>
      </c>
      <c r="Q3154">
        <f t="shared" si="793"/>
        <v>0</v>
      </c>
      <c r="R3154">
        <f t="shared" si="794"/>
        <v>1</v>
      </c>
      <c r="S3154">
        <f t="shared" si="795"/>
        <v>0</v>
      </c>
      <c r="T3154">
        <f t="shared" si="796"/>
        <v>0</v>
      </c>
      <c r="U3154">
        <v>0</v>
      </c>
      <c r="V3154">
        <f t="shared" si="797"/>
        <v>0.37971163021921661</v>
      </c>
      <c r="W3154">
        <f t="shared" si="798"/>
        <v>0.59380354976710326</v>
      </c>
      <c r="X3154">
        <f t="shared" si="799"/>
        <v>0.14418092212373509</v>
      </c>
      <c r="Y3154">
        <f t="shared" si="800"/>
        <v>1</v>
      </c>
      <c r="Z3154" t="s">
        <v>3186</v>
      </c>
    </row>
    <row r="3155" spans="1:26" x14ac:dyDescent="0.25">
      <c r="A3155" t="s">
        <v>29</v>
      </c>
      <c r="B3155" t="s">
        <v>33</v>
      </c>
      <c r="C3155" t="s">
        <v>35</v>
      </c>
      <c r="D3155">
        <v>0</v>
      </c>
      <c r="F3155">
        <v>1</v>
      </c>
      <c r="G3155">
        <v>95.85</v>
      </c>
      <c r="H3155">
        <f t="shared" si="785"/>
        <v>1</v>
      </c>
      <c r="I3155">
        <f t="shared" si="786"/>
        <v>0</v>
      </c>
      <c r="J3155">
        <f t="shared" si="787"/>
        <v>0</v>
      </c>
      <c r="K3155">
        <f t="shared" si="788"/>
        <v>1</v>
      </c>
      <c r="L3155">
        <f t="shared" si="789"/>
        <v>0</v>
      </c>
      <c r="M3155">
        <f t="shared" si="790"/>
        <v>0</v>
      </c>
      <c r="N3155">
        <f t="shared" si="791"/>
        <v>1</v>
      </c>
      <c r="O3155">
        <f t="shared" si="792"/>
        <v>0</v>
      </c>
      <c r="P3155">
        <v>26</v>
      </c>
      <c r="Q3155">
        <f t="shared" si="793"/>
        <v>0</v>
      </c>
      <c r="R3155">
        <f t="shared" si="794"/>
        <v>0</v>
      </c>
      <c r="S3155">
        <f t="shared" si="795"/>
        <v>0</v>
      </c>
      <c r="T3155">
        <f t="shared" si="796"/>
        <v>1</v>
      </c>
      <c r="U3155">
        <v>0</v>
      </c>
      <c r="V3155">
        <f t="shared" si="797"/>
        <v>0.13574401223814697</v>
      </c>
      <c r="W3155">
        <f t="shared" si="798"/>
        <v>0.53388398893280298</v>
      </c>
      <c r="X3155">
        <f t="shared" si="799"/>
        <v>1.8426436858510194E-2</v>
      </c>
      <c r="Y3155">
        <f t="shared" si="800"/>
        <v>0</v>
      </c>
      <c r="Z3155" t="s">
        <v>3187</v>
      </c>
    </row>
    <row r="3156" spans="1:26" x14ac:dyDescent="0.25">
      <c r="A3156" t="s">
        <v>26</v>
      </c>
      <c r="B3156" t="s">
        <v>27</v>
      </c>
      <c r="C3156" t="s">
        <v>25</v>
      </c>
      <c r="D3156">
        <v>0</v>
      </c>
      <c r="F3156">
        <v>1</v>
      </c>
      <c r="G3156">
        <v>54.4</v>
      </c>
      <c r="H3156">
        <f t="shared" si="785"/>
        <v>1</v>
      </c>
      <c r="I3156">
        <f t="shared" si="786"/>
        <v>0</v>
      </c>
      <c r="J3156">
        <f t="shared" si="787"/>
        <v>1</v>
      </c>
      <c r="K3156">
        <f t="shared" si="788"/>
        <v>0</v>
      </c>
      <c r="L3156">
        <f t="shared" si="789"/>
        <v>0</v>
      </c>
      <c r="M3156">
        <f t="shared" si="790"/>
        <v>1</v>
      </c>
      <c r="N3156">
        <f t="shared" si="791"/>
        <v>0</v>
      </c>
      <c r="O3156">
        <f t="shared" si="792"/>
        <v>0</v>
      </c>
      <c r="P3156">
        <v>23</v>
      </c>
      <c r="Q3156">
        <f t="shared" si="793"/>
        <v>1</v>
      </c>
      <c r="R3156">
        <f t="shared" si="794"/>
        <v>0</v>
      </c>
      <c r="S3156">
        <f t="shared" si="795"/>
        <v>0</v>
      </c>
      <c r="T3156">
        <f t="shared" si="796"/>
        <v>0</v>
      </c>
      <c r="U3156">
        <v>0</v>
      </c>
      <c r="V3156">
        <f t="shared" si="797"/>
        <v>0.49789897601058841</v>
      </c>
      <c r="W3156">
        <f t="shared" si="798"/>
        <v>0.62196545587741592</v>
      </c>
      <c r="X3156">
        <f t="shared" si="799"/>
        <v>0.2479033903123925</v>
      </c>
      <c r="Y3156">
        <f t="shared" si="800"/>
        <v>1</v>
      </c>
      <c r="Z3156" t="s">
        <v>3188</v>
      </c>
    </row>
    <row r="3157" spans="1:26" x14ac:dyDescent="0.25">
      <c r="A3157" t="s">
        <v>26</v>
      </c>
      <c r="B3157" t="s">
        <v>27</v>
      </c>
      <c r="C3157" t="s">
        <v>35</v>
      </c>
      <c r="D3157">
        <v>1</v>
      </c>
      <c r="F3157">
        <v>1</v>
      </c>
      <c r="G3157">
        <v>72.75</v>
      </c>
      <c r="H3157">
        <f t="shared" si="785"/>
        <v>0</v>
      </c>
      <c r="I3157">
        <f t="shared" si="786"/>
        <v>1</v>
      </c>
      <c r="J3157">
        <f t="shared" si="787"/>
        <v>0</v>
      </c>
      <c r="K3157">
        <f t="shared" si="788"/>
        <v>1</v>
      </c>
      <c r="L3157">
        <f t="shared" si="789"/>
        <v>0</v>
      </c>
      <c r="M3157">
        <f t="shared" si="790"/>
        <v>1</v>
      </c>
      <c r="N3157">
        <f t="shared" si="791"/>
        <v>0</v>
      </c>
      <c r="O3157">
        <f t="shared" si="792"/>
        <v>0</v>
      </c>
      <c r="P3157">
        <v>4</v>
      </c>
      <c r="Q3157">
        <f t="shared" si="793"/>
        <v>1</v>
      </c>
      <c r="R3157">
        <f t="shared" si="794"/>
        <v>0</v>
      </c>
      <c r="S3157">
        <f t="shared" si="795"/>
        <v>0</v>
      </c>
      <c r="T3157">
        <f t="shared" si="796"/>
        <v>0</v>
      </c>
      <c r="U3157">
        <v>0</v>
      </c>
      <c r="V3157">
        <f t="shared" si="797"/>
        <v>0.50795302447530533</v>
      </c>
      <c r="W3157">
        <f t="shared" si="798"/>
        <v>0.6243264931649769</v>
      </c>
      <c r="X3157">
        <f t="shared" si="799"/>
        <v>0.25801627507361014</v>
      </c>
      <c r="Y3157">
        <f t="shared" si="800"/>
        <v>1</v>
      </c>
      <c r="Z3157" t="s">
        <v>3189</v>
      </c>
    </row>
    <row r="3158" spans="1:26" x14ac:dyDescent="0.25">
      <c r="A3158" t="s">
        <v>29</v>
      </c>
      <c r="B3158" t="s">
        <v>30</v>
      </c>
      <c r="C3158" t="s">
        <v>23</v>
      </c>
      <c r="D3158">
        <v>0</v>
      </c>
      <c r="F3158">
        <v>1</v>
      </c>
      <c r="G3158">
        <v>19.850000000000001</v>
      </c>
      <c r="H3158">
        <f t="shared" si="785"/>
        <v>1</v>
      </c>
      <c r="I3158">
        <f t="shared" si="786"/>
        <v>0</v>
      </c>
      <c r="J3158">
        <f t="shared" si="787"/>
        <v>0</v>
      </c>
      <c r="K3158">
        <f t="shared" si="788"/>
        <v>0</v>
      </c>
      <c r="L3158">
        <f t="shared" si="789"/>
        <v>1</v>
      </c>
      <c r="M3158">
        <f t="shared" si="790"/>
        <v>0</v>
      </c>
      <c r="N3158">
        <f t="shared" si="791"/>
        <v>1</v>
      </c>
      <c r="O3158">
        <f t="shared" si="792"/>
        <v>0</v>
      </c>
      <c r="P3158">
        <v>29</v>
      </c>
      <c r="Q3158">
        <f t="shared" si="793"/>
        <v>0</v>
      </c>
      <c r="R3158">
        <f t="shared" si="794"/>
        <v>1</v>
      </c>
      <c r="S3158">
        <f t="shared" si="795"/>
        <v>0</v>
      </c>
      <c r="T3158">
        <f t="shared" si="796"/>
        <v>0</v>
      </c>
      <c r="U3158">
        <v>0</v>
      </c>
      <c r="V3158">
        <f t="shared" si="797"/>
        <v>-1.147240834177601E-2</v>
      </c>
      <c r="W3158">
        <f t="shared" si="798"/>
        <v>0.49713192937152229</v>
      </c>
      <c r="X3158">
        <f t="shared" si="799"/>
        <v>1.3161615316045178E-4</v>
      </c>
      <c r="Y3158">
        <f t="shared" si="800"/>
        <v>0</v>
      </c>
      <c r="Z3158" t="s">
        <v>3190</v>
      </c>
    </row>
    <row r="3159" spans="1:26" x14ac:dyDescent="0.25">
      <c r="A3159" t="s">
        <v>26</v>
      </c>
      <c r="B3159" t="s">
        <v>30</v>
      </c>
      <c r="C3159" t="s">
        <v>23</v>
      </c>
      <c r="D3159">
        <v>0</v>
      </c>
      <c r="F3159">
        <v>1</v>
      </c>
      <c r="G3159">
        <v>19.05</v>
      </c>
      <c r="H3159">
        <f t="shared" si="785"/>
        <v>1</v>
      </c>
      <c r="I3159">
        <f t="shared" si="786"/>
        <v>0</v>
      </c>
      <c r="J3159">
        <f t="shared" si="787"/>
        <v>0</v>
      </c>
      <c r="K3159">
        <f t="shared" si="788"/>
        <v>0</v>
      </c>
      <c r="L3159">
        <f t="shared" si="789"/>
        <v>1</v>
      </c>
      <c r="M3159">
        <f t="shared" si="790"/>
        <v>1</v>
      </c>
      <c r="N3159">
        <f t="shared" si="791"/>
        <v>0</v>
      </c>
      <c r="O3159">
        <f t="shared" si="792"/>
        <v>0</v>
      </c>
      <c r="P3159">
        <v>25</v>
      </c>
      <c r="Q3159">
        <f t="shared" si="793"/>
        <v>0</v>
      </c>
      <c r="R3159">
        <f t="shared" si="794"/>
        <v>1</v>
      </c>
      <c r="S3159">
        <f t="shared" si="795"/>
        <v>0</v>
      </c>
      <c r="T3159">
        <f t="shared" si="796"/>
        <v>0</v>
      </c>
      <c r="U3159">
        <v>0</v>
      </c>
      <c r="V3159">
        <f t="shared" si="797"/>
        <v>0.25873519586921989</v>
      </c>
      <c r="W3159">
        <f t="shared" si="798"/>
        <v>0.56432534955377156</v>
      </c>
      <c r="X3159">
        <f t="shared" si="799"/>
        <v>6.6943901581483584E-2</v>
      </c>
      <c r="Y3159">
        <f t="shared" si="800"/>
        <v>0</v>
      </c>
      <c r="Z3159" t="s">
        <v>3191</v>
      </c>
    </row>
    <row r="3160" spans="1:26" x14ac:dyDescent="0.25">
      <c r="A3160" t="s">
        <v>26</v>
      </c>
      <c r="B3160" t="s">
        <v>30</v>
      </c>
      <c r="C3160" t="s">
        <v>25</v>
      </c>
      <c r="D3160">
        <v>0</v>
      </c>
      <c r="F3160">
        <v>1</v>
      </c>
      <c r="G3160">
        <v>44.95</v>
      </c>
      <c r="H3160">
        <f t="shared" si="785"/>
        <v>1</v>
      </c>
      <c r="I3160">
        <f t="shared" si="786"/>
        <v>0</v>
      </c>
      <c r="J3160">
        <f t="shared" si="787"/>
        <v>1</v>
      </c>
      <c r="K3160">
        <f t="shared" si="788"/>
        <v>0</v>
      </c>
      <c r="L3160">
        <f t="shared" si="789"/>
        <v>0</v>
      </c>
      <c r="M3160">
        <f t="shared" si="790"/>
        <v>1</v>
      </c>
      <c r="N3160">
        <f t="shared" si="791"/>
        <v>0</v>
      </c>
      <c r="O3160">
        <f t="shared" si="792"/>
        <v>0</v>
      </c>
      <c r="P3160">
        <v>9</v>
      </c>
      <c r="Q3160">
        <f t="shared" si="793"/>
        <v>0</v>
      </c>
      <c r="R3160">
        <f t="shared" si="794"/>
        <v>1</v>
      </c>
      <c r="S3160">
        <f t="shared" si="795"/>
        <v>0</v>
      </c>
      <c r="T3160">
        <f t="shared" si="796"/>
        <v>0</v>
      </c>
      <c r="U3160">
        <v>1</v>
      </c>
      <c r="V3160">
        <f t="shared" si="797"/>
        <v>0.32784294025449795</v>
      </c>
      <c r="W3160">
        <f t="shared" si="798"/>
        <v>0.58123443860326962</v>
      </c>
      <c r="X3160">
        <f t="shared" si="799"/>
        <v>0.45179511296571834</v>
      </c>
      <c r="Y3160">
        <f t="shared" si="800"/>
        <v>1</v>
      </c>
      <c r="Z3160" t="s">
        <v>3192</v>
      </c>
    </row>
    <row r="3161" spans="1:26" x14ac:dyDescent="0.25">
      <c r="A3161" t="s">
        <v>26</v>
      </c>
      <c r="B3161" t="s">
        <v>30</v>
      </c>
      <c r="C3161" t="s">
        <v>25</v>
      </c>
      <c r="D3161">
        <v>0</v>
      </c>
      <c r="F3161">
        <v>1</v>
      </c>
      <c r="G3161">
        <v>49.55</v>
      </c>
      <c r="H3161">
        <f t="shared" si="785"/>
        <v>1</v>
      </c>
      <c r="I3161">
        <f t="shared" si="786"/>
        <v>0</v>
      </c>
      <c r="J3161">
        <f t="shared" si="787"/>
        <v>1</v>
      </c>
      <c r="K3161">
        <f t="shared" si="788"/>
        <v>0</v>
      </c>
      <c r="L3161">
        <f t="shared" si="789"/>
        <v>0</v>
      </c>
      <c r="M3161">
        <f t="shared" si="790"/>
        <v>1</v>
      </c>
      <c r="N3161">
        <f t="shared" si="791"/>
        <v>0</v>
      </c>
      <c r="O3161">
        <f t="shared" si="792"/>
        <v>0</v>
      </c>
      <c r="P3161">
        <v>18</v>
      </c>
      <c r="Q3161">
        <f t="shared" si="793"/>
        <v>0</v>
      </c>
      <c r="R3161">
        <f t="shared" si="794"/>
        <v>1</v>
      </c>
      <c r="S3161">
        <f t="shared" si="795"/>
        <v>0</v>
      </c>
      <c r="T3161">
        <f t="shared" si="796"/>
        <v>0</v>
      </c>
      <c r="U3161">
        <v>1</v>
      </c>
      <c r="V3161">
        <f t="shared" si="797"/>
        <v>0.35356921351966336</v>
      </c>
      <c r="W3161">
        <f t="shared" si="798"/>
        <v>0.58748283547975899</v>
      </c>
      <c r="X3161">
        <f t="shared" si="799"/>
        <v>0.41787276170958665</v>
      </c>
      <c r="Y3161">
        <f t="shared" si="800"/>
        <v>1</v>
      </c>
      <c r="Z3161" t="s">
        <v>3193</v>
      </c>
    </row>
    <row r="3162" spans="1:26" x14ac:dyDescent="0.25">
      <c r="A3162" t="s">
        <v>26</v>
      </c>
      <c r="B3162" t="s">
        <v>27</v>
      </c>
      <c r="C3162" t="s">
        <v>35</v>
      </c>
      <c r="D3162">
        <v>1</v>
      </c>
      <c r="F3162">
        <v>1</v>
      </c>
      <c r="G3162">
        <v>94.85</v>
      </c>
      <c r="H3162">
        <f t="shared" si="785"/>
        <v>0</v>
      </c>
      <c r="I3162">
        <f t="shared" si="786"/>
        <v>1</v>
      </c>
      <c r="J3162">
        <f t="shared" si="787"/>
        <v>0</v>
      </c>
      <c r="K3162">
        <f t="shared" si="788"/>
        <v>1</v>
      </c>
      <c r="L3162">
        <f t="shared" si="789"/>
        <v>0</v>
      </c>
      <c r="M3162">
        <f t="shared" si="790"/>
        <v>1</v>
      </c>
      <c r="N3162">
        <f t="shared" si="791"/>
        <v>0</v>
      </c>
      <c r="O3162">
        <f t="shared" si="792"/>
        <v>0</v>
      </c>
      <c r="P3162">
        <v>3</v>
      </c>
      <c r="Q3162">
        <f t="shared" si="793"/>
        <v>1</v>
      </c>
      <c r="R3162">
        <f t="shared" si="794"/>
        <v>0</v>
      </c>
      <c r="S3162">
        <f t="shared" si="795"/>
        <v>0</v>
      </c>
      <c r="T3162">
        <f t="shared" si="796"/>
        <v>0</v>
      </c>
      <c r="U3162">
        <v>0</v>
      </c>
      <c r="V3162">
        <f t="shared" si="797"/>
        <v>0.54240814910408086</v>
      </c>
      <c r="W3162">
        <f t="shared" si="798"/>
        <v>0.63237243655904896</v>
      </c>
      <c r="X3162">
        <f t="shared" si="799"/>
        <v>0.29420660021451484</v>
      </c>
      <c r="Y3162">
        <f t="shared" si="800"/>
        <v>1</v>
      </c>
      <c r="Z3162" t="s">
        <v>3194</v>
      </c>
    </row>
    <row r="3163" spans="1:26" x14ac:dyDescent="0.25">
      <c r="A3163" t="s">
        <v>45</v>
      </c>
      <c r="B3163" t="s">
        <v>33</v>
      </c>
      <c r="C3163" t="s">
        <v>25</v>
      </c>
      <c r="D3163">
        <v>0</v>
      </c>
      <c r="F3163">
        <v>1</v>
      </c>
      <c r="G3163">
        <v>46.25</v>
      </c>
      <c r="H3163">
        <f t="shared" si="785"/>
        <v>1</v>
      </c>
      <c r="I3163">
        <f t="shared" si="786"/>
        <v>0</v>
      </c>
      <c r="J3163">
        <f t="shared" si="787"/>
        <v>1</v>
      </c>
      <c r="K3163">
        <f t="shared" si="788"/>
        <v>0</v>
      </c>
      <c r="L3163">
        <f t="shared" si="789"/>
        <v>0</v>
      </c>
      <c r="M3163">
        <f t="shared" si="790"/>
        <v>0</v>
      </c>
      <c r="N3163">
        <f t="shared" si="791"/>
        <v>0</v>
      </c>
      <c r="O3163">
        <f t="shared" si="792"/>
        <v>1</v>
      </c>
      <c r="P3163">
        <v>69</v>
      </c>
      <c r="Q3163">
        <f t="shared" si="793"/>
        <v>0</v>
      </c>
      <c r="R3163">
        <f t="shared" si="794"/>
        <v>0</v>
      </c>
      <c r="S3163">
        <f t="shared" si="795"/>
        <v>0</v>
      </c>
      <c r="T3163">
        <f t="shared" si="796"/>
        <v>1</v>
      </c>
      <c r="U3163">
        <v>0</v>
      </c>
      <c r="V3163">
        <f t="shared" si="797"/>
        <v>-1.5191922931207871E-3</v>
      </c>
      <c r="W3163">
        <f t="shared" si="798"/>
        <v>0.49962020199976587</v>
      </c>
      <c r="X3163">
        <f t="shared" si="799"/>
        <v>2.3079452234775955E-6</v>
      </c>
      <c r="Y3163">
        <f t="shared" si="800"/>
        <v>0</v>
      </c>
      <c r="Z3163" t="s">
        <v>3195</v>
      </c>
    </row>
    <row r="3164" spans="1:26" x14ac:dyDescent="0.25">
      <c r="A3164" t="s">
        <v>29</v>
      </c>
      <c r="B3164" t="s">
        <v>30</v>
      </c>
      <c r="C3164" t="s">
        <v>23</v>
      </c>
      <c r="D3164">
        <v>0</v>
      </c>
      <c r="F3164">
        <v>1</v>
      </c>
      <c r="G3164">
        <v>19.350000000000001</v>
      </c>
      <c r="H3164">
        <f t="shared" si="785"/>
        <v>1</v>
      </c>
      <c r="I3164">
        <f t="shared" si="786"/>
        <v>0</v>
      </c>
      <c r="J3164">
        <f t="shared" si="787"/>
        <v>0</v>
      </c>
      <c r="K3164">
        <f t="shared" si="788"/>
        <v>0</v>
      </c>
      <c r="L3164">
        <f t="shared" si="789"/>
        <v>1</v>
      </c>
      <c r="M3164">
        <f t="shared" si="790"/>
        <v>0</v>
      </c>
      <c r="N3164">
        <f t="shared" si="791"/>
        <v>1</v>
      </c>
      <c r="O3164">
        <f t="shared" si="792"/>
        <v>0</v>
      </c>
      <c r="P3164">
        <v>14</v>
      </c>
      <c r="Q3164">
        <f t="shared" si="793"/>
        <v>0</v>
      </c>
      <c r="R3164">
        <f t="shared" si="794"/>
        <v>1</v>
      </c>
      <c r="S3164">
        <f t="shared" si="795"/>
        <v>0</v>
      </c>
      <c r="T3164">
        <f t="shared" si="796"/>
        <v>0</v>
      </c>
      <c r="U3164">
        <v>0</v>
      </c>
      <c r="V3164">
        <f t="shared" si="797"/>
        <v>-1.2251936048309393E-2</v>
      </c>
      <c r="W3164">
        <f t="shared" si="798"/>
        <v>0.4969370543027089</v>
      </c>
      <c r="X3164">
        <f t="shared" si="799"/>
        <v>1.5010993693186317E-4</v>
      </c>
      <c r="Y3164">
        <f t="shared" si="800"/>
        <v>0</v>
      </c>
      <c r="Z3164" t="s">
        <v>3196</v>
      </c>
    </row>
    <row r="3165" spans="1:26" x14ac:dyDescent="0.25">
      <c r="A3165" t="s">
        <v>26</v>
      </c>
      <c r="B3165" t="s">
        <v>30</v>
      </c>
      <c r="C3165" t="s">
        <v>25</v>
      </c>
      <c r="D3165">
        <v>0</v>
      </c>
      <c r="F3165">
        <v>1</v>
      </c>
      <c r="G3165">
        <v>69.599999999999994</v>
      </c>
      <c r="H3165">
        <f t="shared" si="785"/>
        <v>1</v>
      </c>
      <c r="I3165">
        <f t="shared" si="786"/>
        <v>0</v>
      </c>
      <c r="J3165">
        <f t="shared" si="787"/>
        <v>1</v>
      </c>
      <c r="K3165">
        <f t="shared" si="788"/>
        <v>0</v>
      </c>
      <c r="L3165">
        <f t="shared" si="789"/>
        <v>0</v>
      </c>
      <c r="M3165">
        <f t="shared" si="790"/>
        <v>1</v>
      </c>
      <c r="N3165">
        <f t="shared" si="791"/>
        <v>0</v>
      </c>
      <c r="O3165">
        <f t="shared" si="792"/>
        <v>0</v>
      </c>
      <c r="P3165">
        <v>19</v>
      </c>
      <c r="Q3165">
        <f t="shared" si="793"/>
        <v>0</v>
      </c>
      <c r="R3165">
        <f t="shared" si="794"/>
        <v>1</v>
      </c>
      <c r="S3165">
        <f t="shared" si="795"/>
        <v>0</v>
      </c>
      <c r="T3165">
        <f t="shared" si="796"/>
        <v>0</v>
      </c>
      <c r="U3165">
        <v>0</v>
      </c>
      <c r="V3165">
        <f t="shared" si="797"/>
        <v>0.38482827455165203</v>
      </c>
      <c r="W3165">
        <f t="shared" si="798"/>
        <v>0.59503709421218798</v>
      </c>
      <c r="X3165">
        <f t="shared" si="799"/>
        <v>0.14809280089440166</v>
      </c>
      <c r="Y3165">
        <f t="shared" si="800"/>
        <v>1</v>
      </c>
      <c r="Z3165" t="s">
        <v>3197</v>
      </c>
    </row>
    <row r="3166" spans="1:26" x14ac:dyDescent="0.25">
      <c r="A3166" t="s">
        <v>26</v>
      </c>
      <c r="B3166" t="s">
        <v>27</v>
      </c>
      <c r="C3166" t="s">
        <v>35</v>
      </c>
      <c r="D3166">
        <v>1</v>
      </c>
      <c r="F3166">
        <v>1</v>
      </c>
      <c r="G3166">
        <v>90.7</v>
      </c>
      <c r="H3166">
        <f t="shared" si="785"/>
        <v>0</v>
      </c>
      <c r="I3166">
        <f t="shared" si="786"/>
        <v>1</v>
      </c>
      <c r="J3166">
        <f t="shared" si="787"/>
        <v>0</v>
      </c>
      <c r="K3166">
        <f t="shared" si="788"/>
        <v>1</v>
      </c>
      <c r="L3166">
        <f t="shared" si="789"/>
        <v>0</v>
      </c>
      <c r="M3166">
        <f t="shared" si="790"/>
        <v>1</v>
      </c>
      <c r="N3166">
        <f t="shared" si="791"/>
        <v>0</v>
      </c>
      <c r="O3166">
        <f t="shared" si="792"/>
        <v>0</v>
      </c>
      <c r="P3166">
        <v>39</v>
      </c>
      <c r="Q3166">
        <f t="shared" si="793"/>
        <v>1</v>
      </c>
      <c r="R3166">
        <f t="shared" si="794"/>
        <v>0</v>
      </c>
      <c r="S3166">
        <f t="shared" si="795"/>
        <v>0</v>
      </c>
      <c r="T3166">
        <f t="shared" si="796"/>
        <v>0</v>
      </c>
      <c r="U3166">
        <v>0</v>
      </c>
      <c r="V3166">
        <f t="shared" si="797"/>
        <v>0.54080123840060945</v>
      </c>
      <c r="W3166">
        <f t="shared" si="798"/>
        <v>0.63199878651590213</v>
      </c>
      <c r="X3166">
        <f t="shared" si="799"/>
        <v>0.2924659794556328</v>
      </c>
      <c r="Y3166">
        <f t="shared" si="800"/>
        <v>1</v>
      </c>
      <c r="Z3166" t="s">
        <v>3198</v>
      </c>
    </row>
    <row r="3167" spans="1:26" x14ac:dyDescent="0.25">
      <c r="A3167" t="s">
        <v>26</v>
      </c>
      <c r="B3167" t="s">
        <v>27</v>
      </c>
      <c r="C3167" t="s">
        <v>35</v>
      </c>
      <c r="D3167">
        <v>0</v>
      </c>
      <c r="F3167">
        <v>1</v>
      </c>
      <c r="G3167">
        <v>101.4</v>
      </c>
      <c r="H3167">
        <f t="shared" si="785"/>
        <v>1</v>
      </c>
      <c r="I3167">
        <f t="shared" si="786"/>
        <v>0</v>
      </c>
      <c r="J3167">
        <f t="shared" si="787"/>
        <v>0</v>
      </c>
      <c r="K3167">
        <f t="shared" si="788"/>
        <v>1</v>
      </c>
      <c r="L3167">
        <f t="shared" si="789"/>
        <v>0</v>
      </c>
      <c r="M3167">
        <f t="shared" si="790"/>
        <v>1</v>
      </c>
      <c r="N3167">
        <f t="shared" si="791"/>
        <v>0</v>
      </c>
      <c r="O3167">
        <f t="shared" si="792"/>
        <v>0</v>
      </c>
      <c r="P3167">
        <v>31</v>
      </c>
      <c r="Q3167">
        <f t="shared" si="793"/>
        <v>1</v>
      </c>
      <c r="R3167">
        <f t="shared" si="794"/>
        <v>0</v>
      </c>
      <c r="S3167">
        <f t="shared" si="795"/>
        <v>0</v>
      </c>
      <c r="T3167">
        <f t="shared" si="796"/>
        <v>0</v>
      </c>
      <c r="U3167">
        <v>0</v>
      </c>
      <c r="V3167">
        <f t="shared" si="797"/>
        <v>0.55261996205966823</v>
      </c>
      <c r="W3167">
        <f t="shared" si="798"/>
        <v>0.63474322834393759</v>
      </c>
      <c r="X3167">
        <f t="shared" si="799"/>
        <v>0.30538882246682914</v>
      </c>
      <c r="Y3167">
        <f t="shared" si="800"/>
        <v>1</v>
      </c>
      <c r="Z3167" t="s">
        <v>3199</v>
      </c>
    </row>
    <row r="3168" spans="1:26" x14ac:dyDescent="0.25">
      <c r="A3168" t="s">
        <v>29</v>
      </c>
      <c r="B3168" t="s">
        <v>30</v>
      </c>
      <c r="C3168" t="s">
        <v>23</v>
      </c>
      <c r="D3168">
        <v>0</v>
      </c>
      <c r="F3168">
        <v>1</v>
      </c>
      <c r="G3168">
        <v>20.25</v>
      </c>
      <c r="H3168">
        <f t="shared" si="785"/>
        <v>1</v>
      </c>
      <c r="I3168">
        <f t="shared" si="786"/>
        <v>0</v>
      </c>
      <c r="J3168">
        <f t="shared" si="787"/>
        <v>0</v>
      </c>
      <c r="K3168">
        <f t="shared" si="788"/>
        <v>0</v>
      </c>
      <c r="L3168">
        <f t="shared" si="789"/>
        <v>1</v>
      </c>
      <c r="M3168">
        <f t="shared" si="790"/>
        <v>0</v>
      </c>
      <c r="N3168">
        <f t="shared" si="791"/>
        <v>1</v>
      </c>
      <c r="O3168">
        <f t="shared" si="792"/>
        <v>0</v>
      </c>
      <c r="P3168">
        <v>24</v>
      </c>
      <c r="Q3168">
        <f t="shared" si="793"/>
        <v>0</v>
      </c>
      <c r="R3168">
        <f t="shared" si="794"/>
        <v>1</v>
      </c>
      <c r="S3168">
        <f t="shared" si="795"/>
        <v>0</v>
      </c>
      <c r="T3168">
        <f t="shared" si="796"/>
        <v>0</v>
      </c>
      <c r="U3168">
        <v>0</v>
      </c>
      <c r="V3168">
        <f t="shared" si="797"/>
        <v>-1.0848786176549306E-2</v>
      </c>
      <c r="W3168">
        <f t="shared" si="798"/>
        <v>0.49728783005680977</v>
      </c>
      <c r="X3168">
        <f t="shared" si="799"/>
        <v>1.1769616150448729E-4</v>
      </c>
      <c r="Y3168">
        <f t="shared" si="800"/>
        <v>0</v>
      </c>
      <c r="Z3168" t="s">
        <v>3200</v>
      </c>
    </row>
    <row r="3169" spans="1:26" x14ac:dyDescent="0.25">
      <c r="A3169" t="s">
        <v>26</v>
      </c>
      <c r="B3169" t="s">
        <v>33</v>
      </c>
      <c r="C3169" t="s">
        <v>25</v>
      </c>
      <c r="D3169">
        <v>0</v>
      </c>
      <c r="F3169">
        <v>1</v>
      </c>
      <c r="G3169">
        <v>48.8</v>
      </c>
      <c r="H3169">
        <f t="shared" si="785"/>
        <v>1</v>
      </c>
      <c r="I3169">
        <f t="shared" si="786"/>
        <v>0</v>
      </c>
      <c r="J3169">
        <f t="shared" si="787"/>
        <v>1</v>
      </c>
      <c r="K3169">
        <f t="shared" si="788"/>
        <v>0</v>
      </c>
      <c r="L3169">
        <f t="shared" si="789"/>
        <v>0</v>
      </c>
      <c r="M3169">
        <f t="shared" si="790"/>
        <v>1</v>
      </c>
      <c r="N3169">
        <f t="shared" si="791"/>
        <v>0</v>
      </c>
      <c r="O3169">
        <f t="shared" si="792"/>
        <v>0</v>
      </c>
      <c r="P3169">
        <v>14</v>
      </c>
      <c r="Q3169">
        <f t="shared" si="793"/>
        <v>0</v>
      </c>
      <c r="R3169">
        <f t="shared" si="794"/>
        <v>0</v>
      </c>
      <c r="S3169">
        <f t="shared" si="795"/>
        <v>0</v>
      </c>
      <c r="T3169">
        <f t="shared" si="796"/>
        <v>1</v>
      </c>
      <c r="U3169">
        <v>0</v>
      </c>
      <c r="V3169">
        <f t="shared" si="797"/>
        <v>0.33384530359480497</v>
      </c>
      <c r="W3169">
        <f t="shared" si="798"/>
        <v>0.58269470323123718</v>
      </c>
      <c r="X3169">
        <f t="shared" si="799"/>
        <v>0.1114526867323075</v>
      </c>
      <c r="Y3169">
        <f t="shared" si="800"/>
        <v>1</v>
      </c>
      <c r="Z3169" t="s">
        <v>3201</v>
      </c>
    </row>
    <row r="3170" spans="1:26" x14ac:dyDescent="0.25">
      <c r="A3170" t="s">
        <v>45</v>
      </c>
      <c r="B3170" t="s">
        <v>30</v>
      </c>
      <c r="C3170" t="s">
        <v>25</v>
      </c>
      <c r="D3170">
        <v>0</v>
      </c>
      <c r="F3170">
        <v>1</v>
      </c>
      <c r="G3170">
        <v>74.349999999999994</v>
      </c>
      <c r="H3170">
        <f t="shared" si="785"/>
        <v>1</v>
      </c>
      <c r="I3170">
        <f t="shared" si="786"/>
        <v>0</v>
      </c>
      <c r="J3170">
        <f t="shared" si="787"/>
        <v>1</v>
      </c>
      <c r="K3170">
        <f t="shared" si="788"/>
        <v>0</v>
      </c>
      <c r="L3170">
        <f t="shared" si="789"/>
        <v>0</v>
      </c>
      <c r="M3170">
        <f t="shared" si="790"/>
        <v>0</v>
      </c>
      <c r="N3170">
        <f t="shared" si="791"/>
        <v>0</v>
      </c>
      <c r="O3170">
        <f t="shared" si="792"/>
        <v>1</v>
      </c>
      <c r="P3170">
        <v>64</v>
      </c>
      <c r="Q3170">
        <f t="shared" si="793"/>
        <v>0</v>
      </c>
      <c r="R3170">
        <f t="shared" si="794"/>
        <v>1</v>
      </c>
      <c r="S3170">
        <f t="shared" si="795"/>
        <v>0</v>
      </c>
      <c r="T3170">
        <f t="shared" si="796"/>
        <v>0</v>
      </c>
      <c r="U3170">
        <v>0</v>
      </c>
      <c r="V3170">
        <f t="shared" si="797"/>
        <v>4.2290264814055345E-2</v>
      </c>
      <c r="W3170">
        <f t="shared" si="798"/>
        <v>0.5105709907619046</v>
      </c>
      <c r="X3170">
        <f t="shared" si="799"/>
        <v>1.7884664980429275E-3</v>
      </c>
      <c r="Y3170">
        <f t="shared" si="800"/>
        <v>0</v>
      </c>
      <c r="Z3170" t="s">
        <v>3202</v>
      </c>
    </row>
    <row r="3171" spans="1:26" x14ac:dyDescent="0.25">
      <c r="A3171" t="s">
        <v>29</v>
      </c>
      <c r="B3171" t="s">
        <v>30</v>
      </c>
      <c r="C3171" t="s">
        <v>23</v>
      </c>
      <c r="D3171">
        <v>0</v>
      </c>
      <c r="F3171">
        <v>1</v>
      </c>
      <c r="G3171">
        <v>19.350000000000001</v>
      </c>
      <c r="H3171">
        <f t="shared" si="785"/>
        <v>1</v>
      </c>
      <c r="I3171">
        <f t="shared" si="786"/>
        <v>0</v>
      </c>
      <c r="J3171">
        <f t="shared" si="787"/>
        <v>0</v>
      </c>
      <c r="K3171">
        <f t="shared" si="788"/>
        <v>0</v>
      </c>
      <c r="L3171">
        <f t="shared" si="789"/>
        <v>1</v>
      </c>
      <c r="M3171">
        <f t="shared" si="790"/>
        <v>0</v>
      </c>
      <c r="N3171">
        <f t="shared" si="791"/>
        <v>1</v>
      </c>
      <c r="O3171">
        <f t="shared" si="792"/>
        <v>0</v>
      </c>
      <c r="P3171">
        <v>50</v>
      </c>
      <c r="Q3171">
        <f t="shared" si="793"/>
        <v>0</v>
      </c>
      <c r="R3171">
        <f t="shared" si="794"/>
        <v>1</v>
      </c>
      <c r="S3171">
        <f t="shared" si="795"/>
        <v>0</v>
      </c>
      <c r="T3171">
        <f t="shared" si="796"/>
        <v>0</v>
      </c>
      <c r="U3171">
        <v>0</v>
      </c>
      <c r="V3171">
        <f t="shared" si="797"/>
        <v>-1.2251936048309393E-2</v>
      </c>
      <c r="W3171">
        <f t="shared" si="798"/>
        <v>0.4969370543027089</v>
      </c>
      <c r="X3171">
        <f t="shared" si="799"/>
        <v>1.5010993693186317E-4</v>
      </c>
      <c r="Y3171">
        <f t="shared" si="800"/>
        <v>0</v>
      </c>
      <c r="Z3171" t="s">
        <v>3203</v>
      </c>
    </row>
    <row r="3172" spans="1:26" x14ac:dyDescent="0.25">
      <c r="A3172" t="s">
        <v>29</v>
      </c>
      <c r="B3172" t="s">
        <v>27</v>
      </c>
      <c r="C3172" t="s">
        <v>25</v>
      </c>
      <c r="D3172">
        <v>0</v>
      </c>
      <c r="F3172">
        <v>1</v>
      </c>
      <c r="G3172">
        <v>68.75</v>
      </c>
      <c r="H3172">
        <f t="shared" si="785"/>
        <v>1</v>
      </c>
      <c r="I3172">
        <f t="shared" si="786"/>
        <v>0</v>
      </c>
      <c r="J3172">
        <f t="shared" si="787"/>
        <v>1</v>
      </c>
      <c r="K3172">
        <f t="shared" si="788"/>
        <v>0</v>
      </c>
      <c r="L3172">
        <f t="shared" si="789"/>
        <v>0</v>
      </c>
      <c r="M3172">
        <f t="shared" si="790"/>
        <v>0</v>
      </c>
      <c r="N3172">
        <f t="shared" si="791"/>
        <v>1</v>
      </c>
      <c r="O3172">
        <f t="shared" si="792"/>
        <v>0</v>
      </c>
      <c r="P3172">
        <v>52</v>
      </c>
      <c r="Q3172">
        <f t="shared" si="793"/>
        <v>1</v>
      </c>
      <c r="R3172">
        <f t="shared" si="794"/>
        <v>0</v>
      </c>
      <c r="S3172">
        <f t="shared" si="795"/>
        <v>0</v>
      </c>
      <c r="T3172">
        <f t="shared" si="796"/>
        <v>0</v>
      </c>
      <c r="U3172">
        <v>0</v>
      </c>
      <c r="V3172">
        <f t="shared" si="797"/>
        <v>0.23512512354234461</v>
      </c>
      <c r="W3172">
        <f t="shared" si="798"/>
        <v>0.55851196517036283</v>
      </c>
      <c r="X3172">
        <f t="shared" si="799"/>
        <v>5.5283823720802816E-2</v>
      </c>
      <c r="Y3172">
        <f t="shared" si="800"/>
        <v>0</v>
      </c>
      <c r="Z3172" t="s">
        <v>3204</v>
      </c>
    </row>
    <row r="3173" spans="1:26" x14ac:dyDescent="0.25">
      <c r="A3173" t="s">
        <v>29</v>
      </c>
      <c r="B3173" t="s">
        <v>27</v>
      </c>
      <c r="C3173" t="s">
        <v>35</v>
      </c>
      <c r="D3173">
        <v>0</v>
      </c>
      <c r="F3173">
        <v>1</v>
      </c>
      <c r="G3173">
        <v>100.2</v>
      </c>
      <c r="H3173">
        <f t="shared" si="785"/>
        <v>1</v>
      </c>
      <c r="I3173">
        <f t="shared" si="786"/>
        <v>0</v>
      </c>
      <c r="J3173">
        <f t="shared" si="787"/>
        <v>0</v>
      </c>
      <c r="K3173">
        <f t="shared" si="788"/>
        <v>1</v>
      </c>
      <c r="L3173">
        <f t="shared" si="789"/>
        <v>0</v>
      </c>
      <c r="M3173">
        <f t="shared" si="790"/>
        <v>0</v>
      </c>
      <c r="N3173">
        <f t="shared" si="791"/>
        <v>1</v>
      </c>
      <c r="O3173">
        <f t="shared" si="792"/>
        <v>0</v>
      </c>
      <c r="P3173">
        <v>28</v>
      </c>
      <c r="Q3173">
        <f t="shared" si="793"/>
        <v>1</v>
      </c>
      <c r="R3173">
        <f t="shared" si="794"/>
        <v>0</v>
      </c>
      <c r="S3173">
        <f t="shared" si="795"/>
        <v>0</v>
      </c>
      <c r="T3173">
        <f t="shared" si="796"/>
        <v>0</v>
      </c>
      <c r="U3173">
        <v>0</v>
      </c>
      <c r="V3173">
        <f t="shared" si="797"/>
        <v>0.27929424702253869</v>
      </c>
      <c r="W3173">
        <f t="shared" si="798"/>
        <v>0.56937319070853032</v>
      </c>
      <c r="X3173">
        <f t="shared" si="799"/>
        <v>7.800527641988686E-2</v>
      </c>
      <c r="Y3173">
        <f t="shared" si="800"/>
        <v>0</v>
      </c>
      <c r="Z3173" t="s">
        <v>3205</v>
      </c>
    </row>
    <row r="3174" spans="1:26" x14ac:dyDescent="0.25">
      <c r="A3174" t="s">
        <v>45</v>
      </c>
      <c r="B3174" t="s">
        <v>38</v>
      </c>
      <c r="C3174" t="s">
        <v>23</v>
      </c>
      <c r="D3174">
        <v>0</v>
      </c>
      <c r="F3174">
        <v>1</v>
      </c>
      <c r="G3174">
        <v>20.85</v>
      </c>
      <c r="H3174">
        <f t="shared" si="785"/>
        <v>1</v>
      </c>
      <c r="I3174">
        <f t="shared" si="786"/>
        <v>0</v>
      </c>
      <c r="J3174">
        <f t="shared" si="787"/>
        <v>0</v>
      </c>
      <c r="K3174">
        <f t="shared" si="788"/>
        <v>0</v>
      </c>
      <c r="L3174">
        <f t="shared" si="789"/>
        <v>1</v>
      </c>
      <c r="M3174">
        <f t="shared" si="790"/>
        <v>0</v>
      </c>
      <c r="N3174">
        <f t="shared" si="791"/>
        <v>0</v>
      </c>
      <c r="O3174">
        <f t="shared" si="792"/>
        <v>1</v>
      </c>
      <c r="P3174">
        <v>21</v>
      </c>
      <c r="Q3174">
        <f t="shared" si="793"/>
        <v>0</v>
      </c>
      <c r="R3174">
        <f t="shared" si="794"/>
        <v>0</v>
      </c>
      <c r="S3174">
        <f t="shared" si="795"/>
        <v>1</v>
      </c>
      <c r="T3174">
        <f t="shared" si="796"/>
        <v>0</v>
      </c>
      <c r="U3174">
        <v>0</v>
      </c>
      <c r="V3174">
        <f t="shared" si="797"/>
        <v>-6.4984239711109698E-2</v>
      </c>
      <c r="W3174">
        <f t="shared" si="798"/>
        <v>0.48375965485238526</v>
      </c>
      <c r="X3174">
        <f t="shared" si="799"/>
        <v>4.2229514108309664E-3</v>
      </c>
      <c r="Y3174">
        <f t="shared" si="800"/>
        <v>0</v>
      </c>
      <c r="Z3174" t="s">
        <v>3206</v>
      </c>
    </row>
    <row r="3175" spans="1:26" x14ac:dyDescent="0.25">
      <c r="A3175" t="s">
        <v>26</v>
      </c>
      <c r="B3175" t="s">
        <v>27</v>
      </c>
      <c r="C3175" t="s">
        <v>35</v>
      </c>
      <c r="D3175">
        <v>0</v>
      </c>
      <c r="F3175">
        <v>1</v>
      </c>
      <c r="G3175">
        <v>95.9</v>
      </c>
      <c r="H3175">
        <f t="shared" si="785"/>
        <v>1</v>
      </c>
      <c r="I3175">
        <f t="shared" si="786"/>
        <v>0</v>
      </c>
      <c r="J3175">
        <f t="shared" si="787"/>
        <v>0</v>
      </c>
      <c r="K3175">
        <f t="shared" si="788"/>
        <v>1</v>
      </c>
      <c r="L3175">
        <f t="shared" si="789"/>
        <v>0</v>
      </c>
      <c r="M3175">
        <f t="shared" si="790"/>
        <v>1</v>
      </c>
      <c r="N3175">
        <f t="shared" si="791"/>
        <v>0</v>
      </c>
      <c r="O3175">
        <f t="shared" si="792"/>
        <v>0</v>
      </c>
      <c r="P3175">
        <v>25</v>
      </c>
      <c r="Q3175">
        <f t="shared" si="793"/>
        <v>1</v>
      </c>
      <c r="R3175">
        <f t="shared" si="794"/>
        <v>0</v>
      </c>
      <c r="S3175">
        <f t="shared" si="795"/>
        <v>0</v>
      </c>
      <c r="T3175">
        <f t="shared" si="796"/>
        <v>0</v>
      </c>
      <c r="U3175">
        <v>1</v>
      </c>
      <c r="V3175">
        <f t="shared" si="797"/>
        <v>0.54404515728780101</v>
      </c>
      <c r="W3175">
        <f t="shared" si="798"/>
        <v>0.63275292165725439</v>
      </c>
      <c r="X3175">
        <f t="shared" si="799"/>
        <v>0.20789481859270612</v>
      </c>
      <c r="Y3175">
        <f t="shared" si="800"/>
        <v>1</v>
      </c>
      <c r="Z3175" t="s">
        <v>3207</v>
      </c>
    </row>
    <row r="3176" spans="1:26" x14ac:dyDescent="0.25">
      <c r="A3176" t="s">
        <v>29</v>
      </c>
      <c r="B3176" t="s">
        <v>30</v>
      </c>
      <c r="C3176" t="s">
        <v>23</v>
      </c>
      <c r="D3176">
        <v>0</v>
      </c>
      <c r="F3176">
        <v>1</v>
      </c>
      <c r="G3176">
        <v>19.350000000000001</v>
      </c>
      <c r="H3176">
        <f t="shared" si="785"/>
        <v>1</v>
      </c>
      <c r="I3176">
        <f t="shared" si="786"/>
        <v>0</v>
      </c>
      <c r="J3176">
        <f t="shared" si="787"/>
        <v>0</v>
      </c>
      <c r="K3176">
        <f t="shared" si="788"/>
        <v>0</v>
      </c>
      <c r="L3176">
        <f t="shared" si="789"/>
        <v>1</v>
      </c>
      <c r="M3176">
        <f t="shared" si="790"/>
        <v>0</v>
      </c>
      <c r="N3176">
        <f t="shared" si="791"/>
        <v>1</v>
      </c>
      <c r="O3176">
        <f t="shared" si="792"/>
        <v>0</v>
      </c>
      <c r="P3176">
        <v>17</v>
      </c>
      <c r="Q3176">
        <f t="shared" si="793"/>
        <v>0</v>
      </c>
      <c r="R3176">
        <f t="shared" si="794"/>
        <v>1</v>
      </c>
      <c r="S3176">
        <f t="shared" si="795"/>
        <v>0</v>
      </c>
      <c r="T3176">
        <f t="shared" si="796"/>
        <v>0</v>
      </c>
      <c r="U3176">
        <v>0</v>
      </c>
      <c r="V3176">
        <f t="shared" si="797"/>
        <v>-1.2251936048309393E-2</v>
      </c>
      <c r="W3176">
        <f t="shared" si="798"/>
        <v>0.4969370543027089</v>
      </c>
      <c r="X3176">
        <f t="shared" si="799"/>
        <v>1.5010993693186317E-4</v>
      </c>
      <c r="Y3176">
        <f t="shared" si="800"/>
        <v>0</v>
      </c>
      <c r="Z3176" t="s">
        <v>3208</v>
      </c>
    </row>
    <row r="3177" spans="1:26" x14ac:dyDescent="0.25">
      <c r="A3177" t="s">
        <v>29</v>
      </c>
      <c r="B3177" t="s">
        <v>38</v>
      </c>
      <c r="C3177" t="s">
        <v>25</v>
      </c>
      <c r="D3177">
        <v>0</v>
      </c>
      <c r="F3177">
        <v>1</v>
      </c>
      <c r="G3177">
        <v>45</v>
      </c>
      <c r="H3177">
        <f t="shared" si="785"/>
        <v>1</v>
      </c>
      <c r="I3177">
        <f t="shared" si="786"/>
        <v>0</v>
      </c>
      <c r="J3177">
        <f t="shared" si="787"/>
        <v>1</v>
      </c>
      <c r="K3177">
        <f t="shared" si="788"/>
        <v>0</v>
      </c>
      <c r="L3177">
        <f t="shared" si="789"/>
        <v>0</v>
      </c>
      <c r="M3177">
        <f t="shared" si="790"/>
        <v>0</v>
      </c>
      <c r="N3177">
        <f t="shared" si="791"/>
        <v>1</v>
      </c>
      <c r="O3177">
        <f t="shared" si="792"/>
        <v>0</v>
      </c>
      <c r="P3177">
        <v>58</v>
      </c>
      <c r="Q3177">
        <f t="shared" si="793"/>
        <v>0</v>
      </c>
      <c r="R3177">
        <f t="shared" si="794"/>
        <v>0</v>
      </c>
      <c r="S3177">
        <f t="shared" si="795"/>
        <v>1</v>
      </c>
      <c r="T3177">
        <f t="shared" si="796"/>
        <v>0</v>
      </c>
      <c r="U3177">
        <v>0</v>
      </c>
      <c r="V3177">
        <f t="shared" si="797"/>
        <v>7.5020662848760203E-2</v>
      </c>
      <c r="W3177">
        <f t="shared" si="798"/>
        <v>0.51874637433124959</v>
      </c>
      <c r="X3177">
        <f t="shared" si="799"/>
        <v>5.6280998542673497E-3</v>
      </c>
      <c r="Y3177">
        <f t="shared" si="800"/>
        <v>0</v>
      </c>
      <c r="Z3177" t="s">
        <v>3209</v>
      </c>
    </row>
    <row r="3178" spans="1:26" x14ac:dyDescent="0.25">
      <c r="A3178" t="s">
        <v>26</v>
      </c>
      <c r="B3178" t="s">
        <v>33</v>
      </c>
      <c r="C3178" t="s">
        <v>35</v>
      </c>
      <c r="D3178">
        <v>1</v>
      </c>
      <c r="F3178">
        <v>1</v>
      </c>
      <c r="G3178">
        <v>81.5</v>
      </c>
      <c r="H3178">
        <f t="shared" si="785"/>
        <v>0</v>
      </c>
      <c r="I3178">
        <f t="shared" si="786"/>
        <v>1</v>
      </c>
      <c r="J3178">
        <f t="shared" si="787"/>
        <v>0</v>
      </c>
      <c r="K3178">
        <f t="shared" si="788"/>
        <v>1</v>
      </c>
      <c r="L3178">
        <f t="shared" si="789"/>
        <v>0</v>
      </c>
      <c r="M3178">
        <f t="shared" si="790"/>
        <v>1</v>
      </c>
      <c r="N3178">
        <f t="shared" si="791"/>
        <v>0</v>
      </c>
      <c r="O3178">
        <f t="shared" si="792"/>
        <v>0</v>
      </c>
      <c r="P3178">
        <v>17</v>
      </c>
      <c r="Q3178">
        <f t="shared" si="793"/>
        <v>0</v>
      </c>
      <c r="R3178">
        <f t="shared" si="794"/>
        <v>0</v>
      </c>
      <c r="S3178">
        <f t="shared" si="795"/>
        <v>0</v>
      </c>
      <c r="T3178">
        <f t="shared" si="796"/>
        <v>1</v>
      </c>
      <c r="U3178">
        <v>1</v>
      </c>
      <c r="V3178">
        <f t="shared" si="797"/>
        <v>0.38482641560208825</v>
      </c>
      <c r="W3178">
        <f t="shared" si="798"/>
        <v>0.5950366462648421</v>
      </c>
      <c r="X3178">
        <f t="shared" si="799"/>
        <v>0.37843853894097473</v>
      </c>
      <c r="Y3178">
        <f t="shared" si="800"/>
        <v>1</v>
      </c>
      <c r="Z3178" t="s">
        <v>3210</v>
      </c>
    </row>
    <row r="3179" spans="1:26" x14ac:dyDescent="0.25">
      <c r="A3179" t="s">
        <v>45</v>
      </c>
      <c r="B3179" t="s">
        <v>30</v>
      </c>
      <c r="C3179" t="s">
        <v>23</v>
      </c>
      <c r="D3179">
        <v>0</v>
      </c>
      <c r="F3179">
        <v>1</v>
      </c>
      <c r="G3179">
        <v>25.5</v>
      </c>
      <c r="H3179">
        <f t="shared" si="785"/>
        <v>1</v>
      </c>
      <c r="I3179">
        <f t="shared" si="786"/>
        <v>0</v>
      </c>
      <c r="J3179">
        <f t="shared" si="787"/>
        <v>0</v>
      </c>
      <c r="K3179">
        <f t="shared" si="788"/>
        <v>0</v>
      </c>
      <c r="L3179">
        <f t="shared" si="789"/>
        <v>1</v>
      </c>
      <c r="M3179">
        <f t="shared" si="790"/>
        <v>0</v>
      </c>
      <c r="N3179">
        <f t="shared" si="791"/>
        <v>0</v>
      </c>
      <c r="O3179">
        <f t="shared" si="792"/>
        <v>1</v>
      </c>
      <c r="P3179">
        <v>51</v>
      </c>
      <c r="Q3179">
        <f t="shared" si="793"/>
        <v>0</v>
      </c>
      <c r="R3179">
        <f t="shared" si="794"/>
        <v>1</v>
      </c>
      <c r="S3179">
        <f t="shared" si="795"/>
        <v>0</v>
      </c>
      <c r="T3179">
        <f t="shared" si="796"/>
        <v>0</v>
      </c>
      <c r="U3179">
        <v>0</v>
      </c>
      <c r="V3179">
        <f t="shared" si="797"/>
        <v>-6.2597801301104941E-2</v>
      </c>
      <c r="W3179">
        <f t="shared" si="798"/>
        <v>0.48435565785077689</v>
      </c>
      <c r="X3179">
        <f t="shared" si="799"/>
        <v>3.9184847277326153E-3</v>
      </c>
      <c r="Y3179">
        <f t="shared" si="800"/>
        <v>0</v>
      </c>
      <c r="Z3179" t="s">
        <v>3211</v>
      </c>
    </row>
    <row r="3180" spans="1:26" x14ac:dyDescent="0.25">
      <c r="A3180" t="s">
        <v>45</v>
      </c>
      <c r="B3180" t="s">
        <v>30</v>
      </c>
      <c r="C3180" t="s">
        <v>25</v>
      </c>
      <c r="D3180">
        <v>0</v>
      </c>
      <c r="F3180">
        <v>1</v>
      </c>
      <c r="G3180">
        <v>48.9</v>
      </c>
      <c r="H3180">
        <f t="shared" si="785"/>
        <v>1</v>
      </c>
      <c r="I3180">
        <f t="shared" si="786"/>
        <v>0</v>
      </c>
      <c r="J3180">
        <f t="shared" si="787"/>
        <v>1</v>
      </c>
      <c r="K3180">
        <f t="shared" si="788"/>
        <v>0</v>
      </c>
      <c r="L3180">
        <f t="shared" si="789"/>
        <v>0</v>
      </c>
      <c r="M3180">
        <f t="shared" si="790"/>
        <v>0</v>
      </c>
      <c r="N3180">
        <f t="shared" si="791"/>
        <v>0</v>
      </c>
      <c r="O3180">
        <f t="shared" si="792"/>
        <v>1</v>
      </c>
      <c r="P3180">
        <v>72</v>
      </c>
      <c r="Q3180">
        <f t="shared" si="793"/>
        <v>0</v>
      </c>
      <c r="R3180">
        <f t="shared" si="794"/>
        <v>1</v>
      </c>
      <c r="S3180">
        <f t="shared" si="795"/>
        <v>0</v>
      </c>
      <c r="T3180">
        <f t="shared" si="796"/>
        <v>0</v>
      </c>
      <c r="U3180">
        <v>0</v>
      </c>
      <c r="V3180">
        <f t="shared" si="797"/>
        <v>7.4754738122618375E-3</v>
      </c>
      <c r="W3180">
        <f t="shared" si="798"/>
        <v>0.50186885974999473</v>
      </c>
      <c r="X3180">
        <f t="shared" si="799"/>
        <v>5.588270871781253E-5</v>
      </c>
      <c r="Y3180">
        <f t="shared" si="800"/>
        <v>0</v>
      </c>
      <c r="Z3180" t="s">
        <v>3212</v>
      </c>
    </row>
    <row r="3181" spans="1:26" x14ac:dyDescent="0.25">
      <c r="A3181" t="s">
        <v>26</v>
      </c>
      <c r="B3181" t="s">
        <v>27</v>
      </c>
      <c r="C3181" t="s">
        <v>35</v>
      </c>
      <c r="D3181">
        <v>0</v>
      </c>
      <c r="F3181">
        <v>1</v>
      </c>
      <c r="G3181">
        <v>84.1</v>
      </c>
      <c r="H3181">
        <f t="shared" si="785"/>
        <v>1</v>
      </c>
      <c r="I3181">
        <f t="shared" si="786"/>
        <v>0</v>
      </c>
      <c r="J3181">
        <f t="shared" si="787"/>
        <v>0</v>
      </c>
      <c r="K3181">
        <f t="shared" si="788"/>
        <v>1</v>
      </c>
      <c r="L3181">
        <f t="shared" si="789"/>
        <v>0</v>
      </c>
      <c r="M3181">
        <f t="shared" si="790"/>
        <v>1</v>
      </c>
      <c r="N3181">
        <f t="shared" si="791"/>
        <v>0</v>
      </c>
      <c r="O3181">
        <f t="shared" si="792"/>
        <v>0</v>
      </c>
      <c r="P3181">
        <v>52</v>
      </c>
      <c r="Q3181">
        <f t="shared" si="793"/>
        <v>1</v>
      </c>
      <c r="R3181">
        <f t="shared" si="794"/>
        <v>0</v>
      </c>
      <c r="S3181">
        <f t="shared" si="795"/>
        <v>0</v>
      </c>
      <c r="T3181">
        <f t="shared" si="796"/>
        <v>0</v>
      </c>
      <c r="U3181">
        <v>1</v>
      </c>
      <c r="V3181">
        <f t="shared" si="797"/>
        <v>0.52564830341361313</v>
      </c>
      <c r="W3181">
        <f t="shared" si="798"/>
        <v>0.62846757720540702</v>
      </c>
      <c r="X3181">
        <f t="shared" si="799"/>
        <v>0.22500953205438362</v>
      </c>
      <c r="Y3181">
        <f t="shared" si="800"/>
        <v>1</v>
      </c>
      <c r="Z3181" t="s">
        <v>3213</v>
      </c>
    </row>
    <row r="3182" spans="1:26" x14ac:dyDescent="0.25">
      <c r="A3182" t="s">
        <v>45</v>
      </c>
      <c r="B3182" t="s">
        <v>30</v>
      </c>
      <c r="C3182" t="s">
        <v>23</v>
      </c>
      <c r="D3182">
        <v>0</v>
      </c>
      <c r="F3182">
        <v>1</v>
      </c>
      <c r="G3182">
        <v>19.600000000000001</v>
      </c>
      <c r="H3182">
        <f t="shared" si="785"/>
        <v>1</v>
      </c>
      <c r="I3182">
        <f t="shared" si="786"/>
        <v>0</v>
      </c>
      <c r="J3182">
        <f t="shared" si="787"/>
        <v>0</v>
      </c>
      <c r="K3182">
        <f t="shared" si="788"/>
        <v>0</v>
      </c>
      <c r="L3182">
        <f t="shared" si="789"/>
        <v>1</v>
      </c>
      <c r="M3182">
        <f t="shared" si="790"/>
        <v>0</v>
      </c>
      <c r="N3182">
        <f t="shared" si="791"/>
        <v>0</v>
      </c>
      <c r="O3182">
        <f t="shared" si="792"/>
        <v>1</v>
      </c>
      <c r="P3182">
        <v>27</v>
      </c>
      <c r="Q3182">
        <f t="shared" si="793"/>
        <v>0</v>
      </c>
      <c r="R3182">
        <f t="shared" si="794"/>
        <v>1</v>
      </c>
      <c r="S3182">
        <f t="shared" si="795"/>
        <v>0</v>
      </c>
      <c r="T3182">
        <f t="shared" si="796"/>
        <v>0</v>
      </c>
      <c r="U3182">
        <v>0</v>
      </c>
      <c r="V3182">
        <f t="shared" si="797"/>
        <v>-7.1796228238198867E-2</v>
      </c>
      <c r="W3182">
        <f t="shared" si="798"/>
        <v>0.48205864913279106</v>
      </c>
      <c r="X3182">
        <f t="shared" si="799"/>
        <v>5.1546983892315447E-3</v>
      </c>
      <c r="Y3182">
        <f t="shared" si="800"/>
        <v>0</v>
      </c>
      <c r="Z3182" t="s">
        <v>3214</v>
      </c>
    </row>
    <row r="3183" spans="1:26" x14ac:dyDescent="0.25">
      <c r="A3183" t="s">
        <v>26</v>
      </c>
      <c r="B3183" t="s">
        <v>30</v>
      </c>
      <c r="C3183" t="s">
        <v>23</v>
      </c>
      <c r="D3183">
        <v>0</v>
      </c>
      <c r="F3183">
        <v>1</v>
      </c>
      <c r="G3183">
        <v>20</v>
      </c>
      <c r="H3183">
        <f t="shared" si="785"/>
        <v>1</v>
      </c>
      <c r="I3183">
        <f t="shared" si="786"/>
        <v>0</v>
      </c>
      <c r="J3183">
        <f t="shared" si="787"/>
        <v>0</v>
      </c>
      <c r="K3183">
        <f t="shared" si="788"/>
        <v>0</v>
      </c>
      <c r="L3183">
        <f t="shared" si="789"/>
        <v>1</v>
      </c>
      <c r="M3183">
        <f t="shared" si="790"/>
        <v>1</v>
      </c>
      <c r="N3183">
        <f t="shared" si="791"/>
        <v>0</v>
      </c>
      <c r="O3183">
        <f t="shared" si="792"/>
        <v>0</v>
      </c>
      <c r="P3183">
        <v>3</v>
      </c>
      <c r="Q3183">
        <f t="shared" si="793"/>
        <v>0</v>
      </c>
      <c r="R3183">
        <f t="shared" si="794"/>
        <v>1</v>
      </c>
      <c r="S3183">
        <f t="shared" si="795"/>
        <v>0</v>
      </c>
      <c r="T3183">
        <f t="shared" si="796"/>
        <v>0</v>
      </c>
      <c r="U3183">
        <v>0</v>
      </c>
      <c r="V3183">
        <f t="shared" si="797"/>
        <v>0.26021629851163336</v>
      </c>
      <c r="W3183">
        <f t="shared" si="798"/>
        <v>0.56468946202458747</v>
      </c>
      <c r="X3183">
        <f t="shared" si="799"/>
        <v>6.7712522011095483E-2</v>
      </c>
      <c r="Y3183">
        <f t="shared" si="800"/>
        <v>0</v>
      </c>
      <c r="Z3183" t="s">
        <v>3215</v>
      </c>
    </row>
    <row r="3184" spans="1:26" x14ac:dyDescent="0.25">
      <c r="A3184" t="s">
        <v>45</v>
      </c>
      <c r="B3184" t="s">
        <v>30</v>
      </c>
      <c r="C3184" t="s">
        <v>25</v>
      </c>
      <c r="D3184">
        <v>0</v>
      </c>
      <c r="F3184">
        <v>1</v>
      </c>
      <c r="G3184">
        <v>81.3</v>
      </c>
      <c r="H3184">
        <f t="shared" si="785"/>
        <v>1</v>
      </c>
      <c r="I3184">
        <f t="shared" si="786"/>
        <v>0</v>
      </c>
      <c r="J3184">
        <f t="shared" si="787"/>
        <v>1</v>
      </c>
      <c r="K3184">
        <f t="shared" si="788"/>
        <v>0</v>
      </c>
      <c r="L3184">
        <f t="shared" si="789"/>
        <v>0</v>
      </c>
      <c r="M3184">
        <f t="shared" si="790"/>
        <v>0</v>
      </c>
      <c r="N3184">
        <f t="shared" si="791"/>
        <v>0</v>
      </c>
      <c r="O3184">
        <f t="shared" si="792"/>
        <v>1</v>
      </c>
      <c r="P3184">
        <v>64</v>
      </c>
      <c r="Q3184">
        <f t="shared" si="793"/>
        <v>0</v>
      </c>
      <c r="R3184">
        <f t="shared" si="794"/>
        <v>1</v>
      </c>
      <c r="S3184">
        <f t="shared" si="795"/>
        <v>0</v>
      </c>
      <c r="T3184">
        <f t="shared" si="796"/>
        <v>0</v>
      </c>
      <c r="U3184">
        <v>0</v>
      </c>
      <c r="V3184">
        <f t="shared" si="797"/>
        <v>5.7988869195625084E-2</v>
      </c>
      <c r="W3184">
        <f t="shared" si="798"/>
        <v>0.5144931561710091</v>
      </c>
      <c r="X3184">
        <f t="shared" si="799"/>
        <v>3.3627089505873157E-3</v>
      </c>
      <c r="Y3184">
        <f t="shared" si="800"/>
        <v>0</v>
      </c>
      <c r="Z3184" t="s">
        <v>3216</v>
      </c>
    </row>
    <row r="3185" spans="1:26" x14ac:dyDescent="0.25">
      <c r="A3185" t="s">
        <v>45</v>
      </c>
      <c r="B3185" t="s">
        <v>38</v>
      </c>
      <c r="C3185" t="s">
        <v>35</v>
      </c>
      <c r="D3185">
        <v>0</v>
      </c>
      <c r="F3185">
        <v>1</v>
      </c>
      <c r="G3185">
        <v>95.2</v>
      </c>
      <c r="H3185">
        <f t="shared" si="785"/>
        <v>1</v>
      </c>
      <c r="I3185">
        <f t="shared" si="786"/>
        <v>0</v>
      </c>
      <c r="J3185">
        <f t="shared" si="787"/>
        <v>0</v>
      </c>
      <c r="K3185">
        <f t="shared" si="788"/>
        <v>1</v>
      </c>
      <c r="L3185">
        <f t="shared" si="789"/>
        <v>0</v>
      </c>
      <c r="M3185">
        <f t="shared" si="790"/>
        <v>0</v>
      </c>
      <c r="N3185">
        <f t="shared" si="791"/>
        <v>0</v>
      </c>
      <c r="O3185">
        <f t="shared" si="792"/>
        <v>1</v>
      </c>
      <c r="P3185">
        <v>45</v>
      </c>
      <c r="Q3185">
        <f t="shared" si="793"/>
        <v>0</v>
      </c>
      <c r="R3185">
        <f t="shared" si="794"/>
        <v>0</v>
      </c>
      <c r="S3185">
        <f t="shared" si="795"/>
        <v>1</v>
      </c>
      <c r="T3185">
        <f t="shared" si="796"/>
        <v>0</v>
      </c>
      <c r="U3185">
        <v>0</v>
      </c>
      <c r="V3185">
        <f t="shared" si="797"/>
        <v>8.8488019280800023E-2</v>
      </c>
      <c r="W3185">
        <f t="shared" si="798"/>
        <v>0.52210758126694168</v>
      </c>
      <c r="X3185">
        <f t="shared" si="799"/>
        <v>7.8301295562392369E-3</v>
      </c>
      <c r="Y3185">
        <f t="shared" si="800"/>
        <v>0</v>
      </c>
      <c r="Z3185" t="s">
        <v>3217</v>
      </c>
    </row>
    <row r="3186" spans="1:26" x14ac:dyDescent="0.25">
      <c r="A3186" t="s">
        <v>26</v>
      </c>
      <c r="B3186" t="s">
        <v>30</v>
      </c>
      <c r="C3186" t="s">
        <v>25</v>
      </c>
      <c r="D3186">
        <v>1</v>
      </c>
      <c r="F3186">
        <v>1</v>
      </c>
      <c r="G3186">
        <v>36.450000000000003</v>
      </c>
      <c r="H3186">
        <f t="shared" si="785"/>
        <v>0</v>
      </c>
      <c r="I3186">
        <f t="shared" si="786"/>
        <v>1</v>
      </c>
      <c r="J3186">
        <f t="shared" si="787"/>
        <v>1</v>
      </c>
      <c r="K3186">
        <f t="shared" si="788"/>
        <v>0</v>
      </c>
      <c r="L3186">
        <f t="shared" si="789"/>
        <v>0</v>
      </c>
      <c r="M3186">
        <f t="shared" si="790"/>
        <v>1</v>
      </c>
      <c r="N3186">
        <f t="shared" si="791"/>
        <v>0</v>
      </c>
      <c r="O3186">
        <f t="shared" si="792"/>
        <v>0</v>
      </c>
      <c r="P3186">
        <v>3</v>
      </c>
      <c r="Q3186">
        <f t="shared" si="793"/>
        <v>0</v>
      </c>
      <c r="R3186">
        <f t="shared" si="794"/>
        <v>1</v>
      </c>
      <c r="S3186">
        <f t="shared" si="795"/>
        <v>0</v>
      </c>
      <c r="T3186">
        <f t="shared" si="796"/>
        <v>0</v>
      </c>
      <c r="U3186">
        <v>1</v>
      </c>
      <c r="V3186">
        <f t="shared" si="797"/>
        <v>0.31459096924343044</v>
      </c>
      <c r="W3186">
        <f t="shared" si="798"/>
        <v>0.57800546727173785</v>
      </c>
      <c r="X3186">
        <f t="shared" si="799"/>
        <v>0.46978553944266011</v>
      </c>
      <c r="Y3186">
        <f t="shared" si="800"/>
        <v>0</v>
      </c>
      <c r="Z3186" t="s">
        <v>3218</v>
      </c>
    </row>
    <row r="3187" spans="1:26" x14ac:dyDescent="0.25">
      <c r="A3187" t="s">
        <v>45</v>
      </c>
      <c r="B3187" t="s">
        <v>38</v>
      </c>
      <c r="C3187" t="s">
        <v>25</v>
      </c>
      <c r="D3187">
        <v>0</v>
      </c>
      <c r="F3187">
        <v>1</v>
      </c>
      <c r="G3187">
        <v>83.3</v>
      </c>
      <c r="H3187">
        <f t="shared" si="785"/>
        <v>1</v>
      </c>
      <c r="I3187">
        <f t="shared" si="786"/>
        <v>0</v>
      </c>
      <c r="J3187">
        <f t="shared" si="787"/>
        <v>1</v>
      </c>
      <c r="K3187">
        <f t="shared" si="788"/>
        <v>0</v>
      </c>
      <c r="L3187">
        <f t="shared" si="789"/>
        <v>0</v>
      </c>
      <c r="M3187">
        <f t="shared" si="790"/>
        <v>0</v>
      </c>
      <c r="N3187">
        <f t="shared" si="791"/>
        <v>0</v>
      </c>
      <c r="O3187">
        <f t="shared" si="792"/>
        <v>1</v>
      </c>
      <c r="P3187">
        <v>71</v>
      </c>
      <c r="Q3187">
        <f t="shared" si="793"/>
        <v>0</v>
      </c>
      <c r="R3187">
        <f t="shared" si="794"/>
        <v>0</v>
      </c>
      <c r="S3187">
        <f t="shared" si="795"/>
        <v>1</v>
      </c>
      <c r="T3187">
        <f t="shared" si="796"/>
        <v>0</v>
      </c>
      <c r="U3187">
        <v>0</v>
      </c>
      <c r="V3187">
        <f t="shared" si="797"/>
        <v>6.9935259865305494E-2</v>
      </c>
      <c r="W3187">
        <f t="shared" si="798"/>
        <v>0.51747669242490046</v>
      </c>
      <c r="X3187">
        <f t="shared" si="799"/>
        <v>4.890940572427809E-3</v>
      </c>
      <c r="Y3187">
        <f t="shared" si="800"/>
        <v>0</v>
      </c>
      <c r="Z3187" t="s">
        <v>3219</v>
      </c>
    </row>
    <row r="3188" spans="1:26" x14ac:dyDescent="0.25">
      <c r="A3188" t="s">
        <v>26</v>
      </c>
      <c r="B3188" t="s">
        <v>30</v>
      </c>
      <c r="C3188" t="s">
        <v>25</v>
      </c>
      <c r="D3188">
        <v>1</v>
      </c>
      <c r="F3188">
        <v>1</v>
      </c>
      <c r="G3188">
        <v>25.05</v>
      </c>
      <c r="H3188">
        <f t="shared" si="785"/>
        <v>0</v>
      </c>
      <c r="I3188">
        <f t="shared" si="786"/>
        <v>1</v>
      </c>
      <c r="J3188">
        <f t="shared" si="787"/>
        <v>1</v>
      </c>
      <c r="K3188">
        <f t="shared" si="788"/>
        <v>0</v>
      </c>
      <c r="L3188">
        <f t="shared" si="789"/>
        <v>0</v>
      </c>
      <c r="M3188">
        <f t="shared" si="790"/>
        <v>1</v>
      </c>
      <c r="N3188">
        <f t="shared" si="791"/>
        <v>0</v>
      </c>
      <c r="O3188">
        <f t="shared" si="792"/>
        <v>0</v>
      </c>
      <c r="P3188">
        <v>1</v>
      </c>
      <c r="Q3188">
        <f t="shared" si="793"/>
        <v>0</v>
      </c>
      <c r="R3188">
        <f t="shared" si="794"/>
        <v>1</v>
      </c>
      <c r="S3188">
        <f t="shared" si="795"/>
        <v>0</v>
      </c>
      <c r="T3188">
        <f t="shared" si="796"/>
        <v>0</v>
      </c>
      <c r="U3188">
        <v>1</v>
      </c>
      <c r="V3188">
        <f t="shared" si="797"/>
        <v>0.29681773753446927</v>
      </c>
      <c r="W3188">
        <f t="shared" si="798"/>
        <v>0.57366440262678076</v>
      </c>
      <c r="X3188">
        <f t="shared" si="799"/>
        <v>0.49446529424614255</v>
      </c>
      <c r="Y3188">
        <f t="shared" si="800"/>
        <v>0</v>
      </c>
      <c r="Z3188" t="s">
        <v>3220</v>
      </c>
    </row>
    <row r="3189" spans="1:26" x14ac:dyDescent="0.25">
      <c r="A3189" t="s">
        <v>45</v>
      </c>
      <c r="B3189" t="s">
        <v>38</v>
      </c>
      <c r="C3189" t="s">
        <v>23</v>
      </c>
      <c r="D3189">
        <v>0</v>
      </c>
      <c r="F3189">
        <v>1</v>
      </c>
      <c r="G3189">
        <v>20.3</v>
      </c>
      <c r="H3189">
        <f t="shared" si="785"/>
        <v>1</v>
      </c>
      <c r="I3189">
        <f t="shared" si="786"/>
        <v>0</v>
      </c>
      <c r="J3189">
        <f t="shared" si="787"/>
        <v>0</v>
      </c>
      <c r="K3189">
        <f t="shared" si="788"/>
        <v>0</v>
      </c>
      <c r="L3189">
        <f t="shared" si="789"/>
        <v>1</v>
      </c>
      <c r="M3189">
        <f t="shared" si="790"/>
        <v>0</v>
      </c>
      <c r="N3189">
        <f t="shared" si="791"/>
        <v>0</v>
      </c>
      <c r="O3189">
        <f t="shared" si="792"/>
        <v>1</v>
      </c>
      <c r="P3189">
        <v>58</v>
      </c>
      <c r="Q3189">
        <f t="shared" si="793"/>
        <v>0</v>
      </c>
      <c r="R3189">
        <f t="shared" si="794"/>
        <v>0</v>
      </c>
      <c r="S3189">
        <f t="shared" si="795"/>
        <v>1</v>
      </c>
      <c r="T3189">
        <f t="shared" si="796"/>
        <v>0</v>
      </c>
      <c r="U3189">
        <v>0</v>
      </c>
      <c r="V3189">
        <f t="shared" si="797"/>
        <v>-6.5841720188296426E-2</v>
      </c>
      <c r="W3189">
        <f t="shared" si="798"/>
        <v>0.48354551388774508</v>
      </c>
      <c r="X3189">
        <f t="shared" si="799"/>
        <v>4.3351321173539211E-3</v>
      </c>
      <c r="Y3189">
        <f t="shared" si="800"/>
        <v>0</v>
      </c>
      <c r="Z3189" t="s">
        <v>3221</v>
      </c>
    </row>
    <row r="3190" spans="1:26" x14ac:dyDescent="0.25">
      <c r="A3190" t="s">
        <v>26</v>
      </c>
      <c r="B3190" t="s">
        <v>27</v>
      </c>
      <c r="C3190" t="s">
        <v>35</v>
      </c>
      <c r="D3190">
        <v>0</v>
      </c>
      <c r="F3190">
        <v>1</v>
      </c>
      <c r="G3190">
        <v>89.85</v>
      </c>
      <c r="H3190">
        <f t="shared" si="785"/>
        <v>1</v>
      </c>
      <c r="I3190">
        <f t="shared" si="786"/>
        <v>0</v>
      </c>
      <c r="J3190">
        <f t="shared" si="787"/>
        <v>0</v>
      </c>
      <c r="K3190">
        <f t="shared" si="788"/>
        <v>1</v>
      </c>
      <c r="L3190">
        <f t="shared" si="789"/>
        <v>0</v>
      </c>
      <c r="M3190">
        <f t="shared" si="790"/>
        <v>1</v>
      </c>
      <c r="N3190">
        <f t="shared" si="791"/>
        <v>0</v>
      </c>
      <c r="O3190">
        <f t="shared" si="792"/>
        <v>0</v>
      </c>
      <c r="P3190">
        <v>34</v>
      </c>
      <c r="Q3190">
        <f t="shared" si="793"/>
        <v>1</v>
      </c>
      <c r="R3190">
        <f t="shared" si="794"/>
        <v>0</v>
      </c>
      <c r="S3190">
        <f t="shared" si="795"/>
        <v>0</v>
      </c>
      <c r="T3190">
        <f t="shared" si="796"/>
        <v>0</v>
      </c>
      <c r="U3190">
        <v>0</v>
      </c>
      <c r="V3190">
        <f t="shared" si="797"/>
        <v>0.53461287203874708</v>
      </c>
      <c r="W3190">
        <f t="shared" si="798"/>
        <v>0.63055834700245195</v>
      </c>
      <c r="X3190">
        <f t="shared" si="799"/>
        <v>0.28581092294951777</v>
      </c>
      <c r="Y3190">
        <f t="shared" si="800"/>
        <v>1</v>
      </c>
      <c r="Z3190" t="s">
        <v>3222</v>
      </c>
    </row>
    <row r="3191" spans="1:26" x14ac:dyDescent="0.25">
      <c r="A3191" t="s">
        <v>26</v>
      </c>
      <c r="B3191" t="s">
        <v>27</v>
      </c>
      <c r="C3191" t="s">
        <v>25</v>
      </c>
      <c r="D3191">
        <v>0</v>
      </c>
      <c r="F3191">
        <v>1</v>
      </c>
      <c r="G3191">
        <v>49.85</v>
      </c>
      <c r="H3191">
        <f t="shared" si="785"/>
        <v>1</v>
      </c>
      <c r="I3191">
        <f t="shared" si="786"/>
        <v>0</v>
      </c>
      <c r="J3191">
        <f t="shared" si="787"/>
        <v>1</v>
      </c>
      <c r="K3191">
        <f t="shared" si="788"/>
        <v>0</v>
      </c>
      <c r="L3191">
        <f t="shared" si="789"/>
        <v>0</v>
      </c>
      <c r="M3191">
        <f t="shared" si="790"/>
        <v>1</v>
      </c>
      <c r="N3191">
        <f t="shared" si="791"/>
        <v>0</v>
      </c>
      <c r="O3191">
        <f t="shared" si="792"/>
        <v>0</v>
      </c>
      <c r="P3191">
        <v>8</v>
      </c>
      <c r="Q3191">
        <f t="shared" si="793"/>
        <v>1</v>
      </c>
      <c r="R3191">
        <f t="shared" si="794"/>
        <v>0</v>
      </c>
      <c r="S3191">
        <f t="shared" si="795"/>
        <v>0</v>
      </c>
      <c r="T3191">
        <f t="shared" si="796"/>
        <v>0</v>
      </c>
      <c r="U3191">
        <v>1</v>
      </c>
      <c r="V3191">
        <f t="shared" si="797"/>
        <v>0.47225065551607637</v>
      </c>
      <c r="W3191">
        <f t="shared" si="798"/>
        <v>0.61591631784255574</v>
      </c>
      <c r="X3191">
        <f t="shared" si="799"/>
        <v>0.27851937060321108</v>
      </c>
      <c r="Y3191">
        <f t="shared" si="800"/>
        <v>1</v>
      </c>
      <c r="Z3191" t="s">
        <v>3223</v>
      </c>
    </row>
    <row r="3192" spans="1:26" x14ac:dyDescent="0.25">
      <c r="A3192" t="s">
        <v>26</v>
      </c>
      <c r="B3192" t="s">
        <v>30</v>
      </c>
      <c r="C3192" t="s">
        <v>23</v>
      </c>
      <c r="D3192">
        <v>0</v>
      </c>
      <c r="F3192">
        <v>1</v>
      </c>
      <c r="G3192">
        <v>19.8</v>
      </c>
      <c r="H3192">
        <f t="shared" si="785"/>
        <v>1</v>
      </c>
      <c r="I3192">
        <f t="shared" si="786"/>
        <v>0</v>
      </c>
      <c r="J3192">
        <f t="shared" si="787"/>
        <v>0</v>
      </c>
      <c r="K3192">
        <f t="shared" si="788"/>
        <v>0</v>
      </c>
      <c r="L3192">
        <f t="shared" si="789"/>
        <v>1</v>
      </c>
      <c r="M3192">
        <f t="shared" si="790"/>
        <v>1</v>
      </c>
      <c r="N3192">
        <f t="shared" si="791"/>
        <v>0</v>
      </c>
      <c r="O3192">
        <f t="shared" si="792"/>
        <v>0</v>
      </c>
      <c r="P3192">
        <v>15</v>
      </c>
      <c r="Q3192">
        <f t="shared" si="793"/>
        <v>0</v>
      </c>
      <c r="R3192">
        <f t="shared" si="794"/>
        <v>1</v>
      </c>
      <c r="S3192">
        <f t="shared" si="795"/>
        <v>0</v>
      </c>
      <c r="T3192">
        <f t="shared" si="796"/>
        <v>0</v>
      </c>
      <c r="U3192">
        <v>0</v>
      </c>
      <c r="V3192">
        <f t="shared" si="797"/>
        <v>0.25990448742902</v>
      </c>
      <c r="W3192">
        <f t="shared" si="798"/>
        <v>0.56461281255256657</v>
      </c>
      <c r="X3192">
        <f t="shared" si="799"/>
        <v>6.7550342585741621E-2</v>
      </c>
      <c r="Y3192">
        <f t="shared" si="800"/>
        <v>0</v>
      </c>
      <c r="Z3192" t="s">
        <v>3224</v>
      </c>
    </row>
    <row r="3193" spans="1:26" x14ac:dyDescent="0.25">
      <c r="A3193" t="s">
        <v>45</v>
      </c>
      <c r="B3193" t="s">
        <v>33</v>
      </c>
      <c r="C3193" t="s">
        <v>25</v>
      </c>
      <c r="D3193">
        <v>0</v>
      </c>
      <c r="F3193">
        <v>1</v>
      </c>
      <c r="G3193">
        <v>54.65</v>
      </c>
      <c r="H3193">
        <f t="shared" si="785"/>
        <v>1</v>
      </c>
      <c r="I3193">
        <f t="shared" si="786"/>
        <v>0</v>
      </c>
      <c r="J3193">
        <f t="shared" si="787"/>
        <v>1</v>
      </c>
      <c r="K3193">
        <f t="shared" si="788"/>
        <v>0</v>
      </c>
      <c r="L3193">
        <f t="shared" si="789"/>
        <v>0</v>
      </c>
      <c r="M3193">
        <f t="shared" si="790"/>
        <v>0</v>
      </c>
      <c r="N3193">
        <f t="shared" si="791"/>
        <v>0</v>
      </c>
      <c r="O3193">
        <f t="shared" si="792"/>
        <v>1</v>
      </c>
      <c r="P3193">
        <v>66</v>
      </c>
      <c r="Q3193">
        <f t="shared" si="793"/>
        <v>0</v>
      </c>
      <c r="R3193">
        <f t="shared" si="794"/>
        <v>0</v>
      </c>
      <c r="S3193">
        <f t="shared" si="795"/>
        <v>0</v>
      </c>
      <c r="T3193">
        <f t="shared" si="796"/>
        <v>1</v>
      </c>
      <c r="U3193">
        <v>0</v>
      </c>
      <c r="V3193">
        <f t="shared" si="797"/>
        <v>2.5268322280942626E-2</v>
      </c>
      <c r="W3193">
        <f t="shared" si="798"/>
        <v>0.50631674447662489</v>
      </c>
      <c r="X3193">
        <f t="shared" si="799"/>
        <v>6.3848811089358152E-4</v>
      </c>
      <c r="Y3193">
        <f t="shared" si="800"/>
        <v>0</v>
      </c>
      <c r="Z3193" t="s">
        <v>3225</v>
      </c>
    </row>
    <row r="3194" spans="1:26" x14ac:dyDescent="0.25">
      <c r="A3194" t="s">
        <v>26</v>
      </c>
      <c r="B3194" t="s">
        <v>38</v>
      </c>
      <c r="C3194" t="s">
        <v>25</v>
      </c>
      <c r="D3194">
        <v>1</v>
      </c>
      <c r="F3194">
        <v>1</v>
      </c>
      <c r="G3194">
        <v>29.35</v>
      </c>
      <c r="H3194">
        <f t="shared" si="785"/>
        <v>0</v>
      </c>
      <c r="I3194">
        <f t="shared" si="786"/>
        <v>1</v>
      </c>
      <c r="J3194">
        <f t="shared" si="787"/>
        <v>1</v>
      </c>
      <c r="K3194">
        <f t="shared" si="788"/>
        <v>0</v>
      </c>
      <c r="L3194">
        <f t="shared" si="789"/>
        <v>0</v>
      </c>
      <c r="M3194">
        <f t="shared" si="790"/>
        <v>1</v>
      </c>
      <c r="N3194">
        <f t="shared" si="791"/>
        <v>0</v>
      </c>
      <c r="O3194">
        <f t="shared" si="792"/>
        <v>0</v>
      </c>
      <c r="P3194">
        <v>12</v>
      </c>
      <c r="Q3194">
        <f t="shared" si="793"/>
        <v>0</v>
      </c>
      <c r="R3194">
        <f t="shared" si="794"/>
        <v>0</v>
      </c>
      <c r="S3194">
        <f t="shared" si="795"/>
        <v>1</v>
      </c>
      <c r="T3194">
        <f t="shared" si="796"/>
        <v>0</v>
      </c>
      <c r="U3194">
        <v>0</v>
      </c>
      <c r="V3194">
        <f t="shared" si="797"/>
        <v>0.30352167581065637</v>
      </c>
      <c r="W3194">
        <f t="shared" si="798"/>
        <v>0.57530319320813195</v>
      </c>
      <c r="X3194">
        <f t="shared" si="799"/>
        <v>9.2125407686909189E-2</v>
      </c>
      <c r="Y3194">
        <f t="shared" si="800"/>
        <v>0</v>
      </c>
      <c r="Z3194" t="s">
        <v>3226</v>
      </c>
    </row>
    <row r="3195" spans="1:26" x14ac:dyDescent="0.25">
      <c r="A3195" t="s">
        <v>45</v>
      </c>
      <c r="B3195" t="s">
        <v>33</v>
      </c>
      <c r="C3195" t="s">
        <v>23</v>
      </c>
      <c r="D3195">
        <v>0</v>
      </c>
      <c r="F3195">
        <v>1</v>
      </c>
      <c r="G3195">
        <v>19.149999999999999</v>
      </c>
      <c r="H3195">
        <f t="shared" si="785"/>
        <v>1</v>
      </c>
      <c r="I3195">
        <f t="shared" si="786"/>
        <v>0</v>
      </c>
      <c r="J3195">
        <f t="shared" si="787"/>
        <v>0</v>
      </c>
      <c r="K3195">
        <f t="shared" si="788"/>
        <v>0</v>
      </c>
      <c r="L3195">
        <f t="shared" si="789"/>
        <v>1</v>
      </c>
      <c r="M3195">
        <f t="shared" si="790"/>
        <v>0</v>
      </c>
      <c r="N3195">
        <f t="shared" si="791"/>
        <v>0</v>
      </c>
      <c r="O3195">
        <f t="shared" si="792"/>
        <v>1</v>
      </c>
      <c r="P3195">
        <v>58</v>
      </c>
      <c r="Q3195">
        <f t="shared" si="793"/>
        <v>0</v>
      </c>
      <c r="R3195">
        <f t="shared" si="794"/>
        <v>0</v>
      </c>
      <c r="S3195">
        <f t="shared" si="795"/>
        <v>0</v>
      </c>
      <c r="T3195">
        <f t="shared" si="796"/>
        <v>1</v>
      </c>
      <c r="U3195">
        <v>0</v>
      </c>
      <c r="V3195">
        <f t="shared" si="797"/>
        <v>-7.2497803174078917E-2</v>
      </c>
      <c r="W3195">
        <f t="shared" si="798"/>
        <v>0.48188348344226078</v>
      </c>
      <c r="X3195">
        <f t="shared" si="799"/>
        <v>5.2559314650674873E-3</v>
      </c>
      <c r="Y3195">
        <f t="shared" si="800"/>
        <v>0</v>
      </c>
      <c r="Z3195" t="s">
        <v>3227</v>
      </c>
    </row>
    <row r="3196" spans="1:26" x14ac:dyDescent="0.25">
      <c r="A3196" t="s">
        <v>45</v>
      </c>
      <c r="B3196" t="s">
        <v>30</v>
      </c>
      <c r="C3196" t="s">
        <v>23</v>
      </c>
      <c r="D3196">
        <v>0</v>
      </c>
      <c r="F3196">
        <v>1</v>
      </c>
      <c r="G3196">
        <v>19.100000000000001</v>
      </c>
      <c r="H3196">
        <f t="shared" si="785"/>
        <v>1</v>
      </c>
      <c r="I3196">
        <f t="shared" si="786"/>
        <v>0</v>
      </c>
      <c r="J3196">
        <f t="shared" si="787"/>
        <v>0</v>
      </c>
      <c r="K3196">
        <f t="shared" si="788"/>
        <v>0</v>
      </c>
      <c r="L3196">
        <f t="shared" si="789"/>
        <v>1</v>
      </c>
      <c r="M3196">
        <f t="shared" si="790"/>
        <v>0</v>
      </c>
      <c r="N3196">
        <f t="shared" si="791"/>
        <v>0</v>
      </c>
      <c r="O3196">
        <f t="shared" si="792"/>
        <v>1</v>
      </c>
      <c r="P3196">
        <v>3</v>
      </c>
      <c r="Q3196">
        <f t="shared" si="793"/>
        <v>0</v>
      </c>
      <c r="R3196">
        <f t="shared" si="794"/>
        <v>1</v>
      </c>
      <c r="S3196">
        <f t="shared" si="795"/>
        <v>0</v>
      </c>
      <c r="T3196">
        <f t="shared" si="796"/>
        <v>0</v>
      </c>
      <c r="U3196">
        <v>0</v>
      </c>
      <c r="V3196">
        <f t="shared" si="797"/>
        <v>-5.8884306840429661E-2</v>
      </c>
      <c r="W3196">
        <f t="shared" si="798"/>
        <v>0.48528317542352839</v>
      </c>
      <c r="X3196">
        <f t="shared" si="799"/>
        <v>3.4673615920778715E-3</v>
      </c>
      <c r="Y3196">
        <f t="shared" si="800"/>
        <v>0</v>
      </c>
      <c r="Z3196" t="s">
        <v>3228</v>
      </c>
    </row>
    <row r="3197" spans="1:26" x14ac:dyDescent="0.25">
      <c r="A3197" t="s">
        <v>26</v>
      </c>
      <c r="B3197" t="s">
        <v>38</v>
      </c>
      <c r="C3197" t="s">
        <v>25</v>
      </c>
      <c r="D3197">
        <v>1</v>
      </c>
      <c r="F3197">
        <v>1</v>
      </c>
      <c r="G3197">
        <v>55.55</v>
      </c>
      <c r="H3197">
        <f t="shared" si="785"/>
        <v>0</v>
      </c>
      <c r="I3197">
        <f t="shared" si="786"/>
        <v>1</v>
      </c>
      <c r="J3197">
        <f t="shared" si="787"/>
        <v>1</v>
      </c>
      <c r="K3197">
        <f t="shared" si="788"/>
        <v>0</v>
      </c>
      <c r="L3197">
        <f t="shared" si="789"/>
        <v>0</v>
      </c>
      <c r="M3197">
        <f t="shared" si="790"/>
        <v>1</v>
      </c>
      <c r="N3197">
        <f t="shared" si="791"/>
        <v>0</v>
      </c>
      <c r="O3197">
        <f t="shared" si="792"/>
        <v>0</v>
      </c>
      <c r="P3197">
        <v>43</v>
      </c>
      <c r="Q3197">
        <f t="shared" si="793"/>
        <v>0</v>
      </c>
      <c r="R3197">
        <f t="shared" si="794"/>
        <v>0</v>
      </c>
      <c r="S3197">
        <f t="shared" si="795"/>
        <v>1</v>
      </c>
      <c r="T3197">
        <f t="shared" si="796"/>
        <v>0</v>
      </c>
      <c r="U3197">
        <v>1</v>
      </c>
      <c r="V3197">
        <f t="shared" si="797"/>
        <v>0.34923209689376133</v>
      </c>
      <c r="W3197">
        <f t="shared" si="798"/>
        <v>0.58643135203691099</v>
      </c>
      <c r="X3197">
        <f t="shared" si="799"/>
        <v>0.42349886371329082</v>
      </c>
      <c r="Y3197">
        <f t="shared" si="800"/>
        <v>1</v>
      </c>
      <c r="Z3197" t="s">
        <v>3229</v>
      </c>
    </row>
    <row r="3198" spans="1:26" x14ac:dyDescent="0.25">
      <c r="A3198" t="s">
        <v>26</v>
      </c>
      <c r="B3198" t="s">
        <v>27</v>
      </c>
      <c r="C3198" t="s">
        <v>35</v>
      </c>
      <c r="D3198">
        <v>0</v>
      </c>
      <c r="F3198">
        <v>1</v>
      </c>
      <c r="G3198">
        <v>80.55</v>
      </c>
      <c r="H3198">
        <f t="shared" si="785"/>
        <v>1</v>
      </c>
      <c r="I3198">
        <f t="shared" si="786"/>
        <v>0</v>
      </c>
      <c r="J3198">
        <f t="shared" si="787"/>
        <v>0</v>
      </c>
      <c r="K3198">
        <f t="shared" si="788"/>
        <v>1</v>
      </c>
      <c r="L3198">
        <f t="shared" si="789"/>
        <v>0</v>
      </c>
      <c r="M3198">
        <f t="shared" si="790"/>
        <v>1</v>
      </c>
      <c r="N3198">
        <f t="shared" si="791"/>
        <v>0</v>
      </c>
      <c r="O3198">
        <f t="shared" si="792"/>
        <v>0</v>
      </c>
      <c r="P3198">
        <v>9</v>
      </c>
      <c r="Q3198">
        <f t="shared" si="793"/>
        <v>1</v>
      </c>
      <c r="R3198">
        <f t="shared" si="794"/>
        <v>0</v>
      </c>
      <c r="S3198">
        <f t="shared" si="795"/>
        <v>0</v>
      </c>
      <c r="T3198">
        <f t="shared" si="796"/>
        <v>0</v>
      </c>
      <c r="U3198">
        <v>0</v>
      </c>
      <c r="V3198">
        <f t="shared" si="797"/>
        <v>0.52011365669722609</v>
      </c>
      <c r="W3198">
        <f t="shared" si="798"/>
        <v>0.62717434266622585</v>
      </c>
      <c r="X3198">
        <f t="shared" si="799"/>
        <v>0.27051821588295993</v>
      </c>
      <c r="Y3198">
        <f t="shared" si="800"/>
        <v>1</v>
      </c>
      <c r="Z3198" t="s">
        <v>3230</v>
      </c>
    </row>
    <row r="3199" spans="1:26" x14ac:dyDescent="0.25">
      <c r="A3199" t="s">
        <v>29</v>
      </c>
      <c r="B3199" t="s">
        <v>30</v>
      </c>
      <c r="C3199" t="s">
        <v>23</v>
      </c>
      <c r="D3199">
        <v>0</v>
      </c>
      <c r="F3199">
        <v>1</v>
      </c>
      <c r="G3199">
        <v>20.25</v>
      </c>
      <c r="H3199">
        <f t="shared" si="785"/>
        <v>1</v>
      </c>
      <c r="I3199">
        <f t="shared" si="786"/>
        <v>0</v>
      </c>
      <c r="J3199">
        <f t="shared" si="787"/>
        <v>0</v>
      </c>
      <c r="K3199">
        <f t="shared" si="788"/>
        <v>0</v>
      </c>
      <c r="L3199">
        <f t="shared" si="789"/>
        <v>1</v>
      </c>
      <c r="M3199">
        <f t="shared" si="790"/>
        <v>0</v>
      </c>
      <c r="N3199">
        <f t="shared" si="791"/>
        <v>1</v>
      </c>
      <c r="O3199">
        <f t="shared" si="792"/>
        <v>0</v>
      </c>
      <c r="P3199">
        <v>3</v>
      </c>
      <c r="Q3199">
        <f t="shared" si="793"/>
        <v>0</v>
      </c>
      <c r="R3199">
        <f t="shared" si="794"/>
        <v>1</v>
      </c>
      <c r="S3199">
        <f t="shared" si="795"/>
        <v>0</v>
      </c>
      <c r="T3199">
        <f t="shared" si="796"/>
        <v>0</v>
      </c>
      <c r="U3199">
        <v>0</v>
      </c>
      <c r="V3199">
        <f t="shared" si="797"/>
        <v>-1.0848786176549306E-2</v>
      </c>
      <c r="W3199">
        <f t="shared" si="798"/>
        <v>0.49728783005680977</v>
      </c>
      <c r="X3199">
        <f t="shared" si="799"/>
        <v>1.1769616150448729E-4</v>
      </c>
      <c r="Y3199">
        <f t="shared" si="800"/>
        <v>0</v>
      </c>
      <c r="Z3199" t="s">
        <v>3231</v>
      </c>
    </row>
    <row r="3200" spans="1:26" x14ac:dyDescent="0.25">
      <c r="A3200" t="s">
        <v>29</v>
      </c>
      <c r="B3200" t="s">
        <v>33</v>
      </c>
      <c r="C3200" t="s">
        <v>25</v>
      </c>
      <c r="D3200">
        <v>0</v>
      </c>
      <c r="F3200">
        <v>1</v>
      </c>
      <c r="G3200">
        <v>69.5</v>
      </c>
      <c r="H3200">
        <f t="shared" si="785"/>
        <v>1</v>
      </c>
      <c r="I3200">
        <f t="shared" si="786"/>
        <v>0</v>
      </c>
      <c r="J3200">
        <f t="shared" si="787"/>
        <v>1</v>
      </c>
      <c r="K3200">
        <f t="shared" si="788"/>
        <v>0</v>
      </c>
      <c r="L3200">
        <f t="shared" si="789"/>
        <v>0</v>
      </c>
      <c r="M3200">
        <f t="shared" si="790"/>
        <v>0</v>
      </c>
      <c r="N3200">
        <f t="shared" si="791"/>
        <v>1</v>
      </c>
      <c r="O3200">
        <f t="shared" si="792"/>
        <v>0</v>
      </c>
      <c r="P3200">
        <v>22</v>
      </c>
      <c r="Q3200">
        <f t="shared" si="793"/>
        <v>0</v>
      </c>
      <c r="R3200">
        <f t="shared" si="794"/>
        <v>0</v>
      </c>
      <c r="S3200">
        <f t="shared" si="795"/>
        <v>0</v>
      </c>
      <c r="T3200">
        <f t="shared" si="796"/>
        <v>1</v>
      </c>
      <c r="U3200">
        <v>1</v>
      </c>
      <c r="V3200">
        <f t="shared" si="797"/>
        <v>9.9526071364593391E-2</v>
      </c>
      <c r="W3200">
        <f t="shared" si="798"/>
        <v>0.52486099963557109</v>
      </c>
      <c r="X3200">
        <f t="shared" si="799"/>
        <v>0.81085329615208346</v>
      </c>
      <c r="Y3200">
        <f t="shared" si="800"/>
        <v>0</v>
      </c>
      <c r="Z3200" t="s">
        <v>3232</v>
      </c>
    </row>
    <row r="3201" spans="1:26" x14ac:dyDescent="0.25">
      <c r="A3201" t="s">
        <v>29</v>
      </c>
      <c r="B3201" t="s">
        <v>33</v>
      </c>
      <c r="C3201" t="s">
        <v>35</v>
      </c>
      <c r="D3201">
        <v>0</v>
      </c>
      <c r="F3201">
        <v>1</v>
      </c>
      <c r="G3201">
        <v>106</v>
      </c>
      <c r="H3201">
        <f t="shared" si="785"/>
        <v>1</v>
      </c>
      <c r="I3201">
        <f t="shared" si="786"/>
        <v>0</v>
      </c>
      <c r="J3201">
        <f t="shared" si="787"/>
        <v>0</v>
      </c>
      <c r="K3201">
        <f t="shared" si="788"/>
        <v>1</v>
      </c>
      <c r="L3201">
        <f t="shared" si="789"/>
        <v>0</v>
      </c>
      <c r="M3201">
        <f t="shared" si="790"/>
        <v>0</v>
      </c>
      <c r="N3201">
        <f t="shared" si="791"/>
        <v>1</v>
      </c>
      <c r="O3201">
        <f t="shared" si="792"/>
        <v>0</v>
      </c>
      <c r="P3201">
        <v>40</v>
      </c>
      <c r="Q3201">
        <f t="shared" si="793"/>
        <v>0</v>
      </c>
      <c r="R3201">
        <f t="shared" si="794"/>
        <v>0</v>
      </c>
      <c r="S3201">
        <f t="shared" si="795"/>
        <v>0</v>
      </c>
      <c r="T3201">
        <f t="shared" si="796"/>
        <v>1</v>
      </c>
      <c r="U3201">
        <v>0</v>
      </c>
      <c r="V3201">
        <f t="shared" si="797"/>
        <v>0.15156842468077467</v>
      </c>
      <c r="W3201">
        <f t="shared" si="798"/>
        <v>0.53781973119291648</v>
      </c>
      <c r="X3201">
        <f t="shared" si="799"/>
        <v>2.2972987360211663E-2</v>
      </c>
      <c r="Y3201">
        <f t="shared" si="800"/>
        <v>0</v>
      </c>
      <c r="Z3201" t="s">
        <v>3233</v>
      </c>
    </row>
    <row r="3202" spans="1:26" x14ac:dyDescent="0.25">
      <c r="A3202" t="s">
        <v>45</v>
      </c>
      <c r="B3202" t="s">
        <v>33</v>
      </c>
      <c r="C3202" t="s">
        <v>23</v>
      </c>
      <c r="D3202">
        <v>0</v>
      </c>
      <c r="F3202">
        <v>1</v>
      </c>
      <c r="G3202">
        <v>25.5</v>
      </c>
      <c r="H3202">
        <f t="shared" si="785"/>
        <v>1</v>
      </c>
      <c r="I3202">
        <f t="shared" si="786"/>
        <v>0</v>
      </c>
      <c r="J3202">
        <f t="shared" si="787"/>
        <v>0</v>
      </c>
      <c r="K3202">
        <f t="shared" si="788"/>
        <v>0</v>
      </c>
      <c r="L3202">
        <f t="shared" si="789"/>
        <v>1</v>
      </c>
      <c r="M3202">
        <f t="shared" si="790"/>
        <v>0</v>
      </c>
      <c r="N3202">
        <f t="shared" si="791"/>
        <v>0</v>
      </c>
      <c r="O3202">
        <f t="shared" si="792"/>
        <v>1</v>
      </c>
      <c r="P3202">
        <v>68</v>
      </c>
      <c r="Q3202">
        <f t="shared" si="793"/>
        <v>0</v>
      </c>
      <c r="R3202">
        <f t="shared" si="794"/>
        <v>0</v>
      </c>
      <c r="S3202">
        <f t="shared" si="795"/>
        <v>0</v>
      </c>
      <c r="T3202">
        <f t="shared" si="796"/>
        <v>1</v>
      </c>
      <c r="U3202">
        <v>0</v>
      </c>
      <c r="V3202">
        <f t="shared" si="797"/>
        <v>-5.7734632040349232E-2</v>
      </c>
      <c r="W3202">
        <f t="shared" si="798"/>
        <v>0.48557034994855353</v>
      </c>
      <c r="X3202">
        <f t="shared" si="799"/>
        <v>3.3332877368345199E-3</v>
      </c>
      <c r="Y3202">
        <f t="shared" si="800"/>
        <v>0</v>
      </c>
      <c r="Z3202" t="s">
        <v>3234</v>
      </c>
    </row>
    <row r="3203" spans="1:26" x14ac:dyDescent="0.25">
      <c r="A3203" t="s">
        <v>26</v>
      </c>
      <c r="B3203" t="s">
        <v>27</v>
      </c>
      <c r="C3203" t="s">
        <v>35</v>
      </c>
      <c r="D3203">
        <v>0</v>
      </c>
      <c r="F3203">
        <v>1</v>
      </c>
      <c r="G3203">
        <v>104.3</v>
      </c>
      <c r="H3203">
        <f t="shared" ref="H3203:H3266" si="801">IF(D3203:D10245=0,1,0)</f>
        <v>1</v>
      </c>
      <c r="I3203">
        <f t="shared" ref="I3203:I3266" si="802">IF(D3203:D10245=1,1,0)</f>
        <v>0</v>
      </c>
      <c r="J3203">
        <f t="shared" ref="J3203:J3266" si="803">IF(C3203:C10245="DSL",1,0)</f>
        <v>0</v>
      </c>
      <c r="K3203">
        <f t="shared" ref="K3203:K3266" si="804">IF(C3203:C10245="Fiber optic",1,0)</f>
        <v>1</v>
      </c>
      <c r="L3203">
        <f t="shared" ref="L3203:L3266" si="805">IF(C3203:C10245="No",1,0)</f>
        <v>0</v>
      </c>
      <c r="M3203">
        <f t="shared" ref="M3203:M3266" si="806">IF(A3203:A10245="Month-to-month",1,0)</f>
        <v>1</v>
      </c>
      <c r="N3203">
        <f t="shared" ref="N3203:N3266" si="807">IF(A3203:A10245="ONE YEAR",1,0)</f>
        <v>0</v>
      </c>
      <c r="O3203">
        <f t="shared" ref="O3203:O3266" si="808">IF(A3203:A10245="two year",1,0)</f>
        <v>0</v>
      </c>
      <c r="P3203">
        <v>54</v>
      </c>
      <c r="Q3203">
        <f t="shared" ref="Q3203:Q3266" si="809">IF(B3203:B10245="Electronic check",1,0)</f>
        <v>1</v>
      </c>
      <c r="R3203">
        <f t="shared" ref="R3203:R3266" si="810">IF(B3203:B10245="Mailed check",1,0)</f>
        <v>0</v>
      </c>
      <c r="S3203">
        <f t="shared" ref="S3203:S3266" si="811">IF(B3203:B10245="Credit card (automatic)",1,0)</f>
        <v>0</v>
      </c>
      <c r="T3203">
        <f t="shared" ref="T3203:T3266" si="812">IF(B3203:B10245="Bank transfer (automatic)",1,0)</f>
        <v>0</v>
      </c>
      <c r="U3203">
        <v>1</v>
      </c>
      <c r="V3203">
        <f t="shared" si="797"/>
        <v>0.55714122275756184</v>
      </c>
      <c r="W3203">
        <f t="shared" si="798"/>
        <v>0.63579081671054383</v>
      </c>
      <c r="X3203">
        <f t="shared" si="799"/>
        <v>0.19612389658066748</v>
      </c>
      <c r="Y3203">
        <f t="shared" si="800"/>
        <v>1</v>
      </c>
      <c r="Z3203" t="s">
        <v>3235</v>
      </c>
    </row>
    <row r="3204" spans="1:26" x14ac:dyDescent="0.25">
      <c r="A3204" t="s">
        <v>45</v>
      </c>
      <c r="B3204" t="s">
        <v>30</v>
      </c>
      <c r="C3204" t="s">
        <v>25</v>
      </c>
      <c r="D3204">
        <v>0</v>
      </c>
      <c r="F3204">
        <v>1</v>
      </c>
      <c r="G3204">
        <v>79.599999999999994</v>
      </c>
      <c r="H3204">
        <f t="shared" si="801"/>
        <v>1</v>
      </c>
      <c r="I3204">
        <f t="shared" si="802"/>
        <v>0</v>
      </c>
      <c r="J3204">
        <f t="shared" si="803"/>
        <v>1</v>
      </c>
      <c r="K3204">
        <f t="shared" si="804"/>
        <v>0</v>
      </c>
      <c r="L3204">
        <f t="shared" si="805"/>
        <v>0</v>
      </c>
      <c r="M3204">
        <f t="shared" si="806"/>
        <v>0</v>
      </c>
      <c r="N3204">
        <f t="shared" si="807"/>
        <v>0</v>
      </c>
      <c r="O3204">
        <f t="shared" si="808"/>
        <v>1</v>
      </c>
      <c r="P3204">
        <v>50</v>
      </c>
      <c r="Q3204">
        <f t="shared" si="809"/>
        <v>0</v>
      </c>
      <c r="R3204">
        <f t="shared" si="810"/>
        <v>1</v>
      </c>
      <c r="S3204">
        <f t="shared" si="811"/>
        <v>0</v>
      </c>
      <c r="T3204">
        <f t="shared" si="812"/>
        <v>0</v>
      </c>
      <c r="U3204">
        <v>0</v>
      </c>
      <c r="V3204">
        <f t="shared" ref="V3204:V3267" si="813">G3204*$G$2+H3205*$H$2+K3205*$K$2+M3204*$M$2+O3204*$O$2+Q3204*$Q$2+L3204*$L$2</f>
        <v>5.0475305732655851E-2</v>
      </c>
      <c r="W3204">
        <f t="shared" ref="W3204:W3267" si="814">1/ (1+EXP(-V3204))</f>
        <v>0.51261614797415755</v>
      </c>
      <c r="X3204">
        <f t="shared" ref="X3204:X3267" si="815">(U3204-V3204)^2</f>
        <v>2.5477564888050806E-3</v>
      </c>
      <c r="Y3204">
        <f t="shared" ref="Y3204:Y3267" si="816">IF(W3204&gt;=0.58,1,0)</f>
        <v>0</v>
      </c>
      <c r="Z3204" t="s">
        <v>3236</v>
      </c>
    </row>
    <row r="3205" spans="1:26" x14ac:dyDescent="0.25">
      <c r="A3205" t="s">
        <v>26</v>
      </c>
      <c r="B3205" t="s">
        <v>27</v>
      </c>
      <c r="C3205" t="s">
        <v>25</v>
      </c>
      <c r="D3205">
        <v>0</v>
      </c>
      <c r="F3205">
        <v>1</v>
      </c>
      <c r="G3205">
        <v>55.25</v>
      </c>
      <c r="H3205">
        <f t="shared" si="801"/>
        <v>1</v>
      </c>
      <c r="I3205">
        <f t="shared" si="802"/>
        <v>0</v>
      </c>
      <c r="J3205">
        <f t="shared" si="803"/>
        <v>1</v>
      </c>
      <c r="K3205">
        <f t="shared" si="804"/>
        <v>0</v>
      </c>
      <c r="L3205">
        <f t="shared" si="805"/>
        <v>0</v>
      </c>
      <c r="M3205">
        <f t="shared" si="806"/>
        <v>1</v>
      </c>
      <c r="N3205">
        <f t="shared" si="807"/>
        <v>0</v>
      </c>
      <c r="O3205">
        <f t="shared" si="808"/>
        <v>0</v>
      </c>
      <c r="P3205">
        <v>1</v>
      </c>
      <c r="Q3205">
        <f t="shared" si="809"/>
        <v>1</v>
      </c>
      <c r="R3205">
        <f t="shared" si="810"/>
        <v>0</v>
      </c>
      <c r="S3205">
        <f t="shared" si="811"/>
        <v>0</v>
      </c>
      <c r="T3205">
        <f t="shared" si="812"/>
        <v>0</v>
      </c>
      <c r="U3205">
        <v>0</v>
      </c>
      <c r="V3205">
        <f t="shared" si="813"/>
        <v>0.48066955474663697</v>
      </c>
      <c r="W3205">
        <f t="shared" si="814"/>
        <v>0.61790596790284746</v>
      </c>
      <c r="X3205">
        <f t="shared" si="815"/>
        <v>0.23104322086033025</v>
      </c>
      <c r="Y3205">
        <f t="shared" si="816"/>
        <v>1</v>
      </c>
      <c r="Z3205" t="s">
        <v>3237</v>
      </c>
    </row>
    <row r="3206" spans="1:26" x14ac:dyDescent="0.25">
      <c r="A3206" t="s">
        <v>45</v>
      </c>
      <c r="B3206" t="s">
        <v>33</v>
      </c>
      <c r="C3206" t="s">
        <v>25</v>
      </c>
      <c r="D3206">
        <v>0</v>
      </c>
      <c r="F3206">
        <v>1</v>
      </c>
      <c r="G3206">
        <v>88.05</v>
      </c>
      <c r="H3206">
        <f t="shared" si="801"/>
        <v>1</v>
      </c>
      <c r="I3206">
        <f t="shared" si="802"/>
        <v>0</v>
      </c>
      <c r="J3206">
        <f t="shared" si="803"/>
        <v>1</v>
      </c>
      <c r="K3206">
        <f t="shared" si="804"/>
        <v>0</v>
      </c>
      <c r="L3206">
        <f t="shared" si="805"/>
        <v>0</v>
      </c>
      <c r="M3206">
        <f t="shared" si="806"/>
        <v>0</v>
      </c>
      <c r="N3206">
        <f t="shared" si="807"/>
        <v>0</v>
      </c>
      <c r="O3206">
        <f t="shared" si="808"/>
        <v>1</v>
      </c>
      <c r="P3206">
        <v>72</v>
      </c>
      <c r="Q3206">
        <f t="shared" si="809"/>
        <v>0</v>
      </c>
      <c r="R3206">
        <f t="shared" si="810"/>
        <v>0</v>
      </c>
      <c r="S3206">
        <f t="shared" si="811"/>
        <v>0</v>
      </c>
      <c r="T3206">
        <f t="shared" si="812"/>
        <v>1</v>
      </c>
      <c r="U3206">
        <v>0</v>
      </c>
      <c r="V3206">
        <f t="shared" si="813"/>
        <v>6.3649323973070049E-2</v>
      </c>
      <c r="W3206">
        <f t="shared" si="814"/>
        <v>0.51590696111745393</v>
      </c>
      <c r="X3206">
        <f t="shared" si="815"/>
        <v>4.0512364422288297E-3</v>
      </c>
      <c r="Y3206">
        <f t="shared" si="816"/>
        <v>0</v>
      </c>
      <c r="Z3206" t="s">
        <v>3238</v>
      </c>
    </row>
    <row r="3207" spans="1:26" x14ac:dyDescent="0.25">
      <c r="A3207" t="s">
        <v>29</v>
      </c>
      <c r="B3207" t="s">
        <v>33</v>
      </c>
      <c r="C3207" t="s">
        <v>23</v>
      </c>
      <c r="D3207">
        <v>0</v>
      </c>
      <c r="F3207">
        <v>1</v>
      </c>
      <c r="G3207">
        <v>20.399999999999999</v>
      </c>
      <c r="H3207">
        <f t="shared" si="801"/>
        <v>1</v>
      </c>
      <c r="I3207">
        <f t="shared" si="802"/>
        <v>0</v>
      </c>
      <c r="J3207">
        <f t="shared" si="803"/>
        <v>0</v>
      </c>
      <c r="K3207">
        <f t="shared" si="804"/>
        <v>0</v>
      </c>
      <c r="L3207">
        <f t="shared" si="805"/>
        <v>1</v>
      </c>
      <c r="M3207">
        <f t="shared" si="806"/>
        <v>0</v>
      </c>
      <c r="N3207">
        <f t="shared" si="807"/>
        <v>1</v>
      </c>
      <c r="O3207">
        <f t="shared" si="808"/>
        <v>0</v>
      </c>
      <c r="P3207">
        <v>40</v>
      </c>
      <c r="Q3207">
        <f t="shared" si="809"/>
        <v>0</v>
      </c>
      <c r="R3207">
        <f t="shared" si="810"/>
        <v>0</v>
      </c>
      <c r="S3207">
        <f t="shared" si="811"/>
        <v>0</v>
      </c>
      <c r="T3207">
        <f t="shared" si="812"/>
        <v>1</v>
      </c>
      <c r="U3207">
        <v>0</v>
      </c>
      <c r="V3207">
        <f t="shared" si="813"/>
        <v>-5.7517586038335899E-3</v>
      </c>
      <c r="W3207">
        <f t="shared" si="814"/>
        <v>0.4985620643132756</v>
      </c>
      <c r="X3207">
        <f t="shared" si="815"/>
        <v>3.3082727036773727E-5</v>
      </c>
      <c r="Y3207">
        <f t="shared" si="816"/>
        <v>0</v>
      </c>
      <c r="Z3207" t="s">
        <v>3239</v>
      </c>
    </row>
    <row r="3208" spans="1:26" x14ac:dyDescent="0.25">
      <c r="A3208" t="s">
        <v>45</v>
      </c>
      <c r="B3208" t="s">
        <v>33</v>
      </c>
      <c r="C3208" t="s">
        <v>35</v>
      </c>
      <c r="D3208">
        <v>0</v>
      </c>
      <c r="F3208">
        <v>1</v>
      </c>
      <c r="G3208">
        <v>117.6</v>
      </c>
      <c r="H3208">
        <f t="shared" si="801"/>
        <v>1</v>
      </c>
      <c r="I3208">
        <f t="shared" si="802"/>
        <v>0</v>
      </c>
      <c r="J3208">
        <f t="shared" si="803"/>
        <v>0</v>
      </c>
      <c r="K3208">
        <f t="shared" si="804"/>
        <v>1</v>
      </c>
      <c r="L3208">
        <f t="shared" si="805"/>
        <v>0</v>
      </c>
      <c r="M3208">
        <f t="shared" si="806"/>
        <v>0</v>
      </c>
      <c r="N3208">
        <f t="shared" si="807"/>
        <v>0</v>
      </c>
      <c r="O3208">
        <f t="shared" si="808"/>
        <v>1</v>
      </c>
      <c r="P3208">
        <v>72</v>
      </c>
      <c r="Q3208">
        <f t="shared" si="809"/>
        <v>0</v>
      </c>
      <c r="R3208">
        <f t="shared" si="810"/>
        <v>0</v>
      </c>
      <c r="S3208">
        <f t="shared" si="811"/>
        <v>0</v>
      </c>
      <c r="T3208">
        <f t="shared" si="812"/>
        <v>1</v>
      </c>
      <c r="U3208">
        <v>0</v>
      </c>
      <c r="V3208">
        <f t="shared" si="813"/>
        <v>0.10971941142919298</v>
      </c>
      <c r="W3208">
        <f t="shared" si="814"/>
        <v>0.52740236843116806</v>
      </c>
      <c r="X3208">
        <f t="shared" si="815"/>
        <v>1.2038349244368522E-2</v>
      </c>
      <c r="Y3208">
        <f t="shared" si="816"/>
        <v>0</v>
      </c>
      <c r="Z3208" t="s">
        <v>3240</v>
      </c>
    </row>
    <row r="3209" spans="1:26" x14ac:dyDescent="0.25">
      <c r="A3209" t="s">
        <v>26</v>
      </c>
      <c r="B3209" t="s">
        <v>30</v>
      </c>
      <c r="C3209" t="s">
        <v>23</v>
      </c>
      <c r="D3209">
        <v>0</v>
      </c>
      <c r="F3209">
        <v>1</v>
      </c>
      <c r="G3209">
        <v>20</v>
      </c>
      <c r="H3209">
        <f t="shared" si="801"/>
        <v>1</v>
      </c>
      <c r="I3209">
        <f t="shared" si="802"/>
        <v>0</v>
      </c>
      <c r="J3209">
        <f t="shared" si="803"/>
        <v>0</v>
      </c>
      <c r="K3209">
        <f t="shared" si="804"/>
        <v>0</v>
      </c>
      <c r="L3209">
        <f t="shared" si="805"/>
        <v>1</v>
      </c>
      <c r="M3209">
        <f t="shared" si="806"/>
        <v>1</v>
      </c>
      <c r="N3209">
        <f t="shared" si="807"/>
        <v>0</v>
      </c>
      <c r="O3209">
        <f t="shared" si="808"/>
        <v>0</v>
      </c>
      <c r="P3209">
        <v>6</v>
      </c>
      <c r="Q3209">
        <f t="shared" si="809"/>
        <v>0</v>
      </c>
      <c r="R3209">
        <f t="shared" si="810"/>
        <v>1</v>
      </c>
      <c r="S3209">
        <f t="shared" si="811"/>
        <v>0</v>
      </c>
      <c r="T3209">
        <f t="shared" si="812"/>
        <v>0</v>
      </c>
      <c r="U3209">
        <v>0</v>
      </c>
      <c r="V3209">
        <f t="shared" si="813"/>
        <v>0.26021629851163336</v>
      </c>
      <c r="W3209">
        <f t="shared" si="814"/>
        <v>0.56468946202458747</v>
      </c>
      <c r="X3209">
        <f t="shared" si="815"/>
        <v>6.7712522011095483E-2</v>
      </c>
      <c r="Y3209">
        <f t="shared" si="816"/>
        <v>0</v>
      </c>
      <c r="Z3209" t="s">
        <v>3241</v>
      </c>
    </row>
    <row r="3210" spans="1:26" x14ac:dyDescent="0.25">
      <c r="A3210" t="s">
        <v>26</v>
      </c>
      <c r="B3210" t="s">
        <v>38</v>
      </c>
      <c r="C3210" t="s">
        <v>23</v>
      </c>
      <c r="D3210">
        <v>0</v>
      </c>
      <c r="F3210">
        <v>1</v>
      </c>
      <c r="G3210">
        <v>19.649999999999999</v>
      </c>
      <c r="H3210">
        <f t="shared" si="801"/>
        <v>1</v>
      </c>
      <c r="I3210">
        <f t="shared" si="802"/>
        <v>0</v>
      </c>
      <c r="J3210">
        <f t="shared" si="803"/>
        <v>0</v>
      </c>
      <c r="K3210">
        <f t="shared" si="804"/>
        <v>0</v>
      </c>
      <c r="L3210">
        <f t="shared" si="805"/>
        <v>1</v>
      </c>
      <c r="M3210">
        <f t="shared" si="806"/>
        <v>1</v>
      </c>
      <c r="N3210">
        <f t="shared" si="807"/>
        <v>0</v>
      </c>
      <c r="O3210">
        <f t="shared" si="808"/>
        <v>0</v>
      </c>
      <c r="P3210">
        <v>5</v>
      </c>
      <c r="Q3210">
        <f t="shared" si="809"/>
        <v>0</v>
      </c>
      <c r="R3210">
        <f t="shared" si="810"/>
        <v>0</v>
      </c>
      <c r="S3210">
        <f t="shared" si="811"/>
        <v>1</v>
      </c>
      <c r="T3210">
        <f t="shared" si="812"/>
        <v>0</v>
      </c>
      <c r="U3210">
        <v>0</v>
      </c>
      <c r="V3210">
        <f t="shared" si="813"/>
        <v>0.25967062911705996</v>
      </c>
      <c r="W3210">
        <f t="shared" si="814"/>
        <v>0.56455532342148007</v>
      </c>
      <c r="X3210">
        <f t="shared" si="815"/>
        <v>6.7428835626049705E-2</v>
      </c>
      <c r="Y3210">
        <f t="shared" si="816"/>
        <v>0</v>
      </c>
      <c r="Z3210" t="s">
        <v>3242</v>
      </c>
    </row>
    <row r="3211" spans="1:26" x14ac:dyDescent="0.25">
      <c r="A3211" t="s">
        <v>29</v>
      </c>
      <c r="B3211" t="s">
        <v>38</v>
      </c>
      <c r="C3211" t="s">
        <v>25</v>
      </c>
      <c r="D3211">
        <v>0</v>
      </c>
      <c r="F3211">
        <v>1</v>
      </c>
      <c r="G3211">
        <v>70.55</v>
      </c>
      <c r="H3211">
        <f t="shared" si="801"/>
        <v>1</v>
      </c>
      <c r="I3211">
        <f t="shared" si="802"/>
        <v>0</v>
      </c>
      <c r="J3211">
        <f t="shared" si="803"/>
        <v>1</v>
      </c>
      <c r="K3211">
        <f t="shared" si="804"/>
        <v>0</v>
      </c>
      <c r="L3211">
        <f t="shared" si="805"/>
        <v>0</v>
      </c>
      <c r="M3211">
        <f t="shared" si="806"/>
        <v>0</v>
      </c>
      <c r="N3211">
        <f t="shared" si="807"/>
        <v>1</v>
      </c>
      <c r="O3211">
        <f t="shared" si="808"/>
        <v>0</v>
      </c>
      <c r="P3211">
        <v>48</v>
      </c>
      <c r="Q3211">
        <f t="shared" si="809"/>
        <v>0</v>
      </c>
      <c r="R3211">
        <f t="shared" si="810"/>
        <v>0</v>
      </c>
      <c r="S3211">
        <f t="shared" si="811"/>
        <v>1</v>
      </c>
      <c r="T3211">
        <f t="shared" si="812"/>
        <v>0</v>
      </c>
      <c r="U3211">
        <v>0</v>
      </c>
      <c r="V3211">
        <f t="shared" si="813"/>
        <v>0.10116307954831351</v>
      </c>
      <c r="W3211">
        <f t="shared" si="814"/>
        <v>0.5252692231920878</v>
      </c>
      <c r="X3211">
        <f t="shared" si="815"/>
        <v>1.0233968663698407E-2</v>
      </c>
      <c r="Y3211">
        <f t="shared" si="816"/>
        <v>0</v>
      </c>
      <c r="Z3211" t="s">
        <v>3243</v>
      </c>
    </row>
    <row r="3212" spans="1:26" x14ac:dyDescent="0.25">
      <c r="A3212" t="s">
        <v>26</v>
      </c>
      <c r="B3212" t="s">
        <v>27</v>
      </c>
      <c r="C3212" t="s">
        <v>35</v>
      </c>
      <c r="D3212">
        <v>0</v>
      </c>
      <c r="F3212">
        <v>1</v>
      </c>
      <c r="G3212">
        <v>93.85</v>
      </c>
      <c r="H3212">
        <f t="shared" si="801"/>
        <v>1</v>
      </c>
      <c r="I3212">
        <f t="shared" si="802"/>
        <v>0</v>
      </c>
      <c r="J3212">
        <f t="shared" si="803"/>
        <v>0</v>
      </c>
      <c r="K3212">
        <f t="shared" si="804"/>
        <v>1</v>
      </c>
      <c r="L3212">
        <f t="shared" si="805"/>
        <v>0</v>
      </c>
      <c r="M3212">
        <f t="shared" si="806"/>
        <v>1</v>
      </c>
      <c r="N3212">
        <f t="shared" si="807"/>
        <v>0</v>
      </c>
      <c r="O3212">
        <f t="shared" si="808"/>
        <v>0</v>
      </c>
      <c r="P3212">
        <v>1</v>
      </c>
      <c r="Q3212">
        <f t="shared" si="809"/>
        <v>1</v>
      </c>
      <c r="R3212">
        <f t="shared" si="810"/>
        <v>0</v>
      </c>
      <c r="S3212">
        <f t="shared" si="811"/>
        <v>0</v>
      </c>
      <c r="T3212">
        <f t="shared" si="812"/>
        <v>0</v>
      </c>
      <c r="U3212">
        <v>1</v>
      </c>
      <c r="V3212">
        <f t="shared" si="813"/>
        <v>0.54084909369101408</v>
      </c>
      <c r="W3212">
        <f t="shared" si="814"/>
        <v>0.63200991645294602</v>
      </c>
      <c r="X3212">
        <f t="shared" si="815"/>
        <v>0.21081955476436318</v>
      </c>
      <c r="Y3212">
        <f t="shared" si="816"/>
        <v>1</v>
      </c>
      <c r="Z3212" t="s">
        <v>3244</v>
      </c>
    </row>
    <row r="3213" spans="1:26" x14ac:dyDescent="0.25">
      <c r="A3213" t="s">
        <v>29</v>
      </c>
      <c r="B3213" t="s">
        <v>30</v>
      </c>
      <c r="C3213" t="s">
        <v>25</v>
      </c>
      <c r="D3213">
        <v>0</v>
      </c>
      <c r="F3213">
        <v>1</v>
      </c>
      <c r="G3213">
        <v>65.8</v>
      </c>
      <c r="H3213">
        <f t="shared" si="801"/>
        <v>1</v>
      </c>
      <c r="I3213">
        <f t="shared" si="802"/>
        <v>0</v>
      </c>
      <c r="J3213">
        <f t="shared" si="803"/>
        <v>1</v>
      </c>
      <c r="K3213">
        <f t="shared" si="804"/>
        <v>0</v>
      </c>
      <c r="L3213">
        <f t="shared" si="805"/>
        <v>0</v>
      </c>
      <c r="M3213">
        <f t="shared" si="806"/>
        <v>0</v>
      </c>
      <c r="N3213">
        <f t="shared" si="807"/>
        <v>1</v>
      </c>
      <c r="O3213">
        <f t="shared" si="808"/>
        <v>0</v>
      </c>
      <c r="P3213">
        <v>64</v>
      </c>
      <c r="Q3213">
        <f t="shared" si="809"/>
        <v>0</v>
      </c>
      <c r="R3213">
        <f t="shared" si="810"/>
        <v>1</v>
      </c>
      <c r="S3213">
        <f t="shared" si="811"/>
        <v>0</v>
      </c>
      <c r="T3213">
        <f t="shared" si="812"/>
        <v>0</v>
      </c>
      <c r="U3213">
        <v>0</v>
      </c>
      <c r="V3213">
        <f t="shared" si="813"/>
        <v>8.8894397075490655E-2</v>
      </c>
      <c r="W3213">
        <f t="shared" si="814"/>
        <v>0.52220897618810791</v>
      </c>
      <c r="X3213">
        <f t="shared" si="815"/>
        <v>7.902213831415001E-3</v>
      </c>
      <c r="Y3213">
        <f t="shared" si="816"/>
        <v>0</v>
      </c>
      <c r="Z3213" t="s">
        <v>3245</v>
      </c>
    </row>
    <row r="3214" spans="1:26" x14ac:dyDescent="0.25">
      <c r="A3214" t="s">
        <v>29</v>
      </c>
      <c r="B3214" t="s">
        <v>38</v>
      </c>
      <c r="C3214" t="s">
        <v>23</v>
      </c>
      <c r="D3214">
        <v>0</v>
      </c>
      <c r="F3214">
        <v>1</v>
      </c>
      <c r="G3214">
        <v>20.05</v>
      </c>
      <c r="H3214">
        <f t="shared" si="801"/>
        <v>1</v>
      </c>
      <c r="I3214">
        <f t="shared" si="802"/>
        <v>0</v>
      </c>
      <c r="J3214">
        <f t="shared" si="803"/>
        <v>0</v>
      </c>
      <c r="K3214">
        <f t="shared" si="804"/>
        <v>0</v>
      </c>
      <c r="L3214">
        <f t="shared" si="805"/>
        <v>1</v>
      </c>
      <c r="M3214">
        <f t="shared" si="806"/>
        <v>0</v>
      </c>
      <c r="N3214">
        <f t="shared" si="807"/>
        <v>1</v>
      </c>
      <c r="O3214">
        <f t="shared" si="808"/>
        <v>0</v>
      </c>
      <c r="P3214">
        <v>17</v>
      </c>
      <c r="Q3214">
        <f t="shared" si="809"/>
        <v>0</v>
      </c>
      <c r="R3214">
        <f t="shared" si="810"/>
        <v>0</v>
      </c>
      <c r="S3214">
        <f t="shared" si="811"/>
        <v>1</v>
      </c>
      <c r="T3214">
        <f t="shared" si="812"/>
        <v>0</v>
      </c>
      <c r="U3214">
        <v>0</v>
      </c>
      <c r="V3214">
        <f t="shared" si="813"/>
        <v>-6.2974279984069556E-3</v>
      </c>
      <c r="W3214">
        <f t="shared" si="814"/>
        <v>0.49842564820331253</v>
      </c>
      <c r="X3214">
        <f t="shared" si="815"/>
        <v>3.9657599395119838E-5</v>
      </c>
      <c r="Y3214">
        <f t="shared" si="816"/>
        <v>0</v>
      </c>
      <c r="Z3214" t="s">
        <v>3246</v>
      </c>
    </row>
    <row r="3215" spans="1:26" x14ac:dyDescent="0.25">
      <c r="A3215" t="s">
        <v>26</v>
      </c>
      <c r="B3215" t="s">
        <v>27</v>
      </c>
      <c r="C3215" t="s">
        <v>35</v>
      </c>
      <c r="D3215">
        <v>0</v>
      </c>
      <c r="F3215">
        <v>1</v>
      </c>
      <c r="G3215">
        <v>80</v>
      </c>
      <c r="H3215">
        <f t="shared" si="801"/>
        <v>1</v>
      </c>
      <c r="I3215">
        <f t="shared" si="802"/>
        <v>0</v>
      </c>
      <c r="J3215">
        <f t="shared" si="803"/>
        <v>0</v>
      </c>
      <c r="K3215">
        <f t="shared" si="804"/>
        <v>1</v>
      </c>
      <c r="L3215">
        <f t="shared" si="805"/>
        <v>0</v>
      </c>
      <c r="M3215">
        <f t="shared" si="806"/>
        <v>1</v>
      </c>
      <c r="N3215">
        <f t="shared" si="807"/>
        <v>0</v>
      </c>
      <c r="O3215">
        <f t="shared" si="808"/>
        <v>0</v>
      </c>
      <c r="P3215">
        <v>40</v>
      </c>
      <c r="Q3215">
        <f t="shared" si="809"/>
        <v>1</v>
      </c>
      <c r="R3215">
        <f t="shared" si="810"/>
        <v>0</v>
      </c>
      <c r="S3215">
        <f t="shared" si="811"/>
        <v>0</v>
      </c>
      <c r="T3215">
        <f t="shared" si="812"/>
        <v>0</v>
      </c>
      <c r="U3215">
        <v>0</v>
      </c>
      <c r="V3215">
        <f t="shared" si="813"/>
        <v>0.51925617622003939</v>
      </c>
      <c r="W3215">
        <f t="shared" si="814"/>
        <v>0.6269738189927262</v>
      </c>
      <c r="X3215">
        <f t="shared" si="815"/>
        <v>0.2696269765426566</v>
      </c>
      <c r="Y3215">
        <f t="shared" si="816"/>
        <v>1</v>
      </c>
      <c r="Z3215" t="s">
        <v>3247</v>
      </c>
    </row>
    <row r="3216" spans="1:26" x14ac:dyDescent="0.25">
      <c r="A3216" t="s">
        <v>29</v>
      </c>
      <c r="B3216" t="s">
        <v>38</v>
      </c>
      <c r="C3216" t="s">
        <v>25</v>
      </c>
      <c r="D3216">
        <v>0</v>
      </c>
      <c r="F3216">
        <v>1</v>
      </c>
      <c r="G3216">
        <v>35.4</v>
      </c>
      <c r="H3216">
        <f t="shared" si="801"/>
        <v>1</v>
      </c>
      <c r="I3216">
        <f t="shared" si="802"/>
        <v>0</v>
      </c>
      <c r="J3216">
        <f t="shared" si="803"/>
        <v>1</v>
      </c>
      <c r="K3216">
        <f t="shared" si="804"/>
        <v>0</v>
      </c>
      <c r="L3216">
        <f t="shared" si="805"/>
        <v>0</v>
      </c>
      <c r="M3216">
        <f t="shared" si="806"/>
        <v>0</v>
      </c>
      <c r="N3216">
        <f t="shared" si="807"/>
        <v>1</v>
      </c>
      <c r="O3216">
        <f t="shared" si="808"/>
        <v>0</v>
      </c>
      <c r="P3216">
        <v>41</v>
      </c>
      <c r="Q3216">
        <f t="shared" si="809"/>
        <v>0</v>
      </c>
      <c r="R3216">
        <f t="shared" si="810"/>
        <v>0</v>
      </c>
      <c r="S3216">
        <f t="shared" si="811"/>
        <v>1</v>
      </c>
      <c r="T3216">
        <f t="shared" si="812"/>
        <v>0</v>
      </c>
      <c r="U3216">
        <v>0</v>
      </c>
      <c r="V3216">
        <f t="shared" si="813"/>
        <v>6.0053730883319244E-2</v>
      </c>
      <c r="W3216">
        <f t="shared" si="814"/>
        <v>0.51500892224722461</v>
      </c>
      <c r="X3216">
        <f t="shared" si="815"/>
        <v>3.6064505930061314E-3</v>
      </c>
      <c r="Y3216">
        <f t="shared" si="816"/>
        <v>0</v>
      </c>
      <c r="Z3216" t="s">
        <v>3248</v>
      </c>
    </row>
    <row r="3217" spans="1:26" x14ac:dyDescent="0.25">
      <c r="A3217" t="s">
        <v>29</v>
      </c>
      <c r="B3217" t="s">
        <v>33</v>
      </c>
      <c r="C3217" t="s">
        <v>35</v>
      </c>
      <c r="D3217">
        <v>1</v>
      </c>
      <c r="F3217">
        <v>1</v>
      </c>
      <c r="G3217">
        <v>79.599999999999994</v>
      </c>
      <c r="H3217">
        <f t="shared" si="801"/>
        <v>0</v>
      </c>
      <c r="I3217">
        <f t="shared" si="802"/>
        <v>1</v>
      </c>
      <c r="J3217">
        <f t="shared" si="803"/>
        <v>0</v>
      </c>
      <c r="K3217">
        <f t="shared" si="804"/>
        <v>1</v>
      </c>
      <c r="L3217">
        <f t="shared" si="805"/>
        <v>0</v>
      </c>
      <c r="M3217">
        <f t="shared" si="806"/>
        <v>0</v>
      </c>
      <c r="N3217">
        <f t="shared" si="807"/>
        <v>1</v>
      </c>
      <c r="O3217">
        <f t="shared" si="808"/>
        <v>0</v>
      </c>
      <c r="P3217">
        <v>51</v>
      </c>
      <c r="Q3217">
        <f t="shared" si="809"/>
        <v>0</v>
      </c>
      <c r="R3217">
        <f t="shared" si="810"/>
        <v>0</v>
      </c>
      <c r="S3217">
        <f t="shared" si="811"/>
        <v>0</v>
      </c>
      <c r="T3217">
        <f t="shared" si="812"/>
        <v>1</v>
      </c>
      <c r="U3217">
        <v>0</v>
      </c>
      <c r="V3217">
        <f t="shared" si="813"/>
        <v>0.11527253103656772</v>
      </c>
      <c r="W3217">
        <f t="shared" si="814"/>
        <v>0.52878626441032939</v>
      </c>
      <c r="X3217">
        <f t="shared" si="815"/>
        <v>1.3287756411576469E-2</v>
      </c>
      <c r="Y3217">
        <f t="shared" si="816"/>
        <v>0</v>
      </c>
      <c r="Z3217" t="s">
        <v>3249</v>
      </c>
    </row>
    <row r="3218" spans="1:26" x14ac:dyDescent="0.25">
      <c r="A3218" t="s">
        <v>26</v>
      </c>
      <c r="B3218" t="s">
        <v>27</v>
      </c>
      <c r="C3218" t="s">
        <v>35</v>
      </c>
      <c r="D3218">
        <v>0</v>
      </c>
      <c r="F3218">
        <v>1</v>
      </c>
      <c r="G3218">
        <v>80.25</v>
      </c>
      <c r="H3218">
        <f t="shared" si="801"/>
        <v>1</v>
      </c>
      <c r="I3218">
        <f t="shared" si="802"/>
        <v>0</v>
      </c>
      <c r="J3218">
        <f t="shared" si="803"/>
        <v>0</v>
      </c>
      <c r="K3218">
        <f t="shared" si="804"/>
        <v>1</v>
      </c>
      <c r="L3218">
        <f t="shared" si="805"/>
        <v>0</v>
      </c>
      <c r="M3218">
        <f t="shared" si="806"/>
        <v>1</v>
      </c>
      <c r="N3218">
        <f t="shared" si="807"/>
        <v>0</v>
      </c>
      <c r="O3218">
        <f t="shared" si="808"/>
        <v>0</v>
      </c>
      <c r="P3218">
        <v>41</v>
      </c>
      <c r="Q3218">
        <f t="shared" si="809"/>
        <v>1</v>
      </c>
      <c r="R3218">
        <f t="shared" si="810"/>
        <v>0</v>
      </c>
      <c r="S3218">
        <f t="shared" si="811"/>
        <v>0</v>
      </c>
      <c r="T3218">
        <f t="shared" si="812"/>
        <v>0</v>
      </c>
      <c r="U3218">
        <v>0</v>
      </c>
      <c r="V3218">
        <f t="shared" si="813"/>
        <v>0.51964594007330611</v>
      </c>
      <c r="W3218">
        <f t="shared" si="814"/>
        <v>0.62706497153423102</v>
      </c>
      <c r="X3218">
        <f t="shared" si="815"/>
        <v>0.27003190303467006</v>
      </c>
      <c r="Y3218">
        <f t="shared" si="816"/>
        <v>1</v>
      </c>
      <c r="Z3218" t="s">
        <v>3250</v>
      </c>
    </row>
    <row r="3219" spans="1:26" x14ac:dyDescent="0.25">
      <c r="A3219" t="s">
        <v>26</v>
      </c>
      <c r="B3219" t="s">
        <v>30</v>
      </c>
      <c r="C3219" t="s">
        <v>25</v>
      </c>
      <c r="D3219">
        <v>0</v>
      </c>
      <c r="F3219">
        <v>1</v>
      </c>
      <c r="G3219">
        <v>50.45</v>
      </c>
      <c r="H3219">
        <f t="shared" si="801"/>
        <v>1</v>
      </c>
      <c r="I3219">
        <f t="shared" si="802"/>
        <v>0</v>
      </c>
      <c r="J3219">
        <f t="shared" si="803"/>
        <v>1</v>
      </c>
      <c r="K3219">
        <f t="shared" si="804"/>
        <v>0</v>
      </c>
      <c r="L3219">
        <f t="shared" si="805"/>
        <v>0</v>
      </c>
      <c r="M3219">
        <f t="shared" si="806"/>
        <v>1</v>
      </c>
      <c r="N3219">
        <f t="shared" si="807"/>
        <v>0</v>
      </c>
      <c r="O3219">
        <f t="shared" si="808"/>
        <v>0</v>
      </c>
      <c r="P3219">
        <v>1</v>
      </c>
      <c r="Q3219">
        <f t="shared" si="809"/>
        <v>0</v>
      </c>
      <c r="R3219">
        <f t="shared" si="810"/>
        <v>1</v>
      </c>
      <c r="S3219">
        <f t="shared" si="811"/>
        <v>0</v>
      </c>
      <c r="T3219">
        <f t="shared" si="812"/>
        <v>0</v>
      </c>
      <c r="U3219">
        <v>1</v>
      </c>
      <c r="V3219">
        <f t="shared" si="813"/>
        <v>0.33641774502636512</v>
      </c>
      <c r="W3219">
        <f t="shared" si="814"/>
        <v>0.58332008878833475</v>
      </c>
      <c r="X3219">
        <f t="shared" si="815"/>
        <v>0.44034140911589414</v>
      </c>
      <c r="Y3219">
        <f t="shared" si="816"/>
        <v>1</v>
      </c>
      <c r="Z3219" t="s">
        <v>3251</v>
      </c>
    </row>
    <row r="3220" spans="1:26" x14ac:dyDescent="0.25">
      <c r="A3220" t="s">
        <v>26</v>
      </c>
      <c r="B3220" t="s">
        <v>30</v>
      </c>
      <c r="C3220" t="s">
        <v>23</v>
      </c>
      <c r="D3220">
        <v>0</v>
      </c>
      <c r="F3220">
        <v>1</v>
      </c>
      <c r="G3220">
        <v>20.45</v>
      </c>
      <c r="H3220">
        <f t="shared" si="801"/>
        <v>1</v>
      </c>
      <c r="I3220">
        <f t="shared" si="802"/>
        <v>0</v>
      </c>
      <c r="J3220">
        <f t="shared" si="803"/>
        <v>0</v>
      </c>
      <c r="K3220">
        <f t="shared" si="804"/>
        <v>0</v>
      </c>
      <c r="L3220">
        <f t="shared" si="805"/>
        <v>1</v>
      </c>
      <c r="M3220">
        <f t="shared" si="806"/>
        <v>1</v>
      </c>
      <c r="N3220">
        <f t="shared" si="807"/>
        <v>0</v>
      </c>
      <c r="O3220">
        <f t="shared" si="808"/>
        <v>0</v>
      </c>
      <c r="P3220">
        <v>2</v>
      </c>
      <c r="Q3220">
        <f t="shared" si="809"/>
        <v>0</v>
      </c>
      <c r="R3220">
        <f t="shared" si="810"/>
        <v>1</v>
      </c>
      <c r="S3220">
        <f t="shared" si="811"/>
        <v>0</v>
      </c>
      <c r="T3220">
        <f t="shared" si="812"/>
        <v>0</v>
      </c>
      <c r="U3220">
        <v>0</v>
      </c>
      <c r="V3220">
        <f t="shared" si="813"/>
        <v>0.26578104270826908</v>
      </c>
      <c r="W3220">
        <f t="shared" si="814"/>
        <v>0.5660568653743524</v>
      </c>
      <c r="X3220">
        <f t="shared" si="815"/>
        <v>7.0639562663094749E-2</v>
      </c>
      <c r="Y3220">
        <f t="shared" si="816"/>
        <v>0</v>
      </c>
      <c r="Z3220" t="s">
        <v>3252</v>
      </c>
    </row>
    <row r="3221" spans="1:26" x14ac:dyDescent="0.25">
      <c r="A3221" t="s">
        <v>29</v>
      </c>
      <c r="B3221" t="s">
        <v>38</v>
      </c>
      <c r="C3221" t="s">
        <v>35</v>
      </c>
      <c r="D3221">
        <v>0</v>
      </c>
      <c r="F3221">
        <v>1</v>
      </c>
      <c r="G3221">
        <v>79.599999999999994</v>
      </c>
      <c r="H3221">
        <f t="shared" si="801"/>
        <v>1</v>
      </c>
      <c r="I3221">
        <f t="shared" si="802"/>
        <v>0</v>
      </c>
      <c r="J3221">
        <f t="shared" si="803"/>
        <v>0</v>
      </c>
      <c r="K3221">
        <f t="shared" si="804"/>
        <v>1</v>
      </c>
      <c r="L3221">
        <f t="shared" si="805"/>
        <v>0</v>
      </c>
      <c r="M3221">
        <f t="shared" si="806"/>
        <v>0</v>
      </c>
      <c r="N3221">
        <f t="shared" si="807"/>
        <v>1</v>
      </c>
      <c r="O3221">
        <f t="shared" si="808"/>
        <v>0</v>
      </c>
      <c r="P3221">
        <v>68</v>
      </c>
      <c r="Q3221">
        <f t="shared" si="809"/>
        <v>0</v>
      </c>
      <c r="R3221">
        <f t="shared" si="810"/>
        <v>0</v>
      </c>
      <c r="S3221">
        <f t="shared" si="811"/>
        <v>1</v>
      </c>
      <c r="T3221">
        <f t="shared" si="812"/>
        <v>0</v>
      </c>
      <c r="U3221">
        <v>0</v>
      </c>
      <c r="V3221">
        <f t="shared" si="813"/>
        <v>0.11040936177581201</v>
      </c>
      <c r="W3221">
        <f t="shared" si="814"/>
        <v>0.52757433468308523</v>
      </c>
      <c r="X3221">
        <f t="shared" si="815"/>
        <v>1.2190227167742138E-2</v>
      </c>
      <c r="Y3221">
        <f t="shared" si="816"/>
        <v>0</v>
      </c>
      <c r="Z3221" t="s">
        <v>3253</v>
      </c>
    </row>
    <row r="3222" spans="1:26" x14ac:dyDescent="0.25">
      <c r="A3222" t="s">
        <v>45</v>
      </c>
      <c r="B3222" t="s">
        <v>30</v>
      </c>
      <c r="C3222" t="s">
        <v>23</v>
      </c>
      <c r="D3222">
        <v>0</v>
      </c>
      <c r="F3222">
        <v>1</v>
      </c>
      <c r="G3222">
        <v>24.7</v>
      </c>
      <c r="H3222">
        <f t="shared" si="801"/>
        <v>1</v>
      </c>
      <c r="I3222">
        <f t="shared" si="802"/>
        <v>0</v>
      </c>
      <c r="J3222">
        <f t="shared" si="803"/>
        <v>0</v>
      </c>
      <c r="K3222">
        <f t="shared" si="804"/>
        <v>0</v>
      </c>
      <c r="L3222">
        <f t="shared" si="805"/>
        <v>1</v>
      </c>
      <c r="M3222">
        <f t="shared" si="806"/>
        <v>0</v>
      </c>
      <c r="N3222">
        <f t="shared" si="807"/>
        <v>0</v>
      </c>
      <c r="O3222">
        <f t="shared" si="808"/>
        <v>1</v>
      </c>
      <c r="P3222">
        <v>24</v>
      </c>
      <c r="Q3222">
        <f t="shared" si="809"/>
        <v>0</v>
      </c>
      <c r="R3222">
        <f t="shared" si="810"/>
        <v>1</v>
      </c>
      <c r="S3222">
        <f t="shared" si="811"/>
        <v>0</v>
      </c>
      <c r="T3222">
        <f t="shared" si="812"/>
        <v>0</v>
      </c>
      <c r="U3222">
        <v>0</v>
      </c>
      <c r="V3222">
        <f t="shared" si="813"/>
        <v>-6.384504563155835E-2</v>
      </c>
      <c r="W3222">
        <f t="shared" si="814"/>
        <v>0.48404415814398982</v>
      </c>
      <c r="X3222">
        <f t="shared" si="815"/>
        <v>4.0761898516957678E-3</v>
      </c>
      <c r="Y3222">
        <f t="shared" si="816"/>
        <v>0</v>
      </c>
      <c r="Z3222" t="s">
        <v>3254</v>
      </c>
    </row>
    <row r="3223" spans="1:26" x14ac:dyDescent="0.25">
      <c r="A3223" t="s">
        <v>45</v>
      </c>
      <c r="B3223" t="s">
        <v>38</v>
      </c>
      <c r="C3223" t="s">
        <v>25</v>
      </c>
      <c r="D3223">
        <v>0</v>
      </c>
      <c r="F3223">
        <v>1</v>
      </c>
      <c r="G3223">
        <v>77.3</v>
      </c>
      <c r="H3223">
        <f t="shared" si="801"/>
        <v>1</v>
      </c>
      <c r="I3223">
        <f t="shared" si="802"/>
        <v>0</v>
      </c>
      <c r="J3223">
        <f t="shared" si="803"/>
        <v>1</v>
      </c>
      <c r="K3223">
        <f t="shared" si="804"/>
        <v>0</v>
      </c>
      <c r="L3223">
        <f t="shared" si="805"/>
        <v>0</v>
      </c>
      <c r="M3223">
        <f t="shared" si="806"/>
        <v>0</v>
      </c>
      <c r="N3223">
        <f t="shared" si="807"/>
        <v>0</v>
      </c>
      <c r="O3223">
        <f t="shared" si="808"/>
        <v>1</v>
      </c>
      <c r="P3223">
        <v>70</v>
      </c>
      <c r="Q3223">
        <f t="shared" si="809"/>
        <v>0</v>
      </c>
      <c r="R3223">
        <f t="shared" si="810"/>
        <v>0</v>
      </c>
      <c r="S3223">
        <f t="shared" si="811"/>
        <v>1</v>
      </c>
      <c r="T3223">
        <f t="shared" si="812"/>
        <v>0</v>
      </c>
      <c r="U3223">
        <v>0</v>
      </c>
      <c r="V3223">
        <f t="shared" si="813"/>
        <v>4.6889478282602315E-2</v>
      </c>
      <c r="W3223">
        <f t="shared" si="814"/>
        <v>0.5117202222866406</v>
      </c>
      <c r="X3223">
        <f t="shared" si="815"/>
        <v>2.1986231736146342E-3</v>
      </c>
      <c r="Y3223">
        <f t="shared" si="816"/>
        <v>0</v>
      </c>
      <c r="Z3223" t="s">
        <v>3255</v>
      </c>
    </row>
    <row r="3224" spans="1:26" x14ac:dyDescent="0.25">
      <c r="A3224" t="s">
        <v>26</v>
      </c>
      <c r="B3224" t="s">
        <v>27</v>
      </c>
      <c r="C3224" t="s">
        <v>25</v>
      </c>
      <c r="D3224">
        <v>0</v>
      </c>
      <c r="F3224">
        <v>1</v>
      </c>
      <c r="G3224">
        <v>29.75</v>
      </c>
      <c r="H3224">
        <f t="shared" si="801"/>
        <v>1</v>
      </c>
      <c r="I3224">
        <f t="shared" si="802"/>
        <v>0</v>
      </c>
      <c r="J3224">
        <f t="shared" si="803"/>
        <v>1</v>
      </c>
      <c r="K3224">
        <f t="shared" si="804"/>
        <v>0</v>
      </c>
      <c r="L3224">
        <f t="shared" si="805"/>
        <v>0</v>
      </c>
      <c r="M3224">
        <f t="shared" si="806"/>
        <v>1</v>
      </c>
      <c r="N3224">
        <f t="shared" si="807"/>
        <v>0</v>
      </c>
      <c r="O3224">
        <f t="shared" si="808"/>
        <v>0</v>
      </c>
      <c r="P3224">
        <v>3</v>
      </c>
      <c r="Q3224">
        <f t="shared" si="809"/>
        <v>1</v>
      </c>
      <c r="R3224">
        <f t="shared" si="810"/>
        <v>0</v>
      </c>
      <c r="S3224">
        <f t="shared" si="811"/>
        <v>0</v>
      </c>
      <c r="T3224">
        <f t="shared" si="812"/>
        <v>0</v>
      </c>
      <c r="U3224">
        <v>0</v>
      </c>
      <c r="V3224">
        <f t="shared" si="813"/>
        <v>0.44091364171343439</v>
      </c>
      <c r="W3224">
        <f t="shared" si="814"/>
        <v>0.60847671173182405</v>
      </c>
      <c r="X3224">
        <f t="shared" si="815"/>
        <v>0.1944048394490028</v>
      </c>
      <c r="Y3224">
        <f t="shared" si="816"/>
        <v>1</v>
      </c>
      <c r="Z3224" t="s">
        <v>3256</v>
      </c>
    </row>
    <row r="3225" spans="1:26" x14ac:dyDescent="0.25">
      <c r="A3225" t="s">
        <v>26</v>
      </c>
      <c r="B3225" t="s">
        <v>33</v>
      </c>
      <c r="C3225" t="s">
        <v>25</v>
      </c>
      <c r="D3225">
        <v>0</v>
      </c>
      <c r="F3225">
        <v>1</v>
      </c>
      <c r="G3225">
        <v>44.9</v>
      </c>
      <c r="H3225">
        <f t="shared" si="801"/>
        <v>1</v>
      </c>
      <c r="I3225">
        <f t="shared" si="802"/>
        <v>0</v>
      </c>
      <c r="J3225">
        <f t="shared" si="803"/>
        <v>1</v>
      </c>
      <c r="K3225">
        <f t="shared" si="804"/>
        <v>0</v>
      </c>
      <c r="L3225">
        <f t="shared" si="805"/>
        <v>0</v>
      </c>
      <c r="M3225">
        <f t="shared" si="806"/>
        <v>1</v>
      </c>
      <c r="N3225">
        <f t="shared" si="807"/>
        <v>0</v>
      </c>
      <c r="O3225">
        <f t="shared" si="808"/>
        <v>0</v>
      </c>
      <c r="P3225">
        <v>2</v>
      </c>
      <c r="Q3225">
        <f t="shared" si="809"/>
        <v>0</v>
      </c>
      <c r="R3225">
        <f t="shared" si="810"/>
        <v>0</v>
      </c>
      <c r="S3225">
        <f t="shared" si="811"/>
        <v>0</v>
      </c>
      <c r="T3225">
        <f t="shared" si="812"/>
        <v>1</v>
      </c>
      <c r="U3225">
        <v>0</v>
      </c>
      <c r="V3225">
        <f t="shared" si="813"/>
        <v>0.32776498748384458</v>
      </c>
      <c r="W3225">
        <f t="shared" si="814"/>
        <v>0.58121546470344976</v>
      </c>
      <c r="X3225">
        <f t="shared" si="815"/>
        <v>0.10742988702028479</v>
      </c>
      <c r="Y3225">
        <f t="shared" si="816"/>
        <v>1</v>
      </c>
      <c r="Z3225" t="s">
        <v>3257</v>
      </c>
    </row>
    <row r="3226" spans="1:26" x14ac:dyDescent="0.25">
      <c r="A3226" t="s">
        <v>26</v>
      </c>
      <c r="B3226" t="s">
        <v>38</v>
      </c>
      <c r="C3226" t="s">
        <v>25</v>
      </c>
      <c r="D3226">
        <v>0</v>
      </c>
      <c r="F3226">
        <v>1</v>
      </c>
      <c r="G3226">
        <v>29.8</v>
      </c>
      <c r="H3226">
        <f t="shared" si="801"/>
        <v>1</v>
      </c>
      <c r="I3226">
        <f t="shared" si="802"/>
        <v>0</v>
      </c>
      <c r="J3226">
        <f t="shared" si="803"/>
        <v>1</v>
      </c>
      <c r="K3226">
        <f t="shared" si="804"/>
        <v>0</v>
      </c>
      <c r="L3226">
        <f t="shared" si="805"/>
        <v>0</v>
      </c>
      <c r="M3226">
        <f t="shared" si="806"/>
        <v>1</v>
      </c>
      <c r="N3226">
        <f t="shared" si="807"/>
        <v>0</v>
      </c>
      <c r="O3226">
        <f t="shared" si="808"/>
        <v>0</v>
      </c>
      <c r="P3226">
        <v>3</v>
      </c>
      <c r="Q3226">
        <f t="shared" si="809"/>
        <v>0</v>
      </c>
      <c r="R3226">
        <f t="shared" si="810"/>
        <v>0</v>
      </c>
      <c r="S3226">
        <f t="shared" si="811"/>
        <v>1</v>
      </c>
      <c r="T3226">
        <f t="shared" si="812"/>
        <v>0</v>
      </c>
      <c r="U3226">
        <v>0</v>
      </c>
      <c r="V3226">
        <f t="shared" si="813"/>
        <v>0.30422325074653644</v>
      </c>
      <c r="W3226">
        <f t="shared" si="814"/>
        <v>0.57547459954911095</v>
      </c>
      <c r="X3226">
        <f t="shared" si="815"/>
        <v>9.2551786294789981E-2</v>
      </c>
      <c r="Y3226">
        <f t="shared" si="816"/>
        <v>0</v>
      </c>
      <c r="Z3226" t="s">
        <v>3258</v>
      </c>
    </row>
    <row r="3227" spans="1:26" x14ac:dyDescent="0.25">
      <c r="A3227" t="s">
        <v>26</v>
      </c>
      <c r="B3227" t="s">
        <v>27</v>
      </c>
      <c r="C3227" t="s">
        <v>25</v>
      </c>
      <c r="D3227">
        <v>0</v>
      </c>
      <c r="F3227">
        <v>1</v>
      </c>
      <c r="G3227">
        <v>74.650000000000006</v>
      </c>
      <c r="H3227">
        <f t="shared" si="801"/>
        <v>1</v>
      </c>
      <c r="I3227">
        <f t="shared" si="802"/>
        <v>0</v>
      </c>
      <c r="J3227">
        <f t="shared" si="803"/>
        <v>1</v>
      </c>
      <c r="K3227">
        <f t="shared" si="804"/>
        <v>0</v>
      </c>
      <c r="L3227">
        <f t="shared" si="805"/>
        <v>0</v>
      </c>
      <c r="M3227">
        <f t="shared" si="806"/>
        <v>1</v>
      </c>
      <c r="N3227">
        <f t="shared" si="807"/>
        <v>0</v>
      </c>
      <c r="O3227">
        <f t="shared" si="808"/>
        <v>0</v>
      </c>
      <c r="P3227">
        <v>7</v>
      </c>
      <c r="Q3227">
        <f t="shared" si="809"/>
        <v>1</v>
      </c>
      <c r="R3227">
        <f t="shared" si="810"/>
        <v>0</v>
      </c>
      <c r="S3227">
        <f t="shared" si="811"/>
        <v>0</v>
      </c>
      <c r="T3227">
        <f t="shared" si="812"/>
        <v>0</v>
      </c>
      <c r="U3227">
        <v>1</v>
      </c>
      <c r="V3227">
        <f t="shared" si="813"/>
        <v>0.51091522976013215</v>
      </c>
      <c r="W3227">
        <f t="shared" si="814"/>
        <v>0.62502100116963399</v>
      </c>
      <c r="X3227">
        <f t="shared" si="815"/>
        <v>0.23920391248058431</v>
      </c>
      <c r="Y3227">
        <f t="shared" si="816"/>
        <v>1</v>
      </c>
      <c r="Z3227" t="s">
        <v>3259</v>
      </c>
    </row>
    <row r="3228" spans="1:26" x14ac:dyDescent="0.25">
      <c r="A3228" t="s">
        <v>26</v>
      </c>
      <c r="B3228" t="s">
        <v>27</v>
      </c>
      <c r="C3228" t="s">
        <v>25</v>
      </c>
      <c r="D3228">
        <v>0</v>
      </c>
      <c r="F3228">
        <v>1</v>
      </c>
      <c r="G3228">
        <v>71.95</v>
      </c>
      <c r="H3228">
        <f t="shared" si="801"/>
        <v>1</v>
      </c>
      <c r="I3228">
        <f t="shared" si="802"/>
        <v>0</v>
      </c>
      <c r="J3228">
        <f t="shared" si="803"/>
        <v>1</v>
      </c>
      <c r="K3228">
        <f t="shared" si="804"/>
        <v>0</v>
      </c>
      <c r="L3228">
        <f t="shared" si="805"/>
        <v>0</v>
      </c>
      <c r="M3228">
        <f t="shared" si="806"/>
        <v>1</v>
      </c>
      <c r="N3228">
        <f t="shared" si="807"/>
        <v>0</v>
      </c>
      <c r="O3228">
        <f t="shared" si="808"/>
        <v>0</v>
      </c>
      <c r="P3228">
        <v>13</v>
      </c>
      <c r="Q3228">
        <f t="shared" si="809"/>
        <v>1</v>
      </c>
      <c r="R3228">
        <f t="shared" si="810"/>
        <v>0</v>
      </c>
      <c r="S3228">
        <f t="shared" si="811"/>
        <v>0</v>
      </c>
      <c r="T3228">
        <f t="shared" si="812"/>
        <v>0</v>
      </c>
      <c r="U3228">
        <v>0</v>
      </c>
      <c r="V3228">
        <f t="shared" si="813"/>
        <v>0.5067057801448519</v>
      </c>
      <c r="W3228">
        <f t="shared" si="814"/>
        <v>0.62403391550311871</v>
      </c>
      <c r="X3228">
        <f t="shared" si="815"/>
        <v>0.25675074763220301</v>
      </c>
      <c r="Y3228">
        <f t="shared" si="816"/>
        <v>1</v>
      </c>
      <c r="Z3228" t="s">
        <v>3260</v>
      </c>
    </row>
    <row r="3229" spans="1:26" x14ac:dyDescent="0.25">
      <c r="A3229" t="s">
        <v>26</v>
      </c>
      <c r="B3229" t="s">
        <v>30</v>
      </c>
      <c r="C3229" t="s">
        <v>23</v>
      </c>
      <c r="D3229">
        <v>0</v>
      </c>
      <c r="F3229">
        <v>1</v>
      </c>
      <c r="G3229">
        <v>20.75</v>
      </c>
      <c r="H3229">
        <f t="shared" si="801"/>
        <v>1</v>
      </c>
      <c r="I3229">
        <f t="shared" si="802"/>
        <v>0</v>
      </c>
      <c r="J3229">
        <f t="shared" si="803"/>
        <v>0</v>
      </c>
      <c r="K3229">
        <f t="shared" si="804"/>
        <v>0</v>
      </c>
      <c r="L3229">
        <f t="shared" si="805"/>
        <v>1</v>
      </c>
      <c r="M3229">
        <f t="shared" si="806"/>
        <v>1</v>
      </c>
      <c r="N3229">
        <f t="shared" si="807"/>
        <v>0</v>
      </c>
      <c r="O3229">
        <f t="shared" si="808"/>
        <v>0</v>
      </c>
      <c r="P3229">
        <v>7</v>
      </c>
      <c r="Q3229">
        <f t="shared" si="809"/>
        <v>0</v>
      </c>
      <c r="R3229">
        <f t="shared" si="810"/>
        <v>1</v>
      </c>
      <c r="S3229">
        <f t="shared" si="811"/>
        <v>0</v>
      </c>
      <c r="T3229">
        <f t="shared" si="812"/>
        <v>0</v>
      </c>
      <c r="U3229">
        <v>0</v>
      </c>
      <c r="V3229">
        <f t="shared" si="813"/>
        <v>0.26138559007143342</v>
      </c>
      <c r="W3229">
        <f t="shared" si="814"/>
        <v>0.56497686997663865</v>
      </c>
      <c r="X3229">
        <f t="shared" si="815"/>
        <v>6.8322426696991428E-2</v>
      </c>
      <c r="Y3229">
        <f t="shared" si="816"/>
        <v>0</v>
      </c>
      <c r="Z3229" t="s">
        <v>3261</v>
      </c>
    </row>
    <row r="3230" spans="1:26" x14ac:dyDescent="0.25">
      <c r="A3230" t="s">
        <v>26</v>
      </c>
      <c r="B3230" t="s">
        <v>30</v>
      </c>
      <c r="C3230" t="s">
        <v>25</v>
      </c>
      <c r="D3230">
        <v>0</v>
      </c>
      <c r="F3230">
        <v>1</v>
      </c>
      <c r="G3230">
        <v>56.3</v>
      </c>
      <c r="H3230">
        <f t="shared" si="801"/>
        <v>1</v>
      </c>
      <c r="I3230">
        <f t="shared" si="802"/>
        <v>0</v>
      </c>
      <c r="J3230">
        <f t="shared" si="803"/>
        <v>1</v>
      </c>
      <c r="K3230">
        <f t="shared" si="804"/>
        <v>0</v>
      </c>
      <c r="L3230">
        <f t="shared" si="805"/>
        <v>0</v>
      </c>
      <c r="M3230">
        <f t="shared" si="806"/>
        <v>1</v>
      </c>
      <c r="N3230">
        <f t="shared" si="807"/>
        <v>0</v>
      </c>
      <c r="O3230">
        <f t="shared" si="808"/>
        <v>0</v>
      </c>
      <c r="P3230">
        <v>12</v>
      </c>
      <c r="Q3230">
        <f t="shared" si="809"/>
        <v>0</v>
      </c>
      <c r="R3230">
        <f t="shared" si="810"/>
        <v>1</v>
      </c>
      <c r="S3230">
        <f t="shared" si="811"/>
        <v>0</v>
      </c>
      <c r="T3230">
        <f t="shared" si="812"/>
        <v>0</v>
      </c>
      <c r="U3230">
        <v>0</v>
      </c>
      <c r="V3230">
        <f t="shared" si="813"/>
        <v>0.35040138845356145</v>
      </c>
      <c r="W3230">
        <f t="shared" si="814"/>
        <v>0.58671491118642427</v>
      </c>
      <c r="X3230">
        <f t="shared" si="815"/>
        <v>0.12278113303018366</v>
      </c>
      <c r="Y3230">
        <f t="shared" si="816"/>
        <v>1</v>
      </c>
      <c r="Z3230" t="s">
        <v>3262</v>
      </c>
    </row>
    <row r="3231" spans="1:26" x14ac:dyDescent="0.25">
      <c r="A3231" t="s">
        <v>29</v>
      </c>
      <c r="B3231" t="s">
        <v>27</v>
      </c>
      <c r="C3231" t="s">
        <v>35</v>
      </c>
      <c r="D3231">
        <v>0</v>
      </c>
      <c r="F3231">
        <v>1</v>
      </c>
      <c r="G3231">
        <v>105.25</v>
      </c>
      <c r="H3231">
        <f t="shared" si="801"/>
        <v>1</v>
      </c>
      <c r="I3231">
        <f t="shared" si="802"/>
        <v>0</v>
      </c>
      <c r="J3231">
        <f t="shared" si="803"/>
        <v>0</v>
      </c>
      <c r="K3231">
        <f t="shared" si="804"/>
        <v>1</v>
      </c>
      <c r="L3231">
        <f t="shared" si="805"/>
        <v>0</v>
      </c>
      <c r="M3231">
        <f t="shared" si="806"/>
        <v>0</v>
      </c>
      <c r="N3231">
        <f t="shared" si="807"/>
        <v>1</v>
      </c>
      <c r="O3231">
        <f t="shared" si="808"/>
        <v>0</v>
      </c>
      <c r="P3231">
        <v>53</v>
      </c>
      <c r="Q3231">
        <f t="shared" si="809"/>
        <v>1</v>
      </c>
      <c r="R3231">
        <f t="shared" si="810"/>
        <v>0</v>
      </c>
      <c r="S3231">
        <f t="shared" si="811"/>
        <v>0</v>
      </c>
      <c r="T3231">
        <f t="shared" si="812"/>
        <v>0</v>
      </c>
      <c r="U3231">
        <v>0</v>
      </c>
      <c r="V3231">
        <f t="shared" si="813"/>
        <v>0.29203064611928153</v>
      </c>
      <c r="W3231">
        <f t="shared" si="814"/>
        <v>0.57249319588186209</v>
      </c>
      <c r="X3231">
        <f t="shared" si="815"/>
        <v>8.5281898272845047E-2</v>
      </c>
      <c r="Y3231">
        <f t="shared" si="816"/>
        <v>0</v>
      </c>
      <c r="Z3231" t="s">
        <v>3263</v>
      </c>
    </row>
    <row r="3232" spans="1:26" x14ac:dyDescent="0.25">
      <c r="A3232" t="s">
        <v>26</v>
      </c>
      <c r="B3232" t="s">
        <v>27</v>
      </c>
      <c r="C3232" t="s">
        <v>35</v>
      </c>
      <c r="D3232">
        <v>0</v>
      </c>
      <c r="F3232">
        <v>1</v>
      </c>
      <c r="G3232">
        <v>94.2</v>
      </c>
      <c r="H3232">
        <f t="shared" si="801"/>
        <v>1</v>
      </c>
      <c r="I3232">
        <f t="shared" si="802"/>
        <v>0</v>
      </c>
      <c r="J3232">
        <f t="shared" si="803"/>
        <v>0</v>
      </c>
      <c r="K3232">
        <f t="shared" si="804"/>
        <v>1</v>
      </c>
      <c r="L3232">
        <f t="shared" si="805"/>
        <v>0</v>
      </c>
      <c r="M3232">
        <f t="shared" si="806"/>
        <v>1</v>
      </c>
      <c r="N3232">
        <f t="shared" si="807"/>
        <v>0</v>
      </c>
      <c r="O3232">
        <f t="shared" si="808"/>
        <v>0</v>
      </c>
      <c r="P3232">
        <v>12</v>
      </c>
      <c r="Q3232">
        <f t="shared" si="809"/>
        <v>1</v>
      </c>
      <c r="R3232">
        <f t="shared" si="810"/>
        <v>0</v>
      </c>
      <c r="S3232">
        <f t="shared" si="811"/>
        <v>0</v>
      </c>
      <c r="T3232">
        <f t="shared" si="812"/>
        <v>0</v>
      </c>
      <c r="U3232">
        <v>1</v>
      </c>
      <c r="V3232">
        <f t="shared" si="813"/>
        <v>0.54139476308558743</v>
      </c>
      <c r="W3232">
        <f t="shared" si="814"/>
        <v>0.63213681548530831</v>
      </c>
      <c r="X3232">
        <f t="shared" si="815"/>
        <v>0.21031876332532448</v>
      </c>
      <c r="Y3232">
        <f t="shared" si="816"/>
        <v>1</v>
      </c>
      <c r="Z3232" t="s">
        <v>3264</v>
      </c>
    </row>
    <row r="3233" spans="1:26" x14ac:dyDescent="0.25">
      <c r="A3233" t="s">
        <v>45</v>
      </c>
      <c r="B3233" t="s">
        <v>30</v>
      </c>
      <c r="C3233" t="s">
        <v>23</v>
      </c>
      <c r="D3233">
        <v>0</v>
      </c>
      <c r="F3233">
        <v>1</v>
      </c>
      <c r="G3233">
        <v>19.55</v>
      </c>
      <c r="H3233">
        <f t="shared" si="801"/>
        <v>1</v>
      </c>
      <c r="I3233">
        <f t="shared" si="802"/>
        <v>0</v>
      </c>
      <c r="J3233">
        <f t="shared" si="803"/>
        <v>0</v>
      </c>
      <c r="K3233">
        <f t="shared" si="804"/>
        <v>0</v>
      </c>
      <c r="L3233">
        <f t="shared" si="805"/>
        <v>1</v>
      </c>
      <c r="M3233">
        <f t="shared" si="806"/>
        <v>0</v>
      </c>
      <c r="N3233">
        <f t="shared" si="807"/>
        <v>0</v>
      </c>
      <c r="O3233">
        <f t="shared" si="808"/>
        <v>1</v>
      </c>
      <c r="P3233">
        <v>63</v>
      </c>
      <c r="Q3233">
        <f t="shared" si="809"/>
        <v>0</v>
      </c>
      <c r="R3233">
        <f t="shared" si="810"/>
        <v>1</v>
      </c>
      <c r="S3233">
        <f t="shared" si="811"/>
        <v>0</v>
      </c>
      <c r="T3233">
        <f t="shared" si="812"/>
        <v>0</v>
      </c>
      <c r="U3233">
        <v>0</v>
      </c>
      <c r="V3233">
        <f t="shared" si="813"/>
        <v>-7.1874181008852206E-2</v>
      </c>
      <c r="W3233">
        <f t="shared" si="814"/>
        <v>0.48203918605973695</v>
      </c>
      <c r="X3233">
        <f t="shared" si="815"/>
        <v>5.1658978956932514E-3</v>
      </c>
      <c r="Y3233">
        <f t="shared" si="816"/>
        <v>0</v>
      </c>
      <c r="Z3233" t="s">
        <v>3265</v>
      </c>
    </row>
    <row r="3234" spans="1:26" x14ac:dyDescent="0.25">
      <c r="A3234" t="s">
        <v>26</v>
      </c>
      <c r="B3234" t="s">
        <v>30</v>
      </c>
      <c r="C3234" t="s">
        <v>25</v>
      </c>
      <c r="D3234">
        <v>0</v>
      </c>
      <c r="F3234">
        <v>1</v>
      </c>
      <c r="G3234">
        <v>84.45</v>
      </c>
      <c r="H3234">
        <f t="shared" si="801"/>
        <v>1</v>
      </c>
      <c r="I3234">
        <f t="shared" si="802"/>
        <v>0</v>
      </c>
      <c r="J3234">
        <f t="shared" si="803"/>
        <v>1</v>
      </c>
      <c r="K3234">
        <f t="shared" si="804"/>
        <v>0</v>
      </c>
      <c r="L3234">
        <f t="shared" si="805"/>
        <v>0</v>
      </c>
      <c r="M3234">
        <f t="shared" si="806"/>
        <v>1</v>
      </c>
      <c r="N3234">
        <f t="shared" si="807"/>
        <v>0</v>
      </c>
      <c r="O3234">
        <f t="shared" si="808"/>
        <v>0</v>
      </c>
      <c r="P3234">
        <v>15</v>
      </c>
      <c r="Q3234">
        <f t="shared" si="809"/>
        <v>0</v>
      </c>
      <c r="R3234">
        <f t="shared" si="810"/>
        <v>1</v>
      </c>
      <c r="S3234">
        <f t="shared" si="811"/>
        <v>0</v>
      </c>
      <c r="T3234">
        <f t="shared" si="812"/>
        <v>0</v>
      </c>
      <c r="U3234">
        <v>0</v>
      </c>
      <c r="V3234">
        <f t="shared" si="813"/>
        <v>0.38942562907063522</v>
      </c>
      <c r="W3234">
        <f t="shared" si="814"/>
        <v>0.5961444235455704</v>
      </c>
      <c r="X3234">
        <f t="shared" si="815"/>
        <v>0.15165232057705996</v>
      </c>
      <c r="Y3234">
        <f t="shared" si="816"/>
        <v>1</v>
      </c>
      <c r="Z3234" t="s">
        <v>3266</v>
      </c>
    </row>
    <row r="3235" spans="1:26" x14ac:dyDescent="0.25">
      <c r="A3235" t="s">
        <v>29</v>
      </c>
      <c r="B3235" t="s">
        <v>30</v>
      </c>
      <c r="C3235" t="s">
        <v>25</v>
      </c>
      <c r="D3235">
        <v>0</v>
      </c>
      <c r="F3235">
        <v>1</v>
      </c>
      <c r="G3235">
        <v>53.65</v>
      </c>
      <c r="H3235">
        <f t="shared" si="801"/>
        <v>1</v>
      </c>
      <c r="I3235">
        <f t="shared" si="802"/>
        <v>0</v>
      </c>
      <c r="J3235">
        <f t="shared" si="803"/>
        <v>1</v>
      </c>
      <c r="K3235">
        <f t="shared" si="804"/>
        <v>0</v>
      </c>
      <c r="L3235">
        <f t="shared" si="805"/>
        <v>0</v>
      </c>
      <c r="M3235">
        <f t="shared" si="806"/>
        <v>0</v>
      </c>
      <c r="N3235">
        <f t="shared" si="807"/>
        <v>1</v>
      </c>
      <c r="O3235">
        <f t="shared" si="808"/>
        <v>0</v>
      </c>
      <c r="P3235">
        <v>36</v>
      </c>
      <c r="Q3235">
        <f t="shared" si="809"/>
        <v>0</v>
      </c>
      <c r="R3235">
        <f t="shared" si="810"/>
        <v>1</v>
      </c>
      <c r="S3235">
        <f t="shared" si="811"/>
        <v>0</v>
      </c>
      <c r="T3235">
        <f t="shared" si="812"/>
        <v>0</v>
      </c>
      <c r="U3235">
        <v>0</v>
      </c>
      <c r="V3235">
        <f t="shared" si="813"/>
        <v>8.364332291103202E-2</v>
      </c>
      <c r="W3235">
        <f t="shared" si="814"/>
        <v>0.52089864787870277</v>
      </c>
      <c r="X3235">
        <f t="shared" si="815"/>
        <v>6.9962054675991739E-3</v>
      </c>
      <c r="Y3235">
        <f t="shared" si="816"/>
        <v>0</v>
      </c>
      <c r="Z3235" t="s">
        <v>3267</v>
      </c>
    </row>
    <row r="3236" spans="1:26" x14ac:dyDescent="0.25">
      <c r="A3236" t="s">
        <v>26</v>
      </c>
      <c r="B3236" t="s">
        <v>27</v>
      </c>
      <c r="C3236" t="s">
        <v>25</v>
      </c>
      <c r="D3236">
        <v>1</v>
      </c>
      <c r="F3236">
        <v>1</v>
      </c>
      <c r="G3236">
        <v>29.9</v>
      </c>
      <c r="H3236">
        <f t="shared" si="801"/>
        <v>0</v>
      </c>
      <c r="I3236">
        <f t="shared" si="802"/>
        <v>1</v>
      </c>
      <c r="J3236">
        <f t="shared" si="803"/>
        <v>1</v>
      </c>
      <c r="K3236">
        <f t="shared" si="804"/>
        <v>0</v>
      </c>
      <c r="L3236">
        <f t="shared" si="805"/>
        <v>0</v>
      </c>
      <c r="M3236">
        <f t="shared" si="806"/>
        <v>1</v>
      </c>
      <c r="N3236">
        <f t="shared" si="807"/>
        <v>0</v>
      </c>
      <c r="O3236">
        <f t="shared" si="808"/>
        <v>0</v>
      </c>
      <c r="P3236">
        <v>4</v>
      </c>
      <c r="Q3236">
        <f t="shared" si="809"/>
        <v>1</v>
      </c>
      <c r="R3236">
        <f t="shared" si="810"/>
        <v>0</v>
      </c>
      <c r="S3236">
        <f t="shared" si="811"/>
        <v>0</v>
      </c>
      <c r="T3236">
        <f t="shared" si="812"/>
        <v>0</v>
      </c>
      <c r="U3236">
        <v>0</v>
      </c>
      <c r="V3236">
        <f t="shared" si="813"/>
        <v>0.44114750002539438</v>
      </c>
      <c r="W3236">
        <f t="shared" si="814"/>
        <v>0.60853242303944155</v>
      </c>
      <c r="X3236">
        <f t="shared" si="815"/>
        <v>0.19461111677865534</v>
      </c>
      <c r="Y3236">
        <f t="shared" si="816"/>
        <v>1</v>
      </c>
      <c r="Z3236" t="s">
        <v>3268</v>
      </c>
    </row>
    <row r="3237" spans="1:26" x14ac:dyDescent="0.25">
      <c r="A3237" t="s">
        <v>45</v>
      </c>
      <c r="B3237" t="s">
        <v>30</v>
      </c>
      <c r="C3237" t="s">
        <v>23</v>
      </c>
      <c r="D3237">
        <v>0</v>
      </c>
      <c r="F3237">
        <v>1</v>
      </c>
      <c r="G3237">
        <v>19.7</v>
      </c>
      <c r="H3237">
        <f t="shared" si="801"/>
        <v>1</v>
      </c>
      <c r="I3237">
        <f t="shared" si="802"/>
        <v>0</v>
      </c>
      <c r="J3237">
        <f t="shared" si="803"/>
        <v>0</v>
      </c>
      <c r="K3237">
        <f t="shared" si="804"/>
        <v>0</v>
      </c>
      <c r="L3237">
        <f t="shared" si="805"/>
        <v>1</v>
      </c>
      <c r="M3237">
        <f t="shared" si="806"/>
        <v>0</v>
      </c>
      <c r="N3237">
        <f t="shared" si="807"/>
        <v>0</v>
      </c>
      <c r="O3237">
        <f t="shared" si="808"/>
        <v>1</v>
      </c>
      <c r="P3237">
        <v>24</v>
      </c>
      <c r="Q3237">
        <f t="shared" si="809"/>
        <v>0</v>
      </c>
      <c r="R3237">
        <f t="shared" si="810"/>
        <v>1</v>
      </c>
      <c r="S3237">
        <f t="shared" si="811"/>
        <v>0</v>
      </c>
      <c r="T3237">
        <f t="shared" si="812"/>
        <v>0</v>
      </c>
      <c r="U3237">
        <v>0</v>
      </c>
      <c r="V3237">
        <f t="shared" si="813"/>
        <v>-7.1640322696892189E-2</v>
      </c>
      <c r="W3237">
        <f t="shared" si="814"/>
        <v>0.48209757544216419</v>
      </c>
      <c r="X3237">
        <f t="shared" si="815"/>
        <v>5.1323358361148458E-3</v>
      </c>
      <c r="Y3237">
        <f t="shared" si="816"/>
        <v>0</v>
      </c>
      <c r="Z3237" t="s">
        <v>3269</v>
      </c>
    </row>
    <row r="3238" spans="1:26" x14ac:dyDescent="0.25">
      <c r="A3238" t="s">
        <v>29</v>
      </c>
      <c r="B3238" t="s">
        <v>38</v>
      </c>
      <c r="C3238" t="s">
        <v>25</v>
      </c>
      <c r="D3238">
        <v>0</v>
      </c>
      <c r="F3238">
        <v>1</v>
      </c>
      <c r="G3238">
        <v>43.7</v>
      </c>
      <c r="H3238">
        <f t="shared" si="801"/>
        <v>1</v>
      </c>
      <c r="I3238">
        <f t="shared" si="802"/>
        <v>0</v>
      </c>
      <c r="J3238">
        <f t="shared" si="803"/>
        <v>1</v>
      </c>
      <c r="K3238">
        <f t="shared" si="804"/>
        <v>0</v>
      </c>
      <c r="L3238">
        <f t="shared" si="805"/>
        <v>0</v>
      </c>
      <c r="M3238">
        <f t="shared" si="806"/>
        <v>0</v>
      </c>
      <c r="N3238">
        <f t="shared" si="807"/>
        <v>1</v>
      </c>
      <c r="O3238">
        <f t="shared" si="808"/>
        <v>0</v>
      </c>
      <c r="P3238">
        <v>61</v>
      </c>
      <c r="Q3238">
        <f t="shared" si="809"/>
        <v>0</v>
      </c>
      <c r="R3238">
        <f t="shared" si="810"/>
        <v>0</v>
      </c>
      <c r="S3238">
        <f t="shared" si="811"/>
        <v>1</v>
      </c>
      <c r="T3238">
        <f t="shared" si="812"/>
        <v>0</v>
      </c>
      <c r="U3238">
        <v>0</v>
      </c>
      <c r="V3238">
        <f t="shared" si="813"/>
        <v>5.4439272446715113E-2</v>
      </c>
      <c r="W3238">
        <f t="shared" si="814"/>
        <v>0.51360645789710979</v>
      </c>
      <c r="X3238">
        <f t="shared" si="815"/>
        <v>2.9636343845276755E-3</v>
      </c>
      <c r="Y3238">
        <f t="shared" si="816"/>
        <v>0</v>
      </c>
      <c r="Z3238" t="s">
        <v>3270</v>
      </c>
    </row>
    <row r="3239" spans="1:26" x14ac:dyDescent="0.25">
      <c r="A3239" t="s">
        <v>26</v>
      </c>
      <c r="B3239" t="s">
        <v>27</v>
      </c>
      <c r="C3239" t="s">
        <v>25</v>
      </c>
      <c r="D3239">
        <v>0</v>
      </c>
      <c r="F3239">
        <v>1</v>
      </c>
      <c r="G3239">
        <v>55.3</v>
      </c>
      <c r="H3239">
        <f t="shared" si="801"/>
        <v>1</v>
      </c>
      <c r="I3239">
        <f t="shared" si="802"/>
        <v>0</v>
      </c>
      <c r="J3239">
        <f t="shared" si="803"/>
        <v>1</v>
      </c>
      <c r="K3239">
        <f t="shared" si="804"/>
        <v>0</v>
      </c>
      <c r="L3239">
        <f t="shared" si="805"/>
        <v>0</v>
      </c>
      <c r="M3239">
        <f t="shared" si="806"/>
        <v>1</v>
      </c>
      <c r="N3239">
        <f t="shared" si="807"/>
        <v>0</v>
      </c>
      <c r="O3239">
        <f t="shared" si="808"/>
        <v>0</v>
      </c>
      <c r="P3239">
        <v>16</v>
      </c>
      <c r="Q3239">
        <f t="shared" si="809"/>
        <v>1</v>
      </c>
      <c r="R3239">
        <f t="shared" si="810"/>
        <v>0</v>
      </c>
      <c r="S3239">
        <f t="shared" si="811"/>
        <v>0</v>
      </c>
      <c r="T3239">
        <f t="shared" si="812"/>
        <v>0</v>
      </c>
      <c r="U3239">
        <v>0</v>
      </c>
      <c r="V3239">
        <f t="shared" si="813"/>
        <v>0.48074750751729023</v>
      </c>
      <c r="W3239">
        <f t="shared" si="814"/>
        <v>0.61792437224117236</v>
      </c>
      <c r="X3239">
        <f t="shared" si="815"/>
        <v>0.23111816598408702</v>
      </c>
      <c r="Y3239">
        <f t="shared" si="816"/>
        <v>1</v>
      </c>
      <c r="Z3239" t="s">
        <v>3271</v>
      </c>
    </row>
    <row r="3240" spans="1:26" x14ac:dyDescent="0.25">
      <c r="A3240" t="s">
        <v>45</v>
      </c>
      <c r="B3240" t="s">
        <v>38</v>
      </c>
      <c r="C3240" t="s">
        <v>23</v>
      </c>
      <c r="D3240">
        <v>0</v>
      </c>
      <c r="F3240">
        <v>1</v>
      </c>
      <c r="G3240">
        <v>19.850000000000001</v>
      </c>
      <c r="H3240">
        <f t="shared" si="801"/>
        <v>1</v>
      </c>
      <c r="I3240">
        <f t="shared" si="802"/>
        <v>0</v>
      </c>
      <c r="J3240">
        <f t="shared" si="803"/>
        <v>0</v>
      </c>
      <c r="K3240">
        <f t="shared" si="804"/>
        <v>0</v>
      </c>
      <c r="L3240">
        <f t="shared" si="805"/>
        <v>1</v>
      </c>
      <c r="M3240">
        <f t="shared" si="806"/>
        <v>0</v>
      </c>
      <c r="N3240">
        <f t="shared" si="807"/>
        <v>0</v>
      </c>
      <c r="O3240">
        <f t="shared" si="808"/>
        <v>1</v>
      </c>
      <c r="P3240">
        <v>65</v>
      </c>
      <c r="Q3240">
        <f t="shared" si="809"/>
        <v>0</v>
      </c>
      <c r="R3240">
        <f t="shared" si="810"/>
        <v>0</v>
      </c>
      <c r="S3240">
        <f t="shared" si="811"/>
        <v>1</v>
      </c>
      <c r="T3240">
        <f t="shared" si="812"/>
        <v>0</v>
      </c>
      <c r="U3240">
        <v>0</v>
      </c>
      <c r="V3240">
        <f t="shared" si="813"/>
        <v>-7.1406464384932172E-2</v>
      </c>
      <c r="W3240">
        <f t="shared" si="814"/>
        <v>0.48215596531350313</v>
      </c>
      <c r="X3240">
        <f t="shared" si="815"/>
        <v>5.0988831559565864E-3</v>
      </c>
      <c r="Y3240">
        <f t="shared" si="816"/>
        <v>0</v>
      </c>
      <c r="Z3240" t="s">
        <v>3272</v>
      </c>
    </row>
    <row r="3241" spans="1:26" x14ac:dyDescent="0.25">
      <c r="A3241" t="s">
        <v>45</v>
      </c>
      <c r="B3241" t="s">
        <v>38</v>
      </c>
      <c r="C3241" t="s">
        <v>23</v>
      </c>
      <c r="D3241">
        <v>0</v>
      </c>
      <c r="F3241">
        <v>1</v>
      </c>
      <c r="G3241">
        <v>19.649999999999999</v>
      </c>
      <c r="H3241">
        <f t="shared" si="801"/>
        <v>1</v>
      </c>
      <c r="I3241">
        <f t="shared" si="802"/>
        <v>0</v>
      </c>
      <c r="J3241">
        <f t="shared" si="803"/>
        <v>0</v>
      </c>
      <c r="K3241">
        <f t="shared" si="804"/>
        <v>0</v>
      </c>
      <c r="L3241">
        <f t="shared" si="805"/>
        <v>1</v>
      </c>
      <c r="M3241">
        <f t="shared" si="806"/>
        <v>0</v>
      </c>
      <c r="N3241">
        <f t="shared" si="807"/>
        <v>0</v>
      </c>
      <c r="O3241">
        <f t="shared" si="808"/>
        <v>1</v>
      </c>
      <c r="P3241">
        <v>26</v>
      </c>
      <c r="Q3241">
        <f t="shared" si="809"/>
        <v>0</v>
      </c>
      <c r="R3241">
        <f t="shared" si="810"/>
        <v>0</v>
      </c>
      <c r="S3241">
        <f t="shared" si="811"/>
        <v>1</v>
      </c>
      <c r="T3241">
        <f t="shared" si="812"/>
        <v>0</v>
      </c>
      <c r="U3241">
        <v>0</v>
      </c>
      <c r="V3241">
        <f t="shared" si="813"/>
        <v>-7.1718275467545528E-2</v>
      </c>
      <c r="W3241">
        <f t="shared" si="814"/>
        <v>0.48207811226028641</v>
      </c>
      <c r="X3241">
        <f t="shared" si="815"/>
        <v>5.1435110360387431E-3</v>
      </c>
      <c r="Y3241">
        <f t="shared" si="816"/>
        <v>0</v>
      </c>
      <c r="Z3241" t="s">
        <v>3273</v>
      </c>
    </row>
    <row r="3242" spans="1:26" x14ac:dyDescent="0.25">
      <c r="A3242" t="s">
        <v>26</v>
      </c>
      <c r="B3242" t="s">
        <v>30</v>
      </c>
      <c r="C3242" t="s">
        <v>25</v>
      </c>
      <c r="D3242">
        <v>0</v>
      </c>
      <c r="F3242">
        <v>1</v>
      </c>
      <c r="G3242">
        <v>49.45</v>
      </c>
      <c r="H3242">
        <f t="shared" si="801"/>
        <v>1</v>
      </c>
      <c r="I3242">
        <f t="shared" si="802"/>
        <v>0</v>
      </c>
      <c r="J3242">
        <f t="shared" si="803"/>
        <v>1</v>
      </c>
      <c r="K3242">
        <f t="shared" si="804"/>
        <v>0</v>
      </c>
      <c r="L3242">
        <f t="shared" si="805"/>
        <v>0</v>
      </c>
      <c r="M3242">
        <f t="shared" si="806"/>
        <v>1</v>
      </c>
      <c r="N3242">
        <f t="shared" si="807"/>
        <v>0</v>
      </c>
      <c r="O3242">
        <f t="shared" si="808"/>
        <v>0</v>
      </c>
      <c r="P3242">
        <v>16</v>
      </c>
      <c r="Q3242">
        <f t="shared" si="809"/>
        <v>0</v>
      </c>
      <c r="R3242">
        <f t="shared" si="810"/>
        <v>1</v>
      </c>
      <c r="S3242">
        <f t="shared" si="811"/>
        <v>0</v>
      </c>
      <c r="T3242">
        <f t="shared" si="812"/>
        <v>0</v>
      </c>
      <c r="U3242">
        <v>0</v>
      </c>
      <c r="V3242">
        <f t="shared" si="813"/>
        <v>0.33972185887405409</v>
      </c>
      <c r="W3242">
        <f t="shared" si="814"/>
        <v>0.58412295754876942</v>
      </c>
      <c r="X3242">
        <f t="shared" si="815"/>
        <v>0.11541094139684273</v>
      </c>
      <c r="Y3242">
        <f t="shared" si="816"/>
        <v>1</v>
      </c>
      <c r="Z3242" t="s">
        <v>3274</v>
      </c>
    </row>
    <row r="3243" spans="1:26" x14ac:dyDescent="0.25">
      <c r="A3243" t="s">
        <v>29</v>
      </c>
      <c r="B3243" t="s">
        <v>33</v>
      </c>
      <c r="C3243" t="s">
        <v>35</v>
      </c>
      <c r="D3243">
        <v>0</v>
      </c>
      <c r="F3243">
        <v>1</v>
      </c>
      <c r="G3243">
        <v>106.55</v>
      </c>
      <c r="H3243">
        <f t="shared" si="801"/>
        <v>1</v>
      </c>
      <c r="I3243">
        <f t="shared" si="802"/>
        <v>0</v>
      </c>
      <c r="J3243">
        <f t="shared" si="803"/>
        <v>0</v>
      </c>
      <c r="K3243">
        <f t="shared" si="804"/>
        <v>1</v>
      </c>
      <c r="L3243">
        <f t="shared" si="805"/>
        <v>0</v>
      </c>
      <c r="M3243">
        <f t="shared" si="806"/>
        <v>0</v>
      </c>
      <c r="N3243">
        <f t="shared" si="807"/>
        <v>1</v>
      </c>
      <c r="O3243">
        <f t="shared" si="808"/>
        <v>0</v>
      </c>
      <c r="P3243">
        <v>54</v>
      </c>
      <c r="Q3243">
        <f t="shared" si="809"/>
        <v>0</v>
      </c>
      <c r="R3243">
        <f t="shared" si="810"/>
        <v>0</v>
      </c>
      <c r="S3243">
        <f t="shared" si="811"/>
        <v>0</v>
      </c>
      <c r="T3243">
        <f t="shared" si="812"/>
        <v>1</v>
      </c>
      <c r="U3243">
        <v>1</v>
      </c>
      <c r="V3243">
        <f t="shared" si="813"/>
        <v>0.15242590515796137</v>
      </c>
      <c r="W3243">
        <f t="shared" si="814"/>
        <v>0.5380328679053743</v>
      </c>
      <c r="X3243">
        <f t="shared" si="815"/>
        <v>0.71838184624730106</v>
      </c>
      <c r="Y3243">
        <f t="shared" si="816"/>
        <v>0</v>
      </c>
      <c r="Z3243" t="s">
        <v>3275</v>
      </c>
    </row>
    <row r="3244" spans="1:26" x14ac:dyDescent="0.25">
      <c r="A3244" t="s">
        <v>26</v>
      </c>
      <c r="B3244" t="s">
        <v>30</v>
      </c>
      <c r="C3244" t="s">
        <v>23</v>
      </c>
      <c r="D3244">
        <v>0</v>
      </c>
      <c r="F3244">
        <v>1</v>
      </c>
      <c r="G3244">
        <v>20.100000000000001</v>
      </c>
      <c r="H3244">
        <f t="shared" si="801"/>
        <v>1</v>
      </c>
      <c r="I3244">
        <f t="shared" si="802"/>
        <v>0</v>
      </c>
      <c r="J3244">
        <f t="shared" si="803"/>
        <v>0</v>
      </c>
      <c r="K3244">
        <f t="shared" si="804"/>
        <v>0</v>
      </c>
      <c r="L3244">
        <f t="shared" si="805"/>
        <v>1</v>
      </c>
      <c r="M3244">
        <f t="shared" si="806"/>
        <v>1</v>
      </c>
      <c r="N3244">
        <f t="shared" si="807"/>
        <v>0</v>
      </c>
      <c r="O3244">
        <f t="shared" si="808"/>
        <v>0</v>
      </c>
      <c r="P3244">
        <v>1</v>
      </c>
      <c r="Q3244">
        <f t="shared" si="809"/>
        <v>0</v>
      </c>
      <c r="R3244">
        <f t="shared" si="810"/>
        <v>1</v>
      </c>
      <c r="S3244">
        <f t="shared" si="811"/>
        <v>0</v>
      </c>
      <c r="T3244">
        <f t="shared" si="812"/>
        <v>0</v>
      </c>
      <c r="U3244">
        <v>1</v>
      </c>
      <c r="V3244">
        <f t="shared" si="813"/>
        <v>0.26037220405294004</v>
      </c>
      <c r="W3244">
        <f t="shared" si="814"/>
        <v>0.56472778560127646</v>
      </c>
      <c r="X3244">
        <f t="shared" si="815"/>
        <v>0.54704927653750579</v>
      </c>
      <c r="Y3244">
        <f t="shared" si="816"/>
        <v>0</v>
      </c>
      <c r="Z3244" t="s">
        <v>3276</v>
      </c>
    </row>
    <row r="3245" spans="1:26" x14ac:dyDescent="0.25">
      <c r="A3245" t="s">
        <v>45</v>
      </c>
      <c r="B3245" t="s">
        <v>30</v>
      </c>
      <c r="C3245" t="s">
        <v>23</v>
      </c>
      <c r="D3245">
        <v>0</v>
      </c>
      <c r="F3245">
        <v>1</v>
      </c>
      <c r="G3245">
        <v>20.45</v>
      </c>
      <c r="H3245">
        <f t="shared" si="801"/>
        <v>1</v>
      </c>
      <c r="I3245">
        <f t="shared" si="802"/>
        <v>0</v>
      </c>
      <c r="J3245">
        <f t="shared" si="803"/>
        <v>0</v>
      </c>
      <c r="K3245">
        <f t="shared" si="804"/>
        <v>0</v>
      </c>
      <c r="L3245">
        <f t="shared" si="805"/>
        <v>1</v>
      </c>
      <c r="M3245">
        <f t="shared" si="806"/>
        <v>0</v>
      </c>
      <c r="N3245">
        <f t="shared" si="807"/>
        <v>0</v>
      </c>
      <c r="O3245">
        <f t="shared" si="808"/>
        <v>1</v>
      </c>
      <c r="P3245">
        <v>5</v>
      </c>
      <c r="Q3245">
        <f t="shared" si="809"/>
        <v>0</v>
      </c>
      <c r="R3245">
        <f t="shared" si="810"/>
        <v>1</v>
      </c>
      <c r="S3245">
        <f t="shared" si="811"/>
        <v>0</v>
      </c>
      <c r="T3245">
        <f t="shared" si="812"/>
        <v>0</v>
      </c>
      <c r="U3245">
        <v>0</v>
      </c>
      <c r="V3245">
        <f t="shared" si="813"/>
        <v>-7.0471031137092119E-2</v>
      </c>
      <c r="W3245">
        <f t="shared" si="814"/>
        <v>0.48238952965616333</v>
      </c>
      <c r="X3245">
        <f t="shared" si="815"/>
        <v>4.9661662295250068E-3</v>
      </c>
      <c r="Y3245">
        <f t="shared" si="816"/>
        <v>0</v>
      </c>
      <c r="Z3245" t="s">
        <v>3277</v>
      </c>
    </row>
    <row r="3246" spans="1:26" x14ac:dyDescent="0.25">
      <c r="A3246" t="s">
        <v>26</v>
      </c>
      <c r="B3246" t="s">
        <v>27</v>
      </c>
      <c r="C3246" t="s">
        <v>25</v>
      </c>
      <c r="D3246">
        <v>0</v>
      </c>
      <c r="F3246">
        <v>1</v>
      </c>
      <c r="G3246">
        <v>39.700000000000003</v>
      </c>
      <c r="H3246">
        <f t="shared" si="801"/>
        <v>1</v>
      </c>
      <c r="I3246">
        <f t="shared" si="802"/>
        <v>0</v>
      </c>
      <c r="J3246">
        <f t="shared" si="803"/>
        <v>1</v>
      </c>
      <c r="K3246">
        <f t="shared" si="804"/>
        <v>0</v>
      </c>
      <c r="L3246">
        <f t="shared" si="805"/>
        <v>0</v>
      </c>
      <c r="M3246">
        <f t="shared" si="806"/>
        <v>1</v>
      </c>
      <c r="N3246">
        <f t="shared" si="807"/>
        <v>0</v>
      </c>
      <c r="O3246">
        <f t="shared" si="808"/>
        <v>0</v>
      </c>
      <c r="P3246">
        <v>19</v>
      </c>
      <c r="Q3246">
        <f t="shared" si="809"/>
        <v>1</v>
      </c>
      <c r="R3246">
        <f t="shared" si="810"/>
        <v>0</v>
      </c>
      <c r="S3246">
        <f t="shared" si="811"/>
        <v>0</v>
      </c>
      <c r="T3246">
        <f t="shared" si="812"/>
        <v>0</v>
      </c>
      <c r="U3246">
        <v>0</v>
      </c>
      <c r="V3246">
        <f t="shared" si="813"/>
        <v>0.4564262430734487</v>
      </c>
      <c r="W3246">
        <f t="shared" si="814"/>
        <v>0.61216604001329655</v>
      </c>
      <c r="X3246">
        <f t="shared" si="815"/>
        <v>0.20832491536614287</v>
      </c>
      <c r="Y3246">
        <f t="shared" si="816"/>
        <v>1</v>
      </c>
      <c r="Z3246" t="s">
        <v>3278</v>
      </c>
    </row>
    <row r="3247" spans="1:26" x14ac:dyDescent="0.25">
      <c r="A3247" t="s">
        <v>26</v>
      </c>
      <c r="B3247" t="s">
        <v>38</v>
      </c>
      <c r="C3247" t="s">
        <v>25</v>
      </c>
      <c r="D3247">
        <v>0</v>
      </c>
      <c r="F3247">
        <v>1</v>
      </c>
      <c r="G3247">
        <v>54.5</v>
      </c>
      <c r="H3247">
        <f t="shared" si="801"/>
        <v>1</v>
      </c>
      <c r="I3247">
        <f t="shared" si="802"/>
        <v>0</v>
      </c>
      <c r="J3247">
        <f t="shared" si="803"/>
        <v>1</v>
      </c>
      <c r="K3247">
        <f t="shared" si="804"/>
        <v>0</v>
      </c>
      <c r="L3247">
        <f t="shared" si="805"/>
        <v>0</v>
      </c>
      <c r="M3247">
        <f t="shared" si="806"/>
        <v>1</v>
      </c>
      <c r="N3247">
        <f t="shared" si="807"/>
        <v>0</v>
      </c>
      <c r="O3247">
        <f t="shared" si="808"/>
        <v>0</v>
      </c>
      <c r="P3247">
        <v>10</v>
      </c>
      <c r="Q3247">
        <f t="shared" si="809"/>
        <v>0</v>
      </c>
      <c r="R3247">
        <f t="shared" si="810"/>
        <v>0</v>
      </c>
      <c r="S3247">
        <f t="shared" si="811"/>
        <v>1</v>
      </c>
      <c r="T3247">
        <f t="shared" si="812"/>
        <v>0</v>
      </c>
      <c r="U3247">
        <v>0</v>
      </c>
      <c r="V3247">
        <f t="shared" si="813"/>
        <v>0.34759508871004124</v>
      </c>
      <c r="W3247">
        <f t="shared" si="814"/>
        <v>0.58603427296833033</v>
      </c>
      <c r="X3247">
        <f t="shared" si="815"/>
        <v>0.12082234569534145</v>
      </c>
      <c r="Y3247">
        <f t="shared" si="816"/>
        <v>1</v>
      </c>
      <c r="Z3247" t="s">
        <v>3279</v>
      </c>
    </row>
    <row r="3248" spans="1:26" x14ac:dyDescent="0.25">
      <c r="A3248" t="s">
        <v>26</v>
      </c>
      <c r="B3248" t="s">
        <v>27</v>
      </c>
      <c r="C3248" t="s">
        <v>35</v>
      </c>
      <c r="D3248">
        <v>0</v>
      </c>
      <c r="F3248">
        <v>1</v>
      </c>
      <c r="G3248">
        <v>83.8</v>
      </c>
      <c r="H3248">
        <f t="shared" si="801"/>
        <v>1</v>
      </c>
      <c r="I3248">
        <f t="shared" si="802"/>
        <v>0</v>
      </c>
      <c r="J3248">
        <f t="shared" si="803"/>
        <v>0</v>
      </c>
      <c r="K3248">
        <f t="shared" si="804"/>
        <v>1</v>
      </c>
      <c r="L3248">
        <f t="shared" si="805"/>
        <v>0</v>
      </c>
      <c r="M3248">
        <f t="shared" si="806"/>
        <v>1</v>
      </c>
      <c r="N3248">
        <f t="shared" si="807"/>
        <v>0</v>
      </c>
      <c r="O3248">
        <f t="shared" si="808"/>
        <v>0</v>
      </c>
      <c r="P3248">
        <v>23</v>
      </c>
      <c r="Q3248">
        <f t="shared" si="809"/>
        <v>1</v>
      </c>
      <c r="R3248">
        <f t="shared" si="810"/>
        <v>0</v>
      </c>
      <c r="S3248">
        <f t="shared" si="811"/>
        <v>0</v>
      </c>
      <c r="T3248">
        <f t="shared" si="812"/>
        <v>0</v>
      </c>
      <c r="U3248">
        <v>1</v>
      </c>
      <c r="V3248">
        <f t="shared" si="813"/>
        <v>0.52518058678969315</v>
      </c>
      <c r="W3248">
        <f t="shared" si="814"/>
        <v>0.62835836064597805</v>
      </c>
      <c r="X3248">
        <f t="shared" si="815"/>
        <v>0.22545347516138012</v>
      </c>
      <c r="Y3248">
        <f t="shared" si="816"/>
        <v>1</v>
      </c>
      <c r="Z3248" t="s">
        <v>3280</v>
      </c>
    </row>
    <row r="3249" spans="1:26" x14ac:dyDescent="0.25">
      <c r="A3249" t="s">
        <v>26</v>
      </c>
      <c r="B3249" t="s">
        <v>30</v>
      </c>
      <c r="C3249" t="s">
        <v>25</v>
      </c>
      <c r="D3249">
        <v>0</v>
      </c>
      <c r="F3249">
        <v>1</v>
      </c>
      <c r="G3249">
        <v>55.15</v>
      </c>
      <c r="H3249">
        <f t="shared" si="801"/>
        <v>1</v>
      </c>
      <c r="I3249">
        <f t="shared" si="802"/>
        <v>0</v>
      </c>
      <c r="J3249">
        <f t="shared" si="803"/>
        <v>1</v>
      </c>
      <c r="K3249">
        <f t="shared" si="804"/>
        <v>0</v>
      </c>
      <c r="L3249">
        <f t="shared" si="805"/>
        <v>0</v>
      </c>
      <c r="M3249">
        <f t="shared" si="806"/>
        <v>1</v>
      </c>
      <c r="N3249">
        <f t="shared" si="807"/>
        <v>0</v>
      </c>
      <c r="O3249">
        <f t="shared" si="808"/>
        <v>0</v>
      </c>
      <c r="P3249">
        <v>3</v>
      </c>
      <c r="Q3249">
        <f t="shared" si="809"/>
        <v>0</v>
      </c>
      <c r="R3249">
        <f t="shared" si="810"/>
        <v>1</v>
      </c>
      <c r="S3249">
        <f t="shared" si="811"/>
        <v>0</v>
      </c>
      <c r="T3249">
        <f t="shared" si="812"/>
        <v>0</v>
      </c>
      <c r="U3249">
        <v>1</v>
      </c>
      <c r="V3249">
        <f t="shared" si="813"/>
        <v>0.34860847472853468</v>
      </c>
      <c r="W3249">
        <f t="shared" si="814"/>
        <v>0.58628009704147233</v>
      </c>
      <c r="X3249">
        <f t="shared" si="815"/>
        <v>0.42431091919548597</v>
      </c>
      <c r="Y3249">
        <f t="shared" si="816"/>
        <v>1</v>
      </c>
      <c r="Z3249" t="s">
        <v>3281</v>
      </c>
    </row>
    <row r="3250" spans="1:26" x14ac:dyDescent="0.25">
      <c r="A3250" t="s">
        <v>45</v>
      </c>
      <c r="B3250" t="s">
        <v>33</v>
      </c>
      <c r="C3250" t="s">
        <v>35</v>
      </c>
      <c r="D3250">
        <v>0</v>
      </c>
      <c r="F3250">
        <v>1</v>
      </c>
      <c r="G3250">
        <v>111.6</v>
      </c>
      <c r="H3250">
        <f t="shared" si="801"/>
        <v>1</v>
      </c>
      <c r="I3250">
        <f t="shared" si="802"/>
        <v>0</v>
      </c>
      <c r="J3250">
        <f t="shared" si="803"/>
        <v>0</v>
      </c>
      <c r="K3250">
        <f t="shared" si="804"/>
        <v>1</v>
      </c>
      <c r="L3250">
        <f t="shared" si="805"/>
        <v>0</v>
      </c>
      <c r="M3250">
        <f t="shared" si="806"/>
        <v>0</v>
      </c>
      <c r="N3250">
        <f t="shared" si="807"/>
        <v>0</v>
      </c>
      <c r="O3250">
        <f t="shared" si="808"/>
        <v>1</v>
      </c>
      <c r="P3250">
        <v>72</v>
      </c>
      <c r="Q3250">
        <f t="shared" si="809"/>
        <v>0</v>
      </c>
      <c r="R3250">
        <f t="shared" si="810"/>
        <v>0</v>
      </c>
      <c r="S3250">
        <f t="shared" si="811"/>
        <v>0</v>
      </c>
      <c r="T3250">
        <f t="shared" si="812"/>
        <v>1</v>
      </c>
      <c r="U3250">
        <v>0</v>
      </c>
      <c r="V3250">
        <f t="shared" si="813"/>
        <v>0.11891969731585067</v>
      </c>
      <c r="W3250">
        <f t="shared" si="814"/>
        <v>0.5296949373521207</v>
      </c>
      <c r="X3250">
        <f t="shared" si="815"/>
        <v>1.4141894409693542E-2</v>
      </c>
      <c r="Y3250">
        <f t="shared" si="816"/>
        <v>0</v>
      </c>
      <c r="Z3250" t="s">
        <v>3282</v>
      </c>
    </row>
    <row r="3251" spans="1:26" x14ac:dyDescent="0.25">
      <c r="A3251" t="s">
        <v>26</v>
      </c>
      <c r="B3251" t="s">
        <v>27</v>
      </c>
      <c r="C3251" t="s">
        <v>35</v>
      </c>
      <c r="D3251">
        <v>1</v>
      </c>
      <c r="F3251">
        <v>1</v>
      </c>
      <c r="G3251">
        <v>86.65</v>
      </c>
      <c r="H3251">
        <f t="shared" si="801"/>
        <v>0</v>
      </c>
      <c r="I3251">
        <f t="shared" si="802"/>
        <v>1</v>
      </c>
      <c r="J3251">
        <f t="shared" si="803"/>
        <v>0</v>
      </c>
      <c r="K3251">
        <f t="shared" si="804"/>
        <v>1</v>
      </c>
      <c r="L3251">
        <f t="shared" si="805"/>
        <v>0</v>
      </c>
      <c r="M3251">
        <f t="shared" si="806"/>
        <v>1</v>
      </c>
      <c r="N3251">
        <f t="shared" si="807"/>
        <v>0</v>
      </c>
      <c r="O3251">
        <f t="shared" si="808"/>
        <v>0</v>
      </c>
      <c r="P3251">
        <v>10</v>
      </c>
      <c r="Q3251">
        <f t="shared" si="809"/>
        <v>1</v>
      </c>
      <c r="R3251">
        <f t="shared" si="810"/>
        <v>0</v>
      </c>
      <c r="S3251">
        <f t="shared" si="811"/>
        <v>0</v>
      </c>
      <c r="T3251">
        <f t="shared" si="812"/>
        <v>0</v>
      </c>
      <c r="U3251">
        <v>1</v>
      </c>
      <c r="V3251">
        <f t="shared" si="813"/>
        <v>0.52962389471693339</v>
      </c>
      <c r="W3251">
        <f t="shared" si="814"/>
        <v>0.62939538711017062</v>
      </c>
      <c r="X3251">
        <f t="shared" si="815"/>
        <v>0.22125368042126656</v>
      </c>
      <c r="Y3251">
        <f t="shared" si="816"/>
        <v>1</v>
      </c>
      <c r="Z3251" t="s">
        <v>3283</v>
      </c>
    </row>
    <row r="3252" spans="1:26" x14ac:dyDescent="0.25">
      <c r="A3252" t="s">
        <v>26</v>
      </c>
      <c r="B3252" t="s">
        <v>30</v>
      </c>
      <c r="C3252" t="s">
        <v>25</v>
      </c>
      <c r="D3252">
        <v>0</v>
      </c>
      <c r="F3252">
        <v>1</v>
      </c>
      <c r="G3252">
        <v>55.55</v>
      </c>
      <c r="H3252">
        <f t="shared" si="801"/>
        <v>1</v>
      </c>
      <c r="I3252">
        <f t="shared" si="802"/>
        <v>0</v>
      </c>
      <c r="J3252">
        <f t="shared" si="803"/>
        <v>1</v>
      </c>
      <c r="K3252">
        <f t="shared" si="804"/>
        <v>0</v>
      </c>
      <c r="L3252">
        <f t="shared" si="805"/>
        <v>0</v>
      </c>
      <c r="M3252">
        <f t="shared" si="806"/>
        <v>1</v>
      </c>
      <c r="N3252">
        <f t="shared" si="807"/>
        <v>0</v>
      </c>
      <c r="O3252">
        <f t="shared" si="808"/>
        <v>0</v>
      </c>
      <c r="P3252">
        <v>10</v>
      </c>
      <c r="Q3252">
        <f t="shared" si="809"/>
        <v>0</v>
      </c>
      <c r="R3252">
        <f t="shared" si="810"/>
        <v>1</v>
      </c>
      <c r="S3252">
        <f t="shared" si="811"/>
        <v>0</v>
      </c>
      <c r="T3252">
        <f t="shared" si="812"/>
        <v>0</v>
      </c>
      <c r="U3252">
        <v>0</v>
      </c>
      <c r="V3252">
        <f t="shared" si="813"/>
        <v>0.34436892763300564</v>
      </c>
      <c r="W3252">
        <f t="shared" si="814"/>
        <v>0.5852513957915495</v>
      </c>
      <c r="X3252">
        <f t="shared" si="815"/>
        <v>0.11858995831910628</v>
      </c>
      <c r="Y3252">
        <f t="shared" si="816"/>
        <v>1</v>
      </c>
      <c r="Z3252" t="s">
        <v>3284</v>
      </c>
    </row>
    <row r="3253" spans="1:26" x14ac:dyDescent="0.25">
      <c r="A3253" t="s">
        <v>29</v>
      </c>
      <c r="B3253" t="s">
        <v>30</v>
      </c>
      <c r="C3253" t="s">
        <v>23</v>
      </c>
      <c r="D3253">
        <v>0</v>
      </c>
      <c r="F3253">
        <v>1</v>
      </c>
      <c r="G3253">
        <v>20.55</v>
      </c>
      <c r="H3253">
        <f t="shared" si="801"/>
        <v>1</v>
      </c>
      <c r="I3253">
        <f t="shared" si="802"/>
        <v>0</v>
      </c>
      <c r="J3253">
        <f t="shared" si="803"/>
        <v>0</v>
      </c>
      <c r="K3253">
        <f t="shared" si="804"/>
        <v>0</v>
      </c>
      <c r="L3253">
        <f t="shared" si="805"/>
        <v>1</v>
      </c>
      <c r="M3253">
        <f t="shared" si="806"/>
        <v>0</v>
      </c>
      <c r="N3253">
        <f t="shared" si="807"/>
        <v>1</v>
      </c>
      <c r="O3253">
        <f t="shared" si="808"/>
        <v>0</v>
      </c>
      <c r="P3253">
        <v>11</v>
      </c>
      <c r="Q3253">
        <f t="shared" si="809"/>
        <v>0</v>
      </c>
      <c r="R3253">
        <f t="shared" si="810"/>
        <v>1</v>
      </c>
      <c r="S3253">
        <f t="shared" si="811"/>
        <v>0</v>
      </c>
      <c r="T3253">
        <f t="shared" si="812"/>
        <v>0</v>
      </c>
      <c r="U3253">
        <v>0</v>
      </c>
      <c r="V3253">
        <f t="shared" si="813"/>
        <v>8.1735488124290191E-3</v>
      </c>
      <c r="W3253">
        <f t="shared" si="814"/>
        <v>0.50204337582715286</v>
      </c>
      <c r="X3253">
        <f t="shared" si="815"/>
        <v>6.6806900189159824E-5</v>
      </c>
      <c r="Y3253">
        <f t="shared" si="816"/>
        <v>0</v>
      </c>
      <c r="Z3253" t="s">
        <v>3285</v>
      </c>
    </row>
    <row r="3254" spans="1:26" x14ac:dyDescent="0.25">
      <c r="A3254" t="s">
        <v>26</v>
      </c>
      <c r="B3254" t="s">
        <v>33</v>
      </c>
      <c r="C3254" t="s">
        <v>35</v>
      </c>
      <c r="D3254">
        <v>1</v>
      </c>
      <c r="F3254">
        <v>1</v>
      </c>
      <c r="G3254">
        <v>106.75</v>
      </c>
      <c r="H3254">
        <f t="shared" si="801"/>
        <v>0</v>
      </c>
      <c r="I3254">
        <f t="shared" si="802"/>
        <v>1</v>
      </c>
      <c r="J3254">
        <f t="shared" si="803"/>
        <v>0</v>
      </c>
      <c r="K3254">
        <f t="shared" si="804"/>
        <v>1</v>
      </c>
      <c r="L3254">
        <f t="shared" si="805"/>
        <v>0</v>
      </c>
      <c r="M3254">
        <f t="shared" si="806"/>
        <v>1</v>
      </c>
      <c r="N3254">
        <f t="shared" si="807"/>
        <v>0</v>
      </c>
      <c r="O3254">
        <f t="shared" si="808"/>
        <v>0</v>
      </c>
      <c r="P3254">
        <v>37</v>
      </c>
      <c r="Q3254">
        <f t="shared" si="809"/>
        <v>0</v>
      </c>
      <c r="R3254">
        <f t="shared" si="810"/>
        <v>0</v>
      </c>
      <c r="S3254">
        <f t="shared" si="811"/>
        <v>0</v>
      </c>
      <c r="T3254">
        <f t="shared" si="812"/>
        <v>1</v>
      </c>
      <c r="U3254">
        <v>1</v>
      </c>
      <c r="V3254">
        <f t="shared" si="813"/>
        <v>0.42419256478202405</v>
      </c>
      <c r="W3254">
        <f t="shared" si="814"/>
        <v>0.60448605724660542</v>
      </c>
      <c r="X3254">
        <f t="shared" si="815"/>
        <v>0.33155420245230355</v>
      </c>
      <c r="Y3254">
        <f t="shared" si="816"/>
        <v>1</v>
      </c>
      <c r="Z3254" t="s">
        <v>3286</v>
      </c>
    </row>
    <row r="3255" spans="1:26" x14ac:dyDescent="0.25">
      <c r="A3255" t="s">
        <v>29</v>
      </c>
      <c r="B3255" t="s">
        <v>30</v>
      </c>
      <c r="C3255" t="s">
        <v>25</v>
      </c>
      <c r="D3255">
        <v>0</v>
      </c>
      <c r="F3255">
        <v>1</v>
      </c>
      <c r="G3255">
        <v>62.1</v>
      </c>
      <c r="H3255">
        <f t="shared" si="801"/>
        <v>1</v>
      </c>
      <c r="I3255">
        <f t="shared" si="802"/>
        <v>0</v>
      </c>
      <c r="J3255">
        <f t="shared" si="803"/>
        <v>1</v>
      </c>
      <c r="K3255">
        <f t="shared" si="804"/>
        <v>0</v>
      </c>
      <c r="L3255">
        <f t="shared" si="805"/>
        <v>0</v>
      </c>
      <c r="M3255">
        <f t="shared" si="806"/>
        <v>0</v>
      </c>
      <c r="N3255">
        <f t="shared" si="807"/>
        <v>1</v>
      </c>
      <c r="O3255">
        <f t="shared" si="808"/>
        <v>0</v>
      </c>
      <c r="P3255">
        <v>17</v>
      </c>
      <c r="Q3255">
        <f t="shared" si="809"/>
        <v>0</v>
      </c>
      <c r="R3255">
        <f t="shared" si="810"/>
        <v>1</v>
      </c>
      <c r="S3255">
        <f t="shared" si="811"/>
        <v>0</v>
      </c>
      <c r="T3255">
        <f t="shared" si="812"/>
        <v>0</v>
      </c>
      <c r="U3255">
        <v>0</v>
      </c>
      <c r="V3255">
        <f t="shared" si="813"/>
        <v>8.7989061307899338E-2</v>
      </c>
      <c r="W3255">
        <f t="shared" si="814"/>
        <v>0.52198308426629259</v>
      </c>
      <c r="X3255">
        <f t="shared" si="815"/>
        <v>7.7420749098452684E-3</v>
      </c>
      <c r="Y3255">
        <f t="shared" si="816"/>
        <v>0</v>
      </c>
      <c r="Z3255" t="s">
        <v>3287</v>
      </c>
    </row>
    <row r="3256" spans="1:26" x14ac:dyDescent="0.25">
      <c r="A3256" t="s">
        <v>26</v>
      </c>
      <c r="B3256" t="s">
        <v>38</v>
      </c>
      <c r="C3256" t="s">
        <v>35</v>
      </c>
      <c r="D3256">
        <v>0</v>
      </c>
      <c r="F3256">
        <v>1</v>
      </c>
      <c r="G3256">
        <v>104.5</v>
      </c>
      <c r="H3256">
        <f t="shared" si="801"/>
        <v>1</v>
      </c>
      <c r="I3256">
        <f t="shared" si="802"/>
        <v>0</v>
      </c>
      <c r="J3256">
        <f t="shared" si="803"/>
        <v>0</v>
      </c>
      <c r="K3256">
        <f t="shared" si="804"/>
        <v>1</v>
      </c>
      <c r="L3256">
        <f t="shared" si="805"/>
        <v>0</v>
      </c>
      <c r="M3256">
        <f t="shared" si="806"/>
        <v>1</v>
      </c>
      <c r="N3256">
        <f t="shared" si="807"/>
        <v>0</v>
      </c>
      <c r="O3256">
        <f t="shared" si="808"/>
        <v>0</v>
      </c>
      <c r="P3256">
        <v>36</v>
      </c>
      <c r="Q3256">
        <f t="shared" si="809"/>
        <v>0</v>
      </c>
      <c r="R3256">
        <f t="shared" si="810"/>
        <v>0</v>
      </c>
      <c r="S3256">
        <f t="shared" si="811"/>
        <v>1</v>
      </c>
      <c r="T3256">
        <f t="shared" si="812"/>
        <v>0</v>
      </c>
      <c r="U3256">
        <v>0</v>
      </c>
      <c r="V3256">
        <f t="shared" si="813"/>
        <v>0.43923930846768211</v>
      </c>
      <c r="W3256">
        <f t="shared" si="814"/>
        <v>0.6080777582623258</v>
      </c>
      <c r="X3256">
        <f t="shared" si="815"/>
        <v>0.1929311701031676</v>
      </c>
      <c r="Y3256">
        <f t="shared" si="816"/>
        <v>1</v>
      </c>
      <c r="Z3256" t="s">
        <v>3288</v>
      </c>
    </row>
    <row r="3257" spans="1:26" x14ac:dyDescent="0.25">
      <c r="A3257" t="s">
        <v>26</v>
      </c>
      <c r="B3257" t="s">
        <v>27</v>
      </c>
      <c r="C3257" t="s">
        <v>35</v>
      </c>
      <c r="D3257">
        <v>1</v>
      </c>
      <c r="F3257">
        <v>1</v>
      </c>
      <c r="G3257">
        <v>101.8</v>
      </c>
      <c r="H3257">
        <f t="shared" si="801"/>
        <v>0</v>
      </c>
      <c r="I3257">
        <f t="shared" si="802"/>
        <v>1</v>
      </c>
      <c r="J3257">
        <f t="shared" si="803"/>
        <v>0</v>
      </c>
      <c r="K3257">
        <f t="shared" si="804"/>
        <v>1</v>
      </c>
      <c r="L3257">
        <f t="shared" si="805"/>
        <v>0</v>
      </c>
      <c r="M3257">
        <f t="shared" si="806"/>
        <v>1</v>
      </c>
      <c r="N3257">
        <f t="shared" si="807"/>
        <v>0</v>
      </c>
      <c r="O3257">
        <f t="shared" si="808"/>
        <v>0</v>
      </c>
      <c r="P3257">
        <v>17</v>
      </c>
      <c r="Q3257">
        <f t="shared" si="809"/>
        <v>1</v>
      </c>
      <c r="R3257">
        <f t="shared" si="810"/>
        <v>0</v>
      </c>
      <c r="S3257">
        <f t="shared" si="811"/>
        <v>0</v>
      </c>
      <c r="T3257">
        <f t="shared" si="812"/>
        <v>0</v>
      </c>
      <c r="U3257">
        <v>0</v>
      </c>
      <c r="V3257">
        <f t="shared" si="813"/>
        <v>0.57179820258995318</v>
      </c>
      <c r="W3257">
        <f t="shared" si="814"/>
        <v>0.63917799739204595</v>
      </c>
      <c r="X3257">
        <f t="shared" si="815"/>
        <v>0.32695318448510113</v>
      </c>
      <c r="Y3257">
        <f t="shared" si="816"/>
        <v>1</v>
      </c>
      <c r="Z3257" t="s">
        <v>3289</v>
      </c>
    </row>
    <row r="3258" spans="1:26" x14ac:dyDescent="0.25">
      <c r="A3258" t="s">
        <v>29</v>
      </c>
      <c r="B3258" t="s">
        <v>38</v>
      </c>
      <c r="C3258" t="s">
        <v>35</v>
      </c>
      <c r="D3258">
        <v>1</v>
      </c>
      <c r="F3258">
        <v>1</v>
      </c>
      <c r="G3258">
        <v>110.6</v>
      </c>
      <c r="H3258">
        <f t="shared" si="801"/>
        <v>0</v>
      </c>
      <c r="I3258">
        <f t="shared" si="802"/>
        <v>1</v>
      </c>
      <c r="J3258">
        <f t="shared" si="803"/>
        <v>0</v>
      </c>
      <c r="K3258">
        <f t="shared" si="804"/>
        <v>1</v>
      </c>
      <c r="L3258">
        <f t="shared" si="805"/>
        <v>0</v>
      </c>
      <c r="M3258">
        <f t="shared" si="806"/>
        <v>0</v>
      </c>
      <c r="N3258">
        <f t="shared" si="807"/>
        <v>1</v>
      </c>
      <c r="O3258">
        <f t="shared" si="808"/>
        <v>0</v>
      </c>
      <c r="P3258">
        <v>66</v>
      </c>
      <c r="Q3258">
        <f t="shared" si="809"/>
        <v>0</v>
      </c>
      <c r="R3258">
        <f t="shared" si="810"/>
        <v>0</v>
      </c>
      <c r="S3258">
        <f t="shared" si="811"/>
        <v>1</v>
      </c>
      <c r="T3258">
        <f t="shared" si="812"/>
        <v>0</v>
      </c>
      <c r="U3258">
        <v>0</v>
      </c>
      <c r="V3258">
        <f t="shared" si="813"/>
        <v>0.15874007958088177</v>
      </c>
      <c r="W3258">
        <f t="shared" si="814"/>
        <v>0.539601896054833</v>
      </c>
      <c r="X3258">
        <f t="shared" si="815"/>
        <v>2.5198412865344678E-2</v>
      </c>
      <c r="Y3258">
        <f t="shared" si="816"/>
        <v>0</v>
      </c>
      <c r="Z3258" t="s">
        <v>3290</v>
      </c>
    </row>
    <row r="3259" spans="1:26" x14ac:dyDescent="0.25">
      <c r="A3259" t="s">
        <v>29</v>
      </c>
      <c r="B3259" t="s">
        <v>33</v>
      </c>
      <c r="C3259" t="s">
        <v>25</v>
      </c>
      <c r="D3259">
        <v>0</v>
      </c>
      <c r="F3259">
        <v>1</v>
      </c>
      <c r="G3259">
        <v>84.9</v>
      </c>
      <c r="H3259">
        <f t="shared" si="801"/>
        <v>1</v>
      </c>
      <c r="I3259">
        <f t="shared" si="802"/>
        <v>0</v>
      </c>
      <c r="J3259">
        <f t="shared" si="803"/>
        <v>1</v>
      </c>
      <c r="K3259">
        <f t="shared" si="804"/>
        <v>0</v>
      </c>
      <c r="L3259">
        <f t="shared" si="805"/>
        <v>0</v>
      </c>
      <c r="M3259">
        <f t="shared" si="806"/>
        <v>0</v>
      </c>
      <c r="N3259">
        <f t="shared" si="807"/>
        <v>1</v>
      </c>
      <c r="O3259">
        <f t="shared" si="808"/>
        <v>0</v>
      </c>
      <c r="P3259">
        <v>61</v>
      </c>
      <c r="Q3259">
        <f t="shared" si="809"/>
        <v>0</v>
      </c>
      <c r="R3259">
        <f t="shared" si="810"/>
        <v>0</v>
      </c>
      <c r="S3259">
        <f t="shared" si="811"/>
        <v>0</v>
      </c>
      <c r="T3259">
        <f t="shared" si="812"/>
        <v>1</v>
      </c>
      <c r="U3259">
        <v>0</v>
      </c>
      <c r="V3259">
        <f t="shared" si="813"/>
        <v>0.12353552472582162</v>
      </c>
      <c r="W3259">
        <f t="shared" si="814"/>
        <v>0.53084466438674893</v>
      </c>
      <c r="X3259">
        <f t="shared" si="815"/>
        <v>1.5261025869284085E-2</v>
      </c>
      <c r="Y3259">
        <f t="shared" si="816"/>
        <v>0</v>
      </c>
      <c r="Z3259" t="s">
        <v>3291</v>
      </c>
    </row>
    <row r="3260" spans="1:26" x14ac:dyDescent="0.25">
      <c r="A3260" t="s">
        <v>26</v>
      </c>
      <c r="B3260" t="s">
        <v>30</v>
      </c>
      <c r="C3260" t="s">
        <v>35</v>
      </c>
      <c r="D3260">
        <v>0</v>
      </c>
      <c r="F3260">
        <v>1</v>
      </c>
      <c r="G3260">
        <v>93.2</v>
      </c>
      <c r="H3260">
        <f t="shared" si="801"/>
        <v>1</v>
      </c>
      <c r="I3260">
        <f t="shared" si="802"/>
        <v>0</v>
      </c>
      <c r="J3260">
        <f t="shared" si="803"/>
        <v>0</v>
      </c>
      <c r="K3260">
        <f t="shared" si="804"/>
        <v>1</v>
      </c>
      <c r="L3260">
        <f t="shared" si="805"/>
        <v>0</v>
      </c>
      <c r="M3260">
        <f t="shared" si="806"/>
        <v>1</v>
      </c>
      <c r="N3260">
        <f t="shared" si="807"/>
        <v>0</v>
      </c>
      <c r="O3260">
        <f t="shared" si="808"/>
        <v>0</v>
      </c>
      <c r="P3260">
        <v>22</v>
      </c>
      <c r="Q3260">
        <f t="shared" si="809"/>
        <v>0</v>
      </c>
      <c r="R3260">
        <f t="shared" si="810"/>
        <v>1</v>
      </c>
      <c r="S3260">
        <f t="shared" si="811"/>
        <v>0</v>
      </c>
      <c r="T3260">
        <f t="shared" si="812"/>
        <v>0</v>
      </c>
      <c r="U3260">
        <v>0</v>
      </c>
      <c r="V3260">
        <f t="shared" si="813"/>
        <v>0.40306736393496945</v>
      </c>
      <c r="W3260">
        <f t="shared" si="814"/>
        <v>0.59942440366092353</v>
      </c>
      <c r="X3260">
        <f t="shared" si="815"/>
        <v>0.1624632998694851</v>
      </c>
      <c r="Y3260">
        <f t="shared" si="816"/>
        <v>1</v>
      </c>
      <c r="Z3260" t="s">
        <v>3292</v>
      </c>
    </row>
    <row r="3261" spans="1:26" x14ac:dyDescent="0.25">
      <c r="A3261" t="s">
        <v>26</v>
      </c>
      <c r="B3261" t="s">
        <v>27</v>
      </c>
      <c r="C3261" t="s">
        <v>25</v>
      </c>
      <c r="D3261">
        <v>0</v>
      </c>
      <c r="F3261">
        <v>1</v>
      </c>
      <c r="G3261">
        <v>24.4</v>
      </c>
      <c r="H3261">
        <f t="shared" si="801"/>
        <v>1</v>
      </c>
      <c r="I3261">
        <f t="shared" si="802"/>
        <v>0</v>
      </c>
      <c r="J3261">
        <f t="shared" si="803"/>
        <v>1</v>
      </c>
      <c r="K3261">
        <f t="shared" si="804"/>
        <v>0</v>
      </c>
      <c r="L3261">
        <f t="shared" si="805"/>
        <v>0</v>
      </c>
      <c r="M3261">
        <f t="shared" si="806"/>
        <v>1</v>
      </c>
      <c r="N3261">
        <f t="shared" si="807"/>
        <v>0</v>
      </c>
      <c r="O3261">
        <f t="shared" si="808"/>
        <v>0</v>
      </c>
      <c r="P3261">
        <v>1</v>
      </c>
      <c r="Q3261">
        <f t="shared" si="809"/>
        <v>1</v>
      </c>
      <c r="R3261">
        <f t="shared" si="810"/>
        <v>0</v>
      </c>
      <c r="S3261">
        <f t="shared" si="811"/>
        <v>0</v>
      </c>
      <c r="T3261">
        <f t="shared" si="812"/>
        <v>0</v>
      </c>
      <c r="U3261">
        <v>0</v>
      </c>
      <c r="V3261">
        <f t="shared" si="813"/>
        <v>0.43743586451428285</v>
      </c>
      <c r="W3261">
        <f t="shared" si="814"/>
        <v>0.60764787927327013</v>
      </c>
      <c r="X3261">
        <f t="shared" si="815"/>
        <v>0.19135013556335803</v>
      </c>
      <c r="Y3261">
        <f t="shared" si="816"/>
        <v>1</v>
      </c>
      <c r="Z3261" t="s">
        <v>3293</v>
      </c>
    </row>
    <row r="3262" spans="1:26" x14ac:dyDescent="0.25">
      <c r="A3262" t="s">
        <v>26</v>
      </c>
      <c r="B3262" t="s">
        <v>38</v>
      </c>
      <c r="C3262" t="s">
        <v>35</v>
      </c>
      <c r="D3262">
        <v>0</v>
      </c>
      <c r="F3262">
        <v>1</v>
      </c>
      <c r="G3262">
        <v>70.55</v>
      </c>
      <c r="H3262">
        <f t="shared" si="801"/>
        <v>1</v>
      </c>
      <c r="I3262">
        <f t="shared" si="802"/>
        <v>0</v>
      </c>
      <c r="J3262">
        <f t="shared" si="803"/>
        <v>0</v>
      </c>
      <c r="K3262">
        <f t="shared" si="804"/>
        <v>1</v>
      </c>
      <c r="L3262">
        <f t="shared" si="805"/>
        <v>0</v>
      </c>
      <c r="M3262">
        <f t="shared" si="806"/>
        <v>1</v>
      </c>
      <c r="N3262">
        <f t="shared" si="807"/>
        <v>0</v>
      </c>
      <c r="O3262">
        <f t="shared" si="808"/>
        <v>0</v>
      </c>
      <c r="P3262">
        <v>6</v>
      </c>
      <c r="Q3262">
        <f t="shared" si="809"/>
        <v>0</v>
      </c>
      <c r="R3262">
        <f t="shared" si="810"/>
        <v>0</v>
      </c>
      <c r="S3262">
        <f t="shared" si="811"/>
        <v>1</v>
      </c>
      <c r="T3262">
        <f t="shared" si="812"/>
        <v>0</v>
      </c>
      <c r="U3262">
        <v>0</v>
      </c>
      <c r="V3262">
        <f t="shared" si="813"/>
        <v>0.37261792808976285</v>
      </c>
      <c r="W3262">
        <f t="shared" si="814"/>
        <v>0.59209141036871882</v>
      </c>
      <c r="X3262">
        <f t="shared" si="815"/>
        <v>0.13884412033390767</v>
      </c>
      <c r="Y3262">
        <f t="shared" si="816"/>
        <v>1</v>
      </c>
      <c r="Z3262" t="s">
        <v>3294</v>
      </c>
    </row>
    <row r="3263" spans="1:26" x14ac:dyDescent="0.25">
      <c r="A3263" t="s">
        <v>26</v>
      </c>
      <c r="B3263" t="s">
        <v>27</v>
      </c>
      <c r="C3263" t="s">
        <v>35</v>
      </c>
      <c r="D3263">
        <v>0</v>
      </c>
      <c r="F3263">
        <v>1</v>
      </c>
      <c r="G3263">
        <v>78.45</v>
      </c>
      <c r="H3263">
        <f t="shared" si="801"/>
        <v>1</v>
      </c>
      <c r="I3263">
        <f t="shared" si="802"/>
        <v>0</v>
      </c>
      <c r="J3263">
        <f t="shared" si="803"/>
        <v>0</v>
      </c>
      <c r="K3263">
        <f t="shared" si="804"/>
        <v>1</v>
      </c>
      <c r="L3263">
        <f t="shared" si="805"/>
        <v>0</v>
      </c>
      <c r="M3263">
        <f t="shared" si="806"/>
        <v>1</v>
      </c>
      <c r="N3263">
        <f t="shared" si="807"/>
        <v>0</v>
      </c>
      <c r="O3263">
        <f t="shared" si="808"/>
        <v>0</v>
      </c>
      <c r="P3263">
        <v>31</v>
      </c>
      <c r="Q3263">
        <f t="shared" si="809"/>
        <v>1</v>
      </c>
      <c r="R3263">
        <f t="shared" si="810"/>
        <v>0</v>
      </c>
      <c r="S3263">
        <f t="shared" si="811"/>
        <v>0</v>
      </c>
      <c r="T3263">
        <f t="shared" si="812"/>
        <v>0</v>
      </c>
      <c r="U3263">
        <v>1</v>
      </c>
      <c r="V3263">
        <f t="shared" si="813"/>
        <v>0.51683964032978591</v>
      </c>
      <c r="W3263">
        <f t="shared" si="814"/>
        <v>0.6264084720651697</v>
      </c>
      <c r="X3263">
        <f t="shared" si="815"/>
        <v>0.23344393315665063</v>
      </c>
      <c r="Y3263">
        <f t="shared" si="816"/>
        <v>1</v>
      </c>
      <c r="Z3263" t="s">
        <v>3295</v>
      </c>
    </row>
    <row r="3264" spans="1:26" x14ac:dyDescent="0.25">
      <c r="A3264" t="s">
        <v>45</v>
      </c>
      <c r="B3264" t="s">
        <v>38</v>
      </c>
      <c r="C3264" t="s">
        <v>25</v>
      </c>
      <c r="D3264">
        <v>0</v>
      </c>
      <c r="F3264">
        <v>1</v>
      </c>
      <c r="G3264">
        <v>85</v>
      </c>
      <c r="H3264">
        <f t="shared" si="801"/>
        <v>1</v>
      </c>
      <c r="I3264">
        <f t="shared" si="802"/>
        <v>0</v>
      </c>
      <c r="J3264">
        <f t="shared" si="803"/>
        <v>1</v>
      </c>
      <c r="K3264">
        <f t="shared" si="804"/>
        <v>0</v>
      </c>
      <c r="L3264">
        <f t="shared" si="805"/>
        <v>0</v>
      </c>
      <c r="M3264">
        <f t="shared" si="806"/>
        <v>0</v>
      </c>
      <c r="N3264">
        <f t="shared" si="807"/>
        <v>0</v>
      </c>
      <c r="O3264">
        <f t="shared" si="808"/>
        <v>1</v>
      </c>
      <c r="P3264">
        <v>68</v>
      </c>
      <c r="Q3264">
        <f t="shared" si="809"/>
        <v>0</v>
      </c>
      <c r="R3264">
        <f t="shared" si="810"/>
        <v>0</v>
      </c>
      <c r="S3264">
        <f t="shared" si="811"/>
        <v>1</v>
      </c>
      <c r="T3264">
        <f t="shared" si="812"/>
        <v>0</v>
      </c>
      <c r="U3264">
        <v>0</v>
      </c>
      <c r="V3264">
        <f t="shared" si="813"/>
        <v>6.375737422397211E-2</v>
      </c>
      <c r="W3264">
        <f t="shared" si="814"/>
        <v>0.51593394629366485</v>
      </c>
      <c r="X3264">
        <f t="shared" si="815"/>
        <v>4.0650027679356229E-3</v>
      </c>
      <c r="Y3264">
        <f t="shared" si="816"/>
        <v>0</v>
      </c>
      <c r="Z3264" t="s">
        <v>3296</v>
      </c>
    </row>
    <row r="3265" spans="1:26" x14ac:dyDescent="0.25">
      <c r="A3265" t="s">
        <v>26</v>
      </c>
      <c r="B3265" t="s">
        <v>27</v>
      </c>
      <c r="C3265" t="s">
        <v>35</v>
      </c>
      <c r="D3265">
        <v>0</v>
      </c>
      <c r="F3265">
        <v>1</v>
      </c>
      <c r="G3265">
        <v>87.45</v>
      </c>
      <c r="H3265">
        <f t="shared" si="801"/>
        <v>1</v>
      </c>
      <c r="I3265">
        <f t="shared" si="802"/>
        <v>0</v>
      </c>
      <c r="J3265">
        <f t="shared" si="803"/>
        <v>0</v>
      </c>
      <c r="K3265">
        <f t="shared" si="804"/>
        <v>1</v>
      </c>
      <c r="L3265">
        <f t="shared" si="805"/>
        <v>0</v>
      </c>
      <c r="M3265">
        <f t="shared" si="806"/>
        <v>1</v>
      </c>
      <c r="N3265">
        <f t="shared" si="807"/>
        <v>0</v>
      </c>
      <c r="O3265">
        <f t="shared" si="808"/>
        <v>0</v>
      </c>
      <c r="P3265">
        <v>34</v>
      </c>
      <c r="Q3265">
        <f t="shared" si="809"/>
        <v>1</v>
      </c>
      <c r="R3265">
        <f t="shared" si="810"/>
        <v>0</v>
      </c>
      <c r="S3265">
        <f t="shared" si="811"/>
        <v>0</v>
      </c>
      <c r="T3265">
        <f t="shared" si="812"/>
        <v>0</v>
      </c>
      <c r="U3265">
        <v>1</v>
      </c>
      <c r="V3265">
        <f t="shared" si="813"/>
        <v>0.5357343083081425</v>
      </c>
      <c r="W3265">
        <f t="shared" si="814"/>
        <v>0.63081955237688603</v>
      </c>
      <c r="X3265">
        <f t="shared" si="815"/>
        <v>0.21554263248211888</v>
      </c>
      <c r="Y3265">
        <f t="shared" si="816"/>
        <v>1</v>
      </c>
      <c r="Z3265" t="s">
        <v>3297</v>
      </c>
    </row>
    <row r="3266" spans="1:26" x14ac:dyDescent="0.25">
      <c r="A3266" t="s">
        <v>26</v>
      </c>
      <c r="B3266" t="s">
        <v>33</v>
      </c>
      <c r="C3266" t="s">
        <v>35</v>
      </c>
      <c r="D3266">
        <v>0</v>
      </c>
      <c r="F3266">
        <v>1</v>
      </c>
      <c r="G3266">
        <v>85.8</v>
      </c>
      <c r="H3266">
        <f t="shared" si="801"/>
        <v>1</v>
      </c>
      <c r="I3266">
        <f t="shared" si="802"/>
        <v>0</v>
      </c>
      <c r="J3266">
        <f t="shared" si="803"/>
        <v>0</v>
      </c>
      <c r="K3266">
        <f t="shared" si="804"/>
        <v>1</v>
      </c>
      <c r="L3266">
        <f t="shared" si="805"/>
        <v>0</v>
      </c>
      <c r="M3266">
        <f t="shared" si="806"/>
        <v>1</v>
      </c>
      <c r="N3266">
        <f t="shared" si="807"/>
        <v>0</v>
      </c>
      <c r="O3266">
        <f t="shared" si="808"/>
        <v>0</v>
      </c>
      <c r="P3266">
        <v>52</v>
      </c>
      <c r="Q3266">
        <f t="shared" si="809"/>
        <v>0</v>
      </c>
      <c r="R3266">
        <f t="shared" si="810"/>
        <v>0</v>
      </c>
      <c r="S3266">
        <f t="shared" si="811"/>
        <v>0</v>
      </c>
      <c r="T3266">
        <f t="shared" si="812"/>
        <v>1</v>
      </c>
      <c r="U3266">
        <v>0</v>
      </c>
      <c r="V3266">
        <f t="shared" si="813"/>
        <v>0.39639352313903103</v>
      </c>
      <c r="W3266">
        <f t="shared" si="814"/>
        <v>0.59782085772408766</v>
      </c>
      <c r="X3266">
        <f t="shared" si="815"/>
        <v>0.15712782518657353</v>
      </c>
      <c r="Y3266">
        <f t="shared" si="816"/>
        <v>1</v>
      </c>
      <c r="Z3266" t="s">
        <v>3298</v>
      </c>
    </row>
    <row r="3267" spans="1:26" x14ac:dyDescent="0.25">
      <c r="A3267" t="s">
        <v>26</v>
      </c>
      <c r="B3267" t="s">
        <v>27</v>
      </c>
      <c r="C3267" t="s">
        <v>35</v>
      </c>
      <c r="D3267">
        <v>0</v>
      </c>
      <c r="F3267">
        <v>1</v>
      </c>
      <c r="G3267">
        <v>91.1</v>
      </c>
      <c r="H3267">
        <f t="shared" ref="H3267:H3330" si="817">IF(D3267:D10309=0,1,0)</f>
        <v>1</v>
      </c>
      <c r="I3267">
        <f t="shared" ref="I3267:I3330" si="818">IF(D3267:D10309=1,1,0)</f>
        <v>0</v>
      </c>
      <c r="J3267">
        <f t="shared" ref="J3267:J3330" si="819">IF(C3267:C10309="DSL",1,0)</f>
        <v>0</v>
      </c>
      <c r="K3267">
        <f t="shared" ref="K3267:K3330" si="820">IF(C3267:C10309="Fiber optic",1,0)</f>
        <v>1</v>
      </c>
      <c r="L3267">
        <f t="shared" ref="L3267:L3330" si="821">IF(C3267:C10309="No",1,0)</f>
        <v>0</v>
      </c>
      <c r="M3267">
        <f t="shared" ref="M3267:M3330" si="822">IF(A3267:A10309="Month-to-month",1,0)</f>
        <v>1</v>
      </c>
      <c r="N3267">
        <f t="shared" ref="N3267:N3330" si="823">IF(A3267:A10309="ONE YEAR",1,0)</f>
        <v>0</v>
      </c>
      <c r="O3267">
        <f t="shared" ref="O3267:O3330" si="824">IF(A3267:A10309="two year",1,0)</f>
        <v>0</v>
      </c>
      <c r="P3267">
        <v>10</v>
      </c>
      <c r="Q3267">
        <f t="shared" ref="Q3267:Q3330" si="825">IF(B3267:B10309="Electronic check",1,0)</f>
        <v>1</v>
      </c>
      <c r="R3267">
        <f t="shared" ref="R3267:R3330" si="826">IF(B3267:B10309="Mailed check",1,0)</f>
        <v>0</v>
      </c>
      <c r="S3267">
        <f t="shared" ref="S3267:S3330" si="827">IF(B3267:B10309="Credit card (automatic)",1,0)</f>
        <v>0</v>
      </c>
      <c r="T3267">
        <f t="shared" ref="T3267:T3330" si="828">IF(B3267:B10309="Bank transfer (automatic)",1,0)</f>
        <v>0</v>
      </c>
      <c r="U3267">
        <v>0</v>
      </c>
      <c r="V3267">
        <f t="shared" si="813"/>
        <v>0.54142486056583616</v>
      </c>
      <c r="W3267">
        <f t="shared" si="814"/>
        <v>0.6321438143213769</v>
      </c>
      <c r="X3267">
        <f t="shared" si="815"/>
        <v>0.29314087963873514</v>
      </c>
      <c r="Y3267">
        <f t="shared" si="816"/>
        <v>1</v>
      </c>
      <c r="Z3267" t="s">
        <v>3299</v>
      </c>
    </row>
    <row r="3268" spans="1:26" x14ac:dyDescent="0.25">
      <c r="A3268" t="s">
        <v>26</v>
      </c>
      <c r="B3268" t="s">
        <v>27</v>
      </c>
      <c r="C3268" t="s">
        <v>35</v>
      </c>
      <c r="D3268">
        <v>0</v>
      </c>
      <c r="F3268">
        <v>1</v>
      </c>
      <c r="G3268">
        <v>70.75</v>
      </c>
      <c r="H3268">
        <f t="shared" si="817"/>
        <v>1</v>
      </c>
      <c r="I3268">
        <f t="shared" si="818"/>
        <v>0</v>
      </c>
      <c r="J3268">
        <f t="shared" si="819"/>
        <v>0</v>
      </c>
      <c r="K3268">
        <f t="shared" si="820"/>
        <v>1</v>
      </c>
      <c r="L3268">
        <f t="shared" si="821"/>
        <v>0</v>
      </c>
      <c r="M3268">
        <f t="shared" si="822"/>
        <v>1</v>
      </c>
      <c r="N3268">
        <f t="shared" si="823"/>
        <v>0</v>
      </c>
      <c r="O3268">
        <f t="shared" si="824"/>
        <v>0</v>
      </c>
      <c r="P3268">
        <v>29</v>
      </c>
      <c r="Q3268">
        <f t="shared" si="825"/>
        <v>1</v>
      </c>
      <c r="R3268">
        <f t="shared" si="826"/>
        <v>0</v>
      </c>
      <c r="S3268">
        <f t="shared" si="827"/>
        <v>0</v>
      </c>
      <c r="T3268">
        <f t="shared" si="828"/>
        <v>0</v>
      </c>
      <c r="U3268">
        <v>1</v>
      </c>
      <c r="V3268">
        <f t="shared" ref="V3268:V3331" si="829">G3268*$G$2+H3269*$H$2+K3269*$K$2+M3268*$M$2+O3268*$O$2+Q3268*$Q$2+L3268*$L$2</f>
        <v>0.50483491364917177</v>
      </c>
      <c r="W3268">
        <f t="shared" ref="W3268:W3331" si="830">1/ (1+EXP(-V3268))</f>
        <v>0.62359487930984503</v>
      </c>
      <c r="X3268">
        <f t="shared" ref="X3268:X3331" si="831">(U3268-V3268)^2</f>
        <v>0.24518846274082318</v>
      </c>
      <c r="Y3268">
        <f t="shared" ref="Y3268:Y3331" si="832">IF(W3268&gt;=0.58,1,0)</f>
        <v>1</v>
      </c>
      <c r="Z3268" t="s">
        <v>3300</v>
      </c>
    </row>
    <row r="3269" spans="1:26" x14ac:dyDescent="0.25">
      <c r="A3269" t="s">
        <v>45</v>
      </c>
      <c r="B3269" t="s">
        <v>33</v>
      </c>
      <c r="C3269" t="s">
        <v>23</v>
      </c>
      <c r="D3269">
        <v>0</v>
      </c>
      <c r="F3269">
        <v>1</v>
      </c>
      <c r="G3269">
        <v>20.100000000000001</v>
      </c>
      <c r="H3269">
        <f t="shared" si="817"/>
        <v>1</v>
      </c>
      <c r="I3269">
        <f t="shared" si="818"/>
        <v>0</v>
      </c>
      <c r="J3269">
        <f t="shared" si="819"/>
        <v>0</v>
      </c>
      <c r="K3269">
        <f t="shared" si="820"/>
        <v>0</v>
      </c>
      <c r="L3269">
        <f t="shared" si="821"/>
        <v>1</v>
      </c>
      <c r="M3269">
        <f t="shared" si="822"/>
        <v>0</v>
      </c>
      <c r="N3269">
        <f t="shared" si="823"/>
        <v>0</v>
      </c>
      <c r="O3269">
        <f t="shared" si="824"/>
        <v>1</v>
      </c>
      <c r="P3269">
        <v>72</v>
      </c>
      <c r="Q3269">
        <f t="shared" si="825"/>
        <v>0</v>
      </c>
      <c r="R3269">
        <f t="shared" si="826"/>
        <v>0</v>
      </c>
      <c r="S3269">
        <f t="shared" si="827"/>
        <v>0</v>
      </c>
      <c r="T3269">
        <f t="shared" si="828"/>
        <v>1</v>
      </c>
      <c r="U3269">
        <v>0</v>
      </c>
      <c r="V3269">
        <f t="shared" si="829"/>
        <v>-7.1016700531665478E-2</v>
      </c>
      <c r="W3269">
        <f t="shared" si="830"/>
        <v>0.48225328284788488</v>
      </c>
      <c r="X3269">
        <f t="shared" si="831"/>
        <v>5.0433717544042557E-3</v>
      </c>
      <c r="Y3269">
        <f t="shared" si="832"/>
        <v>0</v>
      </c>
      <c r="Z3269" t="s">
        <v>3301</v>
      </c>
    </row>
    <row r="3270" spans="1:26" x14ac:dyDescent="0.25">
      <c r="A3270" t="s">
        <v>29</v>
      </c>
      <c r="B3270" t="s">
        <v>30</v>
      </c>
      <c r="C3270" t="s">
        <v>23</v>
      </c>
      <c r="D3270">
        <v>0</v>
      </c>
      <c r="F3270">
        <v>1</v>
      </c>
      <c r="G3270">
        <v>20.05</v>
      </c>
      <c r="H3270">
        <f t="shared" si="817"/>
        <v>1</v>
      </c>
      <c r="I3270">
        <f t="shared" si="818"/>
        <v>0</v>
      </c>
      <c r="J3270">
        <f t="shared" si="819"/>
        <v>0</v>
      </c>
      <c r="K3270">
        <f t="shared" si="820"/>
        <v>0</v>
      </c>
      <c r="L3270">
        <f t="shared" si="821"/>
        <v>1</v>
      </c>
      <c r="M3270">
        <f t="shared" si="822"/>
        <v>0</v>
      </c>
      <c r="N3270">
        <f t="shared" si="823"/>
        <v>1</v>
      </c>
      <c r="O3270">
        <f t="shared" si="824"/>
        <v>0</v>
      </c>
      <c r="P3270">
        <v>47</v>
      </c>
      <c r="Q3270">
        <f t="shared" si="825"/>
        <v>0</v>
      </c>
      <c r="R3270">
        <f t="shared" si="826"/>
        <v>1</v>
      </c>
      <c r="S3270">
        <f t="shared" si="827"/>
        <v>0</v>
      </c>
      <c r="T3270">
        <f t="shared" si="828"/>
        <v>0</v>
      </c>
      <c r="U3270">
        <v>0</v>
      </c>
      <c r="V3270">
        <f t="shared" si="829"/>
        <v>-1.1160597259162661E-2</v>
      </c>
      <c r="W3270">
        <f t="shared" si="830"/>
        <v>0.49720987964634999</v>
      </c>
      <c r="X3270">
        <f t="shared" si="831"/>
        <v>1.2455893118122911E-4</v>
      </c>
      <c r="Y3270">
        <f t="shared" si="832"/>
        <v>0</v>
      </c>
      <c r="Z3270" t="s">
        <v>3302</v>
      </c>
    </row>
    <row r="3271" spans="1:26" x14ac:dyDescent="0.25">
      <c r="A3271" t="s">
        <v>29</v>
      </c>
      <c r="B3271" t="s">
        <v>30</v>
      </c>
      <c r="C3271" t="s">
        <v>25</v>
      </c>
      <c r="D3271">
        <v>0</v>
      </c>
      <c r="F3271">
        <v>1</v>
      </c>
      <c r="G3271">
        <v>74.8</v>
      </c>
      <c r="H3271">
        <f t="shared" si="817"/>
        <v>1</v>
      </c>
      <c r="I3271">
        <f t="shared" si="818"/>
        <v>0</v>
      </c>
      <c r="J3271">
        <f t="shared" si="819"/>
        <v>1</v>
      </c>
      <c r="K3271">
        <f t="shared" si="820"/>
        <v>0</v>
      </c>
      <c r="L3271">
        <f t="shared" si="821"/>
        <v>0</v>
      </c>
      <c r="M3271">
        <f t="shared" si="822"/>
        <v>0</v>
      </c>
      <c r="N3271">
        <f t="shared" si="823"/>
        <v>1</v>
      </c>
      <c r="O3271">
        <f t="shared" si="824"/>
        <v>0</v>
      </c>
      <c r="P3271">
        <v>24</v>
      </c>
      <c r="Q3271">
        <f t="shared" si="825"/>
        <v>0</v>
      </c>
      <c r="R3271">
        <f t="shared" si="826"/>
        <v>1</v>
      </c>
      <c r="S3271">
        <f t="shared" si="827"/>
        <v>0</v>
      </c>
      <c r="T3271">
        <f t="shared" si="828"/>
        <v>0</v>
      </c>
      <c r="U3271">
        <v>0</v>
      </c>
      <c r="V3271">
        <f t="shared" si="829"/>
        <v>0.10292589579309155</v>
      </c>
      <c r="W3271">
        <f t="shared" si="830"/>
        <v>0.52570878194183612</v>
      </c>
      <c r="X3271">
        <f t="shared" si="831"/>
        <v>1.0593740024810342E-2</v>
      </c>
      <c r="Y3271">
        <f t="shared" si="832"/>
        <v>0</v>
      </c>
      <c r="Z3271" t="s">
        <v>3303</v>
      </c>
    </row>
    <row r="3272" spans="1:26" x14ac:dyDescent="0.25">
      <c r="A3272" t="s">
        <v>29</v>
      </c>
      <c r="B3272" t="s">
        <v>38</v>
      </c>
      <c r="C3272" t="s">
        <v>23</v>
      </c>
      <c r="D3272">
        <v>0</v>
      </c>
      <c r="F3272">
        <v>1</v>
      </c>
      <c r="G3272">
        <v>24.8</v>
      </c>
      <c r="H3272">
        <f t="shared" si="817"/>
        <v>1</v>
      </c>
      <c r="I3272">
        <f t="shared" si="818"/>
        <v>0</v>
      </c>
      <c r="J3272">
        <f t="shared" si="819"/>
        <v>0</v>
      </c>
      <c r="K3272">
        <f t="shared" si="820"/>
        <v>0</v>
      </c>
      <c r="L3272">
        <f t="shared" si="821"/>
        <v>1</v>
      </c>
      <c r="M3272">
        <f t="shared" si="822"/>
        <v>0</v>
      </c>
      <c r="N3272">
        <f t="shared" si="823"/>
        <v>1</v>
      </c>
      <c r="O3272">
        <f t="shared" si="824"/>
        <v>0</v>
      </c>
      <c r="P3272">
        <v>65</v>
      </c>
      <c r="Q3272">
        <f t="shared" si="825"/>
        <v>0</v>
      </c>
      <c r="R3272">
        <f t="shared" si="826"/>
        <v>0</v>
      </c>
      <c r="S3272">
        <f t="shared" si="827"/>
        <v>1</v>
      </c>
      <c r="T3272">
        <f t="shared" si="828"/>
        <v>0</v>
      </c>
      <c r="U3272">
        <v>0</v>
      </c>
      <c r="V3272">
        <f t="shared" si="829"/>
        <v>1.1080852136601885E-3</v>
      </c>
      <c r="W3272">
        <f t="shared" si="830"/>
        <v>0.5002770212750699</v>
      </c>
      <c r="X3272">
        <f t="shared" si="831"/>
        <v>1.2278528407323455E-6</v>
      </c>
      <c r="Y3272">
        <f t="shared" si="832"/>
        <v>0</v>
      </c>
      <c r="Z3272" t="s">
        <v>3304</v>
      </c>
    </row>
    <row r="3273" spans="1:26" x14ac:dyDescent="0.25">
      <c r="A3273" t="s">
        <v>26</v>
      </c>
      <c r="B3273" t="s">
        <v>30</v>
      </c>
      <c r="C3273" t="s">
        <v>35</v>
      </c>
      <c r="D3273">
        <v>0</v>
      </c>
      <c r="F3273">
        <v>1</v>
      </c>
      <c r="G3273">
        <v>100.85</v>
      </c>
      <c r="H3273">
        <f t="shared" si="817"/>
        <v>1</v>
      </c>
      <c r="I3273">
        <f t="shared" si="818"/>
        <v>0</v>
      </c>
      <c r="J3273">
        <f t="shared" si="819"/>
        <v>0</v>
      </c>
      <c r="K3273">
        <f t="shared" si="820"/>
        <v>1</v>
      </c>
      <c r="L3273">
        <f t="shared" si="821"/>
        <v>0</v>
      </c>
      <c r="M3273">
        <f t="shared" si="822"/>
        <v>1</v>
      </c>
      <c r="N3273">
        <f t="shared" si="823"/>
        <v>0</v>
      </c>
      <c r="O3273">
        <f t="shared" si="824"/>
        <v>0</v>
      </c>
      <c r="P3273">
        <v>4</v>
      </c>
      <c r="Q3273">
        <f t="shared" si="825"/>
        <v>0</v>
      </c>
      <c r="R3273">
        <f t="shared" si="826"/>
        <v>1</v>
      </c>
      <c r="S3273">
        <f t="shared" si="827"/>
        <v>0</v>
      </c>
      <c r="T3273">
        <f t="shared" si="828"/>
        <v>0</v>
      </c>
      <c r="U3273">
        <v>0</v>
      </c>
      <c r="V3273">
        <f t="shared" si="829"/>
        <v>0.43354875620998845</v>
      </c>
      <c r="W3273">
        <f t="shared" si="830"/>
        <v>0.60672075948875848</v>
      </c>
      <c r="X3273">
        <f t="shared" si="831"/>
        <v>0.18796452401122801</v>
      </c>
      <c r="Y3273">
        <f t="shared" si="832"/>
        <v>1</v>
      </c>
      <c r="Z3273" t="s">
        <v>3305</v>
      </c>
    </row>
    <row r="3274" spans="1:26" x14ac:dyDescent="0.25">
      <c r="A3274" t="s">
        <v>26</v>
      </c>
      <c r="B3274" t="s">
        <v>27</v>
      </c>
      <c r="C3274" t="s">
        <v>35</v>
      </c>
      <c r="D3274">
        <v>1</v>
      </c>
      <c r="F3274">
        <v>1</v>
      </c>
      <c r="G3274">
        <v>101.35</v>
      </c>
      <c r="H3274">
        <f t="shared" si="817"/>
        <v>0</v>
      </c>
      <c r="I3274">
        <f t="shared" si="818"/>
        <v>1</v>
      </c>
      <c r="J3274">
        <f t="shared" si="819"/>
        <v>0</v>
      </c>
      <c r="K3274">
        <f t="shared" si="820"/>
        <v>1</v>
      </c>
      <c r="L3274">
        <f t="shared" si="821"/>
        <v>0</v>
      </c>
      <c r="M3274">
        <f t="shared" si="822"/>
        <v>1</v>
      </c>
      <c r="N3274">
        <f t="shared" si="823"/>
        <v>0</v>
      </c>
      <c r="O3274">
        <f t="shared" si="824"/>
        <v>0</v>
      </c>
      <c r="P3274">
        <v>12</v>
      </c>
      <c r="Q3274">
        <f t="shared" si="825"/>
        <v>1</v>
      </c>
      <c r="R3274">
        <f t="shared" si="826"/>
        <v>0</v>
      </c>
      <c r="S3274">
        <f t="shared" si="827"/>
        <v>0</v>
      </c>
      <c r="T3274">
        <f t="shared" si="828"/>
        <v>0</v>
      </c>
      <c r="U3274">
        <v>1</v>
      </c>
      <c r="V3274">
        <f t="shared" si="829"/>
        <v>0.55740517854977056</v>
      </c>
      <c r="W3274">
        <f t="shared" si="830"/>
        <v>0.63585193634817938</v>
      </c>
      <c r="X3274">
        <f t="shared" si="831"/>
        <v>0.19589017597456049</v>
      </c>
      <c r="Y3274">
        <f t="shared" si="832"/>
        <v>1</v>
      </c>
      <c r="Z3274" t="s">
        <v>3306</v>
      </c>
    </row>
    <row r="3275" spans="1:26" x14ac:dyDescent="0.25">
      <c r="A3275" t="s">
        <v>26</v>
      </c>
      <c r="B3275" t="s">
        <v>27</v>
      </c>
      <c r="C3275" t="s">
        <v>35</v>
      </c>
      <c r="D3275">
        <v>0</v>
      </c>
      <c r="F3275">
        <v>1</v>
      </c>
      <c r="G3275">
        <v>81.7</v>
      </c>
      <c r="H3275">
        <f t="shared" si="817"/>
        <v>1</v>
      </c>
      <c r="I3275">
        <f t="shared" si="818"/>
        <v>0</v>
      </c>
      <c r="J3275">
        <f t="shared" si="819"/>
        <v>0</v>
      </c>
      <c r="K3275">
        <f t="shared" si="820"/>
        <v>1</v>
      </c>
      <c r="L3275">
        <f t="shared" si="821"/>
        <v>0</v>
      </c>
      <c r="M3275">
        <f t="shared" si="822"/>
        <v>1</v>
      </c>
      <c r="N3275">
        <f t="shared" si="823"/>
        <v>0</v>
      </c>
      <c r="O3275">
        <f t="shared" si="824"/>
        <v>0</v>
      </c>
      <c r="P3275">
        <v>1</v>
      </c>
      <c r="Q3275">
        <f t="shared" si="825"/>
        <v>1</v>
      </c>
      <c r="R3275">
        <f t="shared" si="826"/>
        <v>0</v>
      </c>
      <c r="S3275">
        <f t="shared" si="827"/>
        <v>0</v>
      </c>
      <c r="T3275">
        <f t="shared" si="828"/>
        <v>0</v>
      </c>
      <c r="U3275">
        <v>1</v>
      </c>
      <c r="V3275">
        <f t="shared" si="829"/>
        <v>0.52676973968300855</v>
      </c>
      <c r="W3275">
        <f t="shared" si="830"/>
        <v>0.6287293904336837</v>
      </c>
      <c r="X3275">
        <f t="shared" si="831"/>
        <v>0.22394687927968748</v>
      </c>
      <c r="Y3275">
        <f t="shared" si="832"/>
        <v>1</v>
      </c>
      <c r="Z3275" t="s">
        <v>3307</v>
      </c>
    </row>
    <row r="3276" spans="1:26" x14ac:dyDescent="0.25">
      <c r="A3276" t="s">
        <v>26</v>
      </c>
      <c r="B3276" t="s">
        <v>27</v>
      </c>
      <c r="C3276" t="s">
        <v>35</v>
      </c>
      <c r="D3276">
        <v>0</v>
      </c>
      <c r="F3276">
        <v>1</v>
      </c>
      <c r="G3276">
        <v>68.25</v>
      </c>
      <c r="H3276">
        <f t="shared" si="817"/>
        <v>1</v>
      </c>
      <c r="I3276">
        <f t="shared" si="818"/>
        <v>0</v>
      </c>
      <c r="J3276">
        <f t="shared" si="819"/>
        <v>0</v>
      </c>
      <c r="K3276">
        <f t="shared" si="820"/>
        <v>1</v>
      </c>
      <c r="L3276">
        <f t="shared" si="821"/>
        <v>0</v>
      </c>
      <c r="M3276">
        <f t="shared" si="822"/>
        <v>1</v>
      </c>
      <c r="N3276">
        <f t="shared" si="823"/>
        <v>0</v>
      </c>
      <c r="O3276">
        <f t="shared" si="824"/>
        <v>0</v>
      </c>
      <c r="P3276">
        <v>33</v>
      </c>
      <c r="Q3276">
        <f t="shared" si="825"/>
        <v>1</v>
      </c>
      <c r="R3276">
        <f t="shared" si="826"/>
        <v>0</v>
      </c>
      <c r="S3276">
        <f t="shared" si="827"/>
        <v>0</v>
      </c>
      <c r="T3276">
        <f t="shared" si="828"/>
        <v>0</v>
      </c>
      <c r="U3276">
        <v>1</v>
      </c>
      <c r="V3276">
        <f t="shared" si="829"/>
        <v>0.50580044437726057</v>
      </c>
      <c r="W3276">
        <f t="shared" si="830"/>
        <v>0.62382148578012331</v>
      </c>
      <c r="X3276">
        <f t="shared" si="831"/>
        <v>0.24423320077771313</v>
      </c>
      <c r="Y3276">
        <f t="shared" si="832"/>
        <v>1</v>
      </c>
      <c r="Z3276" t="s">
        <v>3308</v>
      </c>
    </row>
    <row r="3277" spans="1:26" x14ac:dyDescent="0.25">
      <c r="A3277" t="s">
        <v>26</v>
      </c>
      <c r="B3277" t="s">
        <v>27</v>
      </c>
      <c r="C3277" t="s">
        <v>35</v>
      </c>
      <c r="D3277">
        <v>0</v>
      </c>
      <c r="F3277">
        <v>1</v>
      </c>
      <c r="G3277">
        <v>105.1</v>
      </c>
      <c r="H3277">
        <f t="shared" si="817"/>
        <v>1</v>
      </c>
      <c r="I3277">
        <f t="shared" si="818"/>
        <v>0</v>
      </c>
      <c r="J3277">
        <f t="shared" si="819"/>
        <v>0</v>
      </c>
      <c r="K3277">
        <f t="shared" si="820"/>
        <v>1</v>
      </c>
      <c r="L3277">
        <f t="shared" si="821"/>
        <v>0</v>
      </c>
      <c r="M3277">
        <f t="shared" si="822"/>
        <v>1</v>
      </c>
      <c r="N3277">
        <f t="shared" si="823"/>
        <v>0</v>
      </c>
      <c r="O3277">
        <f t="shared" si="824"/>
        <v>0</v>
      </c>
      <c r="P3277">
        <v>34</v>
      </c>
      <c r="Q3277">
        <f t="shared" si="825"/>
        <v>1</v>
      </c>
      <c r="R3277">
        <f t="shared" si="826"/>
        <v>0</v>
      </c>
      <c r="S3277">
        <f t="shared" si="827"/>
        <v>0</v>
      </c>
      <c r="T3277">
        <f t="shared" si="828"/>
        <v>0</v>
      </c>
      <c r="U3277">
        <v>0</v>
      </c>
      <c r="V3277">
        <f t="shared" si="829"/>
        <v>0.55838846708801526</v>
      </c>
      <c r="W3277">
        <f t="shared" si="830"/>
        <v>0.636079580729214</v>
      </c>
      <c r="X3277">
        <f t="shared" si="831"/>
        <v>0.31179768017690351</v>
      </c>
      <c r="Y3277">
        <f t="shared" si="832"/>
        <v>1</v>
      </c>
      <c r="Z3277" t="s">
        <v>3309</v>
      </c>
    </row>
    <row r="3278" spans="1:26" x14ac:dyDescent="0.25">
      <c r="A3278" t="s">
        <v>45</v>
      </c>
      <c r="B3278" t="s">
        <v>30</v>
      </c>
      <c r="C3278" t="s">
        <v>23</v>
      </c>
      <c r="D3278">
        <v>0</v>
      </c>
      <c r="F3278">
        <v>1</v>
      </c>
      <c r="G3278">
        <v>20.399999999999999</v>
      </c>
      <c r="H3278">
        <f t="shared" si="817"/>
        <v>1</v>
      </c>
      <c r="I3278">
        <f t="shared" si="818"/>
        <v>0</v>
      </c>
      <c r="J3278">
        <f t="shared" si="819"/>
        <v>0</v>
      </c>
      <c r="K3278">
        <f t="shared" si="820"/>
        <v>0</v>
      </c>
      <c r="L3278">
        <f t="shared" si="821"/>
        <v>1</v>
      </c>
      <c r="M3278">
        <f t="shared" si="822"/>
        <v>0</v>
      </c>
      <c r="N3278">
        <f t="shared" si="823"/>
        <v>0</v>
      </c>
      <c r="O3278">
        <f t="shared" si="824"/>
        <v>1</v>
      </c>
      <c r="P3278">
        <v>14</v>
      </c>
      <c r="Q3278">
        <f t="shared" si="825"/>
        <v>0</v>
      </c>
      <c r="R3278">
        <f t="shared" si="826"/>
        <v>1</v>
      </c>
      <c r="S3278">
        <f t="shared" si="827"/>
        <v>0</v>
      </c>
      <c r="T3278">
        <f t="shared" si="828"/>
        <v>0</v>
      </c>
      <c r="U3278">
        <v>0</v>
      </c>
      <c r="V3278">
        <f t="shared" si="829"/>
        <v>-6.5685814646989749E-2</v>
      </c>
      <c r="W3278">
        <f t="shared" si="830"/>
        <v>0.48358444816142981</v>
      </c>
      <c r="X3278">
        <f t="shared" si="831"/>
        <v>4.3146262458386934E-3</v>
      </c>
      <c r="Y3278">
        <f t="shared" si="832"/>
        <v>0</v>
      </c>
      <c r="Z3278" t="s">
        <v>3310</v>
      </c>
    </row>
    <row r="3279" spans="1:26" x14ac:dyDescent="0.25">
      <c r="A3279" t="s">
        <v>26</v>
      </c>
      <c r="B3279" t="s">
        <v>27</v>
      </c>
      <c r="C3279" t="s">
        <v>35</v>
      </c>
      <c r="D3279">
        <v>0</v>
      </c>
      <c r="F3279">
        <v>1</v>
      </c>
      <c r="G3279">
        <v>79.150000000000006</v>
      </c>
      <c r="H3279">
        <f t="shared" si="817"/>
        <v>1</v>
      </c>
      <c r="I3279">
        <f t="shared" si="818"/>
        <v>0</v>
      </c>
      <c r="J3279">
        <f t="shared" si="819"/>
        <v>0</v>
      </c>
      <c r="K3279">
        <f t="shared" si="820"/>
        <v>1</v>
      </c>
      <c r="L3279">
        <f t="shared" si="821"/>
        <v>0</v>
      </c>
      <c r="M3279">
        <f t="shared" si="822"/>
        <v>1</v>
      </c>
      <c r="N3279">
        <f t="shared" si="823"/>
        <v>0</v>
      </c>
      <c r="O3279">
        <f t="shared" si="824"/>
        <v>0</v>
      </c>
      <c r="P3279">
        <v>4</v>
      </c>
      <c r="Q3279">
        <f t="shared" si="825"/>
        <v>1</v>
      </c>
      <c r="R3279">
        <f t="shared" si="826"/>
        <v>0</v>
      </c>
      <c r="S3279">
        <f t="shared" si="827"/>
        <v>0</v>
      </c>
      <c r="T3279">
        <f t="shared" si="828"/>
        <v>0</v>
      </c>
      <c r="U3279">
        <v>1</v>
      </c>
      <c r="V3279">
        <f t="shared" si="829"/>
        <v>0.5179309791189326</v>
      </c>
      <c r="W3279">
        <f t="shared" si="830"/>
        <v>0.6266638328953229</v>
      </c>
      <c r="X3279">
        <f t="shared" si="831"/>
        <v>0.232390540893231</v>
      </c>
      <c r="Y3279">
        <f t="shared" si="832"/>
        <v>1</v>
      </c>
      <c r="Z3279" t="s">
        <v>3311</v>
      </c>
    </row>
    <row r="3280" spans="1:26" x14ac:dyDescent="0.25">
      <c r="A3280" t="s">
        <v>29</v>
      </c>
      <c r="B3280" t="s">
        <v>30</v>
      </c>
      <c r="C3280" t="s">
        <v>23</v>
      </c>
      <c r="D3280">
        <v>0</v>
      </c>
      <c r="F3280">
        <v>1</v>
      </c>
      <c r="G3280">
        <v>20</v>
      </c>
      <c r="H3280">
        <f t="shared" si="817"/>
        <v>1</v>
      </c>
      <c r="I3280">
        <f t="shared" si="818"/>
        <v>0</v>
      </c>
      <c r="J3280">
        <f t="shared" si="819"/>
        <v>0</v>
      </c>
      <c r="K3280">
        <f t="shared" si="820"/>
        <v>0</v>
      </c>
      <c r="L3280">
        <f t="shared" si="821"/>
        <v>1</v>
      </c>
      <c r="M3280">
        <f t="shared" si="822"/>
        <v>0</v>
      </c>
      <c r="N3280">
        <f t="shared" si="823"/>
        <v>1</v>
      </c>
      <c r="O3280">
        <f t="shared" si="824"/>
        <v>0</v>
      </c>
      <c r="P3280">
        <v>13</v>
      </c>
      <c r="Q3280">
        <f t="shared" si="825"/>
        <v>0</v>
      </c>
      <c r="R3280">
        <f t="shared" si="826"/>
        <v>1</v>
      </c>
      <c r="S3280">
        <f t="shared" si="827"/>
        <v>0</v>
      </c>
      <c r="T3280">
        <f t="shared" si="828"/>
        <v>0</v>
      </c>
      <c r="U3280">
        <v>0</v>
      </c>
      <c r="V3280">
        <f t="shared" si="829"/>
        <v>-1.1238550029815997E-2</v>
      </c>
      <c r="W3280">
        <f t="shared" si="830"/>
        <v>0.4971903920647795</v>
      </c>
      <c r="X3280">
        <f t="shared" si="831"/>
        <v>1.2630500677267715E-4</v>
      </c>
      <c r="Y3280">
        <f t="shared" si="832"/>
        <v>0</v>
      </c>
      <c r="Z3280" t="s">
        <v>3312</v>
      </c>
    </row>
    <row r="3281" spans="1:26" x14ac:dyDescent="0.25">
      <c r="A3281" t="s">
        <v>45</v>
      </c>
      <c r="B3281" t="s">
        <v>33</v>
      </c>
      <c r="C3281" t="s">
        <v>25</v>
      </c>
      <c r="D3281">
        <v>0</v>
      </c>
      <c r="F3281">
        <v>1</v>
      </c>
      <c r="G3281">
        <v>79.400000000000006</v>
      </c>
      <c r="H3281">
        <f t="shared" si="817"/>
        <v>1</v>
      </c>
      <c r="I3281">
        <f t="shared" si="818"/>
        <v>0</v>
      </c>
      <c r="J3281">
        <f t="shared" si="819"/>
        <v>1</v>
      </c>
      <c r="K3281">
        <f t="shared" si="820"/>
        <v>0</v>
      </c>
      <c r="L3281">
        <f t="shared" si="821"/>
        <v>0</v>
      </c>
      <c r="M3281">
        <f t="shared" si="822"/>
        <v>0</v>
      </c>
      <c r="N3281">
        <f t="shared" si="823"/>
        <v>0</v>
      </c>
      <c r="O3281">
        <f t="shared" si="824"/>
        <v>1</v>
      </c>
      <c r="P3281">
        <v>65</v>
      </c>
      <c r="Q3281">
        <f t="shared" si="825"/>
        <v>0</v>
      </c>
      <c r="R3281">
        <f t="shared" si="826"/>
        <v>0</v>
      </c>
      <c r="S3281">
        <f t="shared" si="827"/>
        <v>0</v>
      </c>
      <c r="T3281">
        <f t="shared" si="828"/>
        <v>1</v>
      </c>
      <c r="U3281">
        <v>0</v>
      </c>
      <c r="V3281">
        <f t="shared" si="829"/>
        <v>5.0163494650042523E-2</v>
      </c>
      <c r="W3281">
        <f t="shared" si="830"/>
        <v>0.51253824452776831</v>
      </c>
      <c r="X3281">
        <f t="shared" si="831"/>
        <v>2.5163761955048448E-3</v>
      </c>
      <c r="Y3281">
        <f t="shared" si="832"/>
        <v>0</v>
      </c>
      <c r="Z3281" t="s">
        <v>3313</v>
      </c>
    </row>
    <row r="3282" spans="1:26" x14ac:dyDescent="0.25">
      <c r="A3282" t="s">
        <v>29</v>
      </c>
      <c r="B3282" t="s">
        <v>38</v>
      </c>
      <c r="C3282" t="s">
        <v>25</v>
      </c>
      <c r="D3282">
        <v>0</v>
      </c>
      <c r="F3282">
        <v>1</v>
      </c>
      <c r="G3282">
        <v>57.2</v>
      </c>
      <c r="H3282">
        <f t="shared" si="817"/>
        <v>1</v>
      </c>
      <c r="I3282">
        <f t="shared" si="818"/>
        <v>0</v>
      </c>
      <c r="J3282">
        <f t="shared" si="819"/>
        <v>1</v>
      </c>
      <c r="K3282">
        <f t="shared" si="820"/>
        <v>0</v>
      </c>
      <c r="L3282">
        <f t="shared" si="821"/>
        <v>0</v>
      </c>
      <c r="M3282">
        <f t="shared" si="822"/>
        <v>0</v>
      </c>
      <c r="N3282">
        <f t="shared" si="823"/>
        <v>1</v>
      </c>
      <c r="O3282">
        <f t="shared" si="824"/>
        <v>0</v>
      </c>
      <c r="P3282">
        <v>23</v>
      </c>
      <c r="Q3282">
        <f t="shared" si="825"/>
        <v>0</v>
      </c>
      <c r="R3282">
        <f t="shared" si="826"/>
        <v>0</v>
      </c>
      <c r="S3282">
        <f t="shared" si="827"/>
        <v>1</v>
      </c>
      <c r="T3282">
        <f t="shared" si="828"/>
        <v>0</v>
      </c>
      <c r="U3282">
        <v>0</v>
      </c>
      <c r="V3282">
        <f t="shared" si="829"/>
        <v>7.5486520523116468E-2</v>
      </c>
      <c r="W3282">
        <f t="shared" si="830"/>
        <v>0.518862674017318</v>
      </c>
      <c r="X3282">
        <f t="shared" si="831"/>
        <v>5.6982147806868841E-3</v>
      </c>
      <c r="Y3282">
        <f t="shared" si="832"/>
        <v>0</v>
      </c>
      <c r="Z3282" t="s">
        <v>3314</v>
      </c>
    </row>
    <row r="3283" spans="1:26" x14ac:dyDescent="0.25">
      <c r="A3283" t="s">
        <v>45</v>
      </c>
      <c r="B3283" t="s">
        <v>27</v>
      </c>
      <c r="C3283" t="s">
        <v>25</v>
      </c>
      <c r="D3283">
        <v>0</v>
      </c>
      <c r="F3283">
        <v>1</v>
      </c>
      <c r="G3283">
        <v>58.6</v>
      </c>
      <c r="H3283">
        <f t="shared" si="817"/>
        <v>1</v>
      </c>
      <c r="I3283">
        <f t="shared" si="818"/>
        <v>0</v>
      </c>
      <c r="J3283">
        <f t="shared" si="819"/>
        <v>1</v>
      </c>
      <c r="K3283">
        <f t="shared" si="820"/>
        <v>0</v>
      </c>
      <c r="L3283">
        <f t="shared" si="821"/>
        <v>0</v>
      </c>
      <c r="M3283">
        <f t="shared" si="822"/>
        <v>0</v>
      </c>
      <c r="N3283">
        <f t="shared" si="823"/>
        <v>0</v>
      </c>
      <c r="O3283">
        <f t="shared" si="824"/>
        <v>1</v>
      </c>
      <c r="P3283">
        <v>55</v>
      </c>
      <c r="Q3283">
        <f t="shared" si="825"/>
        <v>1</v>
      </c>
      <c r="R3283">
        <f t="shared" si="826"/>
        <v>0</v>
      </c>
      <c r="S3283">
        <f t="shared" si="827"/>
        <v>0</v>
      </c>
      <c r="T3283">
        <f t="shared" si="828"/>
        <v>0</v>
      </c>
      <c r="U3283">
        <v>0</v>
      </c>
      <c r="V3283">
        <f t="shared" si="829"/>
        <v>0.15936665505656078</v>
      </c>
      <c r="W3283">
        <f t="shared" si="830"/>
        <v>0.5397575533915534</v>
      </c>
      <c r="X3283">
        <f t="shared" si="831"/>
        <v>2.5397730743916831E-2</v>
      </c>
      <c r="Y3283">
        <f t="shared" si="832"/>
        <v>0</v>
      </c>
      <c r="Z3283" t="s">
        <v>3315</v>
      </c>
    </row>
    <row r="3284" spans="1:26" x14ac:dyDescent="0.25">
      <c r="A3284" t="s">
        <v>45</v>
      </c>
      <c r="B3284" t="s">
        <v>27</v>
      </c>
      <c r="C3284" t="s">
        <v>35</v>
      </c>
      <c r="D3284">
        <v>0</v>
      </c>
      <c r="F3284">
        <v>1</v>
      </c>
      <c r="G3284">
        <v>94.8</v>
      </c>
      <c r="H3284">
        <f t="shared" si="817"/>
        <v>1</v>
      </c>
      <c r="I3284">
        <f t="shared" si="818"/>
        <v>0</v>
      </c>
      <c r="J3284">
        <f t="shared" si="819"/>
        <v>0</v>
      </c>
      <c r="K3284">
        <f t="shared" si="820"/>
        <v>1</v>
      </c>
      <c r="L3284">
        <f t="shared" si="821"/>
        <v>0</v>
      </c>
      <c r="M3284">
        <f t="shared" si="822"/>
        <v>0</v>
      </c>
      <c r="N3284">
        <f t="shared" si="823"/>
        <v>0</v>
      </c>
      <c r="O3284">
        <f t="shared" si="824"/>
        <v>1</v>
      </c>
      <c r="P3284">
        <v>49</v>
      </c>
      <c r="Q3284">
        <f t="shared" si="825"/>
        <v>1</v>
      </c>
      <c r="R3284">
        <f t="shared" si="826"/>
        <v>0</v>
      </c>
      <c r="S3284">
        <f t="shared" si="827"/>
        <v>0</v>
      </c>
      <c r="T3284">
        <f t="shared" si="828"/>
        <v>0</v>
      </c>
      <c r="U3284">
        <v>0</v>
      </c>
      <c r="V3284">
        <f t="shared" si="829"/>
        <v>0.2158044610095777</v>
      </c>
      <c r="W3284">
        <f t="shared" si="830"/>
        <v>0.55374270348052845</v>
      </c>
      <c r="X3284">
        <f t="shared" si="831"/>
        <v>4.6571565391634345E-2</v>
      </c>
      <c r="Y3284">
        <f t="shared" si="832"/>
        <v>0</v>
      </c>
      <c r="Z3284" t="s">
        <v>3316</v>
      </c>
    </row>
    <row r="3285" spans="1:26" x14ac:dyDescent="0.25">
      <c r="A3285" t="s">
        <v>29</v>
      </c>
      <c r="B3285" t="s">
        <v>33</v>
      </c>
      <c r="C3285" t="s">
        <v>35</v>
      </c>
      <c r="D3285">
        <v>0</v>
      </c>
      <c r="F3285">
        <v>1</v>
      </c>
      <c r="G3285">
        <v>102.5</v>
      </c>
      <c r="H3285">
        <f t="shared" si="817"/>
        <v>1</v>
      </c>
      <c r="I3285">
        <f t="shared" si="818"/>
        <v>0</v>
      </c>
      <c r="J3285">
        <f t="shared" si="819"/>
        <v>0</v>
      </c>
      <c r="K3285">
        <f t="shared" si="820"/>
        <v>1</v>
      </c>
      <c r="L3285">
        <f t="shared" si="821"/>
        <v>0</v>
      </c>
      <c r="M3285">
        <f t="shared" si="822"/>
        <v>0</v>
      </c>
      <c r="N3285">
        <f t="shared" si="823"/>
        <v>1</v>
      </c>
      <c r="O3285">
        <f t="shared" si="824"/>
        <v>0</v>
      </c>
      <c r="P3285">
        <v>60</v>
      </c>
      <c r="Q3285">
        <f t="shared" si="825"/>
        <v>0</v>
      </c>
      <c r="R3285">
        <f t="shared" si="826"/>
        <v>0</v>
      </c>
      <c r="S3285">
        <f t="shared" si="827"/>
        <v>0</v>
      </c>
      <c r="T3285">
        <f t="shared" si="828"/>
        <v>1</v>
      </c>
      <c r="U3285">
        <v>0</v>
      </c>
      <c r="V3285">
        <f t="shared" si="829"/>
        <v>0.14611173073504097</v>
      </c>
      <c r="W3285">
        <f t="shared" si="830"/>
        <v>0.53646308598522918</v>
      </c>
      <c r="X3285">
        <f t="shared" si="831"/>
        <v>2.1348637858389117E-2</v>
      </c>
      <c r="Y3285">
        <f t="shared" si="832"/>
        <v>0</v>
      </c>
      <c r="Z3285" t="s">
        <v>3317</v>
      </c>
    </row>
    <row r="3286" spans="1:26" x14ac:dyDescent="0.25">
      <c r="A3286" t="s">
        <v>29</v>
      </c>
      <c r="B3286" t="s">
        <v>38</v>
      </c>
      <c r="C3286" t="s">
        <v>23</v>
      </c>
      <c r="D3286">
        <v>0</v>
      </c>
      <c r="F3286">
        <v>1</v>
      </c>
      <c r="G3286">
        <v>20.350000000000001</v>
      </c>
      <c r="H3286">
        <f t="shared" si="817"/>
        <v>1</v>
      </c>
      <c r="I3286">
        <f t="shared" si="818"/>
        <v>0</v>
      </c>
      <c r="J3286">
        <f t="shared" si="819"/>
        <v>0</v>
      </c>
      <c r="K3286">
        <f t="shared" si="820"/>
        <v>0</v>
      </c>
      <c r="L3286">
        <f t="shared" si="821"/>
        <v>1</v>
      </c>
      <c r="M3286">
        <f t="shared" si="822"/>
        <v>0</v>
      </c>
      <c r="N3286">
        <f t="shared" si="823"/>
        <v>1</v>
      </c>
      <c r="O3286">
        <f t="shared" si="824"/>
        <v>0</v>
      </c>
      <c r="P3286">
        <v>69</v>
      </c>
      <c r="Q3286">
        <f t="shared" si="825"/>
        <v>0</v>
      </c>
      <c r="R3286">
        <f t="shared" si="826"/>
        <v>0</v>
      </c>
      <c r="S3286">
        <f t="shared" si="827"/>
        <v>1</v>
      </c>
      <c r="T3286">
        <f t="shared" si="828"/>
        <v>0</v>
      </c>
      <c r="U3286">
        <v>0</v>
      </c>
      <c r="V3286">
        <f t="shared" si="829"/>
        <v>-5.8297113744869219E-3</v>
      </c>
      <c r="W3286">
        <f t="shared" si="830"/>
        <v>0.49854257628398635</v>
      </c>
      <c r="X3286">
        <f t="shared" si="831"/>
        <v>3.3985534709822197E-5</v>
      </c>
      <c r="Y3286">
        <f t="shared" si="832"/>
        <v>0</v>
      </c>
      <c r="Z3286" t="s">
        <v>3318</v>
      </c>
    </row>
    <row r="3287" spans="1:26" x14ac:dyDescent="0.25">
      <c r="A3287" t="s">
        <v>26</v>
      </c>
      <c r="B3287" t="s">
        <v>27</v>
      </c>
      <c r="C3287" t="s">
        <v>35</v>
      </c>
      <c r="D3287">
        <v>0</v>
      </c>
      <c r="F3287">
        <v>1</v>
      </c>
      <c r="G3287">
        <v>84.9</v>
      </c>
      <c r="H3287">
        <f t="shared" si="817"/>
        <v>1</v>
      </c>
      <c r="I3287">
        <f t="shared" si="818"/>
        <v>0</v>
      </c>
      <c r="J3287">
        <f t="shared" si="819"/>
        <v>0</v>
      </c>
      <c r="K3287">
        <f t="shared" si="820"/>
        <v>1</v>
      </c>
      <c r="L3287">
        <f t="shared" si="821"/>
        <v>0</v>
      </c>
      <c r="M3287">
        <f t="shared" si="822"/>
        <v>1</v>
      </c>
      <c r="N3287">
        <f t="shared" si="823"/>
        <v>0</v>
      </c>
      <c r="O3287">
        <f t="shared" si="824"/>
        <v>0</v>
      </c>
      <c r="P3287">
        <v>40</v>
      </c>
      <c r="Q3287">
        <f t="shared" si="825"/>
        <v>1</v>
      </c>
      <c r="R3287">
        <f t="shared" si="826"/>
        <v>0</v>
      </c>
      <c r="S3287">
        <f t="shared" si="827"/>
        <v>0</v>
      </c>
      <c r="T3287">
        <f t="shared" si="828"/>
        <v>0</v>
      </c>
      <c r="U3287">
        <v>0</v>
      </c>
      <c r="V3287">
        <f t="shared" si="829"/>
        <v>0.52689554774406655</v>
      </c>
      <c r="W3287">
        <f t="shared" si="830"/>
        <v>0.62875875717572749</v>
      </c>
      <c r="X3287">
        <f t="shared" si="831"/>
        <v>0.27761891823251994</v>
      </c>
      <c r="Y3287">
        <f t="shared" si="832"/>
        <v>1</v>
      </c>
      <c r="Z3287" t="s">
        <v>3319</v>
      </c>
    </row>
    <row r="3288" spans="1:26" x14ac:dyDescent="0.25">
      <c r="A3288" t="s">
        <v>45</v>
      </c>
      <c r="B3288" t="s">
        <v>38</v>
      </c>
      <c r="C3288" t="s">
        <v>25</v>
      </c>
      <c r="D3288">
        <v>0</v>
      </c>
      <c r="F3288">
        <v>1</v>
      </c>
      <c r="G3288">
        <v>69.2</v>
      </c>
      <c r="H3288">
        <f t="shared" si="817"/>
        <v>1</v>
      </c>
      <c r="I3288">
        <f t="shared" si="818"/>
        <v>0</v>
      </c>
      <c r="J3288">
        <f t="shared" si="819"/>
        <v>1</v>
      </c>
      <c r="K3288">
        <f t="shared" si="820"/>
        <v>0</v>
      </c>
      <c r="L3288">
        <f t="shared" si="821"/>
        <v>0</v>
      </c>
      <c r="M3288">
        <f t="shared" si="822"/>
        <v>0</v>
      </c>
      <c r="N3288">
        <f t="shared" si="823"/>
        <v>0</v>
      </c>
      <c r="O3288">
        <f t="shared" si="824"/>
        <v>1</v>
      </c>
      <c r="P3288">
        <v>67</v>
      </c>
      <c r="Q3288">
        <f t="shared" si="825"/>
        <v>0</v>
      </c>
      <c r="R3288">
        <f t="shared" si="826"/>
        <v>0</v>
      </c>
      <c r="S3288">
        <f t="shared" si="827"/>
        <v>1</v>
      </c>
      <c r="T3288">
        <f t="shared" si="828"/>
        <v>0</v>
      </c>
      <c r="U3288">
        <v>0</v>
      </c>
      <c r="V3288">
        <f t="shared" si="829"/>
        <v>5.2815747801819801E-2</v>
      </c>
      <c r="W3288">
        <f t="shared" si="830"/>
        <v>0.5132008684376993</v>
      </c>
      <c r="X3288">
        <f t="shared" si="831"/>
        <v>2.7895032158654332E-3</v>
      </c>
      <c r="Y3288">
        <f t="shared" si="832"/>
        <v>0</v>
      </c>
      <c r="Z3288" t="s">
        <v>3320</v>
      </c>
    </row>
    <row r="3289" spans="1:26" x14ac:dyDescent="0.25">
      <c r="A3289" t="s">
        <v>26</v>
      </c>
      <c r="B3289" t="s">
        <v>27</v>
      </c>
      <c r="C3289" t="s">
        <v>35</v>
      </c>
      <c r="D3289">
        <v>1</v>
      </c>
      <c r="F3289">
        <v>1</v>
      </c>
      <c r="G3289">
        <v>95.45</v>
      </c>
      <c r="H3289">
        <f t="shared" si="817"/>
        <v>0</v>
      </c>
      <c r="I3289">
        <f t="shared" si="818"/>
        <v>1</v>
      </c>
      <c r="J3289">
        <f t="shared" si="819"/>
        <v>0</v>
      </c>
      <c r="K3289">
        <f t="shared" si="820"/>
        <v>1</v>
      </c>
      <c r="L3289">
        <f t="shared" si="821"/>
        <v>0</v>
      </c>
      <c r="M3289">
        <f t="shared" si="822"/>
        <v>1</v>
      </c>
      <c r="N3289">
        <f t="shared" si="823"/>
        <v>0</v>
      </c>
      <c r="O3289">
        <f t="shared" si="824"/>
        <v>0</v>
      </c>
      <c r="P3289">
        <v>35</v>
      </c>
      <c r="Q3289">
        <f t="shared" si="825"/>
        <v>1</v>
      </c>
      <c r="R3289">
        <f t="shared" si="826"/>
        <v>0</v>
      </c>
      <c r="S3289">
        <f t="shared" si="827"/>
        <v>0</v>
      </c>
      <c r="T3289">
        <f t="shared" si="828"/>
        <v>0</v>
      </c>
      <c r="U3289">
        <v>1</v>
      </c>
      <c r="V3289">
        <f t="shared" si="829"/>
        <v>0.54820675161267662</v>
      </c>
      <c r="W3289">
        <f t="shared" si="830"/>
        <v>0.63371944369083677</v>
      </c>
      <c r="X3289">
        <f t="shared" si="831"/>
        <v>0.20411713928836966</v>
      </c>
      <c r="Y3289">
        <f t="shared" si="832"/>
        <v>1</v>
      </c>
      <c r="Z3289" t="s">
        <v>3321</v>
      </c>
    </row>
    <row r="3290" spans="1:26" x14ac:dyDescent="0.25">
      <c r="A3290" t="s">
        <v>29</v>
      </c>
      <c r="B3290" t="s">
        <v>27</v>
      </c>
      <c r="C3290" t="s">
        <v>35</v>
      </c>
      <c r="D3290">
        <v>0</v>
      </c>
      <c r="F3290">
        <v>1</v>
      </c>
      <c r="G3290">
        <v>100.95</v>
      </c>
      <c r="H3290">
        <f t="shared" si="817"/>
        <v>1</v>
      </c>
      <c r="I3290">
        <f t="shared" si="818"/>
        <v>0</v>
      </c>
      <c r="J3290">
        <f t="shared" si="819"/>
        <v>0</v>
      </c>
      <c r="K3290">
        <f t="shared" si="820"/>
        <v>1</v>
      </c>
      <c r="L3290">
        <f t="shared" si="821"/>
        <v>0</v>
      </c>
      <c r="M3290">
        <f t="shared" si="822"/>
        <v>0</v>
      </c>
      <c r="N3290">
        <f t="shared" si="823"/>
        <v>1</v>
      </c>
      <c r="O3290">
        <f t="shared" si="824"/>
        <v>0</v>
      </c>
      <c r="P3290">
        <v>19</v>
      </c>
      <c r="Q3290">
        <f t="shared" si="825"/>
        <v>1</v>
      </c>
      <c r="R3290">
        <f t="shared" si="826"/>
        <v>0</v>
      </c>
      <c r="S3290">
        <f t="shared" si="827"/>
        <v>0</v>
      </c>
      <c r="T3290">
        <f t="shared" si="828"/>
        <v>0</v>
      </c>
      <c r="U3290">
        <v>1</v>
      </c>
      <c r="V3290">
        <f t="shared" si="829"/>
        <v>0.28046353858233875</v>
      </c>
      <c r="W3290">
        <f t="shared" si="830"/>
        <v>0.56965986293283566</v>
      </c>
      <c r="X3290">
        <f t="shared" si="831"/>
        <v>0.51773271930944953</v>
      </c>
      <c r="Y3290">
        <f t="shared" si="832"/>
        <v>0</v>
      </c>
      <c r="Z3290" t="s">
        <v>3322</v>
      </c>
    </row>
    <row r="3291" spans="1:26" x14ac:dyDescent="0.25">
      <c r="A3291" t="s">
        <v>45</v>
      </c>
      <c r="B3291" t="s">
        <v>30</v>
      </c>
      <c r="C3291" t="s">
        <v>23</v>
      </c>
      <c r="D3291">
        <v>0</v>
      </c>
      <c r="F3291">
        <v>1</v>
      </c>
      <c r="G3291">
        <v>20.85</v>
      </c>
      <c r="H3291">
        <f t="shared" si="817"/>
        <v>1</v>
      </c>
      <c r="I3291">
        <f t="shared" si="818"/>
        <v>0</v>
      </c>
      <c r="J3291">
        <f t="shared" si="819"/>
        <v>0</v>
      </c>
      <c r="K3291">
        <f t="shared" si="820"/>
        <v>0</v>
      </c>
      <c r="L3291">
        <f t="shared" si="821"/>
        <v>1</v>
      </c>
      <c r="M3291">
        <f t="shared" si="822"/>
        <v>0</v>
      </c>
      <c r="N3291">
        <f t="shared" si="823"/>
        <v>0</v>
      </c>
      <c r="O3291">
        <f t="shared" si="824"/>
        <v>1</v>
      </c>
      <c r="P3291">
        <v>13</v>
      </c>
      <c r="Q3291">
        <f t="shared" si="825"/>
        <v>0</v>
      </c>
      <c r="R3291">
        <f t="shared" si="826"/>
        <v>1</v>
      </c>
      <c r="S3291">
        <f t="shared" si="827"/>
        <v>0</v>
      </c>
      <c r="T3291">
        <f t="shared" si="828"/>
        <v>0</v>
      </c>
      <c r="U3291">
        <v>0</v>
      </c>
      <c r="V3291">
        <f t="shared" si="829"/>
        <v>-6.4984239711109698E-2</v>
      </c>
      <c r="W3291">
        <f t="shared" si="830"/>
        <v>0.48375965485238526</v>
      </c>
      <c r="X3291">
        <f t="shared" si="831"/>
        <v>4.2229514108309664E-3</v>
      </c>
      <c r="Y3291">
        <f t="shared" si="832"/>
        <v>0</v>
      </c>
      <c r="Z3291" t="s">
        <v>3323</v>
      </c>
    </row>
    <row r="3292" spans="1:26" x14ac:dyDescent="0.25">
      <c r="A3292" t="s">
        <v>26</v>
      </c>
      <c r="B3292" t="s">
        <v>33</v>
      </c>
      <c r="C3292" t="s">
        <v>35</v>
      </c>
      <c r="D3292">
        <v>0</v>
      </c>
      <c r="F3292">
        <v>1</v>
      </c>
      <c r="G3292">
        <v>88.5</v>
      </c>
      <c r="H3292">
        <f t="shared" si="817"/>
        <v>1</v>
      </c>
      <c r="I3292">
        <f t="shared" si="818"/>
        <v>0</v>
      </c>
      <c r="J3292">
        <f t="shared" si="819"/>
        <v>0</v>
      </c>
      <c r="K3292">
        <f t="shared" si="820"/>
        <v>1</v>
      </c>
      <c r="L3292">
        <f t="shared" si="821"/>
        <v>0</v>
      </c>
      <c r="M3292">
        <f t="shared" si="822"/>
        <v>1</v>
      </c>
      <c r="N3292">
        <f t="shared" si="823"/>
        <v>0</v>
      </c>
      <c r="O3292">
        <f t="shared" si="824"/>
        <v>0</v>
      </c>
      <c r="P3292">
        <v>41</v>
      </c>
      <c r="Q3292">
        <f t="shared" si="825"/>
        <v>0</v>
      </c>
      <c r="R3292">
        <f t="shared" si="826"/>
        <v>0</v>
      </c>
      <c r="S3292">
        <f t="shared" si="827"/>
        <v>0</v>
      </c>
      <c r="T3292">
        <f t="shared" si="828"/>
        <v>1</v>
      </c>
      <c r="U3292">
        <v>0</v>
      </c>
      <c r="V3292">
        <f t="shared" si="829"/>
        <v>0.39573980349355564</v>
      </c>
      <c r="W3292">
        <f t="shared" si="830"/>
        <v>0.59766367315789415</v>
      </c>
      <c r="X3292">
        <f t="shared" si="831"/>
        <v>0.15660999206911805</v>
      </c>
      <c r="Y3292">
        <f t="shared" si="832"/>
        <v>1</v>
      </c>
      <c r="Z3292" t="s">
        <v>3324</v>
      </c>
    </row>
    <row r="3293" spans="1:26" x14ac:dyDescent="0.25">
      <c r="A3293" t="s">
        <v>26</v>
      </c>
      <c r="B3293" t="s">
        <v>30</v>
      </c>
      <c r="C3293" t="s">
        <v>25</v>
      </c>
      <c r="D3293">
        <v>0</v>
      </c>
      <c r="F3293">
        <v>1</v>
      </c>
      <c r="G3293">
        <v>35</v>
      </c>
      <c r="H3293">
        <f t="shared" si="817"/>
        <v>1</v>
      </c>
      <c r="I3293">
        <f t="shared" si="818"/>
        <v>0</v>
      </c>
      <c r="J3293">
        <f t="shared" si="819"/>
        <v>1</v>
      </c>
      <c r="K3293">
        <f t="shared" si="820"/>
        <v>0</v>
      </c>
      <c r="L3293">
        <f t="shared" si="821"/>
        <v>0</v>
      </c>
      <c r="M3293">
        <f t="shared" si="822"/>
        <v>1</v>
      </c>
      <c r="N3293">
        <f t="shared" si="823"/>
        <v>0</v>
      </c>
      <c r="O3293">
        <f t="shared" si="824"/>
        <v>0</v>
      </c>
      <c r="P3293">
        <v>4</v>
      </c>
      <c r="Q3293">
        <f t="shared" si="825"/>
        <v>0</v>
      </c>
      <c r="R3293">
        <f t="shared" si="826"/>
        <v>1</v>
      </c>
      <c r="S3293">
        <f t="shared" si="827"/>
        <v>0</v>
      </c>
      <c r="T3293">
        <f t="shared" si="828"/>
        <v>0</v>
      </c>
      <c r="U3293">
        <v>0</v>
      </c>
      <c r="V3293">
        <f t="shared" si="829"/>
        <v>0.31233033889448358</v>
      </c>
      <c r="W3293">
        <f t="shared" si="830"/>
        <v>0.57745396827038209</v>
      </c>
      <c r="X3293">
        <f t="shared" si="831"/>
        <v>9.7550240593942961E-2</v>
      </c>
      <c r="Y3293">
        <f t="shared" si="832"/>
        <v>0</v>
      </c>
      <c r="Z3293" t="s">
        <v>3325</v>
      </c>
    </row>
    <row r="3294" spans="1:26" x14ac:dyDescent="0.25">
      <c r="A3294" t="s">
        <v>26</v>
      </c>
      <c r="B3294" t="s">
        <v>27</v>
      </c>
      <c r="C3294" t="s">
        <v>25</v>
      </c>
      <c r="D3294">
        <v>0</v>
      </c>
      <c r="F3294">
        <v>1</v>
      </c>
      <c r="G3294">
        <v>55.15</v>
      </c>
      <c r="H3294">
        <f t="shared" si="817"/>
        <v>1</v>
      </c>
      <c r="I3294">
        <f t="shared" si="818"/>
        <v>0</v>
      </c>
      <c r="J3294">
        <f t="shared" si="819"/>
        <v>1</v>
      </c>
      <c r="K3294">
        <f t="shared" si="820"/>
        <v>0</v>
      </c>
      <c r="L3294">
        <f t="shared" si="821"/>
        <v>0</v>
      </c>
      <c r="M3294">
        <f t="shared" si="822"/>
        <v>1</v>
      </c>
      <c r="N3294">
        <f t="shared" si="823"/>
        <v>0</v>
      </c>
      <c r="O3294">
        <f t="shared" si="824"/>
        <v>0</v>
      </c>
      <c r="P3294">
        <v>24</v>
      </c>
      <c r="Q3294">
        <f t="shared" si="825"/>
        <v>1</v>
      </c>
      <c r="R3294">
        <f t="shared" si="826"/>
        <v>0</v>
      </c>
      <c r="S3294">
        <f t="shared" si="827"/>
        <v>0</v>
      </c>
      <c r="T3294">
        <f t="shared" si="828"/>
        <v>0</v>
      </c>
      <c r="U3294">
        <v>0</v>
      </c>
      <c r="V3294">
        <f t="shared" si="829"/>
        <v>0.48051364920533024</v>
      </c>
      <c r="W3294">
        <f t="shared" si="830"/>
        <v>0.61786915821129862</v>
      </c>
      <c r="X3294">
        <f t="shared" si="831"/>
        <v>0.23089336707262317</v>
      </c>
      <c r="Y3294">
        <f t="shared" si="832"/>
        <v>1</v>
      </c>
      <c r="Z3294" t="s">
        <v>3326</v>
      </c>
    </row>
    <row r="3295" spans="1:26" x14ac:dyDescent="0.25">
      <c r="A3295" t="s">
        <v>26</v>
      </c>
      <c r="B3295" t="s">
        <v>38</v>
      </c>
      <c r="C3295" t="s">
        <v>25</v>
      </c>
      <c r="D3295">
        <v>0</v>
      </c>
      <c r="F3295">
        <v>1</v>
      </c>
      <c r="G3295">
        <v>50.95</v>
      </c>
      <c r="H3295">
        <f t="shared" si="817"/>
        <v>1</v>
      </c>
      <c r="I3295">
        <f t="shared" si="818"/>
        <v>0</v>
      </c>
      <c r="J3295">
        <f t="shared" si="819"/>
        <v>1</v>
      </c>
      <c r="K3295">
        <f t="shared" si="820"/>
        <v>0</v>
      </c>
      <c r="L3295">
        <f t="shared" si="821"/>
        <v>0</v>
      </c>
      <c r="M3295">
        <f t="shared" si="822"/>
        <v>1</v>
      </c>
      <c r="N3295">
        <f t="shared" si="823"/>
        <v>0</v>
      </c>
      <c r="O3295">
        <f t="shared" si="824"/>
        <v>0</v>
      </c>
      <c r="P3295">
        <v>5</v>
      </c>
      <c r="Q3295">
        <f t="shared" si="825"/>
        <v>0</v>
      </c>
      <c r="R3295">
        <f t="shared" si="826"/>
        <v>0</v>
      </c>
      <c r="S3295">
        <f t="shared" si="827"/>
        <v>1</v>
      </c>
      <c r="T3295">
        <f t="shared" si="828"/>
        <v>0</v>
      </c>
      <c r="U3295">
        <v>0</v>
      </c>
      <c r="V3295">
        <f t="shared" si="829"/>
        <v>0.33719727273289857</v>
      </c>
      <c r="W3295">
        <f t="shared" si="830"/>
        <v>0.58350954673378108</v>
      </c>
      <c r="X3295">
        <f t="shared" si="831"/>
        <v>0.11370200073850478</v>
      </c>
      <c r="Y3295">
        <f t="shared" si="832"/>
        <v>1</v>
      </c>
      <c r="Z3295" t="s">
        <v>3327</v>
      </c>
    </row>
    <row r="3296" spans="1:26" x14ac:dyDescent="0.25">
      <c r="A3296" t="s">
        <v>26</v>
      </c>
      <c r="B3296" t="s">
        <v>27</v>
      </c>
      <c r="C3296" t="s">
        <v>25</v>
      </c>
      <c r="D3296">
        <v>0</v>
      </c>
      <c r="F3296">
        <v>1</v>
      </c>
      <c r="G3296">
        <v>64</v>
      </c>
      <c r="H3296">
        <f t="shared" si="817"/>
        <v>1</v>
      </c>
      <c r="I3296">
        <f t="shared" si="818"/>
        <v>0</v>
      </c>
      <c r="J3296">
        <f t="shared" si="819"/>
        <v>1</v>
      </c>
      <c r="K3296">
        <f t="shared" si="820"/>
        <v>0</v>
      </c>
      <c r="L3296">
        <f t="shared" si="821"/>
        <v>0</v>
      </c>
      <c r="M3296">
        <f t="shared" si="822"/>
        <v>1</v>
      </c>
      <c r="N3296">
        <f t="shared" si="823"/>
        <v>0</v>
      </c>
      <c r="O3296">
        <f t="shared" si="824"/>
        <v>0</v>
      </c>
      <c r="P3296">
        <v>5</v>
      </c>
      <c r="Q3296">
        <f t="shared" si="825"/>
        <v>1</v>
      </c>
      <c r="R3296">
        <f t="shared" si="826"/>
        <v>0</v>
      </c>
      <c r="S3296">
        <f t="shared" si="827"/>
        <v>0</v>
      </c>
      <c r="T3296">
        <f t="shared" si="828"/>
        <v>0</v>
      </c>
      <c r="U3296">
        <v>0</v>
      </c>
      <c r="V3296">
        <f t="shared" si="829"/>
        <v>0.49917445887172684</v>
      </c>
      <c r="W3296">
        <f t="shared" si="830"/>
        <v>0.62226530636817234</v>
      </c>
      <c r="X3296">
        <f t="shared" si="831"/>
        <v>0.24917514038988131</v>
      </c>
      <c r="Y3296">
        <f t="shared" si="832"/>
        <v>1</v>
      </c>
      <c r="Z3296" t="s">
        <v>3328</v>
      </c>
    </row>
    <row r="3297" spans="1:26" x14ac:dyDescent="0.25">
      <c r="A3297" t="s">
        <v>26</v>
      </c>
      <c r="B3297" t="s">
        <v>30</v>
      </c>
      <c r="C3297" t="s">
        <v>35</v>
      </c>
      <c r="D3297">
        <v>0</v>
      </c>
      <c r="F3297">
        <v>1</v>
      </c>
      <c r="G3297">
        <v>69.099999999999994</v>
      </c>
      <c r="H3297">
        <f t="shared" si="817"/>
        <v>1</v>
      </c>
      <c r="I3297">
        <f t="shared" si="818"/>
        <v>0</v>
      </c>
      <c r="J3297">
        <f t="shared" si="819"/>
        <v>0</v>
      </c>
      <c r="K3297">
        <f t="shared" si="820"/>
        <v>1</v>
      </c>
      <c r="L3297">
        <f t="shared" si="821"/>
        <v>0</v>
      </c>
      <c r="M3297">
        <f t="shared" si="822"/>
        <v>1</v>
      </c>
      <c r="N3297">
        <f t="shared" si="823"/>
        <v>0</v>
      </c>
      <c r="O3297">
        <f t="shared" si="824"/>
        <v>0</v>
      </c>
      <c r="P3297">
        <v>1</v>
      </c>
      <c r="Q3297">
        <f t="shared" si="825"/>
        <v>0</v>
      </c>
      <c r="R3297">
        <f t="shared" si="826"/>
        <v>1</v>
      </c>
      <c r="S3297">
        <f t="shared" si="827"/>
        <v>0</v>
      </c>
      <c r="T3297">
        <f t="shared" si="828"/>
        <v>0</v>
      </c>
      <c r="U3297">
        <v>1</v>
      </c>
      <c r="V3297">
        <f t="shared" si="829"/>
        <v>0.36549412848006035</v>
      </c>
      <c r="W3297">
        <f t="shared" si="830"/>
        <v>0.5903697539887236</v>
      </c>
      <c r="X3297">
        <f t="shared" si="831"/>
        <v>0.40259770099327818</v>
      </c>
      <c r="Y3297">
        <f t="shared" si="832"/>
        <v>1</v>
      </c>
      <c r="Z3297" t="s">
        <v>3329</v>
      </c>
    </row>
    <row r="3298" spans="1:26" x14ac:dyDescent="0.25">
      <c r="A3298" t="s">
        <v>45</v>
      </c>
      <c r="B3298" t="s">
        <v>33</v>
      </c>
      <c r="C3298" t="s">
        <v>25</v>
      </c>
      <c r="D3298">
        <v>0</v>
      </c>
      <c r="F3298">
        <v>1</v>
      </c>
      <c r="G3298">
        <v>80.2</v>
      </c>
      <c r="H3298">
        <f t="shared" si="817"/>
        <v>1</v>
      </c>
      <c r="I3298">
        <f t="shared" si="818"/>
        <v>0</v>
      </c>
      <c r="J3298">
        <f t="shared" si="819"/>
        <v>1</v>
      </c>
      <c r="K3298">
        <f t="shared" si="820"/>
        <v>0</v>
      </c>
      <c r="L3298">
        <f t="shared" si="821"/>
        <v>0</v>
      </c>
      <c r="M3298">
        <f t="shared" si="822"/>
        <v>0</v>
      </c>
      <c r="N3298">
        <f t="shared" si="823"/>
        <v>0</v>
      </c>
      <c r="O3298">
        <f t="shared" si="824"/>
        <v>1</v>
      </c>
      <c r="P3298">
        <v>72</v>
      </c>
      <c r="Q3298">
        <f t="shared" si="825"/>
        <v>0</v>
      </c>
      <c r="R3298">
        <f t="shared" si="826"/>
        <v>0</v>
      </c>
      <c r="S3298">
        <f t="shared" si="827"/>
        <v>0</v>
      </c>
      <c r="T3298">
        <f t="shared" si="828"/>
        <v>1</v>
      </c>
      <c r="U3298">
        <v>0</v>
      </c>
      <c r="V3298">
        <f t="shared" si="829"/>
        <v>5.1410738980495918E-2</v>
      </c>
      <c r="W3298">
        <f t="shared" si="830"/>
        <v>0.51284985462069055</v>
      </c>
      <c r="X3298">
        <f t="shared" si="831"/>
        <v>2.6430640825206827E-3</v>
      </c>
      <c r="Y3298">
        <f t="shared" si="832"/>
        <v>0</v>
      </c>
      <c r="Z3298" t="s">
        <v>3330</v>
      </c>
    </row>
    <row r="3299" spans="1:26" x14ac:dyDescent="0.25">
      <c r="A3299" t="s">
        <v>26</v>
      </c>
      <c r="B3299" t="s">
        <v>38</v>
      </c>
      <c r="C3299" t="s">
        <v>25</v>
      </c>
      <c r="D3299">
        <v>0</v>
      </c>
      <c r="F3299">
        <v>1</v>
      </c>
      <c r="G3299">
        <v>49.3</v>
      </c>
      <c r="H3299">
        <f t="shared" si="817"/>
        <v>1</v>
      </c>
      <c r="I3299">
        <f t="shared" si="818"/>
        <v>0</v>
      </c>
      <c r="J3299">
        <f t="shared" si="819"/>
        <v>1</v>
      </c>
      <c r="K3299">
        <f t="shared" si="820"/>
        <v>0</v>
      </c>
      <c r="L3299">
        <f t="shared" si="821"/>
        <v>0</v>
      </c>
      <c r="M3299">
        <f t="shared" si="822"/>
        <v>1</v>
      </c>
      <c r="N3299">
        <f t="shared" si="823"/>
        <v>0</v>
      </c>
      <c r="O3299">
        <f t="shared" si="824"/>
        <v>0</v>
      </c>
      <c r="P3299">
        <v>24</v>
      </c>
      <c r="Q3299">
        <f t="shared" si="825"/>
        <v>0</v>
      </c>
      <c r="R3299">
        <f t="shared" si="826"/>
        <v>0</v>
      </c>
      <c r="S3299">
        <f t="shared" si="827"/>
        <v>1</v>
      </c>
      <c r="T3299">
        <f t="shared" si="828"/>
        <v>0</v>
      </c>
      <c r="U3299">
        <v>0</v>
      </c>
      <c r="V3299">
        <f t="shared" si="829"/>
        <v>0.33462483130133835</v>
      </c>
      <c r="W3299">
        <f t="shared" si="830"/>
        <v>0.58288424219692092</v>
      </c>
      <c r="X3299">
        <f t="shared" si="831"/>
        <v>0.11197377772344916</v>
      </c>
      <c r="Y3299">
        <f t="shared" si="832"/>
        <v>1</v>
      </c>
      <c r="Z3299" t="s">
        <v>3331</v>
      </c>
    </row>
    <row r="3300" spans="1:26" x14ac:dyDescent="0.25">
      <c r="A3300" t="s">
        <v>45</v>
      </c>
      <c r="B3300" t="s">
        <v>38</v>
      </c>
      <c r="C3300" t="s">
        <v>25</v>
      </c>
      <c r="D3300">
        <v>0</v>
      </c>
      <c r="F3300">
        <v>1</v>
      </c>
      <c r="G3300">
        <v>84.35</v>
      </c>
      <c r="H3300">
        <f t="shared" si="817"/>
        <v>1</v>
      </c>
      <c r="I3300">
        <f t="shared" si="818"/>
        <v>0</v>
      </c>
      <c r="J3300">
        <f t="shared" si="819"/>
        <v>1</v>
      </c>
      <c r="K3300">
        <f t="shared" si="820"/>
        <v>0</v>
      </c>
      <c r="L3300">
        <f t="shared" si="821"/>
        <v>0</v>
      </c>
      <c r="M3300">
        <f t="shared" si="822"/>
        <v>0</v>
      </c>
      <c r="N3300">
        <f t="shared" si="823"/>
        <v>0</v>
      </c>
      <c r="O3300">
        <f t="shared" si="824"/>
        <v>1</v>
      </c>
      <c r="P3300">
        <v>42</v>
      </c>
      <c r="Q3300">
        <f t="shared" si="825"/>
        <v>0</v>
      </c>
      <c r="R3300">
        <f t="shared" si="826"/>
        <v>0</v>
      </c>
      <c r="S3300">
        <f t="shared" si="827"/>
        <v>1</v>
      </c>
      <c r="T3300">
        <f t="shared" si="828"/>
        <v>0</v>
      </c>
      <c r="U3300">
        <v>0</v>
      </c>
      <c r="V3300">
        <f t="shared" si="829"/>
        <v>5.7880818944722995E-2</v>
      </c>
      <c r="W3300">
        <f t="shared" si="830"/>
        <v>0.51446616626216946</v>
      </c>
      <c r="X3300">
        <f t="shared" si="831"/>
        <v>3.3501892017118043E-3</v>
      </c>
      <c r="Y3300">
        <f t="shared" si="832"/>
        <v>0</v>
      </c>
      <c r="Z3300" t="s">
        <v>3332</v>
      </c>
    </row>
    <row r="3301" spans="1:26" x14ac:dyDescent="0.25">
      <c r="A3301" t="s">
        <v>26</v>
      </c>
      <c r="B3301" t="s">
        <v>30</v>
      </c>
      <c r="C3301" t="s">
        <v>23</v>
      </c>
      <c r="D3301">
        <v>0</v>
      </c>
      <c r="F3301">
        <v>1</v>
      </c>
      <c r="G3301">
        <v>20.05</v>
      </c>
      <c r="H3301">
        <f t="shared" si="817"/>
        <v>1</v>
      </c>
      <c r="I3301">
        <f t="shared" si="818"/>
        <v>0</v>
      </c>
      <c r="J3301">
        <f t="shared" si="819"/>
        <v>0</v>
      </c>
      <c r="K3301">
        <f t="shared" si="820"/>
        <v>0</v>
      </c>
      <c r="L3301">
        <f t="shared" si="821"/>
        <v>1</v>
      </c>
      <c r="M3301">
        <f t="shared" si="822"/>
        <v>1</v>
      </c>
      <c r="N3301">
        <f t="shared" si="823"/>
        <v>0</v>
      </c>
      <c r="O3301">
        <f t="shared" si="824"/>
        <v>0</v>
      </c>
      <c r="P3301">
        <v>4</v>
      </c>
      <c r="Q3301">
        <f t="shared" si="825"/>
        <v>0</v>
      </c>
      <c r="R3301">
        <f t="shared" si="826"/>
        <v>1</v>
      </c>
      <c r="S3301">
        <f t="shared" si="827"/>
        <v>0</v>
      </c>
      <c r="T3301">
        <f t="shared" si="828"/>
        <v>0</v>
      </c>
      <c r="U3301">
        <v>0</v>
      </c>
      <c r="V3301">
        <f t="shared" si="829"/>
        <v>0.26515742054304237</v>
      </c>
      <c r="W3301">
        <f t="shared" si="830"/>
        <v>0.56590367470861314</v>
      </c>
      <c r="X3301">
        <f t="shared" si="831"/>
        <v>7.0308457669039828E-2</v>
      </c>
      <c r="Y3301">
        <f t="shared" si="832"/>
        <v>0</v>
      </c>
      <c r="Z3301" t="s">
        <v>3333</v>
      </c>
    </row>
    <row r="3302" spans="1:26" x14ac:dyDescent="0.25">
      <c r="A3302" t="s">
        <v>29</v>
      </c>
      <c r="B3302" t="s">
        <v>38</v>
      </c>
      <c r="C3302" t="s">
        <v>35</v>
      </c>
      <c r="D3302">
        <v>0</v>
      </c>
      <c r="F3302">
        <v>1</v>
      </c>
      <c r="G3302">
        <v>117.2</v>
      </c>
      <c r="H3302">
        <f t="shared" si="817"/>
        <v>1</v>
      </c>
      <c r="I3302">
        <f t="shared" si="818"/>
        <v>0</v>
      </c>
      <c r="J3302">
        <f t="shared" si="819"/>
        <v>0</v>
      </c>
      <c r="K3302">
        <f t="shared" si="820"/>
        <v>1</v>
      </c>
      <c r="L3302">
        <f t="shared" si="821"/>
        <v>0</v>
      </c>
      <c r="M3302">
        <f t="shared" si="822"/>
        <v>0</v>
      </c>
      <c r="N3302">
        <f t="shared" si="823"/>
        <v>1</v>
      </c>
      <c r="O3302">
        <f t="shared" si="824"/>
        <v>0</v>
      </c>
      <c r="P3302">
        <v>68</v>
      </c>
      <c r="Q3302">
        <f t="shared" si="825"/>
        <v>0</v>
      </c>
      <c r="R3302">
        <f t="shared" si="826"/>
        <v>0</v>
      </c>
      <c r="S3302">
        <f t="shared" si="827"/>
        <v>1</v>
      </c>
      <c r="T3302">
        <f t="shared" si="828"/>
        <v>0</v>
      </c>
      <c r="U3302">
        <v>0</v>
      </c>
      <c r="V3302">
        <f t="shared" si="829"/>
        <v>0.16902984530712245</v>
      </c>
      <c r="W3302">
        <f t="shared" si="830"/>
        <v>0.54215713615100192</v>
      </c>
      <c r="X3302">
        <f t="shared" si="831"/>
        <v>2.8571088604549745E-2</v>
      </c>
      <c r="Y3302">
        <f t="shared" si="832"/>
        <v>0</v>
      </c>
      <c r="Z3302" t="s">
        <v>3334</v>
      </c>
    </row>
    <row r="3303" spans="1:26" x14ac:dyDescent="0.25">
      <c r="A3303" t="s">
        <v>29</v>
      </c>
      <c r="B3303" t="s">
        <v>30</v>
      </c>
      <c r="C3303" t="s">
        <v>23</v>
      </c>
      <c r="D3303">
        <v>0</v>
      </c>
      <c r="F3303">
        <v>1</v>
      </c>
      <c r="G3303">
        <v>20.100000000000001</v>
      </c>
      <c r="H3303">
        <f t="shared" si="817"/>
        <v>1</v>
      </c>
      <c r="I3303">
        <f t="shared" si="818"/>
        <v>0</v>
      </c>
      <c r="J3303">
        <f t="shared" si="819"/>
        <v>0</v>
      </c>
      <c r="K3303">
        <f t="shared" si="820"/>
        <v>0</v>
      </c>
      <c r="L3303">
        <f t="shared" si="821"/>
        <v>1</v>
      </c>
      <c r="M3303">
        <f t="shared" si="822"/>
        <v>0</v>
      </c>
      <c r="N3303">
        <f t="shared" si="823"/>
        <v>1</v>
      </c>
      <c r="O3303">
        <f t="shared" si="824"/>
        <v>0</v>
      </c>
      <c r="P3303">
        <v>33</v>
      </c>
      <c r="Q3303">
        <f t="shared" si="825"/>
        <v>0</v>
      </c>
      <c r="R3303">
        <f t="shared" si="826"/>
        <v>1</v>
      </c>
      <c r="S3303">
        <f t="shared" si="827"/>
        <v>0</v>
      </c>
      <c r="T3303">
        <f t="shared" si="828"/>
        <v>0</v>
      </c>
      <c r="U3303">
        <v>0</v>
      </c>
      <c r="V3303">
        <f t="shared" si="829"/>
        <v>7.4719738765489756E-3</v>
      </c>
      <c r="W3303">
        <f t="shared" si="830"/>
        <v>0.50186798477828487</v>
      </c>
      <c r="X3303">
        <f t="shared" si="831"/>
        <v>5.5830393611830323E-5</v>
      </c>
      <c r="Y3303">
        <f t="shared" si="832"/>
        <v>0</v>
      </c>
      <c r="Z3303" t="s">
        <v>3335</v>
      </c>
    </row>
    <row r="3304" spans="1:26" x14ac:dyDescent="0.25">
      <c r="A3304" t="s">
        <v>26</v>
      </c>
      <c r="B3304" t="s">
        <v>27</v>
      </c>
      <c r="C3304" t="s">
        <v>35</v>
      </c>
      <c r="D3304">
        <v>1</v>
      </c>
      <c r="F3304">
        <v>1</v>
      </c>
      <c r="G3304">
        <v>69.599999999999994</v>
      </c>
      <c r="H3304">
        <f t="shared" si="817"/>
        <v>0</v>
      </c>
      <c r="I3304">
        <f t="shared" si="818"/>
        <v>1</v>
      </c>
      <c r="J3304">
        <f t="shared" si="819"/>
        <v>0</v>
      </c>
      <c r="K3304">
        <f t="shared" si="820"/>
        <v>1</v>
      </c>
      <c r="L3304">
        <f t="shared" si="821"/>
        <v>0</v>
      </c>
      <c r="M3304">
        <f t="shared" si="822"/>
        <v>1</v>
      </c>
      <c r="N3304">
        <f t="shared" si="823"/>
        <v>0</v>
      </c>
      <c r="O3304">
        <f t="shared" si="824"/>
        <v>0</v>
      </c>
      <c r="P3304">
        <v>1</v>
      </c>
      <c r="Q3304">
        <f t="shared" si="825"/>
        <v>1</v>
      </c>
      <c r="R3304">
        <f t="shared" si="826"/>
        <v>0</v>
      </c>
      <c r="S3304">
        <f t="shared" si="827"/>
        <v>0</v>
      </c>
      <c r="T3304">
        <f t="shared" si="828"/>
        <v>0</v>
      </c>
      <c r="U3304">
        <v>1</v>
      </c>
      <c r="V3304">
        <f t="shared" si="829"/>
        <v>0.5079051691849007</v>
      </c>
      <c r="W3304">
        <f t="shared" si="830"/>
        <v>0.62431526897850154</v>
      </c>
      <c r="X3304">
        <f t="shared" si="831"/>
        <v>0.24215732251494121</v>
      </c>
      <c r="Y3304">
        <f t="shared" si="832"/>
        <v>1</v>
      </c>
      <c r="Z3304" t="s">
        <v>3336</v>
      </c>
    </row>
    <row r="3305" spans="1:26" x14ac:dyDescent="0.25">
      <c r="A3305" t="s">
        <v>29</v>
      </c>
      <c r="B3305" t="s">
        <v>27</v>
      </c>
      <c r="C3305" t="s">
        <v>35</v>
      </c>
      <c r="D3305">
        <v>0</v>
      </c>
      <c r="F3305">
        <v>1</v>
      </c>
      <c r="G3305">
        <v>103.45</v>
      </c>
      <c r="H3305">
        <f t="shared" si="817"/>
        <v>1</v>
      </c>
      <c r="I3305">
        <f t="shared" si="818"/>
        <v>0</v>
      </c>
      <c r="J3305">
        <f t="shared" si="819"/>
        <v>0</v>
      </c>
      <c r="K3305">
        <f t="shared" si="820"/>
        <v>1</v>
      </c>
      <c r="L3305">
        <f t="shared" si="821"/>
        <v>0</v>
      </c>
      <c r="M3305">
        <f t="shared" si="822"/>
        <v>0</v>
      </c>
      <c r="N3305">
        <f t="shared" si="823"/>
        <v>1</v>
      </c>
      <c r="O3305">
        <f t="shared" si="824"/>
        <v>0</v>
      </c>
      <c r="P3305">
        <v>31</v>
      </c>
      <c r="Q3305">
        <f t="shared" si="825"/>
        <v>1</v>
      </c>
      <c r="R3305">
        <f t="shared" si="826"/>
        <v>0</v>
      </c>
      <c r="S3305">
        <f t="shared" si="827"/>
        <v>0</v>
      </c>
      <c r="T3305">
        <f t="shared" si="828"/>
        <v>0</v>
      </c>
      <c r="U3305">
        <v>1</v>
      </c>
      <c r="V3305">
        <f t="shared" si="829"/>
        <v>0.28922434637576139</v>
      </c>
      <c r="W3305">
        <f t="shared" si="830"/>
        <v>0.57180622948647131</v>
      </c>
      <c r="X3305">
        <f t="shared" si="831"/>
        <v>0.50520202978496376</v>
      </c>
      <c r="Y3305">
        <f t="shared" si="832"/>
        <v>0</v>
      </c>
      <c r="Z3305" t="s">
        <v>3337</v>
      </c>
    </row>
    <row r="3306" spans="1:26" x14ac:dyDescent="0.25">
      <c r="A3306" t="s">
        <v>26</v>
      </c>
      <c r="B3306" t="s">
        <v>33</v>
      </c>
      <c r="C3306" t="s">
        <v>35</v>
      </c>
      <c r="D3306">
        <v>0</v>
      </c>
      <c r="F3306">
        <v>1</v>
      </c>
      <c r="G3306">
        <v>77.95</v>
      </c>
      <c r="H3306">
        <f t="shared" si="817"/>
        <v>1</v>
      </c>
      <c r="I3306">
        <f t="shared" si="818"/>
        <v>0</v>
      </c>
      <c r="J3306">
        <f t="shared" si="819"/>
        <v>0</v>
      </c>
      <c r="K3306">
        <f t="shared" si="820"/>
        <v>1</v>
      </c>
      <c r="L3306">
        <f t="shared" si="821"/>
        <v>0</v>
      </c>
      <c r="M3306">
        <f t="shared" si="822"/>
        <v>1</v>
      </c>
      <c r="N3306">
        <f t="shared" si="823"/>
        <v>0</v>
      </c>
      <c r="O3306">
        <f t="shared" si="824"/>
        <v>0</v>
      </c>
      <c r="P3306">
        <v>4</v>
      </c>
      <c r="Q3306">
        <f t="shared" si="825"/>
        <v>0</v>
      </c>
      <c r="R3306">
        <f t="shared" si="826"/>
        <v>0</v>
      </c>
      <c r="S3306">
        <f t="shared" si="827"/>
        <v>0</v>
      </c>
      <c r="T3306">
        <f t="shared" si="828"/>
        <v>1</v>
      </c>
      <c r="U3306">
        <v>1</v>
      </c>
      <c r="V3306">
        <f t="shared" si="829"/>
        <v>0.39784638725075949</v>
      </c>
      <c r="W3306">
        <f t="shared" si="830"/>
        <v>0.59817012171228623</v>
      </c>
      <c r="X3306">
        <f t="shared" si="831"/>
        <v>0.36258897334696227</v>
      </c>
      <c r="Y3306">
        <f t="shared" si="832"/>
        <v>1</v>
      </c>
      <c r="Z3306" t="s">
        <v>3338</v>
      </c>
    </row>
    <row r="3307" spans="1:26" x14ac:dyDescent="0.25">
      <c r="A3307" t="s">
        <v>45</v>
      </c>
      <c r="B3307" t="s">
        <v>27</v>
      </c>
      <c r="C3307" t="s">
        <v>35</v>
      </c>
      <c r="D3307">
        <v>1</v>
      </c>
      <c r="F3307">
        <v>1</v>
      </c>
      <c r="G3307">
        <v>109.95</v>
      </c>
      <c r="H3307">
        <f t="shared" si="817"/>
        <v>0</v>
      </c>
      <c r="I3307">
        <f t="shared" si="818"/>
        <v>1</v>
      </c>
      <c r="J3307">
        <f t="shared" si="819"/>
        <v>0</v>
      </c>
      <c r="K3307">
        <f t="shared" si="820"/>
        <v>1</v>
      </c>
      <c r="L3307">
        <f t="shared" si="821"/>
        <v>0</v>
      </c>
      <c r="M3307">
        <f t="shared" si="822"/>
        <v>0</v>
      </c>
      <c r="N3307">
        <f t="shared" si="823"/>
        <v>0</v>
      </c>
      <c r="O3307">
        <f t="shared" si="824"/>
        <v>1</v>
      </c>
      <c r="P3307">
        <v>69</v>
      </c>
      <c r="Q3307">
        <f t="shared" si="825"/>
        <v>1</v>
      </c>
      <c r="R3307">
        <f t="shared" si="826"/>
        <v>0</v>
      </c>
      <c r="S3307">
        <f t="shared" si="827"/>
        <v>0</v>
      </c>
      <c r="T3307">
        <f t="shared" si="828"/>
        <v>0</v>
      </c>
      <c r="U3307">
        <v>0</v>
      </c>
      <c r="V3307">
        <f t="shared" si="829"/>
        <v>0.25311559962184182</v>
      </c>
      <c r="W3307">
        <f t="shared" si="830"/>
        <v>0.56294320699662792</v>
      </c>
      <c r="X3307">
        <f t="shared" si="831"/>
        <v>6.4067506771924534E-2</v>
      </c>
      <c r="Y3307">
        <f t="shared" si="832"/>
        <v>0</v>
      </c>
      <c r="Z3307" t="s">
        <v>3339</v>
      </c>
    </row>
    <row r="3308" spans="1:26" x14ac:dyDescent="0.25">
      <c r="A3308" t="s">
        <v>26</v>
      </c>
      <c r="B3308" t="s">
        <v>27</v>
      </c>
      <c r="C3308" t="s">
        <v>35</v>
      </c>
      <c r="D3308">
        <v>1</v>
      </c>
      <c r="F3308">
        <v>1</v>
      </c>
      <c r="G3308">
        <v>94.75</v>
      </c>
      <c r="H3308">
        <f t="shared" si="817"/>
        <v>0</v>
      </c>
      <c r="I3308">
        <f t="shared" si="818"/>
        <v>1</v>
      </c>
      <c r="J3308">
        <f t="shared" si="819"/>
        <v>0</v>
      </c>
      <c r="K3308">
        <f t="shared" si="820"/>
        <v>1</v>
      </c>
      <c r="L3308">
        <f t="shared" si="821"/>
        <v>0</v>
      </c>
      <c r="M3308">
        <f t="shared" si="822"/>
        <v>1</v>
      </c>
      <c r="N3308">
        <f t="shared" si="823"/>
        <v>0</v>
      </c>
      <c r="O3308">
        <f t="shared" si="824"/>
        <v>0</v>
      </c>
      <c r="P3308">
        <v>38</v>
      </c>
      <c r="Q3308">
        <f t="shared" si="825"/>
        <v>1</v>
      </c>
      <c r="R3308">
        <f t="shared" si="826"/>
        <v>0</v>
      </c>
      <c r="S3308">
        <f t="shared" si="827"/>
        <v>0</v>
      </c>
      <c r="T3308">
        <f t="shared" si="828"/>
        <v>0</v>
      </c>
      <c r="U3308">
        <v>0</v>
      </c>
      <c r="V3308">
        <f t="shared" si="829"/>
        <v>0.54711541282352993</v>
      </c>
      <c r="W3308">
        <f t="shared" si="830"/>
        <v>0.63346608615384392</v>
      </c>
      <c r="X3308">
        <f t="shared" si="831"/>
        <v>0.29933527494906159</v>
      </c>
      <c r="Y3308">
        <f t="shared" si="832"/>
        <v>1</v>
      </c>
      <c r="Z3308" t="s">
        <v>3340</v>
      </c>
    </row>
    <row r="3309" spans="1:26" x14ac:dyDescent="0.25">
      <c r="A3309" t="s">
        <v>26</v>
      </c>
      <c r="B3309" t="s">
        <v>27</v>
      </c>
      <c r="C3309" t="s">
        <v>35</v>
      </c>
      <c r="D3309">
        <v>0</v>
      </c>
      <c r="F3309">
        <v>1</v>
      </c>
      <c r="G3309">
        <v>80</v>
      </c>
      <c r="H3309">
        <f t="shared" si="817"/>
        <v>1</v>
      </c>
      <c r="I3309">
        <f t="shared" si="818"/>
        <v>0</v>
      </c>
      <c r="J3309">
        <f t="shared" si="819"/>
        <v>0</v>
      </c>
      <c r="K3309">
        <f t="shared" si="820"/>
        <v>1</v>
      </c>
      <c r="L3309">
        <f t="shared" si="821"/>
        <v>0</v>
      </c>
      <c r="M3309">
        <f t="shared" si="822"/>
        <v>1</v>
      </c>
      <c r="N3309">
        <f t="shared" si="823"/>
        <v>0</v>
      </c>
      <c r="O3309">
        <f t="shared" si="824"/>
        <v>0</v>
      </c>
      <c r="P3309">
        <v>3</v>
      </c>
      <c r="Q3309">
        <f t="shared" si="825"/>
        <v>1</v>
      </c>
      <c r="R3309">
        <f t="shared" si="826"/>
        <v>0</v>
      </c>
      <c r="S3309">
        <f t="shared" si="827"/>
        <v>0</v>
      </c>
      <c r="T3309">
        <f t="shared" si="828"/>
        <v>0</v>
      </c>
      <c r="U3309">
        <v>0</v>
      </c>
      <c r="V3309">
        <f t="shared" si="829"/>
        <v>0.51925617622003939</v>
      </c>
      <c r="W3309">
        <f t="shared" si="830"/>
        <v>0.6269738189927262</v>
      </c>
      <c r="X3309">
        <f t="shared" si="831"/>
        <v>0.2696269765426566</v>
      </c>
      <c r="Y3309">
        <f t="shared" si="832"/>
        <v>1</v>
      </c>
      <c r="Z3309" t="s">
        <v>3341</v>
      </c>
    </row>
    <row r="3310" spans="1:26" x14ac:dyDescent="0.25">
      <c r="A3310" t="s">
        <v>45</v>
      </c>
      <c r="B3310" t="s">
        <v>27</v>
      </c>
      <c r="C3310" t="s">
        <v>25</v>
      </c>
      <c r="D3310">
        <v>0</v>
      </c>
      <c r="F3310">
        <v>1</v>
      </c>
      <c r="G3310">
        <v>79.650000000000006</v>
      </c>
      <c r="H3310">
        <f t="shared" si="817"/>
        <v>1</v>
      </c>
      <c r="I3310">
        <f t="shared" si="818"/>
        <v>0</v>
      </c>
      <c r="J3310">
        <f t="shared" si="819"/>
        <v>1</v>
      </c>
      <c r="K3310">
        <f t="shared" si="820"/>
        <v>0</v>
      </c>
      <c r="L3310">
        <f t="shared" si="821"/>
        <v>0</v>
      </c>
      <c r="M3310">
        <f t="shared" si="822"/>
        <v>0</v>
      </c>
      <c r="N3310">
        <f t="shared" si="823"/>
        <v>0</v>
      </c>
      <c r="O3310">
        <f t="shared" si="824"/>
        <v>1</v>
      </c>
      <c r="P3310">
        <v>48</v>
      </c>
      <c r="Q3310">
        <f t="shared" si="825"/>
        <v>1</v>
      </c>
      <c r="R3310">
        <f t="shared" si="826"/>
        <v>0</v>
      </c>
      <c r="S3310">
        <f t="shared" si="827"/>
        <v>0</v>
      </c>
      <c r="T3310">
        <f t="shared" si="828"/>
        <v>0</v>
      </c>
      <c r="U3310">
        <v>0</v>
      </c>
      <c r="V3310">
        <f t="shared" si="829"/>
        <v>0.1873216022408605</v>
      </c>
      <c r="W3310">
        <f t="shared" si="830"/>
        <v>0.54669394187817355</v>
      </c>
      <c r="X3310">
        <f t="shared" si="831"/>
        <v>3.5089382666083156E-2</v>
      </c>
      <c r="Y3310">
        <f t="shared" si="832"/>
        <v>0</v>
      </c>
      <c r="Z3310" t="s">
        <v>3342</v>
      </c>
    </row>
    <row r="3311" spans="1:26" x14ac:dyDescent="0.25">
      <c r="A3311" t="s">
        <v>45</v>
      </c>
      <c r="B3311" t="s">
        <v>30</v>
      </c>
      <c r="C3311" t="s">
        <v>23</v>
      </c>
      <c r="D3311">
        <v>0</v>
      </c>
      <c r="F3311">
        <v>1</v>
      </c>
      <c r="G3311">
        <v>25.2</v>
      </c>
      <c r="H3311">
        <f t="shared" si="817"/>
        <v>1</v>
      </c>
      <c r="I3311">
        <f t="shared" si="818"/>
        <v>0</v>
      </c>
      <c r="J3311">
        <f t="shared" si="819"/>
        <v>0</v>
      </c>
      <c r="K3311">
        <f t="shared" si="820"/>
        <v>0</v>
      </c>
      <c r="L3311">
        <f t="shared" si="821"/>
        <v>1</v>
      </c>
      <c r="M3311">
        <f t="shared" si="822"/>
        <v>0</v>
      </c>
      <c r="N3311">
        <f t="shared" si="823"/>
        <v>0</v>
      </c>
      <c r="O3311">
        <f t="shared" si="824"/>
        <v>1</v>
      </c>
      <c r="P3311">
        <v>15</v>
      </c>
      <c r="Q3311">
        <f t="shared" si="825"/>
        <v>0</v>
      </c>
      <c r="R3311">
        <f t="shared" si="826"/>
        <v>1</v>
      </c>
      <c r="S3311">
        <f t="shared" si="827"/>
        <v>0</v>
      </c>
      <c r="T3311">
        <f t="shared" si="828"/>
        <v>0</v>
      </c>
      <c r="U3311">
        <v>0</v>
      </c>
      <c r="V3311">
        <f t="shared" si="829"/>
        <v>-6.3065517925024975E-2</v>
      </c>
      <c r="W3311">
        <f t="shared" si="830"/>
        <v>0.48423884402317852</v>
      </c>
      <c r="X3311">
        <f t="shared" si="831"/>
        <v>3.9772595511516464E-3</v>
      </c>
      <c r="Y3311">
        <f t="shared" si="832"/>
        <v>0</v>
      </c>
      <c r="Z3311" t="s">
        <v>3343</v>
      </c>
    </row>
    <row r="3312" spans="1:26" x14ac:dyDescent="0.25">
      <c r="A3312" t="s">
        <v>29</v>
      </c>
      <c r="B3312" t="s">
        <v>38</v>
      </c>
      <c r="C3312" t="s">
        <v>23</v>
      </c>
      <c r="D3312">
        <v>0</v>
      </c>
      <c r="F3312">
        <v>1</v>
      </c>
      <c r="G3312">
        <v>19.899999999999999</v>
      </c>
      <c r="H3312">
        <f t="shared" si="817"/>
        <v>1</v>
      </c>
      <c r="I3312">
        <f t="shared" si="818"/>
        <v>0</v>
      </c>
      <c r="J3312">
        <f t="shared" si="819"/>
        <v>0</v>
      </c>
      <c r="K3312">
        <f t="shared" si="820"/>
        <v>0</v>
      </c>
      <c r="L3312">
        <f t="shared" si="821"/>
        <v>1</v>
      </c>
      <c r="M3312">
        <f t="shared" si="822"/>
        <v>0</v>
      </c>
      <c r="N3312">
        <f t="shared" si="823"/>
        <v>1</v>
      </c>
      <c r="O3312">
        <f t="shared" si="824"/>
        <v>0</v>
      </c>
      <c r="P3312">
        <v>25</v>
      </c>
      <c r="Q3312">
        <f t="shared" si="825"/>
        <v>0</v>
      </c>
      <c r="R3312">
        <f t="shared" si="826"/>
        <v>0</v>
      </c>
      <c r="S3312">
        <f t="shared" si="827"/>
        <v>1</v>
      </c>
      <c r="T3312">
        <f t="shared" si="828"/>
        <v>0</v>
      </c>
      <c r="U3312">
        <v>0</v>
      </c>
      <c r="V3312">
        <f t="shared" si="829"/>
        <v>7.1601627939356129E-3</v>
      </c>
      <c r="W3312">
        <f t="shared" si="830"/>
        <v>0.50179003305088288</v>
      </c>
      <c r="X3312">
        <f t="shared" si="831"/>
        <v>5.1267931235659842E-5</v>
      </c>
      <c r="Y3312">
        <f t="shared" si="832"/>
        <v>0</v>
      </c>
      <c r="Z3312" t="s">
        <v>3344</v>
      </c>
    </row>
    <row r="3313" spans="1:26" x14ac:dyDescent="0.25">
      <c r="A3313" t="s">
        <v>26</v>
      </c>
      <c r="B3313" t="s">
        <v>27</v>
      </c>
      <c r="C3313" t="s">
        <v>35</v>
      </c>
      <c r="D3313">
        <v>1</v>
      </c>
      <c r="F3313">
        <v>1</v>
      </c>
      <c r="G3313">
        <v>78.45</v>
      </c>
      <c r="H3313">
        <f t="shared" si="817"/>
        <v>0</v>
      </c>
      <c r="I3313">
        <f t="shared" si="818"/>
        <v>1</v>
      </c>
      <c r="J3313">
        <f t="shared" si="819"/>
        <v>0</v>
      </c>
      <c r="K3313">
        <f t="shared" si="820"/>
        <v>1</v>
      </c>
      <c r="L3313">
        <f t="shared" si="821"/>
        <v>0</v>
      </c>
      <c r="M3313">
        <f t="shared" si="822"/>
        <v>1</v>
      </c>
      <c r="N3313">
        <f t="shared" si="823"/>
        <v>0</v>
      </c>
      <c r="O3313">
        <f t="shared" si="824"/>
        <v>0</v>
      </c>
      <c r="P3313">
        <v>1</v>
      </c>
      <c r="Q3313">
        <f t="shared" si="825"/>
        <v>1</v>
      </c>
      <c r="R3313">
        <f t="shared" si="826"/>
        <v>0</v>
      </c>
      <c r="S3313">
        <f t="shared" si="827"/>
        <v>0</v>
      </c>
      <c r="T3313">
        <f t="shared" si="828"/>
        <v>0</v>
      </c>
      <c r="U3313">
        <v>1</v>
      </c>
      <c r="V3313">
        <f t="shared" si="829"/>
        <v>0.51683964032978591</v>
      </c>
      <c r="W3313">
        <f t="shared" si="830"/>
        <v>0.6264084720651697</v>
      </c>
      <c r="X3313">
        <f t="shared" si="831"/>
        <v>0.23344393315665063</v>
      </c>
      <c r="Y3313">
        <f t="shared" si="832"/>
        <v>1</v>
      </c>
      <c r="Z3313" t="s">
        <v>3345</v>
      </c>
    </row>
    <row r="3314" spans="1:26" x14ac:dyDescent="0.25">
      <c r="A3314" t="s">
        <v>26</v>
      </c>
      <c r="B3314" t="s">
        <v>27</v>
      </c>
      <c r="C3314" t="s">
        <v>25</v>
      </c>
      <c r="D3314">
        <v>0</v>
      </c>
      <c r="F3314">
        <v>1</v>
      </c>
      <c r="G3314">
        <v>44.8</v>
      </c>
      <c r="H3314">
        <f t="shared" si="817"/>
        <v>1</v>
      </c>
      <c r="I3314">
        <f t="shared" si="818"/>
        <v>0</v>
      </c>
      <c r="J3314">
        <f t="shared" si="819"/>
        <v>1</v>
      </c>
      <c r="K3314">
        <f t="shared" si="820"/>
        <v>0</v>
      </c>
      <c r="L3314">
        <f t="shared" si="821"/>
        <v>0</v>
      </c>
      <c r="M3314">
        <f t="shared" si="822"/>
        <v>1</v>
      </c>
      <c r="N3314">
        <f t="shared" si="823"/>
        <v>0</v>
      </c>
      <c r="O3314">
        <f t="shared" si="824"/>
        <v>0</v>
      </c>
      <c r="P3314">
        <v>48</v>
      </c>
      <c r="Q3314">
        <f t="shared" si="825"/>
        <v>1</v>
      </c>
      <c r="R3314">
        <f t="shared" si="826"/>
        <v>0</v>
      </c>
      <c r="S3314">
        <f t="shared" si="827"/>
        <v>0</v>
      </c>
      <c r="T3314">
        <f t="shared" si="828"/>
        <v>0</v>
      </c>
      <c r="U3314">
        <v>0</v>
      </c>
      <c r="V3314">
        <f t="shared" si="829"/>
        <v>0.46437742568008922</v>
      </c>
      <c r="W3314">
        <f t="shared" si="830"/>
        <v>0.61405210805165145</v>
      </c>
      <c r="X3314">
        <f t="shared" si="831"/>
        <v>0.2156463934812668</v>
      </c>
      <c r="Y3314">
        <f t="shared" si="832"/>
        <v>1</v>
      </c>
      <c r="Z3314" t="s">
        <v>3346</v>
      </c>
    </row>
    <row r="3315" spans="1:26" x14ac:dyDescent="0.25">
      <c r="A3315" t="s">
        <v>26</v>
      </c>
      <c r="B3315" t="s">
        <v>30</v>
      </c>
      <c r="C3315" t="s">
        <v>23</v>
      </c>
      <c r="D3315">
        <v>0</v>
      </c>
      <c r="F3315">
        <v>1</v>
      </c>
      <c r="G3315">
        <v>20.3</v>
      </c>
      <c r="H3315">
        <f t="shared" si="817"/>
        <v>1</v>
      </c>
      <c r="I3315">
        <f t="shared" si="818"/>
        <v>0</v>
      </c>
      <c r="J3315">
        <f t="shared" si="819"/>
        <v>0</v>
      </c>
      <c r="K3315">
        <f t="shared" si="820"/>
        <v>0</v>
      </c>
      <c r="L3315">
        <f t="shared" si="821"/>
        <v>1</v>
      </c>
      <c r="M3315">
        <f t="shared" si="822"/>
        <v>1</v>
      </c>
      <c r="N3315">
        <f t="shared" si="823"/>
        <v>0</v>
      </c>
      <c r="O3315">
        <f t="shared" si="824"/>
        <v>0</v>
      </c>
      <c r="P3315">
        <v>1</v>
      </c>
      <c r="Q3315">
        <f t="shared" si="825"/>
        <v>0</v>
      </c>
      <c r="R3315">
        <f t="shared" si="826"/>
        <v>1</v>
      </c>
      <c r="S3315">
        <f t="shared" si="827"/>
        <v>0</v>
      </c>
      <c r="T3315">
        <f t="shared" si="828"/>
        <v>0</v>
      </c>
      <c r="U3315">
        <v>0</v>
      </c>
      <c r="V3315">
        <f t="shared" si="829"/>
        <v>0.26068401513555339</v>
      </c>
      <c r="W3315">
        <f t="shared" si="830"/>
        <v>0.56480443043379958</v>
      </c>
      <c r="X3315">
        <f t="shared" si="831"/>
        <v>6.7956155747193436E-2</v>
      </c>
      <c r="Y3315">
        <f t="shared" si="832"/>
        <v>0</v>
      </c>
      <c r="Z3315" t="s">
        <v>3347</v>
      </c>
    </row>
    <row r="3316" spans="1:26" x14ac:dyDescent="0.25">
      <c r="A3316" t="s">
        <v>26</v>
      </c>
      <c r="B3316" t="s">
        <v>27</v>
      </c>
      <c r="C3316" t="s">
        <v>23</v>
      </c>
      <c r="D3316">
        <v>0</v>
      </c>
      <c r="F3316">
        <v>1</v>
      </c>
      <c r="G3316">
        <v>19.2</v>
      </c>
      <c r="H3316">
        <f t="shared" si="817"/>
        <v>1</v>
      </c>
      <c r="I3316">
        <f t="shared" si="818"/>
        <v>0</v>
      </c>
      <c r="J3316">
        <f t="shared" si="819"/>
        <v>0</v>
      </c>
      <c r="K3316">
        <f t="shared" si="820"/>
        <v>0</v>
      </c>
      <c r="L3316">
        <f t="shared" si="821"/>
        <v>1</v>
      </c>
      <c r="M3316">
        <f t="shared" si="822"/>
        <v>1</v>
      </c>
      <c r="N3316">
        <f t="shared" si="823"/>
        <v>0</v>
      </c>
      <c r="O3316">
        <f t="shared" si="824"/>
        <v>0</v>
      </c>
      <c r="P3316">
        <v>1</v>
      </c>
      <c r="Q3316">
        <f t="shared" si="825"/>
        <v>1</v>
      </c>
      <c r="R3316">
        <f t="shared" si="826"/>
        <v>0</v>
      </c>
      <c r="S3316">
        <f t="shared" si="827"/>
        <v>0</v>
      </c>
      <c r="T3316">
        <f t="shared" si="828"/>
        <v>0</v>
      </c>
      <c r="U3316">
        <v>0</v>
      </c>
      <c r="V3316">
        <f t="shared" si="829"/>
        <v>0.40060056717948694</v>
      </c>
      <c r="W3316">
        <f t="shared" si="830"/>
        <v>0.59883194427501074</v>
      </c>
      <c r="X3316">
        <f t="shared" si="831"/>
        <v>0.16048081442452664</v>
      </c>
      <c r="Y3316">
        <f t="shared" si="832"/>
        <v>1</v>
      </c>
      <c r="Z3316" t="s">
        <v>3348</v>
      </c>
    </row>
    <row r="3317" spans="1:26" x14ac:dyDescent="0.25">
      <c r="A3317" t="s">
        <v>29</v>
      </c>
      <c r="B3317" t="s">
        <v>27</v>
      </c>
      <c r="C3317" t="s">
        <v>35</v>
      </c>
      <c r="D3317">
        <v>0</v>
      </c>
      <c r="F3317">
        <v>1</v>
      </c>
      <c r="G3317">
        <v>80.05</v>
      </c>
      <c r="H3317">
        <f t="shared" si="817"/>
        <v>1</v>
      </c>
      <c r="I3317">
        <f t="shared" si="818"/>
        <v>0</v>
      </c>
      <c r="J3317">
        <f t="shared" si="819"/>
        <v>0</v>
      </c>
      <c r="K3317">
        <f t="shared" si="820"/>
        <v>1</v>
      </c>
      <c r="L3317">
        <f t="shared" si="821"/>
        <v>0</v>
      </c>
      <c r="M3317">
        <f t="shared" si="822"/>
        <v>0</v>
      </c>
      <c r="N3317">
        <f t="shared" si="823"/>
        <v>1</v>
      </c>
      <c r="O3317">
        <f t="shared" si="824"/>
        <v>0</v>
      </c>
      <c r="P3317">
        <v>37</v>
      </c>
      <c r="Q3317">
        <f t="shared" si="825"/>
        <v>1</v>
      </c>
      <c r="R3317">
        <f t="shared" si="826"/>
        <v>0</v>
      </c>
      <c r="S3317">
        <f t="shared" si="827"/>
        <v>0</v>
      </c>
      <c r="T3317">
        <f t="shared" si="828"/>
        <v>0</v>
      </c>
      <c r="U3317">
        <v>0</v>
      </c>
      <c r="V3317">
        <f t="shared" si="829"/>
        <v>0.26643389881430163</v>
      </c>
      <c r="W3317">
        <f t="shared" si="830"/>
        <v>0.56621722373581318</v>
      </c>
      <c r="X3317">
        <f t="shared" si="831"/>
        <v>7.0987022437389524E-2</v>
      </c>
      <c r="Y3317">
        <f t="shared" si="832"/>
        <v>0</v>
      </c>
      <c r="Z3317" t="s">
        <v>3349</v>
      </c>
    </row>
    <row r="3318" spans="1:26" x14ac:dyDescent="0.25">
      <c r="A3318" t="s">
        <v>29</v>
      </c>
      <c r="B3318" t="s">
        <v>33</v>
      </c>
      <c r="C3318" t="s">
        <v>35</v>
      </c>
      <c r="D3318">
        <v>1</v>
      </c>
      <c r="F3318">
        <v>1</v>
      </c>
      <c r="G3318">
        <v>107.35</v>
      </c>
      <c r="H3318">
        <f t="shared" si="817"/>
        <v>0</v>
      </c>
      <c r="I3318">
        <f t="shared" si="818"/>
        <v>1</v>
      </c>
      <c r="J3318">
        <f t="shared" si="819"/>
        <v>0</v>
      </c>
      <c r="K3318">
        <f t="shared" si="820"/>
        <v>1</v>
      </c>
      <c r="L3318">
        <f t="shared" si="821"/>
        <v>0</v>
      </c>
      <c r="M3318">
        <f t="shared" si="822"/>
        <v>0</v>
      </c>
      <c r="N3318">
        <f t="shared" si="823"/>
        <v>1</v>
      </c>
      <c r="O3318">
        <f t="shared" si="824"/>
        <v>0</v>
      </c>
      <c r="P3318">
        <v>66</v>
      </c>
      <c r="Q3318">
        <f t="shared" si="825"/>
        <v>0</v>
      </c>
      <c r="R3318">
        <f t="shared" si="826"/>
        <v>0</v>
      </c>
      <c r="S3318">
        <f t="shared" si="827"/>
        <v>0</v>
      </c>
      <c r="T3318">
        <f t="shared" si="828"/>
        <v>1</v>
      </c>
      <c r="U3318">
        <v>0</v>
      </c>
      <c r="V3318">
        <f t="shared" si="829"/>
        <v>0.15367314948841479</v>
      </c>
      <c r="W3318">
        <f t="shared" si="830"/>
        <v>0.53834286010519727</v>
      </c>
      <c r="X3318">
        <f t="shared" si="831"/>
        <v>2.3615436873688677E-2</v>
      </c>
      <c r="Y3318">
        <f t="shared" si="832"/>
        <v>0</v>
      </c>
      <c r="Z3318" t="s">
        <v>3350</v>
      </c>
    </row>
    <row r="3319" spans="1:26" x14ac:dyDescent="0.25">
      <c r="A3319" t="s">
        <v>29</v>
      </c>
      <c r="B3319" t="s">
        <v>33</v>
      </c>
      <c r="C3319" t="s">
        <v>25</v>
      </c>
      <c r="D3319">
        <v>0</v>
      </c>
      <c r="F3319">
        <v>1</v>
      </c>
      <c r="G3319">
        <v>47.85</v>
      </c>
      <c r="H3319">
        <f t="shared" si="817"/>
        <v>1</v>
      </c>
      <c r="I3319">
        <f t="shared" si="818"/>
        <v>0</v>
      </c>
      <c r="J3319">
        <f t="shared" si="819"/>
        <v>1</v>
      </c>
      <c r="K3319">
        <f t="shared" si="820"/>
        <v>0</v>
      </c>
      <c r="L3319">
        <f t="shared" si="821"/>
        <v>0</v>
      </c>
      <c r="M3319">
        <f t="shared" si="822"/>
        <v>0</v>
      </c>
      <c r="N3319">
        <f t="shared" si="823"/>
        <v>1</v>
      </c>
      <c r="O3319">
        <f t="shared" si="824"/>
        <v>0</v>
      </c>
      <c r="P3319">
        <v>26</v>
      </c>
      <c r="Q3319">
        <f t="shared" si="825"/>
        <v>0</v>
      </c>
      <c r="R3319">
        <f t="shared" si="826"/>
        <v>0</v>
      </c>
      <c r="S3319">
        <f t="shared" si="827"/>
        <v>0</v>
      </c>
      <c r="T3319">
        <f t="shared" si="828"/>
        <v>1</v>
      </c>
      <c r="U3319">
        <v>0</v>
      </c>
      <c r="V3319">
        <f t="shared" si="829"/>
        <v>6.0909352410942204E-2</v>
      </c>
      <c r="W3319">
        <f t="shared" si="830"/>
        <v>0.51522263212770558</v>
      </c>
      <c r="X3319">
        <f t="shared" si="831"/>
        <v>3.7099492111203509E-3</v>
      </c>
      <c r="Y3319">
        <f t="shared" si="832"/>
        <v>0</v>
      </c>
      <c r="Z3319" t="s">
        <v>3351</v>
      </c>
    </row>
    <row r="3320" spans="1:26" x14ac:dyDescent="0.25">
      <c r="A3320" t="s">
        <v>29</v>
      </c>
      <c r="B3320" t="s">
        <v>38</v>
      </c>
      <c r="C3320" t="s">
        <v>25</v>
      </c>
      <c r="D3320">
        <v>0</v>
      </c>
      <c r="F3320">
        <v>1</v>
      </c>
      <c r="G3320">
        <v>70.8</v>
      </c>
      <c r="H3320">
        <f t="shared" si="817"/>
        <v>1</v>
      </c>
      <c r="I3320">
        <f t="shared" si="818"/>
        <v>0</v>
      </c>
      <c r="J3320">
        <f t="shared" si="819"/>
        <v>1</v>
      </c>
      <c r="K3320">
        <f t="shared" si="820"/>
        <v>0</v>
      </c>
      <c r="L3320">
        <f t="shared" si="821"/>
        <v>0</v>
      </c>
      <c r="M3320">
        <f t="shared" si="822"/>
        <v>0</v>
      </c>
      <c r="N3320">
        <f t="shared" si="823"/>
        <v>1</v>
      </c>
      <c r="O3320">
        <f t="shared" si="824"/>
        <v>0</v>
      </c>
      <c r="P3320">
        <v>63</v>
      </c>
      <c r="Q3320">
        <f t="shared" si="825"/>
        <v>0</v>
      </c>
      <c r="R3320">
        <f t="shared" si="826"/>
        <v>0</v>
      </c>
      <c r="S3320">
        <f t="shared" si="827"/>
        <v>1</v>
      </c>
      <c r="T3320">
        <f t="shared" si="828"/>
        <v>0</v>
      </c>
      <c r="U3320">
        <v>0</v>
      </c>
      <c r="V3320">
        <f t="shared" si="829"/>
        <v>9.6689674140824494E-2</v>
      </c>
      <c r="W3320">
        <f t="shared" si="830"/>
        <v>0.52415360401146549</v>
      </c>
      <c r="X3320">
        <f t="shared" si="831"/>
        <v>9.3488930854588245E-3</v>
      </c>
      <c r="Y3320">
        <f t="shared" si="832"/>
        <v>0</v>
      </c>
      <c r="Z3320" t="s">
        <v>3352</v>
      </c>
    </row>
    <row r="3321" spans="1:26" x14ac:dyDescent="0.25">
      <c r="A3321" t="s">
        <v>26</v>
      </c>
      <c r="B3321" t="s">
        <v>30</v>
      </c>
      <c r="C3321" t="s">
        <v>25</v>
      </c>
      <c r="D3321">
        <v>0</v>
      </c>
      <c r="F3321">
        <v>1</v>
      </c>
      <c r="G3321">
        <v>29.5</v>
      </c>
      <c r="H3321">
        <f t="shared" si="817"/>
        <v>1</v>
      </c>
      <c r="I3321">
        <f t="shared" si="818"/>
        <v>0</v>
      </c>
      <c r="J3321">
        <f t="shared" si="819"/>
        <v>1</v>
      </c>
      <c r="K3321">
        <f t="shared" si="820"/>
        <v>0</v>
      </c>
      <c r="L3321">
        <f t="shared" si="821"/>
        <v>0</v>
      </c>
      <c r="M3321">
        <f t="shared" si="822"/>
        <v>1</v>
      </c>
      <c r="N3321">
        <f t="shared" si="823"/>
        <v>0</v>
      </c>
      <c r="O3321">
        <f t="shared" si="824"/>
        <v>0</v>
      </c>
      <c r="P3321">
        <v>10</v>
      </c>
      <c r="Q3321">
        <f t="shared" si="825"/>
        <v>0</v>
      </c>
      <c r="R3321">
        <f t="shared" si="826"/>
        <v>1</v>
      </c>
      <c r="S3321">
        <f t="shared" si="827"/>
        <v>0</v>
      </c>
      <c r="T3321">
        <f t="shared" si="828"/>
        <v>0</v>
      </c>
      <c r="U3321">
        <v>1</v>
      </c>
      <c r="V3321">
        <f t="shared" si="829"/>
        <v>0.30375553412261636</v>
      </c>
      <c r="W3321">
        <f t="shared" si="830"/>
        <v>0.57536033066951475</v>
      </c>
      <c r="X3321">
        <f t="shared" si="831"/>
        <v>0.48475635626488323</v>
      </c>
      <c r="Y3321">
        <f t="shared" si="832"/>
        <v>0</v>
      </c>
      <c r="Z3321" t="s">
        <v>3353</v>
      </c>
    </row>
    <row r="3322" spans="1:26" x14ac:dyDescent="0.25">
      <c r="A3322" t="s">
        <v>26</v>
      </c>
      <c r="B3322" t="s">
        <v>27</v>
      </c>
      <c r="C3322" t="s">
        <v>25</v>
      </c>
      <c r="D3322">
        <v>0</v>
      </c>
      <c r="F3322">
        <v>1</v>
      </c>
      <c r="G3322">
        <v>70.75</v>
      </c>
      <c r="H3322">
        <f t="shared" si="817"/>
        <v>1</v>
      </c>
      <c r="I3322">
        <f t="shared" si="818"/>
        <v>0</v>
      </c>
      <c r="J3322">
        <f t="shared" si="819"/>
        <v>1</v>
      </c>
      <c r="K3322">
        <f t="shared" si="820"/>
        <v>0</v>
      </c>
      <c r="L3322">
        <f t="shared" si="821"/>
        <v>0</v>
      </c>
      <c r="M3322">
        <f t="shared" si="822"/>
        <v>1</v>
      </c>
      <c r="N3322">
        <f t="shared" si="823"/>
        <v>0</v>
      </c>
      <c r="O3322">
        <f t="shared" si="824"/>
        <v>0</v>
      </c>
      <c r="P3322">
        <v>2</v>
      </c>
      <c r="Q3322">
        <f t="shared" si="825"/>
        <v>1</v>
      </c>
      <c r="R3322">
        <f t="shared" si="826"/>
        <v>0</v>
      </c>
      <c r="S3322">
        <f t="shared" si="827"/>
        <v>0</v>
      </c>
      <c r="T3322">
        <f t="shared" si="828"/>
        <v>0</v>
      </c>
      <c r="U3322">
        <v>1</v>
      </c>
      <c r="V3322">
        <f t="shared" si="829"/>
        <v>0.51852636275347441</v>
      </c>
      <c r="W3322">
        <f t="shared" si="830"/>
        <v>0.62680311612376483</v>
      </c>
      <c r="X3322">
        <f t="shared" si="831"/>
        <v>0.23181686336339891</v>
      </c>
      <c r="Y3322">
        <f t="shared" si="832"/>
        <v>1</v>
      </c>
      <c r="Z3322" t="s">
        <v>3354</v>
      </c>
    </row>
    <row r="3323" spans="1:26" x14ac:dyDescent="0.25">
      <c r="A3323" t="s">
        <v>26</v>
      </c>
      <c r="B3323" t="s">
        <v>38</v>
      </c>
      <c r="C3323" t="s">
        <v>25</v>
      </c>
      <c r="D3323">
        <v>1</v>
      </c>
      <c r="F3323">
        <v>1</v>
      </c>
      <c r="G3323">
        <v>59.1</v>
      </c>
      <c r="H3323">
        <f t="shared" si="817"/>
        <v>0</v>
      </c>
      <c r="I3323">
        <f t="shared" si="818"/>
        <v>1</v>
      </c>
      <c r="J3323">
        <f t="shared" si="819"/>
        <v>1</v>
      </c>
      <c r="K3323">
        <f t="shared" si="820"/>
        <v>0</v>
      </c>
      <c r="L3323">
        <f t="shared" si="821"/>
        <v>0</v>
      </c>
      <c r="M3323">
        <f t="shared" si="822"/>
        <v>1</v>
      </c>
      <c r="N3323">
        <f t="shared" si="823"/>
        <v>0</v>
      </c>
      <c r="O3323">
        <f t="shared" si="824"/>
        <v>0</v>
      </c>
      <c r="P3323">
        <v>18</v>
      </c>
      <c r="Q3323">
        <f t="shared" si="825"/>
        <v>0</v>
      </c>
      <c r="R3323">
        <f t="shared" si="826"/>
        <v>0</v>
      </c>
      <c r="S3323">
        <f t="shared" si="827"/>
        <v>1</v>
      </c>
      <c r="T3323">
        <f t="shared" si="828"/>
        <v>0</v>
      </c>
      <c r="U3323">
        <v>0</v>
      </c>
      <c r="V3323">
        <f t="shared" si="829"/>
        <v>0.34990357434939268</v>
      </c>
      <c r="W3323">
        <f t="shared" si="830"/>
        <v>0.58659419575296268</v>
      </c>
      <c r="X3323">
        <f t="shared" si="831"/>
        <v>0.12243251134248097</v>
      </c>
      <c r="Y3323">
        <f t="shared" si="832"/>
        <v>1</v>
      </c>
      <c r="Z3323" t="s">
        <v>3355</v>
      </c>
    </row>
    <row r="3324" spans="1:26" x14ac:dyDescent="0.25">
      <c r="A3324" t="s">
        <v>45</v>
      </c>
      <c r="B3324" t="s">
        <v>30</v>
      </c>
      <c r="C3324" t="s">
        <v>23</v>
      </c>
      <c r="D3324">
        <v>0</v>
      </c>
      <c r="F3324">
        <v>1</v>
      </c>
      <c r="G3324">
        <v>25.55</v>
      </c>
      <c r="H3324">
        <f t="shared" si="817"/>
        <v>1</v>
      </c>
      <c r="I3324">
        <f t="shared" si="818"/>
        <v>0</v>
      </c>
      <c r="J3324">
        <f t="shared" si="819"/>
        <v>0</v>
      </c>
      <c r="K3324">
        <f t="shared" si="820"/>
        <v>0</v>
      </c>
      <c r="L3324">
        <f t="shared" si="821"/>
        <v>1</v>
      </c>
      <c r="M3324">
        <f t="shared" si="822"/>
        <v>0</v>
      </c>
      <c r="N3324">
        <f t="shared" si="823"/>
        <v>0</v>
      </c>
      <c r="O3324">
        <f t="shared" si="824"/>
        <v>1</v>
      </c>
      <c r="P3324">
        <v>64</v>
      </c>
      <c r="Q3324">
        <f t="shared" si="825"/>
        <v>0</v>
      </c>
      <c r="R3324">
        <f t="shared" si="826"/>
        <v>1</v>
      </c>
      <c r="S3324">
        <f t="shared" si="827"/>
        <v>0</v>
      </c>
      <c r="T3324">
        <f t="shared" si="828"/>
        <v>0</v>
      </c>
      <c r="U3324">
        <v>0</v>
      </c>
      <c r="V3324">
        <f t="shared" si="829"/>
        <v>-4.3965230165393304E-2</v>
      </c>
      <c r="W3324">
        <f t="shared" si="830"/>
        <v>0.48901046257933889</v>
      </c>
      <c r="X3324">
        <f t="shared" si="831"/>
        <v>1.9329414634960095E-3</v>
      </c>
      <c r="Y3324">
        <f t="shared" si="832"/>
        <v>0</v>
      </c>
      <c r="Z3324" t="s">
        <v>3356</v>
      </c>
    </row>
    <row r="3325" spans="1:26" x14ac:dyDescent="0.25">
      <c r="A3325" t="s">
        <v>26</v>
      </c>
      <c r="B3325" t="s">
        <v>27</v>
      </c>
      <c r="C3325" t="s">
        <v>35</v>
      </c>
      <c r="D3325">
        <v>1</v>
      </c>
      <c r="F3325">
        <v>1</v>
      </c>
      <c r="G3325">
        <v>84.45</v>
      </c>
      <c r="H3325">
        <f t="shared" si="817"/>
        <v>0</v>
      </c>
      <c r="I3325">
        <f t="shared" si="818"/>
        <v>1</v>
      </c>
      <c r="J3325">
        <f t="shared" si="819"/>
        <v>0</v>
      </c>
      <c r="K3325">
        <f t="shared" si="820"/>
        <v>1</v>
      </c>
      <c r="L3325">
        <f t="shared" si="821"/>
        <v>0</v>
      </c>
      <c r="M3325">
        <f t="shared" si="822"/>
        <v>1</v>
      </c>
      <c r="N3325">
        <f t="shared" si="823"/>
        <v>0</v>
      </c>
      <c r="O3325">
        <f t="shared" si="824"/>
        <v>0</v>
      </c>
      <c r="P3325">
        <v>9</v>
      </c>
      <c r="Q3325">
        <f t="shared" si="825"/>
        <v>1</v>
      </c>
      <c r="R3325">
        <f t="shared" si="826"/>
        <v>0</v>
      </c>
      <c r="S3325">
        <f t="shared" si="827"/>
        <v>0</v>
      </c>
      <c r="T3325">
        <f t="shared" si="828"/>
        <v>0</v>
      </c>
      <c r="U3325">
        <v>1</v>
      </c>
      <c r="V3325">
        <f t="shared" si="829"/>
        <v>0.52619397280818647</v>
      </c>
      <c r="W3325">
        <f t="shared" si="830"/>
        <v>0.628594979936695</v>
      </c>
      <c r="X3325">
        <f t="shared" si="831"/>
        <v>0.22449215140328954</v>
      </c>
      <c r="Y3325">
        <f t="shared" si="832"/>
        <v>1</v>
      </c>
      <c r="Z3325" t="s">
        <v>3357</v>
      </c>
    </row>
    <row r="3326" spans="1:26" x14ac:dyDescent="0.25">
      <c r="A3326" t="s">
        <v>26</v>
      </c>
      <c r="B3326" t="s">
        <v>30</v>
      </c>
      <c r="C3326" t="s">
        <v>23</v>
      </c>
      <c r="D3326">
        <v>0</v>
      </c>
      <c r="F3326">
        <v>1</v>
      </c>
      <c r="G3326">
        <v>20.25</v>
      </c>
      <c r="H3326">
        <f t="shared" si="817"/>
        <v>1</v>
      </c>
      <c r="I3326">
        <f t="shared" si="818"/>
        <v>0</v>
      </c>
      <c r="J3326">
        <f t="shared" si="819"/>
        <v>0</v>
      </c>
      <c r="K3326">
        <f t="shared" si="820"/>
        <v>0</v>
      </c>
      <c r="L3326">
        <f t="shared" si="821"/>
        <v>1</v>
      </c>
      <c r="M3326">
        <f t="shared" si="822"/>
        <v>1</v>
      </c>
      <c r="N3326">
        <f t="shared" si="823"/>
        <v>0</v>
      </c>
      <c r="O3326">
        <f t="shared" si="824"/>
        <v>0</v>
      </c>
      <c r="P3326">
        <v>28</v>
      </c>
      <c r="Q3326">
        <f t="shared" si="825"/>
        <v>0</v>
      </c>
      <c r="R3326">
        <f t="shared" si="826"/>
        <v>1</v>
      </c>
      <c r="S3326">
        <f t="shared" si="827"/>
        <v>0</v>
      </c>
      <c r="T3326">
        <f t="shared" si="828"/>
        <v>0</v>
      </c>
      <c r="U3326">
        <v>0</v>
      </c>
      <c r="V3326">
        <f t="shared" si="829"/>
        <v>0.26546923162565572</v>
      </c>
      <c r="W3326">
        <f t="shared" si="830"/>
        <v>0.56598027161730757</v>
      </c>
      <c r="X3326">
        <f t="shared" si="831"/>
        <v>7.0473912939916047E-2</v>
      </c>
      <c r="Y3326">
        <f t="shared" si="832"/>
        <v>0</v>
      </c>
      <c r="Z3326" t="s">
        <v>3358</v>
      </c>
    </row>
    <row r="3327" spans="1:26" x14ac:dyDescent="0.25">
      <c r="A3327" t="s">
        <v>26</v>
      </c>
      <c r="B3327" t="s">
        <v>27</v>
      </c>
      <c r="C3327" t="s">
        <v>35</v>
      </c>
      <c r="D3327">
        <v>0</v>
      </c>
      <c r="F3327">
        <v>1</v>
      </c>
      <c r="G3327">
        <v>75.55</v>
      </c>
      <c r="H3327">
        <f t="shared" si="817"/>
        <v>1</v>
      </c>
      <c r="I3327">
        <f t="shared" si="818"/>
        <v>0</v>
      </c>
      <c r="J3327">
        <f t="shared" si="819"/>
        <v>0</v>
      </c>
      <c r="K3327">
        <f t="shared" si="820"/>
        <v>1</v>
      </c>
      <c r="L3327">
        <f t="shared" si="821"/>
        <v>0</v>
      </c>
      <c r="M3327">
        <f t="shared" si="822"/>
        <v>1</v>
      </c>
      <c r="N3327">
        <f t="shared" si="823"/>
        <v>0</v>
      </c>
      <c r="O3327">
        <f t="shared" si="824"/>
        <v>0</v>
      </c>
      <c r="P3327">
        <v>1</v>
      </c>
      <c r="Q3327">
        <f t="shared" si="825"/>
        <v>1</v>
      </c>
      <c r="R3327">
        <f t="shared" si="826"/>
        <v>0</v>
      </c>
      <c r="S3327">
        <f t="shared" si="827"/>
        <v>0</v>
      </c>
      <c r="T3327">
        <f t="shared" si="828"/>
        <v>0</v>
      </c>
      <c r="U3327">
        <v>0</v>
      </c>
      <c r="V3327">
        <f t="shared" si="829"/>
        <v>0.517181548892648</v>
      </c>
      <c r="W3327">
        <f t="shared" si="830"/>
        <v>0.62648848235531429</v>
      </c>
      <c r="X3327">
        <f t="shared" si="831"/>
        <v>0.26747675451499847</v>
      </c>
      <c r="Y3327">
        <f t="shared" si="832"/>
        <v>1</v>
      </c>
      <c r="Z3327" t="s">
        <v>3359</v>
      </c>
    </row>
    <row r="3328" spans="1:26" x14ac:dyDescent="0.25">
      <c r="A3328" t="s">
        <v>26</v>
      </c>
      <c r="B3328" t="s">
        <v>27</v>
      </c>
      <c r="C3328" t="s">
        <v>35</v>
      </c>
      <c r="D3328">
        <v>0</v>
      </c>
      <c r="F3328">
        <v>1</v>
      </c>
      <c r="G3328">
        <v>85.65</v>
      </c>
      <c r="H3328">
        <f t="shared" si="817"/>
        <v>1</v>
      </c>
      <c r="I3328">
        <f t="shared" si="818"/>
        <v>0</v>
      </c>
      <c r="J3328">
        <f t="shared" si="819"/>
        <v>0</v>
      </c>
      <c r="K3328">
        <f t="shared" si="820"/>
        <v>1</v>
      </c>
      <c r="L3328">
        <f t="shared" si="821"/>
        <v>0</v>
      </c>
      <c r="M3328">
        <f t="shared" si="822"/>
        <v>1</v>
      </c>
      <c r="N3328">
        <f t="shared" si="823"/>
        <v>0</v>
      </c>
      <c r="O3328">
        <f t="shared" si="824"/>
        <v>0</v>
      </c>
      <c r="P3328">
        <v>4</v>
      </c>
      <c r="Q3328">
        <f t="shared" si="825"/>
        <v>1</v>
      </c>
      <c r="R3328">
        <f t="shared" si="826"/>
        <v>0</v>
      </c>
      <c r="S3328">
        <f t="shared" si="827"/>
        <v>0</v>
      </c>
      <c r="T3328">
        <f t="shared" si="828"/>
        <v>0</v>
      </c>
      <c r="U3328">
        <v>1</v>
      </c>
      <c r="V3328">
        <f t="shared" si="829"/>
        <v>0.54175628840816925</v>
      </c>
      <c r="W3328">
        <f t="shared" si="830"/>
        <v>0.63222088051715875</v>
      </c>
      <c r="X3328">
        <f t="shared" si="831"/>
        <v>0.20998729921345696</v>
      </c>
      <c r="Y3328">
        <f t="shared" si="832"/>
        <v>1</v>
      </c>
      <c r="Z3328" t="s">
        <v>3360</v>
      </c>
    </row>
    <row r="3329" spans="1:26" x14ac:dyDescent="0.25">
      <c r="A3329" t="s">
        <v>29</v>
      </c>
      <c r="B3329" t="s">
        <v>38</v>
      </c>
      <c r="C3329" t="s">
        <v>25</v>
      </c>
      <c r="D3329">
        <v>1</v>
      </c>
      <c r="F3329">
        <v>1</v>
      </c>
      <c r="G3329">
        <v>70.150000000000006</v>
      </c>
      <c r="H3329">
        <f t="shared" si="817"/>
        <v>0</v>
      </c>
      <c r="I3329">
        <f t="shared" si="818"/>
        <v>1</v>
      </c>
      <c r="J3329">
        <f t="shared" si="819"/>
        <v>1</v>
      </c>
      <c r="K3329">
        <f t="shared" si="820"/>
        <v>0</v>
      </c>
      <c r="L3329">
        <f t="shared" si="821"/>
        <v>0</v>
      </c>
      <c r="M3329">
        <f t="shared" si="822"/>
        <v>0</v>
      </c>
      <c r="N3329">
        <f t="shared" si="823"/>
        <v>1</v>
      </c>
      <c r="O3329">
        <f t="shared" si="824"/>
        <v>0</v>
      </c>
      <c r="P3329">
        <v>38</v>
      </c>
      <c r="Q3329">
        <f t="shared" si="825"/>
        <v>0</v>
      </c>
      <c r="R3329">
        <f t="shared" si="826"/>
        <v>0</v>
      </c>
      <c r="S3329">
        <f t="shared" si="827"/>
        <v>1</v>
      </c>
      <c r="T3329">
        <f t="shared" si="828"/>
        <v>0</v>
      </c>
      <c r="U3329">
        <v>1</v>
      </c>
      <c r="V3329">
        <f t="shared" si="829"/>
        <v>0.1005394573830868</v>
      </c>
      <c r="W3329">
        <f t="shared" si="830"/>
        <v>0.52511371340895974</v>
      </c>
      <c r="X3329">
        <f t="shared" si="831"/>
        <v>0.80902926772471195</v>
      </c>
      <c r="Y3329">
        <f t="shared" si="832"/>
        <v>0</v>
      </c>
      <c r="Z3329" t="s">
        <v>3361</v>
      </c>
    </row>
    <row r="3330" spans="1:26" x14ac:dyDescent="0.25">
      <c r="A3330" t="s">
        <v>29</v>
      </c>
      <c r="B3330" t="s">
        <v>27</v>
      </c>
      <c r="C3330" t="s">
        <v>35</v>
      </c>
      <c r="D3330">
        <v>0</v>
      </c>
      <c r="F3330">
        <v>1</v>
      </c>
      <c r="G3330">
        <v>95.3</v>
      </c>
      <c r="H3330">
        <f t="shared" si="817"/>
        <v>1</v>
      </c>
      <c r="I3330">
        <f t="shared" si="818"/>
        <v>0</v>
      </c>
      <c r="J3330">
        <f t="shared" si="819"/>
        <v>0</v>
      </c>
      <c r="K3330">
        <f t="shared" si="820"/>
        <v>1</v>
      </c>
      <c r="L3330">
        <f t="shared" si="821"/>
        <v>0</v>
      </c>
      <c r="M3330">
        <f t="shared" si="822"/>
        <v>0</v>
      </c>
      <c r="N3330">
        <f t="shared" si="823"/>
        <v>1</v>
      </c>
      <c r="O3330">
        <f t="shared" si="824"/>
        <v>0</v>
      </c>
      <c r="P3330">
        <v>66</v>
      </c>
      <c r="Q3330">
        <f t="shared" si="825"/>
        <v>1</v>
      </c>
      <c r="R3330">
        <f t="shared" si="826"/>
        <v>0</v>
      </c>
      <c r="S3330">
        <f t="shared" si="827"/>
        <v>0</v>
      </c>
      <c r="T3330">
        <f t="shared" si="828"/>
        <v>0</v>
      </c>
      <c r="U3330">
        <v>0</v>
      </c>
      <c r="V3330">
        <f t="shared" si="829"/>
        <v>0.27651804475926722</v>
      </c>
      <c r="W3330">
        <f t="shared" si="830"/>
        <v>0.56869237031897757</v>
      </c>
      <c r="X3330">
        <f t="shared" si="831"/>
        <v>7.6462229077488106E-2</v>
      </c>
      <c r="Y3330">
        <f t="shared" si="832"/>
        <v>0</v>
      </c>
      <c r="Z3330" t="s">
        <v>3362</v>
      </c>
    </row>
    <row r="3331" spans="1:26" x14ac:dyDescent="0.25">
      <c r="A3331" t="s">
        <v>26</v>
      </c>
      <c r="B3331" t="s">
        <v>27</v>
      </c>
      <c r="C3331" t="s">
        <v>35</v>
      </c>
      <c r="D3331">
        <v>0</v>
      </c>
      <c r="F3331">
        <v>1</v>
      </c>
      <c r="G3331">
        <v>70.25</v>
      </c>
      <c r="H3331">
        <f t="shared" ref="H3331:H3394" si="833">IF(D3331:D10373=0,1,0)</f>
        <v>1</v>
      </c>
      <c r="I3331">
        <f t="shared" ref="I3331:I3394" si="834">IF(D3331:D10373=1,1,0)</f>
        <v>0</v>
      </c>
      <c r="J3331">
        <f t="shared" ref="J3331:J3394" si="835">IF(C3331:C10373="DSL",1,0)</f>
        <v>0</v>
      </c>
      <c r="K3331">
        <f t="shared" ref="K3331:K3394" si="836">IF(C3331:C10373="Fiber optic",1,0)</f>
        <v>1</v>
      </c>
      <c r="L3331">
        <f t="shared" ref="L3331:L3394" si="837">IF(C3331:C10373="No",1,0)</f>
        <v>0</v>
      </c>
      <c r="M3331">
        <f t="shared" ref="M3331:M3394" si="838">IF(A3331:A10373="Month-to-month",1,0)</f>
        <v>1</v>
      </c>
      <c r="N3331">
        <f t="shared" ref="N3331:N3394" si="839">IF(A3331:A10373="ONE YEAR",1,0)</f>
        <v>0</v>
      </c>
      <c r="O3331">
        <f t="shared" ref="O3331:O3394" si="840">IF(A3331:A10373="two year",1,0)</f>
        <v>0</v>
      </c>
      <c r="P3331">
        <v>1</v>
      </c>
      <c r="Q3331">
        <f t="shared" ref="Q3331:Q3394" si="841">IF(B3331:B10373="Electronic check",1,0)</f>
        <v>1</v>
      </c>
      <c r="R3331">
        <f t="shared" ref="R3331:R3394" si="842">IF(B3331:B10373="Mailed check",1,0)</f>
        <v>0</v>
      </c>
      <c r="S3331">
        <f t="shared" ref="S3331:S3394" si="843">IF(B3331:B10373="Credit card (automatic)",1,0)</f>
        <v>0</v>
      </c>
      <c r="T3331">
        <f t="shared" ref="T3331:T3394" si="844">IF(B3331:B10373="Bank transfer (automatic)",1,0)</f>
        <v>0</v>
      </c>
      <c r="U3331">
        <v>0</v>
      </c>
      <c r="V3331">
        <f t="shared" si="829"/>
        <v>0.50405538594263843</v>
      </c>
      <c r="W3331">
        <f t="shared" si="830"/>
        <v>0.623411887588884</v>
      </c>
      <c r="X3331">
        <f t="shared" si="831"/>
        <v>0.25407183209778217</v>
      </c>
      <c r="Y3331">
        <f t="shared" si="832"/>
        <v>1</v>
      </c>
      <c r="Z3331" t="s">
        <v>3363</v>
      </c>
    </row>
    <row r="3332" spans="1:26" x14ac:dyDescent="0.25">
      <c r="A3332" t="s">
        <v>26</v>
      </c>
      <c r="B3332" t="s">
        <v>30</v>
      </c>
      <c r="C3332" t="s">
        <v>25</v>
      </c>
      <c r="D3332">
        <v>0</v>
      </c>
      <c r="F3332">
        <v>1</v>
      </c>
      <c r="G3332">
        <v>50.3</v>
      </c>
      <c r="H3332">
        <f t="shared" si="833"/>
        <v>1</v>
      </c>
      <c r="I3332">
        <f t="shared" si="834"/>
        <v>0</v>
      </c>
      <c r="J3332">
        <f t="shared" si="835"/>
        <v>1</v>
      </c>
      <c r="K3332">
        <f t="shared" si="836"/>
        <v>0</v>
      </c>
      <c r="L3332">
        <f t="shared" si="837"/>
        <v>0</v>
      </c>
      <c r="M3332">
        <f t="shared" si="838"/>
        <v>1</v>
      </c>
      <c r="N3332">
        <f t="shared" si="839"/>
        <v>0</v>
      </c>
      <c r="O3332">
        <f t="shared" si="840"/>
        <v>0</v>
      </c>
      <c r="P3332">
        <v>18</v>
      </c>
      <c r="Q3332">
        <f t="shared" si="841"/>
        <v>0</v>
      </c>
      <c r="R3332">
        <f t="shared" si="842"/>
        <v>1</v>
      </c>
      <c r="S3332">
        <f t="shared" si="843"/>
        <v>0</v>
      </c>
      <c r="T3332">
        <f t="shared" si="844"/>
        <v>0</v>
      </c>
      <c r="U3332">
        <v>0</v>
      </c>
      <c r="V3332">
        <f t="shared" ref="V3332:V3395" si="845">G3332*$G$2+H3333*$H$2+K3333*$K$2+M3332*$M$2+O3332*$O$2+Q3332*$Q$2+L3332*$L$2</f>
        <v>0.35473850507946342</v>
      </c>
      <c r="W3332">
        <f t="shared" ref="W3332:W3395" si="846">1/ (1+EXP(-V3332))</f>
        <v>0.58776618047669082</v>
      </c>
      <c r="X3332">
        <f t="shared" ref="X3332:X3395" si="847">(U3332-V3332)^2</f>
        <v>0.12583940698601248</v>
      </c>
      <c r="Y3332">
        <f t="shared" ref="Y3332:Y3395" si="848">IF(W3332&gt;=0.58,1,0)</f>
        <v>1</v>
      </c>
      <c r="Z3332" t="s">
        <v>3364</v>
      </c>
    </row>
    <row r="3333" spans="1:26" x14ac:dyDescent="0.25">
      <c r="A3333" t="s">
        <v>26</v>
      </c>
      <c r="B3333" t="s">
        <v>27</v>
      </c>
      <c r="C3333" t="s">
        <v>35</v>
      </c>
      <c r="D3333">
        <v>1</v>
      </c>
      <c r="F3333">
        <v>1</v>
      </c>
      <c r="G3333">
        <v>97.8</v>
      </c>
      <c r="H3333">
        <f t="shared" si="833"/>
        <v>0</v>
      </c>
      <c r="I3333">
        <f t="shared" si="834"/>
        <v>1</v>
      </c>
      <c r="J3333">
        <f t="shared" si="835"/>
        <v>0</v>
      </c>
      <c r="K3333">
        <f t="shared" si="836"/>
        <v>1</v>
      </c>
      <c r="L3333">
        <f t="shared" si="837"/>
        <v>0</v>
      </c>
      <c r="M3333">
        <f t="shared" si="838"/>
        <v>1</v>
      </c>
      <c r="N3333">
        <f t="shared" si="839"/>
        <v>0</v>
      </c>
      <c r="O3333">
        <f t="shared" si="840"/>
        <v>0</v>
      </c>
      <c r="P3333">
        <v>51</v>
      </c>
      <c r="Q3333">
        <f t="shared" si="841"/>
        <v>1</v>
      </c>
      <c r="R3333">
        <f t="shared" si="842"/>
        <v>0</v>
      </c>
      <c r="S3333">
        <f t="shared" si="843"/>
        <v>0</v>
      </c>
      <c r="T3333">
        <f t="shared" si="844"/>
        <v>0</v>
      </c>
      <c r="U3333">
        <v>1</v>
      </c>
      <c r="V3333">
        <f t="shared" si="845"/>
        <v>0.54700736257262783</v>
      </c>
      <c r="W3333">
        <f t="shared" si="846"/>
        <v>0.63344099794965836</v>
      </c>
      <c r="X3333">
        <f t="shared" si="847"/>
        <v>0.20520232956340667</v>
      </c>
      <c r="Y3333">
        <f t="shared" si="848"/>
        <v>1</v>
      </c>
      <c r="Z3333" t="s">
        <v>3365</v>
      </c>
    </row>
    <row r="3334" spans="1:26" x14ac:dyDescent="0.25">
      <c r="A3334" t="s">
        <v>45</v>
      </c>
      <c r="B3334" t="s">
        <v>30</v>
      </c>
      <c r="C3334" t="s">
        <v>23</v>
      </c>
      <c r="D3334">
        <v>0</v>
      </c>
      <c r="F3334">
        <v>1</v>
      </c>
      <c r="G3334">
        <v>19.850000000000001</v>
      </c>
      <c r="H3334">
        <f t="shared" si="833"/>
        <v>1</v>
      </c>
      <c r="I3334">
        <f t="shared" si="834"/>
        <v>0</v>
      </c>
      <c r="J3334">
        <f t="shared" si="835"/>
        <v>0</v>
      </c>
      <c r="K3334">
        <f t="shared" si="836"/>
        <v>0</v>
      </c>
      <c r="L3334">
        <f t="shared" si="837"/>
        <v>1</v>
      </c>
      <c r="M3334">
        <f t="shared" si="838"/>
        <v>0</v>
      </c>
      <c r="N3334">
        <f t="shared" si="839"/>
        <v>0</v>
      </c>
      <c r="O3334">
        <f t="shared" si="840"/>
        <v>1</v>
      </c>
      <c r="P3334">
        <v>0</v>
      </c>
      <c r="Q3334">
        <f t="shared" si="841"/>
        <v>0</v>
      </c>
      <c r="R3334">
        <f t="shared" si="842"/>
        <v>1</v>
      </c>
      <c r="S3334">
        <f t="shared" si="843"/>
        <v>0</v>
      </c>
      <c r="T3334">
        <f t="shared" si="844"/>
        <v>0</v>
      </c>
      <c r="U3334">
        <v>0</v>
      </c>
      <c r="V3334">
        <f t="shared" si="845"/>
        <v>-7.1406464384932172E-2</v>
      </c>
      <c r="W3334">
        <f t="shared" si="846"/>
        <v>0.48215596531350313</v>
      </c>
      <c r="X3334">
        <f t="shared" si="847"/>
        <v>5.0988831559565864E-3</v>
      </c>
      <c r="Y3334">
        <f t="shared" si="848"/>
        <v>0</v>
      </c>
      <c r="Z3334" t="s">
        <v>3366</v>
      </c>
    </row>
    <row r="3335" spans="1:26" x14ac:dyDescent="0.25">
      <c r="A3335" t="s">
        <v>26</v>
      </c>
      <c r="B3335" t="s">
        <v>30</v>
      </c>
      <c r="C3335" t="s">
        <v>25</v>
      </c>
      <c r="D3335">
        <v>0</v>
      </c>
      <c r="F3335">
        <v>1</v>
      </c>
      <c r="G3335">
        <v>46.3</v>
      </c>
      <c r="H3335">
        <f t="shared" si="833"/>
        <v>1</v>
      </c>
      <c r="I3335">
        <f t="shared" si="834"/>
        <v>0</v>
      </c>
      <c r="J3335">
        <f t="shared" si="835"/>
        <v>1</v>
      </c>
      <c r="K3335">
        <f t="shared" si="836"/>
        <v>0</v>
      </c>
      <c r="L3335">
        <f t="shared" si="837"/>
        <v>0</v>
      </c>
      <c r="M3335">
        <f t="shared" si="838"/>
        <v>1</v>
      </c>
      <c r="N3335">
        <f t="shared" si="839"/>
        <v>0</v>
      </c>
      <c r="O3335">
        <f t="shared" si="840"/>
        <v>0</v>
      </c>
      <c r="P3335">
        <v>1</v>
      </c>
      <c r="Q3335">
        <f t="shared" si="841"/>
        <v>0</v>
      </c>
      <c r="R3335">
        <f t="shared" si="842"/>
        <v>1</v>
      </c>
      <c r="S3335">
        <f t="shared" si="843"/>
        <v>0</v>
      </c>
      <c r="T3335">
        <f t="shared" si="844"/>
        <v>0</v>
      </c>
      <c r="U3335">
        <v>1</v>
      </c>
      <c r="V3335">
        <f t="shared" si="845"/>
        <v>0.32994766506213807</v>
      </c>
      <c r="W3335">
        <f t="shared" si="846"/>
        <v>0.58174664289078737</v>
      </c>
      <c r="X3335">
        <f t="shared" si="847"/>
        <v>0.44897013155568077</v>
      </c>
      <c r="Y3335">
        <f t="shared" si="848"/>
        <v>1</v>
      </c>
      <c r="Z3335" t="s">
        <v>3367</v>
      </c>
    </row>
    <row r="3336" spans="1:26" x14ac:dyDescent="0.25">
      <c r="A3336" t="s">
        <v>45</v>
      </c>
      <c r="B3336" t="s">
        <v>33</v>
      </c>
      <c r="C3336" t="s">
        <v>23</v>
      </c>
      <c r="D3336">
        <v>0</v>
      </c>
      <c r="F3336">
        <v>1</v>
      </c>
      <c r="G3336">
        <v>19.350000000000001</v>
      </c>
      <c r="H3336">
        <f t="shared" si="833"/>
        <v>1</v>
      </c>
      <c r="I3336">
        <f t="shared" si="834"/>
        <v>0</v>
      </c>
      <c r="J3336">
        <f t="shared" si="835"/>
        <v>0</v>
      </c>
      <c r="K3336">
        <f t="shared" si="836"/>
        <v>0</v>
      </c>
      <c r="L3336">
        <f t="shared" si="837"/>
        <v>1</v>
      </c>
      <c r="M3336">
        <f t="shared" si="838"/>
        <v>0</v>
      </c>
      <c r="N3336">
        <f t="shared" si="839"/>
        <v>0</v>
      </c>
      <c r="O3336">
        <f t="shared" si="840"/>
        <v>1</v>
      </c>
      <c r="P3336">
        <v>12</v>
      </c>
      <c r="Q3336">
        <f t="shared" si="841"/>
        <v>0</v>
      </c>
      <c r="R3336">
        <f t="shared" si="842"/>
        <v>0</v>
      </c>
      <c r="S3336">
        <f t="shared" si="843"/>
        <v>0</v>
      </c>
      <c r="T3336">
        <f t="shared" si="844"/>
        <v>1</v>
      </c>
      <c r="U3336">
        <v>0</v>
      </c>
      <c r="V3336">
        <f t="shared" si="845"/>
        <v>-6.7322822830709853E-2</v>
      </c>
      <c r="W3336">
        <f t="shared" si="846"/>
        <v>0.48317564831737675</v>
      </c>
      <c r="X3336">
        <f t="shared" si="847"/>
        <v>4.5323624738951478E-3</v>
      </c>
      <c r="Y3336">
        <f t="shared" si="848"/>
        <v>0</v>
      </c>
      <c r="Z3336" t="s">
        <v>3368</v>
      </c>
    </row>
    <row r="3337" spans="1:26" x14ac:dyDescent="0.25">
      <c r="A3337" t="s">
        <v>26</v>
      </c>
      <c r="B3337" t="s">
        <v>27</v>
      </c>
      <c r="C3337" t="s">
        <v>35</v>
      </c>
      <c r="D3337">
        <v>0</v>
      </c>
      <c r="F3337">
        <v>1</v>
      </c>
      <c r="G3337">
        <v>106.3</v>
      </c>
      <c r="H3337">
        <f t="shared" si="833"/>
        <v>1</v>
      </c>
      <c r="I3337">
        <f t="shared" si="834"/>
        <v>0</v>
      </c>
      <c r="J3337">
        <f t="shared" si="835"/>
        <v>0</v>
      </c>
      <c r="K3337">
        <f t="shared" si="836"/>
        <v>1</v>
      </c>
      <c r="L3337">
        <f t="shared" si="837"/>
        <v>0</v>
      </c>
      <c r="M3337">
        <f t="shared" si="838"/>
        <v>1</v>
      </c>
      <c r="N3337">
        <f t="shared" si="839"/>
        <v>0</v>
      </c>
      <c r="O3337">
        <f t="shared" si="840"/>
        <v>0</v>
      </c>
      <c r="P3337">
        <v>41</v>
      </c>
      <c r="Q3337">
        <f t="shared" si="841"/>
        <v>1</v>
      </c>
      <c r="R3337">
        <f t="shared" si="842"/>
        <v>0</v>
      </c>
      <c r="S3337">
        <f t="shared" si="843"/>
        <v>0</v>
      </c>
      <c r="T3337">
        <f t="shared" si="844"/>
        <v>0</v>
      </c>
      <c r="U3337">
        <v>1</v>
      </c>
      <c r="V3337">
        <f t="shared" si="845"/>
        <v>0.5602593335836954</v>
      </c>
      <c r="W3337">
        <f t="shared" si="846"/>
        <v>0.63651254294516357</v>
      </c>
      <c r="X3337">
        <f t="shared" si="847"/>
        <v>0.1933718537002557</v>
      </c>
      <c r="Y3337">
        <f t="shared" si="848"/>
        <v>1</v>
      </c>
      <c r="Z3337" t="s">
        <v>3369</v>
      </c>
    </row>
    <row r="3338" spans="1:26" x14ac:dyDescent="0.25">
      <c r="A3338" t="s">
        <v>26</v>
      </c>
      <c r="B3338" t="s">
        <v>27</v>
      </c>
      <c r="C3338" t="s">
        <v>23</v>
      </c>
      <c r="D3338">
        <v>0</v>
      </c>
      <c r="F3338">
        <v>1</v>
      </c>
      <c r="G3338">
        <v>25</v>
      </c>
      <c r="H3338">
        <f t="shared" si="833"/>
        <v>1</v>
      </c>
      <c r="I3338">
        <f t="shared" si="834"/>
        <v>0</v>
      </c>
      <c r="J3338">
        <f t="shared" si="835"/>
        <v>0</v>
      </c>
      <c r="K3338">
        <f t="shared" si="836"/>
        <v>0</v>
      </c>
      <c r="L3338">
        <f t="shared" si="837"/>
        <v>1</v>
      </c>
      <c r="M3338">
        <f t="shared" si="838"/>
        <v>1</v>
      </c>
      <c r="N3338">
        <f t="shared" si="839"/>
        <v>0</v>
      </c>
      <c r="O3338">
        <f t="shared" si="840"/>
        <v>0</v>
      </c>
      <c r="P3338">
        <v>12</v>
      </c>
      <c r="Q3338">
        <f t="shared" si="841"/>
        <v>1</v>
      </c>
      <c r="R3338">
        <f t="shared" si="842"/>
        <v>0</v>
      </c>
      <c r="S3338">
        <f t="shared" si="843"/>
        <v>0</v>
      </c>
      <c r="T3338">
        <f t="shared" si="844"/>
        <v>0</v>
      </c>
      <c r="U3338">
        <v>0</v>
      </c>
      <c r="V3338">
        <f t="shared" si="845"/>
        <v>0.40477991931451845</v>
      </c>
      <c r="W3338">
        <f t="shared" si="846"/>
        <v>0.59983554342757905</v>
      </c>
      <c r="X3338">
        <f t="shared" si="847"/>
        <v>0.16384678308026807</v>
      </c>
      <c r="Y3338">
        <f t="shared" si="848"/>
        <v>1</v>
      </c>
      <c r="Z3338" t="s">
        <v>3370</v>
      </c>
    </row>
    <row r="3339" spans="1:26" x14ac:dyDescent="0.25">
      <c r="A3339" t="s">
        <v>45</v>
      </c>
      <c r="B3339" t="s">
        <v>30</v>
      </c>
      <c r="C3339" t="s">
        <v>23</v>
      </c>
      <c r="D3339">
        <v>0</v>
      </c>
      <c r="F3339">
        <v>1</v>
      </c>
      <c r="G3339">
        <v>20.3</v>
      </c>
      <c r="H3339">
        <f t="shared" si="833"/>
        <v>1</v>
      </c>
      <c r="I3339">
        <f t="shared" si="834"/>
        <v>0</v>
      </c>
      <c r="J3339">
        <f t="shared" si="835"/>
        <v>0</v>
      </c>
      <c r="K3339">
        <f t="shared" si="836"/>
        <v>0</v>
      </c>
      <c r="L3339">
        <f t="shared" si="837"/>
        <v>1</v>
      </c>
      <c r="M3339">
        <f t="shared" si="838"/>
        <v>0</v>
      </c>
      <c r="N3339">
        <f t="shared" si="839"/>
        <v>0</v>
      </c>
      <c r="O3339">
        <f t="shared" si="840"/>
        <v>1</v>
      </c>
      <c r="P3339">
        <v>55</v>
      </c>
      <c r="Q3339">
        <f t="shared" si="841"/>
        <v>0</v>
      </c>
      <c r="R3339">
        <f t="shared" si="842"/>
        <v>1</v>
      </c>
      <c r="S3339">
        <f t="shared" si="843"/>
        <v>0</v>
      </c>
      <c r="T3339">
        <f t="shared" si="844"/>
        <v>0</v>
      </c>
      <c r="U3339">
        <v>0</v>
      </c>
      <c r="V3339">
        <f t="shared" si="845"/>
        <v>-6.5841720188296426E-2</v>
      </c>
      <c r="W3339">
        <f t="shared" si="846"/>
        <v>0.48354551388774508</v>
      </c>
      <c r="X3339">
        <f t="shared" si="847"/>
        <v>4.3351321173539211E-3</v>
      </c>
      <c r="Y3339">
        <f t="shared" si="848"/>
        <v>0</v>
      </c>
      <c r="Z3339" t="s">
        <v>3371</v>
      </c>
    </row>
    <row r="3340" spans="1:26" x14ac:dyDescent="0.25">
      <c r="A3340" t="s">
        <v>26</v>
      </c>
      <c r="B3340" t="s">
        <v>27</v>
      </c>
      <c r="C3340" t="s">
        <v>35</v>
      </c>
      <c r="D3340">
        <v>0</v>
      </c>
      <c r="F3340">
        <v>1</v>
      </c>
      <c r="G3340">
        <v>75.349999999999994</v>
      </c>
      <c r="H3340">
        <f t="shared" si="833"/>
        <v>1</v>
      </c>
      <c r="I3340">
        <f t="shared" si="834"/>
        <v>0</v>
      </c>
      <c r="J3340">
        <f t="shared" si="835"/>
        <v>0</v>
      </c>
      <c r="K3340">
        <f t="shared" si="836"/>
        <v>1</v>
      </c>
      <c r="L3340">
        <f t="shared" si="837"/>
        <v>0</v>
      </c>
      <c r="M3340">
        <f t="shared" si="838"/>
        <v>1</v>
      </c>
      <c r="N3340">
        <f t="shared" si="839"/>
        <v>0</v>
      </c>
      <c r="O3340">
        <f t="shared" si="840"/>
        <v>0</v>
      </c>
      <c r="P3340">
        <v>7</v>
      </c>
      <c r="Q3340">
        <f t="shared" si="841"/>
        <v>1</v>
      </c>
      <c r="R3340">
        <f t="shared" si="842"/>
        <v>0</v>
      </c>
      <c r="S3340">
        <f t="shared" si="843"/>
        <v>0</v>
      </c>
      <c r="T3340">
        <f t="shared" si="844"/>
        <v>0</v>
      </c>
      <c r="U3340">
        <v>0</v>
      </c>
      <c r="V3340">
        <f t="shared" si="845"/>
        <v>0.51686973781003465</v>
      </c>
      <c r="W3340">
        <f t="shared" si="846"/>
        <v>0.62641551547773311</v>
      </c>
      <c r="X3340">
        <f t="shared" si="847"/>
        <v>0.26715432586381394</v>
      </c>
      <c r="Y3340">
        <f t="shared" si="848"/>
        <v>1</v>
      </c>
      <c r="Z3340" t="s">
        <v>3372</v>
      </c>
    </row>
    <row r="3341" spans="1:26" x14ac:dyDescent="0.25">
      <c r="A3341" t="s">
        <v>26</v>
      </c>
      <c r="B3341" t="s">
        <v>27</v>
      </c>
      <c r="C3341" t="s">
        <v>35</v>
      </c>
      <c r="D3341">
        <v>0</v>
      </c>
      <c r="F3341">
        <v>1</v>
      </c>
      <c r="G3341">
        <v>89.4</v>
      </c>
      <c r="H3341">
        <f t="shared" si="833"/>
        <v>1</v>
      </c>
      <c r="I3341">
        <f t="shared" si="834"/>
        <v>0</v>
      </c>
      <c r="J3341">
        <f t="shared" si="835"/>
        <v>0</v>
      </c>
      <c r="K3341">
        <f t="shared" si="836"/>
        <v>1</v>
      </c>
      <c r="L3341">
        <f t="shared" si="837"/>
        <v>0</v>
      </c>
      <c r="M3341">
        <f t="shared" si="838"/>
        <v>1</v>
      </c>
      <c r="N3341">
        <f t="shared" si="839"/>
        <v>0</v>
      </c>
      <c r="O3341">
        <f t="shared" si="840"/>
        <v>0</v>
      </c>
      <c r="P3341">
        <v>12</v>
      </c>
      <c r="Q3341">
        <f t="shared" si="841"/>
        <v>1</v>
      </c>
      <c r="R3341">
        <f t="shared" si="842"/>
        <v>0</v>
      </c>
      <c r="S3341">
        <f t="shared" si="843"/>
        <v>0</v>
      </c>
      <c r="T3341">
        <f t="shared" si="844"/>
        <v>0</v>
      </c>
      <c r="U3341">
        <v>1</v>
      </c>
      <c r="V3341">
        <f t="shared" si="845"/>
        <v>0.533911297102867</v>
      </c>
      <c r="W3341">
        <f t="shared" si="846"/>
        <v>0.6303948969866644</v>
      </c>
      <c r="X3341">
        <f t="shared" si="847"/>
        <v>0.21723867896833191</v>
      </c>
      <c r="Y3341">
        <f t="shared" si="848"/>
        <v>1</v>
      </c>
      <c r="Z3341" t="s">
        <v>3373</v>
      </c>
    </row>
    <row r="3342" spans="1:26" x14ac:dyDescent="0.25">
      <c r="A3342" t="s">
        <v>45</v>
      </c>
      <c r="B3342" t="s">
        <v>38</v>
      </c>
      <c r="C3342" t="s">
        <v>25</v>
      </c>
      <c r="D3342">
        <v>0</v>
      </c>
      <c r="F3342">
        <v>1</v>
      </c>
      <c r="G3342">
        <v>88</v>
      </c>
      <c r="H3342">
        <f t="shared" si="833"/>
        <v>1</v>
      </c>
      <c r="I3342">
        <f t="shared" si="834"/>
        <v>0</v>
      </c>
      <c r="J3342">
        <f t="shared" si="835"/>
        <v>1</v>
      </c>
      <c r="K3342">
        <f t="shared" si="836"/>
        <v>0</v>
      </c>
      <c r="L3342">
        <f t="shared" si="837"/>
        <v>0</v>
      </c>
      <c r="M3342">
        <f t="shared" si="838"/>
        <v>0</v>
      </c>
      <c r="N3342">
        <f t="shared" si="839"/>
        <v>0</v>
      </c>
      <c r="O3342">
        <f t="shared" si="840"/>
        <v>1</v>
      </c>
      <c r="P3342">
        <v>68</v>
      </c>
      <c r="Q3342">
        <f t="shared" si="841"/>
        <v>0</v>
      </c>
      <c r="R3342">
        <f t="shared" si="842"/>
        <v>0</v>
      </c>
      <c r="S3342">
        <f t="shared" si="843"/>
        <v>1</v>
      </c>
      <c r="T3342">
        <f t="shared" si="844"/>
        <v>0</v>
      </c>
      <c r="U3342">
        <v>0</v>
      </c>
      <c r="V3342">
        <f t="shared" si="845"/>
        <v>8.2125989567474994E-2</v>
      </c>
      <c r="W3342">
        <f t="shared" si="846"/>
        <v>0.52051996530798395</v>
      </c>
      <c r="X3342">
        <f t="shared" si="847"/>
        <v>6.7446781624370114E-3</v>
      </c>
      <c r="Y3342">
        <f t="shared" si="848"/>
        <v>0</v>
      </c>
      <c r="Z3342" t="s">
        <v>3374</v>
      </c>
    </row>
    <row r="3343" spans="1:26" x14ac:dyDescent="0.25">
      <c r="A3343" t="s">
        <v>26</v>
      </c>
      <c r="B3343" t="s">
        <v>38</v>
      </c>
      <c r="C3343" t="s">
        <v>35</v>
      </c>
      <c r="D3343">
        <v>1</v>
      </c>
      <c r="F3343">
        <v>1</v>
      </c>
      <c r="G3343">
        <v>83.15</v>
      </c>
      <c r="H3343">
        <f t="shared" si="833"/>
        <v>0</v>
      </c>
      <c r="I3343">
        <f t="shared" si="834"/>
        <v>1</v>
      </c>
      <c r="J3343">
        <f t="shared" si="835"/>
        <v>0</v>
      </c>
      <c r="K3343">
        <f t="shared" si="836"/>
        <v>1</v>
      </c>
      <c r="L3343">
        <f t="shared" si="837"/>
        <v>0</v>
      </c>
      <c r="M3343">
        <f t="shared" si="838"/>
        <v>1</v>
      </c>
      <c r="N3343">
        <f t="shared" si="839"/>
        <v>0</v>
      </c>
      <c r="O3343">
        <f t="shared" si="840"/>
        <v>0</v>
      </c>
      <c r="P3343">
        <v>5</v>
      </c>
      <c r="Q3343">
        <f t="shared" si="841"/>
        <v>0</v>
      </c>
      <c r="R3343">
        <f t="shared" si="842"/>
        <v>0</v>
      </c>
      <c r="S3343">
        <f t="shared" si="843"/>
        <v>1</v>
      </c>
      <c r="T3343">
        <f t="shared" si="844"/>
        <v>0</v>
      </c>
      <c r="U3343">
        <v>1</v>
      </c>
      <c r="V3343">
        <f t="shared" si="845"/>
        <v>0.40109030613795099</v>
      </c>
      <c r="W3343">
        <f t="shared" si="846"/>
        <v>0.59894958966873701</v>
      </c>
      <c r="X3343">
        <f t="shared" si="847"/>
        <v>0.35869282140193331</v>
      </c>
      <c r="Y3343">
        <f t="shared" si="848"/>
        <v>1</v>
      </c>
      <c r="Z3343" t="s">
        <v>3375</v>
      </c>
    </row>
    <row r="3344" spans="1:26" x14ac:dyDescent="0.25">
      <c r="A3344" t="s">
        <v>26</v>
      </c>
      <c r="B3344" t="s">
        <v>30</v>
      </c>
      <c r="C3344" t="s">
        <v>25</v>
      </c>
      <c r="D3344">
        <v>1</v>
      </c>
      <c r="F3344">
        <v>1</v>
      </c>
      <c r="G3344">
        <v>43.8</v>
      </c>
      <c r="H3344">
        <f t="shared" si="833"/>
        <v>0</v>
      </c>
      <c r="I3344">
        <f t="shared" si="834"/>
        <v>1</v>
      </c>
      <c r="J3344">
        <f t="shared" si="835"/>
        <v>1</v>
      </c>
      <c r="K3344">
        <f t="shared" si="836"/>
        <v>0</v>
      </c>
      <c r="L3344">
        <f t="shared" si="837"/>
        <v>0</v>
      </c>
      <c r="M3344">
        <f t="shared" si="838"/>
        <v>1</v>
      </c>
      <c r="N3344">
        <f t="shared" si="839"/>
        <v>0</v>
      </c>
      <c r="O3344">
        <f t="shared" si="840"/>
        <v>0</v>
      </c>
      <c r="P3344">
        <v>49</v>
      </c>
      <c r="Q3344">
        <f t="shared" si="841"/>
        <v>0</v>
      </c>
      <c r="R3344">
        <f t="shared" si="842"/>
        <v>1</v>
      </c>
      <c r="S3344">
        <f t="shared" si="843"/>
        <v>0</v>
      </c>
      <c r="T3344">
        <f t="shared" si="844"/>
        <v>0</v>
      </c>
      <c r="U3344">
        <v>0</v>
      </c>
      <c r="V3344">
        <f t="shared" si="845"/>
        <v>0.32605002652947113</v>
      </c>
      <c r="W3344">
        <f t="shared" si="846"/>
        <v>0.58079797821873147</v>
      </c>
      <c r="X3344">
        <f t="shared" si="847"/>
        <v>0.10630861979986883</v>
      </c>
      <c r="Y3344">
        <f t="shared" si="848"/>
        <v>1</v>
      </c>
      <c r="Z3344" t="s">
        <v>3376</v>
      </c>
    </row>
    <row r="3345" spans="1:26" x14ac:dyDescent="0.25">
      <c r="A3345" t="s">
        <v>29</v>
      </c>
      <c r="B3345" t="s">
        <v>38</v>
      </c>
      <c r="C3345" t="s">
        <v>25</v>
      </c>
      <c r="D3345">
        <v>0</v>
      </c>
      <c r="F3345">
        <v>1</v>
      </c>
      <c r="G3345">
        <v>62.05</v>
      </c>
      <c r="H3345">
        <f t="shared" si="833"/>
        <v>1</v>
      </c>
      <c r="I3345">
        <f t="shared" si="834"/>
        <v>0</v>
      </c>
      <c r="J3345">
        <f t="shared" si="835"/>
        <v>1</v>
      </c>
      <c r="K3345">
        <f t="shared" si="836"/>
        <v>0</v>
      </c>
      <c r="L3345">
        <f t="shared" si="837"/>
        <v>0</v>
      </c>
      <c r="M3345">
        <f t="shared" si="838"/>
        <v>0</v>
      </c>
      <c r="N3345">
        <f t="shared" si="839"/>
        <v>1</v>
      </c>
      <c r="O3345">
        <f t="shared" si="840"/>
        <v>0</v>
      </c>
      <c r="P3345">
        <v>40</v>
      </c>
      <c r="Q3345">
        <f t="shared" si="841"/>
        <v>0</v>
      </c>
      <c r="R3345">
        <f t="shared" si="842"/>
        <v>0</v>
      </c>
      <c r="S3345">
        <f t="shared" si="843"/>
        <v>1</v>
      </c>
      <c r="T3345">
        <f t="shared" si="844"/>
        <v>0</v>
      </c>
      <c r="U3345">
        <v>0</v>
      </c>
      <c r="V3345">
        <f t="shared" si="845"/>
        <v>8.3047939276490262E-2</v>
      </c>
      <c r="W3345">
        <f t="shared" si="846"/>
        <v>0.5207500601614985</v>
      </c>
      <c r="X3345">
        <f t="shared" si="847"/>
        <v>6.8969602180716143E-3</v>
      </c>
      <c r="Y3345">
        <f t="shared" si="848"/>
        <v>0</v>
      </c>
      <c r="Z3345" t="s">
        <v>3377</v>
      </c>
    </row>
    <row r="3346" spans="1:26" x14ac:dyDescent="0.25">
      <c r="A3346" t="s">
        <v>29</v>
      </c>
      <c r="B3346" t="s">
        <v>33</v>
      </c>
      <c r="C3346" t="s">
        <v>23</v>
      </c>
      <c r="D3346">
        <v>0</v>
      </c>
      <c r="F3346">
        <v>1</v>
      </c>
      <c r="G3346">
        <v>20.100000000000001</v>
      </c>
      <c r="H3346">
        <f t="shared" si="833"/>
        <v>1</v>
      </c>
      <c r="I3346">
        <f t="shared" si="834"/>
        <v>0</v>
      </c>
      <c r="J3346">
        <f t="shared" si="835"/>
        <v>0</v>
      </c>
      <c r="K3346">
        <f t="shared" si="836"/>
        <v>0</v>
      </c>
      <c r="L3346">
        <f t="shared" si="837"/>
        <v>1</v>
      </c>
      <c r="M3346">
        <f t="shared" si="838"/>
        <v>0</v>
      </c>
      <c r="N3346">
        <f t="shared" si="839"/>
        <v>1</v>
      </c>
      <c r="O3346">
        <f t="shared" si="840"/>
        <v>0</v>
      </c>
      <c r="P3346">
        <v>16</v>
      </c>
      <c r="Q3346">
        <f t="shared" si="841"/>
        <v>0</v>
      </c>
      <c r="R3346">
        <f t="shared" si="842"/>
        <v>0</v>
      </c>
      <c r="S3346">
        <f t="shared" si="843"/>
        <v>0</v>
      </c>
      <c r="T3346">
        <f t="shared" si="844"/>
        <v>1</v>
      </c>
      <c r="U3346">
        <v>0</v>
      </c>
      <c r="V3346">
        <f t="shared" si="845"/>
        <v>-6.2194752277536097E-3</v>
      </c>
      <c r="W3346">
        <f t="shared" si="846"/>
        <v>0.4984451362051453</v>
      </c>
      <c r="X3346">
        <f t="shared" si="847"/>
        <v>3.8681872108640815E-5</v>
      </c>
      <c r="Y3346">
        <f t="shared" si="848"/>
        <v>0</v>
      </c>
      <c r="Z3346" t="s">
        <v>3378</v>
      </c>
    </row>
    <row r="3347" spans="1:26" x14ac:dyDescent="0.25">
      <c r="A3347" t="s">
        <v>26</v>
      </c>
      <c r="B3347" t="s">
        <v>30</v>
      </c>
      <c r="C3347" t="s">
        <v>35</v>
      </c>
      <c r="D3347">
        <v>0</v>
      </c>
      <c r="F3347">
        <v>1</v>
      </c>
      <c r="G3347">
        <v>74.150000000000006</v>
      </c>
      <c r="H3347">
        <f t="shared" si="833"/>
        <v>1</v>
      </c>
      <c r="I3347">
        <f t="shared" si="834"/>
        <v>0</v>
      </c>
      <c r="J3347">
        <f t="shared" si="835"/>
        <v>0</v>
      </c>
      <c r="K3347">
        <f t="shared" si="836"/>
        <v>1</v>
      </c>
      <c r="L3347">
        <f t="shared" si="837"/>
        <v>0</v>
      </c>
      <c r="M3347">
        <f t="shared" si="838"/>
        <v>1</v>
      </c>
      <c r="N3347">
        <f t="shared" si="839"/>
        <v>0</v>
      </c>
      <c r="O3347">
        <f t="shared" si="840"/>
        <v>0</v>
      </c>
      <c r="P3347">
        <v>10</v>
      </c>
      <c r="Q3347">
        <f t="shared" si="841"/>
        <v>0</v>
      </c>
      <c r="R3347">
        <f t="shared" si="842"/>
        <v>1</v>
      </c>
      <c r="S3347">
        <f t="shared" si="843"/>
        <v>0</v>
      </c>
      <c r="T3347">
        <f t="shared" si="844"/>
        <v>0</v>
      </c>
      <c r="U3347">
        <v>1</v>
      </c>
      <c r="V3347">
        <f t="shared" si="845"/>
        <v>0.37823052757680325</v>
      </c>
      <c r="W3347">
        <f t="shared" si="846"/>
        <v>0.59344625691123076</v>
      </c>
      <c r="X3347">
        <f t="shared" si="847"/>
        <v>0.38659727683742051</v>
      </c>
      <c r="Y3347">
        <f t="shared" si="848"/>
        <v>1</v>
      </c>
      <c r="Z3347" t="s">
        <v>3379</v>
      </c>
    </row>
    <row r="3348" spans="1:26" x14ac:dyDescent="0.25">
      <c r="A3348" t="s">
        <v>29</v>
      </c>
      <c r="B3348" t="s">
        <v>27</v>
      </c>
      <c r="C3348" t="s">
        <v>35</v>
      </c>
      <c r="D3348">
        <v>0</v>
      </c>
      <c r="F3348">
        <v>1</v>
      </c>
      <c r="G3348">
        <v>101.35</v>
      </c>
      <c r="H3348">
        <f t="shared" si="833"/>
        <v>1</v>
      </c>
      <c r="I3348">
        <f t="shared" si="834"/>
        <v>0</v>
      </c>
      <c r="J3348">
        <f t="shared" si="835"/>
        <v>0</v>
      </c>
      <c r="K3348">
        <f t="shared" si="836"/>
        <v>1</v>
      </c>
      <c r="L3348">
        <f t="shared" si="837"/>
        <v>0</v>
      </c>
      <c r="M3348">
        <f t="shared" si="838"/>
        <v>0</v>
      </c>
      <c r="N3348">
        <f t="shared" si="839"/>
        <v>1</v>
      </c>
      <c r="O3348">
        <f t="shared" si="840"/>
        <v>0</v>
      </c>
      <c r="P3348">
        <v>72</v>
      </c>
      <c r="Q3348">
        <f t="shared" si="841"/>
        <v>1</v>
      </c>
      <c r="R3348">
        <f t="shared" si="842"/>
        <v>0</v>
      </c>
      <c r="S3348">
        <f t="shared" si="843"/>
        <v>0</v>
      </c>
      <c r="T3348">
        <f t="shared" si="844"/>
        <v>0</v>
      </c>
      <c r="U3348">
        <v>0</v>
      </c>
      <c r="V3348">
        <f t="shared" si="845"/>
        <v>0.2996417791126238</v>
      </c>
      <c r="W3348">
        <f t="shared" si="846"/>
        <v>0.5743549444039735</v>
      </c>
      <c r="X3348">
        <f t="shared" si="847"/>
        <v>8.9785195789778435E-2</v>
      </c>
      <c r="Y3348">
        <f t="shared" si="848"/>
        <v>0</v>
      </c>
      <c r="Z3348" t="s">
        <v>3380</v>
      </c>
    </row>
    <row r="3349" spans="1:26" x14ac:dyDescent="0.25">
      <c r="A3349" t="s">
        <v>26</v>
      </c>
      <c r="B3349" t="s">
        <v>27</v>
      </c>
      <c r="C3349" t="s">
        <v>35</v>
      </c>
      <c r="D3349">
        <v>1</v>
      </c>
      <c r="F3349">
        <v>1</v>
      </c>
      <c r="G3349">
        <v>84.05</v>
      </c>
      <c r="H3349">
        <f t="shared" si="833"/>
        <v>0</v>
      </c>
      <c r="I3349">
        <f t="shared" si="834"/>
        <v>1</v>
      </c>
      <c r="J3349">
        <f t="shared" si="835"/>
        <v>0</v>
      </c>
      <c r="K3349">
        <f t="shared" si="836"/>
        <v>1</v>
      </c>
      <c r="L3349">
        <f t="shared" si="837"/>
        <v>0</v>
      </c>
      <c r="M3349">
        <f t="shared" si="838"/>
        <v>1</v>
      </c>
      <c r="N3349">
        <f t="shared" si="839"/>
        <v>0</v>
      </c>
      <c r="O3349">
        <f t="shared" si="840"/>
        <v>0</v>
      </c>
      <c r="P3349">
        <v>2</v>
      </c>
      <c r="Q3349">
        <f t="shared" si="841"/>
        <v>1</v>
      </c>
      <c r="R3349">
        <f t="shared" si="842"/>
        <v>0</v>
      </c>
      <c r="S3349">
        <f t="shared" si="843"/>
        <v>0</v>
      </c>
      <c r="T3349">
        <f t="shared" si="844"/>
        <v>0</v>
      </c>
      <c r="U3349">
        <v>0</v>
      </c>
      <c r="V3349">
        <f t="shared" si="845"/>
        <v>0.52557035064295976</v>
      </c>
      <c r="W3349">
        <f t="shared" si="846"/>
        <v>0.62844937535663759</v>
      </c>
      <c r="X3349">
        <f t="shared" si="847"/>
        <v>0.27622419347496369</v>
      </c>
      <c r="Y3349">
        <f t="shared" si="848"/>
        <v>1</v>
      </c>
      <c r="Z3349" t="s">
        <v>3381</v>
      </c>
    </row>
    <row r="3350" spans="1:26" x14ac:dyDescent="0.25">
      <c r="A3350" t="s">
        <v>45</v>
      </c>
      <c r="B3350" t="s">
        <v>30</v>
      </c>
      <c r="C3350" t="s">
        <v>23</v>
      </c>
      <c r="D3350">
        <v>0</v>
      </c>
      <c r="F3350">
        <v>1</v>
      </c>
      <c r="G3350">
        <v>20.9</v>
      </c>
      <c r="H3350">
        <f t="shared" si="833"/>
        <v>1</v>
      </c>
      <c r="I3350">
        <f t="shared" si="834"/>
        <v>0</v>
      </c>
      <c r="J3350">
        <f t="shared" si="835"/>
        <v>0</v>
      </c>
      <c r="K3350">
        <f t="shared" si="836"/>
        <v>0</v>
      </c>
      <c r="L3350">
        <f t="shared" si="837"/>
        <v>1</v>
      </c>
      <c r="M3350">
        <f t="shared" si="838"/>
        <v>0</v>
      </c>
      <c r="N3350">
        <f t="shared" si="839"/>
        <v>0</v>
      </c>
      <c r="O3350">
        <f t="shared" si="840"/>
        <v>1</v>
      </c>
      <c r="P3350">
        <v>23</v>
      </c>
      <c r="Q3350">
        <f t="shared" si="841"/>
        <v>0</v>
      </c>
      <c r="R3350">
        <f t="shared" si="842"/>
        <v>1</v>
      </c>
      <c r="S3350">
        <f t="shared" si="843"/>
        <v>0</v>
      </c>
      <c r="T3350">
        <f t="shared" si="844"/>
        <v>0</v>
      </c>
      <c r="U3350">
        <v>0</v>
      </c>
      <c r="V3350">
        <f t="shared" si="845"/>
        <v>-5.1214837836153784E-2</v>
      </c>
      <c r="W3350">
        <f t="shared" si="846"/>
        <v>0.48719908844148813</v>
      </c>
      <c r="X3350">
        <f t="shared" si="847"/>
        <v>2.6229596145835293E-3</v>
      </c>
      <c r="Y3350">
        <f t="shared" si="848"/>
        <v>0</v>
      </c>
      <c r="Z3350" t="s">
        <v>3382</v>
      </c>
    </row>
    <row r="3351" spans="1:26" x14ac:dyDescent="0.25">
      <c r="A3351" t="s">
        <v>29</v>
      </c>
      <c r="B3351" t="s">
        <v>27</v>
      </c>
      <c r="C3351" t="s">
        <v>35</v>
      </c>
      <c r="D3351">
        <v>1</v>
      </c>
      <c r="F3351">
        <v>1</v>
      </c>
      <c r="G3351">
        <v>105.9</v>
      </c>
      <c r="H3351">
        <f t="shared" si="833"/>
        <v>0</v>
      </c>
      <c r="I3351">
        <f t="shared" si="834"/>
        <v>1</v>
      </c>
      <c r="J3351">
        <f t="shared" si="835"/>
        <v>0</v>
      </c>
      <c r="K3351">
        <f t="shared" si="836"/>
        <v>1</v>
      </c>
      <c r="L3351">
        <f t="shared" si="837"/>
        <v>0</v>
      </c>
      <c r="M3351">
        <f t="shared" si="838"/>
        <v>0</v>
      </c>
      <c r="N3351">
        <f t="shared" si="839"/>
        <v>1</v>
      </c>
      <c r="O3351">
        <f t="shared" si="840"/>
        <v>0</v>
      </c>
      <c r="P3351">
        <v>71</v>
      </c>
      <c r="Q3351">
        <f t="shared" si="841"/>
        <v>1</v>
      </c>
      <c r="R3351">
        <f t="shared" si="842"/>
        <v>0</v>
      </c>
      <c r="S3351">
        <f t="shared" si="843"/>
        <v>0</v>
      </c>
      <c r="T3351">
        <f t="shared" si="844"/>
        <v>0</v>
      </c>
      <c r="U3351">
        <v>0</v>
      </c>
      <c r="V3351">
        <f t="shared" si="845"/>
        <v>0.29304403213777497</v>
      </c>
      <c r="W3351">
        <f t="shared" si="846"/>
        <v>0.57274119853559313</v>
      </c>
      <c r="X3351">
        <f t="shared" si="847"/>
        <v>8.5874804771565283E-2</v>
      </c>
      <c r="Y3351">
        <f t="shared" si="848"/>
        <v>0</v>
      </c>
      <c r="Z3351" t="s">
        <v>3383</v>
      </c>
    </row>
    <row r="3352" spans="1:26" x14ac:dyDescent="0.25">
      <c r="A3352" t="s">
        <v>26</v>
      </c>
      <c r="B3352" t="s">
        <v>27</v>
      </c>
      <c r="C3352" t="s">
        <v>35</v>
      </c>
      <c r="D3352">
        <v>0</v>
      </c>
      <c r="F3352">
        <v>1</v>
      </c>
      <c r="G3352">
        <v>99.5</v>
      </c>
      <c r="H3352">
        <f t="shared" si="833"/>
        <v>1</v>
      </c>
      <c r="I3352">
        <f t="shared" si="834"/>
        <v>0</v>
      </c>
      <c r="J3352">
        <f t="shared" si="835"/>
        <v>0</v>
      </c>
      <c r="K3352">
        <f t="shared" si="836"/>
        <v>1</v>
      </c>
      <c r="L3352">
        <f t="shared" si="837"/>
        <v>0</v>
      </c>
      <c r="M3352">
        <f t="shared" si="838"/>
        <v>1</v>
      </c>
      <c r="N3352">
        <f t="shared" si="839"/>
        <v>0</v>
      </c>
      <c r="O3352">
        <f t="shared" si="840"/>
        <v>0</v>
      </c>
      <c r="P3352">
        <v>11</v>
      </c>
      <c r="Q3352">
        <f t="shared" si="841"/>
        <v>1</v>
      </c>
      <c r="R3352">
        <f t="shared" si="842"/>
        <v>0</v>
      </c>
      <c r="S3352">
        <f t="shared" si="843"/>
        <v>0</v>
      </c>
      <c r="T3352">
        <f t="shared" si="844"/>
        <v>0</v>
      </c>
      <c r="U3352">
        <v>1</v>
      </c>
      <c r="V3352">
        <f t="shared" si="845"/>
        <v>0.5496577567748413</v>
      </c>
      <c r="W3352">
        <f t="shared" si="846"/>
        <v>0.63405618432217459</v>
      </c>
      <c r="X3352">
        <f t="shared" si="847"/>
        <v>0.20280813603306799</v>
      </c>
      <c r="Y3352">
        <f t="shared" si="848"/>
        <v>1</v>
      </c>
      <c r="Z3352" t="s">
        <v>3384</v>
      </c>
    </row>
    <row r="3353" spans="1:26" x14ac:dyDescent="0.25">
      <c r="A3353" t="s">
        <v>26</v>
      </c>
      <c r="B3353" t="s">
        <v>30</v>
      </c>
      <c r="C3353" t="s">
        <v>25</v>
      </c>
      <c r="D3353">
        <v>0</v>
      </c>
      <c r="F3353">
        <v>1</v>
      </c>
      <c r="G3353">
        <v>44.15</v>
      </c>
      <c r="H3353">
        <f t="shared" si="833"/>
        <v>1</v>
      </c>
      <c r="I3353">
        <f t="shared" si="834"/>
        <v>0</v>
      </c>
      <c r="J3353">
        <f t="shared" si="835"/>
        <v>1</v>
      </c>
      <c r="K3353">
        <f t="shared" si="836"/>
        <v>0</v>
      </c>
      <c r="L3353">
        <f t="shared" si="837"/>
        <v>0</v>
      </c>
      <c r="M3353">
        <f t="shared" si="838"/>
        <v>1</v>
      </c>
      <c r="N3353">
        <f t="shared" si="839"/>
        <v>0</v>
      </c>
      <c r="O3353">
        <f t="shared" si="840"/>
        <v>0</v>
      </c>
      <c r="P3353">
        <v>1</v>
      </c>
      <c r="Q3353">
        <f t="shared" si="841"/>
        <v>0</v>
      </c>
      <c r="R3353">
        <f t="shared" si="842"/>
        <v>1</v>
      </c>
      <c r="S3353">
        <f t="shared" si="843"/>
        <v>0</v>
      </c>
      <c r="T3353">
        <f t="shared" si="844"/>
        <v>0</v>
      </c>
      <c r="U3353">
        <v>1</v>
      </c>
      <c r="V3353">
        <f t="shared" si="845"/>
        <v>0.32659569592404453</v>
      </c>
      <c r="W3353">
        <f t="shared" si="846"/>
        <v>0.58093082740613533</v>
      </c>
      <c r="X3353">
        <f t="shared" si="847"/>
        <v>0.45347335674802181</v>
      </c>
      <c r="Y3353">
        <f t="shared" si="848"/>
        <v>1</v>
      </c>
      <c r="Z3353" t="s">
        <v>3385</v>
      </c>
    </row>
    <row r="3354" spans="1:26" x14ac:dyDescent="0.25">
      <c r="A3354" t="s">
        <v>26</v>
      </c>
      <c r="B3354" t="s">
        <v>30</v>
      </c>
      <c r="C3354" t="s">
        <v>25</v>
      </c>
      <c r="D3354">
        <v>0</v>
      </c>
      <c r="F3354">
        <v>1</v>
      </c>
      <c r="G3354">
        <v>53.9</v>
      </c>
      <c r="H3354">
        <f t="shared" si="833"/>
        <v>1</v>
      </c>
      <c r="I3354">
        <f t="shared" si="834"/>
        <v>0</v>
      </c>
      <c r="J3354">
        <f t="shared" si="835"/>
        <v>1</v>
      </c>
      <c r="K3354">
        <f t="shared" si="836"/>
        <v>0</v>
      </c>
      <c r="L3354">
        <f t="shared" si="837"/>
        <v>0</v>
      </c>
      <c r="M3354">
        <f t="shared" si="838"/>
        <v>1</v>
      </c>
      <c r="N3354">
        <f t="shared" si="839"/>
        <v>0</v>
      </c>
      <c r="O3354">
        <f t="shared" si="840"/>
        <v>0</v>
      </c>
      <c r="P3354">
        <v>16</v>
      </c>
      <c r="Q3354">
        <f t="shared" si="841"/>
        <v>0</v>
      </c>
      <c r="R3354">
        <f t="shared" si="842"/>
        <v>1</v>
      </c>
      <c r="S3354">
        <f t="shared" si="843"/>
        <v>0</v>
      </c>
      <c r="T3354">
        <f t="shared" si="844"/>
        <v>0</v>
      </c>
      <c r="U3354">
        <v>1</v>
      </c>
      <c r="V3354">
        <f t="shared" si="845"/>
        <v>0.34665965546220118</v>
      </c>
      <c r="W3354">
        <f t="shared" si="846"/>
        <v>0.58580732038766292</v>
      </c>
      <c r="X3354">
        <f t="shared" si="847"/>
        <v>0.42685360580076959</v>
      </c>
      <c r="Y3354">
        <f t="shared" si="848"/>
        <v>1</v>
      </c>
      <c r="Z3354" t="s">
        <v>3386</v>
      </c>
    </row>
    <row r="3355" spans="1:26" x14ac:dyDescent="0.25">
      <c r="A3355" t="s">
        <v>26</v>
      </c>
      <c r="B3355" t="s">
        <v>30</v>
      </c>
      <c r="C3355" t="s">
        <v>35</v>
      </c>
      <c r="D3355">
        <v>0</v>
      </c>
      <c r="F3355">
        <v>1</v>
      </c>
      <c r="G3355">
        <v>85.45</v>
      </c>
      <c r="H3355">
        <f t="shared" si="833"/>
        <v>1</v>
      </c>
      <c r="I3355">
        <f t="shared" si="834"/>
        <v>0</v>
      </c>
      <c r="J3355">
        <f t="shared" si="835"/>
        <v>0</v>
      </c>
      <c r="K3355">
        <f t="shared" si="836"/>
        <v>1</v>
      </c>
      <c r="L3355">
        <f t="shared" si="837"/>
        <v>0</v>
      </c>
      <c r="M3355">
        <f t="shared" si="838"/>
        <v>1</v>
      </c>
      <c r="N3355">
        <f t="shared" si="839"/>
        <v>0</v>
      </c>
      <c r="O3355">
        <f t="shared" si="840"/>
        <v>0</v>
      </c>
      <c r="P3355">
        <v>1</v>
      </c>
      <c r="Q3355">
        <f t="shared" si="841"/>
        <v>0</v>
      </c>
      <c r="R3355">
        <f t="shared" si="842"/>
        <v>1</v>
      </c>
      <c r="S3355">
        <f t="shared" si="843"/>
        <v>0</v>
      </c>
      <c r="T3355">
        <f t="shared" si="844"/>
        <v>0</v>
      </c>
      <c r="U3355">
        <v>1</v>
      </c>
      <c r="V3355">
        <f t="shared" si="845"/>
        <v>0.39584785374445769</v>
      </c>
      <c r="W3355">
        <f t="shared" si="846"/>
        <v>0.59768965484226777</v>
      </c>
      <c r="X3355">
        <f t="shared" si="847"/>
        <v>0.36499981582517826</v>
      </c>
      <c r="Y3355">
        <f t="shared" si="848"/>
        <v>1</v>
      </c>
      <c r="Z3355" t="s">
        <v>3387</v>
      </c>
    </row>
    <row r="3356" spans="1:26" x14ac:dyDescent="0.25">
      <c r="A3356" t="s">
        <v>26</v>
      </c>
      <c r="B3356" t="s">
        <v>38</v>
      </c>
      <c r="C3356" t="s">
        <v>35</v>
      </c>
      <c r="D3356">
        <v>0</v>
      </c>
      <c r="F3356">
        <v>1</v>
      </c>
      <c r="G3356">
        <v>85.05</v>
      </c>
      <c r="H3356">
        <f t="shared" si="833"/>
        <v>1</v>
      </c>
      <c r="I3356">
        <f t="shared" si="834"/>
        <v>0</v>
      </c>
      <c r="J3356">
        <f t="shared" si="835"/>
        <v>0</v>
      </c>
      <c r="K3356">
        <f t="shared" si="836"/>
        <v>1</v>
      </c>
      <c r="L3356">
        <f t="shared" si="837"/>
        <v>0</v>
      </c>
      <c r="M3356">
        <f t="shared" si="838"/>
        <v>1</v>
      </c>
      <c r="N3356">
        <f t="shared" si="839"/>
        <v>0</v>
      </c>
      <c r="O3356">
        <f t="shared" si="840"/>
        <v>0</v>
      </c>
      <c r="P3356">
        <v>12</v>
      </c>
      <c r="Q3356">
        <f t="shared" si="841"/>
        <v>0</v>
      </c>
      <c r="R3356">
        <f t="shared" si="842"/>
        <v>0</v>
      </c>
      <c r="S3356">
        <f t="shared" si="843"/>
        <v>1</v>
      </c>
      <c r="T3356">
        <f t="shared" si="844"/>
        <v>0</v>
      </c>
      <c r="U3356">
        <v>0</v>
      </c>
      <c r="V3356">
        <f t="shared" si="845"/>
        <v>0.39036106231847523</v>
      </c>
      <c r="W3356">
        <f t="shared" si="846"/>
        <v>0.59636961467691241</v>
      </c>
      <c r="X3356">
        <f t="shared" si="847"/>
        <v>0.1523817589744085</v>
      </c>
      <c r="Y3356">
        <f t="shared" si="848"/>
        <v>1</v>
      </c>
      <c r="Z3356" t="s">
        <v>3388</v>
      </c>
    </row>
    <row r="3357" spans="1:26" x14ac:dyDescent="0.25">
      <c r="A3357" t="s">
        <v>29</v>
      </c>
      <c r="B3357" t="s">
        <v>33</v>
      </c>
      <c r="C3357" t="s">
        <v>25</v>
      </c>
      <c r="D3357">
        <v>0</v>
      </c>
      <c r="F3357">
        <v>1</v>
      </c>
      <c r="G3357">
        <v>44.1</v>
      </c>
      <c r="H3357">
        <f t="shared" si="833"/>
        <v>1</v>
      </c>
      <c r="I3357">
        <f t="shared" si="834"/>
        <v>0</v>
      </c>
      <c r="J3357">
        <f t="shared" si="835"/>
        <v>1</v>
      </c>
      <c r="K3357">
        <f t="shared" si="836"/>
        <v>0</v>
      </c>
      <c r="L3357">
        <f t="shared" si="837"/>
        <v>0</v>
      </c>
      <c r="M3357">
        <f t="shared" si="838"/>
        <v>0</v>
      </c>
      <c r="N3357">
        <f t="shared" si="839"/>
        <v>1</v>
      </c>
      <c r="O3357">
        <f t="shared" si="840"/>
        <v>0</v>
      </c>
      <c r="P3357">
        <v>54</v>
      </c>
      <c r="Q3357">
        <f t="shared" si="841"/>
        <v>0</v>
      </c>
      <c r="R3357">
        <f t="shared" si="842"/>
        <v>0</v>
      </c>
      <c r="S3357">
        <f t="shared" si="843"/>
        <v>0</v>
      </c>
      <c r="T3357">
        <f t="shared" si="844"/>
        <v>1</v>
      </c>
      <c r="U3357">
        <v>0</v>
      </c>
      <c r="V3357">
        <f t="shared" si="845"/>
        <v>5.9926063872697534E-2</v>
      </c>
      <c r="W3357">
        <f t="shared" si="846"/>
        <v>0.51497703419277019</v>
      </c>
      <c r="X3357">
        <f t="shared" si="847"/>
        <v>3.5911331312746247E-3</v>
      </c>
      <c r="Y3357">
        <f t="shared" si="848"/>
        <v>0</v>
      </c>
      <c r="Z3357" t="s">
        <v>3389</v>
      </c>
    </row>
    <row r="3358" spans="1:26" x14ac:dyDescent="0.25">
      <c r="A3358" t="s">
        <v>45</v>
      </c>
      <c r="B3358" t="s">
        <v>38</v>
      </c>
      <c r="C3358" t="s">
        <v>35</v>
      </c>
      <c r="D3358">
        <v>0</v>
      </c>
      <c r="F3358">
        <v>1</v>
      </c>
      <c r="G3358">
        <v>90.2</v>
      </c>
      <c r="H3358">
        <f t="shared" si="833"/>
        <v>1</v>
      </c>
      <c r="I3358">
        <f t="shared" si="834"/>
        <v>0</v>
      </c>
      <c r="J3358">
        <f t="shared" si="835"/>
        <v>0</v>
      </c>
      <c r="K3358">
        <f t="shared" si="836"/>
        <v>1</v>
      </c>
      <c r="L3358">
        <f t="shared" si="837"/>
        <v>0</v>
      </c>
      <c r="M3358">
        <f t="shared" si="838"/>
        <v>0</v>
      </c>
      <c r="N3358">
        <f t="shared" si="839"/>
        <v>0</v>
      </c>
      <c r="O3358">
        <f t="shared" si="840"/>
        <v>1</v>
      </c>
      <c r="P3358">
        <v>68</v>
      </c>
      <c r="Q3358">
        <f t="shared" si="841"/>
        <v>0</v>
      </c>
      <c r="R3358">
        <f t="shared" si="842"/>
        <v>0</v>
      </c>
      <c r="S3358">
        <f t="shared" si="843"/>
        <v>1</v>
      </c>
      <c r="T3358">
        <f t="shared" si="844"/>
        <v>0</v>
      </c>
      <c r="U3358">
        <v>0</v>
      </c>
      <c r="V3358">
        <f t="shared" si="845"/>
        <v>6.7001293111163596E-2</v>
      </c>
      <c r="W3358">
        <f t="shared" si="846"/>
        <v>0.51674405983090688</v>
      </c>
      <c r="X3358">
        <f t="shared" si="847"/>
        <v>4.4891732785680583E-3</v>
      </c>
      <c r="Y3358">
        <f t="shared" si="848"/>
        <v>0</v>
      </c>
      <c r="Z3358" t="s">
        <v>3390</v>
      </c>
    </row>
    <row r="3359" spans="1:26" x14ac:dyDescent="0.25">
      <c r="A3359" t="s">
        <v>26</v>
      </c>
      <c r="B3359" t="s">
        <v>30</v>
      </c>
      <c r="C3359" t="s">
        <v>25</v>
      </c>
      <c r="D3359">
        <v>0</v>
      </c>
      <c r="F3359">
        <v>1</v>
      </c>
      <c r="G3359">
        <v>50.85</v>
      </c>
      <c r="H3359">
        <f t="shared" si="833"/>
        <v>1</v>
      </c>
      <c r="I3359">
        <f t="shared" si="834"/>
        <v>0</v>
      </c>
      <c r="J3359">
        <f t="shared" si="835"/>
        <v>1</v>
      </c>
      <c r="K3359">
        <f t="shared" si="836"/>
        <v>0</v>
      </c>
      <c r="L3359">
        <f t="shared" si="837"/>
        <v>0</v>
      </c>
      <c r="M3359">
        <f t="shared" si="838"/>
        <v>1</v>
      </c>
      <c r="N3359">
        <f t="shared" si="839"/>
        <v>0</v>
      </c>
      <c r="O3359">
        <f t="shared" si="840"/>
        <v>0</v>
      </c>
      <c r="P3359">
        <v>4</v>
      </c>
      <c r="Q3359">
        <f t="shared" si="841"/>
        <v>0</v>
      </c>
      <c r="R3359">
        <f t="shared" si="842"/>
        <v>1</v>
      </c>
      <c r="S3359">
        <f t="shared" si="843"/>
        <v>0</v>
      </c>
      <c r="T3359">
        <f t="shared" si="844"/>
        <v>0</v>
      </c>
      <c r="U3359">
        <v>1</v>
      </c>
      <c r="V3359">
        <f t="shared" si="845"/>
        <v>0.33704136719159183</v>
      </c>
      <c r="W3359">
        <f t="shared" si="846"/>
        <v>0.58347165711620885</v>
      </c>
      <c r="X3359">
        <f t="shared" si="847"/>
        <v>0.43951414881519379</v>
      </c>
      <c r="Y3359">
        <f t="shared" si="848"/>
        <v>1</v>
      </c>
      <c r="Z3359" t="s">
        <v>3391</v>
      </c>
    </row>
    <row r="3360" spans="1:26" x14ac:dyDescent="0.25">
      <c r="A3360" t="s">
        <v>26</v>
      </c>
      <c r="B3360" t="s">
        <v>27</v>
      </c>
      <c r="C3360" t="s">
        <v>25</v>
      </c>
      <c r="D3360">
        <v>0</v>
      </c>
      <c r="F3360">
        <v>1</v>
      </c>
      <c r="G3360">
        <v>59.2</v>
      </c>
      <c r="H3360">
        <f t="shared" si="833"/>
        <v>1</v>
      </c>
      <c r="I3360">
        <f t="shared" si="834"/>
        <v>0</v>
      </c>
      <c r="J3360">
        <f t="shared" si="835"/>
        <v>1</v>
      </c>
      <c r="K3360">
        <f t="shared" si="836"/>
        <v>0</v>
      </c>
      <c r="L3360">
        <f t="shared" si="837"/>
        <v>0</v>
      </c>
      <c r="M3360">
        <f t="shared" si="838"/>
        <v>1</v>
      </c>
      <c r="N3360">
        <f t="shared" si="839"/>
        <v>0</v>
      </c>
      <c r="O3360">
        <f t="shared" si="840"/>
        <v>0</v>
      </c>
      <c r="P3360">
        <v>1</v>
      </c>
      <c r="Q3360">
        <f t="shared" si="841"/>
        <v>1</v>
      </c>
      <c r="R3360">
        <f t="shared" si="842"/>
        <v>0</v>
      </c>
      <c r="S3360">
        <f t="shared" si="843"/>
        <v>0</v>
      </c>
      <c r="T3360">
        <f t="shared" si="844"/>
        <v>0</v>
      </c>
      <c r="U3360">
        <v>1</v>
      </c>
      <c r="V3360">
        <f t="shared" si="845"/>
        <v>0.48682782362825061</v>
      </c>
      <c r="W3360">
        <f t="shared" si="846"/>
        <v>0.61935886445958188</v>
      </c>
      <c r="X3360">
        <f t="shared" si="847"/>
        <v>0.26334568260211788</v>
      </c>
      <c r="Y3360">
        <f t="shared" si="848"/>
        <v>1</v>
      </c>
      <c r="Z3360" t="s">
        <v>3392</v>
      </c>
    </row>
    <row r="3361" spans="1:26" x14ac:dyDescent="0.25">
      <c r="A3361" t="s">
        <v>26</v>
      </c>
      <c r="B3361" t="s">
        <v>30</v>
      </c>
      <c r="C3361" t="s">
        <v>25</v>
      </c>
      <c r="D3361">
        <v>0</v>
      </c>
      <c r="F3361">
        <v>1</v>
      </c>
      <c r="G3361">
        <v>53.45</v>
      </c>
      <c r="H3361">
        <f t="shared" si="833"/>
        <v>1</v>
      </c>
      <c r="I3361">
        <f t="shared" si="834"/>
        <v>0</v>
      </c>
      <c r="J3361">
        <f t="shared" si="835"/>
        <v>1</v>
      </c>
      <c r="K3361">
        <f t="shared" si="836"/>
        <v>0</v>
      </c>
      <c r="L3361">
        <f t="shared" si="837"/>
        <v>0</v>
      </c>
      <c r="M3361">
        <f t="shared" si="838"/>
        <v>1</v>
      </c>
      <c r="N3361">
        <f t="shared" si="839"/>
        <v>0</v>
      </c>
      <c r="O3361">
        <f t="shared" si="840"/>
        <v>0</v>
      </c>
      <c r="P3361">
        <v>27</v>
      </c>
      <c r="Q3361">
        <f t="shared" si="841"/>
        <v>0</v>
      </c>
      <c r="R3361">
        <f t="shared" si="842"/>
        <v>1</v>
      </c>
      <c r="S3361">
        <f t="shared" si="843"/>
        <v>0</v>
      </c>
      <c r="T3361">
        <f t="shared" si="844"/>
        <v>0</v>
      </c>
      <c r="U3361">
        <v>0</v>
      </c>
      <c r="V3361">
        <f t="shared" si="845"/>
        <v>0.34109491126556546</v>
      </c>
      <c r="W3361">
        <f t="shared" si="846"/>
        <v>0.58445646543095175</v>
      </c>
      <c r="X3361">
        <f t="shared" si="847"/>
        <v>0.11634573849126398</v>
      </c>
      <c r="Y3361">
        <f t="shared" si="848"/>
        <v>1</v>
      </c>
      <c r="Z3361" t="s">
        <v>3393</v>
      </c>
    </row>
    <row r="3362" spans="1:26" x14ac:dyDescent="0.25">
      <c r="A3362" t="s">
        <v>26</v>
      </c>
      <c r="B3362" t="s">
        <v>30</v>
      </c>
      <c r="C3362" t="s">
        <v>23</v>
      </c>
      <c r="D3362">
        <v>0</v>
      </c>
      <c r="F3362">
        <v>1</v>
      </c>
      <c r="G3362">
        <v>19.95</v>
      </c>
      <c r="H3362">
        <f t="shared" si="833"/>
        <v>1</v>
      </c>
      <c r="I3362">
        <f t="shared" si="834"/>
        <v>0</v>
      </c>
      <c r="J3362">
        <f t="shared" si="835"/>
        <v>0</v>
      </c>
      <c r="K3362">
        <f t="shared" si="836"/>
        <v>0</v>
      </c>
      <c r="L3362">
        <f t="shared" si="837"/>
        <v>1</v>
      </c>
      <c r="M3362">
        <f t="shared" si="838"/>
        <v>1</v>
      </c>
      <c r="N3362">
        <f t="shared" si="839"/>
        <v>0</v>
      </c>
      <c r="O3362">
        <f t="shared" si="840"/>
        <v>0</v>
      </c>
      <c r="P3362">
        <v>21</v>
      </c>
      <c r="Q3362">
        <f t="shared" si="841"/>
        <v>0</v>
      </c>
      <c r="R3362">
        <f t="shared" si="842"/>
        <v>1</v>
      </c>
      <c r="S3362">
        <f t="shared" si="843"/>
        <v>0</v>
      </c>
      <c r="T3362">
        <f t="shared" si="844"/>
        <v>0</v>
      </c>
      <c r="U3362">
        <v>0</v>
      </c>
      <c r="V3362">
        <f t="shared" si="845"/>
        <v>0.26500151500173569</v>
      </c>
      <c r="W3362">
        <f t="shared" si="846"/>
        <v>0.56586537507349999</v>
      </c>
      <c r="X3362">
        <f t="shared" si="847"/>
        <v>7.022580295321515E-2</v>
      </c>
      <c r="Y3362">
        <f t="shared" si="848"/>
        <v>0</v>
      </c>
      <c r="Z3362" t="s">
        <v>3394</v>
      </c>
    </row>
    <row r="3363" spans="1:26" x14ac:dyDescent="0.25">
      <c r="A3363" t="s">
        <v>26</v>
      </c>
      <c r="B3363" t="s">
        <v>27</v>
      </c>
      <c r="C3363" t="s">
        <v>35</v>
      </c>
      <c r="D3363">
        <v>0</v>
      </c>
      <c r="F3363">
        <v>1</v>
      </c>
      <c r="G3363">
        <v>83.2</v>
      </c>
      <c r="H3363">
        <f t="shared" si="833"/>
        <v>1</v>
      </c>
      <c r="I3363">
        <f t="shared" si="834"/>
        <v>0</v>
      </c>
      <c r="J3363">
        <f t="shared" si="835"/>
        <v>0</v>
      </c>
      <c r="K3363">
        <f t="shared" si="836"/>
        <v>1</v>
      </c>
      <c r="L3363">
        <f t="shared" si="837"/>
        <v>0</v>
      </c>
      <c r="M3363">
        <f t="shared" si="838"/>
        <v>1</v>
      </c>
      <c r="N3363">
        <f t="shared" si="839"/>
        <v>0</v>
      </c>
      <c r="O3363">
        <f t="shared" si="840"/>
        <v>0</v>
      </c>
      <c r="P3363">
        <v>13</v>
      </c>
      <c r="Q3363">
        <f t="shared" si="841"/>
        <v>1</v>
      </c>
      <c r="R3363">
        <f t="shared" si="842"/>
        <v>0</v>
      </c>
      <c r="S3363">
        <f t="shared" si="843"/>
        <v>0</v>
      </c>
      <c r="T3363">
        <f t="shared" si="844"/>
        <v>0</v>
      </c>
      <c r="U3363">
        <v>1</v>
      </c>
      <c r="V3363">
        <f t="shared" si="845"/>
        <v>0.53793660264615561</v>
      </c>
      <c r="W3363">
        <f t="shared" si="846"/>
        <v>0.63133228850689083</v>
      </c>
      <c r="X3363">
        <f t="shared" si="847"/>
        <v>0.2135025831741767</v>
      </c>
      <c r="Y3363">
        <f t="shared" si="848"/>
        <v>1</v>
      </c>
      <c r="Z3363" t="s">
        <v>3395</v>
      </c>
    </row>
    <row r="3364" spans="1:26" x14ac:dyDescent="0.25">
      <c r="A3364" t="s">
        <v>26</v>
      </c>
      <c r="B3364" t="s">
        <v>38</v>
      </c>
      <c r="C3364" t="s">
        <v>25</v>
      </c>
      <c r="D3364">
        <v>1</v>
      </c>
      <c r="F3364">
        <v>1</v>
      </c>
      <c r="G3364">
        <v>74.650000000000006</v>
      </c>
      <c r="H3364">
        <f t="shared" si="833"/>
        <v>0</v>
      </c>
      <c r="I3364">
        <f t="shared" si="834"/>
        <v>1</v>
      </c>
      <c r="J3364">
        <f t="shared" si="835"/>
        <v>1</v>
      </c>
      <c r="K3364">
        <f t="shared" si="836"/>
        <v>0</v>
      </c>
      <c r="L3364">
        <f t="shared" si="837"/>
        <v>0</v>
      </c>
      <c r="M3364">
        <f t="shared" si="838"/>
        <v>1</v>
      </c>
      <c r="N3364">
        <f t="shared" si="839"/>
        <v>0</v>
      </c>
      <c r="O3364">
        <f t="shared" si="840"/>
        <v>0</v>
      </c>
      <c r="P3364">
        <v>64</v>
      </c>
      <c r="Q3364">
        <f t="shared" si="841"/>
        <v>0</v>
      </c>
      <c r="R3364">
        <f t="shared" si="842"/>
        <v>0</v>
      </c>
      <c r="S3364">
        <f t="shared" si="843"/>
        <v>1</v>
      </c>
      <c r="T3364">
        <f t="shared" si="844"/>
        <v>0</v>
      </c>
      <c r="U3364">
        <v>0</v>
      </c>
      <c r="V3364">
        <f t="shared" si="845"/>
        <v>0.37414688602258089</v>
      </c>
      <c r="W3364">
        <f t="shared" si="846"/>
        <v>0.59246063096325974</v>
      </c>
      <c r="X3364">
        <f t="shared" si="847"/>
        <v>0.13998589232039413</v>
      </c>
      <c r="Y3364">
        <f t="shared" si="848"/>
        <v>1</v>
      </c>
      <c r="Z3364" t="s">
        <v>3396</v>
      </c>
    </row>
    <row r="3365" spans="1:26" x14ac:dyDescent="0.25">
      <c r="A3365" t="s">
        <v>26</v>
      </c>
      <c r="B3365" t="s">
        <v>27</v>
      </c>
      <c r="C3365" t="s">
        <v>25</v>
      </c>
      <c r="D3365">
        <v>0</v>
      </c>
      <c r="F3365">
        <v>1</v>
      </c>
      <c r="G3365">
        <v>54.9</v>
      </c>
      <c r="H3365">
        <f t="shared" si="833"/>
        <v>1</v>
      </c>
      <c r="I3365">
        <f t="shared" si="834"/>
        <v>0</v>
      </c>
      <c r="J3365">
        <f t="shared" si="835"/>
        <v>1</v>
      </c>
      <c r="K3365">
        <f t="shared" si="836"/>
        <v>0</v>
      </c>
      <c r="L3365">
        <f t="shared" si="837"/>
        <v>0</v>
      </c>
      <c r="M3365">
        <f t="shared" si="838"/>
        <v>1</v>
      </c>
      <c r="N3365">
        <f t="shared" si="839"/>
        <v>0</v>
      </c>
      <c r="O3365">
        <f t="shared" si="840"/>
        <v>0</v>
      </c>
      <c r="P3365">
        <v>1</v>
      </c>
      <c r="Q3365">
        <f t="shared" si="841"/>
        <v>1</v>
      </c>
      <c r="R3365">
        <f t="shared" si="842"/>
        <v>0</v>
      </c>
      <c r="S3365">
        <f t="shared" si="843"/>
        <v>0</v>
      </c>
      <c r="T3365">
        <f t="shared" si="844"/>
        <v>0</v>
      </c>
      <c r="U3365">
        <v>1</v>
      </c>
      <c r="V3365">
        <f t="shared" si="845"/>
        <v>0.48012388535206352</v>
      </c>
      <c r="W3365">
        <f t="shared" si="846"/>
        <v>0.61777712806435658</v>
      </c>
      <c r="X3365">
        <f t="shared" si="847"/>
        <v>0.2702711745814344</v>
      </c>
      <c r="Y3365">
        <f t="shared" si="848"/>
        <v>1</v>
      </c>
      <c r="Z3365" t="s">
        <v>3397</v>
      </c>
    </row>
    <row r="3366" spans="1:26" x14ac:dyDescent="0.25">
      <c r="A3366" t="s">
        <v>45</v>
      </c>
      <c r="B3366" t="s">
        <v>33</v>
      </c>
      <c r="C3366" t="s">
        <v>25</v>
      </c>
      <c r="D3366">
        <v>0</v>
      </c>
      <c r="F3366">
        <v>1</v>
      </c>
      <c r="G3366">
        <v>57.5</v>
      </c>
      <c r="H3366">
        <f t="shared" si="833"/>
        <v>1</v>
      </c>
      <c r="I3366">
        <f t="shared" si="834"/>
        <v>0</v>
      </c>
      <c r="J3366">
        <f t="shared" si="835"/>
        <v>1</v>
      </c>
      <c r="K3366">
        <f t="shared" si="836"/>
        <v>0</v>
      </c>
      <c r="L3366">
        <f t="shared" si="837"/>
        <v>0</v>
      </c>
      <c r="M3366">
        <f t="shared" si="838"/>
        <v>0</v>
      </c>
      <c r="N3366">
        <f t="shared" si="839"/>
        <v>0</v>
      </c>
      <c r="O3366">
        <f t="shared" si="840"/>
        <v>1</v>
      </c>
      <c r="P3366">
        <v>57</v>
      </c>
      <c r="Q3366">
        <f t="shared" si="841"/>
        <v>0</v>
      </c>
      <c r="R3366">
        <f t="shared" si="842"/>
        <v>0</v>
      </c>
      <c r="S3366">
        <f t="shared" si="843"/>
        <v>0</v>
      </c>
      <c r="T3366">
        <f t="shared" si="844"/>
        <v>1</v>
      </c>
      <c r="U3366">
        <v>0</v>
      </c>
      <c r="V3366">
        <f t="shared" si="845"/>
        <v>2.0883350364636052E-2</v>
      </c>
      <c r="W3366">
        <f t="shared" si="846"/>
        <v>0.50522064785926279</v>
      </c>
      <c r="X3366">
        <f t="shared" si="847"/>
        <v>4.3611432245214477E-4</v>
      </c>
      <c r="Y3366">
        <f t="shared" si="848"/>
        <v>0</v>
      </c>
      <c r="Z3366" t="s">
        <v>3398</v>
      </c>
    </row>
    <row r="3367" spans="1:26" x14ac:dyDescent="0.25">
      <c r="A3367" t="s">
        <v>26</v>
      </c>
      <c r="B3367" t="s">
        <v>27</v>
      </c>
      <c r="C3367" t="s">
        <v>35</v>
      </c>
      <c r="D3367">
        <v>0</v>
      </c>
      <c r="F3367">
        <v>1</v>
      </c>
      <c r="G3367">
        <v>103.9</v>
      </c>
      <c r="H3367">
        <f t="shared" si="833"/>
        <v>1</v>
      </c>
      <c r="I3367">
        <f t="shared" si="834"/>
        <v>0</v>
      </c>
      <c r="J3367">
        <f t="shared" si="835"/>
        <v>0</v>
      </c>
      <c r="K3367">
        <f t="shared" si="836"/>
        <v>1</v>
      </c>
      <c r="L3367">
        <f t="shared" si="837"/>
        <v>0</v>
      </c>
      <c r="M3367">
        <f t="shared" si="838"/>
        <v>1</v>
      </c>
      <c r="N3367">
        <f t="shared" si="839"/>
        <v>0</v>
      </c>
      <c r="O3367">
        <f t="shared" si="840"/>
        <v>0</v>
      </c>
      <c r="P3367">
        <v>21</v>
      </c>
      <c r="Q3367">
        <f t="shared" si="841"/>
        <v>1</v>
      </c>
      <c r="R3367">
        <f t="shared" si="842"/>
        <v>0</v>
      </c>
      <c r="S3367">
        <f t="shared" si="843"/>
        <v>0</v>
      </c>
      <c r="T3367">
        <f t="shared" si="844"/>
        <v>0</v>
      </c>
      <c r="U3367">
        <v>1</v>
      </c>
      <c r="V3367">
        <f t="shared" si="845"/>
        <v>0.55651760059233513</v>
      </c>
      <c r="W3367">
        <f t="shared" si="846"/>
        <v>0.6356463980043221</v>
      </c>
      <c r="X3367">
        <f t="shared" si="847"/>
        <v>0.19667663858437959</v>
      </c>
      <c r="Y3367">
        <f t="shared" si="848"/>
        <v>1</v>
      </c>
      <c r="Z3367" t="s">
        <v>3399</v>
      </c>
    </row>
    <row r="3368" spans="1:26" x14ac:dyDescent="0.25">
      <c r="A3368" t="s">
        <v>45</v>
      </c>
      <c r="B3368" t="s">
        <v>30</v>
      </c>
      <c r="C3368" t="s">
        <v>23</v>
      </c>
      <c r="D3368">
        <v>0</v>
      </c>
      <c r="F3368">
        <v>1</v>
      </c>
      <c r="G3368">
        <v>19.649999999999999</v>
      </c>
      <c r="H3368">
        <f t="shared" si="833"/>
        <v>1</v>
      </c>
      <c r="I3368">
        <f t="shared" si="834"/>
        <v>0</v>
      </c>
      <c r="J3368">
        <f t="shared" si="835"/>
        <v>0</v>
      </c>
      <c r="K3368">
        <f t="shared" si="836"/>
        <v>0</v>
      </c>
      <c r="L3368">
        <f t="shared" si="837"/>
        <v>1</v>
      </c>
      <c r="M3368">
        <f t="shared" si="838"/>
        <v>0</v>
      </c>
      <c r="N3368">
        <f t="shared" si="839"/>
        <v>0</v>
      </c>
      <c r="O3368">
        <f t="shared" si="840"/>
        <v>1</v>
      </c>
      <c r="P3368">
        <v>19</v>
      </c>
      <c r="Q3368">
        <f t="shared" si="841"/>
        <v>0</v>
      </c>
      <c r="R3368">
        <f t="shared" si="842"/>
        <v>1</v>
      </c>
      <c r="S3368">
        <f t="shared" si="843"/>
        <v>0</v>
      </c>
      <c r="T3368">
        <f t="shared" si="844"/>
        <v>0</v>
      </c>
      <c r="U3368">
        <v>0</v>
      </c>
      <c r="V3368">
        <f t="shared" si="845"/>
        <v>-6.6855106206789819E-2</v>
      </c>
      <c r="W3368">
        <f t="shared" si="846"/>
        <v>0.48329244599900123</v>
      </c>
      <c r="X3368">
        <f t="shared" si="847"/>
        <v>4.4696052259211461E-3</v>
      </c>
      <c r="Y3368">
        <f t="shared" si="848"/>
        <v>0</v>
      </c>
      <c r="Z3368" t="s">
        <v>3400</v>
      </c>
    </row>
    <row r="3369" spans="1:26" x14ac:dyDescent="0.25">
      <c r="A3369" t="s">
        <v>29</v>
      </c>
      <c r="B3369" t="s">
        <v>27</v>
      </c>
      <c r="C3369" t="s">
        <v>35</v>
      </c>
      <c r="D3369">
        <v>0</v>
      </c>
      <c r="F3369">
        <v>1</v>
      </c>
      <c r="G3369">
        <v>93.8</v>
      </c>
      <c r="H3369">
        <f t="shared" si="833"/>
        <v>1</v>
      </c>
      <c r="I3369">
        <f t="shared" si="834"/>
        <v>0</v>
      </c>
      <c r="J3369">
        <f t="shared" si="835"/>
        <v>0</v>
      </c>
      <c r="K3369">
        <f t="shared" si="836"/>
        <v>1</v>
      </c>
      <c r="L3369">
        <f t="shared" si="837"/>
        <v>0</v>
      </c>
      <c r="M3369">
        <f t="shared" si="838"/>
        <v>0</v>
      </c>
      <c r="N3369">
        <f t="shared" si="839"/>
        <v>1</v>
      </c>
      <c r="O3369">
        <f t="shared" si="840"/>
        <v>0</v>
      </c>
      <c r="P3369">
        <v>31</v>
      </c>
      <c r="Q3369">
        <f t="shared" si="841"/>
        <v>1</v>
      </c>
      <c r="R3369">
        <f t="shared" si="842"/>
        <v>0</v>
      </c>
      <c r="S3369">
        <f t="shared" si="843"/>
        <v>0</v>
      </c>
      <c r="T3369">
        <f t="shared" si="844"/>
        <v>0</v>
      </c>
      <c r="U3369">
        <v>0</v>
      </c>
      <c r="V3369">
        <f t="shared" si="845"/>
        <v>0.26931629237891141</v>
      </c>
      <c r="W3369">
        <f t="shared" si="846"/>
        <v>0.56692504804787014</v>
      </c>
      <c r="X3369">
        <f t="shared" si="847"/>
        <v>7.2531265340723294E-2</v>
      </c>
      <c r="Y3369">
        <f t="shared" si="848"/>
        <v>0</v>
      </c>
      <c r="Z3369" t="s">
        <v>3401</v>
      </c>
    </row>
    <row r="3370" spans="1:26" x14ac:dyDescent="0.25">
      <c r="A3370" t="s">
        <v>45</v>
      </c>
      <c r="B3370" t="s">
        <v>30</v>
      </c>
      <c r="C3370" t="s">
        <v>25</v>
      </c>
      <c r="D3370">
        <v>0</v>
      </c>
      <c r="F3370">
        <v>1</v>
      </c>
      <c r="G3370">
        <v>89.25</v>
      </c>
      <c r="H3370">
        <f t="shared" si="833"/>
        <v>1</v>
      </c>
      <c r="I3370">
        <f t="shared" si="834"/>
        <v>0</v>
      </c>
      <c r="J3370">
        <f t="shared" si="835"/>
        <v>1</v>
      </c>
      <c r="K3370">
        <f t="shared" si="836"/>
        <v>0</v>
      </c>
      <c r="L3370">
        <f t="shared" si="837"/>
        <v>0</v>
      </c>
      <c r="M3370">
        <f t="shared" si="838"/>
        <v>0</v>
      </c>
      <c r="N3370">
        <f t="shared" si="839"/>
        <v>0</v>
      </c>
      <c r="O3370">
        <f t="shared" si="840"/>
        <v>1</v>
      </c>
      <c r="P3370">
        <v>52</v>
      </c>
      <c r="Q3370">
        <f t="shared" si="841"/>
        <v>0</v>
      </c>
      <c r="R3370">
        <f t="shared" si="842"/>
        <v>1</v>
      </c>
      <c r="S3370">
        <f t="shared" si="843"/>
        <v>0</v>
      </c>
      <c r="T3370">
        <f t="shared" si="844"/>
        <v>0</v>
      </c>
      <c r="U3370">
        <v>0</v>
      </c>
      <c r="V3370">
        <f t="shared" si="845"/>
        <v>7.0383359729505851E-2</v>
      </c>
      <c r="W3370">
        <f t="shared" si="846"/>
        <v>0.51758857964757299</v>
      </c>
      <c r="X3370">
        <f t="shared" si="847"/>
        <v>4.9538173268130255E-3</v>
      </c>
      <c r="Y3370">
        <f t="shared" si="848"/>
        <v>0</v>
      </c>
      <c r="Z3370" t="s">
        <v>3402</v>
      </c>
    </row>
    <row r="3371" spans="1:26" x14ac:dyDescent="0.25">
      <c r="A3371" t="s">
        <v>29</v>
      </c>
      <c r="B3371" t="s">
        <v>27</v>
      </c>
      <c r="C3371" t="s">
        <v>35</v>
      </c>
      <c r="D3371">
        <v>0</v>
      </c>
      <c r="F3371">
        <v>1</v>
      </c>
      <c r="G3371">
        <v>94.15</v>
      </c>
      <c r="H3371">
        <f t="shared" si="833"/>
        <v>1</v>
      </c>
      <c r="I3371">
        <f t="shared" si="834"/>
        <v>0</v>
      </c>
      <c r="J3371">
        <f t="shared" si="835"/>
        <v>0</v>
      </c>
      <c r="K3371">
        <f t="shared" si="836"/>
        <v>1</v>
      </c>
      <c r="L3371">
        <f t="shared" si="837"/>
        <v>0</v>
      </c>
      <c r="M3371">
        <f t="shared" si="838"/>
        <v>0</v>
      </c>
      <c r="N3371">
        <f t="shared" si="839"/>
        <v>1</v>
      </c>
      <c r="O3371">
        <f t="shared" si="840"/>
        <v>0</v>
      </c>
      <c r="P3371">
        <v>46</v>
      </c>
      <c r="Q3371">
        <f t="shared" si="841"/>
        <v>1</v>
      </c>
      <c r="R3371">
        <f t="shared" si="842"/>
        <v>0</v>
      </c>
      <c r="S3371">
        <f t="shared" si="843"/>
        <v>0</v>
      </c>
      <c r="T3371">
        <f t="shared" si="844"/>
        <v>0</v>
      </c>
      <c r="U3371">
        <v>0</v>
      </c>
      <c r="V3371">
        <f t="shared" si="845"/>
        <v>0.28355341087778735</v>
      </c>
      <c r="W3371">
        <f t="shared" si="846"/>
        <v>0.57041717380601009</v>
      </c>
      <c r="X3371">
        <f t="shared" si="847"/>
        <v>8.0402536820427292E-2</v>
      </c>
      <c r="Y3371">
        <f t="shared" si="848"/>
        <v>0</v>
      </c>
      <c r="Z3371" t="s">
        <v>3403</v>
      </c>
    </row>
    <row r="3372" spans="1:26" x14ac:dyDescent="0.25">
      <c r="A3372" t="s">
        <v>26</v>
      </c>
      <c r="B3372" t="s">
        <v>27</v>
      </c>
      <c r="C3372" t="s">
        <v>25</v>
      </c>
      <c r="D3372">
        <v>1</v>
      </c>
      <c r="F3372">
        <v>1</v>
      </c>
      <c r="G3372">
        <v>55.6</v>
      </c>
      <c r="H3372">
        <f t="shared" si="833"/>
        <v>0</v>
      </c>
      <c r="I3372">
        <f t="shared" si="834"/>
        <v>1</v>
      </c>
      <c r="J3372">
        <f t="shared" si="835"/>
        <v>1</v>
      </c>
      <c r="K3372">
        <f t="shared" si="836"/>
        <v>0</v>
      </c>
      <c r="L3372">
        <f t="shared" si="837"/>
        <v>0</v>
      </c>
      <c r="M3372">
        <f t="shared" si="838"/>
        <v>1</v>
      </c>
      <c r="N3372">
        <f t="shared" si="839"/>
        <v>0</v>
      </c>
      <c r="O3372">
        <f t="shared" si="840"/>
        <v>0</v>
      </c>
      <c r="P3372">
        <v>11</v>
      </c>
      <c r="Q3372">
        <f t="shared" si="841"/>
        <v>1</v>
      </c>
      <c r="R3372">
        <f t="shared" si="842"/>
        <v>0</v>
      </c>
      <c r="S3372">
        <f t="shared" si="843"/>
        <v>0</v>
      </c>
      <c r="T3372">
        <f t="shared" si="844"/>
        <v>0</v>
      </c>
      <c r="U3372">
        <v>0</v>
      </c>
      <c r="V3372">
        <f t="shared" si="845"/>
        <v>0.48121522414121032</v>
      </c>
      <c r="W3372">
        <f t="shared" si="846"/>
        <v>0.61803479116389315</v>
      </c>
      <c r="X3372">
        <f t="shared" si="847"/>
        <v>0.23156809194527528</v>
      </c>
      <c r="Y3372">
        <f t="shared" si="848"/>
        <v>1</v>
      </c>
      <c r="Z3372" t="s">
        <v>3404</v>
      </c>
    </row>
    <row r="3373" spans="1:26" x14ac:dyDescent="0.25">
      <c r="A3373" t="s">
        <v>26</v>
      </c>
      <c r="B3373" t="s">
        <v>33</v>
      </c>
      <c r="C3373" t="s">
        <v>25</v>
      </c>
      <c r="D3373">
        <v>0</v>
      </c>
      <c r="F3373">
        <v>1</v>
      </c>
      <c r="G3373">
        <v>48.7</v>
      </c>
      <c r="H3373">
        <f t="shared" si="833"/>
        <v>1</v>
      </c>
      <c r="I3373">
        <f t="shared" si="834"/>
        <v>0</v>
      </c>
      <c r="J3373">
        <f t="shared" si="835"/>
        <v>1</v>
      </c>
      <c r="K3373">
        <f t="shared" si="836"/>
        <v>0</v>
      </c>
      <c r="L3373">
        <f t="shared" si="837"/>
        <v>0</v>
      </c>
      <c r="M3373">
        <f t="shared" si="838"/>
        <v>1</v>
      </c>
      <c r="N3373">
        <f t="shared" si="839"/>
        <v>0</v>
      </c>
      <c r="O3373">
        <f t="shared" si="840"/>
        <v>0</v>
      </c>
      <c r="P3373">
        <v>53</v>
      </c>
      <c r="Q3373">
        <f t="shared" si="841"/>
        <v>0</v>
      </c>
      <c r="R3373">
        <f t="shared" si="842"/>
        <v>0</v>
      </c>
      <c r="S3373">
        <f t="shared" si="843"/>
        <v>0</v>
      </c>
      <c r="T3373">
        <f t="shared" si="844"/>
        <v>1</v>
      </c>
      <c r="U3373">
        <v>0</v>
      </c>
      <c r="V3373">
        <f t="shared" si="845"/>
        <v>0.33368939805349829</v>
      </c>
      <c r="W3373">
        <f t="shared" si="846"/>
        <v>0.58265679250384839</v>
      </c>
      <c r="X3373">
        <f t="shared" si="847"/>
        <v>0.11134861437330602</v>
      </c>
      <c r="Y3373">
        <f t="shared" si="848"/>
        <v>1</v>
      </c>
      <c r="Z3373" t="s">
        <v>3405</v>
      </c>
    </row>
    <row r="3374" spans="1:26" x14ac:dyDescent="0.25">
      <c r="A3374" t="s">
        <v>26</v>
      </c>
      <c r="B3374" t="s">
        <v>30</v>
      </c>
      <c r="C3374" t="s">
        <v>23</v>
      </c>
      <c r="D3374">
        <v>0</v>
      </c>
      <c r="F3374">
        <v>1</v>
      </c>
      <c r="G3374">
        <v>19.25</v>
      </c>
      <c r="H3374">
        <f t="shared" si="833"/>
        <v>1</v>
      </c>
      <c r="I3374">
        <f t="shared" si="834"/>
        <v>0</v>
      </c>
      <c r="J3374">
        <f t="shared" si="835"/>
        <v>0</v>
      </c>
      <c r="K3374">
        <f t="shared" si="836"/>
        <v>0</v>
      </c>
      <c r="L3374">
        <f t="shared" si="837"/>
        <v>1</v>
      </c>
      <c r="M3374">
        <f t="shared" si="838"/>
        <v>1</v>
      </c>
      <c r="N3374">
        <f t="shared" si="839"/>
        <v>0</v>
      </c>
      <c r="O3374">
        <f t="shared" si="840"/>
        <v>0</v>
      </c>
      <c r="P3374">
        <v>11</v>
      </c>
      <c r="Q3374">
        <f t="shared" si="841"/>
        <v>0</v>
      </c>
      <c r="R3374">
        <f t="shared" si="842"/>
        <v>1</v>
      </c>
      <c r="S3374">
        <f t="shared" si="843"/>
        <v>0</v>
      </c>
      <c r="T3374">
        <f t="shared" si="844"/>
        <v>0</v>
      </c>
      <c r="U3374">
        <v>1</v>
      </c>
      <c r="V3374">
        <f t="shared" si="845"/>
        <v>0.27760162531689153</v>
      </c>
      <c r="W3374">
        <f t="shared" si="846"/>
        <v>0.56895813262225603</v>
      </c>
      <c r="X3374">
        <f t="shared" si="847"/>
        <v>0.52185941174479666</v>
      </c>
      <c r="Y3374">
        <f t="shared" si="848"/>
        <v>0</v>
      </c>
      <c r="Z3374" t="s">
        <v>3406</v>
      </c>
    </row>
    <row r="3375" spans="1:26" x14ac:dyDescent="0.25">
      <c r="A3375" t="s">
        <v>26</v>
      </c>
      <c r="B3375" t="s">
        <v>33</v>
      </c>
      <c r="C3375" t="s">
        <v>35</v>
      </c>
      <c r="D3375">
        <v>1</v>
      </c>
      <c r="F3375">
        <v>1</v>
      </c>
      <c r="G3375">
        <v>104.9</v>
      </c>
      <c r="H3375">
        <f t="shared" si="833"/>
        <v>0</v>
      </c>
      <c r="I3375">
        <f t="shared" si="834"/>
        <v>1</v>
      </c>
      <c r="J3375">
        <f t="shared" si="835"/>
        <v>0</v>
      </c>
      <c r="K3375">
        <f t="shared" si="836"/>
        <v>1</v>
      </c>
      <c r="L3375">
        <f t="shared" si="837"/>
        <v>0</v>
      </c>
      <c r="M3375">
        <f t="shared" si="838"/>
        <v>1</v>
      </c>
      <c r="N3375">
        <f t="shared" si="839"/>
        <v>0</v>
      </c>
      <c r="O3375">
        <f t="shared" si="840"/>
        <v>0</v>
      </c>
      <c r="P3375">
        <v>57</v>
      </c>
      <c r="Q3375">
        <f t="shared" si="841"/>
        <v>0</v>
      </c>
      <c r="R3375">
        <f t="shared" si="842"/>
        <v>0</v>
      </c>
      <c r="S3375">
        <f t="shared" si="843"/>
        <v>0</v>
      </c>
      <c r="T3375">
        <f t="shared" si="844"/>
        <v>1</v>
      </c>
      <c r="U3375">
        <v>0</v>
      </c>
      <c r="V3375">
        <f t="shared" si="845"/>
        <v>0.43986293063290888</v>
      </c>
      <c r="W3375">
        <f t="shared" si="846"/>
        <v>0.60822636937554442</v>
      </c>
      <c r="X3375">
        <f t="shared" si="847"/>
        <v>0.19347939774497119</v>
      </c>
      <c r="Y3375">
        <f t="shared" si="848"/>
        <v>1</v>
      </c>
      <c r="Z3375" t="s">
        <v>3407</v>
      </c>
    </row>
    <row r="3376" spans="1:26" x14ac:dyDescent="0.25">
      <c r="A3376" t="s">
        <v>26</v>
      </c>
      <c r="B3376" t="s">
        <v>30</v>
      </c>
      <c r="C3376" t="s">
        <v>35</v>
      </c>
      <c r="D3376">
        <v>1</v>
      </c>
      <c r="F3376">
        <v>1</v>
      </c>
      <c r="G3376">
        <v>75.45</v>
      </c>
      <c r="H3376">
        <f t="shared" si="833"/>
        <v>0</v>
      </c>
      <c r="I3376">
        <f t="shared" si="834"/>
        <v>1</v>
      </c>
      <c r="J3376">
        <f t="shared" si="835"/>
        <v>0</v>
      </c>
      <c r="K3376">
        <f t="shared" si="836"/>
        <v>1</v>
      </c>
      <c r="L3376">
        <f t="shared" si="837"/>
        <v>0</v>
      </c>
      <c r="M3376">
        <f t="shared" si="838"/>
        <v>1</v>
      </c>
      <c r="N3376">
        <f t="shared" si="839"/>
        <v>0</v>
      </c>
      <c r="O3376">
        <f t="shared" si="840"/>
        <v>0</v>
      </c>
      <c r="P3376">
        <v>2</v>
      </c>
      <c r="Q3376">
        <f t="shared" si="841"/>
        <v>0</v>
      </c>
      <c r="R3376">
        <f t="shared" si="842"/>
        <v>1</v>
      </c>
      <c r="S3376">
        <f t="shared" si="843"/>
        <v>0</v>
      </c>
      <c r="T3376">
        <f t="shared" si="844"/>
        <v>0</v>
      </c>
      <c r="U3376">
        <v>1</v>
      </c>
      <c r="V3376">
        <f t="shared" si="845"/>
        <v>0.38908557945733691</v>
      </c>
      <c r="W3376">
        <f t="shared" si="846"/>
        <v>0.596062551800004</v>
      </c>
      <c r="X3376">
        <f t="shared" si="847"/>
        <v>0.37321642922697784</v>
      </c>
      <c r="Y3376">
        <f t="shared" si="848"/>
        <v>1</v>
      </c>
      <c r="Z3376" t="s">
        <v>3408</v>
      </c>
    </row>
    <row r="3377" spans="1:26" x14ac:dyDescent="0.25">
      <c r="A3377" t="s">
        <v>26</v>
      </c>
      <c r="B3377" t="s">
        <v>30</v>
      </c>
      <c r="C3377" t="s">
        <v>25</v>
      </c>
      <c r="D3377">
        <v>1</v>
      </c>
      <c r="F3377">
        <v>1</v>
      </c>
      <c r="G3377">
        <v>54.85</v>
      </c>
      <c r="H3377">
        <f t="shared" si="833"/>
        <v>0</v>
      </c>
      <c r="I3377">
        <f t="shared" si="834"/>
        <v>1</v>
      </c>
      <c r="J3377">
        <f t="shared" si="835"/>
        <v>1</v>
      </c>
      <c r="K3377">
        <f t="shared" si="836"/>
        <v>0</v>
      </c>
      <c r="L3377">
        <f t="shared" si="837"/>
        <v>0</v>
      </c>
      <c r="M3377">
        <f t="shared" si="838"/>
        <v>1</v>
      </c>
      <c r="N3377">
        <f t="shared" si="839"/>
        <v>0</v>
      </c>
      <c r="O3377">
        <f t="shared" si="840"/>
        <v>0</v>
      </c>
      <c r="P3377">
        <v>2</v>
      </c>
      <c r="Q3377">
        <f t="shared" si="841"/>
        <v>0</v>
      </c>
      <c r="R3377">
        <f t="shared" si="842"/>
        <v>1</v>
      </c>
      <c r="S3377">
        <f t="shared" si="843"/>
        <v>0</v>
      </c>
      <c r="T3377">
        <f t="shared" si="844"/>
        <v>0</v>
      </c>
      <c r="U3377">
        <v>1</v>
      </c>
      <c r="V3377">
        <f t="shared" si="845"/>
        <v>0.34327758884385895</v>
      </c>
      <c r="W3377">
        <f t="shared" si="846"/>
        <v>0.58498646810475463</v>
      </c>
      <c r="X3377">
        <f t="shared" si="847"/>
        <v>0.43128432531473559</v>
      </c>
      <c r="Y3377">
        <f t="shared" si="848"/>
        <v>1</v>
      </c>
      <c r="Z3377" t="s">
        <v>3409</v>
      </c>
    </row>
    <row r="3378" spans="1:26" x14ac:dyDescent="0.25">
      <c r="A3378" t="s">
        <v>45</v>
      </c>
      <c r="B3378" t="s">
        <v>33</v>
      </c>
      <c r="C3378" t="s">
        <v>23</v>
      </c>
      <c r="D3378">
        <v>0</v>
      </c>
      <c r="F3378">
        <v>1</v>
      </c>
      <c r="G3378">
        <v>19.899999999999999</v>
      </c>
      <c r="H3378">
        <f t="shared" si="833"/>
        <v>1</v>
      </c>
      <c r="I3378">
        <f t="shared" si="834"/>
        <v>0</v>
      </c>
      <c r="J3378">
        <f t="shared" si="835"/>
        <v>0</v>
      </c>
      <c r="K3378">
        <f t="shared" si="836"/>
        <v>0</v>
      </c>
      <c r="L3378">
        <f t="shared" si="837"/>
        <v>1</v>
      </c>
      <c r="M3378">
        <f t="shared" si="838"/>
        <v>0</v>
      </c>
      <c r="N3378">
        <f t="shared" si="839"/>
        <v>0</v>
      </c>
      <c r="O3378">
        <f t="shared" si="840"/>
        <v>1</v>
      </c>
      <c r="P3378">
        <v>71</v>
      </c>
      <c r="Q3378">
        <f t="shared" si="841"/>
        <v>0</v>
      </c>
      <c r="R3378">
        <f t="shared" si="842"/>
        <v>0</v>
      </c>
      <c r="S3378">
        <f t="shared" si="843"/>
        <v>0</v>
      </c>
      <c r="T3378">
        <f t="shared" si="844"/>
        <v>1</v>
      </c>
      <c r="U3378">
        <v>0</v>
      </c>
      <c r="V3378">
        <f t="shared" si="845"/>
        <v>-7.1328511614278833E-2</v>
      </c>
      <c r="W3378">
        <f t="shared" si="846"/>
        <v>0.4821754287123215</v>
      </c>
      <c r="X3378">
        <f t="shared" si="847"/>
        <v>5.0877565691083105E-3</v>
      </c>
      <c r="Y3378">
        <f t="shared" si="848"/>
        <v>0</v>
      </c>
      <c r="Z3378" t="s">
        <v>3410</v>
      </c>
    </row>
    <row r="3379" spans="1:26" x14ac:dyDescent="0.25">
      <c r="A3379" t="s">
        <v>26</v>
      </c>
      <c r="B3379" t="s">
        <v>30</v>
      </c>
      <c r="C3379" t="s">
        <v>23</v>
      </c>
      <c r="D3379">
        <v>0</v>
      </c>
      <c r="F3379">
        <v>1</v>
      </c>
      <c r="G3379">
        <v>19.399999999999999</v>
      </c>
      <c r="H3379">
        <f t="shared" si="833"/>
        <v>1</v>
      </c>
      <c r="I3379">
        <f t="shared" si="834"/>
        <v>0</v>
      </c>
      <c r="J3379">
        <f t="shared" si="835"/>
        <v>0</v>
      </c>
      <c r="K3379">
        <f t="shared" si="836"/>
        <v>0</v>
      </c>
      <c r="L3379">
        <f t="shared" si="837"/>
        <v>1</v>
      </c>
      <c r="M3379">
        <f t="shared" si="838"/>
        <v>1</v>
      </c>
      <c r="N3379">
        <f t="shared" si="839"/>
        <v>0</v>
      </c>
      <c r="O3379">
        <f t="shared" si="840"/>
        <v>0</v>
      </c>
      <c r="P3379">
        <v>1</v>
      </c>
      <c r="Q3379">
        <f t="shared" si="841"/>
        <v>0</v>
      </c>
      <c r="R3379">
        <f t="shared" si="842"/>
        <v>1</v>
      </c>
      <c r="S3379">
        <f t="shared" si="843"/>
        <v>0</v>
      </c>
      <c r="T3379">
        <f t="shared" si="844"/>
        <v>0</v>
      </c>
      <c r="U3379">
        <v>0</v>
      </c>
      <c r="V3379">
        <f t="shared" si="845"/>
        <v>0.25928086526379329</v>
      </c>
      <c r="W3379">
        <f t="shared" si="846"/>
        <v>0.5644595043463404</v>
      </c>
      <c r="X3379">
        <f t="shared" si="847"/>
        <v>6.7226567091941331E-2</v>
      </c>
      <c r="Y3379">
        <f t="shared" si="848"/>
        <v>0</v>
      </c>
      <c r="Z3379" t="s">
        <v>3411</v>
      </c>
    </row>
    <row r="3380" spans="1:26" x14ac:dyDescent="0.25">
      <c r="A3380" t="s">
        <v>45</v>
      </c>
      <c r="B3380" t="s">
        <v>38</v>
      </c>
      <c r="C3380" t="s">
        <v>23</v>
      </c>
      <c r="D3380">
        <v>0</v>
      </c>
      <c r="F3380">
        <v>1</v>
      </c>
      <c r="G3380">
        <v>25.05</v>
      </c>
      <c r="H3380">
        <f t="shared" si="833"/>
        <v>1</v>
      </c>
      <c r="I3380">
        <f t="shared" si="834"/>
        <v>0</v>
      </c>
      <c r="J3380">
        <f t="shared" si="835"/>
        <v>0</v>
      </c>
      <c r="K3380">
        <f t="shared" si="836"/>
        <v>0</v>
      </c>
      <c r="L3380">
        <f t="shared" si="837"/>
        <v>1</v>
      </c>
      <c r="M3380">
        <f t="shared" si="838"/>
        <v>0</v>
      </c>
      <c r="N3380">
        <f t="shared" si="839"/>
        <v>0</v>
      </c>
      <c r="O3380">
        <f t="shared" si="840"/>
        <v>1</v>
      </c>
      <c r="P3380">
        <v>68</v>
      </c>
      <c r="Q3380">
        <f t="shared" si="841"/>
        <v>0</v>
      </c>
      <c r="R3380">
        <f t="shared" si="842"/>
        <v>0</v>
      </c>
      <c r="S3380">
        <f t="shared" si="843"/>
        <v>1</v>
      </c>
      <c r="T3380">
        <f t="shared" si="844"/>
        <v>0</v>
      </c>
      <c r="U3380">
        <v>0</v>
      </c>
      <c r="V3380">
        <f t="shared" si="845"/>
        <v>-6.3299376236984978E-2</v>
      </c>
      <c r="W3380">
        <f t="shared" si="846"/>
        <v>0.4841804377544206</v>
      </c>
      <c r="X3380">
        <f t="shared" si="847"/>
        <v>4.0068110319913782E-3</v>
      </c>
      <c r="Y3380">
        <f t="shared" si="848"/>
        <v>0</v>
      </c>
      <c r="Z3380" t="s">
        <v>3412</v>
      </c>
    </row>
    <row r="3381" spans="1:26" x14ac:dyDescent="0.25">
      <c r="A3381" t="s">
        <v>45</v>
      </c>
      <c r="B3381" t="s">
        <v>30</v>
      </c>
      <c r="C3381" t="s">
        <v>25</v>
      </c>
      <c r="D3381">
        <v>0</v>
      </c>
      <c r="F3381">
        <v>1</v>
      </c>
      <c r="G3381">
        <v>84.45</v>
      </c>
      <c r="H3381">
        <f t="shared" si="833"/>
        <v>1</v>
      </c>
      <c r="I3381">
        <f t="shared" si="834"/>
        <v>0</v>
      </c>
      <c r="J3381">
        <f t="shared" si="835"/>
        <v>1</v>
      </c>
      <c r="K3381">
        <f t="shared" si="836"/>
        <v>0</v>
      </c>
      <c r="L3381">
        <f t="shared" si="837"/>
        <v>0</v>
      </c>
      <c r="M3381">
        <f t="shared" si="838"/>
        <v>0</v>
      </c>
      <c r="N3381">
        <f t="shared" si="839"/>
        <v>0</v>
      </c>
      <c r="O3381">
        <f t="shared" si="840"/>
        <v>1</v>
      </c>
      <c r="P3381">
        <v>72</v>
      </c>
      <c r="Q3381">
        <f t="shared" si="841"/>
        <v>0</v>
      </c>
      <c r="R3381">
        <f t="shared" si="842"/>
        <v>1</v>
      </c>
      <c r="S3381">
        <f t="shared" si="843"/>
        <v>0</v>
      </c>
      <c r="T3381">
        <f t="shared" si="844"/>
        <v>0</v>
      </c>
      <c r="U3381">
        <v>0</v>
      </c>
      <c r="V3381">
        <f t="shared" si="845"/>
        <v>5.80367244860297E-2</v>
      </c>
      <c r="W3381">
        <f t="shared" si="846"/>
        <v>0.51450510993323806</v>
      </c>
      <c r="X3381">
        <f t="shared" si="847"/>
        <v>3.3682613890673196E-3</v>
      </c>
      <c r="Y3381">
        <f t="shared" si="848"/>
        <v>0</v>
      </c>
      <c r="Z3381" t="s">
        <v>3413</v>
      </c>
    </row>
    <row r="3382" spans="1:26" x14ac:dyDescent="0.25">
      <c r="A3382" t="s">
        <v>26</v>
      </c>
      <c r="B3382" t="s">
        <v>30</v>
      </c>
      <c r="C3382" t="s">
        <v>23</v>
      </c>
      <c r="D3382">
        <v>0</v>
      </c>
      <c r="F3382">
        <v>1</v>
      </c>
      <c r="G3382">
        <v>19.3</v>
      </c>
      <c r="H3382">
        <f t="shared" si="833"/>
        <v>1</v>
      </c>
      <c r="I3382">
        <f t="shared" si="834"/>
        <v>0</v>
      </c>
      <c r="J3382">
        <f t="shared" si="835"/>
        <v>0</v>
      </c>
      <c r="K3382">
        <f t="shared" si="836"/>
        <v>0</v>
      </c>
      <c r="L3382">
        <f t="shared" si="837"/>
        <v>1</v>
      </c>
      <c r="M3382">
        <f t="shared" si="838"/>
        <v>1</v>
      </c>
      <c r="N3382">
        <f t="shared" si="839"/>
        <v>0</v>
      </c>
      <c r="O3382">
        <f t="shared" si="840"/>
        <v>0</v>
      </c>
      <c r="P3382">
        <v>2</v>
      </c>
      <c r="Q3382">
        <f t="shared" si="841"/>
        <v>0</v>
      </c>
      <c r="R3382">
        <f t="shared" si="842"/>
        <v>1</v>
      </c>
      <c r="S3382">
        <f t="shared" si="843"/>
        <v>0</v>
      </c>
      <c r="T3382">
        <f t="shared" si="844"/>
        <v>0</v>
      </c>
      <c r="U3382">
        <v>0</v>
      </c>
      <c r="V3382">
        <f t="shared" si="845"/>
        <v>0.2776795780875449</v>
      </c>
      <c r="W3382">
        <f t="shared" si="846"/>
        <v>0.56897725002925426</v>
      </c>
      <c r="X3382">
        <f t="shared" si="847"/>
        <v>7.7105948086876944E-2</v>
      </c>
      <c r="Y3382">
        <f t="shared" si="848"/>
        <v>0</v>
      </c>
      <c r="Z3382" t="s">
        <v>3414</v>
      </c>
    </row>
    <row r="3383" spans="1:26" x14ac:dyDescent="0.25">
      <c r="A3383" t="s">
        <v>26</v>
      </c>
      <c r="B3383" t="s">
        <v>27</v>
      </c>
      <c r="C3383" t="s">
        <v>35</v>
      </c>
      <c r="D3383">
        <v>1</v>
      </c>
      <c r="F3383">
        <v>1</v>
      </c>
      <c r="G3383">
        <v>95.1</v>
      </c>
      <c r="H3383">
        <f t="shared" si="833"/>
        <v>0</v>
      </c>
      <c r="I3383">
        <f t="shared" si="834"/>
        <v>1</v>
      </c>
      <c r="J3383">
        <f t="shared" si="835"/>
        <v>0</v>
      </c>
      <c r="K3383">
        <f t="shared" si="836"/>
        <v>1</v>
      </c>
      <c r="L3383">
        <f t="shared" si="837"/>
        <v>0</v>
      </c>
      <c r="M3383">
        <f t="shared" si="838"/>
        <v>1</v>
      </c>
      <c r="N3383">
        <f t="shared" si="839"/>
        <v>0</v>
      </c>
      <c r="O3383">
        <f t="shared" si="840"/>
        <v>0</v>
      </c>
      <c r="P3383">
        <v>1</v>
      </c>
      <c r="Q3383">
        <f t="shared" si="841"/>
        <v>1</v>
      </c>
      <c r="R3383">
        <f t="shared" si="842"/>
        <v>0</v>
      </c>
      <c r="S3383">
        <f t="shared" si="843"/>
        <v>0</v>
      </c>
      <c r="T3383">
        <f t="shared" si="844"/>
        <v>0</v>
      </c>
      <c r="U3383">
        <v>1</v>
      </c>
      <c r="V3383">
        <f t="shared" si="845"/>
        <v>0.54279791295734758</v>
      </c>
      <c r="W3383">
        <f t="shared" si="846"/>
        <v>0.63246304322416669</v>
      </c>
      <c r="X3383">
        <f t="shared" si="847"/>
        <v>0.20903374839615713</v>
      </c>
      <c r="Y3383">
        <f t="shared" si="848"/>
        <v>1</v>
      </c>
      <c r="Z3383" t="s">
        <v>3415</v>
      </c>
    </row>
    <row r="3384" spans="1:26" x14ac:dyDescent="0.25">
      <c r="A3384" t="s">
        <v>29</v>
      </c>
      <c r="B3384" t="s">
        <v>33</v>
      </c>
      <c r="C3384" t="s">
        <v>25</v>
      </c>
      <c r="D3384">
        <v>0</v>
      </c>
      <c r="F3384">
        <v>1</v>
      </c>
      <c r="G3384">
        <v>79.849999999999994</v>
      </c>
      <c r="H3384">
        <f t="shared" si="833"/>
        <v>1</v>
      </c>
      <c r="I3384">
        <f t="shared" si="834"/>
        <v>0</v>
      </c>
      <c r="J3384">
        <f t="shared" si="835"/>
        <v>1</v>
      </c>
      <c r="K3384">
        <f t="shared" si="836"/>
        <v>0</v>
      </c>
      <c r="L3384">
        <f t="shared" si="837"/>
        <v>0</v>
      </c>
      <c r="M3384">
        <f t="shared" si="838"/>
        <v>0</v>
      </c>
      <c r="N3384">
        <f t="shared" si="839"/>
        <v>1</v>
      </c>
      <c r="O3384">
        <f t="shared" si="840"/>
        <v>0</v>
      </c>
      <c r="P3384">
        <v>41</v>
      </c>
      <c r="Q3384">
        <f t="shared" si="841"/>
        <v>0</v>
      </c>
      <c r="R3384">
        <f t="shared" si="842"/>
        <v>0</v>
      </c>
      <c r="S3384">
        <f t="shared" si="843"/>
        <v>0</v>
      </c>
      <c r="T3384">
        <f t="shared" si="844"/>
        <v>1</v>
      </c>
      <c r="U3384">
        <v>0</v>
      </c>
      <c r="V3384">
        <f t="shared" si="845"/>
        <v>0.1107991256290787</v>
      </c>
      <c r="W3384">
        <f t="shared" si="846"/>
        <v>0.52767147824654248</v>
      </c>
      <c r="X3384">
        <f t="shared" si="847"/>
        <v>1.2276446240168366E-2</v>
      </c>
      <c r="Y3384">
        <f t="shared" si="848"/>
        <v>0</v>
      </c>
      <c r="Z3384" t="s">
        <v>3416</v>
      </c>
    </row>
    <row r="3385" spans="1:26" x14ac:dyDescent="0.25">
      <c r="A3385" t="s">
        <v>45</v>
      </c>
      <c r="B3385" t="s">
        <v>38</v>
      </c>
      <c r="C3385" t="s">
        <v>23</v>
      </c>
      <c r="D3385">
        <v>0</v>
      </c>
      <c r="F3385">
        <v>1</v>
      </c>
      <c r="G3385">
        <v>25.55</v>
      </c>
      <c r="H3385">
        <f t="shared" si="833"/>
        <v>1</v>
      </c>
      <c r="I3385">
        <f t="shared" si="834"/>
        <v>0</v>
      </c>
      <c r="J3385">
        <f t="shared" si="835"/>
        <v>0</v>
      </c>
      <c r="K3385">
        <f t="shared" si="836"/>
        <v>0</v>
      </c>
      <c r="L3385">
        <f t="shared" si="837"/>
        <v>1</v>
      </c>
      <c r="M3385">
        <f t="shared" si="838"/>
        <v>0</v>
      </c>
      <c r="N3385">
        <f t="shared" si="839"/>
        <v>0</v>
      </c>
      <c r="O3385">
        <f t="shared" si="840"/>
        <v>1</v>
      </c>
      <c r="P3385">
        <v>72</v>
      </c>
      <c r="Q3385">
        <f t="shared" si="841"/>
        <v>0</v>
      </c>
      <c r="R3385">
        <f t="shared" si="842"/>
        <v>0</v>
      </c>
      <c r="S3385">
        <f t="shared" si="843"/>
        <v>1</v>
      </c>
      <c r="T3385">
        <f t="shared" si="844"/>
        <v>0</v>
      </c>
      <c r="U3385">
        <v>0</v>
      </c>
      <c r="V3385">
        <f t="shared" si="845"/>
        <v>-5.7656679269695893E-2</v>
      </c>
      <c r="W3385">
        <f t="shared" si="846"/>
        <v>0.48558982193218919</v>
      </c>
      <c r="X3385">
        <f t="shared" si="847"/>
        <v>3.3242926644085802E-3</v>
      </c>
      <c r="Y3385">
        <f t="shared" si="848"/>
        <v>0</v>
      </c>
      <c r="Z3385" t="s">
        <v>3417</v>
      </c>
    </row>
    <row r="3386" spans="1:26" x14ac:dyDescent="0.25">
      <c r="A3386" t="s">
        <v>26</v>
      </c>
      <c r="B3386" t="s">
        <v>27</v>
      </c>
      <c r="C3386" t="s">
        <v>35</v>
      </c>
      <c r="D3386">
        <v>0</v>
      </c>
      <c r="F3386">
        <v>1</v>
      </c>
      <c r="G3386">
        <v>75.5</v>
      </c>
      <c r="H3386">
        <f t="shared" si="833"/>
        <v>1</v>
      </c>
      <c r="I3386">
        <f t="shared" si="834"/>
        <v>0</v>
      </c>
      <c r="J3386">
        <f t="shared" si="835"/>
        <v>0</v>
      </c>
      <c r="K3386">
        <f t="shared" si="836"/>
        <v>1</v>
      </c>
      <c r="L3386">
        <f t="shared" si="837"/>
        <v>0</v>
      </c>
      <c r="M3386">
        <f t="shared" si="838"/>
        <v>1</v>
      </c>
      <c r="N3386">
        <f t="shared" si="839"/>
        <v>0</v>
      </c>
      <c r="O3386">
        <f t="shared" si="840"/>
        <v>0</v>
      </c>
      <c r="P3386">
        <v>6</v>
      </c>
      <c r="Q3386">
        <f t="shared" si="841"/>
        <v>1</v>
      </c>
      <c r="R3386">
        <f t="shared" si="842"/>
        <v>0</v>
      </c>
      <c r="S3386">
        <f t="shared" si="843"/>
        <v>0</v>
      </c>
      <c r="T3386">
        <f t="shared" si="844"/>
        <v>0</v>
      </c>
      <c r="U3386">
        <v>1</v>
      </c>
      <c r="V3386">
        <f t="shared" si="845"/>
        <v>0.51710359612199464</v>
      </c>
      <c r="W3386">
        <f t="shared" si="846"/>
        <v>0.62647024117538275</v>
      </c>
      <c r="X3386">
        <f t="shared" si="847"/>
        <v>0.23318893687830969</v>
      </c>
      <c r="Y3386">
        <f t="shared" si="848"/>
        <v>1</v>
      </c>
      <c r="Z3386" t="s">
        <v>3418</v>
      </c>
    </row>
    <row r="3387" spans="1:26" x14ac:dyDescent="0.25">
      <c r="A3387" t="s">
        <v>26</v>
      </c>
      <c r="B3387" t="s">
        <v>27</v>
      </c>
      <c r="C3387" t="s">
        <v>35</v>
      </c>
      <c r="D3387">
        <v>0</v>
      </c>
      <c r="F3387">
        <v>1</v>
      </c>
      <c r="G3387">
        <v>73.75</v>
      </c>
      <c r="H3387">
        <f t="shared" si="833"/>
        <v>1</v>
      </c>
      <c r="I3387">
        <f t="shared" si="834"/>
        <v>0</v>
      </c>
      <c r="J3387">
        <f t="shared" si="835"/>
        <v>0</v>
      </c>
      <c r="K3387">
        <f t="shared" si="836"/>
        <v>1</v>
      </c>
      <c r="L3387">
        <f t="shared" si="837"/>
        <v>0</v>
      </c>
      <c r="M3387">
        <f t="shared" si="838"/>
        <v>1</v>
      </c>
      <c r="N3387">
        <f t="shared" si="839"/>
        <v>0</v>
      </c>
      <c r="O3387">
        <f t="shared" si="840"/>
        <v>0</v>
      </c>
      <c r="P3387">
        <v>4</v>
      </c>
      <c r="Q3387">
        <f t="shared" si="841"/>
        <v>1</v>
      </c>
      <c r="R3387">
        <f t="shared" si="842"/>
        <v>0</v>
      </c>
      <c r="S3387">
        <f t="shared" si="843"/>
        <v>0</v>
      </c>
      <c r="T3387">
        <f t="shared" si="844"/>
        <v>0</v>
      </c>
      <c r="U3387">
        <v>1</v>
      </c>
      <c r="V3387">
        <f t="shared" si="845"/>
        <v>0.5143752491491278</v>
      </c>
      <c r="W3387">
        <f t="shared" si="846"/>
        <v>0.62583157360418507</v>
      </c>
      <c r="X3387">
        <f t="shared" si="847"/>
        <v>0.23583139863897171</v>
      </c>
      <c r="Y3387">
        <f t="shared" si="848"/>
        <v>1</v>
      </c>
      <c r="Z3387" t="s">
        <v>3419</v>
      </c>
    </row>
    <row r="3388" spans="1:26" x14ac:dyDescent="0.25">
      <c r="A3388" t="s">
        <v>26</v>
      </c>
      <c r="B3388" t="s">
        <v>27</v>
      </c>
      <c r="C3388" t="s">
        <v>35</v>
      </c>
      <c r="D3388">
        <v>0</v>
      </c>
      <c r="F3388">
        <v>1</v>
      </c>
      <c r="G3388">
        <v>96.05</v>
      </c>
      <c r="H3388">
        <f t="shared" si="833"/>
        <v>1</v>
      </c>
      <c r="I3388">
        <f t="shared" si="834"/>
        <v>0</v>
      </c>
      <c r="J3388">
        <f t="shared" si="835"/>
        <v>0</v>
      </c>
      <c r="K3388">
        <f t="shared" si="836"/>
        <v>1</v>
      </c>
      <c r="L3388">
        <f t="shared" si="837"/>
        <v>0</v>
      </c>
      <c r="M3388">
        <f t="shared" si="838"/>
        <v>1</v>
      </c>
      <c r="N3388">
        <f t="shared" si="839"/>
        <v>0</v>
      </c>
      <c r="O3388">
        <f t="shared" si="840"/>
        <v>0</v>
      </c>
      <c r="P3388">
        <v>12</v>
      </c>
      <c r="Q3388">
        <f t="shared" si="841"/>
        <v>1</v>
      </c>
      <c r="R3388">
        <f t="shared" si="842"/>
        <v>0</v>
      </c>
      <c r="S3388">
        <f t="shared" si="843"/>
        <v>0</v>
      </c>
      <c r="T3388">
        <f t="shared" si="844"/>
        <v>0</v>
      </c>
      <c r="U3388">
        <v>1</v>
      </c>
      <c r="V3388">
        <f t="shared" si="845"/>
        <v>0.544279015599761</v>
      </c>
      <c r="W3388">
        <f t="shared" si="846"/>
        <v>0.63280726318381908</v>
      </c>
      <c r="X3388">
        <f t="shared" si="847"/>
        <v>0.20768161562272289</v>
      </c>
      <c r="Y3388">
        <f t="shared" si="848"/>
        <v>1</v>
      </c>
      <c r="Z3388" t="s">
        <v>3420</v>
      </c>
    </row>
    <row r="3389" spans="1:26" x14ac:dyDescent="0.25">
      <c r="A3389" t="s">
        <v>29</v>
      </c>
      <c r="B3389" t="s">
        <v>27</v>
      </c>
      <c r="C3389" t="s">
        <v>25</v>
      </c>
      <c r="D3389">
        <v>0</v>
      </c>
      <c r="F3389">
        <v>1</v>
      </c>
      <c r="G3389">
        <v>68.400000000000006</v>
      </c>
      <c r="H3389">
        <f t="shared" si="833"/>
        <v>1</v>
      </c>
      <c r="I3389">
        <f t="shared" si="834"/>
        <v>0</v>
      </c>
      <c r="J3389">
        <f t="shared" si="835"/>
        <v>1</v>
      </c>
      <c r="K3389">
        <f t="shared" si="836"/>
        <v>0</v>
      </c>
      <c r="L3389">
        <f t="shared" si="837"/>
        <v>0</v>
      </c>
      <c r="M3389">
        <f t="shared" si="838"/>
        <v>0</v>
      </c>
      <c r="N3389">
        <f t="shared" si="839"/>
        <v>1</v>
      </c>
      <c r="O3389">
        <f t="shared" si="840"/>
        <v>0</v>
      </c>
      <c r="P3389">
        <v>58</v>
      </c>
      <c r="Q3389">
        <f t="shared" si="841"/>
        <v>1</v>
      </c>
      <c r="R3389">
        <f t="shared" si="842"/>
        <v>0</v>
      </c>
      <c r="S3389">
        <f t="shared" si="843"/>
        <v>0</v>
      </c>
      <c r="T3389">
        <f t="shared" si="844"/>
        <v>0</v>
      </c>
      <c r="U3389">
        <v>0</v>
      </c>
      <c r="V3389">
        <f t="shared" si="845"/>
        <v>0.22971628488701554</v>
      </c>
      <c r="W3389">
        <f t="shared" si="846"/>
        <v>0.55717785450815394</v>
      </c>
      <c r="X3389">
        <f t="shared" si="847"/>
        <v>5.2769571542292483E-2</v>
      </c>
      <c r="Y3389">
        <f t="shared" si="848"/>
        <v>0</v>
      </c>
      <c r="Z3389" t="s">
        <v>3421</v>
      </c>
    </row>
    <row r="3390" spans="1:26" x14ac:dyDescent="0.25">
      <c r="A3390" t="s">
        <v>26</v>
      </c>
      <c r="B3390" t="s">
        <v>30</v>
      </c>
      <c r="C3390" t="s">
        <v>23</v>
      </c>
      <c r="D3390">
        <v>0</v>
      </c>
      <c r="F3390">
        <v>1</v>
      </c>
      <c r="G3390">
        <v>20.65</v>
      </c>
      <c r="H3390">
        <f t="shared" si="833"/>
        <v>1</v>
      </c>
      <c r="I3390">
        <f t="shared" si="834"/>
        <v>0</v>
      </c>
      <c r="J3390">
        <f t="shared" si="835"/>
        <v>0</v>
      </c>
      <c r="K3390">
        <f t="shared" si="836"/>
        <v>0</v>
      </c>
      <c r="L3390">
        <f t="shared" si="837"/>
        <v>1</v>
      </c>
      <c r="M3390">
        <f t="shared" si="838"/>
        <v>1</v>
      </c>
      <c r="N3390">
        <f t="shared" si="839"/>
        <v>0</v>
      </c>
      <c r="O3390">
        <f t="shared" si="840"/>
        <v>0</v>
      </c>
      <c r="P3390">
        <v>7</v>
      </c>
      <c r="Q3390">
        <f t="shared" si="841"/>
        <v>0</v>
      </c>
      <c r="R3390">
        <f t="shared" si="842"/>
        <v>1</v>
      </c>
      <c r="S3390">
        <f t="shared" si="843"/>
        <v>0</v>
      </c>
      <c r="T3390">
        <f t="shared" si="844"/>
        <v>0</v>
      </c>
      <c r="U3390">
        <v>0</v>
      </c>
      <c r="V3390">
        <f t="shared" si="845"/>
        <v>0.26122968453012674</v>
      </c>
      <c r="W3390">
        <f t="shared" si="846"/>
        <v>0.5649385514354156</v>
      </c>
      <c r="X3390">
        <f t="shared" si="847"/>
        <v>6.824094807970954E-2</v>
      </c>
      <c r="Y3390">
        <f t="shared" si="848"/>
        <v>0</v>
      </c>
      <c r="Z3390" t="s">
        <v>3422</v>
      </c>
    </row>
    <row r="3391" spans="1:26" x14ac:dyDescent="0.25">
      <c r="A3391" t="s">
        <v>26</v>
      </c>
      <c r="B3391" t="s">
        <v>30</v>
      </c>
      <c r="C3391" t="s">
        <v>25</v>
      </c>
      <c r="D3391">
        <v>0</v>
      </c>
      <c r="F3391">
        <v>1</v>
      </c>
      <c r="G3391">
        <v>55.15</v>
      </c>
      <c r="H3391">
        <f t="shared" si="833"/>
        <v>1</v>
      </c>
      <c r="I3391">
        <f t="shared" si="834"/>
        <v>0</v>
      </c>
      <c r="J3391">
        <f t="shared" si="835"/>
        <v>1</v>
      </c>
      <c r="K3391">
        <f t="shared" si="836"/>
        <v>0</v>
      </c>
      <c r="L3391">
        <f t="shared" si="837"/>
        <v>0</v>
      </c>
      <c r="M3391">
        <f t="shared" si="838"/>
        <v>1</v>
      </c>
      <c r="N3391">
        <f t="shared" si="839"/>
        <v>0</v>
      </c>
      <c r="O3391">
        <f t="shared" si="840"/>
        <v>0</v>
      </c>
      <c r="P3391">
        <v>65</v>
      </c>
      <c r="Q3391">
        <f t="shared" si="841"/>
        <v>0</v>
      </c>
      <c r="R3391">
        <f t="shared" si="842"/>
        <v>1</v>
      </c>
      <c r="S3391">
        <f t="shared" si="843"/>
        <v>0</v>
      </c>
      <c r="T3391">
        <f t="shared" si="844"/>
        <v>0</v>
      </c>
      <c r="U3391">
        <v>0</v>
      </c>
      <c r="V3391">
        <f t="shared" si="845"/>
        <v>0.34860847472853468</v>
      </c>
      <c r="W3391">
        <f t="shared" si="846"/>
        <v>0.58628009704147233</v>
      </c>
      <c r="X3391">
        <f t="shared" si="847"/>
        <v>0.1215278686525554</v>
      </c>
      <c r="Y3391">
        <f t="shared" si="848"/>
        <v>1</v>
      </c>
      <c r="Z3391" t="s">
        <v>3423</v>
      </c>
    </row>
    <row r="3392" spans="1:26" x14ac:dyDescent="0.25">
      <c r="A3392" t="s">
        <v>26</v>
      </c>
      <c r="B3392" t="s">
        <v>30</v>
      </c>
      <c r="C3392" t="s">
        <v>35</v>
      </c>
      <c r="D3392">
        <v>0</v>
      </c>
      <c r="F3392">
        <v>1</v>
      </c>
      <c r="G3392">
        <v>70.599999999999994</v>
      </c>
      <c r="H3392">
        <f t="shared" si="833"/>
        <v>1</v>
      </c>
      <c r="I3392">
        <f t="shared" si="834"/>
        <v>0</v>
      </c>
      <c r="J3392">
        <f t="shared" si="835"/>
        <v>0</v>
      </c>
      <c r="K3392">
        <f t="shared" si="836"/>
        <v>1</v>
      </c>
      <c r="L3392">
        <f t="shared" si="837"/>
        <v>0</v>
      </c>
      <c r="M3392">
        <f t="shared" si="838"/>
        <v>1</v>
      </c>
      <c r="N3392">
        <f t="shared" si="839"/>
        <v>0</v>
      </c>
      <c r="O3392">
        <f t="shared" si="840"/>
        <v>0</v>
      </c>
      <c r="P3392">
        <v>1</v>
      </c>
      <c r="Q3392">
        <f t="shared" si="841"/>
        <v>0</v>
      </c>
      <c r="R3392">
        <f t="shared" si="842"/>
        <v>1</v>
      </c>
      <c r="S3392">
        <f t="shared" si="843"/>
        <v>0</v>
      </c>
      <c r="T3392">
        <f t="shared" si="844"/>
        <v>0</v>
      </c>
      <c r="U3392">
        <v>0</v>
      </c>
      <c r="V3392">
        <f t="shared" si="845"/>
        <v>0.36783271159966047</v>
      </c>
      <c r="W3392">
        <f t="shared" si="846"/>
        <v>0.59093518152599578</v>
      </c>
      <c r="X3392">
        <f t="shared" si="847"/>
        <v>0.13530090372275899</v>
      </c>
      <c r="Y3392">
        <f t="shared" si="848"/>
        <v>1</v>
      </c>
      <c r="Z3392" t="s">
        <v>3424</v>
      </c>
    </row>
    <row r="3393" spans="1:26" x14ac:dyDescent="0.25">
      <c r="A3393" t="s">
        <v>29</v>
      </c>
      <c r="B3393" t="s">
        <v>38</v>
      </c>
      <c r="C3393" t="s">
        <v>23</v>
      </c>
      <c r="D3393">
        <v>0</v>
      </c>
      <c r="F3393">
        <v>1</v>
      </c>
      <c r="G3393">
        <v>19.95</v>
      </c>
      <c r="H3393">
        <f t="shared" si="833"/>
        <v>1</v>
      </c>
      <c r="I3393">
        <f t="shared" si="834"/>
        <v>0</v>
      </c>
      <c r="J3393">
        <f t="shared" si="835"/>
        <v>0</v>
      </c>
      <c r="K3393">
        <f t="shared" si="836"/>
        <v>0</v>
      </c>
      <c r="L3393">
        <f t="shared" si="837"/>
        <v>1</v>
      </c>
      <c r="M3393">
        <f t="shared" si="838"/>
        <v>0</v>
      </c>
      <c r="N3393">
        <f t="shared" si="839"/>
        <v>1</v>
      </c>
      <c r="O3393">
        <f t="shared" si="840"/>
        <v>0</v>
      </c>
      <c r="P3393">
        <v>56</v>
      </c>
      <c r="Q3393">
        <f t="shared" si="841"/>
        <v>0</v>
      </c>
      <c r="R3393">
        <f t="shared" si="842"/>
        <v>0</v>
      </c>
      <c r="S3393">
        <f t="shared" si="843"/>
        <v>1</v>
      </c>
      <c r="T3393">
        <f t="shared" si="844"/>
        <v>0</v>
      </c>
      <c r="U3393">
        <v>0</v>
      </c>
      <c r="V3393">
        <f t="shared" si="845"/>
        <v>-1.1316502800469336E-2</v>
      </c>
      <c r="W3393">
        <f t="shared" si="846"/>
        <v>0.49717090449174528</v>
      </c>
      <c r="X3393">
        <f t="shared" si="847"/>
        <v>1.2806323563303032E-4</v>
      </c>
      <c r="Y3393">
        <f t="shared" si="848"/>
        <v>0</v>
      </c>
      <c r="Z3393" t="s">
        <v>3425</v>
      </c>
    </row>
    <row r="3394" spans="1:26" x14ac:dyDescent="0.25">
      <c r="A3394" t="s">
        <v>26</v>
      </c>
      <c r="B3394" t="s">
        <v>30</v>
      </c>
      <c r="C3394" t="s">
        <v>23</v>
      </c>
      <c r="D3394">
        <v>0</v>
      </c>
      <c r="F3394">
        <v>1</v>
      </c>
      <c r="G3394">
        <v>19</v>
      </c>
      <c r="H3394">
        <f t="shared" si="833"/>
        <v>1</v>
      </c>
      <c r="I3394">
        <f t="shared" si="834"/>
        <v>0</v>
      </c>
      <c r="J3394">
        <f t="shared" si="835"/>
        <v>0</v>
      </c>
      <c r="K3394">
        <f t="shared" si="836"/>
        <v>0</v>
      </c>
      <c r="L3394">
        <f t="shared" si="837"/>
        <v>1</v>
      </c>
      <c r="M3394">
        <f t="shared" si="838"/>
        <v>1</v>
      </c>
      <c r="N3394">
        <f t="shared" si="839"/>
        <v>0</v>
      </c>
      <c r="O3394">
        <f t="shared" si="840"/>
        <v>0</v>
      </c>
      <c r="P3394">
        <v>4</v>
      </c>
      <c r="Q3394">
        <f t="shared" si="841"/>
        <v>0</v>
      </c>
      <c r="R3394">
        <f t="shared" si="842"/>
        <v>1</v>
      </c>
      <c r="S3394">
        <f t="shared" si="843"/>
        <v>0</v>
      </c>
      <c r="T3394">
        <f t="shared" si="844"/>
        <v>0</v>
      </c>
      <c r="U3394">
        <v>0</v>
      </c>
      <c r="V3394">
        <f t="shared" si="845"/>
        <v>0.25865724309856658</v>
      </c>
      <c r="W3394">
        <f t="shared" si="846"/>
        <v>0.56430618381413755</v>
      </c>
      <c r="X3394">
        <f t="shared" si="847"/>
        <v>6.6903569407350968E-2</v>
      </c>
      <c r="Y3394">
        <f t="shared" si="848"/>
        <v>0</v>
      </c>
      <c r="Z3394" t="s">
        <v>3426</v>
      </c>
    </row>
    <row r="3395" spans="1:26" x14ac:dyDescent="0.25">
      <c r="A3395" t="s">
        <v>29</v>
      </c>
      <c r="B3395" t="s">
        <v>30</v>
      </c>
      <c r="C3395" t="s">
        <v>25</v>
      </c>
      <c r="D3395">
        <v>0</v>
      </c>
      <c r="F3395">
        <v>1</v>
      </c>
      <c r="G3395">
        <v>44.1</v>
      </c>
      <c r="H3395">
        <f t="shared" ref="H3395:H3458" si="849">IF(D3395:D10437=0,1,0)</f>
        <v>1</v>
      </c>
      <c r="I3395">
        <f t="shared" ref="I3395:I3458" si="850">IF(D3395:D10437=1,1,0)</f>
        <v>0</v>
      </c>
      <c r="J3395">
        <f t="shared" ref="J3395:J3458" si="851">IF(C3395:C10437="DSL",1,0)</f>
        <v>1</v>
      </c>
      <c r="K3395">
        <f t="shared" ref="K3395:K3458" si="852">IF(C3395:C10437="Fiber optic",1,0)</f>
        <v>0</v>
      </c>
      <c r="L3395">
        <f t="shared" ref="L3395:L3458" si="853">IF(C3395:C10437="No",1,0)</f>
        <v>0</v>
      </c>
      <c r="M3395">
        <f t="shared" ref="M3395:M3458" si="854">IF(A3395:A10437="Month-to-month",1,0)</f>
        <v>0</v>
      </c>
      <c r="N3395">
        <f t="shared" ref="N3395:N3458" si="855">IF(A3395:A10437="ONE YEAR",1,0)</f>
        <v>1</v>
      </c>
      <c r="O3395">
        <f t="shared" ref="O3395:O3458" si="856">IF(A3395:A10437="two year",1,0)</f>
        <v>0</v>
      </c>
      <c r="P3395">
        <v>58</v>
      </c>
      <c r="Q3395">
        <f t="shared" ref="Q3395:Q3458" si="857">IF(B3395:B10437="Electronic check",1,0)</f>
        <v>0</v>
      </c>
      <c r="R3395">
        <f t="shared" ref="R3395:R3458" si="858">IF(B3395:B10437="Mailed check",1,0)</f>
        <v>1</v>
      </c>
      <c r="S3395">
        <f t="shared" ref="S3395:S3458" si="859">IF(B3395:B10437="Credit card (automatic)",1,0)</f>
        <v>0</v>
      </c>
      <c r="T3395">
        <f t="shared" ref="T3395:T3458" si="860">IF(B3395:B10437="Bank transfer (automatic)",1,0)</f>
        <v>0</v>
      </c>
      <c r="U3395">
        <v>0</v>
      </c>
      <c r="V3395">
        <f t="shared" si="845"/>
        <v>5.9926063872697534E-2</v>
      </c>
      <c r="W3395">
        <f t="shared" si="846"/>
        <v>0.51497703419277019</v>
      </c>
      <c r="X3395">
        <f t="shared" si="847"/>
        <v>3.5911331312746247E-3</v>
      </c>
      <c r="Y3395">
        <f t="shared" si="848"/>
        <v>0</v>
      </c>
      <c r="Z3395" t="s">
        <v>3427</v>
      </c>
    </row>
    <row r="3396" spans="1:26" x14ac:dyDescent="0.25">
      <c r="A3396" t="s">
        <v>45</v>
      </c>
      <c r="B3396" t="s">
        <v>33</v>
      </c>
      <c r="C3396" t="s">
        <v>35</v>
      </c>
      <c r="D3396">
        <v>0</v>
      </c>
      <c r="F3396">
        <v>1</v>
      </c>
      <c r="G3396">
        <v>107.6</v>
      </c>
      <c r="H3396">
        <f t="shared" si="849"/>
        <v>1</v>
      </c>
      <c r="I3396">
        <f t="shared" si="850"/>
        <v>0</v>
      </c>
      <c r="J3396">
        <f t="shared" si="851"/>
        <v>0</v>
      </c>
      <c r="K3396">
        <f t="shared" si="852"/>
        <v>1</v>
      </c>
      <c r="L3396">
        <f t="shared" si="853"/>
        <v>0</v>
      </c>
      <c r="M3396">
        <f t="shared" si="854"/>
        <v>0</v>
      </c>
      <c r="N3396">
        <f t="shared" si="855"/>
        <v>0</v>
      </c>
      <c r="O3396">
        <f t="shared" si="856"/>
        <v>1</v>
      </c>
      <c r="P3396">
        <v>62</v>
      </c>
      <c r="Q3396">
        <f t="shared" si="857"/>
        <v>0</v>
      </c>
      <c r="R3396">
        <f t="shared" si="858"/>
        <v>0</v>
      </c>
      <c r="S3396">
        <f t="shared" si="859"/>
        <v>0</v>
      </c>
      <c r="T3396">
        <f t="shared" si="860"/>
        <v>1</v>
      </c>
      <c r="U3396">
        <v>0</v>
      </c>
      <c r="V3396">
        <f t="shared" ref="V3396:V3459" si="861">G3396*$G$2+H3397*$H$2+K3397*$K$2+M3396*$M$2+O3396*$O$2+Q3396*$Q$2+L3396*$L$2</f>
        <v>9.4128857298525326E-2</v>
      </c>
      <c r="W3396">
        <f t="shared" ref="W3396:W3459" si="862">1/ (1+EXP(-V3396))</f>
        <v>0.52351485461322245</v>
      </c>
      <c r="X3396">
        <f t="shared" ref="X3396:X3459" si="863">(U3396-V3396)^2</f>
        <v>8.8602417763261453E-3</v>
      </c>
      <c r="Y3396">
        <f t="shared" ref="Y3396:Y3459" si="864">IF(W3396&gt;=0.58,1,0)</f>
        <v>0</v>
      </c>
      <c r="Z3396" t="s">
        <v>3428</v>
      </c>
    </row>
    <row r="3397" spans="1:26" x14ac:dyDescent="0.25">
      <c r="A3397" t="s">
        <v>29</v>
      </c>
      <c r="B3397" t="s">
        <v>27</v>
      </c>
      <c r="C3397" t="s">
        <v>25</v>
      </c>
      <c r="D3397">
        <v>0</v>
      </c>
      <c r="F3397">
        <v>1</v>
      </c>
      <c r="G3397">
        <v>61.55</v>
      </c>
      <c r="H3397">
        <f t="shared" si="849"/>
        <v>1</v>
      </c>
      <c r="I3397">
        <f t="shared" si="850"/>
        <v>0</v>
      </c>
      <c r="J3397">
        <f t="shared" si="851"/>
        <v>1</v>
      </c>
      <c r="K3397">
        <f t="shared" si="852"/>
        <v>0</v>
      </c>
      <c r="L3397">
        <f t="shared" si="853"/>
        <v>0</v>
      </c>
      <c r="M3397">
        <f t="shared" si="854"/>
        <v>0</v>
      </c>
      <c r="N3397">
        <f t="shared" si="855"/>
        <v>1</v>
      </c>
      <c r="O3397">
        <f t="shared" si="856"/>
        <v>0</v>
      </c>
      <c r="P3397">
        <v>26</v>
      </c>
      <c r="Q3397">
        <f t="shared" si="857"/>
        <v>1</v>
      </c>
      <c r="R3397">
        <f t="shared" si="858"/>
        <v>0</v>
      </c>
      <c r="S3397">
        <f t="shared" si="859"/>
        <v>0</v>
      </c>
      <c r="T3397">
        <f t="shared" si="860"/>
        <v>0</v>
      </c>
      <c r="U3397">
        <v>0</v>
      </c>
      <c r="V3397">
        <f t="shared" si="861"/>
        <v>0.22389992456826391</v>
      </c>
      <c r="W3397">
        <f t="shared" si="862"/>
        <v>0.55574230652740031</v>
      </c>
      <c r="X3397">
        <f t="shared" si="863"/>
        <v>5.0131176221674269E-2</v>
      </c>
      <c r="Y3397">
        <f t="shared" si="864"/>
        <v>0</v>
      </c>
      <c r="Z3397" t="s">
        <v>3429</v>
      </c>
    </row>
    <row r="3398" spans="1:26" x14ac:dyDescent="0.25">
      <c r="A3398" t="s">
        <v>26</v>
      </c>
      <c r="B3398" t="s">
        <v>33</v>
      </c>
      <c r="C3398" t="s">
        <v>35</v>
      </c>
      <c r="D3398">
        <v>0</v>
      </c>
      <c r="F3398">
        <v>1</v>
      </c>
      <c r="G3398">
        <v>90.7</v>
      </c>
      <c r="H3398">
        <f t="shared" si="849"/>
        <v>1</v>
      </c>
      <c r="I3398">
        <f t="shared" si="850"/>
        <v>0</v>
      </c>
      <c r="J3398">
        <f t="shared" si="851"/>
        <v>0</v>
      </c>
      <c r="K3398">
        <f t="shared" si="852"/>
        <v>1</v>
      </c>
      <c r="L3398">
        <f t="shared" si="853"/>
        <v>0</v>
      </c>
      <c r="M3398">
        <f t="shared" si="854"/>
        <v>1</v>
      </c>
      <c r="N3398">
        <f t="shared" si="855"/>
        <v>0</v>
      </c>
      <c r="O3398">
        <f t="shared" si="856"/>
        <v>0</v>
      </c>
      <c r="P3398">
        <v>62</v>
      </c>
      <c r="Q3398">
        <f t="shared" si="857"/>
        <v>0</v>
      </c>
      <c r="R3398">
        <f t="shared" si="858"/>
        <v>0</v>
      </c>
      <c r="S3398">
        <f t="shared" si="859"/>
        <v>0</v>
      </c>
      <c r="T3398">
        <f t="shared" si="860"/>
        <v>1</v>
      </c>
      <c r="U3398">
        <v>0</v>
      </c>
      <c r="V3398">
        <f t="shared" si="861"/>
        <v>0.4040328946630582</v>
      </c>
      <c r="W3398">
        <f t="shared" si="862"/>
        <v>0.59965621959524729</v>
      </c>
      <c r="X3398">
        <f t="shared" si="863"/>
        <v>0.16324257996980987</v>
      </c>
      <c r="Y3398">
        <f t="shared" si="864"/>
        <v>1</v>
      </c>
      <c r="Z3398" t="s">
        <v>3430</v>
      </c>
    </row>
    <row r="3399" spans="1:26" x14ac:dyDescent="0.25">
      <c r="A3399" t="s">
        <v>29</v>
      </c>
      <c r="B3399" t="s">
        <v>38</v>
      </c>
      <c r="C3399" t="s">
        <v>35</v>
      </c>
      <c r="D3399">
        <v>0</v>
      </c>
      <c r="F3399">
        <v>1</v>
      </c>
      <c r="G3399">
        <v>99.25</v>
      </c>
      <c r="H3399">
        <f t="shared" si="849"/>
        <v>1</v>
      </c>
      <c r="I3399">
        <f t="shared" si="850"/>
        <v>0</v>
      </c>
      <c r="J3399">
        <f t="shared" si="851"/>
        <v>0</v>
      </c>
      <c r="K3399">
        <f t="shared" si="852"/>
        <v>1</v>
      </c>
      <c r="L3399">
        <f t="shared" si="853"/>
        <v>0</v>
      </c>
      <c r="M3399">
        <f t="shared" si="854"/>
        <v>0</v>
      </c>
      <c r="N3399">
        <f t="shared" si="855"/>
        <v>1</v>
      </c>
      <c r="O3399">
        <f t="shared" si="856"/>
        <v>0</v>
      </c>
      <c r="P3399">
        <v>58</v>
      </c>
      <c r="Q3399">
        <f t="shared" si="857"/>
        <v>0</v>
      </c>
      <c r="R3399">
        <f t="shared" si="858"/>
        <v>0</v>
      </c>
      <c r="S3399">
        <f t="shared" si="859"/>
        <v>1</v>
      </c>
      <c r="T3399">
        <f t="shared" si="860"/>
        <v>0</v>
      </c>
      <c r="U3399">
        <v>0</v>
      </c>
      <c r="V3399">
        <f t="shared" si="861"/>
        <v>0.14104480064257399</v>
      </c>
      <c r="W3399">
        <f t="shared" si="862"/>
        <v>0.53520286009470996</v>
      </c>
      <c r="X3399">
        <f t="shared" si="863"/>
        <v>1.989363578830344E-2</v>
      </c>
      <c r="Y3399">
        <f t="shared" si="864"/>
        <v>0</v>
      </c>
      <c r="Z3399" t="s">
        <v>3431</v>
      </c>
    </row>
    <row r="3400" spans="1:26" x14ac:dyDescent="0.25">
      <c r="A3400" t="s">
        <v>45</v>
      </c>
      <c r="B3400" t="s">
        <v>27</v>
      </c>
      <c r="C3400" t="s">
        <v>25</v>
      </c>
      <c r="D3400">
        <v>0</v>
      </c>
      <c r="F3400">
        <v>1</v>
      </c>
      <c r="G3400">
        <v>91.7</v>
      </c>
      <c r="H3400">
        <f t="shared" si="849"/>
        <v>1</v>
      </c>
      <c r="I3400">
        <f t="shared" si="850"/>
        <v>0</v>
      </c>
      <c r="J3400">
        <f t="shared" si="851"/>
        <v>1</v>
      </c>
      <c r="K3400">
        <f t="shared" si="852"/>
        <v>0</v>
      </c>
      <c r="L3400">
        <f t="shared" si="853"/>
        <v>0</v>
      </c>
      <c r="M3400">
        <f t="shared" si="854"/>
        <v>0</v>
      </c>
      <c r="N3400">
        <f t="shared" si="855"/>
        <v>0</v>
      </c>
      <c r="O3400">
        <f t="shared" si="856"/>
        <v>1</v>
      </c>
      <c r="P3400">
        <v>68</v>
      </c>
      <c r="Q3400">
        <f t="shared" si="857"/>
        <v>1</v>
      </c>
      <c r="R3400">
        <f t="shared" si="858"/>
        <v>0</v>
      </c>
      <c r="S3400">
        <f t="shared" si="859"/>
        <v>0</v>
      </c>
      <c r="T3400">
        <f t="shared" si="860"/>
        <v>0</v>
      </c>
      <c r="U3400">
        <v>0</v>
      </c>
      <c r="V3400">
        <f t="shared" si="861"/>
        <v>0.21097138922907072</v>
      </c>
      <c r="W3400">
        <f t="shared" si="862"/>
        <v>0.55254808682400336</v>
      </c>
      <c r="X3400">
        <f t="shared" si="863"/>
        <v>4.4508927073244053E-2</v>
      </c>
      <c r="Y3400">
        <f t="shared" si="864"/>
        <v>0</v>
      </c>
      <c r="Z3400" t="s">
        <v>3432</v>
      </c>
    </row>
    <row r="3401" spans="1:26" x14ac:dyDescent="0.25">
      <c r="A3401" t="s">
        <v>29</v>
      </c>
      <c r="B3401" t="s">
        <v>38</v>
      </c>
      <c r="C3401" t="s">
        <v>35</v>
      </c>
      <c r="D3401">
        <v>0</v>
      </c>
      <c r="F3401">
        <v>1</v>
      </c>
      <c r="G3401">
        <v>100.7</v>
      </c>
      <c r="H3401">
        <f t="shared" si="849"/>
        <v>1</v>
      </c>
      <c r="I3401">
        <f t="shared" si="850"/>
        <v>0</v>
      </c>
      <c r="J3401">
        <f t="shared" si="851"/>
        <v>0</v>
      </c>
      <c r="K3401">
        <f t="shared" si="852"/>
        <v>1</v>
      </c>
      <c r="L3401">
        <f t="shared" si="853"/>
        <v>0</v>
      </c>
      <c r="M3401">
        <f t="shared" si="854"/>
        <v>0</v>
      </c>
      <c r="N3401">
        <f t="shared" si="855"/>
        <v>1</v>
      </c>
      <c r="O3401">
        <f t="shared" si="856"/>
        <v>0</v>
      </c>
      <c r="P3401">
        <v>61</v>
      </c>
      <c r="Q3401">
        <f t="shared" si="857"/>
        <v>0</v>
      </c>
      <c r="R3401">
        <f t="shared" si="858"/>
        <v>0</v>
      </c>
      <c r="S3401">
        <f t="shared" si="859"/>
        <v>1</v>
      </c>
      <c r="T3401">
        <f t="shared" si="860"/>
        <v>0</v>
      </c>
      <c r="U3401">
        <v>0</v>
      </c>
      <c r="V3401">
        <f t="shared" si="861"/>
        <v>0.14330543099152079</v>
      </c>
      <c r="W3401">
        <f t="shared" si="862"/>
        <v>0.53576517122676171</v>
      </c>
      <c r="X3401">
        <f t="shared" si="863"/>
        <v>2.0536446551665529E-2</v>
      </c>
      <c r="Y3401">
        <f t="shared" si="864"/>
        <v>0</v>
      </c>
      <c r="Z3401" t="s">
        <v>3433</v>
      </c>
    </row>
    <row r="3402" spans="1:26" x14ac:dyDescent="0.25">
      <c r="A3402" t="s">
        <v>45</v>
      </c>
      <c r="B3402" t="s">
        <v>38</v>
      </c>
      <c r="C3402" t="s">
        <v>25</v>
      </c>
      <c r="D3402">
        <v>0</v>
      </c>
      <c r="F3402">
        <v>1</v>
      </c>
      <c r="G3402">
        <v>78.45</v>
      </c>
      <c r="H3402">
        <f t="shared" si="849"/>
        <v>1</v>
      </c>
      <c r="I3402">
        <f t="shared" si="850"/>
        <v>0</v>
      </c>
      <c r="J3402">
        <f t="shared" si="851"/>
        <v>1</v>
      </c>
      <c r="K3402">
        <f t="shared" si="852"/>
        <v>0</v>
      </c>
      <c r="L3402">
        <f t="shared" si="853"/>
        <v>0</v>
      </c>
      <c r="M3402">
        <f t="shared" si="854"/>
        <v>0</v>
      </c>
      <c r="N3402">
        <f t="shared" si="855"/>
        <v>0</v>
      </c>
      <c r="O3402">
        <f t="shared" si="856"/>
        <v>1</v>
      </c>
      <c r="P3402">
        <v>42</v>
      </c>
      <c r="Q3402">
        <f t="shared" si="857"/>
        <v>0</v>
      </c>
      <c r="R3402">
        <f t="shared" si="858"/>
        <v>0</v>
      </c>
      <c r="S3402">
        <f t="shared" si="859"/>
        <v>1</v>
      </c>
      <c r="T3402">
        <f t="shared" si="860"/>
        <v>0</v>
      </c>
      <c r="U3402">
        <v>0</v>
      </c>
      <c r="V3402">
        <f t="shared" si="861"/>
        <v>5.3545561268384792E-2</v>
      </c>
      <c r="W3402">
        <f t="shared" si="862"/>
        <v>0.51338319286027201</v>
      </c>
      <c r="X3402">
        <f t="shared" si="863"/>
        <v>2.8671271315463495E-3</v>
      </c>
      <c r="Y3402">
        <f t="shared" si="864"/>
        <v>0</v>
      </c>
      <c r="Z3402" t="s">
        <v>3434</v>
      </c>
    </row>
    <row r="3403" spans="1:26" x14ac:dyDescent="0.25">
      <c r="A3403" t="s">
        <v>26</v>
      </c>
      <c r="B3403" t="s">
        <v>33</v>
      </c>
      <c r="C3403" t="s">
        <v>35</v>
      </c>
      <c r="D3403">
        <v>0</v>
      </c>
      <c r="F3403">
        <v>1</v>
      </c>
      <c r="G3403">
        <v>84.3</v>
      </c>
      <c r="H3403">
        <f t="shared" si="849"/>
        <v>1</v>
      </c>
      <c r="I3403">
        <f t="shared" si="850"/>
        <v>0</v>
      </c>
      <c r="J3403">
        <f t="shared" si="851"/>
        <v>0</v>
      </c>
      <c r="K3403">
        <f t="shared" si="852"/>
        <v>1</v>
      </c>
      <c r="L3403">
        <f t="shared" si="853"/>
        <v>0</v>
      </c>
      <c r="M3403">
        <f t="shared" si="854"/>
        <v>1</v>
      </c>
      <c r="N3403">
        <f t="shared" si="855"/>
        <v>0</v>
      </c>
      <c r="O3403">
        <f t="shared" si="856"/>
        <v>0</v>
      </c>
      <c r="P3403">
        <v>18</v>
      </c>
      <c r="Q3403">
        <f t="shared" si="857"/>
        <v>0</v>
      </c>
      <c r="R3403">
        <f t="shared" si="858"/>
        <v>0</v>
      </c>
      <c r="S3403">
        <f t="shared" si="859"/>
        <v>0</v>
      </c>
      <c r="T3403">
        <f t="shared" si="860"/>
        <v>1</v>
      </c>
      <c r="U3403">
        <v>0</v>
      </c>
      <c r="V3403">
        <f t="shared" si="861"/>
        <v>0.38919177075867517</v>
      </c>
      <c r="W3403">
        <f t="shared" si="862"/>
        <v>0.59608811942969853</v>
      </c>
      <c r="X3403">
        <f t="shared" si="863"/>
        <v>0.15147023442627316</v>
      </c>
      <c r="Y3403">
        <f t="shared" si="864"/>
        <v>1</v>
      </c>
      <c r="Z3403" t="s">
        <v>3435</v>
      </c>
    </row>
    <row r="3404" spans="1:26" x14ac:dyDescent="0.25">
      <c r="A3404" t="s">
        <v>45</v>
      </c>
      <c r="B3404" t="s">
        <v>33</v>
      </c>
      <c r="C3404" t="s">
        <v>23</v>
      </c>
      <c r="D3404">
        <v>0</v>
      </c>
      <c r="F3404">
        <v>1</v>
      </c>
      <c r="G3404">
        <v>19.55</v>
      </c>
      <c r="H3404">
        <f t="shared" si="849"/>
        <v>1</v>
      </c>
      <c r="I3404">
        <f t="shared" si="850"/>
        <v>0</v>
      </c>
      <c r="J3404">
        <f t="shared" si="851"/>
        <v>0</v>
      </c>
      <c r="K3404">
        <f t="shared" si="852"/>
        <v>0</v>
      </c>
      <c r="L3404">
        <f t="shared" si="853"/>
        <v>1</v>
      </c>
      <c r="M3404">
        <f t="shared" si="854"/>
        <v>0</v>
      </c>
      <c r="N3404">
        <f t="shared" si="855"/>
        <v>0</v>
      </c>
      <c r="O3404">
        <f t="shared" si="856"/>
        <v>1</v>
      </c>
      <c r="P3404">
        <v>56</v>
      </c>
      <c r="Q3404">
        <f t="shared" si="857"/>
        <v>0</v>
      </c>
      <c r="R3404">
        <f t="shared" si="858"/>
        <v>0</v>
      </c>
      <c r="S3404">
        <f t="shared" si="859"/>
        <v>0</v>
      </c>
      <c r="T3404">
        <f t="shared" si="860"/>
        <v>1</v>
      </c>
      <c r="U3404">
        <v>0</v>
      </c>
      <c r="V3404">
        <f t="shared" si="861"/>
        <v>-6.7011011748096497E-2</v>
      </c>
      <c r="W3404">
        <f t="shared" si="862"/>
        <v>0.48325351323500632</v>
      </c>
      <c r="X3404">
        <f t="shared" si="863"/>
        <v>4.490475695503527E-3</v>
      </c>
      <c r="Y3404">
        <f t="shared" si="864"/>
        <v>0</v>
      </c>
      <c r="Z3404" t="s">
        <v>3436</v>
      </c>
    </row>
    <row r="3405" spans="1:26" x14ac:dyDescent="0.25">
      <c r="A3405" t="s">
        <v>26</v>
      </c>
      <c r="B3405" t="s">
        <v>27</v>
      </c>
      <c r="C3405" t="s">
        <v>35</v>
      </c>
      <c r="D3405">
        <v>0</v>
      </c>
      <c r="F3405">
        <v>1</v>
      </c>
      <c r="G3405">
        <v>88.95</v>
      </c>
      <c r="H3405">
        <f t="shared" si="849"/>
        <v>1</v>
      </c>
      <c r="I3405">
        <f t="shared" si="850"/>
        <v>0</v>
      </c>
      <c r="J3405">
        <f t="shared" si="851"/>
        <v>0</v>
      </c>
      <c r="K3405">
        <f t="shared" si="852"/>
        <v>1</v>
      </c>
      <c r="L3405">
        <f t="shared" si="853"/>
        <v>0</v>
      </c>
      <c r="M3405">
        <f t="shared" si="854"/>
        <v>1</v>
      </c>
      <c r="N3405">
        <f t="shared" si="855"/>
        <v>0</v>
      </c>
      <c r="O3405">
        <f t="shared" si="856"/>
        <v>0</v>
      </c>
      <c r="P3405">
        <v>4</v>
      </c>
      <c r="Q3405">
        <f t="shared" si="857"/>
        <v>1</v>
      </c>
      <c r="R3405">
        <f t="shared" si="858"/>
        <v>0</v>
      </c>
      <c r="S3405">
        <f t="shared" si="859"/>
        <v>0</v>
      </c>
      <c r="T3405">
        <f t="shared" si="860"/>
        <v>0</v>
      </c>
      <c r="U3405">
        <v>1</v>
      </c>
      <c r="V3405">
        <f t="shared" si="861"/>
        <v>0.53320972216698692</v>
      </c>
      <c r="W3405">
        <f t="shared" si="862"/>
        <v>0.63023141706274133</v>
      </c>
      <c r="X3405">
        <f t="shared" si="863"/>
        <v>0.21789316347942153</v>
      </c>
      <c r="Y3405">
        <f t="shared" si="864"/>
        <v>1</v>
      </c>
      <c r="Z3405" t="s">
        <v>3437</v>
      </c>
    </row>
    <row r="3406" spans="1:26" x14ac:dyDescent="0.25">
      <c r="A3406" t="s">
        <v>26</v>
      </c>
      <c r="B3406" t="s">
        <v>38</v>
      </c>
      <c r="C3406" t="s">
        <v>23</v>
      </c>
      <c r="D3406">
        <v>0</v>
      </c>
      <c r="F3406">
        <v>1</v>
      </c>
      <c r="G3406">
        <v>20.45</v>
      </c>
      <c r="H3406">
        <f t="shared" si="849"/>
        <v>1</v>
      </c>
      <c r="I3406">
        <f t="shared" si="850"/>
        <v>0</v>
      </c>
      <c r="J3406">
        <f t="shared" si="851"/>
        <v>0</v>
      </c>
      <c r="K3406">
        <f t="shared" si="852"/>
        <v>0</v>
      </c>
      <c r="L3406">
        <f t="shared" si="853"/>
        <v>1</v>
      </c>
      <c r="M3406">
        <f t="shared" si="854"/>
        <v>1</v>
      </c>
      <c r="N3406">
        <f t="shared" si="855"/>
        <v>0</v>
      </c>
      <c r="O3406">
        <f t="shared" si="856"/>
        <v>0</v>
      </c>
      <c r="P3406">
        <v>4</v>
      </c>
      <c r="Q3406">
        <f t="shared" si="857"/>
        <v>0</v>
      </c>
      <c r="R3406">
        <f t="shared" si="858"/>
        <v>0</v>
      </c>
      <c r="S3406">
        <f t="shared" si="859"/>
        <v>1</v>
      </c>
      <c r="T3406">
        <f t="shared" si="860"/>
        <v>0</v>
      </c>
      <c r="U3406">
        <v>0</v>
      </c>
      <c r="V3406">
        <f t="shared" si="861"/>
        <v>0.26091787344751338</v>
      </c>
      <c r="W3406">
        <f t="shared" si="862"/>
        <v>0.56486191202570224</v>
      </c>
      <c r="X3406">
        <f t="shared" si="863"/>
        <v>6.8078136684372612E-2</v>
      </c>
      <c r="Y3406">
        <f t="shared" si="864"/>
        <v>0</v>
      </c>
      <c r="Z3406" t="s">
        <v>3438</v>
      </c>
    </row>
    <row r="3407" spans="1:26" x14ac:dyDescent="0.25">
      <c r="A3407" t="s">
        <v>29</v>
      </c>
      <c r="B3407" t="s">
        <v>38</v>
      </c>
      <c r="C3407" t="s">
        <v>25</v>
      </c>
      <c r="D3407">
        <v>0</v>
      </c>
      <c r="F3407">
        <v>1</v>
      </c>
      <c r="G3407">
        <v>55.6</v>
      </c>
      <c r="H3407">
        <f t="shared" si="849"/>
        <v>1</v>
      </c>
      <c r="I3407">
        <f t="shared" si="850"/>
        <v>0</v>
      </c>
      <c r="J3407">
        <f t="shared" si="851"/>
        <v>1</v>
      </c>
      <c r="K3407">
        <f t="shared" si="852"/>
        <v>0</v>
      </c>
      <c r="L3407">
        <f t="shared" si="853"/>
        <v>0</v>
      </c>
      <c r="M3407">
        <f t="shared" si="854"/>
        <v>0</v>
      </c>
      <c r="N3407">
        <f t="shared" si="855"/>
        <v>1</v>
      </c>
      <c r="O3407">
        <f t="shared" si="856"/>
        <v>0</v>
      </c>
      <c r="P3407">
        <v>35</v>
      </c>
      <c r="Q3407">
        <f t="shared" si="857"/>
        <v>0</v>
      </c>
      <c r="R3407">
        <f t="shared" si="858"/>
        <v>0</v>
      </c>
      <c r="S3407">
        <f t="shared" si="859"/>
        <v>1</v>
      </c>
      <c r="T3407">
        <f t="shared" si="860"/>
        <v>0</v>
      </c>
      <c r="U3407">
        <v>0</v>
      </c>
      <c r="V3407">
        <f t="shared" si="861"/>
        <v>7.7855201122965359E-2</v>
      </c>
      <c r="W3407">
        <f t="shared" si="862"/>
        <v>0.51945397469403476</v>
      </c>
      <c r="X3407">
        <f t="shared" si="863"/>
        <v>6.0614323418973865E-3</v>
      </c>
      <c r="Y3407">
        <f t="shared" si="864"/>
        <v>0</v>
      </c>
      <c r="Z3407" t="s">
        <v>3439</v>
      </c>
    </row>
    <row r="3408" spans="1:26" x14ac:dyDescent="0.25">
      <c r="A3408" t="s">
        <v>26</v>
      </c>
      <c r="B3408" t="s">
        <v>33</v>
      </c>
      <c r="C3408" t="s">
        <v>35</v>
      </c>
      <c r="D3408">
        <v>0</v>
      </c>
      <c r="F3408">
        <v>1</v>
      </c>
      <c r="G3408">
        <v>86.8</v>
      </c>
      <c r="H3408">
        <f t="shared" si="849"/>
        <v>1</v>
      </c>
      <c r="I3408">
        <f t="shared" si="850"/>
        <v>0</v>
      </c>
      <c r="J3408">
        <f t="shared" si="851"/>
        <v>0</v>
      </c>
      <c r="K3408">
        <f t="shared" si="852"/>
        <v>1</v>
      </c>
      <c r="L3408">
        <f t="shared" si="853"/>
        <v>0</v>
      </c>
      <c r="M3408">
        <f t="shared" si="854"/>
        <v>1</v>
      </c>
      <c r="N3408">
        <f t="shared" si="855"/>
        <v>0</v>
      </c>
      <c r="O3408">
        <f t="shared" si="856"/>
        <v>0</v>
      </c>
      <c r="P3408">
        <v>64</v>
      </c>
      <c r="Q3408">
        <f t="shared" si="857"/>
        <v>0</v>
      </c>
      <c r="R3408">
        <f t="shared" si="858"/>
        <v>0</v>
      </c>
      <c r="S3408">
        <f t="shared" si="859"/>
        <v>0</v>
      </c>
      <c r="T3408">
        <f t="shared" si="860"/>
        <v>1</v>
      </c>
      <c r="U3408">
        <v>0</v>
      </c>
      <c r="V3408">
        <f t="shared" si="861"/>
        <v>0.39308940929134206</v>
      </c>
      <c r="W3408">
        <f t="shared" si="862"/>
        <v>0.59702618994131718</v>
      </c>
      <c r="X3408">
        <f t="shared" si="863"/>
        <v>0.15451928369701623</v>
      </c>
      <c r="Y3408">
        <f t="shared" si="864"/>
        <v>1</v>
      </c>
      <c r="Z3408" t="s">
        <v>3440</v>
      </c>
    </row>
    <row r="3409" spans="1:26" x14ac:dyDescent="0.25">
      <c r="A3409" t="s">
        <v>29</v>
      </c>
      <c r="B3409" t="s">
        <v>30</v>
      </c>
      <c r="C3409" t="s">
        <v>23</v>
      </c>
      <c r="D3409">
        <v>0</v>
      </c>
      <c r="F3409">
        <v>1</v>
      </c>
      <c r="G3409">
        <v>20.95</v>
      </c>
      <c r="H3409">
        <f t="shared" si="849"/>
        <v>1</v>
      </c>
      <c r="I3409">
        <f t="shared" si="850"/>
        <v>0</v>
      </c>
      <c r="J3409">
        <f t="shared" si="851"/>
        <v>0</v>
      </c>
      <c r="K3409">
        <f t="shared" si="852"/>
        <v>0</v>
      </c>
      <c r="L3409">
        <f t="shared" si="853"/>
        <v>1</v>
      </c>
      <c r="M3409">
        <f t="shared" si="854"/>
        <v>0</v>
      </c>
      <c r="N3409">
        <f t="shared" si="855"/>
        <v>1</v>
      </c>
      <c r="O3409">
        <f t="shared" si="856"/>
        <v>0</v>
      </c>
      <c r="P3409">
        <v>31</v>
      </c>
      <c r="Q3409">
        <f t="shared" si="857"/>
        <v>0</v>
      </c>
      <c r="R3409">
        <f t="shared" si="858"/>
        <v>1</v>
      </c>
      <c r="S3409">
        <f t="shared" si="859"/>
        <v>0</v>
      </c>
      <c r="T3409">
        <f t="shared" si="860"/>
        <v>0</v>
      </c>
      <c r="U3409">
        <v>0</v>
      </c>
      <c r="V3409">
        <f t="shared" si="861"/>
        <v>3.9340017169000145E-3</v>
      </c>
      <c r="W3409">
        <f t="shared" si="862"/>
        <v>0.50098349916080898</v>
      </c>
      <c r="X3409">
        <f t="shared" si="863"/>
        <v>1.5476369508572261E-5</v>
      </c>
      <c r="Y3409">
        <f t="shared" si="864"/>
        <v>0</v>
      </c>
      <c r="Z3409" t="s">
        <v>3441</v>
      </c>
    </row>
    <row r="3410" spans="1:26" x14ac:dyDescent="0.25">
      <c r="A3410" t="s">
        <v>45</v>
      </c>
      <c r="B3410" t="s">
        <v>33</v>
      </c>
      <c r="C3410" t="s">
        <v>23</v>
      </c>
      <c r="D3410">
        <v>1</v>
      </c>
      <c r="F3410">
        <v>1</v>
      </c>
      <c r="G3410">
        <v>20.05</v>
      </c>
      <c r="H3410">
        <f t="shared" si="849"/>
        <v>0</v>
      </c>
      <c r="I3410">
        <f t="shared" si="850"/>
        <v>1</v>
      </c>
      <c r="J3410">
        <f t="shared" si="851"/>
        <v>0</v>
      </c>
      <c r="K3410">
        <f t="shared" si="852"/>
        <v>0</v>
      </c>
      <c r="L3410">
        <f t="shared" si="853"/>
        <v>1</v>
      </c>
      <c r="M3410">
        <f t="shared" si="854"/>
        <v>0</v>
      </c>
      <c r="N3410">
        <f t="shared" si="855"/>
        <v>0</v>
      </c>
      <c r="O3410">
        <f t="shared" si="856"/>
        <v>1</v>
      </c>
      <c r="P3410">
        <v>67</v>
      </c>
      <c r="Q3410">
        <f t="shared" si="857"/>
        <v>0</v>
      </c>
      <c r="R3410">
        <f t="shared" si="858"/>
        <v>0</v>
      </c>
      <c r="S3410">
        <f t="shared" si="859"/>
        <v>0</v>
      </c>
      <c r="T3410">
        <f t="shared" si="860"/>
        <v>1</v>
      </c>
      <c r="U3410">
        <v>0</v>
      </c>
      <c r="V3410">
        <f t="shared" si="861"/>
        <v>-7.1094653302318817E-2</v>
      </c>
      <c r="W3410">
        <f t="shared" si="862"/>
        <v>0.48223381923306852</v>
      </c>
      <c r="X3410">
        <f t="shared" si="863"/>
        <v>5.0544497281769119E-3</v>
      </c>
      <c r="Y3410">
        <f t="shared" si="864"/>
        <v>0</v>
      </c>
      <c r="Z3410" t="s">
        <v>3442</v>
      </c>
    </row>
    <row r="3411" spans="1:26" x14ac:dyDescent="0.25">
      <c r="A3411" t="s">
        <v>26</v>
      </c>
      <c r="B3411" t="s">
        <v>38</v>
      </c>
      <c r="C3411" t="s">
        <v>25</v>
      </c>
      <c r="D3411">
        <v>0</v>
      </c>
      <c r="F3411">
        <v>1</v>
      </c>
      <c r="G3411">
        <v>50.7</v>
      </c>
      <c r="H3411">
        <f t="shared" si="849"/>
        <v>1</v>
      </c>
      <c r="I3411">
        <f t="shared" si="850"/>
        <v>0</v>
      </c>
      <c r="J3411">
        <f t="shared" si="851"/>
        <v>1</v>
      </c>
      <c r="K3411">
        <f t="shared" si="852"/>
        <v>0</v>
      </c>
      <c r="L3411">
        <f t="shared" si="853"/>
        <v>0</v>
      </c>
      <c r="M3411">
        <f t="shared" si="854"/>
        <v>1</v>
      </c>
      <c r="N3411">
        <f t="shared" si="855"/>
        <v>0</v>
      </c>
      <c r="O3411">
        <f t="shared" si="856"/>
        <v>0</v>
      </c>
      <c r="P3411">
        <v>4</v>
      </c>
      <c r="Q3411">
        <f t="shared" si="857"/>
        <v>0</v>
      </c>
      <c r="R3411">
        <f t="shared" si="858"/>
        <v>0</v>
      </c>
      <c r="S3411">
        <f t="shared" si="859"/>
        <v>1</v>
      </c>
      <c r="T3411">
        <f t="shared" si="860"/>
        <v>0</v>
      </c>
      <c r="U3411">
        <v>1</v>
      </c>
      <c r="V3411">
        <f t="shared" si="861"/>
        <v>0.35536212724469013</v>
      </c>
      <c r="W3411">
        <f t="shared" si="862"/>
        <v>0.58791727404261107</v>
      </c>
      <c r="X3411">
        <f t="shared" si="863"/>
        <v>0.41555798699049118</v>
      </c>
      <c r="Y3411">
        <f t="shared" si="864"/>
        <v>1</v>
      </c>
      <c r="Z3411" t="s">
        <v>3443</v>
      </c>
    </row>
    <row r="3412" spans="1:26" x14ac:dyDescent="0.25">
      <c r="A3412" t="s">
        <v>45</v>
      </c>
      <c r="B3412" t="s">
        <v>27</v>
      </c>
      <c r="C3412" t="s">
        <v>35</v>
      </c>
      <c r="D3412">
        <v>1</v>
      </c>
      <c r="F3412">
        <v>1</v>
      </c>
      <c r="G3412">
        <v>113.65</v>
      </c>
      <c r="H3412">
        <f t="shared" si="849"/>
        <v>0</v>
      </c>
      <c r="I3412">
        <f t="shared" si="850"/>
        <v>1</v>
      </c>
      <c r="J3412">
        <f t="shared" si="851"/>
        <v>0</v>
      </c>
      <c r="K3412">
        <f t="shared" si="852"/>
        <v>1</v>
      </c>
      <c r="L3412">
        <f t="shared" si="853"/>
        <v>0</v>
      </c>
      <c r="M3412">
        <f t="shared" si="854"/>
        <v>0</v>
      </c>
      <c r="N3412">
        <f t="shared" si="855"/>
        <v>0</v>
      </c>
      <c r="O3412">
        <f t="shared" si="856"/>
        <v>1</v>
      </c>
      <c r="P3412">
        <v>70</v>
      </c>
      <c r="Q3412">
        <f t="shared" si="857"/>
        <v>1</v>
      </c>
      <c r="R3412">
        <f t="shared" si="858"/>
        <v>0</v>
      </c>
      <c r="S3412">
        <f t="shared" si="859"/>
        <v>0</v>
      </c>
      <c r="T3412">
        <f t="shared" si="860"/>
        <v>0</v>
      </c>
      <c r="U3412">
        <v>0</v>
      </c>
      <c r="V3412">
        <f t="shared" si="861"/>
        <v>0.24032948628513057</v>
      </c>
      <c r="W3412">
        <f t="shared" si="862"/>
        <v>0.55979484438443439</v>
      </c>
      <c r="X3412">
        <f t="shared" si="863"/>
        <v>5.7758261978074758E-2</v>
      </c>
      <c r="Y3412">
        <f t="shared" si="864"/>
        <v>0</v>
      </c>
      <c r="Z3412" t="s">
        <v>3444</v>
      </c>
    </row>
    <row r="3413" spans="1:26" x14ac:dyDescent="0.25">
      <c r="A3413" t="s">
        <v>26</v>
      </c>
      <c r="B3413" t="s">
        <v>38</v>
      </c>
      <c r="C3413" t="s">
        <v>25</v>
      </c>
      <c r="D3413">
        <v>0</v>
      </c>
      <c r="F3413">
        <v>1</v>
      </c>
      <c r="G3413">
        <v>53.4</v>
      </c>
      <c r="H3413">
        <f t="shared" si="849"/>
        <v>1</v>
      </c>
      <c r="I3413">
        <f t="shared" si="850"/>
        <v>0</v>
      </c>
      <c r="J3413">
        <f t="shared" si="851"/>
        <v>1</v>
      </c>
      <c r="K3413">
        <f t="shared" si="852"/>
        <v>0</v>
      </c>
      <c r="L3413">
        <f t="shared" si="853"/>
        <v>0</v>
      </c>
      <c r="M3413">
        <f t="shared" si="854"/>
        <v>1</v>
      </c>
      <c r="N3413">
        <f t="shared" si="855"/>
        <v>0</v>
      </c>
      <c r="O3413">
        <f t="shared" si="856"/>
        <v>0</v>
      </c>
      <c r="P3413">
        <v>3</v>
      </c>
      <c r="Q3413">
        <f t="shared" si="857"/>
        <v>0</v>
      </c>
      <c r="R3413">
        <f t="shared" si="858"/>
        <v>0</v>
      </c>
      <c r="S3413">
        <f t="shared" si="859"/>
        <v>1</v>
      </c>
      <c r="T3413">
        <f t="shared" si="860"/>
        <v>0</v>
      </c>
      <c r="U3413">
        <v>1</v>
      </c>
      <c r="V3413">
        <f t="shared" si="861"/>
        <v>0.35957157685997038</v>
      </c>
      <c r="W3413">
        <f t="shared" si="862"/>
        <v>0.58893672094276805</v>
      </c>
      <c r="X3413">
        <f t="shared" si="863"/>
        <v>0.41014856516562492</v>
      </c>
      <c r="Y3413">
        <f t="shared" si="864"/>
        <v>1</v>
      </c>
      <c r="Z3413" t="s">
        <v>3445</v>
      </c>
    </row>
    <row r="3414" spans="1:26" x14ac:dyDescent="0.25">
      <c r="A3414" t="s">
        <v>26</v>
      </c>
      <c r="B3414" t="s">
        <v>27</v>
      </c>
      <c r="C3414" t="s">
        <v>35</v>
      </c>
      <c r="D3414">
        <v>1</v>
      </c>
      <c r="F3414">
        <v>1</v>
      </c>
      <c r="G3414">
        <v>101.9</v>
      </c>
      <c r="H3414">
        <f t="shared" si="849"/>
        <v>0</v>
      </c>
      <c r="I3414">
        <f t="shared" si="850"/>
        <v>1</v>
      </c>
      <c r="J3414">
        <f t="shared" si="851"/>
        <v>0</v>
      </c>
      <c r="K3414">
        <f t="shared" si="852"/>
        <v>1</v>
      </c>
      <c r="L3414">
        <f t="shared" si="853"/>
        <v>0</v>
      </c>
      <c r="M3414">
        <f t="shared" si="854"/>
        <v>1</v>
      </c>
      <c r="N3414">
        <f t="shared" si="855"/>
        <v>0</v>
      </c>
      <c r="O3414">
        <f t="shared" si="856"/>
        <v>0</v>
      </c>
      <c r="P3414">
        <v>53</v>
      </c>
      <c r="Q3414">
        <f t="shared" si="857"/>
        <v>1</v>
      </c>
      <c r="R3414">
        <f t="shared" si="858"/>
        <v>0</v>
      </c>
      <c r="S3414">
        <f t="shared" si="859"/>
        <v>0</v>
      </c>
      <c r="T3414">
        <f t="shared" si="860"/>
        <v>0</v>
      </c>
      <c r="U3414">
        <v>1</v>
      </c>
      <c r="V3414">
        <f t="shared" si="861"/>
        <v>0.55339948976620157</v>
      </c>
      <c r="W3414">
        <f t="shared" si="862"/>
        <v>0.63492393837986649</v>
      </c>
      <c r="X3414">
        <f t="shared" si="863"/>
        <v>0.19945201574108909</v>
      </c>
      <c r="Y3414">
        <f t="shared" si="864"/>
        <v>1</v>
      </c>
      <c r="Z3414" t="s">
        <v>3446</v>
      </c>
    </row>
    <row r="3415" spans="1:26" x14ac:dyDescent="0.25">
      <c r="A3415" t="s">
        <v>45</v>
      </c>
      <c r="B3415" t="s">
        <v>30</v>
      </c>
      <c r="C3415" t="s">
        <v>25</v>
      </c>
      <c r="D3415">
        <v>0</v>
      </c>
      <c r="F3415">
        <v>1</v>
      </c>
      <c r="G3415">
        <v>59.5</v>
      </c>
      <c r="H3415">
        <f t="shared" si="849"/>
        <v>1</v>
      </c>
      <c r="I3415">
        <f t="shared" si="850"/>
        <v>0</v>
      </c>
      <c r="J3415">
        <f t="shared" si="851"/>
        <v>1</v>
      </c>
      <c r="K3415">
        <f t="shared" si="852"/>
        <v>0</v>
      </c>
      <c r="L3415">
        <f t="shared" si="853"/>
        <v>0</v>
      </c>
      <c r="M3415">
        <f t="shared" si="854"/>
        <v>0</v>
      </c>
      <c r="N3415">
        <f t="shared" si="855"/>
        <v>0</v>
      </c>
      <c r="O3415">
        <f t="shared" si="856"/>
        <v>1</v>
      </c>
      <c r="P3415">
        <v>2</v>
      </c>
      <c r="Q3415">
        <f t="shared" si="857"/>
        <v>0</v>
      </c>
      <c r="R3415">
        <f t="shared" si="858"/>
        <v>1</v>
      </c>
      <c r="S3415">
        <f t="shared" si="859"/>
        <v>0</v>
      </c>
      <c r="T3415">
        <f t="shared" si="860"/>
        <v>0</v>
      </c>
      <c r="U3415">
        <v>0</v>
      </c>
      <c r="V3415">
        <f t="shared" si="861"/>
        <v>2.4001461190769582E-2</v>
      </c>
      <c r="W3415">
        <f t="shared" si="862"/>
        <v>0.50600007726167917</v>
      </c>
      <c r="X3415">
        <f t="shared" si="863"/>
        <v>5.7607013929201838E-4</v>
      </c>
      <c r="Y3415">
        <f t="shared" si="864"/>
        <v>0</v>
      </c>
      <c r="Z3415" t="s">
        <v>3447</v>
      </c>
    </row>
    <row r="3416" spans="1:26" x14ac:dyDescent="0.25">
      <c r="A3416" t="s">
        <v>26</v>
      </c>
      <c r="B3416" t="s">
        <v>38</v>
      </c>
      <c r="C3416" t="s">
        <v>35</v>
      </c>
      <c r="D3416">
        <v>0</v>
      </c>
      <c r="F3416">
        <v>1</v>
      </c>
      <c r="G3416">
        <v>87.8</v>
      </c>
      <c r="H3416">
        <f t="shared" si="849"/>
        <v>1</v>
      </c>
      <c r="I3416">
        <f t="shared" si="850"/>
        <v>0</v>
      </c>
      <c r="J3416">
        <f t="shared" si="851"/>
        <v>0</v>
      </c>
      <c r="K3416">
        <f t="shared" si="852"/>
        <v>1</v>
      </c>
      <c r="L3416">
        <f t="shared" si="853"/>
        <v>0</v>
      </c>
      <c r="M3416">
        <f t="shared" si="854"/>
        <v>1</v>
      </c>
      <c r="N3416">
        <f t="shared" si="855"/>
        <v>0</v>
      </c>
      <c r="O3416">
        <f t="shared" si="856"/>
        <v>0</v>
      </c>
      <c r="P3416">
        <v>29</v>
      </c>
      <c r="Q3416">
        <f t="shared" si="857"/>
        <v>0</v>
      </c>
      <c r="R3416">
        <f t="shared" si="858"/>
        <v>0</v>
      </c>
      <c r="S3416">
        <f t="shared" si="859"/>
        <v>1</v>
      </c>
      <c r="T3416">
        <f t="shared" si="860"/>
        <v>0</v>
      </c>
      <c r="U3416">
        <v>0</v>
      </c>
      <c r="V3416">
        <f t="shared" si="861"/>
        <v>0.39464846470440884</v>
      </c>
      <c r="W3416">
        <f t="shared" si="862"/>
        <v>0.59740121991335804</v>
      </c>
      <c r="X3416">
        <f t="shared" si="863"/>
        <v>0.15574741069354703</v>
      </c>
      <c r="Y3416">
        <f t="shared" si="864"/>
        <v>1</v>
      </c>
      <c r="Z3416" t="s">
        <v>3448</v>
      </c>
    </row>
    <row r="3417" spans="1:26" x14ac:dyDescent="0.25">
      <c r="A3417" t="s">
        <v>45</v>
      </c>
      <c r="B3417" t="s">
        <v>30</v>
      </c>
      <c r="C3417" t="s">
        <v>25</v>
      </c>
      <c r="D3417">
        <v>0</v>
      </c>
      <c r="F3417">
        <v>1</v>
      </c>
      <c r="G3417">
        <v>41.9</v>
      </c>
      <c r="H3417">
        <f t="shared" si="849"/>
        <v>1</v>
      </c>
      <c r="I3417">
        <f t="shared" si="850"/>
        <v>0</v>
      </c>
      <c r="J3417">
        <f t="shared" si="851"/>
        <v>1</v>
      </c>
      <c r="K3417">
        <f t="shared" si="852"/>
        <v>0</v>
      </c>
      <c r="L3417">
        <f t="shared" si="853"/>
        <v>0</v>
      </c>
      <c r="M3417">
        <f t="shared" si="854"/>
        <v>0</v>
      </c>
      <c r="N3417">
        <f t="shared" si="855"/>
        <v>0</v>
      </c>
      <c r="O3417">
        <f t="shared" si="856"/>
        <v>1</v>
      </c>
      <c r="P3417">
        <v>47</v>
      </c>
      <c r="Q3417">
        <f t="shared" si="857"/>
        <v>0</v>
      </c>
      <c r="R3417">
        <f t="shared" si="858"/>
        <v>1</v>
      </c>
      <c r="S3417">
        <f t="shared" si="859"/>
        <v>0</v>
      </c>
      <c r="T3417">
        <f t="shared" si="860"/>
        <v>0</v>
      </c>
      <c r="U3417">
        <v>0</v>
      </c>
      <c r="V3417">
        <f t="shared" si="861"/>
        <v>-3.4379140792055105E-3</v>
      </c>
      <c r="W3417">
        <f t="shared" si="862"/>
        <v>0.49914052232673045</v>
      </c>
      <c r="X3417">
        <f t="shared" si="863"/>
        <v>1.1819253215999473E-5</v>
      </c>
      <c r="Y3417">
        <f t="shared" si="864"/>
        <v>0</v>
      </c>
      <c r="Z3417" t="s">
        <v>3449</v>
      </c>
    </row>
    <row r="3418" spans="1:26" x14ac:dyDescent="0.25">
      <c r="A3418" t="s">
        <v>29</v>
      </c>
      <c r="B3418" t="s">
        <v>27</v>
      </c>
      <c r="C3418" t="s">
        <v>35</v>
      </c>
      <c r="D3418">
        <v>0</v>
      </c>
      <c r="F3418">
        <v>1</v>
      </c>
      <c r="G3418">
        <v>83</v>
      </c>
      <c r="H3418">
        <f t="shared" si="849"/>
        <v>1</v>
      </c>
      <c r="I3418">
        <f t="shared" si="850"/>
        <v>0</v>
      </c>
      <c r="J3418">
        <f t="shared" si="851"/>
        <v>0</v>
      </c>
      <c r="K3418">
        <f t="shared" si="852"/>
        <v>1</v>
      </c>
      <c r="L3418">
        <f t="shared" si="853"/>
        <v>0</v>
      </c>
      <c r="M3418">
        <f t="shared" si="854"/>
        <v>0</v>
      </c>
      <c r="N3418">
        <f t="shared" si="855"/>
        <v>1</v>
      </c>
      <c r="O3418">
        <f t="shared" si="856"/>
        <v>0</v>
      </c>
      <c r="P3418">
        <v>68</v>
      </c>
      <c r="Q3418">
        <f t="shared" si="857"/>
        <v>1</v>
      </c>
      <c r="R3418">
        <f t="shared" si="858"/>
        <v>0</v>
      </c>
      <c r="S3418">
        <f t="shared" si="859"/>
        <v>0</v>
      </c>
      <c r="T3418">
        <f t="shared" si="860"/>
        <v>0</v>
      </c>
      <c r="U3418">
        <v>1</v>
      </c>
      <c r="V3418">
        <f t="shared" si="861"/>
        <v>0.25247849391779031</v>
      </c>
      <c r="W3418">
        <f t="shared" si="862"/>
        <v>0.56278644840518444</v>
      </c>
      <c r="X3418">
        <f t="shared" si="863"/>
        <v>0.55878840205541502</v>
      </c>
      <c r="Y3418">
        <f t="shared" si="864"/>
        <v>0</v>
      </c>
      <c r="Z3418" t="s">
        <v>3450</v>
      </c>
    </row>
    <row r="3419" spans="1:26" x14ac:dyDescent="0.25">
      <c r="A3419" t="s">
        <v>26</v>
      </c>
      <c r="B3419" t="s">
        <v>30</v>
      </c>
      <c r="C3419" t="s">
        <v>25</v>
      </c>
      <c r="D3419">
        <v>0</v>
      </c>
      <c r="F3419">
        <v>1</v>
      </c>
      <c r="G3419">
        <v>69.849999999999994</v>
      </c>
      <c r="H3419">
        <f t="shared" si="849"/>
        <v>1</v>
      </c>
      <c r="I3419">
        <f t="shared" si="850"/>
        <v>0</v>
      </c>
      <c r="J3419">
        <f t="shared" si="851"/>
        <v>1</v>
      </c>
      <c r="K3419">
        <f t="shared" si="852"/>
        <v>0</v>
      </c>
      <c r="L3419">
        <f t="shared" si="853"/>
        <v>0</v>
      </c>
      <c r="M3419">
        <f t="shared" si="854"/>
        <v>1</v>
      </c>
      <c r="N3419">
        <f t="shared" si="855"/>
        <v>0</v>
      </c>
      <c r="O3419">
        <f t="shared" si="856"/>
        <v>0</v>
      </c>
      <c r="P3419">
        <v>12</v>
      </c>
      <c r="Q3419">
        <f t="shared" si="857"/>
        <v>0</v>
      </c>
      <c r="R3419">
        <f t="shared" si="858"/>
        <v>1</v>
      </c>
      <c r="S3419">
        <f t="shared" si="859"/>
        <v>0</v>
      </c>
      <c r="T3419">
        <f t="shared" si="860"/>
        <v>0</v>
      </c>
      <c r="U3419">
        <v>0</v>
      </c>
      <c r="V3419">
        <f t="shared" si="861"/>
        <v>0.36666342003986041</v>
      </c>
      <c r="W3419">
        <f t="shared" si="862"/>
        <v>0.59065249772478967</v>
      </c>
      <c r="X3419">
        <f t="shared" si="863"/>
        <v>0.13444206359532712</v>
      </c>
      <c r="Y3419">
        <f t="shared" si="864"/>
        <v>1</v>
      </c>
      <c r="Z3419" t="s">
        <v>3451</v>
      </c>
    </row>
    <row r="3420" spans="1:26" x14ac:dyDescent="0.25">
      <c r="A3420" t="s">
        <v>26</v>
      </c>
      <c r="B3420" t="s">
        <v>33</v>
      </c>
      <c r="C3420" t="s">
        <v>25</v>
      </c>
      <c r="D3420">
        <v>0</v>
      </c>
      <c r="F3420">
        <v>1</v>
      </c>
      <c r="G3420">
        <v>56.3</v>
      </c>
      <c r="H3420">
        <f t="shared" si="849"/>
        <v>1</v>
      </c>
      <c r="I3420">
        <f t="shared" si="850"/>
        <v>0</v>
      </c>
      <c r="J3420">
        <f t="shared" si="851"/>
        <v>1</v>
      </c>
      <c r="K3420">
        <f t="shared" si="852"/>
        <v>0</v>
      </c>
      <c r="L3420">
        <f t="shared" si="853"/>
        <v>0</v>
      </c>
      <c r="M3420">
        <f t="shared" si="854"/>
        <v>1</v>
      </c>
      <c r="N3420">
        <f t="shared" si="855"/>
        <v>0</v>
      </c>
      <c r="O3420">
        <f t="shared" si="856"/>
        <v>0</v>
      </c>
      <c r="P3420">
        <v>8</v>
      </c>
      <c r="Q3420">
        <f t="shared" si="857"/>
        <v>0</v>
      </c>
      <c r="R3420">
        <f t="shared" si="858"/>
        <v>0</v>
      </c>
      <c r="S3420">
        <f t="shared" si="859"/>
        <v>0</v>
      </c>
      <c r="T3420">
        <f t="shared" si="860"/>
        <v>1</v>
      </c>
      <c r="U3420">
        <v>0</v>
      </c>
      <c r="V3420">
        <f t="shared" si="861"/>
        <v>0.35040138845356145</v>
      </c>
      <c r="W3420">
        <f t="shared" si="862"/>
        <v>0.58671491118642427</v>
      </c>
      <c r="X3420">
        <f t="shared" si="863"/>
        <v>0.12278113303018366</v>
      </c>
      <c r="Y3420">
        <f t="shared" si="864"/>
        <v>1</v>
      </c>
      <c r="Z3420" t="s">
        <v>3452</v>
      </c>
    </row>
    <row r="3421" spans="1:26" x14ac:dyDescent="0.25">
      <c r="A3421" t="s">
        <v>26</v>
      </c>
      <c r="B3421" t="s">
        <v>27</v>
      </c>
      <c r="C3421" t="s">
        <v>35</v>
      </c>
      <c r="D3421">
        <v>0</v>
      </c>
      <c r="F3421">
        <v>1</v>
      </c>
      <c r="G3421">
        <v>109.55</v>
      </c>
      <c r="H3421">
        <f t="shared" si="849"/>
        <v>1</v>
      </c>
      <c r="I3421">
        <f t="shared" si="850"/>
        <v>0</v>
      </c>
      <c r="J3421">
        <f t="shared" si="851"/>
        <v>0</v>
      </c>
      <c r="K3421">
        <f t="shared" si="852"/>
        <v>1</v>
      </c>
      <c r="L3421">
        <f t="shared" si="853"/>
        <v>0</v>
      </c>
      <c r="M3421">
        <f t="shared" si="854"/>
        <v>1</v>
      </c>
      <c r="N3421">
        <f t="shared" si="855"/>
        <v>0</v>
      </c>
      <c r="O3421">
        <f t="shared" si="856"/>
        <v>0</v>
      </c>
      <c r="P3421">
        <v>54</v>
      </c>
      <c r="Q3421">
        <f t="shared" si="857"/>
        <v>1</v>
      </c>
      <c r="R3421">
        <f t="shared" si="858"/>
        <v>0</v>
      </c>
      <c r="S3421">
        <f t="shared" si="859"/>
        <v>0</v>
      </c>
      <c r="T3421">
        <f t="shared" si="860"/>
        <v>0</v>
      </c>
      <c r="U3421">
        <v>0</v>
      </c>
      <c r="V3421">
        <f t="shared" si="861"/>
        <v>0.57018943293691804</v>
      </c>
      <c r="W3421">
        <f t="shared" si="862"/>
        <v>0.63880688466133462</v>
      </c>
      <c r="X3421">
        <f t="shared" si="863"/>
        <v>0.32511598943292414</v>
      </c>
      <c r="Y3421">
        <f t="shared" si="864"/>
        <v>1</v>
      </c>
      <c r="Z3421" t="s">
        <v>3453</v>
      </c>
    </row>
    <row r="3422" spans="1:26" x14ac:dyDescent="0.25">
      <c r="A3422" t="s">
        <v>45</v>
      </c>
      <c r="B3422" t="s">
        <v>30</v>
      </c>
      <c r="C3422" t="s">
        <v>35</v>
      </c>
      <c r="D3422">
        <v>0</v>
      </c>
      <c r="F3422">
        <v>1</v>
      </c>
      <c r="G3422">
        <v>92.15</v>
      </c>
      <c r="H3422">
        <f t="shared" si="849"/>
        <v>1</v>
      </c>
      <c r="I3422">
        <f t="shared" si="850"/>
        <v>0</v>
      </c>
      <c r="J3422">
        <f t="shared" si="851"/>
        <v>0</v>
      </c>
      <c r="K3422">
        <f t="shared" si="852"/>
        <v>1</v>
      </c>
      <c r="L3422">
        <f t="shared" si="853"/>
        <v>0</v>
      </c>
      <c r="M3422">
        <f t="shared" si="854"/>
        <v>0</v>
      </c>
      <c r="N3422">
        <f t="shared" si="855"/>
        <v>0</v>
      </c>
      <c r="O3422">
        <f t="shared" si="856"/>
        <v>1</v>
      </c>
      <c r="P3422">
        <v>69</v>
      </c>
      <c r="Q3422">
        <f t="shared" si="857"/>
        <v>0</v>
      </c>
      <c r="R3422">
        <f t="shared" si="858"/>
        <v>1</v>
      </c>
      <c r="S3422">
        <f t="shared" si="859"/>
        <v>0</v>
      </c>
      <c r="T3422">
        <f t="shared" si="860"/>
        <v>0</v>
      </c>
      <c r="U3422">
        <v>0</v>
      </c>
      <c r="V3422">
        <f t="shared" si="861"/>
        <v>7.0041451166643787E-2</v>
      </c>
      <c r="W3422">
        <f t="shared" si="862"/>
        <v>0.51750320776648451</v>
      </c>
      <c r="X3422">
        <f t="shared" si="863"/>
        <v>4.9058048815293466E-3</v>
      </c>
      <c r="Y3422">
        <f t="shared" si="864"/>
        <v>0</v>
      </c>
      <c r="Z3422" t="s">
        <v>3454</v>
      </c>
    </row>
    <row r="3423" spans="1:26" x14ac:dyDescent="0.25">
      <c r="A3423" t="s">
        <v>26</v>
      </c>
      <c r="B3423" t="s">
        <v>33</v>
      </c>
      <c r="C3423" t="s">
        <v>25</v>
      </c>
      <c r="D3423">
        <v>0</v>
      </c>
      <c r="F3423">
        <v>1</v>
      </c>
      <c r="G3423">
        <v>69.5</v>
      </c>
      <c r="H3423">
        <f t="shared" si="849"/>
        <v>1</v>
      </c>
      <c r="I3423">
        <f t="shared" si="850"/>
        <v>0</v>
      </c>
      <c r="J3423">
        <f t="shared" si="851"/>
        <v>1</v>
      </c>
      <c r="K3423">
        <f t="shared" si="852"/>
        <v>0</v>
      </c>
      <c r="L3423">
        <f t="shared" si="853"/>
        <v>0</v>
      </c>
      <c r="M3423">
        <f t="shared" si="854"/>
        <v>1</v>
      </c>
      <c r="N3423">
        <f t="shared" si="855"/>
        <v>0</v>
      </c>
      <c r="O3423">
        <f t="shared" si="856"/>
        <v>0</v>
      </c>
      <c r="P3423">
        <v>26</v>
      </c>
      <c r="Q3423">
        <f t="shared" si="857"/>
        <v>0</v>
      </c>
      <c r="R3423">
        <f t="shared" si="858"/>
        <v>0</v>
      </c>
      <c r="S3423">
        <f t="shared" si="859"/>
        <v>0</v>
      </c>
      <c r="T3423">
        <f t="shared" si="860"/>
        <v>1</v>
      </c>
      <c r="U3423">
        <v>0</v>
      </c>
      <c r="V3423">
        <f t="shared" si="861"/>
        <v>0.37098091990604276</v>
      </c>
      <c r="W3423">
        <f t="shared" si="862"/>
        <v>0.59169598198314588</v>
      </c>
      <c r="X3423">
        <f t="shared" si="863"/>
        <v>0.13762684293433372</v>
      </c>
      <c r="Y3423">
        <f t="shared" si="864"/>
        <v>1</v>
      </c>
      <c r="Z3423" t="s">
        <v>3455</v>
      </c>
    </row>
    <row r="3424" spans="1:26" x14ac:dyDescent="0.25">
      <c r="A3424" t="s">
        <v>45</v>
      </c>
      <c r="B3424" t="s">
        <v>33</v>
      </c>
      <c r="C3424" t="s">
        <v>35</v>
      </c>
      <c r="D3424">
        <v>0</v>
      </c>
      <c r="F3424">
        <v>1</v>
      </c>
      <c r="G3424">
        <v>97</v>
      </c>
      <c r="H3424">
        <f t="shared" si="849"/>
        <v>1</v>
      </c>
      <c r="I3424">
        <f t="shared" si="850"/>
        <v>0</v>
      </c>
      <c r="J3424">
        <f t="shared" si="851"/>
        <v>0</v>
      </c>
      <c r="K3424">
        <f t="shared" si="852"/>
        <v>1</v>
      </c>
      <c r="L3424">
        <f t="shared" si="853"/>
        <v>0</v>
      </c>
      <c r="M3424">
        <f t="shared" si="854"/>
        <v>0</v>
      </c>
      <c r="N3424">
        <f t="shared" si="855"/>
        <v>0</v>
      </c>
      <c r="O3424">
        <f t="shared" si="856"/>
        <v>1</v>
      </c>
      <c r="P3424">
        <v>72</v>
      </c>
      <c r="Q3424">
        <f t="shared" si="857"/>
        <v>0</v>
      </c>
      <c r="R3424">
        <f t="shared" si="858"/>
        <v>0</v>
      </c>
      <c r="S3424">
        <f t="shared" si="859"/>
        <v>0</v>
      </c>
      <c r="T3424">
        <f t="shared" si="860"/>
        <v>1</v>
      </c>
      <c r="U3424">
        <v>0</v>
      </c>
      <c r="V3424">
        <f t="shared" si="861"/>
        <v>7.7602869920017609E-2</v>
      </c>
      <c r="W3424">
        <f t="shared" si="862"/>
        <v>0.51939098708097886</v>
      </c>
      <c r="X3424">
        <f t="shared" si="863"/>
        <v>6.0222054198231737E-3</v>
      </c>
      <c r="Y3424">
        <f t="shared" si="864"/>
        <v>0</v>
      </c>
      <c r="Z3424" t="s">
        <v>3456</v>
      </c>
    </row>
    <row r="3425" spans="1:26" x14ac:dyDescent="0.25">
      <c r="A3425" t="s">
        <v>45</v>
      </c>
      <c r="B3425" t="s">
        <v>33</v>
      </c>
      <c r="C3425" t="s">
        <v>25</v>
      </c>
      <c r="D3425">
        <v>0</v>
      </c>
      <c r="F3425">
        <v>1</v>
      </c>
      <c r="G3425">
        <v>58.35</v>
      </c>
      <c r="H3425">
        <f t="shared" si="849"/>
        <v>1</v>
      </c>
      <c r="I3425">
        <f t="shared" si="850"/>
        <v>0</v>
      </c>
      <c r="J3425">
        <f t="shared" si="851"/>
        <v>1</v>
      </c>
      <c r="K3425">
        <f t="shared" si="852"/>
        <v>0</v>
      </c>
      <c r="L3425">
        <f t="shared" si="853"/>
        <v>0</v>
      </c>
      <c r="M3425">
        <f t="shared" si="854"/>
        <v>0</v>
      </c>
      <c r="N3425">
        <f t="shared" si="855"/>
        <v>0</v>
      </c>
      <c r="O3425">
        <f t="shared" si="856"/>
        <v>1</v>
      </c>
      <c r="P3425">
        <v>70</v>
      </c>
      <c r="Q3425">
        <f t="shared" si="857"/>
        <v>0</v>
      </c>
      <c r="R3425">
        <f t="shared" si="858"/>
        <v>0</v>
      </c>
      <c r="S3425">
        <f t="shared" si="859"/>
        <v>0</v>
      </c>
      <c r="T3425">
        <f t="shared" si="860"/>
        <v>1</v>
      </c>
      <c r="U3425">
        <v>0</v>
      </c>
      <c r="V3425">
        <f t="shared" si="861"/>
        <v>1.7345378204987077E-2</v>
      </c>
      <c r="W3425">
        <f t="shared" si="862"/>
        <v>0.50433623583435738</v>
      </c>
      <c r="X3425">
        <f t="shared" si="863"/>
        <v>3.0086214507404072E-4</v>
      </c>
      <c r="Y3425">
        <f t="shared" si="864"/>
        <v>0</v>
      </c>
      <c r="Z3425" t="s">
        <v>3457</v>
      </c>
    </row>
    <row r="3426" spans="1:26" x14ac:dyDescent="0.25">
      <c r="A3426" t="s">
        <v>26</v>
      </c>
      <c r="B3426" t="s">
        <v>30</v>
      </c>
      <c r="C3426" t="s">
        <v>25</v>
      </c>
      <c r="D3426">
        <v>0</v>
      </c>
      <c r="F3426">
        <v>1</v>
      </c>
      <c r="G3426">
        <v>50.6</v>
      </c>
      <c r="H3426">
        <f t="shared" si="849"/>
        <v>1</v>
      </c>
      <c r="I3426">
        <f t="shared" si="850"/>
        <v>0</v>
      </c>
      <c r="J3426">
        <f t="shared" si="851"/>
        <v>1</v>
      </c>
      <c r="K3426">
        <f t="shared" si="852"/>
        <v>0</v>
      </c>
      <c r="L3426">
        <f t="shared" si="853"/>
        <v>0</v>
      </c>
      <c r="M3426">
        <f t="shared" si="854"/>
        <v>1</v>
      </c>
      <c r="N3426">
        <f t="shared" si="855"/>
        <v>0</v>
      </c>
      <c r="O3426">
        <f t="shared" si="856"/>
        <v>0</v>
      </c>
      <c r="P3426">
        <v>1</v>
      </c>
      <c r="Q3426">
        <f t="shared" si="857"/>
        <v>0</v>
      </c>
      <c r="R3426">
        <f t="shared" si="858"/>
        <v>1</v>
      </c>
      <c r="S3426">
        <f t="shared" si="859"/>
        <v>0</v>
      </c>
      <c r="T3426">
        <f t="shared" si="860"/>
        <v>0</v>
      </c>
      <c r="U3426">
        <v>1</v>
      </c>
      <c r="V3426">
        <f t="shared" si="861"/>
        <v>0.34151477259908086</v>
      </c>
      <c r="W3426">
        <f t="shared" si="862"/>
        <v>0.58455843232046756</v>
      </c>
      <c r="X3426">
        <f t="shared" si="863"/>
        <v>0.43360279470524027</v>
      </c>
      <c r="Y3426">
        <f t="shared" si="864"/>
        <v>1</v>
      </c>
      <c r="Z3426" t="s">
        <v>3458</v>
      </c>
    </row>
    <row r="3427" spans="1:26" x14ac:dyDescent="0.25">
      <c r="A3427" t="s">
        <v>26</v>
      </c>
      <c r="B3427" t="s">
        <v>27</v>
      </c>
      <c r="C3427" t="s">
        <v>35</v>
      </c>
      <c r="D3427">
        <v>0</v>
      </c>
      <c r="F3427">
        <v>1</v>
      </c>
      <c r="G3427">
        <v>89.5</v>
      </c>
      <c r="H3427">
        <f t="shared" si="849"/>
        <v>1</v>
      </c>
      <c r="I3427">
        <f t="shared" si="850"/>
        <v>0</v>
      </c>
      <c r="J3427">
        <f t="shared" si="851"/>
        <v>0</v>
      </c>
      <c r="K3427">
        <f t="shared" si="852"/>
        <v>1</v>
      </c>
      <c r="L3427">
        <f t="shared" si="853"/>
        <v>0</v>
      </c>
      <c r="M3427">
        <f t="shared" si="854"/>
        <v>1</v>
      </c>
      <c r="N3427">
        <f t="shared" si="855"/>
        <v>0</v>
      </c>
      <c r="O3427">
        <f t="shared" si="856"/>
        <v>0</v>
      </c>
      <c r="P3427">
        <v>10</v>
      </c>
      <c r="Q3427">
        <f t="shared" si="857"/>
        <v>1</v>
      </c>
      <c r="R3427">
        <f t="shared" si="858"/>
        <v>0</v>
      </c>
      <c r="S3427">
        <f t="shared" si="859"/>
        <v>0</v>
      </c>
      <c r="T3427">
        <f t="shared" si="860"/>
        <v>0</v>
      </c>
      <c r="U3427">
        <v>1</v>
      </c>
      <c r="V3427">
        <f t="shared" si="861"/>
        <v>0.53893037190492932</v>
      </c>
      <c r="W3427">
        <f t="shared" si="862"/>
        <v>0.63156355991727586</v>
      </c>
      <c r="X3427">
        <f t="shared" si="863"/>
        <v>0.21258520195172678</v>
      </c>
      <c r="Y3427">
        <f t="shared" si="864"/>
        <v>1</v>
      </c>
      <c r="Z3427" t="s">
        <v>3459</v>
      </c>
    </row>
    <row r="3428" spans="1:26" x14ac:dyDescent="0.25">
      <c r="A3428" t="s">
        <v>29</v>
      </c>
      <c r="B3428" t="s">
        <v>33</v>
      </c>
      <c r="C3428" t="s">
        <v>35</v>
      </c>
      <c r="D3428">
        <v>0</v>
      </c>
      <c r="F3428">
        <v>1</v>
      </c>
      <c r="G3428">
        <v>70.400000000000006</v>
      </c>
      <c r="H3428">
        <f t="shared" si="849"/>
        <v>1</v>
      </c>
      <c r="I3428">
        <f t="shared" si="850"/>
        <v>0</v>
      </c>
      <c r="J3428">
        <f t="shared" si="851"/>
        <v>0</v>
      </c>
      <c r="K3428">
        <f t="shared" si="852"/>
        <v>1</v>
      </c>
      <c r="L3428">
        <f t="shared" si="853"/>
        <v>0</v>
      </c>
      <c r="M3428">
        <f t="shared" si="854"/>
        <v>0</v>
      </c>
      <c r="N3428">
        <f t="shared" si="855"/>
        <v>1</v>
      </c>
      <c r="O3428">
        <f t="shared" si="856"/>
        <v>0</v>
      </c>
      <c r="P3428">
        <v>28</v>
      </c>
      <c r="Q3428">
        <f t="shared" si="857"/>
        <v>0</v>
      </c>
      <c r="R3428">
        <f t="shared" si="858"/>
        <v>0</v>
      </c>
      <c r="S3428">
        <f t="shared" si="859"/>
        <v>0</v>
      </c>
      <c r="T3428">
        <f t="shared" si="860"/>
        <v>1</v>
      </c>
      <c r="U3428">
        <v>0</v>
      </c>
      <c r="V3428">
        <f t="shared" si="861"/>
        <v>0.10092922123635349</v>
      </c>
      <c r="W3428">
        <f t="shared" si="862"/>
        <v>0.52521090759615163</v>
      </c>
      <c r="X3428">
        <f t="shared" si="863"/>
        <v>1.0186707699376789E-2</v>
      </c>
      <c r="Y3428">
        <f t="shared" si="864"/>
        <v>0</v>
      </c>
      <c r="Z3428" t="s">
        <v>3460</v>
      </c>
    </row>
    <row r="3429" spans="1:26" x14ac:dyDescent="0.25">
      <c r="A3429" t="s">
        <v>26</v>
      </c>
      <c r="B3429" t="s">
        <v>27</v>
      </c>
      <c r="C3429" t="s">
        <v>35</v>
      </c>
      <c r="D3429">
        <v>0</v>
      </c>
      <c r="F3429">
        <v>1</v>
      </c>
      <c r="G3429">
        <v>69.8</v>
      </c>
      <c r="H3429">
        <f t="shared" si="849"/>
        <v>1</v>
      </c>
      <c r="I3429">
        <f t="shared" si="850"/>
        <v>0</v>
      </c>
      <c r="J3429">
        <f t="shared" si="851"/>
        <v>0</v>
      </c>
      <c r="K3429">
        <f t="shared" si="852"/>
        <v>1</v>
      </c>
      <c r="L3429">
        <f t="shared" si="853"/>
        <v>0</v>
      </c>
      <c r="M3429">
        <f t="shared" si="854"/>
        <v>1</v>
      </c>
      <c r="N3429">
        <f t="shared" si="855"/>
        <v>0</v>
      </c>
      <c r="O3429">
        <f t="shared" si="856"/>
        <v>0</v>
      </c>
      <c r="P3429">
        <v>1</v>
      </c>
      <c r="Q3429">
        <f t="shared" si="857"/>
        <v>1</v>
      </c>
      <c r="R3429">
        <f t="shared" si="858"/>
        <v>0</v>
      </c>
      <c r="S3429">
        <f t="shared" si="859"/>
        <v>0</v>
      </c>
      <c r="T3429">
        <f t="shared" si="860"/>
        <v>0</v>
      </c>
      <c r="U3429">
        <v>1</v>
      </c>
      <c r="V3429">
        <f t="shared" si="861"/>
        <v>0.50821698026751405</v>
      </c>
      <c r="W3429">
        <f t="shared" si="862"/>
        <v>0.62438840009610952</v>
      </c>
      <c r="X3429">
        <f t="shared" si="863"/>
        <v>0.24185053849720267</v>
      </c>
      <c r="Y3429">
        <f t="shared" si="864"/>
        <v>1</v>
      </c>
      <c r="Z3429" t="s">
        <v>3461</v>
      </c>
    </row>
    <row r="3430" spans="1:26" x14ac:dyDescent="0.25">
      <c r="A3430" t="s">
        <v>26</v>
      </c>
      <c r="B3430" t="s">
        <v>27</v>
      </c>
      <c r="C3430" t="s">
        <v>35</v>
      </c>
      <c r="D3430">
        <v>0</v>
      </c>
      <c r="F3430">
        <v>1</v>
      </c>
      <c r="G3430">
        <v>94.3</v>
      </c>
      <c r="H3430">
        <f t="shared" si="849"/>
        <v>1</v>
      </c>
      <c r="I3430">
        <f t="shared" si="850"/>
        <v>0</v>
      </c>
      <c r="J3430">
        <f t="shared" si="851"/>
        <v>0</v>
      </c>
      <c r="K3430">
        <f t="shared" si="852"/>
        <v>1</v>
      </c>
      <c r="L3430">
        <f t="shared" si="853"/>
        <v>0</v>
      </c>
      <c r="M3430">
        <f t="shared" si="854"/>
        <v>1</v>
      </c>
      <c r="N3430">
        <f t="shared" si="855"/>
        <v>0</v>
      </c>
      <c r="O3430">
        <f t="shared" si="856"/>
        <v>0</v>
      </c>
      <c r="P3430">
        <v>21</v>
      </c>
      <c r="Q3430">
        <f t="shared" si="857"/>
        <v>1</v>
      </c>
      <c r="R3430">
        <f t="shared" si="858"/>
        <v>0</v>
      </c>
      <c r="S3430">
        <f t="shared" si="859"/>
        <v>0</v>
      </c>
      <c r="T3430">
        <f t="shared" si="860"/>
        <v>0</v>
      </c>
      <c r="U3430">
        <v>0</v>
      </c>
      <c r="V3430">
        <f t="shared" si="861"/>
        <v>0.56010528699195239</v>
      </c>
      <c r="W3430">
        <f t="shared" si="862"/>
        <v>0.6364769013099032</v>
      </c>
      <c r="X3430">
        <f t="shared" si="863"/>
        <v>0.31371793251633734</v>
      </c>
      <c r="Y3430">
        <f t="shared" si="864"/>
        <v>1</v>
      </c>
      <c r="Z3430" t="s">
        <v>3462</v>
      </c>
    </row>
    <row r="3431" spans="1:26" x14ac:dyDescent="0.25">
      <c r="A3431" t="s">
        <v>26</v>
      </c>
      <c r="B3431" t="s">
        <v>33</v>
      </c>
      <c r="C3431" t="s">
        <v>35</v>
      </c>
      <c r="D3431">
        <v>1</v>
      </c>
      <c r="F3431">
        <v>1</v>
      </c>
      <c r="G3431">
        <v>93.8</v>
      </c>
      <c r="H3431">
        <f t="shared" si="849"/>
        <v>0</v>
      </c>
      <c r="I3431">
        <f t="shared" si="850"/>
        <v>1</v>
      </c>
      <c r="J3431">
        <f t="shared" si="851"/>
        <v>0</v>
      </c>
      <c r="K3431">
        <f t="shared" si="852"/>
        <v>1</v>
      </c>
      <c r="L3431">
        <f t="shared" si="853"/>
        <v>0</v>
      </c>
      <c r="M3431">
        <f t="shared" si="854"/>
        <v>1</v>
      </c>
      <c r="N3431">
        <f t="shared" si="855"/>
        <v>0</v>
      </c>
      <c r="O3431">
        <f t="shared" si="856"/>
        <v>0</v>
      </c>
      <c r="P3431">
        <v>51</v>
      </c>
      <c r="Q3431">
        <f t="shared" si="857"/>
        <v>0</v>
      </c>
      <c r="R3431">
        <f t="shared" si="858"/>
        <v>0</v>
      </c>
      <c r="S3431">
        <f t="shared" si="859"/>
        <v>0</v>
      </c>
      <c r="T3431">
        <f t="shared" si="860"/>
        <v>1</v>
      </c>
      <c r="U3431">
        <v>1</v>
      </c>
      <c r="V3431">
        <f t="shared" si="861"/>
        <v>0.40400279718280946</v>
      </c>
      <c r="W3431">
        <f t="shared" si="862"/>
        <v>0.59964899411248829</v>
      </c>
      <c r="X3431">
        <f t="shared" si="863"/>
        <v>0.35521266576591531</v>
      </c>
      <c r="Y3431">
        <f t="shared" si="864"/>
        <v>1</v>
      </c>
      <c r="Z3431" t="s">
        <v>3463</v>
      </c>
    </row>
    <row r="3432" spans="1:26" x14ac:dyDescent="0.25">
      <c r="A3432" t="s">
        <v>29</v>
      </c>
      <c r="B3432" t="s">
        <v>33</v>
      </c>
      <c r="C3432" t="s">
        <v>23</v>
      </c>
      <c r="D3432">
        <v>0</v>
      </c>
      <c r="F3432">
        <v>1</v>
      </c>
      <c r="G3432">
        <v>19.55</v>
      </c>
      <c r="H3432">
        <f t="shared" si="849"/>
        <v>1</v>
      </c>
      <c r="I3432">
        <f t="shared" si="850"/>
        <v>0</v>
      </c>
      <c r="J3432">
        <f t="shared" si="851"/>
        <v>0</v>
      </c>
      <c r="K3432">
        <f t="shared" si="852"/>
        <v>0</v>
      </c>
      <c r="L3432">
        <f t="shared" si="853"/>
        <v>1</v>
      </c>
      <c r="M3432">
        <f t="shared" si="854"/>
        <v>0</v>
      </c>
      <c r="N3432">
        <f t="shared" si="855"/>
        <v>1</v>
      </c>
      <c r="O3432">
        <f t="shared" si="856"/>
        <v>0</v>
      </c>
      <c r="P3432">
        <v>53</v>
      </c>
      <c r="Q3432">
        <f t="shared" si="857"/>
        <v>0</v>
      </c>
      <c r="R3432">
        <f t="shared" si="858"/>
        <v>0</v>
      </c>
      <c r="S3432">
        <f t="shared" si="859"/>
        <v>0</v>
      </c>
      <c r="T3432">
        <f t="shared" si="860"/>
        <v>1</v>
      </c>
      <c r="U3432">
        <v>0</v>
      </c>
      <c r="V3432">
        <f t="shared" si="861"/>
        <v>-7.0769557049403346E-3</v>
      </c>
      <c r="W3432">
        <f t="shared" si="862"/>
        <v>0.49823076845783859</v>
      </c>
      <c r="X3432">
        <f t="shared" si="863"/>
        <v>5.008330204968755E-5</v>
      </c>
      <c r="Y3432">
        <f t="shared" si="864"/>
        <v>0</v>
      </c>
      <c r="Z3432" t="s">
        <v>3464</v>
      </c>
    </row>
    <row r="3433" spans="1:26" x14ac:dyDescent="0.25">
      <c r="A3433" t="s">
        <v>29</v>
      </c>
      <c r="B3433" t="s">
        <v>27</v>
      </c>
      <c r="C3433" t="s">
        <v>35</v>
      </c>
      <c r="D3433">
        <v>0</v>
      </c>
      <c r="F3433">
        <v>1</v>
      </c>
      <c r="G3433">
        <v>95.95</v>
      </c>
      <c r="H3433">
        <f t="shared" si="849"/>
        <v>1</v>
      </c>
      <c r="I3433">
        <f t="shared" si="850"/>
        <v>0</v>
      </c>
      <c r="J3433">
        <f t="shared" si="851"/>
        <v>0</v>
      </c>
      <c r="K3433">
        <f t="shared" si="852"/>
        <v>1</v>
      </c>
      <c r="L3433">
        <f t="shared" si="853"/>
        <v>0</v>
      </c>
      <c r="M3433">
        <f t="shared" si="854"/>
        <v>0</v>
      </c>
      <c r="N3433">
        <f t="shared" si="855"/>
        <v>1</v>
      </c>
      <c r="O3433">
        <f t="shared" si="856"/>
        <v>0</v>
      </c>
      <c r="P3433">
        <v>53</v>
      </c>
      <c r="Q3433">
        <f t="shared" si="857"/>
        <v>1</v>
      </c>
      <c r="R3433">
        <f t="shared" si="858"/>
        <v>0</v>
      </c>
      <c r="S3433">
        <f t="shared" si="859"/>
        <v>0</v>
      </c>
      <c r="T3433">
        <f t="shared" si="860"/>
        <v>0</v>
      </c>
      <c r="U3433">
        <v>0</v>
      </c>
      <c r="V3433">
        <f t="shared" si="861"/>
        <v>0.27753143077776066</v>
      </c>
      <c r="W3433">
        <f t="shared" si="862"/>
        <v>0.56894091769491273</v>
      </c>
      <c r="X3433">
        <f t="shared" si="863"/>
        <v>7.7023695069550951E-2</v>
      </c>
      <c r="Y3433">
        <f t="shared" si="864"/>
        <v>0</v>
      </c>
      <c r="Z3433" t="s">
        <v>3465</v>
      </c>
    </row>
    <row r="3434" spans="1:26" x14ac:dyDescent="0.25">
      <c r="A3434" t="s">
        <v>26</v>
      </c>
      <c r="B3434" t="s">
        <v>27</v>
      </c>
      <c r="C3434" t="s">
        <v>35</v>
      </c>
      <c r="D3434">
        <v>0</v>
      </c>
      <c r="F3434">
        <v>1</v>
      </c>
      <c r="G3434">
        <v>101.05</v>
      </c>
      <c r="H3434">
        <f t="shared" si="849"/>
        <v>1</v>
      </c>
      <c r="I3434">
        <f t="shared" si="850"/>
        <v>0</v>
      </c>
      <c r="J3434">
        <f t="shared" si="851"/>
        <v>0</v>
      </c>
      <c r="K3434">
        <f t="shared" si="852"/>
        <v>1</v>
      </c>
      <c r="L3434">
        <f t="shared" si="853"/>
        <v>0</v>
      </c>
      <c r="M3434">
        <f t="shared" si="854"/>
        <v>1</v>
      </c>
      <c r="N3434">
        <f t="shared" si="855"/>
        <v>0</v>
      </c>
      <c r="O3434">
        <f t="shared" si="856"/>
        <v>0</v>
      </c>
      <c r="P3434">
        <v>24</v>
      </c>
      <c r="Q3434">
        <f t="shared" si="857"/>
        <v>1</v>
      </c>
      <c r="R3434">
        <f t="shared" si="858"/>
        <v>0</v>
      </c>
      <c r="S3434">
        <f t="shared" si="859"/>
        <v>0</v>
      </c>
      <c r="T3434">
        <f t="shared" si="860"/>
        <v>0</v>
      </c>
      <c r="U3434">
        <v>1</v>
      </c>
      <c r="V3434">
        <f t="shared" si="861"/>
        <v>0.55207429266509478</v>
      </c>
      <c r="W3434">
        <f t="shared" si="862"/>
        <v>0.63461670872638209</v>
      </c>
      <c r="X3434">
        <f t="shared" si="863"/>
        <v>0.20063743929147518</v>
      </c>
      <c r="Y3434">
        <f t="shared" si="864"/>
        <v>1</v>
      </c>
      <c r="Z3434" t="s">
        <v>3466</v>
      </c>
    </row>
    <row r="3435" spans="1:26" x14ac:dyDescent="0.25">
      <c r="A3435" t="s">
        <v>45</v>
      </c>
      <c r="B3435" t="s">
        <v>38</v>
      </c>
      <c r="C3435" t="s">
        <v>25</v>
      </c>
      <c r="D3435">
        <v>0</v>
      </c>
      <c r="F3435">
        <v>1</v>
      </c>
      <c r="G3435">
        <v>94.8</v>
      </c>
      <c r="H3435">
        <f t="shared" si="849"/>
        <v>1</v>
      </c>
      <c r="I3435">
        <f t="shared" si="850"/>
        <v>0</v>
      </c>
      <c r="J3435">
        <f t="shared" si="851"/>
        <v>1</v>
      </c>
      <c r="K3435">
        <f t="shared" si="852"/>
        <v>0</v>
      </c>
      <c r="L3435">
        <f t="shared" si="853"/>
        <v>0</v>
      </c>
      <c r="M3435">
        <f t="shared" si="854"/>
        <v>0</v>
      </c>
      <c r="N3435">
        <f t="shared" si="855"/>
        <v>0</v>
      </c>
      <c r="O3435">
        <f t="shared" si="856"/>
        <v>1</v>
      </c>
      <c r="P3435">
        <v>70</v>
      </c>
      <c r="Q3435">
        <f t="shared" si="857"/>
        <v>0</v>
      </c>
      <c r="R3435">
        <f t="shared" si="858"/>
        <v>0</v>
      </c>
      <c r="S3435">
        <f t="shared" si="859"/>
        <v>1</v>
      </c>
      <c r="T3435">
        <f t="shared" si="860"/>
        <v>0</v>
      </c>
      <c r="U3435">
        <v>0</v>
      </c>
      <c r="V3435">
        <f t="shared" si="861"/>
        <v>7.9036117272026418E-2</v>
      </c>
      <c r="W3435">
        <f t="shared" si="862"/>
        <v>0.51974874999888065</v>
      </c>
      <c r="X3435">
        <f t="shared" si="863"/>
        <v>6.2467078334375124E-3</v>
      </c>
      <c r="Y3435">
        <f t="shared" si="864"/>
        <v>0</v>
      </c>
      <c r="Z3435" t="s">
        <v>3467</v>
      </c>
    </row>
    <row r="3436" spans="1:26" x14ac:dyDescent="0.25">
      <c r="A3436" t="s">
        <v>29</v>
      </c>
      <c r="B3436" t="s">
        <v>27</v>
      </c>
      <c r="C3436" t="s">
        <v>35</v>
      </c>
      <c r="D3436">
        <v>0</v>
      </c>
      <c r="F3436">
        <v>1</v>
      </c>
      <c r="G3436">
        <v>107.75</v>
      </c>
      <c r="H3436">
        <f t="shared" si="849"/>
        <v>1</v>
      </c>
      <c r="I3436">
        <f t="shared" si="850"/>
        <v>0</v>
      </c>
      <c r="J3436">
        <f t="shared" si="851"/>
        <v>0</v>
      </c>
      <c r="K3436">
        <f t="shared" si="852"/>
        <v>1</v>
      </c>
      <c r="L3436">
        <f t="shared" si="853"/>
        <v>0</v>
      </c>
      <c r="M3436">
        <f t="shared" si="854"/>
        <v>0</v>
      </c>
      <c r="N3436">
        <f t="shared" si="855"/>
        <v>1</v>
      </c>
      <c r="O3436">
        <f t="shared" si="856"/>
        <v>0</v>
      </c>
      <c r="P3436">
        <v>61</v>
      </c>
      <c r="Q3436">
        <f t="shared" si="857"/>
        <v>1</v>
      </c>
      <c r="R3436">
        <f t="shared" si="858"/>
        <v>0</v>
      </c>
      <c r="S3436">
        <f t="shared" si="859"/>
        <v>0</v>
      </c>
      <c r="T3436">
        <f t="shared" si="860"/>
        <v>0</v>
      </c>
      <c r="U3436">
        <v>0</v>
      </c>
      <c r="V3436">
        <f t="shared" si="861"/>
        <v>0.29106511539119279</v>
      </c>
      <c r="W3436">
        <f t="shared" si="862"/>
        <v>0.57225687079510923</v>
      </c>
      <c r="X3436">
        <f t="shared" si="863"/>
        <v>8.4718901397688368E-2</v>
      </c>
      <c r="Y3436">
        <f t="shared" si="864"/>
        <v>0</v>
      </c>
      <c r="Z3436" t="s">
        <v>3468</v>
      </c>
    </row>
    <row r="3437" spans="1:26" x14ac:dyDescent="0.25">
      <c r="A3437" t="s">
        <v>29</v>
      </c>
      <c r="B3437" t="s">
        <v>30</v>
      </c>
      <c r="C3437" t="s">
        <v>25</v>
      </c>
      <c r="D3437">
        <v>0</v>
      </c>
      <c r="F3437">
        <v>1</v>
      </c>
      <c r="G3437">
        <v>54.6</v>
      </c>
      <c r="H3437">
        <f t="shared" si="849"/>
        <v>1</v>
      </c>
      <c r="I3437">
        <f t="shared" si="850"/>
        <v>0</v>
      </c>
      <c r="J3437">
        <f t="shared" si="851"/>
        <v>1</v>
      </c>
      <c r="K3437">
        <f t="shared" si="852"/>
        <v>0</v>
      </c>
      <c r="L3437">
        <f t="shared" si="853"/>
        <v>0</v>
      </c>
      <c r="M3437">
        <f t="shared" si="854"/>
        <v>0</v>
      </c>
      <c r="N3437">
        <f t="shared" si="855"/>
        <v>1</v>
      </c>
      <c r="O3437">
        <f t="shared" si="856"/>
        <v>0</v>
      </c>
      <c r="P3437">
        <v>11</v>
      </c>
      <c r="Q3437">
        <f t="shared" si="857"/>
        <v>0</v>
      </c>
      <c r="R3437">
        <f t="shared" si="858"/>
        <v>1</v>
      </c>
      <c r="S3437">
        <f t="shared" si="859"/>
        <v>0</v>
      </c>
      <c r="T3437">
        <f t="shared" si="860"/>
        <v>0</v>
      </c>
      <c r="U3437">
        <v>0</v>
      </c>
      <c r="V3437">
        <f t="shared" si="861"/>
        <v>7.629614570989858E-2</v>
      </c>
      <c r="W3437">
        <f t="shared" si="862"/>
        <v>0.51906478915130949</v>
      </c>
      <c r="X3437">
        <f t="shared" si="863"/>
        <v>5.8211018501860756E-3</v>
      </c>
      <c r="Y3437">
        <f t="shared" si="864"/>
        <v>0</v>
      </c>
      <c r="Z3437" t="s">
        <v>3469</v>
      </c>
    </row>
    <row r="3438" spans="1:26" x14ac:dyDescent="0.25">
      <c r="A3438" t="s">
        <v>26</v>
      </c>
      <c r="B3438" t="s">
        <v>38</v>
      </c>
      <c r="C3438" t="s">
        <v>35</v>
      </c>
      <c r="D3438">
        <v>0</v>
      </c>
      <c r="F3438">
        <v>1</v>
      </c>
      <c r="G3438">
        <v>71.3</v>
      </c>
      <c r="H3438">
        <f t="shared" si="849"/>
        <v>1</v>
      </c>
      <c r="I3438">
        <f t="shared" si="850"/>
        <v>0</v>
      </c>
      <c r="J3438">
        <f t="shared" si="851"/>
        <v>0</v>
      </c>
      <c r="K3438">
        <f t="shared" si="852"/>
        <v>1</v>
      </c>
      <c r="L3438">
        <f t="shared" si="853"/>
        <v>0</v>
      </c>
      <c r="M3438">
        <f t="shared" si="854"/>
        <v>1</v>
      </c>
      <c r="N3438">
        <f t="shared" si="855"/>
        <v>0</v>
      </c>
      <c r="O3438">
        <f t="shared" si="856"/>
        <v>0</v>
      </c>
      <c r="P3438">
        <v>2</v>
      </c>
      <c r="Q3438">
        <f t="shared" si="857"/>
        <v>0</v>
      </c>
      <c r="R3438">
        <f t="shared" si="858"/>
        <v>0</v>
      </c>
      <c r="S3438">
        <f t="shared" si="859"/>
        <v>1</v>
      </c>
      <c r="T3438">
        <f t="shared" si="860"/>
        <v>0</v>
      </c>
      <c r="U3438">
        <v>0</v>
      </c>
      <c r="V3438">
        <f t="shared" si="861"/>
        <v>0.36892405038880721</v>
      </c>
      <c r="W3438">
        <f t="shared" si="862"/>
        <v>0.59119896551227524</v>
      </c>
      <c r="X3438">
        <f t="shared" si="863"/>
        <v>0.13610495495528316</v>
      </c>
      <c r="Y3438">
        <f t="shared" si="864"/>
        <v>1</v>
      </c>
      <c r="Z3438" t="s">
        <v>3470</v>
      </c>
    </row>
    <row r="3439" spans="1:26" x14ac:dyDescent="0.25">
      <c r="A3439" t="s">
        <v>29</v>
      </c>
      <c r="B3439" t="s">
        <v>33</v>
      </c>
      <c r="C3439" t="s">
        <v>23</v>
      </c>
      <c r="D3439">
        <v>0</v>
      </c>
      <c r="F3439">
        <v>1</v>
      </c>
      <c r="G3439">
        <v>19.5</v>
      </c>
      <c r="H3439">
        <f t="shared" si="849"/>
        <v>1</v>
      </c>
      <c r="I3439">
        <f t="shared" si="850"/>
        <v>0</v>
      </c>
      <c r="J3439">
        <f t="shared" si="851"/>
        <v>0</v>
      </c>
      <c r="K3439">
        <f t="shared" si="852"/>
        <v>0</v>
      </c>
      <c r="L3439">
        <f t="shared" si="853"/>
        <v>1</v>
      </c>
      <c r="M3439">
        <f t="shared" si="854"/>
        <v>0</v>
      </c>
      <c r="N3439">
        <f t="shared" si="855"/>
        <v>1</v>
      </c>
      <c r="O3439">
        <f t="shared" si="856"/>
        <v>0</v>
      </c>
      <c r="P3439">
        <v>25</v>
      </c>
      <c r="Q3439">
        <f t="shared" si="857"/>
        <v>0</v>
      </c>
      <c r="R3439">
        <f t="shared" si="858"/>
        <v>0</v>
      </c>
      <c r="S3439">
        <f t="shared" si="859"/>
        <v>0</v>
      </c>
      <c r="T3439">
        <f t="shared" si="860"/>
        <v>1</v>
      </c>
      <c r="U3439">
        <v>0</v>
      </c>
      <c r="V3439">
        <f t="shared" si="861"/>
        <v>-1.2018077736349379E-2</v>
      </c>
      <c r="W3439">
        <f t="shared" si="862"/>
        <v>0.49699551672833525</v>
      </c>
      <c r="X3439">
        <f t="shared" si="863"/>
        <v>1.4443419247693663E-4</v>
      </c>
      <c r="Y3439">
        <f t="shared" si="864"/>
        <v>0</v>
      </c>
      <c r="Z3439" t="s">
        <v>3471</v>
      </c>
    </row>
    <row r="3440" spans="1:26" x14ac:dyDescent="0.25">
      <c r="A3440" t="s">
        <v>29</v>
      </c>
      <c r="B3440" t="s">
        <v>38</v>
      </c>
      <c r="C3440" t="s">
        <v>25</v>
      </c>
      <c r="D3440">
        <v>0</v>
      </c>
      <c r="F3440">
        <v>1</v>
      </c>
      <c r="G3440">
        <v>56.3</v>
      </c>
      <c r="H3440">
        <f t="shared" si="849"/>
        <v>1</v>
      </c>
      <c r="I3440">
        <f t="shared" si="850"/>
        <v>0</v>
      </c>
      <c r="J3440">
        <f t="shared" si="851"/>
        <v>1</v>
      </c>
      <c r="K3440">
        <f t="shared" si="852"/>
        <v>0</v>
      </c>
      <c r="L3440">
        <f t="shared" si="853"/>
        <v>0</v>
      </c>
      <c r="M3440">
        <f t="shared" si="854"/>
        <v>0</v>
      </c>
      <c r="N3440">
        <f t="shared" si="855"/>
        <v>1</v>
      </c>
      <c r="O3440">
        <f t="shared" si="856"/>
        <v>0</v>
      </c>
      <c r="P3440">
        <v>41</v>
      </c>
      <c r="Q3440">
        <f t="shared" si="857"/>
        <v>0</v>
      </c>
      <c r="R3440">
        <f t="shared" si="858"/>
        <v>0</v>
      </c>
      <c r="S3440">
        <f t="shared" si="859"/>
        <v>1</v>
      </c>
      <c r="T3440">
        <f t="shared" si="860"/>
        <v>0</v>
      </c>
      <c r="U3440">
        <v>0</v>
      </c>
      <c r="V3440">
        <f t="shared" si="861"/>
        <v>7.8946539912112076E-2</v>
      </c>
      <c r="W3440">
        <f t="shared" si="862"/>
        <v>0.51972639055570857</v>
      </c>
      <c r="X3440">
        <f t="shared" si="863"/>
        <v>6.232556164094705E-3</v>
      </c>
      <c r="Y3440">
        <f t="shared" si="864"/>
        <v>0</v>
      </c>
      <c r="Z3440" t="s">
        <v>3472</v>
      </c>
    </row>
    <row r="3441" spans="1:26" x14ac:dyDescent="0.25">
      <c r="A3441" t="s">
        <v>26</v>
      </c>
      <c r="B3441" t="s">
        <v>27</v>
      </c>
      <c r="C3441" t="s">
        <v>35</v>
      </c>
      <c r="D3441">
        <v>0</v>
      </c>
      <c r="F3441">
        <v>1</v>
      </c>
      <c r="G3441">
        <v>94.7</v>
      </c>
      <c r="H3441">
        <f t="shared" si="849"/>
        <v>1</v>
      </c>
      <c r="I3441">
        <f t="shared" si="850"/>
        <v>0</v>
      </c>
      <c r="J3441">
        <f t="shared" si="851"/>
        <v>0</v>
      </c>
      <c r="K3441">
        <f t="shared" si="852"/>
        <v>1</v>
      </c>
      <c r="L3441">
        <f t="shared" si="853"/>
        <v>0</v>
      </c>
      <c r="M3441">
        <f t="shared" si="854"/>
        <v>1</v>
      </c>
      <c r="N3441">
        <f t="shared" si="855"/>
        <v>0</v>
      </c>
      <c r="O3441">
        <f t="shared" si="856"/>
        <v>0</v>
      </c>
      <c r="P3441">
        <v>18</v>
      </c>
      <c r="Q3441">
        <f t="shared" si="857"/>
        <v>1</v>
      </c>
      <c r="R3441">
        <f t="shared" si="858"/>
        <v>0</v>
      </c>
      <c r="S3441">
        <f t="shared" si="859"/>
        <v>0</v>
      </c>
      <c r="T3441">
        <f t="shared" si="860"/>
        <v>0</v>
      </c>
      <c r="U3441">
        <v>1</v>
      </c>
      <c r="V3441">
        <f t="shared" si="861"/>
        <v>0.5607289091571791</v>
      </c>
      <c r="W3441">
        <f t="shared" si="862"/>
        <v>0.63662117901516024</v>
      </c>
      <c r="X3441">
        <f t="shared" si="863"/>
        <v>0.1929590912502418</v>
      </c>
      <c r="Y3441">
        <f t="shared" si="864"/>
        <v>1</v>
      </c>
      <c r="Z3441" t="s">
        <v>3473</v>
      </c>
    </row>
    <row r="3442" spans="1:26" x14ac:dyDescent="0.25">
      <c r="A3442" t="s">
        <v>45</v>
      </c>
      <c r="B3442" t="s">
        <v>33</v>
      </c>
      <c r="C3442" t="s">
        <v>35</v>
      </c>
      <c r="D3442">
        <v>1</v>
      </c>
      <c r="F3442">
        <v>1</v>
      </c>
      <c r="G3442">
        <v>104.15</v>
      </c>
      <c r="H3442">
        <f t="shared" si="849"/>
        <v>0</v>
      </c>
      <c r="I3442">
        <f t="shared" si="850"/>
        <v>1</v>
      </c>
      <c r="J3442">
        <f t="shared" si="851"/>
        <v>0</v>
      </c>
      <c r="K3442">
        <f t="shared" si="852"/>
        <v>1</v>
      </c>
      <c r="L3442">
        <f t="shared" si="853"/>
        <v>0</v>
      </c>
      <c r="M3442">
        <f t="shared" si="854"/>
        <v>0</v>
      </c>
      <c r="N3442">
        <f t="shared" si="855"/>
        <v>0</v>
      </c>
      <c r="O3442">
        <f t="shared" si="856"/>
        <v>1</v>
      </c>
      <c r="P3442">
        <v>72</v>
      </c>
      <c r="Q3442">
        <f t="shared" si="857"/>
        <v>0</v>
      </c>
      <c r="R3442">
        <f t="shared" si="858"/>
        <v>0</v>
      </c>
      <c r="S3442">
        <f t="shared" si="859"/>
        <v>0</v>
      </c>
      <c r="T3442">
        <f t="shared" si="860"/>
        <v>1</v>
      </c>
      <c r="U3442">
        <v>1</v>
      </c>
      <c r="V3442">
        <f t="shared" si="861"/>
        <v>8.8750116123444994E-2</v>
      </c>
      <c r="W3442">
        <f t="shared" si="862"/>
        <v>0.52217297699974374</v>
      </c>
      <c r="X3442">
        <f t="shared" si="863"/>
        <v>0.83037635086503503</v>
      </c>
      <c r="Y3442">
        <f t="shared" si="864"/>
        <v>0</v>
      </c>
      <c r="Z3442" t="s">
        <v>3474</v>
      </c>
    </row>
    <row r="3443" spans="1:26" x14ac:dyDescent="0.25">
      <c r="A3443" t="s">
        <v>45</v>
      </c>
      <c r="B3443" t="s">
        <v>38</v>
      </c>
      <c r="C3443" t="s">
        <v>25</v>
      </c>
      <c r="D3443">
        <v>0</v>
      </c>
      <c r="F3443">
        <v>1</v>
      </c>
      <c r="G3443">
        <v>90.55</v>
      </c>
      <c r="H3443">
        <f t="shared" si="849"/>
        <v>1</v>
      </c>
      <c r="I3443">
        <f t="shared" si="850"/>
        <v>0</v>
      </c>
      <c r="J3443">
        <f t="shared" si="851"/>
        <v>1</v>
      </c>
      <c r="K3443">
        <f t="shared" si="852"/>
        <v>0</v>
      </c>
      <c r="L3443">
        <f t="shared" si="853"/>
        <v>0</v>
      </c>
      <c r="M3443">
        <f t="shared" si="854"/>
        <v>0</v>
      </c>
      <c r="N3443">
        <f t="shared" si="855"/>
        <v>0</v>
      </c>
      <c r="O3443">
        <f t="shared" si="856"/>
        <v>1</v>
      </c>
      <c r="P3443">
        <v>71</v>
      </c>
      <c r="Q3443">
        <f t="shared" si="857"/>
        <v>0</v>
      </c>
      <c r="R3443">
        <f t="shared" si="858"/>
        <v>0</v>
      </c>
      <c r="S3443">
        <f t="shared" si="859"/>
        <v>1</v>
      </c>
      <c r="T3443">
        <f t="shared" si="860"/>
        <v>0</v>
      </c>
      <c r="U3443">
        <v>0</v>
      </c>
      <c r="V3443">
        <f t="shared" si="861"/>
        <v>6.7546962505736968E-2</v>
      </c>
      <c r="W3443">
        <f t="shared" si="862"/>
        <v>0.51688032294536823</v>
      </c>
      <c r="X3443">
        <f t="shared" si="863"/>
        <v>4.562592143751436E-3</v>
      </c>
      <c r="Y3443">
        <f t="shared" si="864"/>
        <v>0</v>
      </c>
      <c r="Z3443" t="s">
        <v>3475</v>
      </c>
    </row>
    <row r="3444" spans="1:26" x14ac:dyDescent="0.25">
      <c r="A3444" t="s">
        <v>29</v>
      </c>
      <c r="B3444" t="s">
        <v>30</v>
      </c>
      <c r="C3444" t="s">
        <v>25</v>
      </c>
      <c r="D3444">
        <v>0</v>
      </c>
      <c r="F3444">
        <v>1</v>
      </c>
      <c r="G3444">
        <v>60.8</v>
      </c>
      <c r="H3444">
        <f t="shared" si="849"/>
        <v>1</v>
      </c>
      <c r="I3444">
        <f t="shared" si="850"/>
        <v>0</v>
      </c>
      <c r="J3444">
        <f t="shared" si="851"/>
        <v>1</v>
      </c>
      <c r="K3444">
        <f t="shared" si="852"/>
        <v>0</v>
      </c>
      <c r="L3444">
        <f t="shared" si="853"/>
        <v>0</v>
      </c>
      <c r="M3444">
        <f t="shared" si="854"/>
        <v>0</v>
      </c>
      <c r="N3444">
        <f t="shared" si="855"/>
        <v>1</v>
      </c>
      <c r="O3444">
        <f t="shared" si="856"/>
        <v>0</v>
      </c>
      <c r="P3444">
        <v>34</v>
      </c>
      <c r="Q3444">
        <f t="shared" si="857"/>
        <v>0</v>
      </c>
      <c r="R3444">
        <f t="shared" si="858"/>
        <v>1</v>
      </c>
      <c r="S3444">
        <f t="shared" si="859"/>
        <v>0</v>
      </c>
      <c r="T3444">
        <f t="shared" si="860"/>
        <v>0</v>
      </c>
      <c r="U3444">
        <v>0</v>
      </c>
      <c r="V3444">
        <f t="shared" si="861"/>
        <v>8.5962289270912526E-2</v>
      </c>
      <c r="W3444">
        <f t="shared" si="862"/>
        <v>0.52147734834699067</v>
      </c>
      <c r="X3444">
        <f t="shared" si="863"/>
        <v>7.3895151766960425E-3</v>
      </c>
      <c r="Y3444">
        <f t="shared" si="864"/>
        <v>0</v>
      </c>
      <c r="Z3444" t="s">
        <v>3476</v>
      </c>
    </row>
    <row r="3445" spans="1:26" x14ac:dyDescent="0.25">
      <c r="A3445" t="s">
        <v>26</v>
      </c>
      <c r="B3445" t="s">
        <v>38</v>
      </c>
      <c r="C3445" t="s">
        <v>35</v>
      </c>
      <c r="D3445">
        <v>0</v>
      </c>
      <c r="F3445">
        <v>1</v>
      </c>
      <c r="G3445">
        <v>98.8</v>
      </c>
      <c r="H3445">
        <f t="shared" si="849"/>
        <v>1</v>
      </c>
      <c r="I3445">
        <f t="shared" si="850"/>
        <v>0</v>
      </c>
      <c r="J3445">
        <f t="shared" si="851"/>
        <v>0</v>
      </c>
      <c r="K3445">
        <f t="shared" si="852"/>
        <v>1</v>
      </c>
      <c r="L3445">
        <f t="shared" si="853"/>
        <v>0</v>
      </c>
      <c r="M3445">
        <f t="shared" si="854"/>
        <v>1</v>
      </c>
      <c r="N3445">
        <f t="shared" si="855"/>
        <v>0</v>
      </c>
      <c r="O3445">
        <f t="shared" si="856"/>
        <v>0</v>
      </c>
      <c r="P3445">
        <v>29</v>
      </c>
      <c r="Q3445">
        <f t="shared" si="857"/>
        <v>0</v>
      </c>
      <c r="R3445">
        <f t="shared" si="858"/>
        <v>0</v>
      </c>
      <c r="S3445">
        <f t="shared" si="859"/>
        <v>1</v>
      </c>
      <c r="T3445">
        <f t="shared" si="860"/>
        <v>0</v>
      </c>
      <c r="U3445">
        <v>0</v>
      </c>
      <c r="V3445">
        <f t="shared" si="861"/>
        <v>0.43035269261320158</v>
      </c>
      <c r="W3445">
        <f t="shared" si="862"/>
        <v>0.60595788502555381</v>
      </c>
      <c r="X3445">
        <f t="shared" si="863"/>
        <v>0.18520344003943276</v>
      </c>
      <c r="Y3445">
        <f t="shared" si="864"/>
        <v>1</v>
      </c>
      <c r="Z3445" t="s">
        <v>3477</v>
      </c>
    </row>
    <row r="3446" spans="1:26" x14ac:dyDescent="0.25">
      <c r="A3446" t="s">
        <v>29</v>
      </c>
      <c r="B3446" t="s">
        <v>38</v>
      </c>
      <c r="C3446" t="s">
        <v>35</v>
      </c>
      <c r="D3446">
        <v>1</v>
      </c>
      <c r="F3446">
        <v>1</v>
      </c>
      <c r="G3446">
        <v>98.15</v>
      </c>
      <c r="H3446">
        <f t="shared" si="849"/>
        <v>0</v>
      </c>
      <c r="I3446">
        <f t="shared" si="850"/>
        <v>1</v>
      </c>
      <c r="J3446">
        <f t="shared" si="851"/>
        <v>0</v>
      </c>
      <c r="K3446">
        <f t="shared" si="852"/>
        <v>1</v>
      </c>
      <c r="L3446">
        <f t="shared" si="853"/>
        <v>0</v>
      </c>
      <c r="M3446">
        <f t="shared" si="854"/>
        <v>0</v>
      </c>
      <c r="N3446">
        <f t="shared" si="855"/>
        <v>1</v>
      </c>
      <c r="O3446">
        <f t="shared" si="856"/>
        <v>0</v>
      </c>
      <c r="P3446">
        <v>40</v>
      </c>
      <c r="Q3446">
        <f t="shared" si="857"/>
        <v>0</v>
      </c>
      <c r="R3446">
        <f t="shared" si="858"/>
        <v>0</v>
      </c>
      <c r="S3446">
        <f t="shared" si="859"/>
        <v>1</v>
      </c>
      <c r="T3446">
        <f t="shared" si="860"/>
        <v>0</v>
      </c>
      <c r="U3446">
        <v>0</v>
      </c>
      <c r="V3446">
        <f t="shared" si="861"/>
        <v>0.13932983968820056</v>
      </c>
      <c r="W3446">
        <f t="shared" si="862"/>
        <v>0.53477621945427734</v>
      </c>
      <c r="X3446">
        <f t="shared" si="863"/>
        <v>1.941280422753967E-2</v>
      </c>
      <c r="Y3446">
        <f t="shared" si="864"/>
        <v>0</v>
      </c>
      <c r="Z3446" t="s">
        <v>3478</v>
      </c>
    </row>
    <row r="3447" spans="1:26" x14ac:dyDescent="0.25">
      <c r="A3447" t="s">
        <v>29</v>
      </c>
      <c r="B3447" t="s">
        <v>30</v>
      </c>
      <c r="C3447" t="s">
        <v>25</v>
      </c>
      <c r="D3447">
        <v>0</v>
      </c>
      <c r="F3447">
        <v>1</v>
      </c>
      <c r="G3447">
        <v>35.35</v>
      </c>
      <c r="H3447">
        <f t="shared" si="849"/>
        <v>1</v>
      </c>
      <c r="I3447">
        <f t="shared" si="850"/>
        <v>0</v>
      </c>
      <c r="J3447">
        <f t="shared" si="851"/>
        <v>1</v>
      </c>
      <c r="K3447">
        <f t="shared" si="852"/>
        <v>0</v>
      </c>
      <c r="L3447">
        <f t="shared" si="853"/>
        <v>0</v>
      </c>
      <c r="M3447">
        <f t="shared" si="854"/>
        <v>0</v>
      </c>
      <c r="N3447">
        <f t="shared" si="855"/>
        <v>1</v>
      </c>
      <c r="O3447">
        <f t="shared" si="856"/>
        <v>0</v>
      </c>
      <c r="P3447">
        <v>36</v>
      </c>
      <c r="Q3447">
        <f t="shared" si="857"/>
        <v>0</v>
      </c>
      <c r="R3447">
        <f t="shared" si="858"/>
        <v>1</v>
      </c>
      <c r="S3447">
        <f t="shared" si="859"/>
        <v>0</v>
      </c>
      <c r="T3447">
        <f t="shared" si="860"/>
        <v>0</v>
      </c>
      <c r="U3447">
        <v>0</v>
      </c>
      <c r="V3447">
        <f t="shared" si="861"/>
        <v>4.6284329008363323E-2</v>
      </c>
      <c r="W3447">
        <f t="shared" si="862"/>
        <v>0.51156901702576341</v>
      </c>
      <c r="X3447">
        <f t="shared" si="863"/>
        <v>2.1422391117544228E-3</v>
      </c>
      <c r="Y3447">
        <f t="shared" si="864"/>
        <v>0</v>
      </c>
      <c r="Z3447" t="s">
        <v>3479</v>
      </c>
    </row>
    <row r="3448" spans="1:26" x14ac:dyDescent="0.25">
      <c r="A3448" t="s">
        <v>29</v>
      </c>
      <c r="B3448" t="s">
        <v>27</v>
      </c>
      <c r="C3448" t="s">
        <v>35</v>
      </c>
      <c r="D3448">
        <v>0</v>
      </c>
      <c r="F3448">
        <v>1</v>
      </c>
      <c r="G3448">
        <v>103.15</v>
      </c>
      <c r="H3448">
        <f t="shared" si="849"/>
        <v>1</v>
      </c>
      <c r="I3448">
        <f t="shared" si="850"/>
        <v>0</v>
      </c>
      <c r="J3448">
        <f t="shared" si="851"/>
        <v>0</v>
      </c>
      <c r="K3448">
        <f t="shared" si="852"/>
        <v>1</v>
      </c>
      <c r="L3448">
        <f t="shared" si="853"/>
        <v>0</v>
      </c>
      <c r="M3448">
        <f t="shared" si="854"/>
        <v>0</v>
      </c>
      <c r="N3448">
        <f t="shared" si="855"/>
        <v>1</v>
      </c>
      <c r="O3448">
        <f t="shared" si="856"/>
        <v>0</v>
      </c>
      <c r="P3448">
        <v>46</v>
      </c>
      <c r="Q3448">
        <f t="shared" si="857"/>
        <v>1</v>
      </c>
      <c r="R3448">
        <f t="shared" si="858"/>
        <v>0</v>
      </c>
      <c r="S3448">
        <f t="shared" si="859"/>
        <v>0</v>
      </c>
      <c r="T3448">
        <f t="shared" si="860"/>
        <v>0</v>
      </c>
      <c r="U3448">
        <v>0</v>
      </c>
      <c r="V3448">
        <f t="shared" si="861"/>
        <v>0.28875662975184135</v>
      </c>
      <c r="W3448">
        <f t="shared" si="862"/>
        <v>0.57169170809624614</v>
      </c>
      <c r="X3448">
        <f t="shared" si="863"/>
        <v>8.3380391225641989E-2</v>
      </c>
      <c r="Y3448">
        <f t="shared" si="864"/>
        <v>0</v>
      </c>
      <c r="Z3448" t="s">
        <v>3480</v>
      </c>
    </row>
    <row r="3449" spans="1:26" x14ac:dyDescent="0.25">
      <c r="A3449" t="s">
        <v>29</v>
      </c>
      <c r="B3449" t="s">
        <v>27</v>
      </c>
      <c r="C3449" t="s">
        <v>35</v>
      </c>
      <c r="D3449">
        <v>0</v>
      </c>
      <c r="F3449">
        <v>1</v>
      </c>
      <c r="G3449">
        <v>107.75</v>
      </c>
      <c r="H3449">
        <f t="shared" si="849"/>
        <v>1</v>
      </c>
      <c r="I3449">
        <f t="shared" si="850"/>
        <v>0</v>
      </c>
      <c r="J3449">
        <f t="shared" si="851"/>
        <v>0</v>
      </c>
      <c r="K3449">
        <f t="shared" si="852"/>
        <v>1</v>
      </c>
      <c r="L3449">
        <f t="shared" si="853"/>
        <v>0</v>
      </c>
      <c r="M3449">
        <f t="shared" si="854"/>
        <v>0</v>
      </c>
      <c r="N3449">
        <f t="shared" si="855"/>
        <v>1</v>
      </c>
      <c r="O3449">
        <f t="shared" si="856"/>
        <v>0</v>
      </c>
      <c r="P3449">
        <v>58</v>
      </c>
      <c r="Q3449">
        <f t="shared" si="857"/>
        <v>1</v>
      </c>
      <c r="R3449">
        <f t="shared" si="858"/>
        <v>0</v>
      </c>
      <c r="S3449">
        <f t="shared" si="859"/>
        <v>0</v>
      </c>
      <c r="T3449">
        <f t="shared" si="860"/>
        <v>0</v>
      </c>
      <c r="U3449">
        <v>0</v>
      </c>
      <c r="V3449">
        <f t="shared" si="861"/>
        <v>0.29592828465194848</v>
      </c>
      <c r="W3449">
        <f t="shared" si="862"/>
        <v>0.57344685173278609</v>
      </c>
      <c r="X3449">
        <f t="shared" si="863"/>
        <v>8.7573549657044641E-2</v>
      </c>
      <c r="Y3449">
        <f t="shared" si="864"/>
        <v>0</v>
      </c>
      <c r="Z3449" t="s">
        <v>3481</v>
      </c>
    </row>
    <row r="3450" spans="1:26" x14ac:dyDescent="0.25">
      <c r="A3450" t="s">
        <v>29</v>
      </c>
      <c r="B3450" t="s">
        <v>38</v>
      </c>
      <c r="C3450" t="s">
        <v>35</v>
      </c>
      <c r="D3450">
        <v>0</v>
      </c>
      <c r="F3450">
        <v>1</v>
      </c>
      <c r="G3450">
        <v>81.400000000000006</v>
      </c>
      <c r="H3450">
        <f t="shared" si="849"/>
        <v>1</v>
      </c>
      <c r="I3450">
        <f t="shared" si="850"/>
        <v>0</v>
      </c>
      <c r="J3450">
        <f t="shared" si="851"/>
        <v>0</v>
      </c>
      <c r="K3450">
        <f t="shared" si="852"/>
        <v>1</v>
      </c>
      <c r="L3450">
        <f t="shared" si="853"/>
        <v>0</v>
      </c>
      <c r="M3450">
        <f t="shared" si="854"/>
        <v>0</v>
      </c>
      <c r="N3450">
        <f t="shared" si="855"/>
        <v>1</v>
      </c>
      <c r="O3450">
        <f t="shared" si="856"/>
        <v>0</v>
      </c>
      <c r="P3450">
        <v>39</v>
      </c>
      <c r="Q3450">
        <f t="shared" si="857"/>
        <v>0</v>
      </c>
      <c r="R3450">
        <f t="shared" si="858"/>
        <v>0</v>
      </c>
      <c r="S3450">
        <f t="shared" si="859"/>
        <v>1</v>
      </c>
      <c r="T3450">
        <f t="shared" si="860"/>
        <v>0</v>
      </c>
      <c r="U3450">
        <v>0</v>
      </c>
      <c r="V3450">
        <f t="shared" si="861"/>
        <v>0.11321566151933221</v>
      </c>
      <c r="W3450">
        <f t="shared" si="862"/>
        <v>0.52827372128716144</v>
      </c>
      <c r="X3450">
        <f t="shared" si="863"/>
        <v>1.281778601326E-2</v>
      </c>
      <c r="Y3450">
        <f t="shared" si="864"/>
        <v>0</v>
      </c>
      <c r="Z3450" t="s">
        <v>3482</v>
      </c>
    </row>
    <row r="3451" spans="1:26" x14ac:dyDescent="0.25">
      <c r="A3451" t="s">
        <v>26</v>
      </c>
      <c r="B3451" t="s">
        <v>38</v>
      </c>
      <c r="C3451" t="s">
        <v>25</v>
      </c>
      <c r="D3451">
        <v>0</v>
      </c>
      <c r="F3451">
        <v>1</v>
      </c>
      <c r="G3451">
        <v>61.45</v>
      </c>
      <c r="H3451">
        <f t="shared" si="849"/>
        <v>1</v>
      </c>
      <c r="I3451">
        <f t="shared" si="850"/>
        <v>0</v>
      </c>
      <c r="J3451">
        <f t="shared" si="851"/>
        <v>1</v>
      </c>
      <c r="K3451">
        <f t="shared" si="852"/>
        <v>0</v>
      </c>
      <c r="L3451">
        <f t="shared" si="853"/>
        <v>0</v>
      </c>
      <c r="M3451">
        <f t="shared" si="854"/>
        <v>1</v>
      </c>
      <c r="N3451">
        <f t="shared" si="855"/>
        <v>0</v>
      </c>
      <c r="O3451">
        <f t="shared" si="856"/>
        <v>0</v>
      </c>
      <c r="P3451">
        <v>4</v>
      </c>
      <c r="Q3451">
        <f t="shared" si="857"/>
        <v>0</v>
      </c>
      <c r="R3451">
        <f t="shared" si="858"/>
        <v>0</v>
      </c>
      <c r="S3451">
        <f t="shared" si="859"/>
        <v>1</v>
      </c>
      <c r="T3451">
        <f t="shared" si="860"/>
        <v>0</v>
      </c>
      <c r="U3451">
        <v>1</v>
      </c>
      <c r="V3451">
        <f t="shared" si="861"/>
        <v>0.35843052383085527</v>
      </c>
      <c r="W3451">
        <f t="shared" si="862"/>
        <v>0.58866045511275455</v>
      </c>
      <c r="X3451">
        <f t="shared" si="863"/>
        <v>0.41161139275195074</v>
      </c>
      <c r="Y3451">
        <f t="shared" si="864"/>
        <v>1</v>
      </c>
      <c r="Z3451" t="s">
        <v>3483</v>
      </c>
    </row>
    <row r="3452" spans="1:26" x14ac:dyDescent="0.25">
      <c r="A3452" t="s">
        <v>29</v>
      </c>
      <c r="B3452" t="s">
        <v>38</v>
      </c>
      <c r="C3452" t="s">
        <v>35</v>
      </c>
      <c r="D3452">
        <v>0</v>
      </c>
      <c r="F3452">
        <v>1</v>
      </c>
      <c r="G3452">
        <v>95.7</v>
      </c>
      <c r="H3452">
        <f t="shared" si="849"/>
        <v>1</v>
      </c>
      <c r="I3452">
        <f t="shared" si="850"/>
        <v>0</v>
      </c>
      <c r="J3452">
        <f t="shared" si="851"/>
        <v>0</v>
      </c>
      <c r="K3452">
        <f t="shared" si="852"/>
        <v>1</v>
      </c>
      <c r="L3452">
        <f t="shared" si="853"/>
        <v>0</v>
      </c>
      <c r="M3452">
        <f t="shared" si="854"/>
        <v>0</v>
      </c>
      <c r="N3452">
        <f t="shared" si="855"/>
        <v>1</v>
      </c>
      <c r="O3452">
        <f t="shared" si="856"/>
        <v>0</v>
      </c>
      <c r="P3452">
        <v>52</v>
      </c>
      <c r="Q3452">
        <f t="shared" si="857"/>
        <v>0</v>
      </c>
      <c r="R3452">
        <f t="shared" si="858"/>
        <v>0</v>
      </c>
      <c r="S3452">
        <f t="shared" si="859"/>
        <v>1</v>
      </c>
      <c r="T3452">
        <f t="shared" si="860"/>
        <v>0</v>
      </c>
      <c r="U3452">
        <v>0</v>
      </c>
      <c r="V3452">
        <f t="shared" si="861"/>
        <v>0.15406477229124527</v>
      </c>
      <c r="W3452">
        <f t="shared" si="862"/>
        <v>0.53844018858915932</v>
      </c>
      <c r="X3452">
        <f t="shared" si="863"/>
        <v>2.3735954061153256E-2</v>
      </c>
      <c r="Y3452">
        <f t="shared" si="864"/>
        <v>0</v>
      </c>
      <c r="Z3452" t="s">
        <v>3484</v>
      </c>
    </row>
    <row r="3453" spans="1:26" x14ac:dyDescent="0.25">
      <c r="A3453" t="s">
        <v>29</v>
      </c>
      <c r="B3453" t="s">
        <v>27</v>
      </c>
      <c r="C3453" t="s">
        <v>35</v>
      </c>
      <c r="D3453">
        <v>1</v>
      </c>
      <c r="F3453">
        <v>1</v>
      </c>
      <c r="G3453">
        <v>104.8</v>
      </c>
      <c r="H3453">
        <f t="shared" si="849"/>
        <v>0</v>
      </c>
      <c r="I3453">
        <f t="shared" si="850"/>
        <v>1</v>
      </c>
      <c r="J3453">
        <f t="shared" si="851"/>
        <v>0</v>
      </c>
      <c r="K3453">
        <f t="shared" si="852"/>
        <v>1</v>
      </c>
      <c r="L3453">
        <f t="shared" si="853"/>
        <v>0</v>
      </c>
      <c r="M3453">
        <f t="shared" si="854"/>
        <v>0</v>
      </c>
      <c r="N3453">
        <f t="shared" si="855"/>
        <v>1</v>
      </c>
      <c r="O3453">
        <f t="shared" si="856"/>
        <v>0</v>
      </c>
      <c r="P3453">
        <v>70</v>
      </c>
      <c r="Q3453">
        <f t="shared" si="857"/>
        <v>1</v>
      </c>
      <c r="R3453">
        <f t="shared" si="858"/>
        <v>0</v>
      </c>
      <c r="S3453">
        <f t="shared" si="859"/>
        <v>0</v>
      </c>
      <c r="T3453">
        <f t="shared" si="860"/>
        <v>0</v>
      </c>
      <c r="U3453">
        <v>0</v>
      </c>
      <c r="V3453">
        <f t="shared" si="861"/>
        <v>0.3050205202877041</v>
      </c>
      <c r="W3453">
        <f t="shared" si="862"/>
        <v>0.57566936362611609</v>
      </c>
      <c r="X3453">
        <f t="shared" si="863"/>
        <v>9.3037517796581704E-2</v>
      </c>
      <c r="Y3453">
        <f t="shared" si="864"/>
        <v>0</v>
      </c>
      <c r="Z3453" t="s">
        <v>3485</v>
      </c>
    </row>
    <row r="3454" spans="1:26" x14ac:dyDescent="0.25">
      <c r="A3454" t="s">
        <v>29</v>
      </c>
      <c r="B3454" t="s">
        <v>33</v>
      </c>
      <c r="C3454" t="s">
        <v>35</v>
      </c>
      <c r="D3454">
        <v>1</v>
      </c>
      <c r="F3454">
        <v>1</v>
      </c>
      <c r="G3454">
        <v>70.95</v>
      </c>
      <c r="H3454">
        <f t="shared" si="849"/>
        <v>0</v>
      </c>
      <c r="I3454">
        <f t="shared" si="850"/>
        <v>1</v>
      </c>
      <c r="J3454">
        <f t="shared" si="851"/>
        <v>0</v>
      </c>
      <c r="K3454">
        <f t="shared" si="852"/>
        <v>1</v>
      </c>
      <c r="L3454">
        <f t="shared" si="853"/>
        <v>0</v>
      </c>
      <c r="M3454">
        <f t="shared" si="854"/>
        <v>0</v>
      </c>
      <c r="N3454">
        <f t="shared" si="855"/>
        <v>1</v>
      </c>
      <c r="O3454">
        <f t="shared" si="856"/>
        <v>0</v>
      </c>
      <c r="P3454">
        <v>65</v>
      </c>
      <c r="Q3454">
        <f t="shared" si="857"/>
        <v>0</v>
      </c>
      <c r="R3454">
        <f t="shared" si="858"/>
        <v>0</v>
      </c>
      <c r="S3454">
        <f t="shared" si="859"/>
        <v>0</v>
      </c>
      <c r="T3454">
        <f t="shared" si="860"/>
        <v>1</v>
      </c>
      <c r="U3454">
        <v>0</v>
      </c>
      <c r="V3454">
        <f t="shared" si="861"/>
        <v>9.6923532452784511E-2</v>
      </c>
      <c r="W3454">
        <f t="shared" si="862"/>
        <v>0.52421193182758286</v>
      </c>
      <c r="X3454">
        <f t="shared" si="863"/>
        <v>9.3941711431259727E-3</v>
      </c>
      <c r="Y3454">
        <f t="shared" si="864"/>
        <v>0</v>
      </c>
      <c r="Z3454" t="s">
        <v>3486</v>
      </c>
    </row>
    <row r="3455" spans="1:26" x14ac:dyDescent="0.25">
      <c r="A3455" t="s">
        <v>26</v>
      </c>
      <c r="B3455" t="s">
        <v>30</v>
      </c>
      <c r="C3455" t="s">
        <v>25</v>
      </c>
      <c r="D3455">
        <v>0</v>
      </c>
      <c r="F3455">
        <v>1</v>
      </c>
      <c r="G3455">
        <v>44.95</v>
      </c>
      <c r="H3455">
        <f t="shared" si="849"/>
        <v>1</v>
      </c>
      <c r="I3455">
        <f t="shared" si="850"/>
        <v>0</v>
      </c>
      <c r="J3455">
        <f t="shared" si="851"/>
        <v>1</v>
      </c>
      <c r="K3455">
        <f t="shared" si="852"/>
        <v>0</v>
      </c>
      <c r="L3455">
        <f t="shared" si="853"/>
        <v>0</v>
      </c>
      <c r="M3455">
        <f t="shared" si="854"/>
        <v>1</v>
      </c>
      <c r="N3455">
        <f t="shared" si="855"/>
        <v>0</v>
      </c>
      <c r="O3455">
        <f t="shared" si="856"/>
        <v>0</v>
      </c>
      <c r="P3455">
        <v>1</v>
      </c>
      <c r="Q3455">
        <f t="shared" si="857"/>
        <v>0</v>
      </c>
      <c r="R3455">
        <f t="shared" si="858"/>
        <v>1</v>
      </c>
      <c r="S3455">
        <f t="shared" si="859"/>
        <v>0</v>
      </c>
      <c r="T3455">
        <f t="shared" si="860"/>
        <v>0</v>
      </c>
      <c r="U3455">
        <v>0</v>
      </c>
      <c r="V3455">
        <f t="shared" si="861"/>
        <v>0.33270610951525365</v>
      </c>
      <c r="W3455">
        <f t="shared" si="862"/>
        <v>0.58241766892388203</v>
      </c>
      <c r="X3455">
        <f t="shared" si="863"/>
        <v>0.11069335530877596</v>
      </c>
      <c r="Y3455">
        <f t="shared" si="864"/>
        <v>1</v>
      </c>
      <c r="Z3455" t="s">
        <v>3487</v>
      </c>
    </row>
    <row r="3456" spans="1:26" x14ac:dyDescent="0.25">
      <c r="A3456" t="s">
        <v>29</v>
      </c>
      <c r="B3456" t="s">
        <v>27</v>
      </c>
      <c r="C3456" t="s">
        <v>35</v>
      </c>
      <c r="D3456">
        <v>0</v>
      </c>
      <c r="F3456">
        <v>1</v>
      </c>
      <c r="G3456">
        <v>97.65</v>
      </c>
      <c r="H3456">
        <f t="shared" si="849"/>
        <v>1</v>
      </c>
      <c r="I3456">
        <f t="shared" si="850"/>
        <v>0</v>
      </c>
      <c r="J3456">
        <f t="shared" si="851"/>
        <v>0</v>
      </c>
      <c r="K3456">
        <f t="shared" si="852"/>
        <v>1</v>
      </c>
      <c r="L3456">
        <f t="shared" si="853"/>
        <v>0</v>
      </c>
      <c r="M3456">
        <f t="shared" si="854"/>
        <v>0</v>
      </c>
      <c r="N3456">
        <f t="shared" si="855"/>
        <v>1</v>
      </c>
      <c r="O3456">
        <f t="shared" si="856"/>
        <v>0</v>
      </c>
      <c r="P3456">
        <v>70</v>
      </c>
      <c r="Q3456">
        <f t="shared" si="857"/>
        <v>1</v>
      </c>
      <c r="R3456">
        <f t="shared" si="858"/>
        <v>0</v>
      </c>
      <c r="S3456">
        <f t="shared" si="859"/>
        <v>0</v>
      </c>
      <c r="T3456">
        <f t="shared" si="860"/>
        <v>0</v>
      </c>
      <c r="U3456">
        <v>0</v>
      </c>
      <c r="V3456">
        <f t="shared" si="861"/>
        <v>0.28901010482352107</v>
      </c>
      <c r="W3456">
        <f t="shared" si="862"/>
        <v>0.57175377294990559</v>
      </c>
      <c r="X3456">
        <f t="shared" si="863"/>
        <v>8.3526840690102633E-2</v>
      </c>
      <c r="Y3456">
        <f t="shared" si="864"/>
        <v>0</v>
      </c>
      <c r="Z3456" t="s">
        <v>3488</v>
      </c>
    </row>
    <row r="3457" spans="1:26" x14ac:dyDescent="0.25">
      <c r="A3457" t="s">
        <v>26</v>
      </c>
      <c r="B3457" t="s">
        <v>30</v>
      </c>
      <c r="C3457" t="s">
        <v>25</v>
      </c>
      <c r="D3457">
        <v>1</v>
      </c>
      <c r="F3457">
        <v>1</v>
      </c>
      <c r="G3457">
        <v>35.65</v>
      </c>
      <c r="H3457">
        <f t="shared" si="849"/>
        <v>0</v>
      </c>
      <c r="I3457">
        <f t="shared" si="850"/>
        <v>1</v>
      </c>
      <c r="J3457">
        <f t="shared" si="851"/>
        <v>1</v>
      </c>
      <c r="K3457">
        <f t="shared" si="852"/>
        <v>0</v>
      </c>
      <c r="L3457">
        <f t="shared" si="853"/>
        <v>0</v>
      </c>
      <c r="M3457">
        <f t="shared" si="854"/>
        <v>1</v>
      </c>
      <c r="N3457">
        <f t="shared" si="855"/>
        <v>0</v>
      </c>
      <c r="O3457">
        <f t="shared" si="856"/>
        <v>0</v>
      </c>
      <c r="P3457">
        <v>29</v>
      </c>
      <c r="Q3457">
        <f t="shared" si="857"/>
        <v>0</v>
      </c>
      <c r="R3457">
        <f t="shared" si="858"/>
        <v>1</v>
      </c>
      <c r="S3457">
        <f t="shared" si="859"/>
        <v>0</v>
      </c>
      <c r="T3457">
        <f t="shared" si="860"/>
        <v>0</v>
      </c>
      <c r="U3457">
        <v>0</v>
      </c>
      <c r="V3457">
        <f t="shared" si="861"/>
        <v>0.31820689417373271</v>
      </c>
      <c r="W3457">
        <f t="shared" si="862"/>
        <v>0.57888719646999143</v>
      </c>
      <c r="X3457">
        <f t="shared" si="863"/>
        <v>0.10125562749969313</v>
      </c>
      <c r="Y3457">
        <f t="shared" si="864"/>
        <v>0</v>
      </c>
      <c r="Z3457" t="s">
        <v>3489</v>
      </c>
    </row>
    <row r="3458" spans="1:26" x14ac:dyDescent="0.25">
      <c r="A3458" t="s">
        <v>26</v>
      </c>
      <c r="B3458" t="s">
        <v>27</v>
      </c>
      <c r="C3458" t="s">
        <v>35</v>
      </c>
      <c r="D3458">
        <v>0</v>
      </c>
      <c r="F3458">
        <v>1</v>
      </c>
      <c r="G3458">
        <v>90.55</v>
      </c>
      <c r="H3458">
        <f t="shared" si="849"/>
        <v>1</v>
      </c>
      <c r="I3458">
        <f t="shared" si="850"/>
        <v>0</v>
      </c>
      <c r="J3458">
        <f t="shared" si="851"/>
        <v>0</v>
      </c>
      <c r="K3458">
        <f t="shared" si="852"/>
        <v>1</v>
      </c>
      <c r="L3458">
        <f t="shared" si="853"/>
        <v>0</v>
      </c>
      <c r="M3458">
        <f t="shared" si="854"/>
        <v>1</v>
      </c>
      <c r="N3458">
        <f t="shared" si="855"/>
        <v>0</v>
      </c>
      <c r="O3458">
        <f t="shared" si="856"/>
        <v>0</v>
      </c>
      <c r="P3458">
        <v>1</v>
      </c>
      <c r="Q3458">
        <f t="shared" si="857"/>
        <v>1</v>
      </c>
      <c r="R3458">
        <f t="shared" si="858"/>
        <v>0</v>
      </c>
      <c r="S3458">
        <f t="shared" si="859"/>
        <v>0</v>
      </c>
      <c r="T3458">
        <f t="shared" si="860"/>
        <v>0</v>
      </c>
      <c r="U3458">
        <v>1</v>
      </c>
      <c r="V3458">
        <f t="shared" si="861"/>
        <v>0.53570421082789377</v>
      </c>
      <c r="W3458">
        <f t="shared" si="862"/>
        <v>0.63081254306013801</v>
      </c>
      <c r="X3458">
        <f t="shared" si="863"/>
        <v>0.21557057984294892</v>
      </c>
      <c r="Y3458">
        <f t="shared" si="864"/>
        <v>1</v>
      </c>
      <c r="Z3458" t="s">
        <v>3490</v>
      </c>
    </row>
    <row r="3459" spans="1:26" x14ac:dyDescent="0.25">
      <c r="A3459" t="s">
        <v>45</v>
      </c>
      <c r="B3459" t="s">
        <v>30</v>
      </c>
      <c r="C3459" t="s">
        <v>25</v>
      </c>
      <c r="D3459">
        <v>0</v>
      </c>
      <c r="F3459">
        <v>1</v>
      </c>
      <c r="G3459">
        <v>85.25</v>
      </c>
      <c r="H3459">
        <f t="shared" ref="H3459:H3522" si="865">IF(D3459:D10501=0,1,0)</f>
        <v>1</v>
      </c>
      <c r="I3459">
        <f t="shared" ref="I3459:I3522" si="866">IF(D3459:D10501=1,1,0)</f>
        <v>0</v>
      </c>
      <c r="J3459">
        <f t="shared" ref="J3459:J3522" si="867">IF(C3459:C10501="DSL",1,0)</f>
        <v>1</v>
      </c>
      <c r="K3459">
        <f t="shared" ref="K3459:K3522" si="868">IF(C3459:C10501="Fiber optic",1,0)</f>
        <v>0</v>
      </c>
      <c r="L3459">
        <f t="shared" ref="L3459:L3522" si="869">IF(C3459:C10501="No",1,0)</f>
        <v>0</v>
      </c>
      <c r="M3459">
        <f t="shared" ref="M3459:M3522" si="870">IF(A3459:A10501="Month-to-month",1,0)</f>
        <v>0</v>
      </c>
      <c r="N3459">
        <f t="shared" ref="N3459:N3522" si="871">IF(A3459:A10501="ONE YEAR",1,0)</f>
        <v>0</v>
      </c>
      <c r="O3459">
        <f t="shared" ref="O3459:O3522" si="872">IF(A3459:A10501="two year",1,0)</f>
        <v>1</v>
      </c>
      <c r="P3459">
        <v>67</v>
      </c>
      <c r="Q3459">
        <f t="shared" ref="Q3459:Q3522" si="873">IF(B3459:B10501="Electronic check",1,0)</f>
        <v>0</v>
      </c>
      <c r="R3459">
        <f t="shared" ref="R3459:R3522" si="874">IF(B3459:B10501="Mailed check",1,0)</f>
        <v>1</v>
      </c>
      <c r="S3459">
        <f t="shared" ref="S3459:S3522" si="875">IF(B3459:B10501="Credit card (automatic)",1,0)</f>
        <v>0</v>
      </c>
      <c r="T3459">
        <f t="shared" ref="T3459:T3522" si="876">IF(B3459:B10501="Bank transfer (automatic)",1,0)</f>
        <v>0</v>
      </c>
      <c r="U3459">
        <v>0</v>
      </c>
      <c r="V3459">
        <f t="shared" si="861"/>
        <v>5.9283968816483096E-2</v>
      </c>
      <c r="W3459">
        <f t="shared" si="862"/>
        <v>0.51481665292123091</v>
      </c>
      <c r="X3459">
        <f t="shared" si="863"/>
        <v>3.51458895863374E-3</v>
      </c>
      <c r="Y3459">
        <f t="shared" si="864"/>
        <v>0</v>
      </c>
      <c r="Z3459" t="s">
        <v>3491</v>
      </c>
    </row>
    <row r="3460" spans="1:26" x14ac:dyDescent="0.25">
      <c r="A3460" t="s">
        <v>26</v>
      </c>
      <c r="B3460" t="s">
        <v>30</v>
      </c>
      <c r="C3460" t="s">
        <v>23</v>
      </c>
      <c r="D3460">
        <v>0</v>
      </c>
      <c r="F3460">
        <v>1</v>
      </c>
      <c r="G3460">
        <v>19.5</v>
      </c>
      <c r="H3460">
        <f t="shared" si="865"/>
        <v>1</v>
      </c>
      <c r="I3460">
        <f t="shared" si="866"/>
        <v>0</v>
      </c>
      <c r="J3460">
        <f t="shared" si="867"/>
        <v>0</v>
      </c>
      <c r="K3460">
        <f t="shared" si="868"/>
        <v>0</v>
      </c>
      <c r="L3460">
        <f t="shared" si="869"/>
        <v>1</v>
      </c>
      <c r="M3460">
        <f t="shared" si="870"/>
        <v>1</v>
      </c>
      <c r="N3460">
        <f t="shared" si="871"/>
        <v>0</v>
      </c>
      <c r="O3460">
        <f t="shared" si="872"/>
        <v>0</v>
      </c>
      <c r="P3460">
        <v>1</v>
      </c>
      <c r="Q3460">
        <f t="shared" si="873"/>
        <v>0</v>
      </c>
      <c r="R3460">
        <f t="shared" si="874"/>
        <v>1</v>
      </c>
      <c r="S3460">
        <f t="shared" si="875"/>
        <v>0</v>
      </c>
      <c r="T3460">
        <f t="shared" si="876"/>
        <v>0</v>
      </c>
      <c r="U3460">
        <v>0</v>
      </c>
      <c r="V3460">
        <f t="shared" ref="V3460:V3523" si="877">G3460*$G$2+H3461*$H$2+K3461*$K$2+M3460*$M$2+O3460*$O$2+Q3460*$Q$2+L3460*$L$2</f>
        <v>0.26429994006585567</v>
      </c>
      <c r="W3460">
        <f t="shared" ref="W3460:W3523" si="878">1/ (1+EXP(-V3460))</f>
        <v>0.5656930169878247</v>
      </c>
      <c r="X3460">
        <f t="shared" ref="X3460:X3523" si="879">(U3460-V3460)^2</f>
        <v>6.9854458318814899E-2</v>
      </c>
      <c r="Y3460">
        <f t="shared" ref="Y3460:Y3523" si="880">IF(W3460&gt;=0.58,1,0)</f>
        <v>0</v>
      </c>
      <c r="Z3460" t="s">
        <v>3492</v>
      </c>
    </row>
    <row r="3461" spans="1:26" x14ac:dyDescent="0.25">
      <c r="A3461" t="s">
        <v>26</v>
      </c>
      <c r="B3461" t="s">
        <v>33</v>
      </c>
      <c r="C3461" t="s">
        <v>35</v>
      </c>
      <c r="D3461">
        <v>0</v>
      </c>
      <c r="F3461">
        <v>1</v>
      </c>
      <c r="G3461">
        <v>88.8</v>
      </c>
      <c r="H3461">
        <f t="shared" si="865"/>
        <v>1</v>
      </c>
      <c r="I3461">
        <f t="shared" si="866"/>
        <v>0</v>
      </c>
      <c r="J3461">
        <f t="shared" si="867"/>
        <v>0</v>
      </c>
      <c r="K3461">
        <f t="shared" si="868"/>
        <v>1</v>
      </c>
      <c r="L3461">
        <f t="shared" si="869"/>
        <v>0</v>
      </c>
      <c r="M3461">
        <f t="shared" si="870"/>
        <v>1</v>
      </c>
      <c r="N3461">
        <f t="shared" si="871"/>
        <v>0</v>
      </c>
      <c r="O3461">
        <f t="shared" si="872"/>
        <v>0</v>
      </c>
      <c r="P3461">
        <v>26</v>
      </c>
      <c r="Q3461">
        <f t="shared" si="873"/>
        <v>0</v>
      </c>
      <c r="R3461">
        <f t="shared" si="874"/>
        <v>0</v>
      </c>
      <c r="S3461">
        <f t="shared" si="875"/>
        <v>0</v>
      </c>
      <c r="T3461">
        <f t="shared" si="876"/>
        <v>1</v>
      </c>
      <c r="U3461">
        <v>1</v>
      </c>
      <c r="V3461">
        <f t="shared" si="877"/>
        <v>0.39620752011747562</v>
      </c>
      <c r="W3461">
        <f t="shared" si="878"/>
        <v>0.59777613600318846</v>
      </c>
      <c r="X3461">
        <f t="shared" si="879"/>
        <v>0.36456535876268858</v>
      </c>
      <c r="Y3461">
        <f t="shared" si="880"/>
        <v>1</v>
      </c>
      <c r="Z3461" t="s">
        <v>3493</v>
      </c>
    </row>
    <row r="3462" spans="1:26" x14ac:dyDescent="0.25">
      <c r="A3462" t="s">
        <v>45</v>
      </c>
      <c r="B3462" t="s">
        <v>30</v>
      </c>
      <c r="C3462" t="s">
        <v>23</v>
      </c>
      <c r="D3462">
        <v>0</v>
      </c>
      <c r="F3462">
        <v>1</v>
      </c>
      <c r="G3462">
        <v>25.1</v>
      </c>
      <c r="H3462">
        <f t="shared" si="865"/>
        <v>1</v>
      </c>
      <c r="I3462">
        <f t="shared" si="866"/>
        <v>0</v>
      </c>
      <c r="J3462">
        <f t="shared" si="867"/>
        <v>0</v>
      </c>
      <c r="K3462">
        <f t="shared" si="868"/>
        <v>0</v>
      </c>
      <c r="L3462">
        <f t="shared" si="869"/>
        <v>1</v>
      </c>
      <c r="M3462">
        <f t="shared" si="870"/>
        <v>0</v>
      </c>
      <c r="N3462">
        <f t="shared" si="871"/>
        <v>0</v>
      </c>
      <c r="O3462">
        <f t="shared" si="872"/>
        <v>1</v>
      </c>
      <c r="P3462">
        <v>30</v>
      </c>
      <c r="Q3462">
        <f t="shared" si="873"/>
        <v>0</v>
      </c>
      <c r="R3462">
        <f t="shared" si="874"/>
        <v>1</v>
      </c>
      <c r="S3462">
        <f t="shared" si="875"/>
        <v>0</v>
      </c>
      <c r="T3462">
        <f t="shared" si="876"/>
        <v>0</v>
      </c>
      <c r="U3462">
        <v>0</v>
      </c>
      <c r="V3462">
        <f t="shared" si="877"/>
        <v>-5.8358254205575937E-2</v>
      </c>
      <c r="W3462">
        <f t="shared" si="878"/>
        <v>0.48541457566141843</v>
      </c>
      <c r="X3462">
        <f t="shared" si="879"/>
        <v>3.4056858339226214E-3</v>
      </c>
      <c r="Y3462">
        <f t="shared" si="880"/>
        <v>0</v>
      </c>
      <c r="Z3462" t="s">
        <v>3494</v>
      </c>
    </row>
    <row r="3463" spans="1:26" x14ac:dyDescent="0.25">
      <c r="A3463" t="s">
        <v>26</v>
      </c>
      <c r="B3463" t="s">
        <v>38</v>
      </c>
      <c r="C3463" t="s">
        <v>35</v>
      </c>
      <c r="D3463">
        <v>0</v>
      </c>
      <c r="F3463">
        <v>1</v>
      </c>
      <c r="G3463">
        <v>100.05</v>
      </c>
      <c r="H3463">
        <f t="shared" si="865"/>
        <v>1</v>
      </c>
      <c r="I3463">
        <f t="shared" si="866"/>
        <v>0</v>
      </c>
      <c r="J3463">
        <f t="shared" si="867"/>
        <v>0</v>
      </c>
      <c r="K3463">
        <f t="shared" si="868"/>
        <v>1</v>
      </c>
      <c r="L3463">
        <f t="shared" si="869"/>
        <v>0</v>
      </c>
      <c r="M3463">
        <f t="shared" si="870"/>
        <v>1</v>
      </c>
      <c r="N3463">
        <f t="shared" si="871"/>
        <v>0</v>
      </c>
      <c r="O3463">
        <f t="shared" si="872"/>
        <v>0</v>
      </c>
      <c r="P3463">
        <v>48</v>
      </c>
      <c r="Q3463">
        <f t="shared" si="873"/>
        <v>0</v>
      </c>
      <c r="R3463">
        <f t="shared" si="874"/>
        <v>0</v>
      </c>
      <c r="S3463">
        <f t="shared" si="875"/>
        <v>1</v>
      </c>
      <c r="T3463">
        <f t="shared" si="876"/>
        <v>0</v>
      </c>
      <c r="U3463">
        <v>0</v>
      </c>
      <c r="V3463">
        <f t="shared" si="877"/>
        <v>0.41374689351447674</v>
      </c>
      <c r="W3463">
        <f t="shared" si="878"/>
        <v>0.6019859724066472</v>
      </c>
      <c r="X3463">
        <f t="shared" si="879"/>
        <v>0.17118649189287977</v>
      </c>
      <c r="Y3463">
        <f t="shared" si="880"/>
        <v>1</v>
      </c>
      <c r="Z3463" t="s">
        <v>3495</v>
      </c>
    </row>
    <row r="3464" spans="1:26" x14ac:dyDescent="0.25">
      <c r="A3464" t="s">
        <v>26</v>
      </c>
      <c r="B3464" t="s">
        <v>27</v>
      </c>
      <c r="C3464" t="s">
        <v>25</v>
      </c>
      <c r="D3464">
        <v>0</v>
      </c>
      <c r="F3464">
        <v>1</v>
      </c>
      <c r="G3464">
        <v>55.7</v>
      </c>
      <c r="H3464">
        <f t="shared" si="865"/>
        <v>1</v>
      </c>
      <c r="I3464">
        <f t="shared" si="866"/>
        <v>0</v>
      </c>
      <c r="J3464">
        <f t="shared" si="867"/>
        <v>1</v>
      </c>
      <c r="K3464">
        <f t="shared" si="868"/>
        <v>0</v>
      </c>
      <c r="L3464">
        <f t="shared" si="869"/>
        <v>0</v>
      </c>
      <c r="M3464">
        <f t="shared" si="870"/>
        <v>1</v>
      </c>
      <c r="N3464">
        <f t="shared" si="871"/>
        <v>0</v>
      </c>
      <c r="O3464">
        <f t="shared" si="872"/>
        <v>0</v>
      </c>
      <c r="P3464">
        <v>55</v>
      </c>
      <c r="Q3464">
        <f t="shared" si="873"/>
        <v>1</v>
      </c>
      <c r="R3464">
        <f t="shared" si="874"/>
        <v>0</v>
      </c>
      <c r="S3464">
        <f t="shared" si="875"/>
        <v>0</v>
      </c>
      <c r="T3464">
        <f t="shared" si="876"/>
        <v>0</v>
      </c>
      <c r="U3464">
        <v>0</v>
      </c>
      <c r="V3464">
        <f t="shared" si="877"/>
        <v>0.48623429894327264</v>
      </c>
      <c r="W3464">
        <f t="shared" si="878"/>
        <v>0.61921892905137077</v>
      </c>
      <c r="X3464">
        <f t="shared" si="879"/>
        <v>0.23642379346885581</v>
      </c>
      <c r="Y3464">
        <f t="shared" si="880"/>
        <v>1</v>
      </c>
      <c r="Z3464" t="s">
        <v>3496</v>
      </c>
    </row>
    <row r="3465" spans="1:26" x14ac:dyDescent="0.25">
      <c r="A3465" t="s">
        <v>26</v>
      </c>
      <c r="B3465" t="s">
        <v>30</v>
      </c>
      <c r="C3465" t="s">
        <v>35</v>
      </c>
      <c r="D3465">
        <v>0</v>
      </c>
      <c r="F3465">
        <v>1</v>
      </c>
      <c r="G3465">
        <v>85.2</v>
      </c>
      <c r="H3465">
        <f t="shared" si="865"/>
        <v>1</v>
      </c>
      <c r="I3465">
        <f t="shared" si="866"/>
        <v>0</v>
      </c>
      <c r="J3465">
        <f t="shared" si="867"/>
        <v>0</v>
      </c>
      <c r="K3465">
        <f t="shared" si="868"/>
        <v>1</v>
      </c>
      <c r="L3465">
        <f t="shared" si="869"/>
        <v>0</v>
      </c>
      <c r="M3465">
        <f t="shared" si="870"/>
        <v>1</v>
      </c>
      <c r="N3465">
        <f t="shared" si="871"/>
        <v>0</v>
      </c>
      <c r="O3465">
        <f t="shared" si="872"/>
        <v>0</v>
      </c>
      <c r="P3465">
        <v>7</v>
      </c>
      <c r="Q3465">
        <f t="shared" si="873"/>
        <v>0</v>
      </c>
      <c r="R3465">
        <f t="shared" si="874"/>
        <v>1</v>
      </c>
      <c r="S3465">
        <f t="shared" si="875"/>
        <v>0</v>
      </c>
      <c r="T3465">
        <f t="shared" si="876"/>
        <v>0</v>
      </c>
      <c r="U3465">
        <v>1</v>
      </c>
      <c r="V3465">
        <f t="shared" si="877"/>
        <v>0.39545808989119097</v>
      </c>
      <c r="W3465">
        <f t="shared" si="878"/>
        <v>0.59759592993264454</v>
      </c>
      <c r="X3465">
        <f t="shared" si="879"/>
        <v>0.36547092107800727</v>
      </c>
      <c r="Y3465">
        <f t="shared" si="880"/>
        <v>1</v>
      </c>
      <c r="Z3465" t="s">
        <v>3497</v>
      </c>
    </row>
    <row r="3466" spans="1:26" x14ac:dyDescent="0.25">
      <c r="A3466" t="s">
        <v>26</v>
      </c>
      <c r="B3466" t="s">
        <v>27</v>
      </c>
      <c r="C3466" t="s">
        <v>35</v>
      </c>
      <c r="D3466">
        <v>0</v>
      </c>
      <c r="F3466">
        <v>1</v>
      </c>
      <c r="G3466">
        <v>91.15</v>
      </c>
      <c r="H3466">
        <f t="shared" si="865"/>
        <v>1</v>
      </c>
      <c r="I3466">
        <f t="shared" si="866"/>
        <v>0</v>
      </c>
      <c r="J3466">
        <f t="shared" si="867"/>
        <v>0</v>
      </c>
      <c r="K3466">
        <f t="shared" si="868"/>
        <v>1</v>
      </c>
      <c r="L3466">
        <f t="shared" si="869"/>
        <v>0</v>
      </c>
      <c r="M3466">
        <f t="shared" si="870"/>
        <v>1</v>
      </c>
      <c r="N3466">
        <f t="shared" si="871"/>
        <v>0</v>
      </c>
      <c r="O3466">
        <f t="shared" si="872"/>
        <v>0</v>
      </c>
      <c r="P3466">
        <v>37</v>
      </c>
      <c r="Q3466">
        <f t="shared" si="873"/>
        <v>1</v>
      </c>
      <c r="R3466">
        <f t="shared" si="874"/>
        <v>0</v>
      </c>
      <c r="S3466">
        <f t="shared" si="875"/>
        <v>0</v>
      </c>
      <c r="T3466">
        <f t="shared" si="876"/>
        <v>0</v>
      </c>
      <c r="U3466">
        <v>0</v>
      </c>
      <c r="V3466">
        <f t="shared" si="877"/>
        <v>0.54150281333648953</v>
      </c>
      <c r="W3466">
        <f t="shared" si="878"/>
        <v>0.63216194111698798</v>
      </c>
      <c r="X3466">
        <f t="shared" si="879"/>
        <v>0.29322529685133303</v>
      </c>
      <c r="Y3466">
        <f t="shared" si="880"/>
        <v>1</v>
      </c>
      <c r="Z3466" t="s">
        <v>3498</v>
      </c>
    </row>
    <row r="3467" spans="1:26" x14ac:dyDescent="0.25">
      <c r="A3467" t="s">
        <v>26</v>
      </c>
      <c r="B3467" t="s">
        <v>33</v>
      </c>
      <c r="C3467" t="s">
        <v>35</v>
      </c>
      <c r="D3467">
        <v>0</v>
      </c>
      <c r="F3467">
        <v>1</v>
      </c>
      <c r="G3467">
        <v>83.85</v>
      </c>
      <c r="H3467">
        <f t="shared" si="865"/>
        <v>1</v>
      </c>
      <c r="I3467">
        <f t="shared" si="866"/>
        <v>0</v>
      </c>
      <c r="J3467">
        <f t="shared" si="867"/>
        <v>0</v>
      </c>
      <c r="K3467">
        <f t="shared" si="868"/>
        <v>1</v>
      </c>
      <c r="L3467">
        <f t="shared" si="869"/>
        <v>0</v>
      </c>
      <c r="M3467">
        <f t="shared" si="870"/>
        <v>1</v>
      </c>
      <c r="N3467">
        <f t="shared" si="871"/>
        <v>0</v>
      </c>
      <c r="O3467">
        <f t="shared" si="872"/>
        <v>0</v>
      </c>
      <c r="P3467">
        <v>31</v>
      </c>
      <c r="Q3467">
        <f t="shared" si="873"/>
        <v>0</v>
      </c>
      <c r="R3467">
        <f t="shared" si="874"/>
        <v>0</v>
      </c>
      <c r="S3467">
        <f t="shared" si="875"/>
        <v>0</v>
      </c>
      <c r="T3467">
        <f t="shared" si="876"/>
        <v>1</v>
      </c>
      <c r="U3467">
        <v>0</v>
      </c>
      <c r="V3467">
        <f t="shared" si="877"/>
        <v>0.38849019582279509</v>
      </c>
      <c r="W3467">
        <f t="shared" si="878"/>
        <v>0.59591919190469789</v>
      </c>
      <c r="X3467">
        <f t="shared" si="879"/>
        <v>0.15092463225043368</v>
      </c>
      <c r="Y3467">
        <f t="shared" si="880"/>
        <v>1</v>
      </c>
      <c r="Z3467" t="s">
        <v>3499</v>
      </c>
    </row>
    <row r="3468" spans="1:26" x14ac:dyDescent="0.25">
      <c r="A3468" t="s">
        <v>26</v>
      </c>
      <c r="B3468" t="s">
        <v>27</v>
      </c>
      <c r="C3468" t="s">
        <v>25</v>
      </c>
      <c r="D3468">
        <v>0</v>
      </c>
      <c r="F3468">
        <v>1</v>
      </c>
      <c r="G3468">
        <v>45.9</v>
      </c>
      <c r="H3468">
        <f t="shared" si="865"/>
        <v>1</v>
      </c>
      <c r="I3468">
        <f t="shared" si="866"/>
        <v>0</v>
      </c>
      <c r="J3468">
        <f t="shared" si="867"/>
        <v>1</v>
      </c>
      <c r="K3468">
        <f t="shared" si="868"/>
        <v>0</v>
      </c>
      <c r="L3468">
        <f t="shared" si="869"/>
        <v>0</v>
      </c>
      <c r="M3468">
        <f t="shared" si="870"/>
        <v>1</v>
      </c>
      <c r="N3468">
        <f t="shared" si="871"/>
        <v>0</v>
      </c>
      <c r="O3468">
        <f t="shared" si="872"/>
        <v>0</v>
      </c>
      <c r="P3468">
        <v>4</v>
      </c>
      <c r="Q3468">
        <f t="shared" si="873"/>
        <v>1</v>
      </c>
      <c r="R3468">
        <f t="shared" si="874"/>
        <v>0</v>
      </c>
      <c r="S3468">
        <f t="shared" si="875"/>
        <v>0</v>
      </c>
      <c r="T3468">
        <f t="shared" si="876"/>
        <v>0</v>
      </c>
      <c r="U3468">
        <v>0</v>
      </c>
      <c r="V3468">
        <f t="shared" si="877"/>
        <v>0.46609238663446262</v>
      </c>
      <c r="W3468">
        <f t="shared" si="878"/>
        <v>0.61445846069809529</v>
      </c>
      <c r="X3468">
        <f t="shared" si="879"/>
        <v>0.21724211287860939</v>
      </c>
      <c r="Y3468">
        <f t="shared" si="880"/>
        <v>1</v>
      </c>
      <c r="Z3468" t="s">
        <v>3500</v>
      </c>
    </row>
    <row r="3469" spans="1:26" x14ac:dyDescent="0.25">
      <c r="A3469" t="s">
        <v>45</v>
      </c>
      <c r="B3469" t="s">
        <v>38</v>
      </c>
      <c r="C3469" t="s">
        <v>23</v>
      </c>
      <c r="D3469">
        <v>0</v>
      </c>
      <c r="F3469">
        <v>1</v>
      </c>
      <c r="G3469">
        <v>25.1</v>
      </c>
      <c r="H3469">
        <f t="shared" si="865"/>
        <v>1</v>
      </c>
      <c r="I3469">
        <f t="shared" si="866"/>
        <v>0</v>
      </c>
      <c r="J3469">
        <f t="shared" si="867"/>
        <v>0</v>
      </c>
      <c r="K3469">
        <f t="shared" si="868"/>
        <v>0</v>
      </c>
      <c r="L3469">
        <f t="shared" si="869"/>
        <v>1</v>
      </c>
      <c r="M3469">
        <f t="shared" si="870"/>
        <v>0</v>
      </c>
      <c r="N3469">
        <f t="shared" si="871"/>
        <v>0</v>
      </c>
      <c r="O3469">
        <f t="shared" si="872"/>
        <v>1</v>
      </c>
      <c r="P3469">
        <v>72</v>
      </c>
      <c r="Q3469">
        <f t="shared" si="873"/>
        <v>0</v>
      </c>
      <c r="R3469">
        <f t="shared" si="874"/>
        <v>0</v>
      </c>
      <c r="S3469">
        <f t="shared" si="875"/>
        <v>1</v>
      </c>
      <c r="T3469">
        <f t="shared" si="876"/>
        <v>0</v>
      </c>
      <c r="U3469">
        <v>0</v>
      </c>
      <c r="V3469">
        <f t="shared" si="877"/>
        <v>-4.4666805101273355E-2</v>
      </c>
      <c r="W3469">
        <f t="shared" si="878"/>
        <v>0.4888351549333364</v>
      </c>
      <c r="X3469">
        <f t="shared" si="879"/>
        <v>1.9951234779551396E-3</v>
      </c>
      <c r="Y3469">
        <f t="shared" si="880"/>
        <v>0</v>
      </c>
      <c r="Z3469" t="s">
        <v>3501</v>
      </c>
    </row>
    <row r="3470" spans="1:26" x14ac:dyDescent="0.25">
      <c r="A3470" t="s">
        <v>26</v>
      </c>
      <c r="B3470" t="s">
        <v>27</v>
      </c>
      <c r="C3470" t="s">
        <v>35</v>
      </c>
      <c r="D3470">
        <v>1</v>
      </c>
      <c r="F3470">
        <v>1</v>
      </c>
      <c r="G3470">
        <v>91.4</v>
      </c>
      <c r="H3470">
        <f t="shared" si="865"/>
        <v>0</v>
      </c>
      <c r="I3470">
        <f t="shared" si="866"/>
        <v>1</v>
      </c>
      <c r="J3470">
        <f t="shared" si="867"/>
        <v>0</v>
      </c>
      <c r="K3470">
        <f t="shared" si="868"/>
        <v>1</v>
      </c>
      <c r="L3470">
        <f t="shared" si="869"/>
        <v>0</v>
      </c>
      <c r="M3470">
        <f t="shared" si="870"/>
        <v>1</v>
      </c>
      <c r="N3470">
        <f t="shared" si="871"/>
        <v>0</v>
      </c>
      <c r="O3470">
        <f t="shared" si="872"/>
        <v>0</v>
      </c>
      <c r="P3470">
        <v>5</v>
      </c>
      <c r="Q3470">
        <f t="shared" si="873"/>
        <v>1</v>
      </c>
      <c r="R3470">
        <f t="shared" si="874"/>
        <v>0</v>
      </c>
      <c r="S3470">
        <f t="shared" si="875"/>
        <v>0</v>
      </c>
      <c r="T3470">
        <f t="shared" si="876"/>
        <v>0</v>
      </c>
      <c r="U3470">
        <v>1</v>
      </c>
      <c r="V3470">
        <f t="shared" si="877"/>
        <v>0.53702940792900056</v>
      </c>
      <c r="W3470">
        <f t="shared" si="878"/>
        <v>0.63112111213040456</v>
      </c>
      <c r="X3470">
        <f t="shared" si="879"/>
        <v>0.21434176912257177</v>
      </c>
      <c r="Y3470">
        <f t="shared" si="880"/>
        <v>1</v>
      </c>
      <c r="Z3470" t="s">
        <v>3502</v>
      </c>
    </row>
    <row r="3471" spans="1:26" x14ac:dyDescent="0.25">
      <c r="A3471" t="s">
        <v>26</v>
      </c>
      <c r="B3471" t="s">
        <v>30</v>
      </c>
      <c r="C3471" t="s">
        <v>23</v>
      </c>
      <c r="D3471">
        <v>0</v>
      </c>
      <c r="F3471">
        <v>1</v>
      </c>
      <c r="G3471">
        <v>19.7</v>
      </c>
      <c r="H3471">
        <f t="shared" si="865"/>
        <v>1</v>
      </c>
      <c r="I3471">
        <f t="shared" si="866"/>
        <v>0</v>
      </c>
      <c r="J3471">
        <f t="shared" si="867"/>
        <v>0</v>
      </c>
      <c r="K3471">
        <f t="shared" si="868"/>
        <v>0</v>
      </c>
      <c r="L3471">
        <f t="shared" si="869"/>
        <v>1</v>
      </c>
      <c r="M3471">
        <f t="shared" si="870"/>
        <v>1</v>
      </c>
      <c r="N3471">
        <f t="shared" si="871"/>
        <v>0</v>
      </c>
      <c r="O3471">
        <f t="shared" si="872"/>
        <v>0</v>
      </c>
      <c r="P3471">
        <v>1</v>
      </c>
      <c r="Q3471">
        <f t="shared" si="873"/>
        <v>0</v>
      </c>
      <c r="R3471">
        <f t="shared" si="874"/>
        <v>1</v>
      </c>
      <c r="S3471">
        <f t="shared" si="875"/>
        <v>0</v>
      </c>
      <c r="T3471">
        <f t="shared" si="876"/>
        <v>0</v>
      </c>
      <c r="U3471">
        <v>0</v>
      </c>
      <c r="V3471">
        <f t="shared" si="877"/>
        <v>0.27830320025277161</v>
      </c>
      <c r="W3471">
        <f t="shared" si="878"/>
        <v>0.56913018187953557</v>
      </c>
      <c r="X3471">
        <f t="shared" si="879"/>
        <v>7.745267127093429E-2</v>
      </c>
      <c r="Y3471">
        <f t="shared" si="880"/>
        <v>0</v>
      </c>
      <c r="Z3471" t="s">
        <v>3503</v>
      </c>
    </row>
    <row r="3472" spans="1:26" x14ac:dyDescent="0.25">
      <c r="A3472" t="s">
        <v>26</v>
      </c>
      <c r="B3472" t="s">
        <v>27</v>
      </c>
      <c r="C3472" t="s">
        <v>35</v>
      </c>
      <c r="D3472">
        <v>1</v>
      </c>
      <c r="F3472">
        <v>1</v>
      </c>
      <c r="G3472">
        <v>91.5</v>
      </c>
      <c r="H3472">
        <f t="shared" si="865"/>
        <v>0</v>
      </c>
      <c r="I3472">
        <f t="shared" si="866"/>
        <v>1</v>
      </c>
      <c r="J3472">
        <f t="shared" si="867"/>
        <v>0</v>
      </c>
      <c r="K3472">
        <f t="shared" si="868"/>
        <v>1</v>
      </c>
      <c r="L3472">
        <f t="shared" si="869"/>
        <v>0</v>
      </c>
      <c r="M3472">
        <f t="shared" si="870"/>
        <v>1</v>
      </c>
      <c r="N3472">
        <f t="shared" si="871"/>
        <v>0</v>
      </c>
      <c r="O3472">
        <f t="shared" si="872"/>
        <v>0</v>
      </c>
      <c r="P3472">
        <v>15</v>
      </c>
      <c r="Q3472">
        <f t="shared" si="873"/>
        <v>1</v>
      </c>
      <c r="R3472">
        <f t="shared" si="874"/>
        <v>0</v>
      </c>
      <c r="S3472">
        <f t="shared" si="875"/>
        <v>0</v>
      </c>
      <c r="T3472">
        <f t="shared" si="876"/>
        <v>0</v>
      </c>
      <c r="U3472">
        <v>0</v>
      </c>
      <c r="V3472">
        <f t="shared" si="877"/>
        <v>0.53718531347030718</v>
      </c>
      <c r="W3472">
        <f t="shared" si="878"/>
        <v>0.63115740732931391</v>
      </c>
      <c r="X3472">
        <f t="shared" si="879"/>
        <v>0.28856806100819221</v>
      </c>
      <c r="Y3472">
        <f t="shared" si="880"/>
        <v>1</v>
      </c>
      <c r="Z3472" t="s">
        <v>3504</v>
      </c>
    </row>
    <row r="3473" spans="1:26" x14ac:dyDescent="0.25">
      <c r="A3473" t="s">
        <v>26</v>
      </c>
      <c r="B3473" t="s">
        <v>38</v>
      </c>
      <c r="C3473" t="s">
        <v>25</v>
      </c>
      <c r="D3473">
        <v>0</v>
      </c>
      <c r="F3473">
        <v>1</v>
      </c>
      <c r="G3473">
        <v>51.3</v>
      </c>
      <c r="H3473">
        <f t="shared" si="865"/>
        <v>1</v>
      </c>
      <c r="I3473">
        <f t="shared" si="866"/>
        <v>0</v>
      </c>
      <c r="J3473">
        <f t="shared" si="867"/>
        <v>1</v>
      </c>
      <c r="K3473">
        <f t="shared" si="868"/>
        <v>0</v>
      </c>
      <c r="L3473">
        <f t="shared" si="869"/>
        <v>0</v>
      </c>
      <c r="M3473">
        <f t="shared" si="870"/>
        <v>1</v>
      </c>
      <c r="N3473">
        <f t="shared" si="871"/>
        <v>0</v>
      </c>
      <c r="O3473">
        <f t="shared" si="872"/>
        <v>0</v>
      </c>
      <c r="P3473">
        <v>8</v>
      </c>
      <c r="Q3473">
        <f t="shared" si="873"/>
        <v>0</v>
      </c>
      <c r="R3473">
        <f t="shared" si="874"/>
        <v>0</v>
      </c>
      <c r="S3473">
        <f t="shared" si="875"/>
        <v>1</v>
      </c>
      <c r="T3473">
        <f t="shared" si="876"/>
        <v>0</v>
      </c>
      <c r="U3473">
        <v>0</v>
      </c>
      <c r="V3473">
        <f t="shared" si="877"/>
        <v>0.33774294212747191</v>
      </c>
      <c r="W3473">
        <f t="shared" si="878"/>
        <v>0.58364215262301966</v>
      </c>
      <c r="X3473">
        <f t="shared" si="879"/>
        <v>0.11407029495692084</v>
      </c>
      <c r="Y3473">
        <f t="shared" si="880"/>
        <v>1</v>
      </c>
      <c r="Z3473" t="s">
        <v>3505</v>
      </c>
    </row>
    <row r="3474" spans="1:26" x14ac:dyDescent="0.25">
      <c r="A3474" t="s">
        <v>29</v>
      </c>
      <c r="B3474" t="s">
        <v>30</v>
      </c>
      <c r="C3474" t="s">
        <v>23</v>
      </c>
      <c r="D3474">
        <v>0</v>
      </c>
      <c r="F3474">
        <v>1</v>
      </c>
      <c r="G3474">
        <v>21.1</v>
      </c>
      <c r="H3474">
        <f t="shared" si="865"/>
        <v>1</v>
      </c>
      <c r="I3474">
        <f t="shared" si="866"/>
        <v>0</v>
      </c>
      <c r="J3474">
        <f t="shared" si="867"/>
        <v>0</v>
      </c>
      <c r="K3474">
        <f t="shared" si="868"/>
        <v>0</v>
      </c>
      <c r="L3474">
        <f t="shared" si="869"/>
        <v>1</v>
      </c>
      <c r="M3474">
        <f t="shared" si="870"/>
        <v>0</v>
      </c>
      <c r="N3474">
        <f t="shared" si="871"/>
        <v>1</v>
      </c>
      <c r="O3474">
        <f t="shared" si="872"/>
        <v>0</v>
      </c>
      <c r="P3474">
        <v>35</v>
      </c>
      <c r="Q3474">
        <f t="shared" si="873"/>
        <v>0</v>
      </c>
      <c r="R3474">
        <f t="shared" si="874"/>
        <v>1</v>
      </c>
      <c r="S3474">
        <f t="shared" si="875"/>
        <v>0</v>
      </c>
      <c r="T3474">
        <f t="shared" si="876"/>
        <v>0</v>
      </c>
      <c r="U3474">
        <v>0</v>
      </c>
      <c r="V3474">
        <f t="shared" si="877"/>
        <v>9.0310292896157406E-3</v>
      </c>
      <c r="W3474">
        <f t="shared" si="878"/>
        <v>0.50225774197740114</v>
      </c>
      <c r="X3474">
        <f t="shared" si="879"/>
        <v>8.1559490029897393E-5</v>
      </c>
      <c r="Y3474">
        <f t="shared" si="880"/>
        <v>0</v>
      </c>
      <c r="Z3474" t="s">
        <v>3506</v>
      </c>
    </row>
    <row r="3475" spans="1:26" x14ac:dyDescent="0.25">
      <c r="A3475" t="s">
        <v>26</v>
      </c>
      <c r="B3475" t="s">
        <v>27</v>
      </c>
      <c r="C3475" t="s">
        <v>35</v>
      </c>
      <c r="D3475">
        <v>1</v>
      </c>
      <c r="F3475">
        <v>1</v>
      </c>
      <c r="G3475">
        <v>104.75</v>
      </c>
      <c r="H3475">
        <f t="shared" si="865"/>
        <v>0</v>
      </c>
      <c r="I3475">
        <f t="shared" si="866"/>
        <v>1</v>
      </c>
      <c r="J3475">
        <f t="shared" si="867"/>
        <v>0</v>
      </c>
      <c r="K3475">
        <f t="shared" si="868"/>
        <v>1</v>
      </c>
      <c r="L3475">
        <f t="shared" si="869"/>
        <v>0</v>
      </c>
      <c r="M3475">
        <f t="shared" si="870"/>
        <v>1</v>
      </c>
      <c r="N3475">
        <f t="shared" si="871"/>
        <v>0</v>
      </c>
      <c r="O3475">
        <f t="shared" si="872"/>
        <v>0</v>
      </c>
      <c r="P3475">
        <v>56</v>
      </c>
      <c r="Q3475">
        <f t="shared" si="873"/>
        <v>1</v>
      </c>
      <c r="R3475">
        <f t="shared" si="874"/>
        <v>0</v>
      </c>
      <c r="S3475">
        <f t="shared" si="875"/>
        <v>0</v>
      </c>
      <c r="T3475">
        <f t="shared" si="876"/>
        <v>0</v>
      </c>
      <c r="U3475">
        <v>0</v>
      </c>
      <c r="V3475">
        <f t="shared" si="877"/>
        <v>0.5627059669541975</v>
      </c>
      <c r="W3475">
        <f t="shared" si="878"/>
        <v>0.63707841734282189</v>
      </c>
      <c r="X3475">
        <f t="shared" si="879"/>
        <v>0.31663800524585839</v>
      </c>
      <c r="Y3475">
        <f t="shared" si="880"/>
        <v>1</v>
      </c>
      <c r="Z3475" t="s">
        <v>3507</v>
      </c>
    </row>
    <row r="3476" spans="1:26" x14ac:dyDescent="0.25">
      <c r="A3476" t="s">
        <v>26</v>
      </c>
      <c r="B3476" t="s">
        <v>33</v>
      </c>
      <c r="C3476" t="s">
        <v>35</v>
      </c>
      <c r="D3476">
        <v>0</v>
      </c>
      <c r="F3476">
        <v>1</v>
      </c>
      <c r="G3476">
        <v>106.15</v>
      </c>
      <c r="H3476">
        <f t="shared" si="865"/>
        <v>1</v>
      </c>
      <c r="I3476">
        <f t="shared" si="866"/>
        <v>0</v>
      </c>
      <c r="J3476">
        <f t="shared" si="867"/>
        <v>0</v>
      </c>
      <c r="K3476">
        <f t="shared" si="868"/>
        <v>1</v>
      </c>
      <c r="L3476">
        <f t="shared" si="869"/>
        <v>0</v>
      </c>
      <c r="M3476">
        <f t="shared" si="870"/>
        <v>1</v>
      </c>
      <c r="N3476">
        <f t="shared" si="871"/>
        <v>0</v>
      </c>
      <c r="O3476">
        <f t="shared" si="872"/>
        <v>0</v>
      </c>
      <c r="P3476">
        <v>42</v>
      </c>
      <c r="Q3476">
        <f t="shared" si="873"/>
        <v>0</v>
      </c>
      <c r="R3476">
        <f t="shared" si="874"/>
        <v>0</v>
      </c>
      <c r="S3476">
        <f t="shared" si="875"/>
        <v>0</v>
      </c>
      <c r="T3476">
        <f t="shared" si="876"/>
        <v>1</v>
      </c>
      <c r="U3476">
        <v>1</v>
      </c>
      <c r="V3476">
        <f t="shared" si="877"/>
        <v>0.44181174989924232</v>
      </c>
      <c r="W3476">
        <f t="shared" si="878"/>
        <v>0.60869064970530151</v>
      </c>
      <c r="X3476">
        <f t="shared" si="879"/>
        <v>0.31157412255054601</v>
      </c>
      <c r="Y3476">
        <f t="shared" si="880"/>
        <v>1</v>
      </c>
      <c r="Z3476" t="s">
        <v>3508</v>
      </c>
    </row>
    <row r="3477" spans="1:26" x14ac:dyDescent="0.25">
      <c r="A3477" t="s">
        <v>26</v>
      </c>
      <c r="B3477" t="s">
        <v>27</v>
      </c>
      <c r="C3477" t="s">
        <v>35</v>
      </c>
      <c r="D3477">
        <v>1</v>
      </c>
      <c r="F3477">
        <v>1</v>
      </c>
      <c r="G3477">
        <v>85.75</v>
      </c>
      <c r="H3477">
        <f t="shared" si="865"/>
        <v>0</v>
      </c>
      <c r="I3477">
        <f t="shared" si="866"/>
        <v>1</v>
      </c>
      <c r="J3477">
        <f t="shared" si="867"/>
        <v>0</v>
      </c>
      <c r="K3477">
        <f t="shared" si="868"/>
        <v>1</v>
      </c>
      <c r="L3477">
        <f t="shared" si="869"/>
        <v>0</v>
      </c>
      <c r="M3477">
        <f t="shared" si="870"/>
        <v>1</v>
      </c>
      <c r="N3477">
        <f t="shared" si="871"/>
        <v>0</v>
      </c>
      <c r="O3477">
        <f t="shared" si="872"/>
        <v>0</v>
      </c>
      <c r="P3477">
        <v>65</v>
      </c>
      <c r="Q3477">
        <f t="shared" si="873"/>
        <v>1</v>
      </c>
      <c r="R3477">
        <f t="shared" si="874"/>
        <v>0</v>
      </c>
      <c r="S3477">
        <f t="shared" si="875"/>
        <v>0</v>
      </c>
      <c r="T3477">
        <f t="shared" si="876"/>
        <v>0</v>
      </c>
      <c r="U3477">
        <v>0</v>
      </c>
      <c r="V3477">
        <f t="shared" si="877"/>
        <v>0.52822074484517334</v>
      </c>
      <c r="W3477">
        <f t="shared" si="878"/>
        <v>0.62906803343275264</v>
      </c>
      <c r="X3477">
        <f t="shared" si="879"/>
        <v>0.27901715528478971</v>
      </c>
      <c r="Y3477">
        <f t="shared" si="880"/>
        <v>1</v>
      </c>
      <c r="Z3477" t="s">
        <v>3509</v>
      </c>
    </row>
    <row r="3478" spans="1:26" x14ac:dyDescent="0.25">
      <c r="A3478" t="s">
        <v>29</v>
      </c>
      <c r="B3478" t="s">
        <v>30</v>
      </c>
      <c r="C3478" t="s">
        <v>23</v>
      </c>
      <c r="D3478">
        <v>0</v>
      </c>
      <c r="F3478">
        <v>1</v>
      </c>
      <c r="G3478">
        <v>20.3</v>
      </c>
      <c r="H3478">
        <f t="shared" si="865"/>
        <v>1</v>
      </c>
      <c r="I3478">
        <f t="shared" si="866"/>
        <v>0</v>
      </c>
      <c r="J3478">
        <f t="shared" si="867"/>
        <v>0</v>
      </c>
      <c r="K3478">
        <f t="shared" si="868"/>
        <v>0</v>
      </c>
      <c r="L3478">
        <f t="shared" si="869"/>
        <v>1</v>
      </c>
      <c r="M3478">
        <f t="shared" si="870"/>
        <v>0</v>
      </c>
      <c r="N3478">
        <f t="shared" si="871"/>
        <v>1</v>
      </c>
      <c r="O3478">
        <f t="shared" si="872"/>
        <v>0</v>
      </c>
      <c r="P3478">
        <v>2</v>
      </c>
      <c r="Q3478">
        <f t="shared" si="873"/>
        <v>0</v>
      </c>
      <c r="R3478">
        <f t="shared" si="874"/>
        <v>1</v>
      </c>
      <c r="S3478">
        <f t="shared" si="875"/>
        <v>0</v>
      </c>
      <c r="T3478">
        <f t="shared" si="876"/>
        <v>0</v>
      </c>
      <c r="U3478">
        <v>0</v>
      </c>
      <c r="V3478">
        <f t="shared" si="877"/>
        <v>7.7837849591623244E-3</v>
      </c>
      <c r="W3478">
        <f t="shared" si="878"/>
        <v>0.50194593641487972</v>
      </c>
      <c r="X3478">
        <f t="shared" si="879"/>
        <v>6.0587308290481625E-5</v>
      </c>
      <c r="Y3478">
        <f t="shared" si="880"/>
        <v>0</v>
      </c>
      <c r="Z3478" t="s">
        <v>3510</v>
      </c>
    </row>
    <row r="3479" spans="1:26" x14ac:dyDescent="0.25">
      <c r="A3479" t="s">
        <v>29</v>
      </c>
      <c r="B3479" t="s">
        <v>27</v>
      </c>
      <c r="C3479" t="s">
        <v>35</v>
      </c>
      <c r="D3479">
        <v>1</v>
      </c>
      <c r="F3479">
        <v>1</v>
      </c>
      <c r="G3479">
        <v>100.75</v>
      </c>
      <c r="H3479">
        <f t="shared" si="865"/>
        <v>0</v>
      </c>
      <c r="I3479">
        <f t="shared" si="866"/>
        <v>1</v>
      </c>
      <c r="J3479">
        <f t="shared" si="867"/>
        <v>0</v>
      </c>
      <c r="K3479">
        <f t="shared" si="868"/>
        <v>1</v>
      </c>
      <c r="L3479">
        <f t="shared" si="869"/>
        <v>0</v>
      </c>
      <c r="M3479">
        <f t="shared" si="870"/>
        <v>0</v>
      </c>
      <c r="N3479">
        <f t="shared" si="871"/>
        <v>1</v>
      </c>
      <c r="O3479">
        <f t="shared" si="872"/>
        <v>0</v>
      </c>
      <c r="P3479">
        <v>65</v>
      </c>
      <c r="Q3479">
        <f t="shared" si="873"/>
        <v>1</v>
      </c>
      <c r="R3479">
        <f t="shared" si="874"/>
        <v>0</v>
      </c>
      <c r="S3479">
        <f t="shared" si="875"/>
        <v>0</v>
      </c>
      <c r="T3479">
        <f t="shared" si="876"/>
        <v>0</v>
      </c>
      <c r="U3479">
        <v>0</v>
      </c>
      <c r="V3479">
        <f t="shared" si="877"/>
        <v>0.28501489676048108</v>
      </c>
      <c r="W3479">
        <f t="shared" si="878"/>
        <v>0.57077526146853619</v>
      </c>
      <c r="X3479">
        <f t="shared" si="879"/>
        <v>8.1233491375387684E-2</v>
      </c>
      <c r="Y3479">
        <f t="shared" si="880"/>
        <v>0</v>
      </c>
      <c r="Z3479" t="s">
        <v>3511</v>
      </c>
    </row>
    <row r="3480" spans="1:26" x14ac:dyDescent="0.25">
      <c r="A3480" t="s">
        <v>26</v>
      </c>
      <c r="B3480" t="s">
        <v>27</v>
      </c>
      <c r="C3480" t="s">
        <v>35</v>
      </c>
      <c r="D3480">
        <v>0</v>
      </c>
      <c r="F3480">
        <v>1</v>
      </c>
      <c r="G3480">
        <v>74.150000000000006</v>
      </c>
      <c r="H3480">
        <f t="shared" si="865"/>
        <v>1</v>
      </c>
      <c r="I3480">
        <f t="shared" si="866"/>
        <v>0</v>
      </c>
      <c r="J3480">
        <f t="shared" si="867"/>
        <v>0</v>
      </c>
      <c r="K3480">
        <f t="shared" si="868"/>
        <v>1</v>
      </c>
      <c r="L3480">
        <f t="shared" si="869"/>
        <v>0</v>
      </c>
      <c r="M3480">
        <f t="shared" si="870"/>
        <v>1</v>
      </c>
      <c r="N3480">
        <f t="shared" si="871"/>
        <v>0</v>
      </c>
      <c r="O3480">
        <f t="shared" si="872"/>
        <v>0</v>
      </c>
      <c r="P3480">
        <v>18</v>
      </c>
      <c r="Q3480">
        <f t="shared" si="873"/>
        <v>1</v>
      </c>
      <c r="R3480">
        <f t="shared" si="874"/>
        <v>0</v>
      </c>
      <c r="S3480">
        <f t="shared" si="875"/>
        <v>0</v>
      </c>
      <c r="T3480">
        <f t="shared" si="876"/>
        <v>0</v>
      </c>
      <c r="U3480">
        <v>0</v>
      </c>
      <c r="V3480">
        <f t="shared" si="877"/>
        <v>0.51013570205359882</v>
      </c>
      <c r="W3480">
        <f t="shared" si="878"/>
        <v>0.62483828565879329</v>
      </c>
      <c r="X3480">
        <f t="shared" si="879"/>
        <v>0.26023843450971812</v>
      </c>
      <c r="Y3480">
        <f t="shared" si="880"/>
        <v>1</v>
      </c>
      <c r="Z3480" t="s">
        <v>3512</v>
      </c>
    </row>
    <row r="3481" spans="1:26" x14ac:dyDescent="0.25">
      <c r="A3481" t="s">
        <v>29</v>
      </c>
      <c r="B3481" t="s">
        <v>27</v>
      </c>
      <c r="C3481" t="s">
        <v>25</v>
      </c>
      <c r="D3481">
        <v>0</v>
      </c>
      <c r="F3481">
        <v>1</v>
      </c>
      <c r="G3481">
        <v>78.55</v>
      </c>
      <c r="H3481">
        <f t="shared" si="865"/>
        <v>1</v>
      </c>
      <c r="I3481">
        <f t="shared" si="866"/>
        <v>0</v>
      </c>
      <c r="J3481">
        <f t="shared" si="867"/>
        <v>1</v>
      </c>
      <c r="K3481">
        <f t="shared" si="868"/>
        <v>0</v>
      </c>
      <c r="L3481">
        <f t="shared" si="869"/>
        <v>0</v>
      </c>
      <c r="M3481">
        <f t="shared" si="870"/>
        <v>0</v>
      </c>
      <c r="N3481">
        <f t="shared" si="871"/>
        <v>1</v>
      </c>
      <c r="O3481">
        <f t="shared" si="872"/>
        <v>0</v>
      </c>
      <c r="P3481">
        <v>23</v>
      </c>
      <c r="Q3481">
        <f t="shared" si="873"/>
        <v>1</v>
      </c>
      <c r="R3481">
        <f t="shared" si="874"/>
        <v>0</v>
      </c>
      <c r="S3481">
        <f t="shared" si="875"/>
        <v>0</v>
      </c>
      <c r="T3481">
        <f t="shared" si="876"/>
        <v>0</v>
      </c>
      <c r="U3481">
        <v>0</v>
      </c>
      <c r="V3481">
        <f t="shared" si="877"/>
        <v>0.2455406973296432</v>
      </c>
      <c r="W3481">
        <f t="shared" si="878"/>
        <v>0.56107861192780373</v>
      </c>
      <c r="X3481">
        <f t="shared" si="879"/>
        <v>6.0290234045127455E-2</v>
      </c>
      <c r="Y3481">
        <f t="shared" si="880"/>
        <v>0</v>
      </c>
      <c r="Z3481" t="s">
        <v>3513</v>
      </c>
    </row>
    <row r="3482" spans="1:26" x14ac:dyDescent="0.25">
      <c r="A3482" t="s">
        <v>26</v>
      </c>
      <c r="B3482" t="s">
        <v>30</v>
      </c>
      <c r="C3482" t="s">
        <v>25</v>
      </c>
      <c r="D3482">
        <v>0</v>
      </c>
      <c r="F3482">
        <v>1</v>
      </c>
      <c r="G3482">
        <v>45.3</v>
      </c>
      <c r="H3482">
        <f t="shared" si="865"/>
        <v>1</v>
      </c>
      <c r="I3482">
        <f t="shared" si="866"/>
        <v>0</v>
      </c>
      <c r="J3482">
        <f t="shared" si="867"/>
        <v>1</v>
      </c>
      <c r="K3482">
        <f t="shared" si="868"/>
        <v>0</v>
      </c>
      <c r="L3482">
        <f t="shared" si="869"/>
        <v>0</v>
      </c>
      <c r="M3482">
        <f t="shared" si="870"/>
        <v>1</v>
      </c>
      <c r="N3482">
        <f t="shared" si="871"/>
        <v>0</v>
      </c>
      <c r="O3482">
        <f t="shared" si="872"/>
        <v>0</v>
      </c>
      <c r="P3482">
        <v>4</v>
      </c>
      <c r="Q3482">
        <f t="shared" si="873"/>
        <v>0</v>
      </c>
      <c r="R3482">
        <f t="shared" si="874"/>
        <v>1</v>
      </c>
      <c r="S3482">
        <f t="shared" si="875"/>
        <v>0</v>
      </c>
      <c r="T3482">
        <f t="shared" si="876"/>
        <v>0</v>
      </c>
      <c r="U3482">
        <v>1</v>
      </c>
      <c r="V3482">
        <f t="shared" si="877"/>
        <v>0.32838860964907129</v>
      </c>
      <c r="W3482">
        <f t="shared" si="878"/>
        <v>0.58136724917060822</v>
      </c>
      <c r="X3482">
        <f t="shared" si="879"/>
        <v>0.45106185964910744</v>
      </c>
      <c r="Y3482">
        <f t="shared" si="880"/>
        <v>1</v>
      </c>
      <c r="Z3482" t="s">
        <v>3514</v>
      </c>
    </row>
    <row r="3483" spans="1:26" x14ac:dyDescent="0.25">
      <c r="A3483" t="s">
        <v>45</v>
      </c>
      <c r="B3483" t="s">
        <v>38</v>
      </c>
      <c r="C3483" t="s">
        <v>23</v>
      </c>
      <c r="D3483">
        <v>0</v>
      </c>
      <c r="F3483">
        <v>1</v>
      </c>
      <c r="G3483">
        <v>19.850000000000001</v>
      </c>
      <c r="H3483">
        <f t="shared" si="865"/>
        <v>1</v>
      </c>
      <c r="I3483">
        <f t="shared" si="866"/>
        <v>0</v>
      </c>
      <c r="J3483">
        <f t="shared" si="867"/>
        <v>0</v>
      </c>
      <c r="K3483">
        <f t="shared" si="868"/>
        <v>0</v>
      </c>
      <c r="L3483">
        <f t="shared" si="869"/>
        <v>1</v>
      </c>
      <c r="M3483">
        <f t="shared" si="870"/>
        <v>0</v>
      </c>
      <c r="N3483">
        <f t="shared" si="871"/>
        <v>0</v>
      </c>
      <c r="O3483">
        <f t="shared" si="872"/>
        <v>1</v>
      </c>
      <c r="P3483">
        <v>70</v>
      </c>
      <c r="Q3483">
        <f t="shared" si="873"/>
        <v>0</v>
      </c>
      <c r="R3483">
        <f t="shared" si="874"/>
        <v>0</v>
      </c>
      <c r="S3483">
        <f t="shared" si="875"/>
        <v>1</v>
      </c>
      <c r="T3483">
        <f t="shared" si="876"/>
        <v>0</v>
      </c>
      <c r="U3483">
        <v>0</v>
      </c>
      <c r="V3483">
        <f t="shared" si="877"/>
        <v>-7.1406464384932172E-2</v>
      </c>
      <c r="W3483">
        <f t="shared" si="878"/>
        <v>0.48215596531350313</v>
      </c>
      <c r="X3483">
        <f t="shared" si="879"/>
        <v>5.0988831559565864E-3</v>
      </c>
      <c r="Y3483">
        <f t="shared" si="880"/>
        <v>0</v>
      </c>
      <c r="Z3483" t="s">
        <v>3515</v>
      </c>
    </row>
    <row r="3484" spans="1:26" x14ac:dyDescent="0.25">
      <c r="A3484" t="s">
        <v>26</v>
      </c>
      <c r="B3484" t="s">
        <v>27</v>
      </c>
      <c r="C3484" t="s">
        <v>25</v>
      </c>
      <c r="D3484">
        <v>0</v>
      </c>
      <c r="F3484">
        <v>1</v>
      </c>
      <c r="G3484">
        <v>50.7</v>
      </c>
      <c r="H3484">
        <f t="shared" si="865"/>
        <v>1</v>
      </c>
      <c r="I3484">
        <f t="shared" si="866"/>
        <v>0</v>
      </c>
      <c r="J3484">
        <f t="shared" si="867"/>
        <v>1</v>
      </c>
      <c r="K3484">
        <f t="shared" si="868"/>
        <v>0</v>
      </c>
      <c r="L3484">
        <f t="shared" si="869"/>
        <v>0</v>
      </c>
      <c r="M3484">
        <f t="shared" si="870"/>
        <v>1</v>
      </c>
      <c r="N3484">
        <f t="shared" si="871"/>
        <v>0</v>
      </c>
      <c r="O3484">
        <f t="shared" si="872"/>
        <v>0</v>
      </c>
      <c r="P3484">
        <v>4</v>
      </c>
      <c r="Q3484">
        <f t="shared" si="873"/>
        <v>1</v>
      </c>
      <c r="R3484">
        <f t="shared" si="874"/>
        <v>0</v>
      </c>
      <c r="S3484">
        <f t="shared" si="875"/>
        <v>0</v>
      </c>
      <c r="T3484">
        <f t="shared" si="876"/>
        <v>0</v>
      </c>
      <c r="U3484">
        <v>0</v>
      </c>
      <c r="V3484">
        <f t="shared" si="877"/>
        <v>0.47357585261718316</v>
      </c>
      <c r="W3484">
        <f t="shared" si="878"/>
        <v>0.61622976278931529</v>
      </c>
      <c r="X3484">
        <f t="shared" si="879"/>
        <v>0.22427408818209199</v>
      </c>
      <c r="Y3484">
        <f t="shared" si="880"/>
        <v>1</v>
      </c>
      <c r="Z3484" t="s">
        <v>3516</v>
      </c>
    </row>
    <row r="3485" spans="1:26" x14ac:dyDescent="0.25">
      <c r="A3485" t="s">
        <v>26</v>
      </c>
      <c r="B3485" t="s">
        <v>33</v>
      </c>
      <c r="C3485" t="s">
        <v>25</v>
      </c>
      <c r="D3485">
        <v>0</v>
      </c>
      <c r="F3485">
        <v>1</v>
      </c>
      <c r="G3485">
        <v>45</v>
      </c>
      <c r="H3485">
        <f t="shared" si="865"/>
        <v>1</v>
      </c>
      <c r="I3485">
        <f t="shared" si="866"/>
        <v>0</v>
      </c>
      <c r="J3485">
        <f t="shared" si="867"/>
        <v>1</v>
      </c>
      <c r="K3485">
        <f t="shared" si="868"/>
        <v>0</v>
      </c>
      <c r="L3485">
        <f t="shared" si="869"/>
        <v>0</v>
      </c>
      <c r="M3485">
        <f t="shared" si="870"/>
        <v>1</v>
      </c>
      <c r="N3485">
        <f t="shared" si="871"/>
        <v>0</v>
      </c>
      <c r="O3485">
        <f t="shared" si="872"/>
        <v>0</v>
      </c>
      <c r="P3485">
        <v>19</v>
      </c>
      <c r="Q3485">
        <f t="shared" si="873"/>
        <v>0</v>
      </c>
      <c r="R3485">
        <f t="shared" si="874"/>
        <v>0</v>
      </c>
      <c r="S3485">
        <f t="shared" si="875"/>
        <v>0</v>
      </c>
      <c r="T3485">
        <f t="shared" si="876"/>
        <v>1</v>
      </c>
      <c r="U3485">
        <v>0</v>
      </c>
      <c r="V3485">
        <f t="shared" si="877"/>
        <v>0.33278406228590696</v>
      </c>
      <c r="W3485">
        <f t="shared" si="878"/>
        <v>0.58243662748711866</v>
      </c>
      <c r="X3485">
        <f t="shared" si="879"/>
        <v>0.1107452321115104</v>
      </c>
      <c r="Y3485">
        <f t="shared" si="880"/>
        <v>1</v>
      </c>
      <c r="Z3485" t="s">
        <v>3517</v>
      </c>
    </row>
    <row r="3486" spans="1:26" x14ac:dyDescent="0.25">
      <c r="A3486" t="s">
        <v>26</v>
      </c>
      <c r="B3486" t="s">
        <v>27</v>
      </c>
      <c r="C3486" t="s">
        <v>35</v>
      </c>
      <c r="D3486">
        <v>0</v>
      </c>
      <c r="F3486">
        <v>1</v>
      </c>
      <c r="G3486">
        <v>77.8</v>
      </c>
      <c r="H3486">
        <f t="shared" si="865"/>
        <v>1</v>
      </c>
      <c r="I3486">
        <f t="shared" si="866"/>
        <v>0</v>
      </c>
      <c r="J3486">
        <f t="shared" si="867"/>
        <v>0</v>
      </c>
      <c r="K3486">
        <f t="shared" si="868"/>
        <v>1</v>
      </c>
      <c r="L3486">
        <f t="shared" si="869"/>
        <v>0</v>
      </c>
      <c r="M3486">
        <f t="shared" si="870"/>
        <v>1</v>
      </c>
      <c r="N3486">
        <f t="shared" si="871"/>
        <v>0</v>
      </c>
      <c r="O3486">
        <f t="shared" si="872"/>
        <v>0</v>
      </c>
      <c r="P3486">
        <v>18</v>
      </c>
      <c r="Q3486">
        <f t="shared" si="873"/>
        <v>1</v>
      </c>
      <c r="R3486">
        <f t="shared" si="874"/>
        <v>0</v>
      </c>
      <c r="S3486">
        <f t="shared" si="875"/>
        <v>0</v>
      </c>
      <c r="T3486">
        <f t="shared" si="876"/>
        <v>0</v>
      </c>
      <c r="U3486">
        <v>0</v>
      </c>
      <c r="V3486">
        <f t="shared" si="877"/>
        <v>0.53438087267635082</v>
      </c>
      <c r="W3486">
        <f t="shared" si="878"/>
        <v>0.63050430006599245</v>
      </c>
      <c r="X3486">
        <f t="shared" si="879"/>
        <v>0.28556291708233827</v>
      </c>
      <c r="Y3486">
        <f t="shared" si="880"/>
        <v>1</v>
      </c>
      <c r="Z3486" t="s">
        <v>3518</v>
      </c>
    </row>
    <row r="3487" spans="1:26" x14ac:dyDescent="0.25">
      <c r="A3487" t="s">
        <v>26</v>
      </c>
      <c r="B3487" t="s">
        <v>27</v>
      </c>
      <c r="C3487" t="s">
        <v>35</v>
      </c>
      <c r="D3487">
        <v>1</v>
      </c>
      <c r="F3487">
        <v>1</v>
      </c>
      <c r="G3487">
        <v>83.45</v>
      </c>
      <c r="H3487">
        <f t="shared" si="865"/>
        <v>0</v>
      </c>
      <c r="I3487">
        <f t="shared" si="866"/>
        <v>1</v>
      </c>
      <c r="J3487">
        <f t="shared" si="867"/>
        <v>0</v>
      </c>
      <c r="K3487">
        <f t="shared" si="868"/>
        <v>1</v>
      </c>
      <c r="L3487">
        <f t="shared" si="869"/>
        <v>0</v>
      </c>
      <c r="M3487">
        <f t="shared" si="870"/>
        <v>1</v>
      </c>
      <c r="N3487">
        <f t="shared" si="871"/>
        <v>0</v>
      </c>
      <c r="O3487">
        <f t="shared" si="872"/>
        <v>0</v>
      </c>
      <c r="P3487">
        <v>38</v>
      </c>
      <c r="Q3487">
        <f t="shared" si="873"/>
        <v>1</v>
      </c>
      <c r="R3487">
        <f t="shared" si="874"/>
        <v>0</v>
      </c>
      <c r="S3487">
        <f t="shared" si="875"/>
        <v>0</v>
      </c>
      <c r="T3487">
        <f t="shared" si="876"/>
        <v>0</v>
      </c>
      <c r="U3487">
        <v>0</v>
      </c>
      <c r="V3487">
        <f t="shared" si="877"/>
        <v>0.52949808665587539</v>
      </c>
      <c r="W3487">
        <f t="shared" si="878"/>
        <v>0.62936604104249705</v>
      </c>
      <c r="X3487">
        <f t="shared" si="879"/>
        <v>0.28036822377223292</v>
      </c>
      <c r="Y3487">
        <f t="shared" si="880"/>
        <v>1</v>
      </c>
      <c r="Z3487" t="s">
        <v>3519</v>
      </c>
    </row>
    <row r="3488" spans="1:26" x14ac:dyDescent="0.25">
      <c r="A3488" t="s">
        <v>26</v>
      </c>
      <c r="B3488" t="s">
        <v>38</v>
      </c>
      <c r="C3488" t="s">
        <v>35</v>
      </c>
      <c r="D3488">
        <v>0</v>
      </c>
      <c r="F3488">
        <v>1</v>
      </c>
      <c r="G3488">
        <v>73.25</v>
      </c>
      <c r="H3488">
        <f t="shared" si="865"/>
        <v>1</v>
      </c>
      <c r="I3488">
        <f t="shared" si="866"/>
        <v>0</v>
      </c>
      <c r="J3488">
        <f t="shared" si="867"/>
        <v>0</v>
      </c>
      <c r="K3488">
        <f t="shared" si="868"/>
        <v>1</v>
      </c>
      <c r="L3488">
        <f t="shared" si="869"/>
        <v>0</v>
      </c>
      <c r="M3488">
        <f t="shared" si="870"/>
        <v>1</v>
      </c>
      <c r="N3488">
        <f t="shared" si="871"/>
        <v>0</v>
      </c>
      <c r="O3488">
        <f t="shared" si="872"/>
        <v>0</v>
      </c>
      <c r="P3488">
        <v>2</v>
      </c>
      <c r="Q3488">
        <f t="shared" si="873"/>
        <v>0</v>
      </c>
      <c r="R3488">
        <f t="shared" si="874"/>
        <v>0</v>
      </c>
      <c r="S3488">
        <f t="shared" si="875"/>
        <v>1</v>
      </c>
      <c r="T3488">
        <f t="shared" si="876"/>
        <v>0</v>
      </c>
      <c r="U3488">
        <v>1</v>
      </c>
      <c r="V3488">
        <f t="shared" si="877"/>
        <v>0.37682737770504315</v>
      </c>
      <c r="W3488">
        <f t="shared" si="878"/>
        <v>0.59310767769406025</v>
      </c>
      <c r="X3488">
        <f t="shared" si="879"/>
        <v>0.38834411717797296</v>
      </c>
      <c r="Y3488">
        <f t="shared" si="880"/>
        <v>1</v>
      </c>
      <c r="Z3488" t="s">
        <v>3520</v>
      </c>
    </row>
    <row r="3489" spans="1:26" x14ac:dyDescent="0.25">
      <c r="A3489" t="s">
        <v>29</v>
      </c>
      <c r="B3489" t="s">
        <v>33</v>
      </c>
      <c r="C3489" t="s">
        <v>35</v>
      </c>
      <c r="D3489">
        <v>0</v>
      </c>
      <c r="F3489">
        <v>1</v>
      </c>
      <c r="G3489">
        <v>94.8</v>
      </c>
      <c r="H3489">
        <f t="shared" si="865"/>
        <v>1</v>
      </c>
      <c r="I3489">
        <f t="shared" si="866"/>
        <v>0</v>
      </c>
      <c r="J3489">
        <f t="shared" si="867"/>
        <v>0</v>
      </c>
      <c r="K3489">
        <f t="shared" si="868"/>
        <v>1</v>
      </c>
      <c r="L3489">
        <f t="shared" si="869"/>
        <v>0</v>
      </c>
      <c r="M3489">
        <f t="shared" si="870"/>
        <v>0</v>
      </c>
      <c r="N3489">
        <f t="shared" si="871"/>
        <v>1</v>
      </c>
      <c r="O3489">
        <f t="shared" si="872"/>
        <v>0</v>
      </c>
      <c r="P3489">
        <v>47</v>
      </c>
      <c r="Q3489">
        <f t="shared" si="873"/>
        <v>0</v>
      </c>
      <c r="R3489">
        <f t="shared" si="874"/>
        <v>0</v>
      </c>
      <c r="S3489">
        <f t="shared" si="875"/>
        <v>0</v>
      </c>
      <c r="T3489">
        <f t="shared" si="876"/>
        <v>1</v>
      </c>
      <c r="U3489">
        <v>0</v>
      </c>
      <c r="V3489">
        <f t="shared" si="877"/>
        <v>0.13410700405442688</v>
      </c>
      <c r="W3489">
        <f t="shared" si="878"/>
        <v>0.53347659386985169</v>
      </c>
      <c r="X3489">
        <f t="shared" si="879"/>
        <v>1.7984688536454067E-2</v>
      </c>
      <c r="Y3489">
        <f t="shared" si="880"/>
        <v>0</v>
      </c>
      <c r="Z3489" t="s">
        <v>3521</v>
      </c>
    </row>
    <row r="3490" spans="1:26" x14ac:dyDescent="0.25">
      <c r="A3490" t="s">
        <v>45</v>
      </c>
      <c r="B3490" t="s">
        <v>33</v>
      </c>
      <c r="C3490" t="s">
        <v>23</v>
      </c>
      <c r="D3490">
        <v>0</v>
      </c>
      <c r="F3490">
        <v>1</v>
      </c>
      <c r="G3490">
        <v>20.100000000000001</v>
      </c>
      <c r="H3490">
        <f t="shared" si="865"/>
        <v>1</v>
      </c>
      <c r="I3490">
        <f t="shared" si="866"/>
        <v>0</v>
      </c>
      <c r="J3490">
        <f t="shared" si="867"/>
        <v>0</v>
      </c>
      <c r="K3490">
        <f t="shared" si="868"/>
        <v>0</v>
      </c>
      <c r="L3490">
        <f t="shared" si="869"/>
        <v>1</v>
      </c>
      <c r="M3490">
        <f t="shared" si="870"/>
        <v>0</v>
      </c>
      <c r="N3490">
        <f t="shared" si="871"/>
        <v>0</v>
      </c>
      <c r="O3490">
        <f t="shared" si="872"/>
        <v>1</v>
      </c>
      <c r="P3490">
        <v>52</v>
      </c>
      <c r="Q3490">
        <f t="shared" si="873"/>
        <v>0</v>
      </c>
      <c r="R3490">
        <f t="shared" si="874"/>
        <v>0</v>
      </c>
      <c r="S3490">
        <f t="shared" si="875"/>
        <v>0</v>
      </c>
      <c r="T3490">
        <f t="shared" si="876"/>
        <v>1</v>
      </c>
      <c r="U3490">
        <v>0</v>
      </c>
      <c r="V3490">
        <f t="shared" si="877"/>
        <v>-7.1016700531665478E-2</v>
      </c>
      <c r="W3490">
        <f t="shared" si="878"/>
        <v>0.48225328284788488</v>
      </c>
      <c r="X3490">
        <f t="shared" si="879"/>
        <v>5.0433717544042557E-3</v>
      </c>
      <c r="Y3490">
        <f t="shared" si="880"/>
        <v>0</v>
      </c>
      <c r="Z3490" t="s">
        <v>3522</v>
      </c>
    </row>
    <row r="3491" spans="1:26" x14ac:dyDescent="0.25">
      <c r="A3491" t="s">
        <v>26</v>
      </c>
      <c r="B3491" t="s">
        <v>30</v>
      </c>
      <c r="C3491" t="s">
        <v>25</v>
      </c>
      <c r="D3491">
        <v>0</v>
      </c>
      <c r="F3491">
        <v>1</v>
      </c>
      <c r="G3491">
        <v>59.9</v>
      </c>
      <c r="H3491">
        <f t="shared" si="865"/>
        <v>1</v>
      </c>
      <c r="I3491">
        <f t="shared" si="866"/>
        <v>0</v>
      </c>
      <c r="J3491">
        <f t="shared" si="867"/>
        <v>1</v>
      </c>
      <c r="K3491">
        <f t="shared" si="868"/>
        <v>0</v>
      </c>
      <c r="L3491">
        <f t="shared" si="869"/>
        <v>0</v>
      </c>
      <c r="M3491">
        <f t="shared" si="870"/>
        <v>1</v>
      </c>
      <c r="N3491">
        <f t="shared" si="871"/>
        <v>0</v>
      </c>
      <c r="O3491">
        <f t="shared" si="872"/>
        <v>0</v>
      </c>
      <c r="P3491">
        <v>9</v>
      </c>
      <c r="Q3491">
        <f t="shared" si="873"/>
        <v>0</v>
      </c>
      <c r="R3491">
        <f t="shared" si="874"/>
        <v>1</v>
      </c>
      <c r="S3491">
        <f t="shared" si="875"/>
        <v>0</v>
      </c>
      <c r="T3491">
        <f t="shared" si="876"/>
        <v>0</v>
      </c>
      <c r="U3491">
        <v>0</v>
      </c>
      <c r="V3491">
        <f t="shared" si="877"/>
        <v>0.3511508186798461</v>
      </c>
      <c r="W3491">
        <f t="shared" si="878"/>
        <v>0.58689662160324974</v>
      </c>
      <c r="X3491">
        <f t="shared" si="879"/>
        <v>0.12330689745952615</v>
      </c>
      <c r="Y3491">
        <f t="shared" si="880"/>
        <v>1</v>
      </c>
      <c r="Z3491" t="s">
        <v>3523</v>
      </c>
    </row>
    <row r="3492" spans="1:26" x14ac:dyDescent="0.25">
      <c r="A3492" t="s">
        <v>29</v>
      </c>
      <c r="B3492" t="s">
        <v>38</v>
      </c>
      <c r="C3492" t="s">
        <v>25</v>
      </c>
      <c r="D3492">
        <v>0</v>
      </c>
      <c r="F3492">
        <v>1</v>
      </c>
      <c r="G3492">
        <v>90.1</v>
      </c>
      <c r="H3492">
        <f t="shared" si="865"/>
        <v>1</v>
      </c>
      <c r="I3492">
        <f t="shared" si="866"/>
        <v>0</v>
      </c>
      <c r="J3492">
        <f t="shared" si="867"/>
        <v>1</v>
      </c>
      <c r="K3492">
        <f t="shared" si="868"/>
        <v>0</v>
      </c>
      <c r="L3492">
        <f t="shared" si="869"/>
        <v>0</v>
      </c>
      <c r="M3492">
        <f t="shared" si="870"/>
        <v>0</v>
      </c>
      <c r="N3492">
        <f t="shared" si="871"/>
        <v>1</v>
      </c>
      <c r="O3492">
        <f t="shared" si="872"/>
        <v>0</v>
      </c>
      <c r="P3492">
        <v>26</v>
      </c>
      <c r="Q3492">
        <f t="shared" si="873"/>
        <v>0</v>
      </c>
      <c r="R3492">
        <f t="shared" si="874"/>
        <v>0</v>
      </c>
      <c r="S3492">
        <f t="shared" si="875"/>
        <v>1</v>
      </c>
      <c r="T3492">
        <f t="shared" si="876"/>
        <v>0</v>
      </c>
      <c r="U3492">
        <v>0</v>
      </c>
      <c r="V3492">
        <f t="shared" si="877"/>
        <v>0.12677944361301308</v>
      </c>
      <c r="W3492">
        <f t="shared" si="878"/>
        <v>0.53165247632968327</v>
      </c>
      <c r="X3492">
        <f t="shared" si="879"/>
        <v>1.6073027322825163E-2</v>
      </c>
      <c r="Y3492">
        <f t="shared" si="880"/>
        <v>0</v>
      </c>
      <c r="Z3492" t="s">
        <v>3524</v>
      </c>
    </row>
    <row r="3493" spans="1:26" x14ac:dyDescent="0.25">
      <c r="A3493" t="s">
        <v>26</v>
      </c>
      <c r="B3493" t="s">
        <v>27</v>
      </c>
      <c r="C3493" t="s">
        <v>25</v>
      </c>
      <c r="D3493">
        <v>0</v>
      </c>
      <c r="F3493">
        <v>1</v>
      </c>
      <c r="G3493">
        <v>51.05</v>
      </c>
      <c r="H3493">
        <f t="shared" si="865"/>
        <v>1</v>
      </c>
      <c r="I3493">
        <f t="shared" si="866"/>
        <v>0</v>
      </c>
      <c r="J3493">
        <f t="shared" si="867"/>
        <v>1</v>
      </c>
      <c r="K3493">
        <f t="shared" si="868"/>
        <v>0</v>
      </c>
      <c r="L3493">
        <f t="shared" si="869"/>
        <v>0</v>
      </c>
      <c r="M3493">
        <f t="shared" si="870"/>
        <v>1</v>
      </c>
      <c r="N3493">
        <f t="shared" si="871"/>
        <v>0</v>
      </c>
      <c r="O3493">
        <f t="shared" si="872"/>
        <v>0</v>
      </c>
      <c r="P3493">
        <v>8</v>
      </c>
      <c r="Q3493">
        <f t="shared" si="873"/>
        <v>1</v>
      </c>
      <c r="R3493">
        <f t="shared" si="874"/>
        <v>0</v>
      </c>
      <c r="S3493">
        <f t="shared" si="875"/>
        <v>0</v>
      </c>
      <c r="T3493">
        <f t="shared" si="876"/>
        <v>0</v>
      </c>
      <c r="U3493">
        <v>1</v>
      </c>
      <c r="V3493">
        <f t="shared" si="877"/>
        <v>0.4741215220117565</v>
      </c>
      <c r="W3493">
        <f t="shared" si="878"/>
        <v>0.61635880030773826</v>
      </c>
      <c r="X3493">
        <f t="shared" si="879"/>
        <v>0.27654817361123152</v>
      </c>
      <c r="Y3493">
        <f t="shared" si="880"/>
        <v>1</v>
      </c>
      <c r="Z3493" t="s">
        <v>3525</v>
      </c>
    </row>
    <row r="3494" spans="1:26" x14ac:dyDescent="0.25">
      <c r="A3494" t="s">
        <v>29</v>
      </c>
      <c r="B3494" t="s">
        <v>27</v>
      </c>
      <c r="C3494" t="s">
        <v>25</v>
      </c>
      <c r="D3494">
        <v>0</v>
      </c>
      <c r="F3494">
        <v>1</v>
      </c>
      <c r="G3494">
        <v>70.95</v>
      </c>
      <c r="H3494">
        <f t="shared" si="865"/>
        <v>1</v>
      </c>
      <c r="I3494">
        <f t="shared" si="866"/>
        <v>0</v>
      </c>
      <c r="J3494">
        <f t="shared" si="867"/>
        <v>1</v>
      </c>
      <c r="K3494">
        <f t="shared" si="868"/>
        <v>0</v>
      </c>
      <c r="L3494">
        <f t="shared" si="869"/>
        <v>0</v>
      </c>
      <c r="M3494">
        <f t="shared" si="870"/>
        <v>0</v>
      </c>
      <c r="N3494">
        <f t="shared" si="871"/>
        <v>1</v>
      </c>
      <c r="O3494">
        <f t="shared" si="872"/>
        <v>0</v>
      </c>
      <c r="P3494">
        <v>44</v>
      </c>
      <c r="Q3494">
        <f t="shared" si="873"/>
        <v>1</v>
      </c>
      <c r="R3494">
        <f t="shared" si="874"/>
        <v>0</v>
      </c>
      <c r="S3494">
        <f t="shared" si="875"/>
        <v>0</v>
      </c>
      <c r="T3494">
        <f t="shared" si="876"/>
        <v>0</v>
      </c>
      <c r="U3494">
        <v>0</v>
      </c>
      <c r="V3494">
        <f t="shared" si="877"/>
        <v>0.2336918761903358</v>
      </c>
      <c r="W3494">
        <f t="shared" si="878"/>
        <v>0.55815853069049248</v>
      </c>
      <c r="X3494">
        <f t="shared" si="879"/>
        <v>5.4611892997359232E-2</v>
      </c>
      <c r="Y3494">
        <f t="shared" si="880"/>
        <v>0</v>
      </c>
      <c r="Z3494" t="s">
        <v>3526</v>
      </c>
    </row>
    <row r="3495" spans="1:26" x14ac:dyDescent="0.25">
      <c r="A3495" t="s">
        <v>26</v>
      </c>
      <c r="B3495" t="s">
        <v>30</v>
      </c>
      <c r="C3495" t="s">
        <v>25</v>
      </c>
      <c r="D3495">
        <v>0</v>
      </c>
      <c r="F3495">
        <v>1</v>
      </c>
      <c r="G3495">
        <v>29.2</v>
      </c>
      <c r="H3495">
        <f t="shared" si="865"/>
        <v>1</v>
      </c>
      <c r="I3495">
        <f t="shared" si="866"/>
        <v>0</v>
      </c>
      <c r="J3495">
        <f t="shared" si="867"/>
        <v>1</v>
      </c>
      <c r="K3495">
        <f t="shared" si="868"/>
        <v>0</v>
      </c>
      <c r="L3495">
        <f t="shared" si="869"/>
        <v>0</v>
      </c>
      <c r="M3495">
        <f t="shared" si="870"/>
        <v>1</v>
      </c>
      <c r="N3495">
        <f t="shared" si="871"/>
        <v>0</v>
      </c>
      <c r="O3495">
        <f t="shared" si="872"/>
        <v>0</v>
      </c>
      <c r="P3495">
        <v>3</v>
      </c>
      <c r="Q3495">
        <f t="shared" si="873"/>
        <v>0</v>
      </c>
      <c r="R3495">
        <f t="shared" si="874"/>
        <v>1</v>
      </c>
      <c r="S3495">
        <f t="shared" si="875"/>
        <v>0</v>
      </c>
      <c r="T3495">
        <f t="shared" si="876"/>
        <v>0</v>
      </c>
      <c r="U3495">
        <v>0</v>
      </c>
      <c r="V3495">
        <f t="shared" si="877"/>
        <v>0.30328781749869638</v>
      </c>
      <c r="W3495">
        <f t="shared" si="878"/>
        <v>0.5752460537343006</v>
      </c>
      <c r="X3495">
        <f t="shared" si="879"/>
        <v>9.198350024312256E-2</v>
      </c>
      <c r="Y3495">
        <f t="shared" si="880"/>
        <v>0</v>
      </c>
      <c r="Z3495" t="s">
        <v>3527</v>
      </c>
    </row>
    <row r="3496" spans="1:26" x14ac:dyDescent="0.25">
      <c r="A3496" t="s">
        <v>26</v>
      </c>
      <c r="B3496" t="s">
        <v>33</v>
      </c>
      <c r="C3496" t="s">
        <v>25</v>
      </c>
      <c r="D3496">
        <v>0</v>
      </c>
      <c r="F3496">
        <v>1</v>
      </c>
      <c r="G3496">
        <v>46.6</v>
      </c>
      <c r="H3496">
        <f t="shared" si="865"/>
        <v>1</v>
      </c>
      <c r="I3496">
        <f t="shared" si="866"/>
        <v>0</v>
      </c>
      <c r="J3496">
        <f t="shared" si="867"/>
        <v>1</v>
      </c>
      <c r="K3496">
        <f t="shared" si="868"/>
        <v>0</v>
      </c>
      <c r="L3496">
        <f t="shared" si="869"/>
        <v>0</v>
      </c>
      <c r="M3496">
        <f t="shared" si="870"/>
        <v>1</v>
      </c>
      <c r="N3496">
        <f t="shared" si="871"/>
        <v>0</v>
      </c>
      <c r="O3496">
        <f t="shared" si="872"/>
        <v>0</v>
      </c>
      <c r="P3496">
        <v>2</v>
      </c>
      <c r="Q3496">
        <f t="shared" si="873"/>
        <v>0</v>
      </c>
      <c r="R3496">
        <f t="shared" si="874"/>
        <v>0</v>
      </c>
      <c r="S3496">
        <f t="shared" si="875"/>
        <v>0</v>
      </c>
      <c r="T3496">
        <f t="shared" si="876"/>
        <v>1</v>
      </c>
      <c r="U3496">
        <v>0</v>
      </c>
      <c r="V3496">
        <f t="shared" si="877"/>
        <v>0.3352785509468138</v>
      </c>
      <c r="W3496">
        <f t="shared" si="878"/>
        <v>0.58304317256964178</v>
      </c>
      <c r="X3496">
        <f t="shared" si="879"/>
        <v>0.11241170672499522</v>
      </c>
      <c r="Y3496">
        <f t="shared" si="880"/>
        <v>1</v>
      </c>
      <c r="Z3496" t="s">
        <v>3528</v>
      </c>
    </row>
    <row r="3497" spans="1:26" x14ac:dyDescent="0.25">
      <c r="A3497" t="s">
        <v>26</v>
      </c>
      <c r="B3497" t="s">
        <v>33</v>
      </c>
      <c r="C3497" t="s">
        <v>35</v>
      </c>
      <c r="D3497">
        <v>0</v>
      </c>
      <c r="F3497">
        <v>1</v>
      </c>
      <c r="G3497">
        <v>85.35</v>
      </c>
      <c r="H3497">
        <f t="shared" si="865"/>
        <v>1</v>
      </c>
      <c r="I3497">
        <f t="shared" si="866"/>
        <v>0</v>
      </c>
      <c r="J3497">
        <f t="shared" si="867"/>
        <v>0</v>
      </c>
      <c r="K3497">
        <f t="shared" si="868"/>
        <v>1</v>
      </c>
      <c r="L3497">
        <f t="shared" si="869"/>
        <v>0</v>
      </c>
      <c r="M3497">
        <f t="shared" si="870"/>
        <v>1</v>
      </c>
      <c r="N3497">
        <f t="shared" si="871"/>
        <v>0</v>
      </c>
      <c r="O3497">
        <f t="shared" si="872"/>
        <v>0</v>
      </c>
      <c r="P3497">
        <v>9</v>
      </c>
      <c r="Q3497">
        <f t="shared" si="873"/>
        <v>0</v>
      </c>
      <c r="R3497">
        <f t="shared" si="874"/>
        <v>0</v>
      </c>
      <c r="S3497">
        <f t="shared" si="875"/>
        <v>0</v>
      </c>
      <c r="T3497">
        <f t="shared" si="876"/>
        <v>1</v>
      </c>
      <c r="U3497">
        <v>1</v>
      </c>
      <c r="V3497">
        <f t="shared" si="877"/>
        <v>0.40938339730745354</v>
      </c>
      <c r="W3497">
        <f t="shared" si="878"/>
        <v>0.6009400198781798</v>
      </c>
      <c r="X3497">
        <f t="shared" si="879"/>
        <v>0.34882797137608529</v>
      </c>
      <c r="Y3497">
        <f t="shared" si="880"/>
        <v>1</v>
      </c>
      <c r="Z3497" t="s">
        <v>3529</v>
      </c>
    </row>
    <row r="3498" spans="1:26" x14ac:dyDescent="0.25">
      <c r="A3498" t="s">
        <v>26</v>
      </c>
      <c r="B3498" t="s">
        <v>27</v>
      </c>
      <c r="C3498" t="s">
        <v>35</v>
      </c>
      <c r="D3498">
        <v>1</v>
      </c>
      <c r="F3498">
        <v>1</v>
      </c>
      <c r="G3498">
        <v>75.349999999999994</v>
      </c>
      <c r="H3498">
        <f t="shared" si="865"/>
        <v>0</v>
      </c>
      <c r="I3498">
        <f t="shared" si="866"/>
        <v>1</v>
      </c>
      <c r="J3498">
        <f t="shared" si="867"/>
        <v>0</v>
      </c>
      <c r="K3498">
        <f t="shared" si="868"/>
        <v>1</v>
      </c>
      <c r="L3498">
        <f t="shared" si="869"/>
        <v>0</v>
      </c>
      <c r="M3498">
        <f t="shared" si="870"/>
        <v>1</v>
      </c>
      <c r="N3498">
        <f t="shared" si="871"/>
        <v>0</v>
      </c>
      <c r="O3498">
        <f t="shared" si="872"/>
        <v>0</v>
      </c>
      <c r="P3498">
        <v>1</v>
      </c>
      <c r="Q3498">
        <f t="shared" si="873"/>
        <v>1</v>
      </c>
      <c r="R3498">
        <f t="shared" si="874"/>
        <v>0</v>
      </c>
      <c r="S3498">
        <f t="shared" si="875"/>
        <v>0</v>
      </c>
      <c r="T3498">
        <f t="shared" si="876"/>
        <v>0</v>
      </c>
      <c r="U3498">
        <v>1</v>
      </c>
      <c r="V3498">
        <f t="shared" si="877"/>
        <v>0.51686973781003465</v>
      </c>
      <c r="W3498">
        <f t="shared" si="878"/>
        <v>0.62641551547773311</v>
      </c>
      <c r="X3498">
        <f t="shared" si="879"/>
        <v>0.23341485024374467</v>
      </c>
      <c r="Y3498">
        <f t="shared" si="880"/>
        <v>1</v>
      </c>
      <c r="Z3498" t="s">
        <v>3530</v>
      </c>
    </row>
    <row r="3499" spans="1:26" x14ac:dyDescent="0.25">
      <c r="A3499" t="s">
        <v>26</v>
      </c>
      <c r="B3499" t="s">
        <v>33</v>
      </c>
      <c r="C3499" t="s">
        <v>35</v>
      </c>
      <c r="D3499">
        <v>0</v>
      </c>
      <c r="F3499">
        <v>1</v>
      </c>
      <c r="G3499">
        <v>74.3</v>
      </c>
      <c r="H3499">
        <f t="shared" si="865"/>
        <v>1</v>
      </c>
      <c r="I3499">
        <f t="shared" si="866"/>
        <v>0</v>
      </c>
      <c r="J3499">
        <f t="shared" si="867"/>
        <v>0</v>
      </c>
      <c r="K3499">
        <f t="shared" si="868"/>
        <v>1</v>
      </c>
      <c r="L3499">
        <f t="shared" si="869"/>
        <v>0</v>
      </c>
      <c r="M3499">
        <f t="shared" si="870"/>
        <v>1</v>
      </c>
      <c r="N3499">
        <f t="shared" si="871"/>
        <v>0</v>
      </c>
      <c r="O3499">
        <f t="shared" si="872"/>
        <v>0</v>
      </c>
      <c r="P3499">
        <v>25</v>
      </c>
      <c r="Q3499">
        <f t="shared" si="873"/>
        <v>0</v>
      </c>
      <c r="R3499">
        <f t="shared" si="874"/>
        <v>0</v>
      </c>
      <c r="S3499">
        <f t="shared" si="875"/>
        <v>0</v>
      </c>
      <c r="T3499">
        <f t="shared" si="876"/>
        <v>1</v>
      </c>
      <c r="U3499">
        <v>0</v>
      </c>
      <c r="V3499">
        <f t="shared" si="877"/>
        <v>0.39215583499306583</v>
      </c>
      <c r="W3499">
        <f t="shared" si="878"/>
        <v>0.59680156478081814</v>
      </c>
      <c r="X3499">
        <f t="shared" si="879"/>
        <v>0.15378619891910866</v>
      </c>
      <c r="Y3499">
        <f t="shared" si="880"/>
        <v>1</v>
      </c>
      <c r="Z3499" t="s">
        <v>3531</v>
      </c>
    </row>
    <row r="3500" spans="1:26" x14ac:dyDescent="0.25">
      <c r="A3500" t="s">
        <v>26</v>
      </c>
      <c r="B3500" t="s">
        <v>27</v>
      </c>
      <c r="C3500" t="s">
        <v>35</v>
      </c>
      <c r="D3500">
        <v>1</v>
      </c>
      <c r="F3500">
        <v>1</v>
      </c>
      <c r="G3500">
        <v>69.3</v>
      </c>
      <c r="H3500">
        <f t="shared" si="865"/>
        <v>0</v>
      </c>
      <c r="I3500">
        <f t="shared" si="866"/>
        <v>1</v>
      </c>
      <c r="J3500">
        <f t="shared" si="867"/>
        <v>0</v>
      </c>
      <c r="K3500">
        <f t="shared" si="868"/>
        <v>1</v>
      </c>
      <c r="L3500">
        <f t="shared" si="869"/>
        <v>0</v>
      </c>
      <c r="M3500">
        <f t="shared" si="870"/>
        <v>1</v>
      </c>
      <c r="N3500">
        <f t="shared" si="871"/>
        <v>0</v>
      </c>
      <c r="O3500">
        <f t="shared" si="872"/>
        <v>0</v>
      </c>
      <c r="P3500">
        <v>2</v>
      </c>
      <c r="Q3500">
        <f t="shared" si="873"/>
        <v>1</v>
      </c>
      <c r="R3500">
        <f t="shared" si="874"/>
        <v>0</v>
      </c>
      <c r="S3500">
        <f t="shared" si="875"/>
        <v>0</v>
      </c>
      <c r="T3500">
        <f t="shared" si="876"/>
        <v>0</v>
      </c>
      <c r="U3500">
        <v>0</v>
      </c>
      <c r="V3500">
        <f t="shared" si="877"/>
        <v>0.50743745256098072</v>
      </c>
      <c r="W3500">
        <f t="shared" si="878"/>
        <v>0.62420556167218544</v>
      </c>
      <c r="X3500">
        <f t="shared" si="879"/>
        <v>0.25749276826157758</v>
      </c>
      <c r="Y3500">
        <f t="shared" si="880"/>
        <v>1</v>
      </c>
      <c r="Z3500" t="s">
        <v>3532</v>
      </c>
    </row>
    <row r="3501" spans="1:26" x14ac:dyDescent="0.25">
      <c r="A3501" t="s">
        <v>26</v>
      </c>
      <c r="B3501" t="s">
        <v>27</v>
      </c>
      <c r="C3501" t="s">
        <v>35</v>
      </c>
      <c r="D3501">
        <v>0</v>
      </c>
      <c r="F3501">
        <v>1</v>
      </c>
      <c r="G3501">
        <v>75.2</v>
      </c>
      <c r="H3501">
        <f t="shared" si="865"/>
        <v>1</v>
      </c>
      <c r="I3501">
        <f t="shared" si="866"/>
        <v>0</v>
      </c>
      <c r="J3501">
        <f t="shared" si="867"/>
        <v>0</v>
      </c>
      <c r="K3501">
        <f t="shared" si="868"/>
        <v>1</v>
      </c>
      <c r="L3501">
        <f t="shared" si="869"/>
        <v>0</v>
      </c>
      <c r="M3501">
        <f t="shared" si="870"/>
        <v>1</v>
      </c>
      <c r="N3501">
        <f t="shared" si="871"/>
        <v>0</v>
      </c>
      <c r="O3501">
        <f t="shared" si="872"/>
        <v>0</v>
      </c>
      <c r="P3501">
        <v>43</v>
      </c>
      <c r="Q3501">
        <f t="shared" si="873"/>
        <v>1</v>
      </c>
      <c r="R3501">
        <f t="shared" si="874"/>
        <v>0</v>
      </c>
      <c r="S3501">
        <f t="shared" si="875"/>
        <v>0</v>
      </c>
      <c r="T3501">
        <f t="shared" si="876"/>
        <v>0</v>
      </c>
      <c r="U3501">
        <v>1</v>
      </c>
      <c r="V3501">
        <f t="shared" si="877"/>
        <v>0.51177271023731896</v>
      </c>
      <c r="W3501">
        <f t="shared" si="878"/>
        <v>0.62522194709974066</v>
      </c>
      <c r="X3501">
        <f t="shared" si="879"/>
        <v>0.23836588646901291</v>
      </c>
      <c r="Y3501">
        <f t="shared" si="880"/>
        <v>1</v>
      </c>
      <c r="Z3501" t="s">
        <v>3533</v>
      </c>
    </row>
    <row r="3502" spans="1:26" x14ac:dyDescent="0.25">
      <c r="A3502" t="s">
        <v>26</v>
      </c>
      <c r="B3502" t="s">
        <v>30</v>
      </c>
      <c r="C3502" t="s">
        <v>23</v>
      </c>
      <c r="D3502">
        <v>0</v>
      </c>
      <c r="F3502">
        <v>1</v>
      </c>
      <c r="G3502">
        <v>20.9</v>
      </c>
      <c r="H3502">
        <f t="shared" si="865"/>
        <v>1</v>
      </c>
      <c r="I3502">
        <f t="shared" si="866"/>
        <v>0</v>
      </c>
      <c r="J3502">
        <f t="shared" si="867"/>
        <v>0</v>
      </c>
      <c r="K3502">
        <f t="shared" si="868"/>
        <v>0</v>
      </c>
      <c r="L3502">
        <f t="shared" si="869"/>
        <v>1</v>
      </c>
      <c r="M3502">
        <f t="shared" si="870"/>
        <v>1</v>
      </c>
      <c r="N3502">
        <f t="shared" si="871"/>
        <v>0</v>
      </c>
      <c r="O3502">
        <f t="shared" si="872"/>
        <v>0</v>
      </c>
      <c r="P3502">
        <v>1</v>
      </c>
      <c r="Q3502">
        <f t="shared" si="873"/>
        <v>0</v>
      </c>
      <c r="R3502">
        <f t="shared" si="874"/>
        <v>1</v>
      </c>
      <c r="S3502">
        <f t="shared" si="875"/>
        <v>0</v>
      </c>
      <c r="T3502">
        <f t="shared" si="876"/>
        <v>0</v>
      </c>
      <c r="U3502">
        <v>1</v>
      </c>
      <c r="V3502">
        <f t="shared" si="877"/>
        <v>0.26648261764414916</v>
      </c>
      <c r="W3502">
        <f t="shared" si="878"/>
        <v>0.56622918978620729</v>
      </c>
      <c r="X3502">
        <f t="shared" si="879"/>
        <v>0.53804775021817952</v>
      </c>
      <c r="Y3502">
        <f t="shared" si="880"/>
        <v>0</v>
      </c>
      <c r="Z3502" t="s">
        <v>3534</v>
      </c>
    </row>
    <row r="3503" spans="1:26" x14ac:dyDescent="0.25">
      <c r="A3503" t="s">
        <v>29</v>
      </c>
      <c r="B3503" t="s">
        <v>27</v>
      </c>
      <c r="C3503" t="s">
        <v>35</v>
      </c>
      <c r="D3503">
        <v>0</v>
      </c>
      <c r="F3503">
        <v>1</v>
      </c>
      <c r="G3503">
        <v>94.3</v>
      </c>
      <c r="H3503">
        <f t="shared" si="865"/>
        <v>1</v>
      </c>
      <c r="I3503">
        <f t="shared" si="866"/>
        <v>0</v>
      </c>
      <c r="J3503">
        <f t="shared" si="867"/>
        <v>0</v>
      </c>
      <c r="K3503">
        <f t="shared" si="868"/>
        <v>1</v>
      </c>
      <c r="L3503">
        <f t="shared" si="869"/>
        <v>0</v>
      </c>
      <c r="M3503">
        <f t="shared" si="870"/>
        <v>0</v>
      </c>
      <c r="N3503">
        <f t="shared" si="871"/>
        <v>1</v>
      </c>
      <c r="O3503">
        <f t="shared" si="872"/>
        <v>0</v>
      </c>
      <c r="P3503">
        <v>58</v>
      </c>
      <c r="Q3503">
        <f t="shared" si="873"/>
        <v>1</v>
      </c>
      <c r="R3503">
        <f t="shared" si="874"/>
        <v>0</v>
      </c>
      <c r="S3503">
        <f t="shared" si="875"/>
        <v>0</v>
      </c>
      <c r="T3503">
        <f t="shared" si="876"/>
        <v>0</v>
      </c>
      <c r="U3503">
        <v>0</v>
      </c>
      <c r="V3503">
        <f t="shared" si="877"/>
        <v>0.27009582008544475</v>
      </c>
      <c r="W3503">
        <f t="shared" si="878"/>
        <v>0.56711642850548794</v>
      </c>
      <c r="X3503">
        <f t="shared" si="879"/>
        <v>7.2951752027628936E-2</v>
      </c>
      <c r="Y3503">
        <f t="shared" si="880"/>
        <v>0</v>
      </c>
      <c r="Z3503" t="s">
        <v>3535</v>
      </c>
    </row>
    <row r="3504" spans="1:26" x14ac:dyDescent="0.25">
      <c r="A3504" t="s">
        <v>45</v>
      </c>
      <c r="B3504" t="s">
        <v>30</v>
      </c>
      <c r="C3504" t="s">
        <v>25</v>
      </c>
      <c r="D3504">
        <v>0</v>
      </c>
      <c r="F3504">
        <v>1</v>
      </c>
      <c r="G3504">
        <v>76.45</v>
      </c>
      <c r="H3504">
        <f t="shared" si="865"/>
        <v>1</v>
      </c>
      <c r="I3504">
        <f t="shared" si="866"/>
        <v>0</v>
      </c>
      <c r="J3504">
        <f t="shared" si="867"/>
        <v>1</v>
      </c>
      <c r="K3504">
        <f t="shared" si="868"/>
        <v>0</v>
      </c>
      <c r="L3504">
        <f t="shared" si="869"/>
        <v>0</v>
      </c>
      <c r="M3504">
        <f t="shared" si="870"/>
        <v>0</v>
      </c>
      <c r="N3504">
        <f t="shared" si="871"/>
        <v>0</v>
      </c>
      <c r="O3504">
        <f t="shared" si="872"/>
        <v>1</v>
      </c>
      <c r="P3504">
        <v>59</v>
      </c>
      <c r="Q3504">
        <f t="shared" si="873"/>
        <v>0</v>
      </c>
      <c r="R3504">
        <f t="shared" si="874"/>
        <v>1</v>
      </c>
      <c r="S3504">
        <f t="shared" si="875"/>
        <v>0</v>
      </c>
      <c r="T3504">
        <f t="shared" si="876"/>
        <v>0</v>
      </c>
      <c r="U3504">
        <v>0</v>
      </c>
      <c r="V3504">
        <f t="shared" si="877"/>
        <v>4.5564281181495553E-2</v>
      </c>
      <c r="W3504">
        <f t="shared" si="878"/>
        <v>0.51138909995081938</v>
      </c>
      <c r="X3504">
        <f t="shared" si="879"/>
        <v>2.0761037195863898E-3</v>
      </c>
      <c r="Y3504">
        <f t="shared" si="880"/>
        <v>0</v>
      </c>
      <c r="Z3504" t="s">
        <v>3536</v>
      </c>
    </row>
    <row r="3505" spans="1:26" x14ac:dyDescent="0.25">
      <c r="A3505" t="s">
        <v>29</v>
      </c>
      <c r="B3505" t="s">
        <v>27</v>
      </c>
      <c r="C3505" t="s">
        <v>25</v>
      </c>
      <c r="D3505">
        <v>0</v>
      </c>
      <c r="F3505">
        <v>1</v>
      </c>
      <c r="G3505">
        <v>54</v>
      </c>
      <c r="H3505">
        <f t="shared" si="865"/>
        <v>1</v>
      </c>
      <c r="I3505">
        <f t="shared" si="866"/>
        <v>0</v>
      </c>
      <c r="J3505">
        <f t="shared" si="867"/>
        <v>1</v>
      </c>
      <c r="K3505">
        <f t="shared" si="868"/>
        <v>0</v>
      </c>
      <c r="L3505">
        <f t="shared" si="869"/>
        <v>0</v>
      </c>
      <c r="M3505">
        <f t="shared" si="870"/>
        <v>0</v>
      </c>
      <c r="N3505">
        <f t="shared" si="871"/>
        <v>1</v>
      </c>
      <c r="O3505">
        <f t="shared" si="872"/>
        <v>0</v>
      </c>
      <c r="P3505">
        <v>44</v>
      </c>
      <c r="Q3505">
        <f t="shared" si="873"/>
        <v>1</v>
      </c>
      <c r="R3505">
        <f t="shared" si="874"/>
        <v>0</v>
      </c>
      <c r="S3505">
        <f t="shared" si="875"/>
        <v>0</v>
      </c>
      <c r="T3505">
        <f t="shared" si="876"/>
        <v>0</v>
      </c>
      <c r="U3505">
        <v>0</v>
      </c>
      <c r="V3505">
        <f t="shared" si="877"/>
        <v>0.21212905619960981</v>
      </c>
      <c r="W3505">
        <f t="shared" si="878"/>
        <v>0.55283428945659685</v>
      </c>
      <c r="X3505">
        <f t="shared" si="879"/>
        <v>4.4998736484137221E-2</v>
      </c>
      <c r="Y3505">
        <f t="shared" si="880"/>
        <v>0</v>
      </c>
      <c r="Z3505" t="s">
        <v>3537</v>
      </c>
    </row>
    <row r="3506" spans="1:26" x14ac:dyDescent="0.25">
      <c r="A3506" t="s">
        <v>29</v>
      </c>
      <c r="B3506" t="s">
        <v>27</v>
      </c>
      <c r="C3506" t="s">
        <v>35</v>
      </c>
      <c r="D3506">
        <v>0</v>
      </c>
      <c r="F3506">
        <v>1</v>
      </c>
      <c r="G3506">
        <v>104.25</v>
      </c>
      <c r="H3506">
        <f t="shared" si="865"/>
        <v>1</v>
      </c>
      <c r="I3506">
        <f t="shared" si="866"/>
        <v>0</v>
      </c>
      <c r="J3506">
        <f t="shared" si="867"/>
        <v>0</v>
      </c>
      <c r="K3506">
        <f t="shared" si="868"/>
        <v>1</v>
      </c>
      <c r="L3506">
        <f t="shared" si="869"/>
        <v>0</v>
      </c>
      <c r="M3506">
        <f t="shared" si="870"/>
        <v>0</v>
      </c>
      <c r="N3506">
        <f t="shared" si="871"/>
        <v>1</v>
      </c>
      <c r="O3506">
        <f t="shared" si="872"/>
        <v>0</v>
      </c>
      <c r="P3506">
        <v>66</v>
      </c>
      <c r="Q3506">
        <f t="shared" si="873"/>
        <v>1</v>
      </c>
      <c r="R3506">
        <f t="shared" si="874"/>
        <v>0</v>
      </c>
      <c r="S3506">
        <f t="shared" si="875"/>
        <v>0</v>
      </c>
      <c r="T3506">
        <f t="shared" si="876"/>
        <v>0</v>
      </c>
      <c r="U3506">
        <v>0</v>
      </c>
      <c r="V3506">
        <f t="shared" si="877"/>
        <v>0.28560842144545912</v>
      </c>
      <c r="W3506">
        <f t="shared" si="878"/>
        <v>0.57092066348079229</v>
      </c>
      <c r="X3506">
        <f t="shared" si="879"/>
        <v>8.1572170400566996E-2</v>
      </c>
      <c r="Y3506">
        <f t="shared" si="880"/>
        <v>0</v>
      </c>
      <c r="Z3506" t="s">
        <v>3538</v>
      </c>
    </row>
    <row r="3507" spans="1:26" x14ac:dyDescent="0.25">
      <c r="A3507" t="s">
        <v>45</v>
      </c>
      <c r="B3507" t="s">
        <v>33</v>
      </c>
      <c r="C3507" t="s">
        <v>23</v>
      </c>
      <c r="D3507">
        <v>0</v>
      </c>
      <c r="F3507">
        <v>1</v>
      </c>
      <c r="G3507">
        <v>19.95</v>
      </c>
      <c r="H3507">
        <f t="shared" si="865"/>
        <v>1</v>
      </c>
      <c r="I3507">
        <f t="shared" si="866"/>
        <v>0</v>
      </c>
      <c r="J3507">
        <f t="shared" si="867"/>
        <v>0</v>
      </c>
      <c r="K3507">
        <f t="shared" si="868"/>
        <v>0</v>
      </c>
      <c r="L3507">
        <f t="shared" si="869"/>
        <v>1</v>
      </c>
      <c r="M3507">
        <f t="shared" si="870"/>
        <v>0</v>
      </c>
      <c r="N3507">
        <f t="shared" si="871"/>
        <v>0</v>
      </c>
      <c r="O3507">
        <f t="shared" si="872"/>
        <v>1</v>
      </c>
      <c r="P3507">
        <v>68</v>
      </c>
      <c r="Q3507">
        <f t="shared" si="873"/>
        <v>0</v>
      </c>
      <c r="R3507">
        <f t="shared" si="874"/>
        <v>0</v>
      </c>
      <c r="S3507">
        <f t="shared" si="875"/>
        <v>0</v>
      </c>
      <c r="T3507">
        <f t="shared" si="876"/>
        <v>1</v>
      </c>
      <c r="U3507">
        <v>0</v>
      </c>
      <c r="V3507">
        <f t="shared" si="877"/>
        <v>-7.1250558843625494E-2</v>
      </c>
      <c r="W3507">
        <f t="shared" si="878"/>
        <v>0.48219489216522793</v>
      </c>
      <c r="X3507">
        <f t="shared" si="879"/>
        <v>5.0766421355289389E-3</v>
      </c>
      <c r="Y3507">
        <f t="shared" si="880"/>
        <v>0</v>
      </c>
      <c r="Z3507" t="s">
        <v>3539</v>
      </c>
    </row>
    <row r="3508" spans="1:26" x14ac:dyDescent="0.25">
      <c r="A3508" t="s">
        <v>26</v>
      </c>
      <c r="B3508" t="s">
        <v>27</v>
      </c>
      <c r="C3508" t="s">
        <v>25</v>
      </c>
      <c r="D3508">
        <v>0</v>
      </c>
      <c r="F3508">
        <v>1</v>
      </c>
      <c r="G3508">
        <v>24.95</v>
      </c>
      <c r="H3508">
        <f t="shared" si="865"/>
        <v>1</v>
      </c>
      <c r="I3508">
        <f t="shared" si="866"/>
        <v>0</v>
      </c>
      <c r="J3508">
        <f t="shared" si="867"/>
        <v>1</v>
      </c>
      <c r="K3508">
        <f t="shared" si="868"/>
        <v>0</v>
      </c>
      <c r="L3508">
        <f t="shared" si="869"/>
        <v>0</v>
      </c>
      <c r="M3508">
        <f t="shared" si="870"/>
        <v>1</v>
      </c>
      <c r="N3508">
        <f t="shared" si="871"/>
        <v>0</v>
      </c>
      <c r="O3508">
        <f t="shared" si="872"/>
        <v>0</v>
      </c>
      <c r="P3508">
        <v>9</v>
      </c>
      <c r="Q3508">
        <f t="shared" si="873"/>
        <v>1</v>
      </c>
      <c r="R3508">
        <f t="shared" si="874"/>
        <v>0</v>
      </c>
      <c r="S3508">
        <f t="shared" si="875"/>
        <v>0</v>
      </c>
      <c r="T3508">
        <f t="shared" si="876"/>
        <v>0</v>
      </c>
      <c r="U3508">
        <v>0</v>
      </c>
      <c r="V3508">
        <f t="shared" si="877"/>
        <v>0.43829334499146955</v>
      </c>
      <c r="W3508">
        <f t="shared" si="878"/>
        <v>0.60785229397106</v>
      </c>
      <c r="X3508">
        <f t="shared" si="879"/>
        <v>0.19210105626381135</v>
      </c>
      <c r="Y3508">
        <f t="shared" si="880"/>
        <v>1</v>
      </c>
      <c r="Z3508" t="s">
        <v>3540</v>
      </c>
    </row>
    <row r="3509" spans="1:26" x14ac:dyDescent="0.25">
      <c r="A3509" t="s">
        <v>26</v>
      </c>
      <c r="B3509" t="s">
        <v>27</v>
      </c>
      <c r="C3509" t="s">
        <v>35</v>
      </c>
      <c r="D3509">
        <v>0</v>
      </c>
      <c r="F3509">
        <v>1</v>
      </c>
      <c r="G3509">
        <v>84.75</v>
      </c>
      <c r="H3509">
        <f t="shared" si="865"/>
        <v>1</v>
      </c>
      <c r="I3509">
        <f t="shared" si="866"/>
        <v>0</v>
      </c>
      <c r="J3509">
        <f t="shared" si="867"/>
        <v>0</v>
      </c>
      <c r="K3509">
        <f t="shared" si="868"/>
        <v>1</v>
      </c>
      <c r="L3509">
        <f t="shared" si="869"/>
        <v>0</v>
      </c>
      <c r="M3509">
        <f t="shared" si="870"/>
        <v>1</v>
      </c>
      <c r="N3509">
        <f t="shared" si="871"/>
        <v>0</v>
      </c>
      <c r="O3509">
        <f t="shared" si="872"/>
        <v>0</v>
      </c>
      <c r="P3509">
        <v>19</v>
      </c>
      <c r="Q3509">
        <f t="shared" si="873"/>
        <v>1</v>
      </c>
      <c r="R3509">
        <f t="shared" si="874"/>
        <v>0</v>
      </c>
      <c r="S3509">
        <f t="shared" si="875"/>
        <v>0</v>
      </c>
      <c r="T3509">
        <f t="shared" si="876"/>
        <v>0</v>
      </c>
      <c r="U3509">
        <v>0</v>
      </c>
      <c r="V3509">
        <f t="shared" si="877"/>
        <v>0.52666168943210656</v>
      </c>
      <c r="W3509">
        <f t="shared" si="878"/>
        <v>0.6287041680485228</v>
      </c>
      <c r="X3509">
        <f t="shared" si="879"/>
        <v>0.27737253511548066</v>
      </c>
      <c r="Y3509">
        <f t="shared" si="880"/>
        <v>1</v>
      </c>
      <c r="Z3509" t="s">
        <v>3541</v>
      </c>
    </row>
    <row r="3510" spans="1:26" x14ac:dyDescent="0.25">
      <c r="A3510" t="s">
        <v>26</v>
      </c>
      <c r="B3510" t="s">
        <v>30</v>
      </c>
      <c r="C3510" t="s">
        <v>23</v>
      </c>
      <c r="D3510">
        <v>0</v>
      </c>
      <c r="F3510">
        <v>1</v>
      </c>
      <c r="G3510">
        <v>19.75</v>
      </c>
      <c r="H3510">
        <f t="shared" si="865"/>
        <v>1</v>
      </c>
      <c r="I3510">
        <f t="shared" si="866"/>
        <v>0</v>
      </c>
      <c r="J3510">
        <f t="shared" si="867"/>
        <v>0</v>
      </c>
      <c r="K3510">
        <f t="shared" si="868"/>
        <v>0</v>
      </c>
      <c r="L3510">
        <f t="shared" si="869"/>
        <v>1</v>
      </c>
      <c r="M3510">
        <f t="shared" si="870"/>
        <v>1</v>
      </c>
      <c r="N3510">
        <f t="shared" si="871"/>
        <v>0</v>
      </c>
      <c r="O3510">
        <f t="shared" si="872"/>
        <v>0</v>
      </c>
      <c r="P3510">
        <v>4</v>
      </c>
      <c r="Q3510">
        <f t="shared" si="873"/>
        <v>0</v>
      </c>
      <c r="R3510">
        <f t="shared" si="874"/>
        <v>1</v>
      </c>
      <c r="S3510">
        <f t="shared" si="875"/>
        <v>0</v>
      </c>
      <c r="T3510">
        <f t="shared" si="876"/>
        <v>0</v>
      </c>
      <c r="U3510">
        <v>0</v>
      </c>
      <c r="V3510">
        <f t="shared" si="877"/>
        <v>0.26468970391912233</v>
      </c>
      <c r="W3510">
        <f t="shared" si="878"/>
        <v>0.56578877344394851</v>
      </c>
      <c r="X3510">
        <f t="shared" si="879"/>
        <v>7.006063936079264E-2</v>
      </c>
      <c r="Y3510">
        <f t="shared" si="880"/>
        <v>0</v>
      </c>
      <c r="Z3510" t="s">
        <v>3542</v>
      </c>
    </row>
    <row r="3511" spans="1:26" x14ac:dyDescent="0.25">
      <c r="A3511" t="s">
        <v>45</v>
      </c>
      <c r="B3511" t="s">
        <v>33</v>
      </c>
      <c r="C3511" t="s">
        <v>35</v>
      </c>
      <c r="D3511">
        <v>0</v>
      </c>
      <c r="F3511">
        <v>1</v>
      </c>
      <c r="G3511">
        <v>113.65</v>
      </c>
      <c r="H3511">
        <f t="shared" si="865"/>
        <v>1</v>
      </c>
      <c r="I3511">
        <f t="shared" si="866"/>
        <v>0</v>
      </c>
      <c r="J3511">
        <f t="shared" si="867"/>
        <v>0</v>
      </c>
      <c r="K3511">
        <f t="shared" si="868"/>
        <v>1</v>
      </c>
      <c r="L3511">
        <f t="shared" si="869"/>
        <v>0</v>
      </c>
      <c r="M3511">
        <f t="shared" si="870"/>
        <v>0</v>
      </c>
      <c r="N3511">
        <f t="shared" si="871"/>
        <v>0</v>
      </c>
      <c r="O3511">
        <f t="shared" si="872"/>
        <v>1</v>
      </c>
      <c r="P3511">
        <v>70</v>
      </c>
      <c r="Q3511">
        <f t="shared" si="873"/>
        <v>0</v>
      </c>
      <c r="R3511">
        <f t="shared" si="874"/>
        <v>0</v>
      </c>
      <c r="S3511">
        <f t="shared" si="875"/>
        <v>0</v>
      </c>
      <c r="T3511">
        <f t="shared" si="876"/>
        <v>1</v>
      </c>
      <c r="U3511">
        <v>0</v>
      </c>
      <c r="V3511">
        <f t="shared" si="877"/>
        <v>0.10356114254757928</v>
      </c>
      <c r="W3511">
        <f t="shared" si="878"/>
        <v>0.52586717117748749</v>
      </c>
      <c r="X3511">
        <f t="shared" si="879"/>
        <v>1.0724910245760036E-2</v>
      </c>
      <c r="Y3511">
        <f t="shared" si="880"/>
        <v>0</v>
      </c>
      <c r="Z3511" t="s">
        <v>3543</v>
      </c>
    </row>
    <row r="3512" spans="1:26" x14ac:dyDescent="0.25">
      <c r="A3512" t="s">
        <v>26</v>
      </c>
      <c r="B3512" t="s">
        <v>30</v>
      </c>
      <c r="C3512" t="s">
        <v>25</v>
      </c>
      <c r="D3512">
        <v>0</v>
      </c>
      <c r="F3512">
        <v>1</v>
      </c>
      <c r="G3512">
        <v>44.9</v>
      </c>
      <c r="H3512">
        <f t="shared" si="865"/>
        <v>1</v>
      </c>
      <c r="I3512">
        <f t="shared" si="866"/>
        <v>0</v>
      </c>
      <c r="J3512">
        <f t="shared" si="867"/>
        <v>1</v>
      </c>
      <c r="K3512">
        <f t="shared" si="868"/>
        <v>0</v>
      </c>
      <c r="L3512">
        <f t="shared" si="869"/>
        <v>0</v>
      </c>
      <c r="M3512">
        <f t="shared" si="870"/>
        <v>1</v>
      </c>
      <c r="N3512">
        <f t="shared" si="871"/>
        <v>0</v>
      </c>
      <c r="O3512">
        <f t="shared" si="872"/>
        <v>0</v>
      </c>
      <c r="P3512">
        <v>1</v>
      </c>
      <c r="Q3512">
        <f t="shared" si="873"/>
        <v>0</v>
      </c>
      <c r="R3512">
        <f t="shared" si="874"/>
        <v>1</v>
      </c>
      <c r="S3512">
        <f t="shared" si="875"/>
        <v>0</v>
      </c>
      <c r="T3512">
        <f t="shared" si="876"/>
        <v>0</v>
      </c>
      <c r="U3512">
        <v>0</v>
      </c>
      <c r="V3512">
        <f t="shared" si="877"/>
        <v>0.33262815674460028</v>
      </c>
      <c r="W3512">
        <f t="shared" si="878"/>
        <v>0.58239871011703825</v>
      </c>
      <c r="X3512">
        <f t="shared" si="879"/>
        <v>0.11064149065931037</v>
      </c>
      <c r="Y3512">
        <f t="shared" si="880"/>
        <v>1</v>
      </c>
      <c r="Z3512" t="s">
        <v>3544</v>
      </c>
    </row>
    <row r="3513" spans="1:26" x14ac:dyDescent="0.25">
      <c r="A3513" t="s">
        <v>26</v>
      </c>
      <c r="B3513" t="s">
        <v>27</v>
      </c>
      <c r="C3513" t="s">
        <v>35</v>
      </c>
      <c r="D3513">
        <v>0</v>
      </c>
      <c r="F3513">
        <v>1</v>
      </c>
      <c r="G3513">
        <v>75.25</v>
      </c>
      <c r="H3513">
        <f t="shared" si="865"/>
        <v>1</v>
      </c>
      <c r="I3513">
        <f t="shared" si="866"/>
        <v>0</v>
      </c>
      <c r="J3513">
        <f t="shared" si="867"/>
        <v>0</v>
      </c>
      <c r="K3513">
        <f t="shared" si="868"/>
        <v>1</v>
      </c>
      <c r="L3513">
        <f t="shared" si="869"/>
        <v>0</v>
      </c>
      <c r="M3513">
        <f t="shared" si="870"/>
        <v>1</v>
      </c>
      <c r="N3513">
        <f t="shared" si="871"/>
        <v>0</v>
      </c>
      <c r="O3513">
        <f t="shared" si="872"/>
        <v>0</v>
      </c>
      <c r="P3513">
        <v>8</v>
      </c>
      <c r="Q3513">
        <f t="shared" si="873"/>
        <v>1</v>
      </c>
      <c r="R3513">
        <f t="shared" si="874"/>
        <v>0</v>
      </c>
      <c r="S3513">
        <f t="shared" si="875"/>
        <v>0</v>
      </c>
      <c r="T3513">
        <f t="shared" si="876"/>
        <v>0</v>
      </c>
      <c r="U3513">
        <v>0</v>
      </c>
      <c r="V3513">
        <f t="shared" si="877"/>
        <v>0.51185066300797222</v>
      </c>
      <c r="W3513">
        <f t="shared" si="878"/>
        <v>0.62524021277286679</v>
      </c>
      <c r="X3513">
        <f t="shared" si="879"/>
        <v>0.26199110122170072</v>
      </c>
      <c r="Y3513">
        <f t="shared" si="880"/>
        <v>1</v>
      </c>
      <c r="Z3513" t="s">
        <v>3545</v>
      </c>
    </row>
    <row r="3514" spans="1:26" x14ac:dyDescent="0.25">
      <c r="A3514" t="s">
        <v>45</v>
      </c>
      <c r="B3514" t="s">
        <v>30</v>
      </c>
      <c r="C3514" t="s">
        <v>23</v>
      </c>
      <c r="D3514">
        <v>0</v>
      </c>
      <c r="F3514">
        <v>1</v>
      </c>
      <c r="G3514">
        <v>24.6</v>
      </c>
      <c r="H3514">
        <f t="shared" si="865"/>
        <v>1</v>
      </c>
      <c r="I3514">
        <f t="shared" si="866"/>
        <v>0</v>
      </c>
      <c r="J3514">
        <f t="shared" si="867"/>
        <v>0</v>
      </c>
      <c r="K3514">
        <f t="shared" si="868"/>
        <v>0</v>
      </c>
      <c r="L3514">
        <f t="shared" si="869"/>
        <v>1</v>
      </c>
      <c r="M3514">
        <f t="shared" si="870"/>
        <v>0</v>
      </c>
      <c r="N3514">
        <f t="shared" si="871"/>
        <v>0</v>
      </c>
      <c r="O3514">
        <f t="shared" si="872"/>
        <v>1</v>
      </c>
      <c r="P3514">
        <v>53</v>
      </c>
      <c r="Q3514">
        <f t="shared" si="873"/>
        <v>0</v>
      </c>
      <c r="R3514">
        <f t="shared" si="874"/>
        <v>1</v>
      </c>
      <c r="S3514">
        <f t="shared" si="875"/>
        <v>0</v>
      </c>
      <c r="T3514">
        <f t="shared" si="876"/>
        <v>0</v>
      </c>
      <c r="U3514">
        <v>0</v>
      </c>
      <c r="V3514">
        <f t="shared" si="877"/>
        <v>-5.0309502068562439E-2</v>
      </c>
      <c r="W3514">
        <f t="shared" si="878"/>
        <v>0.4874252766379199</v>
      </c>
      <c r="X3514">
        <f t="shared" si="879"/>
        <v>2.5310459983866884E-3</v>
      </c>
      <c r="Y3514">
        <f t="shared" si="880"/>
        <v>0</v>
      </c>
      <c r="Z3514" t="s">
        <v>3546</v>
      </c>
    </row>
    <row r="3515" spans="1:26" x14ac:dyDescent="0.25">
      <c r="A3515" t="s">
        <v>29</v>
      </c>
      <c r="B3515" t="s">
        <v>33</v>
      </c>
      <c r="C3515" t="s">
        <v>23</v>
      </c>
      <c r="D3515">
        <v>1</v>
      </c>
      <c r="F3515">
        <v>1</v>
      </c>
      <c r="G3515">
        <v>25</v>
      </c>
      <c r="H3515">
        <f t="shared" si="865"/>
        <v>0</v>
      </c>
      <c r="I3515">
        <f t="shared" si="866"/>
        <v>1</v>
      </c>
      <c r="J3515">
        <f t="shared" si="867"/>
        <v>0</v>
      </c>
      <c r="K3515">
        <f t="shared" si="868"/>
        <v>0</v>
      </c>
      <c r="L3515">
        <f t="shared" si="869"/>
        <v>1</v>
      </c>
      <c r="M3515">
        <f t="shared" si="870"/>
        <v>0</v>
      </c>
      <c r="N3515">
        <f t="shared" si="871"/>
        <v>1</v>
      </c>
      <c r="O3515">
        <f t="shared" si="872"/>
        <v>0</v>
      </c>
      <c r="P3515">
        <v>51</v>
      </c>
      <c r="Q3515">
        <f t="shared" si="873"/>
        <v>0</v>
      </c>
      <c r="R3515">
        <f t="shared" si="874"/>
        <v>0</v>
      </c>
      <c r="S3515">
        <f t="shared" si="875"/>
        <v>0</v>
      </c>
      <c r="T3515">
        <f t="shared" si="876"/>
        <v>1</v>
      </c>
      <c r="U3515">
        <v>0</v>
      </c>
      <c r="V3515">
        <f t="shared" si="877"/>
        <v>-3.4432729644821684E-3</v>
      </c>
      <c r="W3515">
        <f t="shared" si="878"/>
        <v>0.49913918260937606</v>
      </c>
      <c r="X3515">
        <f t="shared" si="879"/>
        <v>1.185612870793382E-5</v>
      </c>
      <c r="Y3515">
        <f t="shared" si="880"/>
        <v>0</v>
      </c>
      <c r="Z3515" t="s">
        <v>3547</v>
      </c>
    </row>
    <row r="3516" spans="1:26" x14ac:dyDescent="0.25">
      <c r="A3516" t="s">
        <v>26</v>
      </c>
      <c r="B3516" t="s">
        <v>33</v>
      </c>
      <c r="C3516" t="s">
        <v>23</v>
      </c>
      <c r="D3516">
        <v>0</v>
      </c>
      <c r="F3516">
        <v>1</v>
      </c>
      <c r="G3516">
        <v>20.95</v>
      </c>
      <c r="H3516">
        <f t="shared" si="865"/>
        <v>1</v>
      </c>
      <c r="I3516">
        <f t="shared" si="866"/>
        <v>0</v>
      </c>
      <c r="J3516">
        <f t="shared" si="867"/>
        <v>0</v>
      </c>
      <c r="K3516">
        <f t="shared" si="868"/>
        <v>0</v>
      </c>
      <c r="L3516">
        <f t="shared" si="869"/>
        <v>1</v>
      </c>
      <c r="M3516">
        <f t="shared" si="870"/>
        <v>1</v>
      </c>
      <c r="N3516">
        <f t="shared" si="871"/>
        <v>0</v>
      </c>
      <c r="O3516">
        <f t="shared" si="872"/>
        <v>0</v>
      </c>
      <c r="P3516">
        <v>11</v>
      </c>
      <c r="Q3516">
        <f t="shared" si="873"/>
        <v>0</v>
      </c>
      <c r="R3516">
        <f t="shared" si="874"/>
        <v>0</v>
      </c>
      <c r="S3516">
        <f t="shared" si="875"/>
        <v>0</v>
      </c>
      <c r="T3516">
        <f t="shared" si="876"/>
        <v>1</v>
      </c>
      <c r="U3516">
        <v>0</v>
      </c>
      <c r="V3516">
        <f t="shared" si="877"/>
        <v>0.26656057041480247</v>
      </c>
      <c r="W3516">
        <f t="shared" si="878"/>
        <v>0.56624833595534119</v>
      </c>
      <c r="X3516">
        <f t="shared" si="879"/>
        <v>7.1054537699864861E-2</v>
      </c>
      <c r="Y3516">
        <f t="shared" si="880"/>
        <v>0</v>
      </c>
      <c r="Z3516" t="s">
        <v>3548</v>
      </c>
    </row>
    <row r="3517" spans="1:26" x14ac:dyDescent="0.25">
      <c r="A3517" t="s">
        <v>45</v>
      </c>
      <c r="B3517" t="s">
        <v>27</v>
      </c>
      <c r="C3517" t="s">
        <v>35</v>
      </c>
      <c r="D3517">
        <v>0</v>
      </c>
      <c r="F3517">
        <v>1</v>
      </c>
      <c r="G3517">
        <v>110.6</v>
      </c>
      <c r="H3517">
        <f t="shared" si="865"/>
        <v>1</v>
      </c>
      <c r="I3517">
        <f t="shared" si="866"/>
        <v>0</v>
      </c>
      <c r="J3517">
        <f t="shared" si="867"/>
        <v>0</v>
      </c>
      <c r="K3517">
        <f t="shared" si="868"/>
        <v>1</v>
      </c>
      <c r="L3517">
        <f t="shared" si="869"/>
        <v>0</v>
      </c>
      <c r="M3517">
        <f t="shared" si="870"/>
        <v>0</v>
      </c>
      <c r="N3517">
        <f t="shared" si="871"/>
        <v>0</v>
      </c>
      <c r="O3517">
        <f t="shared" si="872"/>
        <v>1</v>
      </c>
      <c r="P3517">
        <v>60</v>
      </c>
      <c r="Q3517">
        <f t="shared" si="873"/>
        <v>1</v>
      </c>
      <c r="R3517">
        <f t="shared" si="874"/>
        <v>0</v>
      </c>
      <c r="S3517">
        <f t="shared" si="875"/>
        <v>0</v>
      </c>
      <c r="T3517">
        <f t="shared" si="876"/>
        <v>0</v>
      </c>
      <c r="U3517">
        <v>0</v>
      </c>
      <c r="V3517">
        <f t="shared" si="877"/>
        <v>0.23557436727527689</v>
      </c>
      <c r="W3517">
        <f t="shared" si="878"/>
        <v>0.55862273513668192</v>
      </c>
      <c r="X3517">
        <f t="shared" si="879"/>
        <v>5.5495282517147047E-2</v>
      </c>
      <c r="Y3517">
        <f t="shared" si="880"/>
        <v>0</v>
      </c>
      <c r="Z3517" t="s">
        <v>3549</v>
      </c>
    </row>
    <row r="3518" spans="1:26" x14ac:dyDescent="0.25">
      <c r="A3518" t="s">
        <v>26</v>
      </c>
      <c r="B3518" t="s">
        <v>38</v>
      </c>
      <c r="C3518" t="s">
        <v>25</v>
      </c>
      <c r="D3518">
        <v>0</v>
      </c>
      <c r="F3518">
        <v>1</v>
      </c>
      <c r="G3518">
        <v>55.5</v>
      </c>
      <c r="H3518">
        <f t="shared" si="865"/>
        <v>1</v>
      </c>
      <c r="I3518">
        <f t="shared" si="866"/>
        <v>0</v>
      </c>
      <c r="J3518">
        <f t="shared" si="867"/>
        <v>1</v>
      </c>
      <c r="K3518">
        <f t="shared" si="868"/>
        <v>0</v>
      </c>
      <c r="L3518">
        <f t="shared" si="869"/>
        <v>0</v>
      </c>
      <c r="M3518">
        <f t="shared" si="870"/>
        <v>1</v>
      </c>
      <c r="N3518">
        <f t="shared" si="871"/>
        <v>0</v>
      </c>
      <c r="O3518">
        <f t="shared" si="872"/>
        <v>0</v>
      </c>
      <c r="P3518">
        <v>17</v>
      </c>
      <c r="Q3518">
        <f t="shared" si="873"/>
        <v>0</v>
      </c>
      <c r="R3518">
        <f t="shared" si="874"/>
        <v>0</v>
      </c>
      <c r="S3518">
        <f t="shared" si="875"/>
        <v>1</v>
      </c>
      <c r="T3518">
        <f t="shared" si="876"/>
        <v>0</v>
      </c>
      <c r="U3518">
        <v>0</v>
      </c>
      <c r="V3518">
        <f t="shared" si="877"/>
        <v>0.34429097486235233</v>
      </c>
      <c r="W3518">
        <f t="shared" si="878"/>
        <v>0.58523247401833378</v>
      </c>
      <c r="X3518">
        <f t="shared" si="879"/>
        <v>0.11853627537166893</v>
      </c>
      <c r="Y3518">
        <f t="shared" si="880"/>
        <v>1</v>
      </c>
      <c r="Z3518" t="s">
        <v>3550</v>
      </c>
    </row>
    <row r="3519" spans="1:26" x14ac:dyDescent="0.25">
      <c r="A3519" t="s">
        <v>26</v>
      </c>
      <c r="B3519" t="s">
        <v>27</v>
      </c>
      <c r="C3519" t="s">
        <v>25</v>
      </c>
      <c r="D3519">
        <v>0</v>
      </c>
      <c r="F3519">
        <v>1</v>
      </c>
      <c r="G3519">
        <v>43.3</v>
      </c>
      <c r="H3519">
        <f t="shared" si="865"/>
        <v>1</v>
      </c>
      <c r="I3519">
        <f t="shared" si="866"/>
        <v>0</v>
      </c>
      <c r="J3519">
        <f t="shared" si="867"/>
        <v>1</v>
      </c>
      <c r="K3519">
        <f t="shared" si="868"/>
        <v>0</v>
      </c>
      <c r="L3519">
        <f t="shared" si="869"/>
        <v>0</v>
      </c>
      <c r="M3519">
        <f t="shared" si="870"/>
        <v>1</v>
      </c>
      <c r="N3519">
        <f t="shared" si="871"/>
        <v>0</v>
      </c>
      <c r="O3519">
        <f t="shared" si="872"/>
        <v>0</v>
      </c>
      <c r="P3519">
        <v>3</v>
      </c>
      <c r="Q3519">
        <f t="shared" si="873"/>
        <v>1</v>
      </c>
      <c r="R3519">
        <f t="shared" si="874"/>
        <v>0</v>
      </c>
      <c r="S3519">
        <f t="shared" si="875"/>
        <v>0</v>
      </c>
      <c r="T3519">
        <f t="shared" si="876"/>
        <v>0</v>
      </c>
      <c r="U3519">
        <v>1</v>
      </c>
      <c r="V3519">
        <f t="shared" si="877"/>
        <v>0.4669020118212448</v>
      </c>
      <c r="W3519">
        <f t="shared" si="878"/>
        <v>0.61465024252374756</v>
      </c>
      <c r="X3519">
        <f t="shared" si="879"/>
        <v>0.28419346500023623</v>
      </c>
      <c r="Y3519">
        <f t="shared" si="880"/>
        <v>1</v>
      </c>
      <c r="Z3519" t="s">
        <v>3551</v>
      </c>
    </row>
    <row r="3520" spans="1:26" x14ac:dyDescent="0.25">
      <c r="A3520" t="s">
        <v>29</v>
      </c>
      <c r="B3520" t="s">
        <v>33</v>
      </c>
      <c r="C3520" t="s">
        <v>35</v>
      </c>
      <c r="D3520">
        <v>0</v>
      </c>
      <c r="F3520">
        <v>1</v>
      </c>
      <c r="G3520">
        <v>109.5</v>
      </c>
      <c r="H3520">
        <f t="shared" si="865"/>
        <v>1</v>
      </c>
      <c r="I3520">
        <f t="shared" si="866"/>
        <v>0</v>
      </c>
      <c r="J3520">
        <f t="shared" si="867"/>
        <v>0</v>
      </c>
      <c r="K3520">
        <f t="shared" si="868"/>
        <v>1</v>
      </c>
      <c r="L3520">
        <f t="shared" si="869"/>
        <v>0</v>
      </c>
      <c r="M3520">
        <f t="shared" si="870"/>
        <v>0</v>
      </c>
      <c r="N3520">
        <f t="shared" si="871"/>
        <v>1</v>
      </c>
      <c r="O3520">
        <f t="shared" si="872"/>
        <v>0</v>
      </c>
      <c r="P3520">
        <v>70</v>
      </c>
      <c r="Q3520">
        <f t="shared" si="873"/>
        <v>0</v>
      </c>
      <c r="R3520">
        <f t="shared" si="874"/>
        <v>0</v>
      </c>
      <c r="S3520">
        <f t="shared" si="875"/>
        <v>0</v>
      </c>
      <c r="T3520">
        <f t="shared" si="876"/>
        <v>1</v>
      </c>
      <c r="U3520">
        <v>1</v>
      </c>
      <c r="V3520">
        <f t="shared" si="877"/>
        <v>0.15702511862650834</v>
      </c>
      <c r="W3520">
        <f t="shared" si="878"/>
        <v>0.53917581657388713</v>
      </c>
      <c r="X3520">
        <f t="shared" si="879"/>
        <v>0.71060665062665229</v>
      </c>
      <c r="Y3520">
        <f t="shared" si="880"/>
        <v>0</v>
      </c>
      <c r="Z3520" t="s">
        <v>3552</v>
      </c>
    </row>
    <row r="3521" spans="1:26" x14ac:dyDescent="0.25">
      <c r="A3521" t="s">
        <v>26</v>
      </c>
      <c r="B3521" t="s">
        <v>30</v>
      </c>
      <c r="C3521" t="s">
        <v>23</v>
      </c>
      <c r="D3521">
        <v>0</v>
      </c>
      <c r="F3521">
        <v>1</v>
      </c>
      <c r="G3521">
        <v>19.45</v>
      </c>
      <c r="H3521">
        <f t="shared" si="865"/>
        <v>1</v>
      </c>
      <c r="I3521">
        <f t="shared" si="866"/>
        <v>0</v>
      </c>
      <c r="J3521">
        <f t="shared" si="867"/>
        <v>0</v>
      </c>
      <c r="K3521">
        <f t="shared" si="868"/>
        <v>0</v>
      </c>
      <c r="L3521">
        <f t="shared" si="869"/>
        <v>1</v>
      </c>
      <c r="M3521">
        <f t="shared" si="870"/>
        <v>1</v>
      </c>
      <c r="N3521">
        <f t="shared" si="871"/>
        <v>0</v>
      </c>
      <c r="O3521">
        <f t="shared" si="872"/>
        <v>0</v>
      </c>
      <c r="P3521">
        <v>1</v>
      </c>
      <c r="Q3521">
        <f t="shared" si="873"/>
        <v>0</v>
      </c>
      <c r="R3521">
        <f t="shared" si="874"/>
        <v>1</v>
      </c>
      <c r="S3521">
        <f t="shared" si="875"/>
        <v>0</v>
      </c>
      <c r="T3521">
        <f t="shared" si="876"/>
        <v>0</v>
      </c>
      <c r="U3521">
        <v>0</v>
      </c>
      <c r="V3521">
        <f t="shared" si="877"/>
        <v>0.27791343639950489</v>
      </c>
      <c r="W3521">
        <f t="shared" si="878"/>
        <v>0.5690346010165126</v>
      </c>
      <c r="X3521">
        <f t="shared" si="879"/>
        <v>7.7235878131381649E-2</v>
      </c>
      <c r="Y3521">
        <f t="shared" si="880"/>
        <v>0</v>
      </c>
      <c r="Z3521" t="s">
        <v>3553</v>
      </c>
    </row>
    <row r="3522" spans="1:26" x14ac:dyDescent="0.25">
      <c r="A3522" t="s">
        <v>26</v>
      </c>
      <c r="B3522" t="s">
        <v>27</v>
      </c>
      <c r="C3522" t="s">
        <v>35</v>
      </c>
      <c r="D3522">
        <v>1</v>
      </c>
      <c r="F3522">
        <v>1</v>
      </c>
      <c r="G3522">
        <v>84.85</v>
      </c>
      <c r="H3522">
        <f t="shared" si="865"/>
        <v>0</v>
      </c>
      <c r="I3522">
        <f t="shared" si="866"/>
        <v>1</v>
      </c>
      <c r="J3522">
        <f t="shared" si="867"/>
        <v>0</v>
      </c>
      <c r="K3522">
        <f t="shared" si="868"/>
        <v>1</v>
      </c>
      <c r="L3522">
        <f t="shared" si="869"/>
        <v>0</v>
      </c>
      <c r="M3522">
        <f t="shared" si="870"/>
        <v>1</v>
      </c>
      <c r="N3522">
        <f t="shared" si="871"/>
        <v>0</v>
      </c>
      <c r="O3522">
        <f t="shared" si="872"/>
        <v>0</v>
      </c>
      <c r="P3522">
        <v>43</v>
      </c>
      <c r="Q3522">
        <f t="shared" si="873"/>
        <v>1</v>
      </c>
      <c r="R3522">
        <f t="shared" si="874"/>
        <v>0</v>
      </c>
      <c r="S3522">
        <f t="shared" si="875"/>
        <v>0</v>
      </c>
      <c r="T3522">
        <f t="shared" si="876"/>
        <v>0</v>
      </c>
      <c r="U3522">
        <v>0</v>
      </c>
      <c r="V3522">
        <f t="shared" si="877"/>
        <v>0.52681759497341318</v>
      </c>
      <c r="W3522">
        <f t="shared" si="878"/>
        <v>0.62874056116520027</v>
      </c>
      <c r="X3522">
        <f t="shared" si="879"/>
        <v>0.27753677837357121</v>
      </c>
      <c r="Y3522">
        <f t="shared" si="880"/>
        <v>1</v>
      </c>
      <c r="Z3522" t="s">
        <v>3554</v>
      </c>
    </row>
    <row r="3523" spans="1:26" x14ac:dyDescent="0.25">
      <c r="A3523" t="s">
        <v>26</v>
      </c>
      <c r="B3523" t="s">
        <v>30</v>
      </c>
      <c r="C3523" t="s">
        <v>23</v>
      </c>
      <c r="D3523">
        <v>0</v>
      </c>
      <c r="F3523">
        <v>1</v>
      </c>
      <c r="G3523">
        <v>19.600000000000001</v>
      </c>
      <c r="H3523">
        <f t="shared" ref="H3523:H3586" si="881">IF(D3523:D10565=0,1,0)</f>
        <v>1</v>
      </c>
      <c r="I3523">
        <f t="shared" ref="I3523:I3586" si="882">IF(D3523:D10565=1,1,0)</f>
        <v>0</v>
      </c>
      <c r="J3523">
        <f t="shared" ref="J3523:J3586" si="883">IF(C3523:C10565="DSL",1,0)</f>
        <v>0</v>
      </c>
      <c r="K3523">
        <f t="shared" ref="K3523:K3586" si="884">IF(C3523:C10565="Fiber optic",1,0)</f>
        <v>0</v>
      </c>
      <c r="L3523">
        <f t="shared" ref="L3523:L3586" si="885">IF(C3523:C10565="No",1,0)</f>
        <v>1</v>
      </c>
      <c r="M3523">
        <f t="shared" ref="M3523:M3586" si="886">IF(A3523:A10565="Month-to-month",1,0)</f>
        <v>1</v>
      </c>
      <c r="N3523">
        <f t="shared" ref="N3523:N3586" si="887">IF(A3523:A10565="ONE YEAR",1,0)</f>
        <v>0</v>
      </c>
      <c r="O3523">
        <f t="shared" ref="O3523:O3586" si="888">IF(A3523:A10565="two year",1,0)</f>
        <v>0</v>
      </c>
      <c r="P3523">
        <v>16</v>
      </c>
      <c r="Q3523">
        <f t="shared" ref="Q3523:Q3586" si="889">IF(B3523:B10565="Electronic check",1,0)</f>
        <v>0</v>
      </c>
      <c r="R3523">
        <f t="shared" ref="R3523:R3586" si="890">IF(B3523:B10565="Mailed check",1,0)</f>
        <v>1</v>
      </c>
      <c r="S3523">
        <f t="shared" ref="S3523:S3586" si="891">IF(B3523:B10565="Credit card (automatic)",1,0)</f>
        <v>0</v>
      </c>
      <c r="T3523">
        <f t="shared" ref="T3523:T3586" si="892">IF(B3523:B10565="Bank transfer (automatic)",1,0)</f>
        <v>0</v>
      </c>
      <c r="U3523">
        <v>0</v>
      </c>
      <c r="V3523">
        <f t="shared" si="877"/>
        <v>0.25959267634640665</v>
      </c>
      <c r="W3523">
        <f t="shared" si="878"/>
        <v>0.56453615999197082</v>
      </c>
      <c r="X3523">
        <f t="shared" si="879"/>
        <v>6.7388357612690228E-2</v>
      </c>
      <c r="Y3523">
        <f t="shared" si="880"/>
        <v>0</v>
      </c>
      <c r="Z3523" t="s">
        <v>3555</v>
      </c>
    </row>
    <row r="3524" spans="1:26" x14ac:dyDescent="0.25">
      <c r="A3524" t="s">
        <v>29</v>
      </c>
      <c r="B3524" t="s">
        <v>27</v>
      </c>
      <c r="C3524" t="s">
        <v>25</v>
      </c>
      <c r="D3524">
        <v>0</v>
      </c>
      <c r="F3524">
        <v>1</v>
      </c>
      <c r="G3524">
        <v>53.45</v>
      </c>
      <c r="H3524">
        <f t="shared" si="881"/>
        <v>1</v>
      </c>
      <c r="I3524">
        <f t="shared" si="882"/>
        <v>0</v>
      </c>
      <c r="J3524">
        <f t="shared" si="883"/>
        <v>1</v>
      </c>
      <c r="K3524">
        <f t="shared" si="884"/>
        <v>0</v>
      </c>
      <c r="L3524">
        <f t="shared" si="885"/>
        <v>0</v>
      </c>
      <c r="M3524">
        <f t="shared" si="886"/>
        <v>0</v>
      </c>
      <c r="N3524">
        <f t="shared" si="887"/>
        <v>1</v>
      </c>
      <c r="O3524">
        <f t="shared" si="888"/>
        <v>0</v>
      </c>
      <c r="P3524">
        <v>57</v>
      </c>
      <c r="Q3524">
        <f t="shared" si="889"/>
        <v>1</v>
      </c>
      <c r="R3524">
        <f t="shared" si="890"/>
        <v>0</v>
      </c>
      <c r="S3524">
        <f t="shared" si="891"/>
        <v>0</v>
      </c>
      <c r="T3524">
        <f t="shared" si="892"/>
        <v>0</v>
      </c>
      <c r="U3524">
        <v>0</v>
      </c>
      <c r="V3524">
        <f t="shared" ref="V3524:V3587" si="893">G3524*$G$2+H3525*$H$2+K3525*$K$2+M3524*$M$2+O3524*$O$2+Q3524*$Q$2+L3524*$L$2</f>
        <v>0.20640840646166739</v>
      </c>
      <c r="W3524">
        <f t="shared" ref="W3524:W3587" si="894">1/ (1+EXP(-V3524))</f>
        <v>0.55141967229412414</v>
      </c>
      <c r="X3524">
        <f t="shared" ref="X3524:X3587" si="895">(U3524-V3524)^2</f>
        <v>4.2604430258044897E-2</v>
      </c>
      <c r="Y3524">
        <f t="shared" ref="Y3524:Y3587" si="896">IF(W3524&gt;=0.58,1,0)</f>
        <v>0</v>
      </c>
      <c r="Z3524" t="s">
        <v>3556</v>
      </c>
    </row>
    <row r="3525" spans="1:26" x14ac:dyDescent="0.25">
      <c r="A3525" t="s">
        <v>29</v>
      </c>
      <c r="B3525" t="s">
        <v>38</v>
      </c>
      <c r="C3525" t="s">
        <v>23</v>
      </c>
      <c r="D3525">
        <v>0</v>
      </c>
      <c r="F3525">
        <v>1</v>
      </c>
      <c r="G3525">
        <v>19.8</v>
      </c>
      <c r="H3525">
        <f t="shared" si="881"/>
        <v>1</v>
      </c>
      <c r="I3525">
        <f t="shared" si="882"/>
        <v>0</v>
      </c>
      <c r="J3525">
        <f t="shared" si="883"/>
        <v>0</v>
      </c>
      <c r="K3525">
        <f t="shared" si="884"/>
        <v>0</v>
      </c>
      <c r="L3525">
        <f t="shared" si="885"/>
        <v>1</v>
      </c>
      <c r="M3525">
        <f t="shared" si="886"/>
        <v>0</v>
      </c>
      <c r="N3525">
        <f t="shared" si="887"/>
        <v>1</v>
      </c>
      <c r="O3525">
        <f t="shared" si="888"/>
        <v>0</v>
      </c>
      <c r="P3525">
        <v>37</v>
      </c>
      <c r="Q3525">
        <f t="shared" si="889"/>
        <v>0</v>
      </c>
      <c r="R3525">
        <f t="shared" si="890"/>
        <v>0</v>
      </c>
      <c r="S3525">
        <f t="shared" si="891"/>
        <v>1</v>
      </c>
      <c r="T3525">
        <f t="shared" si="892"/>
        <v>0</v>
      </c>
      <c r="U3525">
        <v>0</v>
      </c>
      <c r="V3525">
        <f t="shared" si="893"/>
        <v>-6.6871918516736434E-3</v>
      </c>
      <c r="W3525">
        <f t="shared" si="894"/>
        <v>0.49832820826708341</v>
      </c>
      <c r="X3525">
        <f t="shared" si="895"/>
        <v>4.4718534861090369E-5</v>
      </c>
      <c r="Y3525">
        <f t="shared" si="896"/>
        <v>0</v>
      </c>
      <c r="Z3525" t="s">
        <v>3557</v>
      </c>
    </row>
    <row r="3526" spans="1:26" x14ac:dyDescent="0.25">
      <c r="A3526" t="s">
        <v>45</v>
      </c>
      <c r="B3526" t="s">
        <v>38</v>
      </c>
      <c r="C3526" t="s">
        <v>35</v>
      </c>
      <c r="D3526">
        <v>0</v>
      </c>
      <c r="F3526">
        <v>1</v>
      </c>
      <c r="G3526">
        <v>112.1</v>
      </c>
      <c r="H3526">
        <f t="shared" si="881"/>
        <v>1</v>
      </c>
      <c r="I3526">
        <f t="shared" si="882"/>
        <v>0</v>
      </c>
      <c r="J3526">
        <f t="shared" si="883"/>
        <v>0</v>
      </c>
      <c r="K3526">
        <f t="shared" si="884"/>
        <v>1</v>
      </c>
      <c r="L3526">
        <f t="shared" si="885"/>
        <v>0</v>
      </c>
      <c r="M3526">
        <f t="shared" si="886"/>
        <v>0</v>
      </c>
      <c r="N3526">
        <f t="shared" si="887"/>
        <v>0</v>
      </c>
      <c r="O3526">
        <f t="shared" si="888"/>
        <v>1</v>
      </c>
      <c r="P3526">
        <v>72</v>
      </c>
      <c r="Q3526">
        <f t="shared" si="889"/>
        <v>0</v>
      </c>
      <c r="R3526">
        <f t="shared" si="890"/>
        <v>0</v>
      </c>
      <c r="S3526">
        <f t="shared" si="891"/>
        <v>1</v>
      </c>
      <c r="T3526">
        <f t="shared" si="892"/>
        <v>0</v>
      </c>
      <c r="U3526">
        <v>0</v>
      </c>
      <c r="V3526">
        <f t="shared" si="893"/>
        <v>0.11969922502238406</v>
      </c>
      <c r="W3526">
        <f t="shared" si="894"/>
        <v>0.52988912739461014</v>
      </c>
      <c r="X3526">
        <f t="shared" si="895"/>
        <v>1.4327904470959335E-2</v>
      </c>
      <c r="Y3526">
        <f t="shared" si="896"/>
        <v>0</v>
      </c>
      <c r="Z3526" t="s">
        <v>3558</v>
      </c>
    </row>
    <row r="3527" spans="1:26" x14ac:dyDescent="0.25">
      <c r="A3527" t="s">
        <v>26</v>
      </c>
      <c r="B3527" t="s">
        <v>38</v>
      </c>
      <c r="C3527" t="s">
        <v>35</v>
      </c>
      <c r="D3527">
        <v>1</v>
      </c>
      <c r="F3527">
        <v>1</v>
      </c>
      <c r="G3527">
        <v>84.8</v>
      </c>
      <c r="H3527">
        <f t="shared" si="881"/>
        <v>0</v>
      </c>
      <c r="I3527">
        <f t="shared" si="882"/>
        <v>1</v>
      </c>
      <c r="J3527">
        <f t="shared" si="883"/>
        <v>0</v>
      </c>
      <c r="K3527">
        <f t="shared" si="884"/>
        <v>1</v>
      </c>
      <c r="L3527">
        <f t="shared" si="885"/>
        <v>0</v>
      </c>
      <c r="M3527">
        <f t="shared" si="886"/>
        <v>1</v>
      </c>
      <c r="N3527">
        <f t="shared" si="887"/>
        <v>0</v>
      </c>
      <c r="O3527">
        <f t="shared" si="888"/>
        <v>0</v>
      </c>
      <c r="P3527">
        <v>11</v>
      </c>
      <c r="Q3527">
        <f t="shared" si="889"/>
        <v>0</v>
      </c>
      <c r="R3527">
        <f t="shared" si="890"/>
        <v>0</v>
      </c>
      <c r="S3527">
        <f t="shared" si="891"/>
        <v>1</v>
      </c>
      <c r="T3527">
        <f t="shared" si="892"/>
        <v>0</v>
      </c>
      <c r="U3527">
        <v>1</v>
      </c>
      <c r="V3527">
        <f t="shared" si="893"/>
        <v>0.40852591683026684</v>
      </c>
      <c r="W3527">
        <f t="shared" si="894"/>
        <v>0.60073436874374819</v>
      </c>
      <c r="X3527">
        <f t="shared" si="895"/>
        <v>0.34984159106147639</v>
      </c>
      <c r="Y3527">
        <f t="shared" si="896"/>
        <v>1</v>
      </c>
      <c r="Z3527" t="s">
        <v>3559</v>
      </c>
    </row>
    <row r="3528" spans="1:26" x14ac:dyDescent="0.25">
      <c r="A3528" t="s">
        <v>26</v>
      </c>
      <c r="B3528" t="s">
        <v>27</v>
      </c>
      <c r="C3528" t="s">
        <v>35</v>
      </c>
      <c r="D3528">
        <v>1</v>
      </c>
      <c r="F3528">
        <v>1</v>
      </c>
      <c r="G3528">
        <v>95.05</v>
      </c>
      <c r="H3528">
        <f t="shared" si="881"/>
        <v>0</v>
      </c>
      <c r="I3528">
        <f t="shared" si="882"/>
        <v>1</v>
      </c>
      <c r="J3528">
        <f t="shared" si="883"/>
        <v>0</v>
      </c>
      <c r="K3528">
        <f t="shared" si="884"/>
        <v>1</v>
      </c>
      <c r="L3528">
        <f t="shared" si="885"/>
        <v>0</v>
      </c>
      <c r="M3528">
        <f t="shared" si="886"/>
        <v>1</v>
      </c>
      <c r="N3528">
        <f t="shared" si="887"/>
        <v>0</v>
      </c>
      <c r="O3528">
        <f t="shared" si="888"/>
        <v>0</v>
      </c>
      <c r="P3528">
        <v>50</v>
      </c>
      <c r="Q3528">
        <f t="shared" si="889"/>
        <v>1</v>
      </c>
      <c r="R3528">
        <f t="shared" si="890"/>
        <v>0</v>
      </c>
      <c r="S3528">
        <f t="shared" si="891"/>
        <v>0</v>
      </c>
      <c r="T3528">
        <f t="shared" si="892"/>
        <v>0</v>
      </c>
      <c r="U3528">
        <v>1</v>
      </c>
      <c r="V3528">
        <f t="shared" si="893"/>
        <v>0.55641140929099686</v>
      </c>
      <c r="W3528">
        <f t="shared" si="894"/>
        <v>0.63562180373887833</v>
      </c>
      <c r="X3528">
        <f t="shared" si="895"/>
        <v>0.19677083780719951</v>
      </c>
      <c r="Y3528">
        <f t="shared" si="896"/>
        <v>1</v>
      </c>
      <c r="Z3528" t="s">
        <v>3560</v>
      </c>
    </row>
    <row r="3529" spans="1:26" x14ac:dyDescent="0.25">
      <c r="A3529" t="s">
        <v>26</v>
      </c>
      <c r="B3529" t="s">
        <v>27</v>
      </c>
      <c r="C3529" t="s">
        <v>25</v>
      </c>
      <c r="D3529">
        <v>1</v>
      </c>
      <c r="F3529">
        <v>1</v>
      </c>
      <c r="G3529">
        <v>50.35</v>
      </c>
      <c r="H3529">
        <f t="shared" si="881"/>
        <v>0</v>
      </c>
      <c r="I3529">
        <f t="shared" si="882"/>
        <v>1</v>
      </c>
      <c r="J3529">
        <f t="shared" si="883"/>
        <v>1</v>
      </c>
      <c r="K3529">
        <f t="shared" si="884"/>
        <v>0</v>
      </c>
      <c r="L3529">
        <f t="shared" si="885"/>
        <v>0</v>
      </c>
      <c r="M3529">
        <f t="shared" si="886"/>
        <v>1</v>
      </c>
      <c r="N3529">
        <f t="shared" si="887"/>
        <v>0</v>
      </c>
      <c r="O3529">
        <f t="shared" si="888"/>
        <v>0</v>
      </c>
      <c r="P3529">
        <v>5</v>
      </c>
      <c r="Q3529">
        <f t="shared" si="889"/>
        <v>1</v>
      </c>
      <c r="R3529">
        <f t="shared" si="890"/>
        <v>0</v>
      </c>
      <c r="S3529">
        <f t="shared" si="891"/>
        <v>0</v>
      </c>
      <c r="T3529">
        <f t="shared" si="892"/>
        <v>0</v>
      </c>
      <c r="U3529">
        <v>1</v>
      </c>
      <c r="V3529">
        <f t="shared" si="893"/>
        <v>0.47789335248336551</v>
      </c>
      <c r="W3529">
        <f t="shared" si="894"/>
        <v>0.61725029739354864</v>
      </c>
      <c r="X3529">
        <f t="shared" si="895"/>
        <v>0.27259535138105923</v>
      </c>
      <c r="Y3529">
        <f t="shared" si="896"/>
        <v>1</v>
      </c>
      <c r="Z3529" t="s">
        <v>3561</v>
      </c>
    </row>
    <row r="3530" spans="1:26" x14ac:dyDescent="0.25">
      <c r="A3530" t="s">
        <v>26</v>
      </c>
      <c r="B3530" t="s">
        <v>33</v>
      </c>
      <c r="C3530" t="s">
        <v>35</v>
      </c>
      <c r="D3530">
        <v>0</v>
      </c>
      <c r="F3530">
        <v>1</v>
      </c>
      <c r="G3530">
        <v>74.599999999999994</v>
      </c>
      <c r="H3530">
        <f t="shared" si="881"/>
        <v>1</v>
      </c>
      <c r="I3530">
        <f t="shared" si="882"/>
        <v>0</v>
      </c>
      <c r="J3530">
        <f t="shared" si="883"/>
        <v>0</v>
      </c>
      <c r="K3530">
        <f t="shared" si="884"/>
        <v>1</v>
      </c>
      <c r="L3530">
        <f t="shared" si="885"/>
        <v>0</v>
      </c>
      <c r="M3530">
        <f t="shared" si="886"/>
        <v>1</v>
      </c>
      <c r="N3530">
        <f t="shared" si="887"/>
        <v>0</v>
      </c>
      <c r="O3530">
        <f t="shared" si="888"/>
        <v>0</v>
      </c>
      <c r="P3530">
        <v>1</v>
      </c>
      <c r="Q3530">
        <f t="shared" si="889"/>
        <v>0</v>
      </c>
      <c r="R3530">
        <f t="shared" si="890"/>
        <v>0</v>
      </c>
      <c r="S3530">
        <f t="shared" si="891"/>
        <v>0</v>
      </c>
      <c r="T3530">
        <f t="shared" si="892"/>
        <v>1</v>
      </c>
      <c r="U3530">
        <v>1</v>
      </c>
      <c r="V3530">
        <f t="shared" si="893"/>
        <v>0.37406893325192758</v>
      </c>
      <c r="W3530">
        <f t="shared" si="894"/>
        <v>0.59244180905070931</v>
      </c>
      <c r="X3530">
        <f t="shared" si="895"/>
        <v>0.39178970032037991</v>
      </c>
      <c r="Y3530">
        <f t="shared" si="896"/>
        <v>1</v>
      </c>
      <c r="Z3530" t="s">
        <v>3562</v>
      </c>
    </row>
    <row r="3531" spans="1:26" x14ac:dyDescent="0.25">
      <c r="A3531" t="s">
        <v>26</v>
      </c>
      <c r="B3531" t="s">
        <v>30</v>
      </c>
      <c r="C3531" t="s">
        <v>23</v>
      </c>
      <c r="D3531">
        <v>0</v>
      </c>
      <c r="F3531">
        <v>1</v>
      </c>
      <c r="G3531">
        <v>19.7</v>
      </c>
      <c r="H3531">
        <f t="shared" si="881"/>
        <v>1</v>
      </c>
      <c r="I3531">
        <f t="shared" si="882"/>
        <v>0</v>
      </c>
      <c r="J3531">
        <f t="shared" si="883"/>
        <v>0</v>
      </c>
      <c r="K3531">
        <f t="shared" si="884"/>
        <v>0</v>
      </c>
      <c r="L3531">
        <f t="shared" si="885"/>
        <v>1</v>
      </c>
      <c r="M3531">
        <f t="shared" si="886"/>
        <v>1</v>
      </c>
      <c r="N3531">
        <f t="shared" si="887"/>
        <v>0</v>
      </c>
      <c r="O3531">
        <f t="shared" si="888"/>
        <v>0</v>
      </c>
      <c r="P3531">
        <v>16</v>
      </c>
      <c r="Q3531">
        <f t="shared" si="889"/>
        <v>0</v>
      </c>
      <c r="R3531">
        <f t="shared" si="890"/>
        <v>1</v>
      </c>
      <c r="S3531">
        <f t="shared" si="891"/>
        <v>0</v>
      </c>
      <c r="T3531">
        <f t="shared" si="892"/>
        <v>0</v>
      </c>
      <c r="U3531">
        <v>1</v>
      </c>
      <c r="V3531">
        <f t="shared" si="893"/>
        <v>0.27830320025277161</v>
      </c>
      <c r="W3531">
        <f t="shared" si="894"/>
        <v>0.56913018187953557</v>
      </c>
      <c r="X3531">
        <f t="shared" si="895"/>
        <v>0.52084627076539103</v>
      </c>
      <c r="Y3531">
        <f t="shared" si="896"/>
        <v>0</v>
      </c>
      <c r="Z3531" t="s">
        <v>3563</v>
      </c>
    </row>
    <row r="3532" spans="1:26" x14ac:dyDescent="0.25">
      <c r="A3532" t="s">
        <v>26</v>
      </c>
      <c r="B3532" t="s">
        <v>27</v>
      </c>
      <c r="C3532" t="s">
        <v>35</v>
      </c>
      <c r="D3532">
        <v>1</v>
      </c>
      <c r="F3532">
        <v>1</v>
      </c>
      <c r="G3532">
        <v>74.2</v>
      </c>
      <c r="H3532">
        <f t="shared" si="881"/>
        <v>0</v>
      </c>
      <c r="I3532">
        <f t="shared" si="882"/>
        <v>1</v>
      </c>
      <c r="J3532">
        <f t="shared" si="883"/>
        <v>0</v>
      </c>
      <c r="K3532">
        <f t="shared" si="884"/>
        <v>1</v>
      </c>
      <c r="L3532">
        <f t="shared" si="885"/>
        <v>0</v>
      </c>
      <c r="M3532">
        <f t="shared" si="886"/>
        <v>1</v>
      </c>
      <c r="N3532">
        <f t="shared" si="887"/>
        <v>0</v>
      </c>
      <c r="O3532">
        <f t="shared" si="888"/>
        <v>0</v>
      </c>
      <c r="P3532">
        <v>2</v>
      </c>
      <c r="Q3532">
        <f t="shared" si="889"/>
        <v>1</v>
      </c>
      <c r="R3532">
        <f t="shared" si="890"/>
        <v>0</v>
      </c>
      <c r="S3532">
        <f t="shared" si="891"/>
        <v>0</v>
      </c>
      <c r="T3532">
        <f t="shared" si="892"/>
        <v>0</v>
      </c>
      <c r="U3532">
        <v>0</v>
      </c>
      <c r="V3532">
        <f t="shared" si="893"/>
        <v>0.51021365482425218</v>
      </c>
      <c r="W3532">
        <f t="shared" si="894"/>
        <v>0.62485655881106261</v>
      </c>
      <c r="X3532">
        <f t="shared" si="895"/>
        <v>0.26031797356912117</v>
      </c>
      <c r="Y3532">
        <f t="shared" si="896"/>
        <v>1</v>
      </c>
      <c r="Z3532" t="s">
        <v>3564</v>
      </c>
    </row>
    <row r="3533" spans="1:26" x14ac:dyDescent="0.25">
      <c r="A3533" t="s">
        <v>26</v>
      </c>
      <c r="B3533" t="s">
        <v>30</v>
      </c>
      <c r="C3533" t="s">
        <v>25</v>
      </c>
      <c r="D3533">
        <v>0</v>
      </c>
      <c r="F3533">
        <v>1</v>
      </c>
      <c r="G3533">
        <v>69</v>
      </c>
      <c r="H3533">
        <f t="shared" si="881"/>
        <v>1</v>
      </c>
      <c r="I3533">
        <f t="shared" si="882"/>
        <v>0</v>
      </c>
      <c r="J3533">
        <f t="shared" si="883"/>
        <v>1</v>
      </c>
      <c r="K3533">
        <f t="shared" si="884"/>
        <v>0</v>
      </c>
      <c r="L3533">
        <f t="shared" si="885"/>
        <v>0</v>
      </c>
      <c r="M3533">
        <f t="shared" si="886"/>
        <v>1</v>
      </c>
      <c r="N3533">
        <f t="shared" si="887"/>
        <v>0</v>
      </c>
      <c r="O3533">
        <f t="shared" si="888"/>
        <v>0</v>
      </c>
      <c r="P3533">
        <v>17</v>
      </c>
      <c r="Q3533">
        <f t="shared" si="889"/>
        <v>0</v>
      </c>
      <c r="R3533">
        <f t="shared" si="890"/>
        <v>1</v>
      </c>
      <c r="S3533">
        <f t="shared" si="891"/>
        <v>0</v>
      </c>
      <c r="T3533">
        <f t="shared" si="892"/>
        <v>0</v>
      </c>
      <c r="U3533">
        <v>0</v>
      </c>
      <c r="V3533">
        <f t="shared" si="893"/>
        <v>0.36533822293875368</v>
      </c>
      <c r="W3533">
        <f t="shared" si="894"/>
        <v>0.59033205030486557</v>
      </c>
      <c r="X3533">
        <f t="shared" si="895"/>
        <v>0.13347201714004647</v>
      </c>
      <c r="Y3533">
        <f t="shared" si="896"/>
        <v>1</v>
      </c>
      <c r="Z3533" t="s">
        <v>3565</v>
      </c>
    </row>
    <row r="3534" spans="1:26" x14ac:dyDescent="0.25">
      <c r="A3534" t="s">
        <v>29</v>
      </c>
      <c r="B3534" t="s">
        <v>38</v>
      </c>
      <c r="C3534" t="s">
        <v>23</v>
      </c>
      <c r="D3534">
        <v>0</v>
      </c>
      <c r="F3534">
        <v>1</v>
      </c>
      <c r="G3534">
        <v>19.350000000000001</v>
      </c>
      <c r="H3534">
        <f t="shared" si="881"/>
        <v>1</v>
      </c>
      <c r="I3534">
        <f t="shared" si="882"/>
        <v>0</v>
      </c>
      <c r="J3534">
        <f t="shared" si="883"/>
        <v>0</v>
      </c>
      <c r="K3534">
        <f t="shared" si="884"/>
        <v>0</v>
      </c>
      <c r="L3534">
        <f t="shared" si="885"/>
        <v>1</v>
      </c>
      <c r="M3534">
        <f t="shared" si="886"/>
        <v>0</v>
      </c>
      <c r="N3534">
        <f t="shared" si="887"/>
        <v>1</v>
      </c>
      <c r="O3534">
        <f t="shared" si="888"/>
        <v>0</v>
      </c>
      <c r="P3534">
        <v>16</v>
      </c>
      <c r="Q3534">
        <f t="shared" si="889"/>
        <v>0</v>
      </c>
      <c r="R3534">
        <f t="shared" si="890"/>
        <v>0</v>
      </c>
      <c r="S3534">
        <f t="shared" si="891"/>
        <v>1</v>
      </c>
      <c r="T3534">
        <f t="shared" si="892"/>
        <v>0</v>
      </c>
      <c r="U3534">
        <v>0</v>
      </c>
      <c r="V3534">
        <f t="shared" si="893"/>
        <v>-1.2251936048309393E-2</v>
      </c>
      <c r="W3534">
        <f t="shared" si="894"/>
        <v>0.4969370543027089</v>
      </c>
      <c r="X3534">
        <f t="shared" si="895"/>
        <v>1.5010993693186317E-4</v>
      </c>
      <c r="Y3534">
        <f t="shared" si="896"/>
        <v>0</v>
      </c>
      <c r="Z3534" t="s">
        <v>3566</v>
      </c>
    </row>
    <row r="3535" spans="1:26" x14ac:dyDescent="0.25">
      <c r="A3535" t="s">
        <v>26</v>
      </c>
      <c r="B3535" t="s">
        <v>27</v>
      </c>
      <c r="C3535" t="s">
        <v>25</v>
      </c>
      <c r="D3535">
        <v>0</v>
      </c>
      <c r="F3535">
        <v>1</v>
      </c>
      <c r="G3535">
        <v>59.45</v>
      </c>
      <c r="H3535">
        <f t="shared" si="881"/>
        <v>1</v>
      </c>
      <c r="I3535">
        <f t="shared" si="882"/>
        <v>0</v>
      </c>
      <c r="J3535">
        <f t="shared" si="883"/>
        <v>1</v>
      </c>
      <c r="K3535">
        <f t="shared" si="884"/>
        <v>0</v>
      </c>
      <c r="L3535">
        <f t="shared" si="885"/>
        <v>0</v>
      </c>
      <c r="M3535">
        <f t="shared" si="886"/>
        <v>1</v>
      </c>
      <c r="N3535">
        <f t="shared" si="887"/>
        <v>0</v>
      </c>
      <c r="O3535">
        <f t="shared" si="888"/>
        <v>0</v>
      </c>
      <c r="P3535">
        <v>15</v>
      </c>
      <c r="Q3535">
        <f t="shared" si="889"/>
        <v>1</v>
      </c>
      <c r="R3535">
        <f t="shared" si="890"/>
        <v>0</v>
      </c>
      <c r="S3535">
        <f t="shared" si="891"/>
        <v>0</v>
      </c>
      <c r="T3535">
        <f t="shared" si="892"/>
        <v>0</v>
      </c>
      <c r="U3535">
        <v>1</v>
      </c>
      <c r="V3535">
        <f t="shared" si="893"/>
        <v>0.48721758748151733</v>
      </c>
      <c r="W3535">
        <f t="shared" si="894"/>
        <v>0.61945074836138236</v>
      </c>
      <c r="X3535">
        <f t="shared" si="895"/>
        <v>0.26294580258827532</v>
      </c>
      <c r="Y3535">
        <f t="shared" si="896"/>
        <v>1</v>
      </c>
      <c r="Z3535" t="s">
        <v>3567</v>
      </c>
    </row>
    <row r="3536" spans="1:26" x14ac:dyDescent="0.25">
      <c r="A3536" t="s">
        <v>29</v>
      </c>
      <c r="B3536" t="s">
        <v>30</v>
      </c>
      <c r="C3536" t="s">
        <v>23</v>
      </c>
      <c r="D3536">
        <v>0</v>
      </c>
      <c r="F3536">
        <v>1</v>
      </c>
      <c r="G3536">
        <v>19.8</v>
      </c>
      <c r="H3536">
        <f t="shared" si="881"/>
        <v>1</v>
      </c>
      <c r="I3536">
        <f t="shared" si="882"/>
        <v>0</v>
      </c>
      <c r="J3536">
        <f t="shared" si="883"/>
        <v>0</v>
      </c>
      <c r="K3536">
        <f t="shared" si="884"/>
        <v>0</v>
      </c>
      <c r="L3536">
        <f t="shared" si="885"/>
        <v>1</v>
      </c>
      <c r="M3536">
        <f t="shared" si="886"/>
        <v>0</v>
      </c>
      <c r="N3536">
        <f t="shared" si="887"/>
        <v>1</v>
      </c>
      <c r="O3536">
        <f t="shared" si="888"/>
        <v>0</v>
      </c>
      <c r="P3536">
        <v>10</v>
      </c>
      <c r="Q3536">
        <f t="shared" si="889"/>
        <v>0</v>
      </c>
      <c r="R3536">
        <f t="shared" si="890"/>
        <v>1</v>
      </c>
      <c r="S3536">
        <f t="shared" si="891"/>
        <v>0</v>
      </c>
      <c r="T3536">
        <f t="shared" si="892"/>
        <v>0</v>
      </c>
      <c r="U3536">
        <v>0</v>
      </c>
      <c r="V3536">
        <f t="shared" si="893"/>
        <v>-6.6871918516736434E-3</v>
      </c>
      <c r="W3536">
        <f t="shared" si="894"/>
        <v>0.49832820826708341</v>
      </c>
      <c r="X3536">
        <f t="shared" si="895"/>
        <v>4.4718534861090369E-5</v>
      </c>
      <c r="Y3536">
        <f t="shared" si="896"/>
        <v>0</v>
      </c>
      <c r="Z3536" t="s">
        <v>3568</v>
      </c>
    </row>
    <row r="3537" spans="1:26" x14ac:dyDescent="0.25">
      <c r="A3537" t="s">
        <v>29</v>
      </c>
      <c r="B3537" t="s">
        <v>33</v>
      </c>
      <c r="C3537" t="s">
        <v>35</v>
      </c>
      <c r="D3537">
        <v>0</v>
      </c>
      <c r="F3537">
        <v>1</v>
      </c>
      <c r="G3537">
        <v>105.2</v>
      </c>
      <c r="H3537">
        <f t="shared" si="881"/>
        <v>1</v>
      </c>
      <c r="I3537">
        <f t="shared" si="882"/>
        <v>0</v>
      </c>
      <c r="J3537">
        <f t="shared" si="883"/>
        <v>0</v>
      </c>
      <c r="K3537">
        <f t="shared" si="884"/>
        <v>1</v>
      </c>
      <c r="L3537">
        <f t="shared" si="885"/>
        <v>0</v>
      </c>
      <c r="M3537">
        <f t="shared" si="886"/>
        <v>0</v>
      </c>
      <c r="N3537">
        <f t="shared" si="887"/>
        <v>1</v>
      </c>
      <c r="O3537">
        <f t="shared" si="888"/>
        <v>0</v>
      </c>
      <c r="P3537">
        <v>46</v>
      </c>
      <c r="Q3537">
        <f t="shared" si="889"/>
        <v>0</v>
      </c>
      <c r="R3537">
        <f t="shared" si="890"/>
        <v>0</v>
      </c>
      <c r="S3537">
        <f t="shared" si="891"/>
        <v>0</v>
      </c>
      <c r="T3537">
        <f t="shared" si="892"/>
        <v>1</v>
      </c>
      <c r="U3537">
        <v>1</v>
      </c>
      <c r="V3537">
        <f t="shared" si="893"/>
        <v>0.15518434961107694</v>
      </c>
      <c r="W3537">
        <f t="shared" si="894"/>
        <v>0.53871841657472497</v>
      </c>
      <c r="X3537">
        <f t="shared" si="895"/>
        <v>0.71371348314205907</v>
      </c>
      <c r="Y3537">
        <f t="shared" si="896"/>
        <v>0</v>
      </c>
      <c r="Z3537" t="s">
        <v>3569</v>
      </c>
    </row>
    <row r="3538" spans="1:26" x14ac:dyDescent="0.25">
      <c r="A3538" t="s">
        <v>45</v>
      </c>
      <c r="B3538" t="s">
        <v>38</v>
      </c>
      <c r="C3538" t="s">
        <v>35</v>
      </c>
      <c r="D3538">
        <v>0</v>
      </c>
      <c r="F3538">
        <v>1</v>
      </c>
      <c r="G3538">
        <v>109.2</v>
      </c>
      <c r="H3538">
        <f t="shared" si="881"/>
        <v>1</v>
      </c>
      <c r="I3538">
        <f t="shared" si="882"/>
        <v>0</v>
      </c>
      <c r="J3538">
        <f t="shared" si="883"/>
        <v>0</v>
      </c>
      <c r="K3538">
        <f t="shared" si="884"/>
        <v>1</v>
      </c>
      <c r="L3538">
        <f t="shared" si="885"/>
        <v>0</v>
      </c>
      <c r="M3538">
        <f t="shared" si="886"/>
        <v>0</v>
      </c>
      <c r="N3538">
        <f t="shared" si="887"/>
        <v>0</v>
      </c>
      <c r="O3538">
        <f t="shared" si="888"/>
        <v>1</v>
      </c>
      <c r="P3538">
        <v>64</v>
      </c>
      <c r="Q3538">
        <f t="shared" si="889"/>
        <v>0</v>
      </c>
      <c r="R3538">
        <f t="shared" si="890"/>
        <v>0</v>
      </c>
      <c r="S3538">
        <f t="shared" si="891"/>
        <v>1</v>
      </c>
      <c r="T3538">
        <f t="shared" si="892"/>
        <v>0</v>
      </c>
      <c r="U3538">
        <v>0</v>
      </c>
      <c r="V3538">
        <f t="shared" si="893"/>
        <v>0.10148651522018787</v>
      </c>
      <c r="W3538">
        <f t="shared" si="894"/>
        <v>0.52534987492563212</v>
      </c>
      <c r="X3538">
        <f t="shared" si="895"/>
        <v>1.0299512771537424E-2</v>
      </c>
      <c r="Y3538">
        <f t="shared" si="896"/>
        <v>0</v>
      </c>
      <c r="Z3538" t="s">
        <v>3570</v>
      </c>
    </row>
    <row r="3539" spans="1:26" x14ac:dyDescent="0.25">
      <c r="A3539" t="s">
        <v>26</v>
      </c>
      <c r="B3539" t="s">
        <v>30</v>
      </c>
      <c r="C3539" t="s">
        <v>35</v>
      </c>
      <c r="D3539">
        <v>0</v>
      </c>
      <c r="F3539">
        <v>1</v>
      </c>
      <c r="G3539">
        <v>79.150000000000006</v>
      </c>
      <c r="H3539">
        <f t="shared" si="881"/>
        <v>1</v>
      </c>
      <c r="I3539">
        <f t="shared" si="882"/>
        <v>0</v>
      </c>
      <c r="J3539">
        <f t="shared" si="883"/>
        <v>0</v>
      </c>
      <c r="K3539">
        <f t="shared" si="884"/>
        <v>1</v>
      </c>
      <c r="L3539">
        <f t="shared" si="885"/>
        <v>0</v>
      </c>
      <c r="M3539">
        <f t="shared" si="886"/>
        <v>1</v>
      </c>
      <c r="N3539">
        <f t="shared" si="887"/>
        <v>0</v>
      </c>
      <c r="O3539">
        <f t="shared" si="888"/>
        <v>0</v>
      </c>
      <c r="P3539">
        <v>1</v>
      </c>
      <c r="Q3539">
        <f t="shared" si="889"/>
        <v>0</v>
      </c>
      <c r="R3539">
        <f t="shared" si="890"/>
        <v>1</v>
      </c>
      <c r="S3539">
        <f t="shared" si="891"/>
        <v>0</v>
      </c>
      <c r="T3539">
        <f t="shared" si="892"/>
        <v>0</v>
      </c>
      <c r="U3539">
        <v>0</v>
      </c>
      <c r="V3539">
        <f t="shared" si="893"/>
        <v>0.38116263538138134</v>
      </c>
      <c r="W3539">
        <f t="shared" si="894"/>
        <v>0.59415348581849503</v>
      </c>
      <c r="X3539">
        <f t="shared" si="895"/>
        <v>0.14528495461087987</v>
      </c>
      <c r="Y3539">
        <f t="shared" si="896"/>
        <v>1</v>
      </c>
      <c r="Z3539" t="s">
        <v>3571</v>
      </c>
    </row>
    <row r="3540" spans="1:26" x14ac:dyDescent="0.25">
      <c r="A3540" t="s">
        <v>29</v>
      </c>
      <c r="B3540" t="s">
        <v>30</v>
      </c>
      <c r="C3540" t="s">
        <v>25</v>
      </c>
      <c r="D3540">
        <v>0</v>
      </c>
      <c r="F3540">
        <v>1</v>
      </c>
      <c r="G3540">
        <v>53.65</v>
      </c>
      <c r="H3540">
        <f t="shared" si="881"/>
        <v>1</v>
      </c>
      <c r="I3540">
        <f t="shared" si="882"/>
        <v>0</v>
      </c>
      <c r="J3540">
        <f t="shared" si="883"/>
        <v>1</v>
      </c>
      <c r="K3540">
        <f t="shared" si="884"/>
        <v>0</v>
      </c>
      <c r="L3540">
        <f t="shared" si="885"/>
        <v>0</v>
      </c>
      <c r="M3540">
        <f t="shared" si="886"/>
        <v>0</v>
      </c>
      <c r="N3540">
        <f t="shared" si="887"/>
        <v>1</v>
      </c>
      <c r="O3540">
        <f t="shared" si="888"/>
        <v>0</v>
      </c>
      <c r="P3540">
        <v>25</v>
      </c>
      <c r="Q3540">
        <f t="shared" si="889"/>
        <v>0</v>
      </c>
      <c r="R3540">
        <f t="shared" si="890"/>
        <v>1</v>
      </c>
      <c r="S3540">
        <f t="shared" si="891"/>
        <v>0</v>
      </c>
      <c r="T3540">
        <f t="shared" si="892"/>
        <v>0</v>
      </c>
      <c r="U3540">
        <v>0</v>
      </c>
      <c r="V3540">
        <f t="shared" si="893"/>
        <v>7.481504306748514E-2</v>
      </c>
      <c r="W3540">
        <f t="shared" si="894"/>
        <v>0.5186950414484931</v>
      </c>
      <c r="X3540">
        <f t="shared" si="895"/>
        <v>5.5972906691896564E-3</v>
      </c>
      <c r="Y3540">
        <f t="shared" si="896"/>
        <v>0</v>
      </c>
      <c r="Z3540" t="s">
        <v>3572</v>
      </c>
    </row>
    <row r="3541" spans="1:26" x14ac:dyDescent="0.25">
      <c r="A3541" t="s">
        <v>45</v>
      </c>
      <c r="B3541" t="s">
        <v>38</v>
      </c>
      <c r="C3541" t="s">
        <v>35</v>
      </c>
      <c r="D3541">
        <v>0</v>
      </c>
      <c r="F3541">
        <v>1</v>
      </c>
      <c r="G3541">
        <v>100.2</v>
      </c>
      <c r="H3541">
        <f t="shared" si="881"/>
        <v>1</v>
      </c>
      <c r="I3541">
        <f t="shared" si="882"/>
        <v>0</v>
      </c>
      <c r="J3541">
        <f t="shared" si="883"/>
        <v>0</v>
      </c>
      <c r="K3541">
        <f t="shared" si="884"/>
        <v>1</v>
      </c>
      <c r="L3541">
        <f t="shared" si="885"/>
        <v>0</v>
      </c>
      <c r="M3541">
        <f t="shared" si="886"/>
        <v>0</v>
      </c>
      <c r="N3541">
        <f t="shared" si="887"/>
        <v>0</v>
      </c>
      <c r="O3541">
        <f t="shared" si="888"/>
        <v>1</v>
      </c>
      <c r="P3541">
        <v>71</v>
      </c>
      <c r="Q3541">
        <f t="shared" si="889"/>
        <v>0</v>
      </c>
      <c r="R3541">
        <f t="shared" si="890"/>
        <v>0</v>
      </c>
      <c r="S3541">
        <f t="shared" si="891"/>
        <v>1</v>
      </c>
      <c r="T3541">
        <f t="shared" si="892"/>
        <v>0</v>
      </c>
      <c r="U3541">
        <v>0</v>
      </c>
      <c r="V3541">
        <f t="shared" si="893"/>
        <v>8.2591847241831273E-2</v>
      </c>
      <c r="W3541">
        <f t="shared" si="894"/>
        <v>0.52063623245481405</v>
      </c>
      <c r="X3541">
        <f t="shared" si="895"/>
        <v>6.8214132308179925E-3</v>
      </c>
      <c r="Y3541">
        <f t="shared" si="896"/>
        <v>0</v>
      </c>
      <c r="Z3541" t="s">
        <v>3573</v>
      </c>
    </row>
    <row r="3542" spans="1:26" x14ac:dyDescent="0.25">
      <c r="A3542" t="s">
        <v>26</v>
      </c>
      <c r="B3542" t="s">
        <v>30</v>
      </c>
      <c r="C3542" t="s">
        <v>25</v>
      </c>
      <c r="D3542">
        <v>0</v>
      </c>
      <c r="F3542">
        <v>1</v>
      </c>
      <c r="G3542">
        <v>45.15</v>
      </c>
      <c r="H3542">
        <f t="shared" si="881"/>
        <v>1</v>
      </c>
      <c r="I3542">
        <f t="shared" si="882"/>
        <v>0</v>
      </c>
      <c r="J3542">
        <f t="shared" si="883"/>
        <v>1</v>
      </c>
      <c r="K3542">
        <f t="shared" si="884"/>
        <v>0</v>
      </c>
      <c r="L3542">
        <f t="shared" si="885"/>
        <v>0</v>
      </c>
      <c r="M3542">
        <f t="shared" si="886"/>
        <v>1</v>
      </c>
      <c r="N3542">
        <f t="shared" si="887"/>
        <v>0</v>
      </c>
      <c r="O3542">
        <f t="shared" si="888"/>
        <v>0</v>
      </c>
      <c r="P3542">
        <v>8</v>
      </c>
      <c r="Q3542">
        <f t="shared" si="889"/>
        <v>0</v>
      </c>
      <c r="R3542">
        <f t="shared" si="890"/>
        <v>1</v>
      </c>
      <c r="S3542">
        <f t="shared" si="891"/>
        <v>0</v>
      </c>
      <c r="T3542">
        <f t="shared" si="892"/>
        <v>0</v>
      </c>
      <c r="U3542">
        <v>1</v>
      </c>
      <c r="V3542">
        <f t="shared" si="893"/>
        <v>0.333017920597867</v>
      </c>
      <c r="W3542">
        <f t="shared" si="894"/>
        <v>0.58249350171465641</v>
      </c>
      <c r="X3542">
        <f t="shared" si="895"/>
        <v>0.44486509424359333</v>
      </c>
      <c r="Y3542">
        <f t="shared" si="896"/>
        <v>1</v>
      </c>
      <c r="Z3542" t="s">
        <v>3574</v>
      </c>
    </row>
    <row r="3543" spans="1:26" x14ac:dyDescent="0.25">
      <c r="A3543" t="s">
        <v>45</v>
      </c>
      <c r="B3543" t="s">
        <v>33</v>
      </c>
      <c r="C3543" t="s">
        <v>35</v>
      </c>
      <c r="D3543">
        <v>0</v>
      </c>
      <c r="F3543">
        <v>1</v>
      </c>
      <c r="G3543">
        <v>108.65</v>
      </c>
      <c r="H3543">
        <f t="shared" si="881"/>
        <v>1</v>
      </c>
      <c r="I3543">
        <f t="shared" si="882"/>
        <v>0</v>
      </c>
      <c r="J3543">
        <f t="shared" si="883"/>
        <v>0</v>
      </c>
      <c r="K3543">
        <f t="shared" si="884"/>
        <v>1</v>
      </c>
      <c r="L3543">
        <f t="shared" si="885"/>
        <v>0</v>
      </c>
      <c r="M3543">
        <f t="shared" si="886"/>
        <v>0</v>
      </c>
      <c r="N3543">
        <f t="shared" si="887"/>
        <v>0</v>
      </c>
      <c r="O3543">
        <f t="shared" si="888"/>
        <v>1</v>
      </c>
      <c r="P3543">
        <v>72</v>
      </c>
      <c r="Q3543">
        <f t="shared" si="889"/>
        <v>0</v>
      </c>
      <c r="R3543">
        <f t="shared" si="890"/>
        <v>0</v>
      </c>
      <c r="S3543">
        <f t="shared" si="891"/>
        <v>0</v>
      </c>
      <c r="T3543">
        <f t="shared" si="892"/>
        <v>1</v>
      </c>
      <c r="U3543">
        <v>0</v>
      </c>
      <c r="V3543">
        <f t="shared" si="893"/>
        <v>9.5765865482245444E-2</v>
      </c>
      <c r="W3543">
        <f t="shared" si="894"/>
        <v>0.5239231856686305</v>
      </c>
      <c r="X3543">
        <f t="shared" si="895"/>
        <v>9.1711009915635289E-3</v>
      </c>
      <c r="Y3543">
        <f t="shared" si="896"/>
        <v>0</v>
      </c>
      <c r="Z3543" t="s">
        <v>3575</v>
      </c>
    </row>
    <row r="3544" spans="1:26" x14ac:dyDescent="0.25">
      <c r="A3544" t="s">
        <v>26</v>
      </c>
      <c r="B3544" t="s">
        <v>33</v>
      </c>
      <c r="C3544" t="s">
        <v>25</v>
      </c>
      <c r="D3544">
        <v>0</v>
      </c>
      <c r="F3544">
        <v>1</v>
      </c>
      <c r="G3544">
        <v>40.65</v>
      </c>
      <c r="H3544">
        <f t="shared" si="881"/>
        <v>1</v>
      </c>
      <c r="I3544">
        <f t="shared" si="882"/>
        <v>0</v>
      </c>
      <c r="J3544">
        <f t="shared" si="883"/>
        <v>1</v>
      </c>
      <c r="K3544">
        <f t="shared" si="884"/>
        <v>0</v>
      </c>
      <c r="L3544">
        <f t="shared" si="885"/>
        <v>0</v>
      </c>
      <c r="M3544">
        <f t="shared" si="886"/>
        <v>1</v>
      </c>
      <c r="N3544">
        <f t="shared" si="887"/>
        <v>0</v>
      </c>
      <c r="O3544">
        <f t="shared" si="888"/>
        <v>0</v>
      </c>
      <c r="P3544">
        <v>49</v>
      </c>
      <c r="Q3544">
        <f t="shared" si="889"/>
        <v>0</v>
      </c>
      <c r="R3544">
        <f t="shared" si="890"/>
        <v>0</v>
      </c>
      <c r="S3544">
        <f t="shared" si="891"/>
        <v>0</v>
      </c>
      <c r="T3544">
        <f t="shared" si="892"/>
        <v>1</v>
      </c>
      <c r="U3544">
        <v>0</v>
      </c>
      <c r="V3544">
        <f t="shared" si="893"/>
        <v>0.32113900197831086</v>
      </c>
      <c r="W3544">
        <f t="shared" si="894"/>
        <v>0.57960181055151805</v>
      </c>
      <c r="X3544">
        <f t="shared" si="895"/>
        <v>0.10313025859162554</v>
      </c>
      <c r="Y3544">
        <f t="shared" si="896"/>
        <v>0</v>
      </c>
      <c r="Z3544" t="s">
        <v>3576</v>
      </c>
    </row>
    <row r="3545" spans="1:26" x14ac:dyDescent="0.25">
      <c r="A3545" t="s">
        <v>29</v>
      </c>
      <c r="B3545" t="s">
        <v>38</v>
      </c>
      <c r="C3545" t="s">
        <v>25</v>
      </c>
      <c r="D3545">
        <v>0</v>
      </c>
      <c r="F3545">
        <v>1</v>
      </c>
      <c r="G3545">
        <v>55.35</v>
      </c>
      <c r="H3545">
        <f t="shared" si="881"/>
        <v>1</v>
      </c>
      <c r="I3545">
        <f t="shared" si="882"/>
        <v>0</v>
      </c>
      <c r="J3545">
        <f t="shared" si="883"/>
        <v>1</v>
      </c>
      <c r="K3545">
        <f t="shared" si="884"/>
        <v>0</v>
      </c>
      <c r="L3545">
        <f t="shared" si="885"/>
        <v>0</v>
      </c>
      <c r="M3545">
        <f t="shared" si="886"/>
        <v>0</v>
      </c>
      <c r="N3545">
        <f t="shared" si="887"/>
        <v>1</v>
      </c>
      <c r="O3545">
        <f t="shared" si="888"/>
        <v>0</v>
      </c>
      <c r="P3545">
        <v>29</v>
      </c>
      <c r="Q3545">
        <f t="shared" si="889"/>
        <v>0</v>
      </c>
      <c r="R3545">
        <f t="shared" si="890"/>
        <v>0</v>
      </c>
      <c r="S3545">
        <f t="shared" si="891"/>
        <v>1</v>
      </c>
      <c r="T3545">
        <f t="shared" si="892"/>
        <v>0</v>
      </c>
      <c r="U3545">
        <v>0</v>
      </c>
      <c r="V3545">
        <f t="shared" si="893"/>
        <v>7.7465437269698664E-2</v>
      </c>
      <c r="W3545">
        <f t="shared" si="894"/>
        <v>0.51935668050313066</v>
      </c>
      <c r="X3545">
        <f t="shared" si="895"/>
        <v>6.0008939713856188E-3</v>
      </c>
      <c r="Y3545">
        <f t="shared" si="896"/>
        <v>0</v>
      </c>
      <c r="Z3545" t="s">
        <v>3577</v>
      </c>
    </row>
    <row r="3546" spans="1:26" x14ac:dyDescent="0.25">
      <c r="A3546" t="s">
        <v>45</v>
      </c>
      <c r="B3546" t="s">
        <v>33</v>
      </c>
      <c r="C3546" t="s">
        <v>35</v>
      </c>
      <c r="D3546">
        <v>0</v>
      </c>
      <c r="F3546">
        <v>1</v>
      </c>
      <c r="G3546">
        <v>105.6</v>
      </c>
      <c r="H3546">
        <f t="shared" si="881"/>
        <v>1</v>
      </c>
      <c r="I3546">
        <f t="shared" si="882"/>
        <v>0</v>
      </c>
      <c r="J3546">
        <f t="shared" si="883"/>
        <v>0</v>
      </c>
      <c r="K3546">
        <f t="shared" si="884"/>
        <v>1</v>
      </c>
      <c r="L3546">
        <f t="shared" si="885"/>
        <v>0</v>
      </c>
      <c r="M3546">
        <f t="shared" si="886"/>
        <v>0</v>
      </c>
      <c r="N3546">
        <f t="shared" si="887"/>
        <v>0</v>
      </c>
      <c r="O3546">
        <f t="shared" si="888"/>
        <v>1</v>
      </c>
      <c r="P3546">
        <v>72</v>
      </c>
      <c r="Q3546">
        <f t="shared" si="889"/>
        <v>0</v>
      </c>
      <c r="R3546">
        <f t="shared" si="890"/>
        <v>0</v>
      </c>
      <c r="S3546">
        <f t="shared" si="891"/>
        <v>0</v>
      </c>
      <c r="T3546">
        <f t="shared" si="892"/>
        <v>1</v>
      </c>
      <c r="U3546">
        <v>0</v>
      </c>
      <c r="V3546">
        <f t="shared" si="893"/>
        <v>9.5873915733147491E-2</v>
      </c>
      <c r="W3546">
        <f t="shared" si="894"/>
        <v>0.52395013632247356</v>
      </c>
      <c r="X3546">
        <f t="shared" si="895"/>
        <v>9.191807718006666E-3</v>
      </c>
      <c r="Y3546">
        <f t="shared" si="896"/>
        <v>0</v>
      </c>
      <c r="Z3546" t="s">
        <v>3578</v>
      </c>
    </row>
    <row r="3547" spans="1:26" x14ac:dyDescent="0.25">
      <c r="A3547" t="s">
        <v>26</v>
      </c>
      <c r="B3547" t="s">
        <v>27</v>
      </c>
      <c r="C3547" t="s">
        <v>35</v>
      </c>
      <c r="D3547">
        <v>0</v>
      </c>
      <c r="F3547">
        <v>1</v>
      </c>
      <c r="G3547">
        <v>93.8</v>
      </c>
      <c r="H3547">
        <f t="shared" si="881"/>
        <v>1</v>
      </c>
      <c r="I3547">
        <f t="shared" si="882"/>
        <v>0</v>
      </c>
      <c r="J3547">
        <f t="shared" si="883"/>
        <v>0</v>
      </c>
      <c r="K3547">
        <f t="shared" si="884"/>
        <v>1</v>
      </c>
      <c r="L3547">
        <f t="shared" si="885"/>
        <v>0</v>
      </c>
      <c r="M3547">
        <f t="shared" si="886"/>
        <v>1</v>
      </c>
      <c r="N3547">
        <f t="shared" si="887"/>
        <v>0</v>
      </c>
      <c r="O3547">
        <f t="shared" si="888"/>
        <v>0</v>
      </c>
      <c r="P3547">
        <v>31</v>
      </c>
      <c r="Q3547">
        <f t="shared" si="889"/>
        <v>1</v>
      </c>
      <c r="R3547">
        <f t="shared" si="890"/>
        <v>0</v>
      </c>
      <c r="S3547">
        <f t="shared" si="891"/>
        <v>0</v>
      </c>
      <c r="T3547">
        <f t="shared" si="892"/>
        <v>0</v>
      </c>
      <c r="U3547">
        <v>1</v>
      </c>
      <c r="V3547">
        <f t="shared" si="893"/>
        <v>0.54563431018111641</v>
      </c>
      <c r="W3547">
        <f t="shared" si="894"/>
        <v>0.63312212573495641</v>
      </c>
      <c r="X3547">
        <f t="shared" si="895"/>
        <v>0.20644818008458993</v>
      </c>
      <c r="Y3547">
        <f t="shared" si="896"/>
        <v>1</v>
      </c>
      <c r="Z3547" t="s">
        <v>3579</v>
      </c>
    </row>
    <row r="3548" spans="1:26" x14ac:dyDescent="0.25">
      <c r="A3548" t="s">
        <v>26</v>
      </c>
      <c r="B3548" t="s">
        <v>27</v>
      </c>
      <c r="C3548" t="s">
        <v>35</v>
      </c>
      <c r="D3548">
        <v>0</v>
      </c>
      <c r="F3548">
        <v>1</v>
      </c>
      <c r="G3548">
        <v>95.7</v>
      </c>
      <c r="H3548">
        <f t="shared" si="881"/>
        <v>1</v>
      </c>
      <c r="I3548">
        <f t="shared" si="882"/>
        <v>0</v>
      </c>
      <c r="J3548">
        <f t="shared" si="883"/>
        <v>0</v>
      </c>
      <c r="K3548">
        <f t="shared" si="884"/>
        <v>1</v>
      </c>
      <c r="L3548">
        <f t="shared" si="885"/>
        <v>0</v>
      </c>
      <c r="M3548">
        <f t="shared" si="886"/>
        <v>1</v>
      </c>
      <c r="N3548">
        <f t="shared" si="887"/>
        <v>0</v>
      </c>
      <c r="O3548">
        <f t="shared" si="888"/>
        <v>0</v>
      </c>
      <c r="P3548">
        <v>50</v>
      </c>
      <c r="Q3548">
        <f t="shared" si="889"/>
        <v>1</v>
      </c>
      <c r="R3548">
        <f t="shared" si="890"/>
        <v>0</v>
      </c>
      <c r="S3548">
        <f t="shared" si="891"/>
        <v>0</v>
      </c>
      <c r="T3548">
        <f t="shared" si="892"/>
        <v>0</v>
      </c>
      <c r="U3548">
        <v>0</v>
      </c>
      <c r="V3548">
        <f t="shared" si="893"/>
        <v>0.54373334620518765</v>
      </c>
      <c r="W3548">
        <f t="shared" si="894"/>
        <v>0.63268046103993159</v>
      </c>
      <c r="X3548">
        <f t="shared" si="895"/>
        <v>0.29564595177549047</v>
      </c>
      <c r="Y3548">
        <f t="shared" si="896"/>
        <v>1</v>
      </c>
      <c r="Z3548" t="s">
        <v>3580</v>
      </c>
    </row>
    <row r="3549" spans="1:26" x14ac:dyDescent="0.25">
      <c r="A3549" t="s">
        <v>45</v>
      </c>
      <c r="B3549" t="s">
        <v>27</v>
      </c>
      <c r="C3549" t="s">
        <v>25</v>
      </c>
      <c r="D3549">
        <v>0</v>
      </c>
      <c r="F3549">
        <v>1</v>
      </c>
      <c r="G3549">
        <v>83.2</v>
      </c>
      <c r="H3549">
        <f t="shared" si="881"/>
        <v>1</v>
      </c>
      <c r="I3549">
        <f t="shared" si="882"/>
        <v>0</v>
      </c>
      <c r="J3549">
        <f t="shared" si="883"/>
        <v>1</v>
      </c>
      <c r="K3549">
        <f t="shared" si="884"/>
        <v>0</v>
      </c>
      <c r="L3549">
        <f t="shared" si="885"/>
        <v>0</v>
      </c>
      <c r="M3549">
        <f t="shared" si="886"/>
        <v>0</v>
      </c>
      <c r="N3549">
        <f t="shared" si="887"/>
        <v>0</v>
      </c>
      <c r="O3549">
        <f t="shared" si="888"/>
        <v>1</v>
      </c>
      <c r="P3549">
        <v>71</v>
      </c>
      <c r="Q3549">
        <f t="shared" si="889"/>
        <v>1</v>
      </c>
      <c r="R3549">
        <f t="shared" si="890"/>
        <v>0</v>
      </c>
      <c r="S3549">
        <f t="shared" si="891"/>
        <v>0</v>
      </c>
      <c r="T3549">
        <f t="shared" si="892"/>
        <v>0</v>
      </c>
      <c r="U3549">
        <v>0</v>
      </c>
      <c r="V3549">
        <f t="shared" si="893"/>
        <v>0.2065476980615501</v>
      </c>
      <c r="W3549">
        <f t="shared" si="894"/>
        <v>0.55145412666268545</v>
      </c>
      <c r="X3549">
        <f t="shared" si="895"/>
        <v>4.2661951574525264E-2</v>
      </c>
      <c r="Y3549">
        <f t="shared" si="896"/>
        <v>0</v>
      </c>
      <c r="Z3549" t="s">
        <v>3581</v>
      </c>
    </row>
    <row r="3550" spans="1:26" x14ac:dyDescent="0.25">
      <c r="A3550" t="s">
        <v>45</v>
      </c>
      <c r="B3550" t="s">
        <v>38</v>
      </c>
      <c r="C3550" t="s">
        <v>25</v>
      </c>
      <c r="D3550">
        <v>1</v>
      </c>
      <c r="F3550">
        <v>1</v>
      </c>
      <c r="G3550">
        <v>90.05</v>
      </c>
      <c r="H3550">
        <f t="shared" si="881"/>
        <v>0</v>
      </c>
      <c r="I3550">
        <f t="shared" si="882"/>
        <v>1</v>
      </c>
      <c r="J3550">
        <f t="shared" si="883"/>
        <v>1</v>
      </c>
      <c r="K3550">
        <f t="shared" si="884"/>
        <v>0</v>
      </c>
      <c r="L3550">
        <f t="shared" si="885"/>
        <v>0</v>
      </c>
      <c r="M3550">
        <f t="shared" si="886"/>
        <v>0</v>
      </c>
      <c r="N3550">
        <f t="shared" si="887"/>
        <v>0</v>
      </c>
      <c r="O3550">
        <f t="shared" si="888"/>
        <v>1</v>
      </c>
      <c r="P3550">
        <v>70</v>
      </c>
      <c r="Q3550">
        <f t="shared" si="889"/>
        <v>0</v>
      </c>
      <c r="R3550">
        <f t="shared" si="890"/>
        <v>0</v>
      </c>
      <c r="S3550">
        <f t="shared" si="891"/>
        <v>1</v>
      </c>
      <c r="T3550">
        <f t="shared" si="892"/>
        <v>0</v>
      </c>
      <c r="U3550">
        <v>0</v>
      </c>
      <c r="V3550">
        <f t="shared" si="893"/>
        <v>7.1630604059959274E-2</v>
      </c>
      <c r="W3550">
        <f t="shared" si="894"/>
        <v>0.51789999801297248</v>
      </c>
      <c r="X3550">
        <f t="shared" si="895"/>
        <v>5.1309434379946542E-3</v>
      </c>
      <c r="Y3550">
        <f t="shared" si="896"/>
        <v>0</v>
      </c>
      <c r="Z3550" t="s">
        <v>3582</v>
      </c>
    </row>
    <row r="3551" spans="1:26" x14ac:dyDescent="0.25">
      <c r="A3551" t="s">
        <v>29</v>
      </c>
      <c r="B3551" t="s">
        <v>38</v>
      </c>
      <c r="C3551" t="s">
        <v>35</v>
      </c>
      <c r="D3551">
        <v>0</v>
      </c>
      <c r="F3551">
        <v>1</v>
      </c>
      <c r="G3551">
        <v>97.65</v>
      </c>
      <c r="H3551">
        <f t="shared" si="881"/>
        <v>1</v>
      </c>
      <c r="I3551">
        <f t="shared" si="882"/>
        <v>0</v>
      </c>
      <c r="J3551">
        <f t="shared" si="883"/>
        <v>0</v>
      </c>
      <c r="K3551">
        <f t="shared" si="884"/>
        <v>1</v>
      </c>
      <c r="L3551">
        <f t="shared" si="885"/>
        <v>0</v>
      </c>
      <c r="M3551">
        <f t="shared" si="886"/>
        <v>0</v>
      </c>
      <c r="N3551">
        <f t="shared" si="887"/>
        <v>1</v>
      </c>
      <c r="O3551">
        <f t="shared" si="888"/>
        <v>0</v>
      </c>
      <c r="P3551">
        <v>71</v>
      </c>
      <c r="Q3551">
        <f t="shared" si="889"/>
        <v>0</v>
      </c>
      <c r="R3551">
        <f t="shared" si="890"/>
        <v>0</v>
      </c>
      <c r="S3551">
        <f t="shared" si="891"/>
        <v>1</v>
      </c>
      <c r="T3551">
        <f t="shared" si="892"/>
        <v>0</v>
      </c>
      <c r="U3551">
        <v>0</v>
      </c>
      <c r="V3551">
        <f t="shared" si="893"/>
        <v>0.13855031198166717</v>
      </c>
      <c r="W3551">
        <f t="shared" si="894"/>
        <v>0.53458227502927858</v>
      </c>
      <c r="X3551">
        <f t="shared" si="895"/>
        <v>1.9196188950217307E-2</v>
      </c>
      <c r="Y3551">
        <f t="shared" si="896"/>
        <v>0</v>
      </c>
      <c r="Z3551" t="s">
        <v>3583</v>
      </c>
    </row>
    <row r="3552" spans="1:26" x14ac:dyDescent="0.25">
      <c r="A3552" t="s">
        <v>45</v>
      </c>
      <c r="B3552" t="s">
        <v>33</v>
      </c>
      <c r="C3552" t="s">
        <v>25</v>
      </c>
      <c r="D3552">
        <v>0</v>
      </c>
      <c r="F3552">
        <v>1</v>
      </c>
      <c r="G3552">
        <v>68.05</v>
      </c>
      <c r="H3552">
        <f t="shared" si="881"/>
        <v>1</v>
      </c>
      <c r="I3552">
        <f t="shared" si="882"/>
        <v>0</v>
      </c>
      <c r="J3552">
        <f t="shared" si="883"/>
        <v>1</v>
      </c>
      <c r="K3552">
        <f t="shared" si="884"/>
        <v>0</v>
      </c>
      <c r="L3552">
        <f t="shared" si="885"/>
        <v>0</v>
      </c>
      <c r="M3552">
        <f t="shared" si="886"/>
        <v>0</v>
      </c>
      <c r="N3552">
        <f t="shared" si="887"/>
        <v>0</v>
      </c>
      <c r="O3552">
        <f t="shared" si="888"/>
        <v>1</v>
      </c>
      <c r="P3552">
        <v>61</v>
      </c>
      <c r="Q3552">
        <f t="shared" si="889"/>
        <v>0</v>
      </c>
      <c r="R3552">
        <f t="shared" si="890"/>
        <v>0</v>
      </c>
      <c r="S3552">
        <f t="shared" si="891"/>
        <v>0</v>
      </c>
      <c r="T3552">
        <f t="shared" si="892"/>
        <v>1</v>
      </c>
      <c r="U3552">
        <v>0</v>
      </c>
      <c r="V3552">
        <f t="shared" si="893"/>
        <v>3.7331384972490431E-2</v>
      </c>
      <c r="W3552">
        <f t="shared" si="894"/>
        <v>0.50933176251448653</v>
      </c>
      <c r="X3552">
        <f t="shared" si="895"/>
        <v>1.3936323039642844E-3</v>
      </c>
      <c r="Y3552">
        <f t="shared" si="896"/>
        <v>0</v>
      </c>
      <c r="Z3552" t="s">
        <v>3584</v>
      </c>
    </row>
    <row r="3553" spans="1:26" x14ac:dyDescent="0.25">
      <c r="A3553" t="s">
        <v>26</v>
      </c>
      <c r="B3553" t="s">
        <v>27</v>
      </c>
      <c r="C3553" t="s">
        <v>35</v>
      </c>
      <c r="D3553">
        <v>0</v>
      </c>
      <c r="F3553">
        <v>1</v>
      </c>
      <c r="G3553">
        <v>96.2</v>
      </c>
      <c r="H3553">
        <f t="shared" si="881"/>
        <v>1</v>
      </c>
      <c r="I3553">
        <f t="shared" si="882"/>
        <v>0</v>
      </c>
      <c r="J3553">
        <f t="shared" si="883"/>
        <v>0</v>
      </c>
      <c r="K3553">
        <f t="shared" si="884"/>
        <v>1</v>
      </c>
      <c r="L3553">
        <f t="shared" si="885"/>
        <v>0</v>
      </c>
      <c r="M3553">
        <f t="shared" si="886"/>
        <v>1</v>
      </c>
      <c r="N3553">
        <f t="shared" si="887"/>
        <v>0</v>
      </c>
      <c r="O3553">
        <f t="shared" si="888"/>
        <v>0</v>
      </c>
      <c r="P3553">
        <v>32</v>
      </c>
      <c r="Q3553">
        <f t="shared" si="889"/>
        <v>1</v>
      </c>
      <c r="R3553">
        <f t="shared" si="890"/>
        <v>0</v>
      </c>
      <c r="S3553">
        <f t="shared" si="891"/>
        <v>0</v>
      </c>
      <c r="T3553">
        <f t="shared" si="892"/>
        <v>0</v>
      </c>
      <c r="U3553">
        <v>1</v>
      </c>
      <c r="V3553">
        <f t="shared" si="893"/>
        <v>0.54937604317247668</v>
      </c>
      <c r="W3553">
        <f t="shared" si="894"/>
        <v>0.63399081614556441</v>
      </c>
      <c r="X3553">
        <f t="shared" si="895"/>
        <v>0.2030619504668936</v>
      </c>
      <c r="Y3553">
        <f t="shared" si="896"/>
        <v>1</v>
      </c>
      <c r="Z3553" t="s">
        <v>3585</v>
      </c>
    </row>
    <row r="3554" spans="1:26" x14ac:dyDescent="0.25">
      <c r="A3554" t="s">
        <v>26</v>
      </c>
      <c r="B3554" t="s">
        <v>27</v>
      </c>
      <c r="C3554" t="s">
        <v>35</v>
      </c>
      <c r="D3554">
        <v>0</v>
      </c>
      <c r="F3554">
        <v>1</v>
      </c>
      <c r="G3554">
        <v>79.599999999999994</v>
      </c>
      <c r="H3554">
        <f t="shared" si="881"/>
        <v>1</v>
      </c>
      <c r="I3554">
        <f t="shared" si="882"/>
        <v>0</v>
      </c>
      <c r="J3554">
        <f t="shared" si="883"/>
        <v>0</v>
      </c>
      <c r="K3554">
        <f t="shared" si="884"/>
        <v>1</v>
      </c>
      <c r="L3554">
        <f t="shared" si="885"/>
        <v>0</v>
      </c>
      <c r="M3554">
        <f t="shared" si="886"/>
        <v>1</v>
      </c>
      <c r="N3554">
        <f t="shared" si="887"/>
        <v>0</v>
      </c>
      <c r="O3554">
        <f t="shared" si="888"/>
        <v>0</v>
      </c>
      <c r="P3554">
        <v>1</v>
      </c>
      <c r="Q3554">
        <f t="shared" si="889"/>
        <v>1</v>
      </c>
      <c r="R3554">
        <f t="shared" si="890"/>
        <v>0</v>
      </c>
      <c r="S3554">
        <f t="shared" si="891"/>
        <v>0</v>
      </c>
      <c r="T3554">
        <f t="shared" si="892"/>
        <v>0</v>
      </c>
      <c r="U3554">
        <v>1</v>
      </c>
      <c r="V3554">
        <f t="shared" si="893"/>
        <v>0.52349572331556837</v>
      </c>
      <c r="W3554">
        <f t="shared" si="894"/>
        <v>0.6279648193502767</v>
      </c>
      <c r="X3554">
        <f t="shared" si="895"/>
        <v>0.22705632569855336</v>
      </c>
      <c r="Y3554">
        <f t="shared" si="896"/>
        <v>1</v>
      </c>
      <c r="Z3554" t="s">
        <v>3586</v>
      </c>
    </row>
    <row r="3555" spans="1:26" x14ac:dyDescent="0.25">
      <c r="A3555" t="s">
        <v>45</v>
      </c>
      <c r="B3555" t="s">
        <v>33</v>
      </c>
      <c r="C3555" t="s">
        <v>35</v>
      </c>
      <c r="D3555">
        <v>0</v>
      </c>
      <c r="F3555">
        <v>1</v>
      </c>
      <c r="G3555">
        <v>102.1</v>
      </c>
      <c r="H3555">
        <f t="shared" si="881"/>
        <v>1</v>
      </c>
      <c r="I3555">
        <f t="shared" si="882"/>
        <v>0</v>
      </c>
      <c r="J3555">
        <f t="shared" si="883"/>
        <v>0</v>
      </c>
      <c r="K3555">
        <f t="shared" si="884"/>
        <v>1</v>
      </c>
      <c r="L3555">
        <f t="shared" si="885"/>
        <v>0</v>
      </c>
      <c r="M3555">
        <f t="shared" si="886"/>
        <v>0</v>
      </c>
      <c r="N3555">
        <f t="shared" si="887"/>
        <v>0</v>
      </c>
      <c r="O3555">
        <f t="shared" si="888"/>
        <v>1</v>
      </c>
      <c r="P3555">
        <v>68</v>
      </c>
      <c r="Q3555">
        <f t="shared" si="889"/>
        <v>0</v>
      </c>
      <c r="R3555">
        <f t="shared" si="890"/>
        <v>0</v>
      </c>
      <c r="S3555">
        <f t="shared" si="891"/>
        <v>0</v>
      </c>
      <c r="T3555">
        <f t="shared" si="892"/>
        <v>1</v>
      </c>
      <c r="U3555">
        <v>0</v>
      </c>
      <c r="V3555">
        <f t="shared" si="893"/>
        <v>8.5554052526658098E-2</v>
      </c>
      <c r="W3555">
        <f t="shared" si="894"/>
        <v>0.52137547657915939</v>
      </c>
      <c r="X3555">
        <f t="shared" si="895"/>
        <v>7.3194959037341731E-3</v>
      </c>
      <c r="Y3555">
        <f t="shared" si="896"/>
        <v>0</v>
      </c>
      <c r="Z3555" t="s">
        <v>3587</v>
      </c>
    </row>
    <row r="3556" spans="1:26" x14ac:dyDescent="0.25">
      <c r="A3556" t="s">
        <v>45</v>
      </c>
      <c r="B3556" t="s">
        <v>33</v>
      </c>
      <c r="C3556" t="s">
        <v>23</v>
      </c>
      <c r="D3556">
        <v>0</v>
      </c>
      <c r="F3556">
        <v>1</v>
      </c>
      <c r="G3556">
        <v>23.4</v>
      </c>
      <c r="H3556">
        <f t="shared" si="881"/>
        <v>1</v>
      </c>
      <c r="I3556">
        <f t="shared" si="882"/>
        <v>0</v>
      </c>
      <c r="J3556">
        <f t="shared" si="883"/>
        <v>0</v>
      </c>
      <c r="K3556">
        <f t="shared" si="884"/>
        <v>0</v>
      </c>
      <c r="L3556">
        <f t="shared" si="885"/>
        <v>1</v>
      </c>
      <c r="M3556">
        <f t="shared" si="886"/>
        <v>0</v>
      </c>
      <c r="N3556">
        <f t="shared" si="887"/>
        <v>0</v>
      </c>
      <c r="O3556">
        <f t="shared" si="888"/>
        <v>1</v>
      </c>
      <c r="P3556">
        <v>62</v>
      </c>
      <c r="Q3556">
        <f t="shared" si="889"/>
        <v>0</v>
      </c>
      <c r="R3556">
        <f t="shared" si="890"/>
        <v>0</v>
      </c>
      <c r="S3556">
        <f t="shared" si="891"/>
        <v>0</v>
      </c>
      <c r="T3556">
        <f t="shared" si="892"/>
        <v>1</v>
      </c>
      <c r="U3556">
        <v>0</v>
      </c>
      <c r="V3556">
        <f t="shared" si="893"/>
        <v>-6.1008648407789454E-2</v>
      </c>
      <c r="W3556">
        <f t="shared" si="894"/>
        <v>0.48475256692030616</v>
      </c>
      <c r="X3556">
        <f t="shared" si="895"/>
        <v>3.7220551805452707E-3</v>
      </c>
      <c r="Y3556">
        <f t="shared" si="896"/>
        <v>0</v>
      </c>
      <c r="Z3556" t="s">
        <v>3588</v>
      </c>
    </row>
    <row r="3557" spans="1:26" x14ac:dyDescent="0.25">
      <c r="A3557" t="s">
        <v>26</v>
      </c>
      <c r="B3557" t="s">
        <v>27</v>
      </c>
      <c r="C3557" t="s">
        <v>35</v>
      </c>
      <c r="D3557">
        <v>0</v>
      </c>
      <c r="F3557">
        <v>1</v>
      </c>
      <c r="G3557">
        <v>71.05</v>
      </c>
      <c r="H3557">
        <f t="shared" si="881"/>
        <v>1</v>
      </c>
      <c r="I3557">
        <f t="shared" si="882"/>
        <v>0</v>
      </c>
      <c r="J3557">
        <f t="shared" si="883"/>
        <v>0</v>
      </c>
      <c r="K3557">
        <f t="shared" si="884"/>
        <v>1</v>
      </c>
      <c r="L3557">
        <f t="shared" si="885"/>
        <v>0</v>
      </c>
      <c r="M3557">
        <f t="shared" si="886"/>
        <v>1</v>
      </c>
      <c r="N3557">
        <f t="shared" si="887"/>
        <v>0</v>
      </c>
      <c r="O3557">
        <f t="shared" si="888"/>
        <v>0</v>
      </c>
      <c r="P3557">
        <v>7</v>
      </c>
      <c r="Q3557">
        <f t="shared" si="889"/>
        <v>1</v>
      </c>
      <c r="R3557">
        <f t="shared" si="890"/>
        <v>0</v>
      </c>
      <c r="S3557">
        <f t="shared" si="891"/>
        <v>0</v>
      </c>
      <c r="T3557">
        <f t="shared" si="892"/>
        <v>0</v>
      </c>
      <c r="U3557">
        <v>0</v>
      </c>
      <c r="V3557">
        <f t="shared" si="893"/>
        <v>0.51016579953384755</v>
      </c>
      <c r="W3557">
        <f t="shared" si="894"/>
        <v>0.62484534094522859</v>
      </c>
      <c r="X3557">
        <f t="shared" si="895"/>
        <v>0.26026914301400994</v>
      </c>
      <c r="Y3557">
        <f t="shared" si="896"/>
        <v>1</v>
      </c>
      <c r="Z3557" t="s">
        <v>3589</v>
      </c>
    </row>
    <row r="3558" spans="1:26" x14ac:dyDescent="0.25">
      <c r="A3558" t="s">
        <v>26</v>
      </c>
      <c r="B3558" t="s">
        <v>27</v>
      </c>
      <c r="C3558" t="s">
        <v>35</v>
      </c>
      <c r="D3558">
        <v>0</v>
      </c>
      <c r="F3558">
        <v>1</v>
      </c>
      <c r="G3558">
        <v>85.25</v>
      </c>
      <c r="H3558">
        <f t="shared" si="881"/>
        <v>1</v>
      </c>
      <c r="I3558">
        <f t="shared" si="882"/>
        <v>0</v>
      </c>
      <c r="J3558">
        <f t="shared" si="883"/>
        <v>0</v>
      </c>
      <c r="K3558">
        <f t="shared" si="884"/>
        <v>1</v>
      </c>
      <c r="L3558">
        <f t="shared" si="885"/>
        <v>0</v>
      </c>
      <c r="M3558">
        <f t="shared" si="886"/>
        <v>1</v>
      </c>
      <c r="N3558">
        <f t="shared" si="887"/>
        <v>0</v>
      </c>
      <c r="O3558">
        <f t="shared" si="888"/>
        <v>0</v>
      </c>
      <c r="P3558">
        <v>20</v>
      </c>
      <c r="Q3558">
        <f t="shared" si="889"/>
        <v>1</v>
      </c>
      <c r="R3558">
        <f t="shared" si="890"/>
        <v>0</v>
      </c>
      <c r="S3558">
        <f t="shared" si="891"/>
        <v>0</v>
      </c>
      <c r="T3558">
        <f t="shared" si="892"/>
        <v>0</v>
      </c>
      <c r="U3558">
        <v>1</v>
      </c>
      <c r="V3558">
        <f t="shared" si="893"/>
        <v>0.5274412171386399</v>
      </c>
      <c r="W3558">
        <f t="shared" si="894"/>
        <v>0.62888611901946911</v>
      </c>
      <c r="X3558">
        <f t="shared" si="895"/>
        <v>0.22331180325941008</v>
      </c>
      <c r="Y3558">
        <f t="shared" si="896"/>
        <v>1</v>
      </c>
      <c r="Z3558" t="s">
        <v>3590</v>
      </c>
    </row>
    <row r="3559" spans="1:26" x14ac:dyDescent="0.25">
      <c r="A3559" t="s">
        <v>29</v>
      </c>
      <c r="B3559" t="s">
        <v>30</v>
      </c>
      <c r="C3559" t="s">
        <v>23</v>
      </c>
      <c r="D3559">
        <v>0</v>
      </c>
      <c r="F3559">
        <v>1</v>
      </c>
      <c r="G3559">
        <v>19.45</v>
      </c>
      <c r="H3559">
        <f t="shared" si="881"/>
        <v>1</v>
      </c>
      <c r="I3559">
        <f t="shared" si="882"/>
        <v>0</v>
      </c>
      <c r="J3559">
        <f t="shared" si="883"/>
        <v>0</v>
      </c>
      <c r="K3559">
        <f t="shared" si="884"/>
        <v>0</v>
      </c>
      <c r="L3559">
        <f t="shared" si="885"/>
        <v>1</v>
      </c>
      <c r="M3559">
        <f t="shared" si="886"/>
        <v>0</v>
      </c>
      <c r="N3559">
        <f t="shared" si="887"/>
        <v>1</v>
      </c>
      <c r="O3559">
        <f t="shared" si="888"/>
        <v>0</v>
      </c>
      <c r="P3559">
        <v>6</v>
      </c>
      <c r="Q3559">
        <f t="shared" si="889"/>
        <v>0</v>
      </c>
      <c r="R3559">
        <f t="shared" si="890"/>
        <v>1</v>
      </c>
      <c r="S3559">
        <f t="shared" si="891"/>
        <v>0</v>
      </c>
      <c r="T3559">
        <f t="shared" si="892"/>
        <v>0</v>
      </c>
      <c r="U3559">
        <v>0</v>
      </c>
      <c r="V3559">
        <f t="shared" si="893"/>
        <v>1.5954185972998601E-3</v>
      </c>
      <c r="W3559">
        <f t="shared" si="894"/>
        <v>0.50039885456472255</v>
      </c>
      <c r="X3559">
        <f t="shared" si="895"/>
        <v>2.545360500610253E-6</v>
      </c>
      <c r="Y3559">
        <f t="shared" si="896"/>
        <v>0</v>
      </c>
      <c r="Z3559" t="s">
        <v>3591</v>
      </c>
    </row>
    <row r="3560" spans="1:26" x14ac:dyDescent="0.25">
      <c r="A3560" t="s">
        <v>26</v>
      </c>
      <c r="B3560" t="s">
        <v>33</v>
      </c>
      <c r="C3560" t="s">
        <v>25</v>
      </c>
      <c r="D3560">
        <v>1</v>
      </c>
      <c r="F3560">
        <v>1</v>
      </c>
      <c r="G3560">
        <v>59.45</v>
      </c>
      <c r="H3560">
        <f t="shared" si="881"/>
        <v>0</v>
      </c>
      <c r="I3560">
        <f t="shared" si="882"/>
        <v>1</v>
      </c>
      <c r="J3560">
        <f t="shared" si="883"/>
        <v>1</v>
      </c>
      <c r="K3560">
        <f t="shared" si="884"/>
        <v>0</v>
      </c>
      <c r="L3560">
        <f t="shared" si="885"/>
        <v>0</v>
      </c>
      <c r="M3560">
        <f t="shared" si="886"/>
        <v>1</v>
      </c>
      <c r="N3560">
        <f t="shared" si="887"/>
        <v>0</v>
      </c>
      <c r="O3560">
        <f t="shared" si="888"/>
        <v>0</v>
      </c>
      <c r="P3560">
        <v>33</v>
      </c>
      <c r="Q3560">
        <f t="shared" si="889"/>
        <v>0</v>
      </c>
      <c r="R3560">
        <f t="shared" si="890"/>
        <v>0</v>
      </c>
      <c r="S3560">
        <f t="shared" si="891"/>
        <v>0</v>
      </c>
      <c r="T3560">
        <f t="shared" si="892"/>
        <v>1</v>
      </c>
      <c r="U3560">
        <v>0</v>
      </c>
      <c r="V3560">
        <f t="shared" si="893"/>
        <v>0.35531241300472177</v>
      </c>
      <c r="W3560">
        <f t="shared" si="894"/>
        <v>0.5879052296935654</v>
      </c>
      <c r="X3560">
        <f t="shared" si="895"/>
        <v>0.12624691083523798</v>
      </c>
      <c r="Y3560">
        <f t="shared" si="896"/>
        <v>1</v>
      </c>
      <c r="Z3560" t="s">
        <v>3592</v>
      </c>
    </row>
    <row r="3561" spans="1:26" x14ac:dyDescent="0.25">
      <c r="A3561" t="s">
        <v>29</v>
      </c>
      <c r="B3561" t="s">
        <v>33</v>
      </c>
      <c r="C3561" t="s">
        <v>35</v>
      </c>
      <c r="D3561">
        <v>0</v>
      </c>
      <c r="F3561">
        <v>1</v>
      </c>
      <c r="G3561">
        <v>92.2</v>
      </c>
      <c r="H3561">
        <f t="shared" si="881"/>
        <v>1</v>
      </c>
      <c r="I3561">
        <f t="shared" si="882"/>
        <v>0</v>
      </c>
      <c r="J3561">
        <f t="shared" si="883"/>
        <v>0</v>
      </c>
      <c r="K3561">
        <f t="shared" si="884"/>
        <v>1</v>
      </c>
      <c r="L3561">
        <f t="shared" si="885"/>
        <v>0</v>
      </c>
      <c r="M3561">
        <f t="shared" si="886"/>
        <v>0</v>
      </c>
      <c r="N3561">
        <f t="shared" si="887"/>
        <v>1</v>
      </c>
      <c r="O3561">
        <f t="shared" si="888"/>
        <v>0</v>
      </c>
      <c r="P3561">
        <v>28</v>
      </c>
      <c r="Q3561">
        <f t="shared" si="889"/>
        <v>0</v>
      </c>
      <c r="R3561">
        <f t="shared" si="890"/>
        <v>0</v>
      </c>
      <c r="S3561">
        <f t="shared" si="891"/>
        <v>0</v>
      </c>
      <c r="T3561">
        <f t="shared" si="892"/>
        <v>1</v>
      </c>
      <c r="U3561">
        <v>0</v>
      </c>
      <c r="V3561">
        <f t="shared" si="893"/>
        <v>0.13005345998045328</v>
      </c>
      <c r="W3561">
        <f t="shared" si="894"/>
        <v>0.53246761505090301</v>
      </c>
      <c r="X3561">
        <f t="shared" si="895"/>
        <v>1.6913902452887365E-2</v>
      </c>
      <c r="Y3561">
        <f t="shared" si="896"/>
        <v>0</v>
      </c>
      <c r="Z3561" t="s">
        <v>3593</v>
      </c>
    </row>
    <row r="3562" spans="1:26" x14ac:dyDescent="0.25">
      <c r="A3562" t="s">
        <v>45</v>
      </c>
      <c r="B3562" t="s">
        <v>38</v>
      </c>
      <c r="C3562" t="s">
        <v>23</v>
      </c>
      <c r="D3562">
        <v>0</v>
      </c>
      <c r="F3562">
        <v>1</v>
      </c>
      <c r="G3562">
        <v>19.850000000000001</v>
      </c>
      <c r="H3562">
        <f t="shared" si="881"/>
        <v>1</v>
      </c>
      <c r="I3562">
        <f t="shared" si="882"/>
        <v>0</v>
      </c>
      <c r="J3562">
        <f t="shared" si="883"/>
        <v>0</v>
      </c>
      <c r="K3562">
        <f t="shared" si="884"/>
        <v>0</v>
      </c>
      <c r="L3562">
        <f t="shared" si="885"/>
        <v>1</v>
      </c>
      <c r="M3562">
        <f t="shared" si="886"/>
        <v>0</v>
      </c>
      <c r="N3562">
        <f t="shared" si="887"/>
        <v>0</v>
      </c>
      <c r="O3562">
        <f t="shared" si="888"/>
        <v>1</v>
      </c>
      <c r="P3562">
        <v>27</v>
      </c>
      <c r="Q3562">
        <f t="shared" si="889"/>
        <v>0</v>
      </c>
      <c r="R3562">
        <f t="shared" si="890"/>
        <v>0</v>
      </c>
      <c r="S3562">
        <f t="shared" si="891"/>
        <v>1</v>
      </c>
      <c r="T3562">
        <f t="shared" si="892"/>
        <v>0</v>
      </c>
      <c r="U3562">
        <v>0</v>
      </c>
      <c r="V3562">
        <f t="shared" si="893"/>
        <v>-7.1406464384932172E-2</v>
      </c>
      <c r="W3562">
        <f t="shared" si="894"/>
        <v>0.48215596531350313</v>
      </c>
      <c r="X3562">
        <f t="shared" si="895"/>
        <v>5.0988831559565864E-3</v>
      </c>
      <c r="Y3562">
        <f t="shared" si="896"/>
        <v>0</v>
      </c>
      <c r="Z3562" t="s">
        <v>3594</v>
      </c>
    </row>
    <row r="3563" spans="1:26" x14ac:dyDescent="0.25">
      <c r="A3563" t="s">
        <v>26</v>
      </c>
      <c r="B3563" t="s">
        <v>30</v>
      </c>
      <c r="C3563" t="s">
        <v>25</v>
      </c>
      <c r="D3563">
        <v>0</v>
      </c>
      <c r="F3563">
        <v>1</v>
      </c>
      <c r="G3563">
        <v>43.9</v>
      </c>
      <c r="H3563">
        <f t="shared" si="881"/>
        <v>1</v>
      </c>
      <c r="I3563">
        <f t="shared" si="882"/>
        <v>0</v>
      </c>
      <c r="J3563">
        <f t="shared" si="883"/>
        <v>1</v>
      </c>
      <c r="K3563">
        <f t="shared" si="884"/>
        <v>0</v>
      </c>
      <c r="L3563">
        <f t="shared" si="885"/>
        <v>0</v>
      </c>
      <c r="M3563">
        <f t="shared" si="886"/>
        <v>1</v>
      </c>
      <c r="N3563">
        <f t="shared" si="887"/>
        <v>0</v>
      </c>
      <c r="O3563">
        <f t="shared" si="888"/>
        <v>0</v>
      </c>
      <c r="P3563">
        <v>7</v>
      </c>
      <c r="Q3563">
        <f t="shared" si="889"/>
        <v>0</v>
      </c>
      <c r="R3563">
        <f t="shared" si="890"/>
        <v>1</v>
      </c>
      <c r="S3563">
        <f t="shared" si="891"/>
        <v>0</v>
      </c>
      <c r="T3563">
        <f t="shared" si="892"/>
        <v>0</v>
      </c>
      <c r="U3563">
        <v>0</v>
      </c>
      <c r="V3563">
        <f t="shared" si="893"/>
        <v>0.33106910133153356</v>
      </c>
      <c r="W3563">
        <f t="shared" si="894"/>
        <v>0.58201948290415362</v>
      </c>
      <c r="X3563">
        <f t="shared" si="895"/>
        <v>0.10960674985646923</v>
      </c>
      <c r="Y3563">
        <f t="shared" si="896"/>
        <v>1</v>
      </c>
      <c r="Z3563" t="s">
        <v>3595</v>
      </c>
    </row>
    <row r="3564" spans="1:26" x14ac:dyDescent="0.25">
      <c r="A3564" t="s">
        <v>26</v>
      </c>
      <c r="B3564" t="s">
        <v>27</v>
      </c>
      <c r="C3564" t="s">
        <v>35</v>
      </c>
      <c r="D3564">
        <v>0</v>
      </c>
      <c r="F3564">
        <v>1</v>
      </c>
      <c r="G3564">
        <v>80.5</v>
      </c>
      <c r="H3564">
        <f t="shared" si="881"/>
        <v>1</v>
      </c>
      <c r="I3564">
        <f t="shared" si="882"/>
        <v>0</v>
      </c>
      <c r="J3564">
        <f t="shared" si="883"/>
        <v>0</v>
      </c>
      <c r="K3564">
        <f t="shared" si="884"/>
        <v>1</v>
      </c>
      <c r="L3564">
        <f t="shared" si="885"/>
        <v>0</v>
      </c>
      <c r="M3564">
        <f t="shared" si="886"/>
        <v>1</v>
      </c>
      <c r="N3564">
        <f t="shared" si="887"/>
        <v>0</v>
      </c>
      <c r="O3564">
        <f t="shared" si="888"/>
        <v>0</v>
      </c>
      <c r="P3564">
        <v>26</v>
      </c>
      <c r="Q3564">
        <f t="shared" si="889"/>
        <v>1</v>
      </c>
      <c r="R3564">
        <f t="shared" si="890"/>
        <v>0</v>
      </c>
      <c r="S3564">
        <f t="shared" si="891"/>
        <v>0</v>
      </c>
      <c r="T3564">
        <f t="shared" si="892"/>
        <v>0</v>
      </c>
      <c r="U3564">
        <v>1</v>
      </c>
      <c r="V3564">
        <f t="shared" si="893"/>
        <v>0.53859032229163106</v>
      </c>
      <c r="W3564">
        <f t="shared" si="894"/>
        <v>0.63148442988323983</v>
      </c>
      <c r="X3564">
        <f t="shared" si="895"/>
        <v>0.21289889068294091</v>
      </c>
      <c r="Y3564">
        <f t="shared" si="896"/>
        <v>1</v>
      </c>
      <c r="Z3564" t="s">
        <v>3596</v>
      </c>
    </row>
    <row r="3565" spans="1:26" x14ac:dyDescent="0.25">
      <c r="A3565" t="s">
        <v>26</v>
      </c>
      <c r="B3565" t="s">
        <v>27</v>
      </c>
      <c r="C3565" t="s">
        <v>35</v>
      </c>
      <c r="D3565">
        <v>1</v>
      </c>
      <c r="F3565">
        <v>1</v>
      </c>
      <c r="G3565">
        <v>89.8</v>
      </c>
      <c r="H3565">
        <f t="shared" si="881"/>
        <v>0</v>
      </c>
      <c r="I3565">
        <f t="shared" si="882"/>
        <v>1</v>
      </c>
      <c r="J3565">
        <f t="shared" si="883"/>
        <v>0</v>
      </c>
      <c r="K3565">
        <f t="shared" si="884"/>
        <v>1</v>
      </c>
      <c r="L3565">
        <f t="shared" si="885"/>
        <v>0</v>
      </c>
      <c r="M3565">
        <f t="shared" si="886"/>
        <v>1</v>
      </c>
      <c r="N3565">
        <f t="shared" si="887"/>
        <v>0</v>
      </c>
      <c r="O3565">
        <f t="shared" si="888"/>
        <v>0</v>
      </c>
      <c r="P3565">
        <v>5</v>
      </c>
      <c r="Q3565">
        <f t="shared" si="889"/>
        <v>1</v>
      </c>
      <c r="R3565">
        <f t="shared" si="890"/>
        <v>0</v>
      </c>
      <c r="S3565">
        <f t="shared" si="891"/>
        <v>0</v>
      </c>
      <c r="T3565">
        <f t="shared" si="892"/>
        <v>0</v>
      </c>
      <c r="U3565">
        <v>1</v>
      </c>
      <c r="V3565">
        <f t="shared" si="893"/>
        <v>0.55308953763315194</v>
      </c>
      <c r="W3565">
        <f t="shared" si="894"/>
        <v>0.63485208985652031</v>
      </c>
      <c r="X3565">
        <f t="shared" si="895"/>
        <v>0.1997289613729499</v>
      </c>
      <c r="Y3565">
        <f t="shared" si="896"/>
        <v>1</v>
      </c>
      <c r="Z3565" t="s">
        <v>3597</v>
      </c>
    </row>
    <row r="3566" spans="1:26" x14ac:dyDescent="0.25">
      <c r="A3566" t="s">
        <v>26</v>
      </c>
      <c r="B3566" t="s">
        <v>38</v>
      </c>
      <c r="C3566" t="s">
        <v>35</v>
      </c>
      <c r="D3566">
        <v>1</v>
      </c>
      <c r="F3566">
        <v>1</v>
      </c>
      <c r="G3566">
        <v>90.5</v>
      </c>
      <c r="H3566">
        <f t="shared" si="881"/>
        <v>0</v>
      </c>
      <c r="I3566">
        <f t="shared" si="882"/>
        <v>1</v>
      </c>
      <c r="J3566">
        <f t="shared" si="883"/>
        <v>0</v>
      </c>
      <c r="K3566">
        <f t="shared" si="884"/>
        <v>1</v>
      </c>
      <c r="L3566">
        <f t="shared" si="885"/>
        <v>0</v>
      </c>
      <c r="M3566">
        <f t="shared" si="886"/>
        <v>1</v>
      </c>
      <c r="N3566">
        <f t="shared" si="887"/>
        <v>0</v>
      </c>
      <c r="O3566">
        <f t="shared" si="888"/>
        <v>0</v>
      </c>
      <c r="P3566">
        <v>30</v>
      </c>
      <c r="Q3566">
        <f t="shared" si="889"/>
        <v>0</v>
      </c>
      <c r="R3566">
        <f t="shared" si="890"/>
        <v>0</v>
      </c>
      <c r="S3566">
        <f t="shared" si="891"/>
        <v>1</v>
      </c>
      <c r="T3566">
        <f t="shared" si="892"/>
        <v>0</v>
      </c>
      <c r="U3566">
        <v>0</v>
      </c>
      <c r="V3566">
        <f t="shared" si="893"/>
        <v>0.40372108358044484</v>
      </c>
      <c r="W3566">
        <f t="shared" si="894"/>
        <v>0.5995813612078269</v>
      </c>
      <c r="X3566">
        <f t="shared" si="895"/>
        <v>0.16299071332736853</v>
      </c>
      <c r="Y3566">
        <f t="shared" si="896"/>
        <v>1</v>
      </c>
      <c r="Z3566" t="s">
        <v>3598</v>
      </c>
    </row>
    <row r="3567" spans="1:26" x14ac:dyDescent="0.25">
      <c r="A3567" t="s">
        <v>29</v>
      </c>
      <c r="B3567" t="s">
        <v>38</v>
      </c>
      <c r="C3567" t="s">
        <v>35</v>
      </c>
      <c r="D3567">
        <v>0</v>
      </c>
      <c r="F3567">
        <v>1</v>
      </c>
      <c r="G3567">
        <v>90.45</v>
      </c>
      <c r="H3567">
        <f t="shared" si="881"/>
        <v>1</v>
      </c>
      <c r="I3567">
        <f t="shared" si="882"/>
        <v>0</v>
      </c>
      <c r="J3567">
        <f t="shared" si="883"/>
        <v>0</v>
      </c>
      <c r="K3567">
        <f t="shared" si="884"/>
        <v>1</v>
      </c>
      <c r="L3567">
        <f t="shared" si="885"/>
        <v>0</v>
      </c>
      <c r="M3567">
        <f t="shared" si="886"/>
        <v>0</v>
      </c>
      <c r="N3567">
        <f t="shared" si="887"/>
        <v>1</v>
      </c>
      <c r="O3567">
        <f t="shared" si="888"/>
        <v>0</v>
      </c>
      <c r="P3567">
        <v>63</v>
      </c>
      <c r="Q3567">
        <f t="shared" si="889"/>
        <v>0</v>
      </c>
      <c r="R3567">
        <f t="shared" si="890"/>
        <v>0</v>
      </c>
      <c r="S3567">
        <f t="shared" si="891"/>
        <v>1</v>
      </c>
      <c r="T3567">
        <f t="shared" si="892"/>
        <v>0</v>
      </c>
      <c r="U3567">
        <v>0</v>
      </c>
      <c r="V3567">
        <f t="shared" si="893"/>
        <v>0.12732511300758645</v>
      </c>
      <c r="W3567">
        <f t="shared" si="894"/>
        <v>0.53178834463341884</v>
      </c>
      <c r="X3567">
        <f t="shared" si="895"/>
        <v>1.621168440239466E-2</v>
      </c>
      <c r="Y3567">
        <f t="shared" si="896"/>
        <v>0</v>
      </c>
      <c r="Z3567" t="s">
        <v>3599</v>
      </c>
    </row>
    <row r="3568" spans="1:26" x14ac:dyDescent="0.25">
      <c r="A3568" t="s">
        <v>26</v>
      </c>
      <c r="B3568" t="s">
        <v>27</v>
      </c>
      <c r="C3568" t="s">
        <v>25</v>
      </c>
      <c r="D3568">
        <v>0</v>
      </c>
      <c r="F3568">
        <v>1</v>
      </c>
      <c r="G3568">
        <v>50.75</v>
      </c>
      <c r="H3568">
        <f t="shared" si="881"/>
        <v>1</v>
      </c>
      <c r="I3568">
        <f t="shared" si="882"/>
        <v>0</v>
      </c>
      <c r="J3568">
        <f t="shared" si="883"/>
        <v>1</v>
      </c>
      <c r="K3568">
        <f t="shared" si="884"/>
        <v>0</v>
      </c>
      <c r="L3568">
        <f t="shared" si="885"/>
        <v>0</v>
      </c>
      <c r="M3568">
        <f t="shared" si="886"/>
        <v>1</v>
      </c>
      <c r="N3568">
        <f t="shared" si="887"/>
        <v>0</v>
      </c>
      <c r="O3568">
        <f t="shared" si="888"/>
        <v>0</v>
      </c>
      <c r="P3568">
        <v>1</v>
      </c>
      <c r="Q3568">
        <f t="shared" si="889"/>
        <v>1</v>
      </c>
      <c r="R3568">
        <f t="shared" si="890"/>
        <v>0</v>
      </c>
      <c r="S3568">
        <f t="shared" si="891"/>
        <v>0</v>
      </c>
      <c r="T3568">
        <f t="shared" si="892"/>
        <v>0</v>
      </c>
      <c r="U3568">
        <v>1</v>
      </c>
      <c r="V3568">
        <f t="shared" si="893"/>
        <v>0.47365380538783652</v>
      </c>
      <c r="W3568">
        <f t="shared" si="894"/>
        <v>0.61624819772307382</v>
      </c>
      <c r="X3568">
        <f t="shared" si="895"/>
        <v>0.27704031658270545</v>
      </c>
      <c r="Y3568">
        <f t="shared" si="896"/>
        <v>1</v>
      </c>
      <c r="Z3568" t="s">
        <v>3600</v>
      </c>
    </row>
    <row r="3569" spans="1:26" x14ac:dyDescent="0.25">
      <c r="A3569" t="s">
        <v>29</v>
      </c>
      <c r="B3569" t="s">
        <v>27</v>
      </c>
      <c r="C3569" t="s">
        <v>25</v>
      </c>
      <c r="D3569">
        <v>0</v>
      </c>
      <c r="F3569">
        <v>1</v>
      </c>
      <c r="G3569">
        <v>84.6</v>
      </c>
      <c r="H3569">
        <f t="shared" si="881"/>
        <v>1</v>
      </c>
      <c r="I3569">
        <f t="shared" si="882"/>
        <v>0</v>
      </c>
      <c r="J3569">
        <f t="shared" si="883"/>
        <v>1</v>
      </c>
      <c r="K3569">
        <f t="shared" si="884"/>
        <v>0</v>
      </c>
      <c r="L3569">
        <f t="shared" si="885"/>
        <v>0</v>
      </c>
      <c r="M3569">
        <f t="shared" si="886"/>
        <v>0</v>
      </c>
      <c r="N3569">
        <f t="shared" si="887"/>
        <v>1</v>
      </c>
      <c r="O3569">
        <f t="shared" si="888"/>
        <v>0</v>
      </c>
      <c r="P3569">
        <v>53</v>
      </c>
      <c r="Q3569">
        <f t="shared" si="889"/>
        <v>1</v>
      </c>
      <c r="R3569">
        <f t="shared" si="890"/>
        <v>0</v>
      </c>
      <c r="S3569">
        <f t="shared" si="891"/>
        <v>0</v>
      </c>
      <c r="T3569">
        <f t="shared" si="892"/>
        <v>0</v>
      </c>
      <c r="U3569">
        <v>0</v>
      </c>
      <c r="V3569">
        <f t="shared" si="893"/>
        <v>0.25983615183945286</v>
      </c>
      <c r="W3569">
        <f t="shared" si="894"/>
        <v>0.56459601386949088</v>
      </c>
      <c r="X3569">
        <f t="shared" si="895"/>
        <v>6.7514825802735198E-2</v>
      </c>
      <c r="Y3569">
        <f t="shared" si="896"/>
        <v>0</v>
      </c>
      <c r="Z3569" t="s">
        <v>3601</v>
      </c>
    </row>
    <row r="3570" spans="1:26" x14ac:dyDescent="0.25">
      <c r="A3570" t="s">
        <v>26</v>
      </c>
      <c r="B3570" t="s">
        <v>38</v>
      </c>
      <c r="C3570" t="s">
        <v>35</v>
      </c>
      <c r="D3570">
        <v>0</v>
      </c>
      <c r="F3570">
        <v>1</v>
      </c>
      <c r="G3570">
        <v>89.65</v>
      </c>
      <c r="H3570">
        <f t="shared" si="881"/>
        <v>1</v>
      </c>
      <c r="I3570">
        <f t="shared" si="882"/>
        <v>0</v>
      </c>
      <c r="J3570">
        <f t="shared" si="883"/>
        <v>0</v>
      </c>
      <c r="K3570">
        <f t="shared" si="884"/>
        <v>1</v>
      </c>
      <c r="L3570">
        <f t="shared" si="885"/>
        <v>0</v>
      </c>
      <c r="M3570">
        <f t="shared" si="886"/>
        <v>1</v>
      </c>
      <c r="N3570">
        <f t="shared" si="887"/>
        <v>0</v>
      </c>
      <c r="O3570">
        <f t="shared" si="888"/>
        <v>0</v>
      </c>
      <c r="P3570">
        <v>14</v>
      </c>
      <c r="Q3570">
        <f t="shared" si="889"/>
        <v>0</v>
      </c>
      <c r="R3570">
        <f t="shared" si="890"/>
        <v>0</v>
      </c>
      <c r="S3570">
        <f t="shared" si="891"/>
        <v>1</v>
      </c>
      <c r="T3570">
        <f t="shared" si="892"/>
        <v>0</v>
      </c>
      <c r="U3570">
        <v>1</v>
      </c>
      <c r="V3570">
        <f t="shared" si="893"/>
        <v>0.40239588647933811</v>
      </c>
      <c r="W3570">
        <f t="shared" si="894"/>
        <v>0.59926316123536016</v>
      </c>
      <c r="X3570">
        <f t="shared" si="895"/>
        <v>0.35713067649681612</v>
      </c>
      <c r="Y3570">
        <f t="shared" si="896"/>
        <v>1</v>
      </c>
      <c r="Z3570" t="s">
        <v>3602</v>
      </c>
    </row>
    <row r="3571" spans="1:26" x14ac:dyDescent="0.25">
      <c r="A3571" t="s">
        <v>26</v>
      </c>
      <c r="B3571" t="s">
        <v>33</v>
      </c>
      <c r="C3571" t="s">
        <v>35</v>
      </c>
      <c r="D3571">
        <v>0</v>
      </c>
      <c r="F3571">
        <v>1</v>
      </c>
      <c r="G3571">
        <v>99.15</v>
      </c>
      <c r="H3571">
        <f t="shared" si="881"/>
        <v>1</v>
      </c>
      <c r="I3571">
        <f t="shared" si="882"/>
        <v>0</v>
      </c>
      <c r="J3571">
        <f t="shared" si="883"/>
        <v>0</v>
      </c>
      <c r="K3571">
        <f t="shared" si="884"/>
        <v>1</v>
      </c>
      <c r="L3571">
        <f t="shared" si="885"/>
        <v>0</v>
      </c>
      <c r="M3571">
        <f t="shared" si="886"/>
        <v>1</v>
      </c>
      <c r="N3571">
        <f t="shared" si="887"/>
        <v>0</v>
      </c>
      <c r="O3571">
        <f t="shared" si="888"/>
        <v>0</v>
      </c>
      <c r="P3571">
        <v>21</v>
      </c>
      <c r="Q3571">
        <f t="shared" si="889"/>
        <v>0</v>
      </c>
      <c r="R3571">
        <f t="shared" si="890"/>
        <v>0</v>
      </c>
      <c r="S3571">
        <f t="shared" si="891"/>
        <v>0</v>
      </c>
      <c r="T3571">
        <f t="shared" si="892"/>
        <v>1</v>
      </c>
      <c r="U3571">
        <v>0</v>
      </c>
      <c r="V3571">
        <f t="shared" si="893"/>
        <v>0.41234374364271664</v>
      </c>
      <c r="W3571">
        <f t="shared" si="894"/>
        <v>0.60164973123347021</v>
      </c>
      <c r="X3571">
        <f t="shared" si="895"/>
        <v>0.17002736292129042</v>
      </c>
      <c r="Y3571">
        <f t="shared" si="896"/>
        <v>1</v>
      </c>
      <c r="Z3571" t="s">
        <v>3603</v>
      </c>
    </row>
    <row r="3572" spans="1:26" x14ac:dyDescent="0.25">
      <c r="A3572" t="s">
        <v>29</v>
      </c>
      <c r="B3572" t="s">
        <v>30</v>
      </c>
      <c r="C3572" t="s">
        <v>23</v>
      </c>
      <c r="D3572">
        <v>0</v>
      </c>
      <c r="F3572">
        <v>1</v>
      </c>
      <c r="G3572">
        <v>19.95</v>
      </c>
      <c r="H3572">
        <f t="shared" si="881"/>
        <v>1</v>
      </c>
      <c r="I3572">
        <f t="shared" si="882"/>
        <v>0</v>
      </c>
      <c r="J3572">
        <f t="shared" si="883"/>
        <v>0</v>
      </c>
      <c r="K3572">
        <f t="shared" si="884"/>
        <v>0</v>
      </c>
      <c r="L3572">
        <f t="shared" si="885"/>
        <v>1</v>
      </c>
      <c r="M3572">
        <f t="shared" si="886"/>
        <v>0</v>
      </c>
      <c r="N3572">
        <f t="shared" si="887"/>
        <v>1</v>
      </c>
      <c r="O3572">
        <f t="shared" si="888"/>
        <v>0</v>
      </c>
      <c r="P3572">
        <v>17</v>
      </c>
      <c r="Q3572">
        <f t="shared" si="889"/>
        <v>0</v>
      </c>
      <c r="R3572">
        <f t="shared" si="890"/>
        <v>1</v>
      </c>
      <c r="S3572">
        <f t="shared" si="891"/>
        <v>0</v>
      </c>
      <c r="T3572">
        <f t="shared" si="892"/>
        <v>0</v>
      </c>
      <c r="U3572">
        <v>0</v>
      </c>
      <c r="V3572">
        <f t="shared" si="893"/>
        <v>-1.1316502800469336E-2</v>
      </c>
      <c r="W3572">
        <f t="shared" si="894"/>
        <v>0.49717090449174528</v>
      </c>
      <c r="X3572">
        <f t="shared" si="895"/>
        <v>1.2806323563303032E-4</v>
      </c>
      <c r="Y3572">
        <f t="shared" si="896"/>
        <v>0</v>
      </c>
      <c r="Z3572" t="s">
        <v>3604</v>
      </c>
    </row>
    <row r="3573" spans="1:26" x14ac:dyDescent="0.25">
      <c r="A3573" t="s">
        <v>45</v>
      </c>
      <c r="B3573" t="s">
        <v>30</v>
      </c>
      <c r="C3573" t="s">
        <v>23</v>
      </c>
      <c r="D3573">
        <v>0</v>
      </c>
      <c r="F3573">
        <v>1</v>
      </c>
      <c r="G3573">
        <v>20.5</v>
      </c>
      <c r="H3573">
        <f t="shared" si="881"/>
        <v>1</v>
      </c>
      <c r="I3573">
        <f t="shared" si="882"/>
        <v>0</v>
      </c>
      <c r="J3573">
        <f t="shared" si="883"/>
        <v>0</v>
      </c>
      <c r="K3573">
        <f t="shared" si="884"/>
        <v>0</v>
      </c>
      <c r="L3573">
        <f t="shared" si="885"/>
        <v>1</v>
      </c>
      <c r="M3573">
        <f t="shared" si="886"/>
        <v>0</v>
      </c>
      <c r="N3573">
        <f t="shared" si="887"/>
        <v>0</v>
      </c>
      <c r="O3573">
        <f t="shared" si="888"/>
        <v>1</v>
      </c>
      <c r="P3573">
        <v>16</v>
      </c>
      <c r="Q3573">
        <f t="shared" si="889"/>
        <v>0</v>
      </c>
      <c r="R3573">
        <f t="shared" si="890"/>
        <v>1</v>
      </c>
      <c r="S3573">
        <f t="shared" si="891"/>
        <v>0</v>
      </c>
      <c r="T3573">
        <f t="shared" si="892"/>
        <v>0</v>
      </c>
      <c r="U3573">
        <v>0</v>
      </c>
      <c r="V3573">
        <f t="shared" si="893"/>
        <v>-7.039307836643878E-2</v>
      </c>
      <c r="W3573">
        <f t="shared" si="894"/>
        <v>0.482408993700148</v>
      </c>
      <c r="X3573">
        <f t="shared" si="895"/>
        <v>4.9551854819035917E-3</v>
      </c>
      <c r="Y3573">
        <f t="shared" si="896"/>
        <v>0</v>
      </c>
      <c r="Z3573" t="s">
        <v>3605</v>
      </c>
    </row>
    <row r="3574" spans="1:26" x14ac:dyDescent="0.25">
      <c r="A3574" t="s">
        <v>26</v>
      </c>
      <c r="B3574" t="s">
        <v>27</v>
      </c>
      <c r="C3574" t="s">
        <v>25</v>
      </c>
      <c r="D3574">
        <v>0</v>
      </c>
      <c r="F3574">
        <v>1</v>
      </c>
      <c r="G3574">
        <v>62.1</v>
      </c>
      <c r="H3574">
        <f t="shared" si="881"/>
        <v>1</v>
      </c>
      <c r="I3574">
        <f t="shared" si="882"/>
        <v>0</v>
      </c>
      <c r="J3574">
        <f t="shared" si="883"/>
        <v>1</v>
      </c>
      <c r="K3574">
        <f t="shared" si="884"/>
        <v>0</v>
      </c>
      <c r="L3574">
        <f t="shared" si="885"/>
        <v>0</v>
      </c>
      <c r="M3574">
        <f t="shared" si="886"/>
        <v>1</v>
      </c>
      <c r="N3574">
        <f t="shared" si="887"/>
        <v>0</v>
      </c>
      <c r="O3574">
        <f t="shared" si="888"/>
        <v>0</v>
      </c>
      <c r="P3574">
        <v>35</v>
      </c>
      <c r="Q3574">
        <f t="shared" si="889"/>
        <v>1</v>
      </c>
      <c r="R3574">
        <f t="shared" si="890"/>
        <v>0</v>
      </c>
      <c r="S3574">
        <f t="shared" si="891"/>
        <v>0</v>
      </c>
      <c r="T3574">
        <f t="shared" si="892"/>
        <v>0</v>
      </c>
      <c r="U3574">
        <v>0</v>
      </c>
      <c r="V3574">
        <f t="shared" si="893"/>
        <v>0.50990370269120255</v>
      </c>
      <c r="W3574">
        <f t="shared" si="894"/>
        <v>0.62478389985999327</v>
      </c>
      <c r="X3574">
        <f t="shared" si="895"/>
        <v>0.26000178601819829</v>
      </c>
      <c r="Y3574">
        <f t="shared" si="896"/>
        <v>1</v>
      </c>
      <c r="Z3574" t="s">
        <v>3606</v>
      </c>
    </row>
    <row r="3575" spans="1:26" x14ac:dyDescent="0.25">
      <c r="A3575" t="s">
        <v>26</v>
      </c>
      <c r="B3575" t="s">
        <v>27</v>
      </c>
      <c r="C3575" t="s">
        <v>35</v>
      </c>
      <c r="D3575">
        <v>1</v>
      </c>
      <c r="F3575">
        <v>1</v>
      </c>
      <c r="G3575">
        <v>79.5</v>
      </c>
      <c r="H3575">
        <f t="shared" si="881"/>
        <v>0</v>
      </c>
      <c r="I3575">
        <f t="shared" si="882"/>
        <v>1</v>
      </c>
      <c r="J3575">
        <f t="shared" si="883"/>
        <v>0</v>
      </c>
      <c r="K3575">
        <f t="shared" si="884"/>
        <v>1</v>
      </c>
      <c r="L3575">
        <f t="shared" si="885"/>
        <v>0</v>
      </c>
      <c r="M3575">
        <f t="shared" si="886"/>
        <v>1</v>
      </c>
      <c r="N3575">
        <f t="shared" si="887"/>
        <v>0</v>
      </c>
      <c r="O3575">
        <f t="shared" si="888"/>
        <v>0</v>
      </c>
      <c r="P3575">
        <v>32</v>
      </c>
      <c r="Q3575">
        <f t="shared" si="889"/>
        <v>1</v>
      </c>
      <c r="R3575">
        <f t="shared" si="890"/>
        <v>0</v>
      </c>
      <c r="S3575">
        <f t="shared" si="891"/>
        <v>0</v>
      </c>
      <c r="T3575">
        <f t="shared" si="892"/>
        <v>0</v>
      </c>
      <c r="U3575">
        <v>0</v>
      </c>
      <c r="V3575">
        <f t="shared" si="893"/>
        <v>0.51847664851350606</v>
      </c>
      <c r="W3575">
        <f t="shared" si="894"/>
        <v>0.62679148684723374</v>
      </c>
      <c r="X3575">
        <f t="shared" si="895"/>
        <v>0.2688180350537977</v>
      </c>
      <c r="Y3575">
        <f t="shared" si="896"/>
        <v>1</v>
      </c>
      <c r="Z3575" t="s">
        <v>3607</v>
      </c>
    </row>
    <row r="3576" spans="1:26" x14ac:dyDescent="0.25">
      <c r="A3576" t="s">
        <v>26</v>
      </c>
      <c r="B3576" t="s">
        <v>33</v>
      </c>
      <c r="C3576" t="s">
        <v>23</v>
      </c>
      <c r="D3576">
        <v>0</v>
      </c>
      <c r="F3576">
        <v>1</v>
      </c>
      <c r="G3576">
        <v>19.55</v>
      </c>
      <c r="H3576">
        <f t="shared" si="881"/>
        <v>1</v>
      </c>
      <c r="I3576">
        <f t="shared" si="882"/>
        <v>0</v>
      </c>
      <c r="J3576">
        <f t="shared" si="883"/>
        <v>0</v>
      </c>
      <c r="K3576">
        <f t="shared" si="884"/>
        <v>0</v>
      </c>
      <c r="L3576">
        <f t="shared" si="885"/>
        <v>1</v>
      </c>
      <c r="M3576">
        <f t="shared" si="886"/>
        <v>1</v>
      </c>
      <c r="N3576">
        <f t="shared" si="887"/>
        <v>0</v>
      </c>
      <c r="O3576">
        <f t="shared" si="888"/>
        <v>0</v>
      </c>
      <c r="P3576">
        <v>28</v>
      </c>
      <c r="Q3576">
        <f t="shared" si="889"/>
        <v>0</v>
      </c>
      <c r="R3576">
        <f t="shared" si="890"/>
        <v>0</v>
      </c>
      <c r="S3576">
        <f t="shared" si="891"/>
        <v>0</v>
      </c>
      <c r="T3576">
        <f t="shared" si="892"/>
        <v>1</v>
      </c>
      <c r="U3576">
        <v>0</v>
      </c>
      <c r="V3576">
        <f t="shared" si="893"/>
        <v>0.25951472357575328</v>
      </c>
      <c r="W3576">
        <f t="shared" si="894"/>
        <v>0.56451699636964692</v>
      </c>
      <c r="X3576">
        <f t="shared" si="895"/>
        <v>6.7347891752599642E-2</v>
      </c>
      <c r="Y3576">
        <f t="shared" si="896"/>
        <v>0</v>
      </c>
      <c r="Z3576" t="s">
        <v>3608</v>
      </c>
    </row>
    <row r="3577" spans="1:26" x14ac:dyDescent="0.25">
      <c r="A3577" t="s">
        <v>26</v>
      </c>
      <c r="B3577" t="s">
        <v>30</v>
      </c>
      <c r="C3577" t="s">
        <v>23</v>
      </c>
      <c r="D3577">
        <v>0</v>
      </c>
      <c r="F3577">
        <v>1</v>
      </c>
      <c r="G3577">
        <v>20.350000000000001</v>
      </c>
      <c r="H3577">
        <f t="shared" si="881"/>
        <v>1</v>
      </c>
      <c r="I3577">
        <f t="shared" si="882"/>
        <v>0</v>
      </c>
      <c r="J3577">
        <f t="shared" si="883"/>
        <v>0</v>
      </c>
      <c r="K3577">
        <f t="shared" si="884"/>
        <v>0</v>
      </c>
      <c r="L3577">
        <f t="shared" si="885"/>
        <v>1</v>
      </c>
      <c r="M3577">
        <f t="shared" si="886"/>
        <v>1</v>
      </c>
      <c r="N3577">
        <f t="shared" si="887"/>
        <v>0</v>
      </c>
      <c r="O3577">
        <f t="shared" si="888"/>
        <v>0</v>
      </c>
      <c r="P3577">
        <v>1</v>
      </c>
      <c r="Q3577">
        <f t="shared" si="889"/>
        <v>0</v>
      </c>
      <c r="R3577">
        <f t="shared" si="890"/>
        <v>1</v>
      </c>
      <c r="S3577">
        <f t="shared" si="891"/>
        <v>0</v>
      </c>
      <c r="T3577">
        <f t="shared" si="892"/>
        <v>0</v>
      </c>
      <c r="U3577">
        <v>0</v>
      </c>
      <c r="V3577">
        <f t="shared" si="893"/>
        <v>0.2607619679062067</v>
      </c>
      <c r="W3577">
        <f t="shared" si="894"/>
        <v>0.56482359115809633</v>
      </c>
      <c r="X3577">
        <f t="shared" si="895"/>
        <v>6.7996803906317571E-2</v>
      </c>
      <c r="Y3577">
        <f t="shared" si="896"/>
        <v>0</v>
      </c>
      <c r="Z3577" t="s">
        <v>3609</v>
      </c>
    </row>
    <row r="3578" spans="1:26" x14ac:dyDescent="0.25">
      <c r="A3578" t="s">
        <v>26</v>
      </c>
      <c r="B3578" t="s">
        <v>27</v>
      </c>
      <c r="C3578" t="s">
        <v>25</v>
      </c>
      <c r="D3578">
        <v>0</v>
      </c>
      <c r="F3578">
        <v>1</v>
      </c>
      <c r="G3578">
        <v>51.7</v>
      </c>
      <c r="H3578">
        <f t="shared" si="881"/>
        <v>1</v>
      </c>
      <c r="I3578">
        <f t="shared" si="882"/>
        <v>0</v>
      </c>
      <c r="J3578">
        <f t="shared" si="883"/>
        <v>1</v>
      </c>
      <c r="K3578">
        <f t="shared" si="884"/>
        <v>0</v>
      </c>
      <c r="L3578">
        <f t="shared" si="885"/>
        <v>0</v>
      </c>
      <c r="M3578">
        <f t="shared" si="886"/>
        <v>1</v>
      </c>
      <c r="N3578">
        <f t="shared" si="887"/>
        <v>0</v>
      </c>
      <c r="O3578">
        <f t="shared" si="888"/>
        <v>0</v>
      </c>
      <c r="P3578">
        <v>59</v>
      </c>
      <c r="Q3578">
        <f t="shared" si="889"/>
        <v>1</v>
      </c>
      <c r="R3578">
        <f t="shared" si="890"/>
        <v>0</v>
      </c>
      <c r="S3578">
        <f t="shared" si="891"/>
        <v>0</v>
      </c>
      <c r="T3578">
        <f t="shared" si="892"/>
        <v>0</v>
      </c>
      <c r="U3578">
        <v>0</v>
      </c>
      <c r="V3578">
        <f t="shared" si="893"/>
        <v>0.47513490803024994</v>
      </c>
      <c r="W3578">
        <f t="shared" si="894"/>
        <v>0.61659839793070059</v>
      </c>
      <c r="X3578">
        <f t="shared" si="895"/>
        <v>0.22575318082891407</v>
      </c>
      <c r="Y3578">
        <f t="shared" si="896"/>
        <v>1</v>
      </c>
      <c r="Z3578" t="s">
        <v>3610</v>
      </c>
    </row>
    <row r="3579" spans="1:26" x14ac:dyDescent="0.25">
      <c r="A3579" t="s">
        <v>29</v>
      </c>
      <c r="B3579" t="s">
        <v>33</v>
      </c>
      <c r="C3579" t="s">
        <v>23</v>
      </c>
      <c r="D3579">
        <v>0</v>
      </c>
      <c r="F3579">
        <v>1</v>
      </c>
      <c r="G3579">
        <v>23.3</v>
      </c>
      <c r="H3579">
        <f t="shared" si="881"/>
        <v>1</v>
      </c>
      <c r="I3579">
        <f t="shared" si="882"/>
        <v>0</v>
      </c>
      <c r="J3579">
        <f t="shared" si="883"/>
        <v>0</v>
      </c>
      <c r="K3579">
        <f t="shared" si="884"/>
        <v>0</v>
      </c>
      <c r="L3579">
        <f t="shared" si="885"/>
        <v>1</v>
      </c>
      <c r="M3579">
        <f t="shared" si="886"/>
        <v>0</v>
      </c>
      <c r="N3579">
        <f t="shared" si="887"/>
        <v>1</v>
      </c>
      <c r="O3579">
        <f t="shared" si="888"/>
        <v>0</v>
      </c>
      <c r="P3579">
        <v>72</v>
      </c>
      <c r="Q3579">
        <f t="shared" si="889"/>
        <v>0</v>
      </c>
      <c r="R3579">
        <f t="shared" si="890"/>
        <v>0</v>
      </c>
      <c r="S3579">
        <f t="shared" si="891"/>
        <v>0</v>
      </c>
      <c r="T3579">
        <f t="shared" si="892"/>
        <v>1</v>
      </c>
      <c r="U3579">
        <v>0</v>
      </c>
      <c r="V3579">
        <f t="shared" si="893"/>
        <v>-6.0936671666956647E-3</v>
      </c>
      <c r="W3579">
        <f t="shared" si="894"/>
        <v>0.49847658792236682</v>
      </c>
      <c r="X3579">
        <f t="shared" si="895"/>
        <v>3.7132779538464768E-5</v>
      </c>
      <c r="Y3579">
        <f t="shared" si="896"/>
        <v>0</v>
      </c>
      <c r="Z3579" t="s">
        <v>3611</v>
      </c>
    </row>
    <row r="3580" spans="1:26" x14ac:dyDescent="0.25">
      <c r="A3580" t="s">
        <v>29</v>
      </c>
      <c r="B3580" t="s">
        <v>30</v>
      </c>
      <c r="C3580" t="s">
        <v>25</v>
      </c>
      <c r="D3580">
        <v>0</v>
      </c>
      <c r="F3580">
        <v>1</v>
      </c>
      <c r="G3580">
        <v>65.400000000000006</v>
      </c>
      <c r="H3580">
        <f t="shared" si="881"/>
        <v>1</v>
      </c>
      <c r="I3580">
        <f t="shared" si="882"/>
        <v>0</v>
      </c>
      <c r="J3580">
        <f t="shared" si="883"/>
        <v>1</v>
      </c>
      <c r="K3580">
        <f t="shared" si="884"/>
        <v>0</v>
      </c>
      <c r="L3580">
        <f t="shared" si="885"/>
        <v>0</v>
      </c>
      <c r="M3580">
        <f t="shared" si="886"/>
        <v>0</v>
      </c>
      <c r="N3580">
        <f t="shared" si="887"/>
        <v>1</v>
      </c>
      <c r="O3580">
        <f t="shared" si="888"/>
        <v>0</v>
      </c>
      <c r="P3580">
        <v>36</v>
      </c>
      <c r="Q3580">
        <f t="shared" si="889"/>
        <v>0</v>
      </c>
      <c r="R3580">
        <f t="shared" si="890"/>
        <v>1</v>
      </c>
      <c r="S3580">
        <f t="shared" si="891"/>
        <v>0</v>
      </c>
      <c r="T3580">
        <f t="shared" si="892"/>
        <v>0</v>
      </c>
      <c r="U3580">
        <v>1</v>
      </c>
      <c r="V3580">
        <f t="shared" si="893"/>
        <v>8.8270774910263944E-2</v>
      </c>
      <c r="W3580">
        <f t="shared" si="894"/>
        <v>0.52205337609131941</v>
      </c>
      <c r="X3580">
        <f t="shared" si="895"/>
        <v>0.83125017988273064</v>
      </c>
      <c r="Y3580">
        <f t="shared" si="896"/>
        <v>0</v>
      </c>
      <c r="Z3580" t="s">
        <v>3612</v>
      </c>
    </row>
    <row r="3581" spans="1:26" x14ac:dyDescent="0.25">
      <c r="A3581" t="s">
        <v>26</v>
      </c>
      <c r="B3581" t="s">
        <v>30</v>
      </c>
      <c r="C3581" t="s">
        <v>25</v>
      </c>
      <c r="D3581">
        <v>0</v>
      </c>
      <c r="F3581">
        <v>1</v>
      </c>
      <c r="G3581">
        <v>65.099999999999994</v>
      </c>
      <c r="H3581">
        <f t="shared" si="881"/>
        <v>1</v>
      </c>
      <c r="I3581">
        <f t="shared" si="882"/>
        <v>0</v>
      </c>
      <c r="J3581">
        <f t="shared" si="883"/>
        <v>1</v>
      </c>
      <c r="K3581">
        <f t="shared" si="884"/>
        <v>0</v>
      </c>
      <c r="L3581">
        <f t="shared" si="885"/>
        <v>0</v>
      </c>
      <c r="M3581">
        <f t="shared" si="886"/>
        <v>1</v>
      </c>
      <c r="N3581">
        <f t="shared" si="887"/>
        <v>0</v>
      </c>
      <c r="O3581">
        <f t="shared" si="888"/>
        <v>0</v>
      </c>
      <c r="P3581">
        <v>40</v>
      </c>
      <c r="Q3581">
        <f t="shared" si="889"/>
        <v>0</v>
      </c>
      <c r="R3581">
        <f t="shared" si="890"/>
        <v>1</v>
      </c>
      <c r="S3581">
        <f t="shared" si="891"/>
        <v>0</v>
      </c>
      <c r="T3581">
        <f t="shared" si="892"/>
        <v>0</v>
      </c>
      <c r="U3581">
        <v>0</v>
      </c>
      <c r="V3581">
        <f t="shared" si="893"/>
        <v>0.36412107608854899</v>
      </c>
      <c r="W3581">
        <f t="shared" si="894"/>
        <v>0.59003766303295413</v>
      </c>
      <c r="X3581">
        <f t="shared" si="895"/>
        <v>0.13258415805188289</v>
      </c>
      <c r="Y3581">
        <f t="shared" si="896"/>
        <v>1</v>
      </c>
      <c r="Z3581" t="s">
        <v>3613</v>
      </c>
    </row>
    <row r="3582" spans="1:26" x14ac:dyDescent="0.25">
      <c r="A3582" t="s">
        <v>26</v>
      </c>
      <c r="B3582" t="s">
        <v>27</v>
      </c>
      <c r="C3582" t="s">
        <v>35</v>
      </c>
      <c r="D3582">
        <v>0</v>
      </c>
      <c r="F3582">
        <v>1</v>
      </c>
      <c r="G3582">
        <v>81.2</v>
      </c>
      <c r="H3582">
        <f t="shared" si="881"/>
        <v>1</v>
      </c>
      <c r="I3582">
        <f t="shared" si="882"/>
        <v>0</v>
      </c>
      <c r="J3582">
        <f t="shared" si="883"/>
        <v>0</v>
      </c>
      <c r="K3582">
        <f t="shared" si="884"/>
        <v>1</v>
      </c>
      <c r="L3582">
        <f t="shared" si="885"/>
        <v>0</v>
      </c>
      <c r="M3582">
        <f t="shared" si="886"/>
        <v>1</v>
      </c>
      <c r="N3582">
        <f t="shared" si="887"/>
        <v>0</v>
      </c>
      <c r="O3582">
        <f t="shared" si="888"/>
        <v>0</v>
      </c>
      <c r="P3582">
        <v>40</v>
      </c>
      <c r="Q3582">
        <f t="shared" si="889"/>
        <v>1</v>
      </c>
      <c r="R3582">
        <f t="shared" si="890"/>
        <v>0</v>
      </c>
      <c r="S3582">
        <f t="shared" si="891"/>
        <v>0</v>
      </c>
      <c r="T3582">
        <f t="shared" si="892"/>
        <v>0</v>
      </c>
      <c r="U3582">
        <v>0</v>
      </c>
      <c r="V3582">
        <f t="shared" si="893"/>
        <v>0.52112704271571952</v>
      </c>
      <c r="W3582">
        <f t="shared" si="894"/>
        <v>0.62741126880660869</v>
      </c>
      <c r="X3582">
        <f t="shared" si="895"/>
        <v>0.27157339464963137</v>
      </c>
      <c r="Y3582">
        <f t="shared" si="896"/>
        <v>1</v>
      </c>
      <c r="Z3582" t="s">
        <v>3614</v>
      </c>
    </row>
    <row r="3583" spans="1:26" x14ac:dyDescent="0.25">
      <c r="A3583" t="s">
        <v>26</v>
      </c>
      <c r="B3583" t="s">
        <v>30</v>
      </c>
      <c r="C3583" t="s">
        <v>25</v>
      </c>
      <c r="D3583">
        <v>0</v>
      </c>
      <c r="F3583">
        <v>1</v>
      </c>
      <c r="G3583">
        <v>72.900000000000006</v>
      </c>
      <c r="H3583">
        <f t="shared" si="881"/>
        <v>1</v>
      </c>
      <c r="I3583">
        <f t="shared" si="882"/>
        <v>0</v>
      </c>
      <c r="J3583">
        <f t="shared" si="883"/>
        <v>1</v>
      </c>
      <c r="K3583">
        <f t="shared" si="884"/>
        <v>0</v>
      </c>
      <c r="L3583">
        <f t="shared" si="885"/>
        <v>0</v>
      </c>
      <c r="M3583">
        <f t="shared" si="886"/>
        <v>1</v>
      </c>
      <c r="N3583">
        <f t="shared" si="887"/>
        <v>0</v>
      </c>
      <c r="O3583">
        <f t="shared" si="888"/>
        <v>0</v>
      </c>
      <c r="P3583">
        <v>9</v>
      </c>
      <c r="Q3583">
        <f t="shared" si="889"/>
        <v>0</v>
      </c>
      <c r="R3583">
        <f t="shared" si="890"/>
        <v>1</v>
      </c>
      <c r="S3583">
        <f t="shared" si="891"/>
        <v>0</v>
      </c>
      <c r="T3583">
        <f t="shared" si="892"/>
        <v>0</v>
      </c>
      <c r="U3583">
        <v>1</v>
      </c>
      <c r="V3583">
        <f t="shared" si="893"/>
        <v>0.37141853904971406</v>
      </c>
      <c r="W3583">
        <f t="shared" si="894"/>
        <v>0.59180170295624945</v>
      </c>
      <c r="X3583">
        <f t="shared" si="895"/>
        <v>0.39511465305039595</v>
      </c>
      <c r="Y3583">
        <f t="shared" si="896"/>
        <v>1</v>
      </c>
      <c r="Z3583" t="s">
        <v>3615</v>
      </c>
    </row>
    <row r="3584" spans="1:26" x14ac:dyDescent="0.25">
      <c r="A3584" t="s">
        <v>45</v>
      </c>
      <c r="B3584" t="s">
        <v>38</v>
      </c>
      <c r="C3584" t="s">
        <v>25</v>
      </c>
      <c r="D3584">
        <v>0</v>
      </c>
      <c r="F3584">
        <v>1</v>
      </c>
      <c r="G3584">
        <v>74.5</v>
      </c>
      <c r="H3584">
        <f t="shared" si="881"/>
        <v>1</v>
      </c>
      <c r="I3584">
        <f t="shared" si="882"/>
        <v>0</v>
      </c>
      <c r="J3584">
        <f t="shared" si="883"/>
        <v>1</v>
      </c>
      <c r="K3584">
        <f t="shared" si="884"/>
        <v>0</v>
      </c>
      <c r="L3584">
        <f t="shared" si="885"/>
        <v>0</v>
      </c>
      <c r="M3584">
        <f t="shared" si="886"/>
        <v>0</v>
      </c>
      <c r="N3584">
        <f t="shared" si="887"/>
        <v>0</v>
      </c>
      <c r="O3584">
        <f t="shared" si="888"/>
        <v>1</v>
      </c>
      <c r="P3584">
        <v>63</v>
      </c>
      <c r="Q3584">
        <f t="shared" si="889"/>
        <v>0</v>
      </c>
      <c r="R3584">
        <f t="shared" si="890"/>
        <v>0</v>
      </c>
      <c r="S3584">
        <f t="shared" si="891"/>
        <v>1</v>
      </c>
      <c r="T3584">
        <f t="shared" si="892"/>
        <v>0</v>
      </c>
      <c r="U3584">
        <v>0</v>
      </c>
      <c r="V3584">
        <f t="shared" si="893"/>
        <v>4.7387292386771071E-2</v>
      </c>
      <c r="W3584">
        <f t="shared" si="894"/>
        <v>0.51184460670285148</v>
      </c>
      <c r="X3584">
        <f t="shared" si="895"/>
        <v>2.2455554797493316E-3</v>
      </c>
      <c r="Y3584">
        <f t="shared" si="896"/>
        <v>0</v>
      </c>
      <c r="Z3584" t="s">
        <v>3616</v>
      </c>
    </row>
    <row r="3585" spans="1:26" x14ac:dyDescent="0.25">
      <c r="A3585" t="s">
        <v>26</v>
      </c>
      <c r="B3585" t="s">
        <v>27</v>
      </c>
      <c r="C3585" t="s">
        <v>35</v>
      </c>
      <c r="D3585">
        <v>0</v>
      </c>
      <c r="F3585">
        <v>1</v>
      </c>
      <c r="G3585">
        <v>80.5</v>
      </c>
      <c r="H3585">
        <f t="shared" si="881"/>
        <v>1</v>
      </c>
      <c r="I3585">
        <f t="shared" si="882"/>
        <v>0</v>
      </c>
      <c r="J3585">
        <f t="shared" si="883"/>
        <v>0</v>
      </c>
      <c r="K3585">
        <f t="shared" si="884"/>
        <v>1</v>
      </c>
      <c r="L3585">
        <f t="shared" si="885"/>
        <v>0</v>
      </c>
      <c r="M3585">
        <f t="shared" si="886"/>
        <v>1</v>
      </c>
      <c r="N3585">
        <f t="shared" si="887"/>
        <v>0</v>
      </c>
      <c r="O3585">
        <f t="shared" si="888"/>
        <v>0</v>
      </c>
      <c r="P3585">
        <v>3</v>
      </c>
      <c r="Q3585">
        <f t="shared" si="889"/>
        <v>1</v>
      </c>
      <c r="R3585">
        <f t="shared" si="890"/>
        <v>0</v>
      </c>
      <c r="S3585">
        <f t="shared" si="891"/>
        <v>0</v>
      </c>
      <c r="T3585">
        <f t="shared" si="892"/>
        <v>0</v>
      </c>
      <c r="U3585">
        <v>0</v>
      </c>
      <c r="V3585">
        <f t="shared" si="893"/>
        <v>0.52003570392657272</v>
      </c>
      <c r="W3585">
        <f t="shared" si="894"/>
        <v>0.62715611504746338</v>
      </c>
      <c r="X3585">
        <f t="shared" si="895"/>
        <v>0.27043713335840602</v>
      </c>
      <c r="Y3585">
        <f t="shared" si="896"/>
        <v>1</v>
      </c>
      <c r="Z3585" t="s">
        <v>3617</v>
      </c>
    </row>
    <row r="3586" spans="1:26" x14ac:dyDescent="0.25">
      <c r="A3586" t="s">
        <v>29</v>
      </c>
      <c r="B3586" t="s">
        <v>30</v>
      </c>
      <c r="C3586" t="s">
        <v>25</v>
      </c>
      <c r="D3586">
        <v>0</v>
      </c>
      <c r="F3586">
        <v>1</v>
      </c>
      <c r="G3586">
        <v>60.3</v>
      </c>
      <c r="H3586">
        <f t="shared" si="881"/>
        <v>1</v>
      </c>
      <c r="I3586">
        <f t="shared" si="882"/>
        <v>0</v>
      </c>
      <c r="J3586">
        <f t="shared" si="883"/>
        <v>1</v>
      </c>
      <c r="K3586">
        <f t="shared" si="884"/>
        <v>0</v>
      </c>
      <c r="L3586">
        <f t="shared" si="885"/>
        <v>0</v>
      </c>
      <c r="M3586">
        <f t="shared" si="886"/>
        <v>0</v>
      </c>
      <c r="N3586">
        <f t="shared" si="887"/>
        <v>1</v>
      </c>
      <c r="O3586">
        <f t="shared" si="888"/>
        <v>0</v>
      </c>
      <c r="P3586">
        <v>40</v>
      </c>
      <c r="Q3586">
        <f t="shared" si="889"/>
        <v>0</v>
      </c>
      <c r="R3586">
        <f t="shared" si="890"/>
        <v>1</v>
      </c>
      <c r="S3586">
        <f t="shared" si="891"/>
        <v>0</v>
      </c>
      <c r="T3586">
        <f t="shared" si="892"/>
        <v>0</v>
      </c>
      <c r="U3586">
        <v>0</v>
      </c>
      <c r="V3586">
        <f t="shared" si="893"/>
        <v>8.5182761564379136E-2</v>
      </c>
      <c r="W3586">
        <f t="shared" si="894"/>
        <v>0.5212828227512295</v>
      </c>
      <c r="X3586">
        <f t="shared" si="895"/>
        <v>7.2561028677338678E-3</v>
      </c>
      <c r="Y3586">
        <f t="shared" si="896"/>
        <v>0</v>
      </c>
      <c r="Z3586" t="s">
        <v>3618</v>
      </c>
    </row>
    <row r="3587" spans="1:26" x14ac:dyDescent="0.25">
      <c r="A3587" t="s">
        <v>26</v>
      </c>
      <c r="B3587" t="s">
        <v>30</v>
      </c>
      <c r="C3587" t="s">
        <v>35</v>
      </c>
      <c r="D3587">
        <v>0</v>
      </c>
      <c r="F3587">
        <v>1</v>
      </c>
      <c r="G3587">
        <v>75</v>
      </c>
      <c r="H3587">
        <f t="shared" ref="H3587:H3650" si="897">IF(D3587:D10629=0,1,0)</f>
        <v>1</v>
      </c>
      <c r="I3587">
        <f t="shared" ref="I3587:I3650" si="898">IF(D3587:D10629=1,1,0)</f>
        <v>0</v>
      </c>
      <c r="J3587">
        <f t="shared" ref="J3587:J3650" si="899">IF(C3587:C10629="DSL",1,0)</f>
        <v>0</v>
      </c>
      <c r="K3587">
        <f t="shared" ref="K3587:K3650" si="900">IF(C3587:C10629="Fiber optic",1,0)</f>
        <v>1</v>
      </c>
      <c r="L3587">
        <f t="shared" ref="L3587:L3650" si="901">IF(C3587:C10629="No",1,0)</f>
        <v>0</v>
      </c>
      <c r="M3587">
        <f t="shared" ref="M3587:M3650" si="902">IF(A3587:A10629="Month-to-month",1,0)</f>
        <v>1</v>
      </c>
      <c r="N3587">
        <f t="shared" ref="N3587:N3650" si="903">IF(A3587:A10629="ONE YEAR",1,0)</f>
        <v>0</v>
      </c>
      <c r="O3587">
        <f t="shared" ref="O3587:O3650" si="904">IF(A3587:A10629="two year",1,0)</f>
        <v>0</v>
      </c>
      <c r="P3587">
        <v>8</v>
      </c>
      <c r="Q3587">
        <f t="shared" ref="Q3587:Q3650" si="905">IF(B3587:B10629="Electronic check",1,0)</f>
        <v>0</v>
      </c>
      <c r="R3587">
        <f t="shared" ref="R3587:R3650" si="906">IF(B3587:B10629="Mailed check",1,0)</f>
        <v>1</v>
      </c>
      <c r="S3587">
        <f t="shared" ref="S3587:S3650" si="907">IF(B3587:B10629="Credit card (automatic)",1,0)</f>
        <v>0</v>
      </c>
      <c r="T3587">
        <f t="shared" ref="T3587:T3650" si="908">IF(B3587:B10629="Bank transfer (automatic)",1,0)</f>
        <v>0</v>
      </c>
      <c r="U3587">
        <v>0</v>
      </c>
      <c r="V3587">
        <f t="shared" si="893"/>
        <v>0.39324717378221252</v>
      </c>
      <c r="W3587">
        <f t="shared" si="894"/>
        <v>0.59706414527518259</v>
      </c>
      <c r="X3587">
        <f t="shared" si="895"/>
        <v>0.15464333968769767</v>
      </c>
      <c r="Y3587">
        <f t="shared" si="896"/>
        <v>1</v>
      </c>
      <c r="Z3587" t="s">
        <v>3619</v>
      </c>
    </row>
    <row r="3588" spans="1:26" x14ac:dyDescent="0.25">
      <c r="A3588" t="s">
        <v>29</v>
      </c>
      <c r="B3588" t="s">
        <v>30</v>
      </c>
      <c r="C3588" t="s">
        <v>35</v>
      </c>
      <c r="D3588">
        <v>1</v>
      </c>
      <c r="F3588">
        <v>1</v>
      </c>
      <c r="G3588">
        <v>90.15</v>
      </c>
      <c r="H3588">
        <f t="shared" si="897"/>
        <v>0</v>
      </c>
      <c r="I3588">
        <f t="shared" si="898"/>
        <v>1</v>
      </c>
      <c r="J3588">
        <f t="shared" si="899"/>
        <v>0</v>
      </c>
      <c r="K3588">
        <f t="shared" si="900"/>
        <v>1</v>
      </c>
      <c r="L3588">
        <f t="shared" si="901"/>
        <v>0</v>
      </c>
      <c r="M3588">
        <f t="shared" si="902"/>
        <v>0</v>
      </c>
      <c r="N3588">
        <f t="shared" si="903"/>
        <v>1</v>
      </c>
      <c r="O3588">
        <f t="shared" si="904"/>
        <v>0</v>
      </c>
      <c r="P3588">
        <v>34</v>
      </c>
      <c r="Q3588">
        <f t="shared" si="905"/>
        <v>0</v>
      </c>
      <c r="R3588">
        <f t="shared" si="906"/>
        <v>1</v>
      </c>
      <c r="S3588">
        <f t="shared" si="907"/>
        <v>0</v>
      </c>
      <c r="T3588">
        <f t="shared" si="908"/>
        <v>0</v>
      </c>
      <c r="U3588">
        <v>0</v>
      </c>
      <c r="V3588">
        <f t="shared" ref="V3588:V3651" si="909">G3588*$G$2+H3589*$H$2+K3589*$K$2+M3588*$M$2+O3588*$O$2+Q3588*$Q$2+L3588*$L$2</f>
        <v>0.12685739638366642</v>
      </c>
      <c r="W3588">
        <f t="shared" ref="W3588:W3651" si="910">1/ (1+EXP(-V3588))</f>
        <v>0.53167188637518048</v>
      </c>
      <c r="X3588">
        <f t="shared" ref="X3588:X3651" si="911">(U3588-V3588)^2</f>
        <v>1.609279901724266E-2</v>
      </c>
      <c r="Y3588">
        <f t="shared" ref="Y3588:Y3651" si="912">IF(W3588&gt;=0.58,1,0)</f>
        <v>0</v>
      </c>
      <c r="Z3588" t="s">
        <v>3620</v>
      </c>
    </row>
    <row r="3589" spans="1:26" x14ac:dyDescent="0.25">
      <c r="A3589" t="s">
        <v>26</v>
      </c>
      <c r="B3589" t="s">
        <v>30</v>
      </c>
      <c r="C3589" t="s">
        <v>25</v>
      </c>
      <c r="D3589">
        <v>0</v>
      </c>
      <c r="F3589">
        <v>1</v>
      </c>
      <c r="G3589">
        <v>40</v>
      </c>
      <c r="H3589">
        <f t="shared" si="897"/>
        <v>1</v>
      </c>
      <c r="I3589">
        <f t="shared" si="898"/>
        <v>0</v>
      </c>
      <c r="J3589">
        <f t="shared" si="899"/>
        <v>1</v>
      </c>
      <c r="K3589">
        <f t="shared" si="900"/>
        <v>0</v>
      </c>
      <c r="L3589">
        <f t="shared" si="901"/>
        <v>0</v>
      </c>
      <c r="M3589">
        <f t="shared" si="902"/>
        <v>1</v>
      </c>
      <c r="N3589">
        <f t="shared" si="903"/>
        <v>0</v>
      </c>
      <c r="O3589">
        <f t="shared" si="904"/>
        <v>0</v>
      </c>
      <c r="P3589">
        <v>5</v>
      </c>
      <c r="Q3589">
        <f t="shared" si="905"/>
        <v>0</v>
      </c>
      <c r="R3589">
        <f t="shared" si="906"/>
        <v>1</v>
      </c>
      <c r="S3589">
        <f t="shared" si="907"/>
        <v>0</v>
      </c>
      <c r="T3589">
        <f t="shared" si="908"/>
        <v>0</v>
      </c>
      <c r="U3589">
        <v>1</v>
      </c>
      <c r="V3589">
        <f t="shared" si="909"/>
        <v>0.33868023432487571</v>
      </c>
      <c r="W3589">
        <f t="shared" si="910"/>
        <v>0.5838699004956156</v>
      </c>
      <c r="X3589">
        <f t="shared" si="911"/>
        <v>0.43734383247260128</v>
      </c>
      <c r="Y3589">
        <f t="shared" si="912"/>
        <v>1</v>
      </c>
      <c r="Z3589" t="s">
        <v>3621</v>
      </c>
    </row>
    <row r="3590" spans="1:26" x14ac:dyDescent="0.25">
      <c r="A3590" t="s">
        <v>26</v>
      </c>
      <c r="B3590" t="s">
        <v>38</v>
      </c>
      <c r="C3590" t="s">
        <v>35</v>
      </c>
      <c r="D3590">
        <v>1</v>
      </c>
      <c r="F3590">
        <v>1</v>
      </c>
      <c r="G3590">
        <v>99.45</v>
      </c>
      <c r="H3590">
        <f t="shared" si="897"/>
        <v>0</v>
      </c>
      <c r="I3590">
        <f t="shared" si="898"/>
        <v>1</v>
      </c>
      <c r="J3590">
        <f t="shared" si="899"/>
        <v>0</v>
      </c>
      <c r="K3590">
        <f t="shared" si="900"/>
        <v>1</v>
      </c>
      <c r="L3590">
        <f t="shared" si="901"/>
        <v>0</v>
      </c>
      <c r="M3590">
        <f t="shared" si="902"/>
        <v>1</v>
      </c>
      <c r="N3590">
        <f t="shared" si="903"/>
        <v>0</v>
      </c>
      <c r="O3590">
        <f t="shared" si="904"/>
        <v>0</v>
      </c>
      <c r="P3590">
        <v>9</v>
      </c>
      <c r="Q3590">
        <f t="shared" si="905"/>
        <v>0</v>
      </c>
      <c r="R3590">
        <f t="shared" si="906"/>
        <v>0</v>
      </c>
      <c r="S3590">
        <f t="shared" si="907"/>
        <v>1</v>
      </c>
      <c r="T3590">
        <f t="shared" si="908"/>
        <v>0</v>
      </c>
      <c r="U3590">
        <v>1</v>
      </c>
      <c r="V3590">
        <f t="shared" si="909"/>
        <v>0.41281146026663673</v>
      </c>
      <c r="W3590">
        <f t="shared" si="910"/>
        <v>0.6017618222977037</v>
      </c>
      <c r="X3590">
        <f t="shared" si="911"/>
        <v>0.34479038119419952</v>
      </c>
      <c r="Y3590">
        <f t="shared" si="912"/>
        <v>1</v>
      </c>
      <c r="Z3590" t="s">
        <v>3622</v>
      </c>
    </row>
    <row r="3591" spans="1:26" x14ac:dyDescent="0.25">
      <c r="A3591" t="s">
        <v>26</v>
      </c>
      <c r="B3591" t="s">
        <v>38</v>
      </c>
      <c r="C3591" t="s">
        <v>25</v>
      </c>
      <c r="D3591">
        <v>0</v>
      </c>
      <c r="F3591">
        <v>1</v>
      </c>
      <c r="G3591">
        <v>69.05</v>
      </c>
      <c r="H3591">
        <f t="shared" si="897"/>
        <v>1</v>
      </c>
      <c r="I3591">
        <f t="shared" si="898"/>
        <v>0</v>
      </c>
      <c r="J3591">
        <f t="shared" si="899"/>
        <v>1</v>
      </c>
      <c r="K3591">
        <f t="shared" si="900"/>
        <v>0</v>
      </c>
      <c r="L3591">
        <f t="shared" si="901"/>
        <v>0</v>
      </c>
      <c r="M3591">
        <f t="shared" si="902"/>
        <v>1</v>
      </c>
      <c r="N3591">
        <f t="shared" si="903"/>
        <v>0</v>
      </c>
      <c r="O3591">
        <f t="shared" si="904"/>
        <v>0</v>
      </c>
      <c r="P3591">
        <v>9</v>
      </c>
      <c r="Q3591">
        <f t="shared" si="905"/>
        <v>0</v>
      </c>
      <c r="R3591">
        <f t="shared" si="906"/>
        <v>0</v>
      </c>
      <c r="S3591">
        <f t="shared" si="907"/>
        <v>1</v>
      </c>
      <c r="T3591">
        <f t="shared" si="908"/>
        <v>0</v>
      </c>
      <c r="U3591">
        <v>0</v>
      </c>
      <c r="V3591">
        <f t="shared" si="909"/>
        <v>0.36541617570940699</v>
      </c>
      <c r="W3591">
        <f t="shared" si="910"/>
        <v>0.59035090227956999</v>
      </c>
      <c r="X3591">
        <f t="shared" si="911"/>
        <v>0.13352898147008821</v>
      </c>
      <c r="Y3591">
        <f t="shared" si="912"/>
        <v>1</v>
      </c>
      <c r="Z3591" t="s">
        <v>3623</v>
      </c>
    </row>
    <row r="3592" spans="1:26" x14ac:dyDescent="0.25">
      <c r="A3592" t="s">
        <v>26</v>
      </c>
      <c r="B3592" t="s">
        <v>33</v>
      </c>
      <c r="C3592" t="s">
        <v>25</v>
      </c>
      <c r="D3592">
        <v>0</v>
      </c>
      <c r="F3592">
        <v>1</v>
      </c>
      <c r="G3592">
        <v>59.7</v>
      </c>
      <c r="H3592">
        <f t="shared" si="897"/>
        <v>1</v>
      </c>
      <c r="I3592">
        <f t="shared" si="898"/>
        <v>0</v>
      </c>
      <c r="J3592">
        <f t="shared" si="899"/>
        <v>1</v>
      </c>
      <c r="K3592">
        <f t="shared" si="900"/>
        <v>0</v>
      </c>
      <c r="L3592">
        <f t="shared" si="901"/>
        <v>0</v>
      </c>
      <c r="M3592">
        <f t="shared" si="902"/>
        <v>1</v>
      </c>
      <c r="N3592">
        <f t="shared" si="903"/>
        <v>0</v>
      </c>
      <c r="O3592">
        <f t="shared" si="904"/>
        <v>0</v>
      </c>
      <c r="P3592">
        <v>31</v>
      </c>
      <c r="Q3592">
        <f t="shared" si="905"/>
        <v>0</v>
      </c>
      <c r="R3592">
        <f t="shared" si="906"/>
        <v>0</v>
      </c>
      <c r="S3592">
        <f t="shared" si="907"/>
        <v>0</v>
      </c>
      <c r="T3592">
        <f t="shared" si="908"/>
        <v>1</v>
      </c>
      <c r="U3592">
        <v>0</v>
      </c>
      <c r="V3592">
        <f t="shared" si="909"/>
        <v>0.35083900759723274</v>
      </c>
      <c r="W3592">
        <f t="shared" si="910"/>
        <v>0.58682102127740154</v>
      </c>
      <c r="X3592">
        <f t="shared" si="911"/>
        <v>0.12308800925181114</v>
      </c>
      <c r="Y3592">
        <f t="shared" si="912"/>
        <v>1</v>
      </c>
      <c r="Z3592" t="s">
        <v>3624</v>
      </c>
    </row>
    <row r="3593" spans="1:26" x14ac:dyDescent="0.25">
      <c r="A3593" t="s">
        <v>29</v>
      </c>
      <c r="B3593" t="s">
        <v>33</v>
      </c>
      <c r="C3593" t="s">
        <v>23</v>
      </c>
      <c r="D3593">
        <v>0</v>
      </c>
      <c r="F3593">
        <v>1</v>
      </c>
      <c r="G3593">
        <v>19.850000000000001</v>
      </c>
      <c r="H3593">
        <f t="shared" si="897"/>
        <v>1</v>
      </c>
      <c r="I3593">
        <f t="shared" si="898"/>
        <v>0</v>
      </c>
      <c r="J3593">
        <f t="shared" si="899"/>
        <v>0</v>
      </c>
      <c r="K3593">
        <f t="shared" si="900"/>
        <v>0</v>
      </c>
      <c r="L3593">
        <f t="shared" si="901"/>
        <v>1</v>
      </c>
      <c r="M3593">
        <f t="shared" si="902"/>
        <v>0</v>
      </c>
      <c r="N3593">
        <f t="shared" si="903"/>
        <v>1</v>
      </c>
      <c r="O3593">
        <f t="shared" si="904"/>
        <v>0</v>
      </c>
      <c r="P3593">
        <v>50</v>
      </c>
      <c r="Q3593">
        <f t="shared" si="905"/>
        <v>0</v>
      </c>
      <c r="R3593">
        <f t="shared" si="906"/>
        <v>0</v>
      </c>
      <c r="S3593">
        <f t="shared" si="907"/>
        <v>0</v>
      </c>
      <c r="T3593">
        <f t="shared" si="908"/>
        <v>1</v>
      </c>
      <c r="U3593">
        <v>0</v>
      </c>
      <c r="V3593">
        <f t="shared" si="909"/>
        <v>-6.6092390810203044E-3</v>
      </c>
      <c r="W3593">
        <f t="shared" si="910"/>
        <v>0.49834769624440733</v>
      </c>
      <c r="X3593">
        <f t="shared" si="911"/>
        <v>4.3682041230086117E-5</v>
      </c>
      <c r="Y3593">
        <f t="shared" si="912"/>
        <v>0</v>
      </c>
      <c r="Z3593" t="s">
        <v>3625</v>
      </c>
    </row>
    <row r="3594" spans="1:26" x14ac:dyDescent="0.25">
      <c r="A3594" t="s">
        <v>26</v>
      </c>
      <c r="B3594" t="s">
        <v>27</v>
      </c>
      <c r="C3594" t="s">
        <v>35</v>
      </c>
      <c r="D3594">
        <v>0</v>
      </c>
      <c r="F3594">
        <v>1</v>
      </c>
      <c r="G3594">
        <v>86.25</v>
      </c>
      <c r="H3594">
        <f t="shared" si="897"/>
        <v>1</v>
      </c>
      <c r="I3594">
        <f t="shared" si="898"/>
        <v>0</v>
      </c>
      <c r="J3594">
        <f t="shared" si="899"/>
        <v>0</v>
      </c>
      <c r="K3594">
        <f t="shared" si="900"/>
        <v>1</v>
      </c>
      <c r="L3594">
        <f t="shared" si="901"/>
        <v>0</v>
      </c>
      <c r="M3594">
        <f t="shared" si="902"/>
        <v>1</v>
      </c>
      <c r="N3594">
        <f t="shared" si="903"/>
        <v>0</v>
      </c>
      <c r="O3594">
        <f t="shared" si="904"/>
        <v>0</v>
      </c>
      <c r="P3594">
        <v>2</v>
      </c>
      <c r="Q3594">
        <f t="shared" si="905"/>
        <v>1</v>
      </c>
      <c r="R3594">
        <f t="shared" si="906"/>
        <v>0</v>
      </c>
      <c r="S3594">
        <f t="shared" si="907"/>
        <v>0</v>
      </c>
      <c r="T3594">
        <f t="shared" si="908"/>
        <v>0</v>
      </c>
      <c r="U3594">
        <v>1</v>
      </c>
      <c r="V3594">
        <f t="shared" si="909"/>
        <v>0.52900027255170667</v>
      </c>
      <c r="W3594">
        <f t="shared" si="910"/>
        <v>0.62924991124413543</v>
      </c>
      <c r="X3594">
        <f t="shared" si="911"/>
        <v>0.2218407432563666</v>
      </c>
      <c r="Y3594">
        <f t="shared" si="912"/>
        <v>1</v>
      </c>
      <c r="Z3594" t="s">
        <v>3626</v>
      </c>
    </row>
    <row r="3595" spans="1:26" x14ac:dyDescent="0.25">
      <c r="A3595" t="s">
        <v>26</v>
      </c>
      <c r="B3595" t="s">
        <v>27</v>
      </c>
      <c r="C3595" t="s">
        <v>25</v>
      </c>
      <c r="D3595">
        <v>0</v>
      </c>
      <c r="F3595">
        <v>1</v>
      </c>
      <c r="G3595">
        <v>45.65</v>
      </c>
      <c r="H3595">
        <f t="shared" si="897"/>
        <v>1</v>
      </c>
      <c r="I3595">
        <f t="shared" si="898"/>
        <v>0</v>
      </c>
      <c r="J3595">
        <f t="shared" si="899"/>
        <v>1</v>
      </c>
      <c r="K3595">
        <f t="shared" si="900"/>
        <v>0</v>
      </c>
      <c r="L3595">
        <f t="shared" si="901"/>
        <v>0</v>
      </c>
      <c r="M3595">
        <f t="shared" si="902"/>
        <v>1</v>
      </c>
      <c r="N3595">
        <f t="shared" si="903"/>
        <v>0</v>
      </c>
      <c r="O3595">
        <f t="shared" si="904"/>
        <v>0</v>
      </c>
      <c r="P3595">
        <v>1</v>
      </c>
      <c r="Q3595">
        <f t="shared" si="905"/>
        <v>1</v>
      </c>
      <c r="R3595">
        <f t="shared" si="906"/>
        <v>0</v>
      </c>
      <c r="S3595">
        <f t="shared" si="907"/>
        <v>0</v>
      </c>
      <c r="T3595">
        <f t="shared" si="908"/>
        <v>0</v>
      </c>
      <c r="U3595">
        <v>1</v>
      </c>
      <c r="V3595">
        <f t="shared" si="909"/>
        <v>0.4705657920419517</v>
      </c>
      <c r="W3595">
        <f t="shared" si="910"/>
        <v>0.61551766303411204</v>
      </c>
      <c r="X3595">
        <f t="shared" si="911"/>
        <v>0.28030058055616591</v>
      </c>
      <c r="Y3595">
        <f t="shared" si="912"/>
        <v>1</v>
      </c>
      <c r="Z3595" t="s">
        <v>3627</v>
      </c>
    </row>
    <row r="3596" spans="1:26" x14ac:dyDescent="0.25">
      <c r="A3596" t="s">
        <v>26</v>
      </c>
      <c r="B3596" t="s">
        <v>30</v>
      </c>
      <c r="C3596" t="s">
        <v>35</v>
      </c>
      <c r="D3596">
        <v>0</v>
      </c>
      <c r="F3596">
        <v>1</v>
      </c>
      <c r="G3596">
        <v>70.099999999999994</v>
      </c>
      <c r="H3596">
        <f t="shared" si="897"/>
        <v>1</v>
      </c>
      <c r="I3596">
        <f t="shared" si="898"/>
        <v>0</v>
      </c>
      <c r="J3596">
        <f t="shared" si="899"/>
        <v>0</v>
      </c>
      <c r="K3596">
        <f t="shared" si="900"/>
        <v>1</v>
      </c>
      <c r="L3596">
        <f t="shared" si="901"/>
        <v>0</v>
      </c>
      <c r="M3596">
        <f t="shared" si="902"/>
        <v>1</v>
      </c>
      <c r="N3596">
        <f t="shared" si="903"/>
        <v>0</v>
      </c>
      <c r="O3596">
        <f t="shared" si="904"/>
        <v>0</v>
      </c>
      <c r="P3596">
        <v>8</v>
      </c>
      <c r="Q3596">
        <f t="shared" si="905"/>
        <v>0</v>
      </c>
      <c r="R3596">
        <f t="shared" si="906"/>
        <v>1</v>
      </c>
      <c r="S3596">
        <f t="shared" si="907"/>
        <v>0</v>
      </c>
      <c r="T3596">
        <f t="shared" si="908"/>
        <v>0</v>
      </c>
      <c r="U3596">
        <v>1</v>
      </c>
      <c r="V3596">
        <f t="shared" si="909"/>
        <v>0.36705318389312713</v>
      </c>
      <c r="W3596">
        <f t="shared" si="910"/>
        <v>0.59074673232655628</v>
      </c>
      <c r="X3596">
        <f t="shared" si="911"/>
        <v>0.40062167201982751</v>
      </c>
      <c r="Y3596">
        <f t="shared" si="912"/>
        <v>1</v>
      </c>
      <c r="Z3596" t="s">
        <v>3628</v>
      </c>
    </row>
    <row r="3597" spans="1:26" x14ac:dyDescent="0.25">
      <c r="A3597" t="s">
        <v>26</v>
      </c>
      <c r="B3597" t="s">
        <v>27</v>
      </c>
      <c r="C3597" t="s">
        <v>25</v>
      </c>
      <c r="D3597">
        <v>0</v>
      </c>
      <c r="F3597">
        <v>1</v>
      </c>
      <c r="G3597">
        <v>40.75</v>
      </c>
      <c r="H3597">
        <f t="shared" si="897"/>
        <v>1</v>
      </c>
      <c r="I3597">
        <f t="shared" si="898"/>
        <v>0</v>
      </c>
      <c r="J3597">
        <f t="shared" si="899"/>
        <v>1</v>
      </c>
      <c r="K3597">
        <f t="shared" si="900"/>
        <v>0</v>
      </c>
      <c r="L3597">
        <f t="shared" si="901"/>
        <v>0</v>
      </c>
      <c r="M3597">
        <f t="shared" si="902"/>
        <v>1</v>
      </c>
      <c r="N3597">
        <f t="shared" si="903"/>
        <v>0</v>
      </c>
      <c r="O3597">
        <f t="shared" si="904"/>
        <v>0</v>
      </c>
      <c r="P3597">
        <v>9</v>
      </c>
      <c r="Q3597">
        <f t="shared" si="905"/>
        <v>1</v>
      </c>
      <c r="R3597">
        <f t="shared" si="906"/>
        <v>0</v>
      </c>
      <c r="S3597">
        <f t="shared" si="907"/>
        <v>0</v>
      </c>
      <c r="T3597">
        <f t="shared" si="908"/>
        <v>0</v>
      </c>
      <c r="U3597">
        <v>0</v>
      </c>
      <c r="V3597">
        <f t="shared" si="909"/>
        <v>0.47661786962222707</v>
      </c>
      <c r="W3597">
        <f t="shared" si="910"/>
        <v>0.61694891651669004</v>
      </c>
      <c r="X3597">
        <f t="shared" si="911"/>
        <v>0.22716459364323024</v>
      </c>
      <c r="Y3597">
        <f t="shared" si="912"/>
        <v>1</v>
      </c>
      <c r="Z3597" t="s">
        <v>3629</v>
      </c>
    </row>
    <row r="3598" spans="1:26" x14ac:dyDescent="0.25">
      <c r="A3598" t="s">
        <v>26</v>
      </c>
      <c r="B3598" t="s">
        <v>33</v>
      </c>
      <c r="C3598" t="s">
        <v>35</v>
      </c>
      <c r="D3598">
        <v>1</v>
      </c>
      <c r="F3598">
        <v>1</v>
      </c>
      <c r="G3598">
        <v>70.2</v>
      </c>
      <c r="H3598">
        <f t="shared" si="897"/>
        <v>0</v>
      </c>
      <c r="I3598">
        <f t="shared" si="898"/>
        <v>1</v>
      </c>
      <c r="J3598">
        <f t="shared" si="899"/>
        <v>0</v>
      </c>
      <c r="K3598">
        <f t="shared" si="900"/>
        <v>1</v>
      </c>
      <c r="L3598">
        <f t="shared" si="901"/>
        <v>0</v>
      </c>
      <c r="M3598">
        <f t="shared" si="902"/>
        <v>1</v>
      </c>
      <c r="N3598">
        <f t="shared" si="903"/>
        <v>0</v>
      </c>
      <c r="O3598">
        <f t="shared" si="904"/>
        <v>0</v>
      </c>
      <c r="P3598">
        <v>2</v>
      </c>
      <c r="Q3598">
        <f t="shared" si="905"/>
        <v>0</v>
      </c>
      <c r="R3598">
        <f t="shared" si="906"/>
        <v>0</v>
      </c>
      <c r="S3598">
        <f t="shared" si="907"/>
        <v>0</v>
      </c>
      <c r="T3598">
        <f t="shared" si="908"/>
        <v>1</v>
      </c>
      <c r="U3598">
        <v>1</v>
      </c>
      <c r="V3598">
        <f t="shared" si="909"/>
        <v>0.36720908943443376</v>
      </c>
      <c r="W3598">
        <f t="shared" si="910"/>
        <v>0.59078442430117728</v>
      </c>
      <c r="X3598">
        <f t="shared" si="911"/>
        <v>0.40042433649439846</v>
      </c>
      <c r="Y3598">
        <f t="shared" si="912"/>
        <v>1</v>
      </c>
      <c r="Z3598" t="s">
        <v>3630</v>
      </c>
    </row>
    <row r="3599" spans="1:26" x14ac:dyDescent="0.25">
      <c r="A3599" t="s">
        <v>26</v>
      </c>
      <c r="B3599" t="s">
        <v>27</v>
      </c>
      <c r="C3599" t="s">
        <v>25</v>
      </c>
      <c r="D3599">
        <v>0</v>
      </c>
      <c r="F3599">
        <v>1</v>
      </c>
      <c r="G3599">
        <v>55.35</v>
      </c>
      <c r="H3599">
        <f t="shared" si="897"/>
        <v>1</v>
      </c>
      <c r="I3599">
        <f t="shared" si="898"/>
        <v>0</v>
      </c>
      <c r="J3599">
        <f t="shared" si="899"/>
        <v>1</v>
      </c>
      <c r="K3599">
        <f t="shared" si="900"/>
        <v>0</v>
      </c>
      <c r="L3599">
        <f t="shared" si="901"/>
        <v>0</v>
      </c>
      <c r="M3599">
        <f t="shared" si="902"/>
        <v>1</v>
      </c>
      <c r="N3599">
        <f t="shared" si="903"/>
        <v>0</v>
      </c>
      <c r="O3599">
        <f t="shared" si="904"/>
        <v>0</v>
      </c>
      <c r="P3599">
        <v>3</v>
      </c>
      <c r="Q3599">
        <f t="shared" si="905"/>
        <v>1</v>
      </c>
      <c r="R3599">
        <f t="shared" si="906"/>
        <v>0</v>
      </c>
      <c r="S3599">
        <f t="shared" si="907"/>
        <v>0</v>
      </c>
      <c r="T3599">
        <f t="shared" si="908"/>
        <v>0</v>
      </c>
      <c r="U3599">
        <v>1</v>
      </c>
      <c r="V3599">
        <f t="shared" si="909"/>
        <v>0.48568862954869929</v>
      </c>
      <c r="W3599">
        <f t="shared" si="910"/>
        <v>0.61909025901802084</v>
      </c>
      <c r="X3599">
        <f t="shared" si="911"/>
        <v>0.26451618577549507</v>
      </c>
      <c r="Y3599">
        <f t="shared" si="912"/>
        <v>1</v>
      </c>
      <c r="Z3599" t="s">
        <v>3631</v>
      </c>
    </row>
    <row r="3600" spans="1:26" x14ac:dyDescent="0.25">
      <c r="A3600" t="s">
        <v>26</v>
      </c>
      <c r="B3600" t="s">
        <v>38</v>
      </c>
      <c r="C3600" t="s">
        <v>35</v>
      </c>
      <c r="D3600">
        <v>0</v>
      </c>
      <c r="F3600">
        <v>1</v>
      </c>
      <c r="G3600">
        <v>95.7</v>
      </c>
      <c r="H3600">
        <f t="shared" si="897"/>
        <v>1</v>
      </c>
      <c r="I3600">
        <f t="shared" si="898"/>
        <v>0</v>
      </c>
      <c r="J3600">
        <f t="shared" si="899"/>
        <v>0</v>
      </c>
      <c r="K3600">
        <f t="shared" si="900"/>
        <v>1</v>
      </c>
      <c r="L3600">
        <f t="shared" si="901"/>
        <v>0</v>
      </c>
      <c r="M3600">
        <f t="shared" si="902"/>
        <v>1</v>
      </c>
      <c r="N3600">
        <f t="shared" si="903"/>
        <v>0</v>
      </c>
      <c r="O3600">
        <f t="shared" si="904"/>
        <v>0</v>
      </c>
      <c r="P3600">
        <v>25</v>
      </c>
      <c r="Q3600">
        <f t="shared" si="905"/>
        <v>0</v>
      </c>
      <c r="R3600">
        <f t="shared" si="906"/>
        <v>0</v>
      </c>
      <c r="S3600">
        <f t="shared" si="907"/>
        <v>1</v>
      </c>
      <c r="T3600">
        <f t="shared" si="908"/>
        <v>0</v>
      </c>
      <c r="U3600">
        <v>0</v>
      </c>
      <c r="V3600">
        <f t="shared" si="909"/>
        <v>0.42065645157193893</v>
      </c>
      <c r="W3600">
        <f t="shared" si="910"/>
        <v>0.60364032228443176</v>
      </c>
      <c r="X3600">
        <f t="shared" si="911"/>
        <v>0.17695185024909499</v>
      </c>
      <c r="Y3600">
        <f t="shared" si="912"/>
        <v>1</v>
      </c>
      <c r="Z3600" t="s">
        <v>3632</v>
      </c>
    </row>
    <row r="3601" spans="1:26" x14ac:dyDescent="0.25">
      <c r="A3601" t="s">
        <v>26</v>
      </c>
      <c r="B3601" t="s">
        <v>27</v>
      </c>
      <c r="C3601" t="s">
        <v>25</v>
      </c>
      <c r="D3601">
        <v>1</v>
      </c>
      <c r="F3601">
        <v>1</v>
      </c>
      <c r="G3601">
        <v>46.3</v>
      </c>
      <c r="H3601">
        <f t="shared" si="897"/>
        <v>0</v>
      </c>
      <c r="I3601">
        <f t="shared" si="898"/>
        <v>1</v>
      </c>
      <c r="J3601">
        <f t="shared" si="899"/>
        <v>1</v>
      </c>
      <c r="K3601">
        <f t="shared" si="900"/>
        <v>0</v>
      </c>
      <c r="L3601">
        <f t="shared" si="901"/>
        <v>0</v>
      </c>
      <c r="M3601">
        <f t="shared" si="902"/>
        <v>1</v>
      </c>
      <c r="N3601">
        <f t="shared" si="903"/>
        <v>0</v>
      </c>
      <c r="O3601">
        <f t="shared" si="904"/>
        <v>0</v>
      </c>
      <c r="P3601">
        <v>1</v>
      </c>
      <c r="Q3601">
        <f t="shared" si="905"/>
        <v>1</v>
      </c>
      <c r="R3601">
        <f t="shared" si="906"/>
        <v>0</v>
      </c>
      <c r="S3601">
        <f t="shared" si="907"/>
        <v>0</v>
      </c>
      <c r="T3601">
        <f t="shared" si="908"/>
        <v>0</v>
      </c>
      <c r="U3601">
        <v>0</v>
      </c>
      <c r="V3601">
        <f t="shared" si="909"/>
        <v>0.46671600879968933</v>
      </c>
      <c r="W3601">
        <f t="shared" si="910"/>
        <v>0.61460618577880877</v>
      </c>
      <c r="X3601">
        <f t="shared" si="911"/>
        <v>0.21782383286991169</v>
      </c>
      <c r="Y3601">
        <f t="shared" si="912"/>
        <v>1</v>
      </c>
      <c r="Z3601" t="s">
        <v>3633</v>
      </c>
    </row>
    <row r="3602" spans="1:26" x14ac:dyDescent="0.25">
      <c r="A3602" t="s">
        <v>26</v>
      </c>
      <c r="B3602" t="s">
        <v>30</v>
      </c>
      <c r="C3602" t="s">
        <v>25</v>
      </c>
      <c r="D3602">
        <v>0</v>
      </c>
      <c r="F3602">
        <v>1</v>
      </c>
      <c r="G3602">
        <v>81.3</v>
      </c>
      <c r="H3602">
        <f t="shared" si="897"/>
        <v>1</v>
      </c>
      <c r="I3602">
        <f t="shared" si="898"/>
        <v>0</v>
      </c>
      <c r="J3602">
        <f t="shared" si="899"/>
        <v>1</v>
      </c>
      <c r="K3602">
        <f t="shared" si="900"/>
        <v>0</v>
      </c>
      <c r="L3602">
        <f t="shared" si="901"/>
        <v>0</v>
      </c>
      <c r="M3602">
        <f t="shared" si="902"/>
        <v>1</v>
      </c>
      <c r="N3602">
        <f t="shared" si="903"/>
        <v>0</v>
      </c>
      <c r="O3602">
        <f t="shared" si="904"/>
        <v>0</v>
      </c>
      <c r="P3602">
        <v>45</v>
      </c>
      <c r="Q3602">
        <f t="shared" si="905"/>
        <v>0</v>
      </c>
      <c r="R3602">
        <f t="shared" si="906"/>
        <v>1</v>
      </c>
      <c r="S3602">
        <f t="shared" si="907"/>
        <v>0</v>
      </c>
      <c r="T3602">
        <f t="shared" si="908"/>
        <v>0</v>
      </c>
      <c r="U3602">
        <v>0</v>
      </c>
      <c r="V3602">
        <f t="shared" si="909"/>
        <v>0.40306922288453317</v>
      </c>
      <c r="W3602">
        <f t="shared" si="910"/>
        <v>0.5994248500221212</v>
      </c>
      <c r="X3602">
        <f t="shared" si="911"/>
        <v>0.16246479843674147</v>
      </c>
      <c r="Y3602">
        <f t="shared" si="912"/>
        <v>1</v>
      </c>
      <c r="Z3602" t="s">
        <v>3634</v>
      </c>
    </row>
    <row r="3603" spans="1:26" x14ac:dyDescent="0.25">
      <c r="A3603" t="s">
        <v>26</v>
      </c>
      <c r="B3603" t="s">
        <v>27</v>
      </c>
      <c r="C3603" t="s">
        <v>35</v>
      </c>
      <c r="D3603">
        <v>1</v>
      </c>
      <c r="F3603">
        <v>1</v>
      </c>
      <c r="G3603">
        <v>84.2</v>
      </c>
      <c r="H3603">
        <f t="shared" si="897"/>
        <v>0</v>
      </c>
      <c r="I3603">
        <f t="shared" si="898"/>
        <v>1</v>
      </c>
      <c r="J3603">
        <f t="shared" si="899"/>
        <v>0</v>
      </c>
      <c r="K3603">
        <f t="shared" si="900"/>
        <v>1</v>
      </c>
      <c r="L3603">
        <f t="shared" si="901"/>
        <v>0</v>
      </c>
      <c r="M3603">
        <f t="shared" si="902"/>
        <v>1</v>
      </c>
      <c r="N3603">
        <f t="shared" si="903"/>
        <v>0</v>
      </c>
      <c r="O3603">
        <f t="shared" si="904"/>
        <v>0</v>
      </c>
      <c r="P3603">
        <v>51</v>
      </c>
      <c r="Q3603">
        <f t="shared" si="905"/>
        <v>1</v>
      </c>
      <c r="R3603">
        <f t="shared" si="906"/>
        <v>0</v>
      </c>
      <c r="S3603">
        <f t="shared" si="907"/>
        <v>0</v>
      </c>
      <c r="T3603">
        <f t="shared" si="908"/>
        <v>0</v>
      </c>
      <c r="U3603">
        <v>1</v>
      </c>
      <c r="V3603">
        <f t="shared" si="909"/>
        <v>0.52580420895491986</v>
      </c>
      <c r="W3603">
        <f t="shared" si="910"/>
        <v>0.62850397980922845</v>
      </c>
      <c r="X3603">
        <f t="shared" si="911"/>
        <v>0.22486164824486932</v>
      </c>
      <c r="Y3603">
        <f t="shared" si="912"/>
        <v>1</v>
      </c>
      <c r="Z3603" t="s">
        <v>3635</v>
      </c>
    </row>
    <row r="3604" spans="1:26" x14ac:dyDescent="0.25">
      <c r="A3604" t="s">
        <v>26</v>
      </c>
      <c r="B3604" t="s">
        <v>38</v>
      </c>
      <c r="C3604" t="s">
        <v>23</v>
      </c>
      <c r="D3604">
        <v>0</v>
      </c>
      <c r="F3604">
        <v>1</v>
      </c>
      <c r="G3604">
        <v>20</v>
      </c>
      <c r="H3604">
        <f t="shared" si="897"/>
        <v>1</v>
      </c>
      <c r="I3604">
        <f t="shared" si="898"/>
        <v>0</v>
      </c>
      <c r="J3604">
        <f t="shared" si="899"/>
        <v>0</v>
      </c>
      <c r="K3604">
        <f t="shared" si="900"/>
        <v>0</v>
      </c>
      <c r="L3604">
        <f t="shared" si="901"/>
        <v>1</v>
      </c>
      <c r="M3604">
        <f t="shared" si="902"/>
        <v>1</v>
      </c>
      <c r="N3604">
        <f t="shared" si="903"/>
        <v>0</v>
      </c>
      <c r="O3604">
        <f t="shared" si="904"/>
        <v>0</v>
      </c>
      <c r="P3604">
        <v>55</v>
      </c>
      <c r="Q3604">
        <f t="shared" si="905"/>
        <v>0</v>
      </c>
      <c r="R3604">
        <f t="shared" si="906"/>
        <v>0</v>
      </c>
      <c r="S3604">
        <f t="shared" si="907"/>
        <v>1</v>
      </c>
      <c r="T3604">
        <f t="shared" si="908"/>
        <v>0</v>
      </c>
      <c r="U3604">
        <v>0</v>
      </c>
      <c r="V3604">
        <f t="shared" si="909"/>
        <v>0.26021629851163336</v>
      </c>
      <c r="W3604">
        <f t="shared" si="910"/>
        <v>0.56468946202458747</v>
      </c>
      <c r="X3604">
        <f t="shared" si="911"/>
        <v>6.7712522011095483E-2</v>
      </c>
      <c r="Y3604">
        <f t="shared" si="912"/>
        <v>0</v>
      </c>
      <c r="Z3604" t="s">
        <v>3636</v>
      </c>
    </row>
    <row r="3605" spans="1:26" x14ac:dyDescent="0.25">
      <c r="A3605" t="s">
        <v>26</v>
      </c>
      <c r="B3605" t="s">
        <v>33</v>
      </c>
      <c r="C3605" t="s">
        <v>25</v>
      </c>
      <c r="D3605">
        <v>0</v>
      </c>
      <c r="F3605">
        <v>1</v>
      </c>
      <c r="G3605">
        <v>66.150000000000006</v>
      </c>
      <c r="H3605">
        <f t="shared" si="897"/>
        <v>1</v>
      </c>
      <c r="I3605">
        <f t="shared" si="898"/>
        <v>0</v>
      </c>
      <c r="J3605">
        <f t="shared" si="899"/>
        <v>1</v>
      </c>
      <c r="K3605">
        <f t="shared" si="900"/>
        <v>0</v>
      </c>
      <c r="L3605">
        <f t="shared" si="901"/>
        <v>0</v>
      </c>
      <c r="M3605">
        <f t="shared" si="902"/>
        <v>1</v>
      </c>
      <c r="N3605">
        <f t="shared" si="903"/>
        <v>0</v>
      </c>
      <c r="O3605">
        <f t="shared" si="904"/>
        <v>0</v>
      </c>
      <c r="P3605">
        <v>38</v>
      </c>
      <c r="Q3605">
        <f t="shared" si="905"/>
        <v>0</v>
      </c>
      <c r="R3605">
        <f t="shared" si="906"/>
        <v>0</v>
      </c>
      <c r="S3605">
        <f t="shared" si="907"/>
        <v>0</v>
      </c>
      <c r="T3605">
        <f t="shared" si="908"/>
        <v>1</v>
      </c>
      <c r="U3605">
        <v>0</v>
      </c>
      <c r="V3605">
        <f t="shared" si="909"/>
        <v>0.36089491501151338</v>
      </c>
      <c r="W3605">
        <f t="shared" si="910"/>
        <v>0.58925705047209886</v>
      </c>
      <c r="X3605">
        <f t="shared" si="911"/>
        <v>0.13024513968116747</v>
      </c>
      <c r="Y3605">
        <f t="shared" si="912"/>
        <v>1</v>
      </c>
      <c r="Z3605" t="s">
        <v>3637</v>
      </c>
    </row>
    <row r="3606" spans="1:26" x14ac:dyDescent="0.25">
      <c r="A3606" t="s">
        <v>26</v>
      </c>
      <c r="B3606" t="s">
        <v>30</v>
      </c>
      <c r="C3606" t="s">
        <v>25</v>
      </c>
      <c r="D3606">
        <v>0</v>
      </c>
      <c r="F3606">
        <v>1</v>
      </c>
      <c r="G3606">
        <v>45.85</v>
      </c>
      <c r="H3606">
        <f t="shared" si="897"/>
        <v>1</v>
      </c>
      <c r="I3606">
        <f t="shared" si="898"/>
        <v>0</v>
      </c>
      <c r="J3606">
        <f t="shared" si="899"/>
        <v>1</v>
      </c>
      <c r="K3606">
        <f t="shared" si="900"/>
        <v>0</v>
      </c>
      <c r="L3606">
        <f t="shared" si="901"/>
        <v>0</v>
      </c>
      <c r="M3606">
        <f t="shared" si="902"/>
        <v>1</v>
      </c>
      <c r="N3606">
        <f t="shared" si="903"/>
        <v>0</v>
      </c>
      <c r="O3606">
        <f t="shared" si="904"/>
        <v>0</v>
      </c>
      <c r="P3606">
        <v>2</v>
      </c>
      <c r="Q3606">
        <f t="shared" si="905"/>
        <v>0</v>
      </c>
      <c r="R3606">
        <f t="shared" si="906"/>
        <v>1</v>
      </c>
      <c r="S3606">
        <f t="shared" si="907"/>
        <v>0</v>
      </c>
      <c r="T3606">
        <f t="shared" si="908"/>
        <v>0</v>
      </c>
      <c r="U3606">
        <v>1</v>
      </c>
      <c r="V3606">
        <f t="shared" si="909"/>
        <v>0.329246090126258</v>
      </c>
      <c r="W3606">
        <f t="shared" si="910"/>
        <v>0.58157592765712995</v>
      </c>
      <c r="X3606">
        <f t="shared" si="911"/>
        <v>0.44991080761091207</v>
      </c>
      <c r="Y3606">
        <f t="shared" si="912"/>
        <v>1</v>
      </c>
      <c r="Z3606" t="s">
        <v>3638</v>
      </c>
    </row>
    <row r="3607" spans="1:26" x14ac:dyDescent="0.25">
      <c r="A3607" t="s">
        <v>26</v>
      </c>
      <c r="B3607" t="s">
        <v>27</v>
      </c>
      <c r="C3607" t="s">
        <v>23</v>
      </c>
      <c r="D3607">
        <v>0</v>
      </c>
      <c r="F3607">
        <v>1</v>
      </c>
      <c r="G3607">
        <v>19.600000000000001</v>
      </c>
      <c r="H3607">
        <f t="shared" si="897"/>
        <v>1</v>
      </c>
      <c r="I3607">
        <f t="shared" si="898"/>
        <v>0</v>
      </c>
      <c r="J3607">
        <f t="shared" si="899"/>
        <v>0</v>
      </c>
      <c r="K3607">
        <f t="shared" si="900"/>
        <v>0</v>
      </c>
      <c r="L3607">
        <f t="shared" si="901"/>
        <v>1</v>
      </c>
      <c r="M3607">
        <f t="shared" si="902"/>
        <v>1</v>
      </c>
      <c r="N3607">
        <f t="shared" si="903"/>
        <v>0</v>
      </c>
      <c r="O3607">
        <f t="shared" si="904"/>
        <v>0</v>
      </c>
      <c r="P3607">
        <v>38</v>
      </c>
      <c r="Q3607">
        <f t="shared" si="905"/>
        <v>1</v>
      </c>
      <c r="R3607">
        <f t="shared" si="906"/>
        <v>0</v>
      </c>
      <c r="S3607">
        <f t="shared" si="907"/>
        <v>0</v>
      </c>
      <c r="T3607">
        <f t="shared" si="908"/>
        <v>0</v>
      </c>
      <c r="U3607">
        <v>0</v>
      </c>
      <c r="V3607">
        <f t="shared" si="909"/>
        <v>0.39636102008395796</v>
      </c>
      <c r="W3607">
        <f t="shared" si="910"/>
        <v>0.59781304295461357</v>
      </c>
      <c r="X3607">
        <f t="shared" si="911"/>
        <v>0.15710205824199572</v>
      </c>
      <c r="Y3607">
        <f t="shared" si="912"/>
        <v>1</v>
      </c>
      <c r="Z3607" t="s">
        <v>3639</v>
      </c>
    </row>
    <row r="3608" spans="1:26" x14ac:dyDescent="0.25">
      <c r="A3608" t="s">
        <v>26</v>
      </c>
      <c r="B3608" t="s">
        <v>27</v>
      </c>
      <c r="C3608" t="s">
        <v>25</v>
      </c>
      <c r="D3608">
        <v>0</v>
      </c>
      <c r="F3608">
        <v>1</v>
      </c>
      <c r="G3608">
        <v>49.8</v>
      </c>
      <c r="H3608">
        <f t="shared" si="897"/>
        <v>1</v>
      </c>
      <c r="I3608">
        <f t="shared" si="898"/>
        <v>0</v>
      </c>
      <c r="J3608">
        <f t="shared" si="899"/>
        <v>1</v>
      </c>
      <c r="K3608">
        <f t="shared" si="900"/>
        <v>0</v>
      </c>
      <c r="L3608">
        <f t="shared" si="901"/>
        <v>0</v>
      </c>
      <c r="M3608">
        <f t="shared" si="902"/>
        <v>1</v>
      </c>
      <c r="N3608">
        <f t="shared" si="903"/>
        <v>0</v>
      </c>
      <c r="O3608">
        <f t="shared" si="904"/>
        <v>0</v>
      </c>
      <c r="P3608">
        <v>34</v>
      </c>
      <c r="Q3608">
        <f t="shared" si="905"/>
        <v>1</v>
      </c>
      <c r="R3608">
        <f t="shared" si="906"/>
        <v>0</v>
      </c>
      <c r="S3608">
        <f t="shared" si="907"/>
        <v>0</v>
      </c>
      <c r="T3608">
        <f t="shared" si="908"/>
        <v>0</v>
      </c>
      <c r="U3608">
        <v>0</v>
      </c>
      <c r="V3608">
        <f t="shared" si="909"/>
        <v>0.4770358720061787</v>
      </c>
      <c r="W3608">
        <f t="shared" si="910"/>
        <v>0.61704769524333025</v>
      </c>
      <c r="X3608">
        <f t="shared" si="911"/>
        <v>0.2275632231806953</v>
      </c>
      <c r="Y3608">
        <f t="shared" si="912"/>
        <v>1</v>
      </c>
      <c r="Z3608" t="s">
        <v>3640</v>
      </c>
    </row>
    <row r="3609" spans="1:26" x14ac:dyDescent="0.25">
      <c r="A3609" t="s">
        <v>29</v>
      </c>
      <c r="B3609" t="s">
        <v>27</v>
      </c>
      <c r="C3609" t="s">
        <v>35</v>
      </c>
      <c r="D3609">
        <v>0</v>
      </c>
      <c r="F3609">
        <v>1</v>
      </c>
      <c r="G3609">
        <v>101.75</v>
      </c>
      <c r="H3609">
        <f t="shared" si="897"/>
        <v>1</v>
      </c>
      <c r="I3609">
        <f t="shared" si="898"/>
        <v>0</v>
      </c>
      <c r="J3609">
        <f t="shared" si="899"/>
        <v>0</v>
      </c>
      <c r="K3609">
        <f t="shared" si="900"/>
        <v>1</v>
      </c>
      <c r="L3609">
        <f t="shared" si="901"/>
        <v>0</v>
      </c>
      <c r="M3609">
        <f t="shared" si="902"/>
        <v>0</v>
      </c>
      <c r="N3609">
        <f t="shared" si="903"/>
        <v>1</v>
      </c>
      <c r="O3609">
        <f t="shared" si="904"/>
        <v>0</v>
      </c>
      <c r="P3609">
        <v>70</v>
      </c>
      <c r="Q3609">
        <f t="shared" si="905"/>
        <v>1</v>
      </c>
      <c r="R3609">
        <f t="shared" si="906"/>
        <v>0</v>
      </c>
      <c r="S3609">
        <f t="shared" si="907"/>
        <v>0</v>
      </c>
      <c r="T3609">
        <f t="shared" si="908"/>
        <v>0</v>
      </c>
      <c r="U3609">
        <v>0</v>
      </c>
      <c r="V3609">
        <f t="shared" si="909"/>
        <v>0.28171078291279217</v>
      </c>
      <c r="W3609">
        <f t="shared" si="910"/>
        <v>0.56996559516416911</v>
      </c>
      <c r="X3609">
        <f t="shared" si="911"/>
        <v>7.9360965209338316E-2</v>
      </c>
      <c r="Y3609">
        <f t="shared" si="912"/>
        <v>0</v>
      </c>
      <c r="Z3609" t="s">
        <v>3641</v>
      </c>
    </row>
    <row r="3610" spans="1:26" x14ac:dyDescent="0.25">
      <c r="A3610" t="s">
        <v>29</v>
      </c>
      <c r="B3610" t="s">
        <v>30</v>
      </c>
      <c r="C3610" t="s">
        <v>25</v>
      </c>
      <c r="D3610">
        <v>0</v>
      </c>
      <c r="F3610">
        <v>1</v>
      </c>
      <c r="G3610">
        <v>55.15</v>
      </c>
      <c r="H3610">
        <f t="shared" si="897"/>
        <v>1</v>
      </c>
      <c r="I3610">
        <f t="shared" si="898"/>
        <v>0</v>
      </c>
      <c r="J3610">
        <f t="shared" si="899"/>
        <v>1</v>
      </c>
      <c r="K3610">
        <f t="shared" si="900"/>
        <v>0</v>
      </c>
      <c r="L3610">
        <f t="shared" si="901"/>
        <v>0</v>
      </c>
      <c r="M3610">
        <f t="shared" si="902"/>
        <v>0</v>
      </c>
      <c r="N3610">
        <f t="shared" si="903"/>
        <v>1</v>
      </c>
      <c r="O3610">
        <f t="shared" si="904"/>
        <v>0</v>
      </c>
      <c r="P3610">
        <v>13</v>
      </c>
      <c r="Q3610">
        <f t="shared" si="905"/>
        <v>0</v>
      </c>
      <c r="R3610">
        <f t="shared" si="906"/>
        <v>1</v>
      </c>
      <c r="S3610">
        <f t="shared" si="907"/>
        <v>0</v>
      </c>
      <c r="T3610">
        <f t="shared" si="908"/>
        <v>0</v>
      </c>
      <c r="U3610">
        <v>0</v>
      </c>
      <c r="V3610">
        <f t="shared" si="909"/>
        <v>7.7153626187085309E-2</v>
      </c>
      <c r="W3610">
        <f t="shared" si="910"/>
        <v>0.51927884409302971</v>
      </c>
      <c r="X3610">
        <f t="shared" si="911"/>
        <v>5.9526820338164955E-3</v>
      </c>
      <c r="Y3610">
        <f t="shared" si="912"/>
        <v>0</v>
      </c>
      <c r="Z3610" t="s">
        <v>3642</v>
      </c>
    </row>
    <row r="3611" spans="1:26" x14ac:dyDescent="0.25">
      <c r="A3611" t="s">
        <v>26</v>
      </c>
      <c r="B3611" t="s">
        <v>27</v>
      </c>
      <c r="C3611" t="s">
        <v>35</v>
      </c>
      <c r="D3611">
        <v>0</v>
      </c>
      <c r="F3611">
        <v>1</v>
      </c>
      <c r="G3611">
        <v>75.25</v>
      </c>
      <c r="H3611">
        <f t="shared" si="897"/>
        <v>1</v>
      </c>
      <c r="I3611">
        <f t="shared" si="898"/>
        <v>0</v>
      </c>
      <c r="J3611">
        <f t="shared" si="899"/>
        <v>0</v>
      </c>
      <c r="K3611">
        <f t="shared" si="900"/>
        <v>1</v>
      </c>
      <c r="L3611">
        <f t="shared" si="901"/>
        <v>0</v>
      </c>
      <c r="M3611">
        <f t="shared" si="902"/>
        <v>1</v>
      </c>
      <c r="N3611">
        <f t="shared" si="903"/>
        <v>0</v>
      </c>
      <c r="O3611">
        <f t="shared" si="904"/>
        <v>0</v>
      </c>
      <c r="P3611">
        <v>39</v>
      </c>
      <c r="Q3611">
        <f t="shared" si="905"/>
        <v>1</v>
      </c>
      <c r="R3611">
        <f t="shared" si="906"/>
        <v>0</v>
      </c>
      <c r="S3611">
        <f t="shared" si="907"/>
        <v>0</v>
      </c>
      <c r="T3611">
        <f t="shared" si="908"/>
        <v>0</v>
      </c>
      <c r="U3611">
        <v>1</v>
      </c>
      <c r="V3611">
        <f t="shared" si="909"/>
        <v>0.51671383226872791</v>
      </c>
      <c r="W3611">
        <f t="shared" si="910"/>
        <v>0.62637902988153504</v>
      </c>
      <c r="X3611">
        <f t="shared" si="911"/>
        <v>0.23356551992037924</v>
      </c>
      <c r="Y3611">
        <f t="shared" si="912"/>
        <v>1</v>
      </c>
      <c r="Z3611" t="s">
        <v>3643</v>
      </c>
    </row>
    <row r="3612" spans="1:26" x14ac:dyDescent="0.25">
      <c r="A3612" t="s">
        <v>29</v>
      </c>
      <c r="B3612" t="s">
        <v>27</v>
      </c>
      <c r="C3612" t="s">
        <v>35</v>
      </c>
      <c r="D3612">
        <v>0</v>
      </c>
      <c r="F3612">
        <v>1</v>
      </c>
      <c r="G3612">
        <v>103.95</v>
      </c>
      <c r="H3612">
        <f t="shared" si="897"/>
        <v>1</v>
      </c>
      <c r="I3612">
        <f t="shared" si="898"/>
        <v>0</v>
      </c>
      <c r="J3612">
        <f t="shared" si="899"/>
        <v>0</v>
      </c>
      <c r="K3612">
        <f t="shared" si="900"/>
        <v>1</v>
      </c>
      <c r="L3612">
        <f t="shared" si="901"/>
        <v>0</v>
      </c>
      <c r="M3612">
        <f t="shared" si="902"/>
        <v>0</v>
      </c>
      <c r="N3612">
        <f t="shared" si="903"/>
        <v>1</v>
      </c>
      <c r="O3612">
        <f t="shared" si="904"/>
        <v>0</v>
      </c>
      <c r="P3612">
        <v>61</v>
      </c>
      <c r="Q3612">
        <f t="shared" si="905"/>
        <v>1</v>
      </c>
      <c r="R3612">
        <f t="shared" si="906"/>
        <v>0</v>
      </c>
      <c r="S3612">
        <f t="shared" si="907"/>
        <v>0</v>
      </c>
      <c r="T3612">
        <f t="shared" si="908"/>
        <v>0</v>
      </c>
      <c r="U3612">
        <v>0</v>
      </c>
      <c r="V3612">
        <f t="shared" si="909"/>
        <v>0.29000387408229478</v>
      </c>
      <c r="W3612">
        <f t="shared" si="910"/>
        <v>0.57199708137074246</v>
      </c>
      <c r="X3612">
        <f t="shared" si="911"/>
        <v>8.4102246982739479E-2</v>
      </c>
      <c r="Y3612">
        <f t="shared" si="912"/>
        <v>0</v>
      </c>
      <c r="Z3612" t="s">
        <v>3644</v>
      </c>
    </row>
    <row r="3613" spans="1:26" x14ac:dyDescent="0.25">
      <c r="A3613" t="s">
        <v>26</v>
      </c>
      <c r="B3613" t="s">
        <v>33</v>
      </c>
      <c r="C3613" t="s">
        <v>35</v>
      </c>
      <c r="D3613">
        <v>0</v>
      </c>
      <c r="F3613">
        <v>1</v>
      </c>
      <c r="G3613">
        <v>100.15</v>
      </c>
      <c r="H3613">
        <f t="shared" si="897"/>
        <v>1</v>
      </c>
      <c r="I3613">
        <f t="shared" si="898"/>
        <v>0</v>
      </c>
      <c r="J3613">
        <f t="shared" si="899"/>
        <v>0</v>
      </c>
      <c r="K3613">
        <f t="shared" si="900"/>
        <v>1</v>
      </c>
      <c r="L3613">
        <f t="shared" si="901"/>
        <v>0</v>
      </c>
      <c r="M3613">
        <f t="shared" si="902"/>
        <v>1</v>
      </c>
      <c r="N3613">
        <f t="shared" si="903"/>
        <v>0</v>
      </c>
      <c r="O3613">
        <f t="shared" si="904"/>
        <v>0</v>
      </c>
      <c r="P3613">
        <v>12</v>
      </c>
      <c r="Q3613">
        <f t="shared" si="905"/>
        <v>0</v>
      </c>
      <c r="R3613">
        <f t="shared" si="906"/>
        <v>0</v>
      </c>
      <c r="S3613">
        <f t="shared" si="907"/>
        <v>0</v>
      </c>
      <c r="T3613">
        <f t="shared" si="908"/>
        <v>1</v>
      </c>
      <c r="U3613">
        <v>1</v>
      </c>
      <c r="V3613">
        <f t="shared" si="909"/>
        <v>0.41876596831653912</v>
      </c>
      <c r="W3613">
        <f t="shared" si="910"/>
        <v>0.60318791924466042</v>
      </c>
      <c r="X3613">
        <f t="shared" si="911"/>
        <v>0.33783299958701041</v>
      </c>
      <c r="Y3613">
        <f t="shared" si="912"/>
        <v>1</v>
      </c>
      <c r="Z3613" t="s">
        <v>3645</v>
      </c>
    </row>
    <row r="3614" spans="1:26" x14ac:dyDescent="0.25">
      <c r="A3614" t="s">
        <v>45</v>
      </c>
      <c r="B3614" t="s">
        <v>38</v>
      </c>
      <c r="C3614" t="s">
        <v>35</v>
      </c>
      <c r="D3614">
        <v>0</v>
      </c>
      <c r="F3614">
        <v>1</v>
      </c>
      <c r="G3614">
        <v>99.65</v>
      </c>
      <c r="H3614">
        <f t="shared" si="897"/>
        <v>1</v>
      </c>
      <c r="I3614">
        <f t="shared" si="898"/>
        <v>0</v>
      </c>
      <c r="J3614">
        <f t="shared" si="899"/>
        <v>0</v>
      </c>
      <c r="K3614">
        <f t="shared" si="900"/>
        <v>1</v>
      </c>
      <c r="L3614">
        <f t="shared" si="901"/>
        <v>0</v>
      </c>
      <c r="M3614">
        <f t="shared" si="902"/>
        <v>0</v>
      </c>
      <c r="N3614">
        <f t="shared" si="903"/>
        <v>0</v>
      </c>
      <c r="O3614">
        <f t="shared" si="904"/>
        <v>1</v>
      </c>
      <c r="P3614">
        <v>41</v>
      </c>
      <c r="Q3614">
        <f t="shared" si="905"/>
        <v>0</v>
      </c>
      <c r="R3614">
        <f t="shared" si="906"/>
        <v>0</v>
      </c>
      <c r="S3614">
        <f t="shared" si="907"/>
        <v>1</v>
      </c>
      <c r="T3614">
        <f t="shared" si="908"/>
        <v>0</v>
      </c>
      <c r="U3614">
        <v>0</v>
      </c>
      <c r="V3614">
        <f t="shared" si="909"/>
        <v>8.659753602540024E-2</v>
      </c>
      <c r="W3614">
        <f t="shared" si="910"/>
        <v>0.52163586484318092</v>
      </c>
      <c r="X3614">
        <f t="shared" si="911"/>
        <v>7.4991332456704925E-3</v>
      </c>
      <c r="Y3614">
        <f t="shared" si="912"/>
        <v>0</v>
      </c>
      <c r="Z3614" t="s">
        <v>3646</v>
      </c>
    </row>
    <row r="3615" spans="1:26" x14ac:dyDescent="0.25">
      <c r="A3615" t="s">
        <v>26</v>
      </c>
      <c r="B3615" t="s">
        <v>27</v>
      </c>
      <c r="C3615" t="s">
        <v>35</v>
      </c>
      <c r="D3615">
        <v>0</v>
      </c>
      <c r="F3615">
        <v>1</v>
      </c>
      <c r="G3615">
        <v>73.7</v>
      </c>
      <c r="H3615">
        <f t="shared" si="897"/>
        <v>1</v>
      </c>
      <c r="I3615">
        <f t="shared" si="898"/>
        <v>0</v>
      </c>
      <c r="J3615">
        <f t="shared" si="899"/>
        <v>0</v>
      </c>
      <c r="K3615">
        <f t="shared" si="900"/>
        <v>1</v>
      </c>
      <c r="L3615">
        <f t="shared" si="901"/>
        <v>0</v>
      </c>
      <c r="M3615">
        <f t="shared" si="902"/>
        <v>1</v>
      </c>
      <c r="N3615">
        <f t="shared" si="903"/>
        <v>0</v>
      </c>
      <c r="O3615">
        <f t="shared" si="904"/>
        <v>0</v>
      </c>
      <c r="P3615">
        <v>21</v>
      </c>
      <c r="Q3615">
        <f t="shared" si="905"/>
        <v>1</v>
      </c>
      <c r="R3615">
        <f t="shared" si="906"/>
        <v>0</v>
      </c>
      <c r="S3615">
        <f t="shared" si="907"/>
        <v>0</v>
      </c>
      <c r="T3615">
        <f t="shared" si="908"/>
        <v>0</v>
      </c>
      <c r="U3615">
        <v>0</v>
      </c>
      <c r="V3615">
        <f t="shared" si="909"/>
        <v>0.52312557622202138</v>
      </c>
      <c r="W3615">
        <f t="shared" si="910"/>
        <v>0.62787833963849904</v>
      </c>
      <c r="X3615">
        <f t="shared" si="911"/>
        <v>0.27366036849762188</v>
      </c>
      <c r="Y3615">
        <f t="shared" si="912"/>
        <v>1</v>
      </c>
      <c r="Z3615" t="s">
        <v>3647</v>
      </c>
    </row>
    <row r="3616" spans="1:26" x14ac:dyDescent="0.25">
      <c r="A3616" t="s">
        <v>29</v>
      </c>
      <c r="B3616" t="s">
        <v>33</v>
      </c>
      <c r="C3616" t="s">
        <v>25</v>
      </c>
      <c r="D3616">
        <v>1</v>
      </c>
      <c r="F3616">
        <v>1</v>
      </c>
      <c r="G3616">
        <v>50.05</v>
      </c>
      <c r="H3616">
        <f t="shared" si="897"/>
        <v>0</v>
      </c>
      <c r="I3616">
        <f t="shared" si="898"/>
        <v>1</v>
      </c>
      <c r="J3616">
        <f t="shared" si="899"/>
        <v>1</v>
      </c>
      <c r="K3616">
        <f t="shared" si="900"/>
        <v>0</v>
      </c>
      <c r="L3616">
        <f t="shared" si="901"/>
        <v>0</v>
      </c>
      <c r="M3616">
        <f t="shared" si="902"/>
        <v>0</v>
      </c>
      <c r="N3616">
        <f t="shared" si="903"/>
        <v>1</v>
      </c>
      <c r="O3616">
        <f t="shared" si="904"/>
        <v>0</v>
      </c>
      <c r="P3616">
        <v>55</v>
      </c>
      <c r="Q3616">
        <f t="shared" si="905"/>
        <v>0</v>
      </c>
      <c r="R3616">
        <f t="shared" si="906"/>
        <v>0</v>
      </c>
      <c r="S3616">
        <f t="shared" si="907"/>
        <v>0</v>
      </c>
      <c r="T3616">
        <f t="shared" si="908"/>
        <v>1</v>
      </c>
      <c r="U3616">
        <v>0</v>
      </c>
      <c r="V3616">
        <f t="shared" si="909"/>
        <v>6.4339274319689083E-2</v>
      </c>
      <c r="W3616">
        <f t="shared" si="910"/>
        <v>0.51607927222704619</v>
      </c>
      <c r="X3616">
        <f t="shared" si="911"/>
        <v>4.1395422199842031E-3</v>
      </c>
      <c r="Y3616">
        <f t="shared" si="912"/>
        <v>0</v>
      </c>
      <c r="Z3616" t="s">
        <v>3648</v>
      </c>
    </row>
    <row r="3617" spans="1:26" x14ac:dyDescent="0.25">
      <c r="A3617" t="s">
        <v>45</v>
      </c>
      <c r="B3617" t="s">
        <v>33</v>
      </c>
      <c r="C3617" t="s">
        <v>25</v>
      </c>
      <c r="D3617">
        <v>0</v>
      </c>
      <c r="F3617">
        <v>1</v>
      </c>
      <c r="G3617">
        <v>60.25</v>
      </c>
      <c r="H3617">
        <f t="shared" si="897"/>
        <v>1</v>
      </c>
      <c r="I3617">
        <f t="shared" si="898"/>
        <v>0</v>
      </c>
      <c r="J3617">
        <f t="shared" si="899"/>
        <v>1</v>
      </c>
      <c r="K3617">
        <f t="shared" si="900"/>
        <v>0</v>
      </c>
      <c r="L3617">
        <f t="shared" si="901"/>
        <v>0</v>
      </c>
      <c r="M3617">
        <f t="shared" si="902"/>
        <v>0</v>
      </c>
      <c r="N3617">
        <f t="shared" si="903"/>
        <v>0</v>
      </c>
      <c r="O3617">
        <f t="shared" si="904"/>
        <v>1</v>
      </c>
      <c r="P3617">
        <v>69</v>
      </c>
      <c r="Q3617">
        <f t="shared" si="905"/>
        <v>0</v>
      </c>
      <c r="R3617">
        <f t="shared" si="906"/>
        <v>0</v>
      </c>
      <c r="S3617">
        <f t="shared" si="907"/>
        <v>0</v>
      </c>
      <c r="T3617">
        <f t="shared" si="908"/>
        <v>1</v>
      </c>
      <c r="U3617">
        <v>0</v>
      </c>
      <c r="V3617">
        <f t="shared" si="909"/>
        <v>3.8862201854872228E-2</v>
      </c>
      <c r="W3617">
        <f t="shared" si="910"/>
        <v>0.50971432788906623</v>
      </c>
      <c r="X3617">
        <f t="shared" si="911"/>
        <v>1.5102707330088344E-3</v>
      </c>
      <c r="Y3617">
        <f t="shared" si="912"/>
        <v>0</v>
      </c>
      <c r="Z3617" t="s">
        <v>3649</v>
      </c>
    </row>
    <row r="3618" spans="1:26" x14ac:dyDescent="0.25">
      <c r="A3618" t="s">
        <v>26</v>
      </c>
      <c r="B3618" t="s">
        <v>27</v>
      </c>
      <c r="C3618" t="s">
        <v>35</v>
      </c>
      <c r="D3618">
        <v>1</v>
      </c>
      <c r="F3618">
        <v>1</v>
      </c>
      <c r="G3618">
        <v>105.75</v>
      </c>
      <c r="H3618">
        <f t="shared" si="897"/>
        <v>0</v>
      </c>
      <c r="I3618">
        <f t="shared" si="898"/>
        <v>1</v>
      </c>
      <c r="J3618">
        <f t="shared" si="899"/>
        <v>0</v>
      </c>
      <c r="K3618">
        <f t="shared" si="900"/>
        <v>1</v>
      </c>
      <c r="L3618">
        <f t="shared" si="901"/>
        <v>0</v>
      </c>
      <c r="M3618">
        <f t="shared" si="902"/>
        <v>1</v>
      </c>
      <c r="N3618">
        <f t="shared" si="903"/>
        <v>0</v>
      </c>
      <c r="O3618">
        <f t="shared" si="904"/>
        <v>0</v>
      </c>
      <c r="P3618">
        <v>26</v>
      </c>
      <c r="Q3618">
        <f t="shared" si="905"/>
        <v>1</v>
      </c>
      <c r="R3618">
        <f t="shared" si="906"/>
        <v>0</v>
      </c>
      <c r="S3618">
        <f t="shared" si="907"/>
        <v>0</v>
      </c>
      <c r="T3618">
        <f t="shared" si="908"/>
        <v>0</v>
      </c>
      <c r="U3618">
        <v>1</v>
      </c>
      <c r="V3618">
        <f t="shared" si="909"/>
        <v>0.57795647147156692</v>
      </c>
      <c r="W3618">
        <f t="shared" si="910"/>
        <v>0.64059705502028685</v>
      </c>
      <c r="X3618">
        <f t="shared" si="911"/>
        <v>0.17812073997273031</v>
      </c>
      <c r="Y3618">
        <f t="shared" si="912"/>
        <v>1</v>
      </c>
      <c r="Z3618" t="s">
        <v>3650</v>
      </c>
    </row>
    <row r="3619" spans="1:26" x14ac:dyDescent="0.25">
      <c r="A3619" t="s">
        <v>29</v>
      </c>
      <c r="B3619" t="s">
        <v>38</v>
      </c>
      <c r="C3619" t="s">
        <v>35</v>
      </c>
      <c r="D3619">
        <v>1</v>
      </c>
      <c r="F3619">
        <v>1</v>
      </c>
      <c r="G3619">
        <v>87.3</v>
      </c>
      <c r="H3619">
        <f t="shared" si="897"/>
        <v>0</v>
      </c>
      <c r="I3619">
        <f t="shared" si="898"/>
        <v>1</v>
      </c>
      <c r="J3619">
        <f t="shared" si="899"/>
        <v>0</v>
      </c>
      <c r="K3619">
        <f t="shared" si="900"/>
        <v>1</v>
      </c>
      <c r="L3619">
        <f t="shared" si="901"/>
        <v>0</v>
      </c>
      <c r="M3619">
        <f t="shared" si="902"/>
        <v>0</v>
      </c>
      <c r="N3619">
        <f t="shared" si="903"/>
        <v>1</v>
      </c>
      <c r="O3619">
        <f t="shared" si="904"/>
        <v>0</v>
      </c>
      <c r="P3619">
        <v>69</v>
      </c>
      <c r="Q3619">
        <f t="shared" si="905"/>
        <v>0</v>
      </c>
      <c r="R3619">
        <f t="shared" si="906"/>
        <v>0</v>
      </c>
      <c r="S3619">
        <f t="shared" si="907"/>
        <v>1</v>
      </c>
      <c r="T3619">
        <f t="shared" si="908"/>
        <v>0</v>
      </c>
      <c r="U3619">
        <v>0</v>
      </c>
      <c r="V3619">
        <f t="shared" si="909"/>
        <v>0.13610553756072871</v>
      </c>
      <c r="W3619">
        <f t="shared" si="910"/>
        <v>0.53397395408424797</v>
      </c>
      <c r="X3619">
        <f t="shared" si="911"/>
        <v>1.8524717354694933E-2</v>
      </c>
      <c r="Y3619">
        <f t="shared" si="912"/>
        <v>0</v>
      </c>
      <c r="Z3619" t="s">
        <v>3651</v>
      </c>
    </row>
    <row r="3620" spans="1:26" x14ac:dyDescent="0.25">
      <c r="A3620" t="s">
        <v>26</v>
      </c>
      <c r="B3620" t="s">
        <v>27</v>
      </c>
      <c r="C3620" t="s">
        <v>25</v>
      </c>
      <c r="D3620">
        <v>1</v>
      </c>
      <c r="F3620">
        <v>1</v>
      </c>
      <c r="G3620">
        <v>48.35</v>
      </c>
      <c r="H3620">
        <f t="shared" si="897"/>
        <v>0</v>
      </c>
      <c r="I3620">
        <f t="shared" si="898"/>
        <v>1</v>
      </c>
      <c r="J3620">
        <f t="shared" si="899"/>
        <v>1</v>
      </c>
      <c r="K3620">
        <f t="shared" si="900"/>
        <v>0</v>
      </c>
      <c r="L3620">
        <f t="shared" si="901"/>
        <v>0</v>
      </c>
      <c r="M3620">
        <f t="shared" si="902"/>
        <v>1</v>
      </c>
      <c r="N3620">
        <f t="shared" si="903"/>
        <v>0</v>
      </c>
      <c r="O3620">
        <f t="shared" si="904"/>
        <v>0</v>
      </c>
      <c r="P3620">
        <v>18</v>
      </c>
      <c r="Q3620">
        <f t="shared" si="905"/>
        <v>1</v>
      </c>
      <c r="R3620">
        <f t="shared" si="906"/>
        <v>0</v>
      </c>
      <c r="S3620">
        <f t="shared" si="907"/>
        <v>0</v>
      </c>
      <c r="T3620">
        <f t="shared" si="908"/>
        <v>0</v>
      </c>
      <c r="U3620">
        <v>1</v>
      </c>
      <c r="V3620">
        <f t="shared" si="909"/>
        <v>0.46991207239647625</v>
      </c>
      <c r="W3620">
        <f t="shared" si="910"/>
        <v>0.61536294489551835</v>
      </c>
      <c r="X3620">
        <f t="shared" si="911"/>
        <v>0.28099321099099861</v>
      </c>
      <c r="Y3620">
        <f t="shared" si="912"/>
        <v>1</v>
      </c>
      <c r="Z3620" t="s">
        <v>3652</v>
      </c>
    </row>
    <row r="3621" spans="1:26" x14ac:dyDescent="0.25">
      <c r="A3621" t="s">
        <v>26</v>
      </c>
      <c r="B3621" t="s">
        <v>27</v>
      </c>
      <c r="C3621" t="s">
        <v>25</v>
      </c>
      <c r="D3621">
        <v>0</v>
      </c>
      <c r="F3621">
        <v>1</v>
      </c>
      <c r="G3621">
        <v>54.25</v>
      </c>
      <c r="H3621">
        <f t="shared" si="897"/>
        <v>1</v>
      </c>
      <c r="I3621">
        <f t="shared" si="898"/>
        <v>0</v>
      </c>
      <c r="J3621">
        <f t="shared" si="899"/>
        <v>1</v>
      </c>
      <c r="K3621">
        <f t="shared" si="900"/>
        <v>0</v>
      </c>
      <c r="L3621">
        <f t="shared" si="901"/>
        <v>0</v>
      </c>
      <c r="M3621">
        <f t="shared" si="902"/>
        <v>1</v>
      </c>
      <c r="N3621">
        <f t="shared" si="903"/>
        <v>0</v>
      </c>
      <c r="O3621">
        <f t="shared" si="904"/>
        <v>0</v>
      </c>
      <c r="P3621">
        <v>47</v>
      </c>
      <c r="Q3621">
        <f t="shared" si="905"/>
        <v>1</v>
      </c>
      <c r="R3621">
        <f t="shared" si="906"/>
        <v>0</v>
      </c>
      <c r="S3621">
        <f t="shared" si="907"/>
        <v>0</v>
      </c>
      <c r="T3621">
        <f t="shared" si="908"/>
        <v>0</v>
      </c>
      <c r="U3621">
        <v>0</v>
      </c>
      <c r="V3621">
        <f t="shared" si="909"/>
        <v>0.47911049933357019</v>
      </c>
      <c r="W3621">
        <f t="shared" si="910"/>
        <v>0.61753781015214348</v>
      </c>
      <c r="X3621">
        <f t="shared" si="911"/>
        <v>0.22954687057166295</v>
      </c>
      <c r="Y3621">
        <f t="shared" si="912"/>
        <v>1</v>
      </c>
      <c r="Z3621" t="s">
        <v>3653</v>
      </c>
    </row>
    <row r="3622" spans="1:26" x14ac:dyDescent="0.25">
      <c r="A3622" t="s">
        <v>45</v>
      </c>
      <c r="B3622" t="s">
        <v>33</v>
      </c>
      <c r="C3622" t="s">
        <v>25</v>
      </c>
      <c r="D3622">
        <v>0</v>
      </c>
      <c r="F3622">
        <v>1</v>
      </c>
      <c r="G3622">
        <v>85.3</v>
      </c>
      <c r="H3622">
        <f t="shared" si="897"/>
        <v>1</v>
      </c>
      <c r="I3622">
        <f t="shared" si="898"/>
        <v>0</v>
      </c>
      <c r="J3622">
        <f t="shared" si="899"/>
        <v>1</v>
      </c>
      <c r="K3622">
        <f t="shared" si="900"/>
        <v>0</v>
      </c>
      <c r="L3622">
        <f t="shared" si="901"/>
        <v>0</v>
      </c>
      <c r="M3622">
        <f t="shared" si="902"/>
        <v>0</v>
      </c>
      <c r="N3622">
        <f t="shared" si="903"/>
        <v>0</v>
      </c>
      <c r="O3622">
        <f t="shared" si="904"/>
        <v>1</v>
      </c>
      <c r="P3622">
        <v>72</v>
      </c>
      <c r="Q3622">
        <f t="shared" si="905"/>
        <v>0</v>
      </c>
      <c r="R3622">
        <f t="shared" si="906"/>
        <v>0</v>
      </c>
      <c r="S3622">
        <f t="shared" si="907"/>
        <v>0</v>
      </c>
      <c r="T3622">
        <f t="shared" si="908"/>
        <v>1</v>
      </c>
      <c r="U3622">
        <v>0</v>
      </c>
      <c r="V3622">
        <f t="shared" si="909"/>
        <v>7.3053370691439024E-2</v>
      </c>
      <c r="W3622">
        <f t="shared" si="910"/>
        <v>0.5182552246956218</v>
      </c>
      <c r="X3622">
        <f t="shared" si="911"/>
        <v>5.3367949693808019E-3</v>
      </c>
      <c r="Y3622">
        <f t="shared" si="912"/>
        <v>0</v>
      </c>
      <c r="Z3622" t="s">
        <v>3654</v>
      </c>
    </row>
    <row r="3623" spans="1:26" x14ac:dyDescent="0.25">
      <c r="A3623" t="s">
        <v>26</v>
      </c>
      <c r="B3623" t="s">
        <v>27</v>
      </c>
      <c r="C3623" t="s">
        <v>25</v>
      </c>
      <c r="D3623">
        <v>1</v>
      </c>
      <c r="F3623">
        <v>1</v>
      </c>
      <c r="G3623">
        <v>50</v>
      </c>
      <c r="H3623">
        <f t="shared" si="897"/>
        <v>0</v>
      </c>
      <c r="I3623">
        <f t="shared" si="898"/>
        <v>1</v>
      </c>
      <c r="J3623">
        <f t="shared" si="899"/>
        <v>1</v>
      </c>
      <c r="K3623">
        <f t="shared" si="900"/>
        <v>0</v>
      </c>
      <c r="L3623">
        <f t="shared" si="901"/>
        <v>0</v>
      </c>
      <c r="M3623">
        <f t="shared" si="902"/>
        <v>1</v>
      </c>
      <c r="N3623">
        <f t="shared" si="903"/>
        <v>0</v>
      </c>
      <c r="O3623">
        <f t="shared" si="904"/>
        <v>0</v>
      </c>
      <c r="P3623">
        <v>33</v>
      </c>
      <c r="Q3623">
        <f t="shared" si="905"/>
        <v>1</v>
      </c>
      <c r="R3623">
        <f t="shared" si="906"/>
        <v>0</v>
      </c>
      <c r="S3623">
        <f t="shared" si="907"/>
        <v>0</v>
      </c>
      <c r="T3623">
        <f t="shared" si="908"/>
        <v>0</v>
      </c>
      <c r="U3623">
        <v>0</v>
      </c>
      <c r="V3623">
        <f t="shared" si="909"/>
        <v>0.47248451382803636</v>
      </c>
      <c r="W3623">
        <f t="shared" si="910"/>
        <v>0.61597163866176008</v>
      </c>
      <c r="X3623">
        <f t="shared" si="911"/>
        <v>0.22324161580731589</v>
      </c>
      <c r="Y3623">
        <f t="shared" si="912"/>
        <v>1</v>
      </c>
      <c r="Z3623" t="s">
        <v>3655</v>
      </c>
    </row>
    <row r="3624" spans="1:26" x14ac:dyDescent="0.25">
      <c r="A3624" t="s">
        <v>26</v>
      </c>
      <c r="B3624" t="s">
        <v>30</v>
      </c>
      <c r="C3624" t="s">
        <v>25</v>
      </c>
      <c r="D3624">
        <v>0</v>
      </c>
      <c r="F3624">
        <v>1</v>
      </c>
      <c r="G3624">
        <v>24.4</v>
      </c>
      <c r="H3624">
        <f t="shared" si="897"/>
        <v>1</v>
      </c>
      <c r="I3624">
        <f t="shared" si="898"/>
        <v>0</v>
      </c>
      <c r="J3624">
        <f t="shared" si="899"/>
        <v>1</v>
      </c>
      <c r="K3624">
        <f t="shared" si="900"/>
        <v>0</v>
      </c>
      <c r="L3624">
        <f t="shared" si="901"/>
        <v>0</v>
      </c>
      <c r="M3624">
        <f t="shared" si="902"/>
        <v>1</v>
      </c>
      <c r="N3624">
        <f t="shared" si="903"/>
        <v>0</v>
      </c>
      <c r="O3624">
        <f t="shared" si="904"/>
        <v>0</v>
      </c>
      <c r="P3624">
        <v>2</v>
      </c>
      <c r="Q3624">
        <f t="shared" si="905"/>
        <v>0</v>
      </c>
      <c r="R3624">
        <f t="shared" si="906"/>
        <v>1</v>
      </c>
      <c r="S3624">
        <f t="shared" si="907"/>
        <v>0</v>
      </c>
      <c r="T3624">
        <f t="shared" si="908"/>
        <v>0</v>
      </c>
      <c r="U3624">
        <v>1</v>
      </c>
      <c r="V3624">
        <f t="shared" si="909"/>
        <v>0.29580435151597589</v>
      </c>
      <c r="W3624">
        <f t="shared" si="910"/>
        <v>0.57341653672275894</v>
      </c>
      <c r="X3624">
        <f t="shared" si="911"/>
        <v>0.4958915113438353</v>
      </c>
      <c r="Y3624">
        <f t="shared" si="912"/>
        <v>0</v>
      </c>
      <c r="Z3624" t="s">
        <v>3656</v>
      </c>
    </row>
    <row r="3625" spans="1:26" x14ac:dyDescent="0.25">
      <c r="A3625" t="s">
        <v>45</v>
      </c>
      <c r="B3625" t="s">
        <v>38</v>
      </c>
      <c r="C3625" t="s">
        <v>25</v>
      </c>
      <c r="D3625">
        <v>0</v>
      </c>
      <c r="F3625">
        <v>1</v>
      </c>
      <c r="G3625">
        <v>90.95</v>
      </c>
      <c r="H3625">
        <f t="shared" si="897"/>
        <v>1</v>
      </c>
      <c r="I3625">
        <f t="shared" si="898"/>
        <v>0</v>
      </c>
      <c r="J3625">
        <f t="shared" si="899"/>
        <v>1</v>
      </c>
      <c r="K3625">
        <f t="shared" si="900"/>
        <v>0</v>
      </c>
      <c r="L3625">
        <f t="shared" si="901"/>
        <v>0</v>
      </c>
      <c r="M3625">
        <f t="shared" si="902"/>
        <v>0</v>
      </c>
      <c r="N3625">
        <f t="shared" si="903"/>
        <v>0</v>
      </c>
      <c r="O3625">
        <f t="shared" si="904"/>
        <v>1</v>
      </c>
      <c r="P3625">
        <v>72</v>
      </c>
      <c r="Q3625">
        <f t="shared" si="905"/>
        <v>0</v>
      </c>
      <c r="R3625">
        <f t="shared" si="906"/>
        <v>0</v>
      </c>
      <c r="S3625">
        <f t="shared" si="907"/>
        <v>1</v>
      </c>
      <c r="T3625">
        <f t="shared" si="908"/>
        <v>0</v>
      </c>
      <c r="U3625">
        <v>0</v>
      </c>
      <c r="V3625">
        <f t="shared" si="909"/>
        <v>8.6725203036021964E-2</v>
      </c>
      <c r="W3625">
        <f t="shared" si="910"/>
        <v>0.52166772174551135</v>
      </c>
      <c r="X3625">
        <f t="shared" si="911"/>
        <v>7.5212608416392332E-3</v>
      </c>
      <c r="Y3625">
        <f t="shared" si="912"/>
        <v>0</v>
      </c>
      <c r="Z3625" t="s">
        <v>3657</v>
      </c>
    </row>
    <row r="3626" spans="1:26" x14ac:dyDescent="0.25">
      <c r="A3626" t="s">
        <v>26</v>
      </c>
      <c r="B3626" t="s">
        <v>33</v>
      </c>
      <c r="C3626" t="s">
        <v>35</v>
      </c>
      <c r="D3626">
        <v>1</v>
      </c>
      <c r="F3626">
        <v>1</v>
      </c>
      <c r="G3626">
        <v>72.25</v>
      </c>
      <c r="H3626">
        <f t="shared" si="897"/>
        <v>0</v>
      </c>
      <c r="I3626">
        <f t="shared" si="898"/>
        <v>1</v>
      </c>
      <c r="J3626">
        <f t="shared" si="899"/>
        <v>0</v>
      </c>
      <c r="K3626">
        <f t="shared" si="900"/>
        <v>1</v>
      </c>
      <c r="L3626">
        <f t="shared" si="901"/>
        <v>0</v>
      </c>
      <c r="M3626">
        <f t="shared" si="902"/>
        <v>1</v>
      </c>
      <c r="N3626">
        <f t="shared" si="903"/>
        <v>0</v>
      </c>
      <c r="O3626">
        <f t="shared" si="904"/>
        <v>0</v>
      </c>
      <c r="P3626">
        <v>37</v>
      </c>
      <c r="Q3626">
        <f t="shared" si="905"/>
        <v>0</v>
      </c>
      <c r="R3626">
        <f t="shared" si="906"/>
        <v>0</v>
      </c>
      <c r="S3626">
        <f t="shared" si="907"/>
        <v>0</v>
      </c>
      <c r="T3626">
        <f t="shared" si="908"/>
        <v>1</v>
      </c>
      <c r="U3626">
        <v>0</v>
      </c>
      <c r="V3626">
        <f t="shared" si="909"/>
        <v>0.38895977139627896</v>
      </c>
      <c r="W3626">
        <f t="shared" si="910"/>
        <v>0.59603226037722512</v>
      </c>
      <c r="X3626">
        <f t="shared" si="911"/>
        <v>0.15128970376464559</v>
      </c>
      <c r="Y3626">
        <f t="shared" si="912"/>
        <v>1</v>
      </c>
      <c r="Z3626" t="s">
        <v>3658</v>
      </c>
    </row>
    <row r="3627" spans="1:26" x14ac:dyDescent="0.25">
      <c r="A3627" t="s">
        <v>26</v>
      </c>
      <c r="B3627" t="s">
        <v>38</v>
      </c>
      <c r="C3627" t="s">
        <v>35</v>
      </c>
      <c r="D3627">
        <v>1</v>
      </c>
      <c r="F3627">
        <v>1</v>
      </c>
      <c r="G3627">
        <v>96.1</v>
      </c>
      <c r="H3627">
        <f t="shared" si="897"/>
        <v>0</v>
      </c>
      <c r="I3627">
        <f t="shared" si="898"/>
        <v>1</v>
      </c>
      <c r="J3627">
        <f t="shared" si="899"/>
        <v>0</v>
      </c>
      <c r="K3627">
        <f t="shared" si="900"/>
        <v>1</v>
      </c>
      <c r="L3627">
        <f t="shared" si="901"/>
        <v>0</v>
      </c>
      <c r="M3627">
        <f t="shared" si="902"/>
        <v>1</v>
      </c>
      <c r="N3627">
        <f t="shared" si="903"/>
        <v>0</v>
      </c>
      <c r="O3627">
        <f t="shared" si="904"/>
        <v>0</v>
      </c>
      <c r="P3627">
        <v>62</v>
      </c>
      <c r="Q3627">
        <f t="shared" si="905"/>
        <v>0</v>
      </c>
      <c r="R3627">
        <f t="shared" si="906"/>
        <v>0</v>
      </c>
      <c r="S3627">
        <f t="shared" si="907"/>
        <v>1</v>
      </c>
      <c r="T3627">
        <f t="shared" si="908"/>
        <v>0</v>
      </c>
      <c r="U3627">
        <v>0</v>
      </c>
      <c r="V3627">
        <f t="shared" si="909"/>
        <v>0.40758862463286305</v>
      </c>
      <c r="W3627">
        <f t="shared" si="910"/>
        <v>0.60050953557373499</v>
      </c>
      <c r="X3627">
        <f t="shared" si="911"/>
        <v>0.16612848693010893</v>
      </c>
      <c r="Y3627">
        <f t="shared" si="912"/>
        <v>1</v>
      </c>
      <c r="Z3627" t="s">
        <v>3659</v>
      </c>
    </row>
    <row r="3628" spans="1:26" x14ac:dyDescent="0.25">
      <c r="A3628" t="s">
        <v>45</v>
      </c>
      <c r="B3628" t="s">
        <v>38</v>
      </c>
      <c r="C3628" t="s">
        <v>23</v>
      </c>
      <c r="D3628">
        <v>0</v>
      </c>
      <c r="F3628">
        <v>1</v>
      </c>
      <c r="G3628">
        <v>19.850000000000001</v>
      </c>
      <c r="H3628">
        <f t="shared" si="897"/>
        <v>1</v>
      </c>
      <c r="I3628">
        <f t="shared" si="898"/>
        <v>0</v>
      </c>
      <c r="J3628">
        <f t="shared" si="899"/>
        <v>0</v>
      </c>
      <c r="K3628">
        <f t="shared" si="900"/>
        <v>0</v>
      </c>
      <c r="L3628">
        <f t="shared" si="901"/>
        <v>1</v>
      </c>
      <c r="M3628">
        <f t="shared" si="902"/>
        <v>0</v>
      </c>
      <c r="N3628">
        <f t="shared" si="903"/>
        <v>0</v>
      </c>
      <c r="O3628">
        <f t="shared" si="904"/>
        <v>1</v>
      </c>
      <c r="P3628">
        <v>71</v>
      </c>
      <c r="Q3628">
        <f t="shared" si="905"/>
        <v>0</v>
      </c>
      <c r="R3628">
        <f t="shared" si="906"/>
        <v>0</v>
      </c>
      <c r="S3628">
        <f t="shared" si="907"/>
        <v>1</v>
      </c>
      <c r="T3628">
        <f t="shared" si="908"/>
        <v>0</v>
      </c>
      <c r="U3628">
        <v>0</v>
      </c>
      <c r="V3628">
        <f t="shared" si="909"/>
        <v>-7.1406464384932172E-2</v>
      </c>
      <c r="W3628">
        <f t="shared" si="910"/>
        <v>0.48215596531350313</v>
      </c>
      <c r="X3628">
        <f t="shared" si="911"/>
        <v>5.0988831559565864E-3</v>
      </c>
      <c r="Y3628">
        <f t="shared" si="912"/>
        <v>0</v>
      </c>
      <c r="Z3628" t="s">
        <v>3660</v>
      </c>
    </row>
    <row r="3629" spans="1:26" x14ac:dyDescent="0.25">
      <c r="A3629" t="s">
        <v>26</v>
      </c>
      <c r="B3629" t="s">
        <v>33</v>
      </c>
      <c r="C3629" t="s">
        <v>25</v>
      </c>
      <c r="D3629">
        <v>0</v>
      </c>
      <c r="F3629">
        <v>1</v>
      </c>
      <c r="G3629">
        <v>55.3</v>
      </c>
      <c r="H3629">
        <f t="shared" si="897"/>
        <v>1</v>
      </c>
      <c r="I3629">
        <f t="shared" si="898"/>
        <v>0</v>
      </c>
      <c r="J3629">
        <f t="shared" si="899"/>
        <v>1</v>
      </c>
      <c r="K3629">
        <f t="shared" si="900"/>
        <v>0</v>
      </c>
      <c r="L3629">
        <f t="shared" si="901"/>
        <v>0</v>
      </c>
      <c r="M3629">
        <f t="shared" si="902"/>
        <v>1</v>
      </c>
      <c r="N3629">
        <f t="shared" si="903"/>
        <v>0</v>
      </c>
      <c r="O3629">
        <f t="shared" si="904"/>
        <v>0</v>
      </c>
      <c r="P3629">
        <v>23</v>
      </c>
      <c r="Q3629">
        <f t="shared" si="905"/>
        <v>0</v>
      </c>
      <c r="R3629">
        <f t="shared" si="906"/>
        <v>0</v>
      </c>
      <c r="S3629">
        <f t="shared" si="907"/>
        <v>0</v>
      </c>
      <c r="T3629">
        <f t="shared" si="908"/>
        <v>1</v>
      </c>
      <c r="U3629">
        <v>0</v>
      </c>
      <c r="V3629">
        <f t="shared" si="909"/>
        <v>0.34397916377973892</v>
      </c>
      <c r="W3629">
        <f t="shared" si="910"/>
        <v>0.58515678441161345</v>
      </c>
      <c r="X3629">
        <f t="shared" si="911"/>
        <v>0.11832166511460845</v>
      </c>
      <c r="Y3629">
        <f t="shared" si="912"/>
        <v>1</v>
      </c>
      <c r="Z3629" t="s">
        <v>3661</v>
      </c>
    </row>
    <row r="3630" spans="1:26" x14ac:dyDescent="0.25">
      <c r="A3630" t="s">
        <v>29</v>
      </c>
      <c r="B3630" t="s">
        <v>30</v>
      </c>
      <c r="C3630" t="s">
        <v>23</v>
      </c>
      <c r="D3630">
        <v>0</v>
      </c>
      <c r="F3630">
        <v>1</v>
      </c>
      <c r="G3630">
        <v>20.100000000000001</v>
      </c>
      <c r="H3630">
        <f t="shared" si="897"/>
        <v>1</v>
      </c>
      <c r="I3630">
        <f t="shared" si="898"/>
        <v>0</v>
      </c>
      <c r="J3630">
        <f t="shared" si="899"/>
        <v>0</v>
      </c>
      <c r="K3630">
        <f t="shared" si="900"/>
        <v>0</v>
      </c>
      <c r="L3630">
        <f t="shared" si="901"/>
        <v>1</v>
      </c>
      <c r="M3630">
        <f t="shared" si="902"/>
        <v>0</v>
      </c>
      <c r="N3630">
        <f t="shared" si="903"/>
        <v>1</v>
      </c>
      <c r="O3630">
        <f t="shared" si="904"/>
        <v>0</v>
      </c>
      <c r="P3630">
        <v>16</v>
      </c>
      <c r="Q3630">
        <f t="shared" si="905"/>
        <v>0</v>
      </c>
      <c r="R3630">
        <f t="shared" si="906"/>
        <v>1</v>
      </c>
      <c r="S3630">
        <f t="shared" si="907"/>
        <v>0</v>
      </c>
      <c r="T3630">
        <f t="shared" si="908"/>
        <v>0</v>
      </c>
      <c r="U3630">
        <v>0</v>
      </c>
      <c r="V3630">
        <f t="shared" si="909"/>
        <v>-1.1082644488509315E-2</v>
      </c>
      <c r="W3630">
        <f t="shared" si="910"/>
        <v>0.49722936723639732</v>
      </c>
      <c r="X3630">
        <f t="shared" si="911"/>
        <v>1.2282500885868591E-4</v>
      </c>
      <c r="Y3630">
        <f t="shared" si="912"/>
        <v>0</v>
      </c>
      <c r="Z3630" t="s">
        <v>3662</v>
      </c>
    </row>
    <row r="3631" spans="1:26" x14ac:dyDescent="0.25">
      <c r="A3631" t="s">
        <v>26</v>
      </c>
      <c r="B3631" t="s">
        <v>30</v>
      </c>
      <c r="C3631" t="s">
        <v>25</v>
      </c>
      <c r="D3631">
        <v>0</v>
      </c>
      <c r="F3631">
        <v>1</v>
      </c>
      <c r="G3631">
        <v>69.5</v>
      </c>
      <c r="H3631">
        <f t="shared" si="897"/>
        <v>1</v>
      </c>
      <c r="I3631">
        <f t="shared" si="898"/>
        <v>0</v>
      </c>
      <c r="J3631">
        <f t="shared" si="899"/>
        <v>1</v>
      </c>
      <c r="K3631">
        <f t="shared" si="900"/>
        <v>0</v>
      </c>
      <c r="L3631">
        <f t="shared" si="901"/>
        <v>0</v>
      </c>
      <c r="M3631">
        <f t="shared" si="902"/>
        <v>1</v>
      </c>
      <c r="N3631">
        <f t="shared" si="903"/>
        <v>0</v>
      </c>
      <c r="O3631">
        <f t="shared" si="904"/>
        <v>0</v>
      </c>
      <c r="P3631">
        <v>9</v>
      </c>
      <c r="Q3631">
        <f t="shared" si="905"/>
        <v>0</v>
      </c>
      <c r="R3631">
        <f t="shared" si="906"/>
        <v>1</v>
      </c>
      <c r="S3631">
        <f t="shared" si="907"/>
        <v>0</v>
      </c>
      <c r="T3631">
        <f t="shared" si="908"/>
        <v>0</v>
      </c>
      <c r="U3631">
        <v>0</v>
      </c>
      <c r="V3631">
        <f t="shared" si="909"/>
        <v>0.36611775064528707</v>
      </c>
      <c r="W3631">
        <f t="shared" si="910"/>
        <v>0.59052055809591919</v>
      </c>
      <c r="X3631">
        <f t="shared" si="911"/>
        <v>0.13404220733756458</v>
      </c>
      <c r="Y3631">
        <f t="shared" si="912"/>
        <v>1</v>
      </c>
      <c r="Z3631" t="s">
        <v>3663</v>
      </c>
    </row>
    <row r="3632" spans="1:26" x14ac:dyDescent="0.25">
      <c r="A3632" t="s">
        <v>45</v>
      </c>
      <c r="B3632" t="s">
        <v>30</v>
      </c>
      <c r="C3632" t="s">
        <v>23</v>
      </c>
      <c r="D3632">
        <v>0</v>
      </c>
      <c r="F3632">
        <v>1</v>
      </c>
      <c r="G3632">
        <v>25.15</v>
      </c>
      <c r="H3632">
        <f t="shared" si="897"/>
        <v>1</v>
      </c>
      <c r="I3632">
        <f t="shared" si="898"/>
        <v>0</v>
      </c>
      <c r="J3632">
        <f t="shared" si="899"/>
        <v>0</v>
      </c>
      <c r="K3632">
        <f t="shared" si="900"/>
        <v>0</v>
      </c>
      <c r="L3632">
        <f t="shared" si="901"/>
        <v>1</v>
      </c>
      <c r="M3632">
        <f t="shared" si="902"/>
        <v>0</v>
      </c>
      <c r="N3632">
        <f t="shared" si="903"/>
        <v>0</v>
      </c>
      <c r="O3632">
        <f t="shared" si="904"/>
        <v>1</v>
      </c>
      <c r="P3632">
        <v>17</v>
      </c>
      <c r="Q3632">
        <f t="shared" si="905"/>
        <v>0</v>
      </c>
      <c r="R3632">
        <f t="shared" si="906"/>
        <v>1</v>
      </c>
      <c r="S3632">
        <f t="shared" si="907"/>
        <v>0</v>
      </c>
      <c r="T3632">
        <f t="shared" si="908"/>
        <v>0</v>
      </c>
      <c r="U3632">
        <v>0</v>
      </c>
      <c r="V3632">
        <f t="shared" si="909"/>
        <v>-6.3143470695678314E-2</v>
      </c>
      <c r="W3632">
        <f t="shared" si="910"/>
        <v>0.48421937521900749</v>
      </c>
      <c r="X3632">
        <f t="shared" si="911"/>
        <v>3.9870978914959858E-3</v>
      </c>
      <c r="Y3632">
        <f t="shared" si="912"/>
        <v>0</v>
      </c>
      <c r="Z3632" t="s">
        <v>3664</v>
      </c>
    </row>
    <row r="3633" spans="1:26" x14ac:dyDescent="0.25">
      <c r="A3633" t="s">
        <v>26</v>
      </c>
      <c r="B3633" t="s">
        <v>33</v>
      </c>
      <c r="C3633" t="s">
        <v>23</v>
      </c>
      <c r="D3633">
        <v>0</v>
      </c>
      <c r="F3633">
        <v>1</v>
      </c>
      <c r="G3633">
        <v>20.95</v>
      </c>
      <c r="H3633">
        <f t="shared" si="897"/>
        <v>1</v>
      </c>
      <c r="I3633">
        <f t="shared" si="898"/>
        <v>0</v>
      </c>
      <c r="J3633">
        <f t="shared" si="899"/>
        <v>0</v>
      </c>
      <c r="K3633">
        <f t="shared" si="900"/>
        <v>0</v>
      </c>
      <c r="L3633">
        <f t="shared" si="901"/>
        <v>1</v>
      </c>
      <c r="M3633">
        <f t="shared" si="902"/>
        <v>1</v>
      </c>
      <c r="N3633">
        <f t="shared" si="903"/>
        <v>0</v>
      </c>
      <c r="O3633">
        <f t="shared" si="904"/>
        <v>0</v>
      </c>
      <c r="P3633">
        <v>4</v>
      </c>
      <c r="Q3633">
        <f t="shared" si="905"/>
        <v>0</v>
      </c>
      <c r="R3633">
        <f t="shared" si="906"/>
        <v>0</v>
      </c>
      <c r="S3633">
        <f t="shared" si="907"/>
        <v>0</v>
      </c>
      <c r="T3633">
        <f t="shared" si="908"/>
        <v>1</v>
      </c>
      <c r="U3633">
        <v>1</v>
      </c>
      <c r="V3633">
        <f t="shared" si="909"/>
        <v>0.27538885025834936</v>
      </c>
      <c r="W3633">
        <f t="shared" si="910"/>
        <v>0.56841537850204782</v>
      </c>
      <c r="X3633">
        <f t="shared" si="911"/>
        <v>0.52506131832991687</v>
      </c>
      <c r="Y3633">
        <f t="shared" si="912"/>
        <v>0</v>
      </c>
      <c r="Z3633" t="s">
        <v>3665</v>
      </c>
    </row>
    <row r="3634" spans="1:26" x14ac:dyDescent="0.25">
      <c r="A3634" t="s">
        <v>26</v>
      </c>
      <c r="B3634" t="s">
        <v>27</v>
      </c>
      <c r="C3634" t="s">
        <v>25</v>
      </c>
      <c r="D3634">
        <v>1</v>
      </c>
      <c r="F3634">
        <v>1</v>
      </c>
      <c r="G3634">
        <v>49.55</v>
      </c>
      <c r="H3634">
        <f t="shared" si="897"/>
        <v>0</v>
      </c>
      <c r="I3634">
        <f t="shared" si="898"/>
        <v>1</v>
      </c>
      <c r="J3634">
        <f t="shared" si="899"/>
        <v>1</v>
      </c>
      <c r="K3634">
        <f t="shared" si="900"/>
        <v>0</v>
      </c>
      <c r="L3634">
        <f t="shared" si="901"/>
        <v>0</v>
      </c>
      <c r="M3634">
        <f t="shared" si="902"/>
        <v>1</v>
      </c>
      <c r="N3634">
        <f t="shared" si="903"/>
        <v>0</v>
      </c>
      <c r="O3634">
        <f t="shared" si="904"/>
        <v>0</v>
      </c>
      <c r="P3634">
        <v>1</v>
      </c>
      <c r="Q3634">
        <f t="shared" si="905"/>
        <v>1</v>
      </c>
      <c r="R3634">
        <f t="shared" si="906"/>
        <v>0</v>
      </c>
      <c r="S3634">
        <f t="shared" si="907"/>
        <v>0</v>
      </c>
      <c r="T3634">
        <f t="shared" si="908"/>
        <v>0</v>
      </c>
      <c r="U3634">
        <v>1</v>
      </c>
      <c r="V3634">
        <f t="shared" si="909"/>
        <v>0.47664610815291208</v>
      </c>
      <c r="W3634">
        <f t="shared" si="910"/>
        <v>0.61695558990755217</v>
      </c>
      <c r="X3634">
        <f t="shared" si="911"/>
        <v>0.27389929611149338</v>
      </c>
      <c r="Y3634">
        <f t="shared" si="912"/>
        <v>1</v>
      </c>
      <c r="Z3634" t="s">
        <v>3666</v>
      </c>
    </row>
    <row r="3635" spans="1:26" x14ac:dyDescent="0.25">
      <c r="A3635" t="s">
        <v>26</v>
      </c>
      <c r="B3635" t="s">
        <v>30</v>
      </c>
      <c r="C3635" t="s">
        <v>35</v>
      </c>
      <c r="D3635">
        <v>0</v>
      </c>
      <c r="F3635">
        <v>1</v>
      </c>
      <c r="G3635">
        <v>79.650000000000006</v>
      </c>
      <c r="H3635">
        <f t="shared" si="897"/>
        <v>1</v>
      </c>
      <c r="I3635">
        <f t="shared" si="898"/>
        <v>0</v>
      </c>
      <c r="J3635">
        <f t="shared" si="899"/>
        <v>0</v>
      </c>
      <c r="K3635">
        <f t="shared" si="900"/>
        <v>1</v>
      </c>
      <c r="L3635">
        <f t="shared" si="901"/>
        <v>0</v>
      </c>
      <c r="M3635">
        <f t="shared" si="902"/>
        <v>1</v>
      </c>
      <c r="N3635">
        <f t="shared" si="903"/>
        <v>0</v>
      </c>
      <c r="O3635">
        <f t="shared" si="904"/>
        <v>0</v>
      </c>
      <c r="P3635">
        <v>24</v>
      </c>
      <c r="Q3635">
        <f t="shared" si="905"/>
        <v>0</v>
      </c>
      <c r="R3635">
        <f t="shared" si="906"/>
        <v>1</v>
      </c>
      <c r="S3635">
        <f t="shared" si="907"/>
        <v>0</v>
      </c>
      <c r="T3635">
        <f t="shared" si="908"/>
        <v>0</v>
      </c>
      <c r="U3635">
        <v>0</v>
      </c>
      <c r="V3635">
        <f t="shared" si="909"/>
        <v>0.40049678145297302</v>
      </c>
      <c r="W3635">
        <f t="shared" si="910"/>
        <v>0.59880701134102221</v>
      </c>
      <c r="X3635">
        <f t="shared" si="911"/>
        <v>0.16039767195419044</v>
      </c>
      <c r="Y3635">
        <f t="shared" si="912"/>
        <v>1</v>
      </c>
      <c r="Z3635" t="s">
        <v>3667</v>
      </c>
    </row>
    <row r="3636" spans="1:26" x14ac:dyDescent="0.25">
      <c r="A3636" t="s">
        <v>26</v>
      </c>
      <c r="B3636" t="s">
        <v>27</v>
      </c>
      <c r="C3636" t="s">
        <v>35</v>
      </c>
      <c r="D3636">
        <v>1</v>
      </c>
      <c r="F3636">
        <v>1</v>
      </c>
      <c r="G3636">
        <v>71.25</v>
      </c>
      <c r="H3636">
        <f t="shared" si="897"/>
        <v>0</v>
      </c>
      <c r="I3636">
        <f t="shared" si="898"/>
        <v>1</v>
      </c>
      <c r="J3636">
        <f t="shared" si="899"/>
        <v>0</v>
      </c>
      <c r="K3636">
        <f t="shared" si="900"/>
        <v>1</v>
      </c>
      <c r="L3636">
        <f t="shared" si="901"/>
        <v>0</v>
      </c>
      <c r="M3636">
        <f t="shared" si="902"/>
        <v>1</v>
      </c>
      <c r="N3636">
        <f t="shared" si="903"/>
        <v>0</v>
      </c>
      <c r="O3636">
        <f t="shared" si="904"/>
        <v>0</v>
      </c>
      <c r="P3636">
        <v>1</v>
      </c>
      <c r="Q3636">
        <f t="shared" si="905"/>
        <v>1</v>
      </c>
      <c r="R3636">
        <f t="shared" si="906"/>
        <v>0</v>
      </c>
      <c r="S3636">
        <f t="shared" si="907"/>
        <v>0</v>
      </c>
      <c r="T3636">
        <f t="shared" si="908"/>
        <v>0</v>
      </c>
      <c r="U3636">
        <v>0</v>
      </c>
      <c r="V3636">
        <f t="shared" si="909"/>
        <v>0.52416905972076344</v>
      </c>
      <c r="W3636">
        <f t="shared" si="910"/>
        <v>0.62812211401233164</v>
      </c>
      <c r="X3636">
        <f t="shared" si="911"/>
        <v>0.27475320316854929</v>
      </c>
      <c r="Y3636">
        <f t="shared" si="912"/>
        <v>1</v>
      </c>
      <c r="Z3636" t="s">
        <v>3668</v>
      </c>
    </row>
    <row r="3637" spans="1:26" x14ac:dyDescent="0.25">
      <c r="A3637" t="s">
        <v>45</v>
      </c>
      <c r="B3637" t="s">
        <v>33</v>
      </c>
      <c r="C3637" t="s">
        <v>35</v>
      </c>
      <c r="D3637">
        <v>1</v>
      </c>
      <c r="F3637">
        <v>1</v>
      </c>
      <c r="G3637">
        <v>113.8</v>
      </c>
      <c r="H3637">
        <f t="shared" si="897"/>
        <v>0</v>
      </c>
      <c r="I3637">
        <f t="shared" si="898"/>
        <v>1</v>
      </c>
      <c r="J3637">
        <f t="shared" si="899"/>
        <v>0</v>
      </c>
      <c r="K3637">
        <f t="shared" si="900"/>
        <v>1</v>
      </c>
      <c r="L3637">
        <f t="shared" si="901"/>
        <v>0</v>
      </c>
      <c r="M3637">
        <f t="shared" si="902"/>
        <v>0</v>
      </c>
      <c r="N3637">
        <f t="shared" si="903"/>
        <v>0</v>
      </c>
      <c r="O3637">
        <f t="shared" si="904"/>
        <v>1</v>
      </c>
      <c r="P3637">
        <v>72</v>
      </c>
      <c r="Q3637">
        <f t="shared" si="905"/>
        <v>0</v>
      </c>
      <c r="R3637">
        <f t="shared" si="906"/>
        <v>0</v>
      </c>
      <c r="S3637">
        <f t="shared" si="907"/>
        <v>0</v>
      </c>
      <c r="T3637">
        <f t="shared" si="908"/>
        <v>1</v>
      </c>
      <c r="U3637">
        <v>0</v>
      </c>
      <c r="V3637">
        <f t="shared" si="909"/>
        <v>0.10379500085953927</v>
      </c>
      <c r="W3637">
        <f t="shared" si="910"/>
        <v>0.52592547892543096</v>
      </c>
      <c r="X3637">
        <f t="shared" si="911"/>
        <v>1.0773402203431759E-2</v>
      </c>
      <c r="Y3637">
        <f t="shared" si="912"/>
        <v>0</v>
      </c>
      <c r="Z3637" t="s">
        <v>3669</v>
      </c>
    </row>
    <row r="3638" spans="1:26" x14ac:dyDescent="0.25">
      <c r="A3638" t="s">
        <v>45</v>
      </c>
      <c r="B3638" t="s">
        <v>27</v>
      </c>
      <c r="C3638" t="s">
        <v>23</v>
      </c>
      <c r="D3638">
        <v>0</v>
      </c>
      <c r="F3638">
        <v>1</v>
      </c>
      <c r="G3638">
        <v>24.55</v>
      </c>
      <c r="H3638">
        <f t="shared" si="897"/>
        <v>1</v>
      </c>
      <c r="I3638">
        <f t="shared" si="898"/>
        <v>0</v>
      </c>
      <c r="J3638">
        <f t="shared" si="899"/>
        <v>0</v>
      </c>
      <c r="K3638">
        <f t="shared" si="900"/>
        <v>0</v>
      </c>
      <c r="L3638">
        <f t="shared" si="901"/>
        <v>1</v>
      </c>
      <c r="M3638">
        <f t="shared" si="902"/>
        <v>0</v>
      </c>
      <c r="N3638">
        <f t="shared" si="903"/>
        <v>0</v>
      </c>
      <c r="O3638">
        <f t="shared" si="904"/>
        <v>1</v>
      </c>
      <c r="P3638">
        <v>72</v>
      </c>
      <c r="Q3638">
        <f t="shared" si="905"/>
        <v>1</v>
      </c>
      <c r="R3638">
        <f t="shared" si="906"/>
        <v>0</v>
      </c>
      <c r="S3638">
        <f t="shared" si="907"/>
        <v>0</v>
      </c>
      <c r="T3638">
        <f t="shared" si="908"/>
        <v>0</v>
      </c>
      <c r="U3638">
        <v>0</v>
      </c>
      <c r="V3638">
        <f t="shared" si="909"/>
        <v>7.2689439794032903E-2</v>
      </c>
      <c r="W3638">
        <f t="shared" si="910"/>
        <v>0.51816436264976495</v>
      </c>
      <c r="X3638">
        <f t="shared" si="911"/>
        <v>5.283754657570334E-3</v>
      </c>
      <c r="Y3638">
        <f t="shared" si="912"/>
        <v>0</v>
      </c>
      <c r="Z3638" t="s">
        <v>3670</v>
      </c>
    </row>
    <row r="3639" spans="1:26" x14ac:dyDescent="0.25">
      <c r="A3639" t="s">
        <v>26</v>
      </c>
      <c r="B3639" t="s">
        <v>38</v>
      </c>
      <c r="C3639" t="s">
        <v>23</v>
      </c>
      <c r="D3639">
        <v>0</v>
      </c>
      <c r="F3639">
        <v>1</v>
      </c>
      <c r="G3639">
        <v>19.7</v>
      </c>
      <c r="H3639">
        <f t="shared" si="897"/>
        <v>1</v>
      </c>
      <c r="I3639">
        <f t="shared" si="898"/>
        <v>0</v>
      </c>
      <c r="J3639">
        <f t="shared" si="899"/>
        <v>0</v>
      </c>
      <c r="K3639">
        <f t="shared" si="900"/>
        <v>0</v>
      </c>
      <c r="L3639">
        <f t="shared" si="901"/>
        <v>1</v>
      </c>
      <c r="M3639">
        <f t="shared" si="902"/>
        <v>1</v>
      </c>
      <c r="N3639">
        <f t="shared" si="903"/>
        <v>0</v>
      </c>
      <c r="O3639">
        <f t="shared" si="904"/>
        <v>0</v>
      </c>
      <c r="P3639">
        <v>11</v>
      </c>
      <c r="Q3639">
        <f t="shared" si="905"/>
        <v>0</v>
      </c>
      <c r="R3639">
        <f t="shared" si="906"/>
        <v>0</v>
      </c>
      <c r="S3639">
        <f t="shared" si="907"/>
        <v>1</v>
      </c>
      <c r="T3639">
        <f t="shared" si="908"/>
        <v>0</v>
      </c>
      <c r="U3639">
        <v>0</v>
      </c>
      <c r="V3639">
        <f t="shared" si="909"/>
        <v>0.25974858188771333</v>
      </c>
      <c r="W3639">
        <f t="shared" si="910"/>
        <v>0.56457448665811927</v>
      </c>
      <c r="X3639">
        <f t="shared" si="911"/>
        <v>6.7469325792678114E-2</v>
      </c>
      <c r="Y3639">
        <f t="shared" si="912"/>
        <v>0</v>
      </c>
      <c r="Z3639" t="s">
        <v>3671</v>
      </c>
    </row>
    <row r="3640" spans="1:26" x14ac:dyDescent="0.25">
      <c r="A3640" t="s">
        <v>26</v>
      </c>
      <c r="B3640" t="s">
        <v>30</v>
      </c>
      <c r="C3640" t="s">
        <v>23</v>
      </c>
      <c r="D3640">
        <v>0</v>
      </c>
      <c r="F3640">
        <v>1</v>
      </c>
      <c r="G3640">
        <v>20.25</v>
      </c>
      <c r="H3640">
        <f t="shared" si="897"/>
        <v>1</v>
      </c>
      <c r="I3640">
        <f t="shared" si="898"/>
        <v>0</v>
      </c>
      <c r="J3640">
        <f t="shared" si="899"/>
        <v>0</v>
      </c>
      <c r="K3640">
        <f t="shared" si="900"/>
        <v>0</v>
      </c>
      <c r="L3640">
        <f t="shared" si="901"/>
        <v>1</v>
      </c>
      <c r="M3640">
        <f t="shared" si="902"/>
        <v>1</v>
      </c>
      <c r="N3640">
        <f t="shared" si="903"/>
        <v>0</v>
      </c>
      <c r="O3640">
        <f t="shared" si="904"/>
        <v>0</v>
      </c>
      <c r="P3640">
        <v>9</v>
      </c>
      <c r="Q3640">
        <f t="shared" si="905"/>
        <v>0</v>
      </c>
      <c r="R3640">
        <f t="shared" si="906"/>
        <v>1</v>
      </c>
      <c r="S3640">
        <f t="shared" si="907"/>
        <v>0</v>
      </c>
      <c r="T3640">
        <f t="shared" si="908"/>
        <v>0</v>
      </c>
      <c r="U3640">
        <v>1</v>
      </c>
      <c r="V3640">
        <f t="shared" si="909"/>
        <v>0.27429751146920262</v>
      </c>
      <c r="W3640">
        <f t="shared" si="910"/>
        <v>0.56814763203041663</v>
      </c>
      <c r="X3640">
        <f t="shared" si="911"/>
        <v>0.52664410185979216</v>
      </c>
      <c r="Y3640">
        <f t="shared" si="912"/>
        <v>0</v>
      </c>
      <c r="Z3640" t="s">
        <v>3672</v>
      </c>
    </row>
    <row r="3641" spans="1:26" x14ac:dyDescent="0.25">
      <c r="A3641" t="s">
        <v>26</v>
      </c>
      <c r="B3641" t="s">
        <v>38</v>
      </c>
      <c r="C3641" t="s">
        <v>25</v>
      </c>
      <c r="D3641">
        <v>1</v>
      </c>
      <c r="F3641">
        <v>1</v>
      </c>
      <c r="G3641">
        <v>50.15</v>
      </c>
      <c r="H3641">
        <f t="shared" si="897"/>
        <v>0</v>
      </c>
      <c r="I3641">
        <f t="shared" si="898"/>
        <v>1</v>
      </c>
      <c r="J3641">
        <f t="shared" si="899"/>
        <v>1</v>
      </c>
      <c r="K3641">
        <f t="shared" si="900"/>
        <v>0</v>
      </c>
      <c r="L3641">
        <f t="shared" si="901"/>
        <v>0</v>
      </c>
      <c r="M3641">
        <f t="shared" si="902"/>
        <v>1</v>
      </c>
      <c r="N3641">
        <f t="shared" si="903"/>
        <v>0</v>
      </c>
      <c r="O3641">
        <f t="shared" si="904"/>
        <v>0</v>
      </c>
      <c r="P3641">
        <v>2</v>
      </c>
      <c r="Q3641">
        <f t="shared" si="905"/>
        <v>0</v>
      </c>
      <c r="R3641">
        <f t="shared" si="906"/>
        <v>0</v>
      </c>
      <c r="S3641">
        <f t="shared" si="907"/>
        <v>1</v>
      </c>
      <c r="T3641">
        <f t="shared" si="908"/>
        <v>0</v>
      </c>
      <c r="U3641">
        <v>1</v>
      </c>
      <c r="V3641">
        <f t="shared" si="909"/>
        <v>0.35450464676750337</v>
      </c>
      <c r="W3641">
        <f t="shared" si="910"/>
        <v>0.58770951612369238</v>
      </c>
      <c r="X3641">
        <f t="shared" si="911"/>
        <v>0.41666425104474558</v>
      </c>
      <c r="Y3641">
        <f t="shared" si="912"/>
        <v>1</v>
      </c>
      <c r="Z3641" t="s">
        <v>3673</v>
      </c>
    </row>
    <row r="3642" spans="1:26" x14ac:dyDescent="0.25">
      <c r="A3642" t="s">
        <v>29</v>
      </c>
      <c r="B3642" t="s">
        <v>38</v>
      </c>
      <c r="C3642" t="s">
        <v>35</v>
      </c>
      <c r="D3642">
        <v>1</v>
      </c>
      <c r="F3642">
        <v>1</v>
      </c>
      <c r="G3642">
        <v>100.5</v>
      </c>
      <c r="H3642">
        <f t="shared" si="897"/>
        <v>0</v>
      </c>
      <c r="I3642">
        <f t="shared" si="898"/>
        <v>1</v>
      </c>
      <c r="J3642">
        <f t="shared" si="899"/>
        <v>0</v>
      </c>
      <c r="K3642">
        <f t="shared" si="900"/>
        <v>1</v>
      </c>
      <c r="L3642">
        <f t="shared" si="901"/>
        <v>0</v>
      </c>
      <c r="M3642">
        <f t="shared" si="902"/>
        <v>0</v>
      </c>
      <c r="N3642">
        <f t="shared" si="903"/>
        <v>1</v>
      </c>
      <c r="O3642">
        <f t="shared" si="904"/>
        <v>0</v>
      </c>
      <c r="P3642">
        <v>60</v>
      </c>
      <c r="Q3642">
        <f t="shared" si="905"/>
        <v>0</v>
      </c>
      <c r="R3642">
        <f t="shared" si="906"/>
        <v>0</v>
      </c>
      <c r="S3642">
        <f t="shared" si="907"/>
        <v>1</v>
      </c>
      <c r="T3642">
        <f t="shared" si="908"/>
        <v>0</v>
      </c>
      <c r="U3642">
        <v>0</v>
      </c>
      <c r="V3642">
        <f t="shared" si="909"/>
        <v>0.16154823827396572</v>
      </c>
      <c r="W3642">
        <f t="shared" si="910"/>
        <v>0.54029945363159804</v>
      </c>
      <c r="X3642">
        <f t="shared" si="911"/>
        <v>2.6097833289422005E-2</v>
      </c>
      <c r="Y3642">
        <f t="shared" si="912"/>
        <v>0</v>
      </c>
      <c r="Z3642" t="s">
        <v>3674</v>
      </c>
    </row>
    <row r="3643" spans="1:26" x14ac:dyDescent="0.25">
      <c r="A3643" t="s">
        <v>26</v>
      </c>
      <c r="B3643" t="s">
        <v>27</v>
      </c>
      <c r="C3643" t="s">
        <v>35</v>
      </c>
      <c r="D3643">
        <v>1</v>
      </c>
      <c r="F3643">
        <v>1</v>
      </c>
      <c r="G3643">
        <v>95.9</v>
      </c>
      <c r="H3643">
        <f t="shared" si="897"/>
        <v>0</v>
      </c>
      <c r="I3643">
        <f t="shared" si="898"/>
        <v>1</v>
      </c>
      <c r="J3643">
        <f t="shared" si="899"/>
        <v>0</v>
      </c>
      <c r="K3643">
        <f t="shared" si="900"/>
        <v>1</v>
      </c>
      <c r="L3643">
        <f t="shared" si="901"/>
        <v>0</v>
      </c>
      <c r="M3643">
        <f t="shared" si="902"/>
        <v>1</v>
      </c>
      <c r="N3643">
        <f t="shared" si="903"/>
        <v>0</v>
      </c>
      <c r="O3643">
        <f t="shared" si="904"/>
        <v>0</v>
      </c>
      <c r="P3643">
        <v>29</v>
      </c>
      <c r="Q3643">
        <f t="shared" si="905"/>
        <v>1</v>
      </c>
      <c r="R3643">
        <f t="shared" si="906"/>
        <v>0</v>
      </c>
      <c r="S3643">
        <f t="shared" si="907"/>
        <v>0</v>
      </c>
      <c r="T3643">
        <f t="shared" si="908"/>
        <v>0</v>
      </c>
      <c r="U3643">
        <v>1</v>
      </c>
      <c r="V3643">
        <f t="shared" si="909"/>
        <v>0.54404515728780101</v>
      </c>
      <c r="W3643">
        <f t="shared" si="910"/>
        <v>0.63275292165725439</v>
      </c>
      <c r="X3643">
        <f t="shared" si="911"/>
        <v>0.20789481859270612</v>
      </c>
      <c r="Y3643">
        <f t="shared" si="912"/>
        <v>1</v>
      </c>
      <c r="Z3643" t="s">
        <v>3675</v>
      </c>
    </row>
    <row r="3644" spans="1:26" x14ac:dyDescent="0.25">
      <c r="A3644" t="s">
        <v>45</v>
      </c>
      <c r="B3644" t="s">
        <v>33</v>
      </c>
      <c r="C3644" t="s">
        <v>25</v>
      </c>
      <c r="D3644">
        <v>0</v>
      </c>
      <c r="F3644">
        <v>1</v>
      </c>
      <c r="G3644">
        <v>74.45</v>
      </c>
      <c r="H3644">
        <f t="shared" si="897"/>
        <v>1</v>
      </c>
      <c r="I3644">
        <f t="shared" si="898"/>
        <v>0</v>
      </c>
      <c r="J3644">
        <f t="shared" si="899"/>
        <v>1</v>
      </c>
      <c r="K3644">
        <f t="shared" si="900"/>
        <v>0</v>
      </c>
      <c r="L3644">
        <f t="shared" si="901"/>
        <v>0</v>
      </c>
      <c r="M3644">
        <f t="shared" si="902"/>
        <v>0</v>
      </c>
      <c r="N3644">
        <f t="shared" si="903"/>
        <v>0</v>
      </c>
      <c r="O3644">
        <f t="shared" si="904"/>
        <v>1</v>
      </c>
      <c r="P3644">
        <v>49</v>
      </c>
      <c r="Q3644">
        <f t="shared" si="905"/>
        <v>0</v>
      </c>
      <c r="R3644">
        <f t="shared" si="906"/>
        <v>0</v>
      </c>
      <c r="S3644">
        <f t="shared" si="907"/>
        <v>0</v>
      </c>
      <c r="T3644">
        <f t="shared" si="908"/>
        <v>1</v>
      </c>
      <c r="U3644">
        <v>0</v>
      </c>
      <c r="V3644">
        <f t="shared" si="909"/>
        <v>6.1000788720420321E-2</v>
      </c>
      <c r="W3644">
        <f t="shared" si="910"/>
        <v>0.51524546998486964</v>
      </c>
      <c r="X3644">
        <f t="shared" si="911"/>
        <v>3.721096224513359E-3</v>
      </c>
      <c r="Y3644">
        <f t="shared" si="912"/>
        <v>0</v>
      </c>
      <c r="Z3644" t="s">
        <v>3676</v>
      </c>
    </row>
    <row r="3645" spans="1:26" x14ac:dyDescent="0.25">
      <c r="A3645" t="s">
        <v>26</v>
      </c>
      <c r="B3645" t="s">
        <v>27</v>
      </c>
      <c r="C3645" t="s">
        <v>35</v>
      </c>
      <c r="D3645">
        <v>1</v>
      </c>
      <c r="F3645">
        <v>1</v>
      </c>
      <c r="G3645">
        <v>104.1</v>
      </c>
      <c r="H3645">
        <f t="shared" si="897"/>
        <v>0</v>
      </c>
      <c r="I3645">
        <f t="shared" si="898"/>
        <v>1</v>
      </c>
      <c r="J3645">
        <f t="shared" si="899"/>
        <v>0</v>
      </c>
      <c r="K3645">
        <f t="shared" si="900"/>
        <v>1</v>
      </c>
      <c r="L3645">
        <f t="shared" si="901"/>
        <v>0</v>
      </c>
      <c r="M3645">
        <f t="shared" si="902"/>
        <v>1</v>
      </c>
      <c r="N3645">
        <f t="shared" si="903"/>
        <v>0</v>
      </c>
      <c r="O3645">
        <f t="shared" si="904"/>
        <v>0</v>
      </c>
      <c r="P3645">
        <v>30</v>
      </c>
      <c r="Q3645">
        <f t="shared" si="905"/>
        <v>1</v>
      </c>
      <c r="R3645">
        <f t="shared" si="906"/>
        <v>0</v>
      </c>
      <c r="S3645">
        <f t="shared" si="907"/>
        <v>0</v>
      </c>
      <c r="T3645">
        <f t="shared" si="908"/>
        <v>0</v>
      </c>
      <c r="U3645">
        <v>0</v>
      </c>
      <c r="V3645">
        <f t="shared" si="909"/>
        <v>0.55682941167494848</v>
      </c>
      <c r="W3645">
        <f t="shared" si="910"/>
        <v>0.63571861041322919</v>
      </c>
      <c r="X3645">
        <f t="shared" si="911"/>
        <v>0.31005899370626927</v>
      </c>
      <c r="Y3645">
        <f t="shared" si="912"/>
        <v>1</v>
      </c>
      <c r="Z3645" t="s">
        <v>3677</v>
      </c>
    </row>
    <row r="3646" spans="1:26" x14ac:dyDescent="0.25">
      <c r="A3646" t="s">
        <v>29</v>
      </c>
      <c r="B3646" t="s">
        <v>38</v>
      </c>
      <c r="C3646" t="s">
        <v>23</v>
      </c>
      <c r="D3646">
        <v>0</v>
      </c>
      <c r="F3646">
        <v>1</v>
      </c>
      <c r="G3646">
        <v>19.05</v>
      </c>
      <c r="H3646">
        <f t="shared" si="897"/>
        <v>1</v>
      </c>
      <c r="I3646">
        <f t="shared" si="898"/>
        <v>0</v>
      </c>
      <c r="J3646">
        <f t="shared" si="899"/>
        <v>0</v>
      </c>
      <c r="K3646">
        <f t="shared" si="900"/>
        <v>0</v>
      </c>
      <c r="L3646">
        <f t="shared" si="901"/>
        <v>1</v>
      </c>
      <c r="M3646">
        <f t="shared" si="902"/>
        <v>0</v>
      </c>
      <c r="N3646">
        <f t="shared" si="903"/>
        <v>1</v>
      </c>
      <c r="O3646">
        <f t="shared" si="904"/>
        <v>0</v>
      </c>
      <c r="P3646">
        <v>53</v>
      </c>
      <c r="Q3646">
        <f t="shared" si="905"/>
        <v>0</v>
      </c>
      <c r="R3646">
        <f t="shared" si="906"/>
        <v>0</v>
      </c>
      <c r="S3646">
        <f t="shared" si="907"/>
        <v>1</v>
      </c>
      <c r="T3646">
        <f t="shared" si="908"/>
        <v>0</v>
      </c>
      <c r="U3646">
        <v>0</v>
      </c>
      <c r="V3646">
        <f t="shared" si="909"/>
        <v>-1.2719652672229426E-2</v>
      </c>
      <c r="W3646">
        <f t="shared" si="910"/>
        <v>0.49682012970431272</v>
      </c>
      <c r="X3646">
        <f t="shared" si="911"/>
        <v>1.6178956410215319E-4</v>
      </c>
      <c r="Y3646">
        <f t="shared" si="912"/>
        <v>0</v>
      </c>
      <c r="Z3646" t="s">
        <v>3678</v>
      </c>
    </row>
    <row r="3647" spans="1:26" x14ac:dyDescent="0.25">
      <c r="A3647" t="s">
        <v>45</v>
      </c>
      <c r="B3647" t="s">
        <v>30</v>
      </c>
      <c r="C3647" t="s">
        <v>23</v>
      </c>
      <c r="D3647">
        <v>0</v>
      </c>
      <c r="F3647">
        <v>1</v>
      </c>
      <c r="G3647">
        <v>25</v>
      </c>
      <c r="H3647">
        <f t="shared" si="897"/>
        <v>1</v>
      </c>
      <c r="I3647">
        <f t="shared" si="898"/>
        <v>0</v>
      </c>
      <c r="J3647">
        <f t="shared" si="899"/>
        <v>0</v>
      </c>
      <c r="K3647">
        <f t="shared" si="900"/>
        <v>0</v>
      </c>
      <c r="L3647">
        <f t="shared" si="901"/>
        <v>1</v>
      </c>
      <c r="M3647">
        <f t="shared" si="902"/>
        <v>0</v>
      </c>
      <c r="N3647">
        <f t="shared" si="903"/>
        <v>0</v>
      </c>
      <c r="O3647">
        <f t="shared" si="904"/>
        <v>1</v>
      </c>
      <c r="P3647">
        <v>39</v>
      </c>
      <c r="Q3647">
        <f t="shared" si="905"/>
        <v>0</v>
      </c>
      <c r="R3647">
        <f t="shared" si="906"/>
        <v>1</v>
      </c>
      <c r="S3647">
        <f t="shared" si="907"/>
        <v>0</v>
      </c>
      <c r="T3647">
        <f t="shared" si="908"/>
        <v>0</v>
      </c>
      <c r="U3647">
        <v>0</v>
      </c>
      <c r="V3647">
        <f t="shared" si="909"/>
        <v>-6.3377329007638331E-2</v>
      </c>
      <c r="W3647">
        <f t="shared" si="910"/>
        <v>0.48416096909412276</v>
      </c>
      <c r="X3647">
        <f t="shared" si="911"/>
        <v>4.0166858321424347E-3</v>
      </c>
      <c r="Y3647">
        <f t="shared" si="912"/>
        <v>0</v>
      </c>
      <c r="Z3647" t="s">
        <v>3679</v>
      </c>
    </row>
    <row r="3648" spans="1:26" x14ac:dyDescent="0.25">
      <c r="A3648" t="s">
        <v>26</v>
      </c>
      <c r="B3648" t="s">
        <v>30</v>
      </c>
      <c r="C3648" t="s">
        <v>23</v>
      </c>
      <c r="D3648">
        <v>0</v>
      </c>
      <c r="F3648">
        <v>1</v>
      </c>
      <c r="G3648">
        <v>19.05</v>
      </c>
      <c r="H3648">
        <f t="shared" si="897"/>
        <v>1</v>
      </c>
      <c r="I3648">
        <f t="shared" si="898"/>
        <v>0</v>
      </c>
      <c r="J3648">
        <f t="shared" si="899"/>
        <v>0</v>
      </c>
      <c r="K3648">
        <f t="shared" si="900"/>
        <v>0</v>
      </c>
      <c r="L3648">
        <f t="shared" si="901"/>
        <v>1</v>
      </c>
      <c r="M3648">
        <f t="shared" si="902"/>
        <v>1</v>
      </c>
      <c r="N3648">
        <f t="shared" si="903"/>
        <v>0</v>
      </c>
      <c r="O3648">
        <f t="shared" si="904"/>
        <v>0</v>
      </c>
      <c r="P3648">
        <v>9</v>
      </c>
      <c r="Q3648">
        <f t="shared" si="905"/>
        <v>0</v>
      </c>
      <c r="R3648">
        <f t="shared" si="906"/>
        <v>1</v>
      </c>
      <c r="S3648">
        <f t="shared" si="907"/>
        <v>0</v>
      </c>
      <c r="T3648">
        <f t="shared" si="908"/>
        <v>0</v>
      </c>
      <c r="U3648">
        <v>0</v>
      </c>
      <c r="V3648">
        <f t="shared" si="909"/>
        <v>0.26359836512997564</v>
      </c>
      <c r="W3648">
        <f t="shared" si="910"/>
        <v>0.565520643013941</v>
      </c>
      <c r="X3648">
        <f t="shared" si="911"/>
        <v>6.9484098099195965E-2</v>
      </c>
      <c r="Y3648">
        <f t="shared" si="912"/>
        <v>0</v>
      </c>
      <c r="Z3648" t="s">
        <v>3680</v>
      </c>
    </row>
    <row r="3649" spans="1:26" x14ac:dyDescent="0.25">
      <c r="A3649" t="s">
        <v>29</v>
      </c>
      <c r="B3649" t="s">
        <v>27</v>
      </c>
      <c r="C3649" t="s">
        <v>35</v>
      </c>
      <c r="D3649">
        <v>0</v>
      </c>
      <c r="F3649">
        <v>1</v>
      </c>
      <c r="G3649">
        <v>81.900000000000006</v>
      </c>
      <c r="H3649">
        <f t="shared" si="897"/>
        <v>1</v>
      </c>
      <c r="I3649">
        <f t="shared" si="898"/>
        <v>0</v>
      </c>
      <c r="J3649">
        <f t="shared" si="899"/>
        <v>0</v>
      </c>
      <c r="K3649">
        <f t="shared" si="900"/>
        <v>1</v>
      </c>
      <c r="L3649">
        <f t="shared" si="901"/>
        <v>0</v>
      </c>
      <c r="M3649">
        <f t="shared" si="902"/>
        <v>0</v>
      </c>
      <c r="N3649">
        <f t="shared" si="903"/>
        <v>1</v>
      </c>
      <c r="O3649">
        <f t="shared" si="904"/>
        <v>0</v>
      </c>
      <c r="P3649">
        <v>39</v>
      </c>
      <c r="Q3649">
        <f t="shared" si="905"/>
        <v>1</v>
      </c>
      <c r="R3649">
        <f t="shared" si="906"/>
        <v>0</v>
      </c>
      <c r="S3649">
        <f t="shared" si="907"/>
        <v>0</v>
      </c>
      <c r="T3649">
        <f t="shared" si="908"/>
        <v>0</v>
      </c>
      <c r="U3649">
        <v>0</v>
      </c>
      <c r="V3649">
        <f t="shared" si="909"/>
        <v>0.26931815132847514</v>
      </c>
      <c r="W3649">
        <f t="shared" si="910"/>
        <v>0.56692550445903966</v>
      </c>
      <c r="X3649">
        <f t="shared" si="911"/>
        <v>7.2532266634987436E-2</v>
      </c>
      <c r="Y3649">
        <f t="shared" si="912"/>
        <v>0</v>
      </c>
      <c r="Z3649" t="s">
        <v>3681</v>
      </c>
    </row>
    <row r="3650" spans="1:26" x14ac:dyDescent="0.25">
      <c r="A3650" t="s">
        <v>26</v>
      </c>
      <c r="B3650" t="s">
        <v>27</v>
      </c>
      <c r="C3650" t="s">
        <v>35</v>
      </c>
      <c r="D3650">
        <v>1</v>
      </c>
      <c r="F3650">
        <v>1</v>
      </c>
      <c r="G3650">
        <v>69.7</v>
      </c>
      <c r="H3650">
        <f t="shared" si="897"/>
        <v>0</v>
      </c>
      <c r="I3650">
        <f t="shared" si="898"/>
        <v>1</v>
      </c>
      <c r="J3650">
        <f t="shared" si="899"/>
        <v>0</v>
      </c>
      <c r="K3650">
        <f t="shared" si="900"/>
        <v>1</v>
      </c>
      <c r="L3650">
        <f t="shared" si="901"/>
        <v>0</v>
      </c>
      <c r="M3650">
        <f t="shared" si="902"/>
        <v>1</v>
      </c>
      <c r="N3650">
        <f t="shared" si="903"/>
        <v>0</v>
      </c>
      <c r="O3650">
        <f t="shared" si="904"/>
        <v>0</v>
      </c>
      <c r="P3650">
        <v>8</v>
      </c>
      <c r="Q3650">
        <f t="shared" si="905"/>
        <v>1</v>
      </c>
      <c r="R3650">
        <f t="shared" si="906"/>
        <v>0</v>
      </c>
      <c r="S3650">
        <f t="shared" si="907"/>
        <v>0</v>
      </c>
      <c r="T3650">
        <f t="shared" si="908"/>
        <v>0</v>
      </c>
      <c r="U3650">
        <v>0</v>
      </c>
      <c r="V3650">
        <f t="shared" si="909"/>
        <v>0.50806107472620743</v>
      </c>
      <c r="W3650">
        <f t="shared" si="910"/>
        <v>0.6243518352462073</v>
      </c>
      <c r="X3650">
        <f t="shared" si="911"/>
        <v>0.2581260556519489</v>
      </c>
      <c r="Y3650">
        <f t="shared" si="912"/>
        <v>1</v>
      </c>
      <c r="Z3650" t="s">
        <v>3682</v>
      </c>
    </row>
    <row r="3651" spans="1:26" x14ac:dyDescent="0.25">
      <c r="A3651" t="s">
        <v>29</v>
      </c>
      <c r="B3651" t="s">
        <v>27</v>
      </c>
      <c r="C3651" t="s">
        <v>35</v>
      </c>
      <c r="D3651">
        <v>0</v>
      </c>
      <c r="F3651">
        <v>1</v>
      </c>
      <c r="G3651">
        <v>90.15</v>
      </c>
      <c r="H3651">
        <f t="shared" ref="H3651:H3714" si="913">IF(D3651:D10693=0,1,0)</f>
        <v>1</v>
      </c>
      <c r="I3651">
        <f t="shared" ref="I3651:I3714" si="914">IF(D3651:D10693=1,1,0)</f>
        <v>0</v>
      </c>
      <c r="J3651">
        <f t="shared" ref="J3651:J3714" si="915">IF(C3651:C10693="DSL",1,0)</f>
        <v>0</v>
      </c>
      <c r="K3651">
        <f t="shared" ref="K3651:K3714" si="916">IF(C3651:C10693="Fiber optic",1,0)</f>
        <v>1</v>
      </c>
      <c r="L3651">
        <f t="shared" ref="L3651:L3714" si="917">IF(C3651:C10693="No",1,0)</f>
        <v>0</v>
      </c>
      <c r="M3651">
        <f t="shared" ref="M3651:M3714" si="918">IF(A3651:A10693="Month-to-month",1,0)</f>
        <v>0</v>
      </c>
      <c r="N3651">
        <f t="shared" ref="N3651:N3714" si="919">IF(A3651:A10693="ONE YEAR",1,0)</f>
        <v>1</v>
      </c>
      <c r="O3651">
        <f t="shared" ref="O3651:O3714" si="920">IF(A3651:A10693="two year",1,0)</f>
        <v>0</v>
      </c>
      <c r="P3651">
        <v>51</v>
      </c>
      <c r="Q3651">
        <f t="shared" ref="Q3651:Q3714" si="921">IF(B3651:B10693="Electronic check",1,0)</f>
        <v>1</v>
      </c>
      <c r="R3651">
        <f t="shared" ref="R3651:R3714" si="922">IF(B3651:B10693="Mailed check",1,0)</f>
        <v>0</v>
      </c>
      <c r="S3651">
        <f t="shared" ref="S3651:S3714" si="923">IF(B3651:B10693="Credit card (automatic)",1,0)</f>
        <v>0</v>
      </c>
      <c r="T3651">
        <f t="shared" ref="T3651:T3714" si="924">IF(B3651:B10693="Bank transfer (automatic)",1,0)</f>
        <v>0</v>
      </c>
      <c r="U3651">
        <v>0</v>
      </c>
      <c r="V3651">
        <f t="shared" si="909"/>
        <v>0.2636257401212177</v>
      </c>
      <c r="W3651">
        <f t="shared" si="910"/>
        <v>0.5655273692300905</v>
      </c>
      <c r="X3651">
        <f t="shared" si="911"/>
        <v>6.9498530854459811E-2</v>
      </c>
      <c r="Y3651">
        <f t="shared" si="912"/>
        <v>0</v>
      </c>
      <c r="Z3651" t="s">
        <v>3683</v>
      </c>
    </row>
    <row r="3652" spans="1:26" x14ac:dyDescent="0.25">
      <c r="A3652" t="s">
        <v>45</v>
      </c>
      <c r="B3652" t="s">
        <v>38</v>
      </c>
      <c r="C3652" t="s">
        <v>23</v>
      </c>
      <c r="D3652">
        <v>0</v>
      </c>
      <c r="F3652">
        <v>1</v>
      </c>
      <c r="G3652">
        <v>25.35</v>
      </c>
      <c r="H3652">
        <f t="shared" si="913"/>
        <v>1</v>
      </c>
      <c r="I3652">
        <f t="shared" si="914"/>
        <v>0</v>
      </c>
      <c r="J3652">
        <f t="shared" si="915"/>
        <v>0</v>
      </c>
      <c r="K3652">
        <f t="shared" si="916"/>
        <v>0</v>
      </c>
      <c r="L3652">
        <f t="shared" si="917"/>
        <v>1</v>
      </c>
      <c r="M3652">
        <f t="shared" si="918"/>
        <v>0</v>
      </c>
      <c r="N3652">
        <f t="shared" si="919"/>
        <v>0</v>
      </c>
      <c r="O3652">
        <f t="shared" si="920"/>
        <v>1</v>
      </c>
      <c r="P3652">
        <v>71</v>
      </c>
      <c r="Q3652">
        <f t="shared" si="921"/>
        <v>0</v>
      </c>
      <c r="R3652">
        <f t="shared" si="922"/>
        <v>0</v>
      </c>
      <c r="S3652">
        <f t="shared" si="923"/>
        <v>1</v>
      </c>
      <c r="T3652">
        <f t="shared" si="924"/>
        <v>0</v>
      </c>
      <c r="U3652">
        <v>0</v>
      </c>
      <c r="V3652">
        <f t="shared" ref="V3652:V3715" si="925">G3652*$G$2+H3653*$H$2+K3653*$K$2+M3652*$M$2+O3652*$O$2+Q3652*$Q$2+L3652*$L$2</f>
        <v>-4.9140210508762369E-2</v>
      </c>
      <c r="W3652">
        <f t="shared" ref="W3652:W3715" si="926">1/ (1+EXP(-V3652))</f>
        <v>0.48771741889743297</v>
      </c>
      <c r="X3652">
        <f t="shared" ref="X3652:X3715" si="927">(U3652-V3652)^2</f>
        <v>2.4147602888454794E-3</v>
      </c>
      <c r="Y3652">
        <f t="shared" ref="Y3652:Y3715" si="928">IF(W3652&gt;=0.58,1,0)</f>
        <v>0</v>
      </c>
      <c r="Z3652" t="s">
        <v>3684</v>
      </c>
    </row>
    <row r="3653" spans="1:26" x14ac:dyDescent="0.25">
      <c r="A3653" t="s">
        <v>45</v>
      </c>
      <c r="B3653" t="s">
        <v>30</v>
      </c>
      <c r="C3653" t="s">
        <v>23</v>
      </c>
      <c r="D3653">
        <v>1</v>
      </c>
      <c r="F3653">
        <v>1</v>
      </c>
      <c r="G3653">
        <v>24.65</v>
      </c>
      <c r="H3653">
        <f t="shared" si="913"/>
        <v>0</v>
      </c>
      <c r="I3653">
        <f t="shared" si="914"/>
        <v>1</v>
      </c>
      <c r="J3653">
        <f t="shared" si="915"/>
        <v>0</v>
      </c>
      <c r="K3653">
        <f t="shared" si="916"/>
        <v>0</v>
      </c>
      <c r="L3653">
        <f t="shared" si="917"/>
        <v>1</v>
      </c>
      <c r="M3653">
        <f t="shared" si="918"/>
        <v>0</v>
      </c>
      <c r="N3653">
        <f t="shared" si="919"/>
        <v>0</v>
      </c>
      <c r="O3653">
        <f t="shared" si="920"/>
        <v>1</v>
      </c>
      <c r="P3653">
        <v>71</v>
      </c>
      <c r="Q3653">
        <f t="shared" si="921"/>
        <v>0</v>
      </c>
      <c r="R3653">
        <f t="shared" si="922"/>
        <v>1</v>
      </c>
      <c r="S3653">
        <f t="shared" si="923"/>
        <v>0</v>
      </c>
      <c r="T3653">
        <f t="shared" si="924"/>
        <v>0</v>
      </c>
      <c r="U3653">
        <v>0</v>
      </c>
      <c r="V3653">
        <f t="shared" si="925"/>
        <v>-5.0231549297909114E-2</v>
      </c>
      <c r="W3653">
        <f t="shared" si="926"/>
        <v>0.48744475252348624</v>
      </c>
      <c r="X3653">
        <f t="shared" si="927"/>
        <v>2.5232085448682736E-3</v>
      </c>
      <c r="Y3653">
        <f t="shared" si="928"/>
        <v>0</v>
      </c>
      <c r="Z3653" t="s">
        <v>3685</v>
      </c>
    </row>
    <row r="3654" spans="1:26" x14ac:dyDescent="0.25">
      <c r="A3654" t="s">
        <v>45</v>
      </c>
      <c r="B3654" t="s">
        <v>38</v>
      </c>
      <c r="C3654" t="s">
        <v>23</v>
      </c>
      <c r="D3654">
        <v>1</v>
      </c>
      <c r="F3654">
        <v>1</v>
      </c>
      <c r="G3654">
        <v>19.55</v>
      </c>
      <c r="H3654">
        <f t="shared" si="913"/>
        <v>0</v>
      </c>
      <c r="I3654">
        <f t="shared" si="914"/>
        <v>1</v>
      </c>
      <c r="J3654">
        <f t="shared" si="915"/>
        <v>0</v>
      </c>
      <c r="K3654">
        <f t="shared" si="916"/>
        <v>0</v>
      </c>
      <c r="L3654">
        <f t="shared" si="917"/>
        <v>1</v>
      </c>
      <c r="M3654">
        <f t="shared" si="918"/>
        <v>0</v>
      </c>
      <c r="N3654">
        <f t="shared" si="919"/>
        <v>0</v>
      </c>
      <c r="O3654">
        <f t="shared" si="920"/>
        <v>1</v>
      </c>
      <c r="P3654">
        <v>70</v>
      </c>
      <c r="Q3654">
        <f t="shared" si="921"/>
        <v>0</v>
      </c>
      <c r="R3654">
        <f t="shared" si="922"/>
        <v>0</v>
      </c>
      <c r="S3654">
        <f t="shared" si="923"/>
        <v>1</v>
      </c>
      <c r="T3654">
        <f t="shared" si="924"/>
        <v>0</v>
      </c>
      <c r="U3654">
        <v>0</v>
      </c>
      <c r="V3654">
        <f t="shared" si="925"/>
        <v>-5.8182731904549617E-2</v>
      </c>
      <c r="W3654">
        <f t="shared" si="926"/>
        <v>0.48545841900913728</v>
      </c>
      <c r="X3654">
        <f t="shared" si="927"/>
        <v>3.3852302918766959E-3</v>
      </c>
      <c r="Y3654">
        <f t="shared" si="928"/>
        <v>0</v>
      </c>
      <c r="Z3654" t="s">
        <v>3686</v>
      </c>
    </row>
    <row r="3655" spans="1:26" x14ac:dyDescent="0.25">
      <c r="A3655" t="s">
        <v>26</v>
      </c>
      <c r="B3655" t="s">
        <v>27</v>
      </c>
      <c r="C3655" t="s">
        <v>25</v>
      </c>
      <c r="D3655">
        <v>1</v>
      </c>
      <c r="F3655">
        <v>1</v>
      </c>
      <c r="G3655">
        <v>25.25</v>
      </c>
      <c r="H3655">
        <f t="shared" si="913"/>
        <v>0</v>
      </c>
      <c r="I3655">
        <f t="shared" si="914"/>
        <v>1</v>
      </c>
      <c r="J3655">
        <f t="shared" si="915"/>
        <v>1</v>
      </c>
      <c r="K3655">
        <f t="shared" si="916"/>
        <v>0</v>
      </c>
      <c r="L3655">
        <f t="shared" si="917"/>
        <v>0</v>
      </c>
      <c r="M3655">
        <f t="shared" si="918"/>
        <v>1</v>
      </c>
      <c r="N3655">
        <f t="shared" si="919"/>
        <v>0</v>
      </c>
      <c r="O3655">
        <f t="shared" si="920"/>
        <v>0</v>
      </c>
      <c r="P3655">
        <v>1</v>
      </c>
      <c r="Q3655">
        <f t="shared" si="921"/>
        <v>1</v>
      </c>
      <c r="R3655">
        <f t="shared" si="922"/>
        <v>0</v>
      </c>
      <c r="S3655">
        <f t="shared" si="923"/>
        <v>0</v>
      </c>
      <c r="T3655">
        <f t="shared" si="924"/>
        <v>0</v>
      </c>
      <c r="U3655">
        <v>1</v>
      </c>
      <c r="V3655">
        <f t="shared" si="925"/>
        <v>0.43389789235463394</v>
      </c>
      <c r="W3655">
        <f t="shared" si="926"/>
        <v>0.60680406399668996</v>
      </c>
      <c r="X3655">
        <f t="shared" si="927"/>
        <v>0.32047159628052563</v>
      </c>
      <c r="Y3655">
        <f t="shared" si="928"/>
        <v>1</v>
      </c>
      <c r="Z3655" t="s">
        <v>3687</v>
      </c>
    </row>
    <row r="3656" spans="1:26" x14ac:dyDescent="0.25">
      <c r="A3656" t="s">
        <v>45</v>
      </c>
      <c r="B3656" t="s">
        <v>33</v>
      </c>
      <c r="C3656" t="s">
        <v>25</v>
      </c>
      <c r="D3656">
        <v>0</v>
      </c>
      <c r="F3656">
        <v>1</v>
      </c>
      <c r="G3656">
        <v>60</v>
      </c>
      <c r="H3656">
        <f t="shared" si="913"/>
        <v>1</v>
      </c>
      <c r="I3656">
        <f t="shared" si="914"/>
        <v>0</v>
      </c>
      <c r="J3656">
        <f t="shared" si="915"/>
        <v>1</v>
      </c>
      <c r="K3656">
        <f t="shared" si="916"/>
        <v>0</v>
      </c>
      <c r="L3656">
        <f t="shared" si="917"/>
        <v>0</v>
      </c>
      <c r="M3656">
        <f t="shared" si="918"/>
        <v>0</v>
      </c>
      <c r="N3656">
        <f t="shared" si="919"/>
        <v>0</v>
      </c>
      <c r="O3656">
        <f t="shared" si="920"/>
        <v>1</v>
      </c>
      <c r="P3656">
        <v>38</v>
      </c>
      <c r="Q3656">
        <f t="shared" si="921"/>
        <v>0</v>
      </c>
      <c r="R3656">
        <f t="shared" si="922"/>
        <v>0</v>
      </c>
      <c r="S3656">
        <f t="shared" si="923"/>
        <v>0</v>
      </c>
      <c r="T3656">
        <f t="shared" si="924"/>
        <v>1</v>
      </c>
      <c r="U3656">
        <v>0</v>
      </c>
      <c r="V3656">
        <f t="shared" si="925"/>
        <v>2.4780988897302972E-2</v>
      </c>
      <c r="W3656">
        <f t="shared" si="926"/>
        <v>0.50619493020335393</v>
      </c>
      <c r="X3656">
        <f t="shared" si="927"/>
        <v>6.1409741072825314E-4</v>
      </c>
      <c r="Y3656">
        <f t="shared" si="928"/>
        <v>0</v>
      </c>
      <c r="Z3656" t="s">
        <v>3688</v>
      </c>
    </row>
    <row r="3657" spans="1:26" x14ac:dyDescent="0.25">
      <c r="A3657" t="s">
        <v>26</v>
      </c>
      <c r="B3657" t="s">
        <v>38</v>
      </c>
      <c r="C3657" t="s">
        <v>35</v>
      </c>
      <c r="D3657">
        <v>0</v>
      </c>
      <c r="F3657">
        <v>1</v>
      </c>
      <c r="G3657">
        <v>89.9</v>
      </c>
      <c r="H3657">
        <f t="shared" si="913"/>
        <v>1</v>
      </c>
      <c r="I3657">
        <f t="shared" si="914"/>
        <v>0</v>
      </c>
      <c r="J3657">
        <f t="shared" si="915"/>
        <v>0</v>
      </c>
      <c r="K3657">
        <f t="shared" si="916"/>
        <v>1</v>
      </c>
      <c r="L3657">
        <f t="shared" si="917"/>
        <v>0</v>
      </c>
      <c r="M3657">
        <f t="shared" si="918"/>
        <v>1</v>
      </c>
      <c r="N3657">
        <f t="shared" si="919"/>
        <v>0</v>
      </c>
      <c r="O3657">
        <f t="shared" si="920"/>
        <v>0</v>
      </c>
      <c r="P3657">
        <v>28</v>
      </c>
      <c r="Q3657">
        <f t="shared" si="921"/>
        <v>0</v>
      </c>
      <c r="R3657">
        <f t="shared" si="922"/>
        <v>0</v>
      </c>
      <c r="S3657">
        <f t="shared" si="923"/>
        <v>1</v>
      </c>
      <c r="T3657">
        <f t="shared" si="924"/>
        <v>0</v>
      </c>
      <c r="U3657">
        <v>0</v>
      </c>
      <c r="V3657">
        <f t="shared" si="925"/>
        <v>0.39792248107184908</v>
      </c>
      <c r="W3657">
        <f t="shared" si="926"/>
        <v>0.59818841168639969</v>
      </c>
      <c r="X3657">
        <f t="shared" si="927"/>
        <v>0.15834230094237609</v>
      </c>
      <c r="Y3657">
        <f t="shared" si="928"/>
        <v>1</v>
      </c>
      <c r="Z3657" t="s">
        <v>3689</v>
      </c>
    </row>
    <row r="3658" spans="1:26" x14ac:dyDescent="0.25">
      <c r="A3658" t="s">
        <v>26</v>
      </c>
      <c r="B3658" t="s">
        <v>33</v>
      </c>
      <c r="C3658" t="s">
        <v>23</v>
      </c>
      <c r="D3658">
        <v>0</v>
      </c>
      <c r="F3658">
        <v>1</v>
      </c>
      <c r="G3658">
        <v>19.399999999999999</v>
      </c>
      <c r="H3658">
        <f t="shared" si="913"/>
        <v>1</v>
      </c>
      <c r="I3658">
        <f t="shared" si="914"/>
        <v>0</v>
      </c>
      <c r="J3658">
        <f t="shared" si="915"/>
        <v>0</v>
      </c>
      <c r="K3658">
        <f t="shared" si="916"/>
        <v>0</v>
      </c>
      <c r="L3658">
        <f t="shared" si="917"/>
        <v>1</v>
      </c>
      <c r="M3658">
        <f t="shared" si="918"/>
        <v>1</v>
      </c>
      <c r="N3658">
        <f t="shared" si="919"/>
        <v>0</v>
      </c>
      <c r="O3658">
        <f t="shared" si="920"/>
        <v>0</v>
      </c>
      <c r="P3658">
        <v>32</v>
      </c>
      <c r="Q3658">
        <f t="shared" si="921"/>
        <v>0</v>
      </c>
      <c r="R3658">
        <f t="shared" si="922"/>
        <v>0</v>
      </c>
      <c r="S3658">
        <f t="shared" si="923"/>
        <v>0</v>
      </c>
      <c r="T3658">
        <f t="shared" si="924"/>
        <v>1</v>
      </c>
      <c r="U3658">
        <v>0</v>
      </c>
      <c r="V3658">
        <f t="shared" si="925"/>
        <v>0.27297231436809588</v>
      </c>
      <c r="W3658">
        <f t="shared" si="926"/>
        <v>0.56782245778407991</v>
      </c>
      <c r="X3658">
        <f t="shared" si="927"/>
        <v>7.4513884411474565E-2</v>
      </c>
      <c r="Y3658">
        <f t="shared" si="928"/>
        <v>0</v>
      </c>
      <c r="Z3658" t="s">
        <v>3690</v>
      </c>
    </row>
    <row r="3659" spans="1:26" x14ac:dyDescent="0.25">
      <c r="A3659" t="s">
        <v>45</v>
      </c>
      <c r="B3659" t="s">
        <v>30</v>
      </c>
      <c r="C3659" t="s">
        <v>25</v>
      </c>
      <c r="D3659">
        <v>1</v>
      </c>
      <c r="F3659">
        <v>1</v>
      </c>
      <c r="G3659">
        <v>49.8</v>
      </c>
      <c r="H3659">
        <f t="shared" si="913"/>
        <v>0</v>
      </c>
      <c r="I3659">
        <f t="shared" si="914"/>
        <v>1</v>
      </c>
      <c r="J3659">
        <f t="shared" si="915"/>
        <v>1</v>
      </c>
      <c r="K3659">
        <f t="shared" si="916"/>
        <v>0</v>
      </c>
      <c r="L3659">
        <f t="shared" si="917"/>
        <v>0</v>
      </c>
      <c r="M3659">
        <f t="shared" si="918"/>
        <v>0</v>
      </c>
      <c r="N3659">
        <f t="shared" si="919"/>
        <v>0</v>
      </c>
      <c r="O3659">
        <f t="shared" si="920"/>
        <v>1</v>
      </c>
      <c r="P3659">
        <v>49</v>
      </c>
      <c r="Q3659">
        <f t="shared" si="921"/>
        <v>0</v>
      </c>
      <c r="R3659">
        <f t="shared" si="922"/>
        <v>1</v>
      </c>
      <c r="S3659">
        <f t="shared" si="923"/>
        <v>0</v>
      </c>
      <c r="T3659">
        <f t="shared" si="924"/>
        <v>0</v>
      </c>
      <c r="U3659">
        <v>0</v>
      </c>
      <c r="V3659">
        <f t="shared" si="925"/>
        <v>4.0154544232662293E-3</v>
      </c>
      <c r="W3659">
        <f t="shared" si="926"/>
        <v>0.50100386225697124</v>
      </c>
      <c r="X3659">
        <f t="shared" si="927"/>
        <v>1.6123874225328327E-5</v>
      </c>
      <c r="Y3659">
        <f t="shared" si="928"/>
        <v>0</v>
      </c>
      <c r="Z3659" t="s">
        <v>3691</v>
      </c>
    </row>
    <row r="3660" spans="1:26" x14ac:dyDescent="0.25">
      <c r="A3660" t="s">
        <v>45</v>
      </c>
      <c r="B3660" t="s">
        <v>33</v>
      </c>
      <c r="C3660" t="s">
        <v>23</v>
      </c>
      <c r="D3660">
        <v>0</v>
      </c>
      <c r="F3660">
        <v>1</v>
      </c>
      <c r="G3660">
        <v>24.1</v>
      </c>
      <c r="H3660">
        <f t="shared" si="913"/>
        <v>1</v>
      </c>
      <c r="I3660">
        <f t="shared" si="914"/>
        <v>0</v>
      </c>
      <c r="J3660">
        <f t="shared" si="915"/>
        <v>0</v>
      </c>
      <c r="K3660">
        <f t="shared" si="916"/>
        <v>0</v>
      </c>
      <c r="L3660">
        <f t="shared" si="917"/>
        <v>1</v>
      </c>
      <c r="M3660">
        <f t="shared" si="918"/>
        <v>0</v>
      </c>
      <c r="N3660">
        <f t="shared" si="919"/>
        <v>0</v>
      </c>
      <c r="O3660">
        <f t="shared" si="920"/>
        <v>1</v>
      </c>
      <c r="P3660">
        <v>37</v>
      </c>
      <c r="Q3660">
        <f t="shared" si="921"/>
        <v>0</v>
      </c>
      <c r="R3660">
        <f t="shared" si="922"/>
        <v>0</v>
      </c>
      <c r="S3660">
        <f t="shared" si="923"/>
        <v>0</v>
      </c>
      <c r="T3660">
        <f t="shared" si="924"/>
        <v>1</v>
      </c>
      <c r="U3660">
        <v>0</v>
      </c>
      <c r="V3660">
        <f t="shared" si="925"/>
        <v>-6.4780478879398418E-2</v>
      </c>
      <c r="W3660">
        <f t="shared" si="926"/>
        <v>0.48381054148685126</v>
      </c>
      <c r="X3660">
        <f t="shared" si="927"/>
        <v>4.1965104438441841E-3</v>
      </c>
      <c r="Y3660">
        <f t="shared" si="928"/>
        <v>0</v>
      </c>
      <c r="Z3660" t="s">
        <v>3692</v>
      </c>
    </row>
    <row r="3661" spans="1:26" x14ac:dyDescent="0.25">
      <c r="A3661" t="s">
        <v>26</v>
      </c>
      <c r="B3661" t="s">
        <v>27</v>
      </c>
      <c r="C3661" t="s">
        <v>25</v>
      </c>
      <c r="D3661">
        <v>0</v>
      </c>
      <c r="F3661">
        <v>1</v>
      </c>
      <c r="G3661">
        <v>54.25</v>
      </c>
      <c r="H3661">
        <f t="shared" si="913"/>
        <v>1</v>
      </c>
      <c r="I3661">
        <f t="shared" si="914"/>
        <v>0</v>
      </c>
      <c r="J3661">
        <f t="shared" si="915"/>
        <v>1</v>
      </c>
      <c r="K3661">
        <f t="shared" si="916"/>
        <v>0</v>
      </c>
      <c r="L3661">
        <f t="shared" si="917"/>
        <v>0</v>
      </c>
      <c r="M3661">
        <f t="shared" si="918"/>
        <v>1</v>
      </c>
      <c r="N3661">
        <f t="shared" si="919"/>
        <v>0</v>
      </c>
      <c r="O3661">
        <f t="shared" si="920"/>
        <v>0</v>
      </c>
      <c r="P3661">
        <v>10</v>
      </c>
      <c r="Q3661">
        <f t="shared" si="921"/>
        <v>1</v>
      </c>
      <c r="R3661">
        <f t="shared" si="922"/>
        <v>0</v>
      </c>
      <c r="S3661">
        <f t="shared" si="923"/>
        <v>0</v>
      </c>
      <c r="T3661">
        <f t="shared" si="924"/>
        <v>0</v>
      </c>
      <c r="U3661">
        <v>0</v>
      </c>
      <c r="V3661">
        <f t="shared" si="925"/>
        <v>0.48397366859432589</v>
      </c>
      <c r="W3661">
        <f t="shared" si="926"/>
        <v>0.61868575868161302</v>
      </c>
      <c r="X3661">
        <f t="shared" si="927"/>
        <v>0.23423051189265037</v>
      </c>
      <c r="Y3661">
        <f t="shared" si="928"/>
        <v>1</v>
      </c>
      <c r="Z3661" t="s">
        <v>3693</v>
      </c>
    </row>
    <row r="3662" spans="1:26" x14ac:dyDescent="0.25">
      <c r="A3662" t="s">
        <v>29</v>
      </c>
      <c r="B3662" t="s">
        <v>38</v>
      </c>
      <c r="C3662" t="s">
        <v>35</v>
      </c>
      <c r="D3662">
        <v>0</v>
      </c>
      <c r="F3662">
        <v>1</v>
      </c>
      <c r="G3662">
        <v>109.9</v>
      </c>
      <c r="H3662">
        <f t="shared" si="913"/>
        <v>1</v>
      </c>
      <c r="I3662">
        <f t="shared" si="914"/>
        <v>0</v>
      </c>
      <c r="J3662">
        <f t="shared" si="915"/>
        <v>0</v>
      </c>
      <c r="K3662">
        <f t="shared" si="916"/>
        <v>1</v>
      </c>
      <c r="L3662">
        <f t="shared" si="917"/>
        <v>0</v>
      </c>
      <c r="M3662">
        <f t="shared" si="918"/>
        <v>0</v>
      </c>
      <c r="N3662">
        <f t="shared" si="919"/>
        <v>1</v>
      </c>
      <c r="O3662">
        <f t="shared" si="920"/>
        <v>0</v>
      </c>
      <c r="P3662">
        <v>67</v>
      </c>
      <c r="Q3662">
        <f t="shared" si="921"/>
        <v>0</v>
      </c>
      <c r="R3662">
        <f t="shared" si="922"/>
        <v>0</v>
      </c>
      <c r="S3662">
        <f t="shared" si="923"/>
        <v>1</v>
      </c>
      <c r="T3662">
        <f t="shared" si="924"/>
        <v>0</v>
      </c>
      <c r="U3662">
        <v>0</v>
      </c>
      <c r="V3662">
        <f t="shared" si="925"/>
        <v>0.15764874079173505</v>
      </c>
      <c r="W3662">
        <f t="shared" si="926"/>
        <v>0.53933076122398071</v>
      </c>
      <c r="X3662">
        <f t="shared" si="927"/>
        <v>2.4853125473219665E-2</v>
      </c>
      <c r="Y3662">
        <f t="shared" si="928"/>
        <v>0</v>
      </c>
      <c r="Z3662" t="s">
        <v>3694</v>
      </c>
    </row>
    <row r="3663" spans="1:26" x14ac:dyDescent="0.25">
      <c r="A3663" t="s">
        <v>29</v>
      </c>
      <c r="B3663" t="s">
        <v>38</v>
      </c>
      <c r="C3663" t="s">
        <v>25</v>
      </c>
      <c r="D3663">
        <v>0</v>
      </c>
      <c r="F3663">
        <v>1</v>
      </c>
      <c r="G3663">
        <v>35.5</v>
      </c>
      <c r="H3663">
        <f t="shared" si="913"/>
        <v>1</v>
      </c>
      <c r="I3663">
        <f t="shared" si="914"/>
        <v>0</v>
      </c>
      <c r="J3663">
        <f t="shared" si="915"/>
        <v>1</v>
      </c>
      <c r="K3663">
        <f t="shared" si="916"/>
        <v>0</v>
      </c>
      <c r="L3663">
        <f t="shared" si="917"/>
        <v>0</v>
      </c>
      <c r="M3663">
        <f t="shared" si="918"/>
        <v>0</v>
      </c>
      <c r="N3663">
        <f t="shared" si="919"/>
        <v>1</v>
      </c>
      <c r="O3663">
        <f t="shared" si="920"/>
        <v>0</v>
      </c>
      <c r="P3663">
        <v>7</v>
      </c>
      <c r="Q3663">
        <f t="shared" si="921"/>
        <v>0</v>
      </c>
      <c r="R3663">
        <f t="shared" si="922"/>
        <v>0</v>
      </c>
      <c r="S3663">
        <f t="shared" si="923"/>
        <v>1</v>
      </c>
      <c r="T3663">
        <f t="shared" si="924"/>
        <v>0</v>
      </c>
      <c r="U3663">
        <v>0</v>
      </c>
      <c r="V3663">
        <f t="shared" si="925"/>
        <v>4.651818732032334E-2</v>
      </c>
      <c r="W3663">
        <f t="shared" si="926"/>
        <v>0.51162745014529531</v>
      </c>
      <c r="X3663">
        <f t="shared" si="927"/>
        <v>2.1639417515686914E-3</v>
      </c>
      <c r="Y3663">
        <f t="shared" si="928"/>
        <v>0</v>
      </c>
      <c r="Z3663" t="s">
        <v>3695</v>
      </c>
    </row>
    <row r="3664" spans="1:26" x14ac:dyDescent="0.25">
      <c r="A3664" t="s">
        <v>29</v>
      </c>
      <c r="B3664" t="s">
        <v>38</v>
      </c>
      <c r="C3664" t="s">
        <v>35</v>
      </c>
      <c r="D3664">
        <v>0</v>
      </c>
      <c r="F3664">
        <v>1</v>
      </c>
      <c r="G3664">
        <v>87.55</v>
      </c>
      <c r="H3664">
        <f t="shared" si="913"/>
        <v>1</v>
      </c>
      <c r="I3664">
        <f t="shared" si="914"/>
        <v>0</v>
      </c>
      <c r="J3664">
        <f t="shared" si="915"/>
        <v>0</v>
      </c>
      <c r="K3664">
        <f t="shared" si="916"/>
        <v>1</v>
      </c>
      <c r="L3664">
        <f t="shared" si="917"/>
        <v>0</v>
      </c>
      <c r="M3664">
        <f t="shared" si="918"/>
        <v>0</v>
      </c>
      <c r="N3664">
        <f t="shared" si="919"/>
        <v>1</v>
      </c>
      <c r="O3664">
        <f t="shared" si="920"/>
        <v>0</v>
      </c>
      <c r="P3664">
        <v>51</v>
      </c>
      <c r="Q3664">
        <f t="shared" si="921"/>
        <v>0</v>
      </c>
      <c r="R3664">
        <f t="shared" si="922"/>
        <v>0</v>
      </c>
      <c r="S3664">
        <f t="shared" si="923"/>
        <v>1</v>
      </c>
      <c r="T3664">
        <f t="shared" si="924"/>
        <v>0</v>
      </c>
      <c r="U3664">
        <v>0</v>
      </c>
      <c r="V3664">
        <f t="shared" si="925"/>
        <v>0.12280385230969282</v>
      </c>
      <c r="W3664">
        <f t="shared" si="926"/>
        <v>0.53066243828658288</v>
      </c>
      <c r="X3664">
        <f t="shared" si="927"/>
        <v>1.5080786142100846E-2</v>
      </c>
      <c r="Y3664">
        <f t="shared" si="928"/>
        <v>0</v>
      </c>
      <c r="Z3664" t="s">
        <v>3696</v>
      </c>
    </row>
    <row r="3665" spans="1:26" x14ac:dyDescent="0.25">
      <c r="A3665" t="s">
        <v>26</v>
      </c>
      <c r="B3665" t="s">
        <v>27</v>
      </c>
      <c r="C3665" t="s">
        <v>25</v>
      </c>
      <c r="D3665">
        <v>0</v>
      </c>
      <c r="F3665">
        <v>1</v>
      </c>
      <c r="G3665">
        <v>45.15</v>
      </c>
      <c r="H3665">
        <f t="shared" si="913"/>
        <v>1</v>
      </c>
      <c r="I3665">
        <f t="shared" si="914"/>
        <v>0</v>
      </c>
      <c r="J3665">
        <f t="shared" si="915"/>
        <v>1</v>
      </c>
      <c r="K3665">
        <f t="shared" si="916"/>
        <v>0</v>
      </c>
      <c r="L3665">
        <f t="shared" si="917"/>
        <v>0</v>
      </c>
      <c r="M3665">
        <f t="shared" si="918"/>
        <v>1</v>
      </c>
      <c r="N3665">
        <f t="shared" si="919"/>
        <v>0</v>
      </c>
      <c r="O3665">
        <f t="shared" si="920"/>
        <v>0</v>
      </c>
      <c r="P3665">
        <v>9</v>
      </c>
      <c r="Q3665">
        <f t="shared" si="921"/>
        <v>1</v>
      </c>
      <c r="R3665">
        <f t="shared" si="922"/>
        <v>0</v>
      </c>
      <c r="S3665">
        <f t="shared" si="923"/>
        <v>0</v>
      </c>
      <c r="T3665">
        <f t="shared" si="924"/>
        <v>0</v>
      </c>
      <c r="U3665">
        <v>1</v>
      </c>
      <c r="V3665">
        <f t="shared" si="925"/>
        <v>0.46978626433541826</v>
      </c>
      <c r="W3665">
        <f t="shared" si="926"/>
        <v>0.61533316677840633</v>
      </c>
      <c r="X3665">
        <f t="shared" si="927"/>
        <v>0.28112660548739093</v>
      </c>
      <c r="Y3665">
        <f t="shared" si="928"/>
        <v>1</v>
      </c>
      <c r="Z3665" t="s">
        <v>3697</v>
      </c>
    </row>
    <row r="3666" spans="1:26" x14ac:dyDescent="0.25">
      <c r="A3666" t="s">
        <v>26</v>
      </c>
      <c r="B3666" t="s">
        <v>30</v>
      </c>
      <c r="C3666" t="s">
        <v>35</v>
      </c>
      <c r="D3666">
        <v>0</v>
      </c>
      <c r="F3666">
        <v>1</v>
      </c>
      <c r="G3666">
        <v>88.4</v>
      </c>
      <c r="H3666">
        <f t="shared" si="913"/>
        <v>1</v>
      </c>
      <c r="I3666">
        <f t="shared" si="914"/>
        <v>0</v>
      </c>
      <c r="J3666">
        <f t="shared" si="915"/>
        <v>0</v>
      </c>
      <c r="K3666">
        <f t="shared" si="916"/>
        <v>1</v>
      </c>
      <c r="L3666">
        <f t="shared" si="917"/>
        <v>0</v>
      </c>
      <c r="M3666">
        <f t="shared" si="918"/>
        <v>1</v>
      </c>
      <c r="N3666">
        <f t="shared" si="919"/>
        <v>0</v>
      </c>
      <c r="O3666">
        <f t="shared" si="920"/>
        <v>0</v>
      </c>
      <c r="P3666">
        <v>9</v>
      </c>
      <c r="Q3666">
        <f t="shared" si="921"/>
        <v>0</v>
      </c>
      <c r="R3666">
        <f t="shared" si="922"/>
        <v>1</v>
      </c>
      <c r="S3666">
        <f t="shared" si="923"/>
        <v>0</v>
      </c>
      <c r="T3666">
        <f t="shared" si="924"/>
        <v>0</v>
      </c>
      <c r="U3666">
        <v>0</v>
      </c>
      <c r="V3666">
        <f t="shared" si="925"/>
        <v>0.39558389795224891</v>
      </c>
      <c r="W3666">
        <f t="shared" si="926"/>
        <v>0.59762618325896188</v>
      </c>
      <c r="X3666">
        <f t="shared" si="927"/>
        <v>0.15648662031909527</v>
      </c>
      <c r="Y3666">
        <f t="shared" si="928"/>
        <v>1</v>
      </c>
      <c r="Z3666" t="s">
        <v>3698</v>
      </c>
    </row>
    <row r="3667" spans="1:26" x14ac:dyDescent="0.25">
      <c r="A3667" t="s">
        <v>26</v>
      </c>
      <c r="B3667" t="s">
        <v>30</v>
      </c>
      <c r="C3667" t="s">
        <v>25</v>
      </c>
      <c r="D3667">
        <v>0</v>
      </c>
      <c r="F3667">
        <v>1</v>
      </c>
      <c r="G3667">
        <v>50.8</v>
      </c>
      <c r="H3667">
        <f t="shared" si="913"/>
        <v>1</v>
      </c>
      <c r="I3667">
        <f t="shared" si="914"/>
        <v>0</v>
      </c>
      <c r="J3667">
        <f t="shared" si="915"/>
        <v>1</v>
      </c>
      <c r="K3667">
        <f t="shared" si="916"/>
        <v>0</v>
      </c>
      <c r="L3667">
        <f t="shared" si="917"/>
        <v>0</v>
      </c>
      <c r="M3667">
        <f t="shared" si="918"/>
        <v>1</v>
      </c>
      <c r="N3667">
        <f t="shared" si="919"/>
        <v>0</v>
      </c>
      <c r="O3667">
        <f t="shared" si="920"/>
        <v>0</v>
      </c>
      <c r="P3667">
        <v>4</v>
      </c>
      <c r="Q3667">
        <f t="shared" si="921"/>
        <v>0</v>
      </c>
      <c r="R3667">
        <f t="shared" si="922"/>
        <v>1</v>
      </c>
      <c r="S3667">
        <f t="shared" si="923"/>
        <v>0</v>
      </c>
      <c r="T3667">
        <f t="shared" si="924"/>
        <v>0</v>
      </c>
      <c r="U3667">
        <v>0</v>
      </c>
      <c r="V3667">
        <f t="shared" si="925"/>
        <v>0.34182658368169422</v>
      </c>
      <c r="W3667">
        <f t="shared" si="926"/>
        <v>0.58463415360471938</v>
      </c>
      <c r="X3667">
        <f t="shared" si="927"/>
        <v>0.11684541331149829</v>
      </c>
      <c r="Y3667">
        <f t="shared" si="928"/>
        <v>1</v>
      </c>
      <c r="Z3667" t="s">
        <v>3699</v>
      </c>
    </row>
    <row r="3668" spans="1:26" x14ac:dyDescent="0.25">
      <c r="A3668" t="s">
        <v>45</v>
      </c>
      <c r="B3668" t="s">
        <v>27</v>
      </c>
      <c r="C3668" t="s">
        <v>35</v>
      </c>
      <c r="D3668">
        <v>0</v>
      </c>
      <c r="F3668">
        <v>1</v>
      </c>
      <c r="G3668">
        <v>99</v>
      </c>
      <c r="H3668">
        <f t="shared" si="913"/>
        <v>1</v>
      </c>
      <c r="I3668">
        <f t="shared" si="914"/>
        <v>0</v>
      </c>
      <c r="J3668">
        <f t="shared" si="915"/>
        <v>0</v>
      </c>
      <c r="K3668">
        <f t="shared" si="916"/>
        <v>1</v>
      </c>
      <c r="L3668">
        <f t="shared" si="917"/>
        <v>0</v>
      </c>
      <c r="M3668">
        <f t="shared" si="918"/>
        <v>0</v>
      </c>
      <c r="N3668">
        <f t="shared" si="919"/>
        <v>0</v>
      </c>
      <c r="O3668">
        <f t="shared" si="920"/>
        <v>1</v>
      </c>
      <c r="P3668">
        <v>71</v>
      </c>
      <c r="Q3668">
        <f t="shared" si="921"/>
        <v>1</v>
      </c>
      <c r="R3668">
        <f t="shared" si="922"/>
        <v>0</v>
      </c>
      <c r="S3668">
        <f t="shared" si="923"/>
        <v>0</v>
      </c>
      <c r="T3668">
        <f t="shared" si="924"/>
        <v>0</v>
      </c>
      <c r="U3668">
        <v>0</v>
      </c>
      <c r="V3668">
        <f t="shared" si="925"/>
        <v>0.22235249374445812</v>
      </c>
      <c r="W3668">
        <f t="shared" si="926"/>
        <v>0.55536022412465691</v>
      </c>
      <c r="X3668">
        <f t="shared" si="927"/>
        <v>4.9440631474379285E-2</v>
      </c>
      <c r="Y3668">
        <f t="shared" si="928"/>
        <v>0</v>
      </c>
      <c r="Z3668" t="s">
        <v>3700</v>
      </c>
    </row>
    <row r="3669" spans="1:26" x14ac:dyDescent="0.25">
      <c r="A3669" t="s">
        <v>26</v>
      </c>
      <c r="B3669" t="s">
        <v>33</v>
      </c>
      <c r="C3669" t="s">
        <v>35</v>
      </c>
      <c r="D3669">
        <v>0</v>
      </c>
      <c r="F3669">
        <v>1</v>
      </c>
      <c r="G3669">
        <v>84.4</v>
      </c>
      <c r="H3669">
        <f t="shared" si="913"/>
        <v>1</v>
      </c>
      <c r="I3669">
        <f t="shared" si="914"/>
        <v>0</v>
      </c>
      <c r="J3669">
        <f t="shared" si="915"/>
        <v>0</v>
      </c>
      <c r="K3669">
        <f t="shared" si="916"/>
        <v>1</v>
      </c>
      <c r="L3669">
        <f t="shared" si="917"/>
        <v>0</v>
      </c>
      <c r="M3669">
        <f t="shared" si="918"/>
        <v>1</v>
      </c>
      <c r="N3669">
        <f t="shared" si="919"/>
        <v>0</v>
      </c>
      <c r="O3669">
        <f t="shared" si="920"/>
        <v>0</v>
      </c>
      <c r="P3669">
        <v>50</v>
      </c>
      <c r="Q3669">
        <f t="shared" si="921"/>
        <v>0</v>
      </c>
      <c r="R3669">
        <f t="shared" si="922"/>
        <v>0</v>
      </c>
      <c r="S3669">
        <f t="shared" si="923"/>
        <v>0</v>
      </c>
      <c r="T3669">
        <f t="shared" si="924"/>
        <v>1</v>
      </c>
      <c r="U3669">
        <v>1</v>
      </c>
      <c r="V3669">
        <f t="shared" si="925"/>
        <v>0.40790229466504013</v>
      </c>
      <c r="W3669">
        <f t="shared" si="926"/>
        <v>0.60058478196191545</v>
      </c>
      <c r="X3669">
        <f t="shared" si="927"/>
        <v>0.35057969266292494</v>
      </c>
      <c r="Y3669">
        <f t="shared" si="928"/>
        <v>1</v>
      </c>
      <c r="Z3669" t="s">
        <v>3701</v>
      </c>
    </row>
    <row r="3670" spans="1:26" x14ac:dyDescent="0.25">
      <c r="A3670" t="s">
        <v>45</v>
      </c>
      <c r="B3670" t="s">
        <v>27</v>
      </c>
      <c r="C3670" t="s">
        <v>35</v>
      </c>
      <c r="D3670">
        <v>1</v>
      </c>
      <c r="F3670">
        <v>1</v>
      </c>
      <c r="G3670">
        <v>96.55</v>
      </c>
      <c r="H3670">
        <f t="shared" si="913"/>
        <v>0</v>
      </c>
      <c r="I3670">
        <f t="shared" si="914"/>
        <v>1</v>
      </c>
      <c r="J3670">
        <f t="shared" si="915"/>
        <v>0</v>
      </c>
      <c r="K3670">
        <f t="shared" si="916"/>
        <v>1</v>
      </c>
      <c r="L3670">
        <f t="shared" si="917"/>
        <v>0</v>
      </c>
      <c r="M3670">
        <f t="shared" si="918"/>
        <v>0</v>
      </c>
      <c r="N3670">
        <f t="shared" si="919"/>
        <v>0</v>
      </c>
      <c r="O3670">
        <f t="shared" si="920"/>
        <v>1</v>
      </c>
      <c r="P3670">
        <v>24</v>
      </c>
      <c r="Q3670">
        <f t="shared" si="921"/>
        <v>1</v>
      </c>
      <c r="R3670">
        <f t="shared" si="922"/>
        <v>0</v>
      </c>
      <c r="S3670">
        <f t="shared" si="923"/>
        <v>0</v>
      </c>
      <c r="T3670">
        <f t="shared" si="924"/>
        <v>0</v>
      </c>
      <c r="U3670">
        <v>0</v>
      </c>
      <c r="V3670">
        <f t="shared" si="925"/>
        <v>0.21366963872168884</v>
      </c>
      <c r="W3670">
        <f t="shared" si="926"/>
        <v>0.55321510353742642</v>
      </c>
      <c r="X3670">
        <f t="shared" si="927"/>
        <v>4.5654714511457035E-2</v>
      </c>
      <c r="Y3670">
        <f t="shared" si="928"/>
        <v>0</v>
      </c>
      <c r="Z3670" t="s">
        <v>3702</v>
      </c>
    </row>
    <row r="3671" spans="1:26" x14ac:dyDescent="0.25">
      <c r="A3671" t="s">
        <v>29</v>
      </c>
      <c r="B3671" t="s">
        <v>33</v>
      </c>
      <c r="C3671" t="s">
        <v>25</v>
      </c>
      <c r="D3671">
        <v>0</v>
      </c>
      <c r="F3671">
        <v>1</v>
      </c>
      <c r="G3671">
        <v>59.75</v>
      </c>
      <c r="H3671">
        <f t="shared" si="913"/>
        <v>1</v>
      </c>
      <c r="I3671">
        <f t="shared" si="914"/>
        <v>0</v>
      </c>
      <c r="J3671">
        <f t="shared" si="915"/>
        <v>1</v>
      </c>
      <c r="K3671">
        <f t="shared" si="916"/>
        <v>0</v>
      </c>
      <c r="L3671">
        <f t="shared" si="917"/>
        <v>0</v>
      </c>
      <c r="M3671">
        <f t="shared" si="918"/>
        <v>0</v>
      </c>
      <c r="N3671">
        <f t="shared" si="919"/>
        <v>1</v>
      </c>
      <c r="O3671">
        <f t="shared" si="920"/>
        <v>0</v>
      </c>
      <c r="P3671">
        <v>22</v>
      </c>
      <c r="Q3671">
        <f t="shared" si="921"/>
        <v>0</v>
      </c>
      <c r="R3671">
        <f t="shared" si="922"/>
        <v>0</v>
      </c>
      <c r="S3671">
        <f t="shared" si="923"/>
        <v>0</v>
      </c>
      <c r="T3671">
        <f t="shared" si="924"/>
        <v>1</v>
      </c>
      <c r="U3671">
        <v>0</v>
      </c>
      <c r="V3671">
        <f t="shared" si="925"/>
        <v>8.4325281087192436E-2</v>
      </c>
      <c r="W3671">
        <f t="shared" si="926"/>
        <v>0.52106883714300023</v>
      </c>
      <c r="X3671">
        <f t="shared" si="927"/>
        <v>7.1107530304340147E-3</v>
      </c>
      <c r="Y3671">
        <f t="shared" si="928"/>
        <v>0</v>
      </c>
      <c r="Z3671" t="s">
        <v>3703</v>
      </c>
    </row>
    <row r="3672" spans="1:26" x14ac:dyDescent="0.25">
      <c r="A3672" t="s">
        <v>26</v>
      </c>
      <c r="B3672" t="s">
        <v>27</v>
      </c>
      <c r="C3672" t="s">
        <v>35</v>
      </c>
      <c r="D3672">
        <v>0</v>
      </c>
      <c r="F3672">
        <v>1</v>
      </c>
      <c r="G3672">
        <v>111.5</v>
      </c>
      <c r="H3672">
        <f t="shared" si="913"/>
        <v>1</v>
      </c>
      <c r="I3672">
        <f t="shared" si="914"/>
        <v>0</v>
      </c>
      <c r="J3672">
        <f t="shared" si="915"/>
        <v>0</v>
      </c>
      <c r="K3672">
        <f t="shared" si="916"/>
        <v>1</v>
      </c>
      <c r="L3672">
        <f t="shared" si="917"/>
        <v>0</v>
      </c>
      <c r="M3672">
        <f t="shared" si="918"/>
        <v>1</v>
      </c>
      <c r="N3672">
        <f t="shared" si="919"/>
        <v>0</v>
      </c>
      <c r="O3672">
        <f t="shared" si="920"/>
        <v>0</v>
      </c>
      <c r="P3672">
        <v>44</v>
      </c>
      <c r="Q3672">
        <f t="shared" si="921"/>
        <v>1</v>
      </c>
      <c r="R3672">
        <f t="shared" si="922"/>
        <v>0</v>
      </c>
      <c r="S3672">
        <f t="shared" si="923"/>
        <v>0</v>
      </c>
      <c r="T3672">
        <f t="shared" si="924"/>
        <v>0</v>
      </c>
      <c r="U3672">
        <v>0</v>
      </c>
      <c r="V3672">
        <f t="shared" si="925"/>
        <v>0.56836642173164253</v>
      </c>
      <c r="W3672">
        <f t="shared" si="926"/>
        <v>0.63838615010831568</v>
      </c>
      <c r="X3672">
        <f t="shared" si="927"/>
        <v>0.32304038935203133</v>
      </c>
      <c r="Y3672">
        <f t="shared" si="928"/>
        <v>1</v>
      </c>
      <c r="Z3672" t="s">
        <v>3704</v>
      </c>
    </row>
    <row r="3673" spans="1:26" x14ac:dyDescent="0.25">
      <c r="A3673" t="s">
        <v>26</v>
      </c>
      <c r="B3673" t="s">
        <v>33</v>
      </c>
      <c r="C3673" t="s">
        <v>23</v>
      </c>
      <c r="D3673">
        <v>0</v>
      </c>
      <c r="F3673">
        <v>1</v>
      </c>
      <c r="G3673">
        <v>24.25</v>
      </c>
      <c r="H3673">
        <f t="shared" si="913"/>
        <v>1</v>
      </c>
      <c r="I3673">
        <f t="shared" si="914"/>
        <v>0</v>
      </c>
      <c r="J3673">
        <f t="shared" si="915"/>
        <v>0</v>
      </c>
      <c r="K3673">
        <f t="shared" si="916"/>
        <v>0</v>
      </c>
      <c r="L3673">
        <f t="shared" si="917"/>
        <v>1</v>
      </c>
      <c r="M3673">
        <f t="shared" si="918"/>
        <v>1</v>
      </c>
      <c r="N3673">
        <f t="shared" si="919"/>
        <v>0</v>
      </c>
      <c r="O3673">
        <f t="shared" si="920"/>
        <v>0</v>
      </c>
      <c r="P3673">
        <v>33</v>
      </c>
      <c r="Q3673">
        <f t="shared" si="921"/>
        <v>0</v>
      </c>
      <c r="R3673">
        <f t="shared" si="922"/>
        <v>0</v>
      </c>
      <c r="S3673">
        <f t="shared" si="923"/>
        <v>0</v>
      </c>
      <c r="T3673">
        <f t="shared" si="924"/>
        <v>1</v>
      </c>
      <c r="U3673">
        <v>0</v>
      </c>
      <c r="V3673">
        <f t="shared" si="925"/>
        <v>0.27170545327792278</v>
      </c>
      <c r="W3673">
        <f t="shared" si="926"/>
        <v>0.56751154325514963</v>
      </c>
      <c r="X3673">
        <f t="shared" si="927"/>
        <v>7.3823853340961476E-2</v>
      </c>
      <c r="Y3673">
        <f t="shared" si="928"/>
        <v>0</v>
      </c>
      <c r="Z3673" t="s">
        <v>3705</v>
      </c>
    </row>
    <row r="3674" spans="1:26" x14ac:dyDescent="0.25">
      <c r="A3674" t="s">
        <v>26</v>
      </c>
      <c r="B3674" t="s">
        <v>27</v>
      </c>
      <c r="C3674" t="s">
        <v>35</v>
      </c>
      <c r="D3674">
        <v>0</v>
      </c>
      <c r="F3674">
        <v>1</v>
      </c>
      <c r="G3674">
        <v>75.099999999999994</v>
      </c>
      <c r="H3674">
        <f t="shared" si="913"/>
        <v>1</v>
      </c>
      <c r="I3674">
        <f t="shared" si="914"/>
        <v>0</v>
      </c>
      <c r="J3674">
        <f t="shared" si="915"/>
        <v>0</v>
      </c>
      <c r="K3674">
        <f t="shared" si="916"/>
        <v>1</v>
      </c>
      <c r="L3674">
        <f t="shared" si="917"/>
        <v>0</v>
      </c>
      <c r="M3674">
        <f t="shared" si="918"/>
        <v>1</v>
      </c>
      <c r="N3674">
        <f t="shared" si="919"/>
        <v>0</v>
      </c>
      <c r="O3674">
        <f t="shared" si="920"/>
        <v>0</v>
      </c>
      <c r="P3674">
        <v>1</v>
      </c>
      <c r="Q3674">
        <f t="shared" si="921"/>
        <v>1</v>
      </c>
      <c r="R3674">
        <f t="shared" si="922"/>
        <v>0</v>
      </c>
      <c r="S3674">
        <f t="shared" si="923"/>
        <v>0</v>
      </c>
      <c r="T3674">
        <f t="shared" si="924"/>
        <v>0</v>
      </c>
      <c r="U3674">
        <v>1</v>
      </c>
      <c r="V3674">
        <f t="shared" si="925"/>
        <v>0.51161680469601223</v>
      </c>
      <c r="W3674">
        <f t="shared" si="926"/>
        <v>0.62518541468373157</v>
      </c>
      <c r="X3674">
        <f t="shared" si="927"/>
        <v>0.23851814545533306</v>
      </c>
      <c r="Y3674">
        <f t="shared" si="928"/>
        <v>1</v>
      </c>
      <c r="Z3674" t="s">
        <v>3706</v>
      </c>
    </row>
    <row r="3675" spans="1:26" x14ac:dyDescent="0.25">
      <c r="A3675" t="s">
        <v>29</v>
      </c>
      <c r="B3675" t="s">
        <v>38</v>
      </c>
      <c r="C3675" t="s">
        <v>25</v>
      </c>
      <c r="D3675">
        <v>0</v>
      </c>
      <c r="F3675">
        <v>1</v>
      </c>
      <c r="G3675">
        <v>70.150000000000006</v>
      </c>
      <c r="H3675">
        <f t="shared" si="913"/>
        <v>1</v>
      </c>
      <c r="I3675">
        <f t="shared" si="914"/>
        <v>0</v>
      </c>
      <c r="J3675">
        <f t="shared" si="915"/>
        <v>1</v>
      </c>
      <c r="K3675">
        <f t="shared" si="916"/>
        <v>0</v>
      </c>
      <c r="L3675">
        <f t="shared" si="917"/>
        <v>0</v>
      </c>
      <c r="M3675">
        <f t="shared" si="918"/>
        <v>0</v>
      </c>
      <c r="N3675">
        <f t="shared" si="919"/>
        <v>1</v>
      </c>
      <c r="O3675">
        <f t="shared" si="920"/>
        <v>0</v>
      </c>
      <c r="P3675">
        <v>54</v>
      </c>
      <c r="Q3675">
        <f t="shared" si="921"/>
        <v>0</v>
      </c>
      <c r="R3675">
        <f t="shared" si="922"/>
        <v>0</v>
      </c>
      <c r="S3675">
        <f t="shared" si="923"/>
        <v>1</v>
      </c>
      <c r="T3675">
        <f t="shared" si="924"/>
        <v>0</v>
      </c>
      <c r="U3675">
        <v>1</v>
      </c>
      <c r="V3675">
        <f t="shared" si="925"/>
        <v>0.1005394573830868</v>
      </c>
      <c r="W3675">
        <f t="shared" si="926"/>
        <v>0.52511371340895974</v>
      </c>
      <c r="X3675">
        <f t="shared" si="927"/>
        <v>0.80902926772471195</v>
      </c>
      <c r="Y3675">
        <f t="shared" si="928"/>
        <v>0</v>
      </c>
      <c r="Z3675" t="s">
        <v>3707</v>
      </c>
    </row>
    <row r="3676" spans="1:26" x14ac:dyDescent="0.25">
      <c r="A3676" t="s">
        <v>26</v>
      </c>
      <c r="B3676" t="s">
        <v>27</v>
      </c>
      <c r="C3676" t="s">
        <v>35</v>
      </c>
      <c r="D3676">
        <v>0</v>
      </c>
      <c r="F3676">
        <v>1</v>
      </c>
      <c r="G3676">
        <v>101.75</v>
      </c>
      <c r="H3676">
        <f t="shared" si="913"/>
        <v>1</v>
      </c>
      <c r="I3676">
        <f t="shared" si="914"/>
        <v>0</v>
      </c>
      <c r="J3676">
        <f t="shared" si="915"/>
        <v>0</v>
      </c>
      <c r="K3676">
        <f t="shared" si="916"/>
        <v>1</v>
      </c>
      <c r="L3676">
        <f t="shared" si="917"/>
        <v>0</v>
      </c>
      <c r="M3676">
        <f t="shared" si="918"/>
        <v>1</v>
      </c>
      <c r="N3676">
        <f t="shared" si="919"/>
        <v>0</v>
      </c>
      <c r="O3676">
        <f t="shared" si="920"/>
        <v>0</v>
      </c>
      <c r="P3676">
        <v>42</v>
      </c>
      <c r="Q3676">
        <f t="shared" si="921"/>
        <v>1</v>
      </c>
      <c r="R3676">
        <f t="shared" si="922"/>
        <v>0</v>
      </c>
      <c r="S3676">
        <f t="shared" si="923"/>
        <v>0</v>
      </c>
      <c r="T3676">
        <f t="shared" si="924"/>
        <v>0</v>
      </c>
      <c r="U3676">
        <v>1</v>
      </c>
      <c r="V3676">
        <f t="shared" si="925"/>
        <v>0.55316563145424158</v>
      </c>
      <c r="W3676">
        <f t="shared" si="926"/>
        <v>0.63486972935808683</v>
      </c>
      <c r="X3676">
        <f t="shared" si="927"/>
        <v>0.19966095291368666</v>
      </c>
      <c r="Y3676">
        <f t="shared" si="928"/>
        <v>1</v>
      </c>
      <c r="Z3676" t="s">
        <v>3708</v>
      </c>
    </row>
    <row r="3677" spans="1:26" x14ac:dyDescent="0.25">
      <c r="A3677" t="s">
        <v>26</v>
      </c>
      <c r="B3677" t="s">
        <v>27</v>
      </c>
      <c r="C3677" t="s">
        <v>25</v>
      </c>
      <c r="D3677">
        <v>0</v>
      </c>
      <c r="F3677">
        <v>1</v>
      </c>
      <c r="G3677">
        <v>45.8</v>
      </c>
      <c r="H3677">
        <f t="shared" si="913"/>
        <v>1</v>
      </c>
      <c r="I3677">
        <f t="shared" si="914"/>
        <v>0</v>
      </c>
      <c r="J3677">
        <f t="shared" si="915"/>
        <v>1</v>
      </c>
      <c r="K3677">
        <f t="shared" si="916"/>
        <v>0</v>
      </c>
      <c r="L3677">
        <f t="shared" si="917"/>
        <v>0</v>
      </c>
      <c r="M3677">
        <f t="shared" si="918"/>
        <v>1</v>
      </c>
      <c r="N3677">
        <f t="shared" si="919"/>
        <v>0</v>
      </c>
      <c r="O3677">
        <f t="shared" si="920"/>
        <v>0</v>
      </c>
      <c r="P3677">
        <v>1</v>
      </c>
      <c r="Q3677">
        <f t="shared" si="921"/>
        <v>1</v>
      </c>
      <c r="R3677">
        <f t="shared" si="922"/>
        <v>0</v>
      </c>
      <c r="S3677">
        <f t="shared" si="923"/>
        <v>0</v>
      </c>
      <c r="T3677">
        <f t="shared" si="924"/>
        <v>0</v>
      </c>
      <c r="U3677">
        <v>1</v>
      </c>
      <c r="V3677">
        <f t="shared" si="925"/>
        <v>0.465936481093156</v>
      </c>
      <c r="W3677">
        <f t="shared" si="926"/>
        <v>0.61442152613159728</v>
      </c>
      <c r="X3677">
        <f t="shared" si="927"/>
        <v>0.28522384222716091</v>
      </c>
      <c r="Y3677">
        <f t="shared" si="928"/>
        <v>1</v>
      </c>
      <c r="Z3677" t="s">
        <v>3709</v>
      </c>
    </row>
    <row r="3678" spans="1:26" x14ac:dyDescent="0.25">
      <c r="A3678" t="s">
        <v>26</v>
      </c>
      <c r="B3678" t="s">
        <v>30</v>
      </c>
      <c r="C3678" t="s">
        <v>23</v>
      </c>
      <c r="D3678">
        <v>0</v>
      </c>
      <c r="F3678">
        <v>1</v>
      </c>
      <c r="G3678">
        <v>20.5</v>
      </c>
      <c r="H3678">
        <f t="shared" si="913"/>
        <v>1</v>
      </c>
      <c r="I3678">
        <f t="shared" si="914"/>
        <v>0</v>
      </c>
      <c r="J3678">
        <f t="shared" si="915"/>
        <v>0</v>
      </c>
      <c r="K3678">
        <f t="shared" si="916"/>
        <v>0</v>
      </c>
      <c r="L3678">
        <f t="shared" si="917"/>
        <v>1</v>
      </c>
      <c r="M3678">
        <f t="shared" si="918"/>
        <v>1</v>
      </c>
      <c r="N3678">
        <f t="shared" si="919"/>
        <v>0</v>
      </c>
      <c r="O3678">
        <f t="shared" si="920"/>
        <v>0</v>
      </c>
      <c r="P3678">
        <v>1</v>
      </c>
      <c r="Q3678">
        <f t="shared" si="921"/>
        <v>0</v>
      </c>
      <c r="R3678">
        <f t="shared" si="922"/>
        <v>1</v>
      </c>
      <c r="S3678">
        <f t="shared" si="923"/>
        <v>0</v>
      </c>
      <c r="T3678">
        <f t="shared" si="924"/>
        <v>0</v>
      </c>
      <c r="U3678">
        <v>0</v>
      </c>
      <c r="V3678">
        <f t="shared" si="925"/>
        <v>0.26099582621816669</v>
      </c>
      <c r="W3678">
        <f t="shared" si="926"/>
        <v>0.56488107216890082</v>
      </c>
      <c r="X3678">
        <f t="shared" si="927"/>
        <v>6.8118821303303462E-2</v>
      </c>
      <c r="Y3678">
        <f t="shared" si="928"/>
        <v>0</v>
      </c>
      <c r="Z3678" t="s">
        <v>3710</v>
      </c>
    </row>
    <row r="3679" spans="1:26" x14ac:dyDescent="0.25">
      <c r="A3679" t="s">
        <v>29</v>
      </c>
      <c r="B3679" t="s">
        <v>27</v>
      </c>
      <c r="C3679" t="s">
        <v>25</v>
      </c>
      <c r="D3679">
        <v>0</v>
      </c>
      <c r="F3679">
        <v>1</v>
      </c>
      <c r="G3679">
        <v>70.400000000000006</v>
      </c>
      <c r="H3679">
        <f t="shared" si="913"/>
        <v>1</v>
      </c>
      <c r="I3679">
        <f t="shared" si="914"/>
        <v>0</v>
      </c>
      <c r="J3679">
        <f t="shared" si="915"/>
        <v>1</v>
      </c>
      <c r="K3679">
        <f t="shared" si="916"/>
        <v>0</v>
      </c>
      <c r="L3679">
        <f t="shared" si="917"/>
        <v>0</v>
      </c>
      <c r="M3679">
        <f t="shared" si="918"/>
        <v>0</v>
      </c>
      <c r="N3679">
        <f t="shared" si="919"/>
        <v>1</v>
      </c>
      <c r="O3679">
        <f t="shared" si="920"/>
        <v>0</v>
      </c>
      <c r="P3679">
        <v>30</v>
      </c>
      <c r="Q3679">
        <f t="shared" si="921"/>
        <v>1</v>
      </c>
      <c r="R3679">
        <f t="shared" si="922"/>
        <v>0</v>
      </c>
      <c r="S3679">
        <f t="shared" si="923"/>
        <v>0</v>
      </c>
      <c r="T3679">
        <f t="shared" si="924"/>
        <v>0</v>
      </c>
      <c r="U3679">
        <v>0</v>
      </c>
      <c r="V3679">
        <f t="shared" si="925"/>
        <v>0.23283439571314907</v>
      </c>
      <c r="W3679">
        <f t="shared" si="926"/>
        <v>0.5579470503922368</v>
      </c>
      <c r="X3679">
        <f t="shared" si="927"/>
        <v>5.4211855827107289E-2</v>
      </c>
      <c r="Y3679">
        <f t="shared" si="928"/>
        <v>0</v>
      </c>
      <c r="Z3679" t="s">
        <v>3711</v>
      </c>
    </row>
    <row r="3680" spans="1:26" x14ac:dyDescent="0.25">
      <c r="A3680" t="s">
        <v>26</v>
      </c>
      <c r="B3680" t="s">
        <v>30</v>
      </c>
      <c r="C3680" t="s">
        <v>25</v>
      </c>
      <c r="D3680">
        <v>0</v>
      </c>
      <c r="F3680">
        <v>1</v>
      </c>
      <c r="G3680">
        <v>30.55</v>
      </c>
      <c r="H3680">
        <f t="shared" si="913"/>
        <v>1</v>
      </c>
      <c r="I3680">
        <f t="shared" si="914"/>
        <v>0</v>
      </c>
      <c r="J3680">
        <f t="shared" si="915"/>
        <v>1</v>
      </c>
      <c r="K3680">
        <f t="shared" si="916"/>
        <v>0</v>
      </c>
      <c r="L3680">
        <f t="shared" si="917"/>
        <v>0</v>
      </c>
      <c r="M3680">
        <f t="shared" si="918"/>
        <v>1</v>
      </c>
      <c r="N3680">
        <f t="shared" si="919"/>
        <v>0</v>
      </c>
      <c r="O3680">
        <f t="shared" si="920"/>
        <v>0</v>
      </c>
      <c r="P3680">
        <v>1</v>
      </c>
      <c r="Q3680">
        <f t="shared" si="921"/>
        <v>0</v>
      </c>
      <c r="R3680">
        <f t="shared" si="922"/>
        <v>1</v>
      </c>
      <c r="S3680">
        <f t="shared" si="923"/>
        <v>0</v>
      </c>
      <c r="T3680">
        <f t="shared" si="924"/>
        <v>0</v>
      </c>
      <c r="U3680">
        <v>0</v>
      </c>
      <c r="V3680">
        <f t="shared" si="925"/>
        <v>0.3053925423063365</v>
      </c>
      <c r="W3680">
        <f t="shared" si="926"/>
        <v>0.57576023642835639</v>
      </c>
      <c r="X3680">
        <f t="shared" si="927"/>
        <v>9.3264604896327527E-2</v>
      </c>
      <c r="Y3680">
        <f t="shared" si="928"/>
        <v>0</v>
      </c>
      <c r="Z3680" t="s">
        <v>3712</v>
      </c>
    </row>
    <row r="3681" spans="1:26" x14ac:dyDescent="0.25">
      <c r="A3681" t="s">
        <v>26</v>
      </c>
      <c r="B3681" t="s">
        <v>27</v>
      </c>
      <c r="C3681" t="s">
        <v>25</v>
      </c>
      <c r="D3681">
        <v>0</v>
      </c>
      <c r="F3681">
        <v>1</v>
      </c>
      <c r="G3681">
        <v>84.9</v>
      </c>
      <c r="H3681">
        <f t="shared" si="913"/>
        <v>1</v>
      </c>
      <c r="I3681">
        <f t="shared" si="914"/>
        <v>0</v>
      </c>
      <c r="J3681">
        <f t="shared" si="915"/>
        <v>1</v>
      </c>
      <c r="K3681">
        <f t="shared" si="916"/>
        <v>0</v>
      </c>
      <c r="L3681">
        <f t="shared" si="917"/>
        <v>0</v>
      </c>
      <c r="M3681">
        <f t="shared" si="918"/>
        <v>1</v>
      </c>
      <c r="N3681">
        <f t="shared" si="919"/>
        <v>0</v>
      </c>
      <c r="O3681">
        <f t="shared" si="920"/>
        <v>0</v>
      </c>
      <c r="P3681">
        <v>16</v>
      </c>
      <c r="Q3681">
        <f t="shared" si="921"/>
        <v>1</v>
      </c>
      <c r="R3681">
        <f t="shared" si="922"/>
        <v>0</v>
      </c>
      <c r="S3681">
        <f t="shared" si="923"/>
        <v>0</v>
      </c>
      <c r="T3681">
        <f t="shared" si="924"/>
        <v>0</v>
      </c>
      <c r="U3681">
        <v>0</v>
      </c>
      <c r="V3681">
        <f t="shared" si="925"/>
        <v>0.52689554774406655</v>
      </c>
      <c r="W3681">
        <f t="shared" si="926"/>
        <v>0.62875875717572749</v>
      </c>
      <c r="X3681">
        <f t="shared" si="927"/>
        <v>0.27761891823251994</v>
      </c>
      <c r="Y3681">
        <f t="shared" si="928"/>
        <v>1</v>
      </c>
      <c r="Z3681" t="s">
        <v>3713</v>
      </c>
    </row>
    <row r="3682" spans="1:26" x14ac:dyDescent="0.25">
      <c r="A3682" t="s">
        <v>26</v>
      </c>
      <c r="B3682" t="s">
        <v>30</v>
      </c>
      <c r="C3682" t="s">
        <v>23</v>
      </c>
      <c r="D3682">
        <v>0</v>
      </c>
      <c r="F3682">
        <v>1</v>
      </c>
      <c r="G3682">
        <v>20.100000000000001</v>
      </c>
      <c r="H3682">
        <f t="shared" si="913"/>
        <v>1</v>
      </c>
      <c r="I3682">
        <f t="shared" si="914"/>
        <v>0</v>
      </c>
      <c r="J3682">
        <f t="shared" si="915"/>
        <v>0</v>
      </c>
      <c r="K3682">
        <f t="shared" si="916"/>
        <v>0</v>
      </c>
      <c r="L3682">
        <f t="shared" si="917"/>
        <v>1</v>
      </c>
      <c r="M3682">
        <f t="shared" si="918"/>
        <v>1</v>
      </c>
      <c r="N3682">
        <f t="shared" si="919"/>
        <v>0</v>
      </c>
      <c r="O3682">
        <f t="shared" si="920"/>
        <v>0</v>
      </c>
      <c r="P3682">
        <v>1</v>
      </c>
      <c r="Q3682">
        <f t="shared" si="921"/>
        <v>0</v>
      </c>
      <c r="R3682">
        <f t="shared" si="922"/>
        <v>1</v>
      </c>
      <c r="S3682">
        <f t="shared" si="923"/>
        <v>0</v>
      </c>
      <c r="T3682">
        <f t="shared" si="924"/>
        <v>0</v>
      </c>
      <c r="U3682">
        <v>1</v>
      </c>
      <c r="V3682">
        <f t="shared" si="925"/>
        <v>0.26037220405294004</v>
      </c>
      <c r="W3682">
        <f t="shared" si="926"/>
        <v>0.56472778560127646</v>
      </c>
      <c r="X3682">
        <f t="shared" si="927"/>
        <v>0.54704927653750579</v>
      </c>
      <c r="Y3682">
        <f t="shared" si="928"/>
        <v>0</v>
      </c>
      <c r="Z3682" t="s">
        <v>3714</v>
      </c>
    </row>
    <row r="3683" spans="1:26" x14ac:dyDescent="0.25">
      <c r="A3683" t="s">
        <v>26</v>
      </c>
      <c r="B3683" t="s">
        <v>30</v>
      </c>
      <c r="C3683" t="s">
        <v>25</v>
      </c>
      <c r="D3683">
        <v>0</v>
      </c>
      <c r="F3683">
        <v>1</v>
      </c>
      <c r="G3683">
        <v>40.65</v>
      </c>
      <c r="H3683">
        <f t="shared" si="913"/>
        <v>1</v>
      </c>
      <c r="I3683">
        <f t="shared" si="914"/>
        <v>0</v>
      </c>
      <c r="J3683">
        <f t="shared" si="915"/>
        <v>1</v>
      </c>
      <c r="K3683">
        <f t="shared" si="916"/>
        <v>0</v>
      </c>
      <c r="L3683">
        <f t="shared" si="917"/>
        <v>0</v>
      </c>
      <c r="M3683">
        <f t="shared" si="918"/>
        <v>1</v>
      </c>
      <c r="N3683">
        <f t="shared" si="919"/>
        <v>0</v>
      </c>
      <c r="O3683">
        <f t="shared" si="920"/>
        <v>0</v>
      </c>
      <c r="P3683">
        <v>9</v>
      </c>
      <c r="Q3683">
        <f t="shared" si="921"/>
        <v>0</v>
      </c>
      <c r="R3683">
        <f t="shared" si="922"/>
        <v>1</v>
      </c>
      <c r="S3683">
        <f t="shared" si="923"/>
        <v>0</v>
      </c>
      <c r="T3683">
        <f t="shared" si="924"/>
        <v>0</v>
      </c>
      <c r="U3683">
        <v>1</v>
      </c>
      <c r="V3683">
        <f t="shared" si="925"/>
        <v>0.33969362034336914</v>
      </c>
      <c r="W3683">
        <f t="shared" si="926"/>
        <v>0.58411609773462203</v>
      </c>
      <c r="X3683">
        <f t="shared" si="927"/>
        <v>0.43600451501524673</v>
      </c>
      <c r="Y3683">
        <f t="shared" si="928"/>
        <v>1</v>
      </c>
      <c r="Z3683" t="s">
        <v>3715</v>
      </c>
    </row>
    <row r="3684" spans="1:26" x14ac:dyDescent="0.25">
      <c r="A3684" t="s">
        <v>26</v>
      </c>
      <c r="B3684" t="s">
        <v>27</v>
      </c>
      <c r="C3684" t="s">
        <v>35</v>
      </c>
      <c r="D3684">
        <v>1</v>
      </c>
      <c r="F3684">
        <v>1</v>
      </c>
      <c r="G3684">
        <v>101</v>
      </c>
      <c r="H3684">
        <f t="shared" si="913"/>
        <v>0</v>
      </c>
      <c r="I3684">
        <f t="shared" si="914"/>
        <v>1</v>
      </c>
      <c r="J3684">
        <f t="shared" si="915"/>
        <v>0</v>
      </c>
      <c r="K3684">
        <f t="shared" si="916"/>
        <v>1</v>
      </c>
      <c r="L3684">
        <f t="shared" si="917"/>
        <v>0</v>
      </c>
      <c r="M3684">
        <f t="shared" si="918"/>
        <v>1</v>
      </c>
      <c r="N3684">
        <f t="shared" si="919"/>
        <v>0</v>
      </c>
      <c r="O3684">
        <f t="shared" si="920"/>
        <v>0</v>
      </c>
      <c r="P3684">
        <v>46</v>
      </c>
      <c r="Q3684">
        <f t="shared" si="921"/>
        <v>1</v>
      </c>
      <c r="R3684">
        <f t="shared" si="922"/>
        <v>0</v>
      </c>
      <c r="S3684">
        <f t="shared" si="923"/>
        <v>0</v>
      </c>
      <c r="T3684">
        <f t="shared" si="924"/>
        <v>0</v>
      </c>
      <c r="U3684">
        <v>1</v>
      </c>
      <c r="V3684">
        <f t="shared" si="925"/>
        <v>0.55685950915519722</v>
      </c>
      <c r="W3684">
        <f t="shared" si="926"/>
        <v>0.63572558037304228</v>
      </c>
      <c r="X3684">
        <f t="shared" si="927"/>
        <v>0.19637349462617273</v>
      </c>
      <c r="Y3684">
        <f t="shared" si="928"/>
        <v>1</v>
      </c>
      <c r="Z3684" t="s">
        <v>3716</v>
      </c>
    </row>
    <row r="3685" spans="1:26" x14ac:dyDescent="0.25">
      <c r="A3685" t="s">
        <v>26</v>
      </c>
      <c r="B3685" t="s">
        <v>27</v>
      </c>
      <c r="C3685" t="s">
        <v>35</v>
      </c>
      <c r="D3685">
        <v>0</v>
      </c>
      <c r="F3685">
        <v>1</v>
      </c>
      <c r="G3685">
        <v>69.099999999999994</v>
      </c>
      <c r="H3685">
        <f t="shared" si="913"/>
        <v>1</v>
      </c>
      <c r="I3685">
        <f t="shared" si="914"/>
        <v>0</v>
      </c>
      <c r="J3685">
        <f t="shared" si="915"/>
        <v>0</v>
      </c>
      <c r="K3685">
        <f t="shared" si="916"/>
        <v>1</v>
      </c>
      <c r="L3685">
        <f t="shared" si="917"/>
        <v>0</v>
      </c>
      <c r="M3685">
        <f t="shared" si="918"/>
        <v>1</v>
      </c>
      <c r="N3685">
        <f t="shared" si="919"/>
        <v>0</v>
      </c>
      <c r="O3685">
        <f t="shared" si="920"/>
        <v>0</v>
      </c>
      <c r="P3685">
        <v>1</v>
      </c>
      <c r="Q3685">
        <f t="shared" si="921"/>
        <v>1</v>
      </c>
      <c r="R3685">
        <f t="shared" si="922"/>
        <v>0</v>
      </c>
      <c r="S3685">
        <f t="shared" si="923"/>
        <v>0</v>
      </c>
      <c r="T3685">
        <f t="shared" si="924"/>
        <v>0</v>
      </c>
      <c r="U3685">
        <v>1</v>
      </c>
      <c r="V3685">
        <f t="shared" si="925"/>
        <v>0.50226247221761167</v>
      </c>
      <c r="W3685">
        <f t="shared" si="926"/>
        <v>0.62299087307557388</v>
      </c>
      <c r="X3685">
        <f t="shared" si="927"/>
        <v>0.2477426465629238</v>
      </c>
      <c r="Y3685">
        <f t="shared" si="928"/>
        <v>1</v>
      </c>
      <c r="Z3685" t="s">
        <v>3717</v>
      </c>
    </row>
    <row r="3686" spans="1:26" x14ac:dyDescent="0.25">
      <c r="A3686" t="s">
        <v>45</v>
      </c>
      <c r="B3686" t="s">
        <v>33</v>
      </c>
      <c r="C3686" t="s">
        <v>25</v>
      </c>
      <c r="D3686">
        <v>0</v>
      </c>
      <c r="F3686">
        <v>1</v>
      </c>
      <c r="G3686">
        <v>54.5</v>
      </c>
      <c r="H3686">
        <f t="shared" si="913"/>
        <v>1</v>
      </c>
      <c r="I3686">
        <f t="shared" si="914"/>
        <v>0</v>
      </c>
      <c r="J3686">
        <f t="shared" si="915"/>
        <v>1</v>
      </c>
      <c r="K3686">
        <f t="shared" si="916"/>
        <v>0</v>
      </c>
      <c r="L3686">
        <f t="shared" si="917"/>
        <v>0</v>
      </c>
      <c r="M3686">
        <f t="shared" si="918"/>
        <v>0</v>
      </c>
      <c r="N3686">
        <f t="shared" si="919"/>
        <v>0</v>
      </c>
      <c r="O3686">
        <f t="shared" si="920"/>
        <v>1</v>
      </c>
      <c r="P3686">
        <v>71</v>
      </c>
      <c r="Q3686">
        <f t="shared" si="921"/>
        <v>0</v>
      </c>
      <c r="R3686">
        <f t="shared" si="922"/>
        <v>0</v>
      </c>
      <c r="S3686">
        <f t="shared" si="923"/>
        <v>0</v>
      </c>
      <c r="T3686">
        <f t="shared" si="924"/>
        <v>1</v>
      </c>
      <c r="U3686">
        <v>0</v>
      </c>
      <c r="V3686">
        <f t="shared" si="925"/>
        <v>1.6206184125435744E-2</v>
      </c>
      <c r="W3686">
        <f t="shared" si="926"/>
        <v>0.50405145735871404</v>
      </c>
      <c r="X3686">
        <f t="shared" si="927"/>
        <v>2.626404039075255E-4</v>
      </c>
      <c r="Y3686">
        <f t="shared" si="928"/>
        <v>0</v>
      </c>
      <c r="Z3686" t="s">
        <v>3718</v>
      </c>
    </row>
    <row r="3687" spans="1:26" x14ac:dyDescent="0.25">
      <c r="A3687" t="s">
        <v>26</v>
      </c>
      <c r="B3687" t="s">
        <v>38</v>
      </c>
      <c r="C3687" t="s">
        <v>35</v>
      </c>
      <c r="D3687">
        <v>0</v>
      </c>
      <c r="F3687">
        <v>1</v>
      </c>
      <c r="G3687">
        <v>75.349999999999994</v>
      </c>
      <c r="H3687">
        <f t="shared" si="913"/>
        <v>1</v>
      </c>
      <c r="I3687">
        <f t="shared" si="914"/>
        <v>0</v>
      </c>
      <c r="J3687">
        <f t="shared" si="915"/>
        <v>0</v>
      </c>
      <c r="K3687">
        <f t="shared" si="916"/>
        <v>1</v>
      </c>
      <c r="L3687">
        <f t="shared" si="917"/>
        <v>0</v>
      </c>
      <c r="M3687">
        <f t="shared" si="918"/>
        <v>1</v>
      </c>
      <c r="N3687">
        <f t="shared" si="919"/>
        <v>0</v>
      </c>
      <c r="O3687">
        <f t="shared" si="920"/>
        <v>0</v>
      </c>
      <c r="P3687">
        <v>43</v>
      </c>
      <c r="Q3687">
        <f t="shared" si="921"/>
        <v>0</v>
      </c>
      <c r="R3687">
        <f t="shared" si="922"/>
        <v>0</v>
      </c>
      <c r="S3687">
        <f t="shared" si="923"/>
        <v>1</v>
      </c>
      <c r="T3687">
        <f t="shared" si="924"/>
        <v>0</v>
      </c>
      <c r="U3687">
        <v>0</v>
      </c>
      <c r="V3687">
        <f t="shared" si="925"/>
        <v>0.37523822481172764</v>
      </c>
      <c r="W3687">
        <f t="shared" si="926"/>
        <v>0.59272410922720231</v>
      </c>
      <c r="X3687">
        <f t="shared" si="927"/>
        <v>0.14080372535985666</v>
      </c>
      <c r="Y3687">
        <f t="shared" si="928"/>
        <v>1</v>
      </c>
      <c r="Z3687" t="s">
        <v>3719</v>
      </c>
    </row>
    <row r="3688" spans="1:26" x14ac:dyDescent="0.25">
      <c r="A3688" t="s">
        <v>29</v>
      </c>
      <c r="B3688" t="s">
        <v>33</v>
      </c>
      <c r="C3688" t="s">
        <v>25</v>
      </c>
      <c r="D3688">
        <v>0</v>
      </c>
      <c r="F3688">
        <v>1</v>
      </c>
      <c r="G3688">
        <v>44.45</v>
      </c>
      <c r="H3688">
        <f t="shared" si="913"/>
        <v>1</v>
      </c>
      <c r="I3688">
        <f t="shared" si="914"/>
        <v>0</v>
      </c>
      <c r="J3688">
        <f t="shared" si="915"/>
        <v>1</v>
      </c>
      <c r="K3688">
        <f t="shared" si="916"/>
        <v>0</v>
      </c>
      <c r="L3688">
        <f t="shared" si="917"/>
        <v>0</v>
      </c>
      <c r="M3688">
        <f t="shared" si="918"/>
        <v>0</v>
      </c>
      <c r="N3688">
        <f t="shared" si="919"/>
        <v>1</v>
      </c>
      <c r="O3688">
        <f t="shared" si="920"/>
        <v>0</v>
      </c>
      <c r="P3688">
        <v>50</v>
      </c>
      <c r="Q3688">
        <f t="shared" si="921"/>
        <v>0</v>
      </c>
      <c r="R3688">
        <f t="shared" si="922"/>
        <v>0</v>
      </c>
      <c r="S3688">
        <f t="shared" si="923"/>
        <v>0</v>
      </c>
      <c r="T3688">
        <f t="shared" si="924"/>
        <v>1</v>
      </c>
      <c r="U3688">
        <v>0</v>
      </c>
      <c r="V3688">
        <f t="shared" si="925"/>
        <v>6.0471733267270907E-2</v>
      </c>
      <c r="W3688">
        <f t="shared" si="926"/>
        <v>0.51511332802421972</v>
      </c>
      <c r="X3688">
        <f t="shared" si="927"/>
        <v>3.656830524347959E-3</v>
      </c>
      <c r="Y3688">
        <f t="shared" si="928"/>
        <v>0</v>
      </c>
      <c r="Z3688" t="s">
        <v>3720</v>
      </c>
    </row>
    <row r="3689" spans="1:26" x14ac:dyDescent="0.25">
      <c r="A3689" t="s">
        <v>26</v>
      </c>
      <c r="B3689" t="s">
        <v>30</v>
      </c>
      <c r="C3689" t="s">
        <v>35</v>
      </c>
      <c r="D3689">
        <v>0</v>
      </c>
      <c r="F3689">
        <v>1</v>
      </c>
      <c r="G3689">
        <v>75</v>
      </c>
      <c r="H3689">
        <f t="shared" si="913"/>
        <v>1</v>
      </c>
      <c r="I3689">
        <f t="shared" si="914"/>
        <v>0</v>
      </c>
      <c r="J3689">
        <f t="shared" si="915"/>
        <v>0</v>
      </c>
      <c r="K3689">
        <f t="shared" si="916"/>
        <v>1</v>
      </c>
      <c r="L3689">
        <f t="shared" si="917"/>
        <v>0</v>
      </c>
      <c r="M3689">
        <f t="shared" si="918"/>
        <v>1</v>
      </c>
      <c r="N3689">
        <f t="shared" si="919"/>
        <v>0</v>
      </c>
      <c r="O3689">
        <f t="shared" si="920"/>
        <v>0</v>
      </c>
      <c r="P3689">
        <v>13</v>
      </c>
      <c r="Q3689">
        <f t="shared" si="921"/>
        <v>0</v>
      </c>
      <c r="R3689">
        <f t="shared" si="922"/>
        <v>1</v>
      </c>
      <c r="S3689">
        <f t="shared" si="923"/>
        <v>0</v>
      </c>
      <c r="T3689">
        <f t="shared" si="924"/>
        <v>0</v>
      </c>
      <c r="U3689">
        <v>1</v>
      </c>
      <c r="V3689">
        <f t="shared" si="925"/>
        <v>0.37955572467790999</v>
      </c>
      <c r="W3689">
        <f t="shared" si="926"/>
        <v>0.59376594466127308</v>
      </c>
      <c r="X3689">
        <f t="shared" si="927"/>
        <v>0.38495109877995343</v>
      </c>
      <c r="Y3689">
        <f t="shared" si="928"/>
        <v>1</v>
      </c>
      <c r="Z3689" t="s">
        <v>3721</v>
      </c>
    </row>
    <row r="3690" spans="1:26" x14ac:dyDescent="0.25">
      <c r="A3690" t="s">
        <v>29</v>
      </c>
      <c r="B3690" t="s">
        <v>33</v>
      </c>
      <c r="C3690" t="s">
        <v>35</v>
      </c>
      <c r="D3690">
        <v>0</v>
      </c>
      <c r="F3690">
        <v>1</v>
      </c>
      <c r="G3690">
        <v>100</v>
      </c>
      <c r="H3690">
        <f t="shared" si="913"/>
        <v>1</v>
      </c>
      <c r="I3690">
        <f t="shared" si="914"/>
        <v>0</v>
      </c>
      <c r="J3690">
        <f t="shared" si="915"/>
        <v>0</v>
      </c>
      <c r="K3690">
        <f t="shared" si="916"/>
        <v>1</v>
      </c>
      <c r="L3690">
        <f t="shared" si="917"/>
        <v>0</v>
      </c>
      <c r="M3690">
        <f t="shared" si="918"/>
        <v>0</v>
      </c>
      <c r="N3690">
        <f t="shared" si="919"/>
        <v>1</v>
      </c>
      <c r="O3690">
        <f t="shared" si="920"/>
        <v>0</v>
      </c>
      <c r="P3690">
        <v>19</v>
      </c>
      <c r="Q3690">
        <f t="shared" si="921"/>
        <v>0</v>
      </c>
      <c r="R3690">
        <f t="shared" si="922"/>
        <v>0</v>
      </c>
      <c r="S3690">
        <f t="shared" si="923"/>
        <v>0</v>
      </c>
      <c r="T3690">
        <f t="shared" si="924"/>
        <v>1</v>
      </c>
      <c r="U3690">
        <v>1</v>
      </c>
      <c r="V3690">
        <f t="shared" si="925"/>
        <v>0.14707726146312974</v>
      </c>
      <c r="W3690">
        <f t="shared" si="926"/>
        <v>0.53670317646812848</v>
      </c>
      <c r="X3690">
        <f t="shared" si="927"/>
        <v>0.7274771979132344</v>
      </c>
      <c r="Y3690">
        <f t="shared" si="928"/>
        <v>0</v>
      </c>
      <c r="Z3690" t="s">
        <v>3722</v>
      </c>
    </row>
    <row r="3691" spans="1:26" x14ac:dyDescent="0.25">
      <c r="A3691" t="s">
        <v>26</v>
      </c>
      <c r="B3691" t="s">
        <v>33</v>
      </c>
      <c r="C3691" t="s">
        <v>35</v>
      </c>
      <c r="D3691">
        <v>0</v>
      </c>
      <c r="F3691">
        <v>1</v>
      </c>
      <c r="G3691">
        <v>98.05</v>
      </c>
      <c r="H3691">
        <f t="shared" si="913"/>
        <v>1</v>
      </c>
      <c r="I3691">
        <f t="shared" si="914"/>
        <v>0</v>
      </c>
      <c r="J3691">
        <f t="shared" si="915"/>
        <v>0</v>
      </c>
      <c r="K3691">
        <f t="shared" si="916"/>
        <v>1</v>
      </c>
      <c r="L3691">
        <f t="shared" si="917"/>
        <v>0</v>
      </c>
      <c r="M3691">
        <f t="shared" si="918"/>
        <v>1</v>
      </c>
      <c r="N3691">
        <f t="shared" si="919"/>
        <v>0</v>
      </c>
      <c r="O3691">
        <f t="shared" si="920"/>
        <v>0</v>
      </c>
      <c r="P3691">
        <v>41</v>
      </c>
      <c r="Q3691">
        <f t="shared" si="921"/>
        <v>0</v>
      </c>
      <c r="R3691">
        <f t="shared" si="922"/>
        <v>0</v>
      </c>
      <c r="S3691">
        <f t="shared" si="923"/>
        <v>0</v>
      </c>
      <c r="T3691">
        <f t="shared" si="924"/>
        <v>1</v>
      </c>
      <c r="U3691">
        <v>0</v>
      </c>
      <c r="V3691">
        <f t="shared" si="925"/>
        <v>0.42918340105340147</v>
      </c>
      <c r="W3691">
        <f t="shared" si="926"/>
        <v>0.60567865529423315</v>
      </c>
      <c r="X3691">
        <f t="shared" si="927"/>
        <v>0.18419839173976485</v>
      </c>
      <c r="Y3691">
        <f t="shared" si="928"/>
        <v>1</v>
      </c>
      <c r="Z3691" t="s">
        <v>3723</v>
      </c>
    </row>
    <row r="3692" spans="1:26" x14ac:dyDescent="0.25">
      <c r="A3692" t="s">
        <v>26</v>
      </c>
      <c r="B3692" t="s">
        <v>27</v>
      </c>
      <c r="C3692" t="s">
        <v>35</v>
      </c>
      <c r="D3692">
        <v>1</v>
      </c>
      <c r="F3692">
        <v>1</v>
      </c>
      <c r="G3692">
        <v>71.150000000000006</v>
      </c>
      <c r="H3692">
        <f t="shared" si="913"/>
        <v>0</v>
      </c>
      <c r="I3692">
        <f t="shared" si="914"/>
        <v>1</v>
      </c>
      <c r="J3692">
        <f t="shared" si="915"/>
        <v>0</v>
      </c>
      <c r="K3692">
        <f t="shared" si="916"/>
        <v>1</v>
      </c>
      <c r="L3692">
        <f t="shared" si="917"/>
        <v>0</v>
      </c>
      <c r="M3692">
        <f t="shared" si="918"/>
        <v>1</v>
      </c>
      <c r="N3692">
        <f t="shared" si="919"/>
        <v>0</v>
      </c>
      <c r="O3692">
        <f t="shared" si="920"/>
        <v>0</v>
      </c>
      <c r="P3692">
        <v>1</v>
      </c>
      <c r="Q3692">
        <f t="shared" si="921"/>
        <v>1</v>
      </c>
      <c r="R3692">
        <f t="shared" si="922"/>
        <v>0</v>
      </c>
      <c r="S3692">
        <f t="shared" si="923"/>
        <v>0</v>
      </c>
      <c r="T3692">
        <f t="shared" si="924"/>
        <v>0</v>
      </c>
      <c r="U3692">
        <v>1</v>
      </c>
      <c r="V3692">
        <f t="shared" si="925"/>
        <v>0.50545853581439848</v>
      </c>
      <c r="W3692">
        <f t="shared" si="926"/>
        <v>0.62374124730338754</v>
      </c>
      <c r="X3692">
        <f t="shared" si="927"/>
        <v>0.24457125979883859</v>
      </c>
      <c r="Y3692">
        <f t="shared" si="928"/>
        <v>1</v>
      </c>
      <c r="Z3692" t="s">
        <v>3724</v>
      </c>
    </row>
    <row r="3693" spans="1:26" x14ac:dyDescent="0.25">
      <c r="A3693" t="s">
        <v>26</v>
      </c>
      <c r="B3693" t="s">
        <v>38</v>
      </c>
      <c r="C3693" t="s">
        <v>25</v>
      </c>
      <c r="D3693">
        <v>0</v>
      </c>
      <c r="F3693">
        <v>1</v>
      </c>
      <c r="G3693">
        <v>54.15</v>
      </c>
      <c r="H3693">
        <f t="shared" si="913"/>
        <v>1</v>
      </c>
      <c r="I3693">
        <f t="shared" si="914"/>
        <v>0</v>
      </c>
      <c r="J3693">
        <f t="shared" si="915"/>
        <v>1</v>
      </c>
      <c r="K3693">
        <f t="shared" si="916"/>
        <v>0</v>
      </c>
      <c r="L3693">
        <f t="shared" si="917"/>
        <v>0</v>
      </c>
      <c r="M3693">
        <f t="shared" si="918"/>
        <v>1</v>
      </c>
      <c r="N3693">
        <f t="shared" si="919"/>
        <v>0</v>
      </c>
      <c r="O3693">
        <f t="shared" si="920"/>
        <v>0</v>
      </c>
      <c r="P3693">
        <v>24</v>
      </c>
      <c r="Q3693">
        <f t="shared" si="921"/>
        <v>0</v>
      </c>
      <c r="R3693">
        <f t="shared" si="922"/>
        <v>0</v>
      </c>
      <c r="S3693">
        <f t="shared" si="923"/>
        <v>1</v>
      </c>
      <c r="T3693">
        <f t="shared" si="924"/>
        <v>0</v>
      </c>
      <c r="U3693">
        <v>1</v>
      </c>
      <c r="V3693">
        <f t="shared" si="925"/>
        <v>0.34218625005471215</v>
      </c>
      <c r="W3693">
        <f t="shared" si="926"/>
        <v>0.58472149126983441</v>
      </c>
      <c r="X3693">
        <f t="shared" si="927"/>
        <v>0.43271892961708169</v>
      </c>
      <c r="Y3693">
        <f t="shared" si="928"/>
        <v>1</v>
      </c>
      <c r="Z3693" t="s">
        <v>3725</v>
      </c>
    </row>
    <row r="3694" spans="1:26" x14ac:dyDescent="0.25">
      <c r="A3694" t="s">
        <v>29</v>
      </c>
      <c r="B3694" t="s">
        <v>33</v>
      </c>
      <c r="C3694" t="s">
        <v>25</v>
      </c>
      <c r="D3694">
        <v>0</v>
      </c>
      <c r="F3694">
        <v>1</v>
      </c>
      <c r="G3694">
        <v>63.9</v>
      </c>
      <c r="H3694">
        <f t="shared" si="913"/>
        <v>1</v>
      </c>
      <c r="I3694">
        <f t="shared" si="914"/>
        <v>0</v>
      </c>
      <c r="J3694">
        <f t="shared" si="915"/>
        <v>1</v>
      </c>
      <c r="K3694">
        <f t="shared" si="916"/>
        <v>0</v>
      </c>
      <c r="L3694">
        <f t="shared" si="917"/>
        <v>0</v>
      </c>
      <c r="M3694">
        <f t="shared" si="918"/>
        <v>0</v>
      </c>
      <c r="N3694">
        <f t="shared" si="919"/>
        <v>1</v>
      </c>
      <c r="O3694">
        <f t="shared" si="920"/>
        <v>0</v>
      </c>
      <c r="P3694">
        <v>40</v>
      </c>
      <c r="Q3694">
        <f t="shared" si="921"/>
        <v>0</v>
      </c>
      <c r="R3694">
        <f t="shared" si="922"/>
        <v>0</v>
      </c>
      <c r="S3694">
        <f t="shared" si="923"/>
        <v>0</v>
      </c>
      <c r="T3694">
        <f t="shared" si="924"/>
        <v>1</v>
      </c>
      <c r="U3694">
        <v>0</v>
      </c>
      <c r="V3694">
        <f t="shared" si="925"/>
        <v>8.5932191790663803E-2</v>
      </c>
      <c r="W3694">
        <f t="shared" si="926"/>
        <v>0.52146983785533418</v>
      </c>
      <c r="X3694">
        <f t="shared" si="927"/>
        <v>7.3843415859474277E-3</v>
      </c>
      <c r="Y3694">
        <f t="shared" si="928"/>
        <v>0</v>
      </c>
      <c r="Z3694" t="s">
        <v>3726</v>
      </c>
    </row>
    <row r="3695" spans="1:26" x14ac:dyDescent="0.25">
      <c r="A3695" t="s">
        <v>26</v>
      </c>
      <c r="B3695" t="s">
        <v>33</v>
      </c>
      <c r="C3695" t="s">
        <v>25</v>
      </c>
      <c r="D3695">
        <v>0</v>
      </c>
      <c r="F3695">
        <v>1</v>
      </c>
      <c r="G3695">
        <v>69.150000000000006</v>
      </c>
      <c r="H3695">
        <f t="shared" si="913"/>
        <v>1</v>
      </c>
      <c r="I3695">
        <f t="shared" si="914"/>
        <v>0</v>
      </c>
      <c r="J3695">
        <f t="shared" si="915"/>
        <v>1</v>
      </c>
      <c r="K3695">
        <f t="shared" si="916"/>
        <v>0</v>
      </c>
      <c r="L3695">
        <f t="shared" si="917"/>
        <v>0</v>
      </c>
      <c r="M3695">
        <f t="shared" si="918"/>
        <v>1</v>
      </c>
      <c r="N3695">
        <f t="shared" si="919"/>
        <v>0</v>
      </c>
      <c r="O3695">
        <f t="shared" si="920"/>
        <v>0</v>
      </c>
      <c r="P3695">
        <v>3</v>
      </c>
      <c r="Q3695">
        <f t="shared" si="921"/>
        <v>0</v>
      </c>
      <c r="R3695">
        <f t="shared" si="922"/>
        <v>0</v>
      </c>
      <c r="S3695">
        <f t="shared" si="923"/>
        <v>0</v>
      </c>
      <c r="T3695">
        <f t="shared" si="924"/>
        <v>1</v>
      </c>
      <c r="U3695">
        <v>0</v>
      </c>
      <c r="V3695">
        <f t="shared" si="925"/>
        <v>0.36557208125071372</v>
      </c>
      <c r="W3695">
        <f t="shared" si="926"/>
        <v>0.59038860543227456</v>
      </c>
      <c r="X3695">
        <f t="shared" si="927"/>
        <v>0.13364294658997844</v>
      </c>
      <c r="Y3695">
        <f t="shared" si="928"/>
        <v>1</v>
      </c>
      <c r="Z3695" t="s">
        <v>3727</v>
      </c>
    </row>
    <row r="3696" spans="1:26" x14ac:dyDescent="0.25">
      <c r="A3696" t="s">
        <v>29</v>
      </c>
      <c r="B3696" t="s">
        <v>33</v>
      </c>
      <c r="C3696" t="s">
        <v>25</v>
      </c>
      <c r="D3696">
        <v>0</v>
      </c>
      <c r="F3696">
        <v>1</v>
      </c>
      <c r="G3696">
        <v>64.650000000000006</v>
      </c>
      <c r="H3696">
        <f t="shared" si="913"/>
        <v>1</v>
      </c>
      <c r="I3696">
        <f t="shared" si="914"/>
        <v>0</v>
      </c>
      <c r="J3696">
        <f t="shared" si="915"/>
        <v>1</v>
      </c>
      <c r="K3696">
        <f t="shared" si="916"/>
        <v>0</v>
      </c>
      <c r="L3696">
        <f t="shared" si="917"/>
        <v>0</v>
      </c>
      <c r="M3696">
        <f t="shared" si="918"/>
        <v>0</v>
      </c>
      <c r="N3696">
        <f t="shared" si="919"/>
        <v>1</v>
      </c>
      <c r="O3696">
        <f t="shared" si="920"/>
        <v>0</v>
      </c>
      <c r="P3696">
        <v>37</v>
      </c>
      <c r="Q3696">
        <f t="shared" si="921"/>
        <v>0</v>
      </c>
      <c r="R3696">
        <f t="shared" si="922"/>
        <v>0</v>
      </c>
      <c r="S3696">
        <f t="shared" si="923"/>
        <v>0</v>
      </c>
      <c r="T3696">
        <f t="shared" si="924"/>
        <v>1</v>
      </c>
      <c r="U3696">
        <v>0</v>
      </c>
      <c r="V3696">
        <f t="shared" si="925"/>
        <v>9.1964652611219597E-2</v>
      </c>
      <c r="W3696">
        <f t="shared" si="926"/>
        <v>0.52297497287051264</v>
      </c>
      <c r="X3696">
        <f t="shared" si="927"/>
        <v>8.4574973299022995E-3</v>
      </c>
      <c r="Y3696">
        <f t="shared" si="928"/>
        <v>0</v>
      </c>
      <c r="Z3696" t="s">
        <v>3728</v>
      </c>
    </row>
    <row r="3697" spans="1:26" x14ac:dyDescent="0.25">
      <c r="A3697" t="s">
        <v>45</v>
      </c>
      <c r="B3697" t="s">
        <v>38</v>
      </c>
      <c r="C3697" t="s">
        <v>35</v>
      </c>
      <c r="D3697">
        <v>0</v>
      </c>
      <c r="F3697">
        <v>1</v>
      </c>
      <c r="G3697">
        <v>108.75</v>
      </c>
      <c r="H3697">
        <f t="shared" si="913"/>
        <v>1</v>
      </c>
      <c r="I3697">
        <f t="shared" si="914"/>
        <v>0</v>
      </c>
      <c r="J3697">
        <f t="shared" si="915"/>
        <v>0</v>
      </c>
      <c r="K3697">
        <f t="shared" si="916"/>
        <v>1</v>
      </c>
      <c r="L3697">
        <f t="shared" si="917"/>
        <v>0</v>
      </c>
      <c r="M3697">
        <f t="shared" si="918"/>
        <v>0</v>
      </c>
      <c r="N3697">
        <f t="shared" si="919"/>
        <v>0</v>
      </c>
      <c r="O3697">
        <f t="shared" si="920"/>
        <v>1</v>
      </c>
      <c r="P3697">
        <v>67</v>
      </c>
      <c r="Q3697">
        <f t="shared" si="921"/>
        <v>0</v>
      </c>
      <c r="R3697">
        <f t="shared" si="922"/>
        <v>0</v>
      </c>
      <c r="S3697">
        <f t="shared" si="923"/>
        <v>1</v>
      </c>
      <c r="T3697">
        <f t="shared" si="924"/>
        <v>0</v>
      </c>
      <c r="U3697">
        <v>1</v>
      </c>
      <c r="V3697">
        <f t="shared" si="925"/>
        <v>0.10078494028430782</v>
      </c>
      <c r="W3697">
        <f t="shared" si="926"/>
        <v>0.52517492893084228</v>
      </c>
      <c r="X3697">
        <f t="shared" si="927"/>
        <v>0.80858772361949582</v>
      </c>
      <c r="Y3697">
        <f t="shared" si="928"/>
        <v>0</v>
      </c>
      <c r="Z3697" t="s">
        <v>3729</v>
      </c>
    </row>
    <row r="3698" spans="1:26" x14ac:dyDescent="0.25">
      <c r="A3698" t="s">
        <v>26</v>
      </c>
      <c r="B3698" t="s">
        <v>27</v>
      </c>
      <c r="C3698" t="s">
        <v>35</v>
      </c>
      <c r="D3698">
        <v>0</v>
      </c>
      <c r="F3698">
        <v>1</v>
      </c>
      <c r="G3698">
        <v>98.85</v>
      </c>
      <c r="H3698">
        <f t="shared" si="913"/>
        <v>1</v>
      </c>
      <c r="I3698">
        <f t="shared" si="914"/>
        <v>0</v>
      </c>
      <c r="J3698">
        <f t="shared" si="915"/>
        <v>0</v>
      </c>
      <c r="K3698">
        <f t="shared" si="916"/>
        <v>1</v>
      </c>
      <c r="L3698">
        <f t="shared" si="917"/>
        <v>0</v>
      </c>
      <c r="M3698">
        <f t="shared" si="918"/>
        <v>1</v>
      </c>
      <c r="N3698">
        <f t="shared" si="919"/>
        <v>0</v>
      </c>
      <c r="O3698">
        <f t="shared" si="920"/>
        <v>0</v>
      </c>
      <c r="P3698">
        <v>32</v>
      </c>
      <c r="Q3698">
        <f t="shared" si="921"/>
        <v>1</v>
      </c>
      <c r="R3698">
        <f t="shared" si="922"/>
        <v>0</v>
      </c>
      <c r="S3698">
        <f t="shared" si="923"/>
        <v>0</v>
      </c>
      <c r="T3698">
        <f t="shared" si="924"/>
        <v>0</v>
      </c>
      <c r="U3698">
        <v>0</v>
      </c>
      <c r="V3698">
        <f t="shared" si="925"/>
        <v>0.54864437075634798</v>
      </c>
      <c r="W3698">
        <f t="shared" si="926"/>
        <v>0.63382101751161357</v>
      </c>
      <c r="X3698">
        <f t="shared" si="927"/>
        <v>0.30101064556262902</v>
      </c>
      <c r="Y3698">
        <f t="shared" si="928"/>
        <v>1</v>
      </c>
      <c r="Z3698" t="s">
        <v>3730</v>
      </c>
    </row>
    <row r="3699" spans="1:26" x14ac:dyDescent="0.25">
      <c r="A3699" t="s">
        <v>26</v>
      </c>
      <c r="B3699" t="s">
        <v>27</v>
      </c>
      <c r="C3699" t="s">
        <v>25</v>
      </c>
      <c r="D3699">
        <v>0</v>
      </c>
      <c r="F3699">
        <v>1</v>
      </c>
      <c r="G3699">
        <v>49.15</v>
      </c>
      <c r="H3699">
        <f t="shared" si="913"/>
        <v>1</v>
      </c>
      <c r="I3699">
        <f t="shared" si="914"/>
        <v>0</v>
      </c>
      <c r="J3699">
        <f t="shared" si="915"/>
        <v>1</v>
      </c>
      <c r="K3699">
        <f t="shared" si="916"/>
        <v>0</v>
      </c>
      <c r="L3699">
        <f t="shared" si="917"/>
        <v>0</v>
      </c>
      <c r="M3699">
        <f t="shared" si="918"/>
        <v>1</v>
      </c>
      <c r="N3699">
        <f t="shared" si="919"/>
        <v>0</v>
      </c>
      <c r="O3699">
        <f t="shared" si="920"/>
        <v>0</v>
      </c>
      <c r="P3699">
        <v>6</v>
      </c>
      <c r="Q3699">
        <f t="shared" si="921"/>
        <v>1</v>
      </c>
      <c r="R3699">
        <f t="shared" si="922"/>
        <v>0</v>
      </c>
      <c r="S3699">
        <f t="shared" si="923"/>
        <v>0</v>
      </c>
      <c r="T3699">
        <f t="shared" si="924"/>
        <v>0</v>
      </c>
      <c r="U3699">
        <v>1</v>
      </c>
      <c r="V3699">
        <f t="shared" si="925"/>
        <v>0.47602248598768537</v>
      </c>
      <c r="W3699">
        <f t="shared" si="926"/>
        <v>0.61680820390565438</v>
      </c>
      <c r="X3699">
        <f t="shared" si="927"/>
        <v>0.27455243519052536</v>
      </c>
      <c r="Y3699">
        <f t="shared" si="928"/>
        <v>1</v>
      </c>
      <c r="Z3699" t="s">
        <v>3731</v>
      </c>
    </row>
    <row r="3700" spans="1:26" x14ac:dyDescent="0.25">
      <c r="A3700" t="s">
        <v>26</v>
      </c>
      <c r="B3700" t="s">
        <v>27</v>
      </c>
      <c r="C3700" t="s">
        <v>35</v>
      </c>
      <c r="D3700">
        <v>0</v>
      </c>
      <c r="F3700">
        <v>1</v>
      </c>
      <c r="G3700">
        <v>89.6</v>
      </c>
      <c r="H3700">
        <f t="shared" si="913"/>
        <v>1</v>
      </c>
      <c r="I3700">
        <f t="shared" si="914"/>
        <v>0</v>
      </c>
      <c r="J3700">
        <f t="shared" si="915"/>
        <v>0</v>
      </c>
      <c r="K3700">
        <f t="shared" si="916"/>
        <v>1</v>
      </c>
      <c r="L3700">
        <f t="shared" si="917"/>
        <v>0</v>
      </c>
      <c r="M3700">
        <f t="shared" si="918"/>
        <v>1</v>
      </c>
      <c r="N3700">
        <f t="shared" si="919"/>
        <v>0</v>
      </c>
      <c r="O3700">
        <f t="shared" si="920"/>
        <v>0</v>
      </c>
      <c r="P3700">
        <v>32</v>
      </c>
      <c r="Q3700">
        <f t="shared" si="921"/>
        <v>1</v>
      </c>
      <c r="R3700">
        <f t="shared" si="922"/>
        <v>0</v>
      </c>
      <c r="S3700">
        <f t="shared" si="923"/>
        <v>0</v>
      </c>
      <c r="T3700">
        <f t="shared" si="924"/>
        <v>0</v>
      </c>
      <c r="U3700">
        <v>0</v>
      </c>
      <c r="V3700">
        <f t="shared" si="925"/>
        <v>0.53908627744623605</v>
      </c>
      <c r="W3700">
        <f t="shared" si="926"/>
        <v>0.63159983699404842</v>
      </c>
      <c r="X3700">
        <f t="shared" si="927"/>
        <v>0.29061401453084018</v>
      </c>
      <c r="Y3700">
        <f t="shared" si="928"/>
        <v>1</v>
      </c>
      <c r="Z3700" t="s">
        <v>3732</v>
      </c>
    </row>
    <row r="3701" spans="1:26" x14ac:dyDescent="0.25">
      <c r="A3701" t="s">
        <v>26</v>
      </c>
      <c r="B3701" t="s">
        <v>27</v>
      </c>
      <c r="C3701" t="s">
        <v>35</v>
      </c>
      <c r="D3701">
        <v>0</v>
      </c>
      <c r="F3701">
        <v>1</v>
      </c>
      <c r="G3701">
        <v>83.25</v>
      </c>
      <c r="H3701">
        <f t="shared" si="913"/>
        <v>1</v>
      </c>
      <c r="I3701">
        <f t="shared" si="914"/>
        <v>0</v>
      </c>
      <c r="J3701">
        <f t="shared" si="915"/>
        <v>0</v>
      </c>
      <c r="K3701">
        <f t="shared" si="916"/>
        <v>1</v>
      </c>
      <c r="L3701">
        <f t="shared" si="917"/>
        <v>0</v>
      </c>
      <c r="M3701">
        <f t="shared" si="918"/>
        <v>1</v>
      </c>
      <c r="N3701">
        <f t="shared" si="919"/>
        <v>0</v>
      </c>
      <c r="O3701">
        <f t="shared" si="920"/>
        <v>0</v>
      </c>
      <c r="P3701">
        <v>59</v>
      </c>
      <c r="Q3701">
        <f t="shared" si="921"/>
        <v>1</v>
      </c>
      <c r="R3701">
        <f t="shared" si="922"/>
        <v>0</v>
      </c>
      <c r="S3701">
        <f t="shared" si="923"/>
        <v>0</v>
      </c>
      <c r="T3701">
        <f t="shared" si="924"/>
        <v>0</v>
      </c>
      <c r="U3701">
        <v>0</v>
      </c>
      <c r="V3701">
        <f t="shared" si="925"/>
        <v>0.52432310631250634</v>
      </c>
      <c r="W3701">
        <f t="shared" si="926"/>
        <v>0.62815809623268759</v>
      </c>
      <c r="X3701">
        <f t="shared" si="927"/>
        <v>0.27491471981319582</v>
      </c>
      <c r="Y3701">
        <f t="shared" si="928"/>
        <v>1</v>
      </c>
      <c r="Z3701" t="s">
        <v>3733</v>
      </c>
    </row>
    <row r="3702" spans="1:26" x14ac:dyDescent="0.25">
      <c r="A3702" t="s">
        <v>29</v>
      </c>
      <c r="B3702" t="s">
        <v>33</v>
      </c>
      <c r="C3702" t="s">
        <v>25</v>
      </c>
      <c r="D3702">
        <v>0</v>
      </c>
      <c r="F3702">
        <v>1</v>
      </c>
      <c r="G3702">
        <v>70.25</v>
      </c>
      <c r="H3702">
        <f t="shared" si="913"/>
        <v>1</v>
      </c>
      <c r="I3702">
        <f t="shared" si="914"/>
        <v>0</v>
      </c>
      <c r="J3702">
        <f t="shared" si="915"/>
        <v>1</v>
      </c>
      <c r="K3702">
        <f t="shared" si="916"/>
        <v>0</v>
      </c>
      <c r="L3702">
        <f t="shared" si="917"/>
        <v>0</v>
      </c>
      <c r="M3702">
        <f t="shared" si="918"/>
        <v>0</v>
      </c>
      <c r="N3702">
        <f t="shared" si="919"/>
        <v>1</v>
      </c>
      <c r="O3702">
        <f t="shared" si="920"/>
        <v>0</v>
      </c>
      <c r="P3702">
        <v>30</v>
      </c>
      <c r="Q3702">
        <f t="shared" si="921"/>
        <v>0</v>
      </c>
      <c r="R3702">
        <f t="shared" si="922"/>
        <v>0</v>
      </c>
      <c r="S3702">
        <f t="shared" si="923"/>
        <v>0</v>
      </c>
      <c r="T3702">
        <f t="shared" si="924"/>
        <v>1</v>
      </c>
      <c r="U3702">
        <v>0</v>
      </c>
      <c r="V3702">
        <f t="shared" si="925"/>
        <v>9.5832193663637766E-2</v>
      </c>
      <c r="W3702">
        <f t="shared" si="926"/>
        <v>0.52393972972685465</v>
      </c>
      <c r="X3702">
        <f t="shared" si="927"/>
        <v>9.1838093423849739E-3</v>
      </c>
      <c r="Y3702">
        <f t="shared" si="928"/>
        <v>0</v>
      </c>
      <c r="Z3702" t="s">
        <v>3734</v>
      </c>
    </row>
    <row r="3703" spans="1:26" x14ac:dyDescent="0.25">
      <c r="A3703" t="s">
        <v>26</v>
      </c>
      <c r="B3703" t="s">
        <v>27</v>
      </c>
      <c r="C3703" t="s">
        <v>23</v>
      </c>
      <c r="D3703">
        <v>0</v>
      </c>
      <c r="F3703">
        <v>1</v>
      </c>
      <c r="G3703">
        <v>19.399999999999999</v>
      </c>
      <c r="H3703">
        <f t="shared" si="913"/>
        <v>1</v>
      </c>
      <c r="I3703">
        <f t="shared" si="914"/>
        <v>0</v>
      </c>
      <c r="J3703">
        <f t="shared" si="915"/>
        <v>0</v>
      </c>
      <c r="K3703">
        <f t="shared" si="916"/>
        <v>0</v>
      </c>
      <c r="L3703">
        <f t="shared" si="917"/>
        <v>1</v>
      </c>
      <c r="M3703">
        <f t="shared" si="918"/>
        <v>1</v>
      </c>
      <c r="N3703">
        <f t="shared" si="919"/>
        <v>0</v>
      </c>
      <c r="O3703">
        <f t="shared" si="920"/>
        <v>0</v>
      </c>
      <c r="P3703">
        <v>20</v>
      </c>
      <c r="Q3703">
        <f t="shared" si="921"/>
        <v>1</v>
      </c>
      <c r="R3703">
        <f t="shared" si="922"/>
        <v>0</v>
      </c>
      <c r="S3703">
        <f t="shared" si="923"/>
        <v>0</v>
      </c>
      <c r="T3703">
        <f t="shared" si="924"/>
        <v>0</v>
      </c>
      <c r="U3703">
        <v>1</v>
      </c>
      <c r="V3703">
        <f t="shared" si="925"/>
        <v>0.3960492090013446</v>
      </c>
      <c r="W3703">
        <f t="shared" si="926"/>
        <v>0.59773807111664878</v>
      </c>
      <c r="X3703">
        <f t="shared" si="927"/>
        <v>0.36475655794790157</v>
      </c>
      <c r="Y3703">
        <f t="shared" si="928"/>
        <v>1</v>
      </c>
      <c r="Z3703" t="s">
        <v>3735</v>
      </c>
    </row>
    <row r="3704" spans="1:26" x14ac:dyDescent="0.25">
      <c r="A3704" t="s">
        <v>45</v>
      </c>
      <c r="B3704" t="s">
        <v>27</v>
      </c>
      <c r="C3704" t="s">
        <v>23</v>
      </c>
      <c r="D3704">
        <v>0</v>
      </c>
      <c r="F3704">
        <v>1</v>
      </c>
      <c r="G3704">
        <v>24.5</v>
      </c>
      <c r="H3704">
        <f t="shared" si="913"/>
        <v>1</v>
      </c>
      <c r="I3704">
        <f t="shared" si="914"/>
        <v>0</v>
      </c>
      <c r="J3704">
        <f t="shared" si="915"/>
        <v>0</v>
      </c>
      <c r="K3704">
        <f t="shared" si="916"/>
        <v>0</v>
      </c>
      <c r="L3704">
        <f t="shared" si="917"/>
        <v>1</v>
      </c>
      <c r="M3704">
        <f t="shared" si="918"/>
        <v>0</v>
      </c>
      <c r="N3704">
        <f t="shared" si="919"/>
        <v>0</v>
      </c>
      <c r="O3704">
        <f t="shared" si="920"/>
        <v>1</v>
      </c>
      <c r="P3704">
        <v>27</v>
      </c>
      <c r="Q3704">
        <f t="shared" si="921"/>
        <v>1</v>
      </c>
      <c r="R3704">
        <f t="shared" si="922"/>
        <v>0</v>
      </c>
      <c r="S3704">
        <f t="shared" si="923"/>
        <v>0</v>
      </c>
      <c r="T3704">
        <f t="shared" si="924"/>
        <v>0</v>
      </c>
      <c r="U3704">
        <v>0</v>
      </c>
      <c r="V3704">
        <f t="shared" si="925"/>
        <v>9.1166105388437862E-2</v>
      </c>
      <c r="W3704">
        <f t="shared" si="926"/>
        <v>0.52277575393306852</v>
      </c>
      <c r="X3704">
        <f t="shared" si="927"/>
        <v>8.3112587716957596E-3</v>
      </c>
      <c r="Y3704">
        <f t="shared" si="928"/>
        <v>0</v>
      </c>
      <c r="Z3704" t="s">
        <v>3736</v>
      </c>
    </row>
    <row r="3705" spans="1:26" x14ac:dyDescent="0.25">
      <c r="A3705" t="s">
        <v>26</v>
      </c>
      <c r="B3705" t="s">
        <v>27</v>
      </c>
      <c r="C3705" t="s">
        <v>35</v>
      </c>
      <c r="D3705">
        <v>1</v>
      </c>
      <c r="F3705">
        <v>1</v>
      </c>
      <c r="G3705">
        <v>79.150000000000006</v>
      </c>
      <c r="H3705">
        <f t="shared" si="913"/>
        <v>0</v>
      </c>
      <c r="I3705">
        <f t="shared" si="914"/>
        <v>1</v>
      </c>
      <c r="J3705">
        <f t="shared" si="915"/>
        <v>0</v>
      </c>
      <c r="K3705">
        <f t="shared" si="916"/>
        <v>1</v>
      </c>
      <c r="L3705">
        <f t="shared" si="917"/>
        <v>0</v>
      </c>
      <c r="M3705">
        <f t="shared" si="918"/>
        <v>1</v>
      </c>
      <c r="N3705">
        <f t="shared" si="919"/>
        <v>0</v>
      </c>
      <c r="O3705">
        <f t="shared" si="920"/>
        <v>0</v>
      </c>
      <c r="P3705">
        <v>20</v>
      </c>
      <c r="Q3705">
        <f t="shared" si="921"/>
        <v>1</v>
      </c>
      <c r="R3705">
        <f t="shared" si="922"/>
        <v>0</v>
      </c>
      <c r="S3705">
        <f t="shared" si="923"/>
        <v>0</v>
      </c>
      <c r="T3705">
        <f t="shared" si="924"/>
        <v>0</v>
      </c>
      <c r="U3705">
        <v>1</v>
      </c>
      <c r="V3705">
        <f t="shared" si="925"/>
        <v>0.5179309791189326</v>
      </c>
      <c r="W3705">
        <f t="shared" si="926"/>
        <v>0.6266638328953229</v>
      </c>
      <c r="X3705">
        <f t="shared" si="927"/>
        <v>0.232390540893231</v>
      </c>
      <c r="Y3705">
        <f t="shared" si="928"/>
        <v>1</v>
      </c>
      <c r="Z3705" t="s">
        <v>3737</v>
      </c>
    </row>
    <row r="3706" spans="1:26" x14ac:dyDescent="0.25">
      <c r="A3706" t="s">
        <v>29</v>
      </c>
      <c r="B3706" t="s">
        <v>30</v>
      </c>
      <c r="C3706" t="s">
        <v>23</v>
      </c>
      <c r="D3706">
        <v>0</v>
      </c>
      <c r="F3706">
        <v>1</v>
      </c>
      <c r="G3706">
        <v>20.100000000000001</v>
      </c>
      <c r="H3706">
        <f t="shared" si="913"/>
        <v>1</v>
      </c>
      <c r="I3706">
        <f t="shared" si="914"/>
        <v>0</v>
      </c>
      <c r="J3706">
        <f t="shared" si="915"/>
        <v>0</v>
      </c>
      <c r="K3706">
        <f t="shared" si="916"/>
        <v>0</v>
      </c>
      <c r="L3706">
        <f t="shared" si="917"/>
        <v>1</v>
      </c>
      <c r="M3706">
        <f t="shared" si="918"/>
        <v>0</v>
      </c>
      <c r="N3706">
        <f t="shared" si="919"/>
        <v>1</v>
      </c>
      <c r="O3706">
        <f t="shared" si="920"/>
        <v>0</v>
      </c>
      <c r="P3706">
        <v>9</v>
      </c>
      <c r="Q3706">
        <f t="shared" si="921"/>
        <v>0</v>
      </c>
      <c r="R3706">
        <f t="shared" si="922"/>
        <v>1</v>
      </c>
      <c r="S3706">
        <f t="shared" si="923"/>
        <v>0</v>
      </c>
      <c r="T3706">
        <f t="shared" si="924"/>
        <v>0</v>
      </c>
      <c r="U3706">
        <v>0</v>
      </c>
      <c r="V3706">
        <f t="shared" si="925"/>
        <v>-1.1082644488509315E-2</v>
      </c>
      <c r="W3706">
        <f t="shared" si="926"/>
        <v>0.49722936723639732</v>
      </c>
      <c r="X3706">
        <f t="shared" si="927"/>
        <v>1.2282500885868591E-4</v>
      </c>
      <c r="Y3706">
        <f t="shared" si="928"/>
        <v>0</v>
      </c>
      <c r="Z3706" t="s">
        <v>3738</v>
      </c>
    </row>
    <row r="3707" spans="1:26" x14ac:dyDescent="0.25">
      <c r="A3707" t="s">
        <v>29</v>
      </c>
      <c r="B3707" t="s">
        <v>38</v>
      </c>
      <c r="C3707" t="s">
        <v>25</v>
      </c>
      <c r="D3707">
        <v>0</v>
      </c>
      <c r="F3707">
        <v>1</v>
      </c>
      <c r="G3707">
        <v>73</v>
      </c>
      <c r="H3707">
        <f t="shared" si="913"/>
        <v>1</v>
      </c>
      <c r="I3707">
        <f t="shared" si="914"/>
        <v>0</v>
      </c>
      <c r="J3707">
        <f t="shared" si="915"/>
        <v>1</v>
      </c>
      <c r="K3707">
        <f t="shared" si="916"/>
        <v>0</v>
      </c>
      <c r="L3707">
        <f t="shared" si="917"/>
        <v>0</v>
      </c>
      <c r="M3707">
        <f t="shared" si="918"/>
        <v>0</v>
      </c>
      <c r="N3707">
        <f t="shared" si="919"/>
        <v>1</v>
      </c>
      <c r="O3707">
        <f t="shared" si="920"/>
        <v>0</v>
      </c>
      <c r="P3707">
        <v>68</v>
      </c>
      <c r="Q3707">
        <f t="shared" si="921"/>
        <v>0</v>
      </c>
      <c r="R3707">
        <f t="shared" si="922"/>
        <v>0</v>
      </c>
      <c r="S3707">
        <f t="shared" si="923"/>
        <v>1</v>
      </c>
      <c r="T3707">
        <f t="shared" si="924"/>
        <v>0</v>
      </c>
      <c r="U3707">
        <v>0</v>
      </c>
      <c r="V3707">
        <f t="shared" si="925"/>
        <v>0.10011959604957138</v>
      </c>
      <c r="W3707">
        <f t="shared" si="926"/>
        <v>0.52500901177907178</v>
      </c>
      <c r="X3707">
        <f t="shared" si="927"/>
        <v>1.0023933513129349E-2</v>
      </c>
      <c r="Y3707">
        <f t="shared" si="928"/>
        <v>0</v>
      </c>
      <c r="Z3707" t="s">
        <v>3739</v>
      </c>
    </row>
    <row r="3708" spans="1:26" x14ac:dyDescent="0.25">
      <c r="A3708" t="s">
        <v>45</v>
      </c>
      <c r="B3708" t="s">
        <v>38</v>
      </c>
      <c r="C3708" t="s">
        <v>25</v>
      </c>
      <c r="D3708">
        <v>0</v>
      </c>
      <c r="F3708">
        <v>1</v>
      </c>
      <c r="G3708">
        <v>61.4</v>
      </c>
      <c r="H3708">
        <f t="shared" si="913"/>
        <v>1</v>
      </c>
      <c r="I3708">
        <f t="shared" si="914"/>
        <v>0</v>
      </c>
      <c r="J3708">
        <f t="shared" si="915"/>
        <v>1</v>
      </c>
      <c r="K3708">
        <f t="shared" si="916"/>
        <v>0</v>
      </c>
      <c r="L3708">
        <f t="shared" si="917"/>
        <v>0</v>
      </c>
      <c r="M3708">
        <f t="shared" si="918"/>
        <v>0</v>
      </c>
      <c r="N3708">
        <f t="shared" si="919"/>
        <v>0</v>
      </c>
      <c r="O3708">
        <f t="shared" si="920"/>
        <v>1</v>
      </c>
      <c r="P3708">
        <v>69</v>
      </c>
      <c r="Q3708">
        <f t="shared" si="921"/>
        <v>0</v>
      </c>
      <c r="R3708">
        <f t="shared" si="922"/>
        <v>0</v>
      </c>
      <c r="S3708">
        <f t="shared" si="923"/>
        <v>1</v>
      </c>
      <c r="T3708">
        <f t="shared" si="924"/>
        <v>0</v>
      </c>
      <c r="U3708">
        <v>0</v>
      </c>
      <c r="V3708">
        <f t="shared" si="925"/>
        <v>2.6963666475596434E-2</v>
      </c>
      <c r="W3708">
        <f t="shared" si="926"/>
        <v>0.50674050823930938</v>
      </c>
      <c r="X3708">
        <f t="shared" si="927"/>
        <v>7.2703930980720307E-4</v>
      </c>
      <c r="Y3708">
        <f t="shared" si="928"/>
        <v>0</v>
      </c>
      <c r="Z3708" t="s">
        <v>3740</v>
      </c>
    </row>
    <row r="3709" spans="1:26" x14ac:dyDescent="0.25">
      <c r="A3709" t="s">
        <v>26</v>
      </c>
      <c r="B3709" t="s">
        <v>30</v>
      </c>
      <c r="C3709" t="s">
        <v>35</v>
      </c>
      <c r="D3709">
        <v>0</v>
      </c>
      <c r="F3709">
        <v>1</v>
      </c>
      <c r="G3709">
        <v>84.3</v>
      </c>
      <c r="H3709">
        <f t="shared" si="913"/>
        <v>1</v>
      </c>
      <c r="I3709">
        <f t="shared" si="914"/>
        <v>0</v>
      </c>
      <c r="J3709">
        <f t="shared" si="915"/>
        <v>0</v>
      </c>
      <c r="K3709">
        <f t="shared" si="916"/>
        <v>1</v>
      </c>
      <c r="L3709">
        <f t="shared" si="917"/>
        <v>0</v>
      </c>
      <c r="M3709">
        <f t="shared" si="918"/>
        <v>1</v>
      </c>
      <c r="N3709">
        <f t="shared" si="919"/>
        <v>0</v>
      </c>
      <c r="O3709">
        <f t="shared" si="920"/>
        <v>0</v>
      </c>
      <c r="P3709">
        <v>26</v>
      </c>
      <c r="Q3709">
        <f t="shared" si="921"/>
        <v>0</v>
      </c>
      <c r="R3709">
        <f t="shared" si="922"/>
        <v>1</v>
      </c>
      <c r="S3709">
        <f t="shared" si="923"/>
        <v>0</v>
      </c>
      <c r="T3709">
        <f t="shared" si="924"/>
        <v>0</v>
      </c>
      <c r="U3709">
        <v>0</v>
      </c>
      <c r="V3709">
        <f t="shared" si="925"/>
        <v>0.38919177075867517</v>
      </c>
      <c r="W3709">
        <f t="shared" si="926"/>
        <v>0.59608811942969853</v>
      </c>
      <c r="X3709">
        <f t="shared" si="927"/>
        <v>0.15147023442627316</v>
      </c>
      <c r="Y3709">
        <f t="shared" si="928"/>
        <v>1</v>
      </c>
      <c r="Z3709" t="s">
        <v>3741</v>
      </c>
    </row>
    <row r="3710" spans="1:26" x14ac:dyDescent="0.25">
      <c r="A3710" t="s">
        <v>45</v>
      </c>
      <c r="B3710" t="s">
        <v>33</v>
      </c>
      <c r="C3710" t="s">
        <v>23</v>
      </c>
      <c r="D3710">
        <v>0</v>
      </c>
      <c r="F3710">
        <v>1</v>
      </c>
      <c r="G3710">
        <v>19.899999999999999</v>
      </c>
      <c r="H3710">
        <f t="shared" si="913"/>
        <v>1</v>
      </c>
      <c r="I3710">
        <f t="shared" si="914"/>
        <v>0</v>
      </c>
      <c r="J3710">
        <f t="shared" si="915"/>
        <v>0</v>
      </c>
      <c r="K3710">
        <f t="shared" si="916"/>
        <v>0</v>
      </c>
      <c r="L3710">
        <f t="shared" si="917"/>
        <v>1</v>
      </c>
      <c r="M3710">
        <f t="shared" si="918"/>
        <v>0</v>
      </c>
      <c r="N3710">
        <f t="shared" si="919"/>
        <v>0</v>
      </c>
      <c r="O3710">
        <f t="shared" si="920"/>
        <v>1</v>
      </c>
      <c r="P3710">
        <v>69</v>
      </c>
      <c r="Q3710">
        <f t="shared" si="921"/>
        <v>0</v>
      </c>
      <c r="R3710">
        <f t="shared" si="922"/>
        <v>0</v>
      </c>
      <c r="S3710">
        <f t="shared" si="923"/>
        <v>0</v>
      </c>
      <c r="T3710">
        <f t="shared" si="924"/>
        <v>1</v>
      </c>
      <c r="U3710">
        <v>0</v>
      </c>
      <c r="V3710">
        <f t="shared" si="925"/>
        <v>-7.1328511614278833E-2</v>
      </c>
      <c r="W3710">
        <f t="shared" si="926"/>
        <v>0.4821754287123215</v>
      </c>
      <c r="X3710">
        <f t="shared" si="927"/>
        <v>5.0877565691083105E-3</v>
      </c>
      <c r="Y3710">
        <f t="shared" si="928"/>
        <v>0</v>
      </c>
      <c r="Z3710" t="s">
        <v>3742</v>
      </c>
    </row>
    <row r="3711" spans="1:26" x14ac:dyDescent="0.25">
      <c r="A3711" t="s">
        <v>45</v>
      </c>
      <c r="B3711" t="s">
        <v>30</v>
      </c>
      <c r="C3711" t="s">
        <v>23</v>
      </c>
      <c r="D3711">
        <v>0</v>
      </c>
      <c r="F3711">
        <v>1</v>
      </c>
      <c r="G3711">
        <v>20.399999999999999</v>
      </c>
      <c r="H3711">
        <f t="shared" si="913"/>
        <v>1</v>
      </c>
      <c r="I3711">
        <f t="shared" si="914"/>
        <v>0</v>
      </c>
      <c r="J3711">
        <f t="shared" si="915"/>
        <v>0</v>
      </c>
      <c r="K3711">
        <f t="shared" si="916"/>
        <v>0</v>
      </c>
      <c r="L3711">
        <f t="shared" si="917"/>
        <v>1</v>
      </c>
      <c r="M3711">
        <f t="shared" si="918"/>
        <v>0</v>
      </c>
      <c r="N3711">
        <f t="shared" si="919"/>
        <v>0</v>
      </c>
      <c r="O3711">
        <f t="shared" si="920"/>
        <v>1</v>
      </c>
      <c r="P3711">
        <v>11</v>
      </c>
      <c r="Q3711">
        <f t="shared" si="921"/>
        <v>0</v>
      </c>
      <c r="R3711">
        <f t="shared" si="922"/>
        <v>1</v>
      </c>
      <c r="S3711">
        <f t="shared" si="923"/>
        <v>0</v>
      </c>
      <c r="T3711">
        <f t="shared" si="924"/>
        <v>0</v>
      </c>
      <c r="U3711">
        <v>0</v>
      </c>
      <c r="V3711">
        <f t="shared" si="925"/>
        <v>-7.0548983907745458E-2</v>
      </c>
      <c r="W3711">
        <f t="shared" si="926"/>
        <v>0.48237006566561841</v>
      </c>
      <c r="X3711">
        <f t="shared" si="927"/>
        <v>4.9771591304153279E-3</v>
      </c>
      <c r="Y3711">
        <f t="shared" si="928"/>
        <v>0</v>
      </c>
      <c r="Z3711" t="s">
        <v>3743</v>
      </c>
    </row>
    <row r="3712" spans="1:26" x14ac:dyDescent="0.25">
      <c r="A3712" t="s">
        <v>26</v>
      </c>
      <c r="B3712" t="s">
        <v>30</v>
      </c>
      <c r="C3712" t="s">
        <v>25</v>
      </c>
      <c r="D3712">
        <v>0</v>
      </c>
      <c r="F3712">
        <v>1</v>
      </c>
      <c r="G3712">
        <v>50.75</v>
      </c>
      <c r="H3712">
        <f t="shared" si="913"/>
        <v>1</v>
      </c>
      <c r="I3712">
        <f t="shared" si="914"/>
        <v>0</v>
      </c>
      <c r="J3712">
        <f t="shared" si="915"/>
        <v>1</v>
      </c>
      <c r="K3712">
        <f t="shared" si="916"/>
        <v>0</v>
      </c>
      <c r="L3712">
        <f t="shared" si="917"/>
        <v>0</v>
      </c>
      <c r="M3712">
        <f t="shared" si="918"/>
        <v>1</v>
      </c>
      <c r="N3712">
        <f t="shared" si="919"/>
        <v>0</v>
      </c>
      <c r="O3712">
        <f t="shared" si="920"/>
        <v>0</v>
      </c>
      <c r="P3712">
        <v>1</v>
      </c>
      <c r="Q3712">
        <f t="shared" si="921"/>
        <v>0</v>
      </c>
      <c r="R3712">
        <f t="shared" si="922"/>
        <v>1</v>
      </c>
      <c r="S3712">
        <f t="shared" si="923"/>
        <v>0</v>
      </c>
      <c r="T3712">
        <f t="shared" si="924"/>
        <v>0</v>
      </c>
      <c r="U3712">
        <v>0</v>
      </c>
      <c r="V3712">
        <f t="shared" si="925"/>
        <v>0.33688546165028521</v>
      </c>
      <c r="W3712">
        <f t="shared" si="926"/>
        <v>0.58343376651245626</v>
      </c>
      <c r="X3712">
        <f t="shared" si="927"/>
        <v>0.11349181427132579</v>
      </c>
      <c r="Y3712">
        <f t="shared" si="928"/>
        <v>1</v>
      </c>
      <c r="Z3712" t="s">
        <v>3744</v>
      </c>
    </row>
    <row r="3713" spans="1:26" x14ac:dyDescent="0.25">
      <c r="A3713" t="s">
        <v>29</v>
      </c>
      <c r="B3713" t="s">
        <v>30</v>
      </c>
      <c r="C3713" t="s">
        <v>23</v>
      </c>
      <c r="D3713">
        <v>0</v>
      </c>
      <c r="F3713">
        <v>1</v>
      </c>
      <c r="G3713">
        <v>20.45</v>
      </c>
      <c r="H3713">
        <f t="shared" si="913"/>
        <v>1</v>
      </c>
      <c r="I3713">
        <f t="shared" si="914"/>
        <v>0</v>
      </c>
      <c r="J3713">
        <f t="shared" si="915"/>
        <v>0</v>
      </c>
      <c r="K3713">
        <f t="shared" si="916"/>
        <v>0</v>
      </c>
      <c r="L3713">
        <f t="shared" si="917"/>
        <v>1</v>
      </c>
      <c r="M3713">
        <f t="shared" si="918"/>
        <v>0</v>
      </c>
      <c r="N3713">
        <f t="shared" si="919"/>
        <v>1</v>
      </c>
      <c r="O3713">
        <f t="shared" si="920"/>
        <v>0</v>
      </c>
      <c r="P3713">
        <v>10</v>
      </c>
      <c r="Q3713">
        <f t="shared" si="921"/>
        <v>0</v>
      </c>
      <c r="R3713">
        <f t="shared" si="922"/>
        <v>1</v>
      </c>
      <c r="S3713">
        <f t="shared" si="923"/>
        <v>0</v>
      </c>
      <c r="T3713">
        <f t="shared" si="924"/>
        <v>0</v>
      </c>
      <c r="U3713">
        <v>0</v>
      </c>
      <c r="V3713">
        <f t="shared" si="925"/>
        <v>-1.0536975093935957E-2</v>
      </c>
      <c r="W3713">
        <f t="shared" si="926"/>
        <v>0.49736578059911257</v>
      </c>
      <c r="X3713">
        <f t="shared" si="927"/>
        <v>1.1102784413022666E-4</v>
      </c>
      <c r="Y3713">
        <f t="shared" si="928"/>
        <v>0</v>
      </c>
      <c r="Z3713" t="s">
        <v>3745</v>
      </c>
    </row>
    <row r="3714" spans="1:26" x14ac:dyDescent="0.25">
      <c r="A3714" t="s">
        <v>29</v>
      </c>
      <c r="B3714" t="s">
        <v>33</v>
      </c>
      <c r="C3714" t="s">
        <v>25</v>
      </c>
      <c r="D3714">
        <v>0</v>
      </c>
      <c r="F3714">
        <v>1</v>
      </c>
      <c r="G3714">
        <v>75.75</v>
      </c>
      <c r="H3714">
        <f t="shared" si="913"/>
        <v>1</v>
      </c>
      <c r="I3714">
        <f t="shared" si="914"/>
        <v>0</v>
      </c>
      <c r="J3714">
        <f t="shared" si="915"/>
        <v>1</v>
      </c>
      <c r="K3714">
        <f t="shared" si="916"/>
        <v>0</v>
      </c>
      <c r="L3714">
        <f t="shared" si="917"/>
        <v>0</v>
      </c>
      <c r="M3714">
        <f t="shared" si="918"/>
        <v>0</v>
      </c>
      <c r="N3714">
        <f t="shared" si="919"/>
        <v>1</v>
      </c>
      <c r="O3714">
        <f t="shared" si="920"/>
        <v>0</v>
      </c>
      <c r="P3714">
        <v>55</v>
      </c>
      <c r="Q3714">
        <f t="shared" si="921"/>
        <v>0</v>
      </c>
      <c r="R3714">
        <f t="shared" si="922"/>
        <v>0</v>
      </c>
      <c r="S3714">
        <f t="shared" si="923"/>
        <v>0</v>
      </c>
      <c r="T3714">
        <f t="shared" si="924"/>
        <v>1</v>
      </c>
      <c r="U3714">
        <v>0</v>
      </c>
      <c r="V3714">
        <f t="shared" si="925"/>
        <v>0.10440699843550499</v>
      </c>
      <c r="W3714">
        <f t="shared" si="926"/>
        <v>0.52607806455147521</v>
      </c>
      <c r="X3714">
        <f t="shared" si="927"/>
        <v>1.0900821322311542E-2</v>
      </c>
      <c r="Y3714">
        <f t="shared" si="928"/>
        <v>0</v>
      </c>
      <c r="Z3714" t="s">
        <v>3746</v>
      </c>
    </row>
    <row r="3715" spans="1:26" x14ac:dyDescent="0.25">
      <c r="A3715" t="s">
        <v>29</v>
      </c>
      <c r="B3715" t="s">
        <v>27</v>
      </c>
      <c r="C3715" t="s">
        <v>25</v>
      </c>
      <c r="D3715">
        <v>0</v>
      </c>
      <c r="F3715">
        <v>1</v>
      </c>
      <c r="G3715">
        <v>65.400000000000006</v>
      </c>
      <c r="H3715">
        <f t="shared" ref="H3715:H3778" si="929">IF(D3715:D10757=0,1,0)</f>
        <v>1</v>
      </c>
      <c r="I3715">
        <f t="shared" ref="I3715:I3778" si="930">IF(D3715:D10757=1,1,0)</f>
        <v>0</v>
      </c>
      <c r="J3715">
        <f t="shared" ref="J3715:J3778" si="931">IF(C3715:C10757="DSL",1,0)</f>
        <v>1</v>
      </c>
      <c r="K3715">
        <f t="shared" ref="K3715:K3778" si="932">IF(C3715:C10757="Fiber optic",1,0)</f>
        <v>0</v>
      </c>
      <c r="L3715">
        <f t="shared" ref="L3715:L3778" si="933">IF(C3715:C10757="No",1,0)</f>
        <v>0</v>
      </c>
      <c r="M3715">
        <f t="shared" ref="M3715:M3778" si="934">IF(A3715:A10757="Month-to-month",1,0)</f>
        <v>0</v>
      </c>
      <c r="N3715">
        <f t="shared" ref="N3715:N3778" si="935">IF(A3715:A10757="ONE YEAR",1,0)</f>
        <v>1</v>
      </c>
      <c r="O3715">
        <f t="shared" ref="O3715:O3778" si="936">IF(A3715:A10757="two year",1,0)</f>
        <v>0</v>
      </c>
      <c r="P3715">
        <v>44</v>
      </c>
      <c r="Q3715">
        <f t="shared" ref="Q3715:Q3778" si="937">IF(B3715:B10757="Electronic check",1,0)</f>
        <v>1</v>
      </c>
      <c r="R3715">
        <f t="shared" ref="R3715:R3778" si="938">IF(B3715:B10757="Mailed check",1,0)</f>
        <v>0</v>
      </c>
      <c r="S3715">
        <f t="shared" ref="S3715:S3778" si="939">IF(B3715:B10757="Credit card (automatic)",1,0)</f>
        <v>0</v>
      </c>
      <c r="T3715">
        <f t="shared" ref="T3715:T3778" si="940">IF(B3715:B10757="Bank transfer (automatic)",1,0)</f>
        <v>0</v>
      </c>
      <c r="U3715">
        <v>0</v>
      </c>
      <c r="V3715">
        <f t="shared" si="925"/>
        <v>0.24359373701287351</v>
      </c>
      <c r="W3715">
        <f t="shared" si="926"/>
        <v>0.5605990782990814</v>
      </c>
      <c r="X3715">
        <f t="shared" si="927"/>
        <v>5.9337908711896981E-2</v>
      </c>
      <c r="Y3715">
        <f t="shared" si="928"/>
        <v>0</v>
      </c>
      <c r="Z3715" t="s">
        <v>3747</v>
      </c>
    </row>
    <row r="3716" spans="1:26" x14ac:dyDescent="0.25">
      <c r="A3716" t="s">
        <v>26</v>
      </c>
      <c r="B3716" t="s">
        <v>27</v>
      </c>
      <c r="C3716" t="s">
        <v>35</v>
      </c>
      <c r="D3716">
        <v>1</v>
      </c>
      <c r="F3716">
        <v>1</v>
      </c>
      <c r="G3716">
        <v>80.400000000000006</v>
      </c>
      <c r="H3716">
        <f t="shared" si="929"/>
        <v>0</v>
      </c>
      <c r="I3716">
        <f t="shared" si="930"/>
        <v>1</v>
      </c>
      <c r="J3716">
        <f t="shared" si="931"/>
        <v>0</v>
      </c>
      <c r="K3716">
        <f t="shared" si="932"/>
        <v>1</v>
      </c>
      <c r="L3716">
        <f t="shared" si="933"/>
        <v>0</v>
      </c>
      <c r="M3716">
        <f t="shared" si="934"/>
        <v>1</v>
      </c>
      <c r="N3716">
        <f t="shared" si="935"/>
        <v>0</v>
      </c>
      <c r="O3716">
        <f t="shared" si="936"/>
        <v>0</v>
      </c>
      <c r="P3716">
        <v>46</v>
      </c>
      <c r="Q3716">
        <f t="shared" si="937"/>
        <v>1</v>
      </c>
      <c r="R3716">
        <f t="shared" si="938"/>
        <v>0</v>
      </c>
      <c r="S3716">
        <f t="shared" si="939"/>
        <v>0</v>
      </c>
      <c r="T3716">
        <f t="shared" si="940"/>
        <v>0</v>
      </c>
      <c r="U3716">
        <v>1</v>
      </c>
      <c r="V3716">
        <f t="shared" ref="V3716:V3779" si="941">G3716*$G$2+H3717*$H$2+K3717*$K$2+M3716*$M$2+O3716*$O$2+Q3716*$Q$2+L3716*$L$2</f>
        <v>0.5198797983852661</v>
      </c>
      <c r="W3716">
        <f t="shared" ref="W3716:W3779" si="942">1/ (1+EXP(-V3716))</f>
        <v>0.62711965872592035</v>
      </c>
      <c r="X3716">
        <f t="shared" ref="X3716:X3779" si="943">(U3716-V3716)^2</f>
        <v>0.23051540799857273</v>
      </c>
      <c r="Y3716">
        <f t="shared" ref="Y3716:Y3779" si="944">IF(W3716&gt;=0.58,1,0)</f>
        <v>1</v>
      </c>
      <c r="Z3716" t="s">
        <v>3748</v>
      </c>
    </row>
    <row r="3717" spans="1:26" x14ac:dyDescent="0.25">
      <c r="A3717" t="s">
        <v>45</v>
      </c>
      <c r="B3717" t="s">
        <v>33</v>
      </c>
      <c r="C3717" t="s">
        <v>25</v>
      </c>
      <c r="D3717">
        <v>0</v>
      </c>
      <c r="F3717">
        <v>1</v>
      </c>
      <c r="G3717">
        <v>59.75</v>
      </c>
      <c r="H3717">
        <f t="shared" si="929"/>
        <v>1</v>
      </c>
      <c r="I3717">
        <f t="shared" si="930"/>
        <v>0</v>
      </c>
      <c r="J3717">
        <f t="shared" si="931"/>
        <v>1</v>
      </c>
      <c r="K3717">
        <f t="shared" si="932"/>
        <v>0</v>
      </c>
      <c r="L3717">
        <f t="shared" si="933"/>
        <v>0</v>
      </c>
      <c r="M3717">
        <f t="shared" si="934"/>
        <v>0</v>
      </c>
      <c r="N3717">
        <f t="shared" si="935"/>
        <v>0</v>
      </c>
      <c r="O3717">
        <f t="shared" si="936"/>
        <v>1</v>
      </c>
      <c r="P3717">
        <v>69</v>
      </c>
      <c r="Q3717">
        <f t="shared" si="937"/>
        <v>0</v>
      </c>
      <c r="R3717">
        <f t="shared" si="938"/>
        <v>0</v>
      </c>
      <c r="S3717">
        <f t="shared" si="939"/>
        <v>0</v>
      </c>
      <c r="T3717">
        <f t="shared" si="940"/>
        <v>1</v>
      </c>
      <c r="U3717">
        <v>0</v>
      </c>
      <c r="V3717">
        <f t="shared" si="941"/>
        <v>3.8082674148338852E-2</v>
      </c>
      <c r="W3717">
        <f t="shared" si="942"/>
        <v>0.50951951805968354</v>
      </c>
      <c r="X3717">
        <f t="shared" si="943"/>
        <v>1.4502900702885564E-3</v>
      </c>
      <c r="Y3717">
        <f t="shared" si="944"/>
        <v>0</v>
      </c>
      <c r="Z3717" t="s">
        <v>3749</v>
      </c>
    </row>
    <row r="3718" spans="1:26" x14ac:dyDescent="0.25">
      <c r="A3718" t="s">
        <v>26</v>
      </c>
      <c r="B3718" t="s">
        <v>27</v>
      </c>
      <c r="C3718" t="s">
        <v>35</v>
      </c>
      <c r="D3718">
        <v>1</v>
      </c>
      <c r="F3718">
        <v>1</v>
      </c>
      <c r="G3718">
        <v>78.5</v>
      </c>
      <c r="H3718">
        <f t="shared" si="929"/>
        <v>0</v>
      </c>
      <c r="I3718">
        <f t="shared" si="930"/>
        <v>1</v>
      </c>
      <c r="J3718">
        <f t="shared" si="931"/>
        <v>0</v>
      </c>
      <c r="K3718">
        <f t="shared" si="932"/>
        <v>1</v>
      </c>
      <c r="L3718">
        <f t="shared" si="933"/>
        <v>0</v>
      </c>
      <c r="M3718">
        <f t="shared" si="934"/>
        <v>1</v>
      </c>
      <c r="N3718">
        <f t="shared" si="935"/>
        <v>0</v>
      </c>
      <c r="O3718">
        <f t="shared" si="936"/>
        <v>0</v>
      </c>
      <c r="P3718">
        <v>11</v>
      </c>
      <c r="Q3718">
        <f t="shared" si="937"/>
        <v>1</v>
      </c>
      <c r="R3718">
        <f t="shared" si="938"/>
        <v>0</v>
      </c>
      <c r="S3718">
        <f t="shared" si="939"/>
        <v>0</v>
      </c>
      <c r="T3718">
        <f t="shared" si="940"/>
        <v>0</v>
      </c>
      <c r="U3718">
        <v>0</v>
      </c>
      <c r="V3718">
        <f t="shared" si="941"/>
        <v>0.52178076236119497</v>
      </c>
      <c r="W3718">
        <f t="shared" si="942"/>
        <v>0.62756407374144585</v>
      </c>
      <c r="X3718">
        <f t="shared" si="943"/>
        <v>0.27225516397022981</v>
      </c>
      <c r="Y3718">
        <f t="shared" si="944"/>
        <v>1</v>
      </c>
      <c r="Z3718" t="s">
        <v>3750</v>
      </c>
    </row>
    <row r="3719" spans="1:26" x14ac:dyDescent="0.25">
      <c r="A3719" t="s">
        <v>26</v>
      </c>
      <c r="B3719" t="s">
        <v>27</v>
      </c>
      <c r="C3719" t="s">
        <v>35</v>
      </c>
      <c r="D3719">
        <v>0</v>
      </c>
      <c r="F3719">
        <v>1</v>
      </c>
      <c r="G3719">
        <v>102</v>
      </c>
      <c r="H3719">
        <f t="shared" si="929"/>
        <v>1</v>
      </c>
      <c r="I3719">
        <f t="shared" si="930"/>
        <v>0</v>
      </c>
      <c r="J3719">
        <f t="shared" si="931"/>
        <v>0</v>
      </c>
      <c r="K3719">
        <f t="shared" si="932"/>
        <v>1</v>
      </c>
      <c r="L3719">
        <f t="shared" si="933"/>
        <v>0</v>
      </c>
      <c r="M3719">
        <f t="shared" si="934"/>
        <v>1</v>
      </c>
      <c r="N3719">
        <f t="shared" si="935"/>
        <v>0</v>
      </c>
      <c r="O3719">
        <f t="shared" si="936"/>
        <v>0</v>
      </c>
      <c r="P3719">
        <v>11</v>
      </c>
      <c r="Q3719">
        <f t="shared" si="937"/>
        <v>1</v>
      </c>
      <c r="R3719">
        <f t="shared" si="938"/>
        <v>0</v>
      </c>
      <c r="S3719">
        <f t="shared" si="939"/>
        <v>0</v>
      </c>
      <c r="T3719">
        <f t="shared" si="940"/>
        <v>0</v>
      </c>
      <c r="U3719">
        <v>1</v>
      </c>
      <c r="V3719">
        <f t="shared" si="941"/>
        <v>0.5535553953075083</v>
      </c>
      <c r="W3719">
        <f t="shared" si="942"/>
        <v>0.63496007582733804</v>
      </c>
      <c r="X3719">
        <f t="shared" si="943"/>
        <v>0.19931278505903519</v>
      </c>
      <c r="Y3719">
        <f t="shared" si="944"/>
        <v>1</v>
      </c>
      <c r="Z3719" t="s">
        <v>3751</v>
      </c>
    </row>
    <row r="3720" spans="1:26" x14ac:dyDescent="0.25">
      <c r="A3720" t="s">
        <v>26</v>
      </c>
      <c r="B3720" t="s">
        <v>33</v>
      </c>
      <c r="C3720" t="s">
        <v>25</v>
      </c>
      <c r="D3720">
        <v>0</v>
      </c>
      <c r="F3720">
        <v>1</v>
      </c>
      <c r="G3720">
        <v>48.95</v>
      </c>
      <c r="H3720">
        <f t="shared" si="929"/>
        <v>1</v>
      </c>
      <c r="I3720">
        <f t="shared" si="930"/>
        <v>0</v>
      </c>
      <c r="J3720">
        <f t="shared" si="931"/>
        <v>1</v>
      </c>
      <c r="K3720">
        <f t="shared" si="932"/>
        <v>0</v>
      </c>
      <c r="L3720">
        <f t="shared" si="933"/>
        <v>0</v>
      </c>
      <c r="M3720">
        <f t="shared" si="934"/>
        <v>1</v>
      </c>
      <c r="N3720">
        <f t="shared" si="935"/>
        <v>0</v>
      </c>
      <c r="O3720">
        <f t="shared" si="936"/>
        <v>0</v>
      </c>
      <c r="P3720">
        <v>29</v>
      </c>
      <c r="Q3720">
        <f t="shared" si="937"/>
        <v>0</v>
      </c>
      <c r="R3720">
        <f t="shared" si="938"/>
        <v>0</v>
      </c>
      <c r="S3720">
        <f t="shared" si="939"/>
        <v>0</v>
      </c>
      <c r="T3720">
        <f t="shared" si="940"/>
        <v>1</v>
      </c>
      <c r="U3720">
        <v>0</v>
      </c>
      <c r="V3720">
        <f t="shared" si="941"/>
        <v>0.33894233116752071</v>
      </c>
      <c r="W3720">
        <f t="shared" si="942"/>
        <v>0.58393357967493276</v>
      </c>
      <c r="X3720">
        <f t="shared" si="943"/>
        <v>0.11488190385727327</v>
      </c>
      <c r="Y3720">
        <f t="shared" si="944"/>
        <v>1</v>
      </c>
      <c r="Z3720" t="s">
        <v>3752</v>
      </c>
    </row>
    <row r="3721" spans="1:26" x14ac:dyDescent="0.25">
      <c r="A3721" t="s">
        <v>26</v>
      </c>
      <c r="B3721" t="s">
        <v>27</v>
      </c>
      <c r="C3721" t="s">
        <v>35</v>
      </c>
      <c r="D3721">
        <v>0</v>
      </c>
      <c r="F3721">
        <v>1</v>
      </c>
      <c r="G3721">
        <v>99.65</v>
      </c>
      <c r="H3721">
        <f t="shared" si="929"/>
        <v>1</v>
      </c>
      <c r="I3721">
        <f t="shared" si="930"/>
        <v>0</v>
      </c>
      <c r="J3721">
        <f t="shared" si="931"/>
        <v>0</v>
      </c>
      <c r="K3721">
        <f t="shared" si="932"/>
        <v>1</v>
      </c>
      <c r="L3721">
        <f t="shared" si="933"/>
        <v>0</v>
      </c>
      <c r="M3721">
        <f t="shared" si="934"/>
        <v>1</v>
      </c>
      <c r="N3721">
        <f t="shared" si="935"/>
        <v>0</v>
      </c>
      <c r="O3721">
        <f t="shared" si="936"/>
        <v>0</v>
      </c>
      <c r="P3721">
        <v>57</v>
      </c>
      <c r="Q3721">
        <f t="shared" si="937"/>
        <v>1</v>
      </c>
      <c r="R3721">
        <f t="shared" si="938"/>
        <v>0</v>
      </c>
      <c r="S3721">
        <f t="shared" si="939"/>
        <v>0</v>
      </c>
      <c r="T3721">
        <f t="shared" si="940"/>
        <v>0</v>
      </c>
      <c r="U3721">
        <v>0</v>
      </c>
      <c r="V3721">
        <f t="shared" si="941"/>
        <v>0.5498916150868014</v>
      </c>
      <c r="W3721">
        <f t="shared" si="942"/>
        <v>0.63411044451696641</v>
      </c>
      <c r="X3721">
        <f t="shared" si="943"/>
        <v>0.30238078834277093</v>
      </c>
      <c r="Y3721">
        <f t="shared" si="944"/>
        <v>1</v>
      </c>
      <c r="Z3721" t="s">
        <v>3753</v>
      </c>
    </row>
    <row r="3722" spans="1:26" x14ac:dyDescent="0.25">
      <c r="A3722" t="s">
        <v>29</v>
      </c>
      <c r="B3722" t="s">
        <v>38</v>
      </c>
      <c r="C3722" t="s">
        <v>23</v>
      </c>
      <c r="D3722">
        <v>0</v>
      </c>
      <c r="F3722">
        <v>1</v>
      </c>
      <c r="G3722">
        <v>18.25</v>
      </c>
      <c r="H3722">
        <f t="shared" si="929"/>
        <v>1</v>
      </c>
      <c r="I3722">
        <f t="shared" si="930"/>
        <v>0</v>
      </c>
      <c r="J3722">
        <f t="shared" si="931"/>
        <v>0</v>
      </c>
      <c r="K3722">
        <f t="shared" si="932"/>
        <v>0</v>
      </c>
      <c r="L3722">
        <f t="shared" si="933"/>
        <v>1</v>
      </c>
      <c r="M3722">
        <f t="shared" si="934"/>
        <v>0</v>
      </c>
      <c r="N3722">
        <f t="shared" si="935"/>
        <v>1</v>
      </c>
      <c r="O3722">
        <f t="shared" si="936"/>
        <v>0</v>
      </c>
      <c r="P3722">
        <v>28</v>
      </c>
      <c r="Q3722">
        <f t="shared" si="937"/>
        <v>0</v>
      </c>
      <c r="R3722">
        <f t="shared" si="938"/>
        <v>0</v>
      </c>
      <c r="S3722">
        <f t="shared" si="939"/>
        <v>1</v>
      </c>
      <c r="T3722">
        <f t="shared" si="940"/>
        <v>0</v>
      </c>
      <c r="U3722">
        <v>0</v>
      </c>
      <c r="V3722">
        <f t="shared" si="941"/>
        <v>-1.3966897002682839E-2</v>
      </c>
      <c r="W3722">
        <f t="shared" si="942"/>
        <v>0.49650833251033505</v>
      </c>
      <c r="X3722">
        <f t="shared" si="943"/>
        <v>1.9507421188355088E-4</v>
      </c>
      <c r="Y3722">
        <f t="shared" si="944"/>
        <v>0</v>
      </c>
      <c r="Z3722" t="s">
        <v>3754</v>
      </c>
    </row>
    <row r="3723" spans="1:26" x14ac:dyDescent="0.25">
      <c r="A3723" t="s">
        <v>26</v>
      </c>
      <c r="B3723" t="s">
        <v>38</v>
      </c>
      <c r="C3723" t="s">
        <v>25</v>
      </c>
      <c r="D3723">
        <v>0</v>
      </c>
      <c r="F3723">
        <v>1</v>
      </c>
      <c r="G3723">
        <v>54.55</v>
      </c>
      <c r="H3723">
        <f t="shared" si="929"/>
        <v>1</v>
      </c>
      <c r="I3723">
        <f t="shared" si="930"/>
        <v>0</v>
      </c>
      <c r="J3723">
        <f t="shared" si="931"/>
        <v>1</v>
      </c>
      <c r="K3723">
        <f t="shared" si="932"/>
        <v>0</v>
      </c>
      <c r="L3723">
        <f t="shared" si="933"/>
        <v>0</v>
      </c>
      <c r="M3723">
        <f t="shared" si="934"/>
        <v>1</v>
      </c>
      <c r="N3723">
        <f t="shared" si="935"/>
        <v>0</v>
      </c>
      <c r="O3723">
        <f t="shared" si="936"/>
        <v>0</v>
      </c>
      <c r="P3723">
        <v>42</v>
      </c>
      <c r="Q3723">
        <f t="shared" si="937"/>
        <v>0</v>
      </c>
      <c r="R3723">
        <f t="shared" si="938"/>
        <v>0</v>
      </c>
      <c r="S3723">
        <f t="shared" si="939"/>
        <v>1</v>
      </c>
      <c r="T3723">
        <f t="shared" si="940"/>
        <v>0</v>
      </c>
      <c r="U3723">
        <v>0</v>
      </c>
      <c r="V3723">
        <f t="shared" si="941"/>
        <v>0.34280987221993886</v>
      </c>
      <c r="W3723">
        <f t="shared" si="942"/>
        <v>0.58487291261380892</v>
      </c>
      <c r="X3723">
        <f t="shared" si="943"/>
        <v>0.11751860849145081</v>
      </c>
      <c r="Y3723">
        <f t="shared" si="944"/>
        <v>1</v>
      </c>
      <c r="Z3723" t="s">
        <v>3755</v>
      </c>
    </row>
    <row r="3724" spans="1:26" x14ac:dyDescent="0.25">
      <c r="A3724" t="s">
        <v>26</v>
      </c>
      <c r="B3724" t="s">
        <v>30</v>
      </c>
      <c r="C3724" t="s">
        <v>23</v>
      </c>
      <c r="D3724">
        <v>0</v>
      </c>
      <c r="F3724">
        <v>1</v>
      </c>
      <c r="G3724">
        <v>20.65</v>
      </c>
      <c r="H3724">
        <f t="shared" si="929"/>
        <v>1</v>
      </c>
      <c r="I3724">
        <f t="shared" si="930"/>
        <v>0</v>
      </c>
      <c r="J3724">
        <f t="shared" si="931"/>
        <v>0</v>
      </c>
      <c r="K3724">
        <f t="shared" si="932"/>
        <v>0</v>
      </c>
      <c r="L3724">
        <f t="shared" si="933"/>
        <v>1</v>
      </c>
      <c r="M3724">
        <f t="shared" si="934"/>
        <v>1</v>
      </c>
      <c r="N3724">
        <f t="shared" si="935"/>
        <v>0</v>
      </c>
      <c r="O3724">
        <f t="shared" si="936"/>
        <v>0</v>
      </c>
      <c r="P3724">
        <v>2</v>
      </c>
      <c r="Q3724">
        <f t="shared" si="937"/>
        <v>0</v>
      </c>
      <c r="R3724">
        <f t="shared" si="938"/>
        <v>1</v>
      </c>
      <c r="S3724">
        <f t="shared" si="939"/>
        <v>0</v>
      </c>
      <c r="T3724">
        <f t="shared" si="940"/>
        <v>0</v>
      </c>
      <c r="U3724">
        <v>1</v>
      </c>
      <c r="V3724">
        <f t="shared" si="941"/>
        <v>0.26122968453012674</v>
      </c>
      <c r="W3724">
        <f t="shared" si="942"/>
        <v>0.5649385514354156</v>
      </c>
      <c r="X3724">
        <f t="shared" si="943"/>
        <v>0.54578157901945601</v>
      </c>
      <c r="Y3724">
        <f t="shared" si="944"/>
        <v>0</v>
      </c>
      <c r="Z3724" t="s">
        <v>3756</v>
      </c>
    </row>
    <row r="3725" spans="1:26" x14ac:dyDescent="0.25">
      <c r="A3725" t="s">
        <v>29</v>
      </c>
      <c r="B3725" t="s">
        <v>33</v>
      </c>
      <c r="C3725" t="s">
        <v>25</v>
      </c>
      <c r="D3725">
        <v>0</v>
      </c>
      <c r="F3725">
        <v>1</v>
      </c>
      <c r="G3725">
        <v>40.65</v>
      </c>
      <c r="H3725">
        <f t="shared" si="929"/>
        <v>1</v>
      </c>
      <c r="I3725">
        <f t="shared" si="930"/>
        <v>0</v>
      </c>
      <c r="J3725">
        <f t="shared" si="931"/>
        <v>1</v>
      </c>
      <c r="K3725">
        <f t="shared" si="932"/>
        <v>0</v>
      </c>
      <c r="L3725">
        <f t="shared" si="933"/>
        <v>0</v>
      </c>
      <c r="M3725">
        <f t="shared" si="934"/>
        <v>0</v>
      </c>
      <c r="N3725">
        <f t="shared" si="935"/>
        <v>1</v>
      </c>
      <c r="O3725">
        <f t="shared" si="936"/>
        <v>0</v>
      </c>
      <c r="P3725">
        <v>23</v>
      </c>
      <c r="Q3725">
        <f t="shared" si="937"/>
        <v>0</v>
      </c>
      <c r="R3725">
        <f t="shared" si="938"/>
        <v>0</v>
      </c>
      <c r="S3725">
        <f t="shared" si="939"/>
        <v>0</v>
      </c>
      <c r="T3725">
        <f t="shared" si="940"/>
        <v>1</v>
      </c>
      <c r="U3725">
        <v>0</v>
      </c>
      <c r="V3725">
        <f t="shared" si="941"/>
        <v>4.9684153436861479E-2</v>
      </c>
      <c r="W3725">
        <f t="shared" si="942"/>
        <v>0.51241848386306299</v>
      </c>
      <c r="X3725">
        <f t="shared" si="943"/>
        <v>2.4685151027375942E-3</v>
      </c>
      <c r="Y3725">
        <f t="shared" si="944"/>
        <v>0</v>
      </c>
      <c r="Z3725" t="s">
        <v>3757</v>
      </c>
    </row>
    <row r="3726" spans="1:26" x14ac:dyDescent="0.25">
      <c r="A3726" t="s">
        <v>26</v>
      </c>
      <c r="B3726" t="s">
        <v>30</v>
      </c>
      <c r="C3726" t="s">
        <v>23</v>
      </c>
      <c r="D3726">
        <v>0</v>
      </c>
      <c r="F3726">
        <v>1</v>
      </c>
      <c r="G3726">
        <v>20.45</v>
      </c>
      <c r="H3726">
        <f t="shared" si="929"/>
        <v>1</v>
      </c>
      <c r="I3726">
        <f t="shared" si="930"/>
        <v>0</v>
      </c>
      <c r="J3726">
        <f t="shared" si="931"/>
        <v>0</v>
      </c>
      <c r="K3726">
        <f t="shared" si="932"/>
        <v>0</v>
      </c>
      <c r="L3726">
        <f t="shared" si="933"/>
        <v>1</v>
      </c>
      <c r="M3726">
        <f t="shared" si="934"/>
        <v>1</v>
      </c>
      <c r="N3726">
        <f t="shared" si="935"/>
        <v>0</v>
      </c>
      <c r="O3726">
        <f t="shared" si="936"/>
        <v>0</v>
      </c>
      <c r="P3726">
        <v>18</v>
      </c>
      <c r="Q3726">
        <f t="shared" si="937"/>
        <v>0</v>
      </c>
      <c r="R3726">
        <f t="shared" si="938"/>
        <v>1</v>
      </c>
      <c r="S3726">
        <f t="shared" si="939"/>
        <v>0</v>
      </c>
      <c r="T3726">
        <f t="shared" si="940"/>
        <v>0</v>
      </c>
      <c r="U3726">
        <v>0</v>
      </c>
      <c r="V3726">
        <f t="shared" si="941"/>
        <v>0.26091787344751338</v>
      </c>
      <c r="W3726">
        <f t="shared" si="942"/>
        <v>0.56486191202570224</v>
      </c>
      <c r="X3726">
        <f t="shared" si="943"/>
        <v>6.8078136684372612E-2</v>
      </c>
      <c r="Y3726">
        <f t="shared" si="944"/>
        <v>0</v>
      </c>
      <c r="Z3726" t="s">
        <v>3758</v>
      </c>
    </row>
    <row r="3727" spans="1:26" x14ac:dyDescent="0.25">
      <c r="A3727" t="s">
        <v>29</v>
      </c>
      <c r="B3727" t="s">
        <v>33</v>
      </c>
      <c r="C3727" t="s">
        <v>23</v>
      </c>
      <c r="D3727">
        <v>0</v>
      </c>
      <c r="F3727">
        <v>1</v>
      </c>
      <c r="G3727">
        <v>24.8</v>
      </c>
      <c r="H3727">
        <f t="shared" si="929"/>
        <v>1</v>
      </c>
      <c r="I3727">
        <f t="shared" si="930"/>
        <v>0</v>
      </c>
      <c r="J3727">
        <f t="shared" si="931"/>
        <v>0</v>
      </c>
      <c r="K3727">
        <f t="shared" si="932"/>
        <v>0</v>
      </c>
      <c r="L3727">
        <f t="shared" si="933"/>
        <v>1</v>
      </c>
      <c r="M3727">
        <f t="shared" si="934"/>
        <v>0</v>
      </c>
      <c r="N3727">
        <f t="shared" si="935"/>
        <v>1</v>
      </c>
      <c r="O3727">
        <f t="shared" si="936"/>
        <v>0</v>
      </c>
      <c r="P3727">
        <v>62</v>
      </c>
      <c r="Q3727">
        <f t="shared" si="937"/>
        <v>0</v>
      </c>
      <c r="R3727">
        <f t="shared" si="938"/>
        <v>0</v>
      </c>
      <c r="S3727">
        <f t="shared" si="939"/>
        <v>0</v>
      </c>
      <c r="T3727">
        <f t="shared" si="940"/>
        <v>1</v>
      </c>
      <c r="U3727">
        <v>0</v>
      </c>
      <c r="V3727">
        <f t="shared" si="941"/>
        <v>1.1080852136601885E-3</v>
      </c>
      <c r="W3727">
        <f t="shared" si="942"/>
        <v>0.5002770212750699</v>
      </c>
      <c r="X3727">
        <f t="shared" si="943"/>
        <v>1.2278528407323455E-6</v>
      </c>
      <c r="Y3727">
        <f t="shared" si="944"/>
        <v>0</v>
      </c>
      <c r="Z3727" t="s">
        <v>3759</v>
      </c>
    </row>
    <row r="3728" spans="1:26" x14ac:dyDescent="0.25">
      <c r="A3728" t="s">
        <v>26</v>
      </c>
      <c r="B3728" t="s">
        <v>30</v>
      </c>
      <c r="C3728" t="s">
        <v>35</v>
      </c>
      <c r="D3728">
        <v>0</v>
      </c>
      <c r="F3728">
        <v>1</v>
      </c>
      <c r="G3728">
        <v>70.8</v>
      </c>
      <c r="H3728">
        <f t="shared" si="929"/>
        <v>1</v>
      </c>
      <c r="I3728">
        <f t="shared" si="930"/>
        <v>0</v>
      </c>
      <c r="J3728">
        <f t="shared" si="931"/>
        <v>0</v>
      </c>
      <c r="K3728">
        <f t="shared" si="932"/>
        <v>1</v>
      </c>
      <c r="L3728">
        <f t="shared" si="933"/>
        <v>0</v>
      </c>
      <c r="M3728">
        <f t="shared" si="934"/>
        <v>1</v>
      </c>
      <c r="N3728">
        <f t="shared" si="935"/>
        <v>0</v>
      </c>
      <c r="O3728">
        <f t="shared" si="936"/>
        <v>0</v>
      </c>
      <c r="P3728">
        <v>1</v>
      </c>
      <c r="Q3728">
        <f t="shared" si="937"/>
        <v>0</v>
      </c>
      <c r="R3728">
        <f t="shared" si="938"/>
        <v>1</v>
      </c>
      <c r="S3728">
        <f t="shared" si="939"/>
        <v>0</v>
      </c>
      <c r="T3728">
        <f t="shared" si="940"/>
        <v>0</v>
      </c>
      <c r="U3728">
        <v>1</v>
      </c>
      <c r="V3728">
        <f t="shared" si="941"/>
        <v>0.37300769194302957</v>
      </c>
      <c r="W3728">
        <f t="shared" si="942"/>
        <v>0.59218554243192956</v>
      </c>
      <c r="X3728">
        <f t="shared" si="943"/>
        <v>0.39311935436260681</v>
      </c>
      <c r="Y3728">
        <f t="shared" si="944"/>
        <v>1</v>
      </c>
      <c r="Z3728" t="s">
        <v>3760</v>
      </c>
    </row>
    <row r="3729" spans="1:26" x14ac:dyDescent="0.25">
      <c r="A3729" t="s">
        <v>26</v>
      </c>
      <c r="B3729" t="s">
        <v>38</v>
      </c>
      <c r="C3729" t="s">
        <v>35</v>
      </c>
      <c r="D3729">
        <v>0</v>
      </c>
      <c r="F3729">
        <v>1</v>
      </c>
      <c r="G3729">
        <v>89.05</v>
      </c>
      <c r="H3729">
        <f t="shared" si="929"/>
        <v>1</v>
      </c>
      <c r="I3729">
        <f t="shared" si="930"/>
        <v>0</v>
      </c>
      <c r="J3729">
        <f t="shared" si="931"/>
        <v>0</v>
      </c>
      <c r="K3729">
        <f t="shared" si="932"/>
        <v>1</v>
      </c>
      <c r="L3729">
        <f t="shared" si="933"/>
        <v>0</v>
      </c>
      <c r="M3729">
        <f t="shared" si="934"/>
        <v>1</v>
      </c>
      <c r="N3729">
        <f t="shared" si="935"/>
        <v>0</v>
      </c>
      <c r="O3729">
        <f t="shared" si="936"/>
        <v>0</v>
      </c>
      <c r="P3729">
        <v>16</v>
      </c>
      <c r="Q3729">
        <f t="shared" si="937"/>
        <v>0</v>
      </c>
      <c r="R3729">
        <f t="shared" si="938"/>
        <v>0</v>
      </c>
      <c r="S3729">
        <f t="shared" si="939"/>
        <v>1</v>
      </c>
      <c r="T3729">
        <f t="shared" si="940"/>
        <v>0</v>
      </c>
      <c r="U3729">
        <v>1</v>
      </c>
      <c r="V3729">
        <f t="shared" si="941"/>
        <v>0.40146045323149804</v>
      </c>
      <c r="W3729">
        <f t="shared" si="942"/>
        <v>0.5990384990666463</v>
      </c>
      <c r="X3729">
        <f t="shared" si="943"/>
        <v>0.35824958904584375</v>
      </c>
      <c r="Y3729">
        <f t="shared" si="944"/>
        <v>1</v>
      </c>
      <c r="Z3729" t="s">
        <v>3761</v>
      </c>
    </row>
    <row r="3730" spans="1:26" x14ac:dyDescent="0.25">
      <c r="A3730" t="s">
        <v>26</v>
      </c>
      <c r="B3730" t="s">
        <v>27</v>
      </c>
      <c r="C3730" t="s">
        <v>35</v>
      </c>
      <c r="D3730">
        <v>0</v>
      </c>
      <c r="F3730">
        <v>1</v>
      </c>
      <c r="G3730">
        <v>96.6</v>
      </c>
      <c r="H3730">
        <f t="shared" si="929"/>
        <v>1</v>
      </c>
      <c r="I3730">
        <f t="shared" si="930"/>
        <v>0</v>
      </c>
      <c r="J3730">
        <f t="shared" si="931"/>
        <v>0</v>
      </c>
      <c r="K3730">
        <f t="shared" si="932"/>
        <v>1</v>
      </c>
      <c r="L3730">
        <f t="shared" si="933"/>
        <v>0</v>
      </c>
      <c r="M3730">
        <f t="shared" si="934"/>
        <v>1</v>
      </c>
      <c r="N3730">
        <f t="shared" si="935"/>
        <v>0</v>
      </c>
      <c r="O3730">
        <f t="shared" si="936"/>
        <v>0</v>
      </c>
      <c r="P3730">
        <v>3</v>
      </c>
      <c r="Q3730">
        <f t="shared" si="937"/>
        <v>1</v>
      </c>
      <c r="R3730">
        <f t="shared" si="938"/>
        <v>0</v>
      </c>
      <c r="S3730">
        <f t="shared" si="939"/>
        <v>0</v>
      </c>
      <c r="T3730">
        <f t="shared" si="940"/>
        <v>0</v>
      </c>
      <c r="U3730">
        <v>1</v>
      </c>
      <c r="V3730">
        <f t="shared" si="941"/>
        <v>0.5451364960769477</v>
      </c>
      <c r="W3730">
        <f t="shared" si="942"/>
        <v>0.63300648656071223</v>
      </c>
      <c r="X3730">
        <f t="shared" si="943"/>
        <v>0.20690080720115661</v>
      </c>
      <c r="Y3730">
        <f t="shared" si="944"/>
        <v>1</v>
      </c>
      <c r="Z3730" t="s">
        <v>3762</v>
      </c>
    </row>
    <row r="3731" spans="1:26" x14ac:dyDescent="0.25">
      <c r="A3731" t="s">
        <v>29</v>
      </c>
      <c r="B3731" t="s">
        <v>33</v>
      </c>
      <c r="C3731" t="s">
        <v>25</v>
      </c>
      <c r="D3731">
        <v>0</v>
      </c>
      <c r="F3731">
        <v>1</v>
      </c>
      <c r="G3731">
        <v>88.8</v>
      </c>
      <c r="H3731">
        <f t="shared" si="929"/>
        <v>1</v>
      </c>
      <c r="I3731">
        <f t="shared" si="930"/>
        <v>0</v>
      </c>
      <c r="J3731">
        <f t="shared" si="931"/>
        <v>1</v>
      </c>
      <c r="K3731">
        <f t="shared" si="932"/>
        <v>0</v>
      </c>
      <c r="L3731">
        <f t="shared" si="933"/>
        <v>0</v>
      </c>
      <c r="M3731">
        <f t="shared" si="934"/>
        <v>0</v>
      </c>
      <c r="N3731">
        <f t="shared" si="935"/>
        <v>1</v>
      </c>
      <c r="O3731">
        <f t="shared" si="936"/>
        <v>0</v>
      </c>
      <c r="P3731">
        <v>67</v>
      </c>
      <c r="Q3731">
        <f t="shared" si="937"/>
        <v>0</v>
      </c>
      <c r="R3731">
        <f t="shared" si="938"/>
        <v>0</v>
      </c>
      <c r="S3731">
        <f t="shared" si="939"/>
        <v>0</v>
      </c>
      <c r="T3731">
        <f t="shared" si="940"/>
        <v>1</v>
      </c>
      <c r="U3731">
        <v>0</v>
      </c>
      <c r="V3731">
        <f t="shared" si="941"/>
        <v>0.12475267157602626</v>
      </c>
      <c r="W3731">
        <f t="shared" si="942"/>
        <v>0.53114778169671761</v>
      </c>
      <c r="X3731">
        <f t="shared" si="943"/>
        <v>1.5563229065355871E-2</v>
      </c>
      <c r="Y3731">
        <f t="shared" si="944"/>
        <v>0</v>
      </c>
      <c r="Z3731" t="s">
        <v>3763</v>
      </c>
    </row>
    <row r="3732" spans="1:26" x14ac:dyDescent="0.25">
      <c r="A3732" t="s">
        <v>45</v>
      </c>
      <c r="B3732" t="s">
        <v>38</v>
      </c>
      <c r="C3732" t="s">
        <v>23</v>
      </c>
      <c r="D3732">
        <v>0</v>
      </c>
      <c r="F3732">
        <v>1</v>
      </c>
      <c r="G3732">
        <v>20.05</v>
      </c>
      <c r="H3732">
        <f t="shared" si="929"/>
        <v>1</v>
      </c>
      <c r="I3732">
        <f t="shared" si="930"/>
        <v>0</v>
      </c>
      <c r="J3732">
        <f t="shared" si="931"/>
        <v>0</v>
      </c>
      <c r="K3732">
        <f t="shared" si="932"/>
        <v>0</v>
      </c>
      <c r="L3732">
        <f t="shared" si="933"/>
        <v>1</v>
      </c>
      <c r="M3732">
        <f t="shared" si="934"/>
        <v>0</v>
      </c>
      <c r="N3732">
        <f t="shared" si="935"/>
        <v>0</v>
      </c>
      <c r="O3732">
        <f t="shared" si="936"/>
        <v>1</v>
      </c>
      <c r="P3732">
        <v>62</v>
      </c>
      <c r="Q3732">
        <f t="shared" si="937"/>
        <v>0</v>
      </c>
      <c r="R3732">
        <f t="shared" si="938"/>
        <v>0</v>
      </c>
      <c r="S3732">
        <f t="shared" si="939"/>
        <v>1</v>
      </c>
      <c r="T3732">
        <f t="shared" si="940"/>
        <v>0</v>
      </c>
      <c r="U3732">
        <v>0</v>
      </c>
      <c r="V3732">
        <f t="shared" si="941"/>
        <v>-6.6231484041563121E-2</v>
      </c>
      <c r="W3732">
        <f t="shared" si="942"/>
        <v>0.48344817907851168</v>
      </c>
      <c r="X3732">
        <f t="shared" si="943"/>
        <v>4.3866094783478306E-3</v>
      </c>
      <c r="Y3732">
        <f t="shared" si="944"/>
        <v>0</v>
      </c>
      <c r="Z3732" t="s">
        <v>3764</v>
      </c>
    </row>
    <row r="3733" spans="1:26" x14ac:dyDescent="0.25">
      <c r="A3733" t="s">
        <v>26</v>
      </c>
      <c r="B3733" t="s">
        <v>38</v>
      </c>
      <c r="C3733" t="s">
        <v>35</v>
      </c>
      <c r="D3733">
        <v>0</v>
      </c>
      <c r="F3733">
        <v>1</v>
      </c>
      <c r="G3733">
        <v>104.5</v>
      </c>
      <c r="H3733">
        <f t="shared" si="929"/>
        <v>1</v>
      </c>
      <c r="I3733">
        <f t="shared" si="930"/>
        <v>0</v>
      </c>
      <c r="J3733">
        <f t="shared" si="931"/>
        <v>0</v>
      </c>
      <c r="K3733">
        <f t="shared" si="932"/>
        <v>1</v>
      </c>
      <c r="L3733">
        <f t="shared" si="933"/>
        <v>0</v>
      </c>
      <c r="M3733">
        <f t="shared" si="934"/>
        <v>1</v>
      </c>
      <c r="N3733">
        <f t="shared" si="935"/>
        <v>0</v>
      </c>
      <c r="O3733">
        <f t="shared" si="936"/>
        <v>0</v>
      </c>
      <c r="P3733">
        <v>57</v>
      </c>
      <c r="Q3733">
        <f t="shared" si="937"/>
        <v>0</v>
      </c>
      <c r="R3733">
        <f t="shared" si="938"/>
        <v>0</v>
      </c>
      <c r="S3733">
        <f t="shared" si="939"/>
        <v>1</v>
      </c>
      <c r="T3733">
        <f t="shared" si="940"/>
        <v>0</v>
      </c>
      <c r="U3733">
        <v>1</v>
      </c>
      <c r="V3733">
        <f t="shared" si="941"/>
        <v>0.42554785936337958</v>
      </c>
      <c r="W3733">
        <f t="shared" si="942"/>
        <v>0.60481003875699069</v>
      </c>
      <c r="X3733">
        <f t="shared" si="943"/>
        <v>0.32999526188199552</v>
      </c>
      <c r="Y3733">
        <f t="shared" si="944"/>
        <v>1</v>
      </c>
      <c r="Z3733" t="s">
        <v>3765</v>
      </c>
    </row>
    <row r="3734" spans="1:26" x14ac:dyDescent="0.25">
      <c r="A3734" t="s">
        <v>26</v>
      </c>
      <c r="B3734" t="s">
        <v>27</v>
      </c>
      <c r="C3734" t="s">
        <v>35</v>
      </c>
      <c r="D3734">
        <v>0</v>
      </c>
      <c r="F3734">
        <v>1</v>
      </c>
      <c r="G3734">
        <v>69.8</v>
      </c>
      <c r="H3734">
        <f t="shared" si="929"/>
        <v>1</v>
      </c>
      <c r="I3734">
        <f t="shared" si="930"/>
        <v>0</v>
      </c>
      <c r="J3734">
        <f t="shared" si="931"/>
        <v>0</v>
      </c>
      <c r="K3734">
        <f t="shared" si="932"/>
        <v>1</v>
      </c>
      <c r="L3734">
        <f t="shared" si="933"/>
        <v>0</v>
      </c>
      <c r="M3734">
        <f t="shared" si="934"/>
        <v>1</v>
      </c>
      <c r="N3734">
        <f t="shared" si="935"/>
        <v>0</v>
      </c>
      <c r="O3734">
        <f t="shared" si="936"/>
        <v>0</v>
      </c>
      <c r="P3734">
        <v>2</v>
      </c>
      <c r="Q3734">
        <f t="shared" si="937"/>
        <v>1</v>
      </c>
      <c r="R3734">
        <f t="shared" si="938"/>
        <v>0</v>
      </c>
      <c r="S3734">
        <f t="shared" si="939"/>
        <v>0</v>
      </c>
      <c r="T3734">
        <f t="shared" si="940"/>
        <v>0</v>
      </c>
      <c r="U3734">
        <v>0</v>
      </c>
      <c r="V3734">
        <f t="shared" si="941"/>
        <v>0.50335381100675836</v>
      </c>
      <c r="W3734">
        <f t="shared" si="942"/>
        <v>0.62324716493239041</v>
      </c>
      <c r="X3734">
        <f t="shared" si="943"/>
        <v>0.25336505905502743</v>
      </c>
      <c r="Y3734">
        <f t="shared" si="944"/>
        <v>1</v>
      </c>
      <c r="Z3734" t="s">
        <v>3766</v>
      </c>
    </row>
    <row r="3735" spans="1:26" x14ac:dyDescent="0.25">
      <c r="A3735" t="s">
        <v>45</v>
      </c>
      <c r="B3735" t="s">
        <v>33</v>
      </c>
      <c r="C3735" t="s">
        <v>25</v>
      </c>
      <c r="D3735">
        <v>0</v>
      </c>
      <c r="F3735">
        <v>1</v>
      </c>
      <c r="G3735">
        <v>77.150000000000006</v>
      </c>
      <c r="H3735">
        <f t="shared" si="929"/>
        <v>1</v>
      </c>
      <c r="I3735">
        <f t="shared" si="930"/>
        <v>0</v>
      </c>
      <c r="J3735">
        <f t="shared" si="931"/>
        <v>1</v>
      </c>
      <c r="K3735">
        <f t="shared" si="932"/>
        <v>0</v>
      </c>
      <c r="L3735">
        <f t="shared" si="933"/>
        <v>0</v>
      </c>
      <c r="M3735">
        <f t="shared" si="934"/>
        <v>0</v>
      </c>
      <c r="N3735">
        <f t="shared" si="935"/>
        <v>0</v>
      </c>
      <c r="O3735">
        <f t="shared" si="936"/>
        <v>1</v>
      </c>
      <c r="P3735">
        <v>23</v>
      </c>
      <c r="Q3735">
        <f t="shared" si="937"/>
        <v>0</v>
      </c>
      <c r="R3735">
        <f t="shared" si="938"/>
        <v>0</v>
      </c>
      <c r="S3735">
        <f t="shared" si="939"/>
        <v>0</v>
      </c>
      <c r="T3735">
        <f t="shared" si="940"/>
        <v>1</v>
      </c>
      <c r="U3735">
        <v>0</v>
      </c>
      <c r="V3735">
        <f t="shared" si="941"/>
        <v>4.6655619970642298E-2</v>
      </c>
      <c r="W3735">
        <f t="shared" si="942"/>
        <v>0.51166178967238263</v>
      </c>
      <c r="X3735">
        <f t="shared" si="943"/>
        <v>2.1767468748449966E-3</v>
      </c>
      <c r="Y3735">
        <f t="shared" si="944"/>
        <v>0</v>
      </c>
      <c r="Z3735" t="s">
        <v>3767</v>
      </c>
    </row>
    <row r="3736" spans="1:26" x14ac:dyDescent="0.25">
      <c r="A3736" t="s">
        <v>45</v>
      </c>
      <c r="B3736" t="s">
        <v>33</v>
      </c>
      <c r="C3736" t="s">
        <v>25</v>
      </c>
      <c r="D3736">
        <v>0</v>
      </c>
      <c r="F3736">
        <v>1</v>
      </c>
      <c r="G3736">
        <v>35.049999999999997</v>
      </c>
      <c r="H3736">
        <f t="shared" si="929"/>
        <v>1</v>
      </c>
      <c r="I3736">
        <f t="shared" si="930"/>
        <v>0</v>
      </c>
      <c r="J3736">
        <f t="shared" si="931"/>
        <v>1</v>
      </c>
      <c r="K3736">
        <f t="shared" si="932"/>
        <v>0</v>
      </c>
      <c r="L3736">
        <f t="shared" si="933"/>
        <v>0</v>
      </c>
      <c r="M3736">
        <f t="shared" si="934"/>
        <v>0</v>
      </c>
      <c r="N3736">
        <f t="shared" si="935"/>
        <v>0</v>
      </c>
      <c r="O3736">
        <f t="shared" si="936"/>
        <v>1</v>
      </c>
      <c r="P3736">
        <v>25</v>
      </c>
      <c r="Q3736">
        <f t="shared" si="937"/>
        <v>0</v>
      </c>
      <c r="R3736">
        <f t="shared" si="938"/>
        <v>0</v>
      </c>
      <c r="S3736">
        <f t="shared" si="939"/>
        <v>0</v>
      </c>
      <c r="T3736">
        <f t="shared" si="940"/>
        <v>1</v>
      </c>
      <c r="U3736">
        <v>0</v>
      </c>
      <c r="V3736">
        <f t="shared" si="941"/>
        <v>-4.259945544102875E-4</v>
      </c>
      <c r="W3736">
        <f t="shared" si="942"/>
        <v>0.49989350136300792</v>
      </c>
      <c r="X3736">
        <f t="shared" si="943"/>
        <v>1.814713603872194E-7</v>
      </c>
      <c r="Y3736">
        <f t="shared" si="944"/>
        <v>0</v>
      </c>
      <c r="Z3736" t="s">
        <v>3768</v>
      </c>
    </row>
    <row r="3737" spans="1:26" x14ac:dyDescent="0.25">
      <c r="A3737" t="s">
        <v>45</v>
      </c>
      <c r="B3737" t="s">
        <v>33</v>
      </c>
      <c r="C3737" t="s">
        <v>35</v>
      </c>
      <c r="D3737">
        <v>1</v>
      </c>
      <c r="F3737">
        <v>1</v>
      </c>
      <c r="G3737">
        <v>108.1</v>
      </c>
      <c r="H3737">
        <f t="shared" si="929"/>
        <v>0</v>
      </c>
      <c r="I3737">
        <f t="shared" si="930"/>
        <v>1</v>
      </c>
      <c r="J3737">
        <f t="shared" si="931"/>
        <v>0</v>
      </c>
      <c r="K3737">
        <f t="shared" si="932"/>
        <v>1</v>
      </c>
      <c r="L3737">
        <f t="shared" si="933"/>
        <v>0</v>
      </c>
      <c r="M3737">
        <f t="shared" si="934"/>
        <v>0</v>
      </c>
      <c r="N3737">
        <f t="shared" si="935"/>
        <v>0</v>
      </c>
      <c r="O3737">
        <f t="shared" si="936"/>
        <v>1</v>
      </c>
      <c r="P3737">
        <v>72</v>
      </c>
      <c r="Q3737">
        <f t="shared" si="937"/>
        <v>0</v>
      </c>
      <c r="R3737">
        <f t="shared" si="938"/>
        <v>0</v>
      </c>
      <c r="S3737">
        <f t="shared" si="939"/>
        <v>0</v>
      </c>
      <c r="T3737">
        <f t="shared" si="940"/>
        <v>1</v>
      </c>
      <c r="U3737">
        <v>0</v>
      </c>
      <c r="V3737">
        <f t="shared" si="941"/>
        <v>9.9771554265814411E-2</v>
      </c>
      <c r="W3737">
        <f t="shared" si="942"/>
        <v>0.52492221826150909</v>
      </c>
      <c r="X3737">
        <f t="shared" si="943"/>
        <v>9.9543630406163496E-3</v>
      </c>
      <c r="Y3737">
        <f t="shared" si="944"/>
        <v>0</v>
      </c>
      <c r="Z3737" t="s">
        <v>3769</v>
      </c>
    </row>
    <row r="3738" spans="1:26" x14ac:dyDescent="0.25">
      <c r="A3738" t="s">
        <v>26</v>
      </c>
      <c r="B3738" t="s">
        <v>27</v>
      </c>
      <c r="C3738" t="s">
        <v>35</v>
      </c>
      <c r="D3738">
        <v>0</v>
      </c>
      <c r="F3738">
        <v>1</v>
      </c>
      <c r="G3738">
        <v>84.05</v>
      </c>
      <c r="H3738">
        <f t="shared" si="929"/>
        <v>1</v>
      </c>
      <c r="I3738">
        <f t="shared" si="930"/>
        <v>0</v>
      </c>
      <c r="J3738">
        <f t="shared" si="931"/>
        <v>0</v>
      </c>
      <c r="K3738">
        <f t="shared" si="932"/>
        <v>1</v>
      </c>
      <c r="L3738">
        <f t="shared" si="933"/>
        <v>0</v>
      </c>
      <c r="M3738">
        <f t="shared" si="934"/>
        <v>1</v>
      </c>
      <c r="N3738">
        <f t="shared" si="935"/>
        <v>0</v>
      </c>
      <c r="O3738">
        <f t="shared" si="936"/>
        <v>0</v>
      </c>
      <c r="P3738">
        <v>2</v>
      </c>
      <c r="Q3738">
        <f t="shared" si="937"/>
        <v>1</v>
      </c>
      <c r="R3738">
        <f t="shared" si="938"/>
        <v>0</v>
      </c>
      <c r="S3738">
        <f t="shared" si="939"/>
        <v>0</v>
      </c>
      <c r="T3738">
        <f t="shared" si="940"/>
        <v>0</v>
      </c>
      <c r="U3738">
        <v>0</v>
      </c>
      <c r="V3738">
        <f t="shared" si="941"/>
        <v>0.52557035064295976</v>
      </c>
      <c r="W3738">
        <f t="shared" si="942"/>
        <v>0.62844937535663759</v>
      </c>
      <c r="X3738">
        <f t="shared" si="943"/>
        <v>0.27622419347496369</v>
      </c>
      <c r="Y3738">
        <f t="shared" si="944"/>
        <v>1</v>
      </c>
      <c r="Z3738" t="s">
        <v>3770</v>
      </c>
    </row>
    <row r="3739" spans="1:26" x14ac:dyDescent="0.25">
      <c r="A3739" t="s">
        <v>29</v>
      </c>
      <c r="B3739" t="s">
        <v>33</v>
      </c>
      <c r="C3739" t="s">
        <v>23</v>
      </c>
      <c r="D3739">
        <v>0</v>
      </c>
      <c r="F3739">
        <v>1</v>
      </c>
      <c r="G3739">
        <v>20.2</v>
      </c>
      <c r="H3739">
        <f t="shared" si="929"/>
        <v>1</v>
      </c>
      <c r="I3739">
        <f t="shared" si="930"/>
        <v>0</v>
      </c>
      <c r="J3739">
        <f t="shared" si="931"/>
        <v>0</v>
      </c>
      <c r="K3739">
        <f t="shared" si="932"/>
        <v>0</v>
      </c>
      <c r="L3739">
        <f t="shared" si="933"/>
        <v>1</v>
      </c>
      <c r="M3739">
        <f t="shared" si="934"/>
        <v>0</v>
      </c>
      <c r="N3739">
        <f t="shared" si="935"/>
        <v>1</v>
      </c>
      <c r="O3739">
        <f t="shared" si="936"/>
        <v>0</v>
      </c>
      <c r="P3739">
        <v>8</v>
      </c>
      <c r="Q3739">
        <f t="shared" si="937"/>
        <v>0</v>
      </c>
      <c r="R3739">
        <f t="shared" si="938"/>
        <v>0</v>
      </c>
      <c r="S3739">
        <f t="shared" si="939"/>
        <v>0</v>
      </c>
      <c r="T3739">
        <f t="shared" si="940"/>
        <v>1</v>
      </c>
      <c r="U3739">
        <v>0</v>
      </c>
      <c r="V3739">
        <f t="shared" si="941"/>
        <v>-1.0926738947202645E-2</v>
      </c>
      <c r="W3739">
        <f t="shared" si="942"/>
        <v>0.4972683424416865</v>
      </c>
      <c r="X3739">
        <f t="shared" si="943"/>
        <v>1.1939362402031516E-4</v>
      </c>
      <c r="Y3739">
        <f t="shared" si="944"/>
        <v>0</v>
      </c>
      <c r="Z3739" t="s">
        <v>3771</v>
      </c>
    </row>
    <row r="3740" spans="1:26" x14ac:dyDescent="0.25">
      <c r="A3740" t="s">
        <v>26</v>
      </c>
      <c r="B3740" t="s">
        <v>30</v>
      </c>
      <c r="C3740" t="s">
        <v>25</v>
      </c>
      <c r="D3740">
        <v>0</v>
      </c>
      <c r="F3740">
        <v>1</v>
      </c>
      <c r="G3740">
        <v>50.6</v>
      </c>
      <c r="H3740">
        <f t="shared" si="929"/>
        <v>1</v>
      </c>
      <c r="I3740">
        <f t="shared" si="930"/>
        <v>0</v>
      </c>
      <c r="J3740">
        <f t="shared" si="931"/>
        <v>1</v>
      </c>
      <c r="K3740">
        <f t="shared" si="932"/>
        <v>0</v>
      </c>
      <c r="L3740">
        <f t="shared" si="933"/>
        <v>0</v>
      </c>
      <c r="M3740">
        <f t="shared" si="934"/>
        <v>1</v>
      </c>
      <c r="N3740">
        <f t="shared" si="935"/>
        <v>0</v>
      </c>
      <c r="O3740">
        <f t="shared" si="936"/>
        <v>0</v>
      </c>
      <c r="P3740">
        <v>5</v>
      </c>
      <c r="Q3740">
        <f t="shared" si="937"/>
        <v>0</v>
      </c>
      <c r="R3740">
        <f t="shared" si="938"/>
        <v>1</v>
      </c>
      <c r="S3740">
        <f t="shared" si="939"/>
        <v>0</v>
      </c>
      <c r="T3740">
        <f t="shared" si="940"/>
        <v>0</v>
      </c>
      <c r="U3740">
        <v>1</v>
      </c>
      <c r="V3740">
        <f t="shared" si="941"/>
        <v>0.33665160333832517</v>
      </c>
      <c r="W3740">
        <f t="shared" si="942"/>
        <v>0.58337692875866154</v>
      </c>
      <c r="X3740">
        <f t="shared" si="943"/>
        <v>0.44003109535361479</v>
      </c>
      <c r="Y3740">
        <f t="shared" si="944"/>
        <v>1</v>
      </c>
      <c r="Z3740" t="s">
        <v>3772</v>
      </c>
    </row>
    <row r="3741" spans="1:26" x14ac:dyDescent="0.25">
      <c r="A3741" t="s">
        <v>26</v>
      </c>
      <c r="B3741" t="s">
        <v>27</v>
      </c>
      <c r="C3741" t="s">
        <v>25</v>
      </c>
      <c r="D3741">
        <v>0</v>
      </c>
      <c r="F3741">
        <v>1</v>
      </c>
      <c r="G3741">
        <v>49.2</v>
      </c>
      <c r="H3741">
        <f t="shared" si="929"/>
        <v>1</v>
      </c>
      <c r="I3741">
        <f t="shared" si="930"/>
        <v>0</v>
      </c>
      <c r="J3741">
        <f t="shared" si="931"/>
        <v>1</v>
      </c>
      <c r="K3741">
        <f t="shared" si="932"/>
        <v>0</v>
      </c>
      <c r="L3741">
        <f t="shared" si="933"/>
        <v>0</v>
      </c>
      <c r="M3741">
        <f t="shared" si="934"/>
        <v>1</v>
      </c>
      <c r="N3741">
        <f t="shared" si="935"/>
        <v>0</v>
      </c>
      <c r="O3741">
        <f t="shared" si="936"/>
        <v>0</v>
      </c>
      <c r="P3741">
        <v>35</v>
      </c>
      <c r="Q3741">
        <f t="shared" si="937"/>
        <v>1</v>
      </c>
      <c r="R3741">
        <f t="shared" si="938"/>
        <v>0</v>
      </c>
      <c r="S3741">
        <f t="shared" si="939"/>
        <v>0</v>
      </c>
      <c r="T3741">
        <f t="shared" si="940"/>
        <v>0</v>
      </c>
      <c r="U3741">
        <v>0</v>
      </c>
      <c r="V3741">
        <f t="shared" si="941"/>
        <v>0.47123726949758304</v>
      </c>
      <c r="W3741">
        <f t="shared" si="942"/>
        <v>0.61567655964976231</v>
      </c>
      <c r="X3741">
        <f t="shared" si="943"/>
        <v>0.2220645641635377</v>
      </c>
      <c r="Y3741">
        <f t="shared" si="944"/>
        <v>1</v>
      </c>
      <c r="Z3741" t="s">
        <v>3773</v>
      </c>
    </row>
    <row r="3742" spans="1:26" x14ac:dyDescent="0.25">
      <c r="A3742" t="s">
        <v>29</v>
      </c>
      <c r="B3742" t="s">
        <v>27</v>
      </c>
      <c r="C3742" t="s">
        <v>23</v>
      </c>
      <c r="D3742">
        <v>0</v>
      </c>
      <c r="F3742">
        <v>1</v>
      </c>
      <c r="G3742">
        <v>24.6</v>
      </c>
      <c r="H3742">
        <f t="shared" si="929"/>
        <v>1</v>
      </c>
      <c r="I3742">
        <f t="shared" si="930"/>
        <v>0</v>
      </c>
      <c r="J3742">
        <f t="shared" si="931"/>
        <v>0</v>
      </c>
      <c r="K3742">
        <f t="shared" si="932"/>
        <v>0</v>
      </c>
      <c r="L3742">
        <f t="shared" si="933"/>
        <v>1</v>
      </c>
      <c r="M3742">
        <f t="shared" si="934"/>
        <v>0</v>
      </c>
      <c r="N3742">
        <f t="shared" si="935"/>
        <v>1</v>
      </c>
      <c r="O3742">
        <f t="shared" si="936"/>
        <v>0</v>
      </c>
      <c r="P3742">
        <v>24</v>
      </c>
      <c r="Q3742">
        <f t="shared" si="937"/>
        <v>1</v>
      </c>
      <c r="R3742">
        <f t="shared" si="938"/>
        <v>0</v>
      </c>
      <c r="S3742">
        <f t="shared" si="939"/>
        <v>0</v>
      </c>
      <c r="T3742">
        <f t="shared" si="940"/>
        <v>0</v>
      </c>
      <c r="U3742">
        <v>0</v>
      </c>
      <c r="V3742">
        <f t="shared" si="941"/>
        <v>0.13756461786859814</v>
      </c>
      <c r="W3742">
        <f t="shared" si="942"/>
        <v>0.53433702198564759</v>
      </c>
      <c r="X3742">
        <f t="shared" si="943"/>
        <v>1.8924024089333431E-2</v>
      </c>
      <c r="Y3742">
        <f t="shared" si="944"/>
        <v>0</v>
      </c>
      <c r="Z3742" t="s">
        <v>3774</v>
      </c>
    </row>
    <row r="3743" spans="1:26" x14ac:dyDescent="0.25">
      <c r="A3743" t="s">
        <v>26</v>
      </c>
      <c r="B3743" t="s">
        <v>27</v>
      </c>
      <c r="C3743" t="s">
        <v>35</v>
      </c>
      <c r="D3743">
        <v>0</v>
      </c>
      <c r="F3743">
        <v>1</v>
      </c>
      <c r="G3743">
        <v>71.650000000000006</v>
      </c>
      <c r="H3743">
        <f t="shared" si="929"/>
        <v>1</v>
      </c>
      <c r="I3743">
        <f t="shared" si="930"/>
        <v>0</v>
      </c>
      <c r="J3743">
        <f t="shared" si="931"/>
        <v>0</v>
      </c>
      <c r="K3743">
        <f t="shared" si="932"/>
        <v>1</v>
      </c>
      <c r="L3743">
        <f t="shared" si="933"/>
        <v>0</v>
      </c>
      <c r="M3743">
        <f t="shared" si="934"/>
        <v>1</v>
      </c>
      <c r="N3743">
        <f t="shared" si="935"/>
        <v>0</v>
      </c>
      <c r="O3743">
        <f t="shared" si="936"/>
        <v>0</v>
      </c>
      <c r="P3743">
        <v>2</v>
      </c>
      <c r="Q3743">
        <f t="shared" si="937"/>
        <v>1</v>
      </c>
      <c r="R3743">
        <f t="shared" si="938"/>
        <v>0</v>
      </c>
      <c r="S3743">
        <f t="shared" si="939"/>
        <v>0</v>
      </c>
      <c r="T3743">
        <f t="shared" si="940"/>
        <v>0</v>
      </c>
      <c r="U3743">
        <v>0</v>
      </c>
      <c r="V3743">
        <f t="shared" si="941"/>
        <v>0.51110123278168762</v>
      </c>
      <c r="W3743">
        <f t="shared" si="942"/>
        <v>0.62506459363732148</v>
      </c>
      <c r="X3743">
        <f t="shared" si="943"/>
        <v>0.26122447015096084</v>
      </c>
      <c r="Y3743">
        <f t="shared" si="944"/>
        <v>1</v>
      </c>
      <c r="Z3743" t="s">
        <v>3775</v>
      </c>
    </row>
    <row r="3744" spans="1:26" x14ac:dyDescent="0.25">
      <c r="A3744" t="s">
        <v>45</v>
      </c>
      <c r="B3744" t="s">
        <v>38</v>
      </c>
      <c r="C3744" t="s">
        <v>35</v>
      </c>
      <c r="D3744">
        <v>0</v>
      </c>
      <c r="F3744">
        <v>1</v>
      </c>
      <c r="G3744">
        <v>104.9</v>
      </c>
      <c r="H3744">
        <f t="shared" si="929"/>
        <v>1</v>
      </c>
      <c r="I3744">
        <f t="shared" si="930"/>
        <v>0</v>
      </c>
      <c r="J3744">
        <f t="shared" si="931"/>
        <v>0</v>
      </c>
      <c r="K3744">
        <f t="shared" si="932"/>
        <v>1</v>
      </c>
      <c r="L3744">
        <f t="shared" si="933"/>
        <v>0</v>
      </c>
      <c r="M3744">
        <f t="shared" si="934"/>
        <v>0</v>
      </c>
      <c r="N3744">
        <f t="shared" si="935"/>
        <v>0</v>
      </c>
      <c r="O3744">
        <f t="shared" si="936"/>
        <v>1</v>
      </c>
      <c r="P3744">
        <v>72</v>
      </c>
      <c r="Q3744">
        <f t="shared" si="937"/>
        <v>0</v>
      </c>
      <c r="R3744">
        <f t="shared" si="938"/>
        <v>0</v>
      </c>
      <c r="S3744">
        <f t="shared" si="939"/>
        <v>1</v>
      </c>
      <c r="T3744">
        <f t="shared" si="940"/>
        <v>0</v>
      </c>
      <c r="U3744">
        <v>0</v>
      </c>
      <c r="V3744">
        <f t="shared" si="941"/>
        <v>9.4782576944000774E-2</v>
      </c>
      <c r="W3744">
        <f t="shared" si="942"/>
        <v>0.52367792053889095</v>
      </c>
      <c r="X3744">
        <f t="shared" si="943"/>
        <v>8.9837368921454278E-3</v>
      </c>
      <c r="Y3744">
        <f t="shared" si="944"/>
        <v>0</v>
      </c>
      <c r="Z3744" t="s">
        <v>3776</v>
      </c>
    </row>
    <row r="3745" spans="1:26" x14ac:dyDescent="0.25">
      <c r="A3745" t="s">
        <v>26</v>
      </c>
      <c r="B3745" t="s">
        <v>27</v>
      </c>
      <c r="C3745" t="s">
        <v>35</v>
      </c>
      <c r="D3745">
        <v>0</v>
      </c>
      <c r="F3745">
        <v>1</v>
      </c>
      <c r="G3745">
        <v>106.5</v>
      </c>
      <c r="H3745">
        <f t="shared" si="929"/>
        <v>1</v>
      </c>
      <c r="I3745">
        <f t="shared" si="930"/>
        <v>0</v>
      </c>
      <c r="J3745">
        <f t="shared" si="931"/>
        <v>0</v>
      </c>
      <c r="K3745">
        <f t="shared" si="932"/>
        <v>1</v>
      </c>
      <c r="L3745">
        <f t="shared" si="933"/>
        <v>0</v>
      </c>
      <c r="M3745">
        <f t="shared" si="934"/>
        <v>1</v>
      </c>
      <c r="N3745">
        <f t="shared" si="935"/>
        <v>0</v>
      </c>
      <c r="O3745">
        <f t="shared" si="936"/>
        <v>0</v>
      </c>
      <c r="P3745">
        <v>41</v>
      </c>
      <c r="Q3745">
        <f t="shared" si="937"/>
        <v>1</v>
      </c>
      <c r="R3745">
        <f t="shared" si="938"/>
        <v>0</v>
      </c>
      <c r="S3745">
        <f t="shared" si="939"/>
        <v>0</v>
      </c>
      <c r="T3745">
        <f t="shared" si="940"/>
        <v>0</v>
      </c>
      <c r="U3745">
        <v>0</v>
      </c>
      <c r="V3745">
        <f t="shared" si="941"/>
        <v>0.56057114466630875</v>
      </c>
      <c r="W3745">
        <f t="shared" si="942"/>
        <v>0.63658468183475547</v>
      </c>
      <c r="X3745">
        <f t="shared" si="943"/>
        <v>0.31424000823249565</v>
      </c>
      <c r="Y3745">
        <f t="shared" si="944"/>
        <v>1</v>
      </c>
      <c r="Z3745" t="s">
        <v>3777</v>
      </c>
    </row>
    <row r="3746" spans="1:26" x14ac:dyDescent="0.25">
      <c r="A3746" t="s">
        <v>26</v>
      </c>
      <c r="B3746" t="s">
        <v>27</v>
      </c>
      <c r="C3746" t="s">
        <v>25</v>
      </c>
      <c r="D3746">
        <v>0</v>
      </c>
      <c r="F3746">
        <v>1</v>
      </c>
      <c r="G3746">
        <v>49.35</v>
      </c>
      <c r="H3746">
        <f t="shared" si="929"/>
        <v>1</v>
      </c>
      <c r="I3746">
        <f t="shared" si="930"/>
        <v>0</v>
      </c>
      <c r="J3746">
        <f t="shared" si="931"/>
        <v>1</v>
      </c>
      <c r="K3746">
        <f t="shared" si="932"/>
        <v>0</v>
      </c>
      <c r="L3746">
        <f t="shared" si="933"/>
        <v>0</v>
      </c>
      <c r="M3746">
        <f t="shared" si="934"/>
        <v>1</v>
      </c>
      <c r="N3746">
        <f t="shared" si="935"/>
        <v>0</v>
      </c>
      <c r="O3746">
        <f t="shared" si="936"/>
        <v>0</v>
      </c>
      <c r="P3746">
        <v>4</v>
      </c>
      <c r="Q3746">
        <f t="shared" si="937"/>
        <v>1</v>
      </c>
      <c r="R3746">
        <f t="shared" si="938"/>
        <v>0</v>
      </c>
      <c r="S3746">
        <f t="shared" si="939"/>
        <v>0</v>
      </c>
      <c r="T3746">
        <f t="shared" si="940"/>
        <v>0</v>
      </c>
      <c r="U3746">
        <v>1</v>
      </c>
      <c r="V3746">
        <f t="shared" si="941"/>
        <v>0.47633429707029873</v>
      </c>
      <c r="W3746">
        <f t="shared" si="942"/>
        <v>0.61688189959234996</v>
      </c>
      <c r="X3746">
        <f t="shared" si="943"/>
        <v>0.27422576842485813</v>
      </c>
      <c r="Y3746">
        <f t="shared" si="944"/>
        <v>1</v>
      </c>
      <c r="Z3746" t="s">
        <v>3778</v>
      </c>
    </row>
    <row r="3747" spans="1:26" x14ac:dyDescent="0.25">
      <c r="A3747" t="s">
        <v>29</v>
      </c>
      <c r="B3747" t="s">
        <v>33</v>
      </c>
      <c r="C3747" t="s">
        <v>35</v>
      </c>
      <c r="D3747">
        <v>0</v>
      </c>
      <c r="F3747">
        <v>1</v>
      </c>
      <c r="G3747">
        <v>75.5</v>
      </c>
      <c r="H3747">
        <f t="shared" si="929"/>
        <v>1</v>
      </c>
      <c r="I3747">
        <f t="shared" si="930"/>
        <v>0</v>
      </c>
      <c r="J3747">
        <f t="shared" si="931"/>
        <v>0</v>
      </c>
      <c r="K3747">
        <f t="shared" si="932"/>
        <v>1</v>
      </c>
      <c r="L3747">
        <f t="shared" si="933"/>
        <v>0</v>
      </c>
      <c r="M3747">
        <f t="shared" si="934"/>
        <v>0</v>
      </c>
      <c r="N3747">
        <f t="shared" si="935"/>
        <v>1</v>
      </c>
      <c r="O3747">
        <f t="shared" si="936"/>
        <v>0</v>
      </c>
      <c r="P3747">
        <v>26</v>
      </c>
      <c r="Q3747">
        <f t="shared" si="937"/>
        <v>0</v>
      </c>
      <c r="R3747">
        <f t="shared" si="938"/>
        <v>0</v>
      </c>
      <c r="S3747">
        <f t="shared" si="939"/>
        <v>0</v>
      </c>
      <c r="T3747">
        <f t="shared" si="940"/>
        <v>1</v>
      </c>
      <c r="U3747">
        <v>0</v>
      </c>
      <c r="V3747">
        <f t="shared" si="941"/>
        <v>0.10888040384299401</v>
      </c>
      <c r="W3747">
        <f t="shared" si="942"/>
        <v>0.52719324174113202</v>
      </c>
      <c r="X3747">
        <f t="shared" si="943"/>
        <v>1.1854942341013464E-2</v>
      </c>
      <c r="Y3747">
        <f t="shared" si="944"/>
        <v>0</v>
      </c>
      <c r="Z3747" t="s">
        <v>3779</v>
      </c>
    </row>
    <row r="3748" spans="1:26" x14ac:dyDescent="0.25">
      <c r="A3748" t="s">
        <v>26</v>
      </c>
      <c r="B3748" t="s">
        <v>27</v>
      </c>
      <c r="C3748" t="s">
        <v>35</v>
      </c>
      <c r="D3748">
        <v>0</v>
      </c>
      <c r="F3748">
        <v>1</v>
      </c>
      <c r="G3748">
        <v>94.25</v>
      </c>
      <c r="H3748">
        <f t="shared" si="929"/>
        <v>1</v>
      </c>
      <c r="I3748">
        <f t="shared" si="930"/>
        <v>0</v>
      </c>
      <c r="J3748">
        <f t="shared" si="931"/>
        <v>0</v>
      </c>
      <c r="K3748">
        <f t="shared" si="932"/>
        <v>1</v>
      </c>
      <c r="L3748">
        <f t="shared" si="933"/>
        <v>0</v>
      </c>
      <c r="M3748">
        <f t="shared" si="934"/>
        <v>1</v>
      </c>
      <c r="N3748">
        <f t="shared" si="935"/>
        <v>0</v>
      </c>
      <c r="O3748">
        <f t="shared" si="936"/>
        <v>0</v>
      </c>
      <c r="P3748">
        <v>7</v>
      </c>
      <c r="Q3748">
        <f t="shared" si="937"/>
        <v>1</v>
      </c>
      <c r="R3748">
        <f t="shared" si="938"/>
        <v>0</v>
      </c>
      <c r="S3748">
        <f t="shared" si="939"/>
        <v>0</v>
      </c>
      <c r="T3748">
        <f t="shared" si="940"/>
        <v>0</v>
      </c>
      <c r="U3748">
        <v>1</v>
      </c>
      <c r="V3748">
        <f t="shared" si="941"/>
        <v>0.54633588511699649</v>
      </c>
      <c r="W3748">
        <f t="shared" si="942"/>
        <v>0.63328507128344047</v>
      </c>
      <c r="X3748">
        <f t="shared" si="943"/>
        <v>0.20581112913257901</v>
      </c>
      <c r="Y3748">
        <f t="shared" si="944"/>
        <v>1</v>
      </c>
      <c r="Z3748" t="s">
        <v>3780</v>
      </c>
    </row>
    <row r="3749" spans="1:26" x14ac:dyDescent="0.25">
      <c r="A3749" t="s">
        <v>26</v>
      </c>
      <c r="B3749" t="s">
        <v>27</v>
      </c>
      <c r="C3749" t="s">
        <v>35</v>
      </c>
      <c r="D3749">
        <v>0</v>
      </c>
      <c r="F3749">
        <v>1</v>
      </c>
      <c r="G3749">
        <v>68.95</v>
      </c>
      <c r="H3749">
        <f t="shared" si="929"/>
        <v>1</v>
      </c>
      <c r="I3749">
        <f t="shared" si="930"/>
        <v>0</v>
      </c>
      <c r="J3749">
        <f t="shared" si="931"/>
        <v>0</v>
      </c>
      <c r="K3749">
        <f t="shared" si="932"/>
        <v>1</v>
      </c>
      <c r="L3749">
        <f t="shared" si="933"/>
        <v>0</v>
      </c>
      <c r="M3749">
        <f t="shared" si="934"/>
        <v>1</v>
      </c>
      <c r="N3749">
        <f t="shared" si="935"/>
        <v>0</v>
      </c>
      <c r="O3749">
        <f t="shared" si="936"/>
        <v>0</v>
      </c>
      <c r="P3749">
        <v>1</v>
      </c>
      <c r="Q3749">
        <f t="shared" si="937"/>
        <v>1</v>
      </c>
      <c r="R3749">
        <f t="shared" si="938"/>
        <v>0</v>
      </c>
      <c r="S3749">
        <f t="shared" si="939"/>
        <v>0</v>
      </c>
      <c r="T3749">
        <f t="shared" si="940"/>
        <v>0</v>
      </c>
      <c r="U3749">
        <v>1</v>
      </c>
      <c r="V3749">
        <f t="shared" si="941"/>
        <v>0.50202861390565168</v>
      </c>
      <c r="W3749">
        <f t="shared" si="942"/>
        <v>0.62293594443530953</v>
      </c>
      <c r="X3749">
        <f t="shared" si="943"/>
        <v>0.24797550136872654</v>
      </c>
      <c r="Y3749">
        <f t="shared" si="944"/>
        <v>1</v>
      </c>
      <c r="Z3749" t="s">
        <v>3781</v>
      </c>
    </row>
    <row r="3750" spans="1:26" x14ac:dyDescent="0.25">
      <c r="A3750" t="s">
        <v>26</v>
      </c>
      <c r="B3750" t="s">
        <v>30</v>
      </c>
      <c r="C3750" t="s">
        <v>25</v>
      </c>
      <c r="D3750">
        <v>0</v>
      </c>
      <c r="F3750">
        <v>1</v>
      </c>
      <c r="G3750">
        <v>58.5</v>
      </c>
      <c r="H3750">
        <f t="shared" si="929"/>
        <v>1</v>
      </c>
      <c r="I3750">
        <f t="shared" si="930"/>
        <v>0</v>
      </c>
      <c r="J3750">
        <f t="shared" si="931"/>
        <v>1</v>
      </c>
      <c r="K3750">
        <f t="shared" si="932"/>
        <v>0</v>
      </c>
      <c r="L3750">
        <f t="shared" si="933"/>
        <v>0</v>
      </c>
      <c r="M3750">
        <f t="shared" si="934"/>
        <v>1</v>
      </c>
      <c r="N3750">
        <f t="shared" si="935"/>
        <v>0</v>
      </c>
      <c r="O3750">
        <f t="shared" si="936"/>
        <v>0</v>
      </c>
      <c r="P3750">
        <v>4</v>
      </c>
      <c r="Q3750">
        <f t="shared" si="937"/>
        <v>0</v>
      </c>
      <c r="R3750">
        <f t="shared" si="938"/>
        <v>1</v>
      </c>
      <c r="S3750">
        <f t="shared" si="939"/>
        <v>0</v>
      </c>
      <c r="T3750">
        <f t="shared" si="940"/>
        <v>0</v>
      </c>
      <c r="U3750">
        <v>0</v>
      </c>
      <c r="V3750">
        <f t="shared" si="941"/>
        <v>0.34896814110155261</v>
      </c>
      <c r="W3750">
        <f t="shared" si="942"/>
        <v>0.58636733347841297</v>
      </c>
      <c r="X3750">
        <f t="shared" si="943"/>
        <v>0.12177876350387314</v>
      </c>
      <c r="Y3750">
        <f t="shared" si="944"/>
        <v>1</v>
      </c>
      <c r="Z3750" t="s">
        <v>3782</v>
      </c>
    </row>
    <row r="3751" spans="1:26" x14ac:dyDescent="0.25">
      <c r="A3751" t="s">
        <v>45</v>
      </c>
      <c r="B3751" t="s">
        <v>38</v>
      </c>
      <c r="C3751" t="s">
        <v>25</v>
      </c>
      <c r="D3751">
        <v>0</v>
      </c>
      <c r="F3751">
        <v>1</v>
      </c>
      <c r="G3751">
        <v>78.900000000000006</v>
      </c>
      <c r="H3751">
        <f t="shared" si="929"/>
        <v>1</v>
      </c>
      <c r="I3751">
        <f t="shared" si="930"/>
        <v>0</v>
      </c>
      <c r="J3751">
        <f t="shared" si="931"/>
        <v>1</v>
      </c>
      <c r="K3751">
        <f t="shared" si="932"/>
        <v>0</v>
      </c>
      <c r="L3751">
        <f t="shared" si="933"/>
        <v>0</v>
      </c>
      <c r="M3751">
        <f t="shared" si="934"/>
        <v>0</v>
      </c>
      <c r="N3751">
        <f t="shared" si="935"/>
        <v>0</v>
      </c>
      <c r="O3751">
        <f t="shared" si="936"/>
        <v>1</v>
      </c>
      <c r="P3751">
        <v>48</v>
      </c>
      <c r="Q3751">
        <f t="shared" si="937"/>
        <v>0</v>
      </c>
      <c r="R3751">
        <f t="shared" si="938"/>
        <v>0</v>
      </c>
      <c r="S3751">
        <f t="shared" si="939"/>
        <v>1</v>
      </c>
      <c r="T3751">
        <f t="shared" si="940"/>
        <v>0</v>
      </c>
      <c r="U3751">
        <v>0</v>
      </c>
      <c r="V3751">
        <f t="shared" si="941"/>
        <v>6.7938585308567417E-2</v>
      </c>
      <c r="W3751">
        <f t="shared" si="942"/>
        <v>0.51697811640726266</v>
      </c>
      <c r="X3751">
        <f t="shared" si="943"/>
        <v>4.6156513737294928E-3</v>
      </c>
      <c r="Y3751">
        <f t="shared" si="944"/>
        <v>0</v>
      </c>
      <c r="Z3751" t="s">
        <v>3783</v>
      </c>
    </row>
    <row r="3752" spans="1:26" x14ac:dyDescent="0.25">
      <c r="A3752" t="s">
        <v>26</v>
      </c>
      <c r="B3752" t="s">
        <v>27</v>
      </c>
      <c r="C3752" t="s">
        <v>35</v>
      </c>
      <c r="D3752">
        <v>1</v>
      </c>
      <c r="F3752">
        <v>1</v>
      </c>
      <c r="G3752">
        <v>93.85</v>
      </c>
      <c r="H3752">
        <f t="shared" si="929"/>
        <v>0</v>
      </c>
      <c r="I3752">
        <f t="shared" si="930"/>
        <v>1</v>
      </c>
      <c r="J3752">
        <f t="shared" si="931"/>
        <v>0</v>
      </c>
      <c r="K3752">
        <f t="shared" si="932"/>
        <v>1</v>
      </c>
      <c r="L3752">
        <f t="shared" si="933"/>
        <v>0</v>
      </c>
      <c r="M3752">
        <f t="shared" si="934"/>
        <v>1</v>
      </c>
      <c r="N3752">
        <f t="shared" si="935"/>
        <v>0</v>
      </c>
      <c r="O3752">
        <f t="shared" si="936"/>
        <v>0</v>
      </c>
      <c r="P3752">
        <v>2</v>
      </c>
      <c r="Q3752">
        <f t="shared" si="937"/>
        <v>1</v>
      </c>
      <c r="R3752">
        <f t="shared" si="938"/>
        <v>0</v>
      </c>
      <c r="S3752">
        <f t="shared" si="939"/>
        <v>0</v>
      </c>
      <c r="T3752">
        <f t="shared" si="940"/>
        <v>0</v>
      </c>
      <c r="U3752">
        <v>1</v>
      </c>
      <c r="V3752">
        <f t="shared" si="941"/>
        <v>0.55454054279531673</v>
      </c>
      <c r="W3752">
        <f t="shared" si="942"/>
        <v>0.63518838863025207</v>
      </c>
      <c r="X3752">
        <f t="shared" si="943"/>
        <v>0.19843412801309104</v>
      </c>
      <c r="Y3752">
        <f t="shared" si="944"/>
        <v>1</v>
      </c>
      <c r="Z3752" t="s">
        <v>3784</v>
      </c>
    </row>
    <row r="3753" spans="1:26" x14ac:dyDescent="0.25">
      <c r="A3753" t="s">
        <v>29</v>
      </c>
      <c r="B3753" t="s">
        <v>27</v>
      </c>
      <c r="C3753" t="s">
        <v>25</v>
      </c>
      <c r="D3753">
        <v>1</v>
      </c>
      <c r="F3753">
        <v>1</v>
      </c>
      <c r="G3753">
        <v>79.2</v>
      </c>
      <c r="H3753">
        <f t="shared" si="929"/>
        <v>0</v>
      </c>
      <c r="I3753">
        <f t="shared" si="930"/>
        <v>1</v>
      </c>
      <c r="J3753">
        <f t="shared" si="931"/>
        <v>1</v>
      </c>
      <c r="K3753">
        <f t="shared" si="932"/>
        <v>0</v>
      </c>
      <c r="L3753">
        <f t="shared" si="933"/>
        <v>0</v>
      </c>
      <c r="M3753">
        <f t="shared" si="934"/>
        <v>0</v>
      </c>
      <c r="N3753">
        <f t="shared" si="935"/>
        <v>1</v>
      </c>
      <c r="O3753">
        <f t="shared" si="936"/>
        <v>0</v>
      </c>
      <c r="P3753">
        <v>12</v>
      </c>
      <c r="Q3753">
        <f t="shared" si="937"/>
        <v>1</v>
      </c>
      <c r="R3753">
        <f t="shared" si="938"/>
        <v>0</v>
      </c>
      <c r="S3753">
        <f t="shared" si="939"/>
        <v>0</v>
      </c>
      <c r="T3753">
        <f t="shared" si="940"/>
        <v>0</v>
      </c>
      <c r="U3753">
        <v>0</v>
      </c>
      <c r="V3753">
        <f t="shared" si="941"/>
        <v>0.25141725260889231</v>
      </c>
      <c r="W3753">
        <f t="shared" si="942"/>
        <v>0.56252530426182468</v>
      </c>
      <c r="X3753">
        <f t="shared" si="943"/>
        <v>6.3210634909403568E-2</v>
      </c>
      <c r="Y3753">
        <f t="shared" si="944"/>
        <v>0</v>
      </c>
      <c r="Z3753" t="s">
        <v>3785</v>
      </c>
    </row>
    <row r="3754" spans="1:26" x14ac:dyDescent="0.25">
      <c r="A3754" t="s">
        <v>26</v>
      </c>
      <c r="B3754" t="s">
        <v>33</v>
      </c>
      <c r="C3754" t="s">
        <v>35</v>
      </c>
      <c r="D3754">
        <v>0</v>
      </c>
      <c r="F3754">
        <v>1</v>
      </c>
      <c r="G3754">
        <v>109.45</v>
      </c>
      <c r="H3754">
        <f t="shared" si="929"/>
        <v>1</v>
      </c>
      <c r="I3754">
        <f t="shared" si="930"/>
        <v>0</v>
      </c>
      <c r="J3754">
        <f t="shared" si="931"/>
        <v>0</v>
      </c>
      <c r="K3754">
        <f t="shared" si="932"/>
        <v>1</v>
      </c>
      <c r="L3754">
        <f t="shared" si="933"/>
        <v>0</v>
      </c>
      <c r="M3754">
        <f t="shared" si="934"/>
        <v>1</v>
      </c>
      <c r="N3754">
        <f t="shared" si="935"/>
        <v>0</v>
      </c>
      <c r="O3754">
        <f t="shared" si="936"/>
        <v>0</v>
      </c>
      <c r="P3754">
        <v>60</v>
      </c>
      <c r="Q3754">
        <f t="shared" si="937"/>
        <v>0</v>
      </c>
      <c r="R3754">
        <f t="shared" si="938"/>
        <v>0</v>
      </c>
      <c r="S3754">
        <f t="shared" si="939"/>
        <v>0</v>
      </c>
      <c r="T3754">
        <f t="shared" si="940"/>
        <v>1</v>
      </c>
      <c r="U3754">
        <v>0</v>
      </c>
      <c r="V3754">
        <f t="shared" si="941"/>
        <v>0.42840201439730435</v>
      </c>
      <c r="W3754">
        <f t="shared" si="942"/>
        <v>0.60549201973723665</v>
      </c>
      <c r="X3754">
        <f t="shared" si="943"/>
        <v>0.18352828593966816</v>
      </c>
      <c r="Y3754">
        <f t="shared" si="944"/>
        <v>1</v>
      </c>
      <c r="Z3754" t="s">
        <v>3786</v>
      </c>
    </row>
    <row r="3755" spans="1:26" x14ac:dyDescent="0.25">
      <c r="A3755" t="s">
        <v>45</v>
      </c>
      <c r="B3755" t="s">
        <v>27</v>
      </c>
      <c r="C3755" t="s">
        <v>25</v>
      </c>
      <c r="D3755">
        <v>0</v>
      </c>
      <c r="F3755">
        <v>1</v>
      </c>
      <c r="G3755">
        <v>59.2</v>
      </c>
      <c r="H3755">
        <f t="shared" si="929"/>
        <v>1</v>
      </c>
      <c r="I3755">
        <f t="shared" si="930"/>
        <v>0</v>
      </c>
      <c r="J3755">
        <f t="shared" si="931"/>
        <v>1</v>
      </c>
      <c r="K3755">
        <f t="shared" si="932"/>
        <v>0</v>
      </c>
      <c r="L3755">
        <f t="shared" si="933"/>
        <v>0</v>
      </c>
      <c r="M3755">
        <f t="shared" si="934"/>
        <v>0</v>
      </c>
      <c r="N3755">
        <f t="shared" si="935"/>
        <v>0</v>
      </c>
      <c r="O3755">
        <f t="shared" si="936"/>
        <v>1</v>
      </c>
      <c r="P3755">
        <v>55</v>
      </c>
      <c r="Q3755">
        <f t="shared" si="937"/>
        <v>1</v>
      </c>
      <c r="R3755">
        <f t="shared" si="938"/>
        <v>0</v>
      </c>
      <c r="S3755">
        <f t="shared" si="939"/>
        <v>0</v>
      </c>
      <c r="T3755">
        <f t="shared" si="940"/>
        <v>0</v>
      </c>
      <c r="U3755">
        <v>0</v>
      </c>
      <c r="V3755">
        <f t="shared" si="941"/>
        <v>0.15543891904364512</v>
      </c>
      <c r="W3755">
        <f t="shared" si="942"/>
        <v>0.5387816766799467</v>
      </c>
      <c r="X3755">
        <f t="shared" si="943"/>
        <v>2.4161257553456862E-2</v>
      </c>
      <c r="Y3755">
        <f t="shared" si="944"/>
        <v>0</v>
      </c>
      <c r="Z3755" t="s">
        <v>3787</v>
      </c>
    </row>
    <row r="3756" spans="1:26" x14ac:dyDescent="0.25">
      <c r="A3756" t="s">
        <v>26</v>
      </c>
      <c r="B3756" t="s">
        <v>30</v>
      </c>
      <c r="C3756" t="s">
        <v>25</v>
      </c>
      <c r="D3756">
        <v>0</v>
      </c>
      <c r="F3756">
        <v>1</v>
      </c>
      <c r="G3756">
        <v>29.15</v>
      </c>
      <c r="H3756">
        <f t="shared" si="929"/>
        <v>1</v>
      </c>
      <c r="I3756">
        <f t="shared" si="930"/>
        <v>0</v>
      </c>
      <c r="J3756">
        <f t="shared" si="931"/>
        <v>1</v>
      </c>
      <c r="K3756">
        <f t="shared" si="932"/>
        <v>0</v>
      </c>
      <c r="L3756">
        <f t="shared" si="933"/>
        <v>0</v>
      </c>
      <c r="M3756">
        <f t="shared" si="934"/>
        <v>1</v>
      </c>
      <c r="N3756">
        <f t="shared" si="935"/>
        <v>0</v>
      </c>
      <c r="O3756">
        <f t="shared" si="936"/>
        <v>0</v>
      </c>
      <c r="P3756">
        <v>1</v>
      </c>
      <c r="Q3756">
        <f t="shared" si="937"/>
        <v>0</v>
      </c>
      <c r="R3756">
        <f t="shared" si="938"/>
        <v>1</v>
      </c>
      <c r="S3756">
        <f t="shared" si="939"/>
        <v>0</v>
      </c>
      <c r="T3756">
        <f t="shared" si="940"/>
        <v>0</v>
      </c>
      <c r="U3756">
        <v>0</v>
      </c>
      <c r="V3756">
        <f t="shared" si="941"/>
        <v>0.30320986472804301</v>
      </c>
      <c r="W3756">
        <f t="shared" si="942"/>
        <v>0.57522700679606442</v>
      </c>
      <c r="X3756">
        <f t="shared" si="943"/>
        <v>9.1936222068398146E-2</v>
      </c>
      <c r="Y3756">
        <f t="shared" si="944"/>
        <v>0</v>
      </c>
      <c r="Z3756" t="s">
        <v>3788</v>
      </c>
    </row>
    <row r="3757" spans="1:26" x14ac:dyDescent="0.25">
      <c r="A3757" t="s">
        <v>26</v>
      </c>
      <c r="B3757" t="s">
        <v>30</v>
      </c>
      <c r="C3757" t="s">
        <v>23</v>
      </c>
      <c r="D3757">
        <v>0</v>
      </c>
      <c r="F3757">
        <v>1</v>
      </c>
      <c r="G3757">
        <v>20.05</v>
      </c>
      <c r="H3757">
        <f t="shared" si="929"/>
        <v>1</v>
      </c>
      <c r="I3757">
        <f t="shared" si="930"/>
        <v>0</v>
      </c>
      <c r="J3757">
        <f t="shared" si="931"/>
        <v>0</v>
      </c>
      <c r="K3757">
        <f t="shared" si="932"/>
        <v>0</v>
      </c>
      <c r="L3757">
        <f t="shared" si="933"/>
        <v>1</v>
      </c>
      <c r="M3757">
        <f t="shared" si="934"/>
        <v>1</v>
      </c>
      <c r="N3757">
        <f t="shared" si="935"/>
        <v>0</v>
      </c>
      <c r="O3757">
        <f t="shared" si="936"/>
        <v>0</v>
      </c>
      <c r="P3757">
        <v>1</v>
      </c>
      <c r="Q3757">
        <f t="shared" si="937"/>
        <v>0</v>
      </c>
      <c r="R3757">
        <f t="shared" si="938"/>
        <v>1</v>
      </c>
      <c r="S3757">
        <f t="shared" si="939"/>
        <v>0</v>
      </c>
      <c r="T3757">
        <f t="shared" si="940"/>
        <v>0</v>
      </c>
      <c r="U3757">
        <v>0</v>
      </c>
      <c r="V3757">
        <f t="shared" si="941"/>
        <v>0.26515742054304237</v>
      </c>
      <c r="W3757">
        <f t="shared" si="942"/>
        <v>0.56590367470861314</v>
      </c>
      <c r="X3757">
        <f t="shared" si="943"/>
        <v>7.0308457669039828E-2</v>
      </c>
      <c r="Y3757">
        <f t="shared" si="944"/>
        <v>0</v>
      </c>
      <c r="Z3757" t="s">
        <v>3789</v>
      </c>
    </row>
    <row r="3758" spans="1:26" x14ac:dyDescent="0.25">
      <c r="A3758" t="s">
        <v>26</v>
      </c>
      <c r="B3758" t="s">
        <v>27</v>
      </c>
      <c r="C3758" t="s">
        <v>35</v>
      </c>
      <c r="D3758">
        <v>0</v>
      </c>
      <c r="F3758">
        <v>1</v>
      </c>
      <c r="G3758">
        <v>76.05</v>
      </c>
      <c r="H3758">
        <f t="shared" si="929"/>
        <v>1</v>
      </c>
      <c r="I3758">
        <f t="shared" si="930"/>
        <v>0</v>
      </c>
      <c r="J3758">
        <f t="shared" si="931"/>
        <v>0</v>
      </c>
      <c r="K3758">
        <f t="shared" si="932"/>
        <v>1</v>
      </c>
      <c r="L3758">
        <f t="shared" si="933"/>
        <v>0</v>
      </c>
      <c r="M3758">
        <f t="shared" si="934"/>
        <v>1</v>
      </c>
      <c r="N3758">
        <f t="shared" si="935"/>
        <v>0</v>
      </c>
      <c r="O3758">
        <f t="shared" si="936"/>
        <v>0</v>
      </c>
      <c r="P3758">
        <v>4</v>
      </c>
      <c r="Q3758">
        <f t="shared" si="937"/>
        <v>1</v>
      </c>
      <c r="R3758">
        <f t="shared" si="938"/>
        <v>0</v>
      </c>
      <c r="S3758">
        <f t="shared" si="939"/>
        <v>0</v>
      </c>
      <c r="T3758">
        <f t="shared" si="940"/>
        <v>0</v>
      </c>
      <c r="U3758">
        <v>1</v>
      </c>
      <c r="V3758">
        <f t="shared" si="941"/>
        <v>0.51309790733842564</v>
      </c>
      <c r="W3758">
        <f t="shared" si="942"/>
        <v>0.62553241500847112</v>
      </c>
      <c r="X3758">
        <f t="shared" si="943"/>
        <v>0.23707364783822035</v>
      </c>
      <c r="Y3758">
        <f t="shared" si="944"/>
        <v>1</v>
      </c>
      <c r="Z3758" t="s">
        <v>3790</v>
      </c>
    </row>
    <row r="3759" spans="1:26" x14ac:dyDescent="0.25">
      <c r="A3759" t="s">
        <v>26</v>
      </c>
      <c r="B3759" t="s">
        <v>30</v>
      </c>
      <c r="C3759" t="s">
        <v>25</v>
      </c>
      <c r="D3759">
        <v>0</v>
      </c>
      <c r="F3759">
        <v>1</v>
      </c>
      <c r="G3759">
        <v>24.45</v>
      </c>
      <c r="H3759">
        <f t="shared" si="929"/>
        <v>1</v>
      </c>
      <c r="I3759">
        <f t="shared" si="930"/>
        <v>0</v>
      </c>
      <c r="J3759">
        <f t="shared" si="931"/>
        <v>1</v>
      </c>
      <c r="K3759">
        <f t="shared" si="932"/>
        <v>0</v>
      </c>
      <c r="L3759">
        <f t="shared" si="933"/>
        <v>0</v>
      </c>
      <c r="M3759">
        <f t="shared" si="934"/>
        <v>1</v>
      </c>
      <c r="N3759">
        <f t="shared" si="935"/>
        <v>0</v>
      </c>
      <c r="O3759">
        <f t="shared" si="936"/>
        <v>0</v>
      </c>
      <c r="P3759">
        <v>1</v>
      </c>
      <c r="Q3759">
        <f t="shared" si="937"/>
        <v>0</v>
      </c>
      <c r="R3759">
        <f t="shared" si="938"/>
        <v>1</v>
      </c>
      <c r="S3759">
        <f t="shared" si="939"/>
        <v>0</v>
      </c>
      <c r="T3759">
        <f t="shared" si="940"/>
        <v>0</v>
      </c>
      <c r="U3759">
        <v>1</v>
      </c>
      <c r="V3759">
        <f t="shared" si="941"/>
        <v>0.29588230428662921</v>
      </c>
      <c r="W3759">
        <f t="shared" si="942"/>
        <v>0.57343560464179877</v>
      </c>
      <c r="X3759">
        <f t="shared" si="943"/>
        <v>0.49578172941670701</v>
      </c>
      <c r="Y3759">
        <f t="shared" si="944"/>
        <v>0</v>
      </c>
      <c r="Z3759" t="s">
        <v>3791</v>
      </c>
    </row>
    <row r="3760" spans="1:26" x14ac:dyDescent="0.25">
      <c r="A3760" t="s">
        <v>45</v>
      </c>
      <c r="B3760" t="s">
        <v>38</v>
      </c>
      <c r="C3760" t="s">
        <v>25</v>
      </c>
      <c r="D3760">
        <v>0</v>
      </c>
      <c r="F3760">
        <v>1</v>
      </c>
      <c r="G3760">
        <v>66.5</v>
      </c>
      <c r="H3760">
        <f t="shared" si="929"/>
        <v>1</v>
      </c>
      <c r="I3760">
        <f t="shared" si="930"/>
        <v>0</v>
      </c>
      <c r="J3760">
        <f t="shared" si="931"/>
        <v>1</v>
      </c>
      <c r="K3760">
        <f t="shared" si="932"/>
        <v>0</v>
      </c>
      <c r="L3760">
        <f t="shared" si="933"/>
        <v>0</v>
      </c>
      <c r="M3760">
        <f t="shared" si="934"/>
        <v>0</v>
      </c>
      <c r="N3760">
        <f t="shared" si="935"/>
        <v>0</v>
      </c>
      <c r="O3760">
        <f t="shared" si="936"/>
        <v>1</v>
      </c>
      <c r="P3760">
        <v>42</v>
      </c>
      <c r="Q3760">
        <f t="shared" si="937"/>
        <v>0</v>
      </c>
      <c r="R3760">
        <f t="shared" si="938"/>
        <v>0</v>
      </c>
      <c r="S3760">
        <f t="shared" si="939"/>
        <v>1</v>
      </c>
      <c r="T3760">
        <f t="shared" si="940"/>
        <v>0</v>
      </c>
      <c r="U3760">
        <v>0</v>
      </c>
      <c r="V3760">
        <f t="shared" si="941"/>
        <v>3.0051679821481242E-2</v>
      </c>
      <c r="W3760">
        <f t="shared" si="942"/>
        <v>0.50751235459442767</v>
      </c>
      <c r="X3760">
        <f t="shared" si="943"/>
        <v>9.0310346009282283E-4</v>
      </c>
      <c r="Y3760">
        <f t="shared" si="944"/>
        <v>0</v>
      </c>
      <c r="Z3760" t="s">
        <v>3792</v>
      </c>
    </row>
    <row r="3761" spans="1:26" x14ac:dyDescent="0.25">
      <c r="A3761" t="s">
        <v>26</v>
      </c>
      <c r="B3761" t="s">
        <v>33</v>
      </c>
      <c r="C3761" t="s">
        <v>25</v>
      </c>
      <c r="D3761">
        <v>0</v>
      </c>
      <c r="F3761">
        <v>1</v>
      </c>
      <c r="G3761">
        <v>49.55</v>
      </c>
      <c r="H3761">
        <f t="shared" si="929"/>
        <v>1</v>
      </c>
      <c r="I3761">
        <f t="shared" si="930"/>
        <v>0</v>
      </c>
      <c r="J3761">
        <f t="shared" si="931"/>
        <v>1</v>
      </c>
      <c r="K3761">
        <f t="shared" si="932"/>
        <v>0</v>
      </c>
      <c r="L3761">
        <f t="shared" si="933"/>
        <v>0</v>
      </c>
      <c r="M3761">
        <f t="shared" si="934"/>
        <v>1</v>
      </c>
      <c r="N3761">
        <f t="shared" si="935"/>
        <v>0</v>
      </c>
      <c r="O3761">
        <f t="shared" si="936"/>
        <v>0</v>
      </c>
      <c r="P3761">
        <v>1</v>
      </c>
      <c r="Q3761">
        <f t="shared" si="937"/>
        <v>0</v>
      </c>
      <c r="R3761">
        <f t="shared" si="938"/>
        <v>0</v>
      </c>
      <c r="S3761">
        <f t="shared" si="939"/>
        <v>0</v>
      </c>
      <c r="T3761">
        <f t="shared" si="940"/>
        <v>1</v>
      </c>
      <c r="U3761">
        <v>0</v>
      </c>
      <c r="V3761">
        <f t="shared" si="941"/>
        <v>0.33987776441536077</v>
      </c>
      <c r="W3761">
        <f t="shared" si="942"/>
        <v>0.58416083014493458</v>
      </c>
      <c r="X3761">
        <f t="shared" si="943"/>
        <v>0.11551689474398348</v>
      </c>
      <c r="Y3761">
        <f t="shared" si="944"/>
        <v>1</v>
      </c>
      <c r="Z3761" t="s">
        <v>3793</v>
      </c>
    </row>
    <row r="3762" spans="1:26" x14ac:dyDescent="0.25">
      <c r="A3762" t="s">
        <v>26</v>
      </c>
      <c r="B3762" t="s">
        <v>38</v>
      </c>
      <c r="C3762" t="s">
        <v>35</v>
      </c>
      <c r="D3762">
        <v>0</v>
      </c>
      <c r="F3762">
        <v>1</v>
      </c>
      <c r="G3762">
        <v>89.35</v>
      </c>
      <c r="H3762">
        <f t="shared" si="929"/>
        <v>1</v>
      </c>
      <c r="I3762">
        <f t="shared" si="930"/>
        <v>0</v>
      </c>
      <c r="J3762">
        <f t="shared" si="931"/>
        <v>0</v>
      </c>
      <c r="K3762">
        <f t="shared" si="932"/>
        <v>1</v>
      </c>
      <c r="L3762">
        <f t="shared" si="933"/>
        <v>0</v>
      </c>
      <c r="M3762">
        <f t="shared" si="934"/>
        <v>1</v>
      </c>
      <c r="N3762">
        <f t="shared" si="935"/>
        <v>0</v>
      </c>
      <c r="O3762">
        <f t="shared" si="936"/>
        <v>0</v>
      </c>
      <c r="P3762">
        <v>7</v>
      </c>
      <c r="Q3762">
        <f t="shared" si="937"/>
        <v>0</v>
      </c>
      <c r="R3762">
        <f t="shared" si="938"/>
        <v>0</v>
      </c>
      <c r="S3762">
        <f t="shared" si="939"/>
        <v>1</v>
      </c>
      <c r="T3762">
        <f t="shared" si="940"/>
        <v>0</v>
      </c>
      <c r="U3762">
        <v>1</v>
      </c>
      <c r="V3762">
        <f t="shared" si="941"/>
        <v>0.40192816985541802</v>
      </c>
      <c r="W3762">
        <f t="shared" si="942"/>
        <v>0.59915083536030023</v>
      </c>
      <c r="X3762">
        <f t="shared" si="943"/>
        <v>0.35768991401248973</v>
      </c>
      <c r="Y3762">
        <f t="shared" si="944"/>
        <v>1</v>
      </c>
      <c r="Z3762" t="s">
        <v>3794</v>
      </c>
    </row>
    <row r="3763" spans="1:26" x14ac:dyDescent="0.25">
      <c r="A3763" t="s">
        <v>26</v>
      </c>
      <c r="B3763" t="s">
        <v>38</v>
      </c>
      <c r="C3763" t="s">
        <v>35</v>
      </c>
      <c r="D3763">
        <v>0</v>
      </c>
      <c r="F3763">
        <v>1</v>
      </c>
      <c r="G3763">
        <v>73.599999999999994</v>
      </c>
      <c r="H3763">
        <f t="shared" si="929"/>
        <v>1</v>
      </c>
      <c r="I3763">
        <f t="shared" si="930"/>
        <v>0</v>
      </c>
      <c r="J3763">
        <f t="shared" si="931"/>
        <v>0</v>
      </c>
      <c r="K3763">
        <f t="shared" si="932"/>
        <v>1</v>
      </c>
      <c r="L3763">
        <f t="shared" si="933"/>
        <v>0</v>
      </c>
      <c r="M3763">
        <f t="shared" si="934"/>
        <v>1</v>
      </c>
      <c r="N3763">
        <f t="shared" si="935"/>
        <v>0</v>
      </c>
      <c r="O3763">
        <f t="shared" si="936"/>
        <v>0</v>
      </c>
      <c r="P3763">
        <v>3</v>
      </c>
      <c r="Q3763">
        <f t="shared" si="937"/>
        <v>0</v>
      </c>
      <c r="R3763">
        <f t="shared" si="938"/>
        <v>0</v>
      </c>
      <c r="S3763">
        <f t="shared" si="939"/>
        <v>1</v>
      </c>
      <c r="T3763">
        <f t="shared" si="940"/>
        <v>0</v>
      </c>
      <c r="U3763">
        <v>0</v>
      </c>
      <c r="V3763">
        <f t="shared" si="941"/>
        <v>0.3725098778388608</v>
      </c>
      <c r="W3763">
        <f t="shared" si="942"/>
        <v>0.59206531390192429</v>
      </c>
      <c r="X3763">
        <f t="shared" si="943"/>
        <v>0.138763609087523</v>
      </c>
      <c r="Y3763">
        <f t="shared" si="944"/>
        <v>1</v>
      </c>
      <c r="Z3763" t="s">
        <v>3795</v>
      </c>
    </row>
    <row r="3764" spans="1:26" x14ac:dyDescent="0.25">
      <c r="A3764" t="s">
        <v>45</v>
      </c>
      <c r="B3764" t="s">
        <v>38</v>
      </c>
      <c r="C3764" t="s">
        <v>25</v>
      </c>
      <c r="D3764">
        <v>0</v>
      </c>
      <c r="F3764">
        <v>1</v>
      </c>
      <c r="G3764">
        <v>82.65</v>
      </c>
      <c r="H3764">
        <f t="shared" si="929"/>
        <v>1</v>
      </c>
      <c r="I3764">
        <f t="shared" si="930"/>
        <v>0</v>
      </c>
      <c r="J3764">
        <f t="shared" si="931"/>
        <v>1</v>
      </c>
      <c r="K3764">
        <f t="shared" si="932"/>
        <v>0</v>
      </c>
      <c r="L3764">
        <f t="shared" si="933"/>
        <v>0</v>
      </c>
      <c r="M3764">
        <f t="shared" si="934"/>
        <v>0</v>
      </c>
      <c r="N3764">
        <f t="shared" si="935"/>
        <v>0</v>
      </c>
      <c r="O3764">
        <f t="shared" si="936"/>
        <v>1</v>
      </c>
      <c r="P3764">
        <v>72</v>
      </c>
      <c r="Q3764">
        <f t="shared" si="937"/>
        <v>0</v>
      </c>
      <c r="R3764">
        <f t="shared" si="938"/>
        <v>0</v>
      </c>
      <c r="S3764">
        <f t="shared" si="939"/>
        <v>1</v>
      </c>
      <c r="T3764">
        <f t="shared" si="940"/>
        <v>0</v>
      </c>
      <c r="U3764">
        <v>0</v>
      </c>
      <c r="V3764">
        <f t="shared" si="941"/>
        <v>5.5230424742509526E-2</v>
      </c>
      <c r="W3764">
        <f t="shared" si="942"/>
        <v>0.51380409736267263</v>
      </c>
      <c r="X3764">
        <f t="shared" si="943"/>
        <v>3.0503998172380087E-3</v>
      </c>
      <c r="Y3764">
        <f t="shared" si="944"/>
        <v>0</v>
      </c>
      <c r="Z3764" t="s">
        <v>3796</v>
      </c>
    </row>
    <row r="3765" spans="1:26" x14ac:dyDescent="0.25">
      <c r="A3765" t="s">
        <v>26</v>
      </c>
      <c r="B3765" t="s">
        <v>27</v>
      </c>
      <c r="C3765" t="s">
        <v>25</v>
      </c>
      <c r="D3765">
        <v>0</v>
      </c>
      <c r="F3765">
        <v>1</v>
      </c>
      <c r="G3765">
        <v>49</v>
      </c>
      <c r="H3765">
        <f t="shared" si="929"/>
        <v>1</v>
      </c>
      <c r="I3765">
        <f t="shared" si="930"/>
        <v>0</v>
      </c>
      <c r="J3765">
        <f t="shared" si="931"/>
        <v>1</v>
      </c>
      <c r="K3765">
        <f t="shared" si="932"/>
        <v>0</v>
      </c>
      <c r="L3765">
        <f t="shared" si="933"/>
        <v>0</v>
      </c>
      <c r="M3765">
        <f t="shared" si="934"/>
        <v>1</v>
      </c>
      <c r="N3765">
        <f t="shared" si="935"/>
        <v>0</v>
      </c>
      <c r="O3765">
        <f t="shared" si="936"/>
        <v>0</v>
      </c>
      <c r="P3765">
        <v>15</v>
      </c>
      <c r="Q3765">
        <f t="shared" si="937"/>
        <v>1</v>
      </c>
      <c r="R3765">
        <f t="shared" si="938"/>
        <v>0</v>
      </c>
      <c r="S3765">
        <f t="shared" si="939"/>
        <v>0</v>
      </c>
      <c r="T3765">
        <f t="shared" si="940"/>
        <v>0</v>
      </c>
      <c r="U3765">
        <v>0</v>
      </c>
      <c r="V3765">
        <f t="shared" si="941"/>
        <v>0.47578862767572527</v>
      </c>
      <c r="W3765">
        <f t="shared" si="942"/>
        <v>0.61675292861739206</v>
      </c>
      <c r="X3765">
        <f t="shared" si="943"/>
        <v>0.22637481822554992</v>
      </c>
      <c r="Y3765">
        <f t="shared" si="944"/>
        <v>1</v>
      </c>
      <c r="Z3765" t="s">
        <v>3797</v>
      </c>
    </row>
    <row r="3766" spans="1:26" x14ac:dyDescent="0.25">
      <c r="A3766" t="s">
        <v>26</v>
      </c>
      <c r="B3766" t="s">
        <v>27</v>
      </c>
      <c r="C3766" t="s">
        <v>35</v>
      </c>
      <c r="D3766">
        <v>0</v>
      </c>
      <c r="F3766">
        <v>1</v>
      </c>
      <c r="G3766">
        <v>80.349999999999994</v>
      </c>
      <c r="H3766">
        <f t="shared" si="929"/>
        <v>1</v>
      </c>
      <c r="I3766">
        <f t="shared" si="930"/>
        <v>0</v>
      </c>
      <c r="J3766">
        <f t="shared" si="931"/>
        <v>0</v>
      </c>
      <c r="K3766">
        <f t="shared" si="932"/>
        <v>1</v>
      </c>
      <c r="L3766">
        <f t="shared" si="933"/>
        <v>0</v>
      </c>
      <c r="M3766">
        <f t="shared" si="934"/>
        <v>1</v>
      </c>
      <c r="N3766">
        <f t="shared" si="935"/>
        <v>0</v>
      </c>
      <c r="O3766">
        <f t="shared" si="936"/>
        <v>0</v>
      </c>
      <c r="P3766">
        <v>4</v>
      </c>
      <c r="Q3766">
        <f t="shared" si="937"/>
        <v>1</v>
      </c>
      <c r="R3766">
        <f t="shared" si="938"/>
        <v>0</v>
      </c>
      <c r="S3766">
        <f t="shared" si="939"/>
        <v>0</v>
      </c>
      <c r="T3766">
        <f t="shared" si="940"/>
        <v>0</v>
      </c>
      <c r="U3766">
        <v>1</v>
      </c>
      <c r="V3766">
        <f t="shared" si="941"/>
        <v>0.51980184561461273</v>
      </c>
      <c r="W3766">
        <f t="shared" si="942"/>
        <v>0.62710143002322927</v>
      </c>
      <c r="X3766">
        <f t="shared" si="943"/>
        <v>0.23059026747513223</v>
      </c>
      <c r="Y3766">
        <f t="shared" si="944"/>
        <v>1</v>
      </c>
      <c r="Z3766" t="s">
        <v>3798</v>
      </c>
    </row>
    <row r="3767" spans="1:26" x14ac:dyDescent="0.25">
      <c r="A3767" t="s">
        <v>29</v>
      </c>
      <c r="B3767" t="s">
        <v>27</v>
      </c>
      <c r="C3767" t="s">
        <v>23</v>
      </c>
      <c r="D3767">
        <v>0</v>
      </c>
      <c r="F3767">
        <v>1</v>
      </c>
      <c r="G3767">
        <v>25.2</v>
      </c>
      <c r="H3767">
        <f t="shared" si="929"/>
        <v>1</v>
      </c>
      <c r="I3767">
        <f t="shared" si="930"/>
        <v>0</v>
      </c>
      <c r="J3767">
        <f t="shared" si="931"/>
        <v>0</v>
      </c>
      <c r="K3767">
        <f t="shared" si="932"/>
        <v>0</v>
      </c>
      <c r="L3767">
        <f t="shared" si="933"/>
        <v>1</v>
      </c>
      <c r="M3767">
        <f t="shared" si="934"/>
        <v>0</v>
      </c>
      <c r="N3767">
        <f t="shared" si="935"/>
        <v>1</v>
      </c>
      <c r="O3767">
        <f t="shared" si="936"/>
        <v>0</v>
      </c>
      <c r="P3767">
        <v>11</v>
      </c>
      <c r="Q3767">
        <f t="shared" si="937"/>
        <v>1</v>
      </c>
      <c r="R3767">
        <f t="shared" si="938"/>
        <v>0</v>
      </c>
      <c r="S3767">
        <f t="shared" si="939"/>
        <v>0</v>
      </c>
      <c r="T3767">
        <f t="shared" si="940"/>
        <v>0</v>
      </c>
      <c r="U3767">
        <v>0</v>
      </c>
      <c r="V3767">
        <f t="shared" si="941"/>
        <v>0.13363688185568248</v>
      </c>
      <c r="W3767">
        <f t="shared" si="942"/>
        <v>0.53335958833852148</v>
      </c>
      <c r="X3767">
        <f t="shared" si="943"/>
        <v>1.7858816192109637E-2</v>
      </c>
      <c r="Y3767">
        <f t="shared" si="944"/>
        <v>0</v>
      </c>
      <c r="Z3767" t="s">
        <v>3799</v>
      </c>
    </row>
    <row r="3768" spans="1:26" x14ac:dyDescent="0.25">
      <c r="A3768" t="s">
        <v>26</v>
      </c>
      <c r="B3768" t="s">
        <v>30</v>
      </c>
      <c r="C3768" t="s">
        <v>23</v>
      </c>
      <c r="D3768">
        <v>0</v>
      </c>
      <c r="F3768">
        <v>1</v>
      </c>
      <c r="G3768">
        <v>25.45</v>
      </c>
      <c r="H3768">
        <f t="shared" si="929"/>
        <v>1</v>
      </c>
      <c r="I3768">
        <f t="shared" si="930"/>
        <v>0</v>
      </c>
      <c r="J3768">
        <f t="shared" si="931"/>
        <v>0</v>
      </c>
      <c r="K3768">
        <f t="shared" si="932"/>
        <v>0</v>
      </c>
      <c r="L3768">
        <f t="shared" si="933"/>
        <v>1</v>
      </c>
      <c r="M3768">
        <f t="shared" si="934"/>
        <v>1</v>
      </c>
      <c r="N3768">
        <f t="shared" si="935"/>
        <v>0</v>
      </c>
      <c r="O3768">
        <f t="shared" si="936"/>
        <v>0</v>
      </c>
      <c r="P3768">
        <v>5</v>
      </c>
      <c r="Q3768">
        <f t="shared" si="937"/>
        <v>0</v>
      </c>
      <c r="R3768">
        <f t="shared" si="938"/>
        <v>1</v>
      </c>
      <c r="S3768">
        <f t="shared" si="939"/>
        <v>0</v>
      </c>
      <c r="T3768">
        <f t="shared" si="940"/>
        <v>0</v>
      </c>
      <c r="U3768">
        <v>0</v>
      </c>
      <c r="V3768">
        <f t="shared" si="941"/>
        <v>0.28240459961714981</v>
      </c>
      <c r="W3768">
        <f t="shared" si="942"/>
        <v>0.57013564471788902</v>
      </c>
      <c r="X3768">
        <f t="shared" si="943"/>
        <v>7.9752357884922687E-2</v>
      </c>
      <c r="Y3768">
        <f t="shared" si="944"/>
        <v>0</v>
      </c>
      <c r="Z3768" t="s">
        <v>3800</v>
      </c>
    </row>
    <row r="3769" spans="1:26" x14ac:dyDescent="0.25">
      <c r="A3769" t="s">
        <v>26</v>
      </c>
      <c r="B3769" t="s">
        <v>27</v>
      </c>
      <c r="C3769" t="s">
        <v>25</v>
      </c>
      <c r="D3769">
        <v>1</v>
      </c>
      <c r="F3769">
        <v>1</v>
      </c>
      <c r="G3769">
        <v>55.8</v>
      </c>
      <c r="H3769">
        <f t="shared" si="929"/>
        <v>0</v>
      </c>
      <c r="I3769">
        <f t="shared" si="930"/>
        <v>1</v>
      </c>
      <c r="J3769">
        <f t="shared" si="931"/>
        <v>1</v>
      </c>
      <c r="K3769">
        <f t="shared" si="932"/>
        <v>0</v>
      </c>
      <c r="L3769">
        <f t="shared" si="933"/>
        <v>0</v>
      </c>
      <c r="M3769">
        <f t="shared" si="934"/>
        <v>1</v>
      </c>
      <c r="N3769">
        <f t="shared" si="935"/>
        <v>0</v>
      </c>
      <c r="O3769">
        <f t="shared" si="936"/>
        <v>0</v>
      </c>
      <c r="P3769">
        <v>1</v>
      </c>
      <c r="Q3769">
        <f t="shared" si="937"/>
        <v>1</v>
      </c>
      <c r="R3769">
        <f t="shared" si="938"/>
        <v>0</v>
      </c>
      <c r="S3769">
        <f t="shared" si="939"/>
        <v>0</v>
      </c>
      <c r="T3769">
        <f t="shared" si="940"/>
        <v>0</v>
      </c>
      <c r="U3769">
        <v>1</v>
      </c>
      <c r="V3769">
        <f t="shared" si="941"/>
        <v>0.48639020448457937</v>
      </c>
      <c r="W3769">
        <f t="shared" si="942"/>
        <v>0.61925568884405369</v>
      </c>
      <c r="X3769">
        <f t="shared" si="943"/>
        <v>0.2637950220493922</v>
      </c>
      <c r="Y3769">
        <f t="shared" si="944"/>
        <v>1</v>
      </c>
      <c r="Z3769" t="s">
        <v>3801</v>
      </c>
    </row>
    <row r="3770" spans="1:26" x14ac:dyDescent="0.25">
      <c r="A3770" t="s">
        <v>45</v>
      </c>
      <c r="B3770" t="s">
        <v>38</v>
      </c>
      <c r="C3770" t="s">
        <v>35</v>
      </c>
      <c r="D3770">
        <v>0</v>
      </c>
      <c r="F3770">
        <v>1</v>
      </c>
      <c r="G3770">
        <v>110.9</v>
      </c>
      <c r="H3770">
        <f t="shared" si="929"/>
        <v>1</v>
      </c>
      <c r="I3770">
        <f t="shared" si="930"/>
        <v>0</v>
      </c>
      <c r="J3770">
        <f t="shared" si="931"/>
        <v>0</v>
      </c>
      <c r="K3770">
        <f t="shared" si="932"/>
        <v>1</v>
      </c>
      <c r="L3770">
        <f t="shared" si="933"/>
        <v>0</v>
      </c>
      <c r="M3770">
        <f t="shared" si="934"/>
        <v>0</v>
      </c>
      <c r="N3770">
        <f t="shared" si="935"/>
        <v>0</v>
      </c>
      <c r="O3770">
        <f t="shared" si="936"/>
        <v>1</v>
      </c>
      <c r="P3770">
        <v>72</v>
      </c>
      <c r="Q3770">
        <f t="shared" si="937"/>
        <v>0</v>
      </c>
      <c r="R3770">
        <f t="shared" si="938"/>
        <v>0</v>
      </c>
      <c r="S3770">
        <f t="shared" si="939"/>
        <v>1</v>
      </c>
      <c r="T3770">
        <f t="shared" si="940"/>
        <v>0</v>
      </c>
      <c r="U3770">
        <v>0</v>
      </c>
      <c r="V3770">
        <f t="shared" si="941"/>
        <v>0.10413690942240136</v>
      </c>
      <c r="W3770">
        <f t="shared" si="942"/>
        <v>0.52601072550251937</v>
      </c>
      <c r="X3770">
        <f t="shared" si="943"/>
        <v>1.0844495904049426E-2</v>
      </c>
      <c r="Y3770">
        <f t="shared" si="944"/>
        <v>0</v>
      </c>
      <c r="Z3770" t="s">
        <v>3802</v>
      </c>
    </row>
    <row r="3771" spans="1:26" x14ac:dyDescent="0.25">
      <c r="A3771" t="s">
        <v>26</v>
      </c>
      <c r="B3771" t="s">
        <v>38</v>
      </c>
      <c r="C3771" t="s">
        <v>35</v>
      </c>
      <c r="D3771">
        <v>0</v>
      </c>
      <c r="F3771">
        <v>1</v>
      </c>
      <c r="G3771">
        <v>77.75</v>
      </c>
      <c r="H3771">
        <f t="shared" si="929"/>
        <v>1</v>
      </c>
      <c r="I3771">
        <f t="shared" si="930"/>
        <v>0</v>
      </c>
      <c r="J3771">
        <f t="shared" si="931"/>
        <v>0</v>
      </c>
      <c r="K3771">
        <f t="shared" si="932"/>
        <v>1</v>
      </c>
      <c r="L3771">
        <f t="shared" si="933"/>
        <v>0</v>
      </c>
      <c r="M3771">
        <f t="shared" si="934"/>
        <v>1</v>
      </c>
      <c r="N3771">
        <f t="shared" si="935"/>
        <v>0</v>
      </c>
      <c r="O3771">
        <f t="shared" si="936"/>
        <v>0</v>
      </c>
      <c r="P3771">
        <v>55</v>
      </c>
      <c r="Q3771">
        <f t="shared" si="937"/>
        <v>0</v>
      </c>
      <c r="R3771">
        <f t="shared" si="938"/>
        <v>0</v>
      </c>
      <c r="S3771">
        <f t="shared" si="939"/>
        <v>1</v>
      </c>
      <c r="T3771">
        <f t="shared" si="940"/>
        <v>0</v>
      </c>
      <c r="U3771">
        <v>0</v>
      </c>
      <c r="V3771">
        <f t="shared" si="941"/>
        <v>0.37897995780308791</v>
      </c>
      <c r="W3771">
        <f t="shared" si="942"/>
        <v>0.59362705762078571</v>
      </c>
      <c r="X3771">
        <f t="shared" si="943"/>
        <v>0.1436258084164303</v>
      </c>
      <c r="Y3771">
        <f t="shared" si="944"/>
        <v>1</v>
      </c>
      <c r="Z3771" t="s">
        <v>3803</v>
      </c>
    </row>
    <row r="3772" spans="1:26" x14ac:dyDescent="0.25">
      <c r="A3772" t="s">
        <v>26</v>
      </c>
      <c r="B3772" t="s">
        <v>27</v>
      </c>
      <c r="C3772" t="s">
        <v>23</v>
      </c>
      <c r="D3772">
        <v>0</v>
      </c>
      <c r="F3772">
        <v>1</v>
      </c>
      <c r="G3772">
        <v>26.2</v>
      </c>
      <c r="H3772">
        <f t="shared" si="929"/>
        <v>1</v>
      </c>
      <c r="I3772">
        <f t="shared" si="930"/>
        <v>0</v>
      </c>
      <c r="J3772">
        <f t="shared" si="931"/>
        <v>0</v>
      </c>
      <c r="K3772">
        <f t="shared" si="932"/>
        <v>0</v>
      </c>
      <c r="L3772">
        <f t="shared" si="933"/>
        <v>1</v>
      </c>
      <c r="M3772">
        <f t="shared" si="934"/>
        <v>1</v>
      </c>
      <c r="N3772">
        <f t="shared" si="935"/>
        <v>0</v>
      </c>
      <c r="O3772">
        <f t="shared" si="936"/>
        <v>0</v>
      </c>
      <c r="P3772">
        <v>40</v>
      </c>
      <c r="Q3772">
        <f t="shared" si="937"/>
        <v>1</v>
      </c>
      <c r="R3772">
        <f t="shared" si="938"/>
        <v>0</v>
      </c>
      <c r="S3772">
        <f t="shared" si="939"/>
        <v>0</v>
      </c>
      <c r="T3772">
        <f t="shared" si="940"/>
        <v>0</v>
      </c>
      <c r="U3772">
        <v>0</v>
      </c>
      <c r="V3772">
        <f t="shared" si="941"/>
        <v>0.40665078581019859</v>
      </c>
      <c r="W3772">
        <f t="shared" si="942"/>
        <v>0.60028452887920014</v>
      </c>
      <c r="X3772">
        <f t="shared" si="943"/>
        <v>0.16536486160005201</v>
      </c>
      <c r="Y3772">
        <f t="shared" si="944"/>
        <v>1</v>
      </c>
      <c r="Z3772" t="s">
        <v>3804</v>
      </c>
    </row>
    <row r="3773" spans="1:26" x14ac:dyDescent="0.25">
      <c r="A3773" t="s">
        <v>45</v>
      </c>
      <c r="B3773" t="s">
        <v>33</v>
      </c>
      <c r="C3773" t="s">
        <v>23</v>
      </c>
      <c r="D3773">
        <v>0</v>
      </c>
      <c r="F3773">
        <v>1</v>
      </c>
      <c r="G3773">
        <v>19.899999999999999</v>
      </c>
      <c r="H3773">
        <f t="shared" si="929"/>
        <v>1</v>
      </c>
      <c r="I3773">
        <f t="shared" si="930"/>
        <v>0</v>
      </c>
      <c r="J3773">
        <f t="shared" si="931"/>
        <v>0</v>
      </c>
      <c r="K3773">
        <f t="shared" si="932"/>
        <v>0</v>
      </c>
      <c r="L3773">
        <f t="shared" si="933"/>
        <v>1</v>
      </c>
      <c r="M3773">
        <f t="shared" si="934"/>
        <v>0</v>
      </c>
      <c r="N3773">
        <f t="shared" si="935"/>
        <v>0</v>
      </c>
      <c r="O3773">
        <f t="shared" si="936"/>
        <v>1</v>
      </c>
      <c r="P3773">
        <v>57</v>
      </c>
      <c r="Q3773">
        <f t="shared" si="937"/>
        <v>0</v>
      </c>
      <c r="R3773">
        <f t="shared" si="938"/>
        <v>0</v>
      </c>
      <c r="S3773">
        <f t="shared" si="939"/>
        <v>0</v>
      </c>
      <c r="T3773">
        <f t="shared" si="940"/>
        <v>1</v>
      </c>
      <c r="U3773">
        <v>0</v>
      </c>
      <c r="V3773">
        <f t="shared" si="941"/>
        <v>-6.6465342353523138E-2</v>
      </c>
      <c r="W3773">
        <f t="shared" si="942"/>
        <v>0.4833897787953147</v>
      </c>
      <c r="X3773">
        <f t="shared" si="943"/>
        <v>4.4176417341710364E-3</v>
      </c>
      <c r="Y3773">
        <f t="shared" si="944"/>
        <v>0</v>
      </c>
      <c r="Z3773" t="s">
        <v>3805</v>
      </c>
    </row>
    <row r="3774" spans="1:26" x14ac:dyDescent="0.25">
      <c r="A3774" t="s">
        <v>26</v>
      </c>
      <c r="B3774" t="s">
        <v>27</v>
      </c>
      <c r="C3774" t="s">
        <v>35</v>
      </c>
      <c r="D3774">
        <v>0</v>
      </c>
      <c r="F3774">
        <v>1</v>
      </c>
      <c r="G3774">
        <v>79.05</v>
      </c>
      <c r="H3774">
        <f t="shared" si="929"/>
        <v>1</v>
      </c>
      <c r="I3774">
        <f t="shared" si="930"/>
        <v>0</v>
      </c>
      <c r="J3774">
        <f t="shared" si="931"/>
        <v>0</v>
      </c>
      <c r="K3774">
        <f t="shared" si="932"/>
        <v>1</v>
      </c>
      <c r="L3774">
        <f t="shared" si="933"/>
        <v>0</v>
      </c>
      <c r="M3774">
        <f t="shared" si="934"/>
        <v>1</v>
      </c>
      <c r="N3774">
        <f t="shared" si="935"/>
        <v>0</v>
      </c>
      <c r="O3774">
        <f t="shared" si="936"/>
        <v>0</v>
      </c>
      <c r="P3774">
        <v>1</v>
      </c>
      <c r="Q3774">
        <f t="shared" si="937"/>
        <v>1</v>
      </c>
      <c r="R3774">
        <f t="shared" si="938"/>
        <v>0</v>
      </c>
      <c r="S3774">
        <f t="shared" si="939"/>
        <v>0</v>
      </c>
      <c r="T3774">
        <f t="shared" si="940"/>
        <v>0</v>
      </c>
      <c r="U3774">
        <v>1</v>
      </c>
      <c r="V3774">
        <f t="shared" si="941"/>
        <v>0.52263824283838167</v>
      </c>
      <c r="W3774">
        <f t="shared" si="942"/>
        <v>0.6277644684978102</v>
      </c>
      <c r="X3774">
        <f t="shared" si="943"/>
        <v>0.22787424720042787</v>
      </c>
      <c r="Y3774">
        <f t="shared" si="944"/>
        <v>1</v>
      </c>
      <c r="Z3774" t="s">
        <v>3806</v>
      </c>
    </row>
    <row r="3775" spans="1:26" x14ac:dyDescent="0.25">
      <c r="A3775" t="s">
        <v>26</v>
      </c>
      <c r="B3775" t="s">
        <v>27</v>
      </c>
      <c r="C3775" t="s">
        <v>35</v>
      </c>
      <c r="D3775">
        <v>0</v>
      </c>
      <c r="F3775">
        <v>1</v>
      </c>
      <c r="G3775">
        <v>95</v>
      </c>
      <c r="H3775">
        <f t="shared" si="929"/>
        <v>1</v>
      </c>
      <c r="I3775">
        <f t="shared" si="930"/>
        <v>0</v>
      </c>
      <c r="J3775">
        <f t="shared" si="931"/>
        <v>0</v>
      </c>
      <c r="K3775">
        <f t="shared" si="932"/>
        <v>1</v>
      </c>
      <c r="L3775">
        <f t="shared" si="933"/>
        <v>0</v>
      </c>
      <c r="M3775">
        <f t="shared" si="934"/>
        <v>1</v>
      </c>
      <c r="N3775">
        <f t="shared" si="935"/>
        <v>0</v>
      </c>
      <c r="O3775">
        <f t="shared" si="936"/>
        <v>0</v>
      </c>
      <c r="P3775">
        <v>1</v>
      </c>
      <c r="Q3775">
        <f t="shared" si="937"/>
        <v>1</v>
      </c>
      <c r="R3775">
        <f t="shared" si="938"/>
        <v>0</v>
      </c>
      <c r="S3775">
        <f t="shared" si="939"/>
        <v>0</v>
      </c>
      <c r="T3775">
        <f t="shared" si="940"/>
        <v>0</v>
      </c>
      <c r="U3775">
        <v>1</v>
      </c>
      <c r="V3775">
        <f t="shared" si="941"/>
        <v>0.54264200741604085</v>
      </c>
      <c r="W3775">
        <f t="shared" si="942"/>
        <v>0.63242680168046761</v>
      </c>
      <c r="X3775">
        <f t="shared" si="943"/>
        <v>0.20917633338042882</v>
      </c>
      <c r="Y3775">
        <f t="shared" si="944"/>
        <v>1</v>
      </c>
      <c r="Z3775" t="s">
        <v>3807</v>
      </c>
    </row>
    <row r="3776" spans="1:26" x14ac:dyDescent="0.25">
      <c r="A3776" t="s">
        <v>26</v>
      </c>
      <c r="B3776" t="s">
        <v>30</v>
      </c>
      <c r="C3776" t="s">
        <v>25</v>
      </c>
      <c r="D3776">
        <v>0</v>
      </c>
      <c r="F3776">
        <v>1</v>
      </c>
      <c r="G3776">
        <v>25.2</v>
      </c>
      <c r="H3776">
        <f t="shared" si="929"/>
        <v>1</v>
      </c>
      <c r="I3776">
        <f t="shared" si="930"/>
        <v>0</v>
      </c>
      <c r="J3776">
        <f t="shared" si="931"/>
        <v>1</v>
      </c>
      <c r="K3776">
        <f t="shared" si="932"/>
        <v>0</v>
      </c>
      <c r="L3776">
        <f t="shared" si="933"/>
        <v>0</v>
      </c>
      <c r="M3776">
        <f t="shared" si="934"/>
        <v>1</v>
      </c>
      <c r="N3776">
        <f t="shared" si="935"/>
        <v>0</v>
      </c>
      <c r="O3776">
        <f t="shared" si="936"/>
        <v>0</v>
      </c>
      <c r="P3776">
        <v>1</v>
      </c>
      <c r="Q3776">
        <f t="shared" si="937"/>
        <v>0</v>
      </c>
      <c r="R3776">
        <f t="shared" si="938"/>
        <v>1</v>
      </c>
      <c r="S3776">
        <f t="shared" si="939"/>
        <v>0</v>
      </c>
      <c r="T3776">
        <f t="shared" si="940"/>
        <v>0</v>
      </c>
      <c r="U3776">
        <v>1</v>
      </c>
      <c r="V3776">
        <f t="shared" si="941"/>
        <v>0.31074304495073185</v>
      </c>
      <c r="W3776">
        <f t="shared" si="942"/>
        <v>0.5770666196066695</v>
      </c>
      <c r="X3776">
        <f t="shared" si="943"/>
        <v>0.47507515008378892</v>
      </c>
      <c r="Y3776">
        <f t="shared" si="944"/>
        <v>0</v>
      </c>
      <c r="Z3776" t="s">
        <v>3808</v>
      </c>
    </row>
    <row r="3777" spans="1:26" x14ac:dyDescent="0.25">
      <c r="A3777" t="s">
        <v>29</v>
      </c>
      <c r="B3777" t="s">
        <v>27</v>
      </c>
      <c r="C3777" t="s">
        <v>25</v>
      </c>
      <c r="D3777">
        <v>1</v>
      </c>
      <c r="F3777">
        <v>1</v>
      </c>
      <c r="G3777">
        <v>80.849999999999994</v>
      </c>
      <c r="H3777">
        <f t="shared" si="929"/>
        <v>0</v>
      </c>
      <c r="I3777">
        <f t="shared" si="930"/>
        <v>1</v>
      </c>
      <c r="J3777">
        <f t="shared" si="931"/>
        <v>1</v>
      </c>
      <c r="K3777">
        <f t="shared" si="932"/>
        <v>0</v>
      </c>
      <c r="L3777">
        <f t="shared" si="933"/>
        <v>0</v>
      </c>
      <c r="M3777">
        <f t="shared" si="934"/>
        <v>0</v>
      </c>
      <c r="N3777">
        <f t="shared" si="935"/>
        <v>1</v>
      </c>
      <c r="O3777">
        <f t="shared" si="936"/>
        <v>0</v>
      </c>
      <c r="P3777">
        <v>52</v>
      </c>
      <c r="Q3777">
        <f t="shared" si="937"/>
        <v>1</v>
      </c>
      <c r="R3777">
        <f t="shared" si="938"/>
        <v>0</v>
      </c>
      <c r="S3777">
        <f t="shared" si="939"/>
        <v>0</v>
      </c>
      <c r="T3777">
        <f t="shared" si="940"/>
        <v>0</v>
      </c>
      <c r="U3777">
        <v>0</v>
      </c>
      <c r="V3777">
        <f t="shared" si="941"/>
        <v>0.26768114314475505</v>
      </c>
      <c r="W3777">
        <f t="shared" si="942"/>
        <v>0.56652354066223343</v>
      </c>
      <c r="X3777">
        <f t="shared" si="943"/>
        <v>7.1653194395282838E-2</v>
      </c>
      <c r="Y3777">
        <f t="shared" si="944"/>
        <v>0</v>
      </c>
      <c r="Z3777" t="s">
        <v>3809</v>
      </c>
    </row>
    <row r="3778" spans="1:26" x14ac:dyDescent="0.25">
      <c r="A3778" t="s">
        <v>26</v>
      </c>
      <c r="B3778" t="s">
        <v>27</v>
      </c>
      <c r="C3778" t="s">
        <v>35</v>
      </c>
      <c r="D3778">
        <v>1</v>
      </c>
      <c r="F3778">
        <v>1</v>
      </c>
      <c r="G3778">
        <v>98.4</v>
      </c>
      <c r="H3778">
        <f t="shared" si="929"/>
        <v>0</v>
      </c>
      <c r="I3778">
        <f t="shared" si="930"/>
        <v>1</v>
      </c>
      <c r="J3778">
        <f t="shared" si="931"/>
        <v>0</v>
      </c>
      <c r="K3778">
        <f t="shared" si="932"/>
        <v>1</v>
      </c>
      <c r="L3778">
        <f t="shared" si="933"/>
        <v>0</v>
      </c>
      <c r="M3778">
        <f t="shared" si="934"/>
        <v>1</v>
      </c>
      <c r="N3778">
        <f t="shared" si="935"/>
        <v>0</v>
      </c>
      <c r="O3778">
        <f t="shared" si="936"/>
        <v>0</v>
      </c>
      <c r="P3778">
        <v>41</v>
      </c>
      <c r="Q3778">
        <f t="shared" si="937"/>
        <v>1</v>
      </c>
      <c r="R3778">
        <f t="shared" si="938"/>
        <v>0</v>
      </c>
      <c r="S3778">
        <f t="shared" si="939"/>
        <v>0</v>
      </c>
      <c r="T3778">
        <f t="shared" si="940"/>
        <v>0</v>
      </c>
      <c r="U3778">
        <v>1</v>
      </c>
      <c r="V3778">
        <f t="shared" si="941"/>
        <v>0.5479427958204679</v>
      </c>
      <c r="W3778">
        <f t="shared" si="942"/>
        <v>0.63365817234489086</v>
      </c>
      <c r="X3778">
        <f t="shared" si="943"/>
        <v>0.20435571585061518</v>
      </c>
      <c r="Y3778">
        <f t="shared" si="944"/>
        <v>1</v>
      </c>
      <c r="Z3778" t="s">
        <v>3810</v>
      </c>
    </row>
    <row r="3779" spans="1:26" x14ac:dyDescent="0.25">
      <c r="A3779" t="s">
        <v>29</v>
      </c>
      <c r="B3779" t="s">
        <v>30</v>
      </c>
      <c r="C3779" t="s">
        <v>25</v>
      </c>
      <c r="D3779">
        <v>0</v>
      </c>
      <c r="F3779">
        <v>1</v>
      </c>
      <c r="G3779">
        <v>56.35</v>
      </c>
      <c r="H3779">
        <f t="shared" ref="H3779:H3842" si="945">IF(D3779:D10821=0,1,0)</f>
        <v>1</v>
      </c>
      <c r="I3779">
        <f t="shared" ref="I3779:I3842" si="946">IF(D3779:D10821=1,1,0)</f>
        <v>0</v>
      </c>
      <c r="J3779">
        <f t="shared" ref="J3779:J3842" si="947">IF(C3779:C10821="DSL",1,0)</f>
        <v>1</v>
      </c>
      <c r="K3779">
        <f t="shared" ref="K3779:K3842" si="948">IF(C3779:C10821="Fiber optic",1,0)</f>
        <v>0</v>
      </c>
      <c r="L3779">
        <f t="shared" ref="L3779:L3842" si="949">IF(C3779:C10821="No",1,0)</f>
        <v>0</v>
      </c>
      <c r="M3779">
        <f t="shared" ref="M3779:M3842" si="950">IF(A3779:A10821="Month-to-month",1,0)</f>
        <v>0</v>
      </c>
      <c r="N3779">
        <f t="shared" ref="N3779:N3842" si="951">IF(A3779:A10821="ONE YEAR",1,0)</f>
        <v>1</v>
      </c>
      <c r="O3779">
        <f t="shared" ref="O3779:O3842" si="952">IF(A3779:A10821="two year",1,0)</f>
        <v>0</v>
      </c>
      <c r="P3779">
        <v>43</v>
      </c>
      <c r="Q3779">
        <f t="shared" ref="Q3779:Q3842" si="953">IF(B3779:B10821="Electronic check",1,0)</f>
        <v>0</v>
      </c>
      <c r="R3779">
        <f t="shared" ref="R3779:R3842" si="954">IF(B3779:B10821="Mailed check",1,0)</f>
        <v>1</v>
      </c>
      <c r="S3779">
        <f t="shared" ref="S3779:S3842" si="955">IF(B3779:B10821="Credit card (automatic)",1,0)</f>
        <v>0</v>
      </c>
      <c r="T3779">
        <f t="shared" ref="T3779:T3842" si="956">IF(B3779:B10821="Bank transfer (automatic)",1,0)</f>
        <v>0</v>
      </c>
      <c r="U3779">
        <v>0</v>
      </c>
      <c r="V3779">
        <f t="shared" si="941"/>
        <v>7.4161323422009706E-2</v>
      </c>
      <c r="W3779">
        <f t="shared" si="942"/>
        <v>0.51853183802638247</v>
      </c>
      <c r="X3779">
        <f t="shared" si="943"/>
        <v>5.4999018917039257E-3</v>
      </c>
      <c r="Y3779">
        <f t="shared" si="944"/>
        <v>0</v>
      </c>
      <c r="Z3779" t="s">
        <v>3811</v>
      </c>
    </row>
    <row r="3780" spans="1:26" x14ac:dyDescent="0.25">
      <c r="A3780" t="s">
        <v>45</v>
      </c>
      <c r="B3780" t="s">
        <v>33</v>
      </c>
      <c r="C3780" t="s">
        <v>23</v>
      </c>
      <c r="D3780">
        <v>0</v>
      </c>
      <c r="F3780">
        <v>1</v>
      </c>
      <c r="G3780">
        <v>19.3</v>
      </c>
      <c r="H3780">
        <f t="shared" si="945"/>
        <v>1</v>
      </c>
      <c r="I3780">
        <f t="shared" si="946"/>
        <v>0</v>
      </c>
      <c r="J3780">
        <f t="shared" si="947"/>
        <v>0</v>
      </c>
      <c r="K3780">
        <f t="shared" si="948"/>
        <v>0</v>
      </c>
      <c r="L3780">
        <f t="shared" si="949"/>
        <v>1</v>
      </c>
      <c r="M3780">
        <f t="shared" si="950"/>
        <v>0</v>
      </c>
      <c r="N3780">
        <f t="shared" si="951"/>
        <v>0</v>
      </c>
      <c r="O3780">
        <f t="shared" si="952"/>
        <v>1</v>
      </c>
      <c r="P3780">
        <v>47</v>
      </c>
      <c r="Q3780">
        <f t="shared" si="953"/>
        <v>0</v>
      </c>
      <c r="R3780">
        <f t="shared" si="954"/>
        <v>0</v>
      </c>
      <c r="S3780">
        <f t="shared" si="955"/>
        <v>0</v>
      </c>
      <c r="T3780">
        <f t="shared" si="956"/>
        <v>1</v>
      </c>
      <c r="U3780">
        <v>0</v>
      </c>
      <c r="V3780">
        <f t="shared" ref="V3780:V3843" si="957">G3780*$G$2+H3781*$H$2+K3781*$K$2+M3780*$M$2+O3780*$O$2+Q3780*$Q$2+L3780*$L$2</f>
        <v>-7.2263944862118887E-2</v>
      </c>
      <c r="W3780">
        <f t="shared" ref="W3780:W3843" si="958">1/ (1+EXP(-V3780))</f>
        <v>0.48194187151314821</v>
      </c>
      <c r="X3780">
        <f t="shared" ref="X3780:X3843" si="959">(U3780-V3780)^2</f>
        <v>5.2220777270353584E-3</v>
      </c>
      <c r="Y3780">
        <f t="shared" ref="Y3780:Y3843" si="960">IF(W3780&gt;=0.58,1,0)</f>
        <v>0</v>
      </c>
      <c r="Z3780" t="s">
        <v>3812</v>
      </c>
    </row>
    <row r="3781" spans="1:26" x14ac:dyDescent="0.25">
      <c r="A3781" t="s">
        <v>26</v>
      </c>
      <c r="B3781" t="s">
        <v>33</v>
      </c>
      <c r="C3781" t="s">
        <v>25</v>
      </c>
      <c r="D3781">
        <v>0</v>
      </c>
      <c r="F3781">
        <v>1</v>
      </c>
      <c r="G3781">
        <v>50.4</v>
      </c>
      <c r="H3781">
        <f t="shared" si="945"/>
        <v>1</v>
      </c>
      <c r="I3781">
        <f t="shared" si="946"/>
        <v>0</v>
      </c>
      <c r="J3781">
        <f t="shared" si="947"/>
        <v>1</v>
      </c>
      <c r="K3781">
        <f t="shared" si="948"/>
        <v>0</v>
      </c>
      <c r="L3781">
        <f t="shared" si="949"/>
        <v>0</v>
      </c>
      <c r="M3781">
        <f t="shared" si="950"/>
        <v>1</v>
      </c>
      <c r="N3781">
        <f t="shared" si="951"/>
        <v>0</v>
      </c>
      <c r="O3781">
        <f t="shared" si="952"/>
        <v>0</v>
      </c>
      <c r="P3781">
        <v>3</v>
      </c>
      <c r="Q3781">
        <f t="shared" si="953"/>
        <v>0</v>
      </c>
      <c r="R3781">
        <f t="shared" si="954"/>
        <v>0</v>
      </c>
      <c r="S3781">
        <f t="shared" si="955"/>
        <v>0</v>
      </c>
      <c r="T3781">
        <f t="shared" si="956"/>
        <v>1</v>
      </c>
      <c r="U3781">
        <v>0</v>
      </c>
      <c r="V3781">
        <f t="shared" si="957"/>
        <v>0.3500312413600144</v>
      </c>
      <c r="W3781">
        <f t="shared" si="958"/>
        <v>0.58662515484524902</v>
      </c>
      <c r="X3781">
        <f t="shared" si="959"/>
        <v>0.12252186992803266</v>
      </c>
      <c r="Y3781">
        <f t="shared" si="960"/>
        <v>1</v>
      </c>
      <c r="Z3781" t="s">
        <v>3813</v>
      </c>
    </row>
    <row r="3782" spans="1:26" x14ac:dyDescent="0.25">
      <c r="A3782" t="s">
        <v>45</v>
      </c>
      <c r="B3782" t="s">
        <v>38</v>
      </c>
      <c r="C3782" t="s">
        <v>25</v>
      </c>
      <c r="D3782">
        <v>1</v>
      </c>
      <c r="F3782">
        <v>1</v>
      </c>
      <c r="G3782">
        <v>79.400000000000006</v>
      </c>
      <c r="H3782">
        <f t="shared" si="945"/>
        <v>0</v>
      </c>
      <c r="I3782">
        <f t="shared" si="946"/>
        <v>1</v>
      </c>
      <c r="J3782">
        <f t="shared" si="947"/>
        <v>1</v>
      </c>
      <c r="K3782">
        <f t="shared" si="948"/>
        <v>0</v>
      </c>
      <c r="L3782">
        <f t="shared" si="949"/>
        <v>0</v>
      </c>
      <c r="M3782">
        <f t="shared" si="950"/>
        <v>0</v>
      </c>
      <c r="N3782">
        <f t="shared" si="951"/>
        <v>0</v>
      </c>
      <c r="O3782">
        <f t="shared" si="952"/>
        <v>1</v>
      </c>
      <c r="P3782">
        <v>66</v>
      </c>
      <c r="Q3782">
        <f t="shared" si="953"/>
        <v>0</v>
      </c>
      <c r="R3782">
        <f t="shared" si="954"/>
        <v>0</v>
      </c>
      <c r="S3782">
        <f t="shared" si="955"/>
        <v>1</v>
      </c>
      <c r="T3782">
        <f t="shared" si="956"/>
        <v>0</v>
      </c>
      <c r="U3782">
        <v>1</v>
      </c>
      <c r="V3782">
        <f t="shared" si="957"/>
        <v>5.0163494650042523E-2</v>
      </c>
      <c r="W3782">
        <f t="shared" si="958"/>
        <v>0.51253824452776831</v>
      </c>
      <c r="X3782">
        <f t="shared" si="959"/>
        <v>0.90218938689541972</v>
      </c>
      <c r="Y3782">
        <f t="shared" si="960"/>
        <v>0</v>
      </c>
      <c r="Z3782" t="s">
        <v>3814</v>
      </c>
    </row>
    <row r="3783" spans="1:26" x14ac:dyDescent="0.25">
      <c r="A3783" t="s">
        <v>45</v>
      </c>
      <c r="B3783" t="s">
        <v>38</v>
      </c>
      <c r="C3783" t="s">
        <v>25</v>
      </c>
      <c r="D3783">
        <v>0</v>
      </c>
      <c r="F3783">
        <v>1</v>
      </c>
      <c r="G3783">
        <v>55.25</v>
      </c>
      <c r="H3783">
        <f t="shared" si="945"/>
        <v>1</v>
      </c>
      <c r="I3783">
        <f t="shared" si="946"/>
        <v>0</v>
      </c>
      <c r="J3783">
        <f t="shared" si="947"/>
        <v>1</v>
      </c>
      <c r="K3783">
        <f t="shared" si="948"/>
        <v>0</v>
      </c>
      <c r="L3783">
        <f t="shared" si="949"/>
        <v>0</v>
      </c>
      <c r="M3783">
        <f t="shared" si="950"/>
        <v>0</v>
      </c>
      <c r="N3783">
        <f t="shared" si="951"/>
        <v>0</v>
      </c>
      <c r="O3783">
        <f t="shared" si="952"/>
        <v>1</v>
      </c>
      <c r="P3783">
        <v>55</v>
      </c>
      <c r="Q3783">
        <f t="shared" si="953"/>
        <v>0</v>
      </c>
      <c r="R3783">
        <f t="shared" si="954"/>
        <v>0</v>
      </c>
      <c r="S3783">
        <f t="shared" si="955"/>
        <v>1</v>
      </c>
      <c r="T3783">
        <f t="shared" si="956"/>
        <v>0</v>
      </c>
      <c r="U3783">
        <v>0</v>
      </c>
      <c r="V3783">
        <f t="shared" si="957"/>
        <v>1.2512306424480119E-2</v>
      </c>
      <c r="W3783">
        <f t="shared" si="958"/>
        <v>0.50312803579635645</v>
      </c>
      <c r="X3783">
        <f t="shared" si="959"/>
        <v>1.5655781206008645E-4</v>
      </c>
      <c r="Y3783">
        <f t="shared" si="960"/>
        <v>0</v>
      </c>
      <c r="Z3783" t="s">
        <v>3815</v>
      </c>
    </row>
    <row r="3784" spans="1:26" x14ac:dyDescent="0.25">
      <c r="A3784" t="s">
        <v>29</v>
      </c>
      <c r="B3784" t="s">
        <v>30</v>
      </c>
      <c r="C3784" t="s">
        <v>23</v>
      </c>
      <c r="D3784">
        <v>0</v>
      </c>
      <c r="F3784">
        <v>1</v>
      </c>
      <c r="G3784">
        <v>19.100000000000001</v>
      </c>
      <c r="H3784">
        <f t="shared" si="945"/>
        <v>1</v>
      </c>
      <c r="I3784">
        <f t="shared" si="946"/>
        <v>0</v>
      </c>
      <c r="J3784">
        <f t="shared" si="947"/>
        <v>0</v>
      </c>
      <c r="K3784">
        <f t="shared" si="948"/>
        <v>0</v>
      </c>
      <c r="L3784">
        <f t="shared" si="949"/>
        <v>1</v>
      </c>
      <c r="M3784">
        <f t="shared" si="950"/>
        <v>0</v>
      </c>
      <c r="N3784">
        <f t="shared" si="951"/>
        <v>1</v>
      </c>
      <c r="O3784">
        <f t="shared" si="952"/>
        <v>0</v>
      </c>
      <c r="P3784">
        <v>29</v>
      </c>
      <c r="Q3784">
        <f t="shared" si="953"/>
        <v>0</v>
      </c>
      <c r="R3784">
        <f t="shared" si="954"/>
        <v>1</v>
      </c>
      <c r="S3784">
        <f t="shared" si="955"/>
        <v>0</v>
      </c>
      <c r="T3784">
        <f t="shared" si="956"/>
        <v>0</v>
      </c>
      <c r="U3784">
        <v>0</v>
      </c>
      <c r="V3784">
        <f t="shared" si="957"/>
        <v>-7.7785306408203782E-3</v>
      </c>
      <c r="W3784">
        <f t="shared" si="958"/>
        <v>0.49805537714482279</v>
      </c>
      <c r="X3784">
        <f t="shared" si="959"/>
        <v>6.0505538930181485E-5</v>
      </c>
      <c r="Y3784">
        <f t="shared" si="960"/>
        <v>0</v>
      </c>
      <c r="Z3784" t="s">
        <v>3816</v>
      </c>
    </row>
    <row r="3785" spans="1:26" x14ac:dyDescent="0.25">
      <c r="A3785" t="s">
        <v>26</v>
      </c>
      <c r="B3785" t="s">
        <v>27</v>
      </c>
      <c r="C3785" t="s">
        <v>35</v>
      </c>
      <c r="D3785">
        <v>0</v>
      </c>
      <c r="F3785">
        <v>1</v>
      </c>
      <c r="G3785">
        <v>84.05</v>
      </c>
      <c r="H3785">
        <f t="shared" si="945"/>
        <v>1</v>
      </c>
      <c r="I3785">
        <f t="shared" si="946"/>
        <v>0</v>
      </c>
      <c r="J3785">
        <f t="shared" si="947"/>
        <v>0</v>
      </c>
      <c r="K3785">
        <f t="shared" si="948"/>
        <v>1</v>
      </c>
      <c r="L3785">
        <f t="shared" si="949"/>
        <v>0</v>
      </c>
      <c r="M3785">
        <f t="shared" si="950"/>
        <v>1</v>
      </c>
      <c r="N3785">
        <f t="shared" si="951"/>
        <v>0</v>
      </c>
      <c r="O3785">
        <f t="shared" si="952"/>
        <v>0</v>
      </c>
      <c r="P3785">
        <v>12</v>
      </c>
      <c r="Q3785">
        <f t="shared" si="953"/>
        <v>1</v>
      </c>
      <c r="R3785">
        <f t="shared" si="954"/>
        <v>0</v>
      </c>
      <c r="S3785">
        <f t="shared" si="955"/>
        <v>0</v>
      </c>
      <c r="T3785">
        <f t="shared" si="956"/>
        <v>0</v>
      </c>
      <c r="U3785">
        <v>0</v>
      </c>
      <c r="V3785">
        <f t="shared" si="957"/>
        <v>0.53043351990371546</v>
      </c>
      <c r="W3785">
        <f t="shared" si="958"/>
        <v>0.62958421792523567</v>
      </c>
      <c r="X3785">
        <f t="shared" si="959"/>
        <v>0.28135971903744528</v>
      </c>
      <c r="Y3785">
        <f t="shared" si="960"/>
        <v>1</v>
      </c>
      <c r="Z3785" t="s">
        <v>3817</v>
      </c>
    </row>
    <row r="3786" spans="1:26" x14ac:dyDescent="0.25">
      <c r="A3786" t="s">
        <v>26</v>
      </c>
      <c r="B3786" t="s">
        <v>27</v>
      </c>
      <c r="C3786" t="s">
        <v>35</v>
      </c>
      <c r="D3786">
        <v>0</v>
      </c>
      <c r="F3786">
        <v>1</v>
      </c>
      <c r="G3786">
        <v>105.2</v>
      </c>
      <c r="H3786">
        <f t="shared" si="945"/>
        <v>1</v>
      </c>
      <c r="I3786">
        <f t="shared" si="946"/>
        <v>0</v>
      </c>
      <c r="J3786">
        <f t="shared" si="947"/>
        <v>0</v>
      </c>
      <c r="K3786">
        <f t="shared" si="948"/>
        <v>1</v>
      </c>
      <c r="L3786">
        <f t="shared" si="949"/>
        <v>0</v>
      </c>
      <c r="M3786">
        <f t="shared" si="950"/>
        <v>1</v>
      </c>
      <c r="N3786">
        <f t="shared" si="951"/>
        <v>0</v>
      </c>
      <c r="O3786">
        <f t="shared" si="952"/>
        <v>0</v>
      </c>
      <c r="P3786">
        <v>66</v>
      </c>
      <c r="Q3786">
        <f t="shared" si="953"/>
        <v>1</v>
      </c>
      <c r="R3786">
        <f t="shared" si="954"/>
        <v>0</v>
      </c>
      <c r="S3786">
        <f t="shared" si="955"/>
        <v>0</v>
      </c>
      <c r="T3786">
        <f t="shared" si="956"/>
        <v>0</v>
      </c>
      <c r="U3786">
        <v>0</v>
      </c>
      <c r="V3786">
        <f t="shared" si="957"/>
        <v>0.57709899099438022</v>
      </c>
      <c r="W3786">
        <f t="shared" si="958"/>
        <v>0.64039961138210477</v>
      </c>
      <c r="X3786">
        <f t="shared" si="959"/>
        <v>0.33304324540673175</v>
      </c>
      <c r="Y3786">
        <f t="shared" si="960"/>
        <v>1</v>
      </c>
      <c r="Z3786" t="s">
        <v>3818</v>
      </c>
    </row>
    <row r="3787" spans="1:26" x14ac:dyDescent="0.25">
      <c r="A3787" t="s">
        <v>26</v>
      </c>
      <c r="B3787" t="s">
        <v>27</v>
      </c>
      <c r="C3787" t="s">
        <v>35</v>
      </c>
      <c r="D3787">
        <v>1</v>
      </c>
      <c r="F3787">
        <v>1</v>
      </c>
      <c r="G3787">
        <v>101.4</v>
      </c>
      <c r="H3787">
        <f t="shared" si="945"/>
        <v>0</v>
      </c>
      <c r="I3787">
        <f t="shared" si="946"/>
        <v>1</v>
      </c>
      <c r="J3787">
        <f t="shared" si="947"/>
        <v>0</v>
      </c>
      <c r="K3787">
        <f t="shared" si="948"/>
        <v>1</v>
      </c>
      <c r="L3787">
        <f t="shared" si="949"/>
        <v>0</v>
      </c>
      <c r="M3787">
        <f t="shared" si="950"/>
        <v>1</v>
      </c>
      <c r="N3787">
        <f t="shared" si="951"/>
        <v>0</v>
      </c>
      <c r="O3787">
        <f t="shared" si="952"/>
        <v>0</v>
      </c>
      <c r="P3787">
        <v>35</v>
      </c>
      <c r="Q3787">
        <f t="shared" si="953"/>
        <v>1</v>
      </c>
      <c r="R3787">
        <f t="shared" si="954"/>
        <v>0</v>
      </c>
      <c r="S3787">
        <f t="shared" si="955"/>
        <v>0</v>
      </c>
      <c r="T3787">
        <f t="shared" si="956"/>
        <v>0</v>
      </c>
      <c r="U3787">
        <v>1</v>
      </c>
      <c r="V3787">
        <f t="shared" si="957"/>
        <v>0.57117458042472646</v>
      </c>
      <c r="W3787">
        <f t="shared" si="958"/>
        <v>0.63903415925352347</v>
      </c>
      <c r="X3787">
        <f t="shared" si="959"/>
        <v>0.1838912404739094</v>
      </c>
      <c r="Y3787">
        <f t="shared" si="960"/>
        <v>1</v>
      </c>
      <c r="Z3787" t="s">
        <v>3819</v>
      </c>
    </row>
    <row r="3788" spans="1:26" x14ac:dyDescent="0.25">
      <c r="A3788" t="s">
        <v>26</v>
      </c>
      <c r="B3788" t="s">
        <v>27</v>
      </c>
      <c r="C3788" t="s">
        <v>35</v>
      </c>
      <c r="D3788">
        <v>1</v>
      </c>
      <c r="F3788">
        <v>1</v>
      </c>
      <c r="G3788">
        <v>89.8</v>
      </c>
      <c r="H3788">
        <f t="shared" si="945"/>
        <v>0</v>
      </c>
      <c r="I3788">
        <f t="shared" si="946"/>
        <v>1</v>
      </c>
      <c r="J3788">
        <f t="shared" si="947"/>
        <v>0</v>
      </c>
      <c r="K3788">
        <f t="shared" si="948"/>
        <v>1</v>
      </c>
      <c r="L3788">
        <f t="shared" si="949"/>
        <v>0</v>
      </c>
      <c r="M3788">
        <f t="shared" si="950"/>
        <v>1</v>
      </c>
      <c r="N3788">
        <f t="shared" si="951"/>
        <v>0</v>
      </c>
      <c r="O3788">
        <f t="shared" si="952"/>
        <v>0</v>
      </c>
      <c r="P3788">
        <v>10</v>
      </c>
      <c r="Q3788">
        <f t="shared" si="953"/>
        <v>1</v>
      </c>
      <c r="R3788">
        <f t="shared" si="954"/>
        <v>0</v>
      </c>
      <c r="S3788">
        <f t="shared" si="955"/>
        <v>0</v>
      </c>
      <c r="T3788">
        <f t="shared" si="956"/>
        <v>0</v>
      </c>
      <c r="U3788">
        <v>1</v>
      </c>
      <c r="V3788">
        <f t="shared" si="957"/>
        <v>0.53939808852884941</v>
      </c>
      <c r="W3788">
        <f t="shared" si="958"/>
        <v>0.63167238668152392</v>
      </c>
      <c r="X3788">
        <f t="shared" si="959"/>
        <v>0.21215412085087765</v>
      </c>
      <c r="Y3788">
        <f t="shared" si="960"/>
        <v>1</v>
      </c>
      <c r="Z3788" t="s">
        <v>3820</v>
      </c>
    </row>
    <row r="3789" spans="1:26" x14ac:dyDescent="0.25">
      <c r="A3789" t="s">
        <v>26</v>
      </c>
      <c r="B3789" t="s">
        <v>33</v>
      </c>
      <c r="C3789" t="s">
        <v>35</v>
      </c>
      <c r="D3789">
        <v>0</v>
      </c>
      <c r="F3789">
        <v>1</v>
      </c>
      <c r="G3789">
        <v>75.75</v>
      </c>
      <c r="H3789">
        <f t="shared" si="945"/>
        <v>1</v>
      </c>
      <c r="I3789">
        <f t="shared" si="946"/>
        <v>0</v>
      </c>
      <c r="J3789">
        <f t="shared" si="947"/>
        <v>0</v>
      </c>
      <c r="K3789">
        <f t="shared" si="948"/>
        <v>1</v>
      </c>
      <c r="L3789">
        <f t="shared" si="949"/>
        <v>0</v>
      </c>
      <c r="M3789">
        <f t="shared" si="950"/>
        <v>1</v>
      </c>
      <c r="N3789">
        <f t="shared" si="951"/>
        <v>0</v>
      </c>
      <c r="O3789">
        <f t="shared" si="952"/>
        <v>0</v>
      </c>
      <c r="P3789">
        <v>27</v>
      </c>
      <c r="Q3789">
        <f t="shared" si="953"/>
        <v>0</v>
      </c>
      <c r="R3789">
        <f t="shared" si="954"/>
        <v>0</v>
      </c>
      <c r="S3789">
        <f t="shared" si="955"/>
        <v>0</v>
      </c>
      <c r="T3789">
        <f t="shared" si="956"/>
        <v>1</v>
      </c>
      <c r="U3789">
        <v>0</v>
      </c>
      <c r="V3789">
        <f t="shared" si="957"/>
        <v>0.38072501623771005</v>
      </c>
      <c r="W3789">
        <f t="shared" si="958"/>
        <v>0.59404795612679206</v>
      </c>
      <c r="X3789">
        <f t="shared" si="959"/>
        <v>0.14495153798920457</v>
      </c>
      <c r="Y3789">
        <f t="shared" si="960"/>
        <v>1</v>
      </c>
      <c r="Z3789" t="s">
        <v>3821</v>
      </c>
    </row>
    <row r="3790" spans="1:26" x14ac:dyDescent="0.25">
      <c r="A3790" t="s">
        <v>26</v>
      </c>
      <c r="B3790" t="s">
        <v>27</v>
      </c>
      <c r="C3790" t="s">
        <v>35</v>
      </c>
      <c r="D3790">
        <v>0</v>
      </c>
      <c r="F3790">
        <v>1</v>
      </c>
      <c r="G3790">
        <v>95.3</v>
      </c>
      <c r="H3790">
        <f t="shared" si="945"/>
        <v>1</v>
      </c>
      <c r="I3790">
        <f t="shared" si="946"/>
        <v>0</v>
      </c>
      <c r="J3790">
        <f t="shared" si="947"/>
        <v>0</v>
      </c>
      <c r="K3790">
        <f t="shared" si="948"/>
        <v>1</v>
      </c>
      <c r="L3790">
        <f t="shared" si="949"/>
        <v>0</v>
      </c>
      <c r="M3790">
        <f t="shared" si="950"/>
        <v>1</v>
      </c>
      <c r="N3790">
        <f t="shared" si="951"/>
        <v>0</v>
      </c>
      <c r="O3790">
        <f t="shared" si="952"/>
        <v>0</v>
      </c>
      <c r="P3790">
        <v>58</v>
      </c>
      <c r="Q3790">
        <f t="shared" si="953"/>
        <v>1</v>
      </c>
      <c r="R3790">
        <f t="shared" si="954"/>
        <v>0</v>
      </c>
      <c r="S3790">
        <f t="shared" si="955"/>
        <v>0</v>
      </c>
      <c r="T3790">
        <f t="shared" si="956"/>
        <v>0</v>
      </c>
      <c r="U3790">
        <v>0</v>
      </c>
      <c r="V3790">
        <f t="shared" si="957"/>
        <v>0.54797289330071663</v>
      </c>
      <c r="W3790">
        <f t="shared" si="958"/>
        <v>0.63366515901019904</v>
      </c>
      <c r="X3790">
        <f t="shared" si="959"/>
        <v>0.30027429179235859</v>
      </c>
      <c r="Y3790">
        <f t="shared" si="960"/>
        <v>1</v>
      </c>
      <c r="Z3790" t="s">
        <v>3822</v>
      </c>
    </row>
    <row r="3791" spans="1:26" x14ac:dyDescent="0.25">
      <c r="A3791" t="s">
        <v>45</v>
      </c>
      <c r="B3791" t="s">
        <v>33</v>
      </c>
      <c r="C3791" t="s">
        <v>35</v>
      </c>
      <c r="D3791">
        <v>0</v>
      </c>
      <c r="F3791">
        <v>1</v>
      </c>
      <c r="G3791">
        <v>109.75</v>
      </c>
      <c r="H3791">
        <f t="shared" si="945"/>
        <v>1</v>
      </c>
      <c r="I3791">
        <f t="shared" si="946"/>
        <v>0</v>
      </c>
      <c r="J3791">
        <f t="shared" si="947"/>
        <v>0</v>
      </c>
      <c r="K3791">
        <f t="shared" si="948"/>
        <v>1</v>
      </c>
      <c r="L3791">
        <f t="shared" si="949"/>
        <v>0</v>
      </c>
      <c r="M3791">
        <f t="shared" si="950"/>
        <v>0</v>
      </c>
      <c r="N3791">
        <f t="shared" si="951"/>
        <v>0</v>
      </c>
      <c r="O3791">
        <f t="shared" si="952"/>
        <v>1</v>
      </c>
      <c r="P3791">
        <v>54</v>
      </c>
      <c r="Q3791">
        <f t="shared" si="953"/>
        <v>0</v>
      </c>
      <c r="R3791">
        <f t="shared" si="954"/>
        <v>0</v>
      </c>
      <c r="S3791">
        <f t="shared" si="955"/>
        <v>0</v>
      </c>
      <c r="T3791">
        <f t="shared" si="956"/>
        <v>1</v>
      </c>
      <c r="U3791">
        <v>1</v>
      </c>
      <c r="V3791">
        <f t="shared" si="957"/>
        <v>9.7480826436618873E-2</v>
      </c>
      <c r="W3791">
        <f t="shared" si="958"/>
        <v>0.52435092674889727</v>
      </c>
      <c r="X3791">
        <f t="shared" si="959"/>
        <v>0.81454085864952841</v>
      </c>
      <c r="Y3791">
        <f t="shared" si="960"/>
        <v>0</v>
      </c>
      <c r="Z3791" t="s">
        <v>3823</v>
      </c>
    </row>
    <row r="3792" spans="1:26" x14ac:dyDescent="0.25">
      <c r="A3792" t="s">
        <v>26</v>
      </c>
      <c r="B3792" t="s">
        <v>30</v>
      </c>
      <c r="C3792" t="s">
        <v>23</v>
      </c>
      <c r="D3792">
        <v>0</v>
      </c>
      <c r="F3792">
        <v>1</v>
      </c>
      <c r="G3792">
        <v>19.850000000000001</v>
      </c>
      <c r="H3792">
        <f t="shared" si="945"/>
        <v>1</v>
      </c>
      <c r="I3792">
        <f t="shared" si="946"/>
        <v>0</v>
      </c>
      <c r="J3792">
        <f t="shared" si="947"/>
        <v>0</v>
      </c>
      <c r="K3792">
        <f t="shared" si="948"/>
        <v>0</v>
      </c>
      <c r="L3792">
        <f t="shared" si="949"/>
        <v>1</v>
      </c>
      <c r="M3792">
        <f t="shared" si="950"/>
        <v>1</v>
      </c>
      <c r="N3792">
        <f t="shared" si="951"/>
        <v>0</v>
      </c>
      <c r="O3792">
        <f t="shared" si="952"/>
        <v>0</v>
      </c>
      <c r="P3792">
        <v>9</v>
      </c>
      <c r="Q3792">
        <f t="shared" si="953"/>
        <v>0</v>
      </c>
      <c r="R3792">
        <f t="shared" si="954"/>
        <v>1</v>
      </c>
      <c r="S3792">
        <f t="shared" si="955"/>
        <v>0</v>
      </c>
      <c r="T3792">
        <f t="shared" si="956"/>
        <v>0</v>
      </c>
      <c r="U3792">
        <v>0</v>
      </c>
      <c r="V3792">
        <f t="shared" si="957"/>
        <v>0.25998244019967331</v>
      </c>
      <c r="W3792">
        <f t="shared" si="958"/>
        <v>0.56463197521026387</v>
      </c>
      <c r="X3792">
        <f t="shared" si="959"/>
        <v>6.7590869212176705E-2</v>
      </c>
      <c r="Y3792">
        <f t="shared" si="960"/>
        <v>0</v>
      </c>
      <c r="Z3792" t="s">
        <v>3824</v>
      </c>
    </row>
    <row r="3793" spans="1:26" x14ac:dyDescent="0.25">
      <c r="A3793" t="s">
        <v>29</v>
      </c>
      <c r="B3793" t="s">
        <v>38</v>
      </c>
      <c r="C3793" t="s">
        <v>23</v>
      </c>
      <c r="D3793">
        <v>0</v>
      </c>
      <c r="F3793">
        <v>1</v>
      </c>
      <c r="G3793">
        <v>19.3</v>
      </c>
      <c r="H3793">
        <f t="shared" si="945"/>
        <v>1</v>
      </c>
      <c r="I3793">
        <f t="shared" si="946"/>
        <v>0</v>
      </c>
      <c r="J3793">
        <f t="shared" si="947"/>
        <v>0</v>
      </c>
      <c r="K3793">
        <f t="shared" si="948"/>
        <v>0</v>
      </c>
      <c r="L3793">
        <f t="shared" si="949"/>
        <v>1</v>
      </c>
      <c r="M3793">
        <f t="shared" si="950"/>
        <v>0</v>
      </c>
      <c r="N3793">
        <f t="shared" si="951"/>
        <v>1</v>
      </c>
      <c r="O3793">
        <f t="shared" si="952"/>
        <v>0</v>
      </c>
      <c r="P3793">
        <v>2</v>
      </c>
      <c r="Q3793">
        <f t="shared" si="953"/>
        <v>0</v>
      </c>
      <c r="R3793">
        <f t="shared" si="954"/>
        <v>0</v>
      </c>
      <c r="S3793">
        <f t="shared" si="955"/>
        <v>1</v>
      </c>
      <c r="T3793">
        <f t="shared" si="956"/>
        <v>0</v>
      </c>
      <c r="U3793">
        <v>1</v>
      </c>
      <c r="V3793">
        <f t="shared" si="957"/>
        <v>-7.4667195582070259E-3</v>
      </c>
      <c r="W3793">
        <f t="shared" si="958"/>
        <v>0.49813332878297917</v>
      </c>
      <c r="X3793">
        <f t="shared" si="959"/>
        <v>1.0149891910173749</v>
      </c>
      <c r="Y3793">
        <f t="shared" si="960"/>
        <v>0</v>
      </c>
      <c r="Z3793" t="s">
        <v>3825</v>
      </c>
    </row>
    <row r="3794" spans="1:26" x14ac:dyDescent="0.25">
      <c r="A3794" t="s">
        <v>26</v>
      </c>
      <c r="B3794" t="s">
        <v>27</v>
      </c>
      <c r="C3794" t="s">
        <v>35</v>
      </c>
      <c r="D3794">
        <v>0</v>
      </c>
      <c r="F3794">
        <v>1</v>
      </c>
      <c r="G3794">
        <v>69.099999999999994</v>
      </c>
      <c r="H3794">
        <f t="shared" si="945"/>
        <v>1</v>
      </c>
      <c r="I3794">
        <f t="shared" si="946"/>
        <v>0</v>
      </c>
      <c r="J3794">
        <f t="shared" si="947"/>
        <v>0</v>
      </c>
      <c r="K3794">
        <f t="shared" si="948"/>
        <v>1</v>
      </c>
      <c r="L3794">
        <f t="shared" si="949"/>
        <v>0</v>
      </c>
      <c r="M3794">
        <f t="shared" si="950"/>
        <v>1</v>
      </c>
      <c r="N3794">
        <f t="shared" si="951"/>
        <v>0</v>
      </c>
      <c r="O3794">
        <f t="shared" si="952"/>
        <v>0</v>
      </c>
      <c r="P3794">
        <v>6</v>
      </c>
      <c r="Q3794">
        <f t="shared" si="953"/>
        <v>1</v>
      </c>
      <c r="R3794">
        <f t="shared" si="954"/>
        <v>0</v>
      </c>
      <c r="S3794">
        <f t="shared" si="955"/>
        <v>0</v>
      </c>
      <c r="T3794">
        <f t="shared" si="956"/>
        <v>0</v>
      </c>
      <c r="U3794">
        <v>0</v>
      </c>
      <c r="V3794">
        <f t="shared" si="957"/>
        <v>0.52081709058266989</v>
      </c>
      <c r="W3794">
        <f t="shared" si="958"/>
        <v>0.62733880956109522</v>
      </c>
      <c r="X3794">
        <f t="shared" si="959"/>
        <v>0.27125044184299696</v>
      </c>
      <c r="Y3794">
        <f t="shared" si="960"/>
        <v>1</v>
      </c>
      <c r="Z3794" t="s">
        <v>3826</v>
      </c>
    </row>
    <row r="3795" spans="1:26" x14ac:dyDescent="0.25">
      <c r="A3795" t="s">
        <v>26</v>
      </c>
      <c r="B3795" t="s">
        <v>27</v>
      </c>
      <c r="C3795" t="s">
        <v>35</v>
      </c>
      <c r="D3795">
        <v>1</v>
      </c>
      <c r="F3795">
        <v>1</v>
      </c>
      <c r="G3795">
        <v>91.25</v>
      </c>
      <c r="H3795">
        <f t="shared" si="945"/>
        <v>0</v>
      </c>
      <c r="I3795">
        <f t="shared" si="946"/>
        <v>1</v>
      </c>
      <c r="J3795">
        <f t="shared" si="947"/>
        <v>0</v>
      </c>
      <c r="K3795">
        <f t="shared" si="948"/>
        <v>1</v>
      </c>
      <c r="L3795">
        <f t="shared" si="949"/>
        <v>0</v>
      </c>
      <c r="M3795">
        <f t="shared" si="950"/>
        <v>1</v>
      </c>
      <c r="N3795">
        <f t="shared" si="951"/>
        <v>0</v>
      </c>
      <c r="O3795">
        <f t="shared" si="952"/>
        <v>0</v>
      </c>
      <c r="P3795">
        <v>26</v>
      </c>
      <c r="Q3795">
        <f t="shared" si="953"/>
        <v>1</v>
      </c>
      <c r="R3795">
        <f t="shared" si="954"/>
        <v>0</v>
      </c>
      <c r="S3795">
        <f t="shared" si="955"/>
        <v>0</v>
      </c>
      <c r="T3795">
        <f t="shared" si="956"/>
        <v>0</v>
      </c>
      <c r="U3795">
        <v>1</v>
      </c>
      <c r="V3795">
        <f t="shared" si="957"/>
        <v>0.53679554961704046</v>
      </c>
      <c r="W3795">
        <f t="shared" si="958"/>
        <v>0.63106666654972465</v>
      </c>
      <c r="X3795">
        <f t="shared" si="959"/>
        <v>0.21455836285457963</v>
      </c>
      <c r="Y3795">
        <f t="shared" si="960"/>
        <v>1</v>
      </c>
      <c r="Z3795" t="s">
        <v>3827</v>
      </c>
    </row>
    <row r="3796" spans="1:26" x14ac:dyDescent="0.25">
      <c r="A3796" t="s">
        <v>26</v>
      </c>
      <c r="B3796" t="s">
        <v>30</v>
      </c>
      <c r="C3796" t="s">
        <v>23</v>
      </c>
      <c r="D3796">
        <v>0</v>
      </c>
      <c r="F3796">
        <v>1</v>
      </c>
      <c r="G3796">
        <v>20.25</v>
      </c>
      <c r="H3796">
        <f t="shared" si="945"/>
        <v>1</v>
      </c>
      <c r="I3796">
        <f t="shared" si="946"/>
        <v>0</v>
      </c>
      <c r="J3796">
        <f t="shared" si="947"/>
        <v>0</v>
      </c>
      <c r="K3796">
        <f t="shared" si="948"/>
        <v>0</v>
      </c>
      <c r="L3796">
        <f t="shared" si="949"/>
        <v>1</v>
      </c>
      <c r="M3796">
        <f t="shared" si="950"/>
        <v>1</v>
      </c>
      <c r="N3796">
        <f t="shared" si="951"/>
        <v>0</v>
      </c>
      <c r="O3796">
        <f t="shared" si="952"/>
        <v>0</v>
      </c>
      <c r="P3796">
        <v>9</v>
      </c>
      <c r="Q3796">
        <f t="shared" si="953"/>
        <v>0</v>
      </c>
      <c r="R3796">
        <f t="shared" si="954"/>
        <v>1</v>
      </c>
      <c r="S3796">
        <f t="shared" si="955"/>
        <v>0</v>
      </c>
      <c r="T3796">
        <f t="shared" si="956"/>
        <v>0</v>
      </c>
      <c r="U3796">
        <v>0</v>
      </c>
      <c r="V3796">
        <f t="shared" si="957"/>
        <v>0.26060606236490003</v>
      </c>
      <c r="W3796">
        <f t="shared" si="958"/>
        <v>0.56478526951591379</v>
      </c>
      <c r="X3796">
        <f t="shared" si="959"/>
        <v>6.7915519741338165E-2</v>
      </c>
      <c r="Y3796">
        <f t="shared" si="960"/>
        <v>0</v>
      </c>
      <c r="Z3796" t="s">
        <v>3828</v>
      </c>
    </row>
    <row r="3797" spans="1:26" x14ac:dyDescent="0.25">
      <c r="A3797" t="s">
        <v>26</v>
      </c>
      <c r="B3797" t="s">
        <v>30</v>
      </c>
      <c r="C3797" t="s">
        <v>25</v>
      </c>
      <c r="D3797">
        <v>0</v>
      </c>
      <c r="F3797">
        <v>1</v>
      </c>
      <c r="G3797">
        <v>54.75</v>
      </c>
      <c r="H3797">
        <f t="shared" si="945"/>
        <v>1</v>
      </c>
      <c r="I3797">
        <f t="shared" si="946"/>
        <v>0</v>
      </c>
      <c r="J3797">
        <f t="shared" si="947"/>
        <v>1</v>
      </c>
      <c r="K3797">
        <f t="shared" si="948"/>
        <v>0</v>
      </c>
      <c r="L3797">
        <f t="shared" si="949"/>
        <v>0</v>
      </c>
      <c r="M3797">
        <f t="shared" si="950"/>
        <v>1</v>
      </c>
      <c r="N3797">
        <f t="shared" si="951"/>
        <v>0</v>
      </c>
      <c r="O3797">
        <f t="shared" si="952"/>
        <v>0</v>
      </c>
      <c r="P3797">
        <v>8</v>
      </c>
      <c r="Q3797">
        <f t="shared" si="953"/>
        <v>0</v>
      </c>
      <c r="R3797">
        <f t="shared" si="954"/>
        <v>1</v>
      </c>
      <c r="S3797">
        <f t="shared" si="955"/>
        <v>0</v>
      </c>
      <c r="T3797">
        <f t="shared" si="956"/>
        <v>0</v>
      </c>
      <c r="U3797">
        <v>0</v>
      </c>
      <c r="V3797">
        <f t="shared" si="957"/>
        <v>0.34798485256330797</v>
      </c>
      <c r="W3797">
        <f t="shared" si="958"/>
        <v>0.58612882576825098</v>
      </c>
      <c r="X3797">
        <f t="shared" si="959"/>
        <v>0.12109345761350718</v>
      </c>
      <c r="Y3797">
        <f t="shared" si="960"/>
        <v>1</v>
      </c>
      <c r="Z3797" t="s">
        <v>3829</v>
      </c>
    </row>
    <row r="3798" spans="1:26" x14ac:dyDescent="0.25">
      <c r="A3798" t="s">
        <v>26</v>
      </c>
      <c r="B3798" t="s">
        <v>27</v>
      </c>
      <c r="C3798" t="s">
        <v>35</v>
      </c>
      <c r="D3798">
        <v>0</v>
      </c>
      <c r="F3798">
        <v>1</v>
      </c>
      <c r="G3798">
        <v>81.45</v>
      </c>
      <c r="H3798">
        <f t="shared" si="945"/>
        <v>1</v>
      </c>
      <c r="I3798">
        <f t="shared" si="946"/>
        <v>0</v>
      </c>
      <c r="J3798">
        <f t="shared" si="947"/>
        <v>0</v>
      </c>
      <c r="K3798">
        <f t="shared" si="948"/>
        <v>1</v>
      </c>
      <c r="L3798">
        <f t="shared" si="949"/>
        <v>0</v>
      </c>
      <c r="M3798">
        <f t="shared" si="950"/>
        <v>1</v>
      </c>
      <c r="N3798">
        <f t="shared" si="951"/>
        <v>0</v>
      </c>
      <c r="O3798">
        <f t="shared" si="952"/>
        <v>0</v>
      </c>
      <c r="P3798">
        <v>12</v>
      </c>
      <c r="Q3798">
        <f t="shared" si="953"/>
        <v>1</v>
      </c>
      <c r="R3798">
        <f t="shared" si="954"/>
        <v>0</v>
      </c>
      <c r="S3798">
        <f t="shared" si="955"/>
        <v>0</v>
      </c>
      <c r="T3798">
        <f t="shared" si="956"/>
        <v>0</v>
      </c>
      <c r="U3798">
        <v>0</v>
      </c>
      <c r="V3798">
        <f t="shared" si="957"/>
        <v>0.52151680656898625</v>
      </c>
      <c r="W3798">
        <f t="shared" si="958"/>
        <v>0.62750237796152897</v>
      </c>
      <c r="X3798">
        <f t="shared" si="959"/>
        <v>0.27197977953391339</v>
      </c>
      <c r="Y3798">
        <f t="shared" si="960"/>
        <v>1</v>
      </c>
      <c r="Z3798" t="s">
        <v>3830</v>
      </c>
    </row>
    <row r="3799" spans="1:26" x14ac:dyDescent="0.25">
      <c r="A3799" t="s">
        <v>26</v>
      </c>
      <c r="B3799" t="s">
        <v>27</v>
      </c>
      <c r="C3799" t="s">
        <v>25</v>
      </c>
      <c r="D3799">
        <v>0</v>
      </c>
      <c r="F3799">
        <v>1</v>
      </c>
      <c r="G3799">
        <v>49.1</v>
      </c>
      <c r="H3799">
        <f t="shared" si="945"/>
        <v>1</v>
      </c>
      <c r="I3799">
        <f t="shared" si="946"/>
        <v>0</v>
      </c>
      <c r="J3799">
        <f t="shared" si="947"/>
        <v>1</v>
      </c>
      <c r="K3799">
        <f t="shared" si="948"/>
        <v>0</v>
      </c>
      <c r="L3799">
        <f t="shared" si="949"/>
        <v>0</v>
      </c>
      <c r="M3799">
        <f t="shared" si="950"/>
        <v>1</v>
      </c>
      <c r="N3799">
        <f t="shared" si="951"/>
        <v>0</v>
      </c>
      <c r="O3799">
        <f t="shared" si="952"/>
        <v>0</v>
      </c>
      <c r="P3799">
        <v>15</v>
      </c>
      <c r="Q3799">
        <f t="shared" si="953"/>
        <v>1</v>
      </c>
      <c r="R3799">
        <f t="shared" si="954"/>
        <v>0</v>
      </c>
      <c r="S3799">
        <f t="shared" si="955"/>
        <v>0</v>
      </c>
      <c r="T3799">
        <f t="shared" si="956"/>
        <v>0</v>
      </c>
      <c r="U3799">
        <v>1</v>
      </c>
      <c r="V3799">
        <f t="shared" si="957"/>
        <v>0.47108136395627631</v>
      </c>
      <c r="W3799">
        <f t="shared" si="958"/>
        <v>0.61563966878160614</v>
      </c>
      <c r="X3799">
        <f t="shared" si="959"/>
        <v>0.27975492355435305</v>
      </c>
      <c r="Y3799">
        <f t="shared" si="960"/>
        <v>1</v>
      </c>
      <c r="Z3799" t="s">
        <v>3831</v>
      </c>
    </row>
    <row r="3800" spans="1:26" x14ac:dyDescent="0.25">
      <c r="A3800" t="s">
        <v>29</v>
      </c>
      <c r="B3800" t="s">
        <v>27</v>
      </c>
      <c r="C3800" t="s">
        <v>25</v>
      </c>
      <c r="D3800">
        <v>0</v>
      </c>
      <c r="F3800">
        <v>1</v>
      </c>
      <c r="G3800">
        <v>80.2</v>
      </c>
      <c r="H3800">
        <f t="shared" si="945"/>
        <v>1</v>
      </c>
      <c r="I3800">
        <f t="shared" si="946"/>
        <v>0</v>
      </c>
      <c r="J3800">
        <f t="shared" si="947"/>
        <v>1</v>
      </c>
      <c r="K3800">
        <f t="shared" si="948"/>
        <v>0</v>
      </c>
      <c r="L3800">
        <f t="shared" si="949"/>
        <v>0</v>
      </c>
      <c r="M3800">
        <f t="shared" si="950"/>
        <v>0</v>
      </c>
      <c r="N3800">
        <f t="shared" si="951"/>
        <v>1</v>
      </c>
      <c r="O3800">
        <f t="shared" si="952"/>
        <v>0</v>
      </c>
      <c r="P3800">
        <v>43</v>
      </c>
      <c r="Q3800">
        <f t="shared" si="953"/>
        <v>1</v>
      </c>
      <c r="R3800">
        <f t="shared" si="954"/>
        <v>0</v>
      </c>
      <c r="S3800">
        <f t="shared" si="955"/>
        <v>0</v>
      </c>
      <c r="T3800">
        <f t="shared" si="956"/>
        <v>0</v>
      </c>
      <c r="U3800">
        <v>0</v>
      </c>
      <c r="V3800">
        <f t="shared" si="957"/>
        <v>0.25297630802195908</v>
      </c>
      <c r="W3800">
        <f t="shared" si="958"/>
        <v>0.56290893564828992</v>
      </c>
      <c r="X3800">
        <f t="shared" si="959"/>
        <v>6.399701242042112E-2</v>
      </c>
      <c r="Y3800">
        <f t="shared" si="960"/>
        <v>0</v>
      </c>
      <c r="Z3800" t="s">
        <v>3832</v>
      </c>
    </row>
    <row r="3801" spans="1:26" x14ac:dyDescent="0.25">
      <c r="A3801" t="s">
        <v>26</v>
      </c>
      <c r="B3801" t="s">
        <v>27</v>
      </c>
      <c r="C3801" t="s">
        <v>35</v>
      </c>
      <c r="D3801">
        <v>0</v>
      </c>
      <c r="F3801">
        <v>1</v>
      </c>
      <c r="G3801">
        <v>100.3</v>
      </c>
      <c r="H3801">
        <f t="shared" si="945"/>
        <v>1</v>
      </c>
      <c r="I3801">
        <f t="shared" si="946"/>
        <v>0</v>
      </c>
      <c r="J3801">
        <f t="shared" si="947"/>
        <v>0</v>
      </c>
      <c r="K3801">
        <f t="shared" si="948"/>
        <v>1</v>
      </c>
      <c r="L3801">
        <f t="shared" si="949"/>
        <v>0</v>
      </c>
      <c r="M3801">
        <f t="shared" si="950"/>
        <v>1</v>
      </c>
      <c r="N3801">
        <f t="shared" si="951"/>
        <v>0</v>
      </c>
      <c r="O3801">
        <f t="shared" si="952"/>
        <v>0</v>
      </c>
      <c r="P3801">
        <v>42</v>
      </c>
      <c r="Q3801">
        <f t="shared" si="953"/>
        <v>1</v>
      </c>
      <c r="R3801">
        <f t="shared" si="954"/>
        <v>0</v>
      </c>
      <c r="S3801">
        <f t="shared" si="955"/>
        <v>0</v>
      </c>
      <c r="T3801">
        <f t="shared" si="956"/>
        <v>0</v>
      </c>
      <c r="U3801">
        <v>0</v>
      </c>
      <c r="V3801">
        <f t="shared" si="957"/>
        <v>0.55090500110529472</v>
      </c>
      <c r="W3801">
        <f t="shared" si="958"/>
        <v>0.63434553268460658</v>
      </c>
      <c r="X3801">
        <f t="shared" si="959"/>
        <v>0.3034963202428248</v>
      </c>
      <c r="Y3801">
        <f t="shared" si="960"/>
        <v>1</v>
      </c>
      <c r="Z3801" t="s">
        <v>3833</v>
      </c>
    </row>
    <row r="3802" spans="1:26" x14ac:dyDescent="0.25">
      <c r="A3802" t="s">
        <v>26</v>
      </c>
      <c r="B3802" t="s">
        <v>38</v>
      </c>
      <c r="C3802" t="s">
        <v>25</v>
      </c>
      <c r="D3802">
        <v>0</v>
      </c>
      <c r="F3802">
        <v>1</v>
      </c>
      <c r="G3802">
        <v>65.25</v>
      </c>
      <c r="H3802">
        <f t="shared" si="945"/>
        <v>1</v>
      </c>
      <c r="I3802">
        <f t="shared" si="946"/>
        <v>0</v>
      </c>
      <c r="J3802">
        <f t="shared" si="947"/>
        <v>1</v>
      </c>
      <c r="K3802">
        <f t="shared" si="948"/>
        <v>0</v>
      </c>
      <c r="L3802">
        <f t="shared" si="949"/>
        <v>0</v>
      </c>
      <c r="M3802">
        <f t="shared" si="950"/>
        <v>1</v>
      </c>
      <c r="N3802">
        <f t="shared" si="951"/>
        <v>0</v>
      </c>
      <c r="O3802">
        <f t="shared" si="952"/>
        <v>0</v>
      </c>
      <c r="P3802">
        <v>31</v>
      </c>
      <c r="Q3802">
        <f t="shared" si="953"/>
        <v>0</v>
      </c>
      <c r="R3802">
        <f t="shared" si="954"/>
        <v>0</v>
      </c>
      <c r="S3802">
        <f t="shared" si="955"/>
        <v>1</v>
      </c>
      <c r="T3802">
        <f t="shared" si="956"/>
        <v>0</v>
      </c>
      <c r="U3802">
        <v>1</v>
      </c>
      <c r="V3802">
        <f t="shared" si="957"/>
        <v>0.36435493440050898</v>
      </c>
      <c r="W3802">
        <f t="shared" si="958"/>
        <v>0.59009423058153188</v>
      </c>
      <c r="X3802">
        <f t="shared" si="959"/>
        <v>0.40404464942098117</v>
      </c>
      <c r="Y3802">
        <f t="shared" si="960"/>
        <v>1</v>
      </c>
      <c r="Z3802" t="s">
        <v>3834</v>
      </c>
    </row>
    <row r="3803" spans="1:26" x14ac:dyDescent="0.25">
      <c r="A3803" t="s">
        <v>45</v>
      </c>
      <c r="B3803" t="s">
        <v>38</v>
      </c>
      <c r="C3803" t="s">
        <v>35</v>
      </c>
      <c r="D3803">
        <v>0</v>
      </c>
      <c r="F3803">
        <v>1</v>
      </c>
      <c r="G3803">
        <v>90.95</v>
      </c>
      <c r="H3803">
        <f t="shared" si="945"/>
        <v>1</v>
      </c>
      <c r="I3803">
        <f t="shared" si="946"/>
        <v>0</v>
      </c>
      <c r="J3803">
        <f t="shared" si="947"/>
        <v>0</v>
      </c>
      <c r="K3803">
        <f t="shared" si="948"/>
        <v>1</v>
      </c>
      <c r="L3803">
        <f t="shared" si="949"/>
        <v>0</v>
      </c>
      <c r="M3803">
        <f t="shared" si="950"/>
        <v>0</v>
      </c>
      <c r="N3803">
        <f t="shared" si="951"/>
        <v>0</v>
      </c>
      <c r="O3803">
        <f t="shared" si="952"/>
        <v>1</v>
      </c>
      <c r="P3803">
        <v>66</v>
      </c>
      <c r="Q3803">
        <f t="shared" si="953"/>
        <v>0</v>
      </c>
      <c r="R3803">
        <f t="shared" si="954"/>
        <v>0</v>
      </c>
      <c r="S3803">
        <f t="shared" si="955"/>
        <v>1</v>
      </c>
      <c r="T3803">
        <f t="shared" si="956"/>
        <v>0</v>
      </c>
      <c r="U3803">
        <v>0</v>
      </c>
      <c r="V3803">
        <f t="shared" si="957"/>
        <v>8.6725203036021964E-2</v>
      </c>
      <c r="W3803">
        <f t="shared" si="958"/>
        <v>0.52166772174551135</v>
      </c>
      <c r="X3803">
        <f t="shared" si="959"/>
        <v>7.5212608416392332E-3</v>
      </c>
      <c r="Y3803">
        <f t="shared" si="960"/>
        <v>0</v>
      </c>
      <c r="Z3803" t="s">
        <v>3835</v>
      </c>
    </row>
    <row r="3804" spans="1:26" x14ac:dyDescent="0.25">
      <c r="A3804" t="s">
        <v>26</v>
      </c>
      <c r="B3804" t="s">
        <v>27</v>
      </c>
      <c r="C3804" t="s">
        <v>35</v>
      </c>
      <c r="D3804">
        <v>1</v>
      </c>
      <c r="F3804">
        <v>1</v>
      </c>
      <c r="G3804">
        <v>85.45</v>
      </c>
      <c r="H3804">
        <f t="shared" si="945"/>
        <v>0</v>
      </c>
      <c r="I3804">
        <f t="shared" si="946"/>
        <v>1</v>
      </c>
      <c r="J3804">
        <f t="shared" si="947"/>
        <v>0</v>
      </c>
      <c r="K3804">
        <f t="shared" si="948"/>
        <v>1</v>
      </c>
      <c r="L3804">
        <f t="shared" si="949"/>
        <v>0</v>
      </c>
      <c r="M3804">
        <f t="shared" si="950"/>
        <v>1</v>
      </c>
      <c r="N3804">
        <f t="shared" si="951"/>
        <v>0</v>
      </c>
      <c r="O3804">
        <f t="shared" si="952"/>
        <v>0</v>
      </c>
      <c r="P3804">
        <v>18</v>
      </c>
      <c r="Q3804">
        <f t="shared" si="953"/>
        <v>1</v>
      </c>
      <c r="R3804">
        <f t="shared" si="954"/>
        <v>0</v>
      </c>
      <c r="S3804">
        <f t="shared" si="955"/>
        <v>0</v>
      </c>
      <c r="T3804">
        <f t="shared" si="956"/>
        <v>0</v>
      </c>
      <c r="U3804">
        <v>1</v>
      </c>
      <c r="V3804">
        <f t="shared" si="957"/>
        <v>0.52775302822125325</v>
      </c>
      <c r="W3804">
        <f t="shared" si="958"/>
        <v>0.62895888917418019</v>
      </c>
      <c r="X3804">
        <f t="shared" si="959"/>
        <v>0.22301720235419642</v>
      </c>
      <c r="Y3804">
        <f t="shared" si="960"/>
        <v>1</v>
      </c>
      <c r="Z3804" t="s">
        <v>3836</v>
      </c>
    </row>
    <row r="3805" spans="1:26" x14ac:dyDescent="0.25">
      <c r="A3805" t="s">
        <v>26</v>
      </c>
      <c r="B3805" t="s">
        <v>30</v>
      </c>
      <c r="C3805" t="s">
        <v>23</v>
      </c>
      <c r="D3805">
        <v>0</v>
      </c>
      <c r="F3805">
        <v>1</v>
      </c>
      <c r="G3805">
        <v>20</v>
      </c>
      <c r="H3805">
        <f t="shared" si="945"/>
        <v>1</v>
      </c>
      <c r="I3805">
        <f t="shared" si="946"/>
        <v>0</v>
      </c>
      <c r="J3805">
        <f t="shared" si="947"/>
        <v>0</v>
      </c>
      <c r="K3805">
        <f t="shared" si="948"/>
        <v>0</v>
      </c>
      <c r="L3805">
        <f t="shared" si="949"/>
        <v>1</v>
      </c>
      <c r="M3805">
        <f t="shared" si="950"/>
        <v>1</v>
      </c>
      <c r="N3805">
        <f t="shared" si="951"/>
        <v>0</v>
      </c>
      <c r="O3805">
        <f t="shared" si="952"/>
        <v>0</v>
      </c>
      <c r="P3805">
        <v>1</v>
      </c>
      <c r="Q3805">
        <f t="shared" si="953"/>
        <v>0</v>
      </c>
      <c r="R3805">
        <f t="shared" si="954"/>
        <v>1</v>
      </c>
      <c r="S3805">
        <f t="shared" si="955"/>
        <v>0</v>
      </c>
      <c r="T3805">
        <f t="shared" si="956"/>
        <v>0</v>
      </c>
      <c r="U3805">
        <v>0</v>
      </c>
      <c r="V3805">
        <f t="shared" si="957"/>
        <v>0.26507946777238905</v>
      </c>
      <c r="W3805">
        <f t="shared" si="958"/>
        <v>0.56588452498940778</v>
      </c>
      <c r="X3805">
        <f t="shared" si="959"/>
        <v>7.026712423449305E-2</v>
      </c>
      <c r="Y3805">
        <f t="shared" si="960"/>
        <v>0</v>
      </c>
      <c r="Z3805" t="s">
        <v>3837</v>
      </c>
    </row>
    <row r="3806" spans="1:26" x14ac:dyDescent="0.25">
      <c r="A3806" t="s">
        <v>45</v>
      </c>
      <c r="B3806" t="s">
        <v>27</v>
      </c>
      <c r="C3806" t="s">
        <v>35</v>
      </c>
      <c r="D3806">
        <v>0</v>
      </c>
      <c r="F3806">
        <v>1</v>
      </c>
      <c r="G3806">
        <v>94.1</v>
      </c>
      <c r="H3806">
        <f t="shared" si="945"/>
        <v>1</v>
      </c>
      <c r="I3806">
        <f t="shared" si="946"/>
        <v>0</v>
      </c>
      <c r="J3806">
        <f t="shared" si="947"/>
        <v>0</v>
      </c>
      <c r="K3806">
        <f t="shared" si="948"/>
        <v>1</v>
      </c>
      <c r="L3806">
        <f t="shared" si="949"/>
        <v>0</v>
      </c>
      <c r="M3806">
        <f t="shared" si="950"/>
        <v>0</v>
      </c>
      <c r="N3806">
        <f t="shared" si="951"/>
        <v>0</v>
      </c>
      <c r="O3806">
        <f t="shared" si="952"/>
        <v>1</v>
      </c>
      <c r="P3806">
        <v>61</v>
      </c>
      <c r="Q3806">
        <f t="shared" si="953"/>
        <v>1</v>
      </c>
      <c r="R3806">
        <f t="shared" si="954"/>
        <v>0</v>
      </c>
      <c r="S3806">
        <f t="shared" si="955"/>
        <v>0</v>
      </c>
      <c r="T3806">
        <f t="shared" si="956"/>
        <v>0</v>
      </c>
      <c r="U3806">
        <v>1</v>
      </c>
      <c r="V3806">
        <f t="shared" si="957"/>
        <v>0.21471312222043096</v>
      </c>
      <c r="W3806">
        <f t="shared" si="958"/>
        <v>0.55347300508180375</v>
      </c>
      <c r="X3806">
        <f t="shared" si="959"/>
        <v>0.61667548041278386</v>
      </c>
      <c r="Y3806">
        <f t="shared" si="960"/>
        <v>0</v>
      </c>
      <c r="Z3806" t="s">
        <v>3838</v>
      </c>
    </row>
    <row r="3807" spans="1:26" x14ac:dyDescent="0.25">
      <c r="A3807" t="s">
        <v>26</v>
      </c>
      <c r="B3807" t="s">
        <v>27</v>
      </c>
      <c r="C3807" t="s">
        <v>35</v>
      </c>
      <c r="D3807">
        <v>0</v>
      </c>
      <c r="F3807">
        <v>1</v>
      </c>
      <c r="G3807">
        <v>79.849999999999994</v>
      </c>
      <c r="H3807">
        <f t="shared" si="945"/>
        <v>1</v>
      </c>
      <c r="I3807">
        <f t="shared" si="946"/>
        <v>0</v>
      </c>
      <c r="J3807">
        <f t="shared" si="947"/>
        <v>0</v>
      </c>
      <c r="K3807">
        <f t="shared" si="948"/>
        <v>1</v>
      </c>
      <c r="L3807">
        <f t="shared" si="949"/>
        <v>0</v>
      </c>
      <c r="M3807">
        <f t="shared" si="950"/>
        <v>1</v>
      </c>
      <c r="N3807">
        <f t="shared" si="951"/>
        <v>0</v>
      </c>
      <c r="O3807">
        <f t="shared" si="952"/>
        <v>0</v>
      </c>
      <c r="P3807">
        <v>10</v>
      </c>
      <c r="Q3807">
        <f t="shared" si="953"/>
        <v>1</v>
      </c>
      <c r="R3807">
        <f t="shared" si="954"/>
        <v>0</v>
      </c>
      <c r="S3807">
        <f t="shared" si="955"/>
        <v>0</v>
      </c>
      <c r="T3807">
        <f t="shared" si="956"/>
        <v>0</v>
      </c>
      <c r="U3807">
        <v>0</v>
      </c>
      <c r="V3807">
        <f t="shared" si="957"/>
        <v>0.53757693627313763</v>
      </c>
      <c r="W3807">
        <f t="shared" si="958"/>
        <v>0.63124857154684733</v>
      </c>
      <c r="X3807">
        <f t="shared" si="959"/>
        <v>0.28898896241281308</v>
      </c>
      <c r="Y3807">
        <f t="shared" si="960"/>
        <v>1</v>
      </c>
      <c r="Z3807" t="s">
        <v>3839</v>
      </c>
    </row>
    <row r="3808" spans="1:26" x14ac:dyDescent="0.25">
      <c r="A3808" t="s">
        <v>26</v>
      </c>
      <c r="B3808" t="s">
        <v>27</v>
      </c>
      <c r="C3808" t="s">
        <v>35</v>
      </c>
      <c r="D3808">
        <v>1</v>
      </c>
      <c r="F3808">
        <v>1</v>
      </c>
      <c r="G3808">
        <v>71.650000000000006</v>
      </c>
      <c r="H3808">
        <f t="shared" si="945"/>
        <v>0</v>
      </c>
      <c r="I3808">
        <f t="shared" si="946"/>
        <v>1</v>
      </c>
      <c r="J3808">
        <f t="shared" si="947"/>
        <v>0</v>
      </c>
      <c r="K3808">
        <f t="shared" si="948"/>
        <v>1</v>
      </c>
      <c r="L3808">
        <f t="shared" si="949"/>
        <v>0</v>
      </c>
      <c r="M3808">
        <f t="shared" si="950"/>
        <v>1</v>
      </c>
      <c r="N3808">
        <f t="shared" si="951"/>
        <v>0</v>
      </c>
      <c r="O3808">
        <f t="shared" si="952"/>
        <v>0</v>
      </c>
      <c r="P3808">
        <v>1</v>
      </c>
      <c r="Q3808">
        <f t="shared" si="953"/>
        <v>1</v>
      </c>
      <c r="R3808">
        <f t="shared" si="954"/>
        <v>0</v>
      </c>
      <c r="S3808">
        <f t="shared" si="955"/>
        <v>0</v>
      </c>
      <c r="T3808">
        <f t="shared" si="956"/>
        <v>0</v>
      </c>
      <c r="U3808">
        <v>1</v>
      </c>
      <c r="V3808">
        <f t="shared" si="957"/>
        <v>0.52479268188599015</v>
      </c>
      <c r="W3808">
        <f t="shared" si="958"/>
        <v>0.62826777098093289</v>
      </c>
      <c r="X3808">
        <f t="shared" si="959"/>
        <v>0.22582199518910975</v>
      </c>
      <c r="Y3808">
        <f t="shared" si="960"/>
        <v>1</v>
      </c>
      <c r="Z3808" t="s">
        <v>3840</v>
      </c>
    </row>
    <row r="3809" spans="1:26" x14ac:dyDescent="0.25">
      <c r="A3809" t="s">
        <v>26</v>
      </c>
      <c r="B3809" t="s">
        <v>27</v>
      </c>
      <c r="C3809" t="s">
        <v>35</v>
      </c>
      <c r="D3809">
        <v>1</v>
      </c>
      <c r="F3809">
        <v>1</v>
      </c>
      <c r="G3809">
        <v>73.55</v>
      </c>
      <c r="H3809">
        <f t="shared" si="945"/>
        <v>0</v>
      </c>
      <c r="I3809">
        <f t="shared" si="946"/>
        <v>1</v>
      </c>
      <c r="J3809">
        <f t="shared" si="947"/>
        <v>0</v>
      </c>
      <c r="K3809">
        <f t="shared" si="948"/>
        <v>1</v>
      </c>
      <c r="L3809">
        <f t="shared" si="949"/>
        <v>0</v>
      </c>
      <c r="M3809">
        <f t="shared" si="950"/>
        <v>1</v>
      </c>
      <c r="N3809">
        <f t="shared" si="951"/>
        <v>0</v>
      </c>
      <c r="O3809">
        <f t="shared" si="952"/>
        <v>0</v>
      </c>
      <c r="P3809">
        <v>18</v>
      </c>
      <c r="Q3809">
        <f t="shared" si="953"/>
        <v>1</v>
      </c>
      <c r="R3809">
        <f t="shared" si="954"/>
        <v>0</v>
      </c>
      <c r="S3809">
        <f t="shared" si="955"/>
        <v>0</v>
      </c>
      <c r="T3809">
        <f t="shared" si="956"/>
        <v>0</v>
      </c>
      <c r="U3809">
        <v>0</v>
      </c>
      <c r="V3809">
        <f t="shared" si="957"/>
        <v>0.51406343806651444</v>
      </c>
      <c r="W3809">
        <f t="shared" si="958"/>
        <v>0.62575855505644518</v>
      </c>
      <c r="X3809">
        <f t="shared" si="959"/>
        <v>0.26426121835676514</v>
      </c>
      <c r="Y3809">
        <f t="shared" si="960"/>
        <v>1</v>
      </c>
      <c r="Z3809" t="s">
        <v>3841</v>
      </c>
    </row>
    <row r="3810" spans="1:26" x14ac:dyDescent="0.25">
      <c r="A3810" t="s">
        <v>26</v>
      </c>
      <c r="B3810" t="s">
        <v>27</v>
      </c>
      <c r="C3810" t="s">
        <v>35</v>
      </c>
      <c r="D3810">
        <v>0</v>
      </c>
      <c r="F3810">
        <v>1</v>
      </c>
      <c r="G3810">
        <v>104.65</v>
      </c>
      <c r="H3810">
        <f t="shared" si="945"/>
        <v>1</v>
      </c>
      <c r="I3810">
        <f t="shared" si="946"/>
        <v>0</v>
      </c>
      <c r="J3810">
        <f t="shared" si="947"/>
        <v>0</v>
      </c>
      <c r="K3810">
        <f t="shared" si="948"/>
        <v>1</v>
      </c>
      <c r="L3810">
        <f t="shared" si="949"/>
        <v>0</v>
      </c>
      <c r="M3810">
        <f t="shared" si="950"/>
        <v>1</v>
      </c>
      <c r="N3810">
        <f t="shared" si="951"/>
        <v>0</v>
      </c>
      <c r="O3810">
        <f t="shared" si="952"/>
        <v>0</v>
      </c>
      <c r="P3810">
        <v>24</v>
      </c>
      <c r="Q3810">
        <f t="shared" si="953"/>
        <v>1</v>
      </c>
      <c r="R3810">
        <f t="shared" si="954"/>
        <v>0</v>
      </c>
      <c r="S3810">
        <f t="shared" si="955"/>
        <v>0</v>
      </c>
      <c r="T3810">
        <f t="shared" si="956"/>
        <v>0</v>
      </c>
      <c r="U3810">
        <v>1</v>
      </c>
      <c r="V3810">
        <f t="shared" si="957"/>
        <v>0.55768689215213518</v>
      </c>
      <c r="W3810">
        <f t="shared" si="958"/>
        <v>0.63591716301660206</v>
      </c>
      <c r="X3810">
        <f t="shared" si="959"/>
        <v>0.1956408853740369</v>
      </c>
      <c r="Y3810">
        <f t="shared" si="960"/>
        <v>1</v>
      </c>
      <c r="Z3810" t="s">
        <v>3842</v>
      </c>
    </row>
    <row r="3811" spans="1:26" x14ac:dyDescent="0.25">
      <c r="A3811" t="s">
        <v>26</v>
      </c>
      <c r="B3811" t="s">
        <v>30</v>
      </c>
      <c r="C3811" t="s">
        <v>23</v>
      </c>
      <c r="D3811">
        <v>0</v>
      </c>
      <c r="F3811">
        <v>1</v>
      </c>
      <c r="G3811">
        <v>19.3</v>
      </c>
      <c r="H3811">
        <f t="shared" si="945"/>
        <v>1</v>
      </c>
      <c r="I3811">
        <f t="shared" si="946"/>
        <v>0</v>
      </c>
      <c r="J3811">
        <f t="shared" si="947"/>
        <v>0</v>
      </c>
      <c r="K3811">
        <f t="shared" si="948"/>
        <v>0</v>
      </c>
      <c r="L3811">
        <f t="shared" si="949"/>
        <v>1</v>
      </c>
      <c r="M3811">
        <f t="shared" si="950"/>
        <v>1</v>
      </c>
      <c r="N3811">
        <f t="shared" si="951"/>
        <v>0</v>
      </c>
      <c r="O3811">
        <f t="shared" si="952"/>
        <v>0</v>
      </c>
      <c r="P3811">
        <v>3</v>
      </c>
      <c r="Q3811">
        <f t="shared" si="953"/>
        <v>0</v>
      </c>
      <c r="R3811">
        <f t="shared" si="954"/>
        <v>1</v>
      </c>
      <c r="S3811">
        <f t="shared" si="955"/>
        <v>0</v>
      </c>
      <c r="T3811">
        <f t="shared" si="956"/>
        <v>0</v>
      </c>
      <c r="U3811">
        <v>0</v>
      </c>
      <c r="V3811">
        <f t="shared" si="957"/>
        <v>0.25912495972248661</v>
      </c>
      <c r="W3811">
        <f t="shared" si="958"/>
        <v>0.5644211753677435</v>
      </c>
      <c r="X3811">
        <f t="shared" si="959"/>
        <v>6.7145744751180306E-2</v>
      </c>
      <c r="Y3811">
        <f t="shared" si="960"/>
        <v>0</v>
      </c>
      <c r="Z3811" t="s">
        <v>3843</v>
      </c>
    </row>
    <row r="3812" spans="1:26" x14ac:dyDescent="0.25">
      <c r="A3812" t="s">
        <v>29</v>
      </c>
      <c r="B3812" t="s">
        <v>38</v>
      </c>
      <c r="C3812" t="s">
        <v>23</v>
      </c>
      <c r="D3812">
        <v>0</v>
      </c>
      <c r="F3812">
        <v>1</v>
      </c>
      <c r="G3812">
        <v>20.149999999999999</v>
      </c>
      <c r="H3812">
        <f t="shared" si="945"/>
        <v>1</v>
      </c>
      <c r="I3812">
        <f t="shared" si="946"/>
        <v>0</v>
      </c>
      <c r="J3812">
        <f t="shared" si="947"/>
        <v>0</v>
      </c>
      <c r="K3812">
        <f t="shared" si="948"/>
        <v>0</v>
      </c>
      <c r="L3812">
        <f t="shared" si="949"/>
        <v>1</v>
      </c>
      <c r="M3812">
        <f t="shared" si="950"/>
        <v>0</v>
      </c>
      <c r="N3812">
        <f t="shared" si="951"/>
        <v>1</v>
      </c>
      <c r="O3812">
        <f t="shared" si="952"/>
        <v>0</v>
      </c>
      <c r="P3812">
        <v>50</v>
      </c>
      <c r="Q3812">
        <f t="shared" si="953"/>
        <v>0</v>
      </c>
      <c r="R3812">
        <f t="shared" si="954"/>
        <v>0</v>
      </c>
      <c r="S3812">
        <f t="shared" si="955"/>
        <v>1</v>
      </c>
      <c r="T3812">
        <f t="shared" si="956"/>
        <v>0</v>
      </c>
      <c r="U3812">
        <v>0</v>
      </c>
      <c r="V3812">
        <f t="shared" si="957"/>
        <v>-1.1004691717855983E-2</v>
      </c>
      <c r="W3812">
        <f t="shared" si="958"/>
        <v>0.49724885483486264</v>
      </c>
      <c r="X3812">
        <f t="shared" si="959"/>
        <v>1.2110323980504807E-4</v>
      </c>
      <c r="Y3812">
        <f t="shared" si="960"/>
        <v>0</v>
      </c>
      <c r="Z3812" t="s">
        <v>3844</v>
      </c>
    </row>
    <row r="3813" spans="1:26" x14ac:dyDescent="0.25">
      <c r="A3813" t="s">
        <v>26</v>
      </c>
      <c r="B3813" t="s">
        <v>27</v>
      </c>
      <c r="C3813" t="s">
        <v>25</v>
      </c>
      <c r="D3813">
        <v>0</v>
      </c>
      <c r="F3813">
        <v>1</v>
      </c>
      <c r="G3813">
        <v>44.55</v>
      </c>
      <c r="H3813">
        <f t="shared" si="945"/>
        <v>1</v>
      </c>
      <c r="I3813">
        <f t="shared" si="946"/>
        <v>0</v>
      </c>
      <c r="J3813">
        <f t="shared" si="947"/>
        <v>1</v>
      </c>
      <c r="K3813">
        <f t="shared" si="948"/>
        <v>0</v>
      </c>
      <c r="L3813">
        <f t="shared" si="949"/>
        <v>0</v>
      </c>
      <c r="M3813">
        <f t="shared" si="950"/>
        <v>1</v>
      </c>
      <c r="N3813">
        <f t="shared" si="951"/>
        <v>0</v>
      </c>
      <c r="O3813">
        <f t="shared" si="952"/>
        <v>0</v>
      </c>
      <c r="P3813">
        <v>1</v>
      </c>
      <c r="Q3813">
        <f t="shared" si="953"/>
        <v>1</v>
      </c>
      <c r="R3813">
        <f t="shared" si="954"/>
        <v>0</v>
      </c>
      <c r="S3813">
        <f t="shared" si="955"/>
        <v>0</v>
      </c>
      <c r="T3813">
        <f t="shared" si="956"/>
        <v>0</v>
      </c>
      <c r="U3813">
        <v>0</v>
      </c>
      <c r="V3813">
        <f t="shared" si="957"/>
        <v>0.4639876618268225</v>
      </c>
      <c r="W3813">
        <f t="shared" si="958"/>
        <v>0.61395973298585726</v>
      </c>
      <c r="X3813">
        <f t="shared" si="959"/>
        <v>0.21528455032752181</v>
      </c>
      <c r="Y3813">
        <f t="shared" si="960"/>
        <v>1</v>
      </c>
      <c r="Z3813" t="s">
        <v>3845</v>
      </c>
    </row>
    <row r="3814" spans="1:26" x14ac:dyDescent="0.25">
      <c r="A3814" t="s">
        <v>26</v>
      </c>
      <c r="B3814" t="s">
        <v>30</v>
      </c>
      <c r="C3814" t="s">
        <v>25</v>
      </c>
      <c r="D3814">
        <v>0</v>
      </c>
      <c r="F3814">
        <v>1</v>
      </c>
      <c r="G3814">
        <v>54.45</v>
      </c>
      <c r="H3814">
        <f t="shared" si="945"/>
        <v>1</v>
      </c>
      <c r="I3814">
        <f t="shared" si="946"/>
        <v>0</v>
      </c>
      <c r="J3814">
        <f t="shared" si="947"/>
        <v>1</v>
      </c>
      <c r="K3814">
        <f t="shared" si="948"/>
        <v>0</v>
      </c>
      <c r="L3814">
        <f t="shared" si="949"/>
        <v>0</v>
      </c>
      <c r="M3814">
        <f t="shared" si="950"/>
        <v>1</v>
      </c>
      <c r="N3814">
        <f t="shared" si="951"/>
        <v>0</v>
      </c>
      <c r="O3814">
        <f t="shared" si="952"/>
        <v>0</v>
      </c>
      <c r="P3814">
        <v>2</v>
      </c>
      <c r="Q3814">
        <f t="shared" si="953"/>
        <v>0</v>
      </c>
      <c r="R3814">
        <f t="shared" si="954"/>
        <v>1</v>
      </c>
      <c r="S3814">
        <f t="shared" si="955"/>
        <v>0</v>
      </c>
      <c r="T3814">
        <f t="shared" si="956"/>
        <v>0</v>
      </c>
      <c r="U3814">
        <v>0</v>
      </c>
      <c r="V3814">
        <f t="shared" si="957"/>
        <v>0.34265396667863224</v>
      </c>
      <c r="W3814">
        <f t="shared" si="958"/>
        <v>0.58483505877940822</v>
      </c>
      <c r="X3814">
        <f t="shared" si="959"/>
        <v>0.11741174088060122</v>
      </c>
      <c r="Y3814">
        <f t="shared" si="960"/>
        <v>1</v>
      </c>
      <c r="Z3814" t="s">
        <v>3846</v>
      </c>
    </row>
    <row r="3815" spans="1:26" x14ac:dyDescent="0.25">
      <c r="A3815" t="s">
        <v>29</v>
      </c>
      <c r="B3815" t="s">
        <v>33</v>
      </c>
      <c r="C3815" t="s">
        <v>23</v>
      </c>
      <c r="D3815">
        <v>0</v>
      </c>
      <c r="F3815">
        <v>1</v>
      </c>
      <c r="G3815">
        <v>19.649999999999999</v>
      </c>
      <c r="H3815">
        <f t="shared" si="945"/>
        <v>1</v>
      </c>
      <c r="I3815">
        <f t="shared" si="946"/>
        <v>0</v>
      </c>
      <c r="J3815">
        <f t="shared" si="947"/>
        <v>0</v>
      </c>
      <c r="K3815">
        <f t="shared" si="948"/>
        <v>0</v>
      </c>
      <c r="L3815">
        <f t="shared" si="949"/>
        <v>1</v>
      </c>
      <c r="M3815">
        <f t="shared" si="950"/>
        <v>0</v>
      </c>
      <c r="N3815">
        <f t="shared" si="951"/>
        <v>1</v>
      </c>
      <c r="O3815">
        <f t="shared" si="952"/>
        <v>0</v>
      </c>
      <c r="P3815">
        <v>17</v>
      </c>
      <c r="Q3815">
        <f t="shared" si="953"/>
        <v>0</v>
      </c>
      <c r="R3815">
        <f t="shared" si="954"/>
        <v>0</v>
      </c>
      <c r="S3815">
        <f t="shared" si="955"/>
        <v>0</v>
      </c>
      <c r="T3815">
        <f t="shared" si="956"/>
        <v>1</v>
      </c>
      <c r="U3815">
        <v>0</v>
      </c>
      <c r="V3815">
        <f t="shared" si="957"/>
        <v>-6.9210501636336637E-3</v>
      </c>
      <c r="W3815">
        <f t="shared" si="958"/>
        <v>0.49826974436582477</v>
      </c>
      <c r="X3815">
        <f t="shared" si="959"/>
        <v>4.7900935367533562E-5</v>
      </c>
      <c r="Y3815">
        <f t="shared" si="960"/>
        <v>0</v>
      </c>
      <c r="Z3815" t="s">
        <v>3847</v>
      </c>
    </row>
    <row r="3816" spans="1:26" x14ac:dyDescent="0.25">
      <c r="A3816" t="s">
        <v>45</v>
      </c>
      <c r="B3816" t="s">
        <v>27</v>
      </c>
      <c r="C3816" t="s">
        <v>35</v>
      </c>
      <c r="D3816">
        <v>0</v>
      </c>
      <c r="F3816">
        <v>1</v>
      </c>
      <c r="G3816">
        <v>105</v>
      </c>
      <c r="H3816">
        <f t="shared" si="945"/>
        <v>1</v>
      </c>
      <c r="I3816">
        <f t="shared" si="946"/>
        <v>0</v>
      </c>
      <c r="J3816">
        <f t="shared" si="947"/>
        <v>0</v>
      </c>
      <c r="K3816">
        <f t="shared" si="948"/>
        <v>1</v>
      </c>
      <c r="L3816">
        <f t="shared" si="949"/>
        <v>0</v>
      </c>
      <c r="M3816">
        <f t="shared" si="950"/>
        <v>0</v>
      </c>
      <c r="N3816">
        <f t="shared" si="951"/>
        <v>0</v>
      </c>
      <c r="O3816">
        <f t="shared" si="952"/>
        <v>1</v>
      </c>
      <c r="P3816">
        <v>69</v>
      </c>
      <c r="Q3816">
        <f t="shared" si="953"/>
        <v>1</v>
      </c>
      <c r="R3816">
        <f t="shared" si="954"/>
        <v>0</v>
      </c>
      <c r="S3816">
        <f t="shared" si="955"/>
        <v>0</v>
      </c>
      <c r="T3816">
        <f t="shared" si="956"/>
        <v>0</v>
      </c>
      <c r="U3816">
        <v>0</v>
      </c>
      <c r="V3816">
        <f t="shared" si="957"/>
        <v>0.22684365696210301</v>
      </c>
      <c r="W3816">
        <f t="shared" si="958"/>
        <v>0.55646897308284382</v>
      </c>
      <c r="X3816">
        <f t="shared" si="959"/>
        <v>5.1458044703940269E-2</v>
      </c>
      <c r="Y3816">
        <f t="shared" si="960"/>
        <v>0</v>
      </c>
      <c r="Z3816" t="s">
        <v>3848</v>
      </c>
    </row>
    <row r="3817" spans="1:26" x14ac:dyDescent="0.25">
      <c r="A3817" t="s">
        <v>45</v>
      </c>
      <c r="B3817" t="s">
        <v>38</v>
      </c>
      <c r="C3817" t="s">
        <v>25</v>
      </c>
      <c r="D3817">
        <v>0</v>
      </c>
      <c r="F3817">
        <v>1</v>
      </c>
      <c r="G3817">
        <v>88.7</v>
      </c>
      <c r="H3817">
        <f t="shared" si="945"/>
        <v>1</v>
      </c>
      <c r="I3817">
        <f t="shared" si="946"/>
        <v>0</v>
      </c>
      <c r="J3817">
        <f t="shared" si="947"/>
        <v>1</v>
      </c>
      <c r="K3817">
        <f t="shared" si="948"/>
        <v>0</v>
      </c>
      <c r="L3817">
        <f t="shared" si="949"/>
        <v>0</v>
      </c>
      <c r="M3817">
        <f t="shared" si="950"/>
        <v>0</v>
      </c>
      <c r="N3817">
        <f t="shared" si="951"/>
        <v>0</v>
      </c>
      <c r="O3817">
        <f t="shared" si="952"/>
        <v>1</v>
      </c>
      <c r="P3817">
        <v>72</v>
      </c>
      <c r="Q3817">
        <f t="shared" si="953"/>
        <v>0</v>
      </c>
      <c r="R3817">
        <f t="shared" si="954"/>
        <v>0</v>
      </c>
      <c r="S3817">
        <f t="shared" si="955"/>
        <v>1</v>
      </c>
      <c r="T3817">
        <f t="shared" si="956"/>
        <v>0</v>
      </c>
      <c r="U3817">
        <v>0</v>
      </c>
      <c r="V3817">
        <f t="shared" si="957"/>
        <v>6.952587925231915E-2</v>
      </c>
      <c r="W3817">
        <f t="shared" si="958"/>
        <v>0.51737447158080696</v>
      </c>
      <c r="X3817">
        <f t="shared" si="959"/>
        <v>4.8338478858080628E-3</v>
      </c>
      <c r="Y3817">
        <f t="shared" si="960"/>
        <v>0</v>
      </c>
      <c r="Z3817" t="s">
        <v>3849</v>
      </c>
    </row>
    <row r="3818" spans="1:26" x14ac:dyDescent="0.25">
      <c r="A3818" t="s">
        <v>26</v>
      </c>
      <c r="B3818" t="s">
        <v>27</v>
      </c>
      <c r="C3818" t="s">
        <v>35</v>
      </c>
      <c r="D3818">
        <v>0</v>
      </c>
      <c r="F3818">
        <v>1</v>
      </c>
      <c r="G3818">
        <v>74.25</v>
      </c>
      <c r="H3818">
        <f t="shared" si="945"/>
        <v>1</v>
      </c>
      <c r="I3818">
        <f t="shared" si="946"/>
        <v>0</v>
      </c>
      <c r="J3818">
        <f t="shared" si="947"/>
        <v>0</v>
      </c>
      <c r="K3818">
        <f t="shared" si="948"/>
        <v>1</v>
      </c>
      <c r="L3818">
        <f t="shared" si="949"/>
        <v>0</v>
      </c>
      <c r="M3818">
        <f t="shared" si="950"/>
        <v>1</v>
      </c>
      <c r="N3818">
        <f t="shared" si="951"/>
        <v>0</v>
      </c>
      <c r="O3818">
        <f t="shared" si="952"/>
        <v>0</v>
      </c>
      <c r="P3818">
        <v>3</v>
      </c>
      <c r="Q3818">
        <f t="shared" si="953"/>
        <v>1</v>
      </c>
      <c r="R3818">
        <f t="shared" si="954"/>
        <v>0</v>
      </c>
      <c r="S3818">
        <f t="shared" si="955"/>
        <v>0</v>
      </c>
      <c r="T3818">
        <f t="shared" si="956"/>
        <v>0</v>
      </c>
      <c r="U3818">
        <v>1</v>
      </c>
      <c r="V3818">
        <f t="shared" si="957"/>
        <v>0.52398305669920808</v>
      </c>
      <c r="W3818">
        <f t="shared" si="958"/>
        <v>0.62807866551259661</v>
      </c>
      <c r="X3818">
        <f t="shared" si="959"/>
        <v>0.22659213030942935</v>
      </c>
      <c r="Y3818">
        <f t="shared" si="960"/>
        <v>1</v>
      </c>
      <c r="Z3818" t="s">
        <v>3850</v>
      </c>
    </row>
    <row r="3819" spans="1:26" x14ac:dyDescent="0.25">
      <c r="A3819" t="s">
        <v>45</v>
      </c>
      <c r="B3819" t="s">
        <v>33</v>
      </c>
      <c r="C3819" t="s">
        <v>25</v>
      </c>
      <c r="D3819">
        <v>1</v>
      </c>
      <c r="F3819">
        <v>1</v>
      </c>
      <c r="G3819">
        <v>75.150000000000006</v>
      </c>
      <c r="H3819">
        <f t="shared" si="945"/>
        <v>0</v>
      </c>
      <c r="I3819">
        <f t="shared" si="946"/>
        <v>1</v>
      </c>
      <c r="J3819">
        <f t="shared" si="947"/>
        <v>1</v>
      </c>
      <c r="K3819">
        <f t="shared" si="948"/>
        <v>0</v>
      </c>
      <c r="L3819">
        <f t="shared" si="949"/>
        <v>0</v>
      </c>
      <c r="M3819">
        <f t="shared" si="950"/>
        <v>0</v>
      </c>
      <c r="N3819">
        <f t="shared" si="951"/>
        <v>0</v>
      </c>
      <c r="O3819">
        <f t="shared" si="952"/>
        <v>1</v>
      </c>
      <c r="P3819">
        <v>50</v>
      </c>
      <c r="Q3819">
        <f t="shared" si="953"/>
        <v>0</v>
      </c>
      <c r="R3819">
        <f t="shared" si="954"/>
        <v>0</v>
      </c>
      <c r="S3819">
        <f t="shared" si="955"/>
        <v>0</v>
      </c>
      <c r="T3819">
        <f t="shared" si="956"/>
        <v>1</v>
      </c>
      <c r="U3819">
        <v>0</v>
      </c>
      <c r="V3819">
        <f t="shared" si="957"/>
        <v>4.3537509144508768E-2</v>
      </c>
      <c r="W3819">
        <f t="shared" si="958"/>
        <v>0.51088265832052782</v>
      </c>
      <c r="X3819">
        <f t="shared" si="959"/>
        <v>1.8955147025081847E-3</v>
      </c>
      <c r="Y3819">
        <f t="shared" si="960"/>
        <v>0</v>
      </c>
      <c r="Z3819" t="s">
        <v>3851</v>
      </c>
    </row>
    <row r="3820" spans="1:26" x14ac:dyDescent="0.25">
      <c r="A3820" t="s">
        <v>45</v>
      </c>
      <c r="B3820" t="s">
        <v>30</v>
      </c>
      <c r="C3820" t="s">
        <v>23</v>
      </c>
      <c r="D3820">
        <v>0</v>
      </c>
      <c r="F3820">
        <v>1</v>
      </c>
      <c r="G3820">
        <v>20.25</v>
      </c>
      <c r="H3820">
        <f t="shared" si="945"/>
        <v>1</v>
      </c>
      <c r="I3820">
        <f t="shared" si="946"/>
        <v>0</v>
      </c>
      <c r="J3820">
        <f t="shared" si="947"/>
        <v>0</v>
      </c>
      <c r="K3820">
        <f t="shared" si="948"/>
        <v>0</v>
      </c>
      <c r="L3820">
        <f t="shared" si="949"/>
        <v>1</v>
      </c>
      <c r="M3820">
        <f t="shared" si="950"/>
        <v>0</v>
      </c>
      <c r="N3820">
        <f t="shared" si="951"/>
        <v>0</v>
      </c>
      <c r="O3820">
        <f t="shared" si="952"/>
        <v>1</v>
      </c>
      <c r="P3820">
        <v>53</v>
      </c>
      <c r="Q3820">
        <f t="shared" si="953"/>
        <v>0</v>
      </c>
      <c r="R3820">
        <f t="shared" si="954"/>
        <v>1</v>
      </c>
      <c r="S3820">
        <f t="shared" si="955"/>
        <v>0</v>
      </c>
      <c r="T3820">
        <f t="shared" si="956"/>
        <v>0</v>
      </c>
      <c r="U3820">
        <v>0</v>
      </c>
      <c r="V3820">
        <f t="shared" si="957"/>
        <v>-6.5919672958949765E-2</v>
      </c>
      <c r="W3820">
        <f t="shared" si="958"/>
        <v>0.48352604682578304</v>
      </c>
      <c r="X3820">
        <f t="shared" si="959"/>
        <v>4.3454032830148931E-3</v>
      </c>
      <c r="Y3820">
        <f t="shared" si="960"/>
        <v>0</v>
      </c>
      <c r="Z3820" t="s">
        <v>3852</v>
      </c>
    </row>
    <row r="3821" spans="1:26" x14ac:dyDescent="0.25">
      <c r="A3821" t="s">
        <v>45</v>
      </c>
      <c r="B3821" t="s">
        <v>38</v>
      </c>
      <c r="C3821" t="s">
        <v>35</v>
      </c>
      <c r="D3821">
        <v>0</v>
      </c>
      <c r="F3821">
        <v>1</v>
      </c>
      <c r="G3821">
        <v>109.1</v>
      </c>
      <c r="H3821">
        <f t="shared" si="945"/>
        <v>1</v>
      </c>
      <c r="I3821">
        <f t="shared" si="946"/>
        <v>0</v>
      </c>
      <c r="J3821">
        <f t="shared" si="947"/>
        <v>0</v>
      </c>
      <c r="K3821">
        <f t="shared" si="948"/>
        <v>1</v>
      </c>
      <c r="L3821">
        <f t="shared" si="949"/>
        <v>0</v>
      </c>
      <c r="M3821">
        <f t="shared" si="950"/>
        <v>0</v>
      </c>
      <c r="N3821">
        <f t="shared" si="951"/>
        <v>0</v>
      </c>
      <c r="O3821">
        <f t="shared" si="952"/>
        <v>1</v>
      </c>
      <c r="P3821">
        <v>58</v>
      </c>
      <c r="Q3821">
        <f t="shared" si="953"/>
        <v>0</v>
      </c>
      <c r="R3821">
        <f t="shared" si="954"/>
        <v>0</v>
      </c>
      <c r="S3821">
        <f t="shared" si="955"/>
        <v>1</v>
      </c>
      <c r="T3821">
        <f t="shared" si="956"/>
        <v>0</v>
      </c>
      <c r="U3821">
        <v>0</v>
      </c>
      <c r="V3821">
        <f t="shared" si="957"/>
        <v>9.6467440418125466E-2</v>
      </c>
      <c r="W3821">
        <f t="shared" si="958"/>
        <v>0.524098174933885</v>
      </c>
      <c r="X3821">
        <f t="shared" si="959"/>
        <v>9.3059670608245867E-3</v>
      </c>
      <c r="Y3821">
        <f t="shared" si="960"/>
        <v>0</v>
      </c>
      <c r="Z3821" t="s">
        <v>3853</v>
      </c>
    </row>
    <row r="3822" spans="1:26" x14ac:dyDescent="0.25">
      <c r="A3822" t="s">
        <v>29</v>
      </c>
      <c r="B3822" t="s">
        <v>33</v>
      </c>
      <c r="C3822" t="s">
        <v>25</v>
      </c>
      <c r="D3822">
        <v>0</v>
      </c>
      <c r="F3822">
        <v>1</v>
      </c>
      <c r="G3822">
        <v>30.75</v>
      </c>
      <c r="H3822">
        <f t="shared" si="945"/>
        <v>1</v>
      </c>
      <c r="I3822">
        <f t="shared" si="946"/>
        <v>0</v>
      </c>
      <c r="J3822">
        <f t="shared" si="947"/>
        <v>1</v>
      </c>
      <c r="K3822">
        <f t="shared" si="948"/>
        <v>0</v>
      </c>
      <c r="L3822">
        <f t="shared" si="949"/>
        <v>0</v>
      </c>
      <c r="M3822">
        <f t="shared" si="950"/>
        <v>0</v>
      </c>
      <c r="N3822">
        <f t="shared" si="951"/>
        <v>1</v>
      </c>
      <c r="O3822">
        <f t="shared" si="952"/>
        <v>0</v>
      </c>
      <c r="P3822">
        <v>46</v>
      </c>
      <c r="Q3822">
        <f t="shared" si="953"/>
        <v>0</v>
      </c>
      <c r="R3822">
        <f t="shared" si="954"/>
        <v>0</v>
      </c>
      <c r="S3822">
        <f t="shared" si="955"/>
        <v>0</v>
      </c>
      <c r="T3822">
        <f t="shared" si="956"/>
        <v>1</v>
      </c>
      <c r="U3822">
        <v>0</v>
      </c>
      <c r="V3822">
        <f t="shared" si="957"/>
        <v>5.2804123212558778E-2</v>
      </c>
      <c r="W3822">
        <f t="shared" si="958"/>
        <v>0.51319796431567333</v>
      </c>
      <c r="X3822">
        <f t="shared" si="959"/>
        <v>2.7882754282470886E-3</v>
      </c>
      <c r="Y3822">
        <f t="shared" si="960"/>
        <v>0</v>
      </c>
      <c r="Z3822" t="s">
        <v>3854</v>
      </c>
    </row>
    <row r="3823" spans="1:26" x14ac:dyDescent="0.25">
      <c r="A3823" t="s">
        <v>26</v>
      </c>
      <c r="B3823" t="s">
        <v>38</v>
      </c>
      <c r="C3823" t="s">
        <v>35</v>
      </c>
      <c r="D3823">
        <v>1</v>
      </c>
      <c r="F3823">
        <v>1</v>
      </c>
      <c r="G3823">
        <v>112.9</v>
      </c>
      <c r="H3823">
        <f t="shared" si="945"/>
        <v>0</v>
      </c>
      <c r="I3823">
        <f t="shared" si="946"/>
        <v>1</v>
      </c>
      <c r="J3823">
        <f t="shared" si="947"/>
        <v>0</v>
      </c>
      <c r="K3823">
        <f t="shared" si="948"/>
        <v>1</v>
      </c>
      <c r="L3823">
        <f t="shared" si="949"/>
        <v>0</v>
      </c>
      <c r="M3823">
        <f t="shared" si="950"/>
        <v>1</v>
      </c>
      <c r="N3823">
        <f t="shared" si="951"/>
        <v>0</v>
      </c>
      <c r="O3823">
        <f t="shared" si="952"/>
        <v>0</v>
      </c>
      <c r="P3823">
        <v>72</v>
      </c>
      <c r="Q3823">
        <f t="shared" si="953"/>
        <v>0</v>
      </c>
      <c r="R3823">
        <f t="shared" si="954"/>
        <v>0</v>
      </c>
      <c r="S3823">
        <f t="shared" si="955"/>
        <v>1</v>
      </c>
      <c r="T3823">
        <f t="shared" si="956"/>
        <v>0</v>
      </c>
      <c r="U3823">
        <v>0</v>
      </c>
      <c r="V3823">
        <f t="shared" si="957"/>
        <v>0.452335373937443</v>
      </c>
      <c r="W3823">
        <f t="shared" si="958"/>
        <v>0.61119434634314318</v>
      </c>
      <c r="X3823">
        <f t="shared" si="959"/>
        <v>0.20460729051512638</v>
      </c>
      <c r="Y3823">
        <f t="shared" si="960"/>
        <v>1</v>
      </c>
      <c r="Z3823" t="s">
        <v>3855</v>
      </c>
    </row>
    <row r="3824" spans="1:26" x14ac:dyDescent="0.25">
      <c r="A3824" t="s">
        <v>26</v>
      </c>
      <c r="B3824" t="s">
        <v>27</v>
      </c>
      <c r="C3824" t="s">
        <v>35</v>
      </c>
      <c r="D3824">
        <v>1</v>
      </c>
      <c r="F3824">
        <v>1</v>
      </c>
      <c r="G3824">
        <v>74.2</v>
      </c>
      <c r="H3824">
        <f t="shared" si="945"/>
        <v>0</v>
      </c>
      <c r="I3824">
        <f t="shared" si="946"/>
        <v>1</v>
      </c>
      <c r="J3824">
        <f t="shared" si="947"/>
        <v>0</v>
      </c>
      <c r="K3824">
        <f t="shared" si="948"/>
        <v>1</v>
      </c>
      <c r="L3824">
        <f t="shared" si="949"/>
        <v>0</v>
      </c>
      <c r="M3824">
        <f t="shared" si="950"/>
        <v>1</v>
      </c>
      <c r="N3824">
        <f t="shared" si="951"/>
        <v>0</v>
      </c>
      <c r="O3824">
        <f t="shared" si="952"/>
        <v>0</v>
      </c>
      <c r="P3824">
        <v>1</v>
      </c>
      <c r="Q3824">
        <f t="shared" si="953"/>
        <v>1</v>
      </c>
      <c r="R3824">
        <f t="shared" si="954"/>
        <v>0</v>
      </c>
      <c r="S3824">
        <f t="shared" si="955"/>
        <v>0</v>
      </c>
      <c r="T3824">
        <f t="shared" si="956"/>
        <v>0</v>
      </c>
      <c r="U3824">
        <v>1</v>
      </c>
      <c r="V3824">
        <f t="shared" si="957"/>
        <v>0.51507682408500788</v>
      </c>
      <c r="W3824">
        <f t="shared" si="958"/>
        <v>0.62599584438322509</v>
      </c>
      <c r="X3824">
        <f t="shared" si="959"/>
        <v>0.2351504865394824</v>
      </c>
      <c r="Y3824">
        <f t="shared" si="960"/>
        <v>1</v>
      </c>
      <c r="Z3824" t="s">
        <v>3856</v>
      </c>
    </row>
    <row r="3825" spans="1:26" x14ac:dyDescent="0.25">
      <c r="A3825" t="s">
        <v>26</v>
      </c>
      <c r="B3825" t="s">
        <v>30</v>
      </c>
      <c r="C3825" t="s">
        <v>35</v>
      </c>
      <c r="D3825">
        <v>0</v>
      </c>
      <c r="F3825">
        <v>1</v>
      </c>
      <c r="G3825">
        <v>94.05</v>
      </c>
      <c r="H3825">
        <f t="shared" si="945"/>
        <v>1</v>
      </c>
      <c r="I3825">
        <f t="shared" si="946"/>
        <v>0</v>
      </c>
      <c r="J3825">
        <f t="shared" si="947"/>
        <v>0</v>
      </c>
      <c r="K3825">
        <f t="shared" si="948"/>
        <v>1</v>
      </c>
      <c r="L3825">
        <f t="shared" si="949"/>
        <v>0</v>
      </c>
      <c r="M3825">
        <f t="shared" si="950"/>
        <v>1</v>
      </c>
      <c r="N3825">
        <f t="shared" si="951"/>
        <v>0</v>
      </c>
      <c r="O3825">
        <f t="shared" si="952"/>
        <v>0</v>
      </c>
      <c r="P3825">
        <v>6</v>
      </c>
      <c r="Q3825">
        <f t="shared" si="953"/>
        <v>0</v>
      </c>
      <c r="R3825">
        <f t="shared" si="954"/>
        <v>1</v>
      </c>
      <c r="S3825">
        <f t="shared" si="955"/>
        <v>0</v>
      </c>
      <c r="T3825">
        <f t="shared" si="956"/>
        <v>0</v>
      </c>
      <c r="U3825">
        <v>0</v>
      </c>
      <c r="V3825">
        <f t="shared" si="957"/>
        <v>0.40439256103607613</v>
      </c>
      <c r="W3825">
        <f t="shared" si="958"/>
        <v>0.59974256111584556</v>
      </c>
      <c r="X3825">
        <f t="shared" si="959"/>
        <v>0.16353334342131656</v>
      </c>
      <c r="Y3825">
        <f t="shared" si="960"/>
        <v>1</v>
      </c>
      <c r="Z3825" t="s">
        <v>3857</v>
      </c>
    </row>
    <row r="3826" spans="1:26" x14ac:dyDescent="0.25">
      <c r="A3826" t="s">
        <v>45</v>
      </c>
      <c r="B3826" t="s">
        <v>33</v>
      </c>
      <c r="C3826" t="s">
        <v>25</v>
      </c>
      <c r="D3826">
        <v>0</v>
      </c>
      <c r="F3826">
        <v>1</v>
      </c>
      <c r="G3826">
        <v>78.849999999999994</v>
      </c>
      <c r="H3826">
        <f t="shared" si="945"/>
        <v>1</v>
      </c>
      <c r="I3826">
        <f t="shared" si="946"/>
        <v>0</v>
      </c>
      <c r="J3826">
        <f t="shared" si="947"/>
        <v>1</v>
      </c>
      <c r="K3826">
        <f t="shared" si="948"/>
        <v>0</v>
      </c>
      <c r="L3826">
        <f t="shared" si="949"/>
        <v>0</v>
      </c>
      <c r="M3826">
        <f t="shared" si="950"/>
        <v>0</v>
      </c>
      <c r="N3826">
        <f t="shared" si="951"/>
        <v>0</v>
      </c>
      <c r="O3826">
        <f t="shared" si="952"/>
        <v>1</v>
      </c>
      <c r="P3826">
        <v>72</v>
      </c>
      <c r="Q3826">
        <f t="shared" si="953"/>
        <v>0</v>
      </c>
      <c r="R3826">
        <f t="shared" si="954"/>
        <v>0</v>
      </c>
      <c r="S3826">
        <f t="shared" si="955"/>
        <v>0</v>
      </c>
      <c r="T3826">
        <f t="shared" si="956"/>
        <v>1</v>
      </c>
      <c r="U3826">
        <v>0</v>
      </c>
      <c r="V3826">
        <f t="shared" si="957"/>
        <v>4.9306014172855794E-2</v>
      </c>
      <c r="W3826">
        <f t="shared" si="958"/>
        <v>0.51232400692069291</v>
      </c>
      <c r="X3826">
        <f t="shared" si="959"/>
        <v>2.4310830336138566E-3</v>
      </c>
      <c r="Y3826">
        <f t="shared" si="960"/>
        <v>0</v>
      </c>
      <c r="Z3826" t="s">
        <v>3858</v>
      </c>
    </row>
    <row r="3827" spans="1:26" x14ac:dyDescent="0.25">
      <c r="A3827" t="s">
        <v>26</v>
      </c>
      <c r="B3827" t="s">
        <v>30</v>
      </c>
      <c r="C3827" t="s">
        <v>25</v>
      </c>
      <c r="D3827">
        <v>0</v>
      </c>
      <c r="F3827">
        <v>1</v>
      </c>
      <c r="G3827">
        <v>55.3</v>
      </c>
      <c r="H3827">
        <f t="shared" si="945"/>
        <v>1</v>
      </c>
      <c r="I3827">
        <f t="shared" si="946"/>
        <v>0</v>
      </c>
      <c r="J3827">
        <f t="shared" si="947"/>
        <v>1</v>
      </c>
      <c r="K3827">
        <f t="shared" si="948"/>
        <v>0</v>
      </c>
      <c r="L3827">
        <f t="shared" si="949"/>
        <v>0</v>
      </c>
      <c r="M3827">
        <f t="shared" si="950"/>
        <v>1</v>
      </c>
      <c r="N3827">
        <f t="shared" si="951"/>
        <v>0</v>
      </c>
      <c r="O3827">
        <f t="shared" si="952"/>
        <v>0</v>
      </c>
      <c r="P3827">
        <v>4</v>
      </c>
      <c r="Q3827">
        <f t="shared" si="953"/>
        <v>0</v>
      </c>
      <c r="R3827">
        <f t="shared" si="954"/>
        <v>1</v>
      </c>
      <c r="S3827">
        <f t="shared" si="955"/>
        <v>0</v>
      </c>
      <c r="T3827">
        <f t="shared" si="956"/>
        <v>0</v>
      </c>
      <c r="U3827">
        <v>0</v>
      </c>
      <c r="V3827">
        <f t="shared" si="957"/>
        <v>0.34397916377973892</v>
      </c>
      <c r="W3827">
        <f t="shared" si="958"/>
        <v>0.58515678441161345</v>
      </c>
      <c r="X3827">
        <f t="shared" si="959"/>
        <v>0.11832166511460845</v>
      </c>
      <c r="Y3827">
        <f t="shared" si="960"/>
        <v>1</v>
      </c>
      <c r="Z3827" t="s">
        <v>3859</v>
      </c>
    </row>
    <row r="3828" spans="1:26" x14ac:dyDescent="0.25">
      <c r="A3828" t="s">
        <v>45</v>
      </c>
      <c r="B3828" t="s">
        <v>30</v>
      </c>
      <c r="C3828" t="s">
        <v>23</v>
      </c>
      <c r="D3828">
        <v>0</v>
      </c>
      <c r="F3828">
        <v>1</v>
      </c>
      <c r="G3828">
        <v>19.350000000000001</v>
      </c>
      <c r="H3828">
        <f t="shared" si="945"/>
        <v>1</v>
      </c>
      <c r="I3828">
        <f t="shared" si="946"/>
        <v>0</v>
      </c>
      <c r="J3828">
        <f t="shared" si="947"/>
        <v>0</v>
      </c>
      <c r="K3828">
        <f t="shared" si="948"/>
        <v>0</v>
      </c>
      <c r="L3828">
        <f t="shared" si="949"/>
        <v>1</v>
      </c>
      <c r="M3828">
        <f t="shared" si="950"/>
        <v>0</v>
      </c>
      <c r="N3828">
        <f t="shared" si="951"/>
        <v>0</v>
      </c>
      <c r="O3828">
        <f t="shared" si="952"/>
        <v>1</v>
      </c>
      <c r="P3828">
        <v>52</v>
      </c>
      <c r="Q3828">
        <f t="shared" si="953"/>
        <v>0</v>
      </c>
      <c r="R3828">
        <f t="shared" si="954"/>
        <v>1</v>
      </c>
      <c r="S3828">
        <f t="shared" si="955"/>
        <v>0</v>
      </c>
      <c r="T3828">
        <f t="shared" si="956"/>
        <v>0</v>
      </c>
      <c r="U3828">
        <v>0</v>
      </c>
      <c r="V3828">
        <f t="shared" si="957"/>
        <v>-7.2185992091465548E-2</v>
      </c>
      <c r="W3828">
        <f t="shared" si="958"/>
        <v>0.48196133431311211</v>
      </c>
      <c r="X3828">
        <f t="shared" si="959"/>
        <v>5.2108174542291269E-3</v>
      </c>
      <c r="Y3828">
        <f t="shared" si="960"/>
        <v>0</v>
      </c>
      <c r="Z3828" t="s">
        <v>3860</v>
      </c>
    </row>
    <row r="3829" spans="1:26" x14ac:dyDescent="0.25">
      <c r="A3829" t="s">
        <v>45</v>
      </c>
      <c r="B3829" t="s">
        <v>30</v>
      </c>
      <c r="C3829" t="s">
        <v>23</v>
      </c>
      <c r="D3829">
        <v>0</v>
      </c>
      <c r="F3829">
        <v>1</v>
      </c>
      <c r="G3829">
        <v>25.35</v>
      </c>
      <c r="H3829">
        <f t="shared" si="945"/>
        <v>1</v>
      </c>
      <c r="I3829">
        <f t="shared" si="946"/>
        <v>0</v>
      </c>
      <c r="J3829">
        <f t="shared" si="947"/>
        <v>0</v>
      </c>
      <c r="K3829">
        <f t="shared" si="948"/>
        <v>0</v>
      </c>
      <c r="L3829">
        <f t="shared" si="949"/>
        <v>1</v>
      </c>
      <c r="M3829">
        <f t="shared" si="950"/>
        <v>0</v>
      </c>
      <c r="N3829">
        <f t="shared" si="951"/>
        <v>0</v>
      </c>
      <c r="O3829">
        <f t="shared" si="952"/>
        <v>1</v>
      </c>
      <c r="P3829">
        <v>0</v>
      </c>
      <c r="Q3829">
        <f t="shared" si="953"/>
        <v>0</v>
      </c>
      <c r="R3829">
        <f t="shared" si="954"/>
        <v>1</v>
      </c>
      <c r="S3829">
        <f t="shared" si="955"/>
        <v>0</v>
      </c>
      <c r="T3829">
        <f t="shared" si="956"/>
        <v>0</v>
      </c>
      <c r="U3829">
        <v>0</v>
      </c>
      <c r="V3829">
        <f t="shared" si="957"/>
        <v>-6.2831659613064958E-2</v>
      </c>
      <c r="W3829">
        <f t="shared" si="958"/>
        <v>0.48429725072249469</v>
      </c>
      <c r="X3829">
        <f t="shared" si="959"/>
        <v>3.9478174497320582E-3</v>
      </c>
      <c r="Y3829">
        <f t="shared" si="960"/>
        <v>0</v>
      </c>
      <c r="Z3829" t="s">
        <v>3861</v>
      </c>
    </row>
    <row r="3830" spans="1:26" x14ac:dyDescent="0.25">
      <c r="A3830" t="s">
        <v>29</v>
      </c>
      <c r="B3830" t="s">
        <v>30</v>
      </c>
      <c r="C3830" t="s">
        <v>23</v>
      </c>
      <c r="D3830">
        <v>0</v>
      </c>
      <c r="F3830">
        <v>1</v>
      </c>
      <c r="G3830">
        <v>20.45</v>
      </c>
      <c r="H3830">
        <f t="shared" si="945"/>
        <v>1</v>
      </c>
      <c r="I3830">
        <f t="shared" si="946"/>
        <v>0</v>
      </c>
      <c r="J3830">
        <f t="shared" si="947"/>
        <v>0</v>
      </c>
      <c r="K3830">
        <f t="shared" si="948"/>
        <v>0</v>
      </c>
      <c r="L3830">
        <f t="shared" si="949"/>
        <v>1</v>
      </c>
      <c r="M3830">
        <f t="shared" si="950"/>
        <v>0</v>
      </c>
      <c r="N3830">
        <f t="shared" si="951"/>
        <v>1</v>
      </c>
      <c r="O3830">
        <f t="shared" si="952"/>
        <v>0</v>
      </c>
      <c r="P3830">
        <v>2</v>
      </c>
      <c r="Q3830">
        <f t="shared" si="953"/>
        <v>0</v>
      </c>
      <c r="R3830">
        <f t="shared" si="954"/>
        <v>1</v>
      </c>
      <c r="S3830">
        <f t="shared" si="955"/>
        <v>0</v>
      </c>
      <c r="T3830">
        <f t="shared" si="956"/>
        <v>0</v>
      </c>
      <c r="U3830">
        <v>0</v>
      </c>
      <c r="V3830">
        <f t="shared" si="957"/>
        <v>-1.0536975093935957E-2</v>
      </c>
      <c r="W3830">
        <f t="shared" si="958"/>
        <v>0.49736578059911257</v>
      </c>
      <c r="X3830">
        <f t="shared" si="959"/>
        <v>1.1102784413022666E-4</v>
      </c>
      <c r="Y3830">
        <f t="shared" si="960"/>
        <v>0</v>
      </c>
      <c r="Z3830" t="s">
        <v>3862</v>
      </c>
    </row>
    <row r="3831" spans="1:26" x14ac:dyDescent="0.25">
      <c r="A3831" t="s">
        <v>45</v>
      </c>
      <c r="B3831" t="s">
        <v>33</v>
      </c>
      <c r="C3831" t="s">
        <v>23</v>
      </c>
      <c r="D3831">
        <v>0</v>
      </c>
      <c r="F3831">
        <v>1</v>
      </c>
      <c r="G3831">
        <v>19.350000000000001</v>
      </c>
      <c r="H3831">
        <f t="shared" si="945"/>
        <v>1</v>
      </c>
      <c r="I3831">
        <f t="shared" si="946"/>
        <v>0</v>
      </c>
      <c r="J3831">
        <f t="shared" si="947"/>
        <v>0</v>
      </c>
      <c r="K3831">
        <f t="shared" si="948"/>
        <v>0</v>
      </c>
      <c r="L3831">
        <f t="shared" si="949"/>
        <v>1</v>
      </c>
      <c r="M3831">
        <f t="shared" si="950"/>
        <v>0</v>
      </c>
      <c r="N3831">
        <f t="shared" si="951"/>
        <v>0</v>
      </c>
      <c r="O3831">
        <f t="shared" si="952"/>
        <v>1</v>
      </c>
      <c r="P3831">
        <v>65</v>
      </c>
      <c r="Q3831">
        <f t="shared" si="953"/>
        <v>0</v>
      </c>
      <c r="R3831">
        <f t="shared" si="954"/>
        <v>0</v>
      </c>
      <c r="S3831">
        <f t="shared" si="955"/>
        <v>0</v>
      </c>
      <c r="T3831">
        <f t="shared" si="956"/>
        <v>1</v>
      </c>
      <c r="U3831">
        <v>0</v>
      </c>
      <c r="V3831">
        <f t="shared" si="957"/>
        <v>-5.3631373726407264E-2</v>
      </c>
      <c r="W3831">
        <f t="shared" si="958"/>
        <v>0.48659536941971215</v>
      </c>
      <c r="X3831">
        <f t="shared" si="959"/>
        <v>2.8763242477815674E-3</v>
      </c>
      <c r="Y3831">
        <f t="shared" si="960"/>
        <v>0</v>
      </c>
      <c r="Z3831" t="s">
        <v>3863</v>
      </c>
    </row>
    <row r="3832" spans="1:26" x14ac:dyDescent="0.25">
      <c r="A3832" t="s">
        <v>26</v>
      </c>
      <c r="B3832" t="s">
        <v>27</v>
      </c>
      <c r="C3832" t="s">
        <v>35</v>
      </c>
      <c r="D3832">
        <v>1</v>
      </c>
      <c r="F3832">
        <v>1</v>
      </c>
      <c r="G3832">
        <v>101</v>
      </c>
      <c r="H3832">
        <f t="shared" si="945"/>
        <v>0</v>
      </c>
      <c r="I3832">
        <f t="shared" si="946"/>
        <v>1</v>
      </c>
      <c r="J3832">
        <f t="shared" si="947"/>
        <v>0</v>
      </c>
      <c r="K3832">
        <f t="shared" si="948"/>
        <v>1</v>
      </c>
      <c r="L3832">
        <f t="shared" si="949"/>
        <v>0</v>
      </c>
      <c r="M3832">
        <f t="shared" si="950"/>
        <v>1</v>
      </c>
      <c r="N3832">
        <f t="shared" si="951"/>
        <v>0</v>
      </c>
      <c r="O3832">
        <f t="shared" si="952"/>
        <v>0</v>
      </c>
      <c r="P3832">
        <v>43</v>
      </c>
      <c r="Q3832">
        <f t="shared" si="953"/>
        <v>1</v>
      </c>
      <c r="R3832">
        <f t="shared" si="954"/>
        <v>0</v>
      </c>
      <c r="S3832">
        <f t="shared" si="955"/>
        <v>0</v>
      </c>
      <c r="T3832">
        <f t="shared" si="956"/>
        <v>0</v>
      </c>
      <c r="U3832">
        <v>1</v>
      </c>
      <c r="V3832">
        <f t="shared" si="957"/>
        <v>0.55685950915519722</v>
      </c>
      <c r="W3832">
        <f t="shared" si="958"/>
        <v>0.63572558037304228</v>
      </c>
      <c r="X3832">
        <f t="shared" si="959"/>
        <v>0.19637349462617273</v>
      </c>
      <c r="Y3832">
        <f t="shared" si="960"/>
        <v>1</v>
      </c>
      <c r="Z3832" t="s">
        <v>3864</v>
      </c>
    </row>
    <row r="3833" spans="1:26" x14ac:dyDescent="0.25">
      <c r="A3833" t="s">
        <v>26</v>
      </c>
      <c r="B3833" t="s">
        <v>27</v>
      </c>
      <c r="C3833" t="s">
        <v>35</v>
      </c>
      <c r="D3833">
        <v>0</v>
      </c>
      <c r="F3833">
        <v>1</v>
      </c>
      <c r="G3833">
        <v>100.2</v>
      </c>
      <c r="H3833">
        <f t="shared" si="945"/>
        <v>1</v>
      </c>
      <c r="I3833">
        <f t="shared" si="946"/>
        <v>0</v>
      </c>
      <c r="J3833">
        <f t="shared" si="947"/>
        <v>0</v>
      </c>
      <c r="K3833">
        <f t="shared" si="948"/>
        <v>1</v>
      </c>
      <c r="L3833">
        <f t="shared" si="949"/>
        <v>0</v>
      </c>
      <c r="M3833">
        <f t="shared" si="950"/>
        <v>1</v>
      </c>
      <c r="N3833">
        <f t="shared" si="951"/>
        <v>0</v>
      </c>
      <c r="O3833">
        <f t="shared" si="952"/>
        <v>0</v>
      </c>
      <c r="P3833">
        <v>4</v>
      </c>
      <c r="Q3833">
        <f t="shared" si="953"/>
        <v>1</v>
      </c>
      <c r="R3833">
        <f t="shared" si="954"/>
        <v>0</v>
      </c>
      <c r="S3833">
        <f t="shared" si="955"/>
        <v>0</v>
      </c>
      <c r="T3833">
        <f t="shared" si="956"/>
        <v>0</v>
      </c>
      <c r="U3833">
        <v>1</v>
      </c>
      <c r="V3833">
        <f t="shared" si="957"/>
        <v>0.56930371392904633</v>
      </c>
      <c r="W3833">
        <f t="shared" si="958"/>
        <v>0.63860249525351376</v>
      </c>
      <c r="X3833">
        <f t="shared" si="959"/>
        <v>0.18549929083531277</v>
      </c>
      <c r="Y3833">
        <f t="shared" si="960"/>
        <v>1</v>
      </c>
      <c r="Z3833" t="s">
        <v>3865</v>
      </c>
    </row>
    <row r="3834" spans="1:26" x14ac:dyDescent="0.25">
      <c r="A3834" t="s">
        <v>29</v>
      </c>
      <c r="B3834" t="s">
        <v>27</v>
      </c>
      <c r="C3834" t="s">
        <v>35</v>
      </c>
      <c r="D3834">
        <v>1</v>
      </c>
      <c r="F3834">
        <v>1</v>
      </c>
      <c r="G3834">
        <v>89.05</v>
      </c>
      <c r="H3834">
        <f t="shared" si="945"/>
        <v>0</v>
      </c>
      <c r="I3834">
        <f t="shared" si="946"/>
        <v>1</v>
      </c>
      <c r="J3834">
        <f t="shared" si="947"/>
        <v>0</v>
      </c>
      <c r="K3834">
        <f t="shared" si="948"/>
        <v>1</v>
      </c>
      <c r="L3834">
        <f t="shared" si="949"/>
        <v>0</v>
      </c>
      <c r="M3834">
        <f t="shared" si="950"/>
        <v>0</v>
      </c>
      <c r="N3834">
        <f t="shared" si="951"/>
        <v>1</v>
      </c>
      <c r="O3834">
        <f t="shared" si="952"/>
        <v>0</v>
      </c>
      <c r="P3834">
        <v>25</v>
      </c>
      <c r="Q3834">
        <f t="shared" si="953"/>
        <v>1</v>
      </c>
      <c r="R3834">
        <f t="shared" si="954"/>
        <v>0</v>
      </c>
      <c r="S3834">
        <f t="shared" si="955"/>
        <v>0</v>
      </c>
      <c r="T3834">
        <f t="shared" si="956"/>
        <v>0</v>
      </c>
      <c r="U3834">
        <v>1</v>
      </c>
      <c r="V3834">
        <f t="shared" si="957"/>
        <v>0.26191077916684424</v>
      </c>
      <c r="W3834">
        <f t="shared" si="958"/>
        <v>0.56510594549778748</v>
      </c>
      <c r="X3834">
        <f t="shared" si="959"/>
        <v>0.54477569791009495</v>
      </c>
      <c r="Y3834">
        <f t="shared" si="960"/>
        <v>0</v>
      </c>
      <c r="Z3834" t="s">
        <v>3866</v>
      </c>
    </row>
    <row r="3835" spans="1:26" x14ac:dyDescent="0.25">
      <c r="A3835" t="s">
        <v>29</v>
      </c>
      <c r="B3835" t="s">
        <v>38</v>
      </c>
      <c r="C3835" t="s">
        <v>25</v>
      </c>
      <c r="D3835">
        <v>0</v>
      </c>
      <c r="F3835">
        <v>1</v>
      </c>
      <c r="G3835">
        <v>78.650000000000006</v>
      </c>
      <c r="H3835">
        <f t="shared" si="945"/>
        <v>1</v>
      </c>
      <c r="I3835">
        <f t="shared" si="946"/>
        <v>0</v>
      </c>
      <c r="J3835">
        <f t="shared" si="947"/>
        <v>1</v>
      </c>
      <c r="K3835">
        <f t="shared" si="948"/>
        <v>0</v>
      </c>
      <c r="L3835">
        <f t="shared" si="949"/>
        <v>0</v>
      </c>
      <c r="M3835">
        <f t="shared" si="950"/>
        <v>0</v>
      </c>
      <c r="N3835">
        <f t="shared" si="951"/>
        <v>1</v>
      </c>
      <c r="O3835">
        <f t="shared" si="952"/>
        <v>0</v>
      </c>
      <c r="P3835">
        <v>51</v>
      </c>
      <c r="Q3835">
        <f t="shared" si="953"/>
        <v>0</v>
      </c>
      <c r="R3835">
        <f t="shared" si="954"/>
        <v>0</v>
      </c>
      <c r="S3835">
        <f t="shared" si="955"/>
        <v>1</v>
      </c>
      <c r="T3835">
        <f t="shared" si="956"/>
        <v>0</v>
      </c>
      <c r="U3835">
        <v>0</v>
      </c>
      <c r="V3835">
        <f t="shared" si="957"/>
        <v>0.10892825913339862</v>
      </c>
      <c r="W3835">
        <f t="shared" si="958"/>
        <v>0.52720517016054169</v>
      </c>
      <c r="X3835">
        <f t="shared" si="959"/>
        <v>1.1865365637832841E-2</v>
      </c>
      <c r="Y3835">
        <f t="shared" si="960"/>
        <v>0</v>
      </c>
      <c r="Z3835" t="s">
        <v>3867</v>
      </c>
    </row>
    <row r="3836" spans="1:26" x14ac:dyDescent="0.25">
      <c r="A3836" t="s">
        <v>26</v>
      </c>
      <c r="B3836" t="s">
        <v>33</v>
      </c>
      <c r="C3836" t="s">
        <v>25</v>
      </c>
      <c r="D3836">
        <v>0</v>
      </c>
      <c r="F3836">
        <v>1</v>
      </c>
      <c r="G3836">
        <v>74.75</v>
      </c>
      <c r="H3836">
        <f t="shared" si="945"/>
        <v>1</v>
      </c>
      <c r="I3836">
        <f t="shared" si="946"/>
        <v>0</v>
      </c>
      <c r="J3836">
        <f t="shared" si="947"/>
        <v>1</v>
      </c>
      <c r="K3836">
        <f t="shared" si="948"/>
        <v>0</v>
      </c>
      <c r="L3836">
        <f t="shared" si="949"/>
        <v>0</v>
      </c>
      <c r="M3836">
        <f t="shared" si="950"/>
        <v>1</v>
      </c>
      <c r="N3836">
        <f t="shared" si="951"/>
        <v>0</v>
      </c>
      <c r="O3836">
        <f t="shared" si="952"/>
        <v>0</v>
      </c>
      <c r="P3836">
        <v>12</v>
      </c>
      <c r="Q3836">
        <f t="shared" si="953"/>
        <v>0</v>
      </c>
      <c r="R3836">
        <f t="shared" si="954"/>
        <v>0</v>
      </c>
      <c r="S3836">
        <f t="shared" si="955"/>
        <v>0</v>
      </c>
      <c r="T3836">
        <f t="shared" si="956"/>
        <v>1</v>
      </c>
      <c r="U3836">
        <v>0</v>
      </c>
      <c r="V3836">
        <f t="shared" si="957"/>
        <v>0.37430279156388757</v>
      </c>
      <c r="W3836">
        <f t="shared" si="958"/>
        <v>0.59249827397435451</v>
      </c>
      <c r="X3836">
        <f t="shared" si="959"/>
        <v>0.14010257977251905</v>
      </c>
      <c r="Y3836">
        <f t="shared" si="960"/>
        <v>1</v>
      </c>
      <c r="Z3836" t="s">
        <v>3868</v>
      </c>
    </row>
    <row r="3837" spans="1:26" x14ac:dyDescent="0.25">
      <c r="A3837" t="s">
        <v>29</v>
      </c>
      <c r="B3837" t="s">
        <v>33</v>
      </c>
      <c r="C3837" t="s">
        <v>25</v>
      </c>
      <c r="D3837">
        <v>0</v>
      </c>
      <c r="F3837">
        <v>1</v>
      </c>
      <c r="G3837">
        <v>70.099999999999994</v>
      </c>
      <c r="H3837">
        <f t="shared" si="945"/>
        <v>1</v>
      </c>
      <c r="I3837">
        <f t="shared" si="946"/>
        <v>0</v>
      </c>
      <c r="J3837">
        <f t="shared" si="947"/>
        <v>1</v>
      </c>
      <c r="K3837">
        <f t="shared" si="948"/>
        <v>0</v>
      </c>
      <c r="L3837">
        <f t="shared" si="949"/>
        <v>0</v>
      </c>
      <c r="M3837">
        <f t="shared" si="950"/>
        <v>0</v>
      </c>
      <c r="N3837">
        <f t="shared" si="951"/>
        <v>1</v>
      </c>
      <c r="O3837">
        <f t="shared" si="952"/>
        <v>0</v>
      </c>
      <c r="P3837">
        <v>57</v>
      </c>
      <c r="Q3837">
        <f t="shared" si="953"/>
        <v>0</v>
      </c>
      <c r="R3837">
        <f t="shared" si="954"/>
        <v>0</v>
      </c>
      <c r="S3837">
        <f t="shared" si="955"/>
        <v>0</v>
      </c>
      <c r="T3837">
        <f t="shared" si="956"/>
        <v>1</v>
      </c>
      <c r="U3837">
        <v>1</v>
      </c>
      <c r="V3837">
        <f t="shared" si="957"/>
        <v>9.5598335351677749E-2</v>
      </c>
      <c r="W3837">
        <f t="shared" si="958"/>
        <v>0.52388139884925622</v>
      </c>
      <c r="X3837">
        <f t="shared" si="959"/>
        <v>0.81794237101865641</v>
      </c>
      <c r="Y3837">
        <f t="shared" si="960"/>
        <v>0</v>
      </c>
      <c r="Z3837" t="s">
        <v>3869</v>
      </c>
    </row>
    <row r="3838" spans="1:26" x14ac:dyDescent="0.25">
      <c r="A3838" t="s">
        <v>29</v>
      </c>
      <c r="B3838" t="s">
        <v>30</v>
      </c>
      <c r="C3838" t="s">
        <v>23</v>
      </c>
      <c r="D3838">
        <v>0</v>
      </c>
      <c r="F3838">
        <v>1</v>
      </c>
      <c r="G3838">
        <v>19.899999999999999</v>
      </c>
      <c r="H3838">
        <f t="shared" si="945"/>
        <v>1</v>
      </c>
      <c r="I3838">
        <f t="shared" si="946"/>
        <v>0</v>
      </c>
      <c r="J3838">
        <f t="shared" si="947"/>
        <v>0</v>
      </c>
      <c r="K3838">
        <f t="shared" si="948"/>
        <v>0</v>
      </c>
      <c r="L3838">
        <f t="shared" si="949"/>
        <v>1</v>
      </c>
      <c r="M3838">
        <f t="shared" si="950"/>
        <v>0</v>
      </c>
      <c r="N3838">
        <f t="shared" si="951"/>
        <v>1</v>
      </c>
      <c r="O3838">
        <f t="shared" si="952"/>
        <v>0</v>
      </c>
      <c r="P3838">
        <v>24</v>
      </c>
      <c r="Q3838">
        <f t="shared" si="953"/>
        <v>0</v>
      </c>
      <c r="R3838">
        <f t="shared" si="954"/>
        <v>1</v>
      </c>
      <c r="S3838">
        <f t="shared" si="955"/>
        <v>0</v>
      </c>
      <c r="T3838">
        <f t="shared" si="956"/>
        <v>0</v>
      </c>
      <c r="U3838">
        <v>0</v>
      </c>
      <c r="V3838">
        <f t="shared" si="957"/>
        <v>-1.1394455571122678E-2</v>
      </c>
      <c r="W3838">
        <f t="shared" si="958"/>
        <v>0.49715141692730641</v>
      </c>
      <c r="X3838">
        <f t="shared" si="959"/>
        <v>1.2983361776228863E-4</v>
      </c>
      <c r="Y3838">
        <f t="shared" si="960"/>
        <v>0</v>
      </c>
      <c r="Z3838" t="s">
        <v>3870</v>
      </c>
    </row>
    <row r="3839" spans="1:26" x14ac:dyDescent="0.25">
      <c r="A3839" t="s">
        <v>29</v>
      </c>
      <c r="B3839" t="s">
        <v>33</v>
      </c>
      <c r="C3839" t="s">
        <v>25</v>
      </c>
      <c r="D3839">
        <v>0</v>
      </c>
      <c r="F3839">
        <v>1</v>
      </c>
      <c r="G3839">
        <v>58.35</v>
      </c>
      <c r="H3839">
        <f t="shared" si="945"/>
        <v>1</v>
      </c>
      <c r="I3839">
        <f t="shared" si="946"/>
        <v>0</v>
      </c>
      <c r="J3839">
        <f t="shared" si="947"/>
        <v>1</v>
      </c>
      <c r="K3839">
        <f t="shared" si="948"/>
        <v>0</v>
      </c>
      <c r="L3839">
        <f t="shared" si="949"/>
        <v>0</v>
      </c>
      <c r="M3839">
        <f t="shared" si="950"/>
        <v>0</v>
      </c>
      <c r="N3839">
        <f t="shared" si="951"/>
        <v>1</v>
      </c>
      <c r="O3839">
        <f t="shared" si="952"/>
        <v>0</v>
      </c>
      <c r="P3839">
        <v>64</v>
      </c>
      <c r="Q3839">
        <f t="shared" si="953"/>
        <v>0</v>
      </c>
      <c r="R3839">
        <f t="shared" si="954"/>
        <v>0</v>
      </c>
      <c r="S3839">
        <f t="shared" si="955"/>
        <v>0</v>
      </c>
      <c r="T3839">
        <f t="shared" si="956"/>
        <v>1</v>
      </c>
      <c r="U3839">
        <v>0</v>
      </c>
      <c r="V3839">
        <f t="shared" si="957"/>
        <v>8.2142603508898945E-2</v>
      </c>
      <c r="W3839">
        <f t="shared" si="958"/>
        <v>0.52052411179631097</v>
      </c>
      <c r="X3839">
        <f t="shared" si="959"/>
        <v>6.7474073112201776E-3</v>
      </c>
      <c r="Y3839">
        <f t="shared" si="960"/>
        <v>0</v>
      </c>
      <c r="Z3839" t="s">
        <v>3871</v>
      </c>
    </row>
    <row r="3840" spans="1:26" x14ac:dyDescent="0.25">
      <c r="A3840" t="s">
        <v>29</v>
      </c>
      <c r="B3840" t="s">
        <v>27</v>
      </c>
      <c r="C3840" t="s">
        <v>35</v>
      </c>
      <c r="D3840">
        <v>0</v>
      </c>
      <c r="F3840">
        <v>1</v>
      </c>
      <c r="G3840">
        <v>105.65</v>
      </c>
      <c r="H3840">
        <f t="shared" si="945"/>
        <v>1</v>
      </c>
      <c r="I3840">
        <f t="shared" si="946"/>
        <v>0</v>
      </c>
      <c r="J3840">
        <f t="shared" si="947"/>
        <v>0</v>
      </c>
      <c r="K3840">
        <f t="shared" si="948"/>
        <v>1</v>
      </c>
      <c r="L3840">
        <f t="shared" si="949"/>
        <v>0</v>
      </c>
      <c r="M3840">
        <f t="shared" si="950"/>
        <v>0</v>
      </c>
      <c r="N3840">
        <f t="shared" si="951"/>
        <v>1</v>
      </c>
      <c r="O3840">
        <f t="shared" si="952"/>
        <v>0</v>
      </c>
      <c r="P3840">
        <v>4</v>
      </c>
      <c r="Q3840">
        <f t="shared" si="953"/>
        <v>1</v>
      </c>
      <c r="R3840">
        <f t="shared" si="954"/>
        <v>0</v>
      </c>
      <c r="S3840">
        <f t="shared" si="955"/>
        <v>0</v>
      </c>
      <c r="T3840">
        <f t="shared" si="956"/>
        <v>0</v>
      </c>
      <c r="U3840">
        <v>1</v>
      </c>
      <c r="V3840">
        <f t="shared" si="957"/>
        <v>0.29265426828450825</v>
      </c>
      <c r="W3840">
        <f t="shared" si="958"/>
        <v>0.57264581721969054</v>
      </c>
      <c r="X3840">
        <f t="shared" si="959"/>
        <v>0.50033798417612441</v>
      </c>
      <c r="Y3840">
        <f t="shared" si="960"/>
        <v>0</v>
      </c>
      <c r="Z3840" t="s">
        <v>3872</v>
      </c>
    </row>
    <row r="3841" spans="1:26" x14ac:dyDescent="0.25">
      <c r="A3841" t="s">
        <v>26</v>
      </c>
      <c r="B3841" t="s">
        <v>33</v>
      </c>
      <c r="C3841" t="s">
        <v>35</v>
      </c>
      <c r="D3841">
        <v>0</v>
      </c>
      <c r="F3841">
        <v>1</v>
      </c>
      <c r="G3841">
        <v>100.5</v>
      </c>
      <c r="H3841">
        <f t="shared" si="945"/>
        <v>1</v>
      </c>
      <c r="I3841">
        <f t="shared" si="946"/>
        <v>0</v>
      </c>
      <c r="J3841">
        <f t="shared" si="947"/>
        <v>0</v>
      </c>
      <c r="K3841">
        <f t="shared" si="948"/>
        <v>1</v>
      </c>
      <c r="L3841">
        <f t="shared" si="949"/>
        <v>0</v>
      </c>
      <c r="M3841">
        <f t="shared" si="950"/>
        <v>1</v>
      </c>
      <c r="N3841">
        <f t="shared" si="951"/>
        <v>0</v>
      </c>
      <c r="O3841">
        <f t="shared" si="952"/>
        <v>0</v>
      </c>
      <c r="P3841">
        <v>26</v>
      </c>
      <c r="Q3841">
        <f t="shared" si="953"/>
        <v>0</v>
      </c>
      <c r="R3841">
        <f t="shared" si="954"/>
        <v>0</v>
      </c>
      <c r="S3841">
        <f t="shared" si="955"/>
        <v>0</v>
      </c>
      <c r="T3841">
        <f t="shared" si="956"/>
        <v>1</v>
      </c>
      <c r="U3841">
        <v>0</v>
      </c>
      <c r="V3841">
        <f t="shared" si="957"/>
        <v>0.41444846845035677</v>
      </c>
      <c r="W3841">
        <f t="shared" si="958"/>
        <v>0.60215405692901669</v>
      </c>
      <c r="X3841">
        <f t="shared" si="959"/>
        <v>0.17176753300084638</v>
      </c>
      <c r="Y3841">
        <f t="shared" si="960"/>
        <v>1</v>
      </c>
      <c r="Z3841" t="s">
        <v>3873</v>
      </c>
    </row>
    <row r="3842" spans="1:26" x14ac:dyDescent="0.25">
      <c r="A3842" t="s">
        <v>26</v>
      </c>
      <c r="B3842" t="s">
        <v>30</v>
      </c>
      <c r="C3842" t="s">
        <v>23</v>
      </c>
      <c r="D3842">
        <v>0</v>
      </c>
      <c r="F3842">
        <v>1</v>
      </c>
      <c r="G3842">
        <v>20.05</v>
      </c>
      <c r="H3842">
        <f t="shared" si="945"/>
        <v>1</v>
      </c>
      <c r="I3842">
        <f t="shared" si="946"/>
        <v>0</v>
      </c>
      <c r="J3842">
        <f t="shared" si="947"/>
        <v>0</v>
      </c>
      <c r="K3842">
        <f t="shared" si="948"/>
        <v>0</v>
      </c>
      <c r="L3842">
        <f t="shared" si="949"/>
        <v>1</v>
      </c>
      <c r="M3842">
        <f t="shared" si="950"/>
        <v>1</v>
      </c>
      <c r="N3842">
        <f t="shared" si="951"/>
        <v>0</v>
      </c>
      <c r="O3842">
        <f t="shared" si="952"/>
        <v>0</v>
      </c>
      <c r="P3842">
        <v>15</v>
      </c>
      <c r="Q3842">
        <f t="shared" si="953"/>
        <v>0</v>
      </c>
      <c r="R3842">
        <f t="shared" si="954"/>
        <v>1</v>
      </c>
      <c r="S3842">
        <f t="shared" si="955"/>
        <v>0</v>
      </c>
      <c r="T3842">
        <f t="shared" si="956"/>
        <v>0</v>
      </c>
      <c r="U3842">
        <v>0</v>
      </c>
      <c r="V3842">
        <f t="shared" si="957"/>
        <v>0.27398570038658926</v>
      </c>
      <c r="W3842">
        <f t="shared" si="958"/>
        <v>0.56807112571645735</v>
      </c>
      <c r="X3842">
        <f t="shared" si="959"/>
        <v>7.5068164016329861E-2</v>
      </c>
      <c r="Y3842">
        <f t="shared" si="960"/>
        <v>0</v>
      </c>
      <c r="Z3842" t="s">
        <v>3874</v>
      </c>
    </row>
    <row r="3843" spans="1:26" x14ac:dyDescent="0.25">
      <c r="A3843" t="s">
        <v>45</v>
      </c>
      <c r="B3843" t="s">
        <v>38</v>
      </c>
      <c r="C3843" t="s">
        <v>23</v>
      </c>
      <c r="D3843">
        <v>1</v>
      </c>
      <c r="F3843">
        <v>1</v>
      </c>
      <c r="G3843">
        <v>25.65</v>
      </c>
      <c r="H3843">
        <f t="shared" ref="H3843:H3906" si="961">IF(D3843:D10885=0,1,0)</f>
        <v>0</v>
      </c>
      <c r="I3843">
        <f t="shared" ref="I3843:I3906" si="962">IF(D3843:D10885=1,1,0)</f>
        <v>1</v>
      </c>
      <c r="J3843">
        <f t="shared" ref="J3843:J3906" si="963">IF(C3843:C10885="DSL",1,0)</f>
        <v>0</v>
      </c>
      <c r="K3843">
        <f t="shared" ref="K3843:K3906" si="964">IF(C3843:C10885="Fiber optic",1,0)</f>
        <v>0</v>
      </c>
      <c r="L3843">
        <f t="shared" ref="L3843:L3906" si="965">IF(C3843:C10885="No",1,0)</f>
        <v>1</v>
      </c>
      <c r="M3843">
        <f t="shared" ref="M3843:M3906" si="966">IF(A3843:A10885="Month-to-month",1,0)</f>
        <v>0</v>
      </c>
      <c r="N3843">
        <f t="shared" ref="N3843:N3906" si="967">IF(A3843:A10885="ONE YEAR",1,0)</f>
        <v>0</v>
      </c>
      <c r="O3843">
        <f t="shared" ref="O3843:O3906" si="968">IF(A3843:A10885="two year",1,0)</f>
        <v>1</v>
      </c>
      <c r="P3843">
        <v>64</v>
      </c>
      <c r="Q3843">
        <f t="shared" ref="Q3843:Q3906" si="969">IF(B3843:B10885="Electronic check",1,0)</f>
        <v>0</v>
      </c>
      <c r="R3843">
        <f t="shared" ref="R3843:R3906" si="970">IF(B3843:B10885="Mailed check",1,0)</f>
        <v>0</v>
      </c>
      <c r="S3843">
        <f t="shared" ref="S3843:S3906" si="971">IF(B3843:B10885="Credit card (automatic)",1,0)</f>
        <v>1</v>
      </c>
      <c r="T3843">
        <f t="shared" ref="T3843:T3906" si="972">IF(B3843:B10885="Bank transfer (automatic)",1,0)</f>
        <v>0</v>
      </c>
      <c r="U3843">
        <v>0</v>
      </c>
      <c r="V3843">
        <f t="shared" si="957"/>
        <v>-4.380932462408664E-2</v>
      </c>
      <c r="W3843">
        <f t="shared" si="958"/>
        <v>0.48904942020263209</v>
      </c>
      <c r="X3843">
        <f t="shared" si="959"/>
        <v>1.9192569240186041E-3</v>
      </c>
      <c r="Y3843">
        <f t="shared" si="960"/>
        <v>0</v>
      </c>
      <c r="Z3843" t="s">
        <v>3875</v>
      </c>
    </row>
    <row r="3844" spans="1:26" x14ac:dyDescent="0.25">
      <c r="A3844" t="s">
        <v>26</v>
      </c>
      <c r="B3844" t="s">
        <v>27</v>
      </c>
      <c r="C3844" t="s">
        <v>35</v>
      </c>
      <c r="D3844">
        <v>1</v>
      </c>
      <c r="F3844">
        <v>1</v>
      </c>
      <c r="G3844">
        <v>96.5</v>
      </c>
      <c r="H3844">
        <f t="shared" si="961"/>
        <v>0</v>
      </c>
      <c r="I3844">
        <f t="shared" si="962"/>
        <v>1</v>
      </c>
      <c r="J3844">
        <f t="shared" si="963"/>
        <v>0</v>
      </c>
      <c r="K3844">
        <f t="shared" si="964"/>
        <v>1</v>
      </c>
      <c r="L3844">
        <f t="shared" si="965"/>
        <v>0</v>
      </c>
      <c r="M3844">
        <f t="shared" si="966"/>
        <v>1</v>
      </c>
      <c r="N3844">
        <f t="shared" si="967"/>
        <v>0</v>
      </c>
      <c r="O3844">
        <f t="shared" si="968"/>
        <v>0</v>
      </c>
      <c r="P3844">
        <v>36</v>
      </c>
      <c r="Q3844">
        <f t="shared" si="969"/>
        <v>1</v>
      </c>
      <c r="R3844">
        <f t="shared" si="970"/>
        <v>0</v>
      </c>
      <c r="S3844">
        <f t="shared" si="971"/>
        <v>0</v>
      </c>
      <c r="T3844">
        <f t="shared" si="972"/>
        <v>0</v>
      </c>
      <c r="U3844">
        <v>1</v>
      </c>
      <c r="V3844">
        <f t="shared" ref="V3844:V3907" si="973">G3844*$G$2+H3845*$H$2+K3845*$K$2+M3844*$M$2+O3844*$O$2+Q3844*$Q$2+L3844*$L$2</f>
        <v>0.54984375979639677</v>
      </c>
      <c r="W3844">
        <f t="shared" ref="W3844:W3907" si="974">1/ (1+EXP(-V3844))</f>
        <v>0.63409934132976142</v>
      </c>
      <c r="X3844">
        <f t="shared" ref="X3844:X3907" si="975">(U3844-V3844)^2</f>
        <v>0.20264064059424414</v>
      </c>
      <c r="Y3844">
        <f t="shared" ref="Y3844:Y3907" si="976">IF(W3844&gt;=0.58,1,0)</f>
        <v>1</v>
      </c>
      <c r="Z3844" t="s">
        <v>3876</v>
      </c>
    </row>
    <row r="3845" spans="1:26" x14ac:dyDescent="0.25">
      <c r="A3845" t="s">
        <v>26</v>
      </c>
      <c r="B3845" t="s">
        <v>38</v>
      </c>
      <c r="C3845" t="s">
        <v>35</v>
      </c>
      <c r="D3845">
        <v>0</v>
      </c>
      <c r="F3845">
        <v>1</v>
      </c>
      <c r="G3845">
        <v>95</v>
      </c>
      <c r="H3845">
        <f t="shared" si="961"/>
        <v>1</v>
      </c>
      <c r="I3845">
        <f t="shared" si="962"/>
        <v>0</v>
      </c>
      <c r="J3845">
        <f t="shared" si="963"/>
        <v>0</v>
      </c>
      <c r="K3845">
        <f t="shared" si="964"/>
        <v>1</v>
      </c>
      <c r="L3845">
        <f t="shared" si="965"/>
        <v>0</v>
      </c>
      <c r="M3845">
        <f t="shared" si="966"/>
        <v>1</v>
      </c>
      <c r="N3845">
        <f t="shared" si="967"/>
        <v>0</v>
      </c>
      <c r="O3845">
        <f t="shared" si="968"/>
        <v>0</v>
      </c>
      <c r="P3845">
        <v>27</v>
      </c>
      <c r="Q3845">
        <f t="shared" si="969"/>
        <v>0</v>
      </c>
      <c r="R3845">
        <f t="shared" si="970"/>
        <v>0</v>
      </c>
      <c r="S3845">
        <f t="shared" si="971"/>
        <v>1</v>
      </c>
      <c r="T3845">
        <f t="shared" si="972"/>
        <v>0</v>
      </c>
      <c r="U3845">
        <v>0</v>
      </c>
      <c r="V3845">
        <f t="shared" si="973"/>
        <v>0.42442828204354788</v>
      </c>
      <c r="W3845">
        <f t="shared" si="974"/>
        <v>0.60454241176917789</v>
      </c>
      <c r="X3845">
        <f t="shared" si="975"/>
        <v>0.18013936659843743</v>
      </c>
      <c r="Y3845">
        <f t="shared" si="976"/>
        <v>1</v>
      </c>
      <c r="Z3845" t="s">
        <v>3877</v>
      </c>
    </row>
    <row r="3846" spans="1:26" x14ac:dyDescent="0.25">
      <c r="A3846" t="s">
        <v>26</v>
      </c>
      <c r="B3846" t="s">
        <v>30</v>
      </c>
      <c r="C3846" t="s">
        <v>35</v>
      </c>
      <c r="D3846">
        <v>1</v>
      </c>
      <c r="F3846">
        <v>1</v>
      </c>
      <c r="G3846">
        <v>70.849999999999994</v>
      </c>
      <c r="H3846">
        <f t="shared" si="961"/>
        <v>0</v>
      </c>
      <c r="I3846">
        <f t="shared" si="962"/>
        <v>1</v>
      </c>
      <c r="J3846">
        <f t="shared" si="963"/>
        <v>0</v>
      </c>
      <c r="K3846">
        <f t="shared" si="964"/>
        <v>1</v>
      </c>
      <c r="L3846">
        <f t="shared" si="965"/>
        <v>0</v>
      </c>
      <c r="M3846">
        <f t="shared" si="966"/>
        <v>1</v>
      </c>
      <c r="N3846">
        <f t="shared" si="967"/>
        <v>0</v>
      </c>
      <c r="O3846">
        <f t="shared" si="968"/>
        <v>0</v>
      </c>
      <c r="P3846">
        <v>1</v>
      </c>
      <c r="Q3846">
        <f t="shared" si="969"/>
        <v>0</v>
      </c>
      <c r="R3846">
        <f t="shared" si="970"/>
        <v>1</v>
      </c>
      <c r="S3846">
        <f t="shared" si="971"/>
        <v>0</v>
      </c>
      <c r="T3846">
        <f t="shared" si="972"/>
        <v>0</v>
      </c>
      <c r="U3846">
        <v>1</v>
      </c>
      <c r="V3846">
        <f t="shared" si="973"/>
        <v>0.36822247545292719</v>
      </c>
      <c r="W3846">
        <f t="shared" si="974"/>
        <v>0.59102939611077188</v>
      </c>
      <c r="X3846">
        <f t="shared" si="975"/>
        <v>0.39914284052282717</v>
      </c>
      <c r="Y3846">
        <f t="shared" si="976"/>
        <v>1</v>
      </c>
      <c r="Z3846" t="s">
        <v>3878</v>
      </c>
    </row>
    <row r="3847" spans="1:26" x14ac:dyDescent="0.25">
      <c r="A3847" t="s">
        <v>29</v>
      </c>
      <c r="B3847" t="s">
        <v>38</v>
      </c>
      <c r="C3847" t="s">
        <v>25</v>
      </c>
      <c r="D3847">
        <v>0</v>
      </c>
      <c r="F3847">
        <v>1</v>
      </c>
      <c r="G3847">
        <v>85.95</v>
      </c>
      <c r="H3847">
        <f t="shared" si="961"/>
        <v>1</v>
      </c>
      <c r="I3847">
        <f t="shared" si="962"/>
        <v>0</v>
      </c>
      <c r="J3847">
        <f t="shared" si="963"/>
        <v>1</v>
      </c>
      <c r="K3847">
        <f t="shared" si="964"/>
        <v>0</v>
      </c>
      <c r="L3847">
        <f t="shared" si="965"/>
        <v>0</v>
      </c>
      <c r="M3847">
        <f t="shared" si="966"/>
        <v>0</v>
      </c>
      <c r="N3847">
        <f t="shared" si="967"/>
        <v>1</v>
      </c>
      <c r="O3847">
        <f t="shared" si="968"/>
        <v>0</v>
      </c>
      <c r="P3847">
        <v>35</v>
      </c>
      <c r="Q3847">
        <f t="shared" si="969"/>
        <v>0</v>
      </c>
      <c r="R3847">
        <f t="shared" si="970"/>
        <v>0</v>
      </c>
      <c r="S3847">
        <f t="shared" si="971"/>
        <v>1</v>
      </c>
      <c r="T3847">
        <f t="shared" si="972"/>
        <v>0</v>
      </c>
      <c r="U3847">
        <v>1</v>
      </c>
      <c r="V3847">
        <f t="shared" si="973"/>
        <v>0.12517253290954169</v>
      </c>
      <c r="W3847">
        <f t="shared" si="974"/>
        <v>0.53125233831831931</v>
      </c>
      <c r="X3847">
        <f t="shared" si="975"/>
        <v>0.76532309717590696</v>
      </c>
      <c r="Y3847">
        <f t="shared" si="976"/>
        <v>0</v>
      </c>
      <c r="Z3847" t="s">
        <v>3879</v>
      </c>
    </row>
    <row r="3848" spans="1:26" x14ac:dyDescent="0.25">
      <c r="A3848" t="s">
        <v>26</v>
      </c>
      <c r="B3848" t="s">
        <v>27</v>
      </c>
      <c r="C3848" t="s">
        <v>35</v>
      </c>
      <c r="D3848">
        <v>0</v>
      </c>
      <c r="F3848">
        <v>1</v>
      </c>
      <c r="G3848">
        <v>73.900000000000006</v>
      </c>
      <c r="H3848">
        <f t="shared" si="961"/>
        <v>1</v>
      </c>
      <c r="I3848">
        <f t="shared" si="962"/>
        <v>0</v>
      </c>
      <c r="J3848">
        <f t="shared" si="963"/>
        <v>0</v>
      </c>
      <c r="K3848">
        <f t="shared" si="964"/>
        <v>1</v>
      </c>
      <c r="L3848">
        <f t="shared" si="965"/>
        <v>0</v>
      </c>
      <c r="M3848">
        <f t="shared" si="966"/>
        <v>1</v>
      </c>
      <c r="N3848">
        <f t="shared" si="967"/>
        <v>0</v>
      </c>
      <c r="O3848">
        <f t="shared" si="968"/>
        <v>0</v>
      </c>
      <c r="P3848">
        <v>4</v>
      </c>
      <c r="Q3848">
        <f t="shared" si="969"/>
        <v>1</v>
      </c>
      <c r="R3848">
        <f t="shared" si="970"/>
        <v>0</v>
      </c>
      <c r="S3848">
        <f t="shared" si="971"/>
        <v>0</v>
      </c>
      <c r="T3848">
        <f t="shared" si="972"/>
        <v>0</v>
      </c>
      <c r="U3848">
        <v>1</v>
      </c>
      <c r="V3848">
        <f t="shared" si="973"/>
        <v>0.50974593820033209</v>
      </c>
      <c r="W3848">
        <f t="shared" si="974"/>
        <v>0.62474691456354781</v>
      </c>
      <c r="X3848">
        <f t="shared" si="975"/>
        <v>0.24034904511107261</v>
      </c>
      <c r="Y3848">
        <f t="shared" si="976"/>
        <v>1</v>
      </c>
      <c r="Z3848" t="s">
        <v>3880</v>
      </c>
    </row>
    <row r="3849" spans="1:26" x14ac:dyDescent="0.25">
      <c r="A3849" t="s">
        <v>26</v>
      </c>
      <c r="B3849" t="s">
        <v>27</v>
      </c>
      <c r="C3849" t="s">
        <v>25</v>
      </c>
      <c r="D3849">
        <v>0</v>
      </c>
      <c r="F3849">
        <v>1</v>
      </c>
      <c r="G3849">
        <v>45.45</v>
      </c>
      <c r="H3849">
        <f t="shared" si="961"/>
        <v>1</v>
      </c>
      <c r="I3849">
        <f t="shared" si="962"/>
        <v>0</v>
      </c>
      <c r="J3849">
        <f t="shared" si="963"/>
        <v>1</v>
      </c>
      <c r="K3849">
        <f t="shared" si="964"/>
        <v>0</v>
      </c>
      <c r="L3849">
        <f t="shared" si="965"/>
        <v>0</v>
      </c>
      <c r="M3849">
        <f t="shared" si="966"/>
        <v>1</v>
      </c>
      <c r="N3849">
        <f t="shared" si="967"/>
        <v>0</v>
      </c>
      <c r="O3849">
        <f t="shared" si="968"/>
        <v>0</v>
      </c>
      <c r="P3849">
        <v>8</v>
      </c>
      <c r="Q3849">
        <f t="shared" si="969"/>
        <v>1</v>
      </c>
      <c r="R3849">
        <f t="shared" si="970"/>
        <v>0</v>
      </c>
      <c r="S3849">
        <f t="shared" si="971"/>
        <v>0</v>
      </c>
      <c r="T3849">
        <f t="shared" si="972"/>
        <v>0</v>
      </c>
      <c r="U3849">
        <v>0</v>
      </c>
      <c r="V3849">
        <f t="shared" si="973"/>
        <v>0.46539081169858265</v>
      </c>
      <c r="W3849">
        <f t="shared" si="974"/>
        <v>0.61429224477388911</v>
      </c>
      <c r="X3849">
        <f t="shared" si="975"/>
        <v>0.21658860761346563</v>
      </c>
      <c r="Y3849">
        <f t="shared" si="976"/>
        <v>1</v>
      </c>
      <c r="Z3849" t="s">
        <v>3881</v>
      </c>
    </row>
    <row r="3850" spans="1:26" x14ac:dyDescent="0.25">
      <c r="A3850" t="s">
        <v>26</v>
      </c>
      <c r="B3850" t="s">
        <v>38</v>
      </c>
      <c r="C3850" t="s">
        <v>23</v>
      </c>
      <c r="D3850">
        <v>0</v>
      </c>
      <c r="F3850">
        <v>1</v>
      </c>
      <c r="G3850">
        <v>20</v>
      </c>
      <c r="H3850">
        <f t="shared" si="961"/>
        <v>1</v>
      </c>
      <c r="I3850">
        <f t="shared" si="962"/>
        <v>0</v>
      </c>
      <c r="J3850">
        <f t="shared" si="963"/>
        <v>0</v>
      </c>
      <c r="K3850">
        <f t="shared" si="964"/>
        <v>0</v>
      </c>
      <c r="L3850">
        <f t="shared" si="965"/>
        <v>1</v>
      </c>
      <c r="M3850">
        <f t="shared" si="966"/>
        <v>1</v>
      </c>
      <c r="N3850">
        <f t="shared" si="967"/>
        <v>0</v>
      </c>
      <c r="O3850">
        <f t="shared" si="968"/>
        <v>0</v>
      </c>
      <c r="P3850">
        <v>10</v>
      </c>
      <c r="Q3850">
        <f t="shared" si="969"/>
        <v>0</v>
      </c>
      <c r="R3850">
        <f t="shared" si="970"/>
        <v>0</v>
      </c>
      <c r="S3850">
        <f t="shared" si="971"/>
        <v>1</v>
      </c>
      <c r="T3850">
        <f t="shared" si="972"/>
        <v>0</v>
      </c>
      <c r="U3850">
        <v>0</v>
      </c>
      <c r="V3850">
        <f t="shared" si="973"/>
        <v>0.26021629851163336</v>
      </c>
      <c r="W3850">
        <f t="shared" si="974"/>
        <v>0.56468946202458747</v>
      </c>
      <c r="X3850">
        <f t="shared" si="975"/>
        <v>6.7712522011095483E-2</v>
      </c>
      <c r="Y3850">
        <f t="shared" si="976"/>
        <v>0</v>
      </c>
      <c r="Z3850" t="s">
        <v>3882</v>
      </c>
    </row>
    <row r="3851" spans="1:26" x14ac:dyDescent="0.25">
      <c r="A3851" t="s">
        <v>26</v>
      </c>
      <c r="B3851" t="s">
        <v>30</v>
      </c>
      <c r="C3851" t="s">
        <v>25</v>
      </c>
      <c r="D3851">
        <v>0</v>
      </c>
      <c r="F3851">
        <v>1</v>
      </c>
      <c r="G3851">
        <v>49.2</v>
      </c>
      <c r="H3851">
        <f t="shared" si="961"/>
        <v>1</v>
      </c>
      <c r="I3851">
        <f t="shared" si="962"/>
        <v>0</v>
      </c>
      <c r="J3851">
        <f t="shared" si="963"/>
        <v>1</v>
      </c>
      <c r="K3851">
        <f t="shared" si="964"/>
        <v>0</v>
      </c>
      <c r="L3851">
        <f t="shared" si="965"/>
        <v>0</v>
      </c>
      <c r="M3851">
        <f t="shared" si="966"/>
        <v>1</v>
      </c>
      <c r="N3851">
        <f t="shared" si="967"/>
        <v>0</v>
      </c>
      <c r="O3851">
        <f t="shared" si="968"/>
        <v>0</v>
      </c>
      <c r="P3851">
        <v>2</v>
      </c>
      <c r="Q3851">
        <f t="shared" si="969"/>
        <v>0</v>
      </c>
      <c r="R3851">
        <f t="shared" si="970"/>
        <v>1</v>
      </c>
      <c r="S3851">
        <f t="shared" si="971"/>
        <v>0</v>
      </c>
      <c r="T3851">
        <f t="shared" si="972"/>
        <v>0</v>
      </c>
      <c r="U3851">
        <v>0</v>
      </c>
      <c r="V3851">
        <f t="shared" si="973"/>
        <v>0.33933209502078743</v>
      </c>
      <c r="W3851">
        <f t="shared" si="974"/>
        <v>0.58402827171302574</v>
      </c>
      <c r="X3851">
        <f t="shared" si="975"/>
        <v>0.11514627071119671</v>
      </c>
      <c r="Y3851">
        <f t="shared" si="976"/>
        <v>1</v>
      </c>
      <c r="Z3851" t="s">
        <v>3883</v>
      </c>
    </row>
    <row r="3852" spans="1:26" x14ac:dyDescent="0.25">
      <c r="A3852" t="s">
        <v>45</v>
      </c>
      <c r="B3852" t="s">
        <v>33</v>
      </c>
      <c r="C3852" t="s">
        <v>35</v>
      </c>
      <c r="D3852">
        <v>0</v>
      </c>
      <c r="F3852">
        <v>1</v>
      </c>
      <c r="G3852">
        <v>109.45</v>
      </c>
      <c r="H3852">
        <f t="shared" si="961"/>
        <v>1</v>
      </c>
      <c r="I3852">
        <f t="shared" si="962"/>
        <v>0</v>
      </c>
      <c r="J3852">
        <f t="shared" si="963"/>
        <v>0</v>
      </c>
      <c r="K3852">
        <f t="shared" si="964"/>
        <v>1</v>
      </c>
      <c r="L3852">
        <f t="shared" si="965"/>
        <v>0</v>
      </c>
      <c r="M3852">
        <f t="shared" si="966"/>
        <v>0</v>
      </c>
      <c r="N3852">
        <f t="shared" si="967"/>
        <v>0</v>
      </c>
      <c r="O3852">
        <f t="shared" si="968"/>
        <v>1</v>
      </c>
      <c r="P3852">
        <v>58</v>
      </c>
      <c r="Q3852">
        <f t="shared" si="969"/>
        <v>0</v>
      </c>
      <c r="R3852">
        <f t="shared" si="970"/>
        <v>0</v>
      </c>
      <c r="S3852">
        <f t="shared" si="971"/>
        <v>0</v>
      </c>
      <c r="T3852">
        <f t="shared" si="972"/>
        <v>1</v>
      </c>
      <c r="U3852">
        <v>1</v>
      </c>
      <c r="V3852">
        <f t="shared" si="973"/>
        <v>9.7013109812698839E-2</v>
      </c>
      <c r="W3852">
        <f t="shared" si="974"/>
        <v>0.52423427360726205</v>
      </c>
      <c r="X3852">
        <f t="shared" si="975"/>
        <v>0.81538532385013307</v>
      </c>
      <c r="Y3852">
        <f t="shared" si="976"/>
        <v>0</v>
      </c>
      <c r="Z3852" t="s">
        <v>3884</v>
      </c>
    </row>
    <row r="3853" spans="1:26" x14ac:dyDescent="0.25">
      <c r="A3853" t="s">
        <v>45</v>
      </c>
      <c r="B3853" t="s">
        <v>38</v>
      </c>
      <c r="C3853" t="s">
        <v>25</v>
      </c>
      <c r="D3853">
        <v>0</v>
      </c>
      <c r="F3853">
        <v>1</v>
      </c>
      <c r="G3853">
        <v>83.25</v>
      </c>
      <c r="H3853">
        <f t="shared" si="961"/>
        <v>1</v>
      </c>
      <c r="I3853">
        <f t="shared" si="962"/>
        <v>0</v>
      </c>
      <c r="J3853">
        <f t="shared" si="963"/>
        <v>1</v>
      </c>
      <c r="K3853">
        <f t="shared" si="964"/>
        <v>0</v>
      </c>
      <c r="L3853">
        <f t="shared" si="965"/>
        <v>0</v>
      </c>
      <c r="M3853">
        <f t="shared" si="966"/>
        <v>0</v>
      </c>
      <c r="N3853">
        <f t="shared" si="967"/>
        <v>0</v>
      </c>
      <c r="O3853">
        <f t="shared" si="968"/>
        <v>1</v>
      </c>
      <c r="P3853">
        <v>51</v>
      </c>
      <c r="Q3853">
        <f t="shared" si="969"/>
        <v>0</v>
      </c>
      <c r="R3853">
        <f t="shared" si="970"/>
        <v>0</v>
      </c>
      <c r="S3853">
        <f t="shared" si="971"/>
        <v>1</v>
      </c>
      <c r="T3853">
        <f t="shared" si="972"/>
        <v>0</v>
      </c>
      <c r="U3853">
        <v>0</v>
      </c>
      <c r="V3853">
        <f t="shared" si="973"/>
        <v>5.6165857990349566E-2</v>
      </c>
      <c r="W3853">
        <f t="shared" si="974"/>
        <v>0.51403777439045661</v>
      </c>
      <c r="X3853">
        <f t="shared" si="975"/>
        <v>3.1546036037921141E-3</v>
      </c>
      <c r="Y3853">
        <f t="shared" si="976"/>
        <v>0</v>
      </c>
      <c r="Z3853" t="s">
        <v>3885</v>
      </c>
    </row>
    <row r="3854" spans="1:26" x14ac:dyDescent="0.25">
      <c r="A3854" t="s">
        <v>45</v>
      </c>
      <c r="B3854" t="s">
        <v>30</v>
      </c>
      <c r="C3854" t="s">
        <v>23</v>
      </c>
      <c r="D3854">
        <v>0</v>
      </c>
      <c r="F3854">
        <v>1</v>
      </c>
      <c r="G3854">
        <v>19.25</v>
      </c>
      <c r="H3854">
        <f t="shared" si="961"/>
        <v>1</v>
      </c>
      <c r="I3854">
        <f t="shared" si="962"/>
        <v>0</v>
      </c>
      <c r="J3854">
        <f t="shared" si="963"/>
        <v>0</v>
      </c>
      <c r="K3854">
        <f t="shared" si="964"/>
        <v>0</v>
      </c>
      <c r="L3854">
        <f t="shared" si="965"/>
        <v>1</v>
      </c>
      <c r="M3854">
        <f t="shared" si="966"/>
        <v>0</v>
      </c>
      <c r="N3854">
        <f t="shared" si="967"/>
        <v>0</v>
      </c>
      <c r="O3854">
        <f t="shared" si="968"/>
        <v>1</v>
      </c>
      <c r="P3854">
        <v>46</v>
      </c>
      <c r="Q3854">
        <f t="shared" si="969"/>
        <v>0</v>
      </c>
      <c r="R3854">
        <f t="shared" si="970"/>
        <v>1</v>
      </c>
      <c r="S3854">
        <f t="shared" si="971"/>
        <v>0</v>
      </c>
      <c r="T3854">
        <f t="shared" si="972"/>
        <v>0</v>
      </c>
      <c r="U3854">
        <v>0</v>
      </c>
      <c r="V3854">
        <f t="shared" si="973"/>
        <v>-7.234189763277224E-2</v>
      </c>
      <c r="W3854">
        <f t="shared" si="974"/>
        <v>0.48192240876797915</v>
      </c>
      <c r="X3854">
        <f t="shared" si="975"/>
        <v>5.2333501531104977E-3</v>
      </c>
      <c r="Y3854">
        <f t="shared" si="976"/>
        <v>0</v>
      </c>
      <c r="Z3854" t="s">
        <v>3886</v>
      </c>
    </row>
    <row r="3855" spans="1:26" x14ac:dyDescent="0.25">
      <c r="A3855" t="s">
        <v>26</v>
      </c>
      <c r="B3855" t="s">
        <v>33</v>
      </c>
      <c r="C3855" t="s">
        <v>23</v>
      </c>
      <c r="D3855">
        <v>0</v>
      </c>
      <c r="F3855">
        <v>1</v>
      </c>
      <c r="G3855">
        <v>19.649999999999999</v>
      </c>
      <c r="H3855">
        <f t="shared" si="961"/>
        <v>1</v>
      </c>
      <c r="I3855">
        <f t="shared" si="962"/>
        <v>0</v>
      </c>
      <c r="J3855">
        <f t="shared" si="963"/>
        <v>0</v>
      </c>
      <c r="K3855">
        <f t="shared" si="964"/>
        <v>0</v>
      </c>
      <c r="L3855">
        <f t="shared" si="965"/>
        <v>1</v>
      </c>
      <c r="M3855">
        <f t="shared" si="966"/>
        <v>1</v>
      </c>
      <c r="N3855">
        <f t="shared" si="967"/>
        <v>0</v>
      </c>
      <c r="O3855">
        <f t="shared" si="968"/>
        <v>0</v>
      </c>
      <c r="P3855">
        <v>1</v>
      </c>
      <c r="Q3855">
        <f t="shared" si="969"/>
        <v>0</v>
      </c>
      <c r="R3855">
        <f t="shared" si="970"/>
        <v>0</v>
      </c>
      <c r="S3855">
        <f t="shared" si="971"/>
        <v>0</v>
      </c>
      <c r="T3855">
        <f t="shared" si="972"/>
        <v>1</v>
      </c>
      <c r="U3855">
        <v>0</v>
      </c>
      <c r="V3855">
        <f t="shared" si="973"/>
        <v>0.26453379837781565</v>
      </c>
      <c r="W3855">
        <f t="shared" si="974"/>
        <v>0.56575047145039259</v>
      </c>
      <c r="X3855">
        <f t="shared" si="975"/>
        <v>6.9978130484194823E-2</v>
      </c>
      <c r="Y3855">
        <f t="shared" si="976"/>
        <v>0</v>
      </c>
      <c r="Z3855" t="s">
        <v>3887</v>
      </c>
    </row>
    <row r="3856" spans="1:26" x14ac:dyDescent="0.25">
      <c r="A3856" t="s">
        <v>26</v>
      </c>
      <c r="B3856" t="s">
        <v>33</v>
      </c>
      <c r="C3856" t="s">
        <v>35</v>
      </c>
      <c r="D3856">
        <v>0</v>
      </c>
      <c r="F3856">
        <v>1</v>
      </c>
      <c r="G3856">
        <v>72.8</v>
      </c>
      <c r="H3856">
        <f t="shared" si="961"/>
        <v>1</v>
      </c>
      <c r="I3856">
        <f t="shared" si="962"/>
        <v>0</v>
      </c>
      <c r="J3856">
        <f t="shared" si="963"/>
        <v>0</v>
      </c>
      <c r="K3856">
        <f t="shared" si="964"/>
        <v>1</v>
      </c>
      <c r="L3856">
        <f t="shared" si="965"/>
        <v>0</v>
      </c>
      <c r="M3856">
        <f t="shared" si="966"/>
        <v>1</v>
      </c>
      <c r="N3856">
        <f t="shared" si="967"/>
        <v>0</v>
      </c>
      <c r="O3856">
        <f t="shared" si="968"/>
        <v>0</v>
      </c>
      <c r="P3856">
        <v>46</v>
      </c>
      <c r="Q3856">
        <f t="shared" si="969"/>
        <v>0</v>
      </c>
      <c r="R3856">
        <f t="shared" si="970"/>
        <v>0</v>
      </c>
      <c r="S3856">
        <f t="shared" si="971"/>
        <v>0</v>
      </c>
      <c r="T3856">
        <f t="shared" si="972"/>
        <v>1</v>
      </c>
      <c r="U3856">
        <v>0</v>
      </c>
      <c r="V3856">
        <f t="shared" si="973"/>
        <v>0.37612580276916308</v>
      </c>
      <c r="W3856">
        <f t="shared" si="974"/>
        <v>0.59293835488746227</v>
      </c>
      <c r="X3856">
        <f t="shared" si="975"/>
        <v>0.14147061950874737</v>
      </c>
      <c r="Y3856">
        <f t="shared" si="976"/>
        <v>1</v>
      </c>
      <c r="Z3856" t="s">
        <v>3888</v>
      </c>
    </row>
    <row r="3857" spans="1:26" x14ac:dyDescent="0.25">
      <c r="A3857" t="s">
        <v>26</v>
      </c>
      <c r="B3857" t="s">
        <v>33</v>
      </c>
      <c r="C3857" t="s">
        <v>35</v>
      </c>
      <c r="D3857">
        <v>0</v>
      </c>
      <c r="F3857">
        <v>1</v>
      </c>
      <c r="G3857">
        <v>109.65</v>
      </c>
      <c r="H3857">
        <f t="shared" si="961"/>
        <v>1</v>
      </c>
      <c r="I3857">
        <f t="shared" si="962"/>
        <v>0</v>
      </c>
      <c r="J3857">
        <f t="shared" si="963"/>
        <v>0</v>
      </c>
      <c r="K3857">
        <f t="shared" si="964"/>
        <v>1</v>
      </c>
      <c r="L3857">
        <f t="shared" si="965"/>
        <v>0</v>
      </c>
      <c r="M3857">
        <f t="shared" si="966"/>
        <v>1</v>
      </c>
      <c r="N3857">
        <f t="shared" si="967"/>
        <v>0</v>
      </c>
      <c r="O3857">
        <f t="shared" si="968"/>
        <v>0</v>
      </c>
      <c r="P3857">
        <v>50</v>
      </c>
      <c r="Q3857">
        <f t="shared" si="969"/>
        <v>0</v>
      </c>
      <c r="R3857">
        <f t="shared" si="970"/>
        <v>0</v>
      </c>
      <c r="S3857">
        <f t="shared" si="971"/>
        <v>0</v>
      </c>
      <c r="T3857">
        <f t="shared" si="972"/>
        <v>1</v>
      </c>
      <c r="U3857">
        <v>0</v>
      </c>
      <c r="V3857">
        <f t="shared" si="973"/>
        <v>0.42871382547991771</v>
      </c>
      <c r="W3857">
        <f t="shared" si="974"/>
        <v>0.6055665000470789</v>
      </c>
      <c r="X3857">
        <f t="shared" si="975"/>
        <v>0.18379554415762533</v>
      </c>
      <c r="Y3857">
        <f t="shared" si="976"/>
        <v>1</v>
      </c>
      <c r="Z3857" t="s">
        <v>3889</v>
      </c>
    </row>
    <row r="3858" spans="1:26" x14ac:dyDescent="0.25">
      <c r="A3858" t="s">
        <v>26</v>
      </c>
      <c r="B3858" t="s">
        <v>38</v>
      </c>
      <c r="C3858" t="s">
        <v>25</v>
      </c>
      <c r="D3858">
        <v>0</v>
      </c>
      <c r="F3858">
        <v>1</v>
      </c>
      <c r="G3858">
        <v>65</v>
      </c>
      <c r="H3858">
        <f t="shared" si="961"/>
        <v>1</v>
      </c>
      <c r="I3858">
        <f t="shared" si="962"/>
        <v>0</v>
      </c>
      <c r="J3858">
        <f t="shared" si="963"/>
        <v>1</v>
      </c>
      <c r="K3858">
        <f t="shared" si="964"/>
        <v>0</v>
      </c>
      <c r="L3858">
        <f t="shared" si="965"/>
        <v>0</v>
      </c>
      <c r="M3858">
        <f t="shared" si="966"/>
        <v>1</v>
      </c>
      <c r="N3858">
        <f t="shared" si="967"/>
        <v>0</v>
      </c>
      <c r="O3858">
        <f t="shared" si="968"/>
        <v>0</v>
      </c>
      <c r="P3858">
        <v>53</v>
      </c>
      <c r="Q3858">
        <f t="shared" si="969"/>
        <v>0</v>
      </c>
      <c r="R3858">
        <f t="shared" si="970"/>
        <v>0</v>
      </c>
      <c r="S3858">
        <f t="shared" si="971"/>
        <v>1</v>
      </c>
      <c r="T3858">
        <f t="shared" si="972"/>
        <v>0</v>
      </c>
      <c r="U3858">
        <v>0</v>
      </c>
      <c r="V3858">
        <f t="shared" si="973"/>
        <v>0.36396517054724231</v>
      </c>
      <c r="W3858">
        <f t="shared" si="974"/>
        <v>0.58999995001035554</v>
      </c>
      <c r="X3858">
        <f t="shared" si="975"/>
        <v>0.13247064537148318</v>
      </c>
      <c r="Y3858">
        <f t="shared" si="976"/>
        <v>1</v>
      </c>
      <c r="Z3858" t="s">
        <v>3890</v>
      </c>
    </row>
    <row r="3859" spans="1:26" x14ac:dyDescent="0.25">
      <c r="A3859" t="s">
        <v>26</v>
      </c>
      <c r="B3859" t="s">
        <v>27</v>
      </c>
      <c r="C3859" t="s">
        <v>35</v>
      </c>
      <c r="D3859">
        <v>0</v>
      </c>
      <c r="F3859">
        <v>1</v>
      </c>
      <c r="G3859">
        <v>114.1</v>
      </c>
      <c r="H3859">
        <f t="shared" si="961"/>
        <v>1</v>
      </c>
      <c r="I3859">
        <f t="shared" si="962"/>
        <v>0</v>
      </c>
      <c r="J3859">
        <f t="shared" si="963"/>
        <v>0</v>
      </c>
      <c r="K3859">
        <f t="shared" si="964"/>
        <v>1</v>
      </c>
      <c r="L3859">
        <f t="shared" si="965"/>
        <v>0</v>
      </c>
      <c r="M3859">
        <f t="shared" si="966"/>
        <v>1</v>
      </c>
      <c r="N3859">
        <f t="shared" si="967"/>
        <v>0</v>
      </c>
      <c r="O3859">
        <f t="shared" si="968"/>
        <v>0</v>
      </c>
      <c r="P3859">
        <v>61</v>
      </c>
      <c r="Q3859">
        <f t="shared" si="969"/>
        <v>1</v>
      </c>
      <c r="R3859">
        <f t="shared" si="970"/>
        <v>0</v>
      </c>
      <c r="S3859">
        <f t="shared" si="971"/>
        <v>0</v>
      </c>
      <c r="T3859">
        <f t="shared" si="972"/>
        <v>0</v>
      </c>
      <c r="U3859">
        <v>0</v>
      </c>
      <c r="V3859">
        <f t="shared" si="973"/>
        <v>0.57241996580561616</v>
      </c>
      <c r="W3859">
        <f t="shared" si="974"/>
        <v>0.63932138190978494</v>
      </c>
      <c r="X3859">
        <f t="shared" si="975"/>
        <v>0.3276646172529028</v>
      </c>
      <c r="Y3859">
        <f t="shared" si="976"/>
        <v>1</v>
      </c>
      <c r="Z3859" t="s">
        <v>3891</v>
      </c>
    </row>
    <row r="3860" spans="1:26" x14ac:dyDescent="0.25">
      <c r="A3860" t="s">
        <v>26</v>
      </c>
      <c r="B3860" t="s">
        <v>33</v>
      </c>
      <c r="C3860" t="s">
        <v>23</v>
      </c>
      <c r="D3860">
        <v>0</v>
      </c>
      <c r="F3860">
        <v>1</v>
      </c>
      <c r="G3860">
        <v>20.65</v>
      </c>
      <c r="H3860">
        <f t="shared" si="961"/>
        <v>1</v>
      </c>
      <c r="I3860">
        <f t="shared" si="962"/>
        <v>0</v>
      </c>
      <c r="J3860">
        <f t="shared" si="963"/>
        <v>0</v>
      </c>
      <c r="K3860">
        <f t="shared" si="964"/>
        <v>0</v>
      </c>
      <c r="L3860">
        <f t="shared" si="965"/>
        <v>1</v>
      </c>
      <c r="M3860">
        <f t="shared" si="966"/>
        <v>1</v>
      </c>
      <c r="N3860">
        <f t="shared" si="967"/>
        <v>0</v>
      </c>
      <c r="O3860">
        <f t="shared" si="968"/>
        <v>0</v>
      </c>
      <c r="P3860">
        <v>5</v>
      </c>
      <c r="Q3860">
        <f t="shared" si="969"/>
        <v>0</v>
      </c>
      <c r="R3860">
        <f t="shared" si="970"/>
        <v>0</v>
      </c>
      <c r="S3860">
        <f t="shared" si="971"/>
        <v>0</v>
      </c>
      <c r="T3860">
        <f t="shared" si="972"/>
        <v>1</v>
      </c>
      <c r="U3860">
        <v>0</v>
      </c>
      <c r="V3860">
        <f t="shared" si="973"/>
        <v>0.26122968453012674</v>
      </c>
      <c r="W3860">
        <f t="shared" si="974"/>
        <v>0.5649385514354156</v>
      </c>
      <c r="X3860">
        <f t="shared" si="975"/>
        <v>6.824094807970954E-2</v>
      </c>
      <c r="Y3860">
        <f t="shared" si="976"/>
        <v>0</v>
      </c>
      <c r="Z3860" t="s">
        <v>3892</v>
      </c>
    </row>
    <row r="3861" spans="1:26" x14ac:dyDescent="0.25">
      <c r="A3861" t="s">
        <v>29</v>
      </c>
      <c r="B3861" t="s">
        <v>33</v>
      </c>
      <c r="C3861" t="s">
        <v>25</v>
      </c>
      <c r="D3861">
        <v>0</v>
      </c>
      <c r="F3861">
        <v>1</v>
      </c>
      <c r="G3861">
        <v>86.95</v>
      </c>
      <c r="H3861">
        <f t="shared" si="961"/>
        <v>1</v>
      </c>
      <c r="I3861">
        <f t="shared" si="962"/>
        <v>0</v>
      </c>
      <c r="J3861">
        <f t="shared" si="963"/>
        <v>1</v>
      </c>
      <c r="K3861">
        <f t="shared" si="964"/>
        <v>0</v>
      </c>
      <c r="L3861">
        <f t="shared" si="965"/>
        <v>0</v>
      </c>
      <c r="M3861">
        <f t="shared" si="966"/>
        <v>0</v>
      </c>
      <c r="N3861">
        <f t="shared" si="967"/>
        <v>1</v>
      </c>
      <c r="O3861">
        <f t="shared" si="968"/>
        <v>0</v>
      </c>
      <c r="P3861">
        <v>47</v>
      </c>
      <c r="Q3861">
        <f t="shared" si="969"/>
        <v>0</v>
      </c>
      <c r="R3861">
        <f t="shared" si="970"/>
        <v>0</v>
      </c>
      <c r="S3861">
        <f t="shared" si="971"/>
        <v>0</v>
      </c>
      <c r="T3861">
        <f t="shared" si="972"/>
        <v>1</v>
      </c>
      <c r="U3861">
        <v>0</v>
      </c>
      <c r="V3861">
        <f t="shared" si="973"/>
        <v>0.12673158832260845</v>
      </c>
      <c r="W3861">
        <f t="shared" si="974"/>
        <v>0.53164056043425778</v>
      </c>
      <c r="X3861">
        <f t="shared" si="975"/>
        <v>1.6060895478771105E-2</v>
      </c>
      <c r="Y3861">
        <f t="shared" si="976"/>
        <v>0</v>
      </c>
      <c r="Z3861" t="s">
        <v>3893</v>
      </c>
    </row>
    <row r="3862" spans="1:26" x14ac:dyDescent="0.25">
      <c r="A3862" t="s">
        <v>29</v>
      </c>
      <c r="B3862" t="s">
        <v>33</v>
      </c>
      <c r="C3862" t="s">
        <v>35</v>
      </c>
      <c r="D3862">
        <v>0</v>
      </c>
      <c r="F3862">
        <v>1</v>
      </c>
      <c r="G3862">
        <v>94.75</v>
      </c>
      <c r="H3862">
        <f t="shared" si="961"/>
        <v>1</v>
      </c>
      <c r="I3862">
        <f t="shared" si="962"/>
        <v>0</v>
      </c>
      <c r="J3862">
        <f t="shared" si="963"/>
        <v>0</v>
      </c>
      <c r="K3862">
        <f t="shared" si="964"/>
        <v>1</v>
      </c>
      <c r="L3862">
        <f t="shared" si="965"/>
        <v>0</v>
      </c>
      <c r="M3862">
        <f t="shared" si="966"/>
        <v>0</v>
      </c>
      <c r="N3862">
        <f t="shared" si="967"/>
        <v>1</v>
      </c>
      <c r="O3862">
        <f t="shared" si="968"/>
        <v>0</v>
      </c>
      <c r="P3862">
        <v>54</v>
      </c>
      <c r="Q3862">
        <f t="shared" si="969"/>
        <v>0</v>
      </c>
      <c r="R3862">
        <f t="shared" si="970"/>
        <v>0</v>
      </c>
      <c r="S3862">
        <f t="shared" si="971"/>
        <v>0</v>
      </c>
      <c r="T3862">
        <f t="shared" si="972"/>
        <v>1</v>
      </c>
      <c r="U3862">
        <v>0</v>
      </c>
      <c r="V3862">
        <f t="shared" si="973"/>
        <v>0.13402905128377354</v>
      </c>
      <c r="W3862">
        <f t="shared" si="974"/>
        <v>0.533457192986863</v>
      </c>
      <c r="X3862">
        <f t="shared" si="975"/>
        <v>1.7963786588028399E-2</v>
      </c>
      <c r="Y3862">
        <f t="shared" si="976"/>
        <v>0</v>
      </c>
      <c r="Z3862" t="s">
        <v>3894</v>
      </c>
    </row>
    <row r="3863" spans="1:26" x14ac:dyDescent="0.25">
      <c r="A3863" t="s">
        <v>26</v>
      </c>
      <c r="B3863" t="s">
        <v>38</v>
      </c>
      <c r="C3863" t="s">
        <v>25</v>
      </c>
      <c r="D3863">
        <v>0</v>
      </c>
      <c r="F3863">
        <v>1</v>
      </c>
      <c r="G3863">
        <v>25.35</v>
      </c>
      <c r="H3863">
        <f t="shared" si="961"/>
        <v>1</v>
      </c>
      <c r="I3863">
        <f t="shared" si="962"/>
        <v>0</v>
      </c>
      <c r="J3863">
        <f t="shared" si="963"/>
        <v>1</v>
      </c>
      <c r="K3863">
        <f t="shared" si="964"/>
        <v>0</v>
      </c>
      <c r="L3863">
        <f t="shared" si="965"/>
        <v>0</v>
      </c>
      <c r="M3863">
        <f t="shared" si="966"/>
        <v>1</v>
      </c>
      <c r="N3863">
        <f t="shared" si="967"/>
        <v>0</v>
      </c>
      <c r="O3863">
        <f t="shared" si="968"/>
        <v>0</v>
      </c>
      <c r="P3863">
        <v>19</v>
      </c>
      <c r="Q3863">
        <f t="shared" si="969"/>
        <v>0</v>
      </c>
      <c r="R3863">
        <f t="shared" si="970"/>
        <v>0</v>
      </c>
      <c r="S3863">
        <f t="shared" si="971"/>
        <v>1</v>
      </c>
      <c r="T3863">
        <f t="shared" si="972"/>
        <v>0</v>
      </c>
      <c r="U3863">
        <v>0</v>
      </c>
      <c r="V3863">
        <f t="shared" si="973"/>
        <v>0.302148623419145</v>
      </c>
      <c r="W3863">
        <f t="shared" si="974"/>
        <v>0.57496768146359678</v>
      </c>
      <c r="X3863">
        <f t="shared" si="975"/>
        <v>9.1293790634084299E-2</v>
      </c>
      <c r="Y3863">
        <f t="shared" si="976"/>
        <v>0</v>
      </c>
      <c r="Z3863" t="s">
        <v>3895</v>
      </c>
    </row>
    <row r="3864" spans="1:26" x14ac:dyDescent="0.25">
      <c r="A3864" t="s">
        <v>45</v>
      </c>
      <c r="B3864" t="s">
        <v>27</v>
      </c>
      <c r="C3864" t="s">
        <v>35</v>
      </c>
      <c r="D3864">
        <v>0</v>
      </c>
      <c r="F3864">
        <v>1</v>
      </c>
      <c r="G3864">
        <v>105.45</v>
      </c>
      <c r="H3864">
        <f t="shared" si="961"/>
        <v>1</v>
      </c>
      <c r="I3864">
        <f t="shared" si="962"/>
        <v>0</v>
      </c>
      <c r="J3864">
        <f t="shared" si="963"/>
        <v>0</v>
      </c>
      <c r="K3864">
        <f t="shared" si="964"/>
        <v>1</v>
      </c>
      <c r="L3864">
        <f t="shared" si="965"/>
        <v>0</v>
      </c>
      <c r="M3864">
        <f t="shared" si="966"/>
        <v>0</v>
      </c>
      <c r="N3864">
        <f t="shared" si="967"/>
        <v>0</v>
      </c>
      <c r="O3864">
        <f t="shared" si="968"/>
        <v>1</v>
      </c>
      <c r="P3864">
        <v>26</v>
      </c>
      <c r="Q3864">
        <f t="shared" si="969"/>
        <v>1</v>
      </c>
      <c r="R3864">
        <f t="shared" si="970"/>
        <v>0</v>
      </c>
      <c r="S3864">
        <f t="shared" si="971"/>
        <v>0</v>
      </c>
      <c r="T3864">
        <f t="shared" si="972"/>
        <v>0</v>
      </c>
      <c r="U3864">
        <v>0</v>
      </c>
      <c r="V3864">
        <f t="shared" si="973"/>
        <v>0.22754523189798306</v>
      </c>
      <c r="W3864">
        <f t="shared" si="974"/>
        <v>0.55664212280648817</v>
      </c>
      <c r="X3864">
        <f t="shared" si="975"/>
        <v>5.1776832559506887E-2</v>
      </c>
      <c r="Y3864">
        <f t="shared" si="976"/>
        <v>0</v>
      </c>
      <c r="Z3864" t="s">
        <v>3896</v>
      </c>
    </row>
    <row r="3865" spans="1:26" x14ac:dyDescent="0.25">
      <c r="A3865" t="s">
        <v>45</v>
      </c>
      <c r="B3865" t="s">
        <v>30</v>
      </c>
      <c r="C3865" t="s">
        <v>23</v>
      </c>
      <c r="D3865">
        <v>0</v>
      </c>
      <c r="F3865">
        <v>1</v>
      </c>
      <c r="G3865">
        <v>25.4</v>
      </c>
      <c r="H3865">
        <f t="shared" si="961"/>
        <v>1</v>
      </c>
      <c r="I3865">
        <f t="shared" si="962"/>
        <v>0</v>
      </c>
      <c r="J3865">
        <f t="shared" si="963"/>
        <v>0</v>
      </c>
      <c r="K3865">
        <f t="shared" si="964"/>
        <v>0</v>
      </c>
      <c r="L3865">
        <f t="shared" si="965"/>
        <v>1</v>
      </c>
      <c r="M3865">
        <f t="shared" si="966"/>
        <v>0</v>
      </c>
      <c r="N3865">
        <f t="shared" si="967"/>
        <v>0</v>
      </c>
      <c r="O3865">
        <f t="shared" si="968"/>
        <v>1</v>
      </c>
      <c r="P3865">
        <v>70</v>
      </c>
      <c r="Q3865">
        <f t="shared" si="969"/>
        <v>0</v>
      </c>
      <c r="R3865">
        <f t="shared" si="970"/>
        <v>1</v>
      </c>
      <c r="S3865">
        <f t="shared" si="971"/>
        <v>0</v>
      </c>
      <c r="T3865">
        <f t="shared" si="972"/>
        <v>0</v>
      </c>
      <c r="U3865">
        <v>0</v>
      </c>
      <c r="V3865">
        <f t="shared" si="973"/>
        <v>-5.7890537581655917E-2</v>
      </c>
      <c r="W3865">
        <f t="shared" si="974"/>
        <v>0.48553140611275752</v>
      </c>
      <c r="X3865">
        <f t="shared" si="975"/>
        <v>3.3513143414931161E-3</v>
      </c>
      <c r="Y3865">
        <f t="shared" si="976"/>
        <v>0</v>
      </c>
      <c r="Z3865" t="s">
        <v>3897</v>
      </c>
    </row>
    <row r="3866" spans="1:26" x14ac:dyDescent="0.25">
      <c r="A3866" t="s">
        <v>26</v>
      </c>
      <c r="B3866" t="s">
        <v>27</v>
      </c>
      <c r="C3866" t="s">
        <v>35</v>
      </c>
      <c r="D3866">
        <v>0</v>
      </c>
      <c r="F3866">
        <v>1</v>
      </c>
      <c r="G3866">
        <v>102.55</v>
      </c>
      <c r="H3866">
        <f t="shared" si="961"/>
        <v>1</v>
      </c>
      <c r="I3866">
        <f t="shared" si="962"/>
        <v>0</v>
      </c>
      <c r="J3866">
        <f t="shared" si="963"/>
        <v>0</v>
      </c>
      <c r="K3866">
        <f t="shared" si="964"/>
        <v>1</v>
      </c>
      <c r="L3866">
        <f t="shared" si="965"/>
        <v>0</v>
      </c>
      <c r="M3866">
        <f t="shared" si="966"/>
        <v>1</v>
      </c>
      <c r="N3866">
        <f t="shared" si="967"/>
        <v>0</v>
      </c>
      <c r="O3866">
        <f t="shared" si="968"/>
        <v>0</v>
      </c>
      <c r="P3866">
        <v>17</v>
      </c>
      <c r="Q3866">
        <f t="shared" si="969"/>
        <v>1</v>
      </c>
      <c r="R3866">
        <f t="shared" si="970"/>
        <v>0</v>
      </c>
      <c r="S3866">
        <f t="shared" si="971"/>
        <v>0</v>
      </c>
      <c r="T3866">
        <f t="shared" si="972"/>
        <v>0</v>
      </c>
      <c r="U3866">
        <v>0</v>
      </c>
      <c r="V3866">
        <f t="shared" si="973"/>
        <v>0.5592760450454507</v>
      </c>
      <c r="W3866">
        <f t="shared" si="974"/>
        <v>0.63628501453254016</v>
      </c>
      <c r="X3866">
        <f t="shared" si="975"/>
        <v>0.31278969456168099</v>
      </c>
      <c r="Y3866">
        <f t="shared" si="976"/>
        <v>1</v>
      </c>
      <c r="Z3866" t="s">
        <v>3898</v>
      </c>
    </row>
    <row r="3867" spans="1:26" x14ac:dyDescent="0.25">
      <c r="A3867" t="s">
        <v>26</v>
      </c>
      <c r="B3867" t="s">
        <v>27</v>
      </c>
      <c r="C3867" t="s">
        <v>35</v>
      </c>
      <c r="D3867">
        <v>0</v>
      </c>
      <c r="F3867">
        <v>1</v>
      </c>
      <c r="G3867">
        <v>100.2</v>
      </c>
      <c r="H3867">
        <f t="shared" si="961"/>
        <v>1</v>
      </c>
      <c r="I3867">
        <f t="shared" si="962"/>
        <v>0</v>
      </c>
      <c r="J3867">
        <f t="shared" si="963"/>
        <v>0</v>
      </c>
      <c r="K3867">
        <f t="shared" si="964"/>
        <v>1</v>
      </c>
      <c r="L3867">
        <f t="shared" si="965"/>
        <v>0</v>
      </c>
      <c r="M3867">
        <f t="shared" si="966"/>
        <v>1</v>
      </c>
      <c r="N3867">
        <f t="shared" si="967"/>
        <v>0</v>
      </c>
      <c r="O3867">
        <f t="shared" si="968"/>
        <v>0</v>
      </c>
      <c r="P3867">
        <v>30</v>
      </c>
      <c r="Q3867">
        <f t="shared" si="969"/>
        <v>1</v>
      </c>
      <c r="R3867">
        <f t="shared" si="970"/>
        <v>0</v>
      </c>
      <c r="S3867">
        <f t="shared" si="971"/>
        <v>0</v>
      </c>
      <c r="T3867">
        <f t="shared" si="972"/>
        <v>0</v>
      </c>
      <c r="U3867">
        <v>1</v>
      </c>
      <c r="V3867">
        <f t="shared" si="973"/>
        <v>0.5507490955639881</v>
      </c>
      <c r="W3867">
        <f t="shared" si="974"/>
        <v>0.63430936943770333</v>
      </c>
      <c r="X3867">
        <f t="shared" si="975"/>
        <v>0.2018263751365747</v>
      </c>
      <c r="Y3867">
        <f t="shared" si="976"/>
        <v>1</v>
      </c>
      <c r="Z3867" t="s">
        <v>3899</v>
      </c>
    </row>
    <row r="3868" spans="1:26" x14ac:dyDescent="0.25">
      <c r="A3868" t="s">
        <v>26</v>
      </c>
      <c r="B3868" t="s">
        <v>30</v>
      </c>
      <c r="C3868" t="s">
        <v>23</v>
      </c>
      <c r="D3868">
        <v>0</v>
      </c>
      <c r="F3868">
        <v>1</v>
      </c>
      <c r="G3868">
        <v>24</v>
      </c>
      <c r="H3868">
        <f t="shared" si="961"/>
        <v>1</v>
      </c>
      <c r="I3868">
        <f t="shared" si="962"/>
        <v>0</v>
      </c>
      <c r="J3868">
        <f t="shared" si="963"/>
        <v>0</v>
      </c>
      <c r="K3868">
        <f t="shared" si="964"/>
        <v>0</v>
      </c>
      <c r="L3868">
        <f t="shared" si="965"/>
        <v>1</v>
      </c>
      <c r="M3868">
        <f t="shared" si="966"/>
        <v>1</v>
      </c>
      <c r="N3868">
        <f t="shared" si="967"/>
        <v>0</v>
      </c>
      <c r="O3868">
        <f t="shared" si="968"/>
        <v>0</v>
      </c>
      <c r="P3868">
        <v>1</v>
      </c>
      <c r="Q3868">
        <f t="shared" si="969"/>
        <v>0</v>
      </c>
      <c r="R3868">
        <f t="shared" si="970"/>
        <v>1</v>
      </c>
      <c r="S3868">
        <f t="shared" si="971"/>
        <v>0</v>
      </c>
      <c r="T3868">
        <f t="shared" si="972"/>
        <v>0</v>
      </c>
      <c r="U3868">
        <v>0</v>
      </c>
      <c r="V3868">
        <f t="shared" si="973"/>
        <v>0.26645252016390042</v>
      </c>
      <c r="W3868">
        <f t="shared" si="974"/>
        <v>0.5662217974181557</v>
      </c>
      <c r="X3868">
        <f t="shared" si="975"/>
        <v>7.0996945501693762E-2</v>
      </c>
      <c r="Y3868">
        <f t="shared" si="976"/>
        <v>0</v>
      </c>
      <c r="Z3868" t="s">
        <v>3900</v>
      </c>
    </row>
    <row r="3869" spans="1:26" x14ac:dyDescent="0.25">
      <c r="A3869" t="s">
        <v>45</v>
      </c>
      <c r="B3869" t="s">
        <v>30</v>
      </c>
      <c r="C3869" t="s">
        <v>23</v>
      </c>
      <c r="D3869">
        <v>0</v>
      </c>
      <c r="F3869">
        <v>1</v>
      </c>
      <c r="G3869">
        <v>25.6</v>
      </c>
      <c r="H3869">
        <f t="shared" si="961"/>
        <v>1</v>
      </c>
      <c r="I3869">
        <f t="shared" si="962"/>
        <v>0</v>
      </c>
      <c r="J3869">
        <f t="shared" si="963"/>
        <v>0</v>
      </c>
      <c r="K3869">
        <f t="shared" si="964"/>
        <v>0</v>
      </c>
      <c r="L3869">
        <f t="shared" si="965"/>
        <v>1</v>
      </c>
      <c r="M3869">
        <f t="shared" si="966"/>
        <v>0</v>
      </c>
      <c r="N3869">
        <f t="shared" si="967"/>
        <v>0</v>
      </c>
      <c r="O3869">
        <f t="shared" si="968"/>
        <v>1</v>
      </c>
      <c r="P3869">
        <v>19</v>
      </c>
      <c r="Q3869">
        <f t="shared" si="969"/>
        <v>0</v>
      </c>
      <c r="R3869">
        <f t="shared" si="970"/>
        <v>1</v>
      </c>
      <c r="S3869">
        <f t="shared" si="971"/>
        <v>0</v>
      </c>
      <c r="T3869">
        <f t="shared" si="972"/>
        <v>0</v>
      </c>
      <c r="U3869">
        <v>0</v>
      </c>
      <c r="V3869">
        <f t="shared" si="973"/>
        <v>-6.2441895759798263E-2</v>
      </c>
      <c r="W3869">
        <f t="shared" si="974"/>
        <v>0.48439459617382624</v>
      </c>
      <c r="X3869">
        <f t="shared" si="975"/>
        <v>3.8989903460775123E-3</v>
      </c>
      <c r="Y3869">
        <f t="shared" si="976"/>
        <v>0</v>
      </c>
      <c r="Z3869" t="s">
        <v>3901</v>
      </c>
    </row>
    <row r="3870" spans="1:26" x14ac:dyDescent="0.25">
      <c r="A3870" t="s">
        <v>45</v>
      </c>
      <c r="B3870" t="s">
        <v>38</v>
      </c>
      <c r="C3870" t="s">
        <v>25</v>
      </c>
      <c r="D3870">
        <v>0</v>
      </c>
      <c r="F3870">
        <v>1</v>
      </c>
      <c r="G3870">
        <v>73.5</v>
      </c>
      <c r="H3870">
        <f t="shared" si="961"/>
        <v>1</v>
      </c>
      <c r="I3870">
        <f t="shared" si="962"/>
        <v>0</v>
      </c>
      <c r="J3870">
        <f t="shared" si="963"/>
        <v>1</v>
      </c>
      <c r="K3870">
        <f t="shared" si="964"/>
        <v>0</v>
      </c>
      <c r="L3870">
        <f t="shared" si="965"/>
        <v>0</v>
      </c>
      <c r="M3870">
        <f t="shared" si="966"/>
        <v>0</v>
      </c>
      <c r="N3870">
        <f t="shared" si="967"/>
        <v>0</v>
      </c>
      <c r="O3870">
        <f t="shared" si="968"/>
        <v>1</v>
      </c>
      <c r="P3870">
        <v>26</v>
      </c>
      <c r="Q3870">
        <f t="shared" si="969"/>
        <v>0</v>
      </c>
      <c r="R3870">
        <f t="shared" si="970"/>
        <v>0</v>
      </c>
      <c r="S3870">
        <f t="shared" si="971"/>
        <v>1</v>
      </c>
      <c r="T3870">
        <f t="shared" si="972"/>
        <v>0</v>
      </c>
      <c r="U3870">
        <v>0</v>
      </c>
      <c r="V3870">
        <f t="shared" si="973"/>
        <v>4.582823697370432E-2</v>
      </c>
      <c r="W3870">
        <f t="shared" si="974"/>
        <v>0.51145505446208728</v>
      </c>
      <c r="X3870">
        <f t="shared" si="975"/>
        <v>2.1002273041179995E-3</v>
      </c>
      <c r="Y3870">
        <f t="shared" si="976"/>
        <v>0</v>
      </c>
      <c r="Z3870" t="s">
        <v>3902</v>
      </c>
    </row>
    <row r="3871" spans="1:26" x14ac:dyDescent="0.25">
      <c r="A3871" t="s">
        <v>26</v>
      </c>
      <c r="B3871" t="s">
        <v>33</v>
      </c>
      <c r="C3871" t="s">
        <v>35</v>
      </c>
      <c r="D3871">
        <v>0</v>
      </c>
      <c r="F3871">
        <v>1</v>
      </c>
      <c r="G3871">
        <v>74.05</v>
      </c>
      <c r="H3871">
        <f t="shared" si="961"/>
        <v>1</v>
      </c>
      <c r="I3871">
        <f t="shared" si="962"/>
        <v>0</v>
      </c>
      <c r="J3871">
        <f t="shared" si="963"/>
        <v>0</v>
      </c>
      <c r="K3871">
        <f t="shared" si="964"/>
        <v>1</v>
      </c>
      <c r="L3871">
        <f t="shared" si="965"/>
        <v>0</v>
      </c>
      <c r="M3871">
        <f t="shared" si="966"/>
        <v>1</v>
      </c>
      <c r="N3871">
        <f t="shared" si="967"/>
        <v>0</v>
      </c>
      <c r="O3871">
        <f t="shared" si="968"/>
        <v>0</v>
      </c>
      <c r="P3871">
        <v>21</v>
      </c>
      <c r="Q3871">
        <f t="shared" si="969"/>
        <v>0</v>
      </c>
      <c r="R3871">
        <f t="shared" si="970"/>
        <v>0</v>
      </c>
      <c r="S3871">
        <f t="shared" si="971"/>
        <v>0</v>
      </c>
      <c r="T3871">
        <f t="shared" si="972"/>
        <v>1</v>
      </c>
      <c r="U3871">
        <v>1</v>
      </c>
      <c r="V3871">
        <f t="shared" si="973"/>
        <v>0.37807462203549652</v>
      </c>
      <c r="W3871">
        <f t="shared" si="974"/>
        <v>0.59340864137679217</v>
      </c>
      <c r="X3871">
        <f t="shared" si="975"/>
        <v>0.38679117575629057</v>
      </c>
      <c r="Y3871">
        <f t="shared" si="976"/>
        <v>1</v>
      </c>
      <c r="Z3871" t="s">
        <v>3903</v>
      </c>
    </row>
    <row r="3872" spans="1:26" x14ac:dyDescent="0.25">
      <c r="A3872" t="s">
        <v>29</v>
      </c>
      <c r="B3872" t="s">
        <v>27</v>
      </c>
      <c r="C3872" t="s">
        <v>35</v>
      </c>
      <c r="D3872">
        <v>0</v>
      </c>
      <c r="F3872">
        <v>1</v>
      </c>
      <c r="G3872">
        <v>98.25</v>
      </c>
      <c r="H3872">
        <f t="shared" si="961"/>
        <v>1</v>
      </c>
      <c r="I3872">
        <f t="shared" si="962"/>
        <v>0</v>
      </c>
      <c r="J3872">
        <f t="shared" si="963"/>
        <v>0</v>
      </c>
      <c r="K3872">
        <f t="shared" si="964"/>
        <v>1</v>
      </c>
      <c r="L3872">
        <f t="shared" si="965"/>
        <v>0</v>
      </c>
      <c r="M3872">
        <f t="shared" si="966"/>
        <v>0</v>
      </c>
      <c r="N3872">
        <f t="shared" si="967"/>
        <v>1</v>
      </c>
      <c r="O3872">
        <f t="shared" si="968"/>
        <v>0</v>
      </c>
      <c r="P3872">
        <v>50</v>
      </c>
      <c r="Q3872">
        <f t="shared" si="969"/>
        <v>1</v>
      </c>
      <c r="R3872">
        <f t="shared" si="970"/>
        <v>0</v>
      </c>
      <c r="S3872">
        <f t="shared" si="971"/>
        <v>0</v>
      </c>
      <c r="T3872">
        <f t="shared" si="972"/>
        <v>0</v>
      </c>
      <c r="U3872">
        <v>0</v>
      </c>
      <c r="V3872">
        <f t="shared" si="973"/>
        <v>0.2762540889670585</v>
      </c>
      <c r="W3872">
        <f t="shared" si="974"/>
        <v>0.56862762571018688</v>
      </c>
      <c r="X3872">
        <f t="shared" si="975"/>
        <v>7.6316321671019469E-2</v>
      </c>
      <c r="Y3872">
        <f t="shared" si="976"/>
        <v>0</v>
      </c>
      <c r="Z3872" t="s">
        <v>3904</v>
      </c>
    </row>
    <row r="3873" spans="1:26" x14ac:dyDescent="0.25">
      <c r="A3873" t="s">
        <v>29</v>
      </c>
      <c r="B3873" t="s">
        <v>27</v>
      </c>
      <c r="C3873" t="s">
        <v>25</v>
      </c>
      <c r="D3873">
        <v>0</v>
      </c>
      <c r="F3873">
        <v>1</v>
      </c>
      <c r="G3873">
        <v>54.4</v>
      </c>
      <c r="H3873">
        <f t="shared" si="961"/>
        <v>1</v>
      </c>
      <c r="I3873">
        <f t="shared" si="962"/>
        <v>0</v>
      </c>
      <c r="J3873">
        <f t="shared" si="963"/>
        <v>1</v>
      </c>
      <c r="K3873">
        <f t="shared" si="964"/>
        <v>0</v>
      </c>
      <c r="L3873">
        <f t="shared" si="965"/>
        <v>0</v>
      </c>
      <c r="M3873">
        <f t="shared" si="966"/>
        <v>0</v>
      </c>
      <c r="N3873">
        <f t="shared" si="967"/>
        <v>1</v>
      </c>
      <c r="O3873">
        <f t="shared" si="968"/>
        <v>0</v>
      </c>
      <c r="P3873">
        <v>68</v>
      </c>
      <c r="Q3873">
        <f t="shared" si="969"/>
        <v>1</v>
      </c>
      <c r="R3873">
        <f t="shared" si="970"/>
        <v>0</v>
      </c>
      <c r="S3873">
        <f t="shared" si="971"/>
        <v>0</v>
      </c>
      <c r="T3873">
        <f t="shared" si="972"/>
        <v>0</v>
      </c>
      <c r="U3873">
        <v>0</v>
      </c>
      <c r="V3873">
        <f t="shared" si="973"/>
        <v>0.21275267836483652</v>
      </c>
      <c r="W3873">
        <f t="shared" si="974"/>
        <v>0.55298844909589251</v>
      </c>
      <c r="X3873">
        <f t="shared" si="975"/>
        <v>4.5263702151411581E-2</v>
      </c>
      <c r="Y3873">
        <f t="shared" si="976"/>
        <v>0</v>
      </c>
      <c r="Z3873" t="s">
        <v>3905</v>
      </c>
    </row>
    <row r="3874" spans="1:26" x14ac:dyDescent="0.25">
      <c r="A3874" t="s">
        <v>26</v>
      </c>
      <c r="B3874" t="s">
        <v>33</v>
      </c>
      <c r="C3874" t="s">
        <v>35</v>
      </c>
      <c r="D3874">
        <v>0</v>
      </c>
      <c r="F3874">
        <v>1</v>
      </c>
      <c r="G3874">
        <v>101.55</v>
      </c>
      <c r="H3874">
        <f t="shared" si="961"/>
        <v>1</v>
      </c>
      <c r="I3874">
        <f t="shared" si="962"/>
        <v>0</v>
      </c>
      <c r="J3874">
        <f t="shared" si="963"/>
        <v>0</v>
      </c>
      <c r="K3874">
        <f t="shared" si="964"/>
        <v>1</v>
      </c>
      <c r="L3874">
        <f t="shared" si="965"/>
        <v>0</v>
      </c>
      <c r="M3874">
        <f t="shared" si="966"/>
        <v>1</v>
      </c>
      <c r="N3874">
        <f t="shared" si="967"/>
        <v>0</v>
      </c>
      <c r="O3874">
        <f t="shared" si="968"/>
        <v>0</v>
      </c>
      <c r="P3874">
        <v>3</v>
      </c>
      <c r="Q3874">
        <f t="shared" si="969"/>
        <v>0</v>
      </c>
      <c r="R3874">
        <f t="shared" si="970"/>
        <v>0</v>
      </c>
      <c r="S3874">
        <f t="shared" si="971"/>
        <v>0</v>
      </c>
      <c r="T3874">
        <f t="shared" si="972"/>
        <v>1</v>
      </c>
      <c r="U3874">
        <v>1</v>
      </c>
      <c r="V3874">
        <f t="shared" si="973"/>
        <v>0.42094864589483261</v>
      </c>
      <c r="W3874">
        <f t="shared" si="974"/>
        <v>0.60371023019595516</v>
      </c>
      <c r="X3874">
        <f t="shared" si="975"/>
        <v>0.33530047069102797</v>
      </c>
      <c r="Y3874">
        <f t="shared" si="976"/>
        <v>1</v>
      </c>
      <c r="Z3874" t="s">
        <v>3906</v>
      </c>
    </row>
    <row r="3875" spans="1:26" x14ac:dyDescent="0.25">
      <c r="A3875" t="s">
        <v>26</v>
      </c>
      <c r="B3875" t="s">
        <v>27</v>
      </c>
      <c r="C3875" t="s">
        <v>35</v>
      </c>
      <c r="D3875">
        <v>0</v>
      </c>
      <c r="F3875">
        <v>1</v>
      </c>
      <c r="G3875">
        <v>103.1</v>
      </c>
      <c r="H3875">
        <f t="shared" si="961"/>
        <v>1</v>
      </c>
      <c r="I3875">
        <f t="shared" si="962"/>
        <v>0</v>
      </c>
      <c r="J3875">
        <f t="shared" si="963"/>
        <v>0</v>
      </c>
      <c r="K3875">
        <f t="shared" si="964"/>
        <v>1</v>
      </c>
      <c r="L3875">
        <f t="shared" si="965"/>
        <v>0</v>
      </c>
      <c r="M3875">
        <f t="shared" si="966"/>
        <v>1</v>
      </c>
      <c r="N3875">
        <f t="shared" si="967"/>
        <v>0</v>
      </c>
      <c r="O3875">
        <f t="shared" si="968"/>
        <v>0</v>
      </c>
      <c r="P3875">
        <v>9</v>
      </c>
      <c r="Q3875">
        <f t="shared" si="969"/>
        <v>1</v>
      </c>
      <c r="R3875">
        <f t="shared" si="970"/>
        <v>0</v>
      </c>
      <c r="S3875">
        <f t="shared" si="971"/>
        <v>0</v>
      </c>
      <c r="T3875">
        <f t="shared" si="972"/>
        <v>0</v>
      </c>
      <c r="U3875">
        <v>0</v>
      </c>
      <c r="V3875">
        <f t="shared" si="973"/>
        <v>0.5552703562618817</v>
      </c>
      <c r="W3875">
        <f t="shared" si="974"/>
        <v>0.63535748730748176</v>
      </c>
      <c r="X3875">
        <f t="shared" si="975"/>
        <v>0.30832516854319703</v>
      </c>
      <c r="Y3875">
        <f t="shared" si="976"/>
        <v>1</v>
      </c>
      <c r="Z3875" t="s">
        <v>3907</v>
      </c>
    </row>
    <row r="3876" spans="1:26" x14ac:dyDescent="0.25">
      <c r="A3876" t="s">
        <v>45</v>
      </c>
      <c r="B3876" t="s">
        <v>33</v>
      </c>
      <c r="C3876" t="s">
        <v>25</v>
      </c>
      <c r="D3876">
        <v>0</v>
      </c>
      <c r="F3876">
        <v>1</v>
      </c>
      <c r="G3876">
        <v>34.200000000000003</v>
      </c>
      <c r="H3876">
        <f t="shared" si="961"/>
        <v>1</v>
      </c>
      <c r="I3876">
        <f t="shared" si="962"/>
        <v>0</v>
      </c>
      <c r="J3876">
        <f t="shared" si="963"/>
        <v>1</v>
      </c>
      <c r="K3876">
        <f t="shared" si="964"/>
        <v>0</v>
      </c>
      <c r="L3876">
        <f t="shared" si="965"/>
        <v>0</v>
      </c>
      <c r="M3876">
        <f t="shared" si="966"/>
        <v>0</v>
      </c>
      <c r="N3876">
        <f t="shared" si="967"/>
        <v>0</v>
      </c>
      <c r="O3876">
        <f t="shared" si="968"/>
        <v>1</v>
      </c>
      <c r="P3876">
        <v>51</v>
      </c>
      <c r="Q3876">
        <f t="shared" si="969"/>
        <v>0</v>
      </c>
      <c r="R3876">
        <f t="shared" si="970"/>
        <v>0</v>
      </c>
      <c r="S3876">
        <f t="shared" si="971"/>
        <v>0</v>
      </c>
      <c r="T3876">
        <f t="shared" si="972"/>
        <v>1</v>
      </c>
      <c r="U3876">
        <v>0</v>
      </c>
      <c r="V3876">
        <f t="shared" si="973"/>
        <v>-2.030581002057532E-2</v>
      </c>
      <c r="W3876">
        <f t="shared" si="974"/>
        <v>0.49492372191707701</v>
      </c>
      <c r="X3876">
        <f t="shared" si="975"/>
        <v>4.1232592059169706E-4</v>
      </c>
      <c r="Y3876">
        <f t="shared" si="976"/>
        <v>0</v>
      </c>
      <c r="Z3876" t="s">
        <v>3908</v>
      </c>
    </row>
    <row r="3877" spans="1:26" x14ac:dyDescent="0.25">
      <c r="A3877" t="s">
        <v>26</v>
      </c>
      <c r="B3877" t="s">
        <v>27</v>
      </c>
      <c r="C3877" t="s">
        <v>25</v>
      </c>
      <c r="D3877">
        <v>0</v>
      </c>
      <c r="F3877">
        <v>1</v>
      </c>
      <c r="G3877">
        <v>43.75</v>
      </c>
      <c r="H3877">
        <f t="shared" si="961"/>
        <v>1</v>
      </c>
      <c r="I3877">
        <f t="shared" si="962"/>
        <v>0</v>
      </c>
      <c r="J3877">
        <f t="shared" si="963"/>
        <v>1</v>
      </c>
      <c r="K3877">
        <f t="shared" si="964"/>
        <v>0</v>
      </c>
      <c r="L3877">
        <f t="shared" si="965"/>
        <v>0</v>
      </c>
      <c r="M3877">
        <f t="shared" si="966"/>
        <v>1</v>
      </c>
      <c r="N3877">
        <f t="shared" si="967"/>
        <v>0</v>
      </c>
      <c r="O3877">
        <f t="shared" si="968"/>
        <v>0</v>
      </c>
      <c r="P3877">
        <v>9</v>
      </c>
      <c r="Q3877">
        <f t="shared" si="969"/>
        <v>1</v>
      </c>
      <c r="R3877">
        <f t="shared" si="970"/>
        <v>0</v>
      </c>
      <c r="S3877">
        <f t="shared" si="971"/>
        <v>0</v>
      </c>
      <c r="T3877">
        <f t="shared" si="972"/>
        <v>0</v>
      </c>
      <c r="U3877">
        <v>0</v>
      </c>
      <c r="V3877">
        <f t="shared" si="973"/>
        <v>0.48129503586142741</v>
      </c>
      <c r="W3877">
        <f t="shared" si="974"/>
        <v>0.6180536319626464</v>
      </c>
      <c r="X3877">
        <f t="shared" si="975"/>
        <v>0.2316449115448527</v>
      </c>
      <c r="Y3877">
        <f t="shared" si="976"/>
        <v>1</v>
      </c>
      <c r="Z3877" t="s">
        <v>3909</v>
      </c>
    </row>
    <row r="3878" spans="1:26" x14ac:dyDescent="0.25">
      <c r="A3878" t="s">
        <v>29</v>
      </c>
      <c r="B3878" t="s">
        <v>27</v>
      </c>
      <c r="C3878" t="s">
        <v>35</v>
      </c>
      <c r="D3878">
        <v>1</v>
      </c>
      <c r="F3878">
        <v>1</v>
      </c>
      <c r="G3878">
        <v>111.95</v>
      </c>
      <c r="H3878">
        <f t="shared" si="961"/>
        <v>0</v>
      </c>
      <c r="I3878">
        <f t="shared" si="962"/>
        <v>1</v>
      </c>
      <c r="J3878">
        <f t="shared" si="963"/>
        <v>0</v>
      </c>
      <c r="K3878">
        <f t="shared" si="964"/>
        <v>1</v>
      </c>
      <c r="L3878">
        <f t="shared" si="965"/>
        <v>0</v>
      </c>
      <c r="M3878">
        <f t="shared" si="966"/>
        <v>0</v>
      </c>
      <c r="N3878">
        <f t="shared" si="967"/>
        <v>1</v>
      </c>
      <c r="O3878">
        <f t="shared" si="968"/>
        <v>0</v>
      </c>
      <c r="P3878">
        <v>41</v>
      </c>
      <c r="Q3878">
        <f t="shared" si="969"/>
        <v>1</v>
      </c>
      <c r="R3878">
        <f t="shared" si="970"/>
        <v>0</v>
      </c>
      <c r="S3878">
        <f t="shared" si="971"/>
        <v>0</v>
      </c>
      <c r="T3878">
        <f t="shared" si="972"/>
        <v>0</v>
      </c>
      <c r="U3878">
        <v>1</v>
      </c>
      <c r="V3878">
        <f t="shared" si="973"/>
        <v>0.3024763173868289</v>
      </c>
      <c r="W3878">
        <f t="shared" si="974"/>
        <v>0.57504776129720125</v>
      </c>
      <c r="X3878">
        <f t="shared" si="975"/>
        <v>0.48653928780623984</v>
      </c>
      <c r="Y3878">
        <f t="shared" si="976"/>
        <v>0</v>
      </c>
      <c r="Z3878" t="s">
        <v>3910</v>
      </c>
    </row>
    <row r="3879" spans="1:26" x14ac:dyDescent="0.25">
      <c r="A3879" t="s">
        <v>26</v>
      </c>
      <c r="B3879" t="s">
        <v>27</v>
      </c>
      <c r="C3879" t="s">
        <v>35</v>
      </c>
      <c r="D3879">
        <v>0</v>
      </c>
      <c r="F3879">
        <v>1</v>
      </c>
      <c r="G3879">
        <v>100.65</v>
      </c>
      <c r="H3879">
        <f t="shared" si="961"/>
        <v>1</v>
      </c>
      <c r="I3879">
        <f t="shared" si="962"/>
        <v>0</v>
      </c>
      <c r="J3879">
        <f t="shared" si="963"/>
        <v>0</v>
      </c>
      <c r="K3879">
        <f t="shared" si="964"/>
        <v>1</v>
      </c>
      <c r="L3879">
        <f t="shared" si="965"/>
        <v>0</v>
      </c>
      <c r="M3879">
        <f t="shared" si="966"/>
        <v>1</v>
      </c>
      <c r="N3879">
        <f t="shared" si="967"/>
        <v>0</v>
      </c>
      <c r="O3879">
        <f t="shared" si="968"/>
        <v>0</v>
      </c>
      <c r="P3879">
        <v>22</v>
      </c>
      <c r="Q3879">
        <f t="shared" si="969"/>
        <v>1</v>
      </c>
      <c r="R3879">
        <f t="shared" si="970"/>
        <v>0</v>
      </c>
      <c r="S3879">
        <f t="shared" si="971"/>
        <v>0</v>
      </c>
      <c r="T3879">
        <f t="shared" si="972"/>
        <v>0</v>
      </c>
      <c r="U3879">
        <v>0</v>
      </c>
      <c r="V3879">
        <f t="shared" si="973"/>
        <v>0.55145067049986807</v>
      </c>
      <c r="W3879">
        <f t="shared" si="974"/>
        <v>0.63447209211696998</v>
      </c>
      <c r="X3879">
        <f t="shared" si="975"/>
        <v>0.30409784199475404</v>
      </c>
      <c r="Y3879">
        <f t="shared" si="976"/>
        <v>1</v>
      </c>
      <c r="Z3879" t="s">
        <v>3911</v>
      </c>
    </row>
    <row r="3880" spans="1:26" x14ac:dyDescent="0.25">
      <c r="A3880" t="s">
        <v>29</v>
      </c>
      <c r="B3880" t="s">
        <v>27</v>
      </c>
      <c r="C3880" t="s">
        <v>25</v>
      </c>
      <c r="D3880">
        <v>0</v>
      </c>
      <c r="F3880">
        <v>1</v>
      </c>
      <c r="G3880">
        <v>55.95</v>
      </c>
      <c r="H3880">
        <f t="shared" si="961"/>
        <v>1</v>
      </c>
      <c r="I3880">
        <f t="shared" si="962"/>
        <v>0</v>
      </c>
      <c r="J3880">
        <f t="shared" si="963"/>
        <v>1</v>
      </c>
      <c r="K3880">
        <f t="shared" si="964"/>
        <v>0</v>
      </c>
      <c r="L3880">
        <f t="shared" si="965"/>
        <v>0</v>
      </c>
      <c r="M3880">
        <f t="shared" si="966"/>
        <v>0</v>
      </c>
      <c r="N3880">
        <f t="shared" si="967"/>
        <v>1</v>
      </c>
      <c r="O3880">
        <f t="shared" si="968"/>
        <v>0</v>
      </c>
      <c r="P3880">
        <v>21</v>
      </c>
      <c r="Q3880">
        <f t="shared" si="969"/>
        <v>1</v>
      </c>
      <c r="R3880">
        <f t="shared" si="970"/>
        <v>0</v>
      </c>
      <c r="S3880">
        <f t="shared" si="971"/>
        <v>0</v>
      </c>
      <c r="T3880">
        <f t="shared" si="972"/>
        <v>0</v>
      </c>
      <c r="U3880">
        <v>1</v>
      </c>
      <c r="V3880">
        <f t="shared" si="973"/>
        <v>0.21516921425509</v>
      </c>
      <c r="W3880">
        <f t="shared" si="974"/>
        <v>0.55358572120716809</v>
      </c>
      <c r="X3880">
        <f t="shared" si="975"/>
        <v>0.61595936225297276</v>
      </c>
      <c r="Y3880">
        <f t="shared" si="976"/>
        <v>0</v>
      </c>
      <c r="Z3880" t="s">
        <v>3912</v>
      </c>
    </row>
    <row r="3881" spans="1:26" x14ac:dyDescent="0.25">
      <c r="A3881" t="s">
        <v>45</v>
      </c>
      <c r="B3881" t="s">
        <v>33</v>
      </c>
      <c r="C3881" t="s">
        <v>35</v>
      </c>
      <c r="D3881">
        <v>0</v>
      </c>
      <c r="F3881">
        <v>1</v>
      </c>
      <c r="G3881">
        <v>116.05</v>
      </c>
      <c r="H3881">
        <f t="shared" si="961"/>
        <v>1</v>
      </c>
      <c r="I3881">
        <f t="shared" si="962"/>
        <v>0</v>
      </c>
      <c r="J3881">
        <f t="shared" si="963"/>
        <v>0</v>
      </c>
      <c r="K3881">
        <f t="shared" si="964"/>
        <v>1</v>
      </c>
      <c r="L3881">
        <f t="shared" si="965"/>
        <v>0</v>
      </c>
      <c r="M3881">
        <f t="shared" si="966"/>
        <v>0</v>
      </c>
      <c r="N3881">
        <f t="shared" si="967"/>
        <v>0</v>
      </c>
      <c r="O3881">
        <f t="shared" si="968"/>
        <v>1</v>
      </c>
      <c r="P3881">
        <v>71</v>
      </c>
      <c r="Q3881">
        <f t="shared" si="969"/>
        <v>0</v>
      </c>
      <c r="R3881">
        <f t="shared" si="970"/>
        <v>0</v>
      </c>
      <c r="S3881">
        <f t="shared" si="971"/>
        <v>0</v>
      </c>
      <c r="T3881">
        <f t="shared" si="972"/>
        <v>1</v>
      </c>
      <c r="U3881">
        <v>0</v>
      </c>
      <c r="V3881">
        <f t="shared" si="973"/>
        <v>0.1073028755389395</v>
      </c>
      <c r="W3881">
        <f t="shared" si="974"/>
        <v>0.52680000941638039</v>
      </c>
      <c r="X3881">
        <f t="shared" si="975"/>
        <v>1.1513907098925139E-2</v>
      </c>
      <c r="Y3881">
        <f t="shared" si="976"/>
        <v>0</v>
      </c>
      <c r="Z3881" t="s">
        <v>3913</v>
      </c>
    </row>
    <row r="3882" spans="1:26" x14ac:dyDescent="0.25">
      <c r="A3882" t="s">
        <v>26</v>
      </c>
      <c r="B3882" t="s">
        <v>27</v>
      </c>
      <c r="C3882" t="s">
        <v>25</v>
      </c>
      <c r="D3882">
        <v>0</v>
      </c>
      <c r="F3882">
        <v>1</v>
      </c>
      <c r="G3882">
        <v>45.75</v>
      </c>
      <c r="H3882">
        <f t="shared" si="961"/>
        <v>1</v>
      </c>
      <c r="I3882">
        <f t="shared" si="962"/>
        <v>0</v>
      </c>
      <c r="J3882">
        <f t="shared" si="963"/>
        <v>1</v>
      </c>
      <c r="K3882">
        <f t="shared" si="964"/>
        <v>0</v>
      </c>
      <c r="L3882">
        <f t="shared" si="965"/>
        <v>0</v>
      </c>
      <c r="M3882">
        <f t="shared" si="966"/>
        <v>1</v>
      </c>
      <c r="N3882">
        <f t="shared" si="967"/>
        <v>0</v>
      </c>
      <c r="O3882">
        <f t="shared" si="968"/>
        <v>0</v>
      </c>
      <c r="P3882">
        <v>1</v>
      </c>
      <c r="Q3882">
        <f t="shared" si="969"/>
        <v>1</v>
      </c>
      <c r="R3882">
        <f t="shared" si="970"/>
        <v>0</v>
      </c>
      <c r="S3882">
        <f t="shared" si="971"/>
        <v>0</v>
      </c>
      <c r="T3882">
        <f t="shared" si="972"/>
        <v>0</v>
      </c>
      <c r="U3882">
        <v>1</v>
      </c>
      <c r="V3882">
        <f t="shared" si="973"/>
        <v>0.46585852832250263</v>
      </c>
      <c r="W3882">
        <f t="shared" si="974"/>
        <v>0.61440305835416043</v>
      </c>
      <c r="X3882">
        <f t="shared" si="975"/>
        <v>0.2853071117658027</v>
      </c>
      <c r="Y3882">
        <f t="shared" si="976"/>
        <v>1</v>
      </c>
      <c r="Z3882" t="s">
        <v>3914</v>
      </c>
    </row>
    <row r="3883" spans="1:26" x14ac:dyDescent="0.25">
      <c r="A3883" t="s">
        <v>29</v>
      </c>
      <c r="B3883" t="s">
        <v>38</v>
      </c>
      <c r="C3883" t="s">
        <v>25</v>
      </c>
      <c r="D3883">
        <v>0</v>
      </c>
      <c r="F3883">
        <v>1</v>
      </c>
      <c r="G3883">
        <v>82</v>
      </c>
      <c r="H3883">
        <f t="shared" si="961"/>
        <v>1</v>
      </c>
      <c r="I3883">
        <f t="shared" si="962"/>
        <v>0</v>
      </c>
      <c r="J3883">
        <f t="shared" si="963"/>
        <v>1</v>
      </c>
      <c r="K3883">
        <f t="shared" si="964"/>
        <v>0</v>
      </c>
      <c r="L3883">
        <f t="shared" si="965"/>
        <v>0</v>
      </c>
      <c r="M3883">
        <f t="shared" si="966"/>
        <v>0</v>
      </c>
      <c r="N3883">
        <f t="shared" si="967"/>
        <v>1</v>
      </c>
      <c r="O3883">
        <f t="shared" si="968"/>
        <v>0</v>
      </c>
      <c r="P3883">
        <v>26</v>
      </c>
      <c r="Q3883">
        <f t="shared" si="969"/>
        <v>0</v>
      </c>
      <c r="R3883">
        <f t="shared" si="970"/>
        <v>0</v>
      </c>
      <c r="S3883">
        <f t="shared" si="971"/>
        <v>1</v>
      </c>
      <c r="T3883">
        <f t="shared" si="972"/>
        <v>0</v>
      </c>
      <c r="U3883">
        <v>0</v>
      </c>
      <c r="V3883">
        <f t="shared" si="973"/>
        <v>0.11415109476717225</v>
      </c>
      <c r="W3883">
        <f t="shared" si="974"/>
        <v>0.52850682562849849</v>
      </c>
      <c r="X3883">
        <f t="shared" si="975"/>
        <v>1.3030472436543939E-2</v>
      </c>
      <c r="Y3883">
        <f t="shared" si="976"/>
        <v>0</v>
      </c>
      <c r="Z3883" t="s">
        <v>3915</v>
      </c>
    </row>
    <row r="3884" spans="1:26" x14ac:dyDescent="0.25">
      <c r="A3884" t="s">
        <v>45</v>
      </c>
      <c r="B3884" t="s">
        <v>33</v>
      </c>
      <c r="C3884" t="s">
        <v>25</v>
      </c>
      <c r="D3884">
        <v>0</v>
      </c>
      <c r="F3884">
        <v>1</v>
      </c>
      <c r="G3884">
        <v>65.150000000000006</v>
      </c>
      <c r="H3884">
        <f t="shared" si="961"/>
        <v>1</v>
      </c>
      <c r="I3884">
        <f t="shared" si="962"/>
        <v>0</v>
      </c>
      <c r="J3884">
        <f t="shared" si="963"/>
        <v>1</v>
      </c>
      <c r="K3884">
        <f t="shared" si="964"/>
        <v>0</v>
      </c>
      <c r="L3884">
        <f t="shared" si="965"/>
        <v>0</v>
      </c>
      <c r="M3884">
        <f t="shared" si="966"/>
        <v>0</v>
      </c>
      <c r="N3884">
        <f t="shared" si="967"/>
        <v>0</v>
      </c>
      <c r="O3884">
        <f t="shared" si="968"/>
        <v>1</v>
      </c>
      <c r="P3884">
        <v>71</v>
      </c>
      <c r="Q3884">
        <f t="shared" si="969"/>
        <v>0</v>
      </c>
      <c r="R3884">
        <f t="shared" si="970"/>
        <v>0</v>
      </c>
      <c r="S3884">
        <f t="shared" si="971"/>
        <v>0</v>
      </c>
      <c r="T3884">
        <f t="shared" si="972"/>
        <v>1</v>
      </c>
      <c r="U3884">
        <v>0</v>
      </c>
      <c r="V3884">
        <f t="shared" si="973"/>
        <v>2.7946955013841118E-2</v>
      </c>
      <c r="W3884">
        <f t="shared" si="974"/>
        <v>0.50698628404992407</v>
      </c>
      <c r="X3884">
        <f t="shared" si="975"/>
        <v>7.8103229454565921E-4</v>
      </c>
      <c r="Y3884">
        <f t="shared" si="976"/>
        <v>0</v>
      </c>
      <c r="Z3884" t="s">
        <v>3916</v>
      </c>
    </row>
    <row r="3885" spans="1:26" x14ac:dyDescent="0.25">
      <c r="A3885" t="s">
        <v>26</v>
      </c>
      <c r="B3885" t="s">
        <v>38</v>
      </c>
      <c r="C3885" t="s">
        <v>25</v>
      </c>
      <c r="D3885">
        <v>0</v>
      </c>
      <c r="F3885">
        <v>1</v>
      </c>
      <c r="G3885">
        <v>44.8</v>
      </c>
      <c r="H3885">
        <f t="shared" si="961"/>
        <v>1</v>
      </c>
      <c r="I3885">
        <f t="shared" si="962"/>
        <v>0</v>
      </c>
      <c r="J3885">
        <f t="shared" si="963"/>
        <v>1</v>
      </c>
      <c r="K3885">
        <f t="shared" si="964"/>
        <v>0</v>
      </c>
      <c r="L3885">
        <f t="shared" si="965"/>
        <v>0</v>
      </c>
      <c r="M3885">
        <f t="shared" si="966"/>
        <v>1</v>
      </c>
      <c r="N3885">
        <f t="shared" si="967"/>
        <v>0</v>
      </c>
      <c r="O3885">
        <f t="shared" si="968"/>
        <v>0</v>
      </c>
      <c r="P3885">
        <v>4</v>
      </c>
      <c r="Q3885">
        <f t="shared" si="969"/>
        <v>0</v>
      </c>
      <c r="R3885">
        <f t="shared" si="970"/>
        <v>0</v>
      </c>
      <c r="S3885">
        <f t="shared" si="971"/>
        <v>1</v>
      </c>
      <c r="T3885">
        <f t="shared" si="972"/>
        <v>0</v>
      </c>
      <c r="U3885">
        <v>0</v>
      </c>
      <c r="V3885">
        <f t="shared" si="973"/>
        <v>0.3324722512032936</v>
      </c>
      <c r="W3885">
        <f t="shared" si="974"/>
        <v>0.5823607917727408</v>
      </c>
      <c r="X3885">
        <f t="shared" si="975"/>
        <v>0.11053779782018597</v>
      </c>
      <c r="Y3885">
        <f t="shared" si="976"/>
        <v>1</v>
      </c>
      <c r="Z3885" t="s">
        <v>3917</v>
      </c>
    </row>
    <row r="3886" spans="1:26" x14ac:dyDescent="0.25">
      <c r="A3886" t="s">
        <v>26</v>
      </c>
      <c r="B3886" t="s">
        <v>27</v>
      </c>
      <c r="C3886" t="s">
        <v>35</v>
      </c>
      <c r="D3886">
        <v>0</v>
      </c>
      <c r="F3886">
        <v>1</v>
      </c>
      <c r="G3886">
        <v>79.8</v>
      </c>
      <c r="H3886">
        <f t="shared" si="961"/>
        <v>1</v>
      </c>
      <c r="I3886">
        <f t="shared" si="962"/>
        <v>0</v>
      </c>
      <c r="J3886">
        <f t="shared" si="963"/>
        <v>0</v>
      </c>
      <c r="K3886">
        <f t="shared" si="964"/>
        <v>1</v>
      </c>
      <c r="L3886">
        <f t="shared" si="965"/>
        <v>0</v>
      </c>
      <c r="M3886">
        <f t="shared" si="966"/>
        <v>1</v>
      </c>
      <c r="N3886">
        <f t="shared" si="967"/>
        <v>0</v>
      </c>
      <c r="O3886">
        <f t="shared" si="968"/>
        <v>0</v>
      </c>
      <c r="P3886">
        <v>12</v>
      </c>
      <c r="Q3886">
        <f t="shared" si="969"/>
        <v>1</v>
      </c>
      <c r="R3886">
        <f t="shared" si="970"/>
        <v>0</v>
      </c>
      <c r="S3886">
        <f t="shared" si="971"/>
        <v>0</v>
      </c>
      <c r="T3886">
        <f t="shared" si="972"/>
        <v>0</v>
      </c>
      <c r="U3886">
        <v>0</v>
      </c>
      <c r="V3886">
        <f t="shared" si="973"/>
        <v>0.52380753439818173</v>
      </c>
      <c r="W3886">
        <f t="shared" si="974"/>
        <v>0.62803766330888811</v>
      </c>
      <c r="X3886">
        <f t="shared" si="975"/>
        <v>0.27437433309230236</v>
      </c>
      <c r="Y3886">
        <f t="shared" si="976"/>
        <v>1</v>
      </c>
      <c r="Z3886" t="s">
        <v>3918</v>
      </c>
    </row>
    <row r="3887" spans="1:26" x14ac:dyDescent="0.25">
      <c r="A3887" t="s">
        <v>26</v>
      </c>
      <c r="B3887" t="s">
        <v>27</v>
      </c>
      <c r="C3887" t="s">
        <v>35</v>
      </c>
      <c r="D3887">
        <v>0</v>
      </c>
      <c r="F3887">
        <v>1</v>
      </c>
      <c r="G3887">
        <v>88.85</v>
      </c>
      <c r="H3887">
        <f t="shared" si="961"/>
        <v>1</v>
      </c>
      <c r="I3887">
        <f t="shared" si="962"/>
        <v>0</v>
      </c>
      <c r="J3887">
        <f t="shared" si="963"/>
        <v>0</v>
      </c>
      <c r="K3887">
        <f t="shared" si="964"/>
        <v>1</v>
      </c>
      <c r="L3887">
        <f t="shared" si="965"/>
        <v>0</v>
      </c>
      <c r="M3887">
        <f t="shared" si="966"/>
        <v>1</v>
      </c>
      <c r="N3887">
        <f t="shared" si="967"/>
        <v>0</v>
      </c>
      <c r="O3887">
        <f t="shared" si="968"/>
        <v>0</v>
      </c>
      <c r="P3887">
        <v>18</v>
      </c>
      <c r="Q3887">
        <f t="shared" si="969"/>
        <v>1</v>
      </c>
      <c r="R3887">
        <f t="shared" si="970"/>
        <v>0</v>
      </c>
      <c r="S3887">
        <f t="shared" si="971"/>
        <v>0</v>
      </c>
      <c r="T3887">
        <f t="shared" si="972"/>
        <v>0</v>
      </c>
      <c r="U3887">
        <v>0</v>
      </c>
      <c r="V3887">
        <f t="shared" si="973"/>
        <v>0.53791698588643599</v>
      </c>
      <c r="W3887">
        <f t="shared" si="974"/>
        <v>0.63132772265840464</v>
      </c>
      <c r="X3887">
        <f t="shared" si="975"/>
        <v>0.28935468370514816</v>
      </c>
      <c r="Y3887">
        <f t="shared" si="976"/>
        <v>1</v>
      </c>
      <c r="Z3887" t="s">
        <v>3919</v>
      </c>
    </row>
    <row r="3888" spans="1:26" x14ac:dyDescent="0.25">
      <c r="A3888" t="s">
        <v>26</v>
      </c>
      <c r="B3888" t="s">
        <v>27</v>
      </c>
      <c r="C3888" t="s">
        <v>35</v>
      </c>
      <c r="D3888">
        <v>0</v>
      </c>
      <c r="F3888">
        <v>1</v>
      </c>
      <c r="G3888">
        <v>74.95</v>
      </c>
      <c r="H3888">
        <f t="shared" si="961"/>
        <v>1</v>
      </c>
      <c r="I3888">
        <f t="shared" si="962"/>
        <v>0</v>
      </c>
      <c r="J3888">
        <f t="shared" si="963"/>
        <v>0</v>
      </c>
      <c r="K3888">
        <f t="shared" si="964"/>
        <v>1</v>
      </c>
      <c r="L3888">
        <f t="shared" si="965"/>
        <v>0</v>
      </c>
      <c r="M3888">
        <f t="shared" si="966"/>
        <v>1</v>
      </c>
      <c r="N3888">
        <f t="shared" si="967"/>
        <v>0</v>
      </c>
      <c r="O3888">
        <f t="shared" si="968"/>
        <v>0</v>
      </c>
      <c r="P3888">
        <v>3</v>
      </c>
      <c r="Q3888">
        <f t="shared" si="969"/>
        <v>1</v>
      </c>
      <c r="R3888">
        <f t="shared" si="970"/>
        <v>0</v>
      </c>
      <c r="S3888">
        <f t="shared" si="971"/>
        <v>0</v>
      </c>
      <c r="T3888">
        <f t="shared" si="972"/>
        <v>0</v>
      </c>
      <c r="U3888">
        <v>0</v>
      </c>
      <c r="V3888">
        <f t="shared" si="973"/>
        <v>0.52993756474911047</v>
      </c>
      <c r="W3888">
        <f t="shared" si="974"/>
        <v>0.62946854981864442</v>
      </c>
      <c r="X3888">
        <f t="shared" si="975"/>
        <v>0.28083382253221767</v>
      </c>
      <c r="Y3888">
        <f t="shared" si="976"/>
        <v>1</v>
      </c>
      <c r="Z3888" t="s">
        <v>3920</v>
      </c>
    </row>
    <row r="3889" spans="1:26" x14ac:dyDescent="0.25">
      <c r="A3889" t="s">
        <v>29</v>
      </c>
      <c r="B3889" t="s">
        <v>33</v>
      </c>
      <c r="C3889" t="s">
        <v>35</v>
      </c>
      <c r="D3889">
        <v>1</v>
      </c>
      <c r="F3889">
        <v>1</v>
      </c>
      <c r="G3889">
        <v>106.85</v>
      </c>
      <c r="H3889">
        <f t="shared" si="961"/>
        <v>0</v>
      </c>
      <c r="I3889">
        <f t="shared" si="962"/>
        <v>1</v>
      </c>
      <c r="J3889">
        <f t="shared" si="963"/>
        <v>0</v>
      </c>
      <c r="K3889">
        <f t="shared" si="964"/>
        <v>1</v>
      </c>
      <c r="L3889">
        <f t="shared" si="965"/>
        <v>0</v>
      </c>
      <c r="M3889">
        <f t="shared" si="966"/>
        <v>0</v>
      </c>
      <c r="N3889">
        <f t="shared" si="967"/>
        <v>1</v>
      </c>
      <c r="O3889">
        <f t="shared" si="968"/>
        <v>0</v>
      </c>
      <c r="P3889">
        <v>72</v>
      </c>
      <c r="Q3889">
        <f t="shared" si="969"/>
        <v>0</v>
      </c>
      <c r="R3889">
        <f t="shared" si="970"/>
        <v>0</v>
      </c>
      <c r="S3889">
        <f t="shared" si="971"/>
        <v>0</v>
      </c>
      <c r="T3889">
        <f t="shared" si="972"/>
        <v>1</v>
      </c>
      <c r="U3889">
        <v>0</v>
      </c>
      <c r="V3889">
        <f t="shared" si="973"/>
        <v>0.1577567910426371</v>
      </c>
      <c r="W3889">
        <f t="shared" si="974"/>
        <v>0.53935760652871401</v>
      </c>
      <c r="X3889">
        <f t="shared" si="975"/>
        <v>2.4887205120070265E-2</v>
      </c>
      <c r="Y3889">
        <f t="shared" si="976"/>
        <v>0</v>
      </c>
      <c r="Z3889" t="s">
        <v>3921</v>
      </c>
    </row>
    <row r="3890" spans="1:26" x14ac:dyDescent="0.25">
      <c r="A3890" t="s">
        <v>26</v>
      </c>
      <c r="B3890" t="s">
        <v>27</v>
      </c>
      <c r="C3890" t="s">
        <v>35</v>
      </c>
      <c r="D3890">
        <v>0</v>
      </c>
      <c r="F3890">
        <v>1</v>
      </c>
      <c r="G3890">
        <v>74.95</v>
      </c>
      <c r="H3890">
        <f t="shared" si="961"/>
        <v>1</v>
      </c>
      <c r="I3890">
        <f t="shared" si="962"/>
        <v>0</v>
      </c>
      <c r="J3890">
        <f t="shared" si="963"/>
        <v>0</v>
      </c>
      <c r="K3890">
        <f t="shared" si="964"/>
        <v>1</v>
      </c>
      <c r="L3890">
        <f t="shared" si="965"/>
        <v>0</v>
      </c>
      <c r="M3890">
        <f t="shared" si="966"/>
        <v>1</v>
      </c>
      <c r="N3890">
        <f t="shared" si="967"/>
        <v>0</v>
      </c>
      <c r="O3890">
        <f t="shared" si="968"/>
        <v>0</v>
      </c>
      <c r="P3890">
        <v>11</v>
      </c>
      <c r="Q3890">
        <f t="shared" si="969"/>
        <v>1</v>
      </c>
      <c r="R3890">
        <f t="shared" si="970"/>
        <v>0</v>
      </c>
      <c r="S3890">
        <f t="shared" si="971"/>
        <v>0</v>
      </c>
      <c r="T3890">
        <f t="shared" si="972"/>
        <v>0</v>
      </c>
      <c r="U3890">
        <v>1</v>
      </c>
      <c r="V3890">
        <f t="shared" si="973"/>
        <v>0.51624611564480793</v>
      </c>
      <c r="W3890">
        <f t="shared" si="974"/>
        <v>0.62626956446761328</v>
      </c>
      <c r="X3890">
        <f t="shared" si="975"/>
        <v>0.23401782062873655</v>
      </c>
      <c r="Y3890">
        <f t="shared" si="976"/>
        <v>1</v>
      </c>
      <c r="Z3890" t="s">
        <v>3922</v>
      </c>
    </row>
    <row r="3891" spans="1:26" x14ac:dyDescent="0.25">
      <c r="A3891" t="s">
        <v>26</v>
      </c>
      <c r="B3891" t="s">
        <v>38</v>
      </c>
      <c r="C3891" t="s">
        <v>35</v>
      </c>
      <c r="D3891">
        <v>0</v>
      </c>
      <c r="F3891">
        <v>1</v>
      </c>
      <c r="G3891">
        <v>80.150000000000006</v>
      </c>
      <c r="H3891">
        <f t="shared" si="961"/>
        <v>1</v>
      </c>
      <c r="I3891">
        <f t="shared" si="962"/>
        <v>0</v>
      </c>
      <c r="J3891">
        <f t="shared" si="963"/>
        <v>0</v>
      </c>
      <c r="K3891">
        <f t="shared" si="964"/>
        <v>1</v>
      </c>
      <c r="L3891">
        <f t="shared" si="965"/>
        <v>0</v>
      </c>
      <c r="M3891">
        <f t="shared" si="966"/>
        <v>1</v>
      </c>
      <c r="N3891">
        <f t="shared" si="967"/>
        <v>0</v>
      </c>
      <c r="O3891">
        <f t="shared" si="968"/>
        <v>0</v>
      </c>
      <c r="P3891">
        <v>1</v>
      </c>
      <c r="Q3891">
        <f t="shared" si="969"/>
        <v>0</v>
      </c>
      <c r="R3891">
        <f t="shared" si="970"/>
        <v>0</v>
      </c>
      <c r="S3891">
        <f t="shared" si="971"/>
        <v>1</v>
      </c>
      <c r="T3891">
        <f t="shared" si="972"/>
        <v>0</v>
      </c>
      <c r="U3891">
        <v>1</v>
      </c>
      <c r="V3891">
        <f t="shared" si="973"/>
        <v>0.38272169079444812</v>
      </c>
      <c r="W3891">
        <f t="shared" si="974"/>
        <v>0.59452937358144831</v>
      </c>
      <c r="X3891">
        <f t="shared" si="975"/>
        <v>0.38103251101566482</v>
      </c>
      <c r="Y3891">
        <f t="shared" si="976"/>
        <v>1</v>
      </c>
      <c r="Z3891" t="s">
        <v>3923</v>
      </c>
    </row>
    <row r="3892" spans="1:26" x14ac:dyDescent="0.25">
      <c r="A3892" t="s">
        <v>29</v>
      </c>
      <c r="B3892" t="s">
        <v>38</v>
      </c>
      <c r="C3892" t="s">
        <v>23</v>
      </c>
      <c r="D3892">
        <v>0</v>
      </c>
      <c r="F3892">
        <v>1</v>
      </c>
      <c r="G3892">
        <v>19.3</v>
      </c>
      <c r="H3892">
        <f t="shared" si="961"/>
        <v>1</v>
      </c>
      <c r="I3892">
        <f t="shared" si="962"/>
        <v>0</v>
      </c>
      <c r="J3892">
        <f t="shared" si="963"/>
        <v>0</v>
      </c>
      <c r="K3892">
        <f t="shared" si="964"/>
        <v>0</v>
      </c>
      <c r="L3892">
        <f t="shared" si="965"/>
        <v>1</v>
      </c>
      <c r="M3892">
        <f t="shared" si="966"/>
        <v>0</v>
      </c>
      <c r="N3892">
        <f t="shared" si="967"/>
        <v>1</v>
      </c>
      <c r="O3892">
        <f t="shared" si="968"/>
        <v>0</v>
      </c>
      <c r="P3892">
        <v>13</v>
      </c>
      <c r="Q3892">
        <f t="shared" si="969"/>
        <v>0</v>
      </c>
      <c r="R3892">
        <f t="shared" si="970"/>
        <v>0</v>
      </c>
      <c r="S3892">
        <f t="shared" si="971"/>
        <v>1</v>
      </c>
      <c r="T3892">
        <f t="shared" si="972"/>
        <v>0</v>
      </c>
      <c r="U3892">
        <v>0</v>
      </c>
      <c r="V3892">
        <f t="shared" si="973"/>
        <v>-7.4667195582070259E-3</v>
      </c>
      <c r="W3892">
        <f t="shared" si="974"/>
        <v>0.49813332878297917</v>
      </c>
      <c r="X3892">
        <f t="shared" si="975"/>
        <v>5.5751900960911327E-5</v>
      </c>
      <c r="Y3892">
        <f t="shared" si="976"/>
        <v>0</v>
      </c>
      <c r="Z3892" t="s">
        <v>3924</v>
      </c>
    </row>
    <row r="3893" spans="1:26" x14ac:dyDescent="0.25">
      <c r="A3893" t="s">
        <v>29</v>
      </c>
      <c r="B3893" t="s">
        <v>27</v>
      </c>
      <c r="C3893" t="s">
        <v>35</v>
      </c>
      <c r="D3893">
        <v>0</v>
      </c>
      <c r="F3893">
        <v>1</v>
      </c>
      <c r="G3893">
        <v>109.25</v>
      </c>
      <c r="H3893">
        <f t="shared" si="961"/>
        <v>1</v>
      </c>
      <c r="I3893">
        <f t="shared" si="962"/>
        <v>0</v>
      </c>
      <c r="J3893">
        <f t="shared" si="963"/>
        <v>0</v>
      </c>
      <c r="K3893">
        <f t="shared" si="964"/>
        <v>1</v>
      </c>
      <c r="L3893">
        <f t="shared" si="965"/>
        <v>0</v>
      </c>
      <c r="M3893">
        <f t="shared" si="966"/>
        <v>0</v>
      </c>
      <c r="N3893">
        <f t="shared" si="967"/>
        <v>1</v>
      </c>
      <c r="O3893">
        <f t="shared" si="968"/>
        <v>0</v>
      </c>
      <c r="P3893">
        <v>72</v>
      </c>
      <c r="Q3893">
        <f t="shared" si="969"/>
        <v>1</v>
      </c>
      <c r="R3893">
        <f t="shared" si="970"/>
        <v>0</v>
      </c>
      <c r="S3893">
        <f t="shared" si="971"/>
        <v>0</v>
      </c>
      <c r="T3893">
        <f t="shared" si="972"/>
        <v>0</v>
      </c>
      <c r="U3893">
        <v>1</v>
      </c>
      <c r="V3893">
        <f t="shared" si="973"/>
        <v>0.29340369851079295</v>
      </c>
      <c r="W3893">
        <f t="shared" si="974"/>
        <v>0.57282920972910778</v>
      </c>
      <c r="X3893">
        <f t="shared" si="975"/>
        <v>0.4992783332782264</v>
      </c>
      <c r="Y3893">
        <f t="shared" si="976"/>
        <v>0</v>
      </c>
      <c r="Z3893" t="s">
        <v>3925</v>
      </c>
    </row>
    <row r="3894" spans="1:26" x14ac:dyDescent="0.25">
      <c r="A3894" t="s">
        <v>29</v>
      </c>
      <c r="B3894" t="s">
        <v>38</v>
      </c>
      <c r="C3894" t="s">
        <v>25</v>
      </c>
      <c r="D3894">
        <v>0</v>
      </c>
      <c r="F3894">
        <v>1</v>
      </c>
      <c r="G3894">
        <v>56.1</v>
      </c>
      <c r="H3894">
        <f t="shared" si="961"/>
        <v>1</v>
      </c>
      <c r="I3894">
        <f t="shared" si="962"/>
        <v>0</v>
      </c>
      <c r="J3894">
        <f t="shared" si="963"/>
        <v>1</v>
      </c>
      <c r="K3894">
        <f t="shared" si="964"/>
        <v>0</v>
      </c>
      <c r="L3894">
        <f t="shared" si="965"/>
        <v>0</v>
      </c>
      <c r="M3894">
        <f t="shared" si="966"/>
        <v>0</v>
      </c>
      <c r="N3894">
        <f t="shared" si="967"/>
        <v>1</v>
      </c>
      <c r="O3894">
        <f t="shared" si="968"/>
        <v>0</v>
      </c>
      <c r="P3894">
        <v>42</v>
      </c>
      <c r="Q3894">
        <f t="shared" si="969"/>
        <v>0</v>
      </c>
      <c r="R3894">
        <f t="shared" si="970"/>
        <v>0</v>
      </c>
      <c r="S3894">
        <f t="shared" si="971"/>
        <v>1</v>
      </c>
      <c r="T3894">
        <f t="shared" si="972"/>
        <v>0</v>
      </c>
      <c r="U3894">
        <v>0</v>
      </c>
      <c r="V3894">
        <f t="shared" si="973"/>
        <v>7.3771559568743011E-2</v>
      </c>
      <c r="W3894">
        <f t="shared" si="974"/>
        <v>0.51843453021765784</v>
      </c>
      <c r="X3894">
        <f t="shared" si="975"/>
        <v>5.4422430012045983E-3</v>
      </c>
      <c r="Y3894">
        <f t="shared" si="976"/>
        <v>0</v>
      </c>
      <c r="Z3894" t="s">
        <v>3926</v>
      </c>
    </row>
    <row r="3895" spans="1:26" x14ac:dyDescent="0.25">
      <c r="A3895" t="s">
        <v>26</v>
      </c>
      <c r="B3895" t="s">
        <v>38</v>
      </c>
      <c r="C3895" t="s">
        <v>23</v>
      </c>
      <c r="D3895">
        <v>0</v>
      </c>
      <c r="F3895">
        <v>1</v>
      </c>
      <c r="G3895">
        <v>19.7</v>
      </c>
      <c r="H3895">
        <f t="shared" si="961"/>
        <v>1</v>
      </c>
      <c r="I3895">
        <f t="shared" si="962"/>
        <v>0</v>
      </c>
      <c r="J3895">
        <f t="shared" si="963"/>
        <v>0</v>
      </c>
      <c r="K3895">
        <f t="shared" si="964"/>
        <v>0</v>
      </c>
      <c r="L3895">
        <f t="shared" si="965"/>
        <v>1</v>
      </c>
      <c r="M3895">
        <f t="shared" si="966"/>
        <v>1</v>
      </c>
      <c r="N3895">
        <f t="shared" si="967"/>
        <v>0</v>
      </c>
      <c r="O3895">
        <f t="shared" si="968"/>
        <v>0</v>
      </c>
      <c r="P3895">
        <v>17</v>
      </c>
      <c r="Q3895">
        <f t="shared" si="969"/>
        <v>0</v>
      </c>
      <c r="R3895">
        <f t="shared" si="970"/>
        <v>0</v>
      </c>
      <c r="S3895">
        <f t="shared" si="971"/>
        <v>1</v>
      </c>
      <c r="T3895">
        <f t="shared" si="972"/>
        <v>0</v>
      </c>
      <c r="U3895">
        <v>0</v>
      </c>
      <c r="V3895">
        <f t="shared" si="973"/>
        <v>0.27344003099201591</v>
      </c>
      <c r="W3895">
        <f t="shared" si="974"/>
        <v>0.56793723185409273</v>
      </c>
      <c r="X3895">
        <f t="shared" si="975"/>
        <v>7.4769450548914623E-2</v>
      </c>
      <c r="Y3895">
        <f t="shared" si="976"/>
        <v>0</v>
      </c>
      <c r="Z3895" t="s">
        <v>3927</v>
      </c>
    </row>
    <row r="3896" spans="1:26" x14ac:dyDescent="0.25">
      <c r="A3896" t="s">
        <v>26</v>
      </c>
      <c r="B3896" t="s">
        <v>30</v>
      </c>
      <c r="C3896" t="s">
        <v>25</v>
      </c>
      <c r="D3896">
        <v>1</v>
      </c>
      <c r="F3896">
        <v>1</v>
      </c>
      <c r="G3896">
        <v>51.3</v>
      </c>
      <c r="H3896">
        <f t="shared" si="961"/>
        <v>0</v>
      </c>
      <c r="I3896">
        <f t="shared" si="962"/>
        <v>1</v>
      </c>
      <c r="J3896">
        <f t="shared" si="963"/>
        <v>1</v>
      </c>
      <c r="K3896">
        <f t="shared" si="964"/>
        <v>0</v>
      </c>
      <c r="L3896">
        <f t="shared" si="965"/>
        <v>0</v>
      </c>
      <c r="M3896">
        <f t="shared" si="966"/>
        <v>1</v>
      </c>
      <c r="N3896">
        <f t="shared" si="967"/>
        <v>0</v>
      </c>
      <c r="O3896">
        <f t="shared" si="968"/>
        <v>0</v>
      </c>
      <c r="P3896">
        <v>7</v>
      </c>
      <c r="Q3896">
        <f t="shared" si="969"/>
        <v>0</v>
      </c>
      <c r="R3896">
        <f t="shared" si="970"/>
        <v>1</v>
      </c>
      <c r="S3896">
        <f t="shared" si="971"/>
        <v>0</v>
      </c>
      <c r="T3896">
        <f t="shared" si="972"/>
        <v>0</v>
      </c>
      <c r="U3896">
        <v>0</v>
      </c>
      <c r="V3896">
        <f t="shared" si="973"/>
        <v>0.34260611138822761</v>
      </c>
      <c r="W3896">
        <f t="shared" si="974"/>
        <v>0.58482343932354897</v>
      </c>
      <c r="X3896">
        <f t="shared" si="975"/>
        <v>0.11737894756056262</v>
      </c>
      <c r="Y3896">
        <f t="shared" si="976"/>
        <v>1</v>
      </c>
      <c r="Z3896" t="s">
        <v>3928</v>
      </c>
    </row>
    <row r="3897" spans="1:26" x14ac:dyDescent="0.25">
      <c r="A3897" t="s">
        <v>45</v>
      </c>
      <c r="B3897" t="s">
        <v>30</v>
      </c>
      <c r="C3897" t="s">
        <v>35</v>
      </c>
      <c r="D3897">
        <v>0</v>
      </c>
      <c r="F3897">
        <v>1</v>
      </c>
      <c r="G3897">
        <v>118.6</v>
      </c>
      <c r="H3897">
        <f t="shared" si="961"/>
        <v>1</v>
      </c>
      <c r="I3897">
        <f t="shared" si="962"/>
        <v>0</v>
      </c>
      <c r="J3897">
        <f t="shared" si="963"/>
        <v>0</v>
      </c>
      <c r="K3897">
        <f t="shared" si="964"/>
        <v>1</v>
      </c>
      <c r="L3897">
        <f t="shared" si="965"/>
        <v>0</v>
      </c>
      <c r="M3897">
        <f t="shared" si="966"/>
        <v>0</v>
      </c>
      <c r="N3897">
        <f t="shared" si="967"/>
        <v>0</v>
      </c>
      <c r="O3897">
        <f t="shared" si="968"/>
        <v>1</v>
      </c>
      <c r="P3897">
        <v>68</v>
      </c>
      <c r="Q3897">
        <f t="shared" si="969"/>
        <v>0</v>
      </c>
      <c r="R3897">
        <f t="shared" si="970"/>
        <v>1</v>
      </c>
      <c r="S3897">
        <f t="shared" si="971"/>
        <v>0</v>
      </c>
      <c r="T3897">
        <f t="shared" si="972"/>
        <v>0</v>
      </c>
      <c r="U3897">
        <v>0</v>
      </c>
      <c r="V3897">
        <f t="shared" si="973"/>
        <v>0.11127846684225975</v>
      </c>
      <c r="W3897">
        <f t="shared" si="974"/>
        <v>0.5277909449262348</v>
      </c>
      <c r="X3897">
        <f t="shared" si="975"/>
        <v>1.2382897182763903E-2</v>
      </c>
      <c r="Y3897">
        <f t="shared" si="976"/>
        <v>0</v>
      </c>
      <c r="Z3897" t="s">
        <v>3929</v>
      </c>
    </row>
    <row r="3898" spans="1:26" x14ac:dyDescent="0.25">
      <c r="A3898" t="s">
        <v>45</v>
      </c>
      <c r="B3898" t="s">
        <v>33</v>
      </c>
      <c r="C3898" t="s">
        <v>23</v>
      </c>
      <c r="D3898">
        <v>0</v>
      </c>
      <c r="F3898">
        <v>1</v>
      </c>
      <c r="G3898">
        <v>24.15</v>
      </c>
      <c r="H3898">
        <f t="shared" si="961"/>
        <v>1</v>
      </c>
      <c r="I3898">
        <f t="shared" si="962"/>
        <v>0</v>
      </c>
      <c r="J3898">
        <f t="shared" si="963"/>
        <v>0</v>
      </c>
      <c r="K3898">
        <f t="shared" si="964"/>
        <v>0</v>
      </c>
      <c r="L3898">
        <f t="shared" si="965"/>
        <v>1</v>
      </c>
      <c r="M3898">
        <f t="shared" si="966"/>
        <v>0</v>
      </c>
      <c r="N3898">
        <f t="shared" si="967"/>
        <v>0</v>
      </c>
      <c r="O3898">
        <f t="shared" si="968"/>
        <v>1</v>
      </c>
      <c r="P3898">
        <v>56</v>
      </c>
      <c r="Q3898">
        <f t="shared" si="969"/>
        <v>0</v>
      </c>
      <c r="R3898">
        <f t="shared" si="970"/>
        <v>0</v>
      </c>
      <c r="S3898">
        <f t="shared" si="971"/>
        <v>0</v>
      </c>
      <c r="T3898">
        <f t="shared" si="972"/>
        <v>1</v>
      </c>
      <c r="U3898">
        <v>0</v>
      </c>
      <c r="V3898">
        <f t="shared" si="973"/>
        <v>-6.4702526108745079E-2</v>
      </c>
      <c r="W3898">
        <f t="shared" si="974"/>
        <v>0.48383000927276393</v>
      </c>
      <c r="X3898">
        <f t="shared" si="975"/>
        <v>4.1864168848528387E-3</v>
      </c>
      <c r="Y3898">
        <f t="shared" si="976"/>
        <v>0</v>
      </c>
      <c r="Z3898" t="s">
        <v>3930</v>
      </c>
    </row>
    <row r="3899" spans="1:26" x14ac:dyDescent="0.25">
      <c r="A3899" t="s">
        <v>29</v>
      </c>
      <c r="B3899" t="s">
        <v>30</v>
      </c>
      <c r="C3899" t="s">
        <v>23</v>
      </c>
      <c r="D3899">
        <v>0</v>
      </c>
      <c r="F3899">
        <v>1</v>
      </c>
      <c r="G3899">
        <v>20.3</v>
      </c>
      <c r="H3899">
        <f t="shared" si="961"/>
        <v>1</v>
      </c>
      <c r="I3899">
        <f t="shared" si="962"/>
        <v>0</v>
      </c>
      <c r="J3899">
        <f t="shared" si="963"/>
        <v>0</v>
      </c>
      <c r="K3899">
        <f t="shared" si="964"/>
        <v>0</v>
      </c>
      <c r="L3899">
        <f t="shared" si="965"/>
        <v>1</v>
      </c>
      <c r="M3899">
        <f t="shared" si="966"/>
        <v>0</v>
      </c>
      <c r="N3899">
        <f t="shared" si="967"/>
        <v>1</v>
      </c>
      <c r="O3899">
        <f t="shared" si="968"/>
        <v>0</v>
      </c>
      <c r="P3899">
        <v>38</v>
      </c>
      <c r="Q3899">
        <f t="shared" si="969"/>
        <v>0</v>
      </c>
      <c r="R3899">
        <f t="shared" si="970"/>
        <v>1</v>
      </c>
      <c r="S3899">
        <f t="shared" si="971"/>
        <v>0</v>
      </c>
      <c r="T3899">
        <f t="shared" si="972"/>
        <v>0</v>
      </c>
      <c r="U3899">
        <v>0</v>
      </c>
      <c r="V3899">
        <f t="shared" si="973"/>
        <v>-5.9076641451402609E-3</v>
      </c>
      <c r="W3899">
        <f t="shared" si="974"/>
        <v>0.498523088259125</v>
      </c>
      <c r="X3899">
        <f t="shared" si="975"/>
        <v>3.4900495651775809E-5</v>
      </c>
      <c r="Y3899">
        <f t="shared" si="976"/>
        <v>0</v>
      </c>
      <c r="Z3899" t="s">
        <v>3931</v>
      </c>
    </row>
    <row r="3900" spans="1:26" x14ac:dyDescent="0.25">
      <c r="A3900" t="s">
        <v>45</v>
      </c>
      <c r="B3900" t="s">
        <v>27</v>
      </c>
      <c r="C3900" t="s">
        <v>35</v>
      </c>
      <c r="D3900">
        <v>0</v>
      </c>
      <c r="F3900">
        <v>1</v>
      </c>
      <c r="G3900">
        <v>115.5</v>
      </c>
      <c r="H3900">
        <f t="shared" si="961"/>
        <v>1</v>
      </c>
      <c r="I3900">
        <f t="shared" si="962"/>
        <v>0</v>
      </c>
      <c r="J3900">
        <f t="shared" si="963"/>
        <v>0</v>
      </c>
      <c r="K3900">
        <f t="shared" si="964"/>
        <v>1</v>
      </c>
      <c r="L3900">
        <f t="shared" si="965"/>
        <v>0</v>
      </c>
      <c r="M3900">
        <f t="shared" si="966"/>
        <v>0</v>
      </c>
      <c r="N3900">
        <f t="shared" si="967"/>
        <v>0</v>
      </c>
      <c r="O3900">
        <f t="shared" si="968"/>
        <v>1</v>
      </c>
      <c r="P3900">
        <v>72</v>
      </c>
      <c r="Q3900">
        <f t="shared" si="969"/>
        <v>1</v>
      </c>
      <c r="R3900">
        <f t="shared" si="970"/>
        <v>0</v>
      </c>
      <c r="S3900">
        <f t="shared" si="971"/>
        <v>0</v>
      </c>
      <c r="T3900">
        <f t="shared" si="972"/>
        <v>0</v>
      </c>
      <c r="U3900">
        <v>0</v>
      </c>
      <c r="V3900">
        <f t="shared" si="973"/>
        <v>0.24321373879930408</v>
      </c>
      <c r="W3900">
        <f t="shared" si="974"/>
        <v>0.56050547203908363</v>
      </c>
      <c r="X3900">
        <f t="shared" si="975"/>
        <v>5.9152922740736108E-2</v>
      </c>
      <c r="Y3900">
        <f t="shared" si="976"/>
        <v>0</v>
      </c>
      <c r="Z3900" t="s">
        <v>3932</v>
      </c>
    </row>
    <row r="3901" spans="1:26" x14ac:dyDescent="0.25">
      <c r="A3901" t="s">
        <v>29</v>
      </c>
      <c r="B3901" t="s">
        <v>38</v>
      </c>
      <c r="C3901" t="s">
        <v>23</v>
      </c>
      <c r="D3901">
        <v>0</v>
      </c>
      <c r="F3901">
        <v>1</v>
      </c>
      <c r="G3901">
        <v>25.05</v>
      </c>
      <c r="H3901">
        <f t="shared" si="961"/>
        <v>1</v>
      </c>
      <c r="I3901">
        <f t="shared" si="962"/>
        <v>0</v>
      </c>
      <c r="J3901">
        <f t="shared" si="963"/>
        <v>0</v>
      </c>
      <c r="K3901">
        <f t="shared" si="964"/>
        <v>0</v>
      </c>
      <c r="L3901">
        <f t="shared" si="965"/>
        <v>1</v>
      </c>
      <c r="M3901">
        <f t="shared" si="966"/>
        <v>0</v>
      </c>
      <c r="N3901">
        <f t="shared" si="967"/>
        <v>1</v>
      </c>
      <c r="O3901">
        <f t="shared" si="968"/>
        <v>0</v>
      </c>
      <c r="P3901">
        <v>48</v>
      </c>
      <c r="Q3901">
        <f t="shared" si="969"/>
        <v>0</v>
      </c>
      <c r="R3901">
        <f t="shared" si="970"/>
        <v>0</v>
      </c>
      <c r="S3901">
        <f t="shared" si="971"/>
        <v>1</v>
      </c>
      <c r="T3901">
        <f t="shared" si="972"/>
        <v>0</v>
      </c>
      <c r="U3901">
        <v>0</v>
      </c>
      <c r="V3901">
        <f t="shared" si="973"/>
        <v>1.5189298171229468E-2</v>
      </c>
      <c r="W3901">
        <f t="shared" si="974"/>
        <v>0.50379725153625066</v>
      </c>
      <c r="X3901">
        <f t="shared" si="975"/>
        <v>2.3071477893451487E-4</v>
      </c>
      <c r="Y3901">
        <f t="shared" si="976"/>
        <v>0</v>
      </c>
      <c r="Z3901" t="s">
        <v>3933</v>
      </c>
    </row>
    <row r="3902" spans="1:26" x14ac:dyDescent="0.25">
      <c r="A3902" t="s">
        <v>26</v>
      </c>
      <c r="B3902" t="s">
        <v>27</v>
      </c>
      <c r="C3902" t="s">
        <v>35</v>
      </c>
      <c r="D3902">
        <v>1</v>
      </c>
      <c r="F3902">
        <v>1</v>
      </c>
      <c r="G3902">
        <v>109.1</v>
      </c>
      <c r="H3902">
        <f t="shared" si="961"/>
        <v>0</v>
      </c>
      <c r="I3902">
        <f t="shared" si="962"/>
        <v>1</v>
      </c>
      <c r="J3902">
        <f t="shared" si="963"/>
        <v>0</v>
      </c>
      <c r="K3902">
        <f t="shared" si="964"/>
        <v>1</v>
      </c>
      <c r="L3902">
        <f t="shared" si="965"/>
        <v>0</v>
      </c>
      <c r="M3902">
        <f t="shared" si="966"/>
        <v>1</v>
      </c>
      <c r="N3902">
        <f t="shared" si="967"/>
        <v>0</v>
      </c>
      <c r="O3902">
        <f t="shared" si="968"/>
        <v>0</v>
      </c>
      <c r="P3902">
        <v>52</v>
      </c>
      <c r="Q3902">
        <f t="shared" si="969"/>
        <v>1</v>
      </c>
      <c r="R3902">
        <f t="shared" si="970"/>
        <v>0</v>
      </c>
      <c r="S3902">
        <f t="shared" si="971"/>
        <v>0</v>
      </c>
      <c r="T3902">
        <f t="shared" si="972"/>
        <v>0</v>
      </c>
      <c r="U3902">
        <v>0</v>
      </c>
      <c r="V3902">
        <f t="shared" si="973"/>
        <v>0.56462468874028227</v>
      </c>
      <c r="W3902">
        <f t="shared" si="974"/>
        <v>0.63752192727602641</v>
      </c>
      <c r="X3902">
        <f t="shared" si="975"/>
        <v>0.31880103913506064</v>
      </c>
      <c r="Y3902">
        <f t="shared" si="976"/>
        <v>1</v>
      </c>
      <c r="Z3902" t="s">
        <v>3934</v>
      </c>
    </row>
    <row r="3903" spans="1:26" x14ac:dyDescent="0.25">
      <c r="A3903" t="s">
        <v>29</v>
      </c>
      <c r="B3903" t="s">
        <v>30</v>
      </c>
      <c r="C3903" t="s">
        <v>23</v>
      </c>
      <c r="D3903">
        <v>0</v>
      </c>
      <c r="F3903">
        <v>1</v>
      </c>
      <c r="G3903">
        <v>19.649999999999999</v>
      </c>
      <c r="H3903">
        <f t="shared" si="961"/>
        <v>1</v>
      </c>
      <c r="I3903">
        <f t="shared" si="962"/>
        <v>0</v>
      </c>
      <c r="J3903">
        <f t="shared" si="963"/>
        <v>0</v>
      </c>
      <c r="K3903">
        <f t="shared" si="964"/>
        <v>0</v>
      </c>
      <c r="L3903">
        <f t="shared" si="965"/>
        <v>1</v>
      </c>
      <c r="M3903">
        <f t="shared" si="966"/>
        <v>0</v>
      </c>
      <c r="N3903">
        <f t="shared" si="967"/>
        <v>1</v>
      </c>
      <c r="O3903">
        <f t="shared" si="968"/>
        <v>0</v>
      </c>
      <c r="P3903">
        <v>35</v>
      </c>
      <c r="Q3903">
        <f t="shared" si="969"/>
        <v>0</v>
      </c>
      <c r="R3903">
        <f t="shared" si="970"/>
        <v>1</v>
      </c>
      <c r="S3903">
        <f t="shared" si="971"/>
        <v>0</v>
      </c>
      <c r="T3903">
        <f t="shared" si="972"/>
        <v>0</v>
      </c>
      <c r="U3903">
        <v>0</v>
      </c>
      <c r="V3903">
        <f t="shared" si="973"/>
        <v>-6.9210501636336637E-3</v>
      </c>
      <c r="W3903">
        <f t="shared" si="974"/>
        <v>0.49826974436582477</v>
      </c>
      <c r="X3903">
        <f t="shared" si="975"/>
        <v>4.7900935367533562E-5</v>
      </c>
      <c r="Y3903">
        <f t="shared" si="976"/>
        <v>0</v>
      </c>
      <c r="Z3903" t="s">
        <v>3935</v>
      </c>
    </row>
    <row r="3904" spans="1:26" x14ac:dyDescent="0.25">
      <c r="A3904" t="s">
        <v>45</v>
      </c>
      <c r="B3904" t="s">
        <v>33</v>
      </c>
      <c r="C3904" t="s">
        <v>35</v>
      </c>
      <c r="D3904">
        <v>0</v>
      </c>
      <c r="F3904">
        <v>1</v>
      </c>
      <c r="G3904">
        <v>111.3</v>
      </c>
      <c r="H3904">
        <f t="shared" si="961"/>
        <v>1</v>
      </c>
      <c r="I3904">
        <f t="shared" si="962"/>
        <v>0</v>
      </c>
      <c r="J3904">
        <f t="shared" si="963"/>
        <v>0</v>
      </c>
      <c r="K3904">
        <f t="shared" si="964"/>
        <v>1</v>
      </c>
      <c r="L3904">
        <f t="shared" si="965"/>
        <v>0</v>
      </c>
      <c r="M3904">
        <f t="shared" si="966"/>
        <v>0</v>
      </c>
      <c r="N3904">
        <f t="shared" si="967"/>
        <v>0</v>
      </c>
      <c r="O3904">
        <f t="shared" si="968"/>
        <v>1</v>
      </c>
      <c r="P3904">
        <v>67</v>
      </c>
      <c r="Q3904">
        <f t="shared" si="969"/>
        <v>0</v>
      </c>
      <c r="R3904">
        <f t="shared" si="970"/>
        <v>0</v>
      </c>
      <c r="S3904">
        <f t="shared" si="971"/>
        <v>0</v>
      </c>
      <c r="T3904">
        <f t="shared" si="972"/>
        <v>1</v>
      </c>
      <c r="U3904">
        <v>0</v>
      </c>
      <c r="V3904">
        <f t="shared" si="973"/>
        <v>9.9897362326872352E-2</v>
      </c>
      <c r="W3904">
        <f t="shared" si="974"/>
        <v>0.52495359203684155</v>
      </c>
      <c r="X3904">
        <f t="shared" si="975"/>
        <v>9.9794829998664149E-3</v>
      </c>
      <c r="Y3904">
        <f t="shared" si="976"/>
        <v>0</v>
      </c>
      <c r="Z3904" t="s">
        <v>3936</v>
      </c>
    </row>
    <row r="3905" spans="1:26" x14ac:dyDescent="0.25">
      <c r="A3905" t="s">
        <v>26</v>
      </c>
      <c r="B3905" t="s">
        <v>30</v>
      </c>
      <c r="C3905" t="s">
        <v>25</v>
      </c>
      <c r="D3905">
        <v>0</v>
      </c>
      <c r="F3905">
        <v>1</v>
      </c>
      <c r="G3905">
        <v>29.9</v>
      </c>
      <c r="H3905">
        <f t="shared" si="961"/>
        <v>1</v>
      </c>
      <c r="I3905">
        <f t="shared" si="962"/>
        <v>0</v>
      </c>
      <c r="J3905">
        <f t="shared" si="963"/>
        <v>1</v>
      </c>
      <c r="K3905">
        <f t="shared" si="964"/>
        <v>0</v>
      </c>
      <c r="L3905">
        <f t="shared" si="965"/>
        <v>0</v>
      </c>
      <c r="M3905">
        <f t="shared" si="966"/>
        <v>1</v>
      </c>
      <c r="N3905">
        <f t="shared" si="967"/>
        <v>0</v>
      </c>
      <c r="O3905">
        <f t="shared" si="968"/>
        <v>0</v>
      </c>
      <c r="P3905">
        <v>1</v>
      </c>
      <c r="Q3905">
        <f t="shared" si="969"/>
        <v>0</v>
      </c>
      <c r="R3905">
        <f t="shared" si="970"/>
        <v>1</v>
      </c>
      <c r="S3905">
        <f t="shared" si="971"/>
        <v>0</v>
      </c>
      <c r="T3905">
        <f t="shared" si="972"/>
        <v>0</v>
      </c>
      <c r="U3905">
        <v>0</v>
      </c>
      <c r="V3905">
        <f t="shared" si="973"/>
        <v>0.30924232554859882</v>
      </c>
      <c r="W3905">
        <f t="shared" si="974"/>
        <v>0.57670031062778959</v>
      </c>
      <c r="X3905">
        <f t="shared" si="975"/>
        <v>9.5630815910705574E-2</v>
      </c>
      <c r="Y3905">
        <f t="shared" si="976"/>
        <v>0</v>
      </c>
      <c r="Z3905" t="s">
        <v>3937</v>
      </c>
    </row>
    <row r="3906" spans="1:26" x14ac:dyDescent="0.25">
      <c r="A3906" t="s">
        <v>26</v>
      </c>
      <c r="B3906" t="s">
        <v>30</v>
      </c>
      <c r="C3906" t="s">
        <v>35</v>
      </c>
      <c r="D3906">
        <v>0</v>
      </c>
      <c r="F3906">
        <v>1</v>
      </c>
      <c r="G3906">
        <v>80.599999999999994</v>
      </c>
      <c r="H3906">
        <f t="shared" si="961"/>
        <v>1</v>
      </c>
      <c r="I3906">
        <f t="shared" si="962"/>
        <v>0</v>
      </c>
      <c r="J3906">
        <f t="shared" si="963"/>
        <v>0</v>
      </c>
      <c r="K3906">
        <f t="shared" si="964"/>
        <v>1</v>
      </c>
      <c r="L3906">
        <f t="shared" si="965"/>
        <v>0</v>
      </c>
      <c r="M3906">
        <f t="shared" si="966"/>
        <v>1</v>
      </c>
      <c r="N3906">
        <f t="shared" si="967"/>
        <v>0</v>
      </c>
      <c r="O3906">
        <f t="shared" si="968"/>
        <v>0</v>
      </c>
      <c r="P3906">
        <v>53</v>
      </c>
      <c r="Q3906">
        <f t="shared" si="969"/>
        <v>0</v>
      </c>
      <c r="R3906">
        <f t="shared" si="970"/>
        <v>1</v>
      </c>
      <c r="S3906">
        <f t="shared" si="971"/>
        <v>0</v>
      </c>
      <c r="T3906">
        <f t="shared" si="972"/>
        <v>0</v>
      </c>
      <c r="U3906">
        <v>0</v>
      </c>
      <c r="V3906">
        <f t="shared" si="973"/>
        <v>0.38342326573032814</v>
      </c>
      <c r="W3906">
        <f t="shared" si="974"/>
        <v>0.59469848695793281</v>
      </c>
      <c r="X3906">
        <f t="shared" si="975"/>
        <v>0.14701340070330982</v>
      </c>
      <c r="Y3906">
        <f t="shared" si="976"/>
        <v>1</v>
      </c>
      <c r="Z3906" t="s">
        <v>3938</v>
      </c>
    </row>
    <row r="3907" spans="1:26" x14ac:dyDescent="0.25">
      <c r="A3907" t="s">
        <v>26</v>
      </c>
      <c r="B3907" t="s">
        <v>30</v>
      </c>
      <c r="C3907" t="s">
        <v>23</v>
      </c>
      <c r="D3907">
        <v>0</v>
      </c>
      <c r="F3907">
        <v>1</v>
      </c>
      <c r="G3907">
        <v>20.8</v>
      </c>
      <c r="H3907">
        <f t="shared" ref="H3907:H3970" si="977">IF(D3907:D10949=0,1,0)</f>
        <v>1</v>
      </c>
      <c r="I3907">
        <f t="shared" ref="I3907:I3970" si="978">IF(D3907:D10949=1,1,0)</f>
        <v>0</v>
      </c>
      <c r="J3907">
        <f t="shared" ref="J3907:J3970" si="979">IF(C3907:C10949="DSL",1,0)</f>
        <v>0</v>
      </c>
      <c r="K3907">
        <f t="shared" ref="K3907:K3970" si="980">IF(C3907:C10949="Fiber optic",1,0)</f>
        <v>0</v>
      </c>
      <c r="L3907">
        <f t="shared" ref="L3907:L3970" si="981">IF(C3907:C10949="No",1,0)</f>
        <v>1</v>
      </c>
      <c r="M3907">
        <f t="shared" ref="M3907:M3970" si="982">IF(A3907:A10949="Month-to-month",1,0)</f>
        <v>1</v>
      </c>
      <c r="N3907">
        <f t="shared" ref="N3907:N3970" si="983">IF(A3907:A10949="ONE YEAR",1,0)</f>
        <v>0</v>
      </c>
      <c r="O3907">
        <f t="shared" ref="O3907:O3970" si="984">IF(A3907:A10949="two year",1,0)</f>
        <v>0</v>
      </c>
      <c r="P3907">
        <v>34</v>
      </c>
      <c r="Q3907">
        <f t="shared" ref="Q3907:Q3970" si="985">IF(B3907:B10949="Electronic check",1,0)</f>
        <v>0</v>
      </c>
      <c r="R3907">
        <f t="shared" ref="R3907:R3970" si="986">IF(B3907:B10949="Mailed check",1,0)</f>
        <v>1</v>
      </c>
      <c r="S3907">
        <f t="shared" ref="S3907:S3970" si="987">IF(B3907:B10949="Credit card (automatic)",1,0)</f>
        <v>0</v>
      </c>
      <c r="T3907">
        <f t="shared" ref="T3907:T3970" si="988">IF(B3907:B10949="Bank transfer (automatic)",1,0)</f>
        <v>0</v>
      </c>
      <c r="U3907">
        <v>0</v>
      </c>
      <c r="V3907">
        <f t="shared" si="973"/>
        <v>0.26146354284208678</v>
      </c>
      <c r="W3907">
        <f t="shared" si="974"/>
        <v>0.56499602895614831</v>
      </c>
      <c r="X3907">
        <f t="shared" si="975"/>
        <v>6.8363184235535751E-2</v>
      </c>
      <c r="Y3907">
        <f t="shared" si="976"/>
        <v>0</v>
      </c>
      <c r="Z3907" t="s">
        <v>3939</v>
      </c>
    </row>
    <row r="3908" spans="1:26" x14ac:dyDescent="0.25">
      <c r="A3908" t="s">
        <v>26</v>
      </c>
      <c r="B3908" t="s">
        <v>38</v>
      </c>
      <c r="C3908" t="s">
        <v>25</v>
      </c>
      <c r="D3908">
        <v>0</v>
      </c>
      <c r="F3908">
        <v>1</v>
      </c>
      <c r="G3908">
        <v>35.200000000000003</v>
      </c>
      <c r="H3908">
        <f t="shared" si="977"/>
        <v>1</v>
      </c>
      <c r="I3908">
        <f t="shared" si="978"/>
        <v>0</v>
      </c>
      <c r="J3908">
        <f t="shared" si="979"/>
        <v>1</v>
      </c>
      <c r="K3908">
        <f t="shared" si="980"/>
        <v>0</v>
      </c>
      <c r="L3908">
        <f t="shared" si="981"/>
        <v>0</v>
      </c>
      <c r="M3908">
        <f t="shared" si="982"/>
        <v>1</v>
      </c>
      <c r="N3908">
        <f t="shared" si="983"/>
        <v>0</v>
      </c>
      <c r="O3908">
        <f t="shared" si="984"/>
        <v>0</v>
      </c>
      <c r="P3908">
        <v>3</v>
      </c>
      <c r="Q3908">
        <f t="shared" si="985"/>
        <v>0</v>
      </c>
      <c r="R3908">
        <f t="shared" si="986"/>
        <v>0</v>
      </c>
      <c r="S3908">
        <f t="shared" si="987"/>
        <v>1</v>
      </c>
      <c r="T3908">
        <f t="shared" si="988"/>
        <v>0</v>
      </c>
      <c r="U3908">
        <v>1</v>
      </c>
      <c r="V3908">
        <f t="shared" ref="V3908:V3971" si="989">G3908*$G$2+H3909*$H$2+K3909*$K$2+M3908*$M$2+O3908*$O$2+Q3908*$Q$2+L3908*$L$2</f>
        <v>0.31750531923785269</v>
      </c>
      <c r="W3908">
        <f t="shared" ref="W3908:W3971" si="990">1/ (1+EXP(-V3908))</f>
        <v>0.57871615931089915</v>
      </c>
      <c r="X3908">
        <f t="shared" ref="X3908:X3971" si="991">(U3908-V3908)^2</f>
        <v>0.46579898926862529</v>
      </c>
      <c r="Y3908">
        <f t="shared" ref="Y3908:Y3971" si="992">IF(W3908&gt;=0.58,1,0)</f>
        <v>0</v>
      </c>
      <c r="Z3908" t="s">
        <v>3940</v>
      </c>
    </row>
    <row r="3909" spans="1:26" x14ac:dyDescent="0.25">
      <c r="A3909" t="s">
        <v>26</v>
      </c>
      <c r="B3909" t="s">
        <v>27</v>
      </c>
      <c r="C3909" t="s">
        <v>35</v>
      </c>
      <c r="D3909">
        <v>0</v>
      </c>
      <c r="F3909">
        <v>1</v>
      </c>
      <c r="G3909">
        <v>78.8</v>
      </c>
      <c r="H3909">
        <f t="shared" si="977"/>
        <v>1</v>
      </c>
      <c r="I3909">
        <f t="shared" si="978"/>
        <v>0</v>
      </c>
      <c r="J3909">
        <f t="shared" si="979"/>
        <v>0</v>
      </c>
      <c r="K3909">
        <f t="shared" si="980"/>
        <v>1</v>
      </c>
      <c r="L3909">
        <f t="shared" si="981"/>
        <v>0</v>
      </c>
      <c r="M3909">
        <f t="shared" si="982"/>
        <v>1</v>
      </c>
      <c r="N3909">
        <f t="shared" si="983"/>
        <v>0</v>
      </c>
      <c r="O3909">
        <f t="shared" si="984"/>
        <v>0</v>
      </c>
      <c r="P3909">
        <v>1</v>
      </c>
      <c r="Q3909">
        <f t="shared" si="985"/>
        <v>1</v>
      </c>
      <c r="R3909">
        <f t="shared" si="986"/>
        <v>0</v>
      </c>
      <c r="S3909">
        <f t="shared" si="987"/>
        <v>0</v>
      </c>
      <c r="T3909">
        <f t="shared" si="988"/>
        <v>0</v>
      </c>
      <c r="U3909">
        <v>1</v>
      </c>
      <c r="V3909">
        <f t="shared" si="989"/>
        <v>0.52224847898511495</v>
      </c>
      <c r="W3909">
        <f t="shared" si="990"/>
        <v>0.62767338541126139</v>
      </c>
      <c r="X3909">
        <f t="shared" si="991"/>
        <v>0.22824651583203615</v>
      </c>
      <c r="Y3909">
        <f t="shared" si="992"/>
        <v>1</v>
      </c>
      <c r="Z3909" t="s">
        <v>3941</v>
      </c>
    </row>
    <row r="3910" spans="1:26" x14ac:dyDescent="0.25">
      <c r="A3910" t="s">
        <v>26</v>
      </c>
      <c r="B3910" t="s">
        <v>30</v>
      </c>
      <c r="C3910" t="s">
        <v>35</v>
      </c>
      <c r="D3910">
        <v>0</v>
      </c>
      <c r="F3910">
        <v>1</v>
      </c>
      <c r="G3910">
        <v>89.95</v>
      </c>
      <c r="H3910">
        <f t="shared" si="977"/>
        <v>1</v>
      </c>
      <c r="I3910">
        <f t="shared" si="978"/>
        <v>0</v>
      </c>
      <c r="J3910">
        <f t="shared" si="979"/>
        <v>0</v>
      </c>
      <c r="K3910">
        <f t="shared" si="980"/>
        <v>1</v>
      </c>
      <c r="L3910">
        <f t="shared" si="981"/>
        <v>0</v>
      </c>
      <c r="M3910">
        <f t="shared" si="982"/>
        <v>1</v>
      </c>
      <c r="N3910">
        <f t="shared" si="983"/>
        <v>0</v>
      </c>
      <c r="O3910">
        <f t="shared" si="984"/>
        <v>0</v>
      </c>
      <c r="P3910">
        <v>19</v>
      </c>
      <c r="Q3910">
        <f t="shared" si="985"/>
        <v>0</v>
      </c>
      <c r="R3910">
        <f t="shared" si="986"/>
        <v>1</v>
      </c>
      <c r="S3910">
        <f t="shared" si="987"/>
        <v>0</v>
      </c>
      <c r="T3910">
        <f t="shared" si="988"/>
        <v>0</v>
      </c>
      <c r="U3910">
        <v>0</v>
      </c>
      <c r="V3910">
        <f t="shared" si="989"/>
        <v>0.41655505220756073</v>
      </c>
      <c r="W3910">
        <f t="shared" si="990"/>
        <v>0.60265861095137663</v>
      </c>
      <c r="X3910">
        <f t="shared" si="991"/>
        <v>0.17351811151964364</v>
      </c>
      <c r="Y3910">
        <f t="shared" si="992"/>
        <v>1</v>
      </c>
      <c r="Z3910" t="s">
        <v>3942</v>
      </c>
    </row>
    <row r="3911" spans="1:26" x14ac:dyDescent="0.25">
      <c r="A3911" t="s">
        <v>45</v>
      </c>
      <c r="B3911" t="s">
        <v>33</v>
      </c>
      <c r="C3911" t="s">
        <v>35</v>
      </c>
      <c r="D3911">
        <v>1</v>
      </c>
      <c r="F3911">
        <v>1</v>
      </c>
      <c r="G3911">
        <v>116.05</v>
      </c>
      <c r="H3911">
        <f t="shared" si="977"/>
        <v>0</v>
      </c>
      <c r="I3911">
        <f t="shared" si="978"/>
        <v>1</v>
      </c>
      <c r="J3911">
        <f t="shared" si="979"/>
        <v>0</v>
      </c>
      <c r="K3911">
        <f t="shared" si="980"/>
        <v>1</v>
      </c>
      <c r="L3911">
        <f t="shared" si="981"/>
        <v>0</v>
      </c>
      <c r="M3911">
        <f t="shared" si="982"/>
        <v>0</v>
      </c>
      <c r="N3911">
        <f t="shared" si="983"/>
        <v>0</v>
      </c>
      <c r="O3911">
        <f t="shared" si="984"/>
        <v>1</v>
      </c>
      <c r="P3911">
        <v>60</v>
      </c>
      <c r="Q3911">
        <f t="shared" si="985"/>
        <v>0</v>
      </c>
      <c r="R3911">
        <f t="shared" si="986"/>
        <v>0</v>
      </c>
      <c r="S3911">
        <f t="shared" si="987"/>
        <v>0</v>
      </c>
      <c r="T3911">
        <f t="shared" si="988"/>
        <v>1</v>
      </c>
      <c r="U3911">
        <v>0</v>
      </c>
      <c r="V3911">
        <f t="shared" si="989"/>
        <v>0.1073028755389395</v>
      </c>
      <c r="W3911">
        <f t="shared" si="990"/>
        <v>0.52680000941638039</v>
      </c>
      <c r="X3911">
        <f t="shared" si="991"/>
        <v>1.1513907098925139E-2</v>
      </c>
      <c r="Y3911">
        <f t="shared" si="992"/>
        <v>0</v>
      </c>
      <c r="Z3911" t="s">
        <v>3943</v>
      </c>
    </row>
    <row r="3912" spans="1:26" x14ac:dyDescent="0.25">
      <c r="A3912" t="s">
        <v>45</v>
      </c>
      <c r="B3912" t="s">
        <v>38</v>
      </c>
      <c r="C3912" t="s">
        <v>23</v>
      </c>
      <c r="D3912">
        <v>0</v>
      </c>
      <c r="F3912">
        <v>1</v>
      </c>
      <c r="G3912">
        <v>19.55</v>
      </c>
      <c r="H3912">
        <f t="shared" si="977"/>
        <v>1</v>
      </c>
      <c r="I3912">
        <f t="shared" si="978"/>
        <v>0</v>
      </c>
      <c r="J3912">
        <f t="shared" si="979"/>
        <v>0</v>
      </c>
      <c r="K3912">
        <f t="shared" si="980"/>
        <v>0</v>
      </c>
      <c r="L3912">
        <f t="shared" si="981"/>
        <v>1</v>
      </c>
      <c r="M3912">
        <f t="shared" si="982"/>
        <v>0</v>
      </c>
      <c r="N3912">
        <f t="shared" si="983"/>
        <v>0</v>
      </c>
      <c r="O3912">
        <f t="shared" si="984"/>
        <v>1</v>
      </c>
      <c r="P3912">
        <v>11</v>
      </c>
      <c r="Q3912">
        <f t="shared" si="985"/>
        <v>0</v>
      </c>
      <c r="R3912">
        <f t="shared" si="986"/>
        <v>0</v>
      </c>
      <c r="S3912">
        <f t="shared" si="987"/>
        <v>1</v>
      </c>
      <c r="T3912">
        <f t="shared" si="988"/>
        <v>0</v>
      </c>
      <c r="U3912">
        <v>0</v>
      </c>
      <c r="V3912">
        <f t="shared" si="989"/>
        <v>-6.7011011748096497E-2</v>
      </c>
      <c r="W3912">
        <f t="shared" si="990"/>
        <v>0.48325351323500632</v>
      </c>
      <c r="X3912">
        <f t="shared" si="991"/>
        <v>4.490475695503527E-3</v>
      </c>
      <c r="Y3912">
        <f t="shared" si="992"/>
        <v>0</v>
      </c>
      <c r="Z3912" t="s">
        <v>3944</v>
      </c>
    </row>
    <row r="3913" spans="1:26" x14ac:dyDescent="0.25">
      <c r="A3913" t="s">
        <v>26</v>
      </c>
      <c r="B3913" t="s">
        <v>27</v>
      </c>
      <c r="C3913" t="s">
        <v>35</v>
      </c>
      <c r="D3913">
        <v>0</v>
      </c>
      <c r="F3913">
        <v>1</v>
      </c>
      <c r="G3913">
        <v>106.4</v>
      </c>
      <c r="H3913">
        <f t="shared" si="977"/>
        <v>1</v>
      </c>
      <c r="I3913">
        <f t="shared" si="978"/>
        <v>0</v>
      </c>
      <c r="J3913">
        <f t="shared" si="979"/>
        <v>0</v>
      </c>
      <c r="K3913">
        <f t="shared" si="980"/>
        <v>1</v>
      </c>
      <c r="L3913">
        <f t="shared" si="981"/>
        <v>0</v>
      </c>
      <c r="M3913">
        <f t="shared" si="982"/>
        <v>1</v>
      </c>
      <c r="N3913">
        <f t="shared" si="983"/>
        <v>0</v>
      </c>
      <c r="O3913">
        <f t="shared" si="984"/>
        <v>0</v>
      </c>
      <c r="P3913">
        <v>47</v>
      </c>
      <c r="Q3913">
        <f t="shared" si="985"/>
        <v>1</v>
      </c>
      <c r="R3913">
        <f t="shared" si="986"/>
        <v>0</v>
      </c>
      <c r="S3913">
        <f t="shared" si="987"/>
        <v>0</v>
      </c>
      <c r="T3913">
        <f t="shared" si="988"/>
        <v>0</v>
      </c>
      <c r="U3913">
        <v>1</v>
      </c>
      <c r="V3913">
        <f t="shared" si="989"/>
        <v>0.56041523912500202</v>
      </c>
      <c r="W3913">
        <f t="shared" si="990"/>
        <v>0.63654861315783051</v>
      </c>
      <c r="X3913">
        <f t="shared" si="991"/>
        <v>0.19323476199352915</v>
      </c>
      <c r="Y3913">
        <f t="shared" si="992"/>
        <v>1</v>
      </c>
      <c r="Z3913" t="s">
        <v>3945</v>
      </c>
    </row>
    <row r="3914" spans="1:26" x14ac:dyDescent="0.25">
      <c r="A3914" t="s">
        <v>26</v>
      </c>
      <c r="B3914" t="s">
        <v>27</v>
      </c>
      <c r="C3914" t="s">
        <v>25</v>
      </c>
      <c r="D3914">
        <v>0</v>
      </c>
      <c r="F3914">
        <v>1</v>
      </c>
      <c r="G3914">
        <v>49.4</v>
      </c>
      <c r="H3914">
        <f t="shared" si="977"/>
        <v>1</v>
      </c>
      <c r="I3914">
        <f t="shared" si="978"/>
        <v>0</v>
      </c>
      <c r="J3914">
        <f t="shared" si="979"/>
        <v>1</v>
      </c>
      <c r="K3914">
        <f t="shared" si="980"/>
        <v>0</v>
      </c>
      <c r="L3914">
        <f t="shared" si="981"/>
        <v>0</v>
      </c>
      <c r="M3914">
        <f t="shared" si="982"/>
        <v>1</v>
      </c>
      <c r="N3914">
        <f t="shared" si="983"/>
        <v>0</v>
      </c>
      <c r="O3914">
        <f t="shared" si="984"/>
        <v>0</v>
      </c>
      <c r="P3914">
        <v>18</v>
      </c>
      <c r="Q3914">
        <f t="shared" si="985"/>
        <v>1</v>
      </c>
      <c r="R3914">
        <f t="shared" si="986"/>
        <v>0</v>
      </c>
      <c r="S3914">
        <f t="shared" si="987"/>
        <v>0</v>
      </c>
      <c r="T3914">
        <f t="shared" si="988"/>
        <v>0</v>
      </c>
      <c r="U3914">
        <v>1</v>
      </c>
      <c r="V3914">
        <f t="shared" si="989"/>
        <v>0.47641224984095198</v>
      </c>
      <c r="W3914">
        <f t="shared" si="990"/>
        <v>0.61690032267484496</v>
      </c>
      <c r="X3914">
        <f t="shared" si="991"/>
        <v>0.2741441321166137</v>
      </c>
      <c r="Y3914">
        <f t="shared" si="992"/>
        <v>1</v>
      </c>
      <c r="Z3914" t="s">
        <v>3946</v>
      </c>
    </row>
    <row r="3915" spans="1:26" x14ac:dyDescent="0.25">
      <c r="A3915" t="s">
        <v>45</v>
      </c>
      <c r="B3915" t="s">
        <v>38</v>
      </c>
      <c r="C3915" t="s">
        <v>35</v>
      </c>
      <c r="D3915">
        <v>0</v>
      </c>
      <c r="F3915">
        <v>1</v>
      </c>
      <c r="G3915">
        <v>115.25</v>
      </c>
      <c r="H3915">
        <f t="shared" si="977"/>
        <v>1</v>
      </c>
      <c r="I3915">
        <f t="shared" si="978"/>
        <v>0</v>
      </c>
      <c r="J3915">
        <f t="shared" si="979"/>
        <v>0</v>
      </c>
      <c r="K3915">
        <f t="shared" si="980"/>
        <v>1</v>
      </c>
      <c r="L3915">
        <f t="shared" si="981"/>
        <v>0</v>
      </c>
      <c r="M3915">
        <f t="shared" si="982"/>
        <v>0</v>
      </c>
      <c r="N3915">
        <f t="shared" si="983"/>
        <v>0</v>
      </c>
      <c r="O3915">
        <f t="shared" si="984"/>
        <v>1</v>
      </c>
      <c r="P3915">
        <v>60</v>
      </c>
      <c r="Q3915">
        <f t="shared" si="985"/>
        <v>0</v>
      </c>
      <c r="R3915">
        <f t="shared" si="986"/>
        <v>0</v>
      </c>
      <c r="S3915">
        <f t="shared" si="987"/>
        <v>1</v>
      </c>
      <c r="T3915">
        <f t="shared" si="988"/>
        <v>0</v>
      </c>
      <c r="U3915">
        <v>0</v>
      </c>
      <c r="V3915">
        <f t="shared" si="989"/>
        <v>0.1060556312084861</v>
      </c>
      <c r="W3915">
        <f t="shared" si="990"/>
        <v>0.5264890838024221</v>
      </c>
      <c r="X3915">
        <f t="shared" si="991"/>
        <v>1.1247796911030412E-2</v>
      </c>
      <c r="Y3915">
        <f t="shared" si="992"/>
        <v>0</v>
      </c>
      <c r="Z3915" t="s">
        <v>3947</v>
      </c>
    </row>
    <row r="3916" spans="1:26" x14ac:dyDescent="0.25">
      <c r="A3916" t="s">
        <v>45</v>
      </c>
      <c r="B3916" t="s">
        <v>38</v>
      </c>
      <c r="C3916" t="s">
        <v>23</v>
      </c>
      <c r="D3916">
        <v>0</v>
      </c>
      <c r="F3916">
        <v>1</v>
      </c>
      <c r="G3916">
        <v>24.8</v>
      </c>
      <c r="H3916">
        <f t="shared" si="977"/>
        <v>1</v>
      </c>
      <c r="I3916">
        <f t="shared" si="978"/>
        <v>0</v>
      </c>
      <c r="J3916">
        <f t="shared" si="979"/>
        <v>0</v>
      </c>
      <c r="K3916">
        <f t="shared" si="980"/>
        <v>0</v>
      </c>
      <c r="L3916">
        <f t="shared" si="981"/>
        <v>1</v>
      </c>
      <c r="M3916">
        <f t="shared" si="982"/>
        <v>0</v>
      </c>
      <c r="N3916">
        <f t="shared" si="983"/>
        <v>0</v>
      </c>
      <c r="O3916">
        <f t="shared" si="984"/>
        <v>1</v>
      </c>
      <c r="P3916">
        <v>72</v>
      </c>
      <c r="Q3916">
        <f t="shared" si="985"/>
        <v>0</v>
      </c>
      <c r="R3916">
        <f t="shared" si="986"/>
        <v>0</v>
      </c>
      <c r="S3916">
        <f t="shared" si="987"/>
        <v>1</v>
      </c>
      <c r="T3916">
        <f t="shared" si="988"/>
        <v>0</v>
      </c>
      <c r="U3916">
        <v>0</v>
      </c>
      <c r="V3916">
        <f t="shared" si="989"/>
        <v>-6.3689140090251672E-2</v>
      </c>
      <c r="W3916">
        <f t="shared" si="990"/>
        <v>0.48408309493427837</v>
      </c>
      <c r="X3916">
        <f t="shared" si="991"/>
        <v>4.0563065654357026E-3</v>
      </c>
      <c r="Y3916">
        <f t="shared" si="992"/>
        <v>0</v>
      </c>
      <c r="Z3916" t="s">
        <v>3948</v>
      </c>
    </row>
    <row r="3917" spans="1:26" x14ac:dyDescent="0.25">
      <c r="A3917" t="s">
        <v>29</v>
      </c>
      <c r="B3917" t="s">
        <v>30</v>
      </c>
      <c r="C3917" t="s">
        <v>23</v>
      </c>
      <c r="D3917">
        <v>0</v>
      </c>
      <c r="F3917">
        <v>1</v>
      </c>
      <c r="G3917">
        <v>19.899999999999999</v>
      </c>
      <c r="H3917">
        <f t="shared" si="977"/>
        <v>1</v>
      </c>
      <c r="I3917">
        <f t="shared" si="978"/>
        <v>0</v>
      </c>
      <c r="J3917">
        <f t="shared" si="979"/>
        <v>0</v>
      </c>
      <c r="K3917">
        <f t="shared" si="980"/>
        <v>0</v>
      </c>
      <c r="L3917">
        <f t="shared" si="981"/>
        <v>1</v>
      </c>
      <c r="M3917">
        <f t="shared" si="982"/>
        <v>0</v>
      </c>
      <c r="N3917">
        <f t="shared" si="983"/>
        <v>1</v>
      </c>
      <c r="O3917">
        <f t="shared" si="984"/>
        <v>0</v>
      </c>
      <c r="P3917">
        <v>39</v>
      </c>
      <c r="Q3917">
        <f t="shared" si="985"/>
        <v>0</v>
      </c>
      <c r="R3917">
        <f t="shared" si="986"/>
        <v>1</v>
      </c>
      <c r="S3917">
        <f t="shared" si="987"/>
        <v>0</v>
      </c>
      <c r="T3917">
        <f t="shared" si="988"/>
        <v>0</v>
      </c>
      <c r="U3917">
        <v>0</v>
      </c>
      <c r="V3917">
        <f t="shared" si="989"/>
        <v>-6.5312863103669724E-3</v>
      </c>
      <c r="W3917">
        <f t="shared" si="990"/>
        <v>0.4983671842267513</v>
      </c>
      <c r="X3917">
        <f t="shared" si="991"/>
        <v>4.2657700867987021E-5</v>
      </c>
      <c r="Y3917">
        <f t="shared" si="992"/>
        <v>0</v>
      </c>
      <c r="Z3917" t="s">
        <v>3949</v>
      </c>
    </row>
    <row r="3918" spans="1:26" x14ac:dyDescent="0.25">
      <c r="A3918" t="s">
        <v>29</v>
      </c>
      <c r="B3918" t="s">
        <v>38</v>
      </c>
      <c r="C3918" t="s">
        <v>35</v>
      </c>
      <c r="D3918">
        <v>0</v>
      </c>
      <c r="F3918">
        <v>1</v>
      </c>
      <c r="G3918">
        <v>81.25</v>
      </c>
      <c r="H3918">
        <f t="shared" si="977"/>
        <v>1</v>
      </c>
      <c r="I3918">
        <f t="shared" si="978"/>
        <v>0</v>
      </c>
      <c r="J3918">
        <f t="shared" si="979"/>
        <v>0</v>
      </c>
      <c r="K3918">
        <f t="shared" si="980"/>
        <v>1</v>
      </c>
      <c r="L3918">
        <f t="shared" si="981"/>
        <v>0</v>
      </c>
      <c r="M3918">
        <f t="shared" si="982"/>
        <v>0</v>
      </c>
      <c r="N3918">
        <f t="shared" si="983"/>
        <v>1</v>
      </c>
      <c r="O3918">
        <f t="shared" si="984"/>
        <v>0</v>
      </c>
      <c r="P3918">
        <v>59</v>
      </c>
      <c r="Q3918">
        <f t="shared" si="985"/>
        <v>0</v>
      </c>
      <c r="R3918">
        <f t="shared" si="986"/>
        <v>0</v>
      </c>
      <c r="S3918">
        <f t="shared" si="987"/>
        <v>1</v>
      </c>
      <c r="T3918">
        <f t="shared" si="988"/>
        <v>0</v>
      </c>
      <c r="U3918">
        <v>0</v>
      </c>
      <c r="V3918">
        <f t="shared" si="989"/>
        <v>0.1178449724681279</v>
      </c>
      <c r="W3918">
        <f t="shared" si="990"/>
        <v>0.52942719530214721</v>
      </c>
      <c r="X3918">
        <f t="shared" si="991"/>
        <v>1.3887437536013824E-2</v>
      </c>
      <c r="Y3918">
        <f t="shared" si="992"/>
        <v>0</v>
      </c>
      <c r="Z3918" t="s">
        <v>3950</v>
      </c>
    </row>
    <row r="3919" spans="1:26" x14ac:dyDescent="0.25">
      <c r="A3919" t="s">
        <v>26</v>
      </c>
      <c r="B3919" t="s">
        <v>30</v>
      </c>
      <c r="C3919" t="s">
        <v>35</v>
      </c>
      <c r="D3919">
        <v>0</v>
      </c>
      <c r="F3919">
        <v>1</v>
      </c>
      <c r="G3919">
        <v>69.95</v>
      </c>
      <c r="H3919">
        <f t="shared" si="977"/>
        <v>1</v>
      </c>
      <c r="I3919">
        <f t="shared" si="978"/>
        <v>0</v>
      </c>
      <c r="J3919">
        <f t="shared" si="979"/>
        <v>0</v>
      </c>
      <c r="K3919">
        <f t="shared" si="980"/>
        <v>1</v>
      </c>
      <c r="L3919">
        <f t="shared" si="981"/>
        <v>0</v>
      </c>
      <c r="M3919">
        <f t="shared" si="982"/>
        <v>1</v>
      </c>
      <c r="N3919">
        <f t="shared" si="983"/>
        <v>0</v>
      </c>
      <c r="O3919">
        <f t="shared" si="984"/>
        <v>0</v>
      </c>
      <c r="P3919">
        <v>2</v>
      </c>
      <c r="Q3919">
        <f t="shared" si="985"/>
        <v>0</v>
      </c>
      <c r="R3919">
        <f t="shared" si="986"/>
        <v>1</v>
      </c>
      <c r="S3919">
        <f t="shared" si="987"/>
        <v>0</v>
      </c>
      <c r="T3919">
        <f t="shared" si="988"/>
        <v>0</v>
      </c>
      <c r="U3919">
        <v>0</v>
      </c>
      <c r="V3919">
        <f t="shared" si="989"/>
        <v>0.38537394394622537</v>
      </c>
      <c r="W3919">
        <f t="shared" si="990"/>
        <v>0.59516857622620467</v>
      </c>
      <c r="X3919">
        <f t="shared" si="991"/>
        <v>0.14851307667266844</v>
      </c>
      <c r="Y3919">
        <f t="shared" si="992"/>
        <v>1</v>
      </c>
      <c r="Z3919" t="s">
        <v>3951</v>
      </c>
    </row>
    <row r="3920" spans="1:26" x14ac:dyDescent="0.25">
      <c r="A3920" t="s">
        <v>26</v>
      </c>
      <c r="B3920" t="s">
        <v>27</v>
      </c>
      <c r="C3920" t="s">
        <v>35</v>
      </c>
      <c r="D3920">
        <v>1</v>
      </c>
      <c r="F3920">
        <v>1</v>
      </c>
      <c r="G3920">
        <v>69.099999999999994</v>
      </c>
      <c r="H3920">
        <f t="shared" si="977"/>
        <v>0</v>
      </c>
      <c r="I3920">
        <f t="shared" si="978"/>
        <v>1</v>
      </c>
      <c r="J3920">
        <f t="shared" si="979"/>
        <v>0</v>
      </c>
      <c r="K3920">
        <f t="shared" si="980"/>
        <v>1</v>
      </c>
      <c r="L3920">
        <f t="shared" si="981"/>
        <v>0</v>
      </c>
      <c r="M3920">
        <f t="shared" si="982"/>
        <v>1</v>
      </c>
      <c r="N3920">
        <f t="shared" si="983"/>
        <v>0</v>
      </c>
      <c r="O3920">
        <f t="shared" si="984"/>
        <v>0</v>
      </c>
      <c r="P3920">
        <v>1</v>
      </c>
      <c r="Q3920">
        <f t="shared" si="985"/>
        <v>1</v>
      </c>
      <c r="R3920">
        <f t="shared" si="986"/>
        <v>0</v>
      </c>
      <c r="S3920">
        <f t="shared" si="987"/>
        <v>0</v>
      </c>
      <c r="T3920">
        <f t="shared" si="988"/>
        <v>0</v>
      </c>
      <c r="U3920">
        <v>1</v>
      </c>
      <c r="V3920">
        <f t="shared" si="989"/>
        <v>0.50712564147836736</v>
      </c>
      <c r="W3920">
        <f t="shared" si="990"/>
        <v>0.62413241638559613</v>
      </c>
      <c r="X3920">
        <f t="shared" si="991"/>
        <v>0.24292513328811086</v>
      </c>
      <c r="Y3920">
        <f t="shared" si="992"/>
        <v>1</v>
      </c>
      <c r="Z3920" t="s">
        <v>3952</v>
      </c>
    </row>
    <row r="3921" spans="1:26" x14ac:dyDescent="0.25">
      <c r="A3921" t="s">
        <v>26</v>
      </c>
      <c r="B3921" t="s">
        <v>27</v>
      </c>
      <c r="C3921" t="s">
        <v>35</v>
      </c>
      <c r="D3921">
        <v>0</v>
      </c>
      <c r="F3921">
        <v>1</v>
      </c>
      <c r="G3921">
        <v>90.2</v>
      </c>
      <c r="H3921">
        <f t="shared" si="977"/>
        <v>1</v>
      </c>
      <c r="I3921">
        <f t="shared" si="978"/>
        <v>0</v>
      </c>
      <c r="J3921">
        <f t="shared" si="979"/>
        <v>0</v>
      </c>
      <c r="K3921">
        <f t="shared" si="980"/>
        <v>1</v>
      </c>
      <c r="L3921">
        <f t="shared" si="981"/>
        <v>0</v>
      </c>
      <c r="M3921">
        <f t="shared" si="982"/>
        <v>1</v>
      </c>
      <c r="N3921">
        <f t="shared" si="983"/>
        <v>0</v>
      </c>
      <c r="O3921">
        <f t="shared" si="984"/>
        <v>0</v>
      </c>
      <c r="P3921">
        <v>20</v>
      </c>
      <c r="Q3921">
        <f t="shared" si="985"/>
        <v>1</v>
      </c>
      <c r="R3921">
        <f t="shared" si="986"/>
        <v>0</v>
      </c>
      <c r="S3921">
        <f t="shared" si="987"/>
        <v>0</v>
      </c>
      <c r="T3921">
        <f t="shared" si="988"/>
        <v>0</v>
      </c>
      <c r="U3921">
        <v>1</v>
      </c>
      <c r="V3921">
        <f t="shared" si="989"/>
        <v>0.54002171069407612</v>
      </c>
      <c r="W3921">
        <f t="shared" si="990"/>
        <v>0.63181746818242068</v>
      </c>
      <c r="X3921">
        <f t="shared" si="991"/>
        <v>0.2115800266328042</v>
      </c>
      <c r="Y3921">
        <f t="shared" si="992"/>
        <v>1</v>
      </c>
      <c r="Z3921" t="s">
        <v>3953</v>
      </c>
    </row>
    <row r="3922" spans="1:26" x14ac:dyDescent="0.25">
      <c r="A3922" t="s">
        <v>26</v>
      </c>
      <c r="B3922" t="s">
        <v>33</v>
      </c>
      <c r="C3922" t="s">
        <v>35</v>
      </c>
      <c r="D3922">
        <v>0</v>
      </c>
      <c r="F3922">
        <v>1</v>
      </c>
      <c r="G3922">
        <v>93.55</v>
      </c>
      <c r="H3922">
        <f t="shared" si="977"/>
        <v>1</v>
      </c>
      <c r="I3922">
        <f t="shared" si="978"/>
        <v>0</v>
      </c>
      <c r="J3922">
        <f t="shared" si="979"/>
        <v>0</v>
      </c>
      <c r="K3922">
        <f t="shared" si="980"/>
        <v>1</v>
      </c>
      <c r="L3922">
        <f t="shared" si="981"/>
        <v>0</v>
      </c>
      <c r="M3922">
        <f t="shared" si="982"/>
        <v>1</v>
      </c>
      <c r="N3922">
        <f t="shared" si="983"/>
        <v>0</v>
      </c>
      <c r="O3922">
        <f t="shared" si="984"/>
        <v>0</v>
      </c>
      <c r="P3922">
        <v>6</v>
      </c>
      <c r="Q3922">
        <f t="shared" si="985"/>
        <v>0</v>
      </c>
      <c r="R3922">
        <f t="shared" si="986"/>
        <v>0</v>
      </c>
      <c r="S3922">
        <f t="shared" si="987"/>
        <v>0</v>
      </c>
      <c r="T3922">
        <f t="shared" si="988"/>
        <v>1</v>
      </c>
      <c r="U3922">
        <v>1</v>
      </c>
      <c r="V3922">
        <f t="shared" si="989"/>
        <v>0.40847620259029849</v>
      </c>
      <c r="W3922">
        <f t="shared" si="990"/>
        <v>0.60072244459497048</v>
      </c>
      <c r="X3922">
        <f t="shared" si="991"/>
        <v>0.34990040290199359</v>
      </c>
      <c r="Y3922">
        <f t="shared" si="992"/>
        <v>1</v>
      </c>
      <c r="Z3922" t="s">
        <v>3954</v>
      </c>
    </row>
    <row r="3923" spans="1:26" x14ac:dyDescent="0.25">
      <c r="A3923" t="s">
        <v>45</v>
      </c>
      <c r="B3923" t="s">
        <v>38</v>
      </c>
      <c r="C3923" t="s">
        <v>35</v>
      </c>
      <c r="D3923">
        <v>0</v>
      </c>
      <c r="F3923">
        <v>1</v>
      </c>
      <c r="G3923">
        <v>86.4</v>
      </c>
      <c r="H3923">
        <f t="shared" si="977"/>
        <v>1</v>
      </c>
      <c r="I3923">
        <f t="shared" si="978"/>
        <v>0</v>
      </c>
      <c r="J3923">
        <f t="shared" si="979"/>
        <v>0</v>
      </c>
      <c r="K3923">
        <f t="shared" si="980"/>
        <v>1</v>
      </c>
      <c r="L3923">
        <f t="shared" si="981"/>
        <v>0</v>
      </c>
      <c r="M3923">
        <f t="shared" si="982"/>
        <v>0</v>
      </c>
      <c r="N3923">
        <f t="shared" si="983"/>
        <v>0</v>
      </c>
      <c r="O3923">
        <f t="shared" si="984"/>
        <v>1</v>
      </c>
      <c r="P3923">
        <v>71</v>
      </c>
      <c r="Q3923">
        <f t="shared" si="985"/>
        <v>0</v>
      </c>
      <c r="R3923">
        <f t="shared" si="986"/>
        <v>0</v>
      </c>
      <c r="S3923">
        <f t="shared" si="987"/>
        <v>1</v>
      </c>
      <c r="T3923">
        <f t="shared" si="988"/>
        <v>0</v>
      </c>
      <c r="U3923">
        <v>0</v>
      </c>
      <c r="V3923">
        <f t="shared" si="989"/>
        <v>6.1076882541509891E-2</v>
      </c>
      <c r="W3923">
        <f t="shared" si="990"/>
        <v>0.51526447573202727</v>
      </c>
      <c r="X3923">
        <f t="shared" si="991"/>
        <v>3.7303855809893956E-3</v>
      </c>
      <c r="Y3923">
        <f t="shared" si="992"/>
        <v>0</v>
      </c>
      <c r="Z3923" t="s">
        <v>3955</v>
      </c>
    </row>
    <row r="3924" spans="1:26" x14ac:dyDescent="0.25">
      <c r="A3924" t="s">
        <v>26</v>
      </c>
      <c r="B3924" t="s">
        <v>30</v>
      </c>
      <c r="C3924" t="s">
        <v>25</v>
      </c>
      <c r="D3924">
        <v>0</v>
      </c>
      <c r="F3924">
        <v>1</v>
      </c>
      <c r="G3924">
        <v>66.3</v>
      </c>
      <c r="H3924">
        <f t="shared" si="977"/>
        <v>1</v>
      </c>
      <c r="I3924">
        <f t="shared" si="978"/>
        <v>0</v>
      </c>
      <c r="J3924">
        <f t="shared" si="979"/>
        <v>1</v>
      </c>
      <c r="K3924">
        <f t="shared" si="980"/>
        <v>0</v>
      </c>
      <c r="L3924">
        <f t="shared" si="981"/>
        <v>0</v>
      </c>
      <c r="M3924">
        <f t="shared" si="982"/>
        <v>1</v>
      </c>
      <c r="N3924">
        <f t="shared" si="983"/>
        <v>0</v>
      </c>
      <c r="O3924">
        <f t="shared" si="984"/>
        <v>0</v>
      </c>
      <c r="P3924">
        <v>24</v>
      </c>
      <c r="Q3924">
        <f t="shared" si="985"/>
        <v>0</v>
      </c>
      <c r="R3924">
        <f t="shared" si="986"/>
        <v>1</v>
      </c>
      <c r="S3924">
        <f t="shared" si="987"/>
        <v>0</v>
      </c>
      <c r="T3924">
        <f t="shared" si="988"/>
        <v>0</v>
      </c>
      <c r="U3924">
        <v>0</v>
      </c>
      <c r="V3924">
        <f t="shared" si="989"/>
        <v>0.37968339168853171</v>
      </c>
      <c r="W3924">
        <f t="shared" si="990"/>
        <v>0.59379673859021376</v>
      </c>
      <c r="X3924">
        <f t="shared" si="991"/>
        <v>0.14415947792410699</v>
      </c>
      <c r="Y3924">
        <f t="shared" si="992"/>
        <v>1</v>
      </c>
      <c r="Z3924" t="s">
        <v>3956</v>
      </c>
    </row>
    <row r="3925" spans="1:26" x14ac:dyDescent="0.25">
      <c r="A3925" t="s">
        <v>26</v>
      </c>
      <c r="B3925" t="s">
        <v>38</v>
      </c>
      <c r="C3925" t="s">
        <v>35</v>
      </c>
      <c r="D3925">
        <v>1</v>
      </c>
      <c r="F3925">
        <v>1</v>
      </c>
      <c r="G3925">
        <v>94.65</v>
      </c>
      <c r="H3925">
        <f t="shared" si="977"/>
        <v>0</v>
      </c>
      <c r="I3925">
        <f t="shared" si="978"/>
        <v>1</v>
      </c>
      <c r="J3925">
        <f t="shared" si="979"/>
        <v>0</v>
      </c>
      <c r="K3925">
        <f t="shared" si="980"/>
        <v>1</v>
      </c>
      <c r="L3925">
        <f t="shared" si="981"/>
        <v>0</v>
      </c>
      <c r="M3925">
        <f t="shared" si="982"/>
        <v>1</v>
      </c>
      <c r="N3925">
        <f t="shared" si="983"/>
        <v>0</v>
      </c>
      <c r="O3925">
        <f t="shared" si="984"/>
        <v>0</v>
      </c>
      <c r="P3925">
        <v>67</v>
      </c>
      <c r="Q3925">
        <f t="shared" si="985"/>
        <v>0</v>
      </c>
      <c r="R3925">
        <f t="shared" si="986"/>
        <v>0</v>
      </c>
      <c r="S3925">
        <f t="shared" si="987"/>
        <v>1</v>
      </c>
      <c r="T3925">
        <f t="shared" si="988"/>
        <v>0</v>
      </c>
      <c r="U3925">
        <v>0</v>
      </c>
      <c r="V3925">
        <f t="shared" si="989"/>
        <v>0.41019116354467189</v>
      </c>
      <c r="W3925">
        <f t="shared" si="990"/>
        <v>0.60113371539439786</v>
      </c>
      <c r="X3925">
        <f t="shared" si="991"/>
        <v>0.16825679065013177</v>
      </c>
      <c r="Y3925">
        <f t="shared" si="992"/>
        <v>1</v>
      </c>
      <c r="Z3925" t="s">
        <v>3957</v>
      </c>
    </row>
    <row r="3926" spans="1:26" x14ac:dyDescent="0.25">
      <c r="A3926" t="s">
        <v>26</v>
      </c>
      <c r="B3926" t="s">
        <v>30</v>
      </c>
      <c r="C3926" t="s">
        <v>35</v>
      </c>
      <c r="D3926">
        <v>0</v>
      </c>
      <c r="F3926">
        <v>1</v>
      </c>
      <c r="G3926">
        <v>80.849999999999994</v>
      </c>
      <c r="H3926">
        <f t="shared" si="977"/>
        <v>1</v>
      </c>
      <c r="I3926">
        <f t="shared" si="978"/>
        <v>0</v>
      </c>
      <c r="J3926">
        <f t="shared" si="979"/>
        <v>0</v>
      </c>
      <c r="K3926">
        <f t="shared" si="980"/>
        <v>1</v>
      </c>
      <c r="L3926">
        <f t="shared" si="981"/>
        <v>0</v>
      </c>
      <c r="M3926">
        <f t="shared" si="982"/>
        <v>1</v>
      </c>
      <c r="N3926">
        <f t="shared" si="983"/>
        <v>0</v>
      </c>
      <c r="O3926">
        <f t="shared" si="984"/>
        <v>0</v>
      </c>
      <c r="P3926">
        <v>1</v>
      </c>
      <c r="Q3926">
        <f t="shared" si="985"/>
        <v>0</v>
      </c>
      <c r="R3926">
        <f t="shared" si="986"/>
        <v>1</v>
      </c>
      <c r="S3926">
        <f t="shared" si="987"/>
        <v>0</v>
      </c>
      <c r="T3926">
        <f t="shared" si="988"/>
        <v>0</v>
      </c>
      <c r="U3926">
        <v>1</v>
      </c>
      <c r="V3926">
        <f t="shared" si="989"/>
        <v>0.38867619884435056</v>
      </c>
      <c r="W3926">
        <f t="shared" si="990"/>
        <v>0.59596398054167621</v>
      </c>
      <c r="X3926">
        <f t="shared" si="991"/>
        <v>0.373716789859392</v>
      </c>
      <c r="Y3926">
        <f t="shared" si="992"/>
        <v>1</v>
      </c>
      <c r="Z3926" t="s">
        <v>3958</v>
      </c>
    </row>
    <row r="3927" spans="1:26" x14ac:dyDescent="0.25">
      <c r="A3927" t="s">
        <v>29</v>
      </c>
      <c r="B3927" t="s">
        <v>30</v>
      </c>
      <c r="C3927" t="s">
        <v>35</v>
      </c>
      <c r="D3927">
        <v>0</v>
      </c>
      <c r="F3927">
        <v>1</v>
      </c>
      <c r="G3927">
        <v>82.05</v>
      </c>
      <c r="H3927">
        <f t="shared" si="977"/>
        <v>1</v>
      </c>
      <c r="I3927">
        <f t="shared" si="978"/>
        <v>0</v>
      </c>
      <c r="J3927">
        <f t="shared" si="979"/>
        <v>0</v>
      </c>
      <c r="K3927">
        <f t="shared" si="980"/>
        <v>1</v>
      </c>
      <c r="L3927">
        <f t="shared" si="981"/>
        <v>0</v>
      </c>
      <c r="M3927">
        <f t="shared" si="982"/>
        <v>0</v>
      </c>
      <c r="N3927">
        <f t="shared" si="983"/>
        <v>1</v>
      </c>
      <c r="O3927">
        <f t="shared" si="984"/>
        <v>0</v>
      </c>
      <c r="P3927">
        <v>48</v>
      </c>
      <c r="Q3927">
        <f t="shared" si="985"/>
        <v>0</v>
      </c>
      <c r="R3927">
        <f t="shared" si="986"/>
        <v>1</v>
      </c>
      <c r="S3927">
        <f t="shared" si="987"/>
        <v>0</v>
      </c>
      <c r="T3927">
        <f t="shared" si="988"/>
        <v>0</v>
      </c>
      <c r="U3927">
        <v>1</v>
      </c>
      <c r="V3927">
        <f t="shared" si="989"/>
        <v>0.11422904753782559</v>
      </c>
      <c r="W3927">
        <f t="shared" si="990"/>
        <v>0.5285262504305166</v>
      </c>
      <c r="X3927">
        <f t="shared" si="991"/>
        <v>0.78459018022574767</v>
      </c>
      <c r="Y3927">
        <f t="shared" si="992"/>
        <v>0</v>
      </c>
      <c r="Z3927" t="s">
        <v>3959</v>
      </c>
    </row>
    <row r="3928" spans="1:26" x14ac:dyDescent="0.25">
      <c r="A3928" t="s">
        <v>29</v>
      </c>
      <c r="B3928" t="s">
        <v>30</v>
      </c>
      <c r="C3928" t="s">
        <v>25</v>
      </c>
      <c r="D3928">
        <v>0</v>
      </c>
      <c r="F3928">
        <v>1</v>
      </c>
      <c r="G3928">
        <v>72.099999999999994</v>
      </c>
      <c r="H3928">
        <f t="shared" si="977"/>
        <v>1</v>
      </c>
      <c r="I3928">
        <f t="shared" si="978"/>
        <v>0</v>
      </c>
      <c r="J3928">
        <f t="shared" si="979"/>
        <v>1</v>
      </c>
      <c r="K3928">
        <f t="shared" si="980"/>
        <v>0</v>
      </c>
      <c r="L3928">
        <f t="shared" si="981"/>
        <v>0</v>
      </c>
      <c r="M3928">
        <f t="shared" si="982"/>
        <v>0</v>
      </c>
      <c r="N3928">
        <f t="shared" si="983"/>
        <v>1</v>
      </c>
      <c r="O3928">
        <f t="shared" si="984"/>
        <v>0</v>
      </c>
      <c r="P3928">
        <v>37</v>
      </c>
      <c r="Q3928">
        <f t="shared" si="985"/>
        <v>0</v>
      </c>
      <c r="R3928">
        <f t="shared" si="986"/>
        <v>1</v>
      </c>
      <c r="S3928">
        <f t="shared" si="987"/>
        <v>0</v>
      </c>
      <c r="T3928">
        <f t="shared" si="988"/>
        <v>0</v>
      </c>
      <c r="U3928">
        <v>0</v>
      </c>
      <c r="V3928">
        <f t="shared" si="989"/>
        <v>9.8716446177811279E-2</v>
      </c>
      <c r="W3928">
        <f t="shared" si="990"/>
        <v>0.52465908969031771</v>
      </c>
      <c r="X3928">
        <f t="shared" si="991"/>
        <v>9.7449367459767119E-3</v>
      </c>
      <c r="Y3928">
        <f t="shared" si="992"/>
        <v>0</v>
      </c>
      <c r="Z3928" t="s">
        <v>3960</v>
      </c>
    </row>
    <row r="3929" spans="1:26" x14ac:dyDescent="0.25">
      <c r="A3929" t="s">
        <v>26</v>
      </c>
      <c r="B3929" t="s">
        <v>30</v>
      </c>
      <c r="C3929" t="s">
        <v>25</v>
      </c>
      <c r="D3929">
        <v>0</v>
      </c>
      <c r="F3929">
        <v>1</v>
      </c>
      <c r="G3929">
        <v>34.700000000000003</v>
      </c>
      <c r="H3929">
        <f t="shared" si="977"/>
        <v>1</v>
      </c>
      <c r="I3929">
        <f t="shared" si="978"/>
        <v>0</v>
      </c>
      <c r="J3929">
        <f t="shared" si="979"/>
        <v>1</v>
      </c>
      <c r="K3929">
        <f t="shared" si="980"/>
        <v>0</v>
      </c>
      <c r="L3929">
        <f t="shared" si="981"/>
        <v>0</v>
      </c>
      <c r="M3929">
        <f t="shared" si="982"/>
        <v>1</v>
      </c>
      <c r="N3929">
        <f t="shared" si="983"/>
        <v>0</v>
      </c>
      <c r="O3929">
        <f t="shared" si="984"/>
        <v>0</v>
      </c>
      <c r="P3929">
        <v>11</v>
      </c>
      <c r="Q3929">
        <f t="shared" si="985"/>
        <v>0</v>
      </c>
      <c r="R3929">
        <f t="shared" si="986"/>
        <v>1</v>
      </c>
      <c r="S3929">
        <f t="shared" si="987"/>
        <v>0</v>
      </c>
      <c r="T3929">
        <f t="shared" si="988"/>
        <v>0</v>
      </c>
      <c r="U3929">
        <v>0</v>
      </c>
      <c r="V3929">
        <f t="shared" si="989"/>
        <v>0.31186262227056361</v>
      </c>
      <c r="W3929">
        <f t="shared" si="990"/>
        <v>0.57733984086888912</v>
      </c>
      <c r="X3929">
        <f t="shared" si="991"/>
        <v>9.7258295169472236E-2</v>
      </c>
      <c r="Y3929">
        <f t="shared" si="992"/>
        <v>0</v>
      </c>
      <c r="Z3929" t="s">
        <v>3961</v>
      </c>
    </row>
    <row r="3930" spans="1:26" x14ac:dyDescent="0.25">
      <c r="A3930" t="s">
        <v>26</v>
      </c>
      <c r="B3930" t="s">
        <v>38</v>
      </c>
      <c r="C3930" t="s">
        <v>23</v>
      </c>
      <c r="D3930">
        <v>0</v>
      </c>
      <c r="F3930">
        <v>1</v>
      </c>
      <c r="G3930">
        <v>20.55</v>
      </c>
      <c r="H3930">
        <f t="shared" si="977"/>
        <v>1</v>
      </c>
      <c r="I3930">
        <f t="shared" si="978"/>
        <v>0</v>
      </c>
      <c r="J3930">
        <f t="shared" si="979"/>
        <v>0</v>
      </c>
      <c r="K3930">
        <f t="shared" si="980"/>
        <v>0</v>
      </c>
      <c r="L3930">
        <f t="shared" si="981"/>
        <v>1</v>
      </c>
      <c r="M3930">
        <f t="shared" si="982"/>
        <v>1</v>
      </c>
      <c r="N3930">
        <f t="shared" si="983"/>
        <v>0</v>
      </c>
      <c r="O3930">
        <f t="shared" si="984"/>
        <v>0</v>
      </c>
      <c r="P3930">
        <v>3</v>
      </c>
      <c r="Q3930">
        <f t="shared" si="985"/>
        <v>0</v>
      </c>
      <c r="R3930">
        <f t="shared" si="986"/>
        <v>0</v>
      </c>
      <c r="S3930">
        <f t="shared" si="987"/>
        <v>1</v>
      </c>
      <c r="T3930">
        <f t="shared" si="988"/>
        <v>0</v>
      </c>
      <c r="U3930">
        <v>1</v>
      </c>
      <c r="V3930">
        <f t="shared" si="989"/>
        <v>0.26593694824957576</v>
      </c>
      <c r="W3930">
        <f t="shared" si="990"/>
        <v>0.56609516106990343</v>
      </c>
      <c r="X3930">
        <f t="shared" si="991"/>
        <v>0.53884856394514613</v>
      </c>
      <c r="Y3930">
        <f t="shared" si="992"/>
        <v>0</v>
      </c>
      <c r="Z3930" t="s">
        <v>3962</v>
      </c>
    </row>
    <row r="3931" spans="1:26" x14ac:dyDescent="0.25">
      <c r="A3931" t="s">
        <v>26</v>
      </c>
      <c r="B3931" t="s">
        <v>38</v>
      </c>
      <c r="C3931" t="s">
        <v>35</v>
      </c>
      <c r="D3931">
        <v>0</v>
      </c>
      <c r="F3931">
        <v>1</v>
      </c>
      <c r="G3931">
        <v>95.95</v>
      </c>
      <c r="H3931">
        <f t="shared" si="977"/>
        <v>1</v>
      </c>
      <c r="I3931">
        <f t="shared" si="978"/>
        <v>0</v>
      </c>
      <c r="J3931">
        <f t="shared" si="979"/>
        <v>0</v>
      </c>
      <c r="K3931">
        <f t="shared" si="980"/>
        <v>1</v>
      </c>
      <c r="L3931">
        <f t="shared" si="981"/>
        <v>0</v>
      </c>
      <c r="M3931">
        <f t="shared" si="982"/>
        <v>1</v>
      </c>
      <c r="N3931">
        <f t="shared" si="983"/>
        <v>0</v>
      </c>
      <c r="O3931">
        <f t="shared" si="984"/>
        <v>0</v>
      </c>
      <c r="P3931">
        <v>18</v>
      </c>
      <c r="Q3931">
        <f t="shared" si="985"/>
        <v>0</v>
      </c>
      <c r="R3931">
        <f t="shared" si="986"/>
        <v>0</v>
      </c>
      <c r="S3931">
        <f t="shared" si="987"/>
        <v>1</v>
      </c>
      <c r="T3931">
        <f t="shared" si="988"/>
        <v>0</v>
      </c>
      <c r="U3931">
        <v>0</v>
      </c>
      <c r="V3931">
        <f t="shared" si="989"/>
        <v>0.40735476632090301</v>
      </c>
      <c r="W3931">
        <f t="shared" si="990"/>
        <v>0.60045343215295155</v>
      </c>
      <c r="X3931">
        <f t="shared" si="991"/>
        <v>0.16593790564435748</v>
      </c>
      <c r="Y3931">
        <f t="shared" si="992"/>
        <v>1</v>
      </c>
      <c r="Z3931" t="s">
        <v>3963</v>
      </c>
    </row>
    <row r="3932" spans="1:26" x14ac:dyDescent="0.25">
      <c r="A3932" t="s">
        <v>29</v>
      </c>
      <c r="B3932" t="s">
        <v>33</v>
      </c>
      <c r="C3932" t="s">
        <v>25</v>
      </c>
      <c r="D3932">
        <v>0</v>
      </c>
      <c r="F3932">
        <v>1</v>
      </c>
      <c r="G3932">
        <v>44.8</v>
      </c>
      <c r="H3932">
        <f t="shared" si="977"/>
        <v>1</v>
      </c>
      <c r="I3932">
        <f t="shared" si="978"/>
        <v>0</v>
      </c>
      <c r="J3932">
        <f t="shared" si="979"/>
        <v>1</v>
      </c>
      <c r="K3932">
        <f t="shared" si="980"/>
        <v>0</v>
      </c>
      <c r="L3932">
        <f t="shared" si="981"/>
        <v>0</v>
      </c>
      <c r="M3932">
        <f t="shared" si="982"/>
        <v>0</v>
      </c>
      <c r="N3932">
        <f t="shared" si="983"/>
        <v>1</v>
      </c>
      <c r="O3932">
        <f t="shared" si="984"/>
        <v>0</v>
      </c>
      <c r="P3932">
        <v>50</v>
      </c>
      <c r="Q3932">
        <f t="shared" si="985"/>
        <v>0</v>
      </c>
      <c r="R3932">
        <f t="shared" si="986"/>
        <v>0</v>
      </c>
      <c r="S3932">
        <f t="shared" si="987"/>
        <v>0</v>
      </c>
      <c r="T3932">
        <f t="shared" si="988"/>
        <v>1</v>
      </c>
      <c r="U3932">
        <v>0</v>
      </c>
      <c r="V3932">
        <f t="shared" si="989"/>
        <v>6.1017402661844265E-2</v>
      </c>
      <c r="W3932">
        <f t="shared" si="990"/>
        <v>0.51524961960768989</v>
      </c>
      <c r="X3932">
        <f t="shared" si="991"/>
        <v>3.7231234275976396E-3</v>
      </c>
      <c r="Y3932">
        <f t="shared" si="992"/>
        <v>0</v>
      </c>
      <c r="Z3932" t="s">
        <v>3964</v>
      </c>
    </row>
    <row r="3933" spans="1:26" x14ac:dyDescent="0.25">
      <c r="A3933" t="s">
        <v>29</v>
      </c>
      <c r="B3933" t="s">
        <v>27</v>
      </c>
      <c r="C3933" t="s">
        <v>35</v>
      </c>
      <c r="D3933">
        <v>0</v>
      </c>
      <c r="F3933">
        <v>1</v>
      </c>
      <c r="G3933">
        <v>109.4</v>
      </c>
      <c r="H3933">
        <f t="shared" si="977"/>
        <v>1</v>
      </c>
      <c r="I3933">
        <f t="shared" si="978"/>
        <v>0</v>
      </c>
      <c r="J3933">
        <f t="shared" si="979"/>
        <v>0</v>
      </c>
      <c r="K3933">
        <f t="shared" si="980"/>
        <v>1</v>
      </c>
      <c r="L3933">
        <f t="shared" si="981"/>
        <v>0</v>
      </c>
      <c r="M3933">
        <f t="shared" si="982"/>
        <v>0</v>
      </c>
      <c r="N3933">
        <f t="shared" si="983"/>
        <v>1</v>
      </c>
      <c r="O3933">
        <f t="shared" si="984"/>
        <v>0</v>
      </c>
      <c r="P3933">
        <v>67</v>
      </c>
      <c r="Q3933">
        <f t="shared" si="985"/>
        <v>1</v>
      </c>
      <c r="R3933">
        <f t="shared" si="986"/>
        <v>0</v>
      </c>
      <c r="S3933">
        <f t="shared" si="987"/>
        <v>0</v>
      </c>
      <c r="T3933">
        <f t="shared" si="988"/>
        <v>0</v>
      </c>
      <c r="U3933">
        <v>0</v>
      </c>
      <c r="V3933">
        <f t="shared" si="989"/>
        <v>0.29363755682275294</v>
      </c>
      <c r="W3933">
        <f t="shared" si="990"/>
        <v>0.57288643292580754</v>
      </c>
      <c r="X3933">
        <f t="shared" si="991"/>
        <v>8.6223014776835458E-2</v>
      </c>
      <c r="Y3933">
        <f t="shared" si="992"/>
        <v>0</v>
      </c>
      <c r="Z3933" t="s">
        <v>3965</v>
      </c>
    </row>
    <row r="3934" spans="1:26" x14ac:dyDescent="0.25">
      <c r="A3934" t="s">
        <v>26</v>
      </c>
      <c r="B3934" t="s">
        <v>30</v>
      </c>
      <c r="C3934" t="s">
        <v>25</v>
      </c>
      <c r="D3934">
        <v>0</v>
      </c>
      <c r="F3934">
        <v>1</v>
      </c>
      <c r="G3934">
        <v>71.05</v>
      </c>
      <c r="H3934">
        <f t="shared" si="977"/>
        <v>1</v>
      </c>
      <c r="I3934">
        <f t="shared" si="978"/>
        <v>0</v>
      </c>
      <c r="J3934">
        <f t="shared" si="979"/>
        <v>1</v>
      </c>
      <c r="K3934">
        <f t="shared" si="980"/>
        <v>0</v>
      </c>
      <c r="L3934">
        <f t="shared" si="981"/>
        <v>0</v>
      </c>
      <c r="M3934">
        <f t="shared" si="982"/>
        <v>1</v>
      </c>
      <c r="N3934">
        <f t="shared" si="983"/>
        <v>0</v>
      </c>
      <c r="O3934">
        <f t="shared" si="984"/>
        <v>0</v>
      </c>
      <c r="P3934">
        <v>25</v>
      </c>
      <c r="Q3934">
        <f t="shared" si="985"/>
        <v>0</v>
      </c>
      <c r="R3934">
        <f t="shared" si="986"/>
        <v>1</v>
      </c>
      <c r="S3934">
        <f t="shared" si="987"/>
        <v>0</v>
      </c>
      <c r="T3934">
        <f t="shared" si="988"/>
        <v>0</v>
      </c>
      <c r="U3934">
        <v>0</v>
      </c>
      <c r="V3934">
        <f t="shared" si="989"/>
        <v>0.38708890490059883</v>
      </c>
      <c r="W3934">
        <f t="shared" si="990"/>
        <v>0.59558171643410418</v>
      </c>
      <c r="X3934">
        <f t="shared" si="991"/>
        <v>0.14983782029714485</v>
      </c>
      <c r="Y3934">
        <f t="shared" si="992"/>
        <v>1</v>
      </c>
      <c r="Z3934" t="s">
        <v>3966</v>
      </c>
    </row>
    <row r="3935" spans="1:26" x14ac:dyDescent="0.25">
      <c r="A3935" t="s">
        <v>26</v>
      </c>
      <c r="B3935" t="s">
        <v>27</v>
      </c>
      <c r="C3935" t="s">
        <v>35</v>
      </c>
      <c r="D3935">
        <v>1</v>
      </c>
      <c r="F3935">
        <v>1</v>
      </c>
      <c r="G3935">
        <v>78.55</v>
      </c>
      <c r="H3935">
        <f t="shared" si="977"/>
        <v>0</v>
      </c>
      <c r="I3935">
        <f t="shared" si="978"/>
        <v>1</v>
      </c>
      <c r="J3935">
        <f t="shared" si="979"/>
        <v>0</v>
      </c>
      <c r="K3935">
        <f t="shared" si="980"/>
        <v>1</v>
      </c>
      <c r="L3935">
        <f t="shared" si="981"/>
        <v>0</v>
      </c>
      <c r="M3935">
        <f t="shared" si="982"/>
        <v>1</v>
      </c>
      <c r="N3935">
        <f t="shared" si="983"/>
        <v>0</v>
      </c>
      <c r="O3935">
        <f t="shared" si="984"/>
        <v>0</v>
      </c>
      <c r="P3935">
        <v>2</v>
      </c>
      <c r="Q3935">
        <f t="shared" si="985"/>
        <v>1</v>
      </c>
      <c r="R3935">
        <f t="shared" si="986"/>
        <v>0</v>
      </c>
      <c r="S3935">
        <f t="shared" si="987"/>
        <v>0</v>
      </c>
      <c r="T3935">
        <f t="shared" si="988"/>
        <v>0</v>
      </c>
      <c r="U3935">
        <v>1</v>
      </c>
      <c r="V3935">
        <f t="shared" si="989"/>
        <v>0.51699554587109253</v>
      </c>
      <c r="W3935">
        <f t="shared" si="990"/>
        <v>0.62644495650087795</v>
      </c>
      <c r="X3935">
        <f t="shared" si="991"/>
        <v>0.23329330270836388</v>
      </c>
      <c r="Y3935">
        <f t="shared" si="992"/>
        <v>1</v>
      </c>
      <c r="Z3935" t="s">
        <v>3967</v>
      </c>
    </row>
    <row r="3936" spans="1:26" x14ac:dyDescent="0.25">
      <c r="A3936" t="s">
        <v>26</v>
      </c>
      <c r="B3936" t="s">
        <v>38</v>
      </c>
      <c r="C3936" t="s">
        <v>23</v>
      </c>
      <c r="D3936">
        <v>0</v>
      </c>
      <c r="F3936">
        <v>1</v>
      </c>
      <c r="G3936">
        <v>19.7</v>
      </c>
      <c r="H3936">
        <f t="shared" si="977"/>
        <v>1</v>
      </c>
      <c r="I3936">
        <f t="shared" si="978"/>
        <v>0</v>
      </c>
      <c r="J3936">
        <f t="shared" si="979"/>
        <v>0</v>
      </c>
      <c r="K3936">
        <f t="shared" si="980"/>
        <v>0</v>
      </c>
      <c r="L3936">
        <f t="shared" si="981"/>
        <v>1</v>
      </c>
      <c r="M3936">
        <f t="shared" si="982"/>
        <v>1</v>
      </c>
      <c r="N3936">
        <f t="shared" si="983"/>
        <v>0</v>
      </c>
      <c r="O3936">
        <f t="shared" si="984"/>
        <v>0</v>
      </c>
      <c r="P3936">
        <v>9</v>
      </c>
      <c r="Q3936">
        <f t="shared" si="985"/>
        <v>0</v>
      </c>
      <c r="R3936">
        <f t="shared" si="986"/>
        <v>0</v>
      </c>
      <c r="S3936">
        <f t="shared" si="987"/>
        <v>1</v>
      </c>
      <c r="T3936">
        <f t="shared" si="988"/>
        <v>0</v>
      </c>
      <c r="U3936">
        <v>0</v>
      </c>
      <c r="V3936">
        <f t="shared" si="989"/>
        <v>0.25974858188771333</v>
      </c>
      <c r="W3936">
        <f t="shared" si="990"/>
        <v>0.56457448665811927</v>
      </c>
      <c r="X3936">
        <f t="shared" si="991"/>
        <v>6.7469325792678114E-2</v>
      </c>
      <c r="Y3936">
        <f t="shared" si="992"/>
        <v>0</v>
      </c>
      <c r="Z3936" t="s">
        <v>3968</v>
      </c>
    </row>
    <row r="3937" spans="1:26" x14ac:dyDescent="0.25">
      <c r="A3937" t="s">
        <v>29</v>
      </c>
      <c r="B3937" t="s">
        <v>30</v>
      </c>
      <c r="C3937" t="s">
        <v>25</v>
      </c>
      <c r="D3937">
        <v>0</v>
      </c>
      <c r="F3937">
        <v>1</v>
      </c>
      <c r="G3937">
        <v>40.25</v>
      </c>
      <c r="H3937">
        <f t="shared" si="977"/>
        <v>1</v>
      </c>
      <c r="I3937">
        <f t="shared" si="978"/>
        <v>0</v>
      </c>
      <c r="J3937">
        <f t="shared" si="979"/>
        <v>1</v>
      </c>
      <c r="K3937">
        <f t="shared" si="980"/>
        <v>0</v>
      </c>
      <c r="L3937">
        <f t="shared" si="981"/>
        <v>0</v>
      </c>
      <c r="M3937">
        <f t="shared" si="982"/>
        <v>0</v>
      </c>
      <c r="N3937">
        <f t="shared" si="983"/>
        <v>1</v>
      </c>
      <c r="O3937">
        <f t="shared" si="984"/>
        <v>0</v>
      </c>
      <c r="P3937">
        <v>10</v>
      </c>
      <c r="Q3937">
        <f t="shared" si="985"/>
        <v>0</v>
      </c>
      <c r="R3937">
        <f t="shared" si="986"/>
        <v>1</v>
      </c>
      <c r="S3937">
        <f t="shared" si="987"/>
        <v>0</v>
      </c>
      <c r="T3937">
        <f t="shared" si="988"/>
        <v>0</v>
      </c>
      <c r="U3937">
        <v>0</v>
      </c>
      <c r="V3937">
        <f t="shared" si="989"/>
        <v>4.9060531271634768E-2</v>
      </c>
      <c r="W3937">
        <f t="shared" si="990"/>
        <v>0.51226267329436548</v>
      </c>
      <c r="X3937">
        <f t="shared" si="991"/>
        <v>2.4069357286550528E-3</v>
      </c>
      <c r="Y3937">
        <f t="shared" si="992"/>
        <v>0</v>
      </c>
      <c r="Z3937" t="s">
        <v>3969</v>
      </c>
    </row>
    <row r="3938" spans="1:26" x14ac:dyDescent="0.25">
      <c r="A3938" t="s">
        <v>45</v>
      </c>
      <c r="B3938" t="s">
        <v>38</v>
      </c>
      <c r="C3938" t="s">
        <v>23</v>
      </c>
      <c r="D3938">
        <v>0</v>
      </c>
      <c r="F3938">
        <v>1</v>
      </c>
      <c r="G3938">
        <v>19.850000000000001</v>
      </c>
      <c r="H3938">
        <f t="shared" si="977"/>
        <v>1</v>
      </c>
      <c r="I3938">
        <f t="shared" si="978"/>
        <v>0</v>
      </c>
      <c r="J3938">
        <f t="shared" si="979"/>
        <v>0</v>
      </c>
      <c r="K3938">
        <f t="shared" si="980"/>
        <v>0</v>
      </c>
      <c r="L3938">
        <f t="shared" si="981"/>
        <v>1</v>
      </c>
      <c r="M3938">
        <f t="shared" si="982"/>
        <v>0</v>
      </c>
      <c r="N3938">
        <f t="shared" si="983"/>
        <v>0</v>
      </c>
      <c r="O3938">
        <f t="shared" si="984"/>
        <v>1</v>
      </c>
      <c r="P3938">
        <v>70</v>
      </c>
      <c r="Q3938">
        <f t="shared" si="985"/>
        <v>0</v>
      </c>
      <c r="R3938">
        <f t="shared" si="986"/>
        <v>0</v>
      </c>
      <c r="S3938">
        <f t="shared" si="987"/>
        <v>1</v>
      </c>
      <c r="T3938">
        <f t="shared" si="988"/>
        <v>0</v>
      </c>
      <c r="U3938">
        <v>0</v>
      </c>
      <c r="V3938">
        <f t="shared" si="989"/>
        <v>-7.1406464384932172E-2</v>
      </c>
      <c r="W3938">
        <f t="shared" si="990"/>
        <v>0.48215596531350313</v>
      </c>
      <c r="X3938">
        <f t="shared" si="991"/>
        <v>5.0988831559565864E-3</v>
      </c>
      <c r="Y3938">
        <f t="shared" si="992"/>
        <v>0</v>
      </c>
      <c r="Z3938" t="s">
        <v>3970</v>
      </c>
    </row>
    <row r="3939" spans="1:26" x14ac:dyDescent="0.25">
      <c r="A3939" t="s">
        <v>26</v>
      </c>
      <c r="B3939" t="s">
        <v>33</v>
      </c>
      <c r="C3939" t="s">
        <v>25</v>
      </c>
      <c r="D3939">
        <v>0</v>
      </c>
      <c r="F3939">
        <v>1</v>
      </c>
      <c r="G3939">
        <v>68.25</v>
      </c>
      <c r="H3939">
        <f t="shared" si="977"/>
        <v>1</v>
      </c>
      <c r="I3939">
        <f t="shared" si="978"/>
        <v>0</v>
      </c>
      <c r="J3939">
        <f t="shared" si="979"/>
        <v>1</v>
      </c>
      <c r="K3939">
        <f t="shared" si="980"/>
        <v>0</v>
      </c>
      <c r="L3939">
        <f t="shared" si="981"/>
        <v>0</v>
      </c>
      <c r="M3939">
        <f t="shared" si="982"/>
        <v>1</v>
      </c>
      <c r="N3939">
        <f t="shared" si="983"/>
        <v>0</v>
      </c>
      <c r="O3939">
        <f t="shared" si="984"/>
        <v>0</v>
      </c>
      <c r="P3939">
        <v>9</v>
      </c>
      <c r="Q3939">
        <f t="shared" si="985"/>
        <v>0</v>
      </c>
      <c r="R3939">
        <f t="shared" si="986"/>
        <v>0</v>
      </c>
      <c r="S3939">
        <f t="shared" si="987"/>
        <v>0</v>
      </c>
      <c r="T3939">
        <f t="shared" si="988"/>
        <v>1</v>
      </c>
      <c r="U3939">
        <v>0</v>
      </c>
      <c r="V3939">
        <f t="shared" si="989"/>
        <v>0.36416893137895356</v>
      </c>
      <c r="W3939">
        <f t="shared" si="990"/>
        <v>0.59004923885332772</v>
      </c>
      <c r="X3939">
        <f t="shared" si="991"/>
        <v>0.13261901058168898</v>
      </c>
      <c r="Y3939">
        <f t="shared" si="992"/>
        <v>1</v>
      </c>
      <c r="Z3939" t="s">
        <v>3971</v>
      </c>
    </row>
    <row r="3940" spans="1:26" x14ac:dyDescent="0.25">
      <c r="A3940" t="s">
        <v>26</v>
      </c>
      <c r="B3940" t="s">
        <v>38</v>
      </c>
      <c r="C3940" t="s">
        <v>23</v>
      </c>
      <c r="D3940">
        <v>0</v>
      </c>
      <c r="F3940">
        <v>1</v>
      </c>
      <c r="G3940">
        <v>20.149999999999999</v>
      </c>
      <c r="H3940">
        <f t="shared" si="977"/>
        <v>1</v>
      </c>
      <c r="I3940">
        <f t="shared" si="978"/>
        <v>0</v>
      </c>
      <c r="J3940">
        <f t="shared" si="979"/>
        <v>0</v>
      </c>
      <c r="K3940">
        <f t="shared" si="980"/>
        <v>0</v>
      </c>
      <c r="L3940">
        <f t="shared" si="981"/>
        <v>1</v>
      </c>
      <c r="M3940">
        <f t="shared" si="982"/>
        <v>1</v>
      </c>
      <c r="N3940">
        <f t="shared" si="983"/>
        <v>0</v>
      </c>
      <c r="O3940">
        <f t="shared" si="984"/>
        <v>0</v>
      </c>
      <c r="P3940">
        <v>4</v>
      </c>
      <c r="Q3940">
        <f t="shared" si="985"/>
        <v>0</v>
      </c>
      <c r="R3940">
        <f t="shared" si="986"/>
        <v>0</v>
      </c>
      <c r="S3940">
        <f t="shared" si="987"/>
        <v>1</v>
      </c>
      <c r="T3940">
        <f t="shared" si="988"/>
        <v>0</v>
      </c>
      <c r="U3940">
        <v>0</v>
      </c>
      <c r="V3940">
        <f t="shared" si="989"/>
        <v>0.26045015682359335</v>
      </c>
      <c r="W3940">
        <f t="shared" si="990"/>
        <v>0.56474694709959705</v>
      </c>
      <c r="X3940">
        <f t="shared" si="991"/>
        <v>6.7834284189434366E-2</v>
      </c>
      <c r="Y3940">
        <f t="shared" si="992"/>
        <v>0</v>
      </c>
      <c r="Z3940" t="s">
        <v>3972</v>
      </c>
    </row>
    <row r="3941" spans="1:26" x14ac:dyDescent="0.25">
      <c r="A3941" t="s">
        <v>26</v>
      </c>
      <c r="B3941" t="s">
        <v>30</v>
      </c>
      <c r="C3941" t="s">
        <v>25</v>
      </c>
      <c r="D3941">
        <v>0</v>
      </c>
      <c r="F3941">
        <v>1</v>
      </c>
      <c r="G3941">
        <v>50.95</v>
      </c>
      <c r="H3941">
        <f t="shared" si="977"/>
        <v>1</v>
      </c>
      <c r="I3941">
        <f t="shared" si="978"/>
        <v>0</v>
      </c>
      <c r="J3941">
        <f t="shared" si="979"/>
        <v>1</v>
      </c>
      <c r="K3941">
        <f t="shared" si="980"/>
        <v>0</v>
      </c>
      <c r="L3941">
        <f t="shared" si="981"/>
        <v>0</v>
      </c>
      <c r="M3941">
        <f t="shared" si="982"/>
        <v>1</v>
      </c>
      <c r="N3941">
        <f t="shared" si="983"/>
        <v>0</v>
      </c>
      <c r="O3941">
        <f t="shared" si="984"/>
        <v>0</v>
      </c>
      <c r="P3941">
        <v>2</v>
      </c>
      <c r="Q3941">
        <f t="shared" si="985"/>
        <v>0</v>
      </c>
      <c r="R3941">
        <f t="shared" si="986"/>
        <v>1</v>
      </c>
      <c r="S3941">
        <f t="shared" si="987"/>
        <v>0</v>
      </c>
      <c r="T3941">
        <f t="shared" si="988"/>
        <v>0</v>
      </c>
      <c r="U3941">
        <v>0</v>
      </c>
      <c r="V3941">
        <f t="shared" si="989"/>
        <v>0.34206044199365426</v>
      </c>
      <c r="W3941">
        <f t="shared" si="990"/>
        <v>0.58469094194542615</v>
      </c>
      <c r="X3941">
        <f t="shared" si="991"/>
        <v>0.11700534597689412</v>
      </c>
      <c r="Y3941">
        <f t="shared" si="992"/>
        <v>1</v>
      </c>
      <c r="Z3941" t="s">
        <v>3973</v>
      </c>
    </row>
    <row r="3942" spans="1:26" x14ac:dyDescent="0.25">
      <c r="A3942" t="s">
        <v>26</v>
      </c>
      <c r="B3942" t="s">
        <v>27</v>
      </c>
      <c r="C3942" t="s">
        <v>35</v>
      </c>
      <c r="D3942">
        <v>0</v>
      </c>
      <c r="F3942">
        <v>1</v>
      </c>
      <c r="G3942">
        <v>78.650000000000006</v>
      </c>
      <c r="H3942">
        <f t="shared" si="977"/>
        <v>1</v>
      </c>
      <c r="I3942">
        <f t="shared" si="978"/>
        <v>0</v>
      </c>
      <c r="J3942">
        <f t="shared" si="979"/>
        <v>0</v>
      </c>
      <c r="K3942">
        <f t="shared" si="980"/>
        <v>1</v>
      </c>
      <c r="L3942">
        <f t="shared" si="981"/>
        <v>0</v>
      </c>
      <c r="M3942">
        <f t="shared" si="982"/>
        <v>1</v>
      </c>
      <c r="N3942">
        <f t="shared" si="983"/>
        <v>0</v>
      </c>
      <c r="O3942">
        <f t="shared" si="984"/>
        <v>0</v>
      </c>
      <c r="P3942">
        <v>1</v>
      </c>
      <c r="Q3942">
        <f t="shared" si="985"/>
        <v>1</v>
      </c>
      <c r="R3942">
        <f t="shared" si="986"/>
        <v>0</v>
      </c>
      <c r="S3942">
        <f t="shared" si="987"/>
        <v>0</v>
      </c>
      <c r="T3942">
        <f t="shared" si="988"/>
        <v>0</v>
      </c>
      <c r="U3942">
        <v>1</v>
      </c>
      <c r="V3942">
        <f t="shared" si="989"/>
        <v>0.51715145141239927</v>
      </c>
      <c r="W3942">
        <f t="shared" si="990"/>
        <v>0.62648143949814483</v>
      </c>
      <c r="X3942">
        <f t="shared" si="991"/>
        <v>0.23314272087315263</v>
      </c>
      <c r="Y3942">
        <f t="shared" si="992"/>
        <v>1</v>
      </c>
      <c r="Z3942" t="s">
        <v>3974</v>
      </c>
    </row>
    <row r="3943" spans="1:26" x14ac:dyDescent="0.25">
      <c r="A3943" t="s">
        <v>26</v>
      </c>
      <c r="B3943" t="s">
        <v>33</v>
      </c>
      <c r="C3943" t="s">
        <v>25</v>
      </c>
      <c r="D3943">
        <v>0</v>
      </c>
      <c r="F3943">
        <v>1</v>
      </c>
      <c r="G3943">
        <v>25.15</v>
      </c>
      <c r="H3943">
        <f t="shared" si="977"/>
        <v>1</v>
      </c>
      <c r="I3943">
        <f t="shared" si="978"/>
        <v>0</v>
      </c>
      <c r="J3943">
        <f t="shared" si="979"/>
        <v>1</v>
      </c>
      <c r="K3943">
        <f t="shared" si="980"/>
        <v>0</v>
      </c>
      <c r="L3943">
        <f t="shared" si="981"/>
        <v>0</v>
      </c>
      <c r="M3943">
        <f t="shared" si="982"/>
        <v>1</v>
      </c>
      <c r="N3943">
        <f t="shared" si="983"/>
        <v>0</v>
      </c>
      <c r="O3943">
        <f t="shared" si="984"/>
        <v>0</v>
      </c>
      <c r="P3943">
        <v>19</v>
      </c>
      <c r="Q3943">
        <f t="shared" si="985"/>
        <v>0</v>
      </c>
      <c r="R3943">
        <f t="shared" si="986"/>
        <v>0</v>
      </c>
      <c r="S3943">
        <f t="shared" si="987"/>
        <v>0</v>
      </c>
      <c r="T3943">
        <f t="shared" si="988"/>
        <v>1</v>
      </c>
      <c r="U3943">
        <v>0</v>
      </c>
      <c r="V3943">
        <f t="shared" si="989"/>
        <v>0.29697364307577595</v>
      </c>
      <c r="W3943">
        <f t="shared" si="990"/>
        <v>0.57370253256139725</v>
      </c>
      <c r="X3943">
        <f t="shared" si="991"/>
        <v>8.8193344681698371E-2</v>
      </c>
      <c r="Y3943">
        <f t="shared" si="992"/>
        <v>0</v>
      </c>
      <c r="Z3943" t="s">
        <v>3975</v>
      </c>
    </row>
    <row r="3944" spans="1:26" x14ac:dyDescent="0.25">
      <c r="A3944" t="s">
        <v>26</v>
      </c>
      <c r="B3944" t="s">
        <v>33</v>
      </c>
      <c r="C3944" t="s">
        <v>23</v>
      </c>
      <c r="D3944">
        <v>0</v>
      </c>
      <c r="F3944">
        <v>1</v>
      </c>
      <c r="G3944">
        <v>20.25</v>
      </c>
      <c r="H3944">
        <f t="shared" si="977"/>
        <v>1</v>
      </c>
      <c r="I3944">
        <f t="shared" si="978"/>
        <v>0</v>
      </c>
      <c r="J3944">
        <f t="shared" si="979"/>
        <v>0</v>
      </c>
      <c r="K3944">
        <f t="shared" si="980"/>
        <v>0</v>
      </c>
      <c r="L3944">
        <f t="shared" si="981"/>
        <v>1</v>
      </c>
      <c r="M3944">
        <f t="shared" si="982"/>
        <v>1</v>
      </c>
      <c r="N3944">
        <f t="shared" si="983"/>
        <v>0</v>
      </c>
      <c r="O3944">
        <f t="shared" si="984"/>
        <v>0</v>
      </c>
      <c r="P3944">
        <v>7</v>
      </c>
      <c r="Q3944">
        <f t="shared" si="985"/>
        <v>0</v>
      </c>
      <c r="R3944">
        <f t="shared" si="986"/>
        <v>0</v>
      </c>
      <c r="S3944">
        <f t="shared" si="987"/>
        <v>0</v>
      </c>
      <c r="T3944">
        <f t="shared" si="988"/>
        <v>1</v>
      </c>
      <c r="U3944">
        <v>0</v>
      </c>
      <c r="V3944">
        <f t="shared" si="989"/>
        <v>0.26060606236490003</v>
      </c>
      <c r="W3944">
        <f t="shared" si="990"/>
        <v>0.56478526951591379</v>
      </c>
      <c r="X3944">
        <f t="shared" si="991"/>
        <v>6.7915519741338165E-2</v>
      </c>
      <c r="Y3944">
        <f t="shared" si="992"/>
        <v>0</v>
      </c>
      <c r="Z3944" t="s">
        <v>3976</v>
      </c>
    </row>
    <row r="3945" spans="1:26" x14ac:dyDescent="0.25">
      <c r="A3945" t="s">
        <v>26</v>
      </c>
      <c r="B3945" t="s">
        <v>27</v>
      </c>
      <c r="C3945" t="s">
        <v>25</v>
      </c>
      <c r="D3945">
        <v>0</v>
      </c>
      <c r="F3945">
        <v>1</v>
      </c>
      <c r="G3945">
        <v>42.9</v>
      </c>
      <c r="H3945">
        <f t="shared" si="977"/>
        <v>1</v>
      </c>
      <c r="I3945">
        <f t="shared" si="978"/>
        <v>0</v>
      </c>
      <c r="J3945">
        <f t="shared" si="979"/>
        <v>1</v>
      </c>
      <c r="K3945">
        <f t="shared" si="980"/>
        <v>0</v>
      </c>
      <c r="L3945">
        <f t="shared" si="981"/>
        <v>0</v>
      </c>
      <c r="M3945">
        <f t="shared" si="982"/>
        <v>1</v>
      </c>
      <c r="N3945">
        <f t="shared" si="983"/>
        <v>0</v>
      </c>
      <c r="O3945">
        <f t="shared" si="984"/>
        <v>0</v>
      </c>
      <c r="P3945">
        <v>1</v>
      </c>
      <c r="Q3945">
        <f t="shared" si="985"/>
        <v>1</v>
      </c>
      <c r="R3945">
        <f t="shared" si="986"/>
        <v>0</v>
      </c>
      <c r="S3945">
        <f t="shared" si="987"/>
        <v>0</v>
      </c>
      <c r="T3945">
        <f t="shared" si="988"/>
        <v>0</v>
      </c>
      <c r="U3945">
        <v>1</v>
      </c>
      <c r="V3945">
        <f t="shared" si="989"/>
        <v>0.47510666949956493</v>
      </c>
      <c r="W3945">
        <f t="shared" si="990"/>
        <v>0.61659172218413771</v>
      </c>
      <c r="X3945">
        <f t="shared" si="991"/>
        <v>0.27551300840383897</v>
      </c>
      <c r="Y3945">
        <f t="shared" si="992"/>
        <v>1</v>
      </c>
      <c r="Z3945" t="s">
        <v>3977</v>
      </c>
    </row>
    <row r="3946" spans="1:26" x14ac:dyDescent="0.25">
      <c r="A3946" t="s">
        <v>26</v>
      </c>
      <c r="B3946" t="s">
        <v>27</v>
      </c>
      <c r="C3946" t="s">
        <v>25</v>
      </c>
      <c r="D3946">
        <v>1</v>
      </c>
      <c r="F3946">
        <v>1</v>
      </c>
      <c r="G3946">
        <v>44</v>
      </c>
      <c r="H3946">
        <f t="shared" si="977"/>
        <v>0</v>
      </c>
      <c r="I3946">
        <f t="shared" si="978"/>
        <v>1</v>
      </c>
      <c r="J3946">
        <f t="shared" si="979"/>
        <v>1</v>
      </c>
      <c r="K3946">
        <f t="shared" si="980"/>
        <v>0</v>
      </c>
      <c r="L3946">
        <f t="shared" si="981"/>
        <v>0</v>
      </c>
      <c r="M3946">
        <f t="shared" si="982"/>
        <v>1</v>
      </c>
      <c r="N3946">
        <f t="shared" si="983"/>
        <v>0</v>
      </c>
      <c r="O3946">
        <f t="shared" si="984"/>
        <v>0</v>
      </c>
      <c r="P3946">
        <v>1</v>
      </c>
      <c r="Q3946">
        <f t="shared" si="985"/>
        <v>1</v>
      </c>
      <c r="R3946">
        <f t="shared" si="986"/>
        <v>0</v>
      </c>
      <c r="S3946">
        <f t="shared" si="987"/>
        <v>0</v>
      </c>
      <c r="T3946">
        <f t="shared" si="988"/>
        <v>0</v>
      </c>
      <c r="U3946">
        <v>0</v>
      </c>
      <c r="V3946">
        <f t="shared" si="989"/>
        <v>0.46313018134963579</v>
      </c>
      <c r="W3946">
        <f t="shared" si="990"/>
        <v>0.61375647896263497</v>
      </c>
      <c r="X3946">
        <f t="shared" si="991"/>
        <v>0.21448956487694654</v>
      </c>
      <c r="Y3946">
        <f t="shared" si="992"/>
        <v>1</v>
      </c>
      <c r="Z3946" t="s">
        <v>3978</v>
      </c>
    </row>
    <row r="3947" spans="1:26" x14ac:dyDescent="0.25">
      <c r="A3947" t="s">
        <v>29</v>
      </c>
      <c r="B3947" t="s">
        <v>30</v>
      </c>
      <c r="C3947" t="s">
        <v>23</v>
      </c>
      <c r="D3947">
        <v>0</v>
      </c>
      <c r="F3947">
        <v>1</v>
      </c>
      <c r="G3947">
        <v>20.25</v>
      </c>
      <c r="H3947">
        <f t="shared" si="977"/>
        <v>1</v>
      </c>
      <c r="I3947">
        <f t="shared" si="978"/>
        <v>0</v>
      </c>
      <c r="J3947">
        <f t="shared" si="979"/>
        <v>0</v>
      </c>
      <c r="K3947">
        <f t="shared" si="980"/>
        <v>0</v>
      </c>
      <c r="L3947">
        <f t="shared" si="981"/>
        <v>1</v>
      </c>
      <c r="M3947">
        <f t="shared" si="982"/>
        <v>0</v>
      </c>
      <c r="N3947">
        <f t="shared" si="983"/>
        <v>1</v>
      </c>
      <c r="O3947">
        <f t="shared" si="984"/>
        <v>0</v>
      </c>
      <c r="P3947">
        <v>9</v>
      </c>
      <c r="Q3947">
        <f t="shared" si="985"/>
        <v>0</v>
      </c>
      <c r="R3947">
        <f t="shared" si="986"/>
        <v>1</v>
      </c>
      <c r="S3947">
        <f t="shared" si="987"/>
        <v>0</v>
      </c>
      <c r="T3947">
        <f t="shared" si="988"/>
        <v>0</v>
      </c>
      <c r="U3947">
        <v>0</v>
      </c>
      <c r="V3947">
        <f t="shared" si="989"/>
        <v>-1.0848786176549306E-2</v>
      </c>
      <c r="W3947">
        <f t="shared" si="990"/>
        <v>0.49728783005680977</v>
      </c>
      <c r="X3947">
        <f t="shared" si="991"/>
        <v>1.1769616150448729E-4</v>
      </c>
      <c r="Y3947">
        <f t="shared" si="992"/>
        <v>0</v>
      </c>
      <c r="Z3947" t="s">
        <v>3979</v>
      </c>
    </row>
    <row r="3948" spans="1:26" x14ac:dyDescent="0.25">
      <c r="A3948" t="s">
        <v>26</v>
      </c>
      <c r="B3948" t="s">
        <v>30</v>
      </c>
      <c r="C3948" t="s">
        <v>25</v>
      </c>
      <c r="D3948">
        <v>0</v>
      </c>
      <c r="F3948">
        <v>1</v>
      </c>
      <c r="G3948">
        <v>34.25</v>
      </c>
      <c r="H3948">
        <f t="shared" si="977"/>
        <v>1</v>
      </c>
      <c r="I3948">
        <f t="shared" si="978"/>
        <v>0</v>
      </c>
      <c r="J3948">
        <f t="shared" si="979"/>
        <v>1</v>
      </c>
      <c r="K3948">
        <f t="shared" si="980"/>
        <v>0</v>
      </c>
      <c r="L3948">
        <f t="shared" si="981"/>
        <v>0</v>
      </c>
      <c r="M3948">
        <f t="shared" si="982"/>
        <v>1</v>
      </c>
      <c r="N3948">
        <f t="shared" si="983"/>
        <v>0</v>
      </c>
      <c r="O3948">
        <f t="shared" si="984"/>
        <v>0</v>
      </c>
      <c r="P3948">
        <v>3</v>
      </c>
      <c r="Q3948">
        <f t="shared" si="985"/>
        <v>0</v>
      </c>
      <c r="R3948">
        <f t="shared" si="986"/>
        <v>1</v>
      </c>
      <c r="S3948">
        <f t="shared" si="987"/>
        <v>0</v>
      </c>
      <c r="T3948">
        <f t="shared" si="988"/>
        <v>0</v>
      </c>
      <c r="U3948">
        <v>1</v>
      </c>
      <c r="V3948">
        <f t="shared" si="989"/>
        <v>0.31116104733468353</v>
      </c>
      <c r="W3948">
        <f t="shared" si="990"/>
        <v>0.57716863428841658</v>
      </c>
      <c r="X3948">
        <f t="shared" si="991"/>
        <v>0.4744991027090501</v>
      </c>
      <c r="Y3948">
        <f t="shared" si="992"/>
        <v>0</v>
      </c>
      <c r="Z3948" t="s">
        <v>3980</v>
      </c>
    </row>
    <row r="3949" spans="1:26" x14ac:dyDescent="0.25">
      <c r="A3949" t="s">
        <v>26</v>
      </c>
      <c r="B3949" t="s">
        <v>30</v>
      </c>
      <c r="C3949" t="s">
        <v>25</v>
      </c>
      <c r="D3949">
        <v>0</v>
      </c>
      <c r="F3949">
        <v>1</v>
      </c>
      <c r="G3949">
        <v>58.5</v>
      </c>
      <c r="H3949">
        <f t="shared" si="977"/>
        <v>1</v>
      </c>
      <c r="I3949">
        <f t="shared" si="978"/>
        <v>0</v>
      </c>
      <c r="J3949">
        <f t="shared" si="979"/>
        <v>1</v>
      </c>
      <c r="K3949">
        <f t="shared" si="980"/>
        <v>0</v>
      </c>
      <c r="L3949">
        <f t="shared" si="981"/>
        <v>0</v>
      </c>
      <c r="M3949">
        <f t="shared" si="982"/>
        <v>1</v>
      </c>
      <c r="N3949">
        <f t="shared" si="983"/>
        <v>0</v>
      </c>
      <c r="O3949">
        <f t="shared" si="984"/>
        <v>0</v>
      </c>
      <c r="P3949">
        <v>9</v>
      </c>
      <c r="Q3949">
        <f t="shared" si="985"/>
        <v>0</v>
      </c>
      <c r="R3949">
        <f t="shared" si="986"/>
        <v>1</v>
      </c>
      <c r="S3949">
        <f t="shared" si="987"/>
        <v>0</v>
      </c>
      <c r="T3949">
        <f t="shared" si="988"/>
        <v>0</v>
      </c>
      <c r="U3949">
        <v>1</v>
      </c>
      <c r="V3949">
        <f t="shared" si="989"/>
        <v>0.34896814110155261</v>
      </c>
      <c r="W3949">
        <f t="shared" si="990"/>
        <v>0.58636733347841297</v>
      </c>
      <c r="X3949">
        <f t="shared" si="991"/>
        <v>0.4238424813007679</v>
      </c>
      <c r="Y3949">
        <f t="shared" si="992"/>
        <v>1</v>
      </c>
      <c r="Z3949" t="s">
        <v>3981</v>
      </c>
    </row>
    <row r="3950" spans="1:26" x14ac:dyDescent="0.25">
      <c r="A3950" t="s">
        <v>26</v>
      </c>
      <c r="B3950" t="s">
        <v>38</v>
      </c>
      <c r="C3950" t="s">
        <v>25</v>
      </c>
      <c r="D3950">
        <v>0</v>
      </c>
      <c r="F3950">
        <v>1</v>
      </c>
      <c r="G3950">
        <v>55.8</v>
      </c>
      <c r="H3950">
        <f t="shared" si="977"/>
        <v>1</v>
      </c>
      <c r="I3950">
        <f t="shared" si="978"/>
        <v>0</v>
      </c>
      <c r="J3950">
        <f t="shared" si="979"/>
        <v>1</v>
      </c>
      <c r="K3950">
        <f t="shared" si="980"/>
        <v>0</v>
      </c>
      <c r="L3950">
        <f t="shared" si="981"/>
        <v>0</v>
      </c>
      <c r="M3950">
        <f t="shared" si="982"/>
        <v>1</v>
      </c>
      <c r="N3950">
        <f t="shared" si="983"/>
        <v>0</v>
      </c>
      <c r="O3950">
        <f t="shared" si="984"/>
        <v>0</v>
      </c>
      <c r="P3950">
        <v>5</v>
      </c>
      <c r="Q3950">
        <f t="shared" si="985"/>
        <v>0</v>
      </c>
      <c r="R3950">
        <f t="shared" si="986"/>
        <v>0</v>
      </c>
      <c r="S3950">
        <f t="shared" si="987"/>
        <v>1</v>
      </c>
      <c r="T3950">
        <f t="shared" si="988"/>
        <v>0</v>
      </c>
      <c r="U3950">
        <v>0</v>
      </c>
      <c r="V3950">
        <f t="shared" si="989"/>
        <v>0.34962186074702806</v>
      </c>
      <c r="W3950">
        <f t="shared" si="990"/>
        <v>0.58652587813109902</v>
      </c>
      <c r="X3950">
        <f t="shared" si="991"/>
        <v>0.12223544551221428</v>
      </c>
      <c r="Y3950">
        <f t="shared" si="992"/>
        <v>1</v>
      </c>
      <c r="Z3950" t="s">
        <v>3982</v>
      </c>
    </row>
    <row r="3951" spans="1:26" x14ac:dyDescent="0.25">
      <c r="A3951" t="s">
        <v>29</v>
      </c>
      <c r="B3951" t="s">
        <v>33</v>
      </c>
      <c r="C3951" t="s">
        <v>35</v>
      </c>
      <c r="D3951">
        <v>0</v>
      </c>
      <c r="F3951">
        <v>1</v>
      </c>
      <c r="G3951">
        <v>88.9</v>
      </c>
      <c r="H3951">
        <f t="shared" si="977"/>
        <v>1</v>
      </c>
      <c r="I3951">
        <f t="shared" si="978"/>
        <v>0</v>
      </c>
      <c r="J3951">
        <f t="shared" si="979"/>
        <v>0</v>
      </c>
      <c r="K3951">
        <f t="shared" si="980"/>
        <v>1</v>
      </c>
      <c r="L3951">
        <f t="shared" si="981"/>
        <v>0</v>
      </c>
      <c r="M3951">
        <f t="shared" si="982"/>
        <v>0</v>
      </c>
      <c r="N3951">
        <f t="shared" si="983"/>
        <v>1</v>
      </c>
      <c r="O3951">
        <f t="shared" si="984"/>
        <v>0</v>
      </c>
      <c r="P3951">
        <v>56</v>
      </c>
      <c r="Q3951">
        <f t="shared" si="985"/>
        <v>0</v>
      </c>
      <c r="R3951">
        <f t="shared" si="986"/>
        <v>0</v>
      </c>
      <c r="S3951">
        <f t="shared" si="987"/>
        <v>0</v>
      </c>
      <c r="T3951">
        <f t="shared" si="988"/>
        <v>1</v>
      </c>
      <c r="U3951">
        <v>0</v>
      </c>
      <c r="V3951">
        <f t="shared" si="989"/>
        <v>0.12490857711733297</v>
      </c>
      <c r="W3951">
        <f t="shared" si="990"/>
        <v>0.53118660663631811</v>
      </c>
      <c r="X3951">
        <f t="shared" si="991"/>
        <v>1.5602152637476718E-2</v>
      </c>
      <c r="Y3951">
        <f t="shared" si="992"/>
        <v>0</v>
      </c>
      <c r="Z3951" t="s">
        <v>3983</v>
      </c>
    </row>
    <row r="3952" spans="1:26" x14ac:dyDescent="0.25">
      <c r="A3952" t="s">
        <v>26</v>
      </c>
      <c r="B3952" t="s">
        <v>30</v>
      </c>
      <c r="C3952" t="s">
        <v>25</v>
      </c>
      <c r="D3952">
        <v>0</v>
      </c>
      <c r="F3952">
        <v>1</v>
      </c>
      <c r="G3952">
        <v>57.65</v>
      </c>
      <c r="H3952">
        <f t="shared" si="977"/>
        <v>1</v>
      </c>
      <c r="I3952">
        <f t="shared" si="978"/>
        <v>0</v>
      </c>
      <c r="J3952">
        <f t="shared" si="979"/>
        <v>1</v>
      </c>
      <c r="K3952">
        <f t="shared" si="980"/>
        <v>0</v>
      </c>
      <c r="L3952">
        <f t="shared" si="981"/>
        <v>0</v>
      </c>
      <c r="M3952">
        <f t="shared" si="982"/>
        <v>1</v>
      </c>
      <c r="N3952">
        <f t="shared" si="983"/>
        <v>0</v>
      </c>
      <c r="O3952">
        <f t="shared" si="984"/>
        <v>0</v>
      </c>
      <c r="P3952">
        <v>18</v>
      </c>
      <c r="Q3952">
        <f t="shared" si="985"/>
        <v>0</v>
      </c>
      <c r="R3952">
        <f t="shared" si="986"/>
        <v>1</v>
      </c>
      <c r="S3952">
        <f t="shared" si="987"/>
        <v>0</v>
      </c>
      <c r="T3952">
        <f t="shared" si="988"/>
        <v>0</v>
      </c>
      <c r="U3952">
        <v>0</v>
      </c>
      <c r="V3952">
        <f t="shared" si="989"/>
        <v>0.36619756236550416</v>
      </c>
      <c r="W3952">
        <f t="shared" si="990"/>
        <v>0.59053985691158117</v>
      </c>
      <c r="X3952">
        <f t="shared" si="991"/>
        <v>0.13410065468243731</v>
      </c>
      <c r="Y3952">
        <f t="shared" si="992"/>
        <v>1</v>
      </c>
      <c r="Z3952" t="s">
        <v>3984</v>
      </c>
    </row>
    <row r="3953" spans="1:26" x14ac:dyDescent="0.25">
      <c r="A3953" t="s">
        <v>26</v>
      </c>
      <c r="B3953" t="s">
        <v>27</v>
      </c>
      <c r="C3953" t="s">
        <v>35</v>
      </c>
      <c r="D3953">
        <v>1</v>
      </c>
      <c r="F3953">
        <v>1</v>
      </c>
      <c r="G3953">
        <v>96.2</v>
      </c>
      <c r="H3953">
        <f t="shared" si="977"/>
        <v>0</v>
      </c>
      <c r="I3953">
        <f t="shared" si="978"/>
        <v>1</v>
      </c>
      <c r="J3953">
        <f t="shared" si="979"/>
        <v>0</v>
      </c>
      <c r="K3953">
        <f t="shared" si="980"/>
        <v>1</v>
      </c>
      <c r="L3953">
        <f t="shared" si="981"/>
        <v>0</v>
      </c>
      <c r="M3953">
        <f t="shared" si="982"/>
        <v>1</v>
      </c>
      <c r="N3953">
        <f t="shared" si="983"/>
        <v>0</v>
      </c>
      <c r="O3953">
        <f t="shared" si="984"/>
        <v>0</v>
      </c>
      <c r="P3953">
        <v>49</v>
      </c>
      <c r="Q3953">
        <f t="shared" si="985"/>
        <v>1</v>
      </c>
      <c r="R3953">
        <f t="shared" si="986"/>
        <v>0</v>
      </c>
      <c r="S3953">
        <f t="shared" si="987"/>
        <v>0</v>
      </c>
      <c r="T3953">
        <f t="shared" si="988"/>
        <v>0</v>
      </c>
      <c r="U3953">
        <v>1</v>
      </c>
      <c r="V3953">
        <f t="shared" si="989"/>
        <v>0.54451287391172098</v>
      </c>
      <c r="W3953">
        <f t="shared" si="990"/>
        <v>0.63286160133500147</v>
      </c>
      <c r="X3953">
        <f t="shared" si="991"/>
        <v>0.20746852203215979</v>
      </c>
      <c r="Y3953">
        <f t="shared" si="992"/>
        <v>1</v>
      </c>
      <c r="Z3953" t="s">
        <v>3985</v>
      </c>
    </row>
    <row r="3954" spans="1:26" x14ac:dyDescent="0.25">
      <c r="A3954" t="s">
        <v>45</v>
      </c>
      <c r="B3954" t="s">
        <v>30</v>
      </c>
      <c r="C3954" t="s">
        <v>25</v>
      </c>
      <c r="D3954">
        <v>0</v>
      </c>
      <c r="F3954">
        <v>1</v>
      </c>
      <c r="G3954">
        <v>79.150000000000006</v>
      </c>
      <c r="H3954">
        <f t="shared" si="977"/>
        <v>1</v>
      </c>
      <c r="I3954">
        <f t="shared" si="978"/>
        <v>0</v>
      </c>
      <c r="J3954">
        <f t="shared" si="979"/>
        <v>1</v>
      </c>
      <c r="K3954">
        <f t="shared" si="980"/>
        <v>0</v>
      </c>
      <c r="L3954">
        <f t="shared" si="981"/>
        <v>0</v>
      </c>
      <c r="M3954">
        <f t="shared" si="982"/>
        <v>0</v>
      </c>
      <c r="N3954">
        <f t="shared" si="983"/>
        <v>0</v>
      </c>
      <c r="O3954">
        <f t="shared" si="984"/>
        <v>1</v>
      </c>
      <c r="P3954">
        <v>70</v>
      </c>
      <c r="Q3954">
        <f t="shared" si="985"/>
        <v>0</v>
      </c>
      <c r="R3954">
        <f t="shared" si="986"/>
        <v>1</v>
      </c>
      <c r="S3954">
        <f t="shared" si="987"/>
        <v>0</v>
      </c>
      <c r="T3954">
        <f t="shared" si="988"/>
        <v>0</v>
      </c>
      <c r="U3954">
        <v>0</v>
      </c>
      <c r="V3954">
        <f t="shared" si="989"/>
        <v>5.4636900057531537E-2</v>
      </c>
      <c r="W3954">
        <f t="shared" si="990"/>
        <v>0.51365582807897081</v>
      </c>
      <c r="X3954">
        <f t="shared" si="991"/>
        <v>2.9851908478966899E-3</v>
      </c>
      <c r="Y3954">
        <f t="shared" si="992"/>
        <v>0</v>
      </c>
      <c r="Z3954" t="s">
        <v>3986</v>
      </c>
    </row>
    <row r="3955" spans="1:26" x14ac:dyDescent="0.25">
      <c r="A3955" t="s">
        <v>45</v>
      </c>
      <c r="B3955" t="s">
        <v>38</v>
      </c>
      <c r="C3955" t="s">
        <v>35</v>
      </c>
      <c r="D3955">
        <v>0</v>
      </c>
      <c r="F3955">
        <v>1</v>
      </c>
      <c r="G3955">
        <v>108.05</v>
      </c>
      <c r="H3955">
        <f t="shared" si="977"/>
        <v>1</v>
      </c>
      <c r="I3955">
        <f t="shared" si="978"/>
        <v>0</v>
      </c>
      <c r="J3955">
        <f t="shared" si="979"/>
        <v>0</v>
      </c>
      <c r="K3955">
        <f t="shared" si="980"/>
        <v>1</v>
      </c>
      <c r="L3955">
        <f t="shared" si="981"/>
        <v>0</v>
      </c>
      <c r="M3955">
        <f t="shared" si="982"/>
        <v>0</v>
      </c>
      <c r="N3955">
        <f t="shared" si="983"/>
        <v>0</v>
      </c>
      <c r="O3955">
        <f t="shared" si="984"/>
        <v>1</v>
      </c>
      <c r="P3955">
        <v>72</v>
      </c>
      <c r="Q3955">
        <f t="shared" si="985"/>
        <v>0</v>
      </c>
      <c r="R3955">
        <f t="shared" si="986"/>
        <v>0</v>
      </c>
      <c r="S3955">
        <f t="shared" si="987"/>
        <v>1</v>
      </c>
      <c r="T3955">
        <f t="shared" si="988"/>
        <v>0</v>
      </c>
      <c r="U3955">
        <v>0</v>
      </c>
      <c r="V3955">
        <f t="shared" si="989"/>
        <v>0.11338505059946366</v>
      </c>
      <c r="W3955">
        <f t="shared" si="990"/>
        <v>0.52831593294473855</v>
      </c>
      <c r="X3955">
        <f t="shared" si="991"/>
        <v>1.2856169699442935E-2</v>
      </c>
      <c r="Y3955">
        <f t="shared" si="992"/>
        <v>0</v>
      </c>
      <c r="Z3955" t="s">
        <v>3987</v>
      </c>
    </row>
    <row r="3956" spans="1:26" x14ac:dyDescent="0.25">
      <c r="A3956" t="s">
        <v>26</v>
      </c>
      <c r="B3956" t="s">
        <v>27</v>
      </c>
      <c r="C3956" t="s">
        <v>35</v>
      </c>
      <c r="D3956">
        <v>1</v>
      </c>
      <c r="F3956">
        <v>1</v>
      </c>
      <c r="G3956">
        <v>74.400000000000006</v>
      </c>
      <c r="H3956">
        <f t="shared" si="977"/>
        <v>0</v>
      </c>
      <c r="I3956">
        <f t="shared" si="978"/>
        <v>1</v>
      </c>
      <c r="J3956">
        <f t="shared" si="979"/>
        <v>0</v>
      </c>
      <c r="K3956">
        <f t="shared" si="980"/>
        <v>1</v>
      </c>
      <c r="L3956">
        <f t="shared" si="981"/>
        <v>0</v>
      </c>
      <c r="M3956">
        <f t="shared" si="982"/>
        <v>1</v>
      </c>
      <c r="N3956">
        <f t="shared" si="983"/>
        <v>0</v>
      </c>
      <c r="O3956">
        <f t="shared" si="984"/>
        <v>0</v>
      </c>
      <c r="P3956">
        <v>6</v>
      </c>
      <c r="Q3956">
        <f t="shared" si="985"/>
        <v>1</v>
      </c>
      <c r="R3956">
        <f t="shared" si="986"/>
        <v>0</v>
      </c>
      <c r="S3956">
        <f t="shared" si="987"/>
        <v>0</v>
      </c>
      <c r="T3956">
        <f t="shared" si="988"/>
        <v>0</v>
      </c>
      <c r="U3956">
        <v>1</v>
      </c>
      <c r="V3956">
        <f t="shared" si="989"/>
        <v>0.52908008427192377</v>
      </c>
      <c r="W3956">
        <f t="shared" si="990"/>
        <v>0.62926853068425881</v>
      </c>
      <c r="X3956">
        <f t="shared" si="991"/>
        <v>0.22176556702933842</v>
      </c>
      <c r="Y3956">
        <f t="shared" si="992"/>
        <v>1</v>
      </c>
      <c r="Z3956" t="s">
        <v>3988</v>
      </c>
    </row>
    <row r="3957" spans="1:26" x14ac:dyDescent="0.25">
      <c r="A3957" t="s">
        <v>26</v>
      </c>
      <c r="B3957" t="s">
        <v>27</v>
      </c>
      <c r="C3957" t="s">
        <v>35</v>
      </c>
      <c r="D3957">
        <v>1</v>
      </c>
      <c r="F3957">
        <v>1</v>
      </c>
      <c r="G3957">
        <v>94.8</v>
      </c>
      <c r="H3957">
        <f t="shared" si="977"/>
        <v>0</v>
      </c>
      <c r="I3957">
        <f t="shared" si="978"/>
        <v>1</v>
      </c>
      <c r="J3957">
        <f t="shared" si="979"/>
        <v>0</v>
      </c>
      <c r="K3957">
        <f t="shared" si="980"/>
        <v>1</v>
      </c>
      <c r="L3957">
        <f t="shared" si="981"/>
        <v>0</v>
      </c>
      <c r="M3957">
        <f t="shared" si="982"/>
        <v>1</v>
      </c>
      <c r="N3957">
        <f t="shared" si="983"/>
        <v>0</v>
      </c>
      <c r="O3957">
        <f t="shared" si="984"/>
        <v>0</v>
      </c>
      <c r="P3957">
        <v>17</v>
      </c>
      <c r="Q3957">
        <f t="shared" si="985"/>
        <v>1</v>
      </c>
      <c r="R3957">
        <f t="shared" si="986"/>
        <v>0</v>
      </c>
      <c r="S3957">
        <f t="shared" si="987"/>
        <v>0</v>
      </c>
      <c r="T3957">
        <f t="shared" si="988"/>
        <v>0</v>
      </c>
      <c r="U3957">
        <v>0</v>
      </c>
      <c r="V3957">
        <f t="shared" si="989"/>
        <v>0.54233019633342749</v>
      </c>
      <c r="W3957">
        <f t="shared" si="990"/>
        <v>0.63235431410385134</v>
      </c>
      <c r="X3957">
        <f t="shared" si="991"/>
        <v>0.29412204185505403</v>
      </c>
      <c r="Y3957">
        <f t="shared" si="992"/>
        <v>1</v>
      </c>
      <c r="Z3957" t="s">
        <v>3989</v>
      </c>
    </row>
    <row r="3958" spans="1:26" x14ac:dyDescent="0.25">
      <c r="A3958" t="s">
        <v>26</v>
      </c>
      <c r="B3958" t="s">
        <v>27</v>
      </c>
      <c r="C3958" t="s">
        <v>25</v>
      </c>
      <c r="D3958">
        <v>0</v>
      </c>
      <c r="F3958">
        <v>1</v>
      </c>
      <c r="G3958">
        <v>45.9</v>
      </c>
      <c r="H3958">
        <f t="shared" si="977"/>
        <v>1</v>
      </c>
      <c r="I3958">
        <f t="shared" si="978"/>
        <v>0</v>
      </c>
      <c r="J3958">
        <f t="shared" si="979"/>
        <v>1</v>
      </c>
      <c r="K3958">
        <f t="shared" si="980"/>
        <v>0</v>
      </c>
      <c r="L3958">
        <f t="shared" si="981"/>
        <v>0</v>
      </c>
      <c r="M3958">
        <f t="shared" si="982"/>
        <v>1</v>
      </c>
      <c r="N3958">
        <f t="shared" si="983"/>
        <v>0</v>
      </c>
      <c r="O3958">
        <f t="shared" si="984"/>
        <v>0</v>
      </c>
      <c r="P3958">
        <v>29</v>
      </c>
      <c r="Q3958">
        <f t="shared" si="985"/>
        <v>1</v>
      </c>
      <c r="R3958">
        <f t="shared" si="986"/>
        <v>0</v>
      </c>
      <c r="S3958">
        <f t="shared" si="987"/>
        <v>0</v>
      </c>
      <c r="T3958">
        <f t="shared" si="988"/>
        <v>0</v>
      </c>
      <c r="U3958">
        <v>0</v>
      </c>
      <c r="V3958">
        <f t="shared" si="989"/>
        <v>0.47095555589521831</v>
      </c>
      <c r="W3958">
        <f t="shared" si="990"/>
        <v>0.61560989870572158</v>
      </c>
      <c r="X3958">
        <f t="shared" si="991"/>
        <v>0.22179913562857409</v>
      </c>
      <c r="Y3958">
        <f t="shared" si="992"/>
        <v>1</v>
      </c>
      <c r="Z3958" t="s">
        <v>3990</v>
      </c>
    </row>
    <row r="3959" spans="1:26" x14ac:dyDescent="0.25">
      <c r="A3959" t="s">
        <v>26</v>
      </c>
      <c r="B3959" t="s">
        <v>27</v>
      </c>
      <c r="C3959" t="s">
        <v>35</v>
      </c>
      <c r="D3959">
        <v>0</v>
      </c>
      <c r="F3959">
        <v>1</v>
      </c>
      <c r="G3959">
        <v>105.3</v>
      </c>
      <c r="H3959">
        <f t="shared" si="977"/>
        <v>1</v>
      </c>
      <c r="I3959">
        <f t="shared" si="978"/>
        <v>0</v>
      </c>
      <c r="J3959">
        <f t="shared" si="979"/>
        <v>0</v>
      </c>
      <c r="K3959">
        <f t="shared" si="980"/>
        <v>1</v>
      </c>
      <c r="L3959">
        <f t="shared" si="981"/>
        <v>0</v>
      </c>
      <c r="M3959">
        <f t="shared" si="982"/>
        <v>1</v>
      </c>
      <c r="N3959">
        <f t="shared" si="983"/>
        <v>0</v>
      </c>
      <c r="O3959">
        <f t="shared" si="984"/>
        <v>0</v>
      </c>
      <c r="P3959">
        <v>6</v>
      </c>
      <c r="Q3959">
        <f t="shared" si="985"/>
        <v>1</v>
      </c>
      <c r="R3959">
        <f t="shared" si="986"/>
        <v>0</v>
      </c>
      <c r="S3959">
        <f t="shared" si="987"/>
        <v>0</v>
      </c>
      <c r="T3959">
        <f t="shared" si="988"/>
        <v>0</v>
      </c>
      <c r="U3959">
        <v>1</v>
      </c>
      <c r="V3959">
        <f t="shared" si="989"/>
        <v>0.56356344743138431</v>
      </c>
      <c r="W3959">
        <f t="shared" si="990"/>
        <v>0.63727665166862335</v>
      </c>
      <c r="X3959">
        <f t="shared" si="991"/>
        <v>0.19047686441797804</v>
      </c>
      <c r="Y3959">
        <f t="shared" si="992"/>
        <v>1</v>
      </c>
      <c r="Z3959" t="s">
        <v>3991</v>
      </c>
    </row>
    <row r="3960" spans="1:26" x14ac:dyDescent="0.25">
      <c r="A3960" t="s">
        <v>45</v>
      </c>
      <c r="B3960" t="s">
        <v>27</v>
      </c>
      <c r="C3960" t="s">
        <v>35</v>
      </c>
      <c r="D3960">
        <v>0</v>
      </c>
      <c r="F3960">
        <v>1</v>
      </c>
      <c r="G3960">
        <v>102.6</v>
      </c>
      <c r="H3960">
        <f t="shared" si="977"/>
        <v>1</v>
      </c>
      <c r="I3960">
        <f t="shared" si="978"/>
        <v>0</v>
      </c>
      <c r="J3960">
        <f t="shared" si="979"/>
        <v>0</v>
      </c>
      <c r="K3960">
        <f t="shared" si="980"/>
        <v>1</v>
      </c>
      <c r="L3960">
        <f t="shared" si="981"/>
        <v>0</v>
      </c>
      <c r="M3960">
        <f t="shared" si="982"/>
        <v>0</v>
      </c>
      <c r="N3960">
        <f t="shared" si="983"/>
        <v>0</v>
      </c>
      <c r="O3960">
        <f t="shared" si="984"/>
        <v>1</v>
      </c>
      <c r="P3960">
        <v>63</v>
      </c>
      <c r="Q3960">
        <f t="shared" si="985"/>
        <v>1</v>
      </c>
      <c r="R3960">
        <f t="shared" si="986"/>
        <v>0</v>
      </c>
      <c r="S3960">
        <f t="shared" si="987"/>
        <v>0</v>
      </c>
      <c r="T3960">
        <f t="shared" si="988"/>
        <v>0</v>
      </c>
      <c r="U3960">
        <v>0</v>
      </c>
      <c r="V3960">
        <f t="shared" si="989"/>
        <v>0.22796509323149847</v>
      </c>
      <c r="W3960">
        <f t="shared" si="990"/>
        <v>0.55674573862042631</v>
      </c>
      <c r="X3960">
        <f t="shared" si="991"/>
        <v>5.196808373204579E-2</v>
      </c>
      <c r="Y3960">
        <f t="shared" si="992"/>
        <v>0</v>
      </c>
      <c r="Z3960" t="s">
        <v>3992</v>
      </c>
    </row>
    <row r="3961" spans="1:26" x14ac:dyDescent="0.25">
      <c r="A3961" t="s">
        <v>26</v>
      </c>
      <c r="B3961" t="s">
        <v>33</v>
      </c>
      <c r="C3961" t="s">
        <v>35</v>
      </c>
      <c r="D3961">
        <v>0</v>
      </c>
      <c r="F3961">
        <v>1</v>
      </c>
      <c r="G3961">
        <v>73.849999999999994</v>
      </c>
      <c r="H3961">
        <f t="shared" si="977"/>
        <v>1</v>
      </c>
      <c r="I3961">
        <f t="shared" si="978"/>
        <v>0</v>
      </c>
      <c r="J3961">
        <f t="shared" si="979"/>
        <v>0</v>
      </c>
      <c r="K3961">
        <f t="shared" si="980"/>
        <v>1</v>
      </c>
      <c r="L3961">
        <f t="shared" si="981"/>
        <v>0</v>
      </c>
      <c r="M3961">
        <f t="shared" si="982"/>
        <v>1</v>
      </c>
      <c r="N3961">
        <f t="shared" si="983"/>
        <v>0</v>
      </c>
      <c r="O3961">
        <f t="shared" si="984"/>
        <v>0</v>
      </c>
      <c r="P3961">
        <v>16</v>
      </c>
      <c r="Q3961">
        <f t="shared" si="985"/>
        <v>0</v>
      </c>
      <c r="R3961">
        <f t="shared" si="986"/>
        <v>0</v>
      </c>
      <c r="S3961">
        <f t="shared" si="987"/>
        <v>0</v>
      </c>
      <c r="T3961">
        <f t="shared" si="988"/>
        <v>1</v>
      </c>
      <c r="U3961">
        <v>1</v>
      </c>
      <c r="V3961">
        <f t="shared" si="989"/>
        <v>0.37289964169212747</v>
      </c>
      <c r="W3961">
        <f t="shared" si="990"/>
        <v>0.59215944783916785</v>
      </c>
      <c r="X3961">
        <f t="shared" si="991"/>
        <v>0.39325485938986204</v>
      </c>
      <c r="Y3961">
        <f t="shared" si="992"/>
        <v>1</v>
      </c>
      <c r="Z3961" t="s">
        <v>3993</v>
      </c>
    </row>
    <row r="3962" spans="1:26" x14ac:dyDescent="0.25">
      <c r="A3962" t="s">
        <v>29</v>
      </c>
      <c r="B3962" t="s">
        <v>33</v>
      </c>
      <c r="C3962" t="s">
        <v>25</v>
      </c>
      <c r="D3962">
        <v>0</v>
      </c>
      <c r="F3962">
        <v>1</v>
      </c>
      <c r="G3962">
        <v>61.35</v>
      </c>
      <c r="H3962">
        <f t="shared" si="977"/>
        <v>1</v>
      </c>
      <c r="I3962">
        <f t="shared" si="978"/>
        <v>0</v>
      </c>
      <c r="J3962">
        <f t="shared" si="979"/>
        <v>1</v>
      </c>
      <c r="K3962">
        <f t="shared" si="980"/>
        <v>0</v>
      </c>
      <c r="L3962">
        <f t="shared" si="981"/>
        <v>0</v>
      </c>
      <c r="M3962">
        <f t="shared" si="982"/>
        <v>0</v>
      </c>
      <c r="N3962">
        <f t="shared" si="983"/>
        <v>1</v>
      </c>
      <c r="O3962">
        <f t="shared" si="984"/>
        <v>0</v>
      </c>
      <c r="P3962">
        <v>59</v>
      </c>
      <c r="Q3962">
        <f t="shared" si="985"/>
        <v>0</v>
      </c>
      <c r="R3962">
        <f t="shared" si="986"/>
        <v>0</v>
      </c>
      <c r="S3962">
        <f t="shared" si="987"/>
        <v>0</v>
      </c>
      <c r="T3962">
        <f t="shared" si="988"/>
        <v>1</v>
      </c>
      <c r="U3962">
        <v>0</v>
      </c>
      <c r="V3962">
        <f t="shared" si="989"/>
        <v>8.1956600487343545E-2</v>
      </c>
      <c r="W3962">
        <f t="shared" si="990"/>
        <v>0.52047768921559301</v>
      </c>
      <c r="X3962">
        <f t="shared" si="991"/>
        <v>6.7168843634420406E-3</v>
      </c>
      <c r="Y3962">
        <f t="shared" si="992"/>
        <v>0</v>
      </c>
      <c r="Z3962" t="s">
        <v>3994</v>
      </c>
    </row>
    <row r="3963" spans="1:26" x14ac:dyDescent="0.25">
      <c r="A3963" t="s">
        <v>26</v>
      </c>
      <c r="B3963" t="s">
        <v>27</v>
      </c>
      <c r="C3963" t="s">
        <v>25</v>
      </c>
      <c r="D3963">
        <v>0</v>
      </c>
      <c r="F3963">
        <v>1</v>
      </c>
      <c r="G3963">
        <v>57.55</v>
      </c>
      <c r="H3963">
        <f t="shared" si="977"/>
        <v>1</v>
      </c>
      <c r="I3963">
        <f t="shared" si="978"/>
        <v>0</v>
      </c>
      <c r="J3963">
        <f t="shared" si="979"/>
        <v>1</v>
      </c>
      <c r="K3963">
        <f t="shared" si="980"/>
        <v>0</v>
      </c>
      <c r="L3963">
        <f t="shared" si="981"/>
        <v>0</v>
      </c>
      <c r="M3963">
        <f t="shared" si="982"/>
        <v>1</v>
      </c>
      <c r="N3963">
        <f t="shared" si="983"/>
        <v>0</v>
      </c>
      <c r="O3963">
        <f t="shared" si="984"/>
        <v>0</v>
      </c>
      <c r="P3963">
        <v>3</v>
      </c>
      <c r="Q3963">
        <f t="shared" si="985"/>
        <v>1</v>
      </c>
      <c r="R3963">
        <f t="shared" si="986"/>
        <v>0</v>
      </c>
      <c r="S3963">
        <f t="shared" si="987"/>
        <v>0</v>
      </c>
      <c r="T3963">
        <f t="shared" si="988"/>
        <v>0</v>
      </c>
      <c r="U3963">
        <v>0</v>
      </c>
      <c r="V3963">
        <f t="shared" si="989"/>
        <v>0.48425538219669051</v>
      </c>
      <c r="W3963">
        <f t="shared" si="990"/>
        <v>0.61875221655477874</v>
      </c>
      <c r="X3963">
        <f t="shared" si="991"/>
        <v>0.2345032751864628</v>
      </c>
      <c r="Y3963">
        <f t="shared" si="992"/>
        <v>1</v>
      </c>
      <c r="Z3963" t="s">
        <v>3995</v>
      </c>
    </row>
    <row r="3964" spans="1:26" x14ac:dyDescent="0.25">
      <c r="A3964" t="s">
        <v>26</v>
      </c>
      <c r="B3964" t="s">
        <v>30</v>
      </c>
      <c r="C3964" t="s">
        <v>25</v>
      </c>
      <c r="D3964">
        <v>0</v>
      </c>
      <c r="F3964">
        <v>1</v>
      </c>
      <c r="G3964">
        <v>29.25</v>
      </c>
      <c r="H3964">
        <f t="shared" si="977"/>
        <v>1</v>
      </c>
      <c r="I3964">
        <f t="shared" si="978"/>
        <v>0</v>
      </c>
      <c r="J3964">
        <f t="shared" si="979"/>
        <v>1</v>
      </c>
      <c r="K3964">
        <f t="shared" si="980"/>
        <v>0</v>
      </c>
      <c r="L3964">
        <f t="shared" si="981"/>
        <v>0</v>
      </c>
      <c r="M3964">
        <f t="shared" si="982"/>
        <v>1</v>
      </c>
      <c r="N3964">
        <f t="shared" si="983"/>
        <v>0</v>
      </c>
      <c r="O3964">
        <f t="shared" si="984"/>
        <v>0</v>
      </c>
      <c r="P3964">
        <v>8</v>
      </c>
      <c r="Q3964">
        <f t="shared" si="985"/>
        <v>0</v>
      </c>
      <c r="R3964">
        <f t="shared" si="986"/>
        <v>1</v>
      </c>
      <c r="S3964">
        <f t="shared" si="987"/>
        <v>0</v>
      </c>
      <c r="T3964">
        <f t="shared" si="988"/>
        <v>0</v>
      </c>
      <c r="U3964">
        <v>0</v>
      </c>
      <c r="V3964">
        <f t="shared" si="989"/>
        <v>0.32192038863440797</v>
      </c>
      <c r="W3964">
        <f t="shared" si="990"/>
        <v>0.57979219414793115</v>
      </c>
      <c r="X3964">
        <f t="shared" si="991"/>
        <v>0.10363273661852826</v>
      </c>
      <c r="Y3964">
        <f t="shared" si="992"/>
        <v>0</v>
      </c>
      <c r="Z3964" t="s">
        <v>3996</v>
      </c>
    </row>
    <row r="3965" spans="1:26" x14ac:dyDescent="0.25">
      <c r="A3965" t="s">
        <v>26</v>
      </c>
      <c r="B3965" t="s">
        <v>27</v>
      </c>
      <c r="C3965" t="s">
        <v>35</v>
      </c>
      <c r="D3965">
        <v>1</v>
      </c>
      <c r="F3965">
        <v>1</v>
      </c>
      <c r="G3965">
        <v>84.55</v>
      </c>
      <c r="H3965">
        <f t="shared" si="977"/>
        <v>0</v>
      </c>
      <c r="I3965">
        <f t="shared" si="978"/>
        <v>1</v>
      </c>
      <c r="J3965">
        <f t="shared" si="979"/>
        <v>0</v>
      </c>
      <c r="K3965">
        <f t="shared" si="980"/>
        <v>1</v>
      </c>
      <c r="L3965">
        <f t="shared" si="981"/>
        <v>0</v>
      </c>
      <c r="M3965">
        <f t="shared" si="982"/>
        <v>1</v>
      </c>
      <c r="N3965">
        <f t="shared" si="983"/>
        <v>0</v>
      </c>
      <c r="O3965">
        <f t="shared" si="984"/>
        <v>0</v>
      </c>
      <c r="P3965">
        <v>7</v>
      </c>
      <c r="Q3965">
        <f t="shared" si="985"/>
        <v>1</v>
      </c>
      <c r="R3965">
        <f t="shared" si="986"/>
        <v>0</v>
      </c>
      <c r="S3965">
        <f t="shared" si="987"/>
        <v>0</v>
      </c>
      <c r="T3965">
        <f t="shared" si="988"/>
        <v>0</v>
      </c>
      <c r="U3965">
        <v>1</v>
      </c>
      <c r="V3965">
        <f t="shared" si="989"/>
        <v>0.52634987834949321</v>
      </c>
      <c r="W3965">
        <f t="shared" si="990"/>
        <v>0.62863137743391573</v>
      </c>
      <c r="X3965">
        <f t="shared" si="991"/>
        <v>0.22434443773953988</v>
      </c>
      <c r="Y3965">
        <f t="shared" si="992"/>
        <v>1</v>
      </c>
      <c r="Z3965" t="s">
        <v>3997</v>
      </c>
    </row>
    <row r="3966" spans="1:26" x14ac:dyDescent="0.25">
      <c r="A3966" t="s">
        <v>45</v>
      </c>
      <c r="B3966" t="s">
        <v>38</v>
      </c>
      <c r="C3966" t="s">
        <v>23</v>
      </c>
      <c r="D3966">
        <v>0</v>
      </c>
      <c r="F3966">
        <v>1</v>
      </c>
      <c r="G3966">
        <v>19.600000000000001</v>
      </c>
      <c r="H3966">
        <f t="shared" si="977"/>
        <v>1</v>
      </c>
      <c r="I3966">
        <f t="shared" si="978"/>
        <v>0</v>
      </c>
      <c r="J3966">
        <f t="shared" si="979"/>
        <v>0</v>
      </c>
      <c r="K3966">
        <f t="shared" si="980"/>
        <v>0</v>
      </c>
      <c r="L3966">
        <f t="shared" si="981"/>
        <v>1</v>
      </c>
      <c r="M3966">
        <f t="shared" si="982"/>
        <v>0</v>
      </c>
      <c r="N3966">
        <f t="shared" si="983"/>
        <v>0</v>
      </c>
      <c r="O3966">
        <f t="shared" si="984"/>
        <v>1</v>
      </c>
      <c r="P3966">
        <v>68</v>
      </c>
      <c r="Q3966">
        <f t="shared" si="985"/>
        <v>0</v>
      </c>
      <c r="R3966">
        <f t="shared" si="986"/>
        <v>0</v>
      </c>
      <c r="S3966">
        <f t="shared" si="987"/>
        <v>1</v>
      </c>
      <c r="T3966">
        <f t="shared" si="988"/>
        <v>0</v>
      </c>
      <c r="U3966">
        <v>0</v>
      </c>
      <c r="V3966">
        <f t="shared" si="989"/>
        <v>-6.6933058977443158E-2</v>
      </c>
      <c r="W3966">
        <f t="shared" si="990"/>
        <v>0.48327297959162119</v>
      </c>
      <c r="X3966">
        <f t="shared" si="991"/>
        <v>4.480034384077884E-3</v>
      </c>
      <c r="Y3966">
        <f t="shared" si="992"/>
        <v>0</v>
      </c>
      <c r="Z3966" t="s">
        <v>3998</v>
      </c>
    </row>
    <row r="3967" spans="1:26" x14ac:dyDescent="0.25">
      <c r="A3967" t="s">
        <v>45</v>
      </c>
      <c r="B3967" t="s">
        <v>38</v>
      </c>
      <c r="C3967" t="s">
        <v>35</v>
      </c>
      <c r="D3967">
        <v>0</v>
      </c>
      <c r="F3967">
        <v>1</v>
      </c>
      <c r="G3967">
        <v>111.75</v>
      </c>
      <c r="H3967">
        <f t="shared" si="977"/>
        <v>1</v>
      </c>
      <c r="I3967">
        <f t="shared" si="978"/>
        <v>0</v>
      </c>
      <c r="J3967">
        <f t="shared" si="979"/>
        <v>0</v>
      </c>
      <c r="K3967">
        <f t="shared" si="980"/>
        <v>1</v>
      </c>
      <c r="L3967">
        <f t="shared" si="981"/>
        <v>0</v>
      </c>
      <c r="M3967">
        <f t="shared" si="982"/>
        <v>0</v>
      </c>
      <c r="N3967">
        <f t="shared" si="983"/>
        <v>0</v>
      </c>
      <c r="O3967">
        <f t="shared" si="984"/>
        <v>1</v>
      </c>
      <c r="P3967">
        <v>68</v>
      </c>
      <c r="Q3967">
        <f t="shared" si="985"/>
        <v>0</v>
      </c>
      <c r="R3967">
        <f t="shared" si="986"/>
        <v>0</v>
      </c>
      <c r="S3967">
        <f t="shared" si="987"/>
        <v>1</v>
      </c>
      <c r="T3967">
        <f t="shared" si="988"/>
        <v>0</v>
      </c>
      <c r="U3967">
        <v>0</v>
      </c>
      <c r="V3967">
        <f t="shared" si="989"/>
        <v>0.11915355562781069</v>
      </c>
      <c r="W3967">
        <f t="shared" si="990"/>
        <v>0.52975319531151988</v>
      </c>
      <c r="X3967">
        <f t="shared" si="991"/>
        <v>1.4197569818749776E-2</v>
      </c>
      <c r="Y3967">
        <f t="shared" si="992"/>
        <v>0</v>
      </c>
      <c r="Z3967" t="s">
        <v>3999</v>
      </c>
    </row>
    <row r="3968" spans="1:26" x14ac:dyDescent="0.25">
      <c r="A3968" t="s">
        <v>29</v>
      </c>
      <c r="B3968" t="s">
        <v>27</v>
      </c>
      <c r="C3968" t="s">
        <v>35</v>
      </c>
      <c r="D3968">
        <v>1</v>
      </c>
      <c r="F3968">
        <v>1</v>
      </c>
      <c r="G3968">
        <v>106.5</v>
      </c>
      <c r="H3968">
        <f t="shared" si="977"/>
        <v>0</v>
      </c>
      <c r="I3968">
        <f t="shared" si="978"/>
        <v>1</v>
      </c>
      <c r="J3968">
        <f t="shared" si="979"/>
        <v>0</v>
      </c>
      <c r="K3968">
        <f t="shared" si="980"/>
        <v>1</v>
      </c>
      <c r="L3968">
        <f t="shared" si="981"/>
        <v>0</v>
      </c>
      <c r="M3968">
        <f t="shared" si="982"/>
        <v>0</v>
      </c>
      <c r="N3968">
        <f t="shared" si="983"/>
        <v>1</v>
      </c>
      <c r="O3968">
        <f t="shared" si="984"/>
        <v>0</v>
      </c>
      <c r="P3968">
        <v>52</v>
      </c>
      <c r="Q3968">
        <f t="shared" si="985"/>
        <v>1</v>
      </c>
      <c r="R3968">
        <f t="shared" si="986"/>
        <v>0</v>
      </c>
      <c r="S3968">
        <f t="shared" si="987"/>
        <v>0</v>
      </c>
      <c r="T3968">
        <f t="shared" si="988"/>
        <v>0</v>
      </c>
      <c r="U3968">
        <v>0</v>
      </c>
      <c r="V3968">
        <f t="shared" si="989"/>
        <v>0.29397946538561504</v>
      </c>
      <c r="W3968">
        <f t="shared" si="990"/>
        <v>0.5729700916148659</v>
      </c>
      <c r="X3968">
        <f t="shared" si="991"/>
        <v>8.6423926068412024E-2</v>
      </c>
      <c r="Y3968">
        <f t="shared" si="992"/>
        <v>0</v>
      </c>
      <c r="Z3968" t="s">
        <v>4000</v>
      </c>
    </row>
    <row r="3969" spans="1:26" x14ac:dyDescent="0.25">
      <c r="A3969" t="s">
        <v>45</v>
      </c>
      <c r="B3969" t="s">
        <v>38</v>
      </c>
      <c r="C3969" t="s">
        <v>35</v>
      </c>
      <c r="D3969">
        <v>0</v>
      </c>
      <c r="F3969">
        <v>1</v>
      </c>
      <c r="G3969">
        <v>107.7</v>
      </c>
      <c r="H3969">
        <f t="shared" si="977"/>
        <v>1</v>
      </c>
      <c r="I3969">
        <f t="shared" si="978"/>
        <v>0</v>
      </c>
      <c r="J3969">
        <f t="shared" si="979"/>
        <v>0</v>
      </c>
      <c r="K3969">
        <f t="shared" si="980"/>
        <v>1</v>
      </c>
      <c r="L3969">
        <f t="shared" si="981"/>
        <v>0</v>
      </c>
      <c r="M3969">
        <f t="shared" si="982"/>
        <v>0</v>
      </c>
      <c r="N3969">
        <f t="shared" si="983"/>
        <v>0</v>
      </c>
      <c r="O3969">
        <f t="shared" si="984"/>
        <v>1</v>
      </c>
      <c r="P3969">
        <v>72</v>
      </c>
      <c r="Q3969">
        <f t="shared" si="985"/>
        <v>0</v>
      </c>
      <c r="R3969">
        <f t="shared" si="986"/>
        <v>0</v>
      </c>
      <c r="S3969">
        <f t="shared" si="987"/>
        <v>1</v>
      </c>
      <c r="T3969">
        <f t="shared" si="988"/>
        <v>0</v>
      </c>
      <c r="U3969">
        <v>0</v>
      </c>
      <c r="V3969">
        <f t="shared" si="989"/>
        <v>9.4284762839832004E-2</v>
      </c>
      <c r="W3969">
        <f t="shared" si="990"/>
        <v>0.52355374464817805</v>
      </c>
      <c r="X3969">
        <f t="shared" si="991"/>
        <v>8.8896165037633656E-3</v>
      </c>
      <c r="Y3969">
        <f t="shared" si="992"/>
        <v>0</v>
      </c>
      <c r="Z3969" t="s">
        <v>4001</v>
      </c>
    </row>
    <row r="3970" spans="1:26" x14ac:dyDescent="0.25">
      <c r="A3970" t="s">
        <v>29</v>
      </c>
      <c r="B3970" t="s">
        <v>30</v>
      </c>
      <c r="C3970" t="s">
        <v>23</v>
      </c>
      <c r="D3970">
        <v>0</v>
      </c>
      <c r="F3970">
        <v>1</v>
      </c>
      <c r="G3970">
        <v>19.3</v>
      </c>
      <c r="H3970">
        <f t="shared" si="977"/>
        <v>1</v>
      </c>
      <c r="I3970">
        <f t="shared" si="978"/>
        <v>0</v>
      </c>
      <c r="J3970">
        <f t="shared" si="979"/>
        <v>0</v>
      </c>
      <c r="K3970">
        <f t="shared" si="980"/>
        <v>0</v>
      </c>
      <c r="L3970">
        <f t="shared" si="981"/>
        <v>1</v>
      </c>
      <c r="M3970">
        <f t="shared" si="982"/>
        <v>0</v>
      </c>
      <c r="N3970">
        <f t="shared" si="983"/>
        <v>1</v>
      </c>
      <c r="O3970">
        <f t="shared" si="984"/>
        <v>0</v>
      </c>
      <c r="P3970">
        <v>32</v>
      </c>
      <c r="Q3970">
        <f t="shared" si="985"/>
        <v>0</v>
      </c>
      <c r="R3970">
        <f t="shared" si="986"/>
        <v>1</v>
      </c>
      <c r="S3970">
        <f t="shared" si="987"/>
        <v>0</v>
      </c>
      <c r="T3970">
        <f t="shared" si="988"/>
        <v>0</v>
      </c>
      <c r="U3970">
        <v>0</v>
      </c>
      <c r="V3970">
        <f t="shared" si="989"/>
        <v>-1.2329888818962732E-2</v>
      </c>
      <c r="W3970">
        <f t="shared" si="990"/>
        <v>0.49691756684603289</v>
      </c>
      <c r="X3970">
        <f t="shared" si="991"/>
        <v>1.5202615828798218E-4</v>
      </c>
      <c r="Y3970">
        <f t="shared" si="992"/>
        <v>0</v>
      </c>
      <c r="Z3970" t="s">
        <v>4002</v>
      </c>
    </row>
    <row r="3971" spans="1:26" x14ac:dyDescent="0.25">
      <c r="A3971" t="s">
        <v>45</v>
      </c>
      <c r="B3971" t="s">
        <v>33</v>
      </c>
      <c r="C3971" t="s">
        <v>23</v>
      </c>
      <c r="D3971">
        <v>0</v>
      </c>
      <c r="F3971">
        <v>1</v>
      </c>
      <c r="G3971">
        <v>20.05</v>
      </c>
      <c r="H3971">
        <f t="shared" ref="H3971:H4034" si="993">IF(D3971:D11013=0,1,0)</f>
        <v>1</v>
      </c>
      <c r="I3971">
        <f t="shared" ref="I3971:I4034" si="994">IF(D3971:D11013=1,1,0)</f>
        <v>0</v>
      </c>
      <c r="J3971">
        <f t="shared" ref="J3971:J4034" si="995">IF(C3971:C11013="DSL",1,0)</f>
        <v>0</v>
      </c>
      <c r="K3971">
        <f t="shared" ref="K3971:K4034" si="996">IF(C3971:C11013="Fiber optic",1,0)</f>
        <v>0</v>
      </c>
      <c r="L3971">
        <f t="shared" ref="L3971:L4034" si="997">IF(C3971:C11013="No",1,0)</f>
        <v>1</v>
      </c>
      <c r="M3971">
        <f t="shared" ref="M3971:M4034" si="998">IF(A3971:A11013="Month-to-month",1,0)</f>
        <v>0</v>
      </c>
      <c r="N3971">
        <f t="shared" ref="N3971:N4034" si="999">IF(A3971:A11013="ONE YEAR",1,0)</f>
        <v>0</v>
      </c>
      <c r="O3971">
        <f t="shared" ref="O3971:O4034" si="1000">IF(A3971:A11013="two year",1,0)</f>
        <v>1</v>
      </c>
      <c r="P3971">
        <v>72</v>
      </c>
      <c r="Q3971">
        <f t="shared" ref="Q3971:Q4034" si="1001">IF(B3971:B11013="Electronic check",1,0)</f>
        <v>0</v>
      </c>
      <c r="R3971">
        <f t="shared" ref="R3971:R4034" si="1002">IF(B3971:B11013="Mailed check",1,0)</f>
        <v>0</v>
      </c>
      <c r="S3971">
        <f t="shared" ref="S3971:S4034" si="1003">IF(B3971:B11013="Credit card (automatic)",1,0)</f>
        <v>0</v>
      </c>
      <c r="T3971">
        <f t="shared" ref="T3971:T4034" si="1004">IF(B3971:B11013="Bank transfer (automatic)",1,0)</f>
        <v>1</v>
      </c>
      <c r="U3971">
        <v>0</v>
      </c>
      <c r="V3971">
        <f t="shared" si="989"/>
        <v>-6.6231484041563121E-2</v>
      </c>
      <c r="W3971">
        <f t="shared" si="990"/>
        <v>0.48344817907851168</v>
      </c>
      <c r="X3971">
        <f t="shared" si="991"/>
        <v>4.3866094783478306E-3</v>
      </c>
      <c r="Y3971">
        <f t="shared" si="992"/>
        <v>0</v>
      </c>
      <c r="Z3971" t="s">
        <v>4003</v>
      </c>
    </row>
    <row r="3972" spans="1:26" x14ac:dyDescent="0.25">
      <c r="A3972" t="s">
        <v>26</v>
      </c>
      <c r="B3972" t="s">
        <v>38</v>
      </c>
      <c r="C3972" t="s">
        <v>35</v>
      </c>
      <c r="D3972">
        <v>0</v>
      </c>
      <c r="F3972">
        <v>1</v>
      </c>
      <c r="G3972">
        <v>69.95</v>
      </c>
      <c r="H3972">
        <f t="shared" si="993"/>
        <v>1</v>
      </c>
      <c r="I3972">
        <f t="shared" si="994"/>
        <v>0</v>
      </c>
      <c r="J3972">
        <f t="shared" si="995"/>
        <v>0</v>
      </c>
      <c r="K3972">
        <f t="shared" si="996"/>
        <v>1</v>
      </c>
      <c r="L3972">
        <f t="shared" si="997"/>
        <v>0</v>
      </c>
      <c r="M3972">
        <f t="shared" si="998"/>
        <v>1</v>
      </c>
      <c r="N3972">
        <f t="shared" si="999"/>
        <v>0</v>
      </c>
      <c r="O3972">
        <f t="shared" si="1000"/>
        <v>0</v>
      </c>
      <c r="P3972">
        <v>1</v>
      </c>
      <c r="Q3972">
        <f t="shared" si="1001"/>
        <v>0</v>
      </c>
      <c r="R3972">
        <f t="shared" si="1002"/>
        <v>0</v>
      </c>
      <c r="S3972">
        <f t="shared" si="1003"/>
        <v>1</v>
      </c>
      <c r="T3972">
        <f t="shared" si="1004"/>
        <v>0</v>
      </c>
      <c r="U3972">
        <v>0</v>
      </c>
      <c r="V3972">
        <f t="shared" ref="V3972:V4035" si="1005">G3972*$G$2+H3973*$H$2+K3973*$K$2+M3972*$M$2+O3972*$O$2+Q3972*$Q$2+L3972*$L$2</f>
        <v>0.36681932558116709</v>
      </c>
      <c r="W3972">
        <f t="shared" ref="W3972:W4035" si="1006">1/ (1+EXP(-V3972))</f>
        <v>0.59069019236498932</v>
      </c>
      <c r="X3972">
        <f t="shared" ref="X3972:X4035" si="1007">(U3972-V3972)^2</f>
        <v>0.13455641761982226</v>
      </c>
      <c r="Y3972">
        <f t="shared" ref="Y3972:Y4035" si="1008">IF(W3972&gt;=0.58,1,0)</f>
        <v>1</v>
      </c>
      <c r="Z3972" t="s">
        <v>4004</v>
      </c>
    </row>
    <row r="3973" spans="1:26" x14ac:dyDescent="0.25">
      <c r="A3973" t="s">
        <v>29</v>
      </c>
      <c r="B3973" t="s">
        <v>38</v>
      </c>
      <c r="C3973" t="s">
        <v>25</v>
      </c>
      <c r="D3973">
        <v>0</v>
      </c>
      <c r="F3973">
        <v>1</v>
      </c>
      <c r="G3973">
        <v>63.7</v>
      </c>
      <c r="H3973">
        <f t="shared" si="993"/>
        <v>1</v>
      </c>
      <c r="I3973">
        <f t="shared" si="994"/>
        <v>0</v>
      </c>
      <c r="J3973">
        <f t="shared" si="995"/>
        <v>1</v>
      </c>
      <c r="K3973">
        <f t="shared" si="996"/>
        <v>0</v>
      </c>
      <c r="L3973">
        <f t="shared" si="997"/>
        <v>0</v>
      </c>
      <c r="M3973">
        <f t="shared" si="998"/>
        <v>0</v>
      </c>
      <c r="N3973">
        <f t="shared" si="999"/>
        <v>1</v>
      </c>
      <c r="O3973">
        <f t="shared" si="1000"/>
        <v>0</v>
      </c>
      <c r="P3973">
        <v>42</v>
      </c>
      <c r="Q3973">
        <f t="shared" si="1001"/>
        <v>0</v>
      </c>
      <c r="R3973">
        <f t="shared" si="1002"/>
        <v>0</v>
      </c>
      <c r="S3973">
        <f t="shared" si="1003"/>
        <v>1</v>
      </c>
      <c r="T3973">
        <f t="shared" si="1004"/>
        <v>0</v>
      </c>
      <c r="U3973">
        <v>0</v>
      </c>
      <c r="V3973">
        <f t="shared" si="1005"/>
        <v>8.5620380708050448E-2</v>
      </c>
      <c r="W3973">
        <f t="shared" si="1006"/>
        <v>0.5213920282949589</v>
      </c>
      <c r="X3973">
        <f t="shared" si="1007"/>
        <v>7.3308495925914971E-3</v>
      </c>
      <c r="Y3973">
        <f t="shared" si="1008"/>
        <v>0</v>
      </c>
      <c r="Z3973" t="s">
        <v>4005</v>
      </c>
    </row>
    <row r="3974" spans="1:26" x14ac:dyDescent="0.25">
      <c r="A3974" t="s">
        <v>45</v>
      </c>
      <c r="B3974" t="s">
        <v>38</v>
      </c>
      <c r="C3974" t="s">
        <v>23</v>
      </c>
      <c r="D3974">
        <v>0</v>
      </c>
      <c r="F3974">
        <v>1</v>
      </c>
      <c r="G3974">
        <v>24.75</v>
      </c>
      <c r="H3974">
        <f t="shared" si="993"/>
        <v>1</v>
      </c>
      <c r="I3974">
        <f t="shared" si="994"/>
        <v>0</v>
      </c>
      <c r="J3974">
        <f t="shared" si="995"/>
        <v>0</v>
      </c>
      <c r="K3974">
        <f t="shared" si="996"/>
        <v>0</v>
      </c>
      <c r="L3974">
        <f t="shared" si="997"/>
        <v>1</v>
      </c>
      <c r="M3974">
        <f t="shared" si="998"/>
        <v>0</v>
      </c>
      <c r="N3974">
        <f t="shared" si="999"/>
        <v>0</v>
      </c>
      <c r="O3974">
        <f t="shared" si="1000"/>
        <v>1</v>
      </c>
      <c r="P3974">
        <v>25</v>
      </c>
      <c r="Q3974">
        <f t="shared" si="1001"/>
        <v>0</v>
      </c>
      <c r="R3974">
        <f t="shared" si="1002"/>
        <v>0</v>
      </c>
      <c r="S3974">
        <f t="shared" si="1003"/>
        <v>1</v>
      </c>
      <c r="T3974">
        <f t="shared" si="1004"/>
        <v>0</v>
      </c>
      <c r="U3974">
        <v>1</v>
      </c>
      <c r="V3974">
        <f t="shared" si="1005"/>
        <v>-6.3767092860905011E-2</v>
      </c>
      <c r="W3974">
        <f t="shared" si="1006"/>
        <v>0.48406362651494877</v>
      </c>
      <c r="X3974">
        <f t="shared" si="1007"/>
        <v>1.1316004278537415</v>
      </c>
      <c r="Y3974">
        <f t="shared" si="1008"/>
        <v>0</v>
      </c>
      <c r="Z3974" t="s">
        <v>4006</v>
      </c>
    </row>
    <row r="3975" spans="1:26" x14ac:dyDescent="0.25">
      <c r="A3975" t="s">
        <v>26</v>
      </c>
      <c r="B3975" t="s">
        <v>33</v>
      </c>
      <c r="C3975" t="s">
        <v>25</v>
      </c>
      <c r="D3975">
        <v>0</v>
      </c>
      <c r="F3975">
        <v>1</v>
      </c>
      <c r="G3975">
        <v>50.9</v>
      </c>
      <c r="H3975">
        <f t="shared" si="993"/>
        <v>1</v>
      </c>
      <c r="I3975">
        <f t="shared" si="994"/>
        <v>0</v>
      </c>
      <c r="J3975">
        <f t="shared" si="995"/>
        <v>1</v>
      </c>
      <c r="K3975">
        <f t="shared" si="996"/>
        <v>0</v>
      </c>
      <c r="L3975">
        <f t="shared" si="997"/>
        <v>0</v>
      </c>
      <c r="M3975">
        <f t="shared" si="998"/>
        <v>1</v>
      </c>
      <c r="N3975">
        <f t="shared" si="999"/>
        <v>0</v>
      </c>
      <c r="O3975">
        <f t="shared" si="1000"/>
        <v>0</v>
      </c>
      <c r="P3975">
        <v>45</v>
      </c>
      <c r="Q3975">
        <f t="shared" si="1001"/>
        <v>0</v>
      </c>
      <c r="R3975">
        <f t="shared" si="1002"/>
        <v>0</v>
      </c>
      <c r="S3975">
        <f t="shared" si="1003"/>
        <v>0</v>
      </c>
      <c r="T3975">
        <f t="shared" si="1004"/>
        <v>1</v>
      </c>
      <c r="U3975">
        <v>0</v>
      </c>
      <c r="V3975">
        <f t="shared" si="1005"/>
        <v>0.3371193199622452</v>
      </c>
      <c r="W3975">
        <f t="shared" si="1006"/>
        <v>0.58349060204829395</v>
      </c>
      <c r="X3975">
        <f t="shared" si="1007"/>
        <v>0.11364943589180665</v>
      </c>
      <c r="Y3975">
        <f t="shared" si="1008"/>
        <v>1</v>
      </c>
      <c r="Z3975" t="s">
        <v>4007</v>
      </c>
    </row>
    <row r="3976" spans="1:26" x14ac:dyDescent="0.25">
      <c r="A3976" t="s">
        <v>29</v>
      </c>
      <c r="B3976" t="s">
        <v>38</v>
      </c>
      <c r="C3976" t="s">
        <v>25</v>
      </c>
      <c r="D3976">
        <v>0</v>
      </c>
      <c r="F3976">
        <v>1</v>
      </c>
      <c r="G3976">
        <v>60.4</v>
      </c>
      <c r="H3976">
        <f t="shared" si="993"/>
        <v>1</v>
      </c>
      <c r="I3976">
        <f t="shared" si="994"/>
        <v>0</v>
      </c>
      <c r="J3976">
        <f t="shared" si="995"/>
        <v>1</v>
      </c>
      <c r="K3976">
        <f t="shared" si="996"/>
        <v>0</v>
      </c>
      <c r="L3976">
        <f t="shared" si="997"/>
        <v>0</v>
      </c>
      <c r="M3976">
        <f t="shared" si="998"/>
        <v>0</v>
      </c>
      <c r="N3976">
        <f t="shared" si="999"/>
        <v>1</v>
      </c>
      <c r="O3976">
        <f t="shared" si="1000"/>
        <v>0</v>
      </c>
      <c r="P3976">
        <v>43</v>
      </c>
      <c r="Q3976">
        <f t="shared" si="1001"/>
        <v>0</v>
      </c>
      <c r="R3976">
        <f t="shared" si="1002"/>
        <v>0</v>
      </c>
      <c r="S3976">
        <f t="shared" si="1003"/>
        <v>1</v>
      </c>
      <c r="T3976">
        <f t="shared" si="1004"/>
        <v>0</v>
      </c>
      <c r="U3976">
        <v>0</v>
      </c>
      <c r="V3976">
        <f t="shared" si="1005"/>
        <v>8.0475497844930105E-2</v>
      </c>
      <c r="W3976">
        <f t="shared" si="1006"/>
        <v>0.52010802349006358</v>
      </c>
      <c r="X3976">
        <f t="shared" si="1007"/>
        <v>6.4763057533893499E-3</v>
      </c>
      <c r="Y3976">
        <f t="shared" si="1008"/>
        <v>0</v>
      </c>
      <c r="Z3976" t="s">
        <v>4008</v>
      </c>
    </row>
    <row r="3977" spans="1:26" x14ac:dyDescent="0.25">
      <c r="A3977" t="s">
        <v>29</v>
      </c>
      <c r="B3977" t="s">
        <v>30</v>
      </c>
      <c r="C3977" t="s">
        <v>25</v>
      </c>
      <c r="D3977">
        <v>0</v>
      </c>
      <c r="F3977">
        <v>1</v>
      </c>
      <c r="G3977">
        <v>79.25</v>
      </c>
      <c r="H3977">
        <f t="shared" si="993"/>
        <v>1</v>
      </c>
      <c r="I3977">
        <f t="shared" si="994"/>
        <v>0</v>
      </c>
      <c r="J3977">
        <f t="shared" si="995"/>
        <v>1</v>
      </c>
      <c r="K3977">
        <f t="shared" si="996"/>
        <v>0</v>
      </c>
      <c r="L3977">
        <f t="shared" si="997"/>
        <v>0</v>
      </c>
      <c r="M3977">
        <f t="shared" si="998"/>
        <v>0</v>
      </c>
      <c r="N3977">
        <f t="shared" si="999"/>
        <v>1</v>
      </c>
      <c r="O3977">
        <f t="shared" si="1000"/>
        <v>0</v>
      </c>
      <c r="P3977">
        <v>37</v>
      </c>
      <c r="Q3977">
        <f t="shared" si="1001"/>
        <v>0</v>
      </c>
      <c r="R3977">
        <f t="shared" si="1002"/>
        <v>1</v>
      </c>
      <c r="S3977">
        <f t="shared" si="1003"/>
        <v>0</v>
      </c>
      <c r="T3977">
        <f t="shared" si="1004"/>
        <v>0</v>
      </c>
      <c r="U3977">
        <v>0</v>
      </c>
      <c r="V3977">
        <f t="shared" si="1005"/>
        <v>0.12841831074629695</v>
      </c>
      <c r="W3977">
        <f t="shared" si="1006"/>
        <v>0.53206052990723085</v>
      </c>
      <c r="X3977">
        <f t="shared" si="1007"/>
        <v>1.6491262534932487E-2</v>
      </c>
      <c r="Y3977">
        <f t="shared" si="1008"/>
        <v>0</v>
      </c>
      <c r="Z3977" t="s">
        <v>4009</v>
      </c>
    </row>
    <row r="3978" spans="1:26" x14ac:dyDescent="0.25">
      <c r="A3978" t="s">
        <v>26</v>
      </c>
      <c r="B3978" t="s">
        <v>38</v>
      </c>
      <c r="C3978" t="s">
        <v>35</v>
      </c>
      <c r="D3978">
        <v>1</v>
      </c>
      <c r="F3978">
        <v>1</v>
      </c>
      <c r="G3978">
        <v>85.8</v>
      </c>
      <c r="H3978">
        <f t="shared" si="993"/>
        <v>0</v>
      </c>
      <c r="I3978">
        <f t="shared" si="994"/>
        <v>1</v>
      </c>
      <c r="J3978">
        <f t="shared" si="995"/>
        <v>0</v>
      </c>
      <c r="K3978">
        <f t="shared" si="996"/>
        <v>1</v>
      </c>
      <c r="L3978">
        <f t="shared" si="997"/>
        <v>0</v>
      </c>
      <c r="M3978">
        <f t="shared" si="998"/>
        <v>1</v>
      </c>
      <c r="N3978">
        <f t="shared" si="999"/>
        <v>0</v>
      </c>
      <c r="O3978">
        <f t="shared" si="1000"/>
        <v>0</v>
      </c>
      <c r="P3978">
        <v>20</v>
      </c>
      <c r="Q3978">
        <f t="shared" si="1001"/>
        <v>0</v>
      </c>
      <c r="R3978">
        <f t="shared" si="1002"/>
        <v>0</v>
      </c>
      <c r="S3978">
        <f t="shared" si="1003"/>
        <v>1</v>
      </c>
      <c r="T3978">
        <f t="shared" si="1004"/>
        <v>0</v>
      </c>
      <c r="U3978">
        <v>1</v>
      </c>
      <c r="V3978">
        <f t="shared" si="1005"/>
        <v>0.39153035387827534</v>
      </c>
      <c r="W3978">
        <f t="shared" si="1006"/>
        <v>0.59665104649116085</v>
      </c>
      <c r="X3978">
        <f t="shared" si="1007"/>
        <v>0.37023531025149692</v>
      </c>
      <c r="Y3978">
        <f t="shared" si="1008"/>
        <v>1</v>
      </c>
      <c r="Z3978" t="s">
        <v>4010</v>
      </c>
    </row>
    <row r="3979" spans="1:26" x14ac:dyDescent="0.25">
      <c r="A3979" t="s">
        <v>26</v>
      </c>
      <c r="B3979" t="s">
        <v>27</v>
      </c>
      <c r="C3979" t="s">
        <v>25</v>
      </c>
      <c r="D3979">
        <v>0</v>
      </c>
      <c r="F3979">
        <v>1</v>
      </c>
      <c r="G3979">
        <v>24.45</v>
      </c>
      <c r="H3979">
        <f t="shared" si="993"/>
        <v>1</v>
      </c>
      <c r="I3979">
        <f t="shared" si="994"/>
        <v>0</v>
      </c>
      <c r="J3979">
        <f t="shared" si="995"/>
        <v>1</v>
      </c>
      <c r="K3979">
        <f t="shared" si="996"/>
        <v>0</v>
      </c>
      <c r="L3979">
        <f t="shared" si="997"/>
        <v>0</v>
      </c>
      <c r="M3979">
        <f t="shared" si="998"/>
        <v>1</v>
      </c>
      <c r="N3979">
        <f t="shared" si="999"/>
        <v>0</v>
      </c>
      <c r="O3979">
        <f t="shared" si="1000"/>
        <v>0</v>
      </c>
      <c r="P3979">
        <v>4</v>
      </c>
      <c r="Q3979">
        <f t="shared" si="1001"/>
        <v>1</v>
      </c>
      <c r="R3979">
        <f t="shared" si="1002"/>
        <v>0</v>
      </c>
      <c r="S3979">
        <f t="shared" si="1003"/>
        <v>0</v>
      </c>
      <c r="T3979">
        <f t="shared" si="1004"/>
        <v>0</v>
      </c>
      <c r="U3979">
        <v>1</v>
      </c>
      <c r="V3979">
        <f t="shared" si="1005"/>
        <v>0.43751381728493621</v>
      </c>
      <c r="W3979">
        <f t="shared" si="1006"/>
        <v>0.60766646398812696</v>
      </c>
      <c r="X3979">
        <f t="shared" si="1007"/>
        <v>0.3163907057453641</v>
      </c>
      <c r="Y3979">
        <f t="shared" si="1008"/>
        <v>1</v>
      </c>
      <c r="Z3979" t="s">
        <v>4011</v>
      </c>
    </row>
    <row r="3980" spans="1:26" x14ac:dyDescent="0.25">
      <c r="A3980" t="s">
        <v>45</v>
      </c>
      <c r="B3980" t="s">
        <v>38</v>
      </c>
      <c r="C3980" t="s">
        <v>35</v>
      </c>
      <c r="D3980">
        <v>0</v>
      </c>
      <c r="F3980">
        <v>1</v>
      </c>
      <c r="G3980">
        <v>110.1</v>
      </c>
      <c r="H3980">
        <f t="shared" si="993"/>
        <v>1</v>
      </c>
      <c r="I3980">
        <f t="shared" si="994"/>
        <v>0</v>
      </c>
      <c r="J3980">
        <f t="shared" si="995"/>
        <v>0</v>
      </c>
      <c r="K3980">
        <f t="shared" si="996"/>
        <v>1</v>
      </c>
      <c r="L3980">
        <f t="shared" si="997"/>
        <v>0</v>
      </c>
      <c r="M3980">
        <f t="shared" si="998"/>
        <v>0</v>
      </c>
      <c r="N3980">
        <f t="shared" si="999"/>
        <v>0</v>
      </c>
      <c r="O3980">
        <f t="shared" si="1000"/>
        <v>1</v>
      </c>
      <c r="P3980">
        <v>63</v>
      </c>
      <c r="Q3980">
        <f t="shared" si="1001"/>
        <v>0</v>
      </c>
      <c r="R3980">
        <f t="shared" si="1002"/>
        <v>0</v>
      </c>
      <c r="S3980">
        <f t="shared" si="1003"/>
        <v>1</v>
      </c>
      <c r="T3980">
        <f t="shared" si="1004"/>
        <v>0</v>
      </c>
      <c r="U3980">
        <v>0</v>
      </c>
      <c r="V3980">
        <f t="shared" si="1005"/>
        <v>0.10288966509194794</v>
      </c>
      <c r="W3980">
        <f t="shared" si="1006"/>
        <v>0.5256997482045096</v>
      </c>
      <c r="X3980">
        <f t="shared" si="1007"/>
        <v>1.0586283182733211E-2</v>
      </c>
      <c r="Y3980">
        <f t="shared" si="1008"/>
        <v>0</v>
      </c>
      <c r="Z3980" t="s">
        <v>4012</v>
      </c>
    </row>
    <row r="3981" spans="1:26" x14ac:dyDescent="0.25">
      <c r="A3981" t="s">
        <v>26</v>
      </c>
      <c r="B3981" t="s">
        <v>30</v>
      </c>
      <c r="C3981" t="s">
        <v>35</v>
      </c>
      <c r="D3981">
        <v>0</v>
      </c>
      <c r="F3981">
        <v>1</v>
      </c>
      <c r="G3981">
        <v>90.7</v>
      </c>
      <c r="H3981">
        <f t="shared" si="993"/>
        <v>1</v>
      </c>
      <c r="I3981">
        <f t="shared" si="994"/>
        <v>0</v>
      </c>
      <c r="J3981">
        <f t="shared" si="995"/>
        <v>0</v>
      </c>
      <c r="K3981">
        <f t="shared" si="996"/>
        <v>1</v>
      </c>
      <c r="L3981">
        <f t="shared" si="997"/>
        <v>0</v>
      </c>
      <c r="M3981">
        <f t="shared" si="998"/>
        <v>1</v>
      </c>
      <c r="N3981">
        <f t="shared" si="999"/>
        <v>0</v>
      </c>
      <c r="O3981">
        <f t="shared" si="1000"/>
        <v>0</v>
      </c>
      <c r="P3981">
        <v>3</v>
      </c>
      <c r="Q3981">
        <f t="shared" si="1001"/>
        <v>0</v>
      </c>
      <c r="R3981">
        <f t="shared" si="1002"/>
        <v>1</v>
      </c>
      <c r="S3981">
        <f t="shared" si="1003"/>
        <v>0</v>
      </c>
      <c r="T3981">
        <f t="shared" si="1004"/>
        <v>0</v>
      </c>
      <c r="U3981">
        <v>0</v>
      </c>
      <c r="V3981">
        <f t="shared" si="1005"/>
        <v>0.3991697254023025</v>
      </c>
      <c r="W3981">
        <f t="shared" si="1006"/>
        <v>0.59848816138340111</v>
      </c>
      <c r="X3981">
        <f t="shared" si="1007"/>
        <v>0.15933646967774959</v>
      </c>
      <c r="Y3981">
        <f t="shared" si="1008"/>
        <v>1</v>
      </c>
      <c r="Z3981" t="s">
        <v>4013</v>
      </c>
    </row>
    <row r="3982" spans="1:26" x14ac:dyDescent="0.25">
      <c r="A3982" t="s">
        <v>45</v>
      </c>
      <c r="B3982" t="s">
        <v>38</v>
      </c>
      <c r="C3982" t="s">
        <v>23</v>
      </c>
      <c r="D3982">
        <v>0</v>
      </c>
      <c r="F3982">
        <v>1</v>
      </c>
      <c r="G3982">
        <v>25.3</v>
      </c>
      <c r="H3982">
        <f t="shared" si="993"/>
        <v>1</v>
      </c>
      <c r="I3982">
        <f t="shared" si="994"/>
        <v>0</v>
      </c>
      <c r="J3982">
        <f t="shared" si="995"/>
        <v>0</v>
      </c>
      <c r="K3982">
        <f t="shared" si="996"/>
        <v>0</v>
      </c>
      <c r="L3982">
        <f t="shared" si="997"/>
        <v>1</v>
      </c>
      <c r="M3982">
        <f t="shared" si="998"/>
        <v>0</v>
      </c>
      <c r="N3982">
        <f t="shared" si="999"/>
        <v>0</v>
      </c>
      <c r="O3982">
        <f t="shared" si="1000"/>
        <v>1</v>
      </c>
      <c r="P3982">
        <v>66</v>
      </c>
      <c r="Q3982">
        <f t="shared" si="1001"/>
        <v>0</v>
      </c>
      <c r="R3982">
        <f t="shared" si="1002"/>
        <v>0</v>
      </c>
      <c r="S3982">
        <f t="shared" si="1003"/>
        <v>1</v>
      </c>
      <c r="T3982">
        <f t="shared" si="1004"/>
        <v>0</v>
      </c>
      <c r="U3982">
        <v>0</v>
      </c>
      <c r="V3982">
        <f t="shared" si="1005"/>
        <v>-5.8046443122962588E-2</v>
      </c>
      <c r="W3982">
        <f t="shared" si="1006"/>
        <v>0.48549246245265482</v>
      </c>
      <c r="X3982">
        <f t="shared" si="1007"/>
        <v>3.3693895592273307E-3</v>
      </c>
      <c r="Y3982">
        <f t="shared" si="1008"/>
        <v>0</v>
      </c>
      <c r="Z3982" t="s">
        <v>4014</v>
      </c>
    </row>
    <row r="3983" spans="1:26" x14ac:dyDescent="0.25">
      <c r="A3983" t="s">
        <v>26</v>
      </c>
      <c r="B3983" t="s">
        <v>27</v>
      </c>
      <c r="C3983" t="s">
        <v>35</v>
      </c>
      <c r="D3983">
        <v>0</v>
      </c>
      <c r="F3983">
        <v>1</v>
      </c>
      <c r="G3983">
        <v>105.7</v>
      </c>
      <c r="H3983">
        <f t="shared" si="993"/>
        <v>1</v>
      </c>
      <c r="I3983">
        <f t="shared" si="994"/>
        <v>0</v>
      </c>
      <c r="J3983">
        <f t="shared" si="995"/>
        <v>0</v>
      </c>
      <c r="K3983">
        <f t="shared" si="996"/>
        <v>1</v>
      </c>
      <c r="L3983">
        <f t="shared" si="997"/>
        <v>0</v>
      </c>
      <c r="M3983">
        <f t="shared" si="998"/>
        <v>1</v>
      </c>
      <c r="N3983">
        <f t="shared" si="999"/>
        <v>0</v>
      </c>
      <c r="O3983">
        <f t="shared" si="1000"/>
        <v>0</v>
      </c>
      <c r="P3983">
        <v>28</v>
      </c>
      <c r="Q3983">
        <f t="shared" si="1001"/>
        <v>1</v>
      </c>
      <c r="R3983">
        <f t="shared" si="1002"/>
        <v>0</v>
      </c>
      <c r="S3983">
        <f t="shared" si="1003"/>
        <v>0</v>
      </c>
      <c r="T3983">
        <f t="shared" si="1004"/>
        <v>0</v>
      </c>
      <c r="U3983">
        <v>1</v>
      </c>
      <c r="V3983">
        <f t="shared" si="1005"/>
        <v>0.57787851870091356</v>
      </c>
      <c r="W3983">
        <f t="shared" si="1006"/>
        <v>0.64057910756480885</v>
      </c>
      <c r="X3983">
        <f t="shared" si="1007"/>
        <v>0.178186544974135</v>
      </c>
      <c r="Y3983">
        <f t="shared" si="1008"/>
        <v>1</v>
      </c>
      <c r="Z3983" t="s">
        <v>4015</v>
      </c>
    </row>
    <row r="3984" spans="1:26" x14ac:dyDescent="0.25">
      <c r="A3984" t="s">
        <v>26</v>
      </c>
      <c r="B3984" t="s">
        <v>27</v>
      </c>
      <c r="C3984" t="s">
        <v>35</v>
      </c>
      <c r="D3984">
        <v>1</v>
      </c>
      <c r="F3984">
        <v>1</v>
      </c>
      <c r="G3984">
        <v>85.2</v>
      </c>
      <c r="H3984">
        <f t="shared" si="993"/>
        <v>0</v>
      </c>
      <c r="I3984">
        <f t="shared" si="994"/>
        <v>1</v>
      </c>
      <c r="J3984">
        <f t="shared" si="995"/>
        <v>0</v>
      </c>
      <c r="K3984">
        <f t="shared" si="996"/>
        <v>1</v>
      </c>
      <c r="L3984">
        <f t="shared" si="997"/>
        <v>0</v>
      </c>
      <c r="M3984">
        <f t="shared" si="998"/>
        <v>1</v>
      </c>
      <c r="N3984">
        <f t="shared" si="999"/>
        <v>0</v>
      </c>
      <c r="O3984">
        <f t="shared" si="1000"/>
        <v>0</v>
      </c>
      <c r="P3984">
        <v>8</v>
      </c>
      <c r="Q3984">
        <f t="shared" si="1001"/>
        <v>1</v>
      </c>
      <c r="R3984">
        <f t="shared" si="1002"/>
        <v>0</v>
      </c>
      <c r="S3984">
        <f t="shared" si="1003"/>
        <v>0</v>
      </c>
      <c r="T3984">
        <f t="shared" si="1004"/>
        <v>0</v>
      </c>
      <c r="U3984">
        <v>0</v>
      </c>
      <c r="V3984">
        <f t="shared" si="1005"/>
        <v>0.52736326436798653</v>
      </c>
      <c r="W3984">
        <f t="shared" si="1006"/>
        <v>0.62886792556673898</v>
      </c>
      <c r="X3984">
        <f t="shared" si="1007"/>
        <v>0.27811201260485885</v>
      </c>
      <c r="Y3984">
        <f t="shared" si="1008"/>
        <v>1</v>
      </c>
      <c r="Z3984" t="s">
        <v>4016</v>
      </c>
    </row>
    <row r="3985" spans="1:26" x14ac:dyDescent="0.25">
      <c r="A3985" t="s">
        <v>45</v>
      </c>
      <c r="B3985" t="s">
        <v>30</v>
      </c>
      <c r="C3985" t="s">
        <v>23</v>
      </c>
      <c r="D3985">
        <v>0</v>
      </c>
      <c r="F3985">
        <v>1</v>
      </c>
      <c r="G3985">
        <v>24.35</v>
      </c>
      <c r="H3985">
        <f t="shared" si="993"/>
        <v>1</v>
      </c>
      <c r="I3985">
        <f t="shared" si="994"/>
        <v>0</v>
      </c>
      <c r="J3985">
        <f t="shared" si="995"/>
        <v>0</v>
      </c>
      <c r="K3985">
        <f t="shared" si="996"/>
        <v>0</v>
      </c>
      <c r="L3985">
        <f t="shared" si="997"/>
        <v>1</v>
      </c>
      <c r="M3985">
        <f t="shared" si="998"/>
        <v>0</v>
      </c>
      <c r="N3985">
        <f t="shared" si="999"/>
        <v>0</v>
      </c>
      <c r="O3985">
        <f t="shared" si="1000"/>
        <v>1</v>
      </c>
      <c r="P3985">
        <v>71</v>
      </c>
      <c r="Q3985">
        <f t="shared" si="1001"/>
        <v>0</v>
      </c>
      <c r="R3985">
        <f t="shared" si="1002"/>
        <v>1</v>
      </c>
      <c r="S3985">
        <f t="shared" si="1003"/>
        <v>0</v>
      </c>
      <c r="T3985">
        <f t="shared" si="1004"/>
        <v>0</v>
      </c>
      <c r="U3985">
        <v>0</v>
      </c>
      <c r="V3985">
        <f t="shared" si="1005"/>
        <v>-6.4390715026131723E-2</v>
      </c>
      <c r="W3985">
        <f t="shared" si="1006"/>
        <v>0.48390788090660641</v>
      </c>
      <c r="X3985">
        <f t="shared" si="1007"/>
        <v>4.1461641815765055E-3</v>
      </c>
      <c r="Y3985">
        <f t="shared" si="1008"/>
        <v>0</v>
      </c>
      <c r="Z3985" t="s">
        <v>4017</v>
      </c>
    </row>
    <row r="3986" spans="1:26" x14ac:dyDescent="0.25">
      <c r="A3986" t="s">
        <v>26</v>
      </c>
      <c r="B3986" t="s">
        <v>27</v>
      </c>
      <c r="C3986" t="s">
        <v>25</v>
      </c>
      <c r="D3986">
        <v>0</v>
      </c>
      <c r="F3986">
        <v>1</v>
      </c>
      <c r="G3986">
        <v>24.25</v>
      </c>
      <c r="H3986">
        <f t="shared" si="993"/>
        <v>1</v>
      </c>
      <c r="I3986">
        <f t="shared" si="994"/>
        <v>0</v>
      </c>
      <c r="J3986">
        <f t="shared" si="995"/>
        <v>1</v>
      </c>
      <c r="K3986">
        <f t="shared" si="996"/>
        <v>0</v>
      </c>
      <c r="L3986">
        <f t="shared" si="997"/>
        <v>0</v>
      </c>
      <c r="M3986">
        <f t="shared" si="998"/>
        <v>1</v>
      </c>
      <c r="N3986">
        <f t="shared" si="999"/>
        <v>0</v>
      </c>
      <c r="O3986">
        <f t="shared" si="1000"/>
        <v>0</v>
      </c>
      <c r="P3986">
        <v>1</v>
      </c>
      <c r="Q3986">
        <f t="shared" si="1001"/>
        <v>1</v>
      </c>
      <c r="R3986">
        <f t="shared" si="1002"/>
        <v>0</v>
      </c>
      <c r="S3986">
        <f t="shared" si="1003"/>
        <v>0</v>
      </c>
      <c r="T3986">
        <f t="shared" si="1004"/>
        <v>0</v>
      </c>
      <c r="U3986">
        <v>1</v>
      </c>
      <c r="V3986">
        <f t="shared" si="1005"/>
        <v>0.43233883694156716</v>
      </c>
      <c r="W3986">
        <f t="shared" si="1006"/>
        <v>0.60643202258249007</v>
      </c>
      <c r="X3986">
        <f t="shared" si="1007"/>
        <v>0.32223919604485268</v>
      </c>
      <c r="Y3986">
        <f t="shared" si="1008"/>
        <v>1</v>
      </c>
      <c r="Z3986" t="s">
        <v>4018</v>
      </c>
    </row>
    <row r="3987" spans="1:26" x14ac:dyDescent="0.25">
      <c r="A3987" t="s">
        <v>45</v>
      </c>
      <c r="B3987" t="s">
        <v>33</v>
      </c>
      <c r="C3987" t="s">
        <v>23</v>
      </c>
      <c r="D3987">
        <v>0</v>
      </c>
      <c r="F3987">
        <v>1</v>
      </c>
      <c r="G3987">
        <v>25.1</v>
      </c>
      <c r="H3987">
        <f t="shared" si="993"/>
        <v>1</v>
      </c>
      <c r="I3987">
        <f t="shared" si="994"/>
        <v>0</v>
      </c>
      <c r="J3987">
        <f t="shared" si="995"/>
        <v>0</v>
      </c>
      <c r="K3987">
        <f t="shared" si="996"/>
        <v>0</v>
      </c>
      <c r="L3987">
        <f t="shared" si="997"/>
        <v>1</v>
      </c>
      <c r="M3987">
        <f t="shared" si="998"/>
        <v>0</v>
      </c>
      <c r="N3987">
        <f t="shared" si="999"/>
        <v>0</v>
      </c>
      <c r="O3987">
        <f t="shared" si="1000"/>
        <v>1</v>
      </c>
      <c r="P3987">
        <v>72</v>
      </c>
      <c r="Q3987">
        <f t="shared" si="1001"/>
        <v>0</v>
      </c>
      <c r="R3987">
        <f t="shared" si="1002"/>
        <v>0</v>
      </c>
      <c r="S3987">
        <f t="shared" si="1003"/>
        <v>0</v>
      </c>
      <c r="T3987">
        <f t="shared" si="1004"/>
        <v>1</v>
      </c>
      <c r="U3987">
        <v>0</v>
      </c>
      <c r="V3987">
        <f t="shared" si="1005"/>
        <v>-4.9529974362029064E-2</v>
      </c>
      <c r="W3987">
        <f t="shared" si="1006"/>
        <v>0.48762003720202107</v>
      </c>
      <c r="X3987">
        <f t="shared" si="1007"/>
        <v>2.4532183603032565E-3</v>
      </c>
      <c r="Y3987">
        <f t="shared" si="1008"/>
        <v>0</v>
      </c>
      <c r="Z3987" t="s">
        <v>4019</v>
      </c>
    </row>
    <row r="3988" spans="1:26" x14ac:dyDescent="0.25">
      <c r="A3988" t="s">
        <v>26</v>
      </c>
      <c r="B3988" t="s">
        <v>33</v>
      </c>
      <c r="C3988" t="s">
        <v>25</v>
      </c>
      <c r="D3988">
        <v>1</v>
      </c>
      <c r="F3988">
        <v>1</v>
      </c>
      <c r="G3988">
        <v>54.55</v>
      </c>
      <c r="H3988">
        <f t="shared" si="993"/>
        <v>0</v>
      </c>
      <c r="I3988">
        <f t="shared" si="994"/>
        <v>1</v>
      </c>
      <c r="J3988">
        <f t="shared" si="995"/>
        <v>1</v>
      </c>
      <c r="K3988">
        <f t="shared" si="996"/>
        <v>0</v>
      </c>
      <c r="L3988">
        <f t="shared" si="997"/>
        <v>0</v>
      </c>
      <c r="M3988">
        <f t="shared" si="998"/>
        <v>1</v>
      </c>
      <c r="N3988">
        <f t="shared" si="999"/>
        <v>0</v>
      </c>
      <c r="O3988">
        <f t="shared" si="1000"/>
        <v>0</v>
      </c>
      <c r="P3988">
        <v>16</v>
      </c>
      <c r="Q3988">
        <f t="shared" si="1001"/>
        <v>0</v>
      </c>
      <c r="R3988">
        <f t="shared" si="1002"/>
        <v>0</v>
      </c>
      <c r="S3988">
        <f t="shared" si="1003"/>
        <v>0</v>
      </c>
      <c r="T3988">
        <f t="shared" si="1004"/>
        <v>1</v>
      </c>
      <c r="U3988">
        <v>0</v>
      </c>
      <c r="V3988">
        <f t="shared" si="1005"/>
        <v>0.34767304148069461</v>
      </c>
      <c r="W3988">
        <f t="shared" si="1006"/>
        <v>0.58605318403584383</v>
      </c>
      <c r="X3988">
        <f t="shared" si="1007"/>
        <v>0.1208765437724368</v>
      </c>
      <c r="Y3988">
        <f t="shared" si="1008"/>
        <v>1</v>
      </c>
      <c r="Z3988" t="s">
        <v>4020</v>
      </c>
    </row>
    <row r="3989" spans="1:26" x14ac:dyDescent="0.25">
      <c r="A3989" t="s">
        <v>45</v>
      </c>
      <c r="B3989" t="s">
        <v>30</v>
      </c>
      <c r="C3989" t="s">
        <v>35</v>
      </c>
      <c r="D3989">
        <v>0</v>
      </c>
      <c r="F3989">
        <v>1</v>
      </c>
      <c r="G3989">
        <v>96.6</v>
      </c>
      <c r="H3989">
        <f t="shared" si="993"/>
        <v>1</v>
      </c>
      <c r="I3989">
        <f t="shared" si="994"/>
        <v>0</v>
      </c>
      <c r="J3989">
        <f t="shared" si="995"/>
        <v>0</v>
      </c>
      <c r="K3989">
        <f t="shared" si="996"/>
        <v>1</v>
      </c>
      <c r="L3989">
        <f t="shared" si="997"/>
        <v>0</v>
      </c>
      <c r="M3989">
        <f t="shared" si="998"/>
        <v>0</v>
      </c>
      <c r="N3989">
        <f t="shared" si="999"/>
        <v>0</v>
      </c>
      <c r="O3989">
        <f t="shared" si="1000"/>
        <v>1</v>
      </c>
      <c r="P3989">
        <v>66</v>
      </c>
      <c r="Q3989">
        <f t="shared" si="1001"/>
        <v>0</v>
      </c>
      <c r="R3989">
        <f t="shared" si="1002"/>
        <v>1</v>
      </c>
      <c r="S3989">
        <f t="shared" si="1003"/>
        <v>0</v>
      </c>
      <c r="T3989">
        <f t="shared" si="1004"/>
        <v>0</v>
      </c>
      <c r="U3989">
        <v>0</v>
      </c>
      <c r="V3989">
        <f t="shared" si="1005"/>
        <v>8.1842417015546592E-2</v>
      </c>
      <c r="W3989">
        <f t="shared" si="1006"/>
        <v>0.52044919116225274</v>
      </c>
      <c r="X3989">
        <f t="shared" si="1007"/>
        <v>6.69818122294663E-3</v>
      </c>
      <c r="Y3989">
        <f t="shared" si="1008"/>
        <v>0</v>
      </c>
      <c r="Z3989" t="s">
        <v>4021</v>
      </c>
    </row>
    <row r="3990" spans="1:26" x14ac:dyDescent="0.25">
      <c r="A3990" t="s">
        <v>26</v>
      </c>
      <c r="B3990" t="s">
        <v>27</v>
      </c>
      <c r="C3990" t="s">
        <v>35</v>
      </c>
      <c r="D3990">
        <v>0</v>
      </c>
      <c r="F3990">
        <v>1</v>
      </c>
      <c r="G3990">
        <v>76.5</v>
      </c>
      <c r="H3990">
        <f t="shared" si="993"/>
        <v>1</v>
      </c>
      <c r="I3990">
        <f t="shared" si="994"/>
        <v>0</v>
      </c>
      <c r="J3990">
        <f t="shared" si="995"/>
        <v>0</v>
      </c>
      <c r="K3990">
        <f t="shared" si="996"/>
        <v>1</v>
      </c>
      <c r="L3990">
        <f t="shared" si="997"/>
        <v>0</v>
      </c>
      <c r="M3990">
        <f t="shared" si="998"/>
        <v>1</v>
      </c>
      <c r="N3990">
        <f t="shared" si="999"/>
        <v>0</v>
      </c>
      <c r="O3990">
        <f t="shared" si="1000"/>
        <v>0</v>
      </c>
      <c r="P3990">
        <v>11</v>
      </c>
      <c r="Q3990">
        <f t="shared" si="1001"/>
        <v>1</v>
      </c>
      <c r="R3990">
        <f t="shared" si="1002"/>
        <v>0</v>
      </c>
      <c r="S3990">
        <f t="shared" si="1003"/>
        <v>0</v>
      </c>
      <c r="T3990">
        <f t="shared" si="1004"/>
        <v>0</v>
      </c>
      <c r="U3990">
        <v>1</v>
      </c>
      <c r="V3990">
        <f t="shared" si="1005"/>
        <v>0.51379948227430572</v>
      </c>
      <c r="W3990">
        <f t="shared" si="1006"/>
        <v>0.62569673857415764</v>
      </c>
      <c r="X3990">
        <f t="shared" si="1007"/>
        <v>0.23639094343673317</v>
      </c>
      <c r="Y3990">
        <f t="shared" si="1008"/>
        <v>1</v>
      </c>
      <c r="Z3990" t="s">
        <v>4022</v>
      </c>
    </row>
    <row r="3991" spans="1:26" x14ac:dyDescent="0.25">
      <c r="A3991" t="s">
        <v>29</v>
      </c>
      <c r="B3991" t="s">
        <v>38</v>
      </c>
      <c r="C3991" t="s">
        <v>25</v>
      </c>
      <c r="D3991">
        <v>0</v>
      </c>
      <c r="F3991">
        <v>1</v>
      </c>
      <c r="G3991">
        <v>81.150000000000006</v>
      </c>
      <c r="H3991">
        <f t="shared" si="993"/>
        <v>1</v>
      </c>
      <c r="I3991">
        <f t="shared" si="994"/>
        <v>0</v>
      </c>
      <c r="J3991">
        <f t="shared" si="995"/>
        <v>1</v>
      </c>
      <c r="K3991">
        <f t="shared" si="996"/>
        <v>0</v>
      </c>
      <c r="L3991">
        <f t="shared" si="997"/>
        <v>0</v>
      </c>
      <c r="M3991">
        <f t="shared" si="998"/>
        <v>0</v>
      </c>
      <c r="N3991">
        <f t="shared" si="999"/>
        <v>1</v>
      </c>
      <c r="O3991">
        <f t="shared" si="1000"/>
        <v>0</v>
      </c>
      <c r="P3991">
        <v>51</v>
      </c>
      <c r="Q3991">
        <f t="shared" si="1001"/>
        <v>0</v>
      </c>
      <c r="R3991">
        <f t="shared" si="1002"/>
        <v>0</v>
      </c>
      <c r="S3991">
        <f t="shared" si="1003"/>
        <v>1</v>
      </c>
      <c r="T3991">
        <f t="shared" si="1004"/>
        <v>0</v>
      </c>
      <c r="U3991">
        <v>0</v>
      </c>
      <c r="V3991">
        <f t="shared" si="1005"/>
        <v>0.11282589766606552</v>
      </c>
      <c r="W3991">
        <f t="shared" si="1006"/>
        <v>0.52817659083320601</v>
      </c>
      <c r="X3991">
        <f t="shared" si="1007"/>
        <v>1.2729683184153488E-2</v>
      </c>
      <c r="Y3991">
        <f t="shared" si="1008"/>
        <v>0</v>
      </c>
      <c r="Z3991" t="s">
        <v>4023</v>
      </c>
    </row>
    <row r="3992" spans="1:26" x14ac:dyDescent="0.25">
      <c r="A3992" t="s">
        <v>26</v>
      </c>
      <c r="B3992" t="s">
        <v>27</v>
      </c>
      <c r="C3992" t="s">
        <v>25</v>
      </c>
      <c r="D3992">
        <v>0</v>
      </c>
      <c r="F3992">
        <v>1</v>
      </c>
      <c r="G3992">
        <v>38.5</v>
      </c>
      <c r="H3992">
        <f t="shared" si="993"/>
        <v>1</v>
      </c>
      <c r="I3992">
        <f t="shared" si="994"/>
        <v>0</v>
      </c>
      <c r="J3992">
        <f t="shared" si="995"/>
        <v>1</v>
      </c>
      <c r="K3992">
        <f t="shared" si="996"/>
        <v>0</v>
      </c>
      <c r="L3992">
        <f t="shared" si="997"/>
        <v>0</v>
      </c>
      <c r="M3992">
        <f t="shared" si="998"/>
        <v>1</v>
      </c>
      <c r="N3992">
        <f t="shared" si="999"/>
        <v>0</v>
      </c>
      <c r="O3992">
        <f t="shared" si="1000"/>
        <v>0</v>
      </c>
      <c r="P3992">
        <v>8</v>
      </c>
      <c r="Q3992">
        <f t="shared" si="1001"/>
        <v>1</v>
      </c>
      <c r="R3992">
        <f t="shared" si="1002"/>
        <v>0</v>
      </c>
      <c r="S3992">
        <f t="shared" si="1003"/>
        <v>0</v>
      </c>
      <c r="T3992">
        <f t="shared" si="1004"/>
        <v>0</v>
      </c>
      <c r="U3992">
        <v>0</v>
      </c>
      <c r="V3992">
        <f t="shared" si="1005"/>
        <v>0.45941854583852426</v>
      </c>
      <c r="W3992">
        <f t="shared" si="1006"/>
        <v>0.61287622998922986</v>
      </c>
      <c r="X3992">
        <f t="shared" si="1007"/>
        <v>0.21106540026038423</v>
      </c>
      <c r="Y3992">
        <f t="shared" si="1008"/>
        <v>1</v>
      </c>
      <c r="Z3992" t="s">
        <v>4024</v>
      </c>
    </row>
    <row r="3993" spans="1:26" x14ac:dyDescent="0.25">
      <c r="A3993" t="s">
        <v>26</v>
      </c>
      <c r="B3993" t="s">
        <v>27</v>
      </c>
      <c r="C3993" t="s">
        <v>35</v>
      </c>
      <c r="D3993">
        <v>0</v>
      </c>
      <c r="F3993">
        <v>1</v>
      </c>
      <c r="G3993">
        <v>92.9</v>
      </c>
      <c r="H3993">
        <f t="shared" si="993"/>
        <v>1</v>
      </c>
      <c r="I3993">
        <f t="shared" si="994"/>
        <v>0</v>
      </c>
      <c r="J3993">
        <f t="shared" si="995"/>
        <v>0</v>
      </c>
      <c r="K3993">
        <f t="shared" si="996"/>
        <v>1</v>
      </c>
      <c r="L3993">
        <f t="shared" si="997"/>
        <v>0</v>
      </c>
      <c r="M3993">
        <f t="shared" si="998"/>
        <v>1</v>
      </c>
      <c r="N3993">
        <f t="shared" si="999"/>
        <v>0</v>
      </c>
      <c r="O3993">
        <f t="shared" si="1000"/>
        <v>0</v>
      </c>
      <c r="P3993">
        <v>14</v>
      </c>
      <c r="Q3993">
        <f t="shared" si="1001"/>
        <v>1</v>
      </c>
      <c r="R3993">
        <f t="shared" si="1002"/>
        <v>0</v>
      </c>
      <c r="S3993">
        <f t="shared" si="1003"/>
        <v>0</v>
      </c>
      <c r="T3993">
        <f t="shared" si="1004"/>
        <v>0</v>
      </c>
      <c r="U3993">
        <v>0</v>
      </c>
      <c r="V3993">
        <f t="shared" si="1005"/>
        <v>0.54423116030935637</v>
      </c>
      <c r="W3993">
        <f t="shared" si="1006"/>
        <v>0.63279614335111267</v>
      </c>
      <c r="X3993">
        <f t="shared" si="1007"/>
        <v>0.29618755585166834</v>
      </c>
      <c r="Y3993">
        <f t="shared" si="1008"/>
        <v>1</v>
      </c>
      <c r="Z3993" t="s">
        <v>4025</v>
      </c>
    </row>
    <row r="3994" spans="1:26" x14ac:dyDescent="0.25">
      <c r="A3994" t="s">
        <v>26</v>
      </c>
      <c r="B3994" t="s">
        <v>27</v>
      </c>
      <c r="C3994" t="s">
        <v>35</v>
      </c>
      <c r="D3994">
        <v>0</v>
      </c>
      <c r="F3994">
        <v>1</v>
      </c>
      <c r="G3994">
        <v>93.5</v>
      </c>
      <c r="H3994">
        <f t="shared" si="993"/>
        <v>1</v>
      </c>
      <c r="I3994">
        <f t="shared" si="994"/>
        <v>0</v>
      </c>
      <c r="J3994">
        <f t="shared" si="995"/>
        <v>0</v>
      </c>
      <c r="K3994">
        <f t="shared" si="996"/>
        <v>1</v>
      </c>
      <c r="L3994">
        <f t="shared" si="997"/>
        <v>0</v>
      </c>
      <c r="M3994">
        <f t="shared" si="998"/>
        <v>1</v>
      </c>
      <c r="N3994">
        <f t="shared" si="999"/>
        <v>0</v>
      </c>
      <c r="O3994">
        <f t="shared" si="1000"/>
        <v>0</v>
      </c>
      <c r="P3994">
        <v>4</v>
      </c>
      <c r="Q3994">
        <f t="shared" si="1001"/>
        <v>1</v>
      </c>
      <c r="R3994">
        <f t="shared" si="1002"/>
        <v>0</v>
      </c>
      <c r="S3994">
        <f t="shared" si="1003"/>
        <v>0</v>
      </c>
      <c r="T3994">
        <f t="shared" si="1004"/>
        <v>0</v>
      </c>
      <c r="U3994">
        <v>1</v>
      </c>
      <c r="V3994">
        <f t="shared" si="1005"/>
        <v>0.54030342429644074</v>
      </c>
      <c r="W3994">
        <f t="shared" si="1006"/>
        <v>0.63188299913723545</v>
      </c>
      <c r="X3994">
        <f t="shared" si="1007"/>
        <v>0.21132094171357818</v>
      </c>
      <c r="Y3994">
        <f t="shared" si="1008"/>
        <v>1</v>
      </c>
      <c r="Z3994" t="s">
        <v>4026</v>
      </c>
    </row>
    <row r="3995" spans="1:26" x14ac:dyDescent="0.25">
      <c r="A3995" t="s">
        <v>45</v>
      </c>
      <c r="B3995" t="s">
        <v>30</v>
      </c>
      <c r="C3995" t="s">
        <v>25</v>
      </c>
      <c r="D3995">
        <v>0</v>
      </c>
      <c r="F3995">
        <v>1</v>
      </c>
      <c r="G3995">
        <v>84.7</v>
      </c>
      <c r="H3995">
        <f t="shared" si="993"/>
        <v>1</v>
      </c>
      <c r="I3995">
        <f t="shared" si="994"/>
        <v>0</v>
      </c>
      <c r="J3995">
        <f t="shared" si="995"/>
        <v>1</v>
      </c>
      <c r="K3995">
        <f t="shared" si="996"/>
        <v>0</v>
      </c>
      <c r="L3995">
        <f t="shared" si="997"/>
        <v>0</v>
      </c>
      <c r="M3995">
        <f t="shared" si="998"/>
        <v>0</v>
      </c>
      <c r="N3995">
        <f t="shared" si="999"/>
        <v>0</v>
      </c>
      <c r="O3995">
        <f t="shared" si="1000"/>
        <v>1</v>
      </c>
      <c r="P3995">
        <v>70</v>
      </c>
      <c r="Q3995">
        <f t="shared" si="1001"/>
        <v>0</v>
      </c>
      <c r="R3995">
        <f t="shared" si="1002"/>
        <v>1</v>
      </c>
      <c r="S3995">
        <f t="shared" si="1003"/>
        <v>0</v>
      </c>
      <c r="T3995">
        <f t="shared" si="1004"/>
        <v>0</v>
      </c>
      <c r="U3995">
        <v>0</v>
      </c>
      <c r="V3995">
        <f t="shared" si="1005"/>
        <v>5.8426488339296367E-2</v>
      </c>
      <c r="W3995">
        <f t="shared" si="1006"/>
        <v>0.51460246833928114</v>
      </c>
      <c r="X3995">
        <f t="shared" si="1007"/>
        <v>3.4136545396619344E-3</v>
      </c>
      <c r="Y3995">
        <f t="shared" si="1008"/>
        <v>0</v>
      </c>
      <c r="Z3995" t="s">
        <v>4027</v>
      </c>
    </row>
    <row r="3996" spans="1:26" x14ac:dyDescent="0.25">
      <c r="A3996" t="s">
        <v>45</v>
      </c>
      <c r="B3996" t="s">
        <v>27</v>
      </c>
      <c r="C3996" t="s">
        <v>25</v>
      </c>
      <c r="D3996">
        <v>0</v>
      </c>
      <c r="F3996">
        <v>1</v>
      </c>
      <c r="G3996">
        <v>66</v>
      </c>
      <c r="H3996">
        <f t="shared" si="993"/>
        <v>1</v>
      </c>
      <c r="I3996">
        <f t="shared" si="994"/>
        <v>0</v>
      </c>
      <c r="J3996">
        <f t="shared" si="995"/>
        <v>1</v>
      </c>
      <c r="K3996">
        <f t="shared" si="996"/>
        <v>0</v>
      </c>
      <c r="L3996">
        <f t="shared" si="997"/>
        <v>0</v>
      </c>
      <c r="M3996">
        <f t="shared" si="998"/>
        <v>0</v>
      </c>
      <c r="N3996">
        <f t="shared" si="999"/>
        <v>0</v>
      </c>
      <c r="O3996">
        <f t="shared" si="1000"/>
        <v>1</v>
      </c>
      <c r="P3996">
        <v>70</v>
      </c>
      <c r="Q3996">
        <f t="shared" si="1001"/>
        <v>1</v>
      </c>
      <c r="R3996">
        <f t="shared" si="1002"/>
        <v>0</v>
      </c>
      <c r="S3996">
        <f t="shared" si="1003"/>
        <v>0</v>
      </c>
      <c r="T3996">
        <f t="shared" si="1004"/>
        <v>0</v>
      </c>
      <c r="U3996">
        <v>0</v>
      </c>
      <c r="V3996">
        <f t="shared" si="1005"/>
        <v>0.18459511421755742</v>
      </c>
      <c r="W3996">
        <f t="shared" si="1006"/>
        <v>0.54601817888710225</v>
      </c>
      <c r="X3996">
        <f t="shared" si="1007"/>
        <v>3.4075356192993067E-2</v>
      </c>
      <c r="Y3996">
        <f t="shared" si="1008"/>
        <v>0</v>
      </c>
      <c r="Z3996" t="s">
        <v>4028</v>
      </c>
    </row>
    <row r="3997" spans="1:26" x14ac:dyDescent="0.25">
      <c r="A3997" t="s">
        <v>29</v>
      </c>
      <c r="B3997" t="s">
        <v>38</v>
      </c>
      <c r="C3997" t="s">
        <v>35</v>
      </c>
      <c r="D3997">
        <v>1</v>
      </c>
      <c r="F3997">
        <v>1</v>
      </c>
      <c r="G3997">
        <v>101.5</v>
      </c>
      <c r="H3997">
        <f t="shared" si="993"/>
        <v>0</v>
      </c>
      <c r="I3997">
        <f t="shared" si="994"/>
        <v>1</v>
      </c>
      <c r="J3997">
        <f t="shared" si="995"/>
        <v>0</v>
      </c>
      <c r="K3997">
        <f t="shared" si="996"/>
        <v>1</v>
      </c>
      <c r="L3997">
        <f t="shared" si="997"/>
        <v>0</v>
      </c>
      <c r="M3997">
        <f t="shared" si="998"/>
        <v>0</v>
      </c>
      <c r="N3997">
        <f t="shared" si="999"/>
        <v>1</v>
      </c>
      <c r="O3997">
        <f t="shared" si="1000"/>
        <v>0</v>
      </c>
      <c r="P3997">
        <v>54</v>
      </c>
      <c r="Q3997">
        <f t="shared" si="1001"/>
        <v>0</v>
      </c>
      <c r="R3997">
        <f t="shared" si="1002"/>
        <v>0</v>
      </c>
      <c r="S3997">
        <f t="shared" si="1003"/>
        <v>1</v>
      </c>
      <c r="T3997">
        <f t="shared" si="1004"/>
        <v>0</v>
      </c>
      <c r="U3997">
        <v>1</v>
      </c>
      <c r="V3997">
        <f t="shared" si="1005"/>
        <v>0.14941584458272991</v>
      </c>
      <c r="W3997">
        <f t="shared" si="1006"/>
        <v>0.53728462171610814</v>
      </c>
      <c r="X3997">
        <f t="shared" si="1007"/>
        <v>0.72349340544691065</v>
      </c>
      <c r="Y3997">
        <f t="shared" si="1008"/>
        <v>0</v>
      </c>
      <c r="Z3997" t="s">
        <v>4029</v>
      </c>
    </row>
    <row r="3998" spans="1:26" x14ac:dyDescent="0.25">
      <c r="A3998" t="s">
        <v>26</v>
      </c>
      <c r="B3998" t="s">
        <v>33</v>
      </c>
      <c r="C3998" t="s">
        <v>35</v>
      </c>
      <c r="D3998">
        <v>0</v>
      </c>
      <c r="F3998">
        <v>1</v>
      </c>
      <c r="G3998">
        <v>74.900000000000006</v>
      </c>
      <c r="H3998">
        <f t="shared" si="993"/>
        <v>1</v>
      </c>
      <c r="I3998">
        <f t="shared" si="994"/>
        <v>0</v>
      </c>
      <c r="J3998">
        <f t="shared" si="995"/>
        <v>0</v>
      </c>
      <c r="K3998">
        <f t="shared" si="996"/>
        <v>1</v>
      </c>
      <c r="L3998">
        <f t="shared" si="997"/>
        <v>0</v>
      </c>
      <c r="M3998">
        <f t="shared" si="998"/>
        <v>1</v>
      </c>
      <c r="N3998">
        <f t="shared" si="999"/>
        <v>0</v>
      </c>
      <c r="O3998">
        <f t="shared" si="1000"/>
        <v>0</v>
      </c>
      <c r="P3998">
        <v>28</v>
      </c>
      <c r="Q3998">
        <f t="shared" si="1001"/>
        <v>0</v>
      </c>
      <c r="R3998">
        <f t="shared" si="1002"/>
        <v>0</v>
      </c>
      <c r="S3998">
        <f t="shared" si="1003"/>
        <v>0</v>
      </c>
      <c r="T3998">
        <f t="shared" si="1004"/>
        <v>1</v>
      </c>
      <c r="U3998">
        <v>1</v>
      </c>
      <c r="V3998">
        <f t="shared" si="1005"/>
        <v>0.37453664987584756</v>
      </c>
      <c r="W3998">
        <f t="shared" si="1006"/>
        <v>0.59255473645521151</v>
      </c>
      <c r="X3998">
        <f t="shared" si="1007"/>
        <v>0.3912044023485281</v>
      </c>
      <c r="Y3998">
        <f t="shared" si="1008"/>
        <v>1</v>
      </c>
      <c r="Z3998" t="s">
        <v>4030</v>
      </c>
    </row>
    <row r="3999" spans="1:26" x14ac:dyDescent="0.25">
      <c r="A3999" t="s">
        <v>45</v>
      </c>
      <c r="B3999" t="s">
        <v>30</v>
      </c>
      <c r="C3999" t="s">
        <v>23</v>
      </c>
      <c r="D3999">
        <v>0</v>
      </c>
      <c r="F3999">
        <v>1</v>
      </c>
      <c r="G3999">
        <v>20.75</v>
      </c>
      <c r="H3999">
        <f t="shared" si="993"/>
        <v>1</v>
      </c>
      <c r="I3999">
        <f t="shared" si="994"/>
        <v>0</v>
      </c>
      <c r="J3999">
        <f t="shared" si="995"/>
        <v>0</v>
      </c>
      <c r="K3999">
        <f t="shared" si="996"/>
        <v>0</v>
      </c>
      <c r="L3999">
        <f t="shared" si="997"/>
        <v>1</v>
      </c>
      <c r="M3999">
        <f t="shared" si="998"/>
        <v>0</v>
      </c>
      <c r="N3999">
        <f t="shared" si="999"/>
        <v>0</v>
      </c>
      <c r="O3999">
        <f t="shared" si="1000"/>
        <v>1</v>
      </c>
      <c r="P3999">
        <v>24</v>
      </c>
      <c r="Q3999">
        <f t="shared" si="1001"/>
        <v>0</v>
      </c>
      <c r="R3999">
        <f t="shared" si="1002"/>
        <v>1</v>
      </c>
      <c r="S3999">
        <f t="shared" si="1003"/>
        <v>0</v>
      </c>
      <c r="T3999">
        <f t="shared" si="1004"/>
        <v>0</v>
      </c>
      <c r="U3999">
        <v>0</v>
      </c>
      <c r="V3999">
        <f t="shared" si="1005"/>
        <v>-7.0003314513172085E-2</v>
      </c>
      <c r="W3999">
        <f t="shared" si="1006"/>
        <v>0.48250631471960653</v>
      </c>
      <c r="X3999">
        <f t="shared" si="1007"/>
        <v>4.9004640428300895E-3</v>
      </c>
      <c r="Y3999">
        <f t="shared" si="1008"/>
        <v>0</v>
      </c>
      <c r="Z3999" t="s">
        <v>4031</v>
      </c>
    </row>
    <row r="4000" spans="1:26" x14ac:dyDescent="0.25">
      <c r="A4000" t="s">
        <v>45</v>
      </c>
      <c r="B4000" t="s">
        <v>38</v>
      </c>
      <c r="C4000" t="s">
        <v>25</v>
      </c>
      <c r="D4000">
        <v>0</v>
      </c>
      <c r="F4000">
        <v>1</v>
      </c>
      <c r="G4000">
        <v>61.45</v>
      </c>
      <c r="H4000">
        <f t="shared" si="993"/>
        <v>1</v>
      </c>
      <c r="I4000">
        <f t="shared" si="994"/>
        <v>0</v>
      </c>
      <c r="J4000">
        <f t="shared" si="995"/>
        <v>1</v>
      </c>
      <c r="K4000">
        <f t="shared" si="996"/>
        <v>0</v>
      </c>
      <c r="L4000">
        <f t="shared" si="997"/>
        <v>0</v>
      </c>
      <c r="M4000">
        <f t="shared" si="998"/>
        <v>0</v>
      </c>
      <c r="N4000">
        <f t="shared" si="999"/>
        <v>0</v>
      </c>
      <c r="O4000">
        <f t="shared" si="1000"/>
        <v>1</v>
      </c>
      <c r="P4000">
        <v>69</v>
      </c>
      <c r="Q4000">
        <f t="shared" si="1001"/>
        <v>0</v>
      </c>
      <c r="R4000">
        <f t="shared" si="1002"/>
        <v>0</v>
      </c>
      <c r="S4000">
        <f t="shared" si="1003"/>
        <v>1</v>
      </c>
      <c r="T4000">
        <f t="shared" si="1004"/>
        <v>0</v>
      </c>
      <c r="U4000">
        <v>0</v>
      </c>
      <c r="V4000">
        <f t="shared" si="1005"/>
        <v>2.2178449985494064E-2</v>
      </c>
      <c r="W4000">
        <f t="shared" si="1006"/>
        <v>0.50554438523220246</v>
      </c>
      <c r="X4000">
        <f t="shared" si="1007"/>
        <v>4.9188364375906161E-4</v>
      </c>
      <c r="Y4000">
        <f t="shared" si="1008"/>
        <v>0</v>
      </c>
      <c r="Z4000" t="s">
        <v>4032</v>
      </c>
    </row>
    <row r="4001" spans="1:26" x14ac:dyDescent="0.25">
      <c r="A4001" t="s">
        <v>26</v>
      </c>
      <c r="B4001" t="s">
        <v>30</v>
      </c>
      <c r="C4001" t="s">
        <v>25</v>
      </c>
      <c r="D4001">
        <v>0</v>
      </c>
      <c r="F4001">
        <v>1</v>
      </c>
      <c r="G4001">
        <v>54.5</v>
      </c>
      <c r="H4001">
        <f t="shared" si="993"/>
        <v>1</v>
      </c>
      <c r="I4001">
        <f t="shared" si="994"/>
        <v>0</v>
      </c>
      <c r="J4001">
        <f t="shared" si="995"/>
        <v>1</v>
      </c>
      <c r="K4001">
        <f t="shared" si="996"/>
        <v>0</v>
      </c>
      <c r="L4001">
        <f t="shared" si="997"/>
        <v>0</v>
      </c>
      <c r="M4001">
        <f t="shared" si="998"/>
        <v>1</v>
      </c>
      <c r="N4001">
        <f t="shared" si="999"/>
        <v>0</v>
      </c>
      <c r="O4001">
        <f t="shared" si="1000"/>
        <v>0</v>
      </c>
      <c r="P4001">
        <v>42</v>
      </c>
      <c r="Q4001">
        <f t="shared" si="1001"/>
        <v>0</v>
      </c>
      <c r="R4001">
        <f t="shared" si="1002"/>
        <v>1</v>
      </c>
      <c r="S4001">
        <f t="shared" si="1003"/>
        <v>0</v>
      </c>
      <c r="T4001">
        <f t="shared" si="1004"/>
        <v>0</v>
      </c>
      <c r="U4001">
        <v>0</v>
      </c>
      <c r="V4001">
        <f t="shared" si="1005"/>
        <v>0.36128653781434383</v>
      </c>
      <c r="W4001">
        <f t="shared" si="1006"/>
        <v>0.58935183286967452</v>
      </c>
      <c r="X4001">
        <f t="shared" si="1007"/>
        <v>0.1305279624058753</v>
      </c>
      <c r="Y4001">
        <f t="shared" si="1008"/>
        <v>1</v>
      </c>
      <c r="Z4001" t="s">
        <v>4033</v>
      </c>
    </row>
    <row r="4002" spans="1:26" x14ac:dyDescent="0.25">
      <c r="A4002" t="s">
        <v>26</v>
      </c>
      <c r="B4002" t="s">
        <v>27</v>
      </c>
      <c r="C4002" t="s">
        <v>35</v>
      </c>
      <c r="D4002">
        <v>1</v>
      </c>
      <c r="F4002">
        <v>1</v>
      </c>
      <c r="G4002">
        <v>69.599999999999994</v>
      </c>
      <c r="H4002">
        <f t="shared" si="993"/>
        <v>0</v>
      </c>
      <c r="I4002">
        <f t="shared" si="994"/>
        <v>1</v>
      </c>
      <c r="J4002">
        <f t="shared" si="995"/>
        <v>0</v>
      </c>
      <c r="K4002">
        <f t="shared" si="996"/>
        <v>1</v>
      </c>
      <c r="L4002">
        <f t="shared" si="997"/>
        <v>0</v>
      </c>
      <c r="M4002">
        <f t="shared" si="998"/>
        <v>1</v>
      </c>
      <c r="N4002">
        <f t="shared" si="999"/>
        <v>0</v>
      </c>
      <c r="O4002">
        <f t="shared" si="1000"/>
        <v>0</v>
      </c>
      <c r="P4002">
        <v>2</v>
      </c>
      <c r="Q4002">
        <f t="shared" si="1001"/>
        <v>1</v>
      </c>
      <c r="R4002">
        <f t="shared" si="1002"/>
        <v>0</v>
      </c>
      <c r="S4002">
        <f t="shared" si="1003"/>
        <v>0</v>
      </c>
      <c r="T4002">
        <f t="shared" si="1004"/>
        <v>0</v>
      </c>
      <c r="U4002">
        <v>1</v>
      </c>
      <c r="V4002">
        <f t="shared" si="1005"/>
        <v>0.52159661828920334</v>
      </c>
      <c r="W4002">
        <f t="shared" si="1006"/>
        <v>0.62752103321406072</v>
      </c>
      <c r="X4002">
        <f t="shared" si="1007"/>
        <v>0.22886979563232621</v>
      </c>
      <c r="Y4002">
        <f t="shared" si="1008"/>
        <v>1</v>
      </c>
      <c r="Z4002" t="s">
        <v>4034</v>
      </c>
    </row>
    <row r="4003" spans="1:26" x14ac:dyDescent="0.25">
      <c r="A4003" t="s">
        <v>26</v>
      </c>
      <c r="B4003" t="s">
        <v>27</v>
      </c>
      <c r="C4003" t="s">
        <v>35</v>
      </c>
      <c r="D4003">
        <v>1</v>
      </c>
      <c r="F4003">
        <v>1</v>
      </c>
      <c r="G4003">
        <v>99.75</v>
      </c>
      <c r="H4003">
        <f t="shared" si="993"/>
        <v>0</v>
      </c>
      <c r="I4003">
        <f t="shared" si="994"/>
        <v>1</v>
      </c>
      <c r="J4003">
        <f t="shared" si="995"/>
        <v>0</v>
      </c>
      <c r="K4003">
        <f t="shared" si="996"/>
        <v>1</v>
      </c>
      <c r="L4003">
        <f t="shared" si="997"/>
        <v>0</v>
      </c>
      <c r="M4003">
        <f t="shared" si="998"/>
        <v>1</v>
      </c>
      <c r="N4003">
        <f t="shared" si="999"/>
        <v>0</v>
      </c>
      <c r="O4003">
        <f t="shared" si="1000"/>
        <v>0</v>
      </c>
      <c r="P4003">
        <v>39</v>
      </c>
      <c r="Q4003">
        <f t="shared" si="1001"/>
        <v>1</v>
      </c>
      <c r="R4003">
        <f t="shared" si="1002"/>
        <v>0</v>
      </c>
      <c r="S4003">
        <f t="shared" si="1003"/>
        <v>0</v>
      </c>
      <c r="T4003">
        <f t="shared" si="1004"/>
        <v>0</v>
      </c>
      <c r="U4003">
        <v>0</v>
      </c>
      <c r="V4003">
        <f t="shared" si="1005"/>
        <v>0.55491068988886372</v>
      </c>
      <c r="W4003">
        <f t="shared" si="1006"/>
        <v>0.63527415633945594</v>
      </c>
      <c r="X4003">
        <f t="shared" si="1007"/>
        <v>0.30792587375293468</v>
      </c>
      <c r="Y4003">
        <f t="shared" si="1008"/>
        <v>1</v>
      </c>
      <c r="Z4003" t="s">
        <v>4035</v>
      </c>
    </row>
    <row r="4004" spans="1:26" x14ac:dyDescent="0.25">
      <c r="A4004" t="s">
        <v>45</v>
      </c>
      <c r="B4004" t="s">
        <v>33</v>
      </c>
      <c r="C4004" t="s">
        <v>35</v>
      </c>
      <c r="D4004">
        <v>0</v>
      </c>
      <c r="F4004">
        <v>1</v>
      </c>
      <c r="G4004">
        <v>109.75</v>
      </c>
      <c r="H4004">
        <f t="shared" si="993"/>
        <v>1</v>
      </c>
      <c r="I4004">
        <f t="shared" si="994"/>
        <v>0</v>
      </c>
      <c r="J4004">
        <f t="shared" si="995"/>
        <v>0</v>
      </c>
      <c r="K4004">
        <f t="shared" si="996"/>
        <v>1</v>
      </c>
      <c r="L4004">
        <f t="shared" si="997"/>
        <v>0</v>
      </c>
      <c r="M4004">
        <f t="shared" si="998"/>
        <v>0</v>
      </c>
      <c r="N4004">
        <f t="shared" si="999"/>
        <v>0</v>
      </c>
      <c r="O4004">
        <f t="shared" si="1000"/>
        <v>1</v>
      </c>
      <c r="P4004">
        <v>45</v>
      </c>
      <c r="Q4004">
        <f t="shared" si="1001"/>
        <v>0</v>
      </c>
      <c r="R4004">
        <f t="shared" si="1002"/>
        <v>0</v>
      </c>
      <c r="S4004">
        <f t="shared" si="1003"/>
        <v>0</v>
      </c>
      <c r="T4004">
        <f t="shared" si="1004"/>
        <v>1</v>
      </c>
      <c r="U4004">
        <v>0</v>
      </c>
      <c r="V4004">
        <f t="shared" si="1005"/>
        <v>9.7480826436618873E-2</v>
      </c>
      <c r="W4004">
        <f t="shared" si="1006"/>
        <v>0.52435092674889727</v>
      </c>
      <c r="X4004">
        <f t="shared" si="1007"/>
        <v>9.5025115227662122E-3</v>
      </c>
      <c r="Y4004">
        <f t="shared" si="1008"/>
        <v>0</v>
      </c>
      <c r="Z4004" t="s">
        <v>4036</v>
      </c>
    </row>
    <row r="4005" spans="1:26" x14ac:dyDescent="0.25">
      <c r="A4005" t="s">
        <v>45</v>
      </c>
      <c r="B4005" t="s">
        <v>33</v>
      </c>
      <c r="C4005" t="s">
        <v>25</v>
      </c>
      <c r="D4005">
        <v>0</v>
      </c>
      <c r="F4005">
        <v>1</v>
      </c>
      <c r="G4005">
        <v>80.849999999999994</v>
      </c>
      <c r="H4005">
        <f t="shared" si="993"/>
        <v>1</v>
      </c>
      <c r="I4005">
        <f t="shared" si="994"/>
        <v>0</v>
      </c>
      <c r="J4005">
        <f t="shared" si="995"/>
        <v>1</v>
      </c>
      <c r="K4005">
        <f t="shared" si="996"/>
        <v>0</v>
      </c>
      <c r="L4005">
        <f t="shared" si="997"/>
        <v>0</v>
      </c>
      <c r="M4005">
        <f t="shared" si="998"/>
        <v>0</v>
      </c>
      <c r="N4005">
        <f t="shared" si="999"/>
        <v>0</v>
      </c>
      <c r="O4005">
        <f t="shared" si="1000"/>
        <v>1</v>
      </c>
      <c r="P4005">
        <v>72</v>
      </c>
      <c r="Q4005">
        <f t="shared" si="1001"/>
        <v>0</v>
      </c>
      <c r="R4005">
        <f t="shared" si="1002"/>
        <v>0</v>
      </c>
      <c r="S4005">
        <f t="shared" si="1003"/>
        <v>0</v>
      </c>
      <c r="T4005">
        <f t="shared" si="1004"/>
        <v>1</v>
      </c>
      <c r="U4005">
        <v>0</v>
      </c>
      <c r="V4005">
        <f t="shared" si="1005"/>
        <v>5.2424124998989324E-2</v>
      </c>
      <c r="W4005">
        <f t="shared" si="1006"/>
        <v>0.51310303047777939</v>
      </c>
      <c r="X4005">
        <f t="shared" si="1007"/>
        <v>2.7482888819096575E-3</v>
      </c>
      <c r="Y4005">
        <f t="shared" si="1008"/>
        <v>0</v>
      </c>
      <c r="Z4005" t="s">
        <v>4037</v>
      </c>
    </row>
    <row r="4006" spans="1:26" x14ac:dyDescent="0.25">
      <c r="A4006" t="s">
        <v>45</v>
      </c>
      <c r="B4006" t="s">
        <v>30</v>
      </c>
      <c r="C4006" t="s">
        <v>23</v>
      </c>
      <c r="D4006">
        <v>0</v>
      </c>
      <c r="F4006">
        <v>1</v>
      </c>
      <c r="G4006">
        <v>20.3</v>
      </c>
      <c r="H4006">
        <f t="shared" si="993"/>
        <v>1</v>
      </c>
      <c r="I4006">
        <f t="shared" si="994"/>
        <v>0</v>
      </c>
      <c r="J4006">
        <f t="shared" si="995"/>
        <v>0</v>
      </c>
      <c r="K4006">
        <f t="shared" si="996"/>
        <v>0</v>
      </c>
      <c r="L4006">
        <f t="shared" si="997"/>
        <v>1</v>
      </c>
      <c r="M4006">
        <f t="shared" si="998"/>
        <v>0</v>
      </c>
      <c r="N4006">
        <f t="shared" si="999"/>
        <v>0</v>
      </c>
      <c r="O4006">
        <f t="shared" si="1000"/>
        <v>1</v>
      </c>
      <c r="P4006">
        <v>38</v>
      </c>
      <c r="Q4006">
        <f t="shared" si="1001"/>
        <v>0</v>
      </c>
      <c r="R4006">
        <f t="shared" si="1002"/>
        <v>1</v>
      </c>
      <c r="S4006">
        <f t="shared" si="1003"/>
        <v>0</v>
      </c>
      <c r="T4006">
        <f t="shared" si="1004"/>
        <v>0</v>
      </c>
      <c r="U4006">
        <v>0</v>
      </c>
      <c r="V4006">
        <f t="shared" si="1005"/>
        <v>-7.0704889449052122E-2</v>
      </c>
      <c r="W4006">
        <f t="shared" si="1006"/>
        <v>0.48233113784508391</v>
      </c>
      <c r="X4006">
        <f t="shared" si="1007"/>
        <v>4.9991813920026822E-3</v>
      </c>
      <c r="Y4006">
        <f t="shared" si="1008"/>
        <v>0</v>
      </c>
      <c r="Z4006" t="s">
        <v>4038</v>
      </c>
    </row>
    <row r="4007" spans="1:26" x14ac:dyDescent="0.25">
      <c r="A4007" t="s">
        <v>45</v>
      </c>
      <c r="B4007" t="s">
        <v>33</v>
      </c>
      <c r="C4007" t="s">
        <v>25</v>
      </c>
      <c r="D4007">
        <v>0</v>
      </c>
      <c r="F4007">
        <v>1</v>
      </c>
      <c r="G4007">
        <v>67.8</v>
      </c>
      <c r="H4007">
        <f t="shared" si="993"/>
        <v>1</v>
      </c>
      <c r="I4007">
        <f t="shared" si="994"/>
        <v>0</v>
      </c>
      <c r="J4007">
        <f t="shared" si="995"/>
        <v>1</v>
      </c>
      <c r="K4007">
        <f t="shared" si="996"/>
        <v>0</v>
      </c>
      <c r="L4007">
        <f t="shared" si="997"/>
        <v>0</v>
      </c>
      <c r="M4007">
        <f t="shared" si="998"/>
        <v>0</v>
      </c>
      <c r="N4007">
        <f t="shared" si="999"/>
        <v>0</v>
      </c>
      <c r="O4007">
        <f t="shared" si="1000"/>
        <v>1</v>
      </c>
      <c r="P4007">
        <v>72</v>
      </c>
      <c r="Q4007">
        <f t="shared" si="1001"/>
        <v>0</v>
      </c>
      <c r="R4007">
        <f t="shared" si="1002"/>
        <v>0</v>
      </c>
      <c r="S4007">
        <f t="shared" si="1003"/>
        <v>0</v>
      </c>
      <c r="T4007">
        <f t="shared" si="1004"/>
        <v>1</v>
      </c>
      <c r="U4007">
        <v>0</v>
      </c>
      <c r="V4007">
        <f t="shared" si="1005"/>
        <v>3.2078451858468027E-2</v>
      </c>
      <c r="W4007">
        <f t="shared" si="1006"/>
        <v>0.50801892533547077</v>
      </c>
      <c r="X4007">
        <f t="shared" si="1007"/>
        <v>1.0290270736360509E-3</v>
      </c>
      <c r="Y4007">
        <f t="shared" si="1008"/>
        <v>0</v>
      </c>
      <c r="Z4007" t="s">
        <v>4039</v>
      </c>
    </row>
    <row r="4008" spans="1:26" x14ac:dyDescent="0.25">
      <c r="A4008" t="s">
        <v>26</v>
      </c>
      <c r="B4008" t="s">
        <v>30</v>
      </c>
      <c r="C4008" t="s">
        <v>23</v>
      </c>
      <c r="D4008">
        <v>0</v>
      </c>
      <c r="F4008">
        <v>1</v>
      </c>
      <c r="G4008">
        <v>24.05</v>
      </c>
      <c r="H4008">
        <f t="shared" si="993"/>
        <v>1</v>
      </c>
      <c r="I4008">
        <f t="shared" si="994"/>
        <v>0</v>
      </c>
      <c r="J4008">
        <f t="shared" si="995"/>
        <v>0</v>
      </c>
      <c r="K4008">
        <f t="shared" si="996"/>
        <v>0</v>
      </c>
      <c r="L4008">
        <f t="shared" si="997"/>
        <v>1</v>
      </c>
      <c r="M4008">
        <f t="shared" si="998"/>
        <v>1</v>
      </c>
      <c r="N4008">
        <f t="shared" si="999"/>
        <v>0</v>
      </c>
      <c r="O4008">
        <f t="shared" si="1000"/>
        <v>0</v>
      </c>
      <c r="P4008">
        <v>1</v>
      </c>
      <c r="Q4008">
        <f t="shared" si="1001"/>
        <v>0</v>
      </c>
      <c r="R4008">
        <f t="shared" si="1002"/>
        <v>1</v>
      </c>
      <c r="S4008">
        <f t="shared" si="1003"/>
        <v>0</v>
      </c>
      <c r="T4008">
        <f t="shared" si="1004"/>
        <v>0</v>
      </c>
      <c r="U4008">
        <v>1</v>
      </c>
      <c r="V4008">
        <f t="shared" si="1005"/>
        <v>0.26653047293455373</v>
      </c>
      <c r="W4008">
        <f t="shared" si="1006"/>
        <v>0.56624094366362587</v>
      </c>
      <c r="X4008">
        <f t="shared" si="1007"/>
        <v>0.53797754713360946</v>
      </c>
      <c r="Y4008">
        <f t="shared" si="1008"/>
        <v>0</v>
      </c>
      <c r="Z4008" t="s">
        <v>4040</v>
      </c>
    </row>
    <row r="4009" spans="1:26" x14ac:dyDescent="0.25">
      <c r="A4009" t="s">
        <v>45</v>
      </c>
      <c r="B4009" t="s">
        <v>38</v>
      </c>
      <c r="C4009" t="s">
        <v>23</v>
      </c>
      <c r="D4009">
        <v>0</v>
      </c>
      <c r="F4009">
        <v>1</v>
      </c>
      <c r="G4009">
        <v>19.8</v>
      </c>
      <c r="H4009">
        <f t="shared" si="993"/>
        <v>1</v>
      </c>
      <c r="I4009">
        <f t="shared" si="994"/>
        <v>0</v>
      </c>
      <c r="J4009">
        <f t="shared" si="995"/>
        <v>0</v>
      </c>
      <c r="K4009">
        <f t="shared" si="996"/>
        <v>0</v>
      </c>
      <c r="L4009">
        <f t="shared" si="997"/>
        <v>1</v>
      </c>
      <c r="M4009">
        <f t="shared" si="998"/>
        <v>0</v>
      </c>
      <c r="N4009">
        <f t="shared" si="999"/>
        <v>0</v>
      </c>
      <c r="O4009">
        <f t="shared" si="1000"/>
        <v>1</v>
      </c>
      <c r="P4009">
        <v>72</v>
      </c>
      <c r="Q4009">
        <f t="shared" si="1001"/>
        <v>0</v>
      </c>
      <c r="R4009">
        <f t="shared" si="1002"/>
        <v>0</v>
      </c>
      <c r="S4009">
        <f t="shared" si="1003"/>
        <v>1</v>
      </c>
      <c r="T4009">
        <f t="shared" si="1004"/>
        <v>0</v>
      </c>
      <c r="U4009">
        <v>0</v>
      </c>
      <c r="V4009">
        <f t="shared" si="1005"/>
        <v>-7.1484417155585511E-2</v>
      </c>
      <c r="W4009">
        <f t="shared" si="1006"/>
        <v>0.48213650196883145</v>
      </c>
      <c r="X4009">
        <f t="shared" si="1007"/>
        <v>5.1100218960737683E-3</v>
      </c>
      <c r="Y4009">
        <f t="shared" si="1008"/>
        <v>0</v>
      </c>
      <c r="Z4009" t="s">
        <v>4041</v>
      </c>
    </row>
    <row r="4010" spans="1:26" x14ac:dyDescent="0.25">
      <c r="A4010" t="s">
        <v>45</v>
      </c>
      <c r="B4010" t="s">
        <v>33</v>
      </c>
      <c r="C4010" t="s">
        <v>23</v>
      </c>
      <c r="D4010">
        <v>0</v>
      </c>
      <c r="F4010">
        <v>1</v>
      </c>
      <c r="G4010">
        <v>25.7</v>
      </c>
      <c r="H4010">
        <f t="shared" si="993"/>
        <v>1</v>
      </c>
      <c r="I4010">
        <f t="shared" si="994"/>
        <v>0</v>
      </c>
      <c r="J4010">
        <f t="shared" si="995"/>
        <v>0</v>
      </c>
      <c r="K4010">
        <f t="shared" si="996"/>
        <v>0</v>
      </c>
      <c r="L4010">
        <f t="shared" si="997"/>
        <v>1</v>
      </c>
      <c r="M4010">
        <f t="shared" si="998"/>
        <v>0</v>
      </c>
      <c r="N4010">
        <f t="shared" si="999"/>
        <v>0</v>
      </c>
      <c r="O4010">
        <f t="shared" si="1000"/>
        <v>1</v>
      </c>
      <c r="P4010">
        <v>55</v>
      </c>
      <c r="Q4010">
        <f t="shared" si="1001"/>
        <v>0</v>
      </c>
      <c r="R4010">
        <f t="shared" si="1002"/>
        <v>0</v>
      </c>
      <c r="S4010">
        <f t="shared" si="1003"/>
        <v>0</v>
      </c>
      <c r="T4010">
        <f t="shared" si="1004"/>
        <v>1</v>
      </c>
      <c r="U4010">
        <v>0</v>
      </c>
      <c r="V4010">
        <f t="shared" si="1005"/>
        <v>-6.2285990218491585E-2</v>
      </c>
      <c r="W4010">
        <f t="shared" si="1006"/>
        <v>0.48443353468634764</v>
      </c>
      <c r="X4010">
        <f t="shared" si="1007"/>
        <v>3.8795445774980294E-3</v>
      </c>
      <c r="Y4010">
        <f t="shared" si="1008"/>
        <v>0</v>
      </c>
      <c r="Z4010" t="s">
        <v>4042</v>
      </c>
    </row>
    <row r="4011" spans="1:26" x14ac:dyDescent="0.25">
      <c r="A4011" t="s">
        <v>29</v>
      </c>
      <c r="B4011" t="s">
        <v>27</v>
      </c>
      <c r="C4011" t="s">
        <v>25</v>
      </c>
      <c r="D4011">
        <v>0</v>
      </c>
      <c r="F4011">
        <v>1</v>
      </c>
      <c r="G4011">
        <v>56.15</v>
      </c>
      <c r="H4011">
        <f t="shared" si="993"/>
        <v>1</v>
      </c>
      <c r="I4011">
        <f t="shared" si="994"/>
        <v>0</v>
      </c>
      <c r="J4011">
        <f t="shared" si="995"/>
        <v>1</v>
      </c>
      <c r="K4011">
        <f t="shared" si="996"/>
        <v>0</v>
      </c>
      <c r="L4011">
        <f t="shared" si="997"/>
        <v>0</v>
      </c>
      <c r="M4011">
        <f t="shared" si="998"/>
        <v>0</v>
      </c>
      <c r="N4011">
        <f t="shared" si="999"/>
        <v>1</v>
      </c>
      <c r="O4011">
        <f t="shared" si="1000"/>
        <v>0</v>
      </c>
      <c r="P4011">
        <v>51</v>
      </c>
      <c r="Q4011">
        <f t="shared" si="1001"/>
        <v>1</v>
      </c>
      <c r="R4011">
        <f t="shared" si="1002"/>
        <v>0</v>
      </c>
      <c r="S4011">
        <f t="shared" si="1003"/>
        <v>0</v>
      </c>
      <c r="T4011">
        <f t="shared" si="1004"/>
        <v>0</v>
      </c>
      <c r="U4011">
        <v>0</v>
      </c>
      <c r="V4011">
        <f t="shared" si="1005"/>
        <v>0.21061785607694763</v>
      </c>
      <c r="W4011">
        <f t="shared" si="1006"/>
        <v>0.55246067812464683</v>
      </c>
      <c r="X4011">
        <f t="shared" si="1007"/>
        <v>4.4359881298449831E-2</v>
      </c>
      <c r="Y4011">
        <f t="shared" si="1008"/>
        <v>0</v>
      </c>
      <c r="Z4011" t="s">
        <v>4043</v>
      </c>
    </row>
    <row r="4012" spans="1:26" x14ac:dyDescent="0.25">
      <c r="A4012" t="s">
        <v>45</v>
      </c>
      <c r="B4012" t="s">
        <v>33</v>
      </c>
      <c r="C4012" t="s">
        <v>25</v>
      </c>
      <c r="D4012">
        <v>0</v>
      </c>
      <c r="F4012">
        <v>1</v>
      </c>
      <c r="G4012">
        <v>86.7</v>
      </c>
      <c r="H4012">
        <f t="shared" si="993"/>
        <v>1</v>
      </c>
      <c r="I4012">
        <f t="shared" si="994"/>
        <v>0</v>
      </c>
      <c r="J4012">
        <f t="shared" si="995"/>
        <v>1</v>
      </c>
      <c r="K4012">
        <f t="shared" si="996"/>
        <v>0</v>
      </c>
      <c r="L4012">
        <f t="shared" si="997"/>
        <v>0</v>
      </c>
      <c r="M4012">
        <f t="shared" si="998"/>
        <v>0</v>
      </c>
      <c r="N4012">
        <f t="shared" si="999"/>
        <v>0</v>
      </c>
      <c r="O4012">
        <f t="shared" si="1000"/>
        <v>1</v>
      </c>
      <c r="P4012">
        <v>63</v>
      </c>
      <c r="Q4012">
        <f t="shared" si="1001"/>
        <v>0</v>
      </c>
      <c r="R4012">
        <f t="shared" si="1002"/>
        <v>0</v>
      </c>
      <c r="S4012">
        <f t="shared" si="1003"/>
        <v>0</v>
      </c>
      <c r="T4012">
        <f t="shared" si="1004"/>
        <v>1</v>
      </c>
      <c r="U4012">
        <v>0</v>
      </c>
      <c r="V4012">
        <f t="shared" si="1005"/>
        <v>6.1544599165429925E-2</v>
      </c>
      <c r="W4012">
        <f t="shared" si="1006"/>
        <v>0.51538129507190511</v>
      </c>
      <c r="X4012">
        <f t="shared" si="1007"/>
        <v>3.7877376864334377E-3</v>
      </c>
      <c r="Y4012">
        <f t="shared" si="1008"/>
        <v>0</v>
      </c>
      <c r="Z4012" t="s">
        <v>4044</v>
      </c>
    </row>
    <row r="4013" spans="1:26" x14ac:dyDescent="0.25">
      <c r="A4013" t="s">
        <v>26</v>
      </c>
      <c r="B4013" t="s">
        <v>30</v>
      </c>
      <c r="C4013" t="s">
        <v>23</v>
      </c>
      <c r="D4013">
        <v>0</v>
      </c>
      <c r="F4013">
        <v>1</v>
      </c>
      <c r="G4013">
        <v>20.399999999999999</v>
      </c>
      <c r="H4013">
        <f t="shared" si="993"/>
        <v>1</v>
      </c>
      <c r="I4013">
        <f t="shared" si="994"/>
        <v>0</v>
      </c>
      <c r="J4013">
        <f t="shared" si="995"/>
        <v>0</v>
      </c>
      <c r="K4013">
        <f t="shared" si="996"/>
        <v>0</v>
      </c>
      <c r="L4013">
        <f t="shared" si="997"/>
        <v>1</v>
      </c>
      <c r="M4013">
        <f t="shared" si="998"/>
        <v>1</v>
      </c>
      <c r="N4013">
        <f t="shared" si="999"/>
        <v>0</v>
      </c>
      <c r="O4013">
        <f t="shared" si="1000"/>
        <v>0</v>
      </c>
      <c r="P4013">
        <v>1</v>
      </c>
      <c r="Q4013">
        <f t="shared" si="1001"/>
        <v>0</v>
      </c>
      <c r="R4013">
        <f t="shared" si="1002"/>
        <v>1</v>
      </c>
      <c r="S4013">
        <f t="shared" si="1003"/>
        <v>0</v>
      </c>
      <c r="T4013">
        <f t="shared" si="1004"/>
        <v>0</v>
      </c>
      <c r="U4013">
        <v>0</v>
      </c>
      <c r="V4013">
        <f t="shared" si="1005"/>
        <v>0.26083992067686007</v>
      </c>
      <c r="W4013">
        <f t="shared" si="1006"/>
        <v>0.56484275168874909</v>
      </c>
      <c r="X4013">
        <f t="shared" si="1007"/>
        <v>6.8037464218710653E-2</v>
      </c>
      <c r="Y4013">
        <f t="shared" si="1008"/>
        <v>0</v>
      </c>
      <c r="Z4013" t="s">
        <v>4045</v>
      </c>
    </row>
    <row r="4014" spans="1:26" x14ac:dyDescent="0.25">
      <c r="A4014" t="s">
        <v>45</v>
      </c>
      <c r="B4014" t="s">
        <v>30</v>
      </c>
      <c r="C4014" t="s">
        <v>23</v>
      </c>
      <c r="D4014">
        <v>0</v>
      </c>
      <c r="F4014">
        <v>1</v>
      </c>
      <c r="G4014">
        <v>19.649999999999999</v>
      </c>
      <c r="H4014">
        <f t="shared" si="993"/>
        <v>1</v>
      </c>
      <c r="I4014">
        <f t="shared" si="994"/>
        <v>0</v>
      </c>
      <c r="J4014">
        <f t="shared" si="995"/>
        <v>0</v>
      </c>
      <c r="K4014">
        <f t="shared" si="996"/>
        <v>0</v>
      </c>
      <c r="L4014">
        <f t="shared" si="997"/>
        <v>1</v>
      </c>
      <c r="M4014">
        <f t="shared" si="998"/>
        <v>0</v>
      </c>
      <c r="N4014">
        <f t="shared" si="999"/>
        <v>0</v>
      </c>
      <c r="O4014">
        <f t="shared" si="1000"/>
        <v>1</v>
      </c>
      <c r="P4014">
        <v>23</v>
      </c>
      <c r="Q4014">
        <f t="shared" si="1001"/>
        <v>0</v>
      </c>
      <c r="R4014">
        <f t="shared" si="1002"/>
        <v>1</v>
      </c>
      <c r="S4014">
        <f t="shared" si="1003"/>
        <v>0</v>
      </c>
      <c r="T4014">
        <f t="shared" si="1004"/>
        <v>0</v>
      </c>
      <c r="U4014">
        <v>0</v>
      </c>
      <c r="V4014">
        <f t="shared" si="1005"/>
        <v>-7.1718275467545528E-2</v>
      </c>
      <c r="W4014">
        <f t="shared" si="1006"/>
        <v>0.48207811226028641</v>
      </c>
      <c r="X4014">
        <f t="shared" si="1007"/>
        <v>5.1435110360387431E-3</v>
      </c>
      <c r="Y4014">
        <f t="shared" si="1008"/>
        <v>0</v>
      </c>
      <c r="Z4014" t="s">
        <v>4046</v>
      </c>
    </row>
    <row r="4015" spans="1:26" x14ac:dyDescent="0.25">
      <c r="A4015" t="s">
        <v>26</v>
      </c>
      <c r="B4015" t="s">
        <v>27</v>
      </c>
      <c r="C4015" t="s">
        <v>25</v>
      </c>
      <c r="D4015">
        <v>0</v>
      </c>
      <c r="F4015">
        <v>1</v>
      </c>
      <c r="G4015">
        <v>50.55</v>
      </c>
      <c r="H4015">
        <f t="shared" si="993"/>
        <v>1</v>
      </c>
      <c r="I4015">
        <f t="shared" si="994"/>
        <v>0</v>
      </c>
      <c r="J4015">
        <f t="shared" si="995"/>
        <v>1</v>
      </c>
      <c r="K4015">
        <f t="shared" si="996"/>
        <v>0</v>
      </c>
      <c r="L4015">
        <f t="shared" si="997"/>
        <v>0</v>
      </c>
      <c r="M4015">
        <f t="shared" si="998"/>
        <v>1</v>
      </c>
      <c r="N4015">
        <f t="shared" si="999"/>
        <v>0</v>
      </c>
      <c r="O4015">
        <f t="shared" si="1000"/>
        <v>0</v>
      </c>
      <c r="P4015">
        <v>1</v>
      </c>
      <c r="Q4015">
        <f t="shared" si="1001"/>
        <v>1</v>
      </c>
      <c r="R4015">
        <f t="shared" si="1002"/>
        <v>0</v>
      </c>
      <c r="S4015">
        <f t="shared" si="1003"/>
        <v>0</v>
      </c>
      <c r="T4015">
        <f t="shared" si="1004"/>
        <v>0</v>
      </c>
      <c r="U4015">
        <v>1</v>
      </c>
      <c r="V4015">
        <f t="shared" si="1005"/>
        <v>0.47334199430522317</v>
      </c>
      <c r="W4015">
        <f t="shared" si="1006"/>
        <v>0.61617445598386755</v>
      </c>
      <c r="X4015">
        <f t="shared" si="1007"/>
        <v>0.2773686549623996</v>
      </c>
      <c r="Y4015">
        <f t="shared" si="1008"/>
        <v>1</v>
      </c>
      <c r="Z4015" t="s">
        <v>4047</v>
      </c>
    </row>
    <row r="4016" spans="1:26" x14ac:dyDescent="0.25">
      <c r="A4016" t="s">
        <v>26</v>
      </c>
      <c r="B4016" t="s">
        <v>30</v>
      </c>
      <c r="C4016" t="s">
        <v>25</v>
      </c>
      <c r="D4016">
        <v>0</v>
      </c>
      <c r="F4016">
        <v>1</v>
      </c>
      <c r="G4016">
        <v>54.35</v>
      </c>
      <c r="H4016">
        <f t="shared" si="993"/>
        <v>1</v>
      </c>
      <c r="I4016">
        <f t="shared" si="994"/>
        <v>0</v>
      </c>
      <c r="J4016">
        <f t="shared" si="995"/>
        <v>1</v>
      </c>
      <c r="K4016">
        <f t="shared" si="996"/>
        <v>0</v>
      </c>
      <c r="L4016">
        <f t="shared" si="997"/>
        <v>0</v>
      </c>
      <c r="M4016">
        <f t="shared" si="998"/>
        <v>1</v>
      </c>
      <c r="N4016">
        <f t="shared" si="999"/>
        <v>0</v>
      </c>
      <c r="O4016">
        <f t="shared" si="1000"/>
        <v>0</v>
      </c>
      <c r="P4016">
        <v>2</v>
      </c>
      <c r="Q4016">
        <f t="shared" si="1001"/>
        <v>0</v>
      </c>
      <c r="R4016">
        <f t="shared" si="1002"/>
        <v>1</v>
      </c>
      <c r="S4016">
        <f t="shared" si="1003"/>
        <v>0</v>
      </c>
      <c r="T4016">
        <f t="shared" si="1004"/>
        <v>0</v>
      </c>
      <c r="U4016">
        <v>0</v>
      </c>
      <c r="V4016">
        <f t="shared" si="1005"/>
        <v>0.36105267950238384</v>
      </c>
      <c r="W4016">
        <f t="shared" si="1006"/>
        <v>0.58929523417558161</v>
      </c>
      <c r="X4016">
        <f t="shared" si="1007"/>
        <v>0.13035903737585111</v>
      </c>
      <c r="Y4016">
        <f t="shared" si="1008"/>
        <v>1</v>
      </c>
      <c r="Z4016" t="s">
        <v>4048</v>
      </c>
    </row>
    <row r="4017" spans="1:26" x14ac:dyDescent="0.25">
      <c r="A4017" t="s">
        <v>26</v>
      </c>
      <c r="B4017" t="s">
        <v>38</v>
      </c>
      <c r="C4017" t="s">
        <v>35</v>
      </c>
      <c r="D4017">
        <v>1</v>
      </c>
      <c r="F4017">
        <v>1</v>
      </c>
      <c r="G4017">
        <v>108.1</v>
      </c>
      <c r="H4017">
        <f t="shared" si="993"/>
        <v>0</v>
      </c>
      <c r="I4017">
        <f t="shared" si="994"/>
        <v>1</v>
      </c>
      <c r="J4017">
        <f t="shared" si="995"/>
        <v>0</v>
      </c>
      <c r="K4017">
        <f t="shared" si="996"/>
        <v>1</v>
      </c>
      <c r="L4017">
        <f t="shared" si="997"/>
        <v>0</v>
      </c>
      <c r="M4017">
        <f t="shared" si="998"/>
        <v>1</v>
      </c>
      <c r="N4017">
        <f t="shared" si="999"/>
        <v>0</v>
      </c>
      <c r="O4017">
        <f t="shared" si="1000"/>
        <v>0</v>
      </c>
      <c r="P4017">
        <v>52</v>
      </c>
      <c r="Q4017">
        <f t="shared" si="1001"/>
        <v>0</v>
      </c>
      <c r="R4017">
        <f t="shared" si="1002"/>
        <v>0</v>
      </c>
      <c r="S4017">
        <f t="shared" si="1003"/>
        <v>1</v>
      </c>
      <c r="T4017">
        <f t="shared" si="1004"/>
        <v>0</v>
      </c>
      <c r="U4017">
        <v>0</v>
      </c>
      <c r="V4017">
        <f t="shared" si="1005"/>
        <v>0.42629728958966423</v>
      </c>
      <c r="W4017">
        <f t="shared" si="1006"/>
        <v>0.60498914963728934</v>
      </c>
      <c r="X4017">
        <f t="shared" si="1007"/>
        <v>0.18172937911149406</v>
      </c>
      <c r="Y4017">
        <f t="shared" si="1008"/>
        <v>1</v>
      </c>
      <c r="Z4017" t="s">
        <v>4049</v>
      </c>
    </row>
    <row r="4018" spans="1:26" x14ac:dyDescent="0.25">
      <c r="A4018" t="s">
        <v>29</v>
      </c>
      <c r="B4018" t="s">
        <v>30</v>
      </c>
      <c r="C4018" t="s">
        <v>25</v>
      </c>
      <c r="D4018">
        <v>0</v>
      </c>
      <c r="F4018">
        <v>1</v>
      </c>
      <c r="G4018">
        <v>54.45</v>
      </c>
      <c r="H4018">
        <f t="shared" si="993"/>
        <v>1</v>
      </c>
      <c r="I4018">
        <f t="shared" si="994"/>
        <v>0</v>
      </c>
      <c r="J4018">
        <f t="shared" si="995"/>
        <v>1</v>
      </c>
      <c r="K4018">
        <f t="shared" si="996"/>
        <v>0</v>
      </c>
      <c r="L4018">
        <f t="shared" si="997"/>
        <v>0</v>
      </c>
      <c r="M4018">
        <f t="shared" si="998"/>
        <v>0</v>
      </c>
      <c r="N4018">
        <f t="shared" si="999"/>
        <v>1</v>
      </c>
      <c r="O4018">
        <f t="shared" si="1000"/>
        <v>0</v>
      </c>
      <c r="P4018">
        <v>36</v>
      </c>
      <c r="Q4018">
        <f t="shared" si="1001"/>
        <v>0</v>
      </c>
      <c r="R4018">
        <f t="shared" si="1002"/>
        <v>1</v>
      </c>
      <c r="S4018">
        <f t="shared" si="1003"/>
        <v>0</v>
      </c>
      <c r="T4018">
        <f t="shared" si="1004"/>
        <v>0</v>
      </c>
      <c r="U4018">
        <v>0</v>
      </c>
      <c r="V4018">
        <f t="shared" si="1005"/>
        <v>7.1199118137182854E-2</v>
      </c>
      <c r="W4018">
        <f t="shared" si="1006"/>
        <v>0.51779226395422917</v>
      </c>
      <c r="X4018">
        <f t="shared" si="1007"/>
        <v>5.0693144235125203E-3</v>
      </c>
      <c r="Y4018">
        <f t="shared" si="1008"/>
        <v>0</v>
      </c>
      <c r="Z4018" t="s">
        <v>4050</v>
      </c>
    </row>
    <row r="4019" spans="1:26" x14ac:dyDescent="0.25">
      <c r="A4019" t="s">
        <v>26</v>
      </c>
      <c r="B4019" t="s">
        <v>30</v>
      </c>
      <c r="C4019" t="s">
        <v>25</v>
      </c>
      <c r="D4019">
        <v>0</v>
      </c>
      <c r="F4019">
        <v>1</v>
      </c>
      <c r="G4019">
        <v>45.35</v>
      </c>
      <c r="H4019">
        <f t="shared" si="993"/>
        <v>1</v>
      </c>
      <c r="I4019">
        <f t="shared" si="994"/>
        <v>0</v>
      </c>
      <c r="J4019">
        <f t="shared" si="995"/>
        <v>1</v>
      </c>
      <c r="K4019">
        <f t="shared" si="996"/>
        <v>0</v>
      </c>
      <c r="L4019">
        <f t="shared" si="997"/>
        <v>0</v>
      </c>
      <c r="M4019">
        <f t="shared" si="998"/>
        <v>1</v>
      </c>
      <c r="N4019">
        <f t="shared" si="999"/>
        <v>0</v>
      </c>
      <c r="O4019">
        <f t="shared" si="1000"/>
        <v>0</v>
      </c>
      <c r="P4019">
        <v>1</v>
      </c>
      <c r="Q4019">
        <f t="shared" si="1001"/>
        <v>0</v>
      </c>
      <c r="R4019">
        <f t="shared" si="1002"/>
        <v>1</v>
      </c>
      <c r="S4019">
        <f t="shared" si="1003"/>
        <v>0</v>
      </c>
      <c r="T4019">
        <f t="shared" si="1004"/>
        <v>0</v>
      </c>
      <c r="U4019">
        <v>0</v>
      </c>
      <c r="V4019">
        <f t="shared" si="1005"/>
        <v>0.32846656241972466</v>
      </c>
      <c r="W4019">
        <f t="shared" si="1006"/>
        <v>0.58138622114653393</v>
      </c>
      <c r="X4019">
        <f t="shared" si="1007"/>
        <v>0.10789028262783087</v>
      </c>
      <c r="Y4019">
        <f t="shared" si="1008"/>
        <v>1</v>
      </c>
      <c r="Z4019" t="s">
        <v>4051</v>
      </c>
    </row>
    <row r="4020" spans="1:26" x14ac:dyDescent="0.25">
      <c r="A4020" t="s">
        <v>29</v>
      </c>
      <c r="B4020" t="s">
        <v>30</v>
      </c>
      <c r="C4020" t="s">
        <v>25</v>
      </c>
      <c r="D4020">
        <v>0</v>
      </c>
      <c r="F4020">
        <v>1</v>
      </c>
      <c r="G4020">
        <v>59</v>
      </c>
      <c r="H4020">
        <f t="shared" si="993"/>
        <v>1</v>
      </c>
      <c r="I4020">
        <f t="shared" si="994"/>
        <v>0</v>
      </c>
      <c r="J4020">
        <f t="shared" si="995"/>
        <v>1</v>
      </c>
      <c r="K4020">
        <f t="shared" si="996"/>
        <v>0</v>
      </c>
      <c r="L4020">
        <f t="shared" si="997"/>
        <v>0</v>
      </c>
      <c r="M4020">
        <f t="shared" si="998"/>
        <v>0</v>
      </c>
      <c r="N4020">
        <f t="shared" si="999"/>
        <v>1</v>
      </c>
      <c r="O4020">
        <f t="shared" si="1000"/>
        <v>0</v>
      </c>
      <c r="P4020">
        <v>28</v>
      </c>
      <c r="Q4020">
        <f t="shared" si="1001"/>
        <v>0</v>
      </c>
      <c r="R4020">
        <f t="shared" si="1002"/>
        <v>1</v>
      </c>
      <c r="S4020">
        <f t="shared" si="1003"/>
        <v>0</v>
      </c>
      <c r="T4020">
        <f t="shared" si="1004"/>
        <v>0</v>
      </c>
      <c r="U4020">
        <v>0</v>
      </c>
      <c r="V4020">
        <f t="shared" si="1005"/>
        <v>7.8292820266636642E-2</v>
      </c>
      <c r="W4020">
        <f t="shared" si="1006"/>
        <v>0.51956321292813124</v>
      </c>
      <c r="X4020">
        <f t="shared" si="1007"/>
        <v>6.1297657053038697E-3</v>
      </c>
      <c r="Y4020">
        <f t="shared" si="1008"/>
        <v>0</v>
      </c>
      <c r="Z4020" t="s">
        <v>4052</v>
      </c>
    </row>
    <row r="4021" spans="1:26" x14ac:dyDescent="0.25">
      <c r="A4021" t="s">
        <v>29</v>
      </c>
      <c r="B4021" t="s">
        <v>27</v>
      </c>
      <c r="C4021" t="s">
        <v>25</v>
      </c>
      <c r="D4021">
        <v>0</v>
      </c>
      <c r="F4021">
        <v>1</v>
      </c>
      <c r="G4021">
        <v>69.45</v>
      </c>
      <c r="H4021">
        <f t="shared" si="993"/>
        <v>1</v>
      </c>
      <c r="I4021">
        <f t="shared" si="994"/>
        <v>0</v>
      </c>
      <c r="J4021">
        <f t="shared" si="995"/>
        <v>1</v>
      </c>
      <c r="K4021">
        <f t="shared" si="996"/>
        <v>0</v>
      </c>
      <c r="L4021">
        <f t="shared" si="997"/>
        <v>0</v>
      </c>
      <c r="M4021">
        <f t="shared" si="998"/>
        <v>0</v>
      </c>
      <c r="N4021">
        <f t="shared" si="999"/>
        <v>1</v>
      </c>
      <c r="O4021">
        <f t="shared" si="1000"/>
        <v>0</v>
      </c>
      <c r="P4021">
        <v>7</v>
      </c>
      <c r="Q4021">
        <f t="shared" si="1001"/>
        <v>1</v>
      </c>
      <c r="R4021">
        <f t="shared" si="1002"/>
        <v>0</v>
      </c>
      <c r="S4021">
        <f t="shared" si="1003"/>
        <v>0</v>
      </c>
      <c r="T4021">
        <f t="shared" si="1004"/>
        <v>0</v>
      </c>
      <c r="U4021">
        <v>0</v>
      </c>
      <c r="V4021">
        <f t="shared" si="1005"/>
        <v>0.23621646233149135</v>
      </c>
      <c r="W4021">
        <f t="shared" si="1006"/>
        <v>0.55878104629627701</v>
      </c>
      <c r="X4021">
        <f t="shared" si="1007"/>
        <v>5.5798217076404873E-2</v>
      </c>
      <c r="Y4021">
        <f t="shared" si="1008"/>
        <v>0</v>
      </c>
      <c r="Z4021" t="s">
        <v>4053</v>
      </c>
    </row>
    <row r="4022" spans="1:26" x14ac:dyDescent="0.25">
      <c r="A4022" t="s">
        <v>26</v>
      </c>
      <c r="B4022" t="s">
        <v>27</v>
      </c>
      <c r="C4022" t="s">
        <v>35</v>
      </c>
      <c r="D4022">
        <v>0</v>
      </c>
      <c r="F4022">
        <v>1</v>
      </c>
      <c r="G4022">
        <v>100.55</v>
      </c>
      <c r="H4022">
        <f t="shared" si="993"/>
        <v>1</v>
      </c>
      <c r="I4022">
        <f t="shared" si="994"/>
        <v>0</v>
      </c>
      <c r="J4022">
        <f t="shared" si="995"/>
        <v>0</v>
      </c>
      <c r="K4022">
        <f t="shared" si="996"/>
        <v>1</v>
      </c>
      <c r="L4022">
        <f t="shared" si="997"/>
        <v>0</v>
      </c>
      <c r="M4022">
        <f t="shared" si="998"/>
        <v>1</v>
      </c>
      <c r="N4022">
        <f t="shared" si="999"/>
        <v>0</v>
      </c>
      <c r="O4022">
        <f t="shared" si="1000"/>
        <v>0</v>
      </c>
      <c r="P4022">
        <v>14</v>
      </c>
      <c r="Q4022">
        <f t="shared" si="1001"/>
        <v>1</v>
      </c>
      <c r="R4022">
        <f t="shared" si="1002"/>
        <v>0</v>
      </c>
      <c r="S4022">
        <f t="shared" si="1003"/>
        <v>0</v>
      </c>
      <c r="T4022">
        <f t="shared" si="1004"/>
        <v>0</v>
      </c>
      <c r="U4022">
        <v>1</v>
      </c>
      <c r="V4022">
        <f t="shared" si="1005"/>
        <v>0.56498621406286398</v>
      </c>
      <c r="W4022">
        <f t="shared" si="1006"/>
        <v>0.63760546718405142</v>
      </c>
      <c r="X4022">
        <f t="shared" si="1007"/>
        <v>0.18923699395536039</v>
      </c>
      <c r="Y4022">
        <f t="shared" si="1008"/>
        <v>1</v>
      </c>
      <c r="Z4022" t="s">
        <v>4054</v>
      </c>
    </row>
    <row r="4023" spans="1:26" x14ac:dyDescent="0.25">
      <c r="A4023" t="s">
        <v>45</v>
      </c>
      <c r="B4023" t="s">
        <v>38</v>
      </c>
      <c r="C4023" t="s">
        <v>25</v>
      </c>
      <c r="D4023">
        <v>1</v>
      </c>
      <c r="F4023">
        <v>1</v>
      </c>
      <c r="G4023">
        <v>64.95</v>
      </c>
      <c r="H4023">
        <f t="shared" si="993"/>
        <v>0</v>
      </c>
      <c r="I4023">
        <f t="shared" si="994"/>
        <v>1</v>
      </c>
      <c r="J4023">
        <f t="shared" si="995"/>
        <v>1</v>
      </c>
      <c r="K4023">
        <f t="shared" si="996"/>
        <v>0</v>
      </c>
      <c r="L4023">
        <f t="shared" si="997"/>
        <v>0</v>
      </c>
      <c r="M4023">
        <f t="shared" si="998"/>
        <v>0</v>
      </c>
      <c r="N4023">
        <f t="shared" si="999"/>
        <v>0</v>
      </c>
      <c r="O4023">
        <f t="shared" si="1000"/>
        <v>1</v>
      </c>
      <c r="P4023">
        <v>72</v>
      </c>
      <c r="Q4023">
        <f t="shared" si="1001"/>
        <v>0</v>
      </c>
      <c r="R4023">
        <f t="shared" si="1002"/>
        <v>0</v>
      </c>
      <c r="S4023">
        <f t="shared" si="1003"/>
        <v>1</v>
      </c>
      <c r="T4023">
        <f t="shared" si="1004"/>
        <v>0</v>
      </c>
      <c r="U4023">
        <v>0</v>
      </c>
      <c r="V4023">
        <f t="shared" si="1005"/>
        <v>2.7635143931227735E-2</v>
      </c>
      <c r="W4023">
        <f t="shared" si="1006"/>
        <v>0.50690834632904924</v>
      </c>
      <c r="X4023">
        <f t="shared" si="1007"/>
        <v>7.6370118009967312E-4</v>
      </c>
      <c r="Y4023">
        <f t="shared" si="1008"/>
        <v>0</v>
      </c>
      <c r="Z4023" t="s">
        <v>4055</v>
      </c>
    </row>
    <row r="4024" spans="1:26" x14ac:dyDescent="0.25">
      <c r="A4024" t="s">
        <v>26</v>
      </c>
      <c r="B4024" t="s">
        <v>30</v>
      </c>
      <c r="C4024" t="s">
        <v>23</v>
      </c>
      <c r="D4024">
        <v>0</v>
      </c>
      <c r="F4024">
        <v>1</v>
      </c>
      <c r="G4024">
        <v>20.5</v>
      </c>
      <c r="H4024">
        <f t="shared" si="993"/>
        <v>1</v>
      </c>
      <c r="I4024">
        <f t="shared" si="994"/>
        <v>0</v>
      </c>
      <c r="J4024">
        <f t="shared" si="995"/>
        <v>0</v>
      </c>
      <c r="K4024">
        <f t="shared" si="996"/>
        <v>0</v>
      </c>
      <c r="L4024">
        <f t="shared" si="997"/>
        <v>1</v>
      </c>
      <c r="M4024">
        <f t="shared" si="998"/>
        <v>1</v>
      </c>
      <c r="N4024">
        <f t="shared" si="999"/>
        <v>0</v>
      </c>
      <c r="O4024">
        <f t="shared" si="1000"/>
        <v>0</v>
      </c>
      <c r="P4024">
        <v>1</v>
      </c>
      <c r="Q4024">
        <f t="shared" si="1001"/>
        <v>0</v>
      </c>
      <c r="R4024">
        <f t="shared" si="1002"/>
        <v>1</v>
      </c>
      <c r="S4024">
        <f t="shared" si="1003"/>
        <v>0</v>
      </c>
      <c r="T4024">
        <f t="shared" si="1004"/>
        <v>0</v>
      </c>
      <c r="U4024">
        <v>1</v>
      </c>
      <c r="V4024">
        <f t="shared" si="1005"/>
        <v>0.26099582621816669</v>
      </c>
      <c r="W4024">
        <f t="shared" si="1006"/>
        <v>0.56488107216890082</v>
      </c>
      <c r="X4024">
        <f t="shared" si="1007"/>
        <v>0.54612716886697021</v>
      </c>
      <c r="Y4024">
        <f t="shared" si="1008"/>
        <v>0</v>
      </c>
      <c r="Z4024" t="s">
        <v>4056</v>
      </c>
    </row>
    <row r="4025" spans="1:26" x14ac:dyDescent="0.25">
      <c r="A4025" t="s">
        <v>26</v>
      </c>
      <c r="B4025" t="s">
        <v>30</v>
      </c>
      <c r="C4025" t="s">
        <v>23</v>
      </c>
      <c r="D4025">
        <v>0</v>
      </c>
      <c r="F4025">
        <v>1</v>
      </c>
      <c r="G4025">
        <v>18.850000000000001</v>
      </c>
      <c r="H4025">
        <f t="shared" si="993"/>
        <v>1</v>
      </c>
      <c r="I4025">
        <f t="shared" si="994"/>
        <v>0</v>
      </c>
      <c r="J4025">
        <f t="shared" si="995"/>
        <v>0</v>
      </c>
      <c r="K4025">
        <f t="shared" si="996"/>
        <v>0</v>
      </c>
      <c r="L4025">
        <f t="shared" si="997"/>
        <v>1</v>
      </c>
      <c r="M4025">
        <f t="shared" si="998"/>
        <v>1</v>
      </c>
      <c r="N4025">
        <f t="shared" si="999"/>
        <v>0</v>
      </c>
      <c r="O4025">
        <f t="shared" si="1000"/>
        <v>0</v>
      </c>
      <c r="P4025">
        <v>10</v>
      </c>
      <c r="Q4025">
        <f t="shared" si="1001"/>
        <v>0</v>
      </c>
      <c r="R4025">
        <f t="shared" si="1002"/>
        <v>1</v>
      </c>
      <c r="S4025">
        <f t="shared" si="1003"/>
        <v>0</v>
      </c>
      <c r="T4025">
        <f t="shared" si="1004"/>
        <v>0</v>
      </c>
      <c r="U4025">
        <v>0</v>
      </c>
      <c r="V4025">
        <f t="shared" si="1005"/>
        <v>0.25842338478660654</v>
      </c>
      <c r="W4025">
        <f t="shared" si="1006"/>
        <v>0.56424868544255258</v>
      </c>
      <c r="X4025">
        <f t="shared" si="1007"/>
        <v>6.6782645804566498E-2</v>
      </c>
      <c r="Y4025">
        <f t="shared" si="1008"/>
        <v>0</v>
      </c>
      <c r="Z4025" t="s">
        <v>4057</v>
      </c>
    </row>
    <row r="4026" spans="1:26" x14ac:dyDescent="0.25">
      <c r="A4026" t="s">
        <v>29</v>
      </c>
      <c r="B4026" t="s">
        <v>33</v>
      </c>
      <c r="C4026" t="s">
        <v>23</v>
      </c>
      <c r="D4026">
        <v>0</v>
      </c>
      <c r="F4026">
        <v>1</v>
      </c>
      <c r="G4026">
        <v>19.8</v>
      </c>
      <c r="H4026">
        <f t="shared" si="993"/>
        <v>1</v>
      </c>
      <c r="I4026">
        <f t="shared" si="994"/>
        <v>0</v>
      </c>
      <c r="J4026">
        <f t="shared" si="995"/>
        <v>0</v>
      </c>
      <c r="K4026">
        <f t="shared" si="996"/>
        <v>0</v>
      </c>
      <c r="L4026">
        <f t="shared" si="997"/>
        <v>1</v>
      </c>
      <c r="M4026">
        <f t="shared" si="998"/>
        <v>0</v>
      </c>
      <c r="N4026">
        <f t="shared" si="999"/>
        <v>1</v>
      </c>
      <c r="O4026">
        <f t="shared" si="1000"/>
        <v>0</v>
      </c>
      <c r="P4026">
        <v>42</v>
      </c>
      <c r="Q4026">
        <f t="shared" si="1001"/>
        <v>0</v>
      </c>
      <c r="R4026">
        <f t="shared" si="1002"/>
        <v>0</v>
      </c>
      <c r="S4026">
        <f t="shared" si="1003"/>
        <v>0</v>
      </c>
      <c r="T4026">
        <f t="shared" si="1004"/>
        <v>1</v>
      </c>
      <c r="U4026">
        <v>0</v>
      </c>
      <c r="V4026">
        <f t="shared" si="1005"/>
        <v>-1.1550361112429349E-2</v>
      </c>
      <c r="W4026">
        <f t="shared" si="1006"/>
        <v>0.49711244182445186</v>
      </c>
      <c r="X4026">
        <f t="shared" si="1007"/>
        <v>1.3341084182752014E-4</v>
      </c>
      <c r="Y4026">
        <f t="shared" si="1008"/>
        <v>0</v>
      </c>
      <c r="Z4026" t="s">
        <v>4058</v>
      </c>
    </row>
    <row r="4027" spans="1:26" x14ac:dyDescent="0.25">
      <c r="A4027" t="s">
        <v>26</v>
      </c>
      <c r="B4027" t="s">
        <v>33</v>
      </c>
      <c r="C4027" t="s">
        <v>25</v>
      </c>
      <c r="D4027">
        <v>0</v>
      </c>
      <c r="F4027">
        <v>1</v>
      </c>
      <c r="G4027">
        <v>25.05</v>
      </c>
      <c r="H4027">
        <f t="shared" si="993"/>
        <v>1</v>
      </c>
      <c r="I4027">
        <f t="shared" si="994"/>
        <v>0</v>
      </c>
      <c r="J4027">
        <f t="shared" si="995"/>
        <v>1</v>
      </c>
      <c r="K4027">
        <f t="shared" si="996"/>
        <v>0</v>
      </c>
      <c r="L4027">
        <f t="shared" si="997"/>
        <v>0</v>
      </c>
      <c r="M4027">
        <f t="shared" si="998"/>
        <v>1</v>
      </c>
      <c r="N4027">
        <f t="shared" si="999"/>
        <v>0</v>
      </c>
      <c r="O4027">
        <f t="shared" si="1000"/>
        <v>0</v>
      </c>
      <c r="P4027">
        <v>7</v>
      </c>
      <c r="Q4027">
        <f t="shared" si="1001"/>
        <v>0</v>
      </c>
      <c r="R4027">
        <f t="shared" si="1002"/>
        <v>0</v>
      </c>
      <c r="S4027">
        <f t="shared" si="1003"/>
        <v>0</v>
      </c>
      <c r="T4027">
        <f t="shared" si="1004"/>
        <v>1</v>
      </c>
      <c r="U4027">
        <v>0</v>
      </c>
      <c r="V4027">
        <f t="shared" si="1005"/>
        <v>0.30168090679522497</v>
      </c>
      <c r="W4027">
        <f t="shared" si="1006"/>
        <v>0.57485337694087946</v>
      </c>
      <c r="X4027">
        <f t="shared" si="1007"/>
        <v>9.1011369524789221E-2</v>
      </c>
      <c r="Y4027">
        <f t="shared" si="1008"/>
        <v>0</v>
      </c>
      <c r="Z4027" t="s">
        <v>4059</v>
      </c>
    </row>
    <row r="4028" spans="1:26" x14ac:dyDescent="0.25">
      <c r="A4028" t="s">
        <v>26</v>
      </c>
      <c r="B4028" t="s">
        <v>33</v>
      </c>
      <c r="C4028" t="s">
        <v>35</v>
      </c>
      <c r="D4028">
        <v>0</v>
      </c>
      <c r="F4028">
        <v>1</v>
      </c>
      <c r="G4028">
        <v>74.8</v>
      </c>
      <c r="H4028">
        <f t="shared" si="993"/>
        <v>1</v>
      </c>
      <c r="I4028">
        <f t="shared" si="994"/>
        <v>0</v>
      </c>
      <c r="J4028">
        <f t="shared" si="995"/>
        <v>0</v>
      </c>
      <c r="K4028">
        <f t="shared" si="996"/>
        <v>1</v>
      </c>
      <c r="L4028">
        <f t="shared" si="997"/>
        <v>0</v>
      </c>
      <c r="M4028">
        <f t="shared" si="998"/>
        <v>1</v>
      </c>
      <c r="N4028">
        <f t="shared" si="999"/>
        <v>0</v>
      </c>
      <c r="O4028">
        <f t="shared" si="1000"/>
        <v>0</v>
      </c>
      <c r="P4028">
        <v>4</v>
      </c>
      <c r="Q4028">
        <f t="shared" si="1001"/>
        <v>0</v>
      </c>
      <c r="R4028">
        <f t="shared" si="1002"/>
        <v>0</v>
      </c>
      <c r="S4028">
        <f t="shared" si="1003"/>
        <v>0</v>
      </c>
      <c r="T4028">
        <f t="shared" si="1004"/>
        <v>1</v>
      </c>
      <c r="U4028">
        <v>1</v>
      </c>
      <c r="V4028">
        <f t="shared" si="1005"/>
        <v>0.37924391359529663</v>
      </c>
      <c r="W4028">
        <f t="shared" si="1006"/>
        <v>0.59369073115156257</v>
      </c>
      <c r="X4028">
        <f t="shared" si="1007"/>
        <v>0.38533811880848357</v>
      </c>
      <c r="Y4028">
        <f t="shared" si="1008"/>
        <v>1</v>
      </c>
      <c r="Z4028" t="s">
        <v>4060</v>
      </c>
    </row>
    <row r="4029" spans="1:26" x14ac:dyDescent="0.25">
      <c r="A4029" t="s">
        <v>45</v>
      </c>
      <c r="B4029" t="s">
        <v>38</v>
      </c>
      <c r="C4029" t="s">
        <v>35</v>
      </c>
      <c r="D4029">
        <v>0</v>
      </c>
      <c r="F4029">
        <v>1</v>
      </c>
      <c r="G4029">
        <v>114.3</v>
      </c>
      <c r="H4029">
        <f t="shared" si="993"/>
        <v>1</v>
      </c>
      <c r="I4029">
        <f t="shared" si="994"/>
        <v>0</v>
      </c>
      <c r="J4029">
        <f t="shared" si="995"/>
        <v>0</v>
      </c>
      <c r="K4029">
        <f t="shared" si="996"/>
        <v>1</v>
      </c>
      <c r="L4029">
        <f t="shared" si="997"/>
        <v>0</v>
      </c>
      <c r="M4029">
        <f t="shared" si="998"/>
        <v>0</v>
      </c>
      <c r="N4029">
        <f t="shared" si="999"/>
        <v>0</v>
      </c>
      <c r="O4029">
        <f t="shared" si="1000"/>
        <v>1</v>
      </c>
      <c r="P4029">
        <v>72</v>
      </c>
      <c r="Q4029">
        <f t="shared" si="1001"/>
        <v>0</v>
      </c>
      <c r="R4029">
        <f t="shared" si="1002"/>
        <v>0</v>
      </c>
      <c r="S4029">
        <f t="shared" si="1003"/>
        <v>1</v>
      </c>
      <c r="T4029">
        <f t="shared" si="1004"/>
        <v>0</v>
      </c>
      <c r="U4029">
        <v>0</v>
      </c>
      <c r="V4029">
        <f t="shared" si="1005"/>
        <v>0.10457452856607266</v>
      </c>
      <c r="W4029">
        <f t="shared" si="1006"/>
        <v>0.52611983297008524</v>
      </c>
      <c r="X4029">
        <f t="shared" si="1007"/>
        <v>1.0935832024816346E-2</v>
      </c>
      <c r="Y4029">
        <f t="shared" si="1008"/>
        <v>0</v>
      </c>
      <c r="Z4029" t="s">
        <v>4061</v>
      </c>
    </row>
    <row r="4030" spans="1:26" x14ac:dyDescent="0.25">
      <c r="A4030" t="s">
        <v>26</v>
      </c>
      <c r="B4030" t="s">
        <v>27</v>
      </c>
      <c r="C4030" t="s">
        <v>25</v>
      </c>
      <c r="D4030">
        <v>0</v>
      </c>
      <c r="F4030">
        <v>1</v>
      </c>
      <c r="G4030">
        <v>24.45</v>
      </c>
      <c r="H4030">
        <f t="shared" si="993"/>
        <v>1</v>
      </c>
      <c r="I4030">
        <f t="shared" si="994"/>
        <v>0</v>
      </c>
      <c r="J4030">
        <f t="shared" si="995"/>
        <v>1</v>
      </c>
      <c r="K4030">
        <f t="shared" si="996"/>
        <v>0</v>
      </c>
      <c r="L4030">
        <f t="shared" si="997"/>
        <v>0</v>
      </c>
      <c r="M4030">
        <f t="shared" si="998"/>
        <v>1</v>
      </c>
      <c r="N4030">
        <f t="shared" si="999"/>
        <v>0</v>
      </c>
      <c r="O4030">
        <f t="shared" si="1000"/>
        <v>0</v>
      </c>
      <c r="P4030">
        <v>20</v>
      </c>
      <c r="Q4030">
        <f t="shared" si="1001"/>
        <v>1</v>
      </c>
      <c r="R4030">
        <f t="shared" si="1002"/>
        <v>0</v>
      </c>
      <c r="S4030">
        <f t="shared" si="1003"/>
        <v>0</v>
      </c>
      <c r="T4030">
        <f t="shared" si="1004"/>
        <v>0</v>
      </c>
      <c r="U4030">
        <v>1</v>
      </c>
      <c r="V4030">
        <f t="shared" si="1005"/>
        <v>0.43751381728493621</v>
      </c>
      <c r="W4030">
        <f t="shared" si="1006"/>
        <v>0.60766646398812696</v>
      </c>
      <c r="X4030">
        <f t="shared" si="1007"/>
        <v>0.3163907057453641</v>
      </c>
      <c r="Y4030">
        <f t="shared" si="1008"/>
        <v>1</v>
      </c>
      <c r="Z4030" t="s">
        <v>4062</v>
      </c>
    </row>
    <row r="4031" spans="1:26" x14ac:dyDescent="0.25">
      <c r="A4031" t="s">
        <v>45</v>
      </c>
      <c r="B4031" t="s">
        <v>38</v>
      </c>
      <c r="C4031" t="s">
        <v>35</v>
      </c>
      <c r="D4031">
        <v>0</v>
      </c>
      <c r="F4031">
        <v>1</v>
      </c>
      <c r="G4031">
        <v>109.2</v>
      </c>
      <c r="H4031">
        <f t="shared" si="993"/>
        <v>1</v>
      </c>
      <c r="I4031">
        <f t="shared" si="994"/>
        <v>0</v>
      </c>
      <c r="J4031">
        <f t="shared" si="995"/>
        <v>0</v>
      </c>
      <c r="K4031">
        <f t="shared" si="996"/>
        <v>1</v>
      </c>
      <c r="L4031">
        <f t="shared" si="997"/>
        <v>0</v>
      </c>
      <c r="M4031">
        <f t="shared" si="998"/>
        <v>0</v>
      </c>
      <c r="N4031">
        <f t="shared" si="999"/>
        <v>0</v>
      </c>
      <c r="O4031">
        <f t="shared" si="1000"/>
        <v>1</v>
      </c>
      <c r="P4031">
        <v>63</v>
      </c>
      <c r="Q4031">
        <f t="shared" si="1001"/>
        <v>0</v>
      </c>
      <c r="R4031">
        <f t="shared" si="1002"/>
        <v>0</v>
      </c>
      <c r="S4031">
        <f t="shared" si="1003"/>
        <v>1</v>
      </c>
      <c r="T4031">
        <f t="shared" si="1004"/>
        <v>0</v>
      </c>
      <c r="U4031">
        <v>0</v>
      </c>
      <c r="V4031">
        <f t="shared" si="1005"/>
        <v>9.6623345959432172E-2</v>
      </c>
      <c r="W4031">
        <f t="shared" si="1006"/>
        <v>0.52413706063525456</v>
      </c>
      <c r="X4031">
        <f t="shared" si="1007"/>
        <v>9.3360709843961168E-3</v>
      </c>
      <c r="Y4031">
        <f t="shared" si="1008"/>
        <v>0</v>
      </c>
      <c r="Z4031" t="s">
        <v>4063</v>
      </c>
    </row>
    <row r="4032" spans="1:26" x14ac:dyDescent="0.25">
      <c r="A4032" t="s">
        <v>45</v>
      </c>
      <c r="B4032" t="s">
        <v>33</v>
      </c>
      <c r="C4032" t="s">
        <v>25</v>
      </c>
      <c r="D4032">
        <v>0</v>
      </c>
      <c r="F4032">
        <v>1</v>
      </c>
      <c r="G4032">
        <v>45.05</v>
      </c>
      <c r="H4032">
        <f t="shared" si="993"/>
        <v>1</v>
      </c>
      <c r="I4032">
        <f t="shared" si="994"/>
        <v>0</v>
      </c>
      <c r="J4032">
        <f t="shared" si="995"/>
        <v>1</v>
      </c>
      <c r="K4032">
        <f t="shared" si="996"/>
        <v>0</v>
      </c>
      <c r="L4032">
        <f t="shared" si="997"/>
        <v>0</v>
      </c>
      <c r="M4032">
        <f t="shared" si="998"/>
        <v>0</v>
      </c>
      <c r="N4032">
        <f t="shared" si="999"/>
        <v>0</v>
      </c>
      <c r="O4032">
        <f t="shared" si="1000"/>
        <v>1</v>
      </c>
      <c r="P4032">
        <v>56</v>
      </c>
      <c r="Q4032">
        <f t="shared" si="1001"/>
        <v>0</v>
      </c>
      <c r="R4032">
        <f t="shared" si="1002"/>
        <v>0</v>
      </c>
      <c r="S4032">
        <f t="shared" si="1003"/>
        <v>0</v>
      </c>
      <c r="T4032">
        <f t="shared" si="1004"/>
        <v>1</v>
      </c>
      <c r="U4032">
        <v>0</v>
      </c>
      <c r="V4032">
        <f t="shared" si="1005"/>
        <v>-3.3900587888009079E-3</v>
      </c>
      <c r="W4032">
        <f t="shared" si="1006"/>
        <v>0.49915248611447066</v>
      </c>
      <c r="X4032">
        <f t="shared" si="1007"/>
        <v>1.1492498591526279E-5</v>
      </c>
      <c r="Y4032">
        <f t="shared" si="1008"/>
        <v>0</v>
      </c>
      <c r="Z4032" t="s">
        <v>4064</v>
      </c>
    </row>
    <row r="4033" spans="1:26" x14ac:dyDescent="0.25">
      <c r="A4033" t="s">
        <v>26</v>
      </c>
      <c r="B4033" t="s">
        <v>30</v>
      </c>
      <c r="C4033" t="s">
        <v>25</v>
      </c>
      <c r="D4033">
        <v>0</v>
      </c>
      <c r="F4033">
        <v>1</v>
      </c>
      <c r="G4033">
        <v>51</v>
      </c>
      <c r="H4033">
        <f t="shared" si="993"/>
        <v>1</v>
      </c>
      <c r="I4033">
        <f t="shared" si="994"/>
        <v>0</v>
      </c>
      <c r="J4033">
        <f t="shared" si="995"/>
        <v>1</v>
      </c>
      <c r="K4033">
        <f t="shared" si="996"/>
        <v>0</v>
      </c>
      <c r="L4033">
        <f t="shared" si="997"/>
        <v>0</v>
      </c>
      <c r="M4033">
        <f t="shared" si="998"/>
        <v>1</v>
      </c>
      <c r="N4033">
        <f t="shared" si="999"/>
        <v>0</v>
      </c>
      <c r="O4033">
        <f t="shared" si="1000"/>
        <v>0</v>
      </c>
      <c r="P4033">
        <v>5</v>
      </c>
      <c r="Q4033">
        <f t="shared" si="1001"/>
        <v>0</v>
      </c>
      <c r="R4033">
        <f t="shared" si="1002"/>
        <v>1</v>
      </c>
      <c r="S4033">
        <f t="shared" si="1003"/>
        <v>0</v>
      </c>
      <c r="T4033">
        <f t="shared" si="1004"/>
        <v>0</v>
      </c>
      <c r="U4033">
        <v>0</v>
      </c>
      <c r="V4033">
        <f t="shared" si="1005"/>
        <v>0.34213839476430757</v>
      </c>
      <c r="W4033">
        <f t="shared" si="1006"/>
        <v>0.58470987089252768</v>
      </c>
      <c r="X4033">
        <f t="shared" si="1007"/>
        <v>0.11705868117189717</v>
      </c>
      <c r="Y4033">
        <f t="shared" si="1008"/>
        <v>1</v>
      </c>
      <c r="Z4033" t="s">
        <v>4065</v>
      </c>
    </row>
    <row r="4034" spans="1:26" x14ac:dyDescent="0.25">
      <c r="A4034" t="s">
        <v>45</v>
      </c>
      <c r="B4034" t="s">
        <v>33</v>
      </c>
      <c r="C4034" t="s">
        <v>35</v>
      </c>
      <c r="D4034">
        <v>0</v>
      </c>
      <c r="F4034">
        <v>1</v>
      </c>
      <c r="G4034">
        <v>110.45</v>
      </c>
      <c r="H4034">
        <f t="shared" si="993"/>
        <v>1</v>
      </c>
      <c r="I4034">
        <f t="shared" si="994"/>
        <v>0</v>
      </c>
      <c r="J4034">
        <f t="shared" si="995"/>
        <v>0</v>
      </c>
      <c r="K4034">
        <f t="shared" si="996"/>
        <v>1</v>
      </c>
      <c r="L4034">
        <f t="shared" si="997"/>
        <v>0</v>
      </c>
      <c r="M4034">
        <f t="shared" si="998"/>
        <v>0</v>
      </c>
      <c r="N4034">
        <f t="shared" si="999"/>
        <v>0</v>
      </c>
      <c r="O4034">
        <f t="shared" si="1000"/>
        <v>1</v>
      </c>
      <c r="P4034">
        <v>72</v>
      </c>
      <c r="Q4034">
        <f t="shared" si="1001"/>
        <v>0</v>
      </c>
      <c r="R4034">
        <f t="shared" si="1002"/>
        <v>0</v>
      </c>
      <c r="S4034">
        <f t="shared" si="1003"/>
        <v>0</v>
      </c>
      <c r="T4034">
        <f t="shared" si="1004"/>
        <v>1</v>
      </c>
      <c r="U4034">
        <v>0</v>
      </c>
      <c r="V4034">
        <f t="shared" si="1005"/>
        <v>0.1171267835908239</v>
      </c>
      <c r="W4034">
        <f t="shared" si="1006"/>
        <v>0.52924826623168753</v>
      </c>
      <c r="X4034">
        <f t="shared" si="1007"/>
        <v>1.3718683434331694E-2</v>
      </c>
      <c r="Y4034">
        <f t="shared" si="1008"/>
        <v>0</v>
      </c>
      <c r="Z4034" t="s">
        <v>4066</v>
      </c>
    </row>
    <row r="4035" spans="1:26" x14ac:dyDescent="0.25">
      <c r="A4035" t="s">
        <v>26</v>
      </c>
      <c r="B4035" t="s">
        <v>27</v>
      </c>
      <c r="C4035" t="s">
        <v>35</v>
      </c>
      <c r="D4035">
        <v>1</v>
      </c>
      <c r="F4035">
        <v>1</v>
      </c>
      <c r="G4035">
        <v>84.65</v>
      </c>
      <c r="H4035">
        <f t="shared" ref="H4035:H4098" si="1009">IF(D4035:D11077=0,1,0)</f>
        <v>0</v>
      </c>
      <c r="I4035">
        <f t="shared" ref="I4035:I4098" si="1010">IF(D4035:D11077=1,1,0)</f>
        <v>1</v>
      </c>
      <c r="J4035">
        <f t="shared" ref="J4035:J4098" si="1011">IF(C4035:C11077="DSL",1,0)</f>
        <v>0</v>
      </c>
      <c r="K4035">
        <f t="shared" ref="K4035:K4098" si="1012">IF(C4035:C11077="Fiber optic",1,0)</f>
        <v>1</v>
      </c>
      <c r="L4035">
        <f t="shared" ref="L4035:L4098" si="1013">IF(C4035:C11077="No",1,0)</f>
        <v>0</v>
      </c>
      <c r="M4035">
        <f t="shared" ref="M4035:M4098" si="1014">IF(A4035:A11077="Month-to-month",1,0)</f>
        <v>1</v>
      </c>
      <c r="N4035">
        <f t="shared" ref="N4035:N4098" si="1015">IF(A4035:A11077="ONE YEAR",1,0)</f>
        <v>0</v>
      </c>
      <c r="O4035">
        <f t="shared" ref="O4035:O4098" si="1016">IF(A4035:A11077="two year",1,0)</f>
        <v>0</v>
      </c>
      <c r="P4035">
        <v>68</v>
      </c>
      <c r="Q4035">
        <f t="shared" ref="Q4035:Q4098" si="1017">IF(B4035:B11077="Electronic check",1,0)</f>
        <v>1</v>
      </c>
      <c r="R4035">
        <f t="shared" ref="R4035:R4098" si="1018">IF(B4035:B11077="Mailed check",1,0)</f>
        <v>0</v>
      </c>
      <c r="S4035">
        <f t="shared" ref="S4035:S4098" si="1019">IF(B4035:B11077="Credit card (automatic)",1,0)</f>
        <v>0</v>
      </c>
      <c r="T4035">
        <f t="shared" ref="T4035:T4098" si="1020">IF(B4035:B11077="Bank transfer (automatic)",1,0)</f>
        <v>0</v>
      </c>
      <c r="U4035">
        <v>0</v>
      </c>
      <c r="V4035">
        <f t="shared" si="1005"/>
        <v>0.52650578389079983</v>
      </c>
      <c r="W4035">
        <f t="shared" si="1006"/>
        <v>0.62866777347130975</v>
      </c>
      <c r="X4035">
        <f t="shared" si="1007"/>
        <v>0.27720834047046561</v>
      </c>
      <c r="Y4035">
        <f t="shared" si="1008"/>
        <v>1</v>
      </c>
      <c r="Z4035" t="s">
        <v>4067</v>
      </c>
    </row>
    <row r="4036" spans="1:26" x14ac:dyDescent="0.25">
      <c r="A4036" t="s">
        <v>29</v>
      </c>
      <c r="B4036" t="s">
        <v>30</v>
      </c>
      <c r="C4036" t="s">
        <v>25</v>
      </c>
      <c r="D4036">
        <v>0</v>
      </c>
      <c r="F4036">
        <v>1</v>
      </c>
      <c r="G4036">
        <v>60.05</v>
      </c>
      <c r="H4036">
        <f t="shared" si="1009"/>
        <v>1</v>
      </c>
      <c r="I4036">
        <f t="shared" si="1010"/>
        <v>0</v>
      </c>
      <c r="J4036">
        <f t="shared" si="1011"/>
        <v>1</v>
      </c>
      <c r="K4036">
        <f t="shared" si="1012"/>
        <v>0</v>
      </c>
      <c r="L4036">
        <f t="shared" si="1013"/>
        <v>0</v>
      </c>
      <c r="M4036">
        <f t="shared" si="1014"/>
        <v>0</v>
      </c>
      <c r="N4036">
        <f t="shared" si="1015"/>
        <v>1</v>
      </c>
      <c r="O4036">
        <f t="shared" si="1016"/>
        <v>0</v>
      </c>
      <c r="P4036">
        <v>67</v>
      </c>
      <c r="Q4036">
        <f t="shared" si="1017"/>
        <v>0</v>
      </c>
      <c r="R4036">
        <f t="shared" si="1018"/>
        <v>1</v>
      </c>
      <c r="S4036">
        <f t="shared" si="1019"/>
        <v>0</v>
      </c>
      <c r="T4036">
        <f t="shared" si="1020"/>
        <v>0</v>
      </c>
      <c r="U4036">
        <v>0</v>
      </c>
      <c r="V4036">
        <f t="shared" ref="V4036:V4099" si="1021">G4036*$G$2+H4037*$H$2+K4037*$K$2+M4036*$M$2+O4036*$O$2+Q4036*$Q$2+L4036*$L$2</f>
        <v>7.9929828450356732E-2</v>
      </c>
      <c r="W4036">
        <f t="shared" ref="W4036:W4099" si="1022">1/ (1+EXP(-V4036))</f>
        <v>0.51997182528231745</v>
      </c>
      <c r="X4036">
        <f t="shared" ref="X4036:X4099" si="1023">(U4036-V4036)^2</f>
        <v>6.3887774761034561E-3</v>
      </c>
      <c r="Y4036">
        <f t="shared" ref="Y4036:Y4099" si="1024">IF(W4036&gt;=0.58,1,0)</f>
        <v>0</v>
      </c>
      <c r="Z4036" t="s">
        <v>4068</v>
      </c>
    </row>
    <row r="4037" spans="1:26" x14ac:dyDescent="0.25">
      <c r="A4037" t="s">
        <v>26</v>
      </c>
      <c r="B4037" t="s">
        <v>33</v>
      </c>
      <c r="C4037" t="s">
        <v>25</v>
      </c>
      <c r="D4037">
        <v>0</v>
      </c>
      <c r="F4037">
        <v>1</v>
      </c>
      <c r="G4037">
        <v>44.65</v>
      </c>
      <c r="H4037">
        <f t="shared" si="1009"/>
        <v>1</v>
      </c>
      <c r="I4037">
        <f t="shared" si="1010"/>
        <v>0</v>
      </c>
      <c r="J4037">
        <f t="shared" si="1011"/>
        <v>1</v>
      </c>
      <c r="K4037">
        <f t="shared" si="1012"/>
        <v>0</v>
      </c>
      <c r="L4037">
        <f t="shared" si="1013"/>
        <v>0</v>
      </c>
      <c r="M4037">
        <f t="shared" si="1014"/>
        <v>1</v>
      </c>
      <c r="N4037">
        <f t="shared" si="1015"/>
        <v>0</v>
      </c>
      <c r="O4037">
        <f t="shared" si="1016"/>
        <v>0</v>
      </c>
      <c r="P4037">
        <v>8</v>
      </c>
      <c r="Q4037">
        <f t="shared" si="1017"/>
        <v>0</v>
      </c>
      <c r="R4037">
        <f t="shared" si="1018"/>
        <v>0</v>
      </c>
      <c r="S4037">
        <f t="shared" si="1019"/>
        <v>0</v>
      </c>
      <c r="T4037">
        <f t="shared" si="1020"/>
        <v>1</v>
      </c>
      <c r="U4037">
        <v>0</v>
      </c>
      <c r="V4037">
        <f t="shared" si="1021"/>
        <v>0.33223839289133361</v>
      </c>
      <c r="W4037">
        <f t="shared" si="1022"/>
        <v>0.58230391243056345</v>
      </c>
      <c r="X4037">
        <f t="shared" si="1023"/>
        <v>0.11038234971101615</v>
      </c>
      <c r="Y4037">
        <f t="shared" si="1024"/>
        <v>1</v>
      </c>
      <c r="Z4037" t="s">
        <v>4069</v>
      </c>
    </row>
    <row r="4038" spans="1:26" x14ac:dyDescent="0.25">
      <c r="A4038" t="s">
        <v>26</v>
      </c>
      <c r="B4038" t="s">
        <v>33</v>
      </c>
      <c r="C4038" t="s">
        <v>35</v>
      </c>
      <c r="D4038">
        <v>0</v>
      </c>
      <c r="F4038">
        <v>1</v>
      </c>
      <c r="G4038">
        <v>93.25</v>
      </c>
      <c r="H4038">
        <f t="shared" si="1009"/>
        <v>1</v>
      </c>
      <c r="I4038">
        <f t="shared" si="1010"/>
        <v>0</v>
      </c>
      <c r="J4038">
        <f t="shared" si="1011"/>
        <v>0</v>
      </c>
      <c r="K4038">
        <f t="shared" si="1012"/>
        <v>1</v>
      </c>
      <c r="L4038">
        <f t="shared" si="1013"/>
        <v>0</v>
      </c>
      <c r="M4038">
        <f t="shared" si="1014"/>
        <v>1</v>
      </c>
      <c r="N4038">
        <f t="shared" si="1015"/>
        <v>0</v>
      </c>
      <c r="O4038">
        <f t="shared" si="1016"/>
        <v>0</v>
      </c>
      <c r="P4038">
        <v>52</v>
      </c>
      <c r="Q4038">
        <f t="shared" si="1017"/>
        <v>0</v>
      </c>
      <c r="R4038">
        <f t="shared" si="1018"/>
        <v>0</v>
      </c>
      <c r="S4038">
        <f t="shared" si="1019"/>
        <v>0</v>
      </c>
      <c r="T4038">
        <f t="shared" si="1020"/>
        <v>1</v>
      </c>
      <c r="U4038">
        <v>0</v>
      </c>
      <c r="V4038">
        <f t="shared" si="1021"/>
        <v>0.4031453167056227</v>
      </c>
      <c r="W4038">
        <f t="shared" si="1022"/>
        <v>0.59944312112884213</v>
      </c>
      <c r="X4038">
        <f t="shared" si="1023"/>
        <v>0.16252614638167684</v>
      </c>
      <c r="Y4038">
        <f t="shared" si="1024"/>
        <v>1</v>
      </c>
      <c r="Z4038" t="s">
        <v>4070</v>
      </c>
    </row>
    <row r="4039" spans="1:26" x14ac:dyDescent="0.25">
      <c r="A4039" t="s">
        <v>26</v>
      </c>
      <c r="B4039" t="s">
        <v>30</v>
      </c>
      <c r="C4039" t="s">
        <v>23</v>
      </c>
      <c r="D4039">
        <v>0</v>
      </c>
      <c r="F4039">
        <v>1</v>
      </c>
      <c r="G4039">
        <v>20.25</v>
      </c>
      <c r="H4039">
        <f t="shared" si="1009"/>
        <v>1</v>
      </c>
      <c r="I4039">
        <f t="shared" si="1010"/>
        <v>0</v>
      </c>
      <c r="J4039">
        <f t="shared" si="1011"/>
        <v>0</v>
      </c>
      <c r="K4039">
        <f t="shared" si="1012"/>
        <v>0</v>
      </c>
      <c r="L4039">
        <f t="shared" si="1013"/>
        <v>1</v>
      </c>
      <c r="M4039">
        <f t="shared" si="1014"/>
        <v>1</v>
      </c>
      <c r="N4039">
        <f t="shared" si="1015"/>
        <v>0</v>
      </c>
      <c r="O4039">
        <f t="shared" si="1016"/>
        <v>0</v>
      </c>
      <c r="P4039">
        <v>18</v>
      </c>
      <c r="Q4039">
        <f t="shared" si="1017"/>
        <v>0</v>
      </c>
      <c r="R4039">
        <f t="shared" si="1018"/>
        <v>1</v>
      </c>
      <c r="S4039">
        <f t="shared" si="1019"/>
        <v>0</v>
      </c>
      <c r="T4039">
        <f t="shared" si="1020"/>
        <v>0</v>
      </c>
      <c r="U4039">
        <v>0</v>
      </c>
      <c r="V4039">
        <f t="shared" si="1021"/>
        <v>0.26060606236490003</v>
      </c>
      <c r="W4039">
        <f t="shared" si="1022"/>
        <v>0.56478526951591379</v>
      </c>
      <c r="X4039">
        <f t="shared" si="1023"/>
        <v>6.7915519741338165E-2</v>
      </c>
      <c r="Y4039">
        <f t="shared" si="1024"/>
        <v>0</v>
      </c>
      <c r="Z4039" t="s">
        <v>4071</v>
      </c>
    </row>
    <row r="4040" spans="1:26" x14ac:dyDescent="0.25">
      <c r="A4040" t="s">
        <v>45</v>
      </c>
      <c r="B4040" t="s">
        <v>30</v>
      </c>
      <c r="C4040" t="s">
        <v>23</v>
      </c>
      <c r="D4040">
        <v>0</v>
      </c>
      <c r="F4040">
        <v>1</v>
      </c>
      <c r="G4040">
        <v>25.45</v>
      </c>
      <c r="H4040">
        <f t="shared" si="1009"/>
        <v>1</v>
      </c>
      <c r="I4040">
        <f t="shared" si="1010"/>
        <v>0</v>
      </c>
      <c r="J4040">
        <f t="shared" si="1011"/>
        <v>0</v>
      </c>
      <c r="K4040">
        <f t="shared" si="1012"/>
        <v>0</v>
      </c>
      <c r="L4040">
        <f t="shared" si="1013"/>
        <v>1</v>
      </c>
      <c r="M4040">
        <f t="shared" si="1014"/>
        <v>0</v>
      </c>
      <c r="N4040">
        <f t="shared" si="1015"/>
        <v>0</v>
      </c>
      <c r="O4040">
        <f t="shared" si="1016"/>
        <v>1</v>
      </c>
      <c r="P4040">
        <v>59</v>
      </c>
      <c r="Q4040">
        <f t="shared" si="1017"/>
        <v>0</v>
      </c>
      <c r="R4040">
        <f t="shared" si="1018"/>
        <v>1</v>
      </c>
      <c r="S4040">
        <f t="shared" si="1019"/>
        <v>0</v>
      </c>
      <c r="T4040">
        <f t="shared" si="1020"/>
        <v>0</v>
      </c>
      <c r="U4040">
        <v>0</v>
      </c>
      <c r="V4040">
        <f t="shared" si="1021"/>
        <v>-6.267575407175828E-2</v>
      </c>
      <c r="W4040">
        <f t="shared" si="1022"/>
        <v>0.48433618876045159</v>
      </c>
      <c r="X4040">
        <f t="shared" si="1023"/>
        <v>3.9282501484635248E-3</v>
      </c>
      <c r="Y4040">
        <f t="shared" si="1024"/>
        <v>0</v>
      </c>
      <c r="Z4040" t="s">
        <v>4072</v>
      </c>
    </row>
    <row r="4041" spans="1:26" x14ac:dyDescent="0.25">
      <c r="A4041" t="s">
        <v>45</v>
      </c>
      <c r="B4041" t="s">
        <v>30</v>
      </c>
      <c r="C4041" t="s">
        <v>23</v>
      </c>
      <c r="D4041">
        <v>0</v>
      </c>
      <c r="F4041">
        <v>1</v>
      </c>
      <c r="G4041">
        <v>20.6</v>
      </c>
      <c r="H4041">
        <f t="shared" si="1009"/>
        <v>1</v>
      </c>
      <c r="I4041">
        <f t="shared" si="1010"/>
        <v>0</v>
      </c>
      <c r="J4041">
        <f t="shared" si="1011"/>
        <v>0</v>
      </c>
      <c r="K4041">
        <f t="shared" si="1012"/>
        <v>0</v>
      </c>
      <c r="L4041">
        <f t="shared" si="1013"/>
        <v>1</v>
      </c>
      <c r="M4041">
        <f t="shared" si="1014"/>
        <v>0</v>
      </c>
      <c r="N4041">
        <f t="shared" si="1015"/>
        <v>0</v>
      </c>
      <c r="O4041">
        <f t="shared" si="1016"/>
        <v>1</v>
      </c>
      <c r="P4041">
        <v>60</v>
      </c>
      <c r="Q4041">
        <f t="shared" si="1017"/>
        <v>0</v>
      </c>
      <c r="R4041">
        <f t="shared" si="1018"/>
        <v>1</v>
      </c>
      <c r="S4041">
        <f t="shared" si="1019"/>
        <v>0</v>
      </c>
      <c r="T4041">
        <f t="shared" si="1020"/>
        <v>0</v>
      </c>
      <c r="U4041">
        <v>0</v>
      </c>
      <c r="V4041">
        <f t="shared" si="1021"/>
        <v>-6.5374003564376393E-2</v>
      </c>
      <c r="W4041">
        <f t="shared" si="1022"/>
        <v>0.4836623173061903</v>
      </c>
      <c r="X4041">
        <f t="shared" si="1023"/>
        <v>4.273760342035097E-3</v>
      </c>
      <c r="Y4041">
        <f t="shared" si="1024"/>
        <v>0</v>
      </c>
      <c r="Z4041" t="s">
        <v>4073</v>
      </c>
    </row>
    <row r="4042" spans="1:26" x14ac:dyDescent="0.25">
      <c r="A4042" t="s">
        <v>26</v>
      </c>
      <c r="B4042" t="s">
        <v>27</v>
      </c>
      <c r="C4042" t="s">
        <v>35</v>
      </c>
      <c r="D4042">
        <v>0</v>
      </c>
      <c r="F4042">
        <v>1</v>
      </c>
      <c r="G4042">
        <v>94.1</v>
      </c>
      <c r="H4042">
        <f t="shared" si="1009"/>
        <v>1</v>
      </c>
      <c r="I4042">
        <f t="shared" si="1010"/>
        <v>0</v>
      </c>
      <c r="J4042">
        <f t="shared" si="1011"/>
        <v>0</v>
      </c>
      <c r="K4042">
        <f t="shared" si="1012"/>
        <v>1</v>
      </c>
      <c r="L4042">
        <f t="shared" si="1013"/>
        <v>0</v>
      </c>
      <c r="M4042">
        <f t="shared" si="1014"/>
        <v>1</v>
      </c>
      <c r="N4042">
        <f t="shared" si="1015"/>
        <v>0</v>
      </c>
      <c r="O4042">
        <f t="shared" si="1016"/>
        <v>0</v>
      </c>
      <c r="P4042">
        <v>7</v>
      </c>
      <c r="Q4042">
        <f t="shared" si="1017"/>
        <v>1</v>
      </c>
      <c r="R4042">
        <f t="shared" si="1018"/>
        <v>0</v>
      </c>
      <c r="S4042">
        <f t="shared" si="1019"/>
        <v>0</v>
      </c>
      <c r="T4042">
        <f t="shared" si="1020"/>
        <v>0</v>
      </c>
      <c r="U4042">
        <v>0</v>
      </c>
      <c r="V4042">
        <f t="shared" si="1021"/>
        <v>0.5412388575442808</v>
      </c>
      <c r="W4042">
        <f t="shared" si="1022"/>
        <v>0.63210056048543806</v>
      </c>
      <c r="X4042">
        <f t="shared" si="1023"/>
        <v>0.29293950091583831</v>
      </c>
      <c r="Y4042">
        <f t="shared" si="1024"/>
        <v>1</v>
      </c>
      <c r="Z4042" t="s">
        <v>4074</v>
      </c>
    </row>
    <row r="4043" spans="1:26" x14ac:dyDescent="0.25">
      <c r="A4043" t="s">
        <v>29</v>
      </c>
      <c r="B4043" t="s">
        <v>30</v>
      </c>
      <c r="C4043" t="s">
        <v>25</v>
      </c>
      <c r="D4043">
        <v>0</v>
      </c>
      <c r="F4043">
        <v>1</v>
      </c>
      <c r="G4043">
        <v>34.799999999999997</v>
      </c>
      <c r="H4043">
        <f t="shared" si="1009"/>
        <v>1</v>
      </c>
      <c r="I4043">
        <f t="shared" si="1010"/>
        <v>0</v>
      </c>
      <c r="J4043">
        <f t="shared" si="1011"/>
        <v>1</v>
      </c>
      <c r="K4043">
        <f t="shared" si="1012"/>
        <v>0</v>
      </c>
      <c r="L4043">
        <f t="shared" si="1013"/>
        <v>0</v>
      </c>
      <c r="M4043">
        <f t="shared" si="1014"/>
        <v>0</v>
      </c>
      <c r="N4043">
        <f t="shared" si="1015"/>
        <v>1</v>
      </c>
      <c r="O4043">
        <f t="shared" si="1016"/>
        <v>0</v>
      </c>
      <c r="P4043">
        <v>59</v>
      </c>
      <c r="Q4043">
        <f t="shared" si="1017"/>
        <v>0</v>
      </c>
      <c r="R4043">
        <f t="shared" si="1018"/>
        <v>1</v>
      </c>
      <c r="S4043">
        <f t="shared" si="1019"/>
        <v>0</v>
      </c>
      <c r="T4043">
        <f t="shared" si="1020"/>
        <v>0</v>
      </c>
      <c r="U4043">
        <v>0</v>
      </c>
      <c r="V4043">
        <f t="shared" si="1021"/>
        <v>4.0563679270420885E-2</v>
      </c>
      <c r="W4043">
        <f t="shared" si="1022"/>
        <v>0.51013952954703412</v>
      </c>
      <c r="X4043">
        <f t="shared" si="1023"/>
        <v>1.645412075953573E-3</v>
      </c>
      <c r="Y4043">
        <f t="shared" si="1024"/>
        <v>0</v>
      </c>
      <c r="Z4043" t="s">
        <v>4075</v>
      </c>
    </row>
    <row r="4044" spans="1:26" x14ac:dyDescent="0.25">
      <c r="A4044" t="s">
        <v>45</v>
      </c>
      <c r="B4044" t="s">
        <v>33</v>
      </c>
      <c r="C4044" t="s">
        <v>25</v>
      </c>
      <c r="D4044">
        <v>0</v>
      </c>
      <c r="F4044">
        <v>1</v>
      </c>
      <c r="G4044">
        <v>60.75</v>
      </c>
      <c r="H4044">
        <f t="shared" si="1009"/>
        <v>1</v>
      </c>
      <c r="I4044">
        <f t="shared" si="1010"/>
        <v>0</v>
      </c>
      <c r="J4044">
        <f t="shared" si="1011"/>
        <v>1</v>
      </c>
      <c r="K4044">
        <f t="shared" si="1012"/>
        <v>0</v>
      </c>
      <c r="L4044">
        <f t="shared" si="1013"/>
        <v>0</v>
      </c>
      <c r="M4044">
        <f t="shared" si="1014"/>
        <v>0</v>
      </c>
      <c r="N4044">
        <f t="shared" si="1015"/>
        <v>0</v>
      </c>
      <c r="O4044">
        <f t="shared" si="1016"/>
        <v>1</v>
      </c>
      <c r="P4044">
        <v>46</v>
      </c>
      <c r="Q4044">
        <f t="shared" si="1017"/>
        <v>0</v>
      </c>
      <c r="R4044">
        <f t="shared" si="1018"/>
        <v>0</v>
      </c>
      <c r="S4044">
        <f t="shared" si="1019"/>
        <v>0</v>
      </c>
      <c r="T4044">
        <f t="shared" si="1020"/>
        <v>1</v>
      </c>
      <c r="U4044">
        <v>0</v>
      </c>
      <c r="V4044">
        <f t="shared" si="1021"/>
        <v>2.1087111196347319E-2</v>
      </c>
      <c r="W4044">
        <f t="shared" si="1022"/>
        <v>0.50527158245929704</v>
      </c>
      <c r="X4044">
        <f t="shared" si="1023"/>
        <v>4.4466625860711644E-4</v>
      </c>
      <c r="Y4044">
        <f t="shared" si="1024"/>
        <v>0</v>
      </c>
      <c r="Z4044" t="s">
        <v>4076</v>
      </c>
    </row>
    <row r="4045" spans="1:26" x14ac:dyDescent="0.25">
      <c r="A4045" t="s">
        <v>26</v>
      </c>
      <c r="B4045" t="s">
        <v>27</v>
      </c>
      <c r="C4045" t="s">
        <v>25</v>
      </c>
      <c r="D4045">
        <v>0</v>
      </c>
      <c r="F4045">
        <v>1</v>
      </c>
      <c r="G4045">
        <v>51.35</v>
      </c>
      <c r="H4045">
        <f t="shared" si="1009"/>
        <v>1</v>
      </c>
      <c r="I4045">
        <f t="shared" si="1010"/>
        <v>0</v>
      </c>
      <c r="J4045">
        <f t="shared" si="1011"/>
        <v>1</v>
      </c>
      <c r="K4045">
        <f t="shared" si="1012"/>
        <v>0</v>
      </c>
      <c r="L4045">
        <f t="shared" si="1013"/>
        <v>0</v>
      </c>
      <c r="M4045">
        <f t="shared" si="1014"/>
        <v>1</v>
      </c>
      <c r="N4045">
        <f t="shared" si="1015"/>
        <v>0</v>
      </c>
      <c r="O4045">
        <f t="shared" si="1016"/>
        <v>0</v>
      </c>
      <c r="P4045">
        <v>5</v>
      </c>
      <c r="Q4045">
        <f t="shared" si="1017"/>
        <v>1</v>
      </c>
      <c r="R4045">
        <f t="shared" si="1018"/>
        <v>0</v>
      </c>
      <c r="S4045">
        <f t="shared" si="1019"/>
        <v>0</v>
      </c>
      <c r="T4045">
        <f t="shared" si="1020"/>
        <v>0</v>
      </c>
      <c r="U4045">
        <v>0</v>
      </c>
      <c r="V4045">
        <f t="shared" si="1021"/>
        <v>0.48828068773997912</v>
      </c>
      <c r="W4045">
        <f t="shared" si="1022"/>
        <v>0.61970132275628553</v>
      </c>
      <c r="X4045">
        <f t="shared" si="1023"/>
        <v>0.238418030019827</v>
      </c>
      <c r="Y4045">
        <f t="shared" si="1024"/>
        <v>1</v>
      </c>
      <c r="Z4045" t="s">
        <v>4077</v>
      </c>
    </row>
    <row r="4046" spans="1:26" x14ac:dyDescent="0.25">
      <c r="A4046" t="s">
        <v>45</v>
      </c>
      <c r="B4046" t="s">
        <v>38</v>
      </c>
      <c r="C4046" t="s">
        <v>25</v>
      </c>
      <c r="D4046">
        <v>1</v>
      </c>
      <c r="F4046">
        <v>1</v>
      </c>
      <c r="G4046">
        <v>64.05</v>
      </c>
      <c r="H4046">
        <f t="shared" si="1009"/>
        <v>0</v>
      </c>
      <c r="I4046">
        <f t="shared" si="1010"/>
        <v>1</v>
      </c>
      <c r="J4046">
        <f t="shared" si="1011"/>
        <v>1</v>
      </c>
      <c r="K4046">
        <f t="shared" si="1012"/>
        <v>0</v>
      </c>
      <c r="L4046">
        <f t="shared" si="1013"/>
        <v>0</v>
      </c>
      <c r="M4046">
        <f t="shared" si="1014"/>
        <v>0</v>
      </c>
      <c r="N4046">
        <f t="shared" si="1015"/>
        <v>0</v>
      </c>
      <c r="O4046">
        <f t="shared" si="1016"/>
        <v>1</v>
      </c>
      <c r="P4046">
        <v>59</v>
      </c>
      <c r="Q4046">
        <f t="shared" si="1017"/>
        <v>0</v>
      </c>
      <c r="R4046">
        <f t="shared" si="1018"/>
        <v>0</v>
      </c>
      <c r="S4046">
        <f t="shared" si="1019"/>
        <v>1</v>
      </c>
      <c r="T4046">
        <f t="shared" si="1020"/>
        <v>0</v>
      </c>
      <c r="U4046">
        <v>0</v>
      </c>
      <c r="V4046">
        <f t="shared" si="1021"/>
        <v>2.6231994059467661E-2</v>
      </c>
      <c r="W4046">
        <f t="shared" si="1022"/>
        <v>0.5065576224846069</v>
      </c>
      <c r="X4046">
        <f t="shared" si="1023"/>
        <v>6.881175123359467E-4</v>
      </c>
      <c r="Y4046">
        <f t="shared" si="1024"/>
        <v>0</v>
      </c>
      <c r="Z4046" t="s">
        <v>4078</v>
      </c>
    </row>
    <row r="4047" spans="1:26" x14ac:dyDescent="0.25">
      <c r="A4047" t="s">
        <v>45</v>
      </c>
      <c r="B4047" t="s">
        <v>33</v>
      </c>
      <c r="C4047" t="s">
        <v>25</v>
      </c>
      <c r="D4047">
        <v>0</v>
      </c>
      <c r="F4047">
        <v>1</v>
      </c>
      <c r="G4047">
        <v>84.8</v>
      </c>
      <c r="H4047">
        <f t="shared" si="1009"/>
        <v>1</v>
      </c>
      <c r="I4047">
        <f t="shared" si="1010"/>
        <v>0</v>
      </c>
      <c r="J4047">
        <f t="shared" si="1011"/>
        <v>1</v>
      </c>
      <c r="K4047">
        <f t="shared" si="1012"/>
        <v>0</v>
      </c>
      <c r="L4047">
        <f t="shared" si="1013"/>
        <v>0</v>
      </c>
      <c r="M4047">
        <f t="shared" si="1014"/>
        <v>0</v>
      </c>
      <c r="N4047">
        <f t="shared" si="1015"/>
        <v>0</v>
      </c>
      <c r="O4047">
        <f t="shared" si="1016"/>
        <v>1</v>
      </c>
      <c r="P4047">
        <v>70</v>
      </c>
      <c r="Q4047">
        <f t="shared" si="1017"/>
        <v>0</v>
      </c>
      <c r="R4047">
        <f t="shared" si="1018"/>
        <v>0</v>
      </c>
      <c r="S4047">
        <f t="shared" si="1019"/>
        <v>0</v>
      </c>
      <c r="T4047">
        <f t="shared" si="1020"/>
        <v>1</v>
      </c>
      <c r="U4047">
        <v>0</v>
      </c>
      <c r="V4047">
        <f t="shared" si="1021"/>
        <v>6.3445563141358755E-2</v>
      </c>
      <c r="W4047">
        <f t="shared" si="1022"/>
        <v>0.51585607230265151</v>
      </c>
      <c r="X4047">
        <f t="shared" si="1023"/>
        <v>4.0253394823241409E-3</v>
      </c>
      <c r="Y4047">
        <f t="shared" si="1024"/>
        <v>0</v>
      </c>
      <c r="Z4047" t="s">
        <v>4079</v>
      </c>
    </row>
    <row r="4048" spans="1:26" x14ac:dyDescent="0.25">
      <c r="A4048" t="s">
        <v>26</v>
      </c>
      <c r="B4048" t="s">
        <v>38</v>
      </c>
      <c r="C4048" t="s">
        <v>35</v>
      </c>
      <c r="D4048">
        <v>0</v>
      </c>
      <c r="F4048">
        <v>1</v>
      </c>
      <c r="G4048">
        <v>71</v>
      </c>
      <c r="H4048">
        <f t="shared" si="1009"/>
        <v>1</v>
      </c>
      <c r="I4048">
        <f t="shared" si="1010"/>
        <v>0</v>
      </c>
      <c r="J4048">
        <f t="shared" si="1011"/>
        <v>0</v>
      </c>
      <c r="K4048">
        <f t="shared" si="1012"/>
        <v>1</v>
      </c>
      <c r="L4048">
        <f t="shared" si="1013"/>
        <v>0</v>
      </c>
      <c r="M4048">
        <f t="shared" si="1014"/>
        <v>1</v>
      </c>
      <c r="N4048">
        <f t="shared" si="1015"/>
        <v>0</v>
      </c>
      <c r="O4048">
        <f t="shared" si="1016"/>
        <v>0</v>
      </c>
      <c r="P4048">
        <v>14</v>
      </c>
      <c r="Q4048">
        <f t="shared" si="1017"/>
        <v>0</v>
      </c>
      <c r="R4048">
        <f t="shared" si="1018"/>
        <v>0</v>
      </c>
      <c r="S4048">
        <f t="shared" si="1019"/>
        <v>1</v>
      </c>
      <c r="T4048">
        <f t="shared" si="1020"/>
        <v>0</v>
      </c>
      <c r="U4048">
        <v>1</v>
      </c>
      <c r="V4048">
        <f t="shared" si="1021"/>
        <v>0.36845633376488718</v>
      </c>
      <c r="W4048">
        <f t="shared" si="1022"/>
        <v>0.59108592165314267</v>
      </c>
      <c r="X4048">
        <f t="shared" si="1023"/>
        <v>0.39884740236168759</v>
      </c>
      <c r="Y4048">
        <f t="shared" si="1024"/>
        <v>1</v>
      </c>
      <c r="Z4048" t="s">
        <v>4080</v>
      </c>
    </row>
    <row r="4049" spans="1:26" x14ac:dyDescent="0.25">
      <c r="A4049" t="s">
        <v>26</v>
      </c>
      <c r="B4049" t="s">
        <v>30</v>
      </c>
      <c r="C4049" t="s">
        <v>25</v>
      </c>
      <c r="D4049">
        <v>0</v>
      </c>
      <c r="F4049">
        <v>1</v>
      </c>
      <c r="G4049">
        <v>50.15</v>
      </c>
      <c r="H4049">
        <f t="shared" si="1009"/>
        <v>1</v>
      </c>
      <c r="I4049">
        <f t="shared" si="1010"/>
        <v>0</v>
      </c>
      <c r="J4049">
        <f t="shared" si="1011"/>
        <v>1</v>
      </c>
      <c r="K4049">
        <f t="shared" si="1012"/>
        <v>0</v>
      </c>
      <c r="L4049">
        <f t="shared" si="1013"/>
        <v>0</v>
      </c>
      <c r="M4049">
        <f t="shared" si="1014"/>
        <v>1</v>
      </c>
      <c r="N4049">
        <f t="shared" si="1015"/>
        <v>0</v>
      </c>
      <c r="O4049">
        <f t="shared" si="1016"/>
        <v>0</v>
      </c>
      <c r="P4049">
        <v>44</v>
      </c>
      <c r="Q4049">
        <f t="shared" si="1017"/>
        <v>0</v>
      </c>
      <c r="R4049">
        <f t="shared" si="1018"/>
        <v>1</v>
      </c>
      <c r="S4049">
        <f t="shared" si="1019"/>
        <v>0</v>
      </c>
      <c r="T4049">
        <f t="shared" si="1020"/>
        <v>0</v>
      </c>
      <c r="U4049">
        <v>0</v>
      </c>
      <c r="V4049">
        <f t="shared" si="1021"/>
        <v>0.34081319766320084</v>
      </c>
      <c r="W4049">
        <f t="shared" si="1022"/>
        <v>0.58438804483633355</v>
      </c>
      <c r="X4049">
        <f t="shared" si="1023"/>
        <v>0.116153635701416</v>
      </c>
      <c r="Y4049">
        <f t="shared" si="1024"/>
        <v>1</v>
      </c>
      <c r="Z4049" t="s">
        <v>4081</v>
      </c>
    </row>
    <row r="4050" spans="1:26" x14ac:dyDescent="0.25">
      <c r="A4050" t="s">
        <v>45</v>
      </c>
      <c r="B4050" t="s">
        <v>38</v>
      </c>
      <c r="C4050" t="s">
        <v>35</v>
      </c>
      <c r="D4050">
        <v>0</v>
      </c>
      <c r="F4050">
        <v>1</v>
      </c>
      <c r="G4050">
        <v>94.6</v>
      </c>
      <c r="H4050">
        <f t="shared" si="1009"/>
        <v>1</v>
      </c>
      <c r="I4050">
        <f t="shared" si="1010"/>
        <v>0</v>
      </c>
      <c r="J4050">
        <f t="shared" si="1011"/>
        <v>0</v>
      </c>
      <c r="K4050">
        <f t="shared" si="1012"/>
        <v>1</v>
      </c>
      <c r="L4050">
        <f t="shared" si="1013"/>
        <v>0</v>
      </c>
      <c r="M4050">
        <f t="shared" si="1014"/>
        <v>0</v>
      </c>
      <c r="N4050">
        <f t="shared" si="1015"/>
        <v>0</v>
      </c>
      <c r="O4050">
        <f t="shared" si="1016"/>
        <v>1</v>
      </c>
      <c r="P4050">
        <v>64</v>
      </c>
      <c r="Q4050">
        <f t="shared" si="1017"/>
        <v>0</v>
      </c>
      <c r="R4050">
        <f t="shared" si="1018"/>
        <v>0</v>
      </c>
      <c r="S4050">
        <f t="shared" si="1019"/>
        <v>1</v>
      </c>
      <c r="T4050">
        <f t="shared" si="1020"/>
        <v>0</v>
      </c>
      <c r="U4050">
        <v>0</v>
      </c>
      <c r="V4050">
        <f t="shared" si="1021"/>
        <v>7.3861136928657367E-2</v>
      </c>
      <c r="W4050">
        <f t="shared" si="1022"/>
        <v>0.51845689407944684</v>
      </c>
      <c r="X4050">
        <f t="shared" si="1023"/>
        <v>5.4554675483938731E-3</v>
      </c>
      <c r="Y4050">
        <f t="shared" si="1024"/>
        <v>0</v>
      </c>
      <c r="Z4050" t="s">
        <v>4082</v>
      </c>
    </row>
    <row r="4051" spans="1:26" x14ac:dyDescent="0.25">
      <c r="A4051" t="s">
        <v>45</v>
      </c>
      <c r="B4051" t="s">
        <v>30</v>
      </c>
      <c r="C4051" t="s">
        <v>25</v>
      </c>
      <c r="D4051">
        <v>0</v>
      </c>
      <c r="F4051">
        <v>1</v>
      </c>
      <c r="G4051">
        <v>59.75</v>
      </c>
      <c r="H4051">
        <f t="shared" si="1009"/>
        <v>1</v>
      </c>
      <c r="I4051">
        <f t="shared" si="1010"/>
        <v>0</v>
      </c>
      <c r="J4051">
        <f t="shared" si="1011"/>
        <v>1</v>
      </c>
      <c r="K4051">
        <f t="shared" si="1012"/>
        <v>0</v>
      </c>
      <c r="L4051">
        <f t="shared" si="1013"/>
        <v>0</v>
      </c>
      <c r="M4051">
        <f t="shared" si="1014"/>
        <v>0</v>
      </c>
      <c r="N4051">
        <f t="shared" si="1015"/>
        <v>0</v>
      </c>
      <c r="O4051">
        <f t="shared" si="1016"/>
        <v>1</v>
      </c>
      <c r="P4051">
        <v>58</v>
      </c>
      <c r="Q4051">
        <f t="shared" si="1017"/>
        <v>0</v>
      </c>
      <c r="R4051">
        <f t="shared" si="1018"/>
        <v>1</v>
      </c>
      <c r="S4051">
        <f t="shared" si="1019"/>
        <v>0</v>
      </c>
      <c r="T4051">
        <f t="shared" si="1020"/>
        <v>0</v>
      </c>
      <c r="U4051">
        <v>0</v>
      </c>
      <c r="V4051">
        <f t="shared" si="1021"/>
        <v>3.8082674148338852E-2</v>
      </c>
      <c r="W4051">
        <f t="shared" si="1022"/>
        <v>0.50951951805968354</v>
      </c>
      <c r="X4051">
        <f t="shared" si="1023"/>
        <v>1.4502900702885564E-3</v>
      </c>
      <c r="Y4051">
        <f t="shared" si="1024"/>
        <v>0</v>
      </c>
      <c r="Z4051" t="s">
        <v>4083</v>
      </c>
    </row>
    <row r="4052" spans="1:26" x14ac:dyDescent="0.25">
      <c r="A4052" t="s">
        <v>29</v>
      </c>
      <c r="B4052" t="s">
        <v>27</v>
      </c>
      <c r="C4052" t="s">
        <v>35</v>
      </c>
      <c r="D4052">
        <v>1</v>
      </c>
      <c r="F4052">
        <v>1</v>
      </c>
      <c r="G4052">
        <v>100.25</v>
      </c>
      <c r="H4052">
        <f t="shared" si="1009"/>
        <v>0</v>
      </c>
      <c r="I4052">
        <f t="shared" si="1010"/>
        <v>1</v>
      </c>
      <c r="J4052">
        <f t="shared" si="1011"/>
        <v>0</v>
      </c>
      <c r="K4052">
        <f t="shared" si="1012"/>
        <v>1</v>
      </c>
      <c r="L4052">
        <f t="shared" si="1013"/>
        <v>0</v>
      </c>
      <c r="M4052">
        <f t="shared" si="1014"/>
        <v>0</v>
      </c>
      <c r="N4052">
        <f t="shared" si="1015"/>
        <v>1</v>
      </c>
      <c r="O4052">
        <f t="shared" si="1016"/>
        <v>0</v>
      </c>
      <c r="P4052">
        <v>46</v>
      </c>
      <c r="Q4052">
        <f t="shared" si="1017"/>
        <v>1</v>
      </c>
      <c r="R4052">
        <f t="shared" si="1018"/>
        <v>0</v>
      </c>
      <c r="S4052">
        <f t="shared" si="1019"/>
        <v>0</v>
      </c>
      <c r="T4052">
        <f t="shared" si="1020"/>
        <v>0</v>
      </c>
      <c r="U4052">
        <v>0</v>
      </c>
      <c r="V4052">
        <f t="shared" si="1021"/>
        <v>0.29792681815825028</v>
      </c>
      <c r="W4052">
        <f t="shared" si="1022"/>
        <v>0.57393563223139543</v>
      </c>
      <c r="X4052">
        <f t="shared" si="1023"/>
        <v>8.8760388977899132E-2</v>
      </c>
      <c r="Y4052">
        <f t="shared" si="1024"/>
        <v>0</v>
      </c>
      <c r="Z4052" t="s">
        <v>4084</v>
      </c>
    </row>
    <row r="4053" spans="1:26" x14ac:dyDescent="0.25">
      <c r="A4053" t="s">
        <v>26</v>
      </c>
      <c r="B4053" t="s">
        <v>27</v>
      </c>
      <c r="C4053" t="s">
        <v>35</v>
      </c>
      <c r="D4053">
        <v>1</v>
      </c>
      <c r="F4053">
        <v>1</v>
      </c>
      <c r="G4053">
        <v>98.9</v>
      </c>
      <c r="H4053">
        <f t="shared" si="1009"/>
        <v>0</v>
      </c>
      <c r="I4053">
        <f t="shared" si="1010"/>
        <v>1</v>
      </c>
      <c r="J4053">
        <f t="shared" si="1011"/>
        <v>0</v>
      </c>
      <c r="K4053">
        <f t="shared" si="1012"/>
        <v>1</v>
      </c>
      <c r="L4053">
        <f t="shared" si="1013"/>
        <v>0</v>
      </c>
      <c r="M4053">
        <f t="shared" si="1014"/>
        <v>1</v>
      </c>
      <c r="N4053">
        <f t="shared" si="1015"/>
        <v>0</v>
      </c>
      <c r="O4053">
        <f t="shared" si="1016"/>
        <v>0</v>
      </c>
      <c r="P4053">
        <v>58</v>
      </c>
      <c r="Q4053">
        <f t="shared" si="1017"/>
        <v>1</v>
      </c>
      <c r="R4053">
        <f t="shared" si="1018"/>
        <v>0</v>
      </c>
      <c r="S4053">
        <f t="shared" si="1019"/>
        <v>0</v>
      </c>
      <c r="T4053">
        <f t="shared" si="1020"/>
        <v>0</v>
      </c>
      <c r="U4053">
        <v>0</v>
      </c>
      <c r="V4053">
        <f t="shared" si="1021"/>
        <v>0.55358549278775693</v>
      </c>
      <c r="W4053">
        <f t="shared" si="1022"/>
        <v>0.63496705196687409</v>
      </c>
      <c r="X4053">
        <f t="shared" si="1023"/>
        <v>0.30645689782506369</v>
      </c>
      <c r="Y4053">
        <f t="shared" si="1024"/>
        <v>1</v>
      </c>
      <c r="Z4053" t="s">
        <v>4085</v>
      </c>
    </row>
    <row r="4054" spans="1:26" x14ac:dyDescent="0.25">
      <c r="A4054" t="s">
        <v>45</v>
      </c>
      <c r="B4054" t="s">
        <v>38</v>
      </c>
      <c r="C4054" t="s">
        <v>35</v>
      </c>
      <c r="D4054">
        <v>0</v>
      </c>
      <c r="F4054">
        <v>1</v>
      </c>
      <c r="G4054">
        <v>97.7</v>
      </c>
      <c r="H4054">
        <f t="shared" si="1009"/>
        <v>1</v>
      </c>
      <c r="I4054">
        <f t="shared" si="1010"/>
        <v>0</v>
      </c>
      <c r="J4054">
        <f t="shared" si="1011"/>
        <v>0</v>
      </c>
      <c r="K4054">
        <f t="shared" si="1012"/>
        <v>1</v>
      </c>
      <c r="L4054">
        <f t="shared" si="1013"/>
        <v>0</v>
      </c>
      <c r="M4054">
        <f t="shared" si="1014"/>
        <v>0</v>
      </c>
      <c r="N4054">
        <f t="shared" si="1015"/>
        <v>0</v>
      </c>
      <c r="O4054">
        <f t="shared" si="1016"/>
        <v>1</v>
      </c>
      <c r="P4054">
        <v>72</v>
      </c>
      <c r="Q4054">
        <f t="shared" si="1017"/>
        <v>0</v>
      </c>
      <c r="R4054">
        <f t="shared" si="1018"/>
        <v>0</v>
      </c>
      <c r="S4054">
        <f t="shared" si="1019"/>
        <v>1</v>
      </c>
      <c r="T4054">
        <f t="shared" si="1020"/>
        <v>0</v>
      </c>
      <c r="U4054">
        <v>0</v>
      </c>
      <c r="V4054">
        <f t="shared" si="1021"/>
        <v>9.2385657813466943E-2</v>
      </c>
      <c r="W4054">
        <f t="shared" si="1022"/>
        <v>0.52308000092629625</v>
      </c>
      <c r="X4054">
        <f t="shared" si="1023"/>
        <v>8.5351097696270053E-3</v>
      </c>
      <c r="Y4054">
        <f t="shared" si="1024"/>
        <v>0</v>
      </c>
      <c r="Z4054" t="s">
        <v>4086</v>
      </c>
    </row>
    <row r="4055" spans="1:26" x14ac:dyDescent="0.25">
      <c r="A4055" t="s">
        <v>26</v>
      </c>
      <c r="B4055" t="s">
        <v>27</v>
      </c>
      <c r="C4055" t="s">
        <v>25</v>
      </c>
      <c r="D4055">
        <v>1</v>
      </c>
      <c r="F4055">
        <v>1</v>
      </c>
      <c r="G4055">
        <v>40.299999999999997</v>
      </c>
      <c r="H4055">
        <f t="shared" si="1009"/>
        <v>0</v>
      </c>
      <c r="I4055">
        <f t="shared" si="1010"/>
        <v>1</v>
      </c>
      <c r="J4055">
        <f t="shared" si="1011"/>
        <v>1</v>
      </c>
      <c r="K4055">
        <f t="shared" si="1012"/>
        <v>0</v>
      </c>
      <c r="L4055">
        <f t="shared" si="1013"/>
        <v>0</v>
      </c>
      <c r="M4055">
        <f t="shared" si="1014"/>
        <v>1</v>
      </c>
      <c r="N4055">
        <f t="shared" si="1015"/>
        <v>0</v>
      </c>
      <c r="O4055">
        <f t="shared" si="1016"/>
        <v>0</v>
      </c>
      <c r="P4055">
        <v>30</v>
      </c>
      <c r="Q4055">
        <f t="shared" si="1017"/>
        <v>1</v>
      </c>
      <c r="R4055">
        <f t="shared" si="1018"/>
        <v>0</v>
      </c>
      <c r="S4055">
        <f t="shared" si="1019"/>
        <v>0</v>
      </c>
      <c r="T4055">
        <f t="shared" si="1020"/>
        <v>0</v>
      </c>
      <c r="U4055">
        <v>1</v>
      </c>
      <c r="V4055">
        <f t="shared" si="1021"/>
        <v>0.4710531254255913</v>
      </c>
      <c r="W4055">
        <f t="shared" si="1022"/>
        <v>0.61563298674779854</v>
      </c>
      <c r="X4055">
        <f t="shared" si="1023"/>
        <v>0.27978479612203527</v>
      </c>
      <c r="Y4055">
        <f t="shared" si="1024"/>
        <v>1</v>
      </c>
      <c r="Z4055" t="s">
        <v>4087</v>
      </c>
    </row>
    <row r="4056" spans="1:26" x14ac:dyDescent="0.25">
      <c r="A4056" t="s">
        <v>26</v>
      </c>
      <c r="B4056" t="s">
        <v>33</v>
      </c>
      <c r="C4056" t="s">
        <v>25</v>
      </c>
      <c r="D4056">
        <v>1</v>
      </c>
      <c r="F4056">
        <v>1</v>
      </c>
      <c r="G4056">
        <v>60.25</v>
      </c>
      <c r="H4056">
        <f t="shared" si="1009"/>
        <v>0</v>
      </c>
      <c r="I4056">
        <f t="shared" si="1010"/>
        <v>1</v>
      </c>
      <c r="J4056">
        <f t="shared" si="1011"/>
        <v>1</v>
      </c>
      <c r="K4056">
        <f t="shared" si="1012"/>
        <v>0</v>
      </c>
      <c r="L4056">
        <f t="shared" si="1013"/>
        <v>0</v>
      </c>
      <c r="M4056">
        <f t="shared" si="1014"/>
        <v>1</v>
      </c>
      <c r="N4056">
        <f t="shared" si="1015"/>
        <v>0</v>
      </c>
      <c r="O4056">
        <f t="shared" si="1016"/>
        <v>0</v>
      </c>
      <c r="P4056">
        <v>11</v>
      </c>
      <c r="Q4056">
        <f t="shared" si="1017"/>
        <v>0</v>
      </c>
      <c r="R4056">
        <f t="shared" si="1018"/>
        <v>0</v>
      </c>
      <c r="S4056">
        <f t="shared" si="1019"/>
        <v>0</v>
      </c>
      <c r="T4056">
        <f t="shared" si="1020"/>
        <v>1</v>
      </c>
      <c r="U4056">
        <v>0</v>
      </c>
      <c r="V4056">
        <f t="shared" si="1021"/>
        <v>0.36538793717872203</v>
      </c>
      <c r="W4056">
        <f t="shared" si="1022"/>
        <v>0.59034407314866477</v>
      </c>
      <c r="X4056">
        <f t="shared" si="1023"/>
        <v>0.13350834463572173</v>
      </c>
      <c r="Y4056">
        <f t="shared" si="1024"/>
        <v>1</v>
      </c>
      <c r="Z4056" t="s">
        <v>4088</v>
      </c>
    </row>
    <row r="4057" spans="1:26" x14ac:dyDescent="0.25">
      <c r="A4057" t="s">
        <v>26</v>
      </c>
      <c r="B4057" t="s">
        <v>27</v>
      </c>
      <c r="C4057" t="s">
        <v>25</v>
      </c>
      <c r="D4057">
        <v>1</v>
      </c>
      <c r="F4057">
        <v>1</v>
      </c>
      <c r="G4057">
        <v>56.25</v>
      </c>
      <c r="H4057">
        <f t="shared" si="1009"/>
        <v>0</v>
      </c>
      <c r="I4057">
        <f t="shared" si="1010"/>
        <v>1</v>
      </c>
      <c r="J4057">
        <f t="shared" si="1011"/>
        <v>1</v>
      </c>
      <c r="K4057">
        <f t="shared" si="1012"/>
        <v>0</v>
      </c>
      <c r="L4057">
        <f t="shared" si="1013"/>
        <v>0</v>
      </c>
      <c r="M4057">
        <f t="shared" si="1014"/>
        <v>1</v>
      </c>
      <c r="N4057">
        <f t="shared" si="1015"/>
        <v>0</v>
      </c>
      <c r="O4057">
        <f t="shared" si="1016"/>
        <v>0</v>
      </c>
      <c r="P4057">
        <v>34</v>
      </c>
      <c r="Q4057">
        <f t="shared" si="1017"/>
        <v>1</v>
      </c>
      <c r="R4057">
        <f t="shared" si="1018"/>
        <v>0</v>
      </c>
      <c r="S4057">
        <f t="shared" si="1019"/>
        <v>0</v>
      </c>
      <c r="T4057">
        <f t="shared" si="1020"/>
        <v>0</v>
      </c>
      <c r="U4057">
        <v>0</v>
      </c>
      <c r="V4057">
        <f t="shared" si="1021"/>
        <v>0.48222861015970364</v>
      </c>
      <c r="W4057">
        <f t="shared" si="1022"/>
        <v>0.61827399032751262</v>
      </c>
      <c r="X4057">
        <f t="shared" si="1023"/>
        <v>0.23254443245655942</v>
      </c>
      <c r="Y4057">
        <f t="shared" si="1024"/>
        <v>1</v>
      </c>
      <c r="Z4057" t="s">
        <v>4089</v>
      </c>
    </row>
    <row r="4058" spans="1:26" x14ac:dyDescent="0.25">
      <c r="A4058" t="s">
        <v>45</v>
      </c>
      <c r="B4058" t="s">
        <v>33</v>
      </c>
      <c r="C4058" t="s">
        <v>25</v>
      </c>
      <c r="D4058">
        <v>0</v>
      </c>
      <c r="F4058">
        <v>1</v>
      </c>
      <c r="G4058">
        <v>46.2</v>
      </c>
      <c r="H4058">
        <f t="shared" si="1009"/>
        <v>1</v>
      </c>
      <c r="I4058">
        <f t="shared" si="1010"/>
        <v>0</v>
      </c>
      <c r="J4058">
        <f t="shared" si="1011"/>
        <v>1</v>
      </c>
      <c r="K4058">
        <f t="shared" si="1012"/>
        <v>0</v>
      </c>
      <c r="L4058">
        <f t="shared" si="1013"/>
        <v>0</v>
      </c>
      <c r="M4058">
        <f t="shared" si="1014"/>
        <v>0</v>
      </c>
      <c r="N4058">
        <f t="shared" si="1015"/>
        <v>0</v>
      </c>
      <c r="O4058">
        <f t="shared" si="1016"/>
        <v>1</v>
      </c>
      <c r="P4058">
        <v>54</v>
      </c>
      <c r="Q4058">
        <f t="shared" si="1017"/>
        <v>0</v>
      </c>
      <c r="R4058">
        <f t="shared" si="1018"/>
        <v>0</v>
      </c>
      <c r="S4058">
        <f t="shared" si="1019"/>
        <v>0</v>
      </c>
      <c r="T4058">
        <f t="shared" si="1020"/>
        <v>1</v>
      </c>
      <c r="U4058">
        <v>0</v>
      </c>
      <c r="V4058">
        <f t="shared" si="1021"/>
        <v>-1.5971450637741261E-3</v>
      </c>
      <c r="W4058">
        <f t="shared" si="1022"/>
        <v>0.49960071381893389</v>
      </c>
      <c r="X4058">
        <f t="shared" si="1023"/>
        <v>2.5508723547380574E-6</v>
      </c>
      <c r="Y4058">
        <f t="shared" si="1024"/>
        <v>0</v>
      </c>
      <c r="Z4058" t="s">
        <v>4090</v>
      </c>
    </row>
    <row r="4059" spans="1:26" x14ac:dyDescent="0.25">
      <c r="A4059" t="s">
        <v>26</v>
      </c>
      <c r="B4059" t="s">
        <v>27</v>
      </c>
      <c r="C4059" t="s">
        <v>25</v>
      </c>
      <c r="D4059">
        <v>0</v>
      </c>
      <c r="F4059">
        <v>1</v>
      </c>
      <c r="G4059">
        <v>50.6</v>
      </c>
      <c r="H4059">
        <f t="shared" si="1009"/>
        <v>1</v>
      </c>
      <c r="I4059">
        <f t="shared" si="1010"/>
        <v>0</v>
      </c>
      <c r="J4059">
        <f t="shared" si="1011"/>
        <v>1</v>
      </c>
      <c r="K4059">
        <f t="shared" si="1012"/>
        <v>0</v>
      </c>
      <c r="L4059">
        <f t="shared" si="1013"/>
        <v>0</v>
      </c>
      <c r="M4059">
        <f t="shared" si="1014"/>
        <v>1</v>
      </c>
      <c r="N4059">
        <f t="shared" si="1015"/>
        <v>0</v>
      </c>
      <c r="O4059">
        <f t="shared" si="1016"/>
        <v>0</v>
      </c>
      <c r="P4059">
        <v>3</v>
      </c>
      <c r="Q4059">
        <f t="shared" si="1017"/>
        <v>1</v>
      </c>
      <c r="R4059">
        <f t="shared" si="1018"/>
        <v>0</v>
      </c>
      <c r="S4059">
        <f t="shared" si="1019"/>
        <v>0</v>
      </c>
      <c r="T4059">
        <f t="shared" si="1020"/>
        <v>0</v>
      </c>
      <c r="U4059">
        <v>1</v>
      </c>
      <c r="V4059">
        <f t="shared" si="1021"/>
        <v>0.47341994707587642</v>
      </c>
      <c r="W4059">
        <f t="shared" si="1022"/>
        <v>0.6161928919196652</v>
      </c>
      <c r="X4059">
        <f t="shared" si="1023"/>
        <v>0.27728655213757281</v>
      </c>
      <c r="Y4059">
        <f t="shared" si="1024"/>
        <v>1</v>
      </c>
      <c r="Z4059" t="s">
        <v>4091</v>
      </c>
    </row>
    <row r="4060" spans="1:26" x14ac:dyDescent="0.25">
      <c r="A4060" t="s">
        <v>45</v>
      </c>
      <c r="B4060" t="s">
        <v>30</v>
      </c>
      <c r="C4060" t="s">
        <v>23</v>
      </c>
      <c r="D4060">
        <v>0</v>
      </c>
      <c r="F4060">
        <v>1</v>
      </c>
      <c r="G4060">
        <v>24.9</v>
      </c>
      <c r="H4060">
        <f t="shared" si="1009"/>
        <v>1</v>
      </c>
      <c r="I4060">
        <f t="shared" si="1010"/>
        <v>0</v>
      </c>
      <c r="J4060">
        <f t="shared" si="1011"/>
        <v>0</v>
      </c>
      <c r="K4060">
        <f t="shared" si="1012"/>
        <v>0</v>
      </c>
      <c r="L4060">
        <f t="shared" si="1013"/>
        <v>1</v>
      </c>
      <c r="M4060">
        <f t="shared" si="1014"/>
        <v>0</v>
      </c>
      <c r="N4060">
        <f t="shared" si="1015"/>
        <v>0</v>
      </c>
      <c r="O4060">
        <f t="shared" si="1016"/>
        <v>1</v>
      </c>
      <c r="P4060">
        <v>72</v>
      </c>
      <c r="Q4060">
        <f t="shared" si="1017"/>
        <v>0</v>
      </c>
      <c r="R4060">
        <f t="shared" si="1018"/>
        <v>1</v>
      </c>
      <c r="S4060">
        <f t="shared" si="1019"/>
        <v>0</v>
      </c>
      <c r="T4060">
        <f t="shared" si="1020"/>
        <v>0</v>
      </c>
      <c r="U4060">
        <v>0</v>
      </c>
      <c r="V4060">
        <f t="shared" si="1021"/>
        <v>-5.8670065288189299E-2</v>
      </c>
      <c r="W4060">
        <f t="shared" si="1022"/>
        <v>0.48533668957862092</v>
      </c>
      <c r="X4060">
        <f t="shared" si="1023"/>
        <v>3.4421765609203951E-3</v>
      </c>
      <c r="Y4060">
        <f t="shared" si="1024"/>
        <v>0</v>
      </c>
      <c r="Z4060" t="s">
        <v>4092</v>
      </c>
    </row>
    <row r="4061" spans="1:26" x14ac:dyDescent="0.25">
      <c r="A4061" t="s">
        <v>26</v>
      </c>
      <c r="B4061" t="s">
        <v>27</v>
      </c>
      <c r="C4061" t="s">
        <v>35</v>
      </c>
      <c r="D4061">
        <v>0</v>
      </c>
      <c r="F4061">
        <v>1</v>
      </c>
      <c r="G4061">
        <v>84.85</v>
      </c>
      <c r="H4061">
        <f t="shared" si="1009"/>
        <v>1</v>
      </c>
      <c r="I4061">
        <f t="shared" si="1010"/>
        <v>0</v>
      </c>
      <c r="J4061">
        <f t="shared" si="1011"/>
        <v>0</v>
      </c>
      <c r="K4061">
        <f t="shared" si="1012"/>
        <v>1</v>
      </c>
      <c r="L4061">
        <f t="shared" si="1013"/>
        <v>0</v>
      </c>
      <c r="M4061">
        <f t="shared" si="1014"/>
        <v>1</v>
      </c>
      <c r="N4061">
        <f t="shared" si="1015"/>
        <v>0</v>
      </c>
      <c r="O4061">
        <f t="shared" si="1016"/>
        <v>0</v>
      </c>
      <c r="P4061">
        <v>40</v>
      </c>
      <c r="Q4061">
        <f t="shared" si="1017"/>
        <v>1</v>
      </c>
      <c r="R4061">
        <f t="shared" si="1018"/>
        <v>0</v>
      </c>
      <c r="S4061">
        <f t="shared" si="1019"/>
        <v>0</v>
      </c>
      <c r="T4061">
        <f t="shared" si="1020"/>
        <v>0</v>
      </c>
      <c r="U4061">
        <v>1</v>
      </c>
      <c r="V4061">
        <f t="shared" si="1021"/>
        <v>0.52681759497341318</v>
      </c>
      <c r="W4061">
        <f t="shared" si="1022"/>
        <v>0.62874056116520027</v>
      </c>
      <c r="X4061">
        <f t="shared" si="1023"/>
        <v>0.22390158842674485</v>
      </c>
      <c r="Y4061">
        <f t="shared" si="1024"/>
        <v>1</v>
      </c>
      <c r="Z4061" t="s">
        <v>4093</v>
      </c>
    </row>
    <row r="4062" spans="1:26" x14ac:dyDescent="0.25">
      <c r="A4062" t="s">
        <v>26</v>
      </c>
      <c r="B4062" t="s">
        <v>30</v>
      </c>
      <c r="C4062" t="s">
        <v>25</v>
      </c>
      <c r="D4062">
        <v>0</v>
      </c>
      <c r="F4062">
        <v>1</v>
      </c>
      <c r="G4062">
        <v>65.7</v>
      </c>
      <c r="H4062">
        <f t="shared" si="1009"/>
        <v>1</v>
      </c>
      <c r="I4062">
        <f t="shared" si="1010"/>
        <v>0</v>
      </c>
      <c r="J4062">
        <f t="shared" si="1011"/>
        <v>1</v>
      </c>
      <c r="K4062">
        <f t="shared" si="1012"/>
        <v>0</v>
      </c>
      <c r="L4062">
        <f t="shared" si="1013"/>
        <v>0</v>
      </c>
      <c r="M4062">
        <f t="shared" si="1014"/>
        <v>1</v>
      </c>
      <c r="N4062">
        <f t="shared" si="1015"/>
        <v>0</v>
      </c>
      <c r="O4062">
        <f t="shared" si="1016"/>
        <v>0</v>
      </c>
      <c r="P4062">
        <v>2</v>
      </c>
      <c r="Q4062">
        <f t="shared" si="1017"/>
        <v>0</v>
      </c>
      <c r="R4062">
        <f t="shared" si="1018"/>
        <v>1</v>
      </c>
      <c r="S4062">
        <f t="shared" si="1019"/>
        <v>0</v>
      </c>
      <c r="T4062">
        <f t="shared" si="1020"/>
        <v>0</v>
      </c>
      <c r="U4062">
        <v>1</v>
      </c>
      <c r="V4062">
        <f t="shared" si="1021"/>
        <v>0.36019334007563331</v>
      </c>
      <c r="W4062">
        <f t="shared" si="1022"/>
        <v>0.58908723543316355</v>
      </c>
      <c r="X4062">
        <f t="shared" si="1023"/>
        <v>0.40935256208357423</v>
      </c>
      <c r="Y4062">
        <f t="shared" si="1024"/>
        <v>1</v>
      </c>
      <c r="Z4062" t="s">
        <v>4094</v>
      </c>
    </row>
    <row r="4063" spans="1:26" x14ac:dyDescent="0.25">
      <c r="A4063" t="s">
        <v>45</v>
      </c>
      <c r="B4063" t="s">
        <v>38</v>
      </c>
      <c r="C4063" t="s">
        <v>25</v>
      </c>
      <c r="D4063">
        <v>0</v>
      </c>
      <c r="F4063">
        <v>1</v>
      </c>
      <c r="G4063">
        <v>63.35</v>
      </c>
      <c r="H4063">
        <f t="shared" si="1009"/>
        <v>1</v>
      </c>
      <c r="I4063">
        <f t="shared" si="1010"/>
        <v>0</v>
      </c>
      <c r="J4063">
        <f t="shared" si="1011"/>
        <v>1</v>
      </c>
      <c r="K4063">
        <f t="shared" si="1012"/>
        <v>0</v>
      </c>
      <c r="L4063">
        <f t="shared" si="1013"/>
        <v>0</v>
      </c>
      <c r="M4063">
        <f t="shared" si="1014"/>
        <v>0</v>
      </c>
      <c r="N4063">
        <f t="shared" si="1015"/>
        <v>0</v>
      </c>
      <c r="O4063">
        <f t="shared" si="1016"/>
        <v>1</v>
      </c>
      <c r="P4063">
        <v>54</v>
      </c>
      <c r="Q4063">
        <f t="shared" si="1017"/>
        <v>0</v>
      </c>
      <c r="R4063">
        <f t="shared" si="1018"/>
        <v>0</v>
      </c>
      <c r="S4063">
        <f t="shared" si="1019"/>
        <v>1</v>
      </c>
      <c r="T4063">
        <f t="shared" si="1020"/>
        <v>0</v>
      </c>
      <c r="U4063">
        <v>0</v>
      </c>
      <c r="V4063">
        <f t="shared" si="1021"/>
        <v>2.5140655270320916E-2</v>
      </c>
      <c r="W4063">
        <f t="shared" si="1022"/>
        <v>0.50628483279235259</v>
      </c>
      <c r="X4063">
        <f t="shared" si="1023"/>
        <v>6.3205254742111487E-4</v>
      </c>
      <c r="Y4063">
        <f t="shared" si="1024"/>
        <v>0</v>
      </c>
      <c r="Z4063" t="s">
        <v>4095</v>
      </c>
    </row>
    <row r="4064" spans="1:26" x14ac:dyDescent="0.25">
      <c r="A4064" t="s">
        <v>26</v>
      </c>
      <c r="B4064" t="s">
        <v>33</v>
      </c>
      <c r="C4064" t="s">
        <v>25</v>
      </c>
      <c r="D4064">
        <v>0</v>
      </c>
      <c r="F4064">
        <v>1</v>
      </c>
      <c r="G4064">
        <v>50.1</v>
      </c>
      <c r="H4064">
        <f t="shared" si="1009"/>
        <v>1</v>
      </c>
      <c r="I4064">
        <f t="shared" si="1010"/>
        <v>0</v>
      </c>
      <c r="J4064">
        <f t="shared" si="1011"/>
        <v>1</v>
      </c>
      <c r="K4064">
        <f t="shared" si="1012"/>
        <v>0</v>
      </c>
      <c r="L4064">
        <f t="shared" si="1013"/>
        <v>0</v>
      </c>
      <c r="M4064">
        <f t="shared" si="1014"/>
        <v>1</v>
      </c>
      <c r="N4064">
        <f t="shared" si="1015"/>
        <v>0</v>
      </c>
      <c r="O4064">
        <f t="shared" si="1016"/>
        <v>0</v>
      </c>
      <c r="P4064">
        <v>14</v>
      </c>
      <c r="Q4064">
        <f t="shared" si="1017"/>
        <v>0</v>
      </c>
      <c r="R4064">
        <f t="shared" si="1018"/>
        <v>0</v>
      </c>
      <c r="S4064">
        <f t="shared" si="1019"/>
        <v>0</v>
      </c>
      <c r="T4064">
        <f t="shared" si="1020"/>
        <v>1</v>
      </c>
      <c r="U4064">
        <v>0</v>
      </c>
      <c r="V4064">
        <f t="shared" si="1021"/>
        <v>0.34073524489254747</v>
      </c>
      <c r="W4064">
        <f t="shared" si="1022"/>
        <v>0.58436911164748029</v>
      </c>
      <c r="X4064">
        <f t="shared" si="1023"/>
        <v>0.1161005071119843</v>
      </c>
      <c r="Y4064">
        <f t="shared" si="1024"/>
        <v>1</v>
      </c>
      <c r="Z4064" t="s">
        <v>4096</v>
      </c>
    </row>
    <row r="4065" spans="1:26" x14ac:dyDescent="0.25">
      <c r="A4065" t="s">
        <v>26</v>
      </c>
      <c r="B4065" t="s">
        <v>27</v>
      </c>
      <c r="C4065" t="s">
        <v>35</v>
      </c>
      <c r="D4065">
        <v>0</v>
      </c>
      <c r="F4065">
        <v>1</v>
      </c>
      <c r="G4065">
        <v>70.5</v>
      </c>
      <c r="H4065">
        <f t="shared" si="1009"/>
        <v>1</v>
      </c>
      <c r="I4065">
        <f t="shared" si="1010"/>
        <v>0</v>
      </c>
      <c r="J4065">
        <f t="shared" si="1011"/>
        <v>0</v>
      </c>
      <c r="K4065">
        <f t="shared" si="1012"/>
        <v>1</v>
      </c>
      <c r="L4065">
        <f t="shared" si="1013"/>
        <v>0</v>
      </c>
      <c r="M4065">
        <f t="shared" si="1014"/>
        <v>1</v>
      </c>
      <c r="N4065">
        <f t="shared" si="1015"/>
        <v>0</v>
      </c>
      <c r="O4065">
        <f t="shared" si="1016"/>
        <v>0</v>
      </c>
      <c r="P4065">
        <v>1</v>
      </c>
      <c r="Q4065">
        <f t="shared" si="1017"/>
        <v>1</v>
      </c>
      <c r="R4065">
        <f t="shared" si="1018"/>
        <v>0</v>
      </c>
      <c r="S4065">
        <f t="shared" si="1019"/>
        <v>0</v>
      </c>
      <c r="T4065">
        <f t="shared" si="1020"/>
        <v>0</v>
      </c>
      <c r="U4065">
        <v>1</v>
      </c>
      <c r="V4065">
        <f t="shared" si="1021"/>
        <v>0.50930831905666085</v>
      </c>
      <c r="W4065">
        <f t="shared" si="1022"/>
        <v>0.62464431431654421</v>
      </c>
      <c r="X4065">
        <f t="shared" si="1023"/>
        <v>0.24077832574699976</v>
      </c>
      <c r="Y4065">
        <f t="shared" si="1024"/>
        <v>1</v>
      </c>
      <c r="Z4065" t="s">
        <v>4097</v>
      </c>
    </row>
    <row r="4066" spans="1:26" x14ac:dyDescent="0.25">
      <c r="A4066" t="s">
        <v>26</v>
      </c>
      <c r="B4066" t="s">
        <v>27</v>
      </c>
      <c r="C4066" t="s">
        <v>35</v>
      </c>
      <c r="D4066">
        <v>0</v>
      </c>
      <c r="F4066">
        <v>1</v>
      </c>
      <c r="G4066">
        <v>94.85</v>
      </c>
      <c r="H4066">
        <f t="shared" si="1009"/>
        <v>1</v>
      </c>
      <c r="I4066">
        <f t="shared" si="1010"/>
        <v>0</v>
      </c>
      <c r="J4066">
        <f t="shared" si="1011"/>
        <v>0</v>
      </c>
      <c r="K4066">
        <f t="shared" si="1012"/>
        <v>1</v>
      </c>
      <c r="L4066">
        <f t="shared" si="1013"/>
        <v>0</v>
      </c>
      <c r="M4066">
        <f t="shared" si="1014"/>
        <v>1</v>
      </c>
      <c r="N4066">
        <f t="shared" si="1015"/>
        <v>0</v>
      </c>
      <c r="O4066">
        <f t="shared" si="1016"/>
        <v>0</v>
      </c>
      <c r="P4066">
        <v>10</v>
      </c>
      <c r="Q4066">
        <f t="shared" si="1017"/>
        <v>1</v>
      </c>
      <c r="R4066">
        <f t="shared" si="1018"/>
        <v>0</v>
      </c>
      <c r="S4066">
        <f t="shared" si="1019"/>
        <v>0</v>
      </c>
      <c r="T4066">
        <f t="shared" si="1020"/>
        <v>0</v>
      </c>
      <c r="U4066">
        <v>1</v>
      </c>
      <c r="V4066">
        <f t="shared" si="1021"/>
        <v>0.54240814910408086</v>
      </c>
      <c r="W4066">
        <f t="shared" si="1022"/>
        <v>0.63237243655904896</v>
      </c>
      <c r="X4066">
        <f t="shared" si="1023"/>
        <v>0.20939030200635309</v>
      </c>
      <c r="Y4066">
        <f t="shared" si="1024"/>
        <v>1</v>
      </c>
      <c r="Z4066" t="s">
        <v>4098</v>
      </c>
    </row>
    <row r="4067" spans="1:26" x14ac:dyDescent="0.25">
      <c r="A4067" t="s">
        <v>26</v>
      </c>
      <c r="B4067" t="s">
        <v>27</v>
      </c>
      <c r="C4067" t="s">
        <v>25</v>
      </c>
      <c r="D4067">
        <v>0</v>
      </c>
      <c r="F4067">
        <v>1</v>
      </c>
      <c r="G4067">
        <v>50.15</v>
      </c>
      <c r="H4067">
        <f t="shared" si="1009"/>
        <v>1</v>
      </c>
      <c r="I4067">
        <f t="shared" si="1010"/>
        <v>0</v>
      </c>
      <c r="J4067">
        <f t="shared" si="1011"/>
        <v>1</v>
      </c>
      <c r="K4067">
        <f t="shared" si="1012"/>
        <v>0</v>
      </c>
      <c r="L4067">
        <f t="shared" si="1013"/>
        <v>0</v>
      </c>
      <c r="M4067">
        <f t="shared" si="1014"/>
        <v>1</v>
      </c>
      <c r="N4067">
        <f t="shared" si="1015"/>
        <v>0</v>
      </c>
      <c r="O4067">
        <f t="shared" si="1016"/>
        <v>0</v>
      </c>
      <c r="P4067">
        <v>1</v>
      </c>
      <c r="Q4067">
        <f t="shared" si="1017"/>
        <v>1</v>
      </c>
      <c r="R4067">
        <f t="shared" si="1018"/>
        <v>0</v>
      </c>
      <c r="S4067">
        <f t="shared" si="1019"/>
        <v>0</v>
      </c>
      <c r="T4067">
        <f t="shared" si="1020"/>
        <v>0</v>
      </c>
      <c r="U4067">
        <v>0</v>
      </c>
      <c r="V4067">
        <f t="shared" si="1021"/>
        <v>0.47271837213999646</v>
      </c>
      <c r="W4067">
        <f t="shared" si="1022"/>
        <v>0.61602695648034134</v>
      </c>
      <c r="X4067">
        <f t="shared" si="1023"/>
        <v>0.22346265935868817</v>
      </c>
      <c r="Y4067">
        <f t="shared" si="1024"/>
        <v>1</v>
      </c>
      <c r="Z4067" t="s">
        <v>4099</v>
      </c>
    </row>
    <row r="4068" spans="1:26" x14ac:dyDescent="0.25">
      <c r="A4068" t="s">
        <v>26</v>
      </c>
      <c r="B4068" t="s">
        <v>30</v>
      </c>
      <c r="C4068" t="s">
        <v>23</v>
      </c>
      <c r="D4068">
        <v>0</v>
      </c>
      <c r="F4068">
        <v>1</v>
      </c>
      <c r="G4068">
        <v>19.75</v>
      </c>
      <c r="H4068">
        <f t="shared" si="1009"/>
        <v>1</v>
      </c>
      <c r="I4068">
        <f t="shared" si="1010"/>
        <v>0</v>
      </c>
      <c r="J4068">
        <f t="shared" si="1011"/>
        <v>0</v>
      </c>
      <c r="K4068">
        <f t="shared" si="1012"/>
        <v>0</v>
      </c>
      <c r="L4068">
        <f t="shared" si="1013"/>
        <v>1</v>
      </c>
      <c r="M4068">
        <f t="shared" si="1014"/>
        <v>1</v>
      </c>
      <c r="N4068">
        <f t="shared" si="1015"/>
        <v>0</v>
      </c>
      <c r="O4068">
        <f t="shared" si="1016"/>
        <v>0</v>
      </c>
      <c r="P4068">
        <v>1</v>
      </c>
      <c r="Q4068">
        <f t="shared" si="1017"/>
        <v>0</v>
      </c>
      <c r="R4068">
        <f t="shared" si="1018"/>
        <v>1</v>
      </c>
      <c r="S4068">
        <f t="shared" si="1019"/>
        <v>0</v>
      </c>
      <c r="T4068">
        <f t="shared" si="1020"/>
        <v>0</v>
      </c>
      <c r="U4068">
        <v>1</v>
      </c>
      <c r="V4068">
        <f t="shared" si="1021"/>
        <v>0.25982653465836664</v>
      </c>
      <c r="W4068">
        <f t="shared" si="1022"/>
        <v>0.56459364970183323</v>
      </c>
      <c r="X4068">
        <f t="shared" si="1023"/>
        <v>0.54785675879584217</v>
      </c>
      <c r="Y4068">
        <f t="shared" si="1024"/>
        <v>0</v>
      </c>
      <c r="Z4068" t="s">
        <v>4100</v>
      </c>
    </row>
    <row r="4069" spans="1:26" x14ac:dyDescent="0.25">
      <c r="A4069" t="s">
        <v>29</v>
      </c>
      <c r="B4069" t="s">
        <v>33</v>
      </c>
      <c r="C4069" t="s">
        <v>25</v>
      </c>
      <c r="D4069">
        <v>0</v>
      </c>
      <c r="F4069">
        <v>1</v>
      </c>
      <c r="G4069">
        <v>64.650000000000006</v>
      </c>
      <c r="H4069">
        <f t="shared" si="1009"/>
        <v>1</v>
      </c>
      <c r="I4069">
        <f t="shared" si="1010"/>
        <v>0</v>
      </c>
      <c r="J4069">
        <f t="shared" si="1011"/>
        <v>1</v>
      </c>
      <c r="K4069">
        <f t="shared" si="1012"/>
        <v>0</v>
      </c>
      <c r="L4069">
        <f t="shared" si="1013"/>
        <v>0</v>
      </c>
      <c r="M4069">
        <f t="shared" si="1014"/>
        <v>0</v>
      </c>
      <c r="N4069">
        <f t="shared" si="1015"/>
        <v>1</v>
      </c>
      <c r="O4069">
        <f t="shared" si="1016"/>
        <v>0</v>
      </c>
      <c r="P4069">
        <v>56</v>
      </c>
      <c r="Q4069">
        <f t="shared" si="1017"/>
        <v>0</v>
      </c>
      <c r="R4069">
        <f t="shared" si="1018"/>
        <v>0</v>
      </c>
      <c r="S4069">
        <f t="shared" si="1019"/>
        <v>0</v>
      </c>
      <c r="T4069">
        <f t="shared" si="1020"/>
        <v>1</v>
      </c>
      <c r="U4069">
        <v>0</v>
      </c>
      <c r="V4069">
        <f t="shared" si="1021"/>
        <v>8.7101483350463887E-2</v>
      </c>
      <c r="W4069">
        <f t="shared" si="1022"/>
        <v>0.52176161439758728</v>
      </c>
      <c r="X4069">
        <f t="shared" si="1023"/>
        <v>7.5866684018511378E-3</v>
      </c>
      <c r="Y4069">
        <f t="shared" si="1024"/>
        <v>0</v>
      </c>
      <c r="Z4069" t="s">
        <v>4101</v>
      </c>
    </row>
    <row r="4070" spans="1:26" x14ac:dyDescent="0.25">
      <c r="A4070" t="s">
        <v>45</v>
      </c>
      <c r="B4070" t="s">
        <v>33</v>
      </c>
      <c r="C4070" t="s">
        <v>25</v>
      </c>
      <c r="D4070">
        <v>0</v>
      </c>
      <c r="F4070">
        <v>1</v>
      </c>
      <c r="G4070">
        <v>79.599999999999994</v>
      </c>
      <c r="H4070">
        <f t="shared" si="1009"/>
        <v>1</v>
      </c>
      <c r="I4070">
        <f t="shared" si="1010"/>
        <v>0</v>
      </c>
      <c r="J4070">
        <f t="shared" si="1011"/>
        <v>1</v>
      </c>
      <c r="K4070">
        <f t="shared" si="1012"/>
        <v>0</v>
      </c>
      <c r="L4070">
        <f t="shared" si="1013"/>
        <v>0</v>
      </c>
      <c r="M4070">
        <f t="shared" si="1014"/>
        <v>0</v>
      </c>
      <c r="N4070">
        <f t="shared" si="1015"/>
        <v>0</v>
      </c>
      <c r="O4070">
        <f t="shared" si="1016"/>
        <v>1</v>
      </c>
      <c r="P4070">
        <v>68</v>
      </c>
      <c r="Q4070">
        <f t="shared" si="1017"/>
        <v>0</v>
      </c>
      <c r="R4070">
        <f t="shared" si="1018"/>
        <v>0</v>
      </c>
      <c r="S4070">
        <f t="shared" si="1019"/>
        <v>0</v>
      </c>
      <c r="T4070">
        <f t="shared" si="1020"/>
        <v>1</v>
      </c>
      <c r="U4070">
        <v>0</v>
      </c>
      <c r="V4070">
        <f t="shared" si="1021"/>
        <v>5.0475305732655851E-2</v>
      </c>
      <c r="W4070">
        <f t="shared" si="1022"/>
        <v>0.51261614797415755</v>
      </c>
      <c r="X4070">
        <f t="shared" si="1023"/>
        <v>2.5477564888050806E-3</v>
      </c>
      <c r="Y4070">
        <f t="shared" si="1024"/>
        <v>0</v>
      </c>
      <c r="Z4070" t="s">
        <v>4102</v>
      </c>
    </row>
    <row r="4071" spans="1:26" x14ac:dyDescent="0.25">
      <c r="A4071" t="s">
        <v>29</v>
      </c>
      <c r="B4071" t="s">
        <v>30</v>
      </c>
      <c r="C4071" t="s">
        <v>23</v>
      </c>
      <c r="D4071">
        <v>0</v>
      </c>
      <c r="F4071">
        <v>1</v>
      </c>
      <c r="G4071">
        <v>19.5</v>
      </c>
      <c r="H4071">
        <f t="shared" si="1009"/>
        <v>1</v>
      </c>
      <c r="I4071">
        <f t="shared" si="1010"/>
        <v>0</v>
      </c>
      <c r="J4071">
        <f t="shared" si="1011"/>
        <v>0</v>
      </c>
      <c r="K4071">
        <f t="shared" si="1012"/>
        <v>0</v>
      </c>
      <c r="L4071">
        <f t="shared" si="1013"/>
        <v>1</v>
      </c>
      <c r="M4071">
        <f t="shared" si="1014"/>
        <v>0</v>
      </c>
      <c r="N4071">
        <f t="shared" si="1015"/>
        <v>1</v>
      </c>
      <c r="O4071">
        <f t="shared" si="1016"/>
        <v>0</v>
      </c>
      <c r="P4071">
        <v>14</v>
      </c>
      <c r="Q4071">
        <f t="shared" si="1017"/>
        <v>0</v>
      </c>
      <c r="R4071">
        <f t="shared" si="1018"/>
        <v>1</v>
      </c>
      <c r="S4071">
        <f t="shared" si="1019"/>
        <v>0</v>
      </c>
      <c r="T4071">
        <f t="shared" si="1020"/>
        <v>0</v>
      </c>
      <c r="U4071">
        <v>0</v>
      </c>
      <c r="V4071">
        <f t="shared" si="1021"/>
        <v>-7.1549084755936736E-3</v>
      </c>
      <c r="W4071">
        <f t="shared" si="1022"/>
        <v>0.49821128051187902</v>
      </c>
      <c r="X4071">
        <f t="shared" si="1023"/>
        <v>5.1192715294122185E-5</v>
      </c>
      <c r="Y4071">
        <f t="shared" si="1024"/>
        <v>0</v>
      </c>
      <c r="Z4071" t="s">
        <v>4103</v>
      </c>
    </row>
    <row r="4072" spans="1:26" x14ac:dyDescent="0.25">
      <c r="A4072" t="s">
        <v>45</v>
      </c>
      <c r="B4072" t="s">
        <v>27</v>
      </c>
      <c r="C4072" t="s">
        <v>35</v>
      </c>
      <c r="D4072">
        <v>0</v>
      </c>
      <c r="F4072">
        <v>1</v>
      </c>
      <c r="G4072">
        <v>99.55</v>
      </c>
      <c r="H4072">
        <f t="shared" si="1009"/>
        <v>1</v>
      </c>
      <c r="I4072">
        <f t="shared" si="1010"/>
        <v>0</v>
      </c>
      <c r="J4072">
        <f t="shared" si="1011"/>
        <v>0</v>
      </c>
      <c r="K4072">
        <f t="shared" si="1012"/>
        <v>1</v>
      </c>
      <c r="L4072">
        <f t="shared" si="1013"/>
        <v>0</v>
      </c>
      <c r="M4072">
        <f t="shared" si="1014"/>
        <v>0</v>
      </c>
      <c r="N4072">
        <f t="shared" si="1015"/>
        <v>0</v>
      </c>
      <c r="O4072">
        <f t="shared" si="1016"/>
        <v>1</v>
      </c>
      <c r="P4072">
        <v>68</v>
      </c>
      <c r="Q4072">
        <f t="shared" si="1017"/>
        <v>1</v>
      </c>
      <c r="R4072">
        <f t="shared" si="1018"/>
        <v>0</v>
      </c>
      <c r="S4072">
        <f t="shared" si="1019"/>
        <v>0</v>
      </c>
      <c r="T4072">
        <f t="shared" si="1020"/>
        <v>0</v>
      </c>
      <c r="U4072">
        <v>0</v>
      </c>
      <c r="V4072">
        <f t="shared" si="1021"/>
        <v>0.23690142332594744</v>
      </c>
      <c r="W4072">
        <f t="shared" si="1022"/>
        <v>0.55894991305421404</v>
      </c>
      <c r="X4072">
        <f t="shared" si="1023"/>
        <v>5.612228437385975E-2</v>
      </c>
      <c r="Y4072">
        <f t="shared" si="1024"/>
        <v>0</v>
      </c>
      <c r="Z4072" t="s">
        <v>4104</v>
      </c>
    </row>
    <row r="4073" spans="1:26" x14ac:dyDescent="0.25">
      <c r="A4073" t="s">
        <v>26</v>
      </c>
      <c r="B4073" t="s">
        <v>27</v>
      </c>
      <c r="C4073" t="s">
        <v>35</v>
      </c>
      <c r="D4073">
        <v>1</v>
      </c>
      <c r="F4073">
        <v>1</v>
      </c>
      <c r="G4073">
        <v>74</v>
      </c>
      <c r="H4073">
        <f t="shared" si="1009"/>
        <v>0</v>
      </c>
      <c r="I4073">
        <f t="shared" si="1010"/>
        <v>1</v>
      </c>
      <c r="J4073">
        <f t="shared" si="1011"/>
        <v>0</v>
      </c>
      <c r="K4073">
        <f t="shared" si="1012"/>
        <v>1</v>
      </c>
      <c r="L4073">
        <f t="shared" si="1013"/>
        <v>0</v>
      </c>
      <c r="M4073">
        <f t="shared" si="1014"/>
        <v>1</v>
      </c>
      <c r="N4073">
        <f t="shared" si="1015"/>
        <v>0</v>
      </c>
      <c r="O4073">
        <f t="shared" si="1016"/>
        <v>0</v>
      </c>
      <c r="P4073">
        <v>55</v>
      </c>
      <c r="Q4073">
        <f t="shared" si="1017"/>
        <v>1</v>
      </c>
      <c r="R4073">
        <f t="shared" si="1018"/>
        <v>0</v>
      </c>
      <c r="S4073">
        <f t="shared" si="1019"/>
        <v>0</v>
      </c>
      <c r="T4073">
        <f t="shared" si="1020"/>
        <v>0</v>
      </c>
      <c r="U4073">
        <v>0</v>
      </c>
      <c r="V4073">
        <f t="shared" si="1021"/>
        <v>0.50990184374163883</v>
      </c>
      <c r="W4073">
        <f t="shared" si="1022"/>
        <v>0.62478346406824525</v>
      </c>
      <c r="X4073">
        <f t="shared" si="1023"/>
        <v>0.25999989025112263</v>
      </c>
      <c r="Y4073">
        <f t="shared" si="1024"/>
        <v>1</v>
      </c>
      <c r="Z4073" t="s">
        <v>4105</v>
      </c>
    </row>
    <row r="4074" spans="1:26" x14ac:dyDescent="0.25">
      <c r="A4074" t="s">
        <v>26</v>
      </c>
      <c r="B4074" t="s">
        <v>27</v>
      </c>
      <c r="C4074" t="s">
        <v>25</v>
      </c>
      <c r="D4074">
        <v>0</v>
      </c>
      <c r="F4074">
        <v>1</v>
      </c>
      <c r="G4074">
        <v>38.9</v>
      </c>
      <c r="H4074">
        <f t="shared" si="1009"/>
        <v>1</v>
      </c>
      <c r="I4074">
        <f t="shared" si="1010"/>
        <v>0</v>
      </c>
      <c r="J4074">
        <f t="shared" si="1011"/>
        <v>1</v>
      </c>
      <c r="K4074">
        <f t="shared" si="1012"/>
        <v>0</v>
      </c>
      <c r="L4074">
        <f t="shared" si="1013"/>
        <v>0</v>
      </c>
      <c r="M4074">
        <f t="shared" si="1014"/>
        <v>1</v>
      </c>
      <c r="N4074">
        <f t="shared" si="1015"/>
        <v>0</v>
      </c>
      <c r="O4074">
        <f t="shared" si="1016"/>
        <v>0</v>
      </c>
      <c r="P4074">
        <v>16</v>
      </c>
      <c r="Q4074">
        <f t="shared" si="1017"/>
        <v>1</v>
      </c>
      <c r="R4074">
        <f t="shared" si="1018"/>
        <v>0</v>
      </c>
      <c r="S4074">
        <f t="shared" si="1019"/>
        <v>0</v>
      </c>
      <c r="T4074">
        <f t="shared" si="1020"/>
        <v>0</v>
      </c>
      <c r="U4074">
        <v>0</v>
      </c>
      <c r="V4074">
        <f t="shared" si="1021"/>
        <v>0.47373361710805362</v>
      </c>
      <c r="W4074">
        <f t="shared" si="1022"/>
        <v>0.6162670719308716</v>
      </c>
      <c r="X4074">
        <f t="shared" si="1023"/>
        <v>0.22442353997827996</v>
      </c>
      <c r="Y4074">
        <f t="shared" si="1024"/>
        <v>1</v>
      </c>
      <c r="Z4074" t="s">
        <v>4106</v>
      </c>
    </row>
    <row r="4075" spans="1:26" x14ac:dyDescent="0.25">
      <c r="A4075" t="s">
        <v>26</v>
      </c>
      <c r="B4075" t="s">
        <v>27</v>
      </c>
      <c r="C4075" t="s">
        <v>35</v>
      </c>
      <c r="D4075">
        <v>1</v>
      </c>
      <c r="F4075">
        <v>1</v>
      </c>
      <c r="G4075">
        <v>79.55</v>
      </c>
      <c r="H4075">
        <f t="shared" si="1009"/>
        <v>0</v>
      </c>
      <c r="I4075">
        <f t="shared" si="1010"/>
        <v>1</v>
      </c>
      <c r="J4075">
        <f t="shared" si="1011"/>
        <v>0</v>
      </c>
      <c r="K4075">
        <f t="shared" si="1012"/>
        <v>1</v>
      </c>
      <c r="L4075">
        <f t="shared" si="1013"/>
        <v>0</v>
      </c>
      <c r="M4075">
        <f t="shared" si="1014"/>
        <v>1</v>
      </c>
      <c r="N4075">
        <f t="shared" si="1015"/>
        <v>0</v>
      </c>
      <c r="O4075">
        <f t="shared" si="1016"/>
        <v>0</v>
      </c>
      <c r="P4075">
        <v>9</v>
      </c>
      <c r="Q4075">
        <f t="shared" si="1017"/>
        <v>1</v>
      </c>
      <c r="R4075">
        <f t="shared" si="1018"/>
        <v>0</v>
      </c>
      <c r="S4075">
        <f t="shared" si="1019"/>
        <v>0</v>
      </c>
      <c r="T4075">
        <f t="shared" si="1020"/>
        <v>0</v>
      </c>
      <c r="U4075">
        <v>0</v>
      </c>
      <c r="V4075">
        <f t="shared" si="1021"/>
        <v>0.51855460128415931</v>
      </c>
      <c r="W4075">
        <f t="shared" si="1022"/>
        <v>0.62680972168459348</v>
      </c>
      <c r="X4075">
        <f t="shared" si="1023"/>
        <v>0.26889887451297345</v>
      </c>
      <c r="Y4075">
        <f t="shared" si="1024"/>
        <v>1</v>
      </c>
      <c r="Z4075" t="s">
        <v>4107</v>
      </c>
    </row>
    <row r="4076" spans="1:26" x14ac:dyDescent="0.25">
      <c r="A4076" t="s">
        <v>26</v>
      </c>
      <c r="B4076" t="s">
        <v>27</v>
      </c>
      <c r="C4076" t="s">
        <v>25</v>
      </c>
      <c r="D4076">
        <v>0</v>
      </c>
      <c r="F4076">
        <v>1</v>
      </c>
      <c r="G4076">
        <v>65.45</v>
      </c>
      <c r="H4076">
        <f t="shared" si="1009"/>
        <v>1</v>
      </c>
      <c r="I4076">
        <f t="shared" si="1010"/>
        <v>0</v>
      </c>
      <c r="J4076">
        <f t="shared" si="1011"/>
        <v>1</v>
      </c>
      <c r="K4076">
        <f t="shared" si="1012"/>
        <v>0</v>
      </c>
      <c r="L4076">
        <f t="shared" si="1013"/>
        <v>0</v>
      </c>
      <c r="M4076">
        <f t="shared" si="1014"/>
        <v>1</v>
      </c>
      <c r="N4076">
        <f t="shared" si="1015"/>
        <v>0</v>
      </c>
      <c r="O4076">
        <f t="shared" si="1016"/>
        <v>0</v>
      </c>
      <c r="P4076">
        <v>14</v>
      </c>
      <c r="Q4076">
        <f t="shared" si="1017"/>
        <v>1</v>
      </c>
      <c r="R4076">
        <f t="shared" si="1018"/>
        <v>0</v>
      </c>
      <c r="S4076">
        <f t="shared" si="1019"/>
        <v>0</v>
      </c>
      <c r="T4076">
        <f t="shared" si="1020"/>
        <v>0</v>
      </c>
      <c r="U4076">
        <v>1</v>
      </c>
      <c r="V4076">
        <f t="shared" si="1021"/>
        <v>0.51512653832497624</v>
      </c>
      <c r="W4076">
        <f t="shared" si="1022"/>
        <v>0.62600748365909575</v>
      </c>
      <c r="X4076">
        <f t="shared" si="1023"/>
        <v>0.23510227383672075</v>
      </c>
      <c r="Y4076">
        <f t="shared" si="1024"/>
        <v>1</v>
      </c>
      <c r="Z4076" t="s">
        <v>4108</v>
      </c>
    </row>
    <row r="4077" spans="1:26" x14ac:dyDescent="0.25">
      <c r="A4077" t="s">
        <v>26</v>
      </c>
      <c r="B4077" t="s">
        <v>27</v>
      </c>
      <c r="C4077" t="s">
        <v>35</v>
      </c>
      <c r="D4077">
        <v>1</v>
      </c>
      <c r="F4077">
        <v>1</v>
      </c>
      <c r="G4077">
        <v>98.7</v>
      </c>
      <c r="H4077">
        <f t="shared" si="1009"/>
        <v>0</v>
      </c>
      <c r="I4077">
        <f t="shared" si="1010"/>
        <v>1</v>
      </c>
      <c r="J4077">
        <f t="shared" si="1011"/>
        <v>0</v>
      </c>
      <c r="K4077">
        <f t="shared" si="1012"/>
        <v>1</v>
      </c>
      <c r="L4077">
        <f t="shared" si="1013"/>
        <v>0</v>
      </c>
      <c r="M4077">
        <f t="shared" si="1014"/>
        <v>1</v>
      </c>
      <c r="N4077">
        <f t="shared" si="1015"/>
        <v>0</v>
      </c>
      <c r="O4077">
        <f t="shared" si="1016"/>
        <v>0</v>
      </c>
      <c r="P4077">
        <v>58</v>
      </c>
      <c r="Q4077">
        <f t="shared" si="1017"/>
        <v>1</v>
      </c>
      <c r="R4077">
        <f t="shared" si="1018"/>
        <v>0</v>
      </c>
      <c r="S4077">
        <f t="shared" si="1019"/>
        <v>0</v>
      </c>
      <c r="T4077">
        <f t="shared" si="1020"/>
        <v>0</v>
      </c>
      <c r="U4077">
        <v>1</v>
      </c>
      <c r="V4077">
        <f t="shared" si="1021"/>
        <v>0.54841051244438788</v>
      </c>
      <c r="W4077">
        <f t="shared" si="1022"/>
        <v>0.63376673918500981</v>
      </c>
      <c r="X4077">
        <f t="shared" si="1023"/>
        <v>0.20393306527074034</v>
      </c>
      <c r="Y4077">
        <f t="shared" si="1024"/>
        <v>1</v>
      </c>
      <c r="Z4077" t="s">
        <v>4109</v>
      </c>
    </row>
    <row r="4078" spans="1:26" x14ac:dyDescent="0.25">
      <c r="A4078" t="s">
        <v>26</v>
      </c>
      <c r="B4078" t="s">
        <v>33</v>
      </c>
      <c r="C4078" t="s">
        <v>25</v>
      </c>
      <c r="D4078">
        <v>0</v>
      </c>
      <c r="F4078">
        <v>1</v>
      </c>
      <c r="G4078">
        <v>46.3</v>
      </c>
      <c r="H4078">
        <f t="shared" si="1009"/>
        <v>1</v>
      </c>
      <c r="I4078">
        <f t="shared" si="1010"/>
        <v>0</v>
      </c>
      <c r="J4078">
        <f t="shared" si="1011"/>
        <v>1</v>
      </c>
      <c r="K4078">
        <f t="shared" si="1012"/>
        <v>0</v>
      </c>
      <c r="L4078">
        <f t="shared" si="1013"/>
        <v>0</v>
      </c>
      <c r="M4078">
        <f t="shared" si="1014"/>
        <v>1</v>
      </c>
      <c r="N4078">
        <f t="shared" si="1015"/>
        <v>0</v>
      </c>
      <c r="O4078">
        <f t="shared" si="1016"/>
        <v>0</v>
      </c>
      <c r="P4078">
        <v>53</v>
      </c>
      <c r="Q4078">
        <f t="shared" si="1017"/>
        <v>0</v>
      </c>
      <c r="R4078">
        <f t="shared" si="1018"/>
        <v>0</v>
      </c>
      <c r="S4078">
        <f t="shared" si="1019"/>
        <v>0</v>
      </c>
      <c r="T4078">
        <f t="shared" si="1020"/>
        <v>1</v>
      </c>
      <c r="U4078">
        <v>0</v>
      </c>
      <c r="V4078">
        <f t="shared" si="1021"/>
        <v>0.33481083432289377</v>
      </c>
      <c r="W4078">
        <f t="shared" si="1022"/>
        <v>0.58292946445188853</v>
      </c>
      <c r="X4078">
        <f t="shared" si="1023"/>
        <v>0.11209829477999222</v>
      </c>
      <c r="Y4078">
        <f t="shared" si="1024"/>
        <v>1</v>
      </c>
      <c r="Z4078" t="s">
        <v>4110</v>
      </c>
    </row>
    <row r="4079" spans="1:26" x14ac:dyDescent="0.25">
      <c r="A4079" t="s">
        <v>45</v>
      </c>
      <c r="B4079" t="s">
        <v>38</v>
      </c>
      <c r="C4079" t="s">
        <v>35</v>
      </c>
      <c r="D4079">
        <v>0</v>
      </c>
      <c r="F4079">
        <v>1</v>
      </c>
      <c r="G4079">
        <v>99.35</v>
      </c>
      <c r="H4079">
        <f t="shared" si="1009"/>
        <v>1</v>
      </c>
      <c r="I4079">
        <f t="shared" si="1010"/>
        <v>0</v>
      </c>
      <c r="J4079">
        <f t="shared" si="1011"/>
        <v>0</v>
      </c>
      <c r="K4079">
        <f t="shared" si="1012"/>
        <v>1</v>
      </c>
      <c r="L4079">
        <f t="shared" si="1013"/>
        <v>0</v>
      </c>
      <c r="M4079">
        <f t="shared" si="1014"/>
        <v>0</v>
      </c>
      <c r="N4079">
        <f t="shared" si="1015"/>
        <v>0</v>
      </c>
      <c r="O4079">
        <f t="shared" si="1016"/>
        <v>1</v>
      </c>
      <c r="P4079">
        <v>70</v>
      </c>
      <c r="Q4079">
        <f t="shared" si="1017"/>
        <v>0</v>
      </c>
      <c r="R4079">
        <f t="shared" si="1018"/>
        <v>0</v>
      </c>
      <c r="S4079">
        <f t="shared" si="1019"/>
        <v>1</v>
      </c>
      <c r="T4079">
        <f t="shared" si="1020"/>
        <v>0</v>
      </c>
      <c r="U4079">
        <v>0</v>
      </c>
      <c r="V4079">
        <f t="shared" si="1021"/>
        <v>9.9821268505782768E-2</v>
      </c>
      <c r="W4079">
        <f t="shared" si="1022"/>
        <v>0.52493461592778023</v>
      </c>
      <c r="X4079">
        <f t="shared" si="1023"/>
        <v>9.9642856461035784E-3</v>
      </c>
      <c r="Y4079">
        <f t="shared" si="1024"/>
        <v>0</v>
      </c>
      <c r="Z4079" t="s">
        <v>4111</v>
      </c>
    </row>
    <row r="4080" spans="1:26" x14ac:dyDescent="0.25">
      <c r="A4080" t="s">
        <v>26</v>
      </c>
      <c r="B4080" t="s">
        <v>27</v>
      </c>
      <c r="C4080" t="s">
        <v>35</v>
      </c>
      <c r="D4080">
        <v>1</v>
      </c>
      <c r="F4080">
        <v>1</v>
      </c>
      <c r="G4080">
        <v>95.8</v>
      </c>
      <c r="H4080">
        <f t="shared" si="1009"/>
        <v>0</v>
      </c>
      <c r="I4080">
        <f t="shared" si="1010"/>
        <v>1</v>
      </c>
      <c r="J4080">
        <f t="shared" si="1011"/>
        <v>0</v>
      </c>
      <c r="K4080">
        <f t="shared" si="1012"/>
        <v>1</v>
      </c>
      <c r="L4080">
        <f t="shared" si="1013"/>
        <v>0</v>
      </c>
      <c r="M4080">
        <f t="shared" si="1014"/>
        <v>1</v>
      </c>
      <c r="N4080">
        <f t="shared" si="1015"/>
        <v>0</v>
      </c>
      <c r="O4080">
        <f t="shared" si="1016"/>
        <v>0</v>
      </c>
      <c r="P4080">
        <v>14</v>
      </c>
      <c r="Q4080">
        <f t="shared" si="1017"/>
        <v>1</v>
      </c>
      <c r="R4080">
        <f t="shared" si="1018"/>
        <v>0</v>
      </c>
      <c r="S4080">
        <f t="shared" si="1019"/>
        <v>0</v>
      </c>
      <c r="T4080">
        <f t="shared" si="1020"/>
        <v>0</v>
      </c>
      <c r="U4080">
        <v>0</v>
      </c>
      <c r="V4080">
        <f t="shared" si="1021"/>
        <v>0.54388925174649427</v>
      </c>
      <c r="W4080">
        <f t="shared" si="1022"/>
        <v>0.63271669209824388</v>
      </c>
      <c r="X4080">
        <f t="shared" si="1023"/>
        <v>0.29581551816536145</v>
      </c>
      <c r="Y4080">
        <f t="shared" si="1024"/>
        <v>1</v>
      </c>
      <c r="Z4080" t="s">
        <v>4112</v>
      </c>
    </row>
    <row r="4081" spans="1:26" x14ac:dyDescent="0.25">
      <c r="A4081" t="s">
        <v>29</v>
      </c>
      <c r="B4081" t="s">
        <v>33</v>
      </c>
      <c r="C4081" t="s">
        <v>25</v>
      </c>
      <c r="D4081">
        <v>0</v>
      </c>
      <c r="F4081">
        <v>1</v>
      </c>
      <c r="G4081">
        <v>67.5</v>
      </c>
      <c r="H4081">
        <f t="shared" si="1009"/>
        <v>1</v>
      </c>
      <c r="I4081">
        <f t="shared" si="1010"/>
        <v>0</v>
      </c>
      <c r="J4081">
        <f t="shared" si="1011"/>
        <v>1</v>
      </c>
      <c r="K4081">
        <f t="shared" si="1012"/>
        <v>0</v>
      </c>
      <c r="L4081">
        <f t="shared" si="1013"/>
        <v>0</v>
      </c>
      <c r="M4081">
        <f t="shared" si="1014"/>
        <v>0</v>
      </c>
      <c r="N4081">
        <f t="shared" si="1015"/>
        <v>1</v>
      </c>
      <c r="O4081">
        <f t="shared" si="1016"/>
        <v>0</v>
      </c>
      <c r="P4081">
        <v>22</v>
      </c>
      <c r="Q4081">
        <f t="shared" si="1017"/>
        <v>0</v>
      </c>
      <c r="R4081">
        <f t="shared" si="1018"/>
        <v>0</v>
      </c>
      <c r="S4081">
        <f t="shared" si="1019"/>
        <v>0</v>
      </c>
      <c r="T4081">
        <f t="shared" si="1020"/>
        <v>1</v>
      </c>
      <c r="U4081">
        <v>1</v>
      </c>
      <c r="V4081">
        <f t="shared" si="1021"/>
        <v>9.6407960538459861E-2</v>
      </c>
      <c r="W4081">
        <f t="shared" si="1022"/>
        <v>0.52408333948398533</v>
      </c>
      <c r="X4081">
        <f t="shared" si="1023"/>
        <v>0.81647857377826538</v>
      </c>
      <c r="Y4081">
        <f t="shared" si="1024"/>
        <v>0</v>
      </c>
      <c r="Z4081" t="s">
        <v>4113</v>
      </c>
    </row>
    <row r="4082" spans="1:26" x14ac:dyDescent="0.25">
      <c r="A4082" t="s">
        <v>26</v>
      </c>
      <c r="B4082" t="s">
        <v>38</v>
      </c>
      <c r="C4082" t="s">
        <v>35</v>
      </c>
      <c r="D4082">
        <v>0</v>
      </c>
      <c r="F4082">
        <v>1</v>
      </c>
      <c r="G4082">
        <v>78.150000000000006</v>
      </c>
      <c r="H4082">
        <f t="shared" si="1009"/>
        <v>1</v>
      </c>
      <c r="I4082">
        <f t="shared" si="1010"/>
        <v>0</v>
      </c>
      <c r="J4082">
        <f t="shared" si="1011"/>
        <v>0</v>
      </c>
      <c r="K4082">
        <f t="shared" si="1012"/>
        <v>1</v>
      </c>
      <c r="L4082">
        <f t="shared" si="1013"/>
        <v>0</v>
      </c>
      <c r="M4082">
        <f t="shared" si="1014"/>
        <v>1</v>
      </c>
      <c r="N4082">
        <f t="shared" si="1015"/>
        <v>0</v>
      </c>
      <c r="O4082">
        <f t="shared" si="1016"/>
        <v>0</v>
      </c>
      <c r="P4082">
        <v>10</v>
      </c>
      <c r="Q4082">
        <f t="shared" si="1017"/>
        <v>0</v>
      </c>
      <c r="R4082">
        <f t="shared" si="1018"/>
        <v>0</v>
      </c>
      <c r="S4082">
        <f t="shared" si="1019"/>
        <v>1</v>
      </c>
      <c r="T4082">
        <f t="shared" si="1020"/>
        <v>0</v>
      </c>
      <c r="U4082">
        <v>0</v>
      </c>
      <c r="V4082">
        <f t="shared" si="1021"/>
        <v>0.37960357996831462</v>
      </c>
      <c r="W4082">
        <f t="shared" si="1022"/>
        <v>0.59377748768585636</v>
      </c>
      <c r="X4082">
        <f t="shared" si="1023"/>
        <v>0.14409887792476064</v>
      </c>
      <c r="Y4082">
        <f t="shared" si="1024"/>
        <v>1</v>
      </c>
      <c r="Z4082" t="s">
        <v>4114</v>
      </c>
    </row>
    <row r="4083" spans="1:26" x14ac:dyDescent="0.25">
      <c r="A4083" t="s">
        <v>45</v>
      </c>
      <c r="B4083" t="s">
        <v>30</v>
      </c>
      <c r="C4083" t="s">
        <v>23</v>
      </c>
      <c r="D4083">
        <v>0</v>
      </c>
      <c r="F4083">
        <v>1</v>
      </c>
      <c r="G4083">
        <v>26.1</v>
      </c>
      <c r="H4083">
        <f t="shared" si="1009"/>
        <v>1</v>
      </c>
      <c r="I4083">
        <f t="shared" si="1010"/>
        <v>0</v>
      </c>
      <c r="J4083">
        <f t="shared" si="1011"/>
        <v>0</v>
      </c>
      <c r="K4083">
        <f t="shared" si="1012"/>
        <v>0</v>
      </c>
      <c r="L4083">
        <f t="shared" si="1013"/>
        <v>1</v>
      </c>
      <c r="M4083">
        <f t="shared" si="1014"/>
        <v>0</v>
      </c>
      <c r="N4083">
        <f t="shared" si="1015"/>
        <v>0</v>
      </c>
      <c r="O4083">
        <f t="shared" si="1016"/>
        <v>1</v>
      </c>
      <c r="P4083">
        <v>29</v>
      </c>
      <c r="Q4083">
        <f t="shared" si="1017"/>
        <v>0</v>
      </c>
      <c r="R4083">
        <f t="shared" si="1018"/>
        <v>1</v>
      </c>
      <c r="S4083">
        <f t="shared" si="1019"/>
        <v>0</v>
      </c>
      <c r="T4083">
        <f t="shared" si="1020"/>
        <v>0</v>
      </c>
      <c r="U4083">
        <v>0</v>
      </c>
      <c r="V4083">
        <f t="shared" si="1021"/>
        <v>-5.6799198792509165E-2</v>
      </c>
      <c r="W4083">
        <f t="shared" si="1022"/>
        <v>0.48580401662645439</v>
      </c>
      <c r="X4083">
        <f t="shared" si="1023"/>
        <v>3.2261489834709747E-3</v>
      </c>
      <c r="Y4083">
        <f t="shared" si="1024"/>
        <v>0</v>
      </c>
      <c r="Z4083" t="s">
        <v>4115</v>
      </c>
    </row>
    <row r="4084" spans="1:26" x14ac:dyDescent="0.25">
      <c r="A4084" t="s">
        <v>26</v>
      </c>
      <c r="B4084" t="s">
        <v>27</v>
      </c>
      <c r="C4084" t="s">
        <v>35</v>
      </c>
      <c r="D4084">
        <v>0</v>
      </c>
      <c r="F4084">
        <v>1</v>
      </c>
      <c r="G4084">
        <v>69.599999999999994</v>
      </c>
      <c r="H4084">
        <f t="shared" si="1009"/>
        <v>1</v>
      </c>
      <c r="I4084">
        <f t="shared" si="1010"/>
        <v>0</v>
      </c>
      <c r="J4084">
        <f t="shared" si="1011"/>
        <v>0</v>
      </c>
      <c r="K4084">
        <f t="shared" si="1012"/>
        <v>1</v>
      </c>
      <c r="L4084">
        <f t="shared" si="1013"/>
        <v>0</v>
      </c>
      <c r="M4084">
        <f t="shared" si="1014"/>
        <v>1</v>
      </c>
      <c r="N4084">
        <f t="shared" si="1015"/>
        <v>0</v>
      </c>
      <c r="O4084">
        <f t="shared" si="1016"/>
        <v>0</v>
      </c>
      <c r="P4084">
        <v>1</v>
      </c>
      <c r="Q4084">
        <f t="shared" si="1017"/>
        <v>1</v>
      </c>
      <c r="R4084">
        <f t="shared" si="1018"/>
        <v>0</v>
      </c>
      <c r="S4084">
        <f t="shared" si="1019"/>
        <v>0</v>
      </c>
      <c r="T4084">
        <f t="shared" si="1020"/>
        <v>0</v>
      </c>
      <c r="U4084">
        <v>1</v>
      </c>
      <c r="V4084">
        <f t="shared" si="1021"/>
        <v>0.503041999924145</v>
      </c>
      <c r="W4084">
        <f t="shared" si="1022"/>
        <v>0.62317394571636198</v>
      </c>
      <c r="X4084">
        <f t="shared" si="1023"/>
        <v>0.2469672538393935</v>
      </c>
      <c r="Y4084">
        <f t="shared" si="1024"/>
        <v>1</v>
      </c>
      <c r="Z4084" t="s">
        <v>4116</v>
      </c>
    </row>
    <row r="4085" spans="1:26" x14ac:dyDescent="0.25">
      <c r="A4085" t="s">
        <v>29</v>
      </c>
      <c r="B4085" t="s">
        <v>27</v>
      </c>
      <c r="C4085" t="s">
        <v>25</v>
      </c>
      <c r="D4085">
        <v>0</v>
      </c>
      <c r="F4085">
        <v>1</v>
      </c>
      <c r="G4085">
        <v>84.35</v>
      </c>
      <c r="H4085">
        <f t="shared" si="1009"/>
        <v>1</v>
      </c>
      <c r="I4085">
        <f t="shared" si="1010"/>
        <v>0</v>
      </c>
      <c r="J4085">
        <f t="shared" si="1011"/>
        <v>1</v>
      </c>
      <c r="K4085">
        <f t="shared" si="1012"/>
        <v>0</v>
      </c>
      <c r="L4085">
        <f t="shared" si="1013"/>
        <v>0</v>
      </c>
      <c r="M4085">
        <f t="shared" si="1014"/>
        <v>0</v>
      </c>
      <c r="N4085">
        <f t="shared" si="1015"/>
        <v>1</v>
      </c>
      <c r="O4085">
        <f t="shared" si="1016"/>
        <v>0</v>
      </c>
      <c r="P4085">
        <v>49</v>
      </c>
      <c r="Q4085">
        <f t="shared" si="1017"/>
        <v>1</v>
      </c>
      <c r="R4085">
        <f t="shared" si="1018"/>
        <v>0</v>
      </c>
      <c r="S4085">
        <f t="shared" si="1019"/>
        <v>0</v>
      </c>
      <c r="T4085">
        <f t="shared" si="1020"/>
        <v>0</v>
      </c>
      <c r="U4085">
        <v>1</v>
      </c>
      <c r="V4085">
        <f t="shared" si="1021"/>
        <v>0.27313783709048872</v>
      </c>
      <c r="W4085">
        <f t="shared" si="1022"/>
        <v>0.56786307662297497</v>
      </c>
      <c r="X4085">
        <f t="shared" si="1023"/>
        <v>0.52832860386949299</v>
      </c>
      <c r="Y4085">
        <f t="shared" si="1024"/>
        <v>0</v>
      </c>
      <c r="Z4085" t="s">
        <v>4117</v>
      </c>
    </row>
    <row r="4086" spans="1:26" x14ac:dyDescent="0.25">
      <c r="A4086" t="s">
        <v>26</v>
      </c>
      <c r="B4086" t="s">
        <v>27</v>
      </c>
      <c r="C4086" t="s">
        <v>35</v>
      </c>
      <c r="D4086">
        <v>1</v>
      </c>
      <c r="F4086">
        <v>1</v>
      </c>
      <c r="G4086">
        <v>100.2</v>
      </c>
      <c r="H4086">
        <f t="shared" si="1009"/>
        <v>0</v>
      </c>
      <c r="I4086">
        <f t="shared" si="1010"/>
        <v>1</v>
      </c>
      <c r="J4086">
        <f t="shared" si="1011"/>
        <v>0</v>
      </c>
      <c r="K4086">
        <f t="shared" si="1012"/>
        <v>1</v>
      </c>
      <c r="L4086">
        <f t="shared" si="1013"/>
        <v>0</v>
      </c>
      <c r="M4086">
        <f t="shared" si="1014"/>
        <v>1</v>
      </c>
      <c r="N4086">
        <f t="shared" si="1015"/>
        <v>0</v>
      </c>
      <c r="O4086">
        <f t="shared" si="1016"/>
        <v>0</v>
      </c>
      <c r="P4086">
        <v>68</v>
      </c>
      <c r="Q4086">
        <f t="shared" si="1017"/>
        <v>1</v>
      </c>
      <c r="R4086">
        <f t="shared" si="1018"/>
        <v>0</v>
      </c>
      <c r="S4086">
        <f t="shared" si="1019"/>
        <v>0</v>
      </c>
      <c r="T4086">
        <f t="shared" si="1020"/>
        <v>0</v>
      </c>
      <c r="U4086">
        <v>1</v>
      </c>
      <c r="V4086">
        <f t="shared" si="1021"/>
        <v>0.5556122648247438</v>
      </c>
      <c r="W4086">
        <f t="shared" si="1022"/>
        <v>0.63543669645283019</v>
      </c>
      <c r="X4086">
        <f t="shared" si="1023"/>
        <v>0.19748045917419363</v>
      </c>
      <c r="Y4086">
        <f t="shared" si="1024"/>
        <v>1</v>
      </c>
      <c r="Z4086" t="s">
        <v>4118</v>
      </c>
    </row>
    <row r="4087" spans="1:26" x14ac:dyDescent="0.25">
      <c r="A4087" t="s">
        <v>26</v>
      </c>
      <c r="B4087" t="s">
        <v>27</v>
      </c>
      <c r="C4087" t="s">
        <v>35</v>
      </c>
      <c r="D4087">
        <v>0</v>
      </c>
      <c r="F4087">
        <v>1</v>
      </c>
      <c r="G4087">
        <v>78.05</v>
      </c>
      <c r="H4087">
        <f t="shared" si="1009"/>
        <v>1</v>
      </c>
      <c r="I4087">
        <f t="shared" si="1010"/>
        <v>0</v>
      </c>
      <c r="J4087">
        <f t="shared" si="1011"/>
        <v>0</v>
      </c>
      <c r="K4087">
        <f t="shared" si="1012"/>
        <v>1</v>
      </c>
      <c r="L4087">
        <f t="shared" si="1013"/>
        <v>0</v>
      </c>
      <c r="M4087">
        <f t="shared" si="1014"/>
        <v>1</v>
      </c>
      <c r="N4087">
        <f t="shared" si="1015"/>
        <v>0</v>
      </c>
      <c r="O4087">
        <f t="shared" si="1016"/>
        <v>0</v>
      </c>
      <c r="P4087">
        <v>1</v>
      </c>
      <c r="Q4087">
        <f t="shared" si="1017"/>
        <v>1</v>
      </c>
      <c r="R4087">
        <f t="shared" si="1018"/>
        <v>0</v>
      </c>
      <c r="S4087">
        <f t="shared" si="1019"/>
        <v>0</v>
      </c>
      <c r="T4087">
        <f t="shared" si="1020"/>
        <v>0</v>
      </c>
      <c r="U4087">
        <v>1</v>
      </c>
      <c r="V4087">
        <f t="shared" si="1021"/>
        <v>0.5162160181645592</v>
      </c>
      <c r="W4087">
        <f t="shared" si="1022"/>
        <v>0.62626251994509241</v>
      </c>
      <c r="X4087">
        <f t="shared" si="1023"/>
        <v>0.23404694108055413</v>
      </c>
      <c r="Y4087">
        <f t="shared" si="1024"/>
        <v>1</v>
      </c>
      <c r="Z4087" t="s">
        <v>4119</v>
      </c>
    </row>
    <row r="4088" spans="1:26" x14ac:dyDescent="0.25">
      <c r="A4088" t="s">
        <v>29</v>
      </c>
      <c r="B4088" t="s">
        <v>38</v>
      </c>
      <c r="C4088" t="s">
        <v>25</v>
      </c>
      <c r="D4088">
        <v>0</v>
      </c>
      <c r="F4088">
        <v>1</v>
      </c>
      <c r="G4088">
        <v>40.35</v>
      </c>
      <c r="H4088">
        <f t="shared" si="1009"/>
        <v>1</v>
      </c>
      <c r="I4088">
        <f t="shared" si="1010"/>
        <v>0</v>
      </c>
      <c r="J4088">
        <f t="shared" si="1011"/>
        <v>1</v>
      </c>
      <c r="K4088">
        <f t="shared" si="1012"/>
        <v>0</v>
      </c>
      <c r="L4088">
        <f t="shared" si="1013"/>
        <v>0</v>
      </c>
      <c r="M4088">
        <f t="shared" si="1014"/>
        <v>0</v>
      </c>
      <c r="N4088">
        <f t="shared" si="1015"/>
        <v>1</v>
      </c>
      <c r="O4088">
        <f t="shared" si="1016"/>
        <v>0</v>
      </c>
      <c r="P4088">
        <v>30</v>
      </c>
      <c r="Q4088">
        <f t="shared" si="1017"/>
        <v>0</v>
      </c>
      <c r="R4088">
        <f t="shared" si="1018"/>
        <v>0</v>
      </c>
      <c r="S4088">
        <f t="shared" si="1019"/>
        <v>1</v>
      </c>
      <c r="T4088">
        <f t="shared" si="1020"/>
        <v>0</v>
      </c>
      <c r="U4088">
        <v>0</v>
      </c>
      <c r="V4088">
        <f t="shared" si="1021"/>
        <v>4.9216436812941446E-2</v>
      </c>
      <c r="W4088">
        <f t="shared" si="1022"/>
        <v>0.51230162616113406</v>
      </c>
      <c r="X4088">
        <f t="shared" si="1023"/>
        <v>2.4222576525622578E-3</v>
      </c>
      <c r="Y4088">
        <f t="shared" si="1024"/>
        <v>0</v>
      </c>
      <c r="Z4088" t="s">
        <v>4120</v>
      </c>
    </row>
    <row r="4089" spans="1:26" x14ac:dyDescent="0.25">
      <c r="A4089" t="s">
        <v>45</v>
      </c>
      <c r="B4089" t="s">
        <v>38</v>
      </c>
      <c r="C4089" t="s">
        <v>25</v>
      </c>
      <c r="D4089">
        <v>0</v>
      </c>
      <c r="F4089">
        <v>1</v>
      </c>
      <c r="G4089">
        <v>79.2</v>
      </c>
      <c r="H4089">
        <f t="shared" si="1009"/>
        <v>1</v>
      </c>
      <c r="I4089">
        <f t="shared" si="1010"/>
        <v>0</v>
      </c>
      <c r="J4089">
        <f t="shared" si="1011"/>
        <v>1</v>
      </c>
      <c r="K4089">
        <f t="shared" si="1012"/>
        <v>0</v>
      </c>
      <c r="L4089">
        <f t="shared" si="1013"/>
        <v>0</v>
      </c>
      <c r="M4089">
        <f t="shared" si="1014"/>
        <v>0</v>
      </c>
      <c r="N4089">
        <f t="shared" si="1015"/>
        <v>0</v>
      </c>
      <c r="O4089">
        <f t="shared" si="1016"/>
        <v>1</v>
      </c>
      <c r="P4089">
        <v>72</v>
      </c>
      <c r="Q4089">
        <f t="shared" si="1017"/>
        <v>0</v>
      </c>
      <c r="R4089">
        <f t="shared" si="1018"/>
        <v>0</v>
      </c>
      <c r="S4089">
        <f t="shared" si="1019"/>
        <v>1</v>
      </c>
      <c r="T4089">
        <f t="shared" si="1020"/>
        <v>0</v>
      </c>
      <c r="U4089">
        <v>0</v>
      </c>
      <c r="V4089">
        <f t="shared" si="1021"/>
        <v>4.9851683567429167E-2</v>
      </c>
      <c r="W4089">
        <f t="shared" si="1022"/>
        <v>0.51246034047223965</v>
      </c>
      <c r="X4089">
        <f t="shared" si="1023"/>
        <v>2.4851903545070873E-3</v>
      </c>
      <c r="Y4089">
        <f t="shared" si="1024"/>
        <v>0</v>
      </c>
      <c r="Z4089" t="s">
        <v>4121</v>
      </c>
    </row>
    <row r="4090" spans="1:26" x14ac:dyDescent="0.25">
      <c r="A4090" t="s">
        <v>26</v>
      </c>
      <c r="B4090" t="s">
        <v>30</v>
      </c>
      <c r="C4090" t="s">
        <v>23</v>
      </c>
      <c r="D4090">
        <v>0</v>
      </c>
      <c r="F4090">
        <v>1</v>
      </c>
      <c r="G4090">
        <v>20.9</v>
      </c>
      <c r="H4090">
        <f t="shared" si="1009"/>
        <v>1</v>
      </c>
      <c r="I4090">
        <f t="shared" si="1010"/>
        <v>0</v>
      </c>
      <c r="J4090">
        <f t="shared" si="1011"/>
        <v>0</v>
      </c>
      <c r="K4090">
        <f t="shared" si="1012"/>
        <v>0</v>
      </c>
      <c r="L4090">
        <f t="shared" si="1013"/>
        <v>1</v>
      </c>
      <c r="M4090">
        <f t="shared" si="1014"/>
        <v>1</v>
      </c>
      <c r="N4090">
        <f t="shared" si="1015"/>
        <v>0</v>
      </c>
      <c r="O4090">
        <f t="shared" si="1016"/>
        <v>0</v>
      </c>
      <c r="P4090">
        <v>10</v>
      </c>
      <c r="Q4090">
        <f t="shared" si="1017"/>
        <v>0</v>
      </c>
      <c r="R4090">
        <f t="shared" si="1018"/>
        <v>1</v>
      </c>
      <c r="S4090">
        <f t="shared" si="1019"/>
        <v>0</v>
      </c>
      <c r="T4090">
        <f t="shared" si="1020"/>
        <v>0</v>
      </c>
      <c r="U4090">
        <v>0</v>
      </c>
      <c r="V4090">
        <f t="shared" si="1021"/>
        <v>0.26648261764414916</v>
      </c>
      <c r="W4090">
        <f t="shared" si="1022"/>
        <v>0.56622918978620729</v>
      </c>
      <c r="X4090">
        <f t="shared" si="1023"/>
        <v>7.1012985506477791E-2</v>
      </c>
      <c r="Y4090">
        <f t="shared" si="1024"/>
        <v>0</v>
      </c>
      <c r="Z4090" t="s">
        <v>4122</v>
      </c>
    </row>
    <row r="4091" spans="1:26" x14ac:dyDescent="0.25">
      <c r="A4091" t="s">
        <v>26</v>
      </c>
      <c r="B4091" t="s">
        <v>27</v>
      </c>
      <c r="C4091" t="s">
        <v>35</v>
      </c>
      <c r="D4091">
        <v>0</v>
      </c>
      <c r="F4091">
        <v>1</v>
      </c>
      <c r="G4091">
        <v>73.599999999999994</v>
      </c>
      <c r="H4091">
        <f t="shared" si="1009"/>
        <v>1</v>
      </c>
      <c r="I4091">
        <f t="shared" si="1010"/>
        <v>0</v>
      </c>
      <c r="J4091">
        <f t="shared" si="1011"/>
        <v>0</v>
      </c>
      <c r="K4091">
        <f t="shared" si="1012"/>
        <v>1</v>
      </c>
      <c r="L4091">
        <f t="shared" si="1013"/>
        <v>0</v>
      </c>
      <c r="M4091">
        <f t="shared" si="1014"/>
        <v>1</v>
      </c>
      <c r="N4091">
        <f t="shared" si="1015"/>
        <v>0</v>
      </c>
      <c r="O4091">
        <f t="shared" si="1016"/>
        <v>0</v>
      </c>
      <c r="P4091">
        <v>7</v>
      </c>
      <c r="Q4091">
        <f t="shared" si="1017"/>
        <v>1</v>
      </c>
      <c r="R4091">
        <f t="shared" si="1018"/>
        <v>0</v>
      </c>
      <c r="S4091">
        <f t="shared" si="1019"/>
        <v>0</v>
      </c>
      <c r="T4091">
        <f t="shared" si="1020"/>
        <v>0</v>
      </c>
      <c r="U4091">
        <v>1</v>
      </c>
      <c r="V4091">
        <f t="shared" si="1021"/>
        <v>0.51414139083716781</v>
      </c>
      <c r="W4091">
        <f t="shared" si="1022"/>
        <v>0.62577681023037668</v>
      </c>
      <c r="X4091">
        <f t="shared" si="1023"/>
        <v>0.23605858809764171</v>
      </c>
      <c r="Y4091">
        <f t="shared" si="1024"/>
        <v>1</v>
      </c>
      <c r="Z4091" t="s">
        <v>4123</v>
      </c>
    </row>
    <row r="4092" spans="1:26" x14ac:dyDescent="0.25">
      <c r="A4092" t="s">
        <v>26</v>
      </c>
      <c r="B4092" t="s">
        <v>27</v>
      </c>
      <c r="C4092" t="s">
        <v>35</v>
      </c>
      <c r="D4092">
        <v>0</v>
      </c>
      <c r="F4092">
        <v>1</v>
      </c>
      <c r="G4092">
        <v>74.75</v>
      </c>
      <c r="H4092">
        <f t="shared" si="1009"/>
        <v>1</v>
      </c>
      <c r="I4092">
        <f t="shared" si="1010"/>
        <v>0</v>
      </c>
      <c r="J4092">
        <f t="shared" si="1011"/>
        <v>0</v>
      </c>
      <c r="K4092">
        <f t="shared" si="1012"/>
        <v>1</v>
      </c>
      <c r="L4092">
        <f t="shared" si="1013"/>
        <v>0</v>
      </c>
      <c r="M4092">
        <f t="shared" si="1014"/>
        <v>1</v>
      </c>
      <c r="N4092">
        <f t="shared" si="1015"/>
        <v>0</v>
      </c>
      <c r="O4092">
        <f t="shared" si="1016"/>
        <v>0</v>
      </c>
      <c r="P4092">
        <v>9</v>
      </c>
      <c r="Q4092">
        <f t="shared" si="1017"/>
        <v>1</v>
      </c>
      <c r="R4092">
        <f t="shared" si="1018"/>
        <v>0</v>
      </c>
      <c r="S4092">
        <f t="shared" si="1019"/>
        <v>0</v>
      </c>
      <c r="T4092">
        <f t="shared" si="1020"/>
        <v>0</v>
      </c>
      <c r="U4092">
        <v>1</v>
      </c>
      <c r="V4092">
        <f t="shared" si="1021"/>
        <v>0.51107113530143888</v>
      </c>
      <c r="W4092">
        <f t="shared" si="1022"/>
        <v>0.62505753999998992</v>
      </c>
      <c r="X4092">
        <f t="shared" si="1023"/>
        <v>0.2390514347354239</v>
      </c>
      <c r="Y4092">
        <f t="shared" si="1024"/>
        <v>1</v>
      </c>
      <c r="Z4092" t="s">
        <v>4124</v>
      </c>
    </row>
    <row r="4093" spans="1:26" x14ac:dyDescent="0.25">
      <c r="A4093" t="s">
        <v>26</v>
      </c>
      <c r="B4093" t="s">
        <v>30</v>
      </c>
      <c r="C4093" t="s">
        <v>25</v>
      </c>
      <c r="D4093">
        <v>0</v>
      </c>
      <c r="F4093">
        <v>1</v>
      </c>
      <c r="G4093">
        <v>49.9</v>
      </c>
      <c r="H4093">
        <f t="shared" si="1009"/>
        <v>1</v>
      </c>
      <c r="I4093">
        <f t="shared" si="1010"/>
        <v>0</v>
      </c>
      <c r="J4093">
        <f t="shared" si="1011"/>
        <v>1</v>
      </c>
      <c r="K4093">
        <f t="shared" si="1012"/>
        <v>0</v>
      </c>
      <c r="L4093">
        <f t="shared" si="1013"/>
        <v>0</v>
      </c>
      <c r="M4093">
        <f t="shared" si="1014"/>
        <v>1</v>
      </c>
      <c r="N4093">
        <f t="shared" si="1015"/>
        <v>0</v>
      </c>
      <c r="O4093">
        <f t="shared" si="1016"/>
        <v>0</v>
      </c>
      <c r="P4093">
        <v>1</v>
      </c>
      <c r="Q4093">
        <f t="shared" si="1017"/>
        <v>0</v>
      </c>
      <c r="R4093">
        <f t="shared" si="1018"/>
        <v>1</v>
      </c>
      <c r="S4093">
        <f t="shared" si="1019"/>
        <v>0</v>
      </c>
      <c r="T4093">
        <f t="shared" si="1020"/>
        <v>0</v>
      </c>
      <c r="U4093">
        <v>0</v>
      </c>
      <c r="V4093">
        <f t="shared" si="1021"/>
        <v>0.33556026454917842</v>
      </c>
      <c r="W4093">
        <f t="shared" si="1022"/>
        <v>0.58311165662316378</v>
      </c>
      <c r="X4093">
        <f t="shared" si="1023"/>
        <v>0.1126006911443146</v>
      </c>
      <c r="Y4093">
        <f t="shared" si="1024"/>
        <v>1</v>
      </c>
      <c r="Z4093" t="s">
        <v>4125</v>
      </c>
    </row>
    <row r="4094" spans="1:26" x14ac:dyDescent="0.25">
      <c r="A4094" t="s">
        <v>26</v>
      </c>
      <c r="B4094" t="s">
        <v>38</v>
      </c>
      <c r="C4094" t="s">
        <v>25</v>
      </c>
      <c r="D4094">
        <v>0</v>
      </c>
      <c r="F4094">
        <v>1</v>
      </c>
      <c r="G4094">
        <v>68.900000000000006</v>
      </c>
      <c r="H4094">
        <f t="shared" si="1009"/>
        <v>1</v>
      </c>
      <c r="I4094">
        <f t="shared" si="1010"/>
        <v>0</v>
      </c>
      <c r="J4094">
        <f t="shared" si="1011"/>
        <v>1</v>
      </c>
      <c r="K4094">
        <f t="shared" si="1012"/>
        <v>0</v>
      </c>
      <c r="L4094">
        <f t="shared" si="1013"/>
        <v>0</v>
      </c>
      <c r="M4094">
        <f t="shared" si="1014"/>
        <v>1</v>
      </c>
      <c r="N4094">
        <f t="shared" si="1015"/>
        <v>0</v>
      </c>
      <c r="O4094">
        <f t="shared" si="1016"/>
        <v>0</v>
      </c>
      <c r="P4094">
        <v>20</v>
      </c>
      <c r="Q4094">
        <f t="shared" si="1017"/>
        <v>0</v>
      </c>
      <c r="R4094">
        <f t="shared" si="1018"/>
        <v>0</v>
      </c>
      <c r="S4094">
        <f t="shared" si="1019"/>
        <v>1</v>
      </c>
      <c r="T4094">
        <f t="shared" si="1020"/>
        <v>0</v>
      </c>
      <c r="U4094">
        <v>0</v>
      </c>
      <c r="V4094">
        <f t="shared" si="1021"/>
        <v>0.365182317397447</v>
      </c>
      <c r="W4094">
        <f t="shared" si="1022"/>
        <v>0.59029434555901039</v>
      </c>
      <c r="X4094">
        <f t="shared" si="1023"/>
        <v>0.13335812493976973</v>
      </c>
      <c r="Y4094">
        <f t="shared" si="1024"/>
        <v>1</v>
      </c>
      <c r="Z4094" t="s">
        <v>4126</v>
      </c>
    </row>
    <row r="4095" spans="1:26" x14ac:dyDescent="0.25">
      <c r="A4095" t="s">
        <v>26</v>
      </c>
      <c r="B4095" t="s">
        <v>30</v>
      </c>
      <c r="C4095" t="s">
        <v>23</v>
      </c>
      <c r="D4095">
        <v>0</v>
      </c>
      <c r="F4095">
        <v>1</v>
      </c>
      <c r="G4095">
        <v>20.25</v>
      </c>
      <c r="H4095">
        <f t="shared" si="1009"/>
        <v>1</v>
      </c>
      <c r="I4095">
        <f t="shared" si="1010"/>
        <v>0</v>
      </c>
      <c r="J4095">
        <f t="shared" si="1011"/>
        <v>0</v>
      </c>
      <c r="K4095">
        <f t="shared" si="1012"/>
        <v>0</v>
      </c>
      <c r="L4095">
        <f t="shared" si="1013"/>
        <v>1</v>
      </c>
      <c r="M4095">
        <f t="shared" si="1014"/>
        <v>1</v>
      </c>
      <c r="N4095">
        <f t="shared" si="1015"/>
        <v>0</v>
      </c>
      <c r="O4095">
        <f t="shared" si="1016"/>
        <v>0</v>
      </c>
      <c r="P4095">
        <v>1</v>
      </c>
      <c r="Q4095">
        <f t="shared" si="1017"/>
        <v>0</v>
      </c>
      <c r="R4095">
        <f t="shared" si="1018"/>
        <v>1</v>
      </c>
      <c r="S4095">
        <f t="shared" si="1019"/>
        <v>0</v>
      </c>
      <c r="T4095">
        <f t="shared" si="1020"/>
        <v>0</v>
      </c>
      <c r="U4095">
        <v>0</v>
      </c>
      <c r="V4095">
        <f t="shared" si="1021"/>
        <v>0.26546923162565572</v>
      </c>
      <c r="W4095">
        <f t="shared" si="1022"/>
        <v>0.56598027161730757</v>
      </c>
      <c r="X4095">
        <f t="shared" si="1023"/>
        <v>7.0473912939916047E-2</v>
      </c>
      <c r="Y4095">
        <f t="shared" si="1024"/>
        <v>0</v>
      </c>
      <c r="Z4095" t="s">
        <v>4127</v>
      </c>
    </row>
    <row r="4096" spans="1:26" x14ac:dyDescent="0.25">
      <c r="A4096" t="s">
        <v>26</v>
      </c>
      <c r="B4096" t="s">
        <v>38</v>
      </c>
      <c r="C4096" t="s">
        <v>35</v>
      </c>
      <c r="D4096">
        <v>0</v>
      </c>
      <c r="F4096">
        <v>1</v>
      </c>
      <c r="G4096">
        <v>76</v>
      </c>
      <c r="H4096">
        <f t="shared" si="1009"/>
        <v>1</v>
      </c>
      <c r="I4096">
        <f t="shared" si="1010"/>
        <v>0</v>
      </c>
      <c r="J4096">
        <f t="shared" si="1011"/>
        <v>0</v>
      </c>
      <c r="K4096">
        <f t="shared" si="1012"/>
        <v>1</v>
      </c>
      <c r="L4096">
        <f t="shared" si="1013"/>
        <v>0</v>
      </c>
      <c r="M4096">
        <f t="shared" si="1014"/>
        <v>1</v>
      </c>
      <c r="N4096">
        <f t="shared" si="1015"/>
        <v>0</v>
      </c>
      <c r="O4096">
        <f t="shared" si="1016"/>
        <v>0</v>
      </c>
      <c r="P4096">
        <v>29</v>
      </c>
      <c r="Q4096">
        <f t="shared" si="1017"/>
        <v>0</v>
      </c>
      <c r="R4096">
        <f t="shared" si="1018"/>
        <v>0</v>
      </c>
      <c r="S4096">
        <f t="shared" si="1019"/>
        <v>1</v>
      </c>
      <c r="T4096">
        <f t="shared" si="1020"/>
        <v>0</v>
      </c>
      <c r="U4096">
        <v>0</v>
      </c>
      <c r="V4096">
        <f t="shared" si="1021"/>
        <v>0.38111478009097671</v>
      </c>
      <c r="W4096">
        <f t="shared" si="1022"/>
        <v>0.59414194617525529</v>
      </c>
      <c r="X4096">
        <f t="shared" si="1023"/>
        <v>0.14524847560379353</v>
      </c>
      <c r="Y4096">
        <f t="shared" si="1024"/>
        <v>1</v>
      </c>
      <c r="Z4096" t="s">
        <v>4128</v>
      </c>
    </row>
    <row r="4097" spans="1:26" x14ac:dyDescent="0.25">
      <c r="A4097" t="s">
        <v>26</v>
      </c>
      <c r="B4097" t="s">
        <v>27</v>
      </c>
      <c r="C4097" t="s">
        <v>35</v>
      </c>
      <c r="D4097">
        <v>0</v>
      </c>
      <c r="F4097">
        <v>1</v>
      </c>
      <c r="G4097">
        <v>74</v>
      </c>
      <c r="H4097">
        <f t="shared" si="1009"/>
        <v>1</v>
      </c>
      <c r="I4097">
        <f t="shared" si="1010"/>
        <v>0</v>
      </c>
      <c r="J4097">
        <f t="shared" si="1011"/>
        <v>0</v>
      </c>
      <c r="K4097">
        <f t="shared" si="1012"/>
        <v>1</v>
      </c>
      <c r="L4097">
        <f t="shared" si="1013"/>
        <v>0</v>
      </c>
      <c r="M4097">
        <f t="shared" si="1014"/>
        <v>1</v>
      </c>
      <c r="N4097">
        <f t="shared" si="1015"/>
        <v>0</v>
      </c>
      <c r="O4097">
        <f t="shared" si="1016"/>
        <v>0</v>
      </c>
      <c r="P4097">
        <v>1</v>
      </c>
      <c r="Q4097">
        <f t="shared" si="1017"/>
        <v>1</v>
      </c>
      <c r="R4097">
        <f t="shared" si="1018"/>
        <v>0</v>
      </c>
      <c r="S4097">
        <f t="shared" si="1019"/>
        <v>0</v>
      </c>
      <c r="T4097">
        <f t="shared" si="1020"/>
        <v>0</v>
      </c>
      <c r="U4097">
        <v>0</v>
      </c>
      <c r="V4097">
        <f t="shared" si="1021"/>
        <v>0.51476501300239452</v>
      </c>
      <c r="W4097">
        <f t="shared" si="1022"/>
        <v>0.62592283873121701</v>
      </c>
      <c r="X4097">
        <f t="shared" si="1023"/>
        <v>0.26498301861135543</v>
      </c>
      <c r="Y4097">
        <f t="shared" si="1024"/>
        <v>1</v>
      </c>
      <c r="Z4097" t="s">
        <v>4129</v>
      </c>
    </row>
    <row r="4098" spans="1:26" x14ac:dyDescent="0.25">
      <c r="A4098" t="s">
        <v>26</v>
      </c>
      <c r="B4098" t="s">
        <v>30</v>
      </c>
      <c r="C4098" t="s">
        <v>35</v>
      </c>
      <c r="D4098">
        <v>0</v>
      </c>
      <c r="F4098">
        <v>1</v>
      </c>
      <c r="G4098">
        <v>82.3</v>
      </c>
      <c r="H4098">
        <f t="shared" si="1009"/>
        <v>1</v>
      </c>
      <c r="I4098">
        <f t="shared" si="1010"/>
        <v>0</v>
      </c>
      <c r="J4098">
        <f t="shared" si="1011"/>
        <v>0</v>
      </c>
      <c r="K4098">
        <f t="shared" si="1012"/>
        <v>1</v>
      </c>
      <c r="L4098">
        <f t="shared" si="1013"/>
        <v>0</v>
      </c>
      <c r="M4098">
        <f t="shared" si="1014"/>
        <v>1</v>
      </c>
      <c r="N4098">
        <f t="shared" si="1015"/>
        <v>0</v>
      </c>
      <c r="O4098">
        <f t="shared" si="1016"/>
        <v>0</v>
      </c>
      <c r="P4098">
        <v>3</v>
      </c>
      <c r="Q4098">
        <f t="shared" si="1017"/>
        <v>0</v>
      </c>
      <c r="R4098">
        <f t="shared" si="1018"/>
        <v>1</v>
      </c>
      <c r="S4098">
        <f t="shared" si="1019"/>
        <v>0</v>
      </c>
      <c r="T4098">
        <f t="shared" si="1020"/>
        <v>0</v>
      </c>
      <c r="U4098">
        <v>0</v>
      </c>
      <c r="V4098">
        <f t="shared" si="1021"/>
        <v>0.39093682919329736</v>
      </c>
      <c r="W4098">
        <f t="shared" si="1022"/>
        <v>0.59650820149604222</v>
      </c>
      <c r="X4098">
        <f t="shared" si="1023"/>
        <v>0.15283160441970936</v>
      </c>
      <c r="Y4098">
        <f t="shared" si="1024"/>
        <v>1</v>
      </c>
      <c r="Z4098" t="s">
        <v>4130</v>
      </c>
    </row>
    <row r="4099" spans="1:26" x14ac:dyDescent="0.25">
      <c r="A4099" t="s">
        <v>26</v>
      </c>
      <c r="B4099" t="s">
        <v>33</v>
      </c>
      <c r="C4099" t="s">
        <v>35</v>
      </c>
      <c r="D4099">
        <v>0</v>
      </c>
      <c r="F4099">
        <v>1</v>
      </c>
      <c r="G4099">
        <v>89.4</v>
      </c>
      <c r="H4099">
        <f t="shared" ref="H4099:H4162" si="1025">IF(D4099:D11141=0,1,0)</f>
        <v>1</v>
      </c>
      <c r="I4099">
        <f t="shared" ref="I4099:I4162" si="1026">IF(D4099:D11141=1,1,0)</f>
        <v>0</v>
      </c>
      <c r="J4099">
        <f t="shared" ref="J4099:J4162" si="1027">IF(C4099:C11141="DSL",1,0)</f>
        <v>0</v>
      </c>
      <c r="K4099">
        <f t="shared" ref="K4099:K4162" si="1028">IF(C4099:C11141="Fiber optic",1,0)</f>
        <v>1</v>
      </c>
      <c r="L4099">
        <f t="shared" ref="L4099:L4162" si="1029">IF(C4099:C11141="No",1,0)</f>
        <v>0</v>
      </c>
      <c r="M4099">
        <f t="shared" ref="M4099:M4162" si="1030">IF(A4099:A11141="Month-to-month",1,0)</f>
        <v>1</v>
      </c>
      <c r="N4099">
        <f t="shared" ref="N4099:N4162" si="1031">IF(A4099:A11141="ONE YEAR",1,0)</f>
        <v>0</v>
      </c>
      <c r="O4099">
        <f t="shared" ref="O4099:O4162" si="1032">IF(A4099:A11141="two year",1,0)</f>
        <v>0</v>
      </c>
      <c r="P4099">
        <v>20</v>
      </c>
      <c r="Q4099">
        <f t="shared" ref="Q4099:Q4162" si="1033">IF(B4099:B11141="Electronic check",1,0)</f>
        <v>0</v>
      </c>
      <c r="R4099">
        <f t="shared" ref="R4099:R4162" si="1034">IF(B4099:B11141="Mailed check",1,0)</f>
        <v>0</v>
      </c>
      <c r="S4099">
        <f t="shared" ref="S4099:S4162" si="1035">IF(B4099:B11141="Credit card (automatic)",1,0)</f>
        <v>0</v>
      </c>
      <c r="T4099">
        <f t="shared" ref="T4099:T4162" si="1036">IF(B4099:B11141="Bank transfer (automatic)",1,0)</f>
        <v>1</v>
      </c>
      <c r="U4099">
        <v>0</v>
      </c>
      <c r="V4099">
        <f t="shared" si="1021"/>
        <v>0.40200612262607138</v>
      </c>
      <c r="W4099">
        <f t="shared" si="1022"/>
        <v>0.59916955706328312</v>
      </c>
      <c r="X4099">
        <f t="shared" si="1023"/>
        <v>0.16160892262884793</v>
      </c>
      <c r="Y4099">
        <f t="shared" si="1024"/>
        <v>1</v>
      </c>
      <c r="Z4099" t="s">
        <v>4131</v>
      </c>
    </row>
    <row r="4100" spans="1:26" x14ac:dyDescent="0.25">
      <c r="A4100" t="s">
        <v>26</v>
      </c>
      <c r="B4100" t="s">
        <v>38</v>
      </c>
      <c r="C4100" t="s">
        <v>35</v>
      </c>
      <c r="D4100">
        <v>0</v>
      </c>
      <c r="F4100">
        <v>1</v>
      </c>
      <c r="G4100">
        <v>99.15</v>
      </c>
      <c r="H4100">
        <f t="shared" si="1025"/>
        <v>1</v>
      </c>
      <c r="I4100">
        <f t="shared" si="1026"/>
        <v>0</v>
      </c>
      <c r="J4100">
        <f t="shared" si="1027"/>
        <v>0</v>
      </c>
      <c r="K4100">
        <f t="shared" si="1028"/>
        <v>1</v>
      </c>
      <c r="L4100">
        <f t="shared" si="1029"/>
        <v>0</v>
      </c>
      <c r="M4100">
        <f t="shared" si="1030"/>
        <v>1</v>
      </c>
      <c r="N4100">
        <f t="shared" si="1031"/>
        <v>0</v>
      </c>
      <c r="O4100">
        <f t="shared" si="1032"/>
        <v>0</v>
      </c>
      <c r="P4100">
        <v>64</v>
      </c>
      <c r="Q4100">
        <f t="shared" si="1033"/>
        <v>0</v>
      </c>
      <c r="R4100">
        <f t="shared" si="1034"/>
        <v>0</v>
      </c>
      <c r="S4100">
        <f t="shared" si="1035"/>
        <v>1</v>
      </c>
      <c r="T4100">
        <f t="shared" si="1036"/>
        <v>0</v>
      </c>
      <c r="U4100">
        <v>0</v>
      </c>
      <c r="V4100">
        <f t="shared" ref="V4100:V4163" si="1037">G4100*$G$2+H4101*$H$2+K4101*$K$2+M4100*$M$2+O4100*$O$2+Q4100*$Q$2+L4100*$L$2</f>
        <v>0.41234374364271664</v>
      </c>
      <c r="W4100">
        <f t="shared" ref="W4100:W4163" si="1038">1/ (1+EXP(-V4100))</f>
        <v>0.60164973123347021</v>
      </c>
      <c r="X4100">
        <f t="shared" ref="X4100:X4163" si="1039">(U4100-V4100)^2</f>
        <v>0.17002736292129042</v>
      </c>
      <c r="Y4100">
        <f t="shared" ref="Y4100:Y4163" si="1040">IF(W4100&gt;=0.58,1,0)</f>
        <v>1</v>
      </c>
      <c r="Z4100" t="s">
        <v>4132</v>
      </c>
    </row>
    <row r="4101" spans="1:26" x14ac:dyDescent="0.25">
      <c r="A4101" t="s">
        <v>26</v>
      </c>
      <c r="B4101" t="s">
        <v>30</v>
      </c>
      <c r="C4101" t="s">
        <v>23</v>
      </c>
      <c r="D4101">
        <v>0</v>
      </c>
      <c r="F4101">
        <v>1</v>
      </c>
      <c r="G4101">
        <v>20.2</v>
      </c>
      <c r="H4101">
        <f t="shared" si="1025"/>
        <v>1</v>
      </c>
      <c r="I4101">
        <f t="shared" si="1026"/>
        <v>0</v>
      </c>
      <c r="J4101">
        <f t="shared" si="1027"/>
        <v>0</v>
      </c>
      <c r="K4101">
        <f t="shared" si="1028"/>
        <v>0</v>
      </c>
      <c r="L4101">
        <f t="shared" si="1029"/>
        <v>1</v>
      </c>
      <c r="M4101">
        <f t="shared" si="1030"/>
        <v>1</v>
      </c>
      <c r="N4101">
        <f t="shared" si="1031"/>
        <v>0</v>
      </c>
      <c r="O4101">
        <f t="shared" si="1032"/>
        <v>0</v>
      </c>
      <c r="P4101">
        <v>1</v>
      </c>
      <c r="Q4101">
        <f t="shared" si="1033"/>
        <v>0</v>
      </c>
      <c r="R4101">
        <f t="shared" si="1034"/>
        <v>1</v>
      </c>
      <c r="S4101">
        <f t="shared" si="1035"/>
        <v>0</v>
      </c>
      <c r="T4101">
        <f t="shared" si="1036"/>
        <v>0</v>
      </c>
      <c r="U4101">
        <v>1</v>
      </c>
      <c r="V4101">
        <f t="shared" si="1037"/>
        <v>0.26052810959424672</v>
      </c>
      <c r="W4101">
        <f t="shared" si="1038"/>
        <v>0.56476610840449459</v>
      </c>
      <c r="X4101">
        <f t="shared" si="1039"/>
        <v>0.54681867670025852</v>
      </c>
      <c r="Y4101">
        <f t="shared" si="1040"/>
        <v>0</v>
      </c>
      <c r="Z4101" t="s">
        <v>4133</v>
      </c>
    </row>
    <row r="4102" spans="1:26" x14ac:dyDescent="0.25">
      <c r="A4102" t="s">
        <v>26</v>
      </c>
      <c r="B4102" t="s">
        <v>33</v>
      </c>
      <c r="C4102" t="s">
        <v>25</v>
      </c>
      <c r="D4102">
        <v>0</v>
      </c>
      <c r="F4102">
        <v>1</v>
      </c>
      <c r="G4102">
        <v>29.45</v>
      </c>
      <c r="H4102">
        <f t="shared" si="1025"/>
        <v>1</v>
      </c>
      <c r="I4102">
        <f t="shared" si="1026"/>
        <v>0</v>
      </c>
      <c r="J4102">
        <f t="shared" si="1027"/>
        <v>1</v>
      </c>
      <c r="K4102">
        <f t="shared" si="1028"/>
        <v>0</v>
      </c>
      <c r="L4102">
        <f t="shared" si="1029"/>
        <v>0</v>
      </c>
      <c r="M4102">
        <f t="shared" si="1030"/>
        <v>1</v>
      </c>
      <c r="N4102">
        <f t="shared" si="1031"/>
        <v>0</v>
      </c>
      <c r="O4102">
        <f t="shared" si="1032"/>
        <v>0</v>
      </c>
      <c r="P4102">
        <v>6</v>
      </c>
      <c r="Q4102">
        <f t="shared" si="1033"/>
        <v>0</v>
      </c>
      <c r="R4102">
        <f t="shared" si="1034"/>
        <v>0</v>
      </c>
      <c r="S4102">
        <f t="shared" si="1035"/>
        <v>0</v>
      </c>
      <c r="T4102">
        <f t="shared" si="1036"/>
        <v>1</v>
      </c>
      <c r="U4102">
        <v>0</v>
      </c>
      <c r="V4102">
        <f t="shared" si="1037"/>
        <v>0.30367758135196304</v>
      </c>
      <c r="W4102">
        <f t="shared" si="1038"/>
        <v>0.57534128507274918</v>
      </c>
      <c r="X4102">
        <f t="shared" si="1039"/>
        <v>9.2220073415778134E-2</v>
      </c>
      <c r="Y4102">
        <f t="shared" si="1040"/>
        <v>0</v>
      </c>
      <c r="Z4102" t="s">
        <v>4134</v>
      </c>
    </row>
    <row r="4103" spans="1:26" x14ac:dyDescent="0.25">
      <c r="A4103" t="s">
        <v>45</v>
      </c>
      <c r="B4103" t="s">
        <v>27</v>
      </c>
      <c r="C4103" t="s">
        <v>23</v>
      </c>
      <c r="D4103">
        <v>0</v>
      </c>
      <c r="F4103">
        <v>1</v>
      </c>
      <c r="G4103">
        <v>19.8</v>
      </c>
      <c r="H4103">
        <f t="shared" si="1025"/>
        <v>1</v>
      </c>
      <c r="I4103">
        <f t="shared" si="1026"/>
        <v>0</v>
      </c>
      <c r="J4103">
        <f t="shared" si="1027"/>
        <v>0</v>
      </c>
      <c r="K4103">
        <f t="shared" si="1028"/>
        <v>0</v>
      </c>
      <c r="L4103">
        <f t="shared" si="1029"/>
        <v>1</v>
      </c>
      <c r="M4103">
        <f t="shared" si="1030"/>
        <v>0</v>
      </c>
      <c r="N4103">
        <f t="shared" si="1031"/>
        <v>0</v>
      </c>
      <c r="O4103">
        <f t="shared" si="1032"/>
        <v>1</v>
      </c>
      <c r="P4103">
        <v>50</v>
      </c>
      <c r="Q4103">
        <f t="shared" si="1033"/>
        <v>1</v>
      </c>
      <c r="R4103">
        <f t="shared" si="1034"/>
        <v>0</v>
      </c>
      <c r="S4103">
        <f t="shared" si="1035"/>
        <v>0</v>
      </c>
      <c r="T4103">
        <f t="shared" si="1036"/>
        <v>0</v>
      </c>
      <c r="U4103">
        <v>0</v>
      </c>
      <c r="V4103">
        <f t="shared" si="1037"/>
        <v>6.5283926581965773E-2</v>
      </c>
      <c r="W4103">
        <f t="shared" si="1038"/>
        <v>0.51631518745845406</v>
      </c>
      <c r="X4103">
        <f t="shared" si="1039"/>
        <v>4.2619910699594971E-3</v>
      </c>
      <c r="Y4103">
        <f t="shared" si="1040"/>
        <v>0</v>
      </c>
      <c r="Z4103" t="s">
        <v>4135</v>
      </c>
    </row>
    <row r="4104" spans="1:26" x14ac:dyDescent="0.25">
      <c r="A4104" t="s">
        <v>26</v>
      </c>
      <c r="B4104" t="s">
        <v>33</v>
      </c>
      <c r="C4104" t="s">
        <v>25</v>
      </c>
      <c r="D4104">
        <v>0</v>
      </c>
      <c r="F4104">
        <v>1</v>
      </c>
      <c r="G4104">
        <v>59.15</v>
      </c>
      <c r="H4104">
        <f t="shared" si="1025"/>
        <v>1</v>
      </c>
      <c r="I4104">
        <f t="shared" si="1026"/>
        <v>0</v>
      </c>
      <c r="J4104">
        <f t="shared" si="1027"/>
        <v>1</v>
      </c>
      <c r="K4104">
        <f t="shared" si="1028"/>
        <v>0</v>
      </c>
      <c r="L4104">
        <f t="shared" si="1029"/>
        <v>0</v>
      </c>
      <c r="M4104">
        <f t="shared" si="1030"/>
        <v>1</v>
      </c>
      <c r="N4104">
        <f t="shared" si="1031"/>
        <v>0</v>
      </c>
      <c r="O4104">
        <f t="shared" si="1032"/>
        <v>0</v>
      </c>
      <c r="P4104">
        <v>6</v>
      </c>
      <c r="Q4104">
        <f t="shared" si="1033"/>
        <v>0</v>
      </c>
      <c r="R4104">
        <f t="shared" si="1034"/>
        <v>0</v>
      </c>
      <c r="S4104">
        <f t="shared" si="1035"/>
        <v>0</v>
      </c>
      <c r="T4104">
        <f t="shared" si="1036"/>
        <v>1</v>
      </c>
      <c r="U4104">
        <v>0</v>
      </c>
      <c r="V4104">
        <f t="shared" si="1037"/>
        <v>0.34998152712004604</v>
      </c>
      <c r="W4104">
        <f t="shared" si="1038"/>
        <v>0.58661309928489502</v>
      </c>
      <c r="X4104">
        <f t="shared" si="1039"/>
        <v>0.12248706932527953</v>
      </c>
      <c r="Y4104">
        <f t="shared" si="1040"/>
        <v>1</v>
      </c>
      <c r="Z4104" t="s">
        <v>4136</v>
      </c>
    </row>
    <row r="4105" spans="1:26" x14ac:dyDescent="0.25">
      <c r="A4105" t="s">
        <v>26</v>
      </c>
      <c r="B4105" t="s">
        <v>27</v>
      </c>
      <c r="C4105" t="s">
        <v>25</v>
      </c>
      <c r="D4105">
        <v>0</v>
      </c>
      <c r="F4105">
        <v>1</v>
      </c>
      <c r="G4105">
        <v>44.75</v>
      </c>
      <c r="H4105">
        <f t="shared" si="1025"/>
        <v>1</v>
      </c>
      <c r="I4105">
        <f t="shared" si="1026"/>
        <v>0</v>
      </c>
      <c r="J4105">
        <f t="shared" si="1027"/>
        <v>1</v>
      </c>
      <c r="K4105">
        <f t="shared" si="1028"/>
        <v>0</v>
      </c>
      <c r="L4105">
        <f t="shared" si="1029"/>
        <v>0</v>
      </c>
      <c r="M4105">
        <f t="shared" si="1030"/>
        <v>1</v>
      </c>
      <c r="N4105">
        <f t="shared" si="1031"/>
        <v>0</v>
      </c>
      <c r="O4105">
        <f t="shared" si="1032"/>
        <v>0</v>
      </c>
      <c r="P4105">
        <v>7</v>
      </c>
      <c r="Q4105">
        <f t="shared" si="1033"/>
        <v>1</v>
      </c>
      <c r="R4105">
        <f t="shared" si="1034"/>
        <v>0</v>
      </c>
      <c r="S4105">
        <f t="shared" si="1035"/>
        <v>0</v>
      </c>
      <c r="T4105">
        <f t="shared" si="1036"/>
        <v>0</v>
      </c>
      <c r="U4105">
        <v>0</v>
      </c>
      <c r="V4105">
        <f t="shared" si="1037"/>
        <v>0.46916264217019155</v>
      </c>
      <c r="W4105">
        <f t="shared" si="1038"/>
        <v>0.61518554588385188</v>
      </c>
      <c r="X4105">
        <f t="shared" si="1039"/>
        <v>0.22011358480811519</v>
      </c>
      <c r="Y4105">
        <f t="shared" si="1040"/>
        <v>1</v>
      </c>
      <c r="Z4105" t="s">
        <v>4137</v>
      </c>
    </row>
    <row r="4106" spans="1:26" x14ac:dyDescent="0.25">
      <c r="A4106" t="s">
        <v>45</v>
      </c>
      <c r="B4106" t="s">
        <v>38</v>
      </c>
      <c r="C4106" t="s">
        <v>35</v>
      </c>
      <c r="D4106">
        <v>0</v>
      </c>
      <c r="F4106">
        <v>1</v>
      </c>
      <c r="G4106">
        <v>90.8</v>
      </c>
      <c r="H4106">
        <f t="shared" si="1025"/>
        <v>1</v>
      </c>
      <c r="I4106">
        <f t="shared" si="1026"/>
        <v>0</v>
      </c>
      <c r="J4106">
        <f t="shared" si="1027"/>
        <v>0</v>
      </c>
      <c r="K4106">
        <f t="shared" si="1028"/>
        <v>1</v>
      </c>
      <c r="L4106">
        <f t="shared" si="1029"/>
        <v>0</v>
      </c>
      <c r="M4106">
        <f t="shared" si="1030"/>
        <v>0</v>
      </c>
      <c r="N4106">
        <f t="shared" si="1031"/>
        <v>0</v>
      </c>
      <c r="O4106">
        <f t="shared" si="1032"/>
        <v>1</v>
      </c>
      <c r="P4106">
        <v>72</v>
      </c>
      <c r="Q4106">
        <f t="shared" si="1033"/>
        <v>0</v>
      </c>
      <c r="R4106">
        <f t="shared" si="1034"/>
        <v>0</v>
      </c>
      <c r="S4106">
        <f t="shared" si="1035"/>
        <v>1</v>
      </c>
      <c r="T4106">
        <f t="shared" si="1036"/>
        <v>0</v>
      </c>
      <c r="U4106">
        <v>0</v>
      </c>
      <c r="V4106">
        <f t="shared" si="1037"/>
        <v>6.7936726359003635E-2</v>
      </c>
      <c r="W4106">
        <f t="shared" si="1038"/>
        <v>0.51697765220571124</v>
      </c>
      <c r="X4106">
        <f t="shared" si="1039"/>
        <v>4.6153987883781394E-3</v>
      </c>
      <c r="Y4106">
        <f t="shared" si="1040"/>
        <v>0</v>
      </c>
      <c r="Z4106" t="s">
        <v>4138</v>
      </c>
    </row>
    <row r="4107" spans="1:26" x14ac:dyDescent="0.25">
      <c r="A4107" t="s">
        <v>26</v>
      </c>
      <c r="B4107" t="s">
        <v>33</v>
      </c>
      <c r="C4107" t="s">
        <v>25</v>
      </c>
      <c r="D4107">
        <v>0</v>
      </c>
      <c r="F4107">
        <v>1</v>
      </c>
      <c r="G4107">
        <v>49.55</v>
      </c>
      <c r="H4107">
        <f t="shared" si="1025"/>
        <v>1</v>
      </c>
      <c r="I4107">
        <f t="shared" si="1026"/>
        <v>0</v>
      </c>
      <c r="J4107">
        <f t="shared" si="1027"/>
        <v>1</v>
      </c>
      <c r="K4107">
        <f t="shared" si="1028"/>
        <v>0</v>
      </c>
      <c r="L4107">
        <f t="shared" si="1029"/>
        <v>0</v>
      </c>
      <c r="M4107">
        <f t="shared" si="1030"/>
        <v>1</v>
      </c>
      <c r="N4107">
        <f t="shared" si="1031"/>
        <v>0</v>
      </c>
      <c r="O4107">
        <f t="shared" si="1032"/>
        <v>0</v>
      </c>
      <c r="P4107">
        <v>8</v>
      </c>
      <c r="Q4107">
        <f t="shared" si="1033"/>
        <v>0</v>
      </c>
      <c r="R4107">
        <f t="shared" si="1034"/>
        <v>0</v>
      </c>
      <c r="S4107">
        <f t="shared" si="1035"/>
        <v>0</v>
      </c>
      <c r="T4107">
        <f t="shared" si="1036"/>
        <v>1</v>
      </c>
      <c r="U4107">
        <v>0</v>
      </c>
      <c r="V4107">
        <f t="shared" si="1037"/>
        <v>0.33987776441536077</v>
      </c>
      <c r="W4107">
        <f t="shared" si="1038"/>
        <v>0.58416083014493458</v>
      </c>
      <c r="X4107">
        <f t="shared" si="1039"/>
        <v>0.11551689474398348</v>
      </c>
      <c r="Y4107">
        <f t="shared" si="1040"/>
        <v>1</v>
      </c>
      <c r="Z4107" t="s">
        <v>4139</v>
      </c>
    </row>
    <row r="4108" spans="1:26" x14ac:dyDescent="0.25">
      <c r="A4108" t="s">
        <v>45</v>
      </c>
      <c r="B4108" t="s">
        <v>38</v>
      </c>
      <c r="C4108" t="s">
        <v>35</v>
      </c>
      <c r="D4108">
        <v>0</v>
      </c>
      <c r="F4108">
        <v>1</v>
      </c>
      <c r="G4108">
        <v>106.7</v>
      </c>
      <c r="H4108">
        <f t="shared" si="1025"/>
        <v>1</v>
      </c>
      <c r="I4108">
        <f t="shared" si="1026"/>
        <v>0</v>
      </c>
      <c r="J4108">
        <f t="shared" si="1027"/>
        <v>0</v>
      </c>
      <c r="K4108">
        <f t="shared" si="1028"/>
        <v>1</v>
      </c>
      <c r="L4108">
        <f t="shared" si="1029"/>
        <v>0</v>
      </c>
      <c r="M4108">
        <f t="shared" si="1030"/>
        <v>0</v>
      </c>
      <c r="N4108">
        <f t="shared" si="1031"/>
        <v>0</v>
      </c>
      <c r="O4108">
        <f t="shared" si="1032"/>
        <v>1</v>
      </c>
      <c r="P4108">
        <v>67</v>
      </c>
      <c r="Q4108">
        <f t="shared" si="1033"/>
        <v>0</v>
      </c>
      <c r="R4108">
        <f t="shared" si="1034"/>
        <v>0</v>
      </c>
      <c r="S4108">
        <f t="shared" si="1035"/>
        <v>1</v>
      </c>
      <c r="T4108">
        <f t="shared" si="1036"/>
        <v>0</v>
      </c>
      <c r="U4108">
        <v>0</v>
      </c>
      <c r="V4108">
        <f t="shared" si="1037"/>
        <v>0.11128032579182354</v>
      </c>
      <c r="W4108">
        <f t="shared" si="1038"/>
        <v>0.52779140822786696</v>
      </c>
      <c r="X4108">
        <f t="shared" si="1039"/>
        <v>1.2383310908334387E-2</v>
      </c>
      <c r="Y4108">
        <f t="shared" si="1040"/>
        <v>0</v>
      </c>
      <c r="Z4108" t="s">
        <v>4140</v>
      </c>
    </row>
    <row r="4109" spans="1:26" x14ac:dyDescent="0.25">
      <c r="A4109" t="s">
        <v>26</v>
      </c>
      <c r="B4109" t="s">
        <v>27</v>
      </c>
      <c r="C4109" t="s">
        <v>35</v>
      </c>
      <c r="D4109">
        <v>1</v>
      </c>
      <c r="F4109">
        <v>1</v>
      </c>
      <c r="G4109">
        <v>93.55</v>
      </c>
      <c r="H4109">
        <f t="shared" si="1025"/>
        <v>0</v>
      </c>
      <c r="I4109">
        <f t="shared" si="1026"/>
        <v>1</v>
      </c>
      <c r="J4109">
        <f t="shared" si="1027"/>
        <v>0</v>
      </c>
      <c r="K4109">
        <f t="shared" si="1028"/>
        <v>1</v>
      </c>
      <c r="L4109">
        <f t="shared" si="1029"/>
        <v>0</v>
      </c>
      <c r="M4109">
        <f t="shared" si="1030"/>
        <v>1</v>
      </c>
      <c r="N4109">
        <f t="shared" si="1031"/>
        <v>0</v>
      </c>
      <c r="O4109">
        <f t="shared" si="1032"/>
        <v>0</v>
      </c>
      <c r="P4109">
        <v>24</v>
      </c>
      <c r="Q4109">
        <f t="shared" si="1033"/>
        <v>1</v>
      </c>
      <c r="R4109">
        <f t="shared" si="1034"/>
        <v>0</v>
      </c>
      <c r="S4109">
        <f t="shared" si="1035"/>
        <v>0</v>
      </c>
      <c r="T4109">
        <f t="shared" si="1036"/>
        <v>0</v>
      </c>
      <c r="U4109">
        <v>1</v>
      </c>
      <c r="V4109">
        <f t="shared" si="1037"/>
        <v>0.5452445463278498</v>
      </c>
      <c r="W4109">
        <f t="shared" si="1038"/>
        <v>0.63303158727535602</v>
      </c>
      <c r="X4109">
        <f t="shared" si="1039"/>
        <v>0.20680252264456314</v>
      </c>
      <c r="Y4109">
        <f t="shared" si="1040"/>
        <v>1</v>
      </c>
      <c r="Z4109" t="s">
        <v>4141</v>
      </c>
    </row>
    <row r="4110" spans="1:26" x14ac:dyDescent="0.25">
      <c r="A4110" t="s">
        <v>45</v>
      </c>
      <c r="B4110" t="s">
        <v>38</v>
      </c>
      <c r="C4110" t="s">
        <v>35</v>
      </c>
      <c r="D4110">
        <v>0</v>
      </c>
      <c r="F4110">
        <v>1</v>
      </c>
      <c r="G4110">
        <v>94.45</v>
      </c>
      <c r="H4110">
        <f t="shared" si="1025"/>
        <v>1</v>
      </c>
      <c r="I4110">
        <f t="shared" si="1026"/>
        <v>0</v>
      </c>
      <c r="J4110">
        <f t="shared" si="1027"/>
        <v>0</v>
      </c>
      <c r="K4110">
        <f t="shared" si="1028"/>
        <v>1</v>
      </c>
      <c r="L4110">
        <f t="shared" si="1029"/>
        <v>0</v>
      </c>
      <c r="M4110">
        <f t="shared" si="1030"/>
        <v>0</v>
      </c>
      <c r="N4110">
        <f t="shared" si="1031"/>
        <v>0</v>
      </c>
      <c r="O4110">
        <f t="shared" si="1032"/>
        <v>1</v>
      </c>
      <c r="P4110">
        <v>72</v>
      </c>
      <c r="Q4110">
        <f t="shared" si="1033"/>
        <v>0</v>
      </c>
      <c r="R4110">
        <f t="shared" si="1034"/>
        <v>0</v>
      </c>
      <c r="S4110">
        <f t="shared" si="1035"/>
        <v>1</v>
      </c>
      <c r="T4110">
        <f t="shared" si="1036"/>
        <v>0</v>
      </c>
      <c r="U4110">
        <v>0</v>
      </c>
      <c r="V4110">
        <f t="shared" si="1037"/>
        <v>7.362727861669735E-2</v>
      </c>
      <c r="W4110">
        <f t="shared" si="1038"/>
        <v>0.51839850891517192</v>
      </c>
      <c r="X4110">
        <f t="shared" si="1039"/>
        <v>5.4209761565007786E-3</v>
      </c>
      <c r="Y4110">
        <f t="shared" si="1040"/>
        <v>0</v>
      </c>
      <c r="Z4110" t="s">
        <v>4142</v>
      </c>
    </row>
    <row r="4111" spans="1:26" x14ac:dyDescent="0.25">
      <c r="A4111" t="s">
        <v>29</v>
      </c>
      <c r="B4111" t="s">
        <v>33</v>
      </c>
      <c r="C4111" t="s">
        <v>23</v>
      </c>
      <c r="D4111">
        <v>0</v>
      </c>
      <c r="F4111">
        <v>1</v>
      </c>
      <c r="G4111">
        <v>19.45</v>
      </c>
      <c r="H4111">
        <f t="shared" si="1025"/>
        <v>1</v>
      </c>
      <c r="I4111">
        <f t="shared" si="1026"/>
        <v>0</v>
      </c>
      <c r="J4111">
        <f t="shared" si="1027"/>
        <v>0</v>
      </c>
      <c r="K4111">
        <f t="shared" si="1028"/>
        <v>0</v>
      </c>
      <c r="L4111">
        <f t="shared" si="1029"/>
        <v>1</v>
      </c>
      <c r="M4111">
        <f t="shared" si="1030"/>
        <v>0</v>
      </c>
      <c r="N4111">
        <f t="shared" si="1031"/>
        <v>1</v>
      </c>
      <c r="O4111">
        <f t="shared" si="1032"/>
        <v>0</v>
      </c>
      <c r="P4111">
        <v>33</v>
      </c>
      <c r="Q4111">
        <f t="shared" si="1033"/>
        <v>0</v>
      </c>
      <c r="R4111">
        <f t="shared" si="1034"/>
        <v>0</v>
      </c>
      <c r="S4111">
        <f t="shared" si="1035"/>
        <v>0</v>
      </c>
      <c r="T4111">
        <f t="shared" si="1036"/>
        <v>1</v>
      </c>
      <c r="U4111">
        <v>0</v>
      </c>
      <c r="V4111">
        <f t="shared" si="1037"/>
        <v>-1.2096030507002722E-2</v>
      </c>
      <c r="W4111">
        <f t="shared" si="1038"/>
        <v>0.4969760292439192</v>
      </c>
      <c r="X4111">
        <f t="shared" si="1039"/>
        <v>1.4631395402634053E-4</v>
      </c>
      <c r="Y4111">
        <f t="shared" si="1040"/>
        <v>0</v>
      </c>
      <c r="Z4111" t="s">
        <v>4143</v>
      </c>
    </row>
    <row r="4112" spans="1:26" x14ac:dyDescent="0.25">
      <c r="A4112" t="s">
        <v>26</v>
      </c>
      <c r="B4112" t="s">
        <v>27</v>
      </c>
      <c r="C4112" t="s">
        <v>25</v>
      </c>
      <c r="D4112">
        <v>0</v>
      </c>
      <c r="F4112">
        <v>1</v>
      </c>
      <c r="G4112">
        <v>25.05</v>
      </c>
      <c r="H4112">
        <f t="shared" si="1025"/>
        <v>1</v>
      </c>
      <c r="I4112">
        <f t="shared" si="1026"/>
        <v>0</v>
      </c>
      <c r="J4112">
        <f t="shared" si="1027"/>
        <v>1</v>
      </c>
      <c r="K4112">
        <f t="shared" si="1028"/>
        <v>0</v>
      </c>
      <c r="L4112">
        <f t="shared" si="1029"/>
        <v>0</v>
      </c>
      <c r="M4112">
        <f t="shared" si="1030"/>
        <v>1</v>
      </c>
      <c r="N4112">
        <f t="shared" si="1031"/>
        <v>0</v>
      </c>
      <c r="O4112">
        <f t="shared" si="1032"/>
        <v>0</v>
      </c>
      <c r="P4112">
        <v>2</v>
      </c>
      <c r="Q4112">
        <f t="shared" si="1033"/>
        <v>1</v>
      </c>
      <c r="R4112">
        <f t="shared" si="1034"/>
        <v>0</v>
      </c>
      <c r="S4112">
        <f t="shared" si="1035"/>
        <v>0</v>
      </c>
      <c r="T4112">
        <f t="shared" si="1036"/>
        <v>0</v>
      </c>
      <c r="U4112">
        <v>1</v>
      </c>
      <c r="V4112">
        <f t="shared" si="1037"/>
        <v>0.43358608127202058</v>
      </c>
      <c r="W4112">
        <f t="shared" si="1038"/>
        <v>0.60672966561169472</v>
      </c>
      <c r="X4112">
        <f t="shared" si="1039"/>
        <v>0.32082472732878609</v>
      </c>
      <c r="Y4112">
        <f t="shared" si="1040"/>
        <v>1</v>
      </c>
      <c r="Z4112" t="s">
        <v>4144</v>
      </c>
    </row>
    <row r="4113" spans="1:26" x14ac:dyDescent="0.25">
      <c r="A4113" t="s">
        <v>45</v>
      </c>
      <c r="B4113" t="s">
        <v>30</v>
      </c>
      <c r="C4113" t="s">
        <v>25</v>
      </c>
      <c r="D4113">
        <v>0</v>
      </c>
      <c r="F4113">
        <v>1</v>
      </c>
      <c r="G4113">
        <v>67.95</v>
      </c>
      <c r="H4113">
        <f t="shared" si="1025"/>
        <v>1</v>
      </c>
      <c r="I4113">
        <f t="shared" si="1026"/>
        <v>0</v>
      </c>
      <c r="J4113">
        <f t="shared" si="1027"/>
        <v>1</v>
      </c>
      <c r="K4113">
        <f t="shared" si="1028"/>
        <v>0</v>
      </c>
      <c r="L4113">
        <f t="shared" si="1029"/>
        <v>0</v>
      </c>
      <c r="M4113">
        <f t="shared" si="1030"/>
        <v>0</v>
      </c>
      <c r="N4113">
        <f t="shared" si="1031"/>
        <v>0</v>
      </c>
      <c r="O4113">
        <f t="shared" si="1032"/>
        <v>1</v>
      </c>
      <c r="P4113">
        <v>70</v>
      </c>
      <c r="Q4113">
        <f t="shared" si="1033"/>
        <v>0</v>
      </c>
      <c r="R4113">
        <f t="shared" si="1034"/>
        <v>1</v>
      </c>
      <c r="S4113">
        <f t="shared" si="1035"/>
        <v>0</v>
      </c>
      <c r="T4113">
        <f t="shared" si="1036"/>
        <v>0</v>
      </c>
      <c r="U4113">
        <v>0</v>
      </c>
      <c r="V4113">
        <f t="shared" si="1037"/>
        <v>3.2312310170428044E-2</v>
      </c>
      <c r="W4113">
        <f t="shared" si="1038"/>
        <v>0.50807737476575532</v>
      </c>
      <c r="X4113">
        <f t="shared" si="1039"/>
        <v>1.0440853885499476E-3</v>
      </c>
      <c r="Y4113">
        <f t="shared" si="1040"/>
        <v>0</v>
      </c>
      <c r="Z4113" t="s">
        <v>4145</v>
      </c>
    </row>
    <row r="4114" spans="1:26" x14ac:dyDescent="0.25">
      <c r="A4114" t="s">
        <v>29</v>
      </c>
      <c r="B4114" t="s">
        <v>33</v>
      </c>
      <c r="C4114" t="s">
        <v>25</v>
      </c>
      <c r="D4114">
        <v>0</v>
      </c>
      <c r="F4114">
        <v>1</v>
      </c>
      <c r="G4114">
        <v>65.25</v>
      </c>
      <c r="H4114">
        <f t="shared" si="1025"/>
        <v>1</v>
      </c>
      <c r="I4114">
        <f t="shared" si="1026"/>
        <v>0</v>
      </c>
      <c r="J4114">
        <f t="shared" si="1027"/>
        <v>1</v>
      </c>
      <c r="K4114">
        <f t="shared" si="1028"/>
        <v>0</v>
      </c>
      <c r="L4114">
        <f t="shared" si="1029"/>
        <v>0</v>
      </c>
      <c r="M4114">
        <f t="shared" si="1030"/>
        <v>0</v>
      </c>
      <c r="N4114">
        <f t="shared" si="1031"/>
        <v>1</v>
      </c>
      <c r="O4114">
        <f t="shared" si="1032"/>
        <v>0</v>
      </c>
      <c r="P4114">
        <v>22</v>
      </c>
      <c r="Q4114">
        <f t="shared" si="1033"/>
        <v>0</v>
      </c>
      <c r="R4114">
        <f t="shared" si="1034"/>
        <v>0</v>
      </c>
      <c r="S4114">
        <f t="shared" si="1035"/>
        <v>0</v>
      </c>
      <c r="T4114">
        <f t="shared" si="1036"/>
        <v>1</v>
      </c>
      <c r="U4114">
        <v>0</v>
      </c>
      <c r="V4114">
        <f t="shared" si="1037"/>
        <v>9.2900085859059636E-2</v>
      </c>
      <c r="W4114">
        <f t="shared" si="1038"/>
        <v>0.52320833238233933</v>
      </c>
      <c r="X4114">
        <f t="shared" si="1039"/>
        <v>8.6304259526206514E-3</v>
      </c>
      <c r="Y4114">
        <f t="shared" si="1040"/>
        <v>0</v>
      </c>
      <c r="Z4114" t="s">
        <v>4146</v>
      </c>
    </row>
    <row r="4115" spans="1:26" x14ac:dyDescent="0.25">
      <c r="A4115" t="s">
        <v>26</v>
      </c>
      <c r="B4115" t="s">
        <v>33</v>
      </c>
      <c r="C4115" t="s">
        <v>35</v>
      </c>
      <c r="D4115">
        <v>0</v>
      </c>
      <c r="F4115">
        <v>1</v>
      </c>
      <c r="G4115">
        <v>99.45</v>
      </c>
      <c r="H4115">
        <f t="shared" si="1025"/>
        <v>1</v>
      </c>
      <c r="I4115">
        <f t="shared" si="1026"/>
        <v>0</v>
      </c>
      <c r="J4115">
        <f t="shared" si="1027"/>
        <v>0</v>
      </c>
      <c r="K4115">
        <f t="shared" si="1028"/>
        <v>1</v>
      </c>
      <c r="L4115">
        <f t="shared" si="1029"/>
        <v>0</v>
      </c>
      <c r="M4115">
        <f t="shared" si="1030"/>
        <v>1</v>
      </c>
      <c r="N4115">
        <f t="shared" si="1031"/>
        <v>0</v>
      </c>
      <c r="O4115">
        <f t="shared" si="1032"/>
        <v>0</v>
      </c>
      <c r="P4115">
        <v>59</v>
      </c>
      <c r="Q4115">
        <f t="shared" si="1033"/>
        <v>0</v>
      </c>
      <c r="R4115">
        <f t="shared" si="1034"/>
        <v>0</v>
      </c>
      <c r="S4115">
        <f t="shared" si="1035"/>
        <v>0</v>
      </c>
      <c r="T4115">
        <f t="shared" si="1036"/>
        <v>1</v>
      </c>
      <c r="U4115">
        <v>0</v>
      </c>
      <c r="V4115">
        <f t="shared" si="1037"/>
        <v>0.41281146026663673</v>
      </c>
      <c r="W4115">
        <f t="shared" si="1038"/>
        <v>0.6017618222977037</v>
      </c>
      <c r="X4115">
        <f t="shared" si="1039"/>
        <v>0.17041330172747299</v>
      </c>
      <c r="Y4115">
        <f t="shared" si="1040"/>
        <v>1</v>
      </c>
      <c r="Z4115" t="s">
        <v>4147</v>
      </c>
    </row>
    <row r="4116" spans="1:26" x14ac:dyDescent="0.25">
      <c r="A4116" t="s">
        <v>29</v>
      </c>
      <c r="B4116" t="s">
        <v>38</v>
      </c>
      <c r="C4116" t="s">
        <v>23</v>
      </c>
      <c r="D4116">
        <v>0</v>
      </c>
      <c r="F4116">
        <v>1</v>
      </c>
      <c r="G4116">
        <v>20.350000000000001</v>
      </c>
      <c r="H4116">
        <f t="shared" si="1025"/>
        <v>1</v>
      </c>
      <c r="I4116">
        <f t="shared" si="1026"/>
        <v>0</v>
      </c>
      <c r="J4116">
        <f t="shared" si="1027"/>
        <v>0</v>
      </c>
      <c r="K4116">
        <f t="shared" si="1028"/>
        <v>0</v>
      </c>
      <c r="L4116">
        <f t="shared" si="1029"/>
        <v>1</v>
      </c>
      <c r="M4116">
        <f t="shared" si="1030"/>
        <v>0</v>
      </c>
      <c r="N4116">
        <f t="shared" si="1031"/>
        <v>1</v>
      </c>
      <c r="O4116">
        <f t="shared" si="1032"/>
        <v>0</v>
      </c>
      <c r="P4116">
        <v>36</v>
      </c>
      <c r="Q4116">
        <f t="shared" si="1033"/>
        <v>0</v>
      </c>
      <c r="R4116">
        <f t="shared" si="1034"/>
        <v>0</v>
      </c>
      <c r="S4116">
        <f t="shared" si="1035"/>
        <v>1</v>
      </c>
      <c r="T4116">
        <f t="shared" si="1036"/>
        <v>0</v>
      </c>
      <c r="U4116">
        <v>0</v>
      </c>
      <c r="V4116">
        <f t="shared" si="1037"/>
        <v>-1.0692880635242628E-2</v>
      </c>
      <c r="W4116">
        <f t="shared" si="1038"/>
        <v>0.49732680531171763</v>
      </c>
      <c r="X4116">
        <f t="shared" si="1039"/>
        <v>1.1433769627954678E-4</v>
      </c>
      <c r="Y4116">
        <f t="shared" si="1040"/>
        <v>0</v>
      </c>
      <c r="Z4116" t="s">
        <v>4148</v>
      </c>
    </row>
    <row r="4117" spans="1:26" x14ac:dyDescent="0.25">
      <c r="A4117" t="s">
        <v>45</v>
      </c>
      <c r="B4117" t="s">
        <v>30</v>
      </c>
      <c r="C4117" t="s">
        <v>23</v>
      </c>
      <c r="D4117">
        <v>0</v>
      </c>
      <c r="F4117">
        <v>1</v>
      </c>
      <c r="G4117">
        <v>19.95</v>
      </c>
      <c r="H4117">
        <f t="shared" si="1025"/>
        <v>1</v>
      </c>
      <c r="I4117">
        <f t="shared" si="1026"/>
        <v>0</v>
      </c>
      <c r="J4117">
        <f t="shared" si="1027"/>
        <v>0</v>
      </c>
      <c r="K4117">
        <f t="shared" si="1028"/>
        <v>0</v>
      </c>
      <c r="L4117">
        <f t="shared" si="1029"/>
        <v>1</v>
      </c>
      <c r="M4117">
        <f t="shared" si="1030"/>
        <v>0</v>
      </c>
      <c r="N4117">
        <f t="shared" si="1031"/>
        <v>0</v>
      </c>
      <c r="O4117">
        <f t="shared" si="1032"/>
        <v>1</v>
      </c>
      <c r="P4117">
        <v>51</v>
      </c>
      <c r="Q4117">
        <f t="shared" si="1033"/>
        <v>0</v>
      </c>
      <c r="R4117">
        <f t="shared" si="1034"/>
        <v>1</v>
      </c>
      <c r="S4117">
        <f t="shared" si="1035"/>
        <v>0</v>
      </c>
      <c r="T4117">
        <f t="shared" si="1036"/>
        <v>0</v>
      </c>
      <c r="U4117">
        <v>0</v>
      </c>
      <c r="V4117">
        <f t="shared" si="1037"/>
        <v>-7.1250558843625494E-2</v>
      </c>
      <c r="W4117">
        <f t="shared" si="1038"/>
        <v>0.48219489216522793</v>
      </c>
      <c r="X4117">
        <f t="shared" si="1039"/>
        <v>5.0766421355289389E-3</v>
      </c>
      <c r="Y4117">
        <f t="shared" si="1040"/>
        <v>0</v>
      </c>
      <c r="Z4117" t="s">
        <v>4149</v>
      </c>
    </row>
    <row r="4118" spans="1:26" x14ac:dyDescent="0.25">
      <c r="A4118" t="s">
        <v>29</v>
      </c>
      <c r="B4118" t="s">
        <v>33</v>
      </c>
      <c r="C4118" t="s">
        <v>25</v>
      </c>
      <c r="D4118">
        <v>0</v>
      </c>
      <c r="F4118">
        <v>1</v>
      </c>
      <c r="G4118">
        <v>77.400000000000006</v>
      </c>
      <c r="H4118">
        <f t="shared" si="1025"/>
        <v>1</v>
      </c>
      <c r="I4118">
        <f t="shared" si="1026"/>
        <v>0</v>
      </c>
      <c r="J4118">
        <f t="shared" si="1027"/>
        <v>1</v>
      </c>
      <c r="K4118">
        <f t="shared" si="1028"/>
        <v>0</v>
      </c>
      <c r="L4118">
        <f t="shared" si="1029"/>
        <v>0</v>
      </c>
      <c r="M4118">
        <f t="shared" si="1030"/>
        <v>0</v>
      </c>
      <c r="N4118">
        <f t="shared" si="1031"/>
        <v>1</v>
      </c>
      <c r="O4118">
        <f t="shared" si="1032"/>
        <v>0</v>
      </c>
      <c r="P4118">
        <v>53</v>
      </c>
      <c r="Q4118">
        <f t="shared" si="1033"/>
        <v>0</v>
      </c>
      <c r="R4118">
        <f t="shared" si="1034"/>
        <v>0</v>
      </c>
      <c r="S4118">
        <f t="shared" si="1035"/>
        <v>0</v>
      </c>
      <c r="T4118">
        <f t="shared" si="1036"/>
        <v>1</v>
      </c>
      <c r="U4118">
        <v>0</v>
      </c>
      <c r="V4118">
        <f t="shared" si="1037"/>
        <v>0.10697943986706515</v>
      </c>
      <c r="W4118">
        <f t="shared" si="1038"/>
        <v>0.52671938210483105</v>
      </c>
      <c r="X4118">
        <f t="shared" si="1039"/>
        <v>1.1444600554271009E-2</v>
      </c>
      <c r="Y4118">
        <f t="shared" si="1040"/>
        <v>0</v>
      </c>
      <c r="Z4118" t="s">
        <v>4150</v>
      </c>
    </row>
    <row r="4119" spans="1:26" x14ac:dyDescent="0.25">
      <c r="A4119" t="s">
        <v>29</v>
      </c>
      <c r="B4119" t="s">
        <v>33</v>
      </c>
      <c r="C4119" t="s">
        <v>23</v>
      </c>
      <c r="D4119">
        <v>0</v>
      </c>
      <c r="F4119">
        <v>1</v>
      </c>
      <c r="G4119">
        <v>19.7</v>
      </c>
      <c r="H4119">
        <f t="shared" si="1025"/>
        <v>1</v>
      </c>
      <c r="I4119">
        <f t="shared" si="1026"/>
        <v>0</v>
      </c>
      <c r="J4119">
        <f t="shared" si="1027"/>
        <v>0</v>
      </c>
      <c r="K4119">
        <f t="shared" si="1028"/>
        <v>0</v>
      </c>
      <c r="L4119">
        <f t="shared" si="1029"/>
        <v>1</v>
      </c>
      <c r="M4119">
        <f t="shared" si="1030"/>
        <v>0</v>
      </c>
      <c r="N4119">
        <f t="shared" si="1031"/>
        <v>1</v>
      </c>
      <c r="O4119">
        <f t="shared" si="1032"/>
        <v>0</v>
      </c>
      <c r="P4119">
        <v>20</v>
      </c>
      <c r="Q4119">
        <f t="shared" si="1033"/>
        <v>0</v>
      </c>
      <c r="R4119">
        <f t="shared" si="1034"/>
        <v>0</v>
      </c>
      <c r="S4119">
        <f t="shared" si="1035"/>
        <v>0</v>
      </c>
      <c r="T4119">
        <f t="shared" si="1036"/>
        <v>1</v>
      </c>
      <c r="U4119">
        <v>0</v>
      </c>
      <c r="V4119">
        <f t="shared" si="1037"/>
        <v>-6.8430973929803247E-3</v>
      </c>
      <c r="W4119">
        <f t="shared" si="1038"/>
        <v>0.49828923232773292</v>
      </c>
      <c r="X4119">
        <f t="shared" si="1039"/>
        <v>4.6827981929814115E-5</v>
      </c>
      <c r="Y4119">
        <f t="shared" si="1040"/>
        <v>0</v>
      </c>
      <c r="Z4119" t="s">
        <v>4151</v>
      </c>
    </row>
    <row r="4120" spans="1:26" x14ac:dyDescent="0.25">
      <c r="A4120" t="s">
        <v>45</v>
      </c>
      <c r="B4120" t="s">
        <v>38</v>
      </c>
      <c r="C4120" t="s">
        <v>35</v>
      </c>
      <c r="D4120">
        <v>0</v>
      </c>
      <c r="F4120">
        <v>1</v>
      </c>
      <c r="G4120">
        <v>99.7</v>
      </c>
      <c r="H4120">
        <f t="shared" si="1025"/>
        <v>1</v>
      </c>
      <c r="I4120">
        <f t="shared" si="1026"/>
        <v>0</v>
      </c>
      <c r="J4120">
        <f t="shared" si="1027"/>
        <v>0</v>
      </c>
      <c r="K4120">
        <f t="shared" si="1028"/>
        <v>1</v>
      </c>
      <c r="L4120">
        <f t="shared" si="1029"/>
        <v>0</v>
      </c>
      <c r="M4120">
        <f t="shared" si="1030"/>
        <v>0</v>
      </c>
      <c r="N4120">
        <f t="shared" si="1031"/>
        <v>0</v>
      </c>
      <c r="O4120">
        <f t="shared" si="1032"/>
        <v>1</v>
      </c>
      <c r="P4120">
        <v>63</v>
      </c>
      <c r="Q4120">
        <f t="shared" si="1033"/>
        <v>0</v>
      </c>
      <c r="R4120">
        <f t="shared" si="1034"/>
        <v>0</v>
      </c>
      <c r="S4120">
        <f t="shared" si="1035"/>
        <v>1</v>
      </c>
      <c r="T4120">
        <f t="shared" si="1036"/>
        <v>0</v>
      </c>
      <c r="U4120">
        <v>0</v>
      </c>
      <c r="V4120">
        <f t="shared" si="1037"/>
        <v>8.6675488796053579E-2</v>
      </c>
      <c r="W4120">
        <f t="shared" si="1038"/>
        <v>0.52165531651250574</v>
      </c>
      <c r="X4120">
        <f t="shared" si="1039"/>
        <v>7.5126403580348094E-3</v>
      </c>
      <c r="Y4120">
        <f t="shared" si="1040"/>
        <v>0</v>
      </c>
      <c r="Z4120" t="s">
        <v>4152</v>
      </c>
    </row>
    <row r="4121" spans="1:26" x14ac:dyDescent="0.25">
      <c r="A4121" t="s">
        <v>26</v>
      </c>
      <c r="B4121" t="s">
        <v>38</v>
      </c>
      <c r="C4121" t="s">
        <v>35</v>
      </c>
      <c r="D4121">
        <v>0</v>
      </c>
      <c r="F4121">
        <v>1</v>
      </c>
      <c r="G4121">
        <v>74.8</v>
      </c>
      <c r="H4121">
        <f t="shared" si="1025"/>
        <v>1</v>
      </c>
      <c r="I4121">
        <f t="shared" si="1026"/>
        <v>0</v>
      </c>
      <c r="J4121">
        <f t="shared" si="1027"/>
        <v>0</v>
      </c>
      <c r="K4121">
        <f t="shared" si="1028"/>
        <v>1</v>
      </c>
      <c r="L4121">
        <f t="shared" si="1029"/>
        <v>0</v>
      </c>
      <c r="M4121">
        <f t="shared" si="1030"/>
        <v>1</v>
      </c>
      <c r="N4121">
        <f t="shared" si="1031"/>
        <v>0</v>
      </c>
      <c r="O4121">
        <f t="shared" si="1032"/>
        <v>0</v>
      </c>
      <c r="P4121">
        <v>40</v>
      </c>
      <c r="Q4121">
        <f t="shared" si="1033"/>
        <v>0</v>
      </c>
      <c r="R4121">
        <f t="shared" si="1034"/>
        <v>0</v>
      </c>
      <c r="S4121">
        <f t="shared" si="1035"/>
        <v>1</v>
      </c>
      <c r="T4121">
        <f t="shared" si="1036"/>
        <v>0</v>
      </c>
      <c r="U4121">
        <v>0</v>
      </c>
      <c r="V4121">
        <f t="shared" si="1037"/>
        <v>0.37438074433454094</v>
      </c>
      <c r="W4121">
        <f t="shared" si="1038"/>
        <v>0.59251709507279604</v>
      </c>
      <c r="X4121">
        <f t="shared" si="1039"/>
        <v>0.14016094172848489</v>
      </c>
      <c r="Y4121">
        <f t="shared" si="1040"/>
        <v>1</v>
      </c>
      <c r="Z4121" t="s">
        <v>4153</v>
      </c>
    </row>
    <row r="4122" spans="1:26" x14ac:dyDescent="0.25">
      <c r="A4122" t="s">
        <v>29</v>
      </c>
      <c r="B4122" t="s">
        <v>30</v>
      </c>
      <c r="C4122" t="s">
        <v>23</v>
      </c>
      <c r="D4122">
        <v>0</v>
      </c>
      <c r="F4122">
        <v>1</v>
      </c>
      <c r="G4122">
        <v>19.149999999999999</v>
      </c>
      <c r="H4122">
        <f t="shared" si="1025"/>
        <v>1</v>
      </c>
      <c r="I4122">
        <f t="shared" si="1026"/>
        <v>0</v>
      </c>
      <c r="J4122">
        <f t="shared" si="1027"/>
        <v>0</v>
      </c>
      <c r="K4122">
        <f t="shared" si="1028"/>
        <v>0</v>
      </c>
      <c r="L4122">
        <f t="shared" si="1029"/>
        <v>1</v>
      </c>
      <c r="M4122">
        <f t="shared" si="1030"/>
        <v>0</v>
      </c>
      <c r="N4122">
        <f t="shared" si="1031"/>
        <v>1</v>
      </c>
      <c r="O4122">
        <f t="shared" si="1032"/>
        <v>0</v>
      </c>
      <c r="P4122">
        <v>35</v>
      </c>
      <c r="Q4122">
        <f t="shared" si="1033"/>
        <v>0</v>
      </c>
      <c r="R4122">
        <f t="shared" si="1034"/>
        <v>1</v>
      </c>
      <c r="S4122">
        <f t="shared" si="1035"/>
        <v>0</v>
      </c>
      <c r="T4122">
        <f t="shared" si="1036"/>
        <v>0</v>
      </c>
      <c r="U4122">
        <v>0</v>
      </c>
      <c r="V4122">
        <f t="shared" si="1037"/>
        <v>-7.7005778701670462E-3</v>
      </c>
      <c r="W4122">
        <f t="shared" si="1038"/>
        <v>0.49807486504564752</v>
      </c>
      <c r="X4122">
        <f t="shared" si="1039"/>
        <v>5.9298899534506439E-5</v>
      </c>
      <c r="Y4122">
        <f t="shared" si="1040"/>
        <v>0</v>
      </c>
      <c r="Z4122" t="s">
        <v>4154</v>
      </c>
    </row>
    <row r="4123" spans="1:26" x14ac:dyDescent="0.25">
      <c r="A4123" t="s">
        <v>29</v>
      </c>
      <c r="B4123" t="s">
        <v>33</v>
      </c>
      <c r="C4123" t="s">
        <v>35</v>
      </c>
      <c r="D4123">
        <v>0</v>
      </c>
      <c r="F4123">
        <v>1</v>
      </c>
      <c r="G4123">
        <v>78.95</v>
      </c>
      <c r="H4123">
        <f t="shared" si="1025"/>
        <v>1</v>
      </c>
      <c r="I4123">
        <f t="shared" si="1026"/>
        <v>0</v>
      </c>
      <c r="J4123">
        <f t="shared" si="1027"/>
        <v>0</v>
      </c>
      <c r="K4123">
        <f t="shared" si="1028"/>
        <v>1</v>
      </c>
      <c r="L4123">
        <f t="shared" si="1029"/>
        <v>0</v>
      </c>
      <c r="M4123">
        <f t="shared" si="1030"/>
        <v>0</v>
      </c>
      <c r="N4123">
        <f t="shared" si="1031"/>
        <v>1</v>
      </c>
      <c r="O4123">
        <f t="shared" si="1032"/>
        <v>0</v>
      </c>
      <c r="P4123">
        <v>26</v>
      </c>
      <c r="Q4123">
        <f t="shared" si="1033"/>
        <v>0</v>
      </c>
      <c r="R4123">
        <f t="shared" si="1034"/>
        <v>0</v>
      </c>
      <c r="S4123">
        <f t="shared" si="1035"/>
        <v>0</v>
      </c>
      <c r="T4123">
        <f t="shared" si="1036"/>
        <v>1</v>
      </c>
      <c r="U4123">
        <v>0</v>
      </c>
      <c r="V4123">
        <f t="shared" si="1037"/>
        <v>0.12795059412237691</v>
      </c>
      <c r="W4123">
        <f t="shared" si="1038"/>
        <v>0.53194407976260605</v>
      </c>
      <c r="X4123">
        <f t="shared" si="1039"/>
        <v>1.6371354536269235E-2</v>
      </c>
      <c r="Y4123">
        <f t="shared" si="1040"/>
        <v>0</v>
      </c>
      <c r="Z4123" t="s">
        <v>4155</v>
      </c>
    </row>
    <row r="4124" spans="1:26" x14ac:dyDescent="0.25">
      <c r="A4124" t="s">
        <v>26</v>
      </c>
      <c r="B4124" t="s">
        <v>27</v>
      </c>
      <c r="C4124" t="s">
        <v>35</v>
      </c>
      <c r="D4124">
        <v>1</v>
      </c>
      <c r="F4124">
        <v>1</v>
      </c>
      <c r="G4124">
        <v>95.55</v>
      </c>
      <c r="H4124">
        <f t="shared" si="1025"/>
        <v>0</v>
      </c>
      <c r="I4124">
        <f t="shared" si="1026"/>
        <v>1</v>
      </c>
      <c r="J4124">
        <f t="shared" si="1027"/>
        <v>0</v>
      </c>
      <c r="K4124">
        <f t="shared" si="1028"/>
        <v>1</v>
      </c>
      <c r="L4124">
        <f t="shared" si="1029"/>
        <v>0</v>
      </c>
      <c r="M4124">
        <f t="shared" si="1030"/>
        <v>1</v>
      </c>
      <c r="N4124">
        <f t="shared" si="1031"/>
        <v>0</v>
      </c>
      <c r="O4124">
        <f t="shared" si="1032"/>
        <v>0</v>
      </c>
      <c r="P4124">
        <v>27</v>
      </c>
      <c r="Q4124">
        <f t="shared" si="1033"/>
        <v>1</v>
      </c>
      <c r="R4124">
        <f t="shared" si="1034"/>
        <v>0</v>
      </c>
      <c r="S4124">
        <f t="shared" si="1035"/>
        <v>0</v>
      </c>
      <c r="T4124">
        <f t="shared" si="1036"/>
        <v>0</v>
      </c>
      <c r="U4124">
        <v>1</v>
      </c>
      <c r="V4124">
        <f t="shared" si="1037"/>
        <v>0.54349948789322755</v>
      </c>
      <c r="W4124">
        <f t="shared" si="1038"/>
        <v>0.63262611164203131</v>
      </c>
      <c r="X4124">
        <f t="shared" si="1039"/>
        <v>0.2083927175537455</v>
      </c>
      <c r="Y4124">
        <f t="shared" si="1040"/>
        <v>1</v>
      </c>
      <c r="Z4124" t="s">
        <v>4156</v>
      </c>
    </row>
    <row r="4125" spans="1:26" x14ac:dyDescent="0.25">
      <c r="A4125" t="s">
        <v>29</v>
      </c>
      <c r="B4125" t="s">
        <v>38</v>
      </c>
      <c r="C4125" t="s">
        <v>25</v>
      </c>
      <c r="D4125">
        <v>0</v>
      </c>
      <c r="F4125">
        <v>1</v>
      </c>
      <c r="G4125">
        <v>62.85</v>
      </c>
      <c r="H4125">
        <f t="shared" si="1025"/>
        <v>1</v>
      </c>
      <c r="I4125">
        <f t="shared" si="1026"/>
        <v>0</v>
      </c>
      <c r="J4125">
        <f t="shared" si="1027"/>
        <v>1</v>
      </c>
      <c r="K4125">
        <f t="shared" si="1028"/>
        <v>0</v>
      </c>
      <c r="L4125">
        <f t="shared" si="1029"/>
        <v>0</v>
      </c>
      <c r="M4125">
        <f t="shared" si="1030"/>
        <v>0</v>
      </c>
      <c r="N4125">
        <f t="shared" si="1031"/>
        <v>1</v>
      </c>
      <c r="O4125">
        <f t="shared" si="1032"/>
        <v>0</v>
      </c>
      <c r="P4125">
        <v>53</v>
      </c>
      <c r="Q4125">
        <f t="shared" si="1033"/>
        <v>0</v>
      </c>
      <c r="R4125">
        <f t="shared" si="1034"/>
        <v>0</v>
      </c>
      <c r="S4125">
        <f t="shared" si="1035"/>
        <v>1</v>
      </c>
      <c r="T4125">
        <f t="shared" si="1036"/>
        <v>0</v>
      </c>
      <c r="U4125">
        <v>0</v>
      </c>
      <c r="V4125">
        <f t="shared" si="1037"/>
        <v>0.10284980197200198</v>
      </c>
      <c r="W4125">
        <f t="shared" si="1038"/>
        <v>0.52568980874301796</v>
      </c>
      <c r="X4125">
        <f t="shared" si="1039"/>
        <v>1.0578081765680022E-2</v>
      </c>
      <c r="Y4125">
        <f t="shared" si="1040"/>
        <v>0</v>
      </c>
      <c r="Z4125" t="s">
        <v>4157</v>
      </c>
    </row>
    <row r="4126" spans="1:26" x14ac:dyDescent="0.25">
      <c r="A4126" t="s">
        <v>26</v>
      </c>
      <c r="B4126" t="s">
        <v>38</v>
      </c>
      <c r="C4126" t="s">
        <v>35</v>
      </c>
      <c r="D4126">
        <v>1</v>
      </c>
      <c r="F4126">
        <v>1</v>
      </c>
      <c r="G4126">
        <v>71.55</v>
      </c>
      <c r="H4126">
        <f t="shared" si="1025"/>
        <v>0</v>
      </c>
      <c r="I4126">
        <f t="shared" si="1026"/>
        <v>1</v>
      </c>
      <c r="J4126">
        <f t="shared" si="1027"/>
        <v>0</v>
      </c>
      <c r="K4126">
        <f t="shared" si="1028"/>
        <v>1</v>
      </c>
      <c r="L4126">
        <f t="shared" si="1029"/>
        <v>0</v>
      </c>
      <c r="M4126">
        <f t="shared" si="1030"/>
        <v>1</v>
      </c>
      <c r="N4126">
        <f t="shared" si="1031"/>
        <v>0</v>
      </c>
      <c r="O4126">
        <f t="shared" si="1032"/>
        <v>0</v>
      </c>
      <c r="P4126">
        <v>34</v>
      </c>
      <c r="Q4126">
        <f t="shared" si="1033"/>
        <v>0</v>
      </c>
      <c r="R4126">
        <f t="shared" si="1034"/>
        <v>0</v>
      </c>
      <c r="S4126">
        <f t="shared" si="1035"/>
        <v>1</v>
      </c>
      <c r="T4126">
        <f t="shared" si="1036"/>
        <v>0</v>
      </c>
      <c r="U4126">
        <v>0</v>
      </c>
      <c r="V4126">
        <f t="shared" si="1037"/>
        <v>0.38786843260713222</v>
      </c>
      <c r="W4126">
        <f t="shared" si="1038"/>
        <v>0.59576946270300557</v>
      </c>
      <c r="X4126">
        <f t="shared" si="1039"/>
        <v>0.15044192101311346</v>
      </c>
      <c r="Y4126">
        <f t="shared" si="1040"/>
        <v>1</v>
      </c>
      <c r="Z4126" t="s">
        <v>4158</v>
      </c>
    </row>
    <row r="4127" spans="1:26" x14ac:dyDescent="0.25">
      <c r="A4127" t="s">
        <v>26</v>
      </c>
      <c r="B4127" t="s">
        <v>27</v>
      </c>
      <c r="C4127" t="s">
        <v>35</v>
      </c>
      <c r="D4127">
        <v>1</v>
      </c>
      <c r="F4127">
        <v>1</v>
      </c>
      <c r="G4127">
        <v>94.95</v>
      </c>
      <c r="H4127">
        <f t="shared" si="1025"/>
        <v>0</v>
      </c>
      <c r="I4127">
        <f t="shared" si="1026"/>
        <v>1</v>
      </c>
      <c r="J4127">
        <f t="shared" si="1027"/>
        <v>0</v>
      </c>
      <c r="K4127">
        <f t="shared" si="1028"/>
        <v>1</v>
      </c>
      <c r="L4127">
        <f t="shared" si="1029"/>
        <v>0</v>
      </c>
      <c r="M4127">
        <f t="shared" si="1030"/>
        <v>1</v>
      </c>
      <c r="N4127">
        <f t="shared" si="1031"/>
        <v>0</v>
      </c>
      <c r="O4127">
        <f t="shared" si="1032"/>
        <v>0</v>
      </c>
      <c r="P4127">
        <v>19</v>
      </c>
      <c r="Q4127">
        <f t="shared" si="1033"/>
        <v>1</v>
      </c>
      <c r="R4127">
        <f t="shared" si="1034"/>
        <v>0</v>
      </c>
      <c r="S4127">
        <f t="shared" si="1035"/>
        <v>0</v>
      </c>
      <c r="T4127">
        <f t="shared" si="1036"/>
        <v>0</v>
      </c>
      <c r="U4127">
        <v>0</v>
      </c>
      <c r="V4127">
        <f t="shared" si="1037"/>
        <v>0.54742722390614329</v>
      </c>
      <c r="W4127">
        <f t="shared" si="1038"/>
        <v>0.6335384815591113</v>
      </c>
      <c r="X4127">
        <f t="shared" si="1039"/>
        <v>0.29967656547358673</v>
      </c>
      <c r="Y4127">
        <f t="shared" si="1040"/>
        <v>1</v>
      </c>
      <c r="Z4127" t="s">
        <v>4159</v>
      </c>
    </row>
    <row r="4128" spans="1:26" x14ac:dyDescent="0.25">
      <c r="A4128" t="s">
        <v>26</v>
      </c>
      <c r="B4128" t="s">
        <v>38</v>
      </c>
      <c r="C4128" t="s">
        <v>35</v>
      </c>
      <c r="D4128">
        <v>0</v>
      </c>
      <c r="F4128">
        <v>1</v>
      </c>
      <c r="G4128">
        <v>86.1</v>
      </c>
      <c r="H4128">
        <f t="shared" si="1025"/>
        <v>1</v>
      </c>
      <c r="I4128">
        <f t="shared" si="1026"/>
        <v>0</v>
      </c>
      <c r="J4128">
        <f t="shared" si="1027"/>
        <v>0</v>
      </c>
      <c r="K4128">
        <f t="shared" si="1028"/>
        <v>1</v>
      </c>
      <c r="L4128">
        <f t="shared" si="1029"/>
        <v>0</v>
      </c>
      <c r="M4128">
        <f t="shared" si="1030"/>
        <v>1</v>
      </c>
      <c r="N4128">
        <f t="shared" si="1031"/>
        <v>0</v>
      </c>
      <c r="O4128">
        <f t="shared" si="1032"/>
        <v>0</v>
      </c>
      <c r="P4128">
        <v>43</v>
      </c>
      <c r="Q4128">
        <f t="shared" si="1033"/>
        <v>0</v>
      </c>
      <c r="R4128">
        <f t="shared" si="1034"/>
        <v>0</v>
      </c>
      <c r="S4128">
        <f t="shared" si="1035"/>
        <v>1</v>
      </c>
      <c r="T4128">
        <f t="shared" si="1036"/>
        <v>0</v>
      </c>
      <c r="U4128">
        <v>0</v>
      </c>
      <c r="V4128">
        <f t="shared" si="1037"/>
        <v>0.39199807050219537</v>
      </c>
      <c r="W4128">
        <f t="shared" si="1038"/>
        <v>0.5967636014173453</v>
      </c>
      <c r="X4128">
        <f t="shared" si="1039"/>
        <v>0.15366248727744414</v>
      </c>
      <c r="Y4128">
        <f t="shared" si="1040"/>
        <v>1</v>
      </c>
      <c r="Z4128" t="s">
        <v>4160</v>
      </c>
    </row>
    <row r="4129" spans="1:26" x14ac:dyDescent="0.25">
      <c r="A4129" t="s">
        <v>26</v>
      </c>
      <c r="B4129" t="s">
        <v>30</v>
      </c>
      <c r="C4129" t="s">
        <v>23</v>
      </c>
      <c r="D4129">
        <v>0</v>
      </c>
      <c r="F4129">
        <v>1</v>
      </c>
      <c r="G4129">
        <v>19.55</v>
      </c>
      <c r="H4129">
        <f t="shared" si="1025"/>
        <v>1</v>
      </c>
      <c r="I4129">
        <f t="shared" si="1026"/>
        <v>0</v>
      </c>
      <c r="J4129">
        <f t="shared" si="1027"/>
        <v>0</v>
      </c>
      <c r="K4129">
        <f t="shared" si="1028"/>
        <v>0</v>
      </c>
      <c r="L4129">
        <f t="shared" si="1029"/>
        <v>1</v>
      </c>
      <c r="M4129">
        <f t="shared" si="1030"/>
        <v>1</v>
      </c>
      <c r="N4129">
        <f t="shared" si="1031"/>
        <v>0</v>
      </c>
      <c r="O4129">
        <f t="shared" si="1032"/>
        <v>0</v>
      </c>
      <c r="P4129">
        <v>6</v>
      </c>
      <c r="Q4129">
        <f t="shared" si="1033"/>
        <v>0</v>
      </c>
      <c r="R4129">
        <f t="shared" si="1034"/>
        <v>1</v>
      </c>
      <c r="S4129">
        <f t="shared" si="1035"/>
        <v>0</v>
      </c>
      <c r="T4129">
        <f t="shared" si="1036"/>
        <v>0</v>
      </c>
      <c r="U4129">
        <v>0</v>
      </c>
      <c r="V4129">
        <f t="shared" si="1037"/>
        <v>0.25951472357575328</v>
      </c>
      <c r="W4129">
        <f t="shared" si="1038"/>
        <v>0.56451699636964692</v>
      </c>
      <c r="X4129">
        <f t="shared" si="1039"/>
        <v>6.7347891752599642E-2</v>
      </c>
      <c r="Y4129">
        <f t="shared" si="1040"/>
        <v>0</v>
      </c>
      <c r="Z4129" t="s">
        <v>4161</v>
      </c>
    </row>
    <row r="4130" spans="1:26" x14ac:dyDescent="0.25">
      <c r="A4130" t="s">
        <v>45</v>
      </c>
      <c r="B4130" t="s">
        <v>30</v>
      </c>
      <c r="C4130" t="s">
        <v>23</v>
      </c>
      <c r="D4130">
        <v>0</v>
      </c>
      <c r="F4130">
        <v>1</v>
      </c>
      <c r="G4130">
        <v>24.8</v>
      </c>
      <c r="H4130">
        <f t="shared" si="1025"/>
        <v>1</v>
      </c>
      <c r="I4130">
        <f t="shared" si="1026"/>
        <v>0</v>
      </c>
      <c r="J4130">
        <f t="shared" si="1027"/>
        <v>0</v>
      </c>
      <c r="K4130">
        <f t="shared" si="1028"/>
        <v>0</v>
      </c>
      <c r="L4130">
        <f t="shared" si="1029"/>
        <v>1</v>
      </c>
      <c r="M4130">
        <f t="shared" si="1030"/>
        <v>0</v>
      </c>
      <c r="N4130">
        <f t="shared" si="1031"/>
        <v>0</v>
      </c>
      <c r="O4130">
        <f t="shared" si="1032"/>
        <v>1</v>
      </c>
      <c r="P4130">
        <v>56</v>
      </c>
      <c r="Q4130">
        <f t="shared" si="1033"/>
        <v>0</v>
      </c>
      <c r="R4130">
        <f t="shared" si="1034"/>
        <v>1</v>
      </c>
      <c r="S4130">
        <f t="shared" si="1035"/>
        <v>0</v>
      </c>
      <c r="T4130">
        <f t="shared" si="1036"/>
        <v>0</v>
      </c>
      <c r="U4130">
        <v>0</v>
      </c>
      <c r="V4130">
        <f t="shared" si="1037"/>
        <v>-6.3689140090251672E-2</v>
      </c>
      <c r="W4130">
        <f t="shared" si="1038"/>
        <v>0.48408309493427837</v>
      </c>
      <c r="X4130">
        <f t="shared" si="1039"/>
        <v>4.0563065654357026E-3</v>
      </c>
      <c r="Y4130">
        <f t="shared" si="1040"/>
        <v>0</v>
      </c>
      <c r="Z4130" t="s">
        <v>4162</v>
      </c>
    </row>
    <row r="4131" spans="1:26" x14ac:dyDescent="0.25">
      <c r="A4131" t="s">
        <v>26</v>
      </c>
      <c r="B4131" t="s">
        <v>27</v>
      </c>
      <c r="C4131" t="s">
        <v>25</v>
      </c>
      <c r="D4131">
        <v>0</v>
      </c>
      <c r="F4131">
        <v>1</v>
      </c>
      <c r="G4131">
        <v>39.299999999999997</v>
      </c>
      <c r="H4131">
        <f t="shared" si="1025"/>
        <v>1</v>
      </c>
      <c r="I4131">
        <f t="shared" si="1026"/>
        <v>0</v>
      </c>
      <c r="J4131">
        <f t="shared" si="1027"/>
        <v>1</v>
      </c>
      <c r="K4131">
        <f t="shared" si="1028"/>
        <v>0</v>
      </c>
      <c r="L4131">
        <f t="shared" si="1029"/>
        <v>0</v>
      </c>
      <c r="M4131">
        <f t="shared" si="1030"/>
        <v>1</v>
      </c>
      <c r="N4131">
        <f t="shared" si="1031"/>
        <v>0</v>
      </c>
      <c r="O4131">
        <f t="shared" si="1032"/>
        <v>0</v>
      </c>
      <c r="P4131">
        <v>57</v>
      </c>
      <c r="Q4131">
        <f t="shared" si="1033"/>
        <v>1</v>
      </c>
      <c r="R4131">
        <f t="shared" si="1034"/>
        <v>0</v>
      </c>
      <c r="S4131">
        <f t="shared" si="1035"/>
        <v>0</v>
      </c>
      <c r="T4131">
        <f t="shared" si="1036"/>
        <v>0</v>
      </c>
      <c r="U4131">
        <v>1</v>
      </c>
      <c r="V4131">
        <f t="shared" si="1037"/>
        <v>0.46066579016897768</v>
      </c>
      <c r="W4131">
        <f t="shared" si="1038"/>
        <v>0.61317210818448509</v>
      </c>
      <c r="X4131">
        <f t="shared" si="1039"/>
        <v>0.29088138989405321</v>
      </c>
      <c r="Y4131">
        <f t="shared" si="1040"/>
        <v>1</v>
      </c>
      <c r="Z4131" t="s">
        <v>4163</v>
      </c>
    </row>
    <row r="4132" spans="1:26" x14ac:dyDescent="0.25">
      <c r="A4132" t="s">
        <v>26</v>
      </c>
      <c r="B4132" t="s">
        <v>30</v>
      </c>
      <c r="C4132" t="s">
        <v>35</v>
      </c>
      <c r="D4132">
        <v>0</v>
      </c>
      <c r="F4132">
        <v>1</v>
      </c>
      <c r="G4132">
        <v>84.05</v>
      </c>
      <c r="H4132">
        <f t="shared" si="1025"/>
        <v>1</v>
      </c>
      <c r="I4132">
        <f t="shared" si="1026"/>
        <v>0</v>
      </c>
      <c r="J4132">
        <f t="shared" si="1027"/>
        <v>0</v>
      </c>
      <c r="K4132">
        <f t="shared" si="1028"/>
        <v>1</v>
      </c>
      <c r="L4132">
        <f t="shared" si="1029"/>
        <v>0</v>
      </c>
      <c r="M4132">
        <f t="shared" si="1030"/>
        <v>1</v>
      </c>
      <c r="N4132">
        <f t="shared" si="1031"/>
        <v>0</v>
      </c>
      <c r="O4132">
        <f t="shared" si="1032"/>
        <v>0</v>
      </c>
      <c r="P4132">
        <v>34</v>
      </c>
      <c r="Q4132">
        <f t="shared" si="1033"/>
        <v>0</v>
      </c>
      <c r="R4132">
        <f t="shared" si="1034"/>
        <v>1</v>
      </c>
      <c r="S4132">
        <f t="shared" si="1035"/>
        <v>0</v>
      </c>
      <c r="T4132">
        <f t="shared" si="1036"/>
        <v>0</v>
      </c>
      <c r="U4132">
        <v>0</v>
      </c>
      <c r="V4132">
        <f t="shared" si="1037"/>
        <v>0.38880200690540845</v>
      </c>
      <c r="W4132">
        <f t="shared" si="1038"/>
        <v>0.59599427361397272</v>
      </c>
      <c r="X4132">
        <f t="shared" si="1039"/>
        <v>0.15116700057367327</v>
      </c>
      <c r="Y4132">
        <f t="shared" si="1040"/>
        <v>1</v>
      </c>
      <c r="Z4132" t="s">
        <v>4164</v>
      </c>
    </row>
    <row r="4133" spans="1:26" x14ac:dyDescent="0.25">
      <c r="A4133" t="s">
        <v>26</v>
      </c>
      <c r="B4133" t="s">
        <v>27</v>
      </c>
      <c r="C4133" t="s">
        <v>25</v>
      </c>
      <c r="D4133">
        <v>0</v>
      </c>
      <c r="F4133">
        <v>1</v>
      </c>
      <c r="G4133">
        <v>36.25</v>
      </c>
      <c r="H4133">
        <f t="shared" si="1025"/>
        <v>1</v>
      </c>
      <c r="I4133">
        <f t="shared" si="1026"/>
        <v>0</v>
      </c>
      <c r="J4133">
        <f t="shared" si="1027"/>
        <v>1</v>
      </c>
      <c r="K4133">
        <f t="shared" si="1028"/>
        <v>0</v>
      </c>
      <c r="L4133">
        <f t="shared" si="1029"/>
        <v>0</v>
      </c>
      <c r="M4133">
        <f t="shared" si="1030"/>
        <v>1</v>
      </c>
      <c r="N4133">
        <f t="shared" si="1031"/>
        <v>0</v>
      </c>
      <c r="O4133">
        <f t="shared" si="1032"/>
        <v>0</v>
      </c>
      <c r="P4133">
        <v>10</v>
      </c>
      <c r="Q4133">
        <f t="shared" si="1033"/>
        <v>1</v>
      </c>
      <c r="R4133">
        <f t="shared" si="1034"/>
        <v>0</v>
      </c>
      <c r="S4133">
        <f t="shared" si="1035"/>
        <v>0</v>
      </c>
      <c r="T4133">
        <f t="shared" si="1036"/>
        <v>0</v>
      </c>
      <c r="U4133">
        <v>0</v>
      </c>
      <c r="V4133">
        <f t="shared" si="1037"/>
        <v>0.4510475018983684</v>
      </c>
      <c r="W4133">
        <f t="shared" si="1038"/>
        <v>0.61088825802771496</v>
      </c>
      <c r="X4133">
        <f t="shared" si="1039"/>
        <v>0.20344384896875864</v>
      </c>
      <c r="Y4133">
        <f t="shared" si="1040"/>
        <v>1</v>
      </c>
      <c r="Z4133" t="s">
        <v>4165</v>
      </c>
    </row>
    <row r="4134" spans="1:26" x14ac:dyDescent="0.25">
      <c r="A4134" t="s">
        <v>26</v>
      </c>
      <c r="B4134" t="s">
        <v>30</v>
      </c>
      <c r="C4134" t="s">
        <v>23</v>
      </c>
      <c r="D4134">
        <v>0</v>
      </c>
      <c r="F4134">
        <v>1</v>
      </c>
      <c r="G4134">
        <v>20.25</v>
      </c>
      <c r="H4134">
        <f t="shared" si="1025"/>
        <v>1</v>
      </c>
      <c r="I4134">
        <f t="shared" si="1026"/>
        <v>0</v>
      </c>
      <c r="J4134">
        <f t="shared" si="1027"/>
        <v>0</v>
      </c>
      <c r="K4134">
        <f t="shared" si="1028"/>
        <v>0</v>
      </c>
      <c r="L4134">
        <f t="shared" si="1029"/>
        <v>1</v>
      </c>
      <c r="M4134">
        <f t="shared" si="1030"/>
        <v>1</v>
      </c>
      <c r="N4134">
        <f t="shared" si="1031"/>
        <v>0</v>
      </c>
      <c r="O4134">
        <f t="shared" si="1032"/>
        <v>0</v>
      </c>
      <c r="P4134">
        <v>1</v>
      </c>
      <c r="Q4134">
        <f t="shared" si="1033"/>
        <v>0</v>
      </c>
      <c r="R4134">
        <f t="shared" si="1034"/>
        <v>1</v>
      </c>
      <c r="S4134">
        <f t="shared" si="1035"/>
        <v>0</v>
      </c>
      <c r="T4134">
        <f t="shared" si="1036"/>
        <v>0</v>
      </c>
      <c r="U4134">
        <v>1</v>
      </c>
      <c r="V4134">
        <f t="shared" si="1037"/>
        <v>0.26060606236490003</v>
      </c>
      <c r="W4134">
        <f t="shared" si="1038"/>
        <v>0.56478526951591379</v>
      </c>
      <c r="X4134">
        <f t="shared" si="1039"/>
        <v>0.54670339501153808</v>
      </c>
      <c r="Y4134">
        <f t="shared" si="1040"/>
        <v>0</v>
      </c>
      <c r="Z4134" t="s">
        <v>4166</v>
      </c>
    </row>
    <row r="4135" spans="1:26" x14ac:dyDescent="0.25">
      <c r="A4135" t="s">
        <v>26</v>
      </c>
      <c r="B4135" t="s">
        <v>27</v>
      </c>
      <c r="C4135" t="s">
        <v>25</v>
      </c>
      <c r="D4135">
        <v>0</v>
      </c>
      <c r="F4135">
        <v>1</v>
      </c>
      <c r="G4135">
        <v>23.9</v>
      </c>
      <c r="H4135">
        <f t="shared" si="1025"/>
        <v>1</v>
      </c>
      <c r="I4135">
        <f t="shared" si="1026"/>
        <v>0</v>
      </c>
      <c r="J4135">
        <f t="shared" si="1027"/>
        <v>1</v>
      </c>
      <c r="K4135">
        <f t="shared" si="1028"/>
        <v>0</v>
      </c>
      <c r="L4135">
        <f t="shared" si="1029"/>
        <v>0</v>
      </c>
      <c r="M4135">
        <f t="shared" si="1030"/>
        <v>1</v>
      </c>
      <c r="N4135">
        <f t="shared" si="1031"/>
        <v>0</v>
      </c>
      <c r="O4135">
        <f t="shared" si="1032"/>
        <v>0</v>
      </c>
      <c r="P4135">
        <v>13</v>
      </c>
      <c r="Q4135">
        <f t="shared" si="1033"/>
        <v>1</v>
      </c>
      <c r="R4135">
        <f t="shared" si="1034"/>
        <v>0</v>
      </c>
      <c r="S4135">
        <f t="shared" si="1035"/>
        <v>0</v>
      </c>
      <c r="T4135">
        <f t="shared" si="1036"/>
        <v>0</v>
      </c>
      <c r="U4135">
        <v>1</v>
      </c>
      <c r="V4135">
        <f t="shared" si="1037"/>
        <v>0.43665633680774951</v>
      </c>
      <c r="W4135">
        <f t="shared" si="1038"/>
        <v>0.60746201497778207</v>
      </c>
      <c r="X4135">
        <f t="shared" si="1039"/>
        <v>0.31735608285886374</v>
      </c>
      <c r="Y4135">
        <f t="shared" si="1040"/>
        <v>1</v>
      </c>
      <c r="Z4135" t="s">
        <v>4167</v>
      </c>
    </row>
    <row r="4136" spans="1:26" x14ac:dyDescent="0.25">
      <c r="A4136" t="s">
        <v>26</v>
      </c>
      <c r="B4136" t="s">
        <v>27</v>
      </c>
      <c r="C4136" t="s">
        <v>35</v>
      </c>
      <c r="D4136">
        <v>0</v>
      </c>
      <c r="F4136">
        <v>1</v>
      </c>
      <c r="G4136">
        <v>98.6</v>
      </c>
      <c r="H4136">
        <f t="shared" si="1025"/>
        <v>1</v>
      </c>
      <c r="I4136">
        <f t="shared" si="1026"/>
        <v>0</v>
      </c>
      <c r="J4136">
        <f t="shared" si="1027"/>
        <v>0</v>
      </c>
      <c r="K4136">
        <f t="shared" si="1028"/>
        <v>1</v>
      </c>
      <c r="L4136">
        <f t="shared" si="1029"/>
        <v>0</v>
      </c>
      <c r="M4136">
        <f t="shared" si="1030"/>
        <v>1</v>
      </c>
      <c r="N4136">
        <f t="shared" si="1031"/>
        <v>0</v>
      </c>
      <c r="O4136">
        <f t="shared" si="1032"/>
        <v>0</v>
      </c>
      <c r="P4136">
        <v>56</v>
      </c>
      <c r="Q4136">
        <f t="shared" si="1033"/>
        <v>1</v>
      </c>
      <c r="R4136">
        <f t="shared" si="1034"/>
        <v>0</v>
      </c>
      <c r="S4136">
        <f t="shared" si="1035"/>
        <v>0</v>
      </c>
      <c r="T4136">
        <f t="shared" si="1036"/>
        <v>0</v>
      </c>
      <c r="U4136">
        <v>0</v>
      </c>
      <c r="V4136">
        <f t="shared" si="1037"/>
        <v>0.55311777616383695</v>
      </c>
      <c r="W4136">
        <f t="shared" si="1038"/>
        <v>0.63485863594415048</v>
      </c>
      <c r="X4136">
        <f t="shared" si="1039"/>
        <v>0.30593927430842843</v>
      </c>
      <c r="Y4136">
        <f t="shared" si="1040"/>
        <v>1</v>
      </c>
      <c r="Z4136" t="s">
        <v>4168</v>
      </c>
    </row>
    <row r="4137" spans="1:26" x14ac:dyDescent="0.25">
      <c r="A4137" t="s">
        <v>26</v>
      </c>
      <c r="B4137" t="s">
        <v>38</v>
      </c>
      <c r="C4137" t="s">
        <v>35</v>
      </c>
      <c r="D4137">
        <v>0</v>
      </c>
      <c r="F4137">
        <v>1</v>
      </c>
      <c r="G4137">
        <v>103.65</v>
      </c>
      <c r="H4137">
        <f t="shared" si="1025"/>
        <v>1</v>
      </c>
      <c r="I4137">
        <f t="shared" si="1026"/>
        <v>0</v>
      </c>
      <c r="J4137">
        <f t="shared" si="1027"/>
        <v>0</v>
      </c>
      <c r="K4137">
        <f t="shared" si="1028"/>
        <v>1</v>
      </c>
      <c r="L4137">
        <f t="shared" si="1029"/>
        <v>0</v>
      </c>
      <c r="M4137">
        <f t="shared" si="1030"/>
        <v>1</v>
      </c>
      <c r="N4137">
        <f t="shared" si="1031"/>
        <v>0</v>
      </c>
      <c r="O4137">
        <f t="shared" si="1032"/>
        <v>0</v>
      </c>
      <c r="P4137">
        <v>55</v>
      </c>
      <c r="Q4137">
        <f t="shared" si="1033"/>
        <v>0</v>
      </c>
      <c r="R4137">
        <f t="shared" si="1034"/>
        <v>0</v>
      </c>
      <c r="S4137">
        <f t="shared" si="1035"/>
        <v>1</v>
      </c>
      <c r="T4137">
        <f t="shared" si="1036"/>
        <v>0</v>
      </c>
      <c r="U4137">
        <v>0</v>
      </c>
      <c r="V4137">
        <f t="shared" si="1037"/>
        <v>0.41935949300151709</v>
      </c>
      <c r="W4137">
        <f t="shared" si="1038"/>
        <v>0.60332997201128036</v>
      </c>
      <c r="X4137">
        <f t="shared" si="1039"/>
        <v>0.17586238437048946</v>
      </c>
      <c r="Y4137">
        <f t="shared" si="1040"/>
        <v>1</v>
      </c>
      <c r="Z4137" t="s">
        <v>4169</v>
      </c>
    </row>
    <row r="4138" spans="1:26" x14ac:dyDescent="0.25">
      <c r="A4138" t="s">
        <v>45</v>
      </c>
      <c r="B4138" t="s">
        <v>38</v>
      </c>
      <c r="C4138" t="s">
        <v>25</v>
      </c>
      <c r="D4138">
        <v>0</v>
      </c>
      <c r="F4138">
        <v>1</v>
      </c>
      <c r="G4138">
        <v>92.9</v>
      </c>
      <c r="H4138">
        <f t="shared" si="1025"/>
        <v>1</v>
      </c>
      <c r="I4138">
        <f t="shared" si="1026"/>
        <v>0</v>
      </c>
      <c r="J4138">
        <f t="shared" si="1027"/>
        <v>1</v>
      </c>
      <c r="K4138">
        <f t="shared" si="1028"/>
        <v>0</v>
      </c>
      <c r="L4138">
        <f t="shared" si="1029"/>
        <v>0</v>
      </c>
      <c r="M4138">
        <f t="shared" si="1030"/>
        <v>0</v>
      </c>
      <c r="N4138">
        <f t="shared" si="1031"/>
        <v>0</v>
      </c>
      <c r="O4138">
        <f t="shared" si="1032"/>
        <v>1</v>
      </c>
      <c r="P4138">
        <v>36</v>
      </c>
      <c r="Q4138">
        <f t="shared" si="1033"/>
        <v>0</v>
      </c>
      <c r="R4138">
        <f t="shared" si="1034"/>
        <v>0</v>
      </c>
      <c r="S4138">
        <f t="shared" si="1035"/>
        <v>1</v>
      </c>
      <c r="T4138">
        <f t="shared" si="1036"/>
        <v>0</v>
      </c>
      <c r="U4138">
        <v>0</v>
      </c>
      <c r="V4138">
        <f t="shared" si="1037"/>
        <v>7.1210742726443871E-2</v>
      </c>
      <c r="W4138">
        <f t="shared" si="1038"/>
        <v>0.51779516642100998</v>
      </c>
      <c r="X4138">
        <f t="shared" si="1039"/>
        <v>5.0709698796517783E-3</v>
      </c>
      <c r="Y4138">
        <f t="shared" si="1040"/>
        <v>0</v>
      </c>
      <c r="Z4138" t="s">
        <v>4170</v>
      </c>
    </row>
    <row r="4139" spans="1:26" x14ac:dyDescent="0.25">
      <c r="A4139" t="s">
        <v>29</v>
      </c>
      <c r="B4139" t="s">
        <v>33</v>
      </c>
      <c r="C4139" t="s">
        <v>23</v>
      </c>
      <c r="D4139">
        <v>0</v>
      </c>
      <c r="F4139">
        <v>1</v>
      </c>
      <c r="G4139">
        <v>19.899999999999999</v>
      </c>
      <c r="H4139">
        <f t="shared" si="1025"/>
        <v>1</v>
      </c>
      <c r="I4139">
        <f t="shared" si="1026"/>
        <v>0</v>
      </c>
      <c r="J4139">
        <f t="shared" si="1027"/>
        <v>0</v>
      </c>
      <c r="K4139">
        <f t="shared" si="1028"/>
        <v>0</v>
      </c>
      <c r="L4139">
        <f t="shared" si="1029"/>
        <v>1</v>
      </c>
      <c r="M4139">
        <f t="shared" si="1030"/>
        <v>0</v>
      </c>
      <c r="N4139">
        <f t="shared" si="1031"/>
        <v>1</v>
      </c>
      <c r="O4139">
        <f t="shared" si="1032"/>
        <v>0</v>
      </c>
      <c r="P4139">
        <v>47</v>
      </c>
      <c r="Q4139">
        <f t="shared" si="1033"/>
        <v>0</v>
      </c>
      <c r="R4139">
        <f t="shared" si="1034"/>
        <v>0</v>
      </c>
      <c r="S4139">
        <f t="shared" si="1035"/>
        <v>0</v>
      </c>
      <c r="T4139">
        <f t="shared" si="1036"/>
        <v>1</v>
      </c>
      <c r="U4139">
        <v>0</v>
      </c>
      <c r="V4139">
        <f t="shared" si="1037"/>
        <v>-1.1394455571122678E-2</v>
      </c>
      <c r="W4139">
        <f t="shared" si="1038"/>
        <v>0.49715141692730641</v>
      </c>
      <c r="X4139">
        <f t="shared" si="1039"/>
        <v>1.2983361776228863E-4</v>
      </c>
      <c r="Y4139">
        <f t="shared" si="1040"/>
        <v>0</v>
      </c>
      <c r="Z4139" t="s">
        <v>4171</v>
      </c>
    </row>
    <row r="4140" spans="1:26" x14ac:dyDescent="0.25">
      <c r="A4140" t="s">
        <v>26</v>
      </c>
      <c r="B4140" t="s">
        <v>38</v>
      </c>
      <c r="C4140" t="s">
        <v>23</v>
      </c>
      <c r="D4140">
        <v>0</v>
      </c>
      <c r="F4140">
        <v>1</v>
      </c>
      <c r="G4140">
        <v>20.100000000000001</v>
      </c>
      <c r="H4140">
        <f t="shared" si="1025"/>
        <v>1</v>
      </c>
      <c r="I4140">
        <f t="shared" si="1026"/>
        <v>0</v>
      </c>
      <c r="J4140">
        <f t="shared" si="1027"/>
        <v>0</v>
      </c>
      <c r="K4140">
        <f t="shared" si="1028"/>
        <v>0</v>
      </c>
      <c r="L4140">
        <f t="shared" si="1029"/>
        <v>1</v>
      </c>
      <c r="M4140">
        <f t="shared" si="1030"/>
        <v>1</v>
      </c>
      <c r="N4140">
        <f t="shared" si="1031"/>
        <v>0</v>
      </c>
      <c r="O4140">
        <f t="shared" si="1032"/>
        <v>0</v>
      </c>
      <c r="P4140">
        <v>12</v>
      </c>
      <c r="Q4140">
        <f t="shared" si="1033"/>
        <v>0</v>
      </c>
      <c r="R4140">
        <f t="shared" si="1034"/>
        <v>0</v>
      </c>
      <c r="S4140">
        <f t="shared" si="1035"/>
        <v>1</v>
      </c>
      <c r="T4140">
        <f t="shared" si="1036"/>
        <v>0</v>
      </c>
      <c r="U4140">
        <v>0</v>
      </c>
      <c r="V4140">
        <f t="shared" si="1037"/>
        <v>0.26523537331369573</v>
      </c>
      <c r="W4140">
        <f t="shared" si="1038"/>
        <v>0.56592282423106088</v>
      </c>
      <c r="X4140">
        <f t="shared" si="1039"/>
        <v>7.0349803256855539E-2</v>
      </c>
      <c r="Y4140">
        <f t="shared" si="1040"/>
        <v>0</v>
      </c>
      <c r="Z4140" t="s">
        <v>4172</v>
      </c>
    </row>
    <row r="4141" spans="1:26" x14ac:dyDescent="0.25">
      <c r="A4141" t="s">
        <v>26</v>
      </c>
      <c r="B4141" t="s">
        <v>27</v>
      </c>
      <c r="C4141" t="s">
        <v>35</v>
      </c>
      <c r="D4141">
        <v>0</v>
      </c>
      <c r="F4141">
        <v>1</v>
      </c>
      <c r="G4141">
        <v>85.45</v>
      </c>
      <c r="H4141">
        <f t="shared" si="1025"/>
        <v>1</v>
      </c>
      <c r="I4141">
        <f t="shared" si="1026"/>
        <v>0</v>
      </c>
      <c r="J4141">
        <f t="shared" si="1027"/>
        <v>0</v>
      </c>
      <c r="K4141">
        <f t="shared" si="1028"/>
        <v>1</v>
      </c>
      <c r="L4141">
        <f t="shared" si="1029"/>
        <v>0</v>
      </c>
      <c r="M4141">
        <f t="shared" si="1030"/>
        <v>1</v>
      </c>
      <c r="N4141">
        <f t="shared" si="1031"/>
        <v>0</v>
      </c>
      <c r="O4141">
        <f t="shared" si="1032"/>
        <v>0</v>
      </c>
      <c r="P4141">
        <v>1</v>
      </c>
      <c r="Q4141">
        <f t="shared" si="1033"/>
        <v>1</v>
      </c>
      <c r="R4141">
        <f t="shared" si="1034"/>
        <v>0</v>
      </c>
      <c r="S4141">
        <f t="shared" si="1035"/>
        <v>0</v>
      </c>
      <c r="T4141">
        <f t="shared" si="1036"/>
        <v>0</v>
      </c>
      <c r="U4141">
        <v>1</v>
      </c>
      <c r="V4141">
        <f t="shared" si="1037"/>
        <v>0.54630764658631159</v>
      </c>
      <c r="W4141">
        <f t="shared" si="1038"/>
        <v>0.63327851328104945</v>
      </c>
      <c r="X4141">
        <f t="shared" si="1039"/>
        <v>0.20583675154605113</v>
      </c>
      <c r="Y4141">
        <f t="shared" si="1040"/>
        <v>1</v>
      </c>
      <c r="Z4141" t="s">
        <v>4173</v>
      </c>
    </row>
    <row r="4142" spans="1:26" x14ac:dyDescent="0.25">
      <c r="A4142" t="s">
        <v>26</v>
      </c>
      <c r="B4142" t="s">
        <v>27</v>
      </c>
      <c r="C4142" t="s">
        <v>35</v>
      </c>
      <c r="D4142">
        <v>1</v>
      </c>
      <c r="F4142">
        <v>1</v>
      </c>
      <c r="G4142">
        <v>80.5</v>
      </c>
      <c r="H4142">
        <f t="shared" si="1025"/>
        <v>0</v>
      </c>
      <c r="I4142">
        <f t="shared" si="1026"/>
        <v>1</v>
      </c>
      <c r="J4142">
        <f t="shared" si="1027"/>
        <v>0</v>
      </c>
      <c r="K4142">
        <f t="shared" si="1028"/>
        <v>1</v>
      </c>
      <c r="L4142">
        <f t="shared" si="1029"/>
        <v>0</v>
      </c>
      <c r="M4142">
        <f t="shared" si="1030"/>
        <v>1</v>
      </c>
      <c r="N4142">
        <f t="shared" si="1031"/>
        <v>0</v>
      </c>
      <c r="O4142">
        <f t="shared" si="1032"/>
        <v>0</v>
      </c>
      <c r="P4142">
        <v>24</v>
      </c>
      <c r="Q4142">
        <f t="shared" si="1033"/>
        <v>1</v>
      </c>
      <c r="R4142">
        <f t="shared" si="1034"/>
        <v>0</v>
      </c>
      <c r="S4142">
        <f t="shared" si="1035"/>
        <v>0</v>
      </c>
      <c r="T4142">
        <f t="shared" si="1036"/>
        <v>0</v>
      </c>
      <c r="U4142">
        <v>0</v>
      </c>
      <c r="V4142">
        <f t="shared" si="1037"/>
        <v>0.52489887318732842</v>
      </c>
      <c r="W4142">
        <f t="shared" si="1038"/>
        <v>0.62829257134319827</v>
      </c>
      <c r="X4142">
        <f t="shared" si="1039"/>
        <v>0.27551882707332709</v>
      </c>
      <c r="Y4142">
        <f t="shared" si="1040"/>
        <v>1</v>
      </c>
      <c r="Z4142" t="s">
        <v>4174</v>
      </c>
    </row>
    <row r="4143" spans="1:26" x14ac:dyDescent="0.25">
      <c r="A4143" t="s">
        <v>29</v>
      </c>
      <c r="B4143" t="s">
        <v>33</v>
      </c>
      <c r="C4143" t="s">
        <v>35</v>
      </c>
      <c r="D4143">
        <v>0</v>
      </c>
      <c r="F4143">
        <v>1</v>
      </c>
      <c r="G4143">
        <v>99.9</v>
      </c>
      <c r="H4143">
        <f t="shared" si="1025"/>
        <v>1</v>
      </c>
      <c r="I4143">
        <f t="shared" si="1026"/>
        <v>0</v>
      </c>
      <c r="J4143">
        <f t="shared" si="1027"/>
        <v>0</v>
      </c>
      <c r="K4143">
        <f t="shared" si="1028"/>
        <v>1</v>
      </c>
      <c r="L4143">
        <f t="shared" si="1029"/>
        <v>0</v>
      </c>
      <c r="M4143">
        <f t="shared" si="1030"/>
        <v>0</v>
      </c>
      <c r="N4143">
        <f t="shared" si="1031"/>
        <v>1</v>
      </c>
      <c r="O4143">
        <f t="shared" si="1032"/>
        <v>0</v>
      </c>
      <c r="P4143">
        <v>63</v>
      </c>
      <c r="Q4143">
        <f t="shared" si="1033"/>
        <v>0</v>
      </c>
      <c r="R4143">
        <f t="shared" si="1034"/>
        <v>0</v>
      </c>
      <c r="S4143">
        <f t="shared" si="1035"/>
        <v>0</v>
      </c>
      <c r="T4143">
        <f t="shared" si="1036"/>
        <v>1</v>
      </c>
      <c r="U4143">
        <v>1</v>
      </c>
      <c r="V4143">
        <f t="shared" si="1037"/>
        <v>0.15574963576536999</v>
      </c>
      <c r="W4143">
        <f t="shared" si="1038"/>
        <v>0.53885888760567513</v>
      </c>
      <c r="X4143">
        <f t="shared" si="1039"/>
        <v>0.71275867751030531</v>
      </c>
      <c r="Y4143">
        <f t="shared" si="1040"/>
        <v>0</v>
      </c>
      <c r="Z4143" t="s">
        <v>4175</v>
      </c>
    </row>
    <row r="4144" spans="1:26" x14ac:dyDescent="0.25">
      <c r="A4144" t="s">
        <v>26</v>
      </c>
      <c r="B4144" t="s">
        <v>27</v>
      </c>
      <c r="C4144" t="s">
        <v>25</v>
      </c>
      <c r="D4144">
        <v>1</v>
      </c>
      <c r="F4144">
        <v>1</v>
      </c>
      <c r="G4144">
        <v>39.85</v>
      </c>
      <c r="H4144">
        <f t="shared" si="1025"/>
        <v>0</v>
      </c>
      <c r="I4144">
        <f t="shared" si="1026"/>
        <v>1</v>
      </c>
      <c r="J4144">
        <f t="shared" si="1027"/>
        <v>1</v>
      </c>
      <c r="K4144">
        <f t="shared" si="1028"/>
        <v>0</v>
      </c>
      <c r="L4144">
        <f t="shared" si="1029"/>
        <v>0</v>
      </c>
      <c r="M4144">
        <f t="shared" si="1030"/>
        <v>1</v>
      </c>
      <c r="N4144">
        <f t="shared" si="1031"/>
        <v>0</v>
      </c>
      <c r="O4144">
        <f t="shared" si="1032"/>
        <v>0</v>
      </c>
      <c r="P4144">
        <v>35</v>
      </c>
      <c r="Q4144">
        <f t="shared" si="1033"/>
        <v>1</v>
      </c>
      <c r="R4144">
        <f t="shared" si="1034"/>
        <v>0</v>
      </c>
      <c r="S4144">
        <f t="shared" si="1035"/>
        <v>0</v>
      </c>
      <c r="T4144">
        <f t="shared" si="1036"/>
        <v>0</v>
      </c>
      <c r="U4144">
        <v>0</v>
      </c>
      <c r="V4144">
        <f t="shared" si="1037"/>
        <v>0.45666010138540869</v>
      </c>
      <c r="W4144">
        <f t="shared" si="1038"/>
        <v>0.61222156091167101</v>
      </c>
      <c r="X4144">
        <f t="shared" si="1039"/>
        <v>0.20853844819733175</v>
      </c>
      <c r="Y4144">
        <f t="shared" si="1040"/>
        <v>1</v>
      </c>
      <c r="Z4144" t="s">
        <v>4176</v>
      </c>
    </row>
    <row r="4145" spans="1:26" x14ac:dyDescent="0.25">
      <c r="A4145" t="s">
        <v>29</v>
      </c>
      <c r="B4145" t="s">
        <v>38</v>
      </c>
      <c r="C4145" t="s">
        <v>25</v>
      </c>
      <c r="D4145">
        <v>0</v>
      </c>
      <c r="F4145">
        <v>1</v>
      </c>
      <c r="G4145">
        <v>60.5</v>
      </c>
      <c r="H4145">
        <f t="shared" si="1025"/>
        <v>1</v>
      </c>
      <c r="I4145">
        <f t="shared" si="1026"/>
        <v>0</v>
      </c>
      <c r="J4145">
        <f t="shared" si="1027"/>
        <v>1</v>
      </c>
      <c r="K4145">
        <f t="shared" si="1028"/>
        <v>0</v>
      </c>
      <c r="L4145">
        <f t="shared" si="1029"/>
        <v>0</v>
      </c>
      <c r="M4145">
        <f t="shared" si="1030"/>
        <v>0</v>
      </c>
      <c r="N4145">
        <f t="shared" si="1031"/>
        <v>1</v>
      </c>
      <c r="O4145">
        <f t="shared" si="1032"/>
        <v>0</v>
      </c>
      <c r="P4145">
        <v>67</v>
      </c>
      <c r="Q4145">
        <f t="shared" si="1033"/>
        <v>0</v>
      </c>
      <c r="R4145">
        <f t="shared" si="1034"/>
        <v>0</v>
      </c>
      <c r="S4145">
        <f t="shared" si="1035"/>
        <v>1</v>
      </c>
      <c r="T4145">
        <f t="shared" si="1036"/>
        <v>0</v>
      </c>
      <c r="U4145">
        <v>0</v>
      </c>
      <c r="V4145">
        <f t="shared" si="1037"/>
        <v>8.5494572646992492E-2</v>
      </c>
      <c r="W4145">
        <f t="shared" si="1038"/>
        <v>0.52136063376738739</v>
      </c>
      <c r="X4145">
        <f t="shared" si="1039"/>
        <v>7.3093219520918764E-3</v>
      </c>
      <c r="Y4145">
        <f t="shared" si="1040"/>
        <v>0</v>
      </c>
      <c r="Z4145" t="s">
        <v>4177</v>
      </c>
    </row>
    <row r="4146" spans="1:26" x14ac:dyDescent="0.25">
      <c r="A4146" t="s">
        <v>26</v>
      </c>
      <c r="B4146" t="s">
        <v>27</v>
      </c>
      <c r="C4146" t="s">
        <v>35</v>
      </c>
      <c r="D4146">
        <v>0</v>
      </c>
      <c r="F4146">
        <v>1</v>
      </c>
      <c r="G4146">
        <v>84.8</v>
      </c>
      <c r="H4146">
        <f t="shared" si="1025"/>
        <v>1</v>
      </c>
      <c r="I4146">
        <f t="shared" si="1026"/>
        <v>0</v>
      </c>
      <c r="J4146">
        <f t="shared" si="1027"/>
        <v>0</v>
      </c>
      <c r="K4146">
        <f t="shared" si="1028"/>
        <v>1</v>
      </c>
      <c r="L4146">
        <f t="shared" si="1029"/>
        <v>0</v>
      </c>
      <c r="M4146">
        <f t="shared" si="1030"/>
        <v>1</v>
      </c>
      <c r="N4146">
        <f t="shared" si="1031"/>
        <v>0</v>
      </c>
      <c r="O4146">
        <f t="shared" si="1032"/>
        <v>0</v>
      </c>
      <c r="P4146">
        <v>25</v>
      </c>
      <c r="Q4146">
        <f t="shared" si="1033"/>
        <v>1</v>
      </c>
      <c r="R4146">
        <f t="shared" si="1034"/>
        <v>0</v>
      </c>
      <c r="S4146">
        <f t="shared" si="1035"/>
        <v>0</v>
      </c>
      <c r="T4146">
        <f t="shared" si="1036"/>
        <v>0</v>
      </c>
      <c r="U4146">
        <v>1</v>
      </c>
      <c r="V4146">
        <f t="shared" si="1037"/>
        <v>0.53160281146351551</v>
      </c>
      <c r="W4146">
        <f t="shared" si="1038"/>
        <v>0.62985686464703838</v>
      </c>
      <c r="X4146">
        <f t="shared" si="1039"/>
        <v>0.21939592622888299</v>
      </c>
      <c r="Y4146">
        <f t="shared" si="1040"/>
        <v>1</v>
      </c>
      <c r="Z4146" t="s">
        <v>4178</v>
      </c>
    </row>
    <row r="4147" spans="1:26" x14ac:dyDescent="0.25">
      <c r="A4147" t="s">
        <v>26</v>
      </c>
      <c r="B4147" t="s">
        <v>30</v>
      </c>
      <c r="C4147" t="s">
        <v>35</v>
      </c>
      <c r="D4147">
        <v>0</v>
      </c>
      <c r="F4147">
        <v>1</v>
      </c>
      <c r="G4147">
        <v>103.85</v>
      </c>
      <c r="H4147">
        <f t="shared" si="1025"/>
        <v>1</v>
      </c>
      <c r="I4147">
        <f t="shared" si="1026"/>
        <v>0</v>
      </c>
      <c r="J4147">
        <f t="shared" si="1027"/>
        <v>0</v>
      </c>
      <c r="K4147">
        <f t="shared" si="1028"/>
        <v>1</v>
      </c>
      <c r="L4147">
        <f t="shared" si="1029"/>
        <v>0</v>
      </c>
      <c r="M4147">
        <f t="shared" si="1030"/>
        <v>1</v>
      </c>
      <c r="N4147">
        <f t="shared" si="1031"/>
        <v>0</v>
      </c>
      <c r="O4147">
        <f t="shared" si="1032"/>
        <v>0</v>
      </c>
      <c r="P4147">
        <v>21</v>
      </c>
      <c r="Q4147">
        <f t="shared" si="1033"/>
        <v>0</v>
      </c>
      <c r="R4147">
        <f t="shared" si="1034"/>
        <v>1</v>
      </c>
      <c r="S4147">
        <f t="shared" si="1035"/>
        <v>0</v>
      </c>
      <c r="T4147">
        <f t="shared" si="1036"/>
        <v>0</v>
      </c>
      <c r="U4147">
        <v>0</v>
      </c>
      <c r="V4147">
        <f t="shared" si="1037"/>
        <v>0.41967130408413045</v>
      </c>
      <c r="W4147">
        <f t="shared" si="1038"/>
        <v>0.60340459314423334</v>
      </c>
      <c r="X4147">
        <f t="shared" si="1039"/>
        <v>0.17612400347167467</v>
      </c>
      <c r="Y4147">
        <f t="shared" si="1040"/>
        <v>1</v>
      </c>
      <c r="Z4147" t="s">
        <v>4179</v>
      </c>
    </row>
    <row r="4148" spans="1:26" x14ac:dyDescent="0.25">
      <c r="A4148" t="s">
        <v>26</v>
      </c>
      <c r="B4148" t="s">
        <v>33</v>
      </c>
      <c r="C4148" t="s">
        <v>25</v>
      </c>
      <c r="D4148">
        <v>0</v>
      </c>
      <c r="F4148">
        <v>1</v>
      </c>
      <c r="G4148">
        <v>67.8</v>
      </c>
      <c r="H4148">
        <f t="shared" si="1025"/>
        <v>1</v>
      </c>
      <c r="I4148">
        <f t="shared" si="1026"/>
        <v>0</v>
      </c>
      <c r="J4148">
        <f t="shared" si="1027"/>
        <v>1</v>
      </c>
      <c r="K4148">
        <f t="shared" si="1028"/>
        <v>0</v>
      </c>
      <c r="L4148">
        <f t="shared" si="1029"/>
        <v>0</v>
      </c>
      <c r="M4148">
        <f t="shared" si="1030"/>
        <v>1</v>
      </c>
      <c r="N4148">
        <f t="shared" si="1031"/>
        <v>0</v>
      </c>
      <c r="O4148">
        <f t="shared" si="1032"/>
        <v>0</v>
      </c>
      <c r="P4148">
        <v>13</v>
      </c>
      <c r="Q4148">
        <f t="shared" si="1033"/>
        <v>0</v>
      </c>
      <c r="R4148">
        <f t="shared" si="1034"/>
        <v>0</v>
      </c>
      <c r="S4148">
        <f t="shared" si="1035"/>
        <v>0</v>
      </c>
      <c r="T4148">
        <f t="shared" si="1036"/>
        <v>1</v>
      </c>
      <c r="U4148">
        <v>0</v>
      </c>
      <c r="V4148">
        <f t="shared" si="1037"/>
        <v>0.36833052570382924</v>
      </c>
      <c r="W4148">
        <f t="shared" si="1038"/>
        <v>0.59105551307429227</v>
      </c>
      <c r="X4148">
        <f t="shared" si="1039"/>
        <v>0.1356673761652592</v>
      </c>
      <c r="Y4148">
        <f t="shared" si="1040"/>
        <v>1</v>
      </c>
      <c r="Z4148" t="s">
        <v>4180</v>
      </c>
    </row>
    <row r="4149" spans="1:26" x14ac:dyDescent="0.25">
      <c r="A4149" t="s">
        <v>26</v>
      </c>
      <c r="B4149" t="s">
        <v>27</v>
      </c>
      <c r="C4149" t="s">
        <v>35</v>
      </c>
      <c r="D4149">
        <v>0</v>
      </c>
      <c r="F4149">
        <v>1</v>
      </c>
      <c r="G4149">
        <v>75.2</v>
      </c>
      <c r="H4149">
        <f t="shared" si="1025"/>
        <v>1</v>
      </c>
      <c r="I4149">
        <f t="shared" si="1026"/>
        <v>0</v>
      </c>
      <c r="J4149">
        <f t="shared" si="1027"/>
        <v>0</v>
      </c>
      <c r="K4149">
        <f t="shared" si="1028"/>
        <v>1</v>
      </c>
      <c r="L4149">
        <f t="shared" si="1029"/>
        <v>0</v>
      </c>
      <c r="M4149">
        <f t="shared" si="1030"/>
        <v>1</v>
      </c>
      <c r="N4149">
        <f t="shared" si="1031"/>
        <v>0</v>
      </c>
      <c r="O4149">
        <f t="shared" si="1032"/>
        <v>0</v>
      </c>
      <c r="P4149">
        <v>35</v>
      </c>
      <c r="Q4149">
        <f t="shared" si="1033"/>
        <v>1</v>
      </c>
      <c r="R4149">
        <f t="shared" si="1034"/>
        <v>0</v>
      </c>
      <c r="S4149">
        <f t="shared" si="1035"/>
        <v>0</v>
      </c>
      <c r="T4149">
        <f t="shared" si="1036"/>
        <v>0</v>
      </c>
      <c r="U4149">
        <v>1</v>
      </c>
      <c r="V4149">
        <f t="shared" si="1037"/>
        <v>0.5254641593416215</v>
      </c>
      <c r="W4149">
        <f t="shared" si="1038"/>
        <v>0.62842457926908479</v>
      </c>
      <c r="X4149">
        <f t="shared" si="1039"/>
        <v>0.22518426406935399</v>
      </c>
      <c r="Y4149">
        <f t="shared" si="1040"/>
        <v>1</v>
      </c>
      <c r="Z4149" t="s">
        <v>4181</v>
      </c>
    </row>
    <row r="4150" spans="1:26" x14ac:dyDescent="0.25">
      <c r="A4150" t="s">
        <v>45</v>
      </c>
      <c r="B4150" t="s">
        <v>33</v>
      </c>
      <c r="C4150" t="s">
        <v>23</v>
      </c>
      <c r="D4150">
        <v>1</v>
      </c>
      <c r="F4150">
        <v>1</v>
      </c>
      <c r="G4150">
        <v>24.85</v>
      </c>
      <c r="H4150">
        <f t="shared" si="1025"/>
        <v>0</v>
      </c>
      <c r="I4150">
        <f t="shared" si="1026"/>
        <v>1</v>
      </c>
      <c r="J4150">
        <f t="shared" si="1027"/>
        <v>0</v>
      </c>
      <c r="K4150">
        <f t="shared" si="1028"/>
        <v>0</v>
      </c>
      <c r="L4150">
        <f t="shared" si="1029"/>
        <v>1</v>
      </c>
      <c r="M4150">
        <f t="shared" si="1030"/>
        <v>0</v>
      </c>
      <c r="N4150">
        <f t="shared" si="1031"/>
        <v>0</v>
      </c>
      <c r="O4150">
        <f t="shared" si="1032"/>
        <v>1</v>
      </c>
      <c r="P4150">
        <v>71</v>
      </c>
      <c r="Q4150">
        <f t="shared" si="1033"/>
        <v>0</v>
      </c>
      <c r="R4150">
        <f t="shared" si="1034"/>
        <v>0</v>
      </c>
      <c r="S4150">
        <f t="shared" si="1035"/>
        <v>0</v>
      </c>
      <c r="T4150">
        <f t="shared" si="1036"/>
        <v>1</v>
      </c>
      <c r="U4150">
        <v>0</v>
      </c>
      <c r="V4150">
        <f t="shared" si="1037"/>
        <v>-6.3611187319598334E-2</v>
      </c>
      <c r="W4150">
        <f t="shared" si="1038"/>
        <v>0.48410256340191943</v>
      </c>
      <c r="X4150">
        <f t="shared" si="1039"/>
        <v>4.0463831522090281E-3</v>
      </c>
      <c r="Y4150">
        <f t="shared" si="1040"/>
        <v>0</v>
      </c>
      <c r="Z4150" t="s">
        <v>4182</v>
      </c>
    </row>
    <row r="4151" spans="1:26" x14ac:dyDescent="0.25">
      <c r="A4151" t="s">
        <v>26</v>
      </c>
      <c r="B4151" t="s">
        <v>38</v>
      </c>
      <c r="C4151" t="s">
        <v>23</v>
      </c>
      <c r="D4151">
        <v>0</v>
      </c>
      <c r="F4151">
        <v>1</v>
      </c>
      <c r="G4151">
        <v>19.350000000000001</v>
      </c>
      <c r="H4151">
        <f t="shared" si="1025"/>
        <v>1</v>
      </c>
      <c r="I4151">
        <f t="shared" si="1026"/>
        <v>0</v>
      </c>
      <c r="J4151">
        <f t="shared" si="1027"/>
        <v>0</v>
      </c>
      <c r="K4151">
        <f t="shared" si="1028"/>
        <v>0</v>
      </c>
      <c r="L4151">
        <f t="shared" si="1029"/>
        <v>1</v>
      </c>
      <c r="M4151">
        <f t="shared" si="1030"/>
        <v>1</v>
      </c>
      <c r="N4151">
        <f t="shared" si="1031"/>
        <v>0</v>
      </c>
      <c r="O4151">
        <f t="shared" si="1032"/>
        <v>0</v>
      </c>
      <c r="P4151">
        <v>29</v>
      </c>
      <c r="Q4151">
        <f t="shared" si="1033"/>
        <v>0</v>
      </c>
      <c r="R4151">
        <f t="shared" si="1034"/>
        <v>0</v>
      </c>
      <c r="S4151">
        <f t="shared" si="1035"/>
        <v>1</v>
      </c>
      <c r="T4151">
        <f t="shared" si="1036"/>
        <v>0</v>
      </c>
      <c r="U4151">
        <v>0</v>
      </c>
      <c r="V4151">
        <f t="shared" si="1037"/>
        <v>0.25920291249313993</v>
      </c>
      <c r="W4151">
        <f t="shared" si="1038"/>
        <v>0.564440339953311</v>
      </c>
      <c r="X4151">
        <f t="shared" si="1039"/>
        <v>6.7186149844926352E-2</v>
      </c>
      <c r="Y4151">
        <f t="shared" si="1040"/>
        <v>0</v>
      </c>
      <c r="Z4151" t="s">
        <v>4183</v>
      </c>
    </row>
    <row r="4152" spans="1:26" x14ac:dyDescent="0.25">
      <c r="A4152" t="s">
        <v>45</v>
      </c>
      <c r="B4152" t="s">
        <v>27</v>
      </c>
      <c r="C4152" t="s">
        <v>25</v>
      </c>
      <c r="D4152">
        <v>0</v>
      </c>
      <c r="F4152">
        <v>1</v>
      </c>
      <c r="G4152">
        <v>49.35</v>
      </c>
      <c r="H4152">
        <f t="shared" si="1025"/>
        <v>1</v>
      </c>
      <c r="I4152">
        <f t="shared" si="1026"/>
        <v>0</v>
      </c>
      <c r="J4152">
        <f t="shared" si="1027"/>
        <v>1</v>
      </c>
      <c r="K4152">
        <f t="shared" si="1028"/>
        <v>0</v>
      </c>
      <c r="L4152">
        <f t="shared" si="1029"/>
        <v>0</v>
      </c>
      <c r="M4152">
        <f t="shared" si="1030"/>
        <v>0</v>
      </c>
      <c r="N4152">
        <f t="shared" si="1031"/>
        <v>0</v>
      </c>
      <c r="O4152">
        <f t="shared" si="1032"/>
        <v>1</v>
      </c>
      <c r="P4152">
        <v>71</v>
      </c>
      <c r="Q4152">
        <f t="shared" si="1033"/>
        <v>1</v>
      </c>
      <c r="R4152">
        <f t="shared" si="1034"/>
        <v>0</v>
      </c>
      <c r="S4152">
        <f t="shared" si="1035"/>
        <v>0</v>
      </c>
      <c r="T4152">
        <f t="shared" si="1036"/>
        <v>0</v>
      </c>
      <c r="U4152">
        <v>1</v>
      </c>
      <c r="V4152">
        <f t="shared" si="1037"/>
        <v>0.15863684158999575</v>
      </c>
      <c r="W4152">
        <f t="shared" si="1038"/>
        <v>0.53957624836146678</v>
      </c>
      <c r="X4152">
        <f t="shared" si="1039"/>
        <v>0.70789196432965795</v>
      </c>
      <c r="Y4152">
        <f t="shared" si="1040"/>
        <v>0</v>
      </c>
      <c r="Z4152" t="s">
        <v>4184</v>
      </c>
    </row>
    <row r="4153" spans="1:26" x14ac:dyDescent="0.25">
      <c r="A4153" t="s">
        <v>26</v>
      </c>
      <c r="B4153" t="s">
        <v>27</v>
      </c>
      <c r="C4153" t="s">
        <v>35</v>
      </c>
      <c r="D4153">
        <v>1</v>
      </c>
      <c r="F4153">
        <v>1</v>
      </c>
      <c r="G4153">
        <v>89</v>
      </c>
      <c r="H4153">
        <f t="shared" si="1025"/>
        <v>0</v>
      </c>
      <c r="I4153">
        <f t="shared" si="1026"/>
        <v>1</v>
      </c>
      <c r="J4153">
        <f t="shared" si="1027"/>
        <v>0</v>
      </c>
      <c r="K4153">
        <f t="shared" si="1028"/>
        <v>1</v>
      </c>
      <c r="L4153">
        <f t="shared" si="1029"/>
        <v>0</v>
      </c>
      <c r="M4153">
        <f t="shared" si="1030"/>
        <v>1</v>
      </c>
      <c r="N4153">
        <f t="shared" si="1031"/>
        <v>0</v>
      </c>
      <c r="O4153">
        <f t="shared" si="1032"/>
        <v>0</v>
      </c>
      <c r="P4153">
        <v>7</v>
      </c>
      <c r="Q4153">
        <f t="shared" si="1033"/>
        <v>1</v>
      </c>
      <c r="R4153">
        <f t="shared" si="1034"/>
        <v>0</v>
      </c>
      <c r="S4153">
        <f t="shared" si="1035"/>
        <v>0</v>
      </c>
      <c r="T4153">
        <f t="shared" si="1036"/>
        <v>0</v>
      </c>
      <c r="U4153">
        <v>0</v>
      </c>
      <c r="V4153">
        <f t="shared" si="1037"/>
        <v>0.54697912404194282</v>
      </c>
      <c r="W4153">
        <f t="shared" si="1038"/>
        <v>0.63343444112167513</v>
      </c>
      <c r="X4153">
        <f t="shared" si="1039"/>
        <v>0.29918616213769106</v>
      </c>
      <c r="Y4153">
        <f t="shared" si="1040"/>
        <v>1</v>
      </c>
      <c r="Z4153" t="s">
        <v>4185</v>
      </c>
    </row>
    <row r="4154" spans="1:26" x14ac:dyDescent="0.25">
      <c r="A4154" t="s">
        <v>26</v>
      </c>
      <c r="B4154" t="s">
        <v>27</v>
      </c>
      <c r="C4154" t="s">
        <v>25</v>
      </c>
      <c r="D4154">
        <v>1</v>
      </c>
      <c r="F4154">
        <v>1</v>
      </c>
      <c r="G4154">
        <v>55</v>
      </c>
      <c r="H4154">
        <f t="shared" si="1025"/>
        <v>0</v>
      </c>
      <c r="I4154">
        <f t="shared" si="1026"/>
        <v>1</v>
      </c>
      <c r="J4154">
        <f t="shared" si="1027"/>
        <v>1</v>
      </c>
      <c r="K4154">
        <f t="shared" si="1028"/>
        <v>0</v>
      </c>
      <c r="L4154">
        <f t="shared" si="1029"/>
        <v>0</v>
      </c>
      <c r="M4154">
        <f t="shared" si="1030"/>
        <v>1</v>
      </c>
      <c r="N4154">
        <f t="shared" si="1031"/>
        <v>0</v>
      </c>
      <c r="O4154">
        <f t="shared" si="1032"/>
        <v>0</v>
      </c>
      <c r="P4154">
        <v>57</v>
      </c>
      <c r="Q4154">
        <f t="shared" si="1033"/>
        <v>1</v>
      </c>
      <c r="R4154">
        <f t="shared" si="1034"/>
        <v>0</v>
      </c>
      <c r="S4154">
        <f t="shared" si="1035"/>
        <v>0</v>
      </c>
      <c r="T4154">
        <f t="shared" si="1036"/>
        <v>0</v>
      </c>
      <c r="U4154">
        <v>0</v>
      </c>
      <c r="V4154">
        <f t="shared" si="1037"/>
        <v>0.48027979089337025</v>
      </c>
      <c r="W4154">
        <f t="shared" si="1038"/>
        <v>0.61781394113742671</v>
      </c>
      <c r="X4154">
        <f t="shared" si="1039"/>
        <v>0.23066867754057946</v>
      </c>
      <c r="Y4154">
        <f t="shared" si="1040"/>
        <v>1</v>
      </c>
      <c r="Z4154" t="s">
        <v>4186</v>
      </c>
    </row>
    <row r="4155" spans="1:26" x14ac:dyDescent="0.25">
      <c r="A4155" t="s">
        <v>45</v>
      </c>
      <c r="B4155" t="s">
        <v>33</v>
      </c>
      <c r="C4155" t="s">
        <v>25</v>
      </c>
      <c r="D4155">
        <v>0</v>
      </c>
      <c r="F4155">
        <v>1</v>
      </c>
      <c r="G4155">
        <v>76.150000000000006</v>
      </c>
      <c r="H4155">
        <f t="shared" si="1025"/>
        <v>1</v>
      </c>
      <c r="I4155">
        <f t="shared" si="1026"/>
        <v>0</v>
      </c>
      <c r="J4155">
        <f t="shared" si="1027"/>
        <v>1</v>
      </c>
      <c r="K4155">
        <f t="shared" si="1028"/>
        <v>0</v>
      </c>
      <c r="L4155">
        <f t="shared" si="1029"/>
        <v>0</v>
      </c>
      <c r="M4155">
        <f t="shared" si="1030"/>
        <v>0</v>
      </c>
      <c r="N4155">
        <f t="shared" si="1031"/>
        <v>0</v>
      </c>
      <c r="O4155">
        <f t="shared" si="1032"/>
        <v>1</v>
      </c>
      <c r="P4155">
        <v>65</v>
      </c>
      <c r="Q4155">
        <f t="shared" si="1033"/>
        <v>0</v>
      </c>
      <c r="R4155">
        <f t="shared" si="1034"/>
        <v>0</v>
      </c>
      <c r="S4155">
        <f t="shared" si="1035"/>
        <v>0</v>
      </c>
      <c r="T4155">
        <f t="shared" si="1036"/>
        <v>1</v>
      </c>
      <c r="U4155">
        <v>0</v>
      </c>
      <c r="V4155">
        <f t="shared" si="1037"/>
        <v>4.5096564557575547E-2</v>
      </c>
      <c r="W4155">
        <f t="shared" si="1038"/>
        <v>0.51127223084269369</v>
      </c>
      <c r="X4155">
        <f t="shared" si="1039"/>
        <v>2.0337001348955789E-3</v>
      </c>
      <c r="Y4155">
        <f t="shared" si="1040"/>
        <v>0</v>
      </c>
      <c r="Z4155" t="s">
        <v>4187</v>
      </c>
    </row>
    <row r="4156" spans="1:26" x14ac:dyDescent="0.25">
      <c r="A4156" t="s">
        <v>29</v>
      </c>
      <c r="B4156" t="s">
        <v>30</v>
      </c>
      <c r="C4156" t="s">
        <v>23</v>
      </c>
      <c r="D4156">
        <v>0</v>
      </c>
      <c r="F4156">
        <v>1</v>
      </c>
      <c r="G4156">
        <v>20.3</v>
      </c>
      <c r="H4156">
        <f t="shared" si="1025"/>
        <v>1</v>
      </c>
      <c r="I4156">
        <f t="shared" si="1026"/>
        <v>0</v>
      </c>
      <c r="J4156">
        <f t="shared" si="1027"/>
        <v>0</v>
      </c>
      <c r="K4156">
        <f t="shared" si="1028"/>
        <v>0</v>
      </c>
      <c r="L4156">
        <f t="shared" si="1029"/>
        <v>1</v>
      </c>
      <c r="M4156">
        <f t="shared" si="1030"/>
        <v>0</v>
      </c>
      <c r="N4156">
        <f t="shared" si="1031"/>
        <v>1</v>
      </c>
      <c r="O4156">
        <f t="shared" si="1032"/>
        <v>0</v>
      </c>
      <c r="P4156">
        <v>27</v>
      </c>
      <c r="Q4156">
        <f t="shared" si="1033"/>
        <v>0</v>
      </c>
      <c r="R4156">
        <f t="shared" si="1034"/>
        <v>1</v>
      </c>
      <c r="S4156">
        <f t="shared" si="1035"/>
        <v>0</v>
      </c>
      <c r="T4156">
        <f t="shared" si="1036"/>
        <v>0</v>
      </c>
      <c r="U4156">
        <v>0</v>
      </c>
      <c r="V4156">
        <f t="shared" si="1037"/>
        <v>-5.9076641451402609E-3</v>
      </c>
      <c r="W4156">
        <f t="shared" si="1038"/>
        <v>0.498523088259125</v>
      </c>
      <c r="X4156">
        <f t="shared" si="1039"/>
        <v>3.4900495651775809E-5</v>
      </c>
      <c r="Y4156">
        <f t="shared" si="1040"/>
        <v>0</v>
      </c>
      <c r="Z4156" t="s">
        <v>4188</v>
      </c>
    </row>
    <row r="4157" spans="1:26" x14ac:dyDescent="0.25">
      <c r="A4157" t="s">
        <v>26</v>
      </c>
      <c r="B4157" t="s">
        <v>27</v>
      </c>
      <c r="C4157" t="s">
        <v>35</v>
      </c>
      <c r="D4157">
        <v>0</v>
      </c>
      <c r="F4157">
        <v>1</v>
      </c>
      <c r="G4157">
        <v>74.900000000000006</v>
      </c>
      <c r="H4157">
        <f t="shared" si="1025"/>
        <v>1</v>
      </c>
      <c r="I4157">
        <f t="shared" si="1026"/>
        <v>0</v>
      </c>
      <c r="J4157">
        <f t="shared" si="1027"/>
        <v>0</v>
      </c>
      <c r="K4157">
        <f t="shared" si="1028"/>
        <v>1</v>
      </c>
      <c r="L4157">
        <f t="shared" si="1029"/>
        <v>0</v>
      </c>
      <c r="M4157">
        <f t="shared" si="1030"/>
        <v>1</v>
      </c>
      <c r="N4157">
        <f t="shared" si="1031"/>
        <v>0</v>
      </c>
      <c r="O4157">
        <f t="shared" si="1032"/>
        <v>0</v>
      </c>
      <c r="P4157">
        <v>6</v>
      </c>
      <c r="Q4157">
        <f t="shared" si="1033"/>
        <v>1</v>
      </c>
      <c r="R4157">
        <f t="shared" si="1034"/>
        <v>0</v>
      </c>
      <c r="S4157">
        <f t="shared" si="1035"/>
        <v>0</v>
      </c>
      <c r="T4157">
        <f t="shared" si="1036"/>
        <v>0</v>
      </c>
      <c r="U4157">
        <v>1</v>
      </c>
      <c r="V4157">
        <f t="shared" si="1037"/>
        <v>0.52985961197845721</v>
      </c>
      <c r="W4157">
        <f t="shared" si="1038"/>
        <v>0.62945036809504984</v>
      </c>
      <c r="X4157">
        <f t="shared" si="1039"/>
        <v>0.22103198444904681</v>
      </c>
      <c r="Y4157">
        <f t="shared" si="1040"/>
        <v>1</v>
      </c>
      <c r="Z4157" t="s">
        <v>4189</v>
      </c>
    </row>
    <row r="4158" spans="1:26" x14ac:dyDescent="0.25">
      <c r="A4158" t="s">
        <v>45</v>
      </c>
      <c r="B4158" t="s">
        <v>38</v>
      </c>
      <c r="C4158" t="s">
        <v>35</v>
      </c>
      <c r="D4158">
        <v>1</v>
      </c>
      <c r="F4158">
        <v>1</v>
      </c>
      <c r="G4158">
        <v>117.35</v>
      </c>
      <c r="H4158">
        <f t="shared" si="1025"/>
        <v>0</v>
      </c>
      <c r="I4158">
        <f t="shared" si="1026"/>
        <v>1</v>
      </c>
      <c r="J4158">
        <f t="shared" si="1027"/>
        <v>0</v>
      </c>
      <c r="K4158">
        <f t="shared" si="1028"/>
        <v>1</v>
      </c>
      <c r="L4158">
        <f t="shared" si="1029"/>
        <v>0</v>
      </c>
      <c r="M4158">
        <f t="shared" si="1030"/>
        <v>0</v>
      </c>
      <c r="N4158">
        <f t="shared" si="1031"/>
        <v>0</v>
      </c>
      <c r="O4158">
        <f t="shared" si="1032"/>
        <v>1</v>
      </c>
      <c r="P4158">
        <v>72</v>
      </c>
      <c r="Q4158">
        <f t="shared" si="1033"/>
        <v>0</v>
      </c>
      <c r="R4158">
        <f t="shared" si="1034"/>
        <v>0</v>
      </c>
      <c r="S4158">
        <f t="shared" si="1035"/>
        <v>1</v>
      </c>
      <c r="T4158">
        <f t="shared" si="1036"/>
        <v>0</v>
      </c>
      <c r="U4158">
        <v>0</v>
      </c>
      <c r="V4158">
        <f t="shared" si="1037"/>
        <v>0.10932964757592628</v>
      </c>
      <c r="W4158">
        <f t="shared" si="1038"/>
        <v>0.52730521910118255</v>
      </c>
      <c r="X4158">
        <f t="shared" si="1039"/>
        <v>1.1952971839076244E-2</v>
      </c>
      <c r="Y4158">
        <f t="shared" si="1040"/>
        <v>0</v>
      </c>
      <c r="Z4158" t="s">
        <v>4190</v>
      </c>
    </row>
    <row r="4159" spans="1:26" x14ac:dyDescent="0.25">
      <c r="A4159" t="s">
        <v>26</v>
      </c>
      <c r="B4159" t="s">
        <v>30</v>
      </c>
      <c r="C4159" t="s">
        <v>23</v>
      </c>
      <c r="D4159">
        <v>0</v>
      </c>
      <c r="F4159">
        <v>1</v>
      </c>
      <c r="G4159">
        <v>19.75</v>
      </c>
      <c r="H4159">
        <f t="shared" si="1025"/>
        <v>1</v>
      </c>
      <c r="I4159">
        <f t="shared" si="1026"/>
        <v>0</v>
      </c>
      <c r="J4159">
        <f t="shared" si="1027"/>
        <v>0</v>
      </c>
      <c r="K4159">
        <f t="shared" si="1028"/>
        <v>0</v>
      </c>
      <c r="L4159">
        <f t="shared" si="1029"/>
        <v>1</v>
      </c>
      <c r="M4159">
        <f t="shared" si="1030"/>
        <v>1</v>
      </c>
      <c r="N4159">
        <f t="shared" si="1031"/>
        <v>0</v>
      </c>
      <c r="O4159">
        <f t="shared" si="1032"/>
        <v>0</v>
      </c>
      <c r="P4159">
        <v>1</v>
      </c>
      <c r="Q4159">
        <f t="shared" si="1033"/>
        <v>0</v>
      </c>
      <c r="R4159">
        <f t="shared" si="1034"/>
        <v>1</v>
      </c>
      <c r="S4159">
        <f t="shared" si="1035"/>
        <v>0</v>
      </c>
      <c r="T4159">
        <f t="shared" si="1036"/>
        <v>0</v>
      </c>
      <c r="U4159">
        <v>0</v>
      </c>
      <c r="V4159">
        <f t="shared" si="1037"/>
        <v>0.25982653465836664</v>
      </c>
      <c r="W4159">
        <f t="shared" si="1038"/>
        <v>0.56459364970183323</v>
      </c>
      <c r="X4159">
        <f t="shared" si="1039"/>
        <v>6.7509828112575401E-2</v>
      </c>
      <c r="Y4159">
        <f t="shared" si="1040"/>
        <v>0</v>
      </c>
      <c r="Z4159" t="s">
        <v>4191</v>
      </c>
    </row>
    <row r="4160" spans="1:26" x14ac:dyDescent="0.25">
      <c r="A4160" t="s">
        <v>26</v>
      </c>
      <c r="B4160" t="s">
        <v>38</v>
      </c>
      <c r="C4160" t="s">
        <v>25</v>
      </c>
      <c r="D4160">
        <v>0</v>
      </c>
      <c r="F4160">
        <v>1</v>
      </c>
      <c r="G4160">
        <v>45.2</v>
      </c>
      <c r="H4160">
        <f t="shared" si="1025"/>
        <v>1</v>
      </c>
      <c r="I4160">
        <f t="shared" si="1026"/>
        <v>0</v>
      </c>
      <c r="J4160">
        <f t="shared" si="1027"/>
        <v>1</v>
      </c>
      <c r="K4160">
        <f t="shared" si="1028"/>
        <v>0</v>
      </c>
      <c r="L4160">
        <f t="shared" si="1029"/>
        <v>0</v>
      </c>
      <c r="M4160">
        <f t="shared" si="1030"/>
        <v>1</v>
      </c>
      <c r="N4160">
        <f t="shared" si="1031"/>
        <v>0</v>
      </c>
      <c r="O4160">
        <f t="shared" si="1032"/>
        <v>0</v>
      </c>
      <c r="P4160">
        <v>11</v>
      </c>
      <c r="Q4160">
        <f t="shared" si="1033"/>
        <v>0</v>
      </c>
      <c r="R4160">
        <f t="shared" si="1034"/>
        <v>0</v>
      </c>
      <c r="S4160">
        <f t="shared" si="1035"/>
        <v>1</v>
      </c>
      <c r="T4160">
        <f t="shared" si="1036"/>
        <v>0</v>
      </c>
      <c r="U4160">
        <v>0</v>
      </c>
      <c r="V4160">
        <f t="shared" si="1037"/>
        <v>0.32823270410776462</v>
      </c>
      <c r="W4160">
        <f t="shared" si="1038"/>
        <v>0.58132930449679232</v>
      </c>
      <c r="X4160">
        <f t="shared" si="1039"/>
        <v>0.10773670804589536</v>
      </c>
      <c r="Y4160">
        <f t="shared" si="1040"/>
        <v>1</v>
      </c>
      <c r="Z4160" t="s">
        <v>4192</v>
      </c>
    </row>
    <row r="4161" spans="1:26" x14ac:dyDescent="0.25">
      <c r="A4161" t="s">
        <v>45</v>
      </c>
      <c r="B4161" t="s">
        <v>30</v>
      </c>
      <c r="C4161" t="s">
        <v>23</v>
      </c>
      <c r="D4161">
        <v>0</v>
      </c>
      <c r="F4161">
        <v>1</v>
      </c>
      <c r="G4161">
        <v>25.2</v>
      </c>
      <c r="H4161">
        <f t="shared" si="1025"/>
        <v>1</v>
      </c>
      <c r="I4161">
        <f t="shared" si="1026"/>
        <v>0</v>
      </c>
      <c r="J4161">
        <f t="shared" si="1027"/>
        <v>0</v>
      </c>
      <c r="K4161">
        <f t="shared" si="1028"/>
        <v>0</v>
      </c>
      <c r="L4161">
        <f t="shared" si="1029"/>
        <v>1</v>
      </c>
      <c r="M4161">
        <f t="shared" si="1030"/>
        <v>0</v>
      </c>
      <c r="N4161">
        <f t="shared" si="1031"/>
        <v>0</v>
      </c>
      <c r="O4161">
        <f t="shared" si="1032"/>
        <v>1</v>
      </c>
      <c r="P4161">
        <v>39</v>
      </c>
      <c r="Q4161">
        <f t="shared" si="1033"/>
        <v>0</v>
      </c>
      <c r="R4161">
        <f t="shared" si="1034"/>
        <v>1</v>
      </c>
      <c r="S4161">
        <f t="shared" si="1035"/>
        <v>0</v>
      </c>
      <c r="T4161">
        <f t="shared" si="1036"/>
        <v>0</v>
      </c>
      <c r="U4161">
        <v>0</v>
      </c>
      <c r="V4161">
        <f t="shared" si="1037"/>
        <v>-4.4510899559966677E-2</v>
      </c>
      <c r="W4161">
        <f t="shared" si="1038"/>
        <v>0.48887411195218239</v>
      </c>
      <c r="X4161">
        <f t="shared" si="1039"/>
        <v>1.9812201796374418E-3</v>
      </c>
      <c r="Y4161">
        <f t="shared" si="1040"/>
        <v>0</v>
      </c>
      <c r="Z4161" t="s">
        <v>4193</v>
      </c>
    </row>
    <row r="4162" spans="1:26" x14ac:dyDescent="0.25">
      <c r="A4162" t="s">
        <v>26</v>
      </c>
      <c r="B4162" t="s">
        <v>27</v>
      </c>
      <c r="C4162" t="s">
        <v>35</v>
      </c>
      <c r="D4162">
        <v>1</v>
      </c>
      <c r="F4162">
        <v>1</v>
      </c>
      <c r="G4162">
        <v>89.75</v>
      </c>
      <c r="H4162">
        <f t="shared" si="1025"/>
        <v>0</v>
      </c>
      <c r="I4162">
        <f t="shared" si="1026"/>
        <v>1</v>
      </c>
      <c r="J4162">
        <f t="shared" si="1027"/>
        <v>0</v>
      </c>
      <c r="K4162">
        <f t="shared" si="1028"/>
        <v>1</v>
      </c>
      <c r="L4162">
        <f t="shared" si="1029"/>
        <v>0</v>
      </c>
      <c r="M4162">
        <f t="shared" si="1030"/>
        <v>1</v>
      </c>
      <c r="N4162">
        <f t="shared" si="1031"/>
        <v>0</v>
      </c>
      <c r="O4162">
        <f t="shared" si="1032"/>
        <v>0</v>
      </c>
      <c r="P4162">
        <v>59</v>
      </c>
      <c r="Q4162">
        <f t="shared" si="1033"/>
        <v>1</v>
      </c>
      <c r="R4162">
        <f t="shared" si="1034"/>
        <v>0</v>
      </c>
      <c r="S4162">
        <f t="shared" si="1035"/>
        <v>0</v>
      </c>
      <c r="T4162">
        <f t="shared" si="1036"/>
        <v>0</v>
      </c>
      <c r="U4162">
        <v>0</v>
      </c>
      <c r="V4162">
        <f t="shared" si="1037"/>
        <v>0.53445696649744034</v>
      </c>
      <c r="W4162">
        <f t="shared" si="1038"/>
        <v>0.63052202736301477</v>
      </c>
      <c r="X4162">
        <f t="shared" si="1039"/>
        <v>0.28564424903764607</v>
      </c>
      <c r="Y4162">
        <f t="shared" si="1040"/>
        <v>1</v>
      </c>
      <c r="Z4162" t="s">
        <v>4194</v>
      </c>
    </row>
    <row r="4163" spans="1:26" x14ac:dyDescent="0.25">
      <c r="A4163" t="s">
        <v>29</v>
      </c>
      <c r="B4163" t="s">
        <v>33</v>
      </c>
      <c r="C4163" t="s">
        <v>25</v>
      </c>
      <c r="D4163">
        <v>0</v>
      </c>
      <c r="F4163">
        <v>1</v>
      </c>
      <c r="G4163">
        <v>75</v>
      </c>
      <c r="H4163">
        <f t="shared" ref="H4163:H4226" si="1041">IF(D4163:D11205=0,1,0)</f>
        <v>1</v>
      </c>
      <c r="I4163">
        <f t="shared" ref="I4163:I4226" si="1042">IF(D4163:D11205=1,1,0)</f>
        <v>0</v>
      </c>
      <c r="J4163">
        <f t="shared" ref="J4163:J4226" si="1043">IF(C4163:C11205="DSL",1,0)</f>
        <v>1</v>
      </c>
      <c r="K4163">
        <f t="shared" ref="K4163:K4226" si="1044">IF(C4163:C11205="Fiber optic",1,0)</f>
        <v>0</v>
      </c>
      <c r="L4163">
        <f t="shared" ref="L4163:L4226" si="1045">IF(C4163:C11205="No",1,0)</f>
        <v>0</v>
      </c>
      <c r="M4163">
        <f t="shared" ref="M4163:M4226" si="1046">IF(A4163:A11205="Month-to-month",1,0)</f>
        <v>0</v>
      </c>
      <c r="N4163">
        <f t="shared" ref="N4163:N4226" si="1047">IF(A4163:A11205="ONE YEAR",1,0)</f>
        <v>1</v>
      </c>
      <c r="O4163">
        <f t="shared" ref="O4163:O4226" si="1048">IF(A4163:A11205="two year",1,0)</f>
        <v>0</v>
      </c>
      <c r="P4163">
        <v>26</v>
      </c>
      <c r="Q4163">
        <f t="shared" ref="Q4163:Q4226" si="1049">IF(B4163:B11205="Electronic check",1,0)</f>
        <v>0</v>
      </c>
      <c r="R4163">
        <f t="shared" ref="R4163:R4226" si="1050">IF(B4163:B11205="Mailed check",1,0)</f>
        <v>0</v>
      </c>
      <c r="S4163">
        <f t="shared" ref="S4163:S4226" si="1051">IF(B4163:B11205="Credit card (automatic)",1,0)</f>
        <v>0</v>
      </c>
      <c r="T4163">
        <f t="shared" ref="T4163:T4226" si="1052">IF(B4163:B11205="Bank transfer (automatic)",1,0)</f>
        <v>1</v>
      </c>
      <c r="U4163">
        <v>0</v>
      </c>
      <c r="V4163">
        <f t="shared" si="1037"/>
        <v>0.11692915598000748</v>
      </c>
      <c r="W4163">
        <f t="shared" si="1038"/>
        <v>0.52919902810726316</v>
      </c>
      <c r="X4163">
        <f t="shared" si="1039"/>
        <v>1.367242751819692E-2</v>
      </c>
      <c r="Y4163">
        <f t="shared" si="1040"/>
        <v>0</v>
      </c>
      <c r="Z4163" t="s">
        <v>4195</v>
      </c>
    </row>
    <row r="4164" spans="1:26" x14ac:dyDescent="0.25">
      <c r="A4164" t="s">
        <v>26</v>
      </c>
      <c r="B4164" t="s">
        <v>30</v>
      </c>
      <c r="C4164" t="s">
        <v>25</v>
      </c>
      <c r="D4164">
        <v>1</v>
      </c>
      <c r="F4164">
        <v>1</v>
      </c>
      <c r="G4164">
        <v>49.95</v>
      </c>
      <c r="H4164">
        <f t="shared" si="1041"/>
        <v>0</v>
      </c>
      <c r="I4164">
        <f t="shared" si="1042"/>
        <v>1</v>
      </c>
      <c r="J4164">
        <f t="shared" si="1043"/>
        <v>1</v>
      </c>
      <c r="K4164">
        <f t="shared" si="1044"/>
        <v>0</v>
      </c>
      <c r="L4164">
        <f t="shared" si="1045"/>
        <v>0</v>
      </c>
      <c r="M4164">
        <f t="shared" si="1046"/>
        <v>1</v>
      </c>
      <c r="N4164">
        <f t="shared" si="1047"/>
        <v>0</v>
      </c>
      <c r="O4164">
        <f t="shared" si="1048"/>
        <v>0</v>
      </c>
      <c r="P4164">
        <v>2</v>
      </c>
      <c r="Q4164">
        <f t="shared" si="1049"/>
        <v>0</v>
      </c>
      <c r="R4164">
        <f t="shared" si="1050"/>
        <v>1</v>
      </c>
      <c r="S4164">
        <f t="shared" si="1051"/>
        <v>0</v>
      </c>
      <c r="T4164">
        <f t="shared" si="1052"/>
        <v>0</v>
      </c>
      <c r="U4164">
        <v>0</v>
      </c>
      <c r="V4164">
        <f t="shared" ref="V4164:V4227" si="1053">G4164*$G$2+H4165*$H$2+K4165*$K$2+M4164*$M$2+O4164*$O$2+Q4164*$Q$2+L4164*$L$2</f>
        <v>0.33563821731983179</v>
      </c>
      <c r="W4164">
        <f t="shared" ref="W4164:W4227" si="1054">1/ (1+EXP(-V4164))</f>
        <v>0.58313060623058355</v>
      </c>
      <c r="X4164">
        <f t="shared" ref="X4164:X4227" si="1055">(U4164-V4164)^2</f>
        <v>0.11265301292563464</v>
      </c>
      <c r="Y4164">
        <f t="shared" ref="Y4164:Y4227" si="1056">IF(W4164&gt;=0.58,1,0)</f>
        <v>1</v>
      </c>
      <c r="Z4164" t="s">
        <v>4196</v>
      </c>
    </row>
    <row r="4165" spans="1:26" x14ac:dyDescent="0.25">
      <c r="A4165" t="s">
        <v>45</v>
      </c>
      <c r="B4165" t="s">
        <v>33</v>
      </c>
      <c r="C4165" t="s">
        <v>25</v>
      </c>
      <c r="D4165">
        <v>0</v>
      </c>
      <c r="F4165">
        <v>1</v>
      </c>
      <c r="G4165">
        <v>65.7</v>
      </c>
      <c r="H4165">
        <f t="shared" si="1041"/>
        <v>1</v>
      </c>
      <c r="I4165">
        <f t="shared" si="1042"/>
        <v>0</v>
      </c>
      <c r="J4165">
        <f t="shared" si="1043"/>
        <v>1</v>
      </c>
      <c r="K4165">
        <f t="shared" si="1044"/>
        <v>0</v>
      </c>
      <c r="L4165">
        <f t="shared" si="1045"/>
        <v>0</v>
      </c>
      <c r="M4165">
        <f t="shared" si="1046"/>
        <v>0</v>
      </c>
      <c r="N4165">
        <f t="shared" si="1047"/>
        <v>0</v>
      </c>
      <c r="O4165">
        <f t="shared" si="1048"/>
        <v>1</v>
      </c>
      <c r="P4165">
        <v>72</v>
      </c>
      <c r="Q4165">
        <f t="shared" si="1049"/>
        <v>0</v>
      </c>
      <c r="R4165">
        <f t="shared" si="1050"/>
        <v>0</v>
      </c>
      <c r="S4165">
        <f t="shared" si="1051"/>
        <v>0</v>
      </c>
      <c r="T4165">
        <f t="shared" si="1052"/>
        <v>1</v>
      </c>
      <c r="U4165">
        <v>0</v>
      </c>
      <c r="V4165">
        <f t="shared" si="1053"/>
        <v>2.8804435491027819E-2</v>
      </c>
      <c r="W4165">
        <f t="shared" si="1054"/>
        <v>0.50720061102009228</v>
      </c>
      <c r="X4165">
        <f t="shared" si="1055"/>
        <v>8.2969550395678307E-4</v>
      </c>
      <c r="Y4165">
        <f t="shared" si="1056"/>
        <v>0</v>
      </c>
      <c r="Z4165" t="s">
        <v>4197</v>
      </c>
    </row>
    <row r="4166" spans="1:26" x14ac:dyDescent="0.25">
      <c r="A4166" t="s">
        <v>29</v>
      </c>
      <c r="B4166" t="s">
        <v>38</v>
      </c>
      <c r="C4166" t="s">
        <v>25</v>
      </c>
      <c r="D4166">
        <v>0</v>
      </c>
      <c r="F4166">
        <v>1</v>
      </c>
      <c r="G4166">
        <v>67.05</v>
      </c>
      <c r="H4166">
        <f t="shared" si="1041"/>
        <v>1</v>
      </c>
      <c r="I4166">
        <f t="shared" si="1042"/>
        <v>0</v>
      </c>
      <c r="J4166">
        <f t="shared" si="1043"/>
        <v>1</v>
      </c>
      <c r="K4166">
        <f t="shared" si="1044"/>
        <v>0</v>
      </c>
      <c r="L4166">
        <f t="shared" si="1045"/>
        <v>0</v>
      </c>
      <c r="M4166">
        <f t="shared" si="1046"/>
        <v>0</v>
      </c>
      <c r="N4166">
        <f t="shared" si="1047"/>
        <v>1</v>
      </c>
      <c r="O4166">
        <f t="shared" si="1048"/>
        <v>0</v>
      </c>
      <c r="P4166">
        <v>65</v>
      </c>
      <c r="Q4166">
        <f t="shared" si="1049"/>
        <v>0</v>
      </c>
      <c r="R4166">
        <f t="shared" si="1050"/>
        <v>0</v>
      </c>
      <c r="S4166">
        <f t="shared" si="1051"/>
        <v>1</v>
      </c>
      <c r="T4166">
        <f t="shared" si="1052"/>
        <v>0</v>
      </c>
      <c r="U4166">
        <v>0</v>
      </c>
      <c r="V4166">
        <f t="shared" si="1053"/>
        <v>9.570638560257981E-2</v>
      </c>
      <c r="W4166">
        <f t="shared" si="1054"/>
        <v>0.52390834971906175</v>
      </c>
      <c r="X4166">
        <f t="shared" si="1055"/>
        <v>9.1597122451096968E-3</v>
      </c>
      <c r="Y4166">
        <f t="shared" si="1056"/>
        <v>0</v>
      </c>
      <c r="Z4166" t="s">
        <v>4198</v>
      </c>
    </row>
    <row r="4167" spans="1:26" x14ac:dyDescent="0.25">
      <c r="A4167" t="s">
        <v>45</v>
      </c>
      <c r="B4167" t="s">
        <v>38</v>
      </c>
      <c r="C4167" t="s">
        <v>35</v>
      </c>
      <c r="D4167">
        <v>0</v>
      </c>
      <c r="F4167">
        <v>1</v>
      </c>
      <c r="G4167">
        <v>110.9</v>
      </c>
      <c r="H4167">
        <f t="shared" si="1041"/>
        <v>1</v>
      </c>
      <c r="I4167">
        <f t="shared" si="1042"/>
        <v>0</v>
      </c>
      <c r="J4167">
        <f t="shared" si="1043"/>
        <v>0</v>
      </c>
      <c r="K4167">
        <f t="shared" si="1044"/>
        <v>1</v>
      </c>
      <c r="L4167">
        <f t="shared" si="1045"/>
        <v>0</v>
      </c>
      <c r="M4167">
        <f t="shared" si="1046"/>
        <v>0</v>
      </c>
      <c r="N4167">
        <f t="shared" si="1047"/>
        <v>0</v>
      </c>
      <c r="O4167">
        <f t="shared" si="1048"/>
        <v>1</v>
      </c>
      <c r="P4167">
        <v>72</v>
      </c>
      <c r="Q4167">
        <f t="shared" si="1049"/>
        <v>0</v>
      </c>
      <c r="R4167">
        <f t="shared" si="1050"/>
        <v>0</v>
      </c>
      <c r="S4167">
        <f t="shared" si="1051"/>
        <v>1</v>
      </c>
      <c r="T4167">
        <f t="shared" si="1052"/>
        <v>0</v>
      </c>
      <c r="U4167">
        <v>0</v>
      </c>
      <c r="V4167">
        <f t="shared" si="1053"/>
        <v>0.10413690942240136</v>
      </c>
      <c r="W4167">
        <f t="shared" si="1054"/>
        <v>0.52601072550251937</v>
      </c>
      <c r="X4167">
        <f t="shared" si="1055"/>
        <v>1.0844495904049426E-2</v>
      </c>
      <c r="Y4167">
        <f t="shared" si="1056"/>
        <v>0</v>
      </c>
      <c r="Z4167" t="s">
        <v>4199</v>
      </c>
    </row>
    <row r="4168" spans="1:26" x14ac:dyDescent="0.25">
      <c r="A4168" t="s">
        <v>26</v>
      </c>
      <c r="B4168" t="s">
        <v>33</v>
      </c>
      <c r="C4168" t="s">
        <v>35</v>
      </c>
      <c r="D4168">
        <v>0</v>
      </c>
      <c r="F4168">
        <v>1</v>
      </c>
      <c r="G4168">
        <v>87.95</v>
      </c>
      <c r="H4168">
        <f t="shared" si="1041"/>
        <v>1</v>
      </c>
      <c r="I4168">
        <f t="shared" si="1042"/>
        <v>0</v>
      </c>
      <c r="J4168">
        <f t="shared" si="1043"/>
        <v>0</v>
      </c>
      <c r="K4168">
        <f t="shared" si="1044"/>
        <v>1</v>
      </c>
      <c r="L4168">
        <f t="shared" si="1045"/>
        <v>0</v>
      </c>
      <c r="M4168">
        <f t="shared" si="1046"/>
        <v>1</v>
      </c>
      <c r="N4168">
        <f t="shared" si="1047"/>
        <v>0</v>
      </c>
      <c r="O4168">
        <f t="shared" si="1048"/>
        <v>0</v>
      </c>
      <c r="P4168">
        <v>6</v>
      </c>
      <c r="Q4168">
        <f t="shared" si="1049"/>
        <v>0</v>
      </c>
      <c r="R4168">
        <f t="shared" si="1050"/>
        <v>0</v>
      </c>
      <c r="S4168">
        <f t="shared" si="1051"/>
        <v>0</v>
      </c>
      <c r="T4168">
        <f t="shared" si="1052"/>
        <v>1</v>
      </c>
      <c r="U4168">
        <v>0</v>
      </c>
      <c r="V4168">
        <f t="shared" si="1053"/>
        <v>0.40857377212067147</v>
      </c>
      <c r="W4168">
        <f t="shared" si="1054"/>
        <v>0.60074584690361654</v>
      </c>
      <c r="X4168">
        <f t="shared" si="1055"/>
        <v>0.16693252726491439</v>
      </c>
      <c r="Y4168">
        <f t="shared" si="1056"/>
        <v>1</v>
      </c>
      <c r="Z4168" t="s">
        <v>4200</v>
      </c>
    </row>
    <row r="4169" spans="1:26" x14ac:dyDescent="0.25">
      <c r="A4169" t="s">
        <v>29</v>
      </c>
      <c r="B4169" t="s">
        <v>38</v>
      </c>
      <c r="C4169" t="s">
        <v>23</v>
      </c>
      <c r="D4169">
        <v>1</v>
      </c>
      <c r="F4169">
        <v>1</v>
      </c>
      <c r="G4169">
        <v>19.8</v>
      </c>
      <c r="H4169">
        <f t="shared" si="1041"/>
        <v>0</v>
      </c>
      <c r="I4169">
        <f t="shared" si="1042"/>
        <v>1</v>
      </c>
      <c r="J4169">
        <f t="shared" si="1043"/>
        <v>0</v>
      </c>
      <c r="K4169">
        <f t="shared" si="1044"/>
        <v>0</v>
      </c>
      <c r="L4169">
        <f t="shared" si="1045"/>
        <v>1</v>
      </c>
      <c r="M4169">
        <f t="shared" si="1046"/>
        <v>0</v>
      </c>
      <c r="N4169">
        <f t="shared" si="1047"/>
        <v>1</v>
      </c>
      <c r="O4169">
        <f t="shared" si="1048"/>
        <v>0</v>
      </c>
      <c r="P4169">
        <v>32</v>
      </c>
      <c r="Q4169">
        <f t="shared" si="1049"/>
        <v>0</v>
      </c>
      <c r="R4169">
        <f t="shared" si="1050"/>
        <v>0</v>
      </c>
      <c r="S4169">
        <f t="shared" si="1051"/>
        <v>1</v>
      </c>
      <c r="T4169">
        <f t="shared" si="1052"/>
        <v>0</v>
      </c>
      <c r="U4169">
        <v>0</v>
      </c>
      <c r="V4169">
        <f t="shared" si="1053"/>
        <v>-1.1550361112429349E-2</v>
      </c>
      <c r="W4169">
        <f t="shared" si="1054"/>
        <v>0.49711244182445186</v>
      </c>
      <c r="X4169">
        <f t="shared" si="1055"/>
        <v>1.3341084182752014E-4</v>
      </c>
      <c r="Y4169">
        <f t="shared" si="1056"/>
        <v>0</v>
      </c>
      <c r="Z4169" t="s">
        <v>4201</v>
      </c>
    </row>
    <row r="4170" spans="1:26" x14ac:dyDescent="0.25">
      <c r="A4170" t="s">
        <v>29</v>
      </c>
      <c r="B4170" t="s">
        <v>33</v>
      </c>
      <c r="C4170" t="s">
        <v>25</v>
      </c>
      <c r="D4170">
        <v>0</v>
      </c>
      <c r="F4170">
        <v>1</v>
      </c>
      <c r="G4170">
        <v>75.7</v>
      </c>
      <c r="H4170">
        <f t="shared" si="1041"/>
        <v>1</v>
      </c>
      <c r="I4170">
        <f t="shared" si="1042"/>
        <v>0</v>
      </c>
      <c r="J4170">
        <f t="shared" si="1043"/>
        <v>1</v>
      </c>
      <c r="K4170">
        <f t="shared" si="1044"/>
        <v>0</v>
      </c>
      <c r="L4170">
        <f t="shared" si="1045"/>
        <v>0</v>
      </c>
      <c r="M4170">
        <f t="shared" si="1046"/>
        <v>0</v>
      </c>
      <c r="N4170">
        <f t="shared" si="1047"/>
        <v>1</v>
      </c>
      <c r="O4170">
        <f t="shared" si="1048"/>
        <v>0</v>
      </c>
      <c r="P4170">
        <v>50</v>
      </c>
      <c r="Q4170">
        <f t="shared" si="1049"/>
        <v>0</v>
      </c>
      <c r="R4170">
        <f t="shared" si="1050"/>
        <v>0</v>
      </c>
      <c r="S4170">
        <f t="shared" si="1051"/>
        <v>0</v>
      </c>
      <c r="T4170">
        <f t="shared" si="1052"/>
        <v>1</v>
      </c>
      <c r="U4170">
        <v>0</v>
      </c>
      <c r="V4170">
        <f t="shared" si="1053"/>
        <v>0.10432904566485166</v>
      </c>
      <c r="W4170">
        <f t="shared" si="1054"/>
        <v>0.52605862933229885</v>
      </c>
      <c r="X4170">
        <f t="shared" si="1055"/>
        <v>1.0884549769338702E-2</v>
      </c>
      <c r="Y4170">
        <f t="shared" si="1056"/>
        <v>0</v>
      </c>
      <c r="Z4170" t="s">
        <v>4202</v>
      </c>
    </row>
    <row r="4171" spans="1:26" x14ac:dyDescent="0.25">
      <c r="A4171" t="s">
        <v>45</v>
      </c>
      <c r="B4171" t="s">
        <v>30</v>
      </c>
      <c r="C4171" t="s">
        <v>25</v>
      </c>
      <c r="D4171">
        <v>0</v>
      </c>
      <c r="F4171">
        <v>1</v>
      </c>
      <c r="G4171">
        <v>62.15</v>
      </c>
      <c r="H4171">
        <f t="shared" si="1041"/>
        <v>1</v>
      </c>
      <c r="I4171">
        <f t="shared" si="1042"/>
        <v>0</v>
      </c>
      <c r="J4171">
        <f t="shared" si="1043"/>
        <v>1</v>
      </c>
      <c r="K4171">
        <f t="shared" si="1044"/>
        <v>0</v>
      </c>
      <c r="L4171">
        <f t="shared" si="1045"/>
        <v>0</v>
      </c>
      <c r="M4171">
        <f t="shared" si="1046"/>
        <v>0</v>
      </c>
      <c r="N4171">
        <f t="shared" si="1047"/>
        <v>0</v>
      </c>
      <c r="O4171">
        <f t="shared" si="1048"/>
        <v>1</v>
      </c>
      <c r="P4171">
        <v>61</v>
      </c>
      <c r="Q4171">
        <f t="shared" si="1049"/>
        <v>0</v>
      </c>
      <c r="R4171">
        <f t="shared" si="1050"/>
        <v>1</v>
      </c>
      <c r="S4171">
        <f t="shared" si="1051"/>
        <v>0</v>
      </c>
      <c r="T4171">
        <f t="shared" si="1052"/>
        <v>0</v>
      </c>
      <c r="U4171">
        <v>0</v>
      </c>
      <c r="V4171">
        <f t="shared" si="1053"/>
        <v>2.8132958035396491E-2</v>
      </c>
      <c r="W4171">
        <f t="shared" si="1054"/>
        <v>0.50703277566629823</v>
      </c>
      <c r="X4171">
        <f t="shared" si="1055"/>
        <v>7.9146332782138002E-4</v>
      </c>
      <c r="Y4171">
        <f t="shared" si="1056"/>
        <v>0</v>
      </c>
      <c r="Z4171" t="s">
        <v>4203</v>
      </c>
    </row>
    <row r="4172" spans="1:26" x14ac:dyDescent="0.25">
      <c r="A4172" t="s">
        <v>26</v>
      </c>
      <c r="B4172" t="s">
        <v>27</v>
      </c>
      <c r="C4172" t="s">
        <v>35</v>
      </c>
      <c r="D4172">
        <v>0</v>
      </c>
      <c r="F4172">
        <v>1</v>
      </c>
      <c r="G4172">
        <v>101.25</v>
      </c>
      <c r="H4172">
        <f t="shared" si="1041"/>
        <v>1</v>
      </c>
      <c r="I4172">
        <f t="shared" si="1042"/>
        <v>0</v>
      </c>
      <c r="J4172">
        <f t="shared" si="1043"/>
        <v>0</v>
      </c>
      <c r="K4172">
        <f t="shared" si="1044"/>
        <v>1</v>
      </c>
      <c r="L4172">
        <f t="shared" si="1045"/>
        <v>0</v>
      </c>
      <c r="M4172">
        <f t="shared" si="1046"/>
        <v>1</v>
      </c>
      <c r="N4172">
        <f t="shared" si="1047"/>
        <v>0</v>
      </c>
      <c r="O4172">
        <f t="shared" si="1048"/>
        <v>0</v>
      </c>
      <c r="P4172">
        <v>15</v>
      </c>
      <c r="Q4172">
        <f t="shared" si="1049"/>
        <v>1</v>
      </c>
      <c r="R4172">
        <f t="shared" si="1050"/>
        <v>0</v>
      </c>
      <c r="S4172">
        <f t="shared" si="1051"/>
        <v>0</v>
      </c>
      <c r="T4172">
        <f t="shared" si="1052"/>
        <v>0</v>
      </c>
      <c r="U4172">
        <v>1</v>
      </c>
      <c r="V4172">
        <f t="shared" si="1053"/>
        <v>0.55724927300846383</v>
      </c>
      <c r="W4172">
        <f t="shared" si="1054"/>
        <v>0.63581583655180685</v>
      </c>
      <c r="X4172">
        <f t="shared" si="1055"/>
        <v>0.1960282062515338</v>
      </c>
      <c r="Y4172">
        <f t="shared" si="1056"/>
        <v>1</v>
      </c>
      <c r="Z4172" t="s">
        <v>4204</v>
      </c>
    </row>
    <row r="4173" spans="1:26" x14ac:dyDescent="0.25">
      <c r="A4173" t="s">
        <v>45</v>
      </c>
      <c r="B4173" t="s">
        <v>33</v>
      </c>
      <c r="C4173" t="s">
        <v>35</v>
      </c>
      <c r="D4173">
        <v>0</v>
      </c>
      <c r="F4173">
        <v>1</v>
      </c>
      <c r="G4173">
        <v>115.15</v>
      </c>
      <c r="H4173">
        <f t="shared" si="1041"/>
        <v>1</v>
      </c>
      <c r="I4173">
        <f t="shared" si="1042"/>
        <v>0</v>
      </c>
      <c r="J4173">
        <f t="shared" si="1043"/>
        <v>0</v>
      </c>
      <c r="K4173">
        <f t="shared" si="1044"/>
        <v>1</v>
      </c>
      <c r="L4173">
        <f t="shared" si="1045"/>
        <v>0</v>
      </c>
      <c r="M4173">
        <f t="shared" si="1046"/>
        <v>0</v>
      </c>
      <c r="N4173">
        <f t="shared" si="1047"/>
        <v>0</v>
      </c>
      <c r="O4173">
        <f t="shared" si="1048"/>
        <v>1</v>
      </c>
      <c r="P4173">
        <v>72</v>
      </c>
      <c r="Q4173">
        <f t="shared" si="1049"/>
        <v>0</v>
      </c>
      <c r="R4173">
        <f t="shared" si="1050"/>
        <v>0</v>
      </c>
      <c r="S4173">
        <f t="shared" si="1051"/>
        <v>0</v>
      </c>
      <c r="T4173">
        <f t="shared" si="1052"/>
        <v>1</v>
      </c>
      <c r="U4173">
        <v>0</v>
      </c>
      <c r="V4173">
        <f t="shared" si="1053"/>
        <v>0.10589972566717942</v>
      </c>
      <c r="W4173">
        <f t="shared" si="1054"/>
        <v>0.52645021665114533</v>
      </c>
      <c r="X4173">
        <f t="shared" si="1055"/>
        <v>1.121475189638386E-2</v>
      </c>
      <c r="Y4173">
        <f t="shared" si="1056"/>
        <v>0</v>
      </c>
      <c r="Z4173" t="s">
        <v>4205</v>
      </c>
    </row>
    <row r="4174" spans="1:26" x14ac:dyDescent="0.25">
      <c r="A4174" t="s">
        <v>26</v>
      </c>
      <c r="B4174" t="s">
        <v>30</v>
      </c>
      <c r="C4174" t="s">
        <v>23</v>
      </c>
      <c r="D4174">
        <v>0</v>
      </c>
      <c r="F4174">
        <v>1</v>
      </c>
      <c r="G4174">
        <v>18.95</v>
      </c>
      <c r="H4174">
        <f t="shared" si="1041"/>
        <v>1</v>
      </c>
      <c r="I4174">
        <f t="shared" si="1042"/>
        <v>0</v>
      </c>
      <c r="J4174">
        <f t="shared" si="1043"/>
        <v>0</v>
      </c>
      <c r="K4174">
        <f t="shared" si="1044"/>
        <v>0</v>
      </c>
      <c r="L4174">
        <f t="shared" si="1045"/>
        <v>1</v>
      </c>
      <c r="M4174">
        <f t="shared" si="1046"/>
        <v>1</v>
      </c>
      <c r="N4174">
        <f t="shared" si="1047"/>
        <v>0</v>
      </c>
      <c r="O4174">
        <f t="shared" si="1048"/>
        <v>0</v>
      </c>
      <c r="P4174">
        <v>9</v>
      </c>
      <c r="Q4174">
        <f t="shared" si="1049"/>
        <v>0</v>
      </c>
      <c r="R4174">
        <f t="shared" si="1050"/>
        <v>1</v>
      </c>
      <c r="S4174">
        <f t="shared" si="1051"/>
        <v>0</v>
      </c>
      <c r="T4174">
        <f t="shared" si="1052"/>
        <v>0</v>
      </c>
      <c r="U4174">
        <v>1</v>
      </c>
      <c r="V4174">
        <f t="shared" si="1053"/>
        <v>0.25857929032791321</v>
      </c>
      <c r="W4174">
        <f t="shared" si="1054"/>
        <v>0.5642870178823528</v>
      </c>
      <c r="X4174">
        <f t="shared" si="1055"/>
        <v>0.54970466873066093</v>
      </c>
      <c r="Y4174">
        <f t="shared" si="1056"/>
        <v>0</v>
      </c>
      <c r="Z4174" t="s">
        <v>4206</v>
      </c>
    </row>
    <row r="4175" spans="1:26" x14ac:dyDescent="0.25">
      <c r="A4175" t="s">
        <v>26</v>
      </c>
      <c r="B4175" t="s">
        <v>30</v>
      </c>
      <c r="C4175" t="s">
        <v>23</v>
      </c>
      <c r="D4175">
        <v>0</v>
      </c>
      <c r="F4175">
        <v>1</v>
      </c>
      <c r="G4175">
        <v>19.5</v>
      </c>
      <c r="H4175">
        <f t="shared" si="1041"/>
        <v>1</v>
      </c>
      <c r="I4175">
        <f t="shared" si="1042"/>
        <v>0</v>
      </c>
      <c r="J4175">
        <f t="shared" si="1043"/>
        <v>0</v>
      </c>
      <c r="K4175">
        <f t="shared" si="1044"/>
        <v>0</v>
      </c>
      <c r="L4175">
        <f t="shared" si="1045"/>
        <v>1</v>
      </c>
      <c r="M4175">
        <f t="shared" si="1046"/>
        <v>1</v>
      </c>
      <c r="N4175">
        <f t="shared" si="1047"/>
        <v>0</v>
      </c>
      <c r="O4175">
        <f t="shared" si="1048"/>
        <v>0</v>
      </c>
      <c r="P4175">
        <v>1</v>
      </c>
      <c r="Q4175">
        <f t="shared" si="1049"/>
        <v>0</v>
      </c>
      <c r="R4175">
        <f t="shared" si="1050"/>
        <v>1</v>
      </c>
      <c r="S4175">
        <f t="shared" si="1051"/>
        <v>0</v>
      </c>
      <c r="T4175">
        <f t="shared" si="1052"/>
        <v>0</v>
      </c>
      <c r="U4175">
        <v>0</v>
      </c>
      <c r="V4175">
        <f t="shared" si="1053"/>
        <v>0.26429994006585567</v>
      </c>
      <c r="W4175">
        <f t="shared" si="1054"/>
        <v>0.5656930169878247</v>
      </c>
      <c r="X4175">
        <f t="shared" si="1055"/>
        <v>6.9854458318814899E-2</v>
      </c>
      <c r="Y4175">
        <f t="shared" si="1056"/>
        <v>0</v>
      </c>
      <c r="Z4175" t="s">
        <v>4207</v>
      </c>
    </row>
    <row r="4176" spans="1:26" x14ac:dyDescent="0.25">
      <c r="A4176" t="s">
        <v>26</v>
      </c>
      <c r="B4176" t="s">
        <v>27</v>
      </c>
      <c r="C4176" t="s">
        <v>35</v>
      </c>
      <c r="D4176">
        <v>0</v>
      </c>
      <c r="F4176">
        <v>1</v>
      </c>
      <c r="G4176">
        <v>86.55</v>
      </c>
      <c r="H4176">
        <f t="shared" si="1041"/>
        <v>1</v>
      </c>
      <c r="I4176">
        <f t="shared" si="1042"/>
        <v>0</v>
      </c>
      <c r="J4176">
        <f t="shared" si="1043"/>
        <v>0</v>
      </c>
      <c r="K4176">
        <f t="shared" si="1044"/>
        <v>1</v>
      </c>
      <c r="L4176">
        <f t="shared" si="1045"/>
        <v>0</v>
      </c>
      <c r="M4176">
        <f t="shared" si="1046"/>
        <v>1</v>
      </c>
      <c r="N4176">
        <f t="shared" si="1047"/>
        <v>0</v>
      </c>
      <c r="O4176">
        <f t="shared" si="1048"/>
        <v>0</v>
      </c>
      <c r="P4176">
        <v>12</v>
      </c>
      <c r="Q4176">
        <f t="shared" si="1049"/>
        <v>1</v>
      </c>
      <c r="R4176">
        <f t="shared" si="1050"/>
        <v>0</v>
      </c>
      <c r="S4176">
        <f t="shared" si="1051"/>
        <v>0</v>
      </c>
      <c r="T4176">
        <f t="shared" si="1052"/>
        <v>0</v>
      </c>
      <c r="U4176">
        <v>0</v>
      </c>
      <c r="V4176">
        <f t="shared" si="1053"/>
        <v>0.52946798917562665</v>
      </c>
      <c r="W4176">
        <f t="shared" si="1054"/>
        <v>0.62935902034366453</v>
      </c>
      <c r="X4176">
        <f t="shared" si="1055"/>
        <v>0.28033635156168152</v>
      </c>
      <c r="Y4176">
        <f t="shared" si="1056"/>
        <v>1</v>
      </c>
      <c r="Z4176" t="s">
        <v>4208</v>
      </c>
    </row>
    <row r="4177" spans="1:26" x14ac:dyDescent="0.25">
      <c r="A4177" t="s">
        <v>26</v>
      </c>
      <c r="B4177" t="s">
        <v>38</v>
      </c>
      <c r="C4177" t="s">
        <v>25</v>
      </c>
      <c r="D4177">
        <v>0</v>
      </c>
      <c r="F4177">
        <v>1</v>
      </c>
      <c r="G4177">
        <v>28.6</v>
      </c>
      <c r="H4177">
        <f t="shared" si="1041"/>
        <v>1</v>
      </c>
      <c r="I4177">
        <f t="shared" si="1042"/>
        <v>0</v>
      </c>
      <c r="J4177">
        <f t="shared" si="1043"/>
        <v>1</v>
      </c>
      <c r="K4177">
        <f t="shared" si="1044"/>
        <v>0</v>
      </c>
      <c r="L4177">
        <f t="shared" si="1045"/>
        <v>0</v>
      </c>
      <c r="M4177">
        <f t="shared" si="1046"/>
        <v>1</v>
      </c>
      <c r="N4177">
        <f t="shared" si="1047"/>
        <v>0</v>
      </c>
      <c r="O4177">
        <f t="shared" si="1048"/>
        <v>0</v>
      </c>
      <c r="P4177">
        <v>37</v>
      </c>
      <c r="Q4177">
        <f t="shared" si="1049"/>
        <v>0</v>
      </c>
      <c r="R4177">
        <f t="shared" si="1050"/>
        <v>0</v>
      </c>
      <c r="S4177">
        <f t="shared" si="1051"/>
        <v>1</v>
      </c>
      <c r="T4177">
        <f t="shared" si="1052"/>
        <v>0</v>
      </c>
      <c r="U4177">
        <v>1</v>
      </c>
      <c r="V4177">
        <f t="shared" si="1053"/>
        <v>0.30235238425085631</v>
      </c>
      <c r="W4177">
        <f t="shared" si="1054"/>
        <v>0.5750174757436175</v>
      </c>
      <c r="X4177">
        <f t="shared" si="1055"/>
        <v>0.48671219576046482</v>
      </c>
      <c r="Y4177">
        <f t="shared" si="1056"/>
        <v>0</v>
      </c>
      <c r="Z4177" t="s">
        <v>4209</v>
      </c>
    </row>
    <row r="4178" spans="1:26" x14ac:dyDescent="0.25">
      <c r="A4178" t="s">
        <v>29</v>
      </c>
      <c r="B4178" t="s">
        <v>30</v>
      </c>
      <c r="C4178" t="s">
        <v>23</v>
      </c>
      <c r="D4178">
        <v>0</v>
      </c>
      <c r="F4178">
        <v>1</v>
      </c>
      <c r="G4178">
        <v>20.399999999999999</v>
      </c>
      <c r="H4178">
        <f t="shared" si="1041"/>
        <v>1</v>
      </c>
      <c r="I4178">
        <f t="shared" si="1042"/>
        <v>0</v>
      </c>
      <c r="J4178">
        <f t="shared" si="1043"/>
        <v>0</v>
      </c>
      <c r="K4178">
        <f t="shared" si="1044"/>
        <v>0</v>
      </c>
      <c r="L4178">
        <f t="shared" si="1045"/>
        <v>1</v>
      </c>
      <c r="M4178">
        <f t="shared" si="1046"/>
        <v>0</v>
      </c>
      <c r="N4178">
        <f t="shared" si="1047"/>
        <v>1</v>
      </c>
      <c r="O4178">
        <f t="shared" si="1048"/>
        <v>0</v>
      </c>
      <c r="P4178">
        <v>61</v>
      </c>
      <c r="Q4178">
        <f t="shared" si="1049"/>
        <v>0</v>
      </c>
      <c r="R4178">
        <f t="shared" si="1050"/>
        <v>1</v>
      </c>
      <c r="S4178">
        <f t="shared" si="1051"/>
        <v>0</v>
      </c>
      <c r="T4178">
        <f t="shared" si="1052"/>
        <v>0</v>
      </c>
      <c r="U4178">
        <v>0</v>
      </c>
      <c r="V4178">
        <f t="shared" si="1053"/>
        <v>-1.0614927864589296E-2</v>
      </c>
      <c r="W4178">
        <f t="shared" si="1054"/>
        <v>0.49734629295138394</v>
      </c>
      <c r="X4178">
        <f t="shared" si="1055"/>
        <v>1.1267669357043427E-4</v>
      </c>
      <c r="Y4178">
        <f t="shared" si="1056"/>
        <v>0</v>
      </c>
      <c r="Z4178" t="s">
        <v>4210</v>
      </c>
    </row>
    <row r="4179" spans="1:26" x14ac:dyDescent="0.25">
      <c r="A4179" t="s">
        <v>29</v>
      </c>
      <c r="B4179" t="s">
        <v>33</v>
      </c>
      <c r="C4179" t="s">
        <v>23</v>
      </c>
      <c r="D4179">
        <v>0</v>
      </c>
      <c r="F4179">
        <v>1</v>
      </c>
      <c r="G4179">
        <v>19.8</v>
      </c>
      <c r="H4179">
        <f t="shared" si="1041"/>
        <v>1</v>
      </c>
      <c r="I4179">
        <f t="shared" si="1042"/>
        <v>0</v>
      </c>
      <c r="J4179">
        <f t="shared" si="1043"/>
        <v>0</v>
      </c>
      <c r="K4179">
        <f t="shared" si="1044"/>
        <v>0</v>
      </c>
      <c r="L4179">
        <f t="shared" si="1045"/>
        <v>1</v>
      </c>
      <c r="M4179">
        <f t="shared" si="1046"/>
        <v>0</v>
      </c>
      <c r="N4179">
        <f t="shared" si="1047"/>
        <v>1</v>
      </c>
      <c r="O4179">
        <f t="shared" si="1048"/>
        <v>0</v>
      </c>
      <c r="P4179">
        <v>18</v>
      </c>
      <c r="Q4179">
        <f t="shared" si="1049"/>
        <v>0</v>
      </c>
      <c r="R4179">
        <f t="shared" si="1050"/>
        <v>0</v>
      </c>
      <c r="S4179">
        <f t="shared" si="1051"/>
        <v>0</v>
      </c>
      <c r="T4179">
        <f t="shared" si="1052"/>
        <v>1</v>
      </c>
      <c r="U4179">
        <v>0</v>
      </c>
      <c r="V4179">
        <f t="shared" si="1053"/>
        <v>-1.1550361112429349E-2</v>
      </c>
      <c r="W4179">
        <f t="shared" si="1054"/>
        <v>0.49711244182445186</v>
      </c>
      <c r="X4179">
        <f t="shared" si="1055"/>
        <v>1.3341084182752014E-4</v>
      </c>
      <c r="Y4179">
        <f t="shared" si="1056"/>
        <v>0</v>
      </c>
      <c r="Z4179" t="s">
        <v>4211</v>
      </c>
    </row>
    <row r="4180" spans="1:26" x14ac:dyDescent="0.25">
      <c r="A4180" t="s">
        <v>26</v>
      </c>
      <c r="B4180" t="s">
        <v>30</v>
      </c>
      <c r="C4180" t="s">
        <v>25</v>
      </c>
      <c r="D4180">
        <v>0</v>
      </c>
      <c r="F4180">
        <v>1</v>
      </c>
      <c r="G4180">
        <v>45.65</v>
      </c>
      <c r="H4180">
        <f t="shared" si="1041"/>
        <v>1</v>
      </c>
      <c r="I4180">
        <f t="shared" si="1042"/>
        <v>0</v>
      </c>
      <c r="J4180">
        <f t="shared" si="1043"/>
        <v>1</v>
      </c>
      <c r="K4180">
        <f t="shared" si="1044"/>
        <v>0</v>
      </c>
      <c r="L4180">
        <f t="shared" si="1045"/>
        <v>0</v>
      </c>
      <c r="M4180">
        <f t="shared" si="1046"/>
        <v>1</v>
      </c>
      <c r="N4180">
        <f t="shared" si="1047"/>
        <v>0</v>
      </c>
      <c r="O4180">
        <f t="shared" si="1048"/>
        <v>0</v>
      </c>
      <c r="P4180">
        <v>21</v>
      </c>
      <c r="Q4180">
        <f t="shared" si="1049"/>
        <v>0</v>
      </c>
      <c r="R4180">
        <f t="shared" si="1050"/>
        <v>1</v>
      </c>
      <c r="S4180">
        <f t="shared" si="1051"/>
        <v>0</v>
      </c>
      <c r="T4180">
        <f t="shared" si="1052"/>
        <v>0</v>
      </c>
      <c r="U4180">
        <v>0</v>
      </c>
      <c r="V4180">
        <f t="shared" si="1053"/>
        <v>0.32893427904364464</v>
      </c>
      <c r="W4180">
        <f t="shared" si="1054"/>
        <v>0.58150004794499388</v>
      </c>
      <c r="X4180">
        <f t="shared" si="1055"/>
        <v>0.10819775992996228</v>
      </c>
      <c r="Y4180">
        <f t="shared" si="1056"/>
        <v>1</v>
      </c>
      <c r="Z4180" t="s">
        <v>4212</v>
      </c>
    </row>
    <row r="4181" spans="1:26" x14ac:dyDescent="0.25">
      <c r="A4181" t="s">
        <v>45</v>
      </c>
      <c r="B4181" t="s">
        <v>30</v>
      </c>
      <c r="C4181" t="s">
        <v>25</v>
      </c>
      <c r="D4181">
        <v>0</v>
      </c>
      <c r="F4181">
        <v>1</v>
      </c>
      <c r="G4181">
        <v>56.4</v>
      </c>
      <c r="H4181">
        <f t="shared" si="1041"/>
        <v>1</v>
      </c>
      <c r="I4181">
        <f t="shared" si="1042"/>
        <v>0</v>
      </c>
      <c r="J4181">
        <f t="shared" si="1043"/>
        <v>1</v>
      </c>
      <c r="K4181">
        <f t="shared" si="1044"/>
        <v>0</v>
      </c>
      <c r="L4181">
        <f t="shared" si="1045"/>
        <v>0</v>
      </c>
      <c r="M4181">
        <f t="shared" si="1046"/>
        <v>0</v>
      </c>
      <c r="N4181">
        <f t="shared" si="1047"/>
        <v>0</v>
      </c>
      <c r="O4181">
        <f t="shared" si="1048"/>
        <v>1</v>
      </c>
      <c r="P4181">
        <v>68</v>
      </c>
      <c r="Q4181">
        <f t="shared" si="1049"/>
        <v>0</v>
      </c>
      <c r="R4181">
        <f t="shared" si="1050"/>
        <v>1</v>
      </c>
      <c r="S4181">
        <f t="shared" si="1051"/>
        <v>0</v>
      </c>
      <c r="T4181">
        <f t="shared" si="1052"/>
        <v>0</v>
      </c>
      <c r="U4181">
        <v>0</v>
      </c>
      <c r="V4181">
        <f t="shared" si="1053"/>
        <v>3.2859838514565184E-2</v>
      </c>
      <c r="W4181">
        <f t="shared" si="1054"/>
        <v>0.50821422052022802</v>
      </c>
      <c r="X4181">
        <f t="shared" si="1055"/>
        <v>1.0797689872033016E-3</v>
      </c>
      <c r="Y4181">
        <f t="shared" si="1056"/>
        <v>0</v>
      </c>
      <c r="Z4181" t="s">
        <v>4213</v>
      </c>
    </row>
    <row r="4182" spans="1:26" x14ac:dyDescent="0.25">
      <c r="A4182" t="s">
        <v>26</v>
      </c>
      <c r="B4182" t="s">
        <v>38</v>
      </c>
      <c r="C4182" t="s">
        <v>35</v>
      </c>
      <c r="D4182">
        <v>1</v>
      </c>
      <c r="F4182">
        <v>1</v>
      </c>
      <c r="G4182">
        <v>73.3</v>
      </c>
      <c r="H4182">
        <f t="shared" si="1041"/>
        <v>0</v>
      </c>
      <c r="I4182">
        <f t="shared" si="1042"/>
        <v>1</v>
      </c>
      <c r="J4182">
        <f t="shared" si="1043"/>
        <v>0</v>
      </c>
      <c r="K4182">
        <f t="shared" si="1044"/>
        <v>1</v>
      </c>
      <c r="L4182">
        <f t="shared" si="1045"/>
        <v>0</v>
      </c>
      <c r="M4182">
        <f t="shared" si="1046"/>
        <v>1</v>
      </c>
      <c r="N4182">
        <f t="shared" si="1047"/>
        <v>0</v>
      </c>
      <c r="O4182">
        <f t="shared" si="1048"/>
        <v>0</v>
      </c>
      <c r="P4182">
        <v>12</v>
      </c>
      <c r="Q4182">
        <f t="shared" si="1049"/>
        <v>0</v>
      </c>
      <c r="R4182">
        <f t="shared" si="1050"/>
        <v>0</v>
      </c>
      <c r="S4182">
        <f t="shared" si="1051"/>
        <v>1</v>
      </c>
      <c r="T4182">
        <f t="shared" si="1052"/>
        <v>0</v>
      </c>
      <c r="U4182">
        <v>0</v>
      </c>
      <c r="V4182">
        <f t="shared" si="1053"/>
        <v>0.38573361031924336</v>
      </c>
      <c r="W4182">
        <f t="shared" si="1054"/>
        <v>0.5952552323332132</v>
      </c>
      <c r="X4182">
        <f t="shared" si="1055"/>
        <v>0.14879041812991789</v>
      </c>
      <c r="Y4182">
        <f t="shared" si="1056"/>
        <v>1</v>
      </c>
      <c r="Z4182" t="s">
        <v>4214</v>
      </c>
    </row>
    <row r="4183" spans="1:26" x14ac:dyDescent="0.25">
      <c r="A4183" t="s">
        <v>26</v>
      </c>
      <c r="B4183" t="s">
        <v>27</v>
      </c>
      <c r="C4183" t="s">
        <v>25</v>
      </c>
      <c r="D4183">
        <v>1</v>
      </c>
      <c r="F4183">
        <v>1</v>
      </c>
      <c r="G4183">
        <v>24.35</v>
      </c>
      <c r="H4183">
        <f t="shared" si="1041"/>
        <v>0</v>
      </c>
      <c r="I4183">
        <f t="shared" si="1042"/>
        <v>1</v>
      </c>
      <c r="J4183">
        <f t="shared" si="1043"/>
        <v>1</v>
      </c>
      <c r="K4183">
        <f t="shared" si="1044"/>
        <v>0</v>
      </c>
      <c r="L4183">
        <f t="shared" si="1045"/>
        <v>0</v>
      </c>
      <c r="M4183">
        <f t="shared" si="1046"/>
        <v>1</v>
      </c>
      <c r="N4183">
        <f t="shared" si="1047"/>
        <v>0</v>
      </c>
      <c r="O4183">
        <f t="shared" si="1048"/>
        <v>0</v>
      </c>
      <c r="P4183">
        <v>2</v>
      </c>
      <c r="Q4183">
        <f t="shared" si="1049"/>
        <v>1</v>
      </c>
      <c r="R4183">
        <f t="shared" si="1050"/>
        <v>0</v>
      </c>
      <c r="S4183">
        <f t="shared" si="1051"/>
        <v>0</v>
      </c>
      <c r="T4183">
        <f t="shared" si="1052"/>
        <v>0</v>
      </c>
      <c r="U4183">
        <v>1</v>
      </c>
      <c r="V4183">
        <f t="shared" si="1053"/>
        <v>0.43735791174362948</v>
      </c>
      <c r="W4183">
        <f t="shared" si="1054"/>
        <v>0.60762929424650514</v>
      </c>
      <c r="X4183">
        <f t="shared" si="1055"/>
        <v>0.31656611947748942</v>
      </c>
      <c r="Y4183">
        <f t="shared" si="1056"/>
        <v>1</v>
      </c>
      <c r="Z4183" t="s">
        <v>4215</v>
      </c>
    </row>
    <row r="4184" spans="1:26" x14ac:dyDescent="0.25">
      <c r="A4184" t="s">
        <v>26</v>
      </c>
      <c r="B4184" t="s">
        <v>27</v>
      </c>
      <c r="C4184" t="s">
        <v>35</v>
      </c>
      <c r="D4184">
        <v>0</v>
      </c>
      <c r="F4184">
        <v>1</v>
      </c>
      <c r="G4184">
        <v>101.35</v>
      </c>
      <c r="H4184">
        <f t="shared" si="1041"/>
        <v>1</v>
      </c>
      <c r="I4184">
        <f t="shared" si="1042"/>
        <v>0</v>
      </c>
      <c r="J4184">
        <f t="shared" si="1043"/>
        <v>0</v>
      </c>
      <c r="K4184">
        <f t="shared" si="1044"/>
        <v>1</v>
      </c>
      <c r="L4184">
        <f t="shared" si="1045"/>
        <v>0</v>
      </c>
      <c r="M4184">
        <f t="shared" si="1046"/>
        <v>1</v>
      </c>
      <c r="N4184">
        <f t="shared" si="1047"/>
        <v>0</v>
      </c>
      <c r="O4184">
        <f t="shared" si="1048"/>
        <v>0</v>
      </c>
      <c r="P4184">
        <v>62</v>
      </c>
      <c r="Q4184">
        <f t="shared" si="1049"/>
        <v>1</v>
      </c>
      <c r="R4184">
        <f t="shared" si="1050"/>
        <v>0</v>
      </c>
      <c r="S4184">
        <f t="shared" si="1051"/>
        <v>0</v>
      </c>
      <c r="T4184">
        <f t="shared" si="1052"/>
        <v>0</v>
      </c>
      <c r="U4184">
        <v>0</v>
      </c>
      <c r="V4184">
        <f t="shared" si="1053"/>
        <v>0.5710966276540731</v>
      </c>
      <c r="W4184">
        <f t="shared" si="1054"/>
        <v>0.63901617773181729</v>
      </c>
      <c r="X4184">
        <f t="shared" si="1055"/>
        <v>0.32615135811785501</v>
      </c>
      <c r="Y4184">
        <f t="shared" si="1056"/>
        <v>1</v>
      </c>
      <c r="Z4184" t="s">
        <v>4216</v>
      </c>
    </row>
    <row r="4185" spans="1:26" x14ac:dyDescent="0.25">
      <c r="A4185" t="s">
        <v>26</v>
      </c>
      <c r="B4185" t="s">
        <v>27</v>
      </c>
      <c r="C4185" t="s">
        <v>35</v>
      </c>
      <c r="D4185">
        <v>1</v>
      </c>
      <c r="F4185">
        <v>1</v>
      </c>
      <c r="G4185">
        <v>98.65</v>
      </c>
      <c r="H4185">
        <f t="shared" si="1041"/>
        <v>0</v>
      </c>
      <c r="I4185">
        <f t="shared" si="1042"/>
        <v>1</v>
      </c>
      <c r="J4185">
        <f t="shared" si="1043"/>
        <v>0</v>
      </c>
      <c r="K4185">
        <f t="shared" si="1044"/>
        <v>1</v>
      </c>
      <c r="L4185">
        <f t="shared" si="1045"/>
        <v>0</v>
      </c>
      <c r="M4185">
        <f t="shared" si="1046"/>
        <v>1</v>
      </c>
      <c r="N4185">
        <f t="shared" si="1047"/>
        <v>0</v>
      </c>
      <c r="O4185">
        <f t="shared" si="1048"/>
        <v>0</v>
      </c>
      <c r="P4185">
        <v>29</v>
      </c>
      <c r="Q4185">
        <f t="shared" si="1049"/>
        <v>1</v>
      </c>
      <c r="R4185">
        <f t="shared" si="1050"/>
        <v>0</v>
      </c>
      <c r="S4185">
        <f t="shared" si="1051"/>
        <v>0</v>
      </c>
      <c r="T4185">
        <f t="shared" si="1052"/>
        <v>0</v>
      </c>
      <c r="U4185">
        <v>1</v>
      </c>
      <c r="V4185">
        <f t="shared" si="1053"/>
        <v>0.54833255967373462</v>
      </c>
      <c r="W4185">
        <f t="shared" si="1054"/>
        <v>0.63374864565474542</v>
      </c>
      <c r="X4185">
        <f t="shared" si="1055"/>
        <v>0.20400347665088051</v>
      </c>
      <c r="Y4185">
        <f t="shared" si="1056"/>
        <v>1</v>
      </c>
      <c r="Z4185" t="s">
        <v>4217</v>
      </c>
    </row>
    <row r="4186" spans="1:26" x14ac:dyDescent="0.25">
      <c r="A4186" t="s">
        <v>26</v>
      </c>
      <c r="B4186" t="s">
        <v>30</v>
      </c>
      <c r="C4186" t="s">
        <v>25</v>
      </c>
      <c r="D4186">
        <v>0</v>
      </c>
      <c r="F4186">
        <v>1</v>
      </c>
      <c r="G4186">
        <v>33.6</v>
      </c>
      <c r="H4186">
        <f t="shared" si="1041"/>
        <v>1</v>
      </c>
      <c r="I4186">
        <f t="shared" si="1042"/>
        <v>0</v>
      </c>
      <c r="J4186">
        <f t="shared" si="1043"/>
        <v>1</v>
      </c>
      <c r="K4186">
        <f t="shared" si="1044"/>
        <v>0</v>
      </c>
      <c r="L4186">
        <f t="shared" si="1045"/>
        <v>0</v>
      </c>
      <c r="M4186">
        <f t="shared" si="1046"/>
        <v>1</v>
      </c>
      <c r="N4186">
        <f t="shared" si="1047"/>
        <v>0</v>
      </c>
      <c r="O4186">
        <f t="shared" si="1048"/>
        <v>0</v>
      </c>
      <c r="P4186">
        <v>1</v>
      </c>
      <c r="Q4186">
        <f t="shared" si="1049"/>
        <v>0</v>
      </c>
      <c r="R4186">
        <f t="shared" si="1050"/>
        <v>1</v>
      </c>
      <c r="S4186">
        <f t="shared" si="1051"/>
        <v>0</v>
      </c>
      <c r="T4186">
        <f t="shared" si="1052"/>
        <v>0</v>
      </c>
      <c r="U4186">
        <v>0</v>
      </c>
      <c r="V4186">
        <f t="shared" si="1053"/>
        <v>0.32870227968124843</v>
      </c>
      <c r="W4186">
        <f t="shared" si="1054"/>
        <v>0.58144358803668439</v>
      </c>
      <c r="X4186">
        <f t="shared" si="1055"/>
        <v>0.10804518866764967</v>
      </c>
      <c r="Y4186">
        <f t="shared" si="1056"/>
        <v>1</v>
      </c>
      <c r="Z4186" t="s">
        <v>4218</v>
      </c>
    </row>
    <row r="4187" spans="1:26" x14ac:dyDescent="0.25">
      <c r="A4187" t="s">
        <v>26</v>
      </c>
      <c r="B4187" t="s">
        <v>33</v>
      </c>
      <c r="C4187" t="s">
        <v>35</v>
      </c>
      <c r="D4187">
        <v>1</v>
      </c>
      <c r="F4187">
        <v>1</v>
      </c>
      <c r="G4187">
        <v>79.900000000000006</v>
      </c>
      <c r="H4187">
        <f t="shared" si="1041"/>
        <v>0</v>
      </c>
      <c r="I4187">
        <f t="shared" si="1042"/>
        <v>1</v>
      </c>
      <c r="J4187">
        <f t="shared" si="1043"/>
        <v>0</v>
      </c>
      <c r="K4187">
        <f t="shared" si="1044"/>
        <v>1</v>
      </c>
      <c r="L4187">
        <f t="shared" si="1045"/>
        <v>0</v>
      </c>
      <c r="M4187">
        <f t="shared" si="1046"/>
        <v>1</v>
      </c>
      <c r="N4187">
        <f t="shared" si="1047"/>
        <v>0</v>
      </c>
      <c r="O4187">
        <f t="shared" si="1048"/>
        <v>0</v>
      </c>
      <c r="P4187">
        <v>5</v>
      </c>
      <c r="Q4187">
        <f t="shared" si="1049"/>
        <v>0</v>
      </c>
      <c r="R4187">
        <f t="shared" si="1050"/>
        <v>0</v>
      </c>
      <c r="S4187">
        <f t="shared" si="1051"/>
        <v>0</v>
      </c>
      <c r="T4187">
        <f t="shared" si="1052"/>
        <v>1</v>
      </c>
      <c r="U4187">
        <v>1</v>
      </c>
      <c r="V4187">
        <f t="shared" si="1053"/>
        <v>0.38233192694118145</v>
      </c>
      <c r="W4187">
        <f t="shared" si="1054"/>
        <v>0.59443541201019123</v>
      </c>
      <c r="X4187">
        <f t="shared" si="1055"/>
        <v>0.38151384847619402</v>
      </c>
      <c r="Y4187">
        <f t="shared" si="1056"/>
        <v>1</v>
      </c>
      <c r="Z4187" t="s">
        <v>4219</v>
      </c>
    </row>
    <row r="4188" spans="1:26" x14ac:dyDescent="0.25">
      <c r="A4188" t="s">
        <v>26</v>
      </c>
      <c r="B4188" t="s">
        <v>27</v>
      </c>
      <c r="C4188" t="s">
        <v>23</v>
      </c>
      <c r="D4188">
        <v>0</v>
      </c>
      <c r="F4188">
        <v>1</v>
      </c>
      <c r="G4188">
        <v>20.7</v>
      </c>
      <c r="H4188">
        <f t="shared" si="1041"/>
        <v>1</v>
      </c>
      <c r="I4188">
        <f t="shared" si="1042"/>
        <v>0</v>
      </c>
      <c r="J4188">
        <f t="shared" si="1043"/>
        <v>0</v>
      </c>
      <c r="K4188">
        <f t="shared" si="1044"/>
        <v>0</v>
      </c>
      <c r="L4188">
        <f t="shared" si="1045"/>
        <v>1</v>
      </c>
      <c r="M4188">
        <f t="shared" si="1046"/>
        <v>1</v>
      </c>
      <c r="N4188">
        <f t="shared" si="1047"/>
        <v>0</v>
      </c>
      <c r="O4188">
        <f t="shared" si="1048"/>
        <v>0</v>
      </c>
      <c r="P4188">
        <v>1</v>
      </c>
      <c r="Q4188">
        <f t="shared" si="1049"/>
        <v>1</v>
      </c>
      <c r="R4188">
        <f t="shared" si="1050"/>
        <v>0</v>
      </c>
      <c r="S4188">
        <f t="shared" si="1051"/>
        <v>0</v>
      </c>
      <c r="T4188">
        <f t="shared" si="1052"/>
        <v>0</v>
      </c>
      <c r="U4188">
        <v>0</v>
      </c>
      <c r="V4188">
        <f t="shared" si="1053"/>
        <v>0.40293915029908706</v>
      </c>
      <c r="W4188">
        <f t="shared" si="1054"/>
        <v>0.59939361727852125</v>
      </c>
      <c r="X4188">
        <f t="shared" si="1055"/>
        <v>0.16235995884375026</v>
      </c>
      <c r="Y4188">
        <f t="shared" si="1056"/>
        <v>1</v>
      </c>
      <c r="Z4188" t="s">
        <v>4220</v>
      </c>
    </row>
    <row r="4189" spans="1:26" x14ac:dyDescent="0.25">
      <c r="A4189" t="s">
        <v>45</v>
      </c>
      <c r="B4189" t="s">
        <v>27</v>
      </c>
      <c r="C4189" t="s">
        <v>35</v>
      </c>
      <c r="D4189">
        <v>0</v>
      </c>
      <c r="F4189">
        <v>1</v>
      </c>
      <c r="G4189">
        <v>104.05</v>
      </c>
      <c r="H4189">
        <f t="shared" si="1041"/>
        <v>1</v>
      </c>
      <c r="I4189">
        <f t="shared" si="1042"/>
        <v>0</v>
      </c>
      <c r="J4189">
        <f t="shared" si="1043"/>
        <v>0</v>
      </c>
      <c r="K4189">
        <f t="shared" si="1044"/>
        <v>1</v>
      </c>
      <c r="L4189">
        <f t="shared" si="1045"/>
        <v>0</v>
      </c>
      <c r="M4189">
        <f t="shared" si="1046"/>
        <v>0</v>
      </c>
      <c r="N4189">
        <f t="shared" si="1047"/>
        <v>0</v>
      </c>
      <c r="O4189">
        <f t="shared" si="1048"/>
        <v>1</v>
      </c>
      <c r="P4189">
        <v>62</v>
      </c>
      <c r="Q4189">
        <f t="shared" si="1049"/>
        <v>1</v>
      </c>
      <c r="R4189">
        <f t="shared" si="1050"/>
        <v>0</v>
      </c>
      <c r="S4189">
        <f t="shared" si="1051"/>
        <v>0</v>
      </c>
      <c r="T4189">
        <f t="shared" si="1052"/>
        <v>0</v>
      </c>
      <c r="U4189">
        <v>0</v>
      </c>
      <c r="V4189">
        <f t="shared" si="1053"/>
        <v>0.2253625543196896</v>
      </c>
      <c r="W4189">
        <f t="shared" si="1054"/>
        <v>0.55610338977154761</v>
      </c>
      <c r="X4189">
        <f t="shared" si="1055"/>
        <v>5.0788280889495045E-2</v>
      </c>
      <c r="Y4189">
        <f t="shared" si="1056"/>
        <v>0</v>
      </c>
      <c r="Z4189" t="s">
        <v>4221</v>
      </c>
    </row>
    <row r="4190" spans="1:26" x14ac:dyDescent="0.25">
      <c r="A4190" t="s">
        <v>45</v>
      </c>
      <c r="B4190" t="s">
        <v>33</v>
      </c>
      <c r="C4190" t="s">
        <v>23</v>
      </c>
      <c r="D4190">
        <v>0</v>
      </c>
      <c r="F4190">
        <v>1</v>
      </c>
      <c r="G4190">
        <v>20.25</v>
      </c>
      <c r="H4190">
        <f t="shared" si="1041"/>
        <v>1</v>
      </c>
      <c r="I4190">
        <f t="shared" si="1042"/>
        <v>0</v>
      </c>
      <c r="J4190">
        <f t="shared" si="1043"/>
        <v>0</v>
      </c>
      <c r="K4190">
        <f t="shared" si="1044"/>
        <v>0</v>
      </c>
      <c r="L4190">
        <f t="shared" si="1045"/>
        <v>1</v>
      </c>
      <c r="M4190">
        <f t="shared" si="1046"/>
        <v>0</v>
      </c>
      <c r="N4190">
        <f t="shared" si="1047"/>
        <v>0</v>
      </c>
      <c r="O4190">
        <f t="shared" si="1048"/>
        <v>1</v>
      </c>
      <c r="P4190">
        <v>36</v>
      </c>
      <c r="Q4190">
        <f t="shared" si="1049"/>
        <v>0</v>
      </c>
      <c r="R4190">
        <f t="shared" si="1050"/>
        <v>0</v>
      </c>
      <c r="S4190">
        <f t="shared" si="1051"/>
        <v>0</v>
      </c>
      <c r="T4190">
        <f t="shared" si="1052"/>
        <v>1</v>
      </c>
      <c r="U4190">
        <v>0</v>
      </c>
      <c r="V4190">
        <f t="shared" si="1053"/>
        <v>-5.2228223854647177E-2</v>
      </c>
      <c r="W4190">
        <f t="shared" si="1054"/>
        <v>0.48694591129962683</v>
      </c>
      <c r="X4190">
        <f t="shared" si="1055"/>
        <v>2.7277873670111365E-3</v>
      </c>
      <c r="Y4190">
        <f t="shared" si="1056"/>
        <v>0</v>
      </c>
      <c r="Z4190" t="s">
        <v>4222</v>
      </c>
    </row>
    <row r="4191" spans="1:26" x14ac:dyDescent="0.25">
      <c r="A4191" t="s">
        <v>26</v>
      </c>
      <c r="B4191" t="s">
        <v>27</v>
      </c>
      <c r="C4191" t="s">
        <v>35</v>
      </c>
      <c r="D4191">
        <v>1</v>
      </c>
      <c r="F4191">
        <v>1</v>
      </c>
      <c r="G4191">
        <v>103.3</v>
      </c>
      <c r="H4191">
        <f t="shared" si="1041"/>
        <v>0</v>
      </c>
      <c r="I4191">
        <f t="shared" si="1042"/>
        <v>1</v>
      </c>
      <c r="J4191">
        <f t="shared" si="1043"/>
        <v>0</v>
      </c>
      <c r="K4191">
        <f t="shared" si="1044"/>
        <v>1</v>
      </c>
      <c r="L4191">
        <f t="shared" si="1045"/>
        <v>0</v>
      </c>
      <c r="M4191">
        <f t="shared" si="1046"/>
        <v>1</v>
      </c>
      <c r="N4191">
        <f t="shared" si="1047"/>
        <v>0</v>
      </c>
      <c r="O4191">
        <f t="shared" si="1048"/>
        <v>0</v>
      </c>
      <c r="P4191">
        <v>28</v>
      </c>
      <c r="Q4191">
        <f t="shared" si="1049"/>
        <v>1</v>
      </c>
      <c r="R4191">
        <f t="shared" si="1050"/>
        <v>0</v>
      </c>
      <c r="S4191">
        <f t="shared" si="1051"/>
        <v>0</v>
      </c>
      <c r="T4191">
        <f t="shared" si="1052"/>
        <v>0</v>
      </c>
      <c r="U4191">
        <v>1</v>
      </c>
      <c r="V4191">
        <f t="shared" si="1053"/>
        <v>0.55558216734449506</v>
      </c>
      <c r="W4191">
        <f t="shared" si="1054"/>
        <v>0.63542972413539944</v>
      </c>
      <c r="X4191">
        <f t="shared" si="1055"/>
        <v>0.19750720998221638</v>
      </c>
      <c r="Y4191">
        <f t="shared" si="1056"/>
        <v>1</v>
      </c>
      <c r="Z4191" t="s">
        <v>4223</v>
      </c>
    </row>
    <row r="4192" spans="1:26" x14ac:dyDescent="0.25">
      <c r="A4192" t="s">
        <v>29</v>
      </c>
      <c r="B4192" t="s">
        <v>38</v>
      </c>
      <c r="C4192" t="s">
        <v>25</v>
      </c>
      <c r="D4192">
        <v>0</v>
      </c>
      <c r="F4192">
        <v>1</v>
      </c>
      <c r="G4192">
        <v>73.7</v>
      </c>
      <c r="H4192">
        <f t="shared" si="1041"/>
        <v>1</v>
      </c>
      <c r="I4192">
        <f t="shared" si="1042"/>
        <v>0</v>
      </c>
      <c r="J4192">
        <f t="shared" si="1043"/>
        <v>1</v>
      </c>
      <c r="K4192">
        <f t="shared" si="1044"/>
        <v>0</v>
      </c>
      <c r="L4192">
        <f t="shared" si="1045"/>
        <v>0</v>
      </c>
      <c r="M4192">
        <f t="shared" si="1046"/>
        <v>0</v>
      </c>
      <c r="N4192">
        <f t="shared" si="1047"/>
        <v>1</v>
      </c>
      <c r="O4192">
        <f t="shared" si="1048"/>
        <v>0</v>
      </c>
      <c r="P4192">
        <v>69</v>
      </c>
      <c r="Q4192">
        <f t="shared" si="1049"/>
        <v>0</v>
      </c>
      <c r="R4192">
        <f t="shared" si="1050"/>
        <v>0</v>
      </c>
      <c r="S4192">
        <f t="shared" si="1051"/>
        <v>1</v>
      </c>
      <c r="T4192">
        <f t="shared" si="1052"/>
        <v>0</v>
      </c>
      <c r="U4192">
        <v>0</v>
      </c>
      <c r="V4192">
        <f t="shared" si="1053"/>
        <v>0.10607410409947383</v>
      </c>
      <c r="W4192">
        <f t="shared" si="1054"/>
        <v>0.52649368906101313</v>
      </c>
      <c r="X4192">
        <f t="shared" si="1055"/>
        <v>1.1251715560506012E-2</v>
      </c>
      <c r="Y4192">
        <f t="shared" si="1056"/>
        <v>0</v>
      </c>
      <c r="Z4192" t="s">
        <v>4224</v>
      </c>
    </row>
    <row r="4193" spans="1:26" x14ac:dyDescent="0.25">
      <c r="A4193" t="s">
        <v>26</v>
      </c>
      <c r="B4193" t="s">
        <v>38</v>
      </c>
      <c r="C4193" t="s">
        <v>35</v>
      </c>
      <c r="D4193">
        <v>0</v>
      </c>
      <c r="F4193">
        <v>1</v>
      </c>
      <c r="G4193">
        <v>96.2</v>
      </c>
      <c r="H4193">
        <f t="shared" si="1041"/>
        <v>1</v>
      </c>
      <c r="I4193">
        <f t="shared" si="1042"/>
        <v>0</v>
      </c>
      <c r="J4193">
        <f t="shared" si="1043"/>
        <v>0</v>
      </c>
      <c r="K4193">
        <f t="shared" si="1044"/>
        <v>1</v>
      </c>
      <c r="L4193">
        <f t="shared" si="1045"/>
        <v>0</v>
      </c>
      <c r="M4193">
        <f t="shared" si="1046"/>
        <v>1</v>
      </c>
      <c r="N4193">
        <f t="shared" si="1047"/>
        <v>0</v>
      </c>
      <c r="O4193">
        <f t="shared" si="1048"/>
        <v>0</v>
      </c>
      <c r="P4193">
        <v>11</v>
      </c>
      <c r="Q4193">
        <f t="shared" si="1049"/>
        <v>0</v>
      </c>
      <c r="R4193">
        <f t="shared" si="1050"/>
        <v>0</v>
      </c>
      <c r="S4193">
        <f t="shared" si="1051"/>
        <v>1</v>
      </c>
      <c r="T4193">
        <f t="shared" si="1052"/>
        <v>0</v>
      </c>
      <c r="U4193">
        <v>1</v>
      </c>
      <c r="V4193">
        <f t="shared" si="1053"/>
        <v>0.41260769943492537</v>
      </c>
      <c r="W4193">
        <f t="shared" si="1054"/>
        <v>0.60171299111629639</v>
      </c>
      <c r="X4193">
        <f t="shared" si="1055"/>
        <v>0.34502971476313099</v>
      </c>
      <c r="Y4193">
        <f t="shared" si="1056"/>
        <v>1</v>
      </c>
      <c r="Z4193" t="s">
        <v>4225</v>
      </c>
    </row>
    <row r="4194" spans="1:26" x14ac:dyDescent="0.25">
      <c r="A4194" t="s">
        <v>26</v>
      </c>
      <c r="B4194" t="s">
        <v>27</v>
      </c>
      <c r="C4194" t="s">
        <v>35</v>
      </c>
      <c r="D4194">
        <v>0</v>
      </c>
      <c r="F4194">
        <v>1</v>
      </c>
      <c r="G4194">
        <v>108.75</v>
      </c>
      <c r="H4194">
        <f t="shared" si="1041"/>
        <v>1</v>
      </c>
      <c r="I4194">
        <f t="shared" si="1042"/>
        <v>0</v>
      </c>
      <c r="J4194">
        <f t="shared" si="1043"/>
        <v>0</v>
      </c>
      <c r="K4194">
        <f t="shared" si="1044"/>
        <v>1</v>
      </c>
      <c r="L4194">
        <f t="shared" si="1045"/>
        <v>0</v>
      </c>
      <c r="M4194">
        <f t="shared" si="1046"/>
        <v>1</v>
      </c>
      <c r="N4194">
        <f t="shared" si="1047"/>
        <v>0</v>
      </c>
      <c r="O4194">
        <f t="shared" si="1048"/>
        <v>0</v>
      </c>
      <c r="P4194">
        <v>63</v>
      </c>
      <c r="Q4194">
        <f t="shared" si="1049"/>
        <v>1</v>
      </c>
      <c r="R4194">
        <f t="shared" si="1050"/>
        <v>0</v>
      </c>
      <c r="S4194">
        <f t="shared" si="1051"/>
        <v>0</v>
      </c>
      <c r="T4194">
        <f t="shared" si="1052"/>
        <v>0</v>
      </c>
      <c r="U4194">
        <v>0</v>
      </c>
      <c r="V4194">
        <f t="shared" si="1053"/>
        <v>0.56407901934570892</v>
      </c>
      <c r="W4194">
        <f t="shared" si="1054"/>
        <v>0.63739582031989661</v>
      </c>
      <c r="X4194">
        <f t="shared" si="1055"/>
        <v>0.31818514006601667</v>
      </c>
      <c r="Y4194">
        <f t="shared" si="1056"/>
        <v>1</v>
      </c>
      <c r="Z4194" t="s">
        <v>4226</v>
      </c>
    </row>
    <row r="4195" spans="1:26" x14ac:dyDescent="0.25">
      <c r="A4195" t="s">
        <v>29</v>
      </c>
      <c r="B4195" t="s">
        <v>33</v>
      </c>
      <c r="C4195" t="s">
        <v>23</v>
      </c>
      <c r="D4195">
        <v>0</v>
      </c>
      <c r="F4195">
        <v>1</v>
      </c>
      <c r="G4195">
        <v>20.149999999999999</v>
      </c>
      <c r="H4195">
        <f t="shared" si="1041"/>
        <v>1</v>
      </c>
      <c r="I4195">
        <f t="shared" si="1042"/>
        <v>0</v>
      </c>
      <c r="J4195">
        <f t="shared" si="1043"/>
        <v>0</v>
      </c>
      <c r="K4195">
        <f t="shared" si="1044"/>
        <v>0</v>
      </c>
      <c r="L4195">
        <f t="shared" si="1045"/>
        <v>1</v>
      </c>
      <c r="M4195">
        <f t="shared" si="1046"/>
        <v>0</v>
      </c>
      <c r="N4195">
        <f t="shared" si="1047"/>
        <v>1</v>
      </c>
      <c r="O4195">
        <f t="shared" si="1048"/>
        <v>0</v>
      </c>
      <c r="P4195">
        <v>23</v>
      </c>
      <c r="Q4195">
        <f t="shared" si="1049"/>
        <v>0</v>
      </c>
      <c r="R4195">
        <f t="shared" si="1050"/>
        <v>0</v>
      </c>
      <c r="S4195">
        <f t="shared" si="1051"/>
        <v>0</v>
      </c>
      <c r="T4195">
        <f t="shared" si="1052"/>
        <v>1</v>
      </c>
      <c r="U4195">
        <v>0</v>
      </c>
      <c r="V4195">
        <f t="shared" si="1053"/>
        <v>-1.1004691717855983E-2</v>
      </c>
      <c r="W4195">
        <f t="shared" si="1054"/>
        <v>0.49724885483486264</v>
      </c>
      <c r="X4195">
        <f t="shared" si="1055"/>
        <v>1.2110323980504807E-4</v>
      </c>
      <c r="Y4195">
        <f t="shared" si="1056"/>
        <v>0</v>
      </c>
      <c r="Z4195" t="s">
        <v>4227</v>
      </c>
    </row>
    <row r="4196" spans="1:26" x14ac:dyDescent="0.25">
      <c r="A4196" t="s">
        <v>26</v>
      </c>
      <c r="B4196" t="s">
        <v>38</v>
      </c>
      <c r="C4196" t="s">
        <v>23</v>
      </c>
      <c r="D4196">
        <v>0</v>
      </c>
      <c r="F4196">
        <v>1</v>
      </c>
      <c r="G4196">
        <v>19.75</v>
      </c>
      <c r="H4196">
        <f t="shared" si="1041"/>
        <v>1</v>
      </c>
      <c r="I4196">
        <f t="shared" si="1042"/>
        <v>0</v>
      </c>
      <c r="J4196">
        <f t="shared" si="1043"/>
        <v>0</v>
      </c>
      <c r="K4196">
        <f t="shared" si="1044"/>
        <v>0</v>
      </c>
      <c r="L4196">
        <f t="shared" si="1045"/>
        <v>1</v>
      </c>
      <c r="M4196">
        <f t="shared" si="1046"/>
        <v>1</v>
      </c>
      <c r="N4196">
        <f t="shared" si="1047"/>
        <v>0</v>
      </c>
      <c r="O4196">
        <f t="shared" si="1048"/>
        <v>0</v>
      </c>
      <c r="P4196">
        <v>10</v>
      </c>
      <c r="Q4196">
        <f t="shared" si="1049"/>
        <v>0</v>
      </c>
      <c r="R4196">
        <f t="shared" si="1050"/>
        <v>0</v>
      </c>
      <c r="S4196">
        <f t="shared" si="1051"/>
        <v>1</v>
      </c>
      <c r="T4196">
        <f t="shared" si="1052"/>
        <v>0</v>
      </c>
      <c r="U4196">
        <v>0</v>
      </c>
      <c r="V4196">
        <f t="shared" si="1053"/>
        <v>0.25982653465836664</v>
      </c>
      <c r="W4196">
        <f t="shared" si="1054"/>
        <v>0.56459364970183323</v>
      </c>
      <c r="X4196">
        <f t="shared" si="1055"/>
        <v>6.7509828112575401E-2</v>
      </c>
      <c r="Y4196">
        <f t="shared" si="1056"/>
        <v>0</v>
      </c>
      <c r="Z4196" t="s">
        <v>4228</v>
      </c>
    </row>
    <row r="4197" spans="1:26" x14ac:dyDescent="0.25">
      <c r="A4197" t="s">
        <v>45</v>
      </c>
      <c r="B4197" t="s">
        <v>38</v>
      </c>
      <c r="C4197" t="s">
        <v>23</v>
      </c>
      <c r="D4197">
        <v>0</v>
      </c>
      <c r="F4197">
        <v>1</v>
      </c>
      <c r="G4197">
        <v>25.95</v>
      </c>
      <c r="H4197">
        <f t="shared" si="1041"/>
        <v>1</v>
      </c>
      <c r="I4197">
        <f t="shared" si="1042"/>
        <v>0</v>
      </c>
      <c r="J4197">
        <f t="shared" si="1043"/>
        <v>0</v>
      </c>
      <c r="K4197">
        <f t="shared" si="1044"/>
        <v>0</v>
      </c>
      <c r="L4197">
        <f t="shared" si="1045"/>
        <v>1</v>
      </c>
      <c r="M4197">
        <f t="shared" si="1046"/>
        <v>0</v>
      </c>
      <c r="N4197">
        <f t="shared" si="1047"/>
        <v>0</v>
      </c>
      <c r="O4197">
        <f t="shared" si="1048"/>
        <v>1</v>
      </c>
      <c r="P4197">
        <v>71</v>
      </c>
      <c r="Q4197">
        <f t="shared" si="1049"/>
        <v>0</v>
      </c>
      <c r="R4197">
        <f t="shared" si="1050"/>
        <v>0</v>
      </c>
      <c r="S4197">
        <f t="shared" si="1051"/>
        <v>1</v>
      </c>
      <c r="T4197">
        <f t="shared" si="1052"/>
        <v>0</v>
      </c>
      <c r="U4197">
        <v>0</v>
      </c>
      <c r="V4197">
        <f t="shared" si="1053"/>
        <v>-4.8204777260922316E-2</v>
      </c>
      <c r="W4197">
        <f t="shared" si="1054"/>
        <v>0.48795113875654056</v>
      </c>
      <c r="X4197">
        <f t="shared" si="1055"/>
        <v>2.3237005507751331E-3</v>
      </c>
      <c r="Y4197">
        <f t="shared" si="1056"/>
        <v>0</v>
      </c>
      <c r="Z4197" t="s">
        <v>4229</v>
      </c>
    </row>
    <row r="4198" spans="1:26" x14ac:dyDescent="0.25">
      <c r="A4198" t="s">
        <v>26</v>
      </c>
      <c r="B4198" t="s">
        <v>27</v>
      </c>
      <c r="C4198" t="s">
        <v>25</v>
      </c>
      <c r="D4198">
        <v>1</v>
      </c>
      <c r="F4198">
        <v>1</v>
      </c>
      <c r="G4198">
        <v>70.05</v>
      </c>
      <c r="H4198">
        <f t="shared" si="1041"/>
        <v>0</v>
      </c>
      <c r="I4198">
        <f t="shared" si="1042"/>
        <v>1</v>
      </c>
      <c r="J4198">
        <f t="shared" si="1043"/>
        <v>1</v>
      </c>
      <c r="K4198">
        <f t="shared" si="1044"/>
        <v>0</v>
      </c>
      <c r="L4198">
        <f t="shared" si="1045"/>
        <v>0</v>
      </c>
      <c r="M4198">
        <f t="shared" si="1046"/>
        <v>1</v>
      </c>
      <c r="N4198">
        <f t="shared" si="1047"/>
        <v>0</v>
      </c>
      <c r="O4198">
        <f t="shared" si="1048"/>
        <v>0</v>
      </c>
      <c r="P4198">
        <v>45</v>
      </c>
      <c r="Q4198">
        <f t="shared" si="1049"/>
        <v>1</v>
      </c>
      <c r="R4198">
        <f t="shared" si="1050"/>
        <v>0</v>
      </c>
      <c r="S4198">
        <f t="shared" si="1051"/>
        <v>0</v>
      </c>
      <c r="T4198">
        <f t="shared" si="1052"/>
        <v>0</v>
      </c>
      <c r="U4198">
        <v>0</v>
      </c>
      <c r="V4198">
        <f t="shared" si="1053"/>
        <v>0.50374357486002508</v>
      </c>
      <c r="W4198">
        <f t="shared" si="1054"/>
        <v>0.6233386810385706</v>
      </c>
      <c r="X4198">
        <f t="shared" si="1055"/>
        <v>0.25375758921275771</v>
      </c>
      <c r="Y4198">
        <f t="shared" si="1056"/>
        <v>1</v>
      </c>
      <c r="Z4198" t="s">
        <v>4230</v>
      </c>
    </row>
    <row r="4199" spans="1:26" x14ac:dyDescent="0.25">
      <c r="A4199" t="s">
        <v>45</v>
      </c>
      <c r="B4199" t="s">
        <v>30</v>
      </c>
      <c r="C4199" t="s">
        <v>23</v>
      </c>
      <c r="D4199">
        <v>0</v>
      </c>
      <c r="F4199">
        <v>1</v>
      </c>
      <c r="G4199">
        <v>24.05</v>
      </c>
      <c r="H4199">
        <f t="shared" si="1041"/>
        <v>1</v>
      </c>
      <c r="I4199">
        <f t="shared" si="1042"/>
        <v>0</v>
      </c>
      <c r="J4199">
        <f t="shared" si="1043"/>
        <v>0</v>
      </c>
      <c r="K4199">
        <f t="shared" si="1044"/>
        <v>0</v>
      </c>
      <c r="L4199">
        <f t="shared" si="1045"/>
        <v>1</v>
      </c>
      <c r="M4199">
        <f t="shared" si="1046"/>
        <v>0</v>
      </c>
      <c r="N4199">
        <f t="shared" si="1047"/>
        <v>0</v>
      </c>
      <c r="O4199">
        <f t="shared" si="1048"/>
        <v>1</v>
      </c>
      <c r="P4199">
        <v>70</v>
      </c>
      <c r="Q4199">
        <f t="shared" si="1049"/>
        <v>0</v>
      </c>
      <c r="R4199">
        <f t="shared" si="1050"/>
        <v>1</v>
      </c>
      <c r="S4199">
        <f t="shared" si="1051"/>
        <v>0</v>
      </c>
      <c r="T4199">
        <f t="shared" si="1052"/>
        <v>0</v>
      </c>
      <c r="U4199">
        <v>0</v>
      </c>
      <c r="V4199">
        <f t="shared" si="1053"/>
        <v>-5.9995262389296047E-2</v>
      </c>
      <c r="W4199">
        <f t="shared" si="1054"/>
        <v>0.48500568171802683</v>
      </c>
      <c r="X4199">
        <f t="shared" si="1055"/>
        <v>3.5994315091604809E-3</v>
      </c>
      <c r="Y4199">
        <f t="shared" si="1056"/>
        <v>0</v>
      </c>
      <c r="Z4199" t="s">
        <v>4231</v>
      </c>
    </row>
    <row r="4200" spans="1:26" x14ac:dyDescent="0.25">
      <c r="A4200" t="s">
        <v>26</v>
      </c>
      <c r="B4200" t="s">
        <v>27</v>
      </c>
      <c r="C4200" t="s">
        <v>35</v>
      </c>
      <c r="D4200">
        <v>0</v>
      </c>
      <c r="F4200">
        <v>1</v>
      </c>
      <c r="G4200">
        <v>84.75</v>
      </c>
      <c r="H4200">
        <f t="shared" si="1041"/>
        <v>1</v>
      </c>
      <c r="I4200">
        <f t="shared" si="1042"/>
        <v>0</v>
      </c>
      <c r="J4200">
        <f t="shared" si="1043"/>
        <v>0</v>
      </c>
      <c r="K4200">
        <f t="shared" si="1044"/>
        <v>1</v>
      </c>
      <c r="L4200">
        <f t="shared" si="1045"/>
        <v>0</v>
      </c>
      <c r="M4200">
        <f t="shared" si="1046"/>
        <v>1</v>
      </c>
      <c r="N4200">
        <f t="shared" si="1047"/>
        <v>0</v>
      </c>
      <c r="O4200">
        <f t="shared" si="1048"/>
        <v>0</v>
      </c>
      <c r="P4200">
        <v>22</v>
      </c>
      <c r="Q4200">
        <f t="shared" si="1049"/>
        <v>1</v>
      </c>
      <c r="R4200">
        <f t="shared" si="1050"/>
        <v>0</v>
      </c>
      <c r="S4200">
        <f t="shared" si="1051"/>
        <v>0</v>
      </c>
      <c r="T4200">
        <f t="shared" si="1052"/>
        <v>0</v>
      </c>
      <c r="U4200">
        <v>0</v>
      </c>
      <c r="V4200">
        <f t="shared" si="1053"/>
        <v>0.52666168943210656</v>
      </c>
      <c r="W4200">
        <f t="shared" si="1054"/>
        <v>0.6287041680485228</v>
      </c>
      <c r="X4200">
        <f t="shared" si="1055"/>
        <v>0.27737253511548066</v>
      </c>
      <c r="Y4200">
        <f t="shared" si="1056"/>
        <v>1</v>
      </c>
      <c r="Z4200" t="s">
        <v>4232</v>
      </c>
    </row>
    <row r="4201" spans="1:26" x14ac:dyDescent="0.25">
      <c r="A4201" t="s">
        <v>45</v>
      </c>
      <c r="B4201" t="s">
        <v>30</v>
      </c>
      <c r="C4201" t="s">
        <v>23</v>
      </c>
      <c r="D4201">
        <v>0</v>
      </c>
      <c r="F4201">
        <v>1</v>
      </c>
      <c r="G4201">
        <v>23.05</v>
      </c>
      <c r="H4201">
        <f t="shared" si="1041"/>
        <v>1</v>
      </c>
      <c r="I4201">
        <f t="shared" si="1042"/>
        <v>0</v>
      </c>
      <c r="J4201">
        <f t="shared" si="1043"/>
        <v>0</v>
      </c>
      <c r="K4201">
        <f t="shared" si="1044"/>
        <v>0</v>
      </c>
      <c r="L4201">
        <f t="shared" si="1045"/>
        <v>1</v>
      </c>
      <c r="M4201">
        <f t="shared" si="1046"/>
        <v>0</v>
      </c>
      <c r="N4201">
        <f t="shared" si="1047"/>
        <v>0</v>
      </c>
      <c r="O4201">
        <f t="shared" si="1048"/>
        <v>1</v>
      </c>
      <c r="P4201">
        <v>52</v>
      </c>
      <c r="Q4201">
        <f t="shared" si="1049"/>
        <v>0</v>
      </c>
      <c r="R4201">
        <f t="shared" si="1050"/>
        <v>1</v>
      </c>
      <c r="S4201">
        <f t="shared" si="1051"/>
        <v>0</v>
      </c>
      <c r="T4201">
        <f t="shared" si="1052"/>
        <v>0</v>
      </c>
      <c r="U4201">
        <v>0</v>
      </c>
      <c r="V4201">
        <f t="shared" si="1053"/>
        <v>-6.1554317802362812E-2</v>
      </c>
      <c r="W4201">
        <f t="shared" si="1054"/>
        <v>0.48461627756850084</v>
      </c>
      <c r="X4201">
        <f t="shared" si="1055"/>
        <v>3.7889340401142794E-3</v>
      </c>
      <c r="Y4201">
        <f t="shared" si="1056"/>
        <v>0</v>
      </c>
      <c r="Z4201" t="s">
        <v>4233</v>
      </c>
    </row>
    <row r="4202" spans="1:26" x14ac:dyDescent="0.25">
      <c r="A4202" t="s">
        <v>29</v>
      </c>
      <c r="B4202" t="s">
        <v>27</v>
      </c>
      <c r="C4202" t="s">
        <v>35</v>
      </c>
      <c r="D4202">
        <v>0</v>
      </c>
      <c r="F4202">
        <v>1</v>
      </c>
      <c r="G4202">
        <v>104.15</v>
      </c>
      <c r="H4202">
        <f t="shared" si="1041"/>
        <v>1</v>
      </c>
      <c r="I4202">
        <f t="shared" si="1042"/>
        <v>0</v>
      </c>
      <c r="J4202">
        <f t="shared" si="1043"/>
        <v>0</v>
      </c>
      <c r="K4202">
        <f t="shared" si="1044"/>
        <v>1</v>
      </c>
      <c r="L4202">
        <f t="shared" si="1045"/>
        <v>0</v>
      </c>
      <c r="M4202">
        <f t="shared" si="1046"/>
        <v>0</v>
      </c>
      <c r="N4202">
        <f t="shared" si="1047"/>
        <v>1</v>
      </c>
      <c r="O4202">
        <f t="shared" si="1048"/>
        <v>0</v>
      </c>
      <c r="P4202">
        <v>55</v>
      </c>
      <c r="Q4202">
        <f t="shared" si="1049"/>
        <v>1</v>
      </c>
      <c r="R4202">
        <f t="shared" si="1050"/>
        <v>0</v>
      </c>
      <c r="S4202">
        <f t="shared" si="1051"/>
        <v>0</v>
      </c>
      <c r="T4202">
        <f t="shared" si="1052"/>
        <v>0</v>
      </c>
      <c r="U4202">
        <v>1</v>
      </c>
      <c r="V4202">
        <f t="shared" si="1053"/>
        <v>0.28545251590415244</v>
      </c>
      <c r="W4202">
        <f t="shared" si="1054"/>
        <v>0.5708824708376663</v>
      </c>
      <c r="X4202">
        <f t="shared" si="1055"/>
        <v>0.51057810702770556</v>
      </c>
      <c r="Y4202">
        <f t="shared" si="1056"/>
        <v>0</v>
      </c>
      <c r="Z4202" t="s">
        <v>4234</v>
      </c>
    </row>
    <row r="4203" spans="1:26" x14ac:dyDescent="0.25">
      <c r="A4203" t="s">
        <v>45</v>
      </c>
      <c r="B4203" t="s">
        <v>38</v>
      </c>
      <c r="C4203" t="s">
        <v>25</v>
      </c>
      <c r="D4203">
        <v>0</v>
      </c>
      <c r="F4203">
        <v>1</v>
      </c>
      <c r="G4203">
        <v>59.95</v>
      </c>
      <c r="H4203">
        <f t="shared" si="1041"/>
        <v>1</v>
      </c>
      <c r="I4203">
        <f t="shared" si="1042"/>
        <v>0</v>
      </c>
      <c r="J4203">
        <f t="shared" si="1043"/>
        <v>1</v>
      </c>
      <c r="K4203">
        <f t="shared" si="1044"/>
        <v>0</v>
      </c>
      <c r="L4203">
        <f t="shared" si="1045"/>
        <v>0</v>
      </c>
      <c r="M4203">
        <f t="shared" si="1046"/>
        <v>0</v>
      </c>
      <c r="N4203">
        <f t="shared" si="1047"/>
        <v>0</v>
      </c>
      <c r="O4203">
        <f t="shared" si="1048"/>
        <v>1</v>
      </c>
      <c r="P4203">
        <v>65</v>
      </c>
      <c r="Q4203">
        <f t="shared" si="1049"/>
        <v>0</v>
      </c>
      <c r="R4203">
        <f t="shared" si="1050"/>
        <v>0</v>
      </c>
      <c r="S4203">
        <f t="shared" si="1051"/>
        <v>1</v>
      </c>
      <c r="T4203">
        <f t="shared" si="1052"/>
        <v>0</v>
      </c>
      <c r="U4203">
        <v>0</v>
      </c>
      <c r="V4203">
        <f t="shared" si="1053"/>
        <v>1.9839866865893924E-2</v>
      </c>
      <c r="W4203">
        <f t="shared" si="1054"/>
        <v>0.50495980402757124</v>
      </c>
      <c r="X4203">
        <f t="shared" si="1055"/>
        <v>3.936203172563956E-4</v>
      </c>
      <c r="Y4203">
        <f t="shared" si="1056"/>
        <v>0</v>
      </c>
      <c r="Z4203" t="s">
        <v>4235</v>
      </c>
    </row>
    <row r="4204" spans="1:26" x14ac:dyDescent="0.25">
      <c r="A4204" t="s">
        <v>45</v>
      </c>
      <c r="B4204" t="s">
        <v>33</v>
      </c>
      <c r="C4204" t="s">
        <v>23</v>
      </c>
      <c r="D4204">
        <v>0</v>
      </c>
      <c r="F4204">
        <v>1</v>
      </c>
      <c r="G4204">
        <v>19.55</v>
      </c>
      <c r="H4204">
        <f t="shared" si="1041"/>
        <v>1</v>
      </c>
      <c r="I4204">
        <f t="shared" si="1042"/>
        <v>0</v>
      </c>
      <c r="J4204">
        <f t="shared" si="1043"/>
        <v>0</v>
      </c>
      <c r="K4204">
        <f t="shared" si="1044"/>
        <v>0</v>
      </c>
      <c r="L4204">
        <f t="shared" si="1045"/>
        <v>1</v>
      </c>
      <c r="M4204">
        <f t="shared" si="1046"/>
        <v>0</v>
      </c>
      <c r="N4204">
        <f t="shared" si="1047"/>
        <v>0</v>
      </c>
      <c r="O4204">
        <f t="shared" si="1048"/>
        <v>1</v>
      </c>
      <c r="P4204">
        <v>72</v>
      </c>
      <c r="Q4204">
        <f t="shared" si="1049"/>
        <v>0</v>
      </c>
      <c r="R4204">
        <f t="shared" si="1050"/>
        <v>0</v>
      </c>
      <c r="S4204">
        <f t="shared" si="1051"/>
        <v>0</v>
      </c>
      <c r="T4204">
        <f t="shared" si="1052"/>
        <v>1</v>
      </c>
      <c r="U4204">
        <v>0</v>
      </c>
      <c r="V4204">
        <f t="shared" si="1053"/>
        <v>-7.1874181008852206E-2</v>
      </c>
      <c r="W4204">
        <f t="shared" si="1054"/>
        <v>0.48203918605973695</v>
      </c>
      <c r="X4204">
        <f t="shared" si="1055"/>
        <v>5.1658978956932514E-3</v>
      </c>
      <c r="Y4204">
        <f t="shared" si="1056"/>
        <v>0</v>
      </c>
      <c r="Z4204" t="s">
        <v>4236</v>
      </c>
    </row>
    <row r="4205" spans="1:26" x14ac:dyDescent="0.25">
      <c r="A4205" t="s">
        <v>29</v>
      </c>
      <c r="B4205" t="s">
        <v>33</v>
      </c>
      <c r="C4205" t="s">
        <v>23</v>
      </c>
      <c r="D4205">
        <v>0</v>
      </c>
      <c r="F4205">
        <v>1</v>
      </c>
      <c r="G4205">
        <v>19.600000000000001</v>
      </c>
      <c r="H4205">
        <f t="shared" si="1041"/>
        <v>1</v>
      </c>
      <c r="I4205">
        <f t="shared" si="1042"/>
        <v>0</v>
      </c>
      <c r="J4205">
        <f t="shared" si="1043"/>
        <v>0</v>
      </c>
      <c r="K4205">
        <f t="shared" si="1044"/>
        <v>0</v>
      </c>
      <c r="L4205">
        <f t="shared" si="1045"/>
        <v>1</v>
      </c>
      <c r="M4205">
        <f t="shared" si="1046"/>
        <v>0</v>
      </c>
      <c r="N4205">
        <f t="shared" si="1047"/>
        <v>1</v>
      </c>
      <c r="O4205">
        <f t="shared" si="1048"/>
        <v>0</v>
      </c>
      <c r="P4205">
        <v>10</v>
      </c>
      <c r="Q4205">
        <f t="shared" si="1049"/>
        <v>0</v>
      </c>
      <c r="R4205">
        <f t="shared" si="1050"/>
        <v>0</v>
      </c>
      <c r="S4205">
        <f t="shared" si="1051"/>
        <v>0</v>
      </c>
      <c r="T4205">
        <f t="shared" si="1052"/>
        <v>1</v>
      </c>
      <c r="U4205">
        <v>0</v>
      </c>
      <c r="V4205">
        <f t="shared" si="1053"/>
        <v>-1.1862172195042701E-2</v>
      </c>
      <c r="W4205">
        <f t="shared" si="1054"/>
        <v>0.49703449172449266</v>
      </c>
      <c r="X4205">
        <f t="shared" si="1055"/>
        <v>1.4071112918484418E-4</v>
      </c>
      <c r="Y4205">
        <f t="shared" si="1056"/>
        <v>0</v>
      </c>
      <c r="Z4205" t="s">
        <v>4237</v>
      </c>
    </row>
    <row r="4206" spans="1:26" x14ac:dyDescent="0.25">
      <c r="A4206" t="s">
        <v>29</v>
      </c>
      <c r="B4206" t="s">
        <v>30</v>
      </c>
      <c r="C4206" t="s">
        <v>23</v>
      </c>
      <c r="D4206">
        <v>0</v>
      </c>
      <c r="F4206">
        <v>1</v>
      </c>
      <c r="G4206">
        <v>20.05</v>
      </c>
      <c r="H4206">
        <f t="shared" si="1041"/>
        <v>1</v>
      </c>
      <c r="I4206">
        <f t="shared" si="1042"/>
        <v>0</v>
      </c>
      <c r="J4206">
        <f t="shared" si="1043"/>
        <v>0</v>
      </c>
      <c r="K4206">
        <f t="shared" si="1044"/>
        <v>0</v>
      </c>
      <c r="L4206">
        <f t="shared" si="1045"/>
        <v>1</v>
      </c>
      <c r="M4206">
        <f t="shared" si="1046"/>
        <v>0</v>
      </c>
      <c r="N4206">
        <f t="shared" si="1047"/>
        <v>1</v>
      </c>
      <c r="O4206">
        <f t="shared" si="1048"/>
        <v>0</v>
      </c>
      <c r="P4206">
        <v>7</v>
      </c>
      <c r="Q4206">
        <f t="shared" si="1049"/>
        <v>0</v>
      </c>
      <c r="R4206">
        <f t="shared" si="1050"/>
        <v>1</v>
      </c>
      <c r="S4206">
        <f t="shared" si="1051"/>
        <v>0</v>
      </c>
      <c r="T4206">
        <f t="shared" si="1052"/>
        <v>0</v>
      </c>
      <c r="U4206">
        <v>0</v>
      </c>
      <c r="V4206">
        <f t="shared" si="1053"/>
        <v>7.3940211058956297E-3</v>
      </c>
      <c r="W4206">
        <f t="shared" si="1054"/>
        <v>0.50184849685479949</v>
      </c>
      <c r="X4206">
        <f t="shared" si="1055"/>
        <v>5.4671548114430029E-5</v>
      </c>
      <c r="Y4206">
        <f t="shared" si="1056"/>
        <v>0</v>
      </c>
      <c r="Z4206" t="s">
        <v>4238</v>
      </c>
    </row>
    <row r="4207" spans="1:26" x14ac:dyDescent="0.25">
      <c r="A4207" t="s">
        <v>26</v>
      </c>
      <c r="B4207" t="s">
        <v>27</v>
      </c>
      <c r="C4207" t="s">
        <v>35</v>
      </c>
      <c r="D4207">
        <v>1</v>
      </c>
      <c r="F4207">
        <v>1</v>
      </c>
      <c r="G4207">
        <v>85.55</v>
      </c>
      <c r="H4207">
        <f t="shared" si="1041"/>
        <v>0</v>
      </c>
      <c r="I4207">
        <f t="shared" si="1042"/>
        <v>1</v>
      </c>
      <c r="J4207">
        <f t="shared" si="1043"/>
        <v>0</v>
      </c>
      <c r="K4207">
        <f t="shared" si="1044"/>
        <v>1</v>
      </c>
      <c r="L4207">
        <f t="shared" si="1045"/>
        <v>0</v>
      </c>
      <c r="M4207">
        <f t="shared" si="1046"/>
        <v>1</v>
      </c>
      <c r="N4207">
        <f t="shared" si="1047"/>
        <v>0</v>
      </c>
      <c r="O4207">
        <f t="shared" si="1048"/>
        <v>0</v>
      </c>
      <c r="P4207">
        <v>5</v>
      </c>
      <c r="Q4207">
        <f t="shared" si="1049"/>
        <v>1</v>
      </c>
      <c r="R4207">
        <f t="shared" si="1050"/>
        <v>0</v>
      </c>
      <c r="S4207">
        <f t="shared" si="1051"/>
        <v>0</v>
      </c>
      <c r="T4207">
        <f t="shared" si="1052"/>
        <v>0</v>
      </c>
      <c r="U4207">
        <v>0</v>
      </c>
      <c r="V4207">
        <f t="shared" si="1053"/>
        <v>0.52790893376255998</v>
      </c>
      <c r="W4207">
        <f t="shared" si="1054"/>
        <v>0.62899527205719086</v>
      </c>
      <c r="X4207">
        <f t="shared" si="1055"/>
        <v>0.27868784234632293</v>
      </c>
      <c r="Y4207">
        <f t="shared" si="1056"/>
        <v>1</v>
      </c>
      <c r="Z4207" t="s">
        <v>4239</v>
      </c>
    </row>
    <row r="4208" spans="1:26" x14ac:dyDescent="0.25">
      <c r="A4208" t="s">
        <v>45</v>
      </c>
      <c r="B4208" t="s">
        <v>38</v>
      </c>
      <c r="C4208" t="s">
        <v>25</v>
      </c>
      <c r="D4208">
        <v>0</v>
      </c>
      <c r="F4208">
        <v>1</v>
      </c>
      <c r="G4208">
        <v>78.599999999999994</v>
      </c>
      <c r="H4208">
        <f t="shared" si="1041"/>
        <v>1</v>
      </c>
      <c r="I4208">
        <f t="shared" si="1042"/>
        <v>0</v>
      </c>
      <c r="J4208">
        <f t="shared" si="1043"/>
        <v>1</v>
      </c>
      <c r="K4208">
        <f t="shared" si="1044"/>
        <v>0</v>
      </c>
      <c r="L4208">
        <f t="shared" si="1045"/>
        <v>0</v>
      </c>
      <c r="M4208">
        <f t="shared" si="1046"/>
        <v>0</v>
      </c>
      <c r="N4208">
        <f t="shared" si="1047"/>
        <v>0</v>
      </c>
      <c r="O4208">
        <f t="shared" si="1048"/>
        <v>1</v>
      </c>
      <c r="P4208">
        <v>24</v>
      </c>
      <c r="Q4208">
        <f t="shared" si="1049"/>
        <v>0</v>
      </c>
      <c r="R4208">
        <f t="shared" si="1050"/>
        <v>0</v>
      </c>
      <c r="S4208">
        <f t="shared" si="1051"/>
        <v>1</v>
      </c>
      <c r="T4208">
        <f t="shared" si="1052"/>
        <v>0</v>
      </c>
      <c r="U4208">
        <v>0</v>
      </c>
      <c r="V4208">
        <f t="shared" si="1053"/>
        <v>5.3779419580344809E-2</v>
      </c>
      <c r="W4208">
        <f t="shared" si="1054"/>
        <v>0.51344161536881927</v>
      </c>
      <c r="X4208">
        <f t="shared" si="1055"/>
        <v>2.8922259703987748E-3</v>
      </c>
      <c r="Y4208">
        <f t="shared" si="1056"/>
        <v>0</v>
      </c>
      <c r="Z4208" t="s">
        <v>4240</v>
      </c>
    </row>
    <row r="4209" spans="1:26" x14ac:dyDescent="0.25">
      <c r="A4209" t="s">
        <v>45</v>
      </c>
      <c r="B4209" t="s">
        <v>38</v>
      </c>
      <c r="C4209" t="s">
        <v>35</v>
      </c>
      <c r="D4209">
        <v>0</v>
      </c>
      <c r="F4209">
        <v>1</v>
      </c>
      <c r="G4209">
        <v>116.8</v>
      </c>
      <c r="H4209">
        <f t="shared" si="1041"/>
        <v>1</v>
      </c>
      <c r="I4209">
        <f t="shared" si="1042"/>
        <v>0</v>
      </c>
      <c r="J4209">
        <f t="shared" si="1043"/>
        <v>0</v>
      </c>
      <c r="K4209">
        <f t="shared" si="1044"/>
        <v>1</v>
      </c>
      <c r="L4209">
        <f t="shared" si="1045"/>
        <v>0</v>
      </c>
      <c r="M4209">
        <f t="shared" si="1046"/>
        <v>0</v>
      </c>
      <c r="N4209">
        <f t="shared" si="1047"/>
        <v>0</v>
      </c>
      <c r="O4209">
        <f t="shared" si="1048"/>
        <v>1</v>
      </c>
      <c r="P4209">
        <v>72</v>
      </c>
      <c r="Q4209">
        <f t="shared" si="1049"/>
        <v>0</v>
      </c>
      <c r="R4209">
        <f t="shared" si="1050"/>
        <v>0</v>
      </c>
      <c r="S4209">
        <f t="shared" si="1051"/>
        <v>1</v>
      </c>
      <c r="T4209">
        <f t="shared" si="1052"/>
        <v>0</v>
      </c>
      <c r="U4209">
        <v>0</v>
      </c>
      <c r="V4209">
        <f t="shared" si="1053"/>
        <v>0.10847216709873958</v>
      </c>
      <c r="W4209">
        <f t="shared" si="1054"/>
        <v>0.52709148330663624</v>
      </c>
      <c r="X4209">
        <f t="shared" si="1055"/>
        <v>1.1766211035096881E-2</v>
      </c>
      <c r="Y4209">
        <f t="shared" si="1056"/>
        <v>0</v>
      </c>
      <c r="Z4209" t="s">
        <v>4241</v>
      </c>
    </row>
    <row r="4210" spans="1:26" x14ac:dyDescent="0.25">
      <c r="A4210" t="s">
        <v>26</v>
      </c>
      <c r="B4210" t="s">
        <v>30</v>
      </c>
      <c r="C4210" t="s">
        <v>25</v>
      </c>
      <c r="D4210">
        <v>0</v>
      </c>
      <c r="F4210">
        <v>1</v>
      </c>
      <c r="G4210">
        <v>43.55</v>
      </c>
      <c r="H4210">
        <f t="shared" si="1041"/>
        <v>1</v>
      </c>
      <c r="I4210">
        <f t="shared" si="1042"/>
        <v>0</v>
      </c>
      <c r="J4210">
        <f t="shared" si="1043"/>
        <v>1</v>
      </c>
      <c r="K4210">
        <f t="shared" si="1044"/>
        <v>0</v>
      </c>
      <c r="L4210">
        <f t="shared" si="1045"/>
        <v>0</v>
      </c>
      <c r="M4210">
        <f t="shared" si="1046"/>
        <v>1</v>
      </c>
      <c r="N4210">
        <f t="shared" si="1047"/>
        <v>0</v>
      </c>
      <c r="O4210">
        <f t="shared" si="1048"/>
        <v>0</v>
      </c>
      <c r="P4210">
        <v>21</v>
      </c>
      <c r="Q4210">
        <f t="shared" si="1049"/>
        <v>0</v>
      </c>
      <c r="R4210">
        <f t="shared" si="1050"/>
        <v>1</v>
      </c>
      <c r="S4210">
        <f t="shared" si="1051"/>
        <v>0</v>
      </c>
      <c r="T4210">
        <f t="shared" si="1052"/>
        <v>0</v>
      </c>
      <c r="U4210">
        <v>0</v>
      </c>
      <c r="V4210">
        <f t="shared" si="1053"/>
        <v>0.32566026267620446</v>
      </c>
      <c r="W4210">
        <f t="shared" si="1054"/>
        <v>0.58070307876857119</v>
      </c>
      <c r="X4210">
        <f t="shared" si="1055"/>
        <v>0.10605460668633448</v>
      </c>
      <c r="Y4210">
        <f t="shared" si="1056"/>
        <v>1</v>
      </c>
      <c r="Z4210" t="s">
        <v>4242</v>
      </c>
    </row>
    <row r="4211" spans="1:26" x14ac:dyDescent="0.25">
      <c r="A4211" t="s">
        <v>29</v>
      </c>
      <c r="B4211" t="s">
        <v>38</v>
      </c>
      <c r="C4211" t="s">
        <v>25</v>
      </c>
      <c r="D4211">
        <v>0</v>
      </c>
      <c r="F4211">
        <v>1</v>
      </c>
      <c r="G4211">
        <v>60.8</v>
      </c>
      <c r="H4211">
        <f t="shared" si="1041"/>
        <v>1</v>
      </c>
      <c r="I4211">
        <f t="shared" si="1042"/>
        <v>0</v>
      </c>
      <c r="J4211">
        <f t="shared" si="1043"/>
        <v>1</v>
      </c>
      <c r="K4211">
        <f t="shared" si="1044"/>
        <v>0</v>
      </c>
      <c r="L4211">
        <f t="shared" si="1045"/>
        <v>0</v>
      </c>
      <c r="M4211">
        <f t="shared" si="1046"/>
        <v>0</v>
      </c>
      <c r="N4211">
        <f t="shared" si="1047"/>
        <v>1</v>
      </c>
      <c r="O4211">
        <f t="shared" si="1048"/>
        <v>0</v>
      </c>
      <c r="P4211">
        <v>69</v>
      </c>
      <c r="Q4211">
        <f t="shared" si="1049"/>
        <v>0</v>
      </c>
      <c r="R4211">
        <f t="shared" si="1050"/>
        <v>0</v>
      </c>
      <c r="S4211">
        <f t="shared" si="1051"/>
        <v>1</v>
      </c>
      <c r="T4211">
        <f t="shared" si="1052"/>
        <v>0</v>
      </c>
      <c r="U4211">
        <v>0</v>
      </c>
      <c r="V4211">
        <f t="shared" si="1053"/>
        <v>8.1099120010156817E-2</v>
      </c>
      <c r="W4211">
        <f t="shared" si="1054"/>
        <v>0.52026367492370973</v>
      </c>
      <c r="X4211">
        <f t="shared" si="1055"/>
        <v>6.5770672664218176E-3</v>
      </c>
      <c r="Y4211">
        <f t="shared" si="1056"/>
        <v>0</v>
      </c>
      <c r="Z4211" t="s">
        <v>4243</v>
      </c>
    </row>
    <row r="4212" spans="1:26" x14ac:dyDescent="0.25">
      <c r="A4212" t="s">
        <v>26</v>
      </c>
      <c r="B4212" t="s">
        <v>33</v>
      </c>
      <c r="C4212" t="s">
        <v>25</v>
      </c>
      <c r="D4212">
        <v>0</v>
      </c>
      <c r="F4212">
        <v>1</v>
      </c>
      <c r="G4212">
        <v>54.9</v>
      </c>
      <c r="H4212">
        <f t="shared" si="1041"/>
        <v>1</v>
      </c>
      <c r="I4212">
        <f t="shared" si="1042"/>
        <v>0</v>
      </c>
      <c r="J4212">
        <f t="shared" si="1043"/>
        <v>1</v>
      </c>
      <c r="K4212">
        <f t="shared" si="1044"/>
        <v>0</v>
      </c>
      <c r="L4212">
        <f t="shared" si="1045"/>
        <v>0</v>
      </c>
      <c r="M4212">
        <f t="shared" si="1046"/>
        <v>1</v>
      </c>
      <c r="N4212">
        <f t="shared" si="1047"/>
        <v>0</v>
      </c>
      <c r="O4212">
        <f t="shared" si="1048"/>
        <v>0</v>
      </c>
      <c r="P4212">
        <v>44</v>
      </c>
      <c r="Q4212">
        <f t="shared" si="1049"/>
        <v>0</v>
      </c>
      <c r="R4212">
        <f t="shared" si="1050"/>
        <v>0</v>
      </c>
      <c r="S4212">
        <f t="shared" si="1051"/>
        <v>0</v>
      </c>
      <c r="T4212">
        <f t="shared" si="1052"/>
        <v>1</v>
      </c>
      <c r="U4212">
        <v>0</v>
      </c>
      <c r="V4212">
        <f t="shared" si="1053"/>
        <v>0.35704699071881485</v>
      </c>
      <c r="W4212">
        <f t="shared" si="1054"/>
        <v>0.58832540629548014</v>
      </c>
      <c r="X4212">
        <f t="shared" si="1055"/>
        <v>0.12748255358136146</v>
      </c>
      <c r="Y4212">
        <f t="shared" si="1056"/>
        <v>1</v>
      </c>
      <c r="Z4212" t="s">
        <v>4244</v>
      </c>
    </row>
    <row r="4213" spans="1:26" x14ac:dyDescent="0.25">
      <c r="A4213" t="s">
        <v>29</v>
      </c>
      <c r="B4213" t="s">
        <v>27</v>
      </c>
      <c r="C4213" t="s">
        <v>25</v>
      </c>
      <c r="D4213">
        <v>1</v>
      </c>
      <c r="F4213">
        <v>1</v>
      </c>
      <c r="G4213">
        <v>65.2</v>
      </c>
      <c r="H4213">
        <f t="shared" si="1041"/>
        <v>0</v>
      </c>
      <c r="I4213">
        <f t="shared" si="1042"/>
        <v>1</v>
      </c>
      <c r="J4213">
        <f t="shared" si="1043"/>
        <v>1</v>
      </c>
      <c r="K4213">
        <f t="shared" si="1044"/>
        <v>0</v>
      </c>
      <c r="L4213">
        <f t="shared" si="1045"/>
        <v>0</v>
      </c>
      <c r="M4213">
        <f t="shared" si="1046"/>
        <v>0</v>
      </c>
      <c r="N4213">
        <f t="shared" si="1047"/>
        <v>1</v>
      </c>
      <c r="O4213">
        <f t="shared" si="1048"/>
        <v>0</v>
      </c>
      <c r="P4213">
        <v>61</v>
      </c>
      <c r="Q4213">
        <f t="shared" si="1049"/>
        <v>1</v>
      </c>
      <c r="R4213">
        <f t="shared" si="1050"/>
        <v>0</v>
      </c>
      <c r="S4213">
        <f t="shared" si="1051"/>
        <v>0</v>
      </c>
      <c r="T4213">
        <f t="shared" si="1052"/>
        <v>0</v>
      </c>
      <c r="U4213">
        <v>0</v>
      </c>
      <c r="V4213">
        <f t="shared" si="1053"/>
        <v>0.24328192593026016</v>
      </c>
      <c r="W4213">
        <f t="shared" si="1054"/>
        <v>0.56052226912542058</v>
      </c>
      <c r="X4213">
        <f t="shared" si="1055"/>
        <v>5.9186095484336586E-2</v>
      </c>
      <c r="Y4213">
        <f t="shared" si="1056"/>
        <v>0</v>
      </c>
      <c r="Z4213" t="s">
        <v>4245</v>
      </c>
    </row>
    <row r="4214" spans="1:26" x14ac:dyDescent="0.25">
      <c r="A4214" t="s">
        <v>26</v>
      </c>
      <c r="B4214" t="s">
        <v>38</v>
      </c>
      <c r="C4214" t="s">
        <v>35</v>
      </c>
      <c r="D4214">
        <v>1</v>
      </c>
      <c r="F4214">
        <v>1</v>
      </c>
      <c r="G4214">
        <v>102.95</v>
      </c>
      <c r="H4214">
        <f t="shared" si="1041"/>
        <v>0</v>
      </c>
      <c r="I4214">
        <f t="shared" si="1042"/>
        <v>1</v>
      </c>
      <c r="J4214">
        <f t="shared" si="1043"/>
        <v>0</v>
      </c>
      <c r="K4214">
        <f t="shared" si="1044"/>
        <v>1</v>
      </c>
      <c r="L4214">
        <f t="shared" si="1045"/>
        <v>0</v>
      </c>
      <c r="M4214">
        <f t="shared" si="1046"/>
        <v>1</v>
      </c>
      <c r="N4214">
        <f t="shared" si="1047"/>
        <v>0</v>
      </c>
      <c r="O4214">
        <f t="shared" si="1048"/>
        <v>0</v>
      </c>
      <c r="P4214">
        <v>24</v>
      </c>
      <c r="Q4214">
        <f t="shared" si="1049"/>
        <v>0</v>
      </c>
      <c r="R4214">
        <f t="shared" si="1050"/>
        <v>0</v>
      </c>
      <c r="S4214">
        <f t="shared" si="1051"/>
        <v>1</v>
      </c>
      <c r="T4214">
        <f t="shared" si="1052"/>
        <v>0</v>
      </c>
      <c r="U4214">
        <v>1</v>
      </c>
      <c r="V4214">
        <f t="shared" si="1053"/>
        <v>0.4231313234731261</v>
      </c>
      <c r="W4214">
        <f t="shared" si="1054"/>
        <v>0.60423230473398415</v>
      </c>
      <c r="X4214">
        <f t="shared" si="1055"/>
        <v>0.33277746995786706</v>
      </c>
      <c r="Y4214">
        <f t="shared" si="1056"/>
        <v>1</v>
      </c>
      <c r="Z4214" t="s">
        <v>4246</v>
      </c>
    </row>
    <row r="4215" spans="1:26" x14ac:dyDescent="0.25">
      <c r="A4215" t="s">
        <v>26</v>
      </c>
      <c r="B4215" t="s">
        <v>27</v>
      </c>
      <c r="C4215" t="s">
        <v>35</v>
      </c>
      <c r="D4215">
        <v>0</v>
      </c>
      <c r="F4215">
        <v>1</v>
      </c>
      <c r="G4215">
        <v>90.6</v>
      </c>
      <c r="H4215">
        <f t="shared" si="1041"/>
        <v>1</v>
      </c>
      <c r="I4215">
        <f t="shared" si="1042"/>
        <v>0</v>
      </c>
      <c r="J4215">
        <f t="shared" si="1043"/>
        <v>0</v>
      </c>
      <c r="K4215">
        <f t="shared" si="1044"/>
        <v>1</v>
      </c>
      <c r="L4215">
        <f t="shared" si="1045"/>
        <v>0</v>
      </c>
      <c r="M4215">
        <f t="shared" si="1046"/>
        <v>1</v>
      </c>
      <c r="N4215">
        <f t="shared" si="1047"/>
        <v>0</v>
      </c>
      <c r="O4215">
        <f t="shared" si="1048"/>
        <v>0</v>
      </c>
      <c r="P4215">
        <v>1</v>
      </c>
      <c r="Q4215">
        <f t="shared" si="1049"/>
        <v>1</v>
      </c>
      <c r="R4215">
        <f t="shared" si="1050"/>
        <v>0</v>
      </c>
      <c r="S4215">
        <f t="shared" si="1051"/>
        <v>0</v>
      </c>
      <c r="T4215">
        <f t="shared" si="1052"/>
        <v>0</v>
      </c>
      <c r="U4215">
        <v>1</v>
      </c>
      <c r="V4215">
        <f t="shared" si="1053"/>
        <v>0.53578216359854713</v>
      </c>
      <c r="W4215">
        <f t="shared" si="1054"/>
        <v>0.63083069714598516</v>
      </c>
      <c r="X4215">
        <f t="shared" si="1055"/>
        <v>0.21549819963324607</v>
      </c>
      <c r="Y4215">
        <f t="shared" si="1056"/>
        <v>1</v>
      </c>
      <c r="Z4215" t="s">
        <v>4247</v>
      </c>
    </row>
    <row r="4216" spans="1:26" x14ac:dyDescent="0.25">
      <c r="A4216" t="s">
        <v>26</v>
      </c>
      <c r="B4216" t="s">
        <v>33</v>
      </c>
      <c r="C4216" t="s">
        <v>25</v>
      </c>
      <c r="D4216">
        <v>0</v>
      </c>
      <c r="F4216">
        <v>1</v>
      </c>
      <c r="G4216">
        <v>50.8</v>
      </c>
      <c r="H4216">
        <f t="shared" si="1041"/>
        <v>1</v>
      </c>
      <c r="I4216">
        <f t="shared" si="1042"/>
        <v>0</v>
      </c>
      <c r="J4216">
        <f t="shared" si="1043"/>
        <v>1</v>
      </c>
      <c r="K4216">
        <f t="shared" si="1044"/>
        <v>0</v>
      </c>
      <c r="L4216">
        <f t="shared" si="1045"/>
        <v>0</v>
      </c>
      <c r="M4216">
        <f t="shared" si="1046"/>
        <v>1</v>
      </c>
      <c r="N4216">
        <f t="shared" si="1047"/>
        <v>0</v>
      </c>
      <c r="O4216">
        <f t="shared" si="1048"/>
        <v>0</v>
      </c>
      <c r="P4216">
        <v>6</v>
      </c>
      <c r="Q4216">
        <f t="shared" si="1049"/>
        <v>0</v>
      </c>
      <c r="R4216">
        <f t="shared" si="1050"/>
        <v>0</v>
      </c>
      <c r="S4216">
        <f t="shared" si="1051"/>
        <v>0</v>
      </c>
      <c r="T4216">
        <f t="shared" si="1052"/>
        <v>1</v>
      </c>
      <c r="U4216">
        <v>1</v>
      </c>
      <c r="V4216">
        <f t="shared" si="1053"/>
        <v>0.34182658368169422</v>
      </c>
      <c r="W4216">
        <f t="shared" si="1054"/>
        <v>0.58463415360471938</v>
      </c>
      <c r="X4216">
        <f t="shared" si="1055"/>
        <v>0.43319224594810979</v>
      </c>
      <c r="Y4216">
        <f t="shared" si="1056"/>
        <v>1</v>
      </c>
      <c r="Z4216" t="s">
        <v>4248</v>
      </c>
    </row>
    <row r="4217" spans="1:26" x14ac:dyDescent="0.25">
      <c r="A4217" t="s">
        <v>26</v>
      </c>
      <c r="B4217" t="s">
        <v>27</v>
      </c>
      <c r="C4217" t="s">
        <v>35</v>
      </c>
      <c r="D4217">
        <v>0</v>
      </c>
      <c r="F4217">
        <v>1</v>
      </c>
      <c r="G4217">
        <v>90.05</v>
      </c>
      <c r="H4217">
        <f t="shared" si="1041"/>
        <v>1</v>
      </c>
      <c r="I4217">
        <f t="shared" si="1042"/>
        <v>0</v>
      </c>
      <c r="J4217">
        <f t="shared" si="1043"/>
        <v>0</v>
      </c>
      <c r="K4217">
        <f t="shared" si="1044"/>
        <v>1</v>
      </c>
      <c r="L4217">
        <f t="shared" si="1045"/>
        <v>0</v>
      </c>
      <c r="M4217">
        <f t="shared" si="1046"/>
        <v>1</v>
      </c>
      <c r="N4217">
        <f t="shared" si="1047"/>
        <v>0</v>
      </c>
      <c r="O4217">
        <f t="shared" si="1048"/>
        <v>0</v>
      </c>
      <c r="P4217">
        <v>4</v>
      </c>
      <c r="Q4217">
        <f t="shared" si="1049"/>
        <v>1</v>
      </c>
      <c r="R4217">
        <f t="shared" si="1050"/>
        <v>0</v>
      </c>
      <c r="S4217">
        <f t="shared" si="1051"/>
        <v>0</v>
      </c>
      <c r="T4217">
        <f t="shared" si="1052"/>
        <v>0</v>
      </c>
      <c r="U4217">
        <v>1</v>
      </c>
      <c r="V4217">
        <f t="shared" si="1053"/>
        <v>0.53978785238211613</v>
      </c>
      <c r="W4217">
        <f t="shared" si="1054"/>
        <v>0.63176306541338711</v>
      </c>
      <c r="X4217">
        <f t="shared" si="1055"/>
        <v>0.21179522081506494</v>
      </c>
      <c r="Y4217">
        <f t="shared" si="1056"/>
        <v>1</v>
      </c>
      <c r="Z4217" t="s">
        <v>4249</v>
      </c>
    </row>
    <row r="4218" spans="1:26" x14ac:dyDescent="0.25">
      <c r="A4218" t="s">
        <v>45</v>
      </c>
      <c r="B4218" t="s">
        <v>27</v>
      </c>
      <c r="C4218" t="s">
        <v>35</v>
      </c>
      <c r="D4218">
        <v>0</v>
      </c>
      <c r="F4218">
        <v>1</v>
      </c>
      <c r="G4218">
        <v>108.2</v>
      </c>
      <c r="H4218">
        <f t="shared" si="1041"/>
        <v>1</v>
      </c>
      <c r="I4218">
        <f t="shared" si="1042"/>
        <v>0</v>
      </c>
      <c r="J4218">
        <f t="shared" si="1043"/>
        <v>0</v>
      </c>
      <c r="K4218">
        <f t="shared" si="1044"/>
        <v>1</v>
      </c>
      <c r="L4218">
        <f t="shared" si="1045"/>
        <v>0</v>
      </c>
      <c r="M4218">
        <f t="shared" si="1046"/>
        <v>0</v>
      </c>
      <c r="N4218">
        <f t="shared" si="1047"/>
        <v>0</v>
      </c>
      <c r="O4218">
        <f t="shared" si="1048"/>
        <v>1</v>
      </c>
      <c r="P4218">
        <v>72</v>
      </c>
      <c r="Q4218">
        <f t="shared" si="1049"/>
        <v>1</v>
      </c>
      <c r="R4218">
        <f t="shared" si="1050"/>
        <v>0</v>
      </c>
      <c r="S4218">
        <f t="shared" si="1051"/>
        <v>0</v>
      </c>
      <c r="T4218">
        <f t="shared" si="1052"/>
        <v>0</v>
      </c>
      <c r="U4218">
        <v>0</v>
      </c>
      <c r="V4218">
        <f t="shared" si="1053"/>
        <v>0.23183263428391668</v>
      </c>
      <c r="W4218">
        <f t="shared" si="1054"/>
        <v>0.55769995948746565</v>
      </c>
      <c r="X4218">
        <f t="shared" si="1055"/>
        <v>5.3746370319020256E-2</v>
      </c>
      <c r="Y4218">
        <f t="shared" si="1056"/>
        <v>0</v>
      </c>
      <c r="Z4218" t="s">
        <v>4250</v>
      </c>
    </row>
    <row r="4219" spans="1:26" x14ac:dyDescent="0.25">
      <c r="A4219" t="s">
        <v>45</v>
      </c>
      <c r="B4219" t="s">
        <v>33</v>
      </c>
      <c r="C4219" t="s">
        <v>25</v>
      </c>
      <c r="D4219">
        <v>0</v>
      </c>
      <c r="F4219">
        <v>1</v>
      </c>
      <c r="G4219">
        <v>92</v>
      </c>
      <c r="H4219">
        <f t="shared" si="1041"/>
        <v>1</v>
      </c>
      <c r="I4219">
        <f t="shared" si="1042"/>
        <v>0</v>
      </c>
      <c r="J4219">
        <f t="shared" si="1043"/>
        <v>1</v>
      </c>
      <c r="K4219">
        <f t="shared" si="1044"/>
        <v>0</v>
      </c>
      <c r="L4219">
        <f t="shared" si="1045"/>
        <v>0</v>
      </c>
      <c r="M4219">
        <f t="shared" si="1046"/>
        <v>0</v>
      </c>
      <c r="N4219">
        <f t="shared" si="1047"/>
        <v>0</v>
      </c>
      <c r="O4219">
        <f t="shared" si="1048"/>
        <v>1</v>
      </c>
      <c r="P4219">
        <v>72</v>
      </c>
      <c r="Q4219">
        <f t="shared" si="1049"/>
        <v>0</v>
      </c>
      <c r="R4219">
        <f t="shared" si="1050"/>
        <v>0</v>
      </c>
      <c r="S4219">
        <f t="shared" si="1051"/>
        <v>0</v>
      </c>
      <c r="T4219">
        <f t="shared" si="1052"/>
        <v>1</v>
      </c>
      <c r="U4219">
        <v>0</v>
      </c>
      <c r="V4219">
        <f t="shared" si="1053"/>
        <v>8.8362211219742054E-2</v>
      </c>
      <c r="W4219">
        <f t="shared" si="1054"/>
        <v>0.52207619065249111</v>
      </c>
      <c r="X4219">
        <f t="shared" si="1055"/>
        <v>7.8078803716423086E-3</v>
      </c>
      <c r="Y4219">
        <f t="shared" si="1056"/>
        <v>0</v>
      </c>
      <c r="Z4219" t="s">
        <v>4251</v>
      </c>
    </row>
    <row r="4220" spans="1:26" x14ac:dyDescent="0.25">
      <c r="A4220" t="s">
        <v>26</v>
      </c>
      <c r="B4220" t="s">
        <v>27</v>
      </c>
      <c r="C4220" t="s">
        <v>35</v>
      </c>
      <c r="D4220">
        <v>1</v>
      </c>
      <c r="F4220">
        <v>1</v>
      </c>
      <c r="G4220">
        <v>75.099999999999994</v>
      </c>
      <c r="H4220">
        <f t="shared" si="1041"/>
        <v>0</v>
      </c>
      <c r="I4220">
        <f t="shared" si="1042"/>
        <v>1</v>
      </c>
      <c r="J4220">
        <f t="shared" si="1043"/>
        <v>0</v>
      </c>
      <c r="K4220">
        <f t="shared" si="1044"/>
        <v>1</v>
      </c>
      <c r="L4220">
        <f t="shared" si="1045"/>
        <v>0</v>
      </c>
      <c r="M4220">
        <f t="shared" si="1046"/>
        <v>1</v>
      </c>
      <c r="N4220">
        <f t="shared" si="1047"/>
        <v>0</v>
      </c>
      <c r="O4220">
        <f t="shared" si="1048"/>
        <v>0</v>
      </c>
      <c r="P4220">
        <v>14</v>
      </c>
      <c r="Q4220">
        <f t="shared" si="1049"/>
        <v>1</v>
      </c>
      <c r="R4220">
        <f t="shared" si="1050"/>
        <v>0</v>
      </c>
      <c r="S4220">
        <f t="shared" si="1051"/>
        <v>0</v>
      </c>
      <c r="T4220">
        <f t="shared" si="1052"/>
        <v>0</v>
      </c>
      <c r="U4220">
        <v>0</v>
      </c>
      <c r="V4220">
        <f t="shared" si="1053"/>
        <v>0.51161680469601223</v>
      </c>
      <c r="W4220">
        <f t="shared" si="1054"/>
        <v>0.62518541468373157</v>
      </c>
      <c r="X4220">
        <f t="shared" si="1055"/>
        <v>0.26175175484735752</v>
      </c>
      <c r="Y4220">
        <f t="shared" si="1056"/>
        <v>1</v>
      </c>
      <c r="Z4220" t="s">
        <v>4252</v>
      </c>
    </row>
    <row r="4221" spans="1:26" x14ac:dyDescent="0.25">
      <c r="A4221" t="s">
        <v>26</v>
      </c>
      <c r="B4221" t="s">
        <v>33</v>
      </c>
      <c r="C4221" t="s">
        <v>23</v>
      </c>
      <c r="D4221">
        <v>0</v>
      </c>
      <c r="F4221">
        <v>1</v>
      </c>
      <c r="G4221">
        <v>25.05</v>
      </c>
      <c r="H4221">
        <f t="shared" si="1041"/>
        <v>1</v>
      </c>
      <c r="I4221">
        <f t="shared" si="1042"/>
        <v>0</v>
      </c>
      <c r="J4221">
        <f t="shared" si="1043"/>
        <v>0</v>
      </c>
      <c r="K4221">
        <f t="shared" si="1044"/>
        <v>0</v>
      </c>
      <c r="L4221">
        <f t="shared" si="1045"/>
        <v>1</v>
      </c>
      <c r="M4221">
        <f t="shared" si="1046"/>
        <v>1</v>
      </c>
      <c r="N4221">
        <f t="shared" si="1047"/>
        <v>0</v>
      </c>
      <c r="O4221">
        <f t="shared" si="1048"/>
        <v>0</v>
      </c>
      <c r="P4221">
        <v>7</v>
      </c>
      <c r="Q4221">
        <f t="shared" si="1049"/>
        <v>0</v>
      </c>
      <c r="R4221">
        <f t="shared" si="1050"/>
        <v>0</v>
      </c>
      <c r="S4221">
        <f t="shared" si="1051"/>
        <v>0</v>
      </c>
      <c r="T4221">
        <f t="shared" si="1052"/>
        <v>1</v>
      </c>
      <c r="U4221">
        <v>0</v>
      </c>
      <c r="V4221">
        <f t="shared" si="1053"/>
        <v>0.2729526976083762</v>
      </c>
      <c r="W4221">
        <f t="shared" si="1054"/>
        <v>0.56781764382259947</v>
      </c>
      <c r="X4221">
        <f t="shared" si="1055"/>
        <v>7.4503175131689664E-2</v>
      </c>
      <c r="Y4221">
        <f t="shared" si="1056"/>
        <v>0</v>
      </c>
      <c r="Z4221" t="s">
        <v>4253</v>
      </c>
    </row>
    <row r="4222" spans="1:26" x14ac:dyDescent="0.25">
      <c r="A4222" t="s">
        <v>29</v>
      </c>
      <c r="B4222" t="s">
        <v>27</v>
      </c>
      <c r="C4222" t="s">
        <v>35</v>
      </c>
      <c r="D4222">
        <v>0</v>
      </c>
      <c r="F4222">
        <v>1</v>
      </c>
      <c r="G4222">
        <v>75.150000000000006</v>
      </c>
      <c r="H4222">
        <f t="shared" si="1041"/>
        <v>1</v>
      </c>
      <c r="I4222">
        <f t="shared" si="1042"/>
        <v>0</v>
      </c>
      <c r="J4222">
        <f t="shared" si="1043"/>
        <v>0</v>
      </c>
      <c r="K4222">
        <f t="shared" si="1044"/>
        <v>1</v>
      </c>
      <c r="L4222">
        <f t="shared" si="1045"/>
        <v>0</v>
      </c>
      <c r="M4222">
        <f t="shared" si="1046"/>
        <v>0</v>
      </c>
      <c r="N4222">
        <f t="shared" si="1047"/>
        <v>1</v>
      </c>
      <c r="O4222">
        <f t="shared" si="1048"/>
        <v>0</v>
      </c>
      <c r="P4222">
        <v>48</v>
      </c>
      <c r="Q4222">
        <f t="shared" si="1049"/>
        <v>1</v>
      </c>
      <c r="R4222">
        <f t="shared" si="1050"/>
        <v>0</v>
      </c>
      <c r="S4222">
        <f t="shared" si="1051"/>
        <v>0</v>
      </c>
      <c r="T4222">
        <f t="shared" si="1052"/>
        <v>0</v>
      </c>
      <c r="U4222">
        <v>0</v>
      </c>
      <c r="V4222">
        <f t="shared" si="1053"/>
        <v>0.24023990892521621</v>
      </c>
      <c r="W4222">
        <f t="shared" si="1054"/>
        <v>0.55977277020322558</v>
      </c>
      <c r="X4222">
        <f t="shared" si="1055"/>
        <v>5.7715213840396178E-2</v>
      </c>
      <c r="Y4222">
        <f t="shared" si="1056"/>
        <v>0</v>
      </c>
      <c r="Z4222" t="s">
        <v>4254</v>
      </c>
    </row>
    <row r="4223" spans="1:26" x14ac:dyDescent="0.25">
      <c r="A4223" t="s">
        <v>29</v>
      </c>
      <c r="B4223" t="s">
        <v>30</v>
      </c>
      <c r="C4223" t="s">
        <v>23</v>
      </c>
      <c r="D4223">
        <v>0</v>
      </c>
      <c r="F4223">
        <v>1</v>
      </c>
      <c r="G4223">
        <v>19.5</v>
      </c>
      <c r="H4223">
        <f t="shared" si="1041"/>
        <v>1</v>
      </c>
      <c r="I4223">
        <f t="shared" si="1042"/>
        <v>0</v>
      </c>
      <c r="J4223">
        <f t="shared" si="1043"/>
        <v>0</v>
      </c>
      <c r="K4223">
        <f t="shared" si="1044"/>
        <v>0</v>
      </c>
      <c r="L4223">
        <f t="shared" si="1045"/>
        <v>1</v>
      </c>
      <c r="M4223">
        <f t="shared" si="1046"/>
        <v>0</v>
      </c>
      <c r="N4223">
        <f t="shared" si="1047"/>
        <v>1</v>
      </c>
      <c r="O4223">
        <f t="shared" si="1048"/>
        <v>0</v>
      </c>
      <c r="P4223">
        <v>55</v>
      </c>
      <c r="Q4223">
        <f t="shared" si="1049"/>
        <v>0</v>
      </c>
      <c r="R4223">
        <f t="shared" si="1050"/>
        <v>1</v>
      </c>
      <c r="S4223">
        <f t="shared" si="1051"/>
        <v>0</v>
      </c>
      <c r="T4223">
        <f t="shared" si="1052"/>
        <v>0</v>
      </c>
      <c r="U4223">
        <v>0</v>
      </c>
      <c r="V4223">
        <f t="shared" si="1053"/>
        <v>-1.2018077736349379E-2</v>
      </c>
      <c r="W4223">
        <f t="shared" si="1054"/>
        <v>0.49699551672833525</v>
      </c>
      <c r="X4223">
        <f t="shared" si="1055"/>
        <v>1.4443419247693663E-4</v>
      </c>
      <c r="Y4223">
        <f t="shared" si="1056"/>
        <v>0</v>
      </c>
      <c r="Z4223" t="s">
        <v>4255</v>
      </c>
    </row>
    <row r="4224" spans="1:26" x14ac:dyDescent="0.25">
      <c r="A4224" t="s">
        <v>26</v>
      </c>
      <c r="B4224" t="s">
        <v>38</v>
      </c>
      <c r="C4224" t="s">
        <v>23</v>
      </c>
      <c r="D4224">
        <v>0</v>
      </c>
      <c r="F4224">
        <v>1</v>
      </c>
      <c r="G4224">
        <v>19.3</v>
      </c>
      <c r="H4224">
        <f t="shared" si="1041"/>
        <v>1</v>
      </c>
      <c r="I4224">
        <f t="shared" si="1042"/>
        <v>0</v>
      </c>
      <c r="J4224">
        <f t="shared" si="1043"/>
        <v>0</v>
      </c>
      <c r="K4224">
        <f t="shared" si="1044"/>
        <v>0</v>
      </c>
      <c r="L4224">
        <f t="shared" si="1045"/>
        <v>1</v>
      </c>
      <c r="M4224">
        <f t="shared" si="1046"/>
        <v>1</v>
      </c>
      <c r="N4224">
        <f t="shared" si="1047"/>
        <v>0</v>
      </c>
      <c r="O4224">
        <f t="shared" si="1048"/>
        <v>0</v>
      </c>
      <c r="P4224">
        <v>1</v>
      </c>
      <c r="Q4224">
        <f t="shared" si="1049"/>
        <v>0</v>
      </c>
      <c r="R4224">
        <f t="shared" si="1050"/>
        <v>0</v>
      </c>
      <c r="S4224">
        <f t="shared" si="1051"/>
        <v>1</v>
      </c>
      <c r="T4224">
        <f t="shared" si="1052"/>
        <v>0</v>
      </c>
      <c r="U4224">
        <v>0</v>
      </c>
      <c r="V4224">
        <f t="shared" si="1053"/>
        <v>0.26398812898324231</v>
      </c>
      <c r="W4224">
        <f t="shared" si="1054"/>
        <v>0.56561640829188142</v>
      </c>
      <c r="X4224">
        <f t="shared" si="1055"/>
        <v>6.9689732244072974E-2</v>
      </c>
      <c r="Y4224">
        <f t="shared" si="1056"/>
        <v>0</v>
      </c>
      <c r="Z4224" t="s">
        <v>4256</v>
      </c>
    </row>
    <row r="4225" spans="1:26" x14ac:dyDescent="0.25">
      <c r="A4225" t="s">
        <v>29</v>
      </c>
      <c r="B4225" t="s">
        <v>38</v>
      </c>
      <c r="C4225" t="s">
        <v>35</v>
      </c>
      <c r="D4225">
        <v>0</v>
      </c>
      <c r="F4225">
        <v>1</v>
      </c>
      <c r="G4225">
        <v>112.2</v>
      </c>
      <c r="H4225">
        <f t="shared" si="1041"/>
        <v>1</v>
      </c>
      <c r="I4225">
        <f t="shared" si="1042"/>
        <v>0</v>
      </c>
      <c r="J4225">
        <f t="shared" si="1043"/>
        <v>0</v>
      </c>
      <c r="K4225">
        <f t="shared" si="1044"/>
        <v>1</v>
      </c>
      <c r="L4225">
        <f t="shared" si="1045"/>
        <v>0</v>
      </c>
      <c r="M4225">
        <f t="shared" si="1046"/>
        <v>0</v>
      </c>
      <c r="N4225">
        <f t="shared" si="1047"/>
        <v>1</v>
      </c>
      <c r="O4225">
        <f t="shared" si="1048"/>
        <v>0</v>
      </c>
      <c r="P4225">
        <v>45</v>
      </c>
      <c r="Q4225">
        <f t="shared" si="1049"/>
        <v>0</v>
      </c>
      <c r="R4225">
        <f t="shared" si="1050"/>
        <v>0</v>
      </c>
      <c r="S4225">
        <f t="shared" si="1051"/>
        <v>1</v>
      </c>
      <c r="T4225">
        <f t="shared" si="1052"/>
        <v>0</v>
      </c>
      <c r="U4225">
        <v>0</v>
      </c>
      <c r="V4225">
        <f t="shared" si="1053"/>
        <v>0.16609773750254431</v>
      </c>
      <c r="W4225">
        <f t="shared" si="1054"/>
        <v>0.54142923075824112</v>
      </c>
      <c r="X4225">
        <f t="shared" si="1055"/>
        <v>2.7588458403464113E-2</v>
      </c>
      <c r="Y4225">
        <f t="shared" si="1056"/>
        <v>0</v>
      </c>
      <c r="Z4225" t="s">
        <v>4257</v>
      </c>
    </row>
    <row r="4226" spans="1:26" x14ac:dyDescent="0.25">
      <c r="A4226" t="s">
        <v>26</v>
      </c>
      <c r="B4226" t="s">
        <v>30</v>
      </c>
      <c r="C4226" t="s">
        <v>35</v>
      </c>
      <c r="D4226">
        <v>0</v>
      </c>
      <c r="F4226">
        <v>1</v>
      </c>
      <c r="G4226">
        <v>70.3</v>
      </c>
      <c r="H4226">
        <f t="shared" si="1041"/>
        <v>1</v>
      </c>
      <c r="I4226">
        <f t="shared" si="1042"/>
        <v>0</v>
      </c>
      <c r="J4226">
        <f t="shared" si="1043"/>
        <v>0</v>
      </c>
      <c r="K4226">
        <f t="shared" si="1044"/>
        <v>1</v>
      </c>
      <c r="L4226">
        <f t="shared" si="1045"/>
        <v>0</v>
      </c>
      <c r="M4226">
        <f t="shared" si="1046"/>
        <v>1</v>
      </c>
      <c r="N4226">
        <f t="shared" si="1047"/>
        <v>0</v>
      </c>
      <c r="O4226">
        <f t="shared" si="1048"/>
        <v>0</v>
      </c>
      <c r="P4226">
        <v>3</v>
      </c>
      <c r="Q4226">
        <f t="shared" si="1049"/>
        <v>0</v>
      </c>
      <c r="R4226">
        <f t="shared" si="1050"/>
        <v>1</v>
      </c>
      <c r="S4226">
        <f t="shared" si="1051"/>
        <v>0</v>
      </c>
      <c r="T4226">
        <f t="shared" si="1052"/>
        <v>0</v>
      </c>
      <c r="U4226">
        <v>0</v>
      </c>
      <c r="V4226">
        <f t="shared" si="1053"/>
        <v>0.36736499497574049</v>
      </c>
      <c r="W4226">
        <f t="shared" si="1054"/>
        <v>0.59082211520884442</v>
      </c>
      <c r="X4226">
        <f t="shared" si="1055"/>
        <v>0.13495703953352584</v>
      </c>
      <c r="Y4226">
        <f t="shared" si="1056"/>
        <v>1</v>
      </c>
      <c r="Z4226" t="s">
        <v>4258</v>
      </c>
    </row>
    <row r="4227" spans="1:26" x14ac:dyDescent="0.25">
      <c r="A4227" t="s">
        <v>45</v>
      </c>
      <c r="B4227" t="s">
        <v>30</v>
      </c>
      <c r="C4227" t="s">
        <v>23</v>
      </c>
      <c r="D4227">
        <v>0</v>
      </c>
      <c r="F4227">
        <v>1</v>
      </c>
      <c r="G4227">
        <v>19.600000000000001</v>
      </c>
      <c r="H4227">
        <f t="shared" ref="H4227:H4290" si="1057">IF(D4227:D11269=0,1,0)</f>
        <v>1</v>
      </c>
      <c r="I4227">
        <f t="shared" ref="I4227:I4290" si="1058">IF(D4227:D11269=1,1,0)</f>
        <v>0</v>
      </c>
      <c r="J4227">
        <f t="shared" ref="J4227:J4290" si="1059">IF(C4227:C11269="DSL",1,0)</f>
        <v>0</v>
      </c>
      <c r="K4227">
        <f t="shared" ref="K4227:K4290" si="1060">IF(C4227:C11269="Fiber optic",1,0)</f>
        <v>0</v>
      </c>
      <c r="L4227">
        <f t="shared" ref="L4227:L4290" si="1061">IF(C4227:C11269="No",1,0)</f>
        <v>1</v>
      </c>
      <c r="M4227">
        <f t="shared" ref="M4227:M4290" si="1062">IF(A4227:A11269="Month-to-month",1,0)</f>
        <v>0</v>
      </c>
      <c r="N4227">
        <f t="shared" ref="N4227:N4290" si="1063">IF(A4227:A11269="ONE YEAR",1,0)</f>
        <v>0</v>
      </c>
      <c r="O4227">
        <f t="shared" ref="O4227:O4290" si="1064">IF(A4227:A11269="two year",1,0)</f>
        <v>1</v>
      </c>
      <c r="P4227">
        <v>71</v>
      </c>
      <c r="Q4227">
        <f t="shared" ref="Q4227:Q4290" si="1065">IF(B4227:B11269="Electronic check",1,0)</f>
        <v>0</v>
      </c>
      <c r="R4227">
        <f t="shared" ref="R4227:R4290" si="1066">IF(B4227:B11269="Mailed check",1,0)</f>
        <v>1</v>
      </c>
      <c r="S4227">
        <f t="shared" ref="S4227:S4290" si="1067">IF(B4227:B11269="Credit card (automatic)",1,0)</f>
        <v>0</v>
      </c>
      <c r="T4227">
        <f t="shared" ref="T4227:T4290" si="1068">IF(B4227:B11269="Bank transfer (automatic)",1,0)</f>
        <v>0</v>
      </c>
      <c r="U4227">
        <v>0</v>
      </c>
      <c r="V4227">
        <f t="shared" si="1053"/>
        <v>-7.1796228238198867E-2</v>
      </c>
      <c r="W4227">
        <f t="shared" si="1054"/>
        <v>0.48205864913279106</v>
      </c>
      <c r="X4227">
        <f t="shared" si="1055"/>
        <v>5.1546983892315447E-3</v>
      </c>
      <c r="Y4227">
        <f t="shared" si="1056"/>
        <v>0</v>
      </c>
      <c r="Z4227" t="s">
        <v>4259</v>
      </c>
    </row>
    <row r="4228" spans="1:26" x14ac:dyDescent="0.25">
      <c r="A4228" t="s">
        <v>26</v>
      </c>
      <c r="B4228" t="s">
        <v>30</v>
      </c>
      <c r="C4228" t="s">
        <v>23</v>
      </c>
      <c r="D4228">
        <v>0</v>
      </c>
      <c r="F4228">
        <v>1</v>
      </c>
      <c r="G4228">
        <v>20.25</v>
      </c>
      <c r="H4228">
        <f t="shared" si="1057"/>
        <v>1</v>
      </c>
      <c r="I4228">
        <f t="shared" si="1058"/>
        <v>0</v>
      </c>
      <c r="J4228">
        <f t="shared" si="1059"/>
        <v>0</v>
      </c>
      <c r="K4228">
        <f t="shared" si="1060"/>
        <v>0</v>
      </c>
      <c r="L4228">
        <f t="shared" si="1061"/>
        <v>1</v>
      </c>
      <c r="M4228">
        <f t="shared" si="1062"/>
        <v>1</v>
      </c>
      <c r="N4228">
        <f t="shared" si="1063"/>
        <v>0</v>
      </c>
      <c r="O4228">
        <f t="shared" si="1064"/>
        <v>0</v>
      </c>
      <c r="P4228">
        <v>8</v>
      </c>
      <c r="Q4228">
        <f t="shared" si="1065"/>
        <v>0</v>
      </c>
      <c r="R4228">
        <f t="shared" si="1066"/>
        <v>1</v>
      </c>
      <c r="S4228">
        <f t="shared" si="1067"/>
        <v>0</v>
      </c>
      <c r="T4228">
        <f t="shared" si="1068"/>
        <v>0</v>
      </c>
      <c r="U4228">
        <v>0</v>
      </c>
      <c r="V4228">
        <f t="shared" ref="V4228:V4291" si="1069">G4228*$G$2+H4229*$H$2+K4229*$K$2+M4228*$M$2+O4228*$O$2+Q4228*$Q$2+L4228*$L$2</f>
        <v>0.26546923162565572</v>
      </c>
      <c r="W4228">
        <f t="shared" ref="W4228:W4291" si="1070">1/ (1+EXP(-V4228))</f>
        <v>0.56598027161730757</v>
      </c>
      <c r="X4228">
        <f t="shared" ref="X4228:X4291" si="1071">(U4228-V4228)^2</f>
        <v>7.0473912939916047E-2</v>
      </c>
      <c r="Y4228">
        <f t="shared" ref="Y4228:Y4291" si="1072">IF(W4228&gt;=0.58,1,0)</f>
        <v>0</v>
      </c>
      <c r="Z4228" t="s">
        <v>4260</v>
      </c>
    </row>
    <row r="4229" spans="1:26" x14ac:dyDescent="0.25">
      <c r="A4229" t="s">
        <v>26</v>
      </c>
      <c r="B4229" t="s">
        <v>27</v>
      </c>
      <c r="C4229" t="s">
        <v>35</v>
      </c>
      <c r="D4229">
        <v>0</v>
      </c>
      <c r="F4229">
        <v>1</v>
      </c>
      <c r="G4229">
        <v>75.849999999999994</v>
      </c>
      <c r="H4229">
        <f t="shared" si="1057"/>
        <v>1</v>
      </c>
      <c r="I4229">
        <f t="shared" si="1058"/>
        <v>0</v>
      </c>
      <c r="J4229">
        <f t="shared" si="1059"/>
        <v>0</v>
      </c>
      <c r="K4229">
        <f t="shared" si="1060"/>
        <v>1</v>
      </c>
      <c r="L4229">
        <f t="shared" si="1061"/>
        <v>0</v>
      </c>
      <c r="M4229">
        <f t="shared" si="1062"/>
        <v>1</v>
      </c>
      <c r="N4229">
        <f t="shared" si="1063"/>
        <v>0</v>
      </c>
      <c r="O4229">
        <f t="shared" si="1064"/>
        <v>0</v>
      </c>
      <c r="P4229">
        <v>3</v>
      </c>
      <c r="Q4229">
        <f t="shared" si="1065"/>
        <v>1</v>
      </c>
      <c r="R4229">
        <f t="shared" si="1066"/>
        <v>0</v>
      </c>
      <c r="S4229">
        <f t="shared" si="1067"/>
        <v>0</v>
      </c>
      <c r="T4229">
        <f t="shared" si="1068"/>
        <v>0</v>
      </c>
      <c r="U4229">
        <v>1</v>
      </c>
      <c r="V4229">
        <f t="shared" si="1069"/>
        <v>0.51278609625581228</v>
      </c>
      <c r="W4229">
        <f t="shared" si="1070"/>
        <v>0.62545937301914956</v>
      </c>
      <c r="X4229">
        <f t="shared" si="1071"/>
        <v>0.23737738800165062</v>
      </c>
      <c r="Y4229">
        <f t="shared" si="1072"/>
        <v>1</v>
      </c>
      <c r="Z4229" t="s">
        <v>4261</v>
      </c>
    </row>
    <row r="4230" spans="1:26" x14ac:dyDescent="0.25">
      <c r="A4230" t="s">
        <v>45</v>
      </c>
      <c r="B4230" t="s">
        <v>33</v>
      </c>
      <c r="C4230" t="s">
        <v>25</v>
      </c>
      <c r="D4230">
        <v>0</v>
      </c>
      <c r="F4230">
        <v>1</v>
      </c>
      <c r="G4230">
        <v>80.650000000000006</v>
      </c>
      <c r="H4230">
        <f t="shared" si="1057"/>
        <v>1</v>
      </c>
      <c r="I4230">
        <f t="shared" si="1058"/>
        <v>0</v>
      </c>
      <c r="J4230">
        <f t="shared" si="1059"/>
        <v>1</v>
      </c>
      <c r="K4230">
        <f t="shared" si="1060"/>
        <v>0</v>
      </c>
      <c r="L4230">
        <f t="shared" si="1061"/>
        <v>0</v>
      </c>
      <c r="M4230">
        <f t="shared" si="1062"/>
        <v>0</v>
      </c>
      <c r="N4230">
        <f t="shared" si="1063"/>
        <v>0</v>
      </c>
      <c r="O4230">
        <f t="shared" si="1064"/>
        <v>1</v>
      </c>
      <c r="P4230">
        <v>69</v>
      </c>
      <c r="Q4230">
        <f t="shared" si="1065"/>
        <v>0</v>
      </c>
      <c r="R4230">
        <f t="shared" si="1066"/>
        <v>0</v>
      </c>
      <c r="S4230">
        <f t="shared" si="1067"/>
        <v>0</v>
      </c>
      <c r="T4230">
        <f t="shared" si="1068"/>
        <v>1</v>
      </c>
      <c r="U4230">
        <v>0</v>
      </c>
      <c r="V4230">
        <f t="shared" si="1069"/>
        <v>5.6975483177131678E-2</v>
      </c>
      <c r="W4230">
        <f t="shared" si="1070"/>
        <v>0.51424001883351012</v>
      </c>
      <c r="X4230">
        <f t="shared" si="1071"/>
        <v>3.2462056832676146E-3</v>
      </c>
      <c r="Y4230">
        <f t="shared" si="1072"/>
        <v>0</v>
      </c>
      <c r="Z4230" t="s">
        <v>4262</v>
      </c>
    </row>
    <row r="4231" spans="1:26" x14ac:dyDescent="0.25">
      <c r="A4231" t="s">
        <v>26</v>
      </c>
      <c r="B4231" t="s">
        <v>27</v>
      </c>
      <c r="C4231" t="s">
        <v>35</v>
      </c>
      <c r="D4231">
        <v>0</v>
      </c>
      <c r="F4231">
        <v>1</v>
      </c>
      <c r="G4231">
        <v>68.5</v>
      </c>
      <c r="H4231">
        <f t="shared" si="1057"/>
        <v>1</v>
      </c>
      <c r="I4231">
        <f t="shared" si="1058"/>
        <v>0</v>
      </c>
      <c r="J4231">
        <f t="shared" si="1059"/>
        <v>0</v>
      </c>
      <c r="K4231">
        <f t="shared" si="1060"/>
        <v>1</v>
      </c>
      <c r="L4231">
        <f t="shared" si="1061"/>
        <v>0</v>
      </c>
      <c r="M4231">
        <f t="shared" si="1062"/>
        <v>1</v>
      </c>
      <c r="N4231">
        <f t="shared" si="1063"/>
        <v>0</v>
      </c>
      <c r="O4231">
        <f t="shared" si="1064"/>
        <v>0</v>
      </c>
      <c r="P4231">
        <v>1</v>
      </c>
      <c r="Q4231">
        <f t="shared" si="1065"/>
        <v>1</v>
      </c>
      <c r="R4231">
        <f t="shared" si="1066"/>
        <v>0</v>
      </c>
      <c r="S4231">
        <f t="shared" si="1067"/>
        <v>0</v>
      </c>
      <c r="T4231">
        <f t="shared" si="1068"/>
        <v>0</v>
      </c>
      <c r="U4231">
        <v>1</v>
      </c>
      <c r="V4231">
        <f t="shared" si="1069"/>
        <v>0.51988165733482983</v>
      </c>
      <c r="W4231">
        <f t="shared" si="1070"/>
        <v>0.6271200934236848</v>
      </c>
      <c r="X4231">
        <f t="shared" si="1071"/>
        <v>0.23051362296354977</v>
      </c>
      <c r="Y4231">
        <f t="shared" si="1072"/>
        <v>1</v>
      </c>
      <c r="Z4231" t="s">
        <v>4263</v>
      </c>
    </row>
    <row r="4232" spans="1:26" x14ac:dyDescent="0.25">
      <c r="A4232" t="s">
        <v>45</v>
      </c>
      <c r="B4232" t="s">
        <v>38</v>
      </c>
      <c r="C4232" t="s">
        <v>35</v>
      </c>
      <c r="D4232">
        <v>1</v>
      </c>
      <c r="F4232">
        <v>1</v>
      </c>
      <c r="G4232">
        <v>115.75</v>
      </c>
      <c r="H4232">
        <f t="shared" si="1057"/>
        <v>0</v>
      </c>
      <c r="I4232">
        <f t="shared" si="1058"/>
        <v>1</v>
      </c>
      <c r="J4232">
        <f t="shared" si="1059"/>
        <v>0</v>
      </c>
      <c r="K4232">
        <f t="shared" si="1060"/>
        <v>1</v>
      </c>
      <c r="L4232">
        <f t="shared" si="1061"/>
        <v>0</v>
      </c>
      <c r="M4232">
        <f t="shared" si="1062"/>
        <v>0</v>
      </c>
      <c r="N4232">
        <f t="shared" si="1063"/>
        <v>0</v>
      </c>
      <c r="O4232">
        <f t="shared" si="1064"/>
        <v>1</v>
      </c>
      <c r="P4232">
        <v>72</v>
      </c>
      <c r="Q4232">
        <f t="shared" si="1065"/>
        <v>0</v>
      </c>
      <c r="R4232">
        <f t="shared" si="1066"/>
        <v>0</v>
      </c>
      <c r="S4232">
        <f t="shared" si="1067"/>
        <v>1</v>
      </c>
      <c r="T4232">
        <f t="shared" si="1068"/>
        <v>0</v>
      </c>
      <c r="U4232">
        <v>0</v>
      </c>
      <c r="V4232">
        <f t="shared" si="1069"/>
        <v>0.11169832817577516</v>
      </c>
      <c r="W4232">
        <f t="shared" si="1070"/>
        <v>0.52789558476281984</v>
      </c>
      <c r="X4232">
        <f t="shared" si="1071"/>
        <v>1.2476516517263166E-2</v>
      </c>
      <c r="Y4232">
        <f t="shared" si="1072"/>
        <v>0</v>
      </c>
      <c r="Z4232" t="s">
        <v>4264</v>
      </c>
    </row>
    <row r="4233" spans="1:26" x14ac:dyDescent="0.25">
      <c r="A4233" t="s">
        <v>26</v>
      </c>
      <c r="B4233" t="s">
        <v>27</v>
      </c>
      <c r="C4233" t="s">
        <v>35</v>
      </c>
      <c r="D4233">
        <v>0</v>
      </c>
      <c r="F4233">
        <v>1</v>
      </c>
      <c r="G4233">
        <v>73.5</v>
      </c>
      <c r="H4233">
        <f t="shared" si="1057"/>
        <v>1</v>
      </c>
      <c r="I4233">
        <f t="shared" si="1058"/>
        <v>0</v>
      </c>
      <c r="J4233">
        <f t="shared" si="1059"/>
        <v>0</v>
      </c>
      <c r="K4233">
        <f t="shared" si="1060"/>
        <v>1</v>
      </c>
      <c r="L4233">
        <f t="shared" si="1061"/>
        <v>0</v>
      </c>
      <c r="M4233">
        <f t="shared" si="1062"/>
        <v>1</v>
      </c>
      <c r="N4233">
        <f t="shared" si="1063"/>
        <v>0</v>
      </c>
      <c r="O4233">
        <f t="shared" si="1064"/>
        <v>0</v>
      </c>
      <c r="P4233">
        <v>11</v>
      </c>
      <c r="Q4233">
        <f t="shared" si="1065"/>
        <v>1</v>
      </c>
      <c r="R4233">
        <f t="shared" si="1066"/>
        <v>0</v>
      </c>
      <c r="S4233">
        <f t="shared" si="1067"/>
        <v>0</v>
      </c>
      <c r="T4233">
        <f t="shared" si="1068"/>
        <v>0</v>
      </c>
      <c r="U4233">
        <v>1</v>
      </c>
      <c r="V4233">
        <f t="shared" si="1069"/>
        <v>0.50912231603510538</v>
      </c>
      <c r="W4233">
        <f t="shared" si="1070"/>
        <v>0.62460070233126175</v>
      </c>
      <c r="X4233">
        <f t="shared" si="1071"/>
        <v>0.24096090061473896</v>
      </c>
      <c r="Y4233">
        <f t="shared" si="1072"/>
        <v>1</v>
      </c>
      <c r="Z4233" t="s">
        <v>4265</v>
      </c>
    </row>
    <row r="4234" spans="1:26" x14ac:dyDescent="0.25">
      <c r="A4234" t="s">
        <v>45</v>
      </c>
      <c r="B4234" t="s">
        <v>33</v>
      </c>
      <c r="C4234" t="s">
        <v>25</v>
      </c>
      <c r="D4234">
        <v>0</v>
      </c>
      <c r="F4234">
        <v>1</v>
      </c>
      <c r="G4234">
        <v>80.599999999999994</v>
      </c>
      <c r="H4234">
        <f t="shared" si="1057"/>
        <v>1</v>
      </c>
      <c r="I4234">
        <f t="shared" si="1058"/>
        <v>0</v>
      </c>
      <c r="J4234">
        <f t="shared" si="1059"/>
        <v>1</v>
      </c>
      <c r="K4234">
        <f t="shared" si="1060"/>
        <v>0</v>
      </c>
      <c r="L4234">
        <f t="shared" si="1061"/>
        <v>0</v>
      </c>
      <c r="M4234">
        <f t="shared" si="1062"/>
        <v>0</v>
      </c>
      <c r="N4234">
        <f t="shared" si="1063"/>
        <v>0</v>
      </c>
      <c r="O4234">
        <f t="shared" si="1064"/>
        <v>1</v>
      </c>
      <c r="P4234">
        <v>71</v>
      </c>
      <c r="Q4234">
        <f t="shared" si="1065"/>
        <v>0</v>
      </c>
      <c r="R4234">
        <f t="shared" si="1066"/>
        <v>0</v>
      </c>
      <c r="S4234">
        <f t="shared" si="1067"/>
        <v>0</v>
      </c>
      <c r="T4234">
        <f t="shared" si="1068"/>
        <v>1</v>
      </c>
      <c r="U4234">
        <v>0</v>
      </c>
      <c r="V4234">
        <f t="shared" si="1069"/>
        <v>5.6897530406478339E-2</v>
      </c>
      <c r="W4234">
        <f t="shared" si="1070"/>
        <v>0.51422054642635884</v>
      </c>
      <c r="X4234">
        <f t="shared" si="1071"/>
        <v>3.2373289663561273E-3</v>
      </c>
      <c r="Y4234">
        <f t="shared" si="1072"/>
        <v>0</v>
      </c>
      <c r="Z4234" t="s">
        <v>4266</v>
      </c>
    </row>
    <row r="4235" spans="1:26" x14ac:dyDescent="0.25">
      <c r="A4235" t="s">
        <v>26</v>
      </c>
      <c r="B4235" t="s">
        <v>30</v>
      </c>
      <c r="C4235" t="s">
        <v>35</v>
      </c>
      <c r="D4235">
        <v>0</v>
      </c>
      <c r="F4235">
        <v>1</v>
      </c>
      <c r="G4235">
        <v>69.95</v>
      </c>
      <c r="H4235">
        <f t="shared" si="1057"/>
        <v>1</v>
      </c>
      <c r="I4235">
        <f t="shared" si="1058"/>
        <v>0</v>
      </c>
      <c r="J4235">
        <f t="shared" si="1059"/>
        <v>0</v>
      </c>
      <c r="K4235">
        <f t="shared" si="1060"/>
        <v>1</v>
      </c>
      <c r="L4235">
        <f t="shared" si="1061"/>
        <v>0</v>
      </c>
      <c r="M4235">
        <f t="shared" si="1062"/>
        <v>1</v>
      </c>
      <c r="N4235">
        <f t="shared" si="1063"/>
        <v>0</v>
      </c>
      <c r="O4235">
        <f t="shared" si="1064"/>
        <v>0</v>
      </c>
      <c r="P4235">
        <v>1</v>
      </c>
      <c r="Q4235">
        <f t="shared" si="1065"/>
        <v>0</v>
      </c>
      <c r="R4235">
        <f t="shared" si="1066"/>
        <v>1</v>
      </c>
      <c r="S4235">
        <f t="shared" si="1067"/>
        <v>0</v>
      </c>
      <c r="T4235">
        <f t="shared" si="1068"/>
        <v>0</v>
      </c>
      <c r="U4235">
        <v>1</v>
      </c>
      <c r="V4235">
        <f t="shared" si="1069"/>
        <v>0.36681932558116709</v>
      </c>
      <c r="W4235">
        <f t="shared" si="1070"/>
        <v>0.59069019236498932</v>
      </c>
      <c r="X4235">
        <f t="shared" si="1071"/>
        <v>0.400917766457488</v>
      </c>
      <c r="Y4235">
        <f t="shared" si="1072"/>
        <v>1</v>
      </c>
      <c r="Z4235" t="s">
        <v>4267</v>
      </c>
    </row>
    <row r="4236" spans="1:26" x14ac:dyDescent="0.25">
      <c r="A4236" t="s">
        <v>45</v>
      </c>
      <c r="B4236" t="s">
        <v>33</v>
      </c>
      <c r="C4236" t="s">
        <v>25</v>
      </c>
      <c r="D4236">
        <v>0</v>
      </c>
      <c r="F4236">
        <v>1</v>
      </c>
      <c r="G4236">
        <v>59.55</v>
      </c>
      <c r="H4236">
        <f t="shared" si="1057"/>
        <v>1</v>
      </c>
      <c r="I4236">
        <f t="shared" si="1058"/>
        <v>0</v>
      </c>
      <c r="J4236">
        <f t="shared" si="1059"/>
        <v>1</v>
      </c>
      <c r="K4236">
        <f t="shared" si="1060"/>
        <v>0</v>
      </c>
      <c r="L4236">
        <f t="shared" si="1061"/>
        <v>0</v>
      </c>
      <c r="M4236">
        <f t="shared" si="1062"/>
        <v>0</v>
      </c>
      <c r="N4236">
        <f t="shared" si="1063"/>
        <v>0</v>
      </c>
      <c r="O4236">
        <f t="shared" si="1064"/>
        <v>1</v>
      </c>
      <c r="P4236">
        <v>33</v>
      </c>
      <c r="Q4236">
        <f t="shared" si="1065"/>
        <v>0</v>
      </c>
      <c r="R4236">
        <f t="shared" si="1066"/>
        <v>0</v>
      </c>
      <c r="S4236">
        <f t="shared" si="1067"/>
        <v>0</v>
      </c>
      <c r="T4236">
        <f t="shared" si="1068"/>
        <v>1</v>
      </c>
      <c r="U4236">
        <v>0</v>
      </c>
      <c r="V4236">
        <f t="shared" si="1069"/>
        <v>1.9216244700667212E-2</v>
      </c>
      <c r="W4236">
        <f t="shared" si="1070"/>
        <v>0.50480391335003083</v>
      </c>
      <c r="X4236">
        <f t="shared" si="1071"/>
        <v>3.6926406039592069E-4</v>
      </c>
      <c r="Y4236">
        <f t="shared" si="1072"/>
        <v>0</v>
      </c>
      <c r="Z4236" t="s">
        <v>4268</v>
      </c>
    </row>
    <row r="4237" spans="1:26" x14ac:dyDescent="0.25">
      <c r="A4237" t="s">
        <v>29</v>
      </c>
      <c r="B4237" t="s">
        <v>30</v>
      </c>
      <c r="C4237" t="s">
        <v>23</v>
      </c>
      <c r="D4237">
        <v>0</v>
      </c>
      <c r="F4237">
        <v>1</v>
      </c>
      <c r="G4237">
        <v>19.05</v>
      </c>
      <c r="H4237">
        <f t="shared" si="1057"/>
        <v>1</v>
      </c>
      <c r="I4237">
        <f t="shared" si="1058"/>
        <v>0</v>
      </c>
      <c r="J4237">
        <f t="shared" si="1059"/>
        <v>0</v>
      </c>
      <c r="K4237">
        <f t="shared" si="1060"/>
        <v>0</v>
      </c>
      <c r="L4237">
        <f t="shared" si="1061"/>
        <v>1</v>
      </c>
      <c r="M4237">
        <f t="shared" si="1062"/>
        <v>0</v>
      </c>
      <c r="N4237">
        <f t="shared" si="1063"/>
        <v>1</v>
      </c>
      <c r="O4237">
        <f t="shared" si="1064"/>
        <v>0</v>
      </c>
      <c r="P4237">
        <v>16</v>
      </c>
      <c r="Q4237">
        <f t="shared" si="1065"/>
        <v>0</v>
      </c>
      <c r="R4237">
        <f t="shared" si="1066"/>
        <v>1</v>
      </c>
      <c r="S4237">
        <f t="shared" si="1067"/>
        <v>0</v>
      </c>
      <c r="T4237">
        <f t="shared" si="1068"/>
        <v>0</v>
      </c>
      <c r="U4237">
        <v>0</v>
      </c>
      <c r="V4237">
        <f t="shared" si="1069"/>
        <v>5.8349656928288647E-3</v>
      </c>
      <c r="W4237">
        <f t="shared" si="1070"/>
        <v>0.50145873728442847</v>
      </c>
      <c r="X4237">
        <f t="shared" si="1071"/>
        <v>3.4046824636489836E-5</v>
      </c>
      <c r="Y4237">
        <f t="shared" si="1072"/>
        <v>0</v>
      </c>
      <c r="Z4237" t="s">
        <v>4269</v>
      </c>
    </row>
    <row r="4238" spans="1:26" x14ac:dyDescent="0.25">
      <c r="A4238" t="s">
        <v>29</v>
      </c>
      <c r="B4238" t="s">
        <v>27</v>
      </c>
      <c r="C4238" t="s">
        <v>35</v>
      </c>
      <c r="D4238">
        <v>1</v>
      </c>
      <c r="F4238">
        <v>1</v>
      </c>
      <c r="G4238">
        <v>95.65</v>
      </c>
      <c r="H4238">
        <f t="shared" si="1057"/>
        <v>0</v>
      </c>
      <c r="I4238">
        <f t="shared" si="1058"/>
        <v>1</v>
      </c>
      <c r="J4238">
        <f t="shared" si="1059"/>
        <v>0</v>
      </c>
      <c r="K4238">
        <f t="shared" si="1060"/>
        <v>1</v>
      </c>
      <c r="L4238">
        <f t="shared" si="1061"/>
        <v>0</v>
      </c>
      <c r="M4238">
        <f t="shared" si="1062"/>
        <v>0</v>
      </c>
      <c r="N4238">
        <f t="shared" si="1063"/>
        <v>1</v>
      </c>
      <c r="O4238">
        <f t="shared" si="1064"/>
        <v>0</v>
      </c>
      <c r="P4238">
        <v>56</v>
      </c>
      <c r="Q4238">
        <f t="shared" si="1065"/>
        <v>1</v>
      </c>
      <c r="R4238">
        <f t="shared" si="1066"/>
        <v>0</v>
      </c>
      <c r="S4238">
        <f t="shared" si="1067"/>
        <v>0</v>
      </c>
      <c r="T4238">
        <f t="shared" si="1068"/>
        <v>0</v>
      </c>
      <c r="U4238">
        <v>0</v>
      </c>
      <c r="V4238">
        <f t="shared" si="1069"/>
        <v>0.27220054489308493</v>
      </c>
      <c r="W4238">
        <f t="shared" si="1070"/>
        <v>0.56763305556222399</v>
      </c>
      <c r="X4238">
        <f t="shared" si="1071"/>
        <v>7.4093136640092344E-2</v>
      </c>
      <c r="Y4238">
        <f t="shared" si="1072"/>
        <v>0</v>
      </c>
      <c r="Z4238" t="s">
        <v>4270</v>
      </c>
    </row>
    <row r="4239" spans="1:26" x14ac:dyDescent="0.25">
      <c r="A4239" t="s">
        <v>26</v>
      </c>
      <c r="B4239" t="s">
        <v>38</v>
      </c>
      <c r="C4239" t="s">
        <v>23</v>
      </c>
      <c r="D4239">
        <v>0</v>
      </c>
      <c r="F4239">
        <v>1</v>
      </c>
      <c r="G4239">
        <v>19.95</v>
      </c>
      <c r="H4239">
        <f t="shared" si="1057"/>
        <v>1</v>
      </c>
      <c r="I4239">
        <f t="shared" si="1058"/>
        <v>0</v>
      </c>
      <c r="J4239">
        <f t="shared" si="1059"/>
        <v>0</v>
      </c>
      <c r="K4239">
        <f t="shared" si="1060"/>
        <v>0</v>
      </c>
      <c r="L4239">
        <f t="shared" si="1061"/>
        <v>1</v>
      </c>
      <c r="M4239">
        <f t="shared" si="1062"/>
        <v>1</v>
      </c>
      <c r="N4239">
        <f t="shared" si="1063"/>
        <v>0</v>
      </c>
      <c r="O4239">
        <f t="shared" si="1064"/>
        <v>0</v>
      </c>
      <c r="P4239">
        <v>1</v>
      </c>
      <c r="Q4239">
        <f t="shared" si="1065"/>
        <v>0</v>
      </c>
      <c r="R4239">
        <f t="shared" si="1066"/>
        <v>0</v>
      </c>
      <c r="S4239">
        <f t="shared" si="1067"/>
        <v>1</v>
      </c>
      <c r="T4239">
        <f t="shared" si="1068"/>
        <v>0</v>
      </c>
      <c r="U4239">
        <v>0</v>
      </c>
      <c r="V4239">
        <f t="shared" si="1069"/>
        <v>0.26013834574097999</v>
      </c>
      <c r="W4239">
        <f t="shared" si="1070"/>
        <v>0.56467029994632967</v>
      </c>
      <c r="X4239">
        <f t="shared" si="1071"/>
        <v>6.7671958924853642E-2</v>
      </c>
      <c r="Y4239">
        <f t="shared" si="1072"/>
        <v>0</v>
      </c>
      <c r="Z4239" t="s">
        <v>4271</v>
      </c>
    </row>
    <row r="4240" spans="1:26" x14ac:dyDescent="0.25">
      <c r="A4240" t="s">
        <v>26</v>
      </c>
      <c r="B4240" t="s">
        <v>27</v>
      </c>
      <c r="C4240" t="s">
        <v>25</v>
      </c>
      <c r="D4240">
        <v>0</v>
      </c>
      <c r="F4240">
        <v>1</v>
      </c>
      <c r="G4240">
        <v>70.05</v>
      </c>
      <c r="H4240">
        <f t="shared" si="1057"/>
        <v>1</v>
      </c>
      <c r="I4240">
        <f t="shared" si="1058"/>
        <v>0</v>
      </c>
      <c r="J4240">
        <f t="shared" si="1059"/>
        <v>1</v>
      </c>
      <c r="K4240">
        <f t="shared" si="1060"/>
        <v>0</v>
      </c>
      <c r="L4240">
        <f t="shared" si="1061"/>
        <v>0</v>
      </c>
      <c r="M4240">
        <f t="shared" si="1062"/>
        <v>1</v>
      </c>
      <c r="N4240">
        <f t="shared" si="1063"/>
        <v>0</v>
      </c>
      <c r="O4240">
        <f t="shared" si="1064"/>
        <v>0</v>
      </c>
      <c r="P4240">
        <v>5</v>
      </c>
      <c r="Q4240">
        <f t="shared" si="1065"/>
        <v>1</v>
      </c>
      <c r="R4240">
        <f t="shared" si="1066"/>
        <v>0</v>
      </c>
      <c r="S4240">
        <f t="shared" si="1067"/>
        <v>0</v>
      </c>
      <c r="T4240">
        <f t="shared" si="1068"/>
        <v>0</v>
      </c>
      <c r="U4240">
        <v>1</v>
      </c>
      <c r="V4240">
        <f t="shared" si="1069"/>
        <v>0.50374357486002508</v>
      </c>
      <c r="W4240">
        <f t="shared" si="1070"/>
        <v>0.6233386810385706</v>
      </c>
      <c r="X4240">
        <f t="shared" si="1071"/>
        <v>0.24627043949270752</v>
      </c>
      <c r="Y4240">
        <f t="shared" si="1072"/>
        <v>1</v>
      </c>
      <c r="Z4240" t="s">
        <v>4272</v>
      </c>
    </row>
    <row r="4241" spans="1:26" x14ac:dyDescent="0.25">
      <c r="A4241" t="s">
        <v>29</v>
      </c>
      <c r="B4241" t="s">
        <v>30</v>
      </c>
      <c r="C4241" t="s">
        <v>23</v>
      </c>
      <c r="D4241">
        <v>0</v>
      </c>
      <c r="F4241">
        <v>1</v>
      </c>
      <c r="G4241">
        <v>19.399999999999999</v>
      </c>
      <c r="H4241">
        <f t="shared" si="1057"/>
        <v>1</v>
      </c>
      <c r="I4241">
        <f t="shared" si="1058"/>
        <v>0</v>
      </c>
      <c r="J4241">
        <f t="shared" si="1059"/>
        <v>0</v>
      </c>
      <c r="K4241">
        <f t="shared" si="1060"/>
        <v>0</v>
      </c>
      <c r="L4241">
        <f t="shared" si="1061"/>
        <v>1</v>
      </c>
      <c r="M4241">
        <f t="shared" si="1062"/>
        <v>0</v>
      </c>
      <c r="N4241">
        <f t="shared" si="1063"/>
        <v>1</v>
      </c>
      <c r="O4241">
        <f t="shared" si="1064"/>
        <v>0</v>
      </c>
      <c r="P4241">
        <v>57</v>
      </c>
      <c r="Q4241">
        <f t="shared" si="1065"/>
        <v>0</v>
      </c>
      <c r="R4241">
        <f t="shared" si="1066"/>
        <v>1</v>
      </c>
      <c r="S4241">
        <f t="shared" si="1067"/>
        <v>0</v>
      </c>
      <c r="T4241">
        <f t="shared" si="1068"/>
        <v>0</v>
      </c>
      <c r="U4241">
        <v>0</v>
      </c>
      <c r="V4241">
        <f t="shared" si="1069"/>
        <v>-1.2173983277656061E-2</v>
      </c>
      <c r="W4241">
        <f t="shared" si="1070"/>
        <v>0.49695654176869075</v>
      </c>
      <c r="X4241">
        <f t="shared" si="1071"/>
        <v>1.4820586884464941E-4</v>
      </c>
      <c r="Y4241">
        <f t="shared" si="1072"/>
        <v>0</v>
      </c>
      <c r="Z4241" t="s">
        <v>4273</v>
      </c>
    </row>
    <row r="4242" spans="1:26" x14ac:dyDescent="0.25">
      <c r="A4242" t="s">
        <v>29</v>
      </c>
      <c r="B4242" t="s">
        <v>38</v>
      </c>
      <c r="C4242" t="s">
        <v>25</v>
      </c>
      <c r="D4242">
        <v>0</v>
      </c>
      <c r="F4242">
        <v>1</v>
      </c>
      <c r="G4242">
        <v>36.1</v>
      </c>
      <c r="H4242">
        <f t="shared" si="1057"/>
        <v>1</v>
      </c>
      <c r="I4242">
        <f t="shared" si="1058"/>
        <v>0</v>
      </c>
      <c r="J4242">
        <f t="shared" si="1059"/>
        <v>1</v>
      </c>
      <c r="K4242">
        <f t="shared" si="1060"/>
        <v>0</v>
      </c>
      <c r="L4242">
        <f t="shared" si="1061"/>
        <v>0</v>
      </c>
      <c r="M4242">
        <f t="shared" si="1062"/>
        <v>0</v>
      </c>
      <c r="N4242">
        <f t="shared" si="1063"/>
        <v>1</v>
      </c>
      <c r="O4242">
        <f t="shared" si="1064"/>
        <v>0</v>
      </c>
      <c r="P4242">
        <v>56</v>
      </c>
      <c r="Q4242">
        <f t="shared" si="1065"/>
        <v>0</v>
      </c>
      <c r="R4242">
        <f t="shared" si="1066"/>
        <v>0</v>
      </c>
      <c r="S4242">
        <f t="shared" si="1067"/>
        <v>1</v>
      </c>
      <c r="T4242">
        <f t="shared" si="1068"/>
        <v>0</v>
      </c>
      <c r="U4242">
        <v>0</v>
      </c>
      <c r="V4242">
        <f t="shared" si="1069"/>
        <v>4.74536205681634E-2</v>
      </c>
      <c r="W4242">
        <f t="shared" si="1070"/>
        <v>0.51186117942968057</v>
      </c>
      <c r="X4242">
        <f t="shared" si="1071"/>
        <v>2.2518461050272205E-3</v>
      </c>
      <c r="Y4242">
        <f t="shared" si="1072"/>
        <v>0</v>
      </c>
      <c r="Z4242" t="s">
        <v>4274</v>
      </c>
    </row>
    <row r="4243" spans="1:26" x14ac:dyDescent="0.25">
      <c r="A4243" t="s">
        <v>26</v>
      </c>
      <c r="B4243" t="s">
        <v>27</v>
      </c>
      <c r="C4243" t="s">
        <v>35</v>
      </c>
      <c r="D4243">
        <v>0</v>
      </c>
      <c r="F4243">
        <v>1</v>
      </c>
      <c r="G4243">
        <v>94</v>
      </c>
      <c r="H4243">
        <f t="shared" si="1057"/>
        <v>1</v>
      </c>
      <c r="I4243">
        <f t="shared" si="1058"/>
        <v>0</v>
      </c>
      <c r="J4243">
        <f t="shared" si="1059"/>
        <v>0</v>
      </c>
      <c r="K4243">
        <f t="shared" si="1060"/>
        <v>1</v>
      </c>
      <c r="L4243">
        <f t="shared" si="1061"/>
        <v>0</v>
      </c>
      <c r="M4243">
        <f t="shared" si="1062"/>
        <v>1</v>
      </c>
      <c r="N4243">
        <f t="shared" si="1063"/>
        <v>0</v>
      </c>
      <c r="O4243">
        <f t="shared" si="1064"/>
        <v>0</v>
      </c>
      <c r="P4243">
        <v>8</v>
      </c>
      <c r="Q4243">
        <f t="shared" si="1065"/>
        <v>1</v>
      </c>
      <c r="R4243">
        <f t="shared" si="1066"/>
        <v>0</v>
      </c>
      <c r="S4243">
        <f t="shared" si="1067"/>
        <v>0</v>
      </c>
      <c r="T4243">
        <f t="shared" si="1068"/>
        <v>0</v>
      </c>
      <c r="U4243">
        <v>1</v>
      </c>
      <c r="V4243">
        <f t="shared" si="1069"/>
        <v>0.54108295200297407</v>
      </c>
      <c r="W4243">
        <f t="shared" si="1070"/>
        <v>0.63206430399217839</v>
      </c>
      <c r="X4243">
        <f t="shared" si="1071"/>
        <v>0.2106048569423046</v>
      </c>
      <c r="Y4243">
        <f t="shared" si="1072"/>
        <v>1</v>
      </c>
      <c r="Z4243" t="s">
        <v>4275</v>
      </c>
    </row>
    <row r="4244" spans="1:26" x14ac:dyDescent="0.25">
      <c r="A4244" t="s">
        <v>26</v>
      </c>
      <c r="B4244" t="s">
        <v>30</v>
      </c>
      <c r="C4244" t="s">
        <v>25</v>
      </c>
      <c r="D4244">
        <v>0</v>
      </c>
      <c r="F4244">
        <v>1</v>
      </c>
      <c r="G4244">
        <v>61.15</v>
      </c>
      <c r="H4244">
        <f t="shared" si="1057"/>
        <v>1</v>
      </c>
      <c r="I4244">
        <f t="shared" si="1058"/>
        <v>0</v>
      </c>
      <c r="J4244">
        <f t="shared" si="1059"/>
        <v>1</v>
      </c>
      <c r="K4244">
        <f t="shared" si="1060"/>
        <v>0</v>
      </c>
      <c r="L4244">
        <f t="shared" si="1061"/>
        <v>0</v>
      </c>
      <c r="M4244">
        <f t="shared" si="1062"/>
        <v>1</v>
      </c>
      <c r="N4244">
        <f t="shared" si="1063"/>
        <v>0</v>
      </c>
      <c r="O4244">
        <f t="shared" si="1064"/>
        <v>0</v>
      </c>
      <c r="P4244">
        <v>22</v>
      </c>
      <c r="Q4244">
        <f t="shared" si="1065"/>
        <v>0</v>
      </c>
      <c r="R4244">
        <f t="shared" si="1066"/>
        <v>1</v>
      </c>
      <c r="S4244">
        <f t="shared" si="1067"/>
        <v>0</v>
      </c>
      <c r="T4244">
        <f t="shared" si="1068"/>
        <v>0</v>
      </c>
      <c r="U4244">
        <v>1</v>
      </c>
      <c r="V4244">
        <f t="shared" si="1069"/>
        <v>0.35309963794617955</v>
      </c>
      <c r="W4244">
        <f t="shared" si="1070"/>
        <v>0.58736903069101698</v>
      </c>
      <c r="X4244">
        <f t="shared" si="1071"/>
        <v>0.41848007842536405</v>
      </c>
      <c r="Y4244">
        <f t="shared" si="1072"/>
        <v>1</v>
      </c>
      <c r="Z4244" t="s">
        <v>4276</v>
      </c>
    </row>
    <row r="4245" spans="1:26" x14ac:dyDescent="0.25">
      <c r="A4245" t="s">
        <v>26</v>
      </c>
      <c r="B4245" t="s">
        <v>30</v>
      </c>
      <c r="C4245" t="s">
        <v>23</v>
      </c>
      <c r="D4245">
        <v>0</v>
      </c>
      <c r="F4245">
        <v>1</v>
      </c>
      <c r="G4245">
        <v>19.75</v>
      </c>
      <c r="H4245">
        <f t="shared" si="1057"/>
        <v>1</v>
      </c>
      <c r="I4245">
        <f t="shared" si="1058"/>
        <v>0</v>
      </c>
      <c r="J4245">
        <f t="shared" si="1059"/>
        <v>0</v>
      </c>
      <c r="K4245">
        <f t="shared" si="1060"/>
        <v>0</v>
      </c>
      <c r="L4245">
        <f t="shared" si="1061"/>
        <v>1</v>
      </c>
      <c r="M4245">
        <f t="shared" si="1062"/>
        <v>1</v>
      </c>
      <c r="N4245">
        <f t="shared" si="1063"/>
        <v>0</v>
      </c>
      <c r="O4245">
        <f t="shared" si="1064"/>
        <v>0</v>
      </c>
      <c r="P4245">
        <v>1</v>
      </c>
      <c r="Q4245">
        <f t="shared" si="1065"/>
        <v>0</v>
      </c>
      <c r="R4245">
        <f t="shared" si="1066"/>
        <v>1</v>
      </c>
      <c r="S4245">
        <f t="shared" si="1067"/>
        <v>0</v>
      </c>
      <c r="T4245">
        <f t="shared" si="1068"/>
        <v>0</v>
      </c>
      <c r="U4245">
        <v>0</v>
      </c>
      <c r="V4245">
        <f t="shared" si="1069"/>
        <v>0.25982653465836664</v>
      </c>
      <c r="W4245">
        <f t="shared" si="1070"/>
        <v>0.56459364970183323</v>
      </c>
      <c r="X4245">
        <f t="shared" si="1071"/>
        <v>6.7509828112575401E-2</v>
      </c>
      <c r="Y4245">
        <f t="shared" si="1072"/>
        <v>0</v>
      </c>
      <c r="Z4245" t="s">
        <v>4277</v>
      </c>
    </row>
    <row r="4246" spans="1:26" x14ac:dyDescent="0.25">
      <c r="A4246" t="s">
        <v>26</v>
      </c>
      <c r="B4246" t="s">
        <v>38</v>
      </c>
      <c r="C4246" t="s">
        <v>25</v>
      </c>
      <c r="D4246">
        <v>0</v>
      </c>
      <c r="F4246">
        <v>1</v>
      </c>
      <c r="G4246">
        <v>64.099999999999994</v>
      </c>
      <c r="H4246">
        <f t="shared" si="1057"/>
        <v>1</v>
      </c>
      <c r="I4246">
        <f t="shared" si="1058"/>
        <v>0</v>
      </c>
      <c r="J4246">
        <f t="shared" si="1059"/>
        <v>1</v>
      </c>
      <c r="K4246">
        <f t="shared" si="1060"/>
        <v>0</v>
      </c>
      <c r="L4246">
        <f t="shared" si="1061"/>
        <v>0</v>
      </c>
      <c r="M4246">
        <f t="shared" si="1062"/>
        <v>1</v>
      </c>
      <c r="N4246">
        <f t="shared" si="1063"/>
        <v>0</v>
      </c>
      <c r="O4246">
        <f t="shared" si="1064"/>
        <v>0</v>
      </c>
      <c r="P4246">
        <v>40</v>
      </c>
      <c r="Q4246">
        <f t="shared" si="1065"/>
        <v>0</v>
      </c>
      <c r="R4246">
        <f t="shared" si="1066"/>
        <v>0</v>
      </c>
      <c r="S4246">
        <f t="shared" si="1067"/>
        <v>1</v>
      </c>
      <c r="T4246">
        <f t="shared" si="1068"/>
        <v>0</v>
      </c>
      <c r="U4246">
        <v>0</v>
      </c>
      <c r="V4246">
        <f t="shared" si="1069"/>
        <v>0.35769885141472646</v>
      </c>
      <c r="W4246">
        <f t="shared" si="1070"/>
        <v>0.58848327696302904</v>
      </c>
      <c r="X4246">
        <f t="shared" si="1071"/>
        <v>0.12794846830341455</v>
      </c>
      <c r="Y4246">
        <f t="shared" si="1072"/>
        <v>1</v>
      </c>
      <c r="Z4246" t="s">
        <v>4278</v>
      </c>
    </row>
    <row r="4247" spans="1:26" x14ac:dyDescent="0.25">
      <c r="A4247" t="s">
        <v>45</v>
      </c>
      <c r="B4247" t="s">
        <v>38</v>
      </c>
      <c r="C4247" t="s">
        <v>23</v>
      </c>
      <c r="D4247">
        <v>0</v>
      </c>
      <c r="F4247">
        <v>1</v>
      </c>
      <c r="G4247">
        <v>19.75</v>
      </c>
      <c r="H4247">
        <f t="shared" si="1057"/>
        <v>1</v>
      </c>
      <c r="I4247">
        <f t="shared" si="1058"/>
        <v>0</v>
      </c>
      <c r="J4247">
        <f t="shared" si="1059"/>
        <v>0</v>
      </c>
      <c r="K4247">
        <f t="shared" si="1060"/>
        <v>0</v>
      </c>
      <c r="L4247">
        <f t="shared" si="1061"/>
        <v>1</v>
      </c>
      <c r="M4247">
        <f t="shared" si="1062"/>
        <v>0</v>
      </c>
      <c r="N4247">
        <f t="shared" si="1063"/>
        <v>0</v>
      </c>
      <c r="O4247">
        <f t="shared" si="1064"/>
        <v>1</v>
      </c>
      <c r="P4247">
        <v>46</v>
      </c>
      <c r="Q4247">
        <f t="shared" si="1065"/>
        <v>0</v>
      </c>
      <c r="R4247">
        <f t="shared" si="1066"/>
        <v>0</v>
      </c>
      <c r="S4247">
        <f t="shared" si="1067"/>
        <v>1</v>
      </c>
      <c r="T4247">
        <f t="shared" si="1068"/>
        <v>0</v>
      </c>
      <c r="U4247">
        <v>0</v>
      </c>
      <c r="V4247">
        <f t="shared" si="1069"/>
        <v>-7.156236992623885E-2</v>
      </c>
      <c r="W4247">
        <f t="shared" si="1070"/>
        <v>0.48211703867836558</v>
      </c>
      <c r="X4247">
        <f t="shared" si="1071"/>
        <v>5.1211727894598545E-3</v>
      </c>
      <c r="Y4247">
        <f t="shared" si="1072"/>
        <v>0</v>
      </c>
      <c r="Z4247" t="s">
        <v>4279</v>
      </c>
    </row>
    <row r="4248" spans="1:26" x14ac:dyDescent="0.25">
      <c r="A4248" t="s">
        <v>45</v>
      </c>
      <c r="B4248" t="s">
        <v>30</v>
      </c>
      <c r="C4248" t="s">
        <v>23</v>
      </c>
      <c r="D4248">
        <v>0</v>
      </c>
      <c r="F4248">
        <v>1</v>
      </c>
      <c r="G4248">
        <v>19.7</v>
      </c>
      <c r="H4248">
        <f t="shared" si="1057"/>
        <v>1</v>
      </c>
      <c r="I4248">
        <f t="shared" si="1058"/>
        <v>0</v>
      </c>
      <c r="J4248">
        <f t="shared" si="1059"/>
        <v>0</v>
      </c>
      <c r="K4248">
        <f t="shared" si="1060"/>
        <v>0</v>
      </c>
      <c r="L4248">
        <f t="shared" si="1061"/>
        <v>1</v>
      </c>
      <c r="M4248">
        <f t="shared" si="1062"/>
        <v>0</v>
      </c>
      <c r="N4248">
        <f t="shared" si="1063"/>
        <v>0</v>
      </c>
      <c r="O4248">
        <f t="shared" si="1064"/>
        <v>1</v>
      </c>
      <c r="P4248">
        <v>63</v>
      </c>
      <c r="Q4248">
        <f t="shared" si="1065"/>
        <v>0</v>
      </c>
      <c r="R4248">
        <f t="shared" si="1066"/>
        <v>1</v>
      </c>
      <c r="S4248">
        <f t="shared" si="1067"/>
        <v>0</v>
      </c>
      <c r="T4248">
        <f t="shared" si="1068"/>
        <v>0</v>
      </c>
      <c r="U4248">
        <v>0</v>
      </c>
      <c r="V4248">
        <f t="shared" si="1069"/>
        <v>-6.677715343613648E-2</v>
      </c>
      <c r="W4248">
        <f t="shared" si="1070"/>
        <v>0.48331191245708732</v>
      </c>
      <c r="X4248">
        <f t="shared" si="1071"/>
        <v>4.4591882210333143E-3</v>
      </c>
      <c r="Y4248">
        <f t="shared" si="1072"/>
        <v>0</v>
      </c>
      <c r="Z4248" t="s">
        <v>4280</v>
      </c>
    </row>
    <row r="4249" spans="1:26" x14ac:dyDescent="0.25">
      <c r="A4249" t="s">
        <v>45</v>
      </c>
      <c r="B4249" t="s">
        <v>27</v>
      </c>
      <c r="C4249" t="s">
        <v>35</v>
      </c>
      <c r="D4249">
        <v>0</v>
      </c>
      <c r="F4249">
        <v>1</v>
      </c>
      <c r="G4249">
        <v>110.2</v>
      </c>
      <c r="H4249">
        <f t="shared" si="1057"/>
        <v>1</v>
      </c>
      <c r="I4249">
        <f t="shared" si="1058"/>
        <v>0</v>
      </c>
      <c r="J4249">
        <f t="shared" si="1059"/>
        <v>0</v>
      </c>
      <c r="K4249">
        <f t="shared" si="1060"/>
        <v>1</v>
      </c>
      <c r="L4249">
        <f t="shared" si="1061"/>
        <v>0</v>
      </c>
      <c r="M4249">
        <f t="shared" si="1062"/>
        <v>0</v>
      </c>
      <c r="N4249">
        <f t="shared" si="1063"/>
        <v>0</v>
      </c>
      <c r="O4249">
        <f t="shared" si="1064"/>
        <v>1</v>
      </c>
      <c r="P4249">
        <v>68</v>
      </c>
      <c r="Q4249">
        <f t="shared" si="1065"/>
        <v>1</v>
      </c>
      <c r="R4249">
        <f t="shared" si="1066"/>
        <v>0</v>
      </c>
      <c r="S4249">
        <f t="shared" si="1067"/>
        <v>0</v>
      </c>
      <c r="T4249">
        <f t="shared" si="1068"/>
        <v>0</v>
      </c>
      <c r="U4249">
        <v>0</v>
      </c>
      <c r="V4249">
        <f t="shared" si="1069"/>
        <v>0.2398139143708059</v>
      </c>
      <c r="W4249">
        <f t="shared" si="1070"/>
        <v>0.55966779087968788</v>
      </c>
      <c r="X4249">
        <f t="shared" si="1071"/>
        <v>5.7510713525848224E-2</v>
      </c>
      <c r="Y4249">
        <f t="shared" si="1072"/>
        <v>0</v>
      </c>
      <c r="Z4249" t="s">
        <v>4281</v>
      </c>
    </row>
    <row r="4250" spans="1:26" x14ac:dyDescent="0.25">
      <c r="A4250" t="s">
        <v>45</v>
      </c>
      <c r="B4250" t="s">
        <v>38</v>
      </c>
      <c r="C4250" t="s">
        <v>35</v>
      </c>
      <c r="D4250">
        <v>0</v>
      </c>
      <c r="F4250">
        <v>1</v>
      </c>
      <c r="G4250">
        <v>106.35</v>
      </c>
      <c r="H4250">
        <f t="shared" si="1057"/>
        <v>1</v>
      </c>
      <c r="I4250">
        <f t="shared" si="1058"/>
        <v>0</v>
      </c>
      <c r="J4250">
        <f t="shared" si="1059"/>
        <v>0</v>
      </c>
      <c r="K4250">
        <f t="shared" si="1060"/>
        <v>1</v>
      </c>
      <c r="L4250">
        <f t="shared" si="1061"/>
        <v>0</v>
      </c>
      <c r="M4250">
        <f t="shared" si="1062"/>
        <v>0</v>
      </c>
      <c r="N4250">
        <f t="shared" si="1063"/>
        <v>0</v>
      </c>
      <c r="O4250">
        <f t="shared" si="1064"/>
        <v>1</v>
      </c>
      <c r="P4250">
        <v>69</v>
      </c>
      <c r="Q4250">
        <f t="shared" si="1065"/>
        <v>0</v>
      </c>
      <c r="R4250">
        <f t="shared" si="1066"/>
        <v>0</v>
      </c>
      <c r="S4250">
        <f t="shared" si="1067"/>
        <v>1</v>
      </c>
      <c r="T4250">
        <f t="shared" si="1068"/>
        <v>0</v>
      </c>
      <c r="U4250">
        <v>0</v>
      </c>
      <c r="V4250">
        <f t="shared" si="1069"/>
        <v>9.7043207292947548E-2</v>
      </c>
      <c r="W4250">
        <f t="shared" si="1070"/>
        <v>0.52424178029559765</v>
      </c>
      <c r="X4250">
        <f t="shared" si="1071"/>
        <v>9.4173840817019881E-3</v>
      </c>
      <c r="Y4250">
        <f t="shared" si="1072"/>
        <v>0</v>
      </c>
      <c r="Z4250" t="s">
        <v>4282</v>
      </c>
    </row>
    <row r="4251" spans="1:26" x14ac:dyDescent="0.25">
      <c r="A4251" t="s">
        <v>26</v>
      </c>
      <c r="B4251" t="s">
        <v>27</v>
      </c>
      <c r="C4251" t="s">
        <v>35</v>
      </c>
      <c r="D4251">
        <v>0</v>
      </c>
      <c r="F4251">
        <v>1</v>
      </c>
      <c r="G4251">
        <v>90.55</v>
      </c>
      <c r="H4251">
        <f t="shared" si="1057"/>
        <v>1</v>
      </c>
      <c r="I4251">
        <f t="shared" si="1058"/>
        <v>0</v>
      </c>
      <c r="J4251">
        <f t="shared" si="1059"/>
        <v>0</v>
      </c>
      <c r="K4251">
        <f t="shared" si="1060"/>
        <v>1</v>
      </c>
      <c r="L4251">
        <f t="shared" si="1061"/>
        <v>0</v>
      </c>
      <c r="M4251">
        <f t="shared" si="1062"/>
        <v>1</v>
      </c>
      <c r="N4251">
        <f t="shared" si="1063"/>
        <v>0</v>
      </c>
      <c r="O4251">
        <f t="shared" si="1064"/>
        <v>0</v>
      </c>
      <c r="P4251">
        <v>56</v>
      </c>
      <c r="Q4251">
        <f t="shared" si="1065"/>
        <v>1</v>
      </c>
      <c r="R4251">
        <f t="shared" si="1066"/>
        <v>0</v>
      </c>
      <c r="S4251">
        <f t="shared" si="1067"/>
        <v>0</v>
      </c>
      <c r="T4251">
        <f t="shared" si="1068"/>
        <v>0</v>
      </c>
      <c r="U4251">
        <v>0</v>
      </c>
      <c r="V4251">
        <f t="shared" si="1069"/>
        <v>0.53570421082789377</v>
      </c>
      <c r="W4251">
        <f t="shared" si="1070"/>
        <v>0.63081254306013801</v>
      </c>
      <c r="X4251">
        <f t="shared" si="1071"/>
        <v>0.28697900149873645</v>
      </c>
      <c r="Y4251">
        <f t="shared" si="1072"/>
        <v>1</v>
      </c>
      <c r="Z4251" t="s">
        <v>4283</v>
      </c>
    </row>
    <row r="4252" spans="1:26" x14ac:dyDescent="0.25">
      <c r="A4252" t="s">
        <v>29</v>
      </c>
      <c r="B4252" t="s">
        <v>30</v>
      </c>
      <c r="C4252" t="s">
        <v>25</v>
      </c>
      <c r="D4252">
        <v>0</v>
      </c>
      <c r="F4252">
        <v>1</v>
      </c>
      <c r="G4252">
        <v>65.900000000000006</v>
      </c>
      <c r="H4252">
        <f t="shared" si="1057"/>
        <v>1</v>
      </c>
      <c r="I4252">
        <f t="shared" si="1058"/>
        <v>0</v>
      </c>
      <c r="J4252">
        <f t="shared" si="1059"/>
        <v>1</v>
      </c>
      <c r="K4252">
        <f t="shared" si="1060"/>
        <v>0</v>
      </c>
      <c r="L4252">
        <f t="shared" si="1061"/>
        <v>0</v>
      </c>
      <c r="M4252">
        <f t="shared" si="1062"/>
        <v>0</v>
      </c>
      <c r="N4252">
        <f t="shared" si="1063"/>
        <v>1</v>
      </c>
      <c r="O4252">
        <f t="shared" si="1064"/>
        <v>0</v>
      </c>
      <c r="P4252">
        <v>10</v>
      </c>
      <c r="Q4252">
        <f t="shared" si="1065"/>
        <v>0</v>
      </c>
      <c r="R4252">
        <f t="shared" si="1066"/>
        <v>1</v>
      </c>
      <c r="S4252">
        <f t="shared" si="1067"/>
        <v>0</v>
      </c>
      <c r="T4252">
        <f t="shared" si="1068"/>
        <v>0</v>
      </c>
      <c r="U4252">
        <v>0</v>
      </c>
      <c r="V4252">
        <f t="shared" si="1069"/>
        <v>9.3913471877553042E-2</v>
      </c>
      <c r="W4252">
        <f t="shared" si="1070"/>
        <v>0.52346112708309145</v>
      </c>
      <c r="X4252">
        <f t="shared" si="1071"/>
        <v>8.8197402000959463E-3</v>
      </c>
      <c r="Y4252">
        <f t="shared" si="1072"/>
        <v>0</v>
      </c>
      <c r="Z4252" t="s">
        <v>4284</v>
      </c>
    </row>
    <row r="4253" spans="1:26" x14ac:dyDescent="0.25">
      <c r="A4253" t="s">
        <v>29</v>
      </c>
      <c r="B4253" t="s">
        <v>38</v>
      </c>
      <c r="C4253" t="s">
        <v>35</v>
      </c>
      <c r="D4253">
        <v>0</v>
      </c>
      <c r="F4253">
        <v>1</v>
      </c>
      <c r="G4253">
        <v>104.5</v>
      </c>
      <c r="H4253">
        <f t="shared" si="1057"/>
        <v>1</v>
      </c>
      <c r="I4253">
        <f t="shared" si="1058"/>
        <v>0</v>
      </c>
      <c r="J4253">
        <f t="shared" si="1059"/>
        <v>0</v>
      </c>
      <c r="K4253">
        <f t="shared" si="1060"/>
        <v>1</v>
      </c>
      <c r="L4253">
        <f t="shared" si="1061"/>
        <v>0</v>
      </c>
      <c r="M4253">
        <f t="shared" si="1062"/>
        <v>0</v>
      </c>
      <c r="N4253">
        <f t="shared" si="1063"/>
        <v>1</v>
      </c>
      <c r="O4253">
        <f t="shared" si="1064"/>
        <v>0</v>
      </c>
      <c r="P4253">
        <v>63</v>
      </c>
      <c r="Q4253">
        <f t="shared" si="1065"/>
        <v>0</v>
      </c>
      <c r="R4253">
        <f t="shared" si="1066"/>
        <v>0</v>
      </c>
      <c r="S4253">
        <f t="shared" si="1067"/>
        <v>1</v>
      </c>
      <c r="T4253">
        <f t="shared" si="1068"/>
        <v>0</v>
      </c>
      <c r="U4253">
        <v>0</v>
      </c>
      <c r="V4253">
        <f t="shared" si="1069"/>
        <v>0.1492298415611745</v>
      </c>
      <c r="W4253">
        <f t="shared" si="1070"/>
        <v>0.53723837921095996</v>
      </c>
      <c r="X4253">
        <f t="shared" si="1071"/>
        <v>2.2269545612373244E-2</v>
      </c>
      <c r="Y4253">
        <f t="shared" si="1072"/>
        <v>0</v>
      </c>
      <c r="Z4253" t="s">
        <v>4285</v>
      </c>
    </row>
    <row r="4254" spans="1:26" x14ac:dyDescent="0.25">
      <c r="A4254" t="s">
        <v>45</v>
      </c>
      <c r="B4254" t="s">
        <v>30</v>
      </c>
      <c r="C4254" t="s">
        <v>25</v>
      </c>
      <c r="D4254">
        <v>0</v>
      </c>
      <c r="F4254">
        <v>1</v>
      </c>
      <c r="G4254">
        <v>52.5</v>
      </c>
      <c r="H4254">
        <f t="shared" si="1057"/>
        <v>1</v>
      </c>
      <c r="I4254">
        <f t="shared" si="1058"/>
        <v>0</v>
      </c>
      <c r="J4254">
        <f t="shared" si="1059"/>
        <v>1</v>
      </c>
      <c r="K4254">
        <f t="shared" si="1060"/>
        <v>0</v>
      </c>
      <c r="L4254">
        <f t="shared" si="1061"/>
        <v>0</v>
      </c>
      <c r="M4254">
        <f t="shared" si="1062"/>
        <v>0</v>
      </c>
      <c r="N4254">
        <f t="shared" si="1063"/>
        <v>0</v>
      </c>
      <c r="O4254">
        <f t="shared" si="1064"/>
        <v>1</v>
      </c>
      <c r="P4254">
        <v>24</v>
      </c>
      <c r="Q4254">
        <f t="shared" si="1065"/>
        <v>0</v>
      </c>
      <c r="R4254">
        <f t="shared" si="1066"/>
        <v>1</v>
      </c>
      <c r="S4254">
        <f t="shared" si="1067"/>
        <v>0</v>
      </c>
      <c r="T4254">
        <f t="shared" si="1068"/>
        <v>0</v>
      </c>
      <c r="U4254">
        <v>0</v>
      </c>
      <c r="V4254">
        <f t="shared" si="1069"/>
        <v>8.2249040385465044E-3</v>
      </c>
      <c r="W4254">
        <f t="shared" si="1070"/>
        <v>0.50205621441790438</v>
      </c>
      <c r="X4254">
        <f t="shared" si="1071"/>
        <v>6.7649046443298604E-5</v>
      </c>
      <c r="Y4254">
        <f t="shared" si="1072"/>
        <v>0</v>
      </c>
      <c r="Z4254" t="s">
        <v>4286</v>
      </c>
    </row>
    <row r="4255" spans="1:26" x14ac:dyDescent="0.25">
      <c r="A4255" t="s">
        <v>26</v>
      </c>
      <c r="B4255" t="s">
        <v>30</v>
      </c>
      <c r="C4255" t="s">
        <v>25</v>
      </c>
      <c r="D4255">
        <v>0</v>
      </c>
      <c r="F4255">
        <v>1</v>
      </c>
      <c r="G4255">
        <v>56.1</v>
      </c>
      <c r="H4255">
        <f t="shared" si="1057"/>
        <v>1</v>
      </c>
      <c r="I4255">
        <f t="shared" si="1058"/>
        <v>0</v>
      </c>
      <c r="J4255">
        <f t="shared" si="1059"/>
        <v>1</v>
      </c>
      <c r="K4255">
        <f t="shared" si="1060"/>
        <v>0</v>
      </c>
      <c r="L4255">
        <f t="shared" si="1061"/>
        <v>0</v>
      </c>
      <c r="M4255">
        <f t="shared" si="1062"/>
        <v>1</v>
      </c>
      <c r="N4255">
        <f t="shared" si="1063"/>
        <v>0</v>
      </c>
      <c r="O4255">
        <f t="shared" si="1064"/>
        <v>0</v>
      </c>
      <c r="P4255">
        <v>19</v>
      </c>
      <c r="Q4255">
        <f t="shared" si="1065"/>
        <v>0</v>
      </c>
      <c r="R4255">
        <f t="shared" si="1066"/>
        <v>1</v>
      </c>
      <c r="S4255">
        <f t="shared" si="1067"/>
        <v>0</v>
      </c>
      <c r="T4255">
        <f t="shared" si="1068"/>
        <v>0</v>
      </c>
      <c r="U4255">
        <v>0</v>
      </c>
      <c r="V4255">
        <f t="shared" si="1069"/>
        <v>0.35008957737094809</v>
      </c>
      <c r="W4255">
        <f t="shared" si="1070"/>
        <v>0.58663930102788209</v>
      </c>
      <c r="X4255">
        <f t="shared" si="1071"/>
        <v>0.12256271218376905</v>
      </c>
      <c r="Y4255">
        <f t="shared" si="1072"/>
        <v>1</v>
      </c>
      <c r="Z4255" t="s">
        <v>4287</v>
      </c>
    </row>
    <row r="4256" spans="1:26" x14ac:dyDescent="0.25">
      <c r="A4256" t="s">
        <v>26</v>
      </c>
      <c r="B4256" t="s">
        <v>27</v>
      </c>
      <c r="C4256" t="s">
        <v>35</v>
      </c>
      <c r="D4256">
        <v>0</v>
      </c>
      <c r="F4256">
        <v>1</v>
      </c>
      <c r="G4256">
        <v>88.75</v>
      </c>
      <c r="H4256">
        <f t="shared" si="1057"/>
        <v>1</v>
      </c>
      <c r="I4256">
        <f t="shared" si="1058"/>
        <v>0</v>
      </c>
      <c r="J4256">
        <f t="shared" si="1059"/>
        <v>0</v>
      </c>
      <c r="K4256">
        <f t="shared" si="1060"/>
        <v>1</v>
      </c>
      <c r="L4256">
        <f t="shared" si="1061"/>
        <v>0</v>
      </c>
      <c r="M4256">
        <f t="shared" si="1062"/>
        <v>1</v>
      </c>
      <c r="N4256">
        <f t="shared" si="1063"/>
        <v>0</v>
      </c>
      <c r="O4256">
        <f t="shared" si="1064"/>
        <v>0</v>
      </c>
      <c r="P4256">
        <v>22</v>
      </c>
      <c r="Q4256">
        <f t="shared" si="1065"/>
        <v>1</v>
      </c>
      <c r="R4256">
        <f t="shared" si="1066"/>
        <v>0</v>
      </c>
      <c r="S4256">
        <f t="shared" si="1067"/>
        <v>0</v>
      </c>
      <c r="T4256">
        <f t="shared" si="1068"/>
        <v>0</v>
      </c>
      <c r="U4256">
        <v>0</v>
      </c>
      <c r="V4256">
        <f t="shared" si="1069"/>
        <v>0.53776108034512926</v>
      </c>
      <c r="W4256">
        <f t="shared" si="1070"/>
        <v>0.63129143442846902</v>
      </c>
      <c r="X4256">
        <f t="shared" si="1071"/>
        <v>0.28918697953396055</v>
      </c>
      <c r="Y4256">
        <f t="shared" si="1072"/>
        <v>1</v>
      </c>
      <c r="Z4256" t="s">
        <v>4288</v>
      </c>
    </row>
    <row r="4257" spans="1:26" x14ac:dyDescent="0.25">
      <c r="A4257" t="s">
        <v>26</v>
      </c>
      <c r="B4257" t="s">
        <v>27</v>
      </c>
      <c r="C4257" t="s">
        <v>35</v>
      </c>
      <c r="D4257">
        <v>0</v>
      </c>
      <c r="F4257">
        <v>1</v>
      </c>
      <c r="G4257">
        <v>84.45</v>
      </c>
      <c r="H4257">
        <f t="shared" si="1057"/>
        <v>1</v>
      </c>
      <c r="I4257">
        <f t="shared" si="1058"/>
        <v>0</v>
      </c>
      <c r="J4257">
        <f t="shared" si="1059"/>
        <v>0</v>
      </c>
      <c r="K4257">
        <f t="shared" si="1060"/>
        <v>1</v>
      </c>
      <c r="L4257">
        <f t="shared" si="1061"/>
        <v>0</v>
      </c>
      <c r="M4257">
        <f t="shared" si="1062"/>
        <v>1</v>
      </c>
      <c r="N4257">
        <f t="shared" si="1063"/>
        <v>0</v>
      </c>
      <c r="O4257">
        <f t="shared" si="1064"/>
        <v>0</v>
      </c>
      <c r="P4257">
        <v>29</v>
      </c>
      <c r="Q4257">
        <f t="shared" si="1065"/>
        <v>1</v>
      </c>
      <c r="R4257">
        <f t="shared" si="1066"/>
        <v>0</v>
      </c>
      <c r="S4257">
        <f t="shared" si="1067"/>
        <v>0</v>
      </c>
      <c r="T4257">
        <f t="shared" si="1068"/>
        <v>0</v>
      </c>
      <c r="U4257">
        <v>1</v>
      </c>
      <c r="V4257">
        <f t="shared" si="1069"/>
        <v>0.52619397280818647</v>
      </c>
      <c r="W4257">
        <f t="shared" si="1070"/>
        <v>0.628594979936695</v>
      </c>
      <c r="X4257">
        <f t="shared" si="1071"/>
        <v>0.22449215140328954</v>
      </c>
      <c r="Y4257">
        <f t="shared" si="1072"/>
        <v>1</v>
      </c>
      <c r="Z4257" t="s">
        <v>4289</v>
      </c>
    </row>
    <row r="4258" spans="1:26" x14ac:dyDescent="0.25">
      <c r="A4258" t="s">
        <v>29</v>
      </c>
      <c r="B4258" t="s">
        <v>30</v>
      </c>
      <c r="C4258" t="s">
        <v>25</v>
      </c>
      <c r="D4258">
        <v>0</v>
      </c>
      <c r="F4258">
        <v>1</v>
      </c>
      <c r="G4258">
        <v>75.3</v>
      </c>
      <c r="H4258">
        <f t="shared" si="1057"/>
        <v>1</v>
      </c>
      <c r="I4258">
        <f t="shared" si="1058"/>
        <v>0</v>
      </c>
      <c r="J4258">
        <f t="shared" si="1059"/>
        <v>1</v>
      </c>
      <c r="K4258">
        <f t="shared" si="1060"/>
        <v>0</v>
      </c>
      <c r="L4258">
        <f t="shared" si="1061"/>
        <v>0</v>
      </c>
      <c r="M4258">
        <f t="shared" si="1062"/>
        <v>0</v>
      </c>
      <c r="N4258">
        <f t="shared" si="1063"/>
        <v>1</v>
      </c>
      <c r="O4258">
        <f t="shared" si="1064"/>
        <v>0</v>
      </c>
      <c r="P4258">
        <v>13</v>
      </c>
      <c r="Q4258">
        <f t="shared" si="1065"/>
        <v>0</v>
      </c>
      <c r="R4258">
        <f t="shared" si="1066"/>
        <v>1</v>
      </c>
      <c r="S4258">
        <f t="shared" si="1067"/>
        <v>0</v>
      </c>
      <c r="T4258">
        <f t="shared" si="1068"/>
        <v>0</v>
      </c>
      <c r="U4258">
        <v>1</v>
      </c>
      <c r="V4258">
        <f t="shared" si="1069"/>
        <v>0.10370542349962494</v>
      </c>
      <c r="W4258">
        <f t="shared" si="1070"/>
        <v>0.52590314474127176</v>
      </c>
      <c r="X4258">
        <f t="shared" si="1071"/>
        <v>0.80334396786398665</v>
      </c>
      <c r="Y4258">
        <f t="shared" si="1072"/>
        <v>0</v>
      </c>
      <c r="Z4258" t="s">
        <v>4290</v>
      </c>
    </row>
    <row r="4259" spans="1:26" x14ac:dyDescent="0.25">
      <c r="A4259" t="s">
        <v>45</v>
      </c>
      <c r="B4259" t="s">
        <v>33</v>
      </c>
      <c r="C4259" t="s">
        <v>23</v>
      </c>
      <c r="D4259">
        <v>0</v>
      </c>
      <c r="F4259">
        <v>1</v>
      </c>
      <c r="G4259">
        <v>26</v>
      </c>
      <c r="H4259">
        <f t="shared" si="1057"/>
        <v>1</v>
      </c>
      <c r="I4259">
        <f t="shared" si="1058"/>
        <v>0</v>
      </c>
      <c r="J4259">
        <f t="shared" si="1059"/>
        <v>0</v>
      </c>
      <c r="K4259">
        <f t="shared" si="1060"/>
        <v>0</v>
      </c>
      <c r="L4259">
        <f t="shared" si="1061"/>
        <v>1</v>
      </c>
      <c r="M4259">
        <f t="shared" si="1062"/>
        <v>0</v>
      </c>
      <c r="N4259">
        <f t="shared" si="1063"/>
        <v>0</v>
      </c>
      <c r="O4259">
        <f t="shared" si="1064"/>
        <v>1</v>
      </c>
      <c r="P4259">
        <v>70</v>
      </c>
      <c r="Q4259">
        <f t="shared" si="1065"/>
        <v>0</v>
      </c>
      <c r="R4259">
        <f t="shared" si="1066"/>
        <v>0</v>
      </c>
      <c r="S4259">
        <f t="shared" si="1067"/>
        <v>0</v>
      </c>
      <c r="T4259">
        <f t="shared" si="1068"/>
        <v>1</v>
      </c>
      <c r="U4259">
        <v>0</v>
      </c>
      <c r="V4259">
        <f t="shared" si="1069"/>
        <v>-5.6955104333815842E-2</v>
      </c>
      <c r="W4259">
        <f t="shared" si="1070"/>
        <v>0.48576507174641204</v>
      </c>
      <c r="X4259">
        <f t="shared" si="1071"/>
        <v>3.243883909675848E-3</v>
      </c>
      <c r="Y4259">
        <f t="shared" si="1072"/>
        <v>0</v>
      </c>
      <c r="Z4259" t="s">
        <v>4291</v>
      </c>
    </row>
    <row r="4260" spans="1:26" x14ac:dyDescent="0.25">
      <c r="A4260" t="s">
        <v>26</v>
      </c>
      <c r="B4260" t="s">
        <v>27</v>
      </c>
      <c r="C4260" t="s">
        <v>35</v>
      </c>
      <c r="D4260">
        <v>0</v>
      </c>
      <c r="F4260">
        <v>1</v>
      </c>
      <c r="G4260">
        <v>99.4</v>
      </c>
      <c r="H4260">
        <f t="shared" si="1057"/>
        <v>1</v>
      </c>
      <c r="I4260">
        <f t="shared" si="1058"/>
        <v>0</v>
      </c>
      <c r="J4260">
        <f t="shared" si="1059"/>
        <v>0</v>
      </c>
      <c r="K4260">
        <f t="shared" si="1060"/>
        <v>1</v>
      </c>
      <c r="L4260">
        <f t="shared" si="1061"/>
        <v>0</v>
      </c>
      <c r="M4260">
        <f t="shared" si="1062"/>
        <v>1</v>
      </c>
      <c r="N4260">
        <f t="shared" si="1063"/>
        <v>0</v>
      </c>
      <c r="O4260">
        <f t="shared" si="1064"/>
        <v>0</v>
      </c>
      <c r="P4260">
        <v>49</v>
      </c>
      <c r="Q4260">
        <f t="shared" si="1065"/>
        <v>1</v>
      </c>
      <c r="R4260">
        <f t="shared" si="1066"/>
        <v>0</v>
      </c>
      <c r="S4260">
        <f t="shared" si="1067"/>
        <v>0</v>
      </c>
      <c r="T4260">
        <f t="shared" si="1068"/>
        <v>0</v>
      </c>
      <c r="U4260">
        <v>0</v>
      </c>
      <c r="V4260">
        <f t="shared" si="1069"/>
        <v>0.56805646959859291</v>
      </c>
      <c r="W4260">
        <f t="shared" si="1070"/>
        <v>0.63831459481494013</v>
      </c>
      <c r="X4260">
        <f t="shared" si="1071"/>
        <v>0.32268815265281708</v>
      </c>
      <c r="Y4260">
        <f t="shared" si="1072"/>
        <v>1</v>
      </c>
      <c r="Z4260" t="s">
        <v>4292</v>
      </c>
    </row>
    <row r="4261" spans="1:26" x14ac:dyDescent="0.25">
      <c r="A4261" t="s">
        <v>29</v>
      </c>
      <c r="B4261" t="s">
        <v>30</v>
      </c>
      <c r="C4261" t="s">
        <v>35</v>
      </c>
      <c r="D4261">
        <v>1</v>
      </c>
      <c r="F4261">
        <v>1</v>
      </c>
      <c r="G4261">
        <v>109.55</v>
      </c>
      <c r="H4261">
        <f t="shared" si="1057"/>
        <v>0</v>
      </c>
      <c r="I4261">
        <f t="shared" si="1058"/>
        <v>1</v>
      </c>
      <c r="J4261">
        <f t="shared" si="1059"/>
        <v>0</v>
      </c>
      <c r="K4261">
        <f t="shared" si="1060"/>
        <v>1</v>
      </c>
      <c r="L4261">
        <f t="shared" si="1061"/>
        <v>0</v>
      </c>
      <c r="M4261">
        <f t="shared" si="1062"/>
        <v>0</v>
      </c>
      <c r="N4261">
        <f t="shared" si="1063"/>
        <v>1</v>
      </c>
      <c r="O4261">
        <f t="shared" si="1064"/>
        <v>0</v>
      </c>
      <c r="P4261">
        <v>43</v>
      </c>
      <c r="Q4261">
        <f t="shared" si="1065"/>
        <v>0</v>
      </c>
      <c r="R4261">
        <f t="shared" si="1066"/>
        <v>1</v>
      </c>
      <c r="S4261">
        <f t="shared" si="1067"/>
        <v>0</v>
      </c>
      <c r="T4261">
        <f t="shared" si="1068"/>
        <v>0</v>
      </c>
      <c r="U4261">
        <v>1</v>
      </c>
      <c r="V4261">
        <f t="shared" si="1069"/>
        <v>0.15710307139716168</v>
      </c>
      <c r="W4261">
        <f t="shared" si="1070"/>
        <v>0.5391951850697978</v>
      </c>
      <c r="X4261">
        <f t="shared" si="1071"/>
        <v>0.71047523224809828</v>
      </c>
      <c r="Y4261">
        <f t="shared" si="1072"/>
        <v>0</v>
      </c>
      <c r="Z4261" t="s">
        <v>4293</v>
      </c>
    </row>
    <row r="4262" spans="1:26" x14ac:dyDescent="0.25">
      <c r="A4262" t="s">
        <v>26</v>
      </c>
      <c r="B4262" t="s">
        <v>30</v>
      </c>
      <c r="C4262" t="s">
        <v>23</v>
      </c>
      <c r="D4262">
        <v>0</v>
      </c>
      <c r="F4262">
        <v>1</v>
      </c>
      <c r="G4262">
        <v>19.600000000000001</v>
      </c>
      <c r="H4262">
        <f t="shared" si="1057"/>
        <v>1</v>
      </c>
      <c r="I4262">
        <f t="shared" si="1058"/>
        <v>0</v>
      </c>
      <c r="J4262">
        <f t="shared" si="1059"/>
        <v>0</v>
      </c>
      <c r="K4262">
        <f t="shared" si="1060"/>
        <v>0</v>
      </c>
      <c r="L4262">
        <f t="shared" si="1061"/>
        <v>1</v>
      </c>
      <c r="M4262">
        <f t="shared" si="1062"/>
        <v>1</v>
      </c>
      <c r="N4262">
        <f t="shared" si="1063"/>
        <v>0</v>
      </c>
      <c r="O4262">
        <f t="shared" si="1064"/>
        <v>0</v>
      </c>
      <c r="P4262">
        <v>3</v>
      </c>
      <c r="Q4262">
        <f t="shared" si="1065"/>
        <v>0</v>
      </c>
      <c r="R4262">
        <f t="shared" si="1066"/>
        <v>1</v>
      </c>
      <c r="S4262">
        <f t="shared" si="1067"/>
        <v>0</v>
      </c>
      <c r="T4262">
        <f t="shared" si="1068"/>
        <v>0</v>
      </c>
      <c r="U4262">
        <v>1</v>
      </c>
      <c r="V4262">
        <f t="shared" si="1069"/>
        <v>0.25959267634640665</v>
      </c>
      <c r="W4262">
        <f t="shared" si="1070"/>
        <v>0.56453615999197082</v>
      </c>
      <c r="X4262">
        <f t="shared" si="1071"/>
        <v>0.54820300491987684</v>
      </c>
      <c r="Y4262">
        <f t="shared" si="1072"/>
        <v>0</v>
      </c>
      <c r="Z4262" t="s">
        <v>4294</v>
      </c>
    </row>
    <row r="4263" spans="1:26" x14ac:dyDescent="0.25">
      <c r="A4263" t="s">
        <v>29</v>
      </c>
      <c r="B4263" t="s">
        <v>27</v>
      </c>
      <c r="C4263" t="s">
        <v>25</v>
      </c>
      <c r="D4263">
        <v>0</v>
      </c>
      <c r="F4263">
        <v>1</v>
      </c>
      <c r="G4263">
        <v>73.150000000000006</v>
      </c>
      <c r="H4263">
        <f t="shared" si="1057"/>
        <v>1</v>
      </c>
      <c r="I4263">
        <f t="shared" si="1058"/>
        <v>0</v>
      </c>
      <c r="J4263">
        <f t="shared" si="1059"/>
        <v>1</v>
      </c>
      <c r="K4263">
        <f t="shared" si="1060"/>
        <v>0</v>
      </c>
      <c r="L4263">
        <f t="shared" si="1061"/>
        <v>0</v>
      </c>
      <c r="M4263">
        <f t="shared" si="1062"/>
        <v>0</v>
      </c>
      <c r="N4263">
        <f t="shared" si="1063"/>
        <v>1</v>
      </c>
      <c r="O4263">
        <f t="shared" si="1064"/>
        <v>0</v>
      </c>
      <c r="P4263">
        <v>42</v>
      </c>
      <c r="Q4263">
        <f t="shared" si="1065"/>
        <v>1</v>
      </c>
      <c r="R4263">
        <f t="shared" si="1066"/>
        <v>0</v>
      </c>
      <c r="S4263">
        <f t="shared" si="1067"/>
        <v>0</v>
      </c>
      <c r="T4263">
        <f t="shared" si="1068"/>
        <v>0</v>
      </c>
      <c r="U4263">
        <v>0</v>
      </c>
      <c r="V4263">
        <f t="shared" si="1069"/>
        <v>0.23712179809908268</v>
      </c>
      <c r="W4263">
        <f t="shared" si="1070"/>
        <v>0.55900424021884376</v>
      </c>
      <c r="X4263">
        <f t="shared" si="1071"/>
        <v>5.6226747133742129E-2</v>
      </c>
      <c r="Y4263">
        <f t="shared" si="1072"/>
        <v>0</v>
      </c>
      <c r="Z4263" t="s">
        <v>4295</v>
      </c>
    </row>
    <row r="4264" spans="1:26" x14ac:dyDescent="0.25">
      <c r="A4264" t="s">
        <v>29</v>
      </c>
      <c r="B4264" t="s">
        <v>30</v>
      </c>
      <c r="C4264" t="s">
        <v>25</v>
      </c>
      <c r="D4264">
        <v>0</v>
      </c>
      <c r="F4264">
        <v>1</v>
      </c>
      <c r="G4264">
        <v>54.65</v>
      </c>
      <c r="H4264">
        <f t="shared" si="1057"/>
        <v>1</v>
      </c>
      <c r="I4264">
        <f t="shared" si="1058"/>
        <v>0</v>
      </c>
      <c r="J4264">
        <f t="shared" si="1059"/>
        <v>1</v>
      </c>
      <c r="K4264">
        <f t="shared" si="1060"/>
        <v>0</v>
      </c>
      <c r="L4264">
        <f t="shared" si="1061"/>
        <v>0</v>
      </c>
      <c r="M4264">
        <f t="shared" si="1062"/>
        <v>0</v>
      </c>
      <c r="N4264">
        <f t="shared" si="1063"/>
        <v>1</v>
      </c>
      <c r="O4264">
        <f t="shared" si="1064"/>
        <v>0</v>
      </c>
      <c r="P4264">
        <v>57</v>
      </c>
      <c r="Q4264">
        <f t="shared" si="1065"/>
        <v>0</v>
      </c>
      <c r="R4264">
        <f t="shared" si="1066"/>
        <v>1</v>
      </c>
      <c r="S4264">
        <f t="shared" si="1067"/>
        <v>0</v>
      </c>
      <c r="T4264">
        <f t="shared" si="1068"/>
        <v>0</v>
      </c>
      <c r="U4264">
        <v>0</v>
      </c>
      <c r="V4264">
        <f t="shared" si="1069"/>
        <v>8.5202378324098785E-2</v>
      </c>
      <c r="W4264">
        <f t="shared" si="1070"/>
        <v>0.52128771805353658</v>
      </c>
      <c r="X4264">
        <f t="shared" si="1071"/>
        <v>7.2594452720828586E-3</v>
      </c>
      <c r="Y4264">
        <f t="shared" si="1072"/>
        <v>0</v>
      </c>
      <c r="Z4264" t="s">
        <v>4296</v>
      </c>
    </row>
    <row r="4265" spans="1:26" x14ac:dyDescent="0.25">
      <c r="A4265" t="s">
        <v>26</v>
      </c>
      <c r="B4265" t="s">
        <v>33</v>
      </c>
      <c r="C4265" t="s">
        <v>25</v>
      </c>
      <c r="D4265">
        <v>1</v>
      </c>
      <c r="F4265">
        <v>1</v>
      </c>
      <c r="G4265">
        <v>66.400000000000006</v>
      </c>
      <c r="H4265">
        <f t="shared" si="1057"/>
        <v>0</v>
      </c>
      <c r="I4265">
        <f t="shared" si="1058"/>
        <v>1</v>
      </c>
      <c r="J4265">
        <f t="shared" si="1059"/>
        <v>1</v>
      </c>
      <c r="K4265">
        <f t="shared" si="1060"/>
        <v>0</v>
      </c>
      <c r="L4265">
        <f t="shared" si="1061"/>
        <v>0</v>
      </c>
      <c r="M4265">
        <f t="shared" si="1062"/>
        <v>1</v>
      </c>
      <c r="N4265">
        <f t="shared" si="1063"/>
        <v>0</v>
      </c>
      <c r="O4265">
        <f t="shared" si="1064"/>
        <v>0</v>
      </c>
      <c r="P4265">
        <v>2</v>
      </c>
      <c r="Q4265">
        <f t="shared" si="1065"/>
        <v>0</v>
      </c>
      <c r="R4265">
        <f t="shared" si="1066"/>
        <v>0</v>
      </c>
      <c r="S4265">
        <f t="shared" si="1067"/>
        <v>0</v>
      </c>
      <c r="T4265">
        <f t="shared" si="1068"/>
        <v>1</v>
      </c>
      <c r="U4265">
        <v>1</v>
      </c>
      <c r="V4265">
        <f t="shared" si="1069"/>
        <v>0.3661478481255358</v>
      </c>
      <c r="W4265">
        <f t="shared" si="1070"/>
        <v>0.59052783582825963</v>
      </c>
      <c r="X4265">
        <f t="shared" si="1071"/>
        <v>0.40176855043588883</v>
      </c>
      <c r="Y4265">
        <f t="shared" si="1072"/>
        <v>1</v>
      </c>
      <c r="Z4265" t="s">
        <v>4297</v>
      </c>
    </row>
    <row r="4266" spans="1:26" x14ac:dyDescent="0.25">
      <c r="A4266" t="s">
        <v>45</v>
      </c>
      <c r="B4266" t="s">
        <v>38</v>
      </c>
      <c r="C4266" t="s">
        <v>35</v>
      </c>
      <c r="D4266">
        <v>0</v>
      </c>
      <c r="F4266">
        <v>1</v>
      </c>
      <c r="G4266">
        <v>115.55</v>
      </c>
      <c r="H4266">
        <f t="shared" si="1057"/>
        <v>1</v>
      </c>
      <c r="I4266">
        <f t="shared" si="1058"/>
        <v>0</v>
      </c>
      <c r="J4266">
        <f t="shared" si="1059"/>
        <v>0</v>
      </c>
      <c r="K4266">
        <f t="shared" si="1060"/>
        <v>1</v>
      </c>
      <c r="L4266">
        <f t="shared" si="1061"/>
        <v>0</v>
      </c>
      <c r="M4266">
        <f t="shared" si="1062"/>
        <v>0</v>
      </c>
      <c r="N4266">
        <f t="shared" si="1063"/>
        <v>0</v>
      </c>
      <c r="O4266">
        <f t="shared" si="1064"/>
        <v>1</v>
      </c>
      <c r="P4266">
        <v>72</v>
      </c>
      <c r="Q4266">
        <f t="shared" si="1065"/>
        <v>0</v>
      </c>
      <c r="R4266">
        <f t="shared" si="1066"/>
        <v>0</v>
      </c>
      <c r="S4266">
        <f t="shared" si="1067"/>
        <v>1</v>
      </c>
      <c r="T4266">
        <f t="shared" si="1068"/>
        <v>0</v>
      </c>
      <c r="U4266">
        <v>0</v>
      </c>
      <c r="V4266">
        <f t="shared" si="1069"/>
        <v>0.12507796619746439</v>
      </c>
      <c r="W4266">
        <f t="shared" si="1070"/>
        <v>0.5312287889348446</v>
      </c>
      <c r="X4266">
        <f t="shared" si="1071"/>
        <v>1.5644497628094046E-2</v>
      </c>
      <c r="Y4266">
        <f t="shared" si="1072"/>
        <v>0</v>
      </c>
      <c r="Z4266" t="s">
        <v>4298</v>
      </c>
    </row>
    <row r="4267" spans="1:26" x14ac:dyDescent="0.25">
      <c r="A4267" t="s">
        <v>26</v>
      </c>
      <c r="B4267" t="s">
        <v>27</v>
      </c>
      <c r="C4267" t="s">
        <v>35</v>
      </c>
      <c r="D4267">
        <v>1</v>
      </c>
      <c r="F4267">
        <v>1</v>
      </c>
      <c r="G4267">
        <v>104.45</v>
      </c>
      <c r="H4267">
        <f t="shared" si="1057"/>
        <v>0</v>
      </c>
      <c r="I4267">
        <f t="shared" si="1058"/>
        <v>1</v>
      </c>
      <c r="J4267">
        <f t="shared" si="1059"/>
        <v>0</v>
      </c>
      <c r="K4267">
        <f t="shared" si="1060"/>
        <v>1</v>
      </c>
      <c r="L4267">
        <f t="shared" si="1061"/>
        <v>0</v>
      </c>
      <c r="M4267">
        <f t="shared" si="1062"/>
        <v>1</v>
      </c>
      <c r="N4267">
        <f t="shared" si="1063"/>
        <v>0</v>
      </c>
      <c r="O4267">
        <f t="shared" si="1064"/>
        <v>0</v>
      </c>
      <c r="P4267">
        <v>46</v>
      </c>
      <c r="Q4267">
        <f t="shared" si="1065"/>
        <v>1</v>
      </c>
      <c r="R4267">
        <f t="shared" si="1066"/>
        <v>0</v>
      </c>
      <c r="S4267">
        <f t="shared" si="1067"/>
        <v>0</v>
      </c>
      <c r="T4267">
        <f t="shared" si="1068"/>
        <v>0</v>
      </c>
      <c r="U4267">
        <v>0</v>
      </c>
      <c r="V4267">
        <f t="shared" si="1069"/>
        <v>0.57592969943458017</v>
      </c>
      <c r="W4267">
        <f t="shared" si="1070"/>
        <v>0.64013029344414707</v>
      </c>
      <c r="X4267">
        <f t="shared" si="1071"/>
        <v>0.33169501869080587</v>
      </c>
      <c r="Y4267">
        <f t="shared" si="1072"/>
        <v>1</v>
      </c>
      <c r="Z4267" t="s">
        <v>4299</v>
      </c>
    </row>
    <row r="4268" spans="1:26" x14ac:dyDescent="0.25">
      <c r="A4268" t="s">
        <v>26</v>
      </c>
      <c r="B4268" t="s">
        <v>38</v>
      </c>
      <c r="C4268" t="s">
        <v>35</v>
      </c>
      <c r="D4268">
        <v>1</v>
      </c>
      <c r="F4268">
        <v>1</v>
      </c>
      <c r="G4268">
        <v>100.05</v>
      </c>
      <c r="H4268">
        <f t="shared" si="1057"/>
        <v>0</v>
      </c>
      <c r="I4268">
        <f t="shared" si="1058"/>
        <v>1</v>
      </c>
      <c r="J4268">
        <f t="shared" si="1059"/>
        <v>0</v>
      </c>
      <c r="K4268">
        <f t="shared" si="1060"/>
        <v>1</v>
      </c>
      <c r="L4268">
        <f t="shared" si="1061"/>
        <v>0</v>
      </c>
      <c r="M4268">
        <f t="shared" si="1062"/>
        <v>1</v>
      </c>
      <c r="N4268">
        <f t="shared" si="1063"/>
        <v>0</v>
      </c>
      <c r="O4268">
        <f t="shared" si="1064"/>
        <v>0</v>
      </c>
      <c r="P4268">
        <v>66</v>
      </c>
      <c r="Q4268">
        <f t="shared" si="1065"/>
        <v>0</v>
      </c>
      <c r="R4268">
        <f t="shared" si="1066"/>
        <v>0</v>
      </c>
      <c r="S4268">
        <f t="shared" si="1067"/>
        <v>1</v>
      </c>
      <c r="T4268">
        <f t="shared" si="1068"/>
        <v>0</v>
      </c>
      <c r="U4268">
        <v>1</v>
      </c>
      <c r="V4268">
        <f t="shared" si="1069"/>
        <v>0.41861006277523244</v>
      </c>
      <c r="W4268">
        <f t="shared" si="1070"/>
        <v>0.60315060230177997</v>
      </c>
      <c r="X4268">
        <f t="shared" si="1071"/>
        <v>0.33801425910621913</v>
      </c>
      <c r="Y4268">
        <f t="shared" si="1072"/>
        <v>1</v>
      </c>
      <c r="Z4268" t="s">
        <v>4300</v>
      </c>
    </row>
    <row r="4269" spans="1:26" x14ac:dyDescent="0.25">
      <c r="A4269" t="s">
        <v>29</v>
      </c>
      <c r="B4269" t="s">
        <v>27</v>
      </c>
      <c r="C4269" t="s">
        <v>35</v>
      </c>
      <c r="D4269">
        <v>0</v>
      </c>
      <c r="F4269">
        <v>1</v>
      </c>
      <c r="G4269">
        <v>102</v>
      </c>
      <c r="H4269">
        <f t="shared" si="1057"/>
        <v>1</v>
      </c>
      <c r="I4269">
        <f t="shared" si="1058"/>
        <v>0</v>
      </c>
      <c r="J4269">
        <f t="shared" si="1059"/>
        <v>0</v>
      </c>
      <c r="K4269">
        <f t="shared" si="1060"/>
        <v>1</v>
      </c>
      <c r="L4269">
        <f t="shared" si="1061"/>
        <v>0</v>
      </c>
      <c r="M4269">
        <f t="shared" si="1062"/>
        <v>0</v>
      </c>
      <c r="N4269">
        <f t="shared" si="1063"/>
        <v>1</v>
      </c>
      <c r="O4269">
        <f t="shared" si="1064"/>
        <v>0</v>
      </c>
      <c r="P4269">
        <v>62</v>
      </c>
      <c r="Q4269">
        <f t="shared" si="1065"/>
        <v>1</v>
      </c>
      <c r="R4269">
        <f t="shared" si="1066"/>
        <v>0</v>
      </c>
      <c r="S4269">
        <f t="shared" si="1067"/>
        <v>0</v>
      </c>
      <c r="T4269">
        <f t="shared" si="1068"/>
        <v>0</v>
      </c>
      <c r="U4269">
        <v>1</v>
      </c>
      <c r="V4269">
        <f t="shared" si="1069"/>
        <v>0.28210054676605889</v>
      </c>
      <c r="W4269">
        <f t="shared" si="1070"/>
        <v>0.57006112555518118</v>
      </c>
      <c r="X4269">
        <f t="shared" si="1071"/>
        <v>0.51537962495359158</v>
      </c>
      <c r="Y4269">
        <f t="shared" si="1072"/>
        <v>0</v>
      </c>
      <c r="Z4269" t="s">
        <v>4301</v>
      </c>
    </row>
    <row r="4270" spans="1:26" x14ac:dyDescent="0.25">
      <c r="A4270" t="s">
        <v>45</v>
      </c>
      <c r="B4270" t="s">
        <v>33</v>
      </c>
      <c r="C4270" t="s">
        <v>25</v>
      </c>
      <c r="D4270">
        <v>0</v>
      </c>
      <c r="F4270">
        <v>1</v>
      </c>
      <c r="G4270">
        <v>91.15</v>
      </c>
      <c r="H4270">
        <f t="shared" si="1057"/>
        <v>1</v>
      </c>
      <c r="I4270">
        <f t="shared" si="1058"/>
        <v>0</v>
      </c>
      <c r="J4270">
        <f t="shared" si="1059"/>
        <v>1</v>
      </c>
      <c r="K4270">
        <f t="shared" si="1060"/>
        <v>0</v>
      </c>
      <c r="L4270">
        <f t="shared" si="1061"/>
        <v>0</v>
      </c>
      <c r="M4270">
        <f t="shared" si="1062"/>
        <v>0</v>
      </c>
      <c r="N4270">
        <f t="shared" si="1063"/>
        <v>0</v>
      </c>
      <c r="O4270">
        <f t="shared" si="1064"/>
        <v>1</v>
      </c>
      <c r="P4270">
        <v>72</v>
      </c>
      <c r="Q4270">
        <f t="shared" si="1065"/>
        <v>0</v>
      </c>
      <c r="R4270">
        <f t="shared" si="1066"/>
        <v>0</v>
      </c>
      <c r="S4270">
        <f t="shared" si="1067"/>
        <v>0</v>
      </c>
      <c r="T4270">
        <f t="shared" si="1068"/>
        <v>1</v>
      </c>
      <c r="U4270">
        <v>0</v>
      </c>
      <c r="V4270">
        <f t="shared" si="1069"/>
        <v>7.3345565014332731E-2</v>
      </c>
      <c r="W4270">
        <f t="shared" si="1070"/>
        <v>0.51832817551199983</v>
      </c>
      <c r="X4270">
        <f t="shared" si="1071"/>
        <v>5.3795719072717097E-3</v>
      </c>
      <c r="Y4270">
        <f t="shared" si="1072"/>
        <v>0</v>
      </c>
      <c r="Z4270" t="s">
        <v>4302</v>
      </c>
    </row>
    <row r="4271" spans="1:26" x14ac:dyDescent="0.25">
      <c r="A4271" t="s">
        <v>29</v>
      </c>
      <c r="B4271" t="s">
        <v>27</v>
      </c>
      <c r="C4271" t="s">
        <v>35</v>
      </c>
      <c r="D4271">
        <v>0</v>
      </c>
      <c r="F4271">
        <v>1</v>
      </c>
      <c r="G4271">
        <v>89.7</v>
      </c>
      <c r="H4271">
        <f t="shared" si="1057"/>
        <v>1</v>
      </c>
      <c r="I4271">
        <f t="shared" si="1058"/>
        <v>0</v>
      </c>
      <c r="J4271">
        <f t="shared" si="1059"/>
        <v>0</v>
      </c>
      <c r="K4271">
        <f t="shared" si="1060"/>
        <v>1</v>
      </c>
      <c r="L4271">
        <f t="shared" si="1061"/>
        <v>0</v>
      </c>
      <c r="M4271">
        <f t="shared" si="1062"/>
        <v>0</v>
      </c>
      <c r="N4271">
        <f t="shared" si="1063"/>
        <v>1</v>
      </c>
      <c r="O4271">
        <f t="shared" si="1064"/>
        <v>0</v>
      </c>
      <c r="P4271">
        <v>35</v>
      </c>
      <c r="Q4271">
        <f t="shared" si="1065"/>
        <v>1</v>
      </c>
      <c r="R4271">
        <f t="shared" si="1066"/>
        <v>0</v>
      </c>
      <c r="S4271">
        <f t="shared" si="1067"/>
        <v>0</v>
      </c>
      <c r="T4271">
        <f t="shared" si="1068"/>
        <v>0</v>
      </c>
      <c r="U4271">
        <v>0</v>
      </c>
      <c r="V4271">
        <f t="shared" si="1069"/>
        <v>0.26778733444609337</v>
      </c>
      <c r="W4271">
        <f t="shared" si="1070"/>
        <v>0.56654961836630835</v>
      </c>
      <c r="X4271">
        <f t="shared" si="1071"/>
        <v>7.1710056489743865E-2</v>
      </c>
      <c r="Y4271">
        <f t="shared" si="1072"/>
        <v>0</v>
      </c>
      <c r="Z4271" t="s">
        <v>4303</v>
      </c>
    </row>
    <row r="4272" spans="1:26" x14ac:dyDescent="0.25">
      <c r="A4272" t="s">
        <v>26</v>
      </c>
      <c r="B4272" t="s">
        <v>38</v>
      </c>
      <c r="C4272" t="s">
        <v>35</v>
      </c>
      <c r="D4272">
        <v>0</v>
      </c>
      <c r="F4272">
        <v>1</v>
      </c>
      <c r="G4272">
        <v>90.2</v>
      </c>
      <c r="H4272">
        <f t="shared" si="1057"/>
        <v>1</v>
      </c>
      <c r="I4272">
        <f t="shared" si="1058"/>
        <v>0</v>
      </c>
      <c r="J4272">
        <f t="shared" si="1059"/>
        <v>0</v>
      </c>
      <c r="K4272">
        <f t="shared" si="1060"/>
        <v>1</v>
      </c>
      <c r="L4272">
        <f t="shared" si="1061"/>
        <v>0</v>
      </c>
      <c r="M4272">
        <f t="shared" si="1062"/>
        <v>1</v>
      </c>
      <c r="N4272">
        <f t="shared" si="1063"/>
        <v>0</v>
      </c>
      <c r="O4272">
        <f t="shared" si="1064"/>
        <v>0</v>
      </c>
      <c r="P4272">
        <v>17</v>
      </c>
      <c r="Q4272">
        <f t="shared" si="1065"/>
        <v>0</v>
      </c>
      <c r="R4272">
        <f t="shared" si="1066"/>
        <v>0</v>
      </c>
      <c r="S4272">
        <f t="shared" si="1067"/>
        <v>1</v>
      </c>
      <c r="T4272">
        <f t="shared" si="1068"/>
        <v>0</v>
      </c>
      <c r="U4272">
        <v>1</v>
      </c>
      <c r="V4272">
        <f t="shared" si="1069"/>
        <v>0.39839019769576911</v>
      </c>
      <c r="W4272">
        <f t="shared" si="1070"/>
        <v>0.59830082643853366</v>
      </c>
      <c r="X4272">
        <f t="shared" si="1071"/>
        <v>0.36193435422853576</v>
      </c>
      <c r="Y4272">
        <f t="shared" si="1072"/>
        <v>1</v>
      </c>
      <c r="Z4272" t="s">
        <v>4304</v>
      </c>
    </row>
    <row r="4273" spans="1:26" x14ac:dyDescent="0.25">
      <c r="A4273" t="s">
        <v>45</v>
      </c>
      <c r="B4273" t="s">
        <v>27</v>
      </c>
      <c r="C4273" t="s">
        <v>25</v>
      </c>
      <c r="D4273">
        <v>0</v>
      </c>
      <c r="F4273">
        <v>1</v>
      </c>
      <c r="G4273">
        <v>92.4</v>
      </c>
      <c r="H4273">
        <f t="shared" si="1057"/>
        <v>1</v>
      </c>
      <c r="I4273">
        <f t="shared" si="1058"/>
        <v>0</v>
      </c>
      <c r="J4273">
        <f t="shared" si="1059"/>
        <v>1</v>
      </c>
      <c r="K4273">
        <f t="shared" si="1060"/>
        <v>0</v>
      </c>
      <c r="L4273">
        <f t="shared" si="1061"/>
        <v>0</v>
      </c>
      <c r="M4273">
        <f t="shared" si="1062"/>
        <v>0</v>
      </c>
      <c r="N4273">
        <f t="shared" si="1063"/>
        <v>0</v>
      </c>
      <c r="O4273">
        <f t="shared" si="1064"/>
        <v>1</v>
      </c>
      <c r="P4273">
        <v>72</v>
      </c>
      <c r="Q4273">
        <f t="shared" si="1065"/>
        <v>1</v>
      </c>
      <c r="R4273">
        <f t="shared" si="1066"/>
        <v>0</v>
      </c>
      <c r="S4273">
        <f t="shared" si="1067"/>
        <v>0</v>
      </c>
      <c r="T4273">
        <f t="shared" si="1068"/>
        <v>0</v>
      </c>
      <c r="U4273">
        <v>0</v>
      </c>
      <c r="V4273">
        <f t="shared" si="1069"/>
        <v>0.20719955875746177</v>
      </c>
      <c r="W4273">
        <f t="shared" si="1070"/>
        <v>0.55161536060412808</v>
      </c>
      <c r="X4273">
        <f t="shared" si="1071"/>
        <v>4.2931657149286852E-2</v>
      </c>
      <c r="Y4273">
        <f t="shared" si="1072"/>
        <v>0</v>
      </c>
      <c r="Z4273" t="s">
        <v>4305</v>
      </c>
    </row>
    <row r="4274" spans="1:26" x14ac:dyDescent="0.25">
      <c r="A4274" t="s">
        <v>29</v>
      </c>
      <c r="B4274" t="s">
        <v>30</v>
      </c>
      <c r="C4274" t="s">
        <v>23</v>
      </c>
      <c r="D4274">
        <v>0</v>
      </c>
      <c r="F4274">
        <v>1</v>
      </c>
      <c r="G4274">
        <v>19.899999999999999</v>
      </c>
      <c r="H4274">
        <f t="shared" si="1057"/>
        <v>1</v>
      </c>
      <c r="I4274">
        <f t="shared" si="1058"/>
        <v>0</v>
      </c>
      <c r="J4274">
        <f t="shared" si="1059"/>
        <v>0</v>
      </c>
      <c r="K4274">
        <f t="shared" si="1060"/>
        <v>0</v>
      </c>
      <c r="L4274">
        <f t="shared" si="1061"/>
        <v>1</v>
      </c>
      <c r="M4274">
        <f t="shared" si="1062"/>
        <v>0</v>
      </c>
      <c r="N4274">
        <f t="shared" si="1063"/>
        <v>1</v>
      </c>
      <c r="O4274">
        <f t="shared" si="1064"/>
        <v>0</v>
      </c>
      <c r="P4274">
        <v>28</v>
      </c>
      <c r="Q4274">
        <f t="shared" si="1065"/>
        <v>0</v>
      </c>
      <c r="R4274">
        <f t="shared" si="1066"/>
        <v>1</v>
      </c>
      <c r="S4274">
        <f t="shared" si="1067"/>
        <v>0</v>
      </c>
      <c r="T4274">
        <f t="shared" si="1068"/>
        <v>0</v>
      </c>
      <c r="U4274">
        <v>0</v>
      </c>
      <c r="V4274">
        <f t="shared" si="1069"/>
        <v>-1.1394455571122678E-2</v>
      </c>
      <c r="W4274">
        <f t="shared" si="1070"/>
        <v>0.49715141692730641</v>
      </c>
      <c r="X4274">
        <f t="shared" si="1071"/>
        <v>1.2983361776228863E-4</v>
      </c>
      <c r="Y4274">
        <f t="shared" si="1072"/>
        <v>0</v>
      </c>
      <c r="Z4274" t="s">
        <v>4306</v>
      </c>
    </row>
    <row r="4275" spans="1:26" x14ac:dyDescent="0.25">
      <c r="A4275" t="s">
        <v>45</v>
      </c>
      <c r="B4275" t="s">
        <v>38</v>
      </c>
      <c r="C4275" t="s">
        <v>23</v>
      </c>
      <c r="D4275">
        <v>0</v>
      </c>
      <c r="F4275">
        <v>1</v>
      </c>
      <c r="G4275">
        <v>25.15</v>
      </c>
      <c r="H4275">
        <f t="shared" si="1057"/>
        <v>1</v>
      </c>
      <c r="I4275">
        <f t="shared" si="1058"/>
        <v>0</v>
      </c>
      <c r="J4275">
        <f t="shared" si="1059"/>
        <v>0</v>
      </c>
      <c r="K4275">
        <f t="shared" si="1060"/>
        <v>0</v>
      </c>
      <c r="L4275">
        <f t="shared" si="1061"/>
        <v>1</v>
      </c>
      <c r="M4275">
        <f t="shared" si="1062"/>
        <v>0</v>
      </c>
      <c r="N4275">
        <f t="shared" si="1063"/>
        <v>0</v>
      </c>
      <c r="O4275">
        <f t="shared" si="1064"/>
        <v>1</v>
      </c>
      <c r="P4275">
        <v>56</v>
      </c>
      <c r="Q4275">
        <f t="shared" si="1065"/>
        <v>0</v>
      </c>
      <c r="R4275">
        <f t="shared" si="1066"/>
        <v>0</v>
      </c>
      <c r="S4275">
        <f t="shared" si="1067"/>
        <v>1</v>
      </c>
      <c r="T4275">
        <f t="shared" si="1068"/>
        <v>0</v>
      </c>
      <c r="U4275">
        <v>1</v>
      </c>
      <c r="V4275">
        <f t="shared" si="1069"/>
        <v>-5.8280301434922605E-2</v>
      </c>
      <c r="W4275">
        <f t="shared" si="1070"/>
        <v>0.48543404729295891</v>
      </c>
      <c r="X4275">
        <f t="shared" si="1071"/>
        <v>1.1199571964051909</v>
      </c>
      <c r="Y4275">
        <f t="shared" si="1072"/>
        <v>0</v>
      </c>
      <c r="Z4275" t="s">
        <v>4307</v>
      </c>
    </row>
    <row r="4276" spans="1:26" x14ac:dyDescent="0.25">
      <c r="A4276" t="s">
        <v>26</v>
      </c>
      <c r="B4276" t="s">
        <v>38</v>
      </c>
      <c r="C4276" t="s">
        <v>35</v>
      </c>
      <c r="D4276">
        <v>0</v>
      </c>
      <c r="F4276">
        <v>1</v>
      </c>
      <c r="G4276">
        <v>79.849999999999994</v>
      </c>
      <c r="H4276">
        <f t="shared" si="1057"/>
        <v>1</v>
      </c>
      <c r="I4276">
        <f t="shared" si="1058"/>
        <v>0</v>
      </c>
      <c r="J4276">
        <f t="shared" si="1059"/>
        <v>0</v>
      </c>
      <c r="K4276">
        <f t="shared" si="1060"/>
        <v>1</v>
      </c>
      <c r="L4276">
        <f t="shared" si="1061"/>
        <v>0</v>
      </c>
      <c r="M4276">
        <f t="shared" si="1062"/>
        <v>1</v>
      </c>
      <c r="N4276">
        <f t="shared" si="1063"/>
        <v>0</v>
      </c>
      <c r="O4276">
        <f t="shared" si="1064"/>
        <v>0</v>
      </c>
      <c r="P4276">
        <v>31</v>
      </c>
      <c r="Q4276">
        <f t="shared" si="1065"/>
        <v>0</v>
      </c>
      <c r="R4276">
        <f t="shared" si="1066"/>
        <v>0</v>
      </c>
      <c r="S4276">
        <f t="shared" si="1067"/>
        <v>1</v>
      </c>
      <c r="T4276">
        <f t="shared" si="1068"/>
        <v>0</v>
      </c>
      <c r="U4276">
        <v>1</v>
      </c>
      <c r="V4276">
        <f t="shared" si="1069"/>
        <v>0.38225397417052809</v>
      </c>
      <c r="W4276">
        <f t="shared" si="1070"/>
        <v>0.59441661886566732</v>
      </c>
      <c r="X4276">
        <f t="shared" si="1071"/>
        <v>0.38161015242810659</v>
      </c>
      <c r="Y4276">
        <f t="shared" si="1072"/>
        <v>1</v>
      </c>
      <c r="Z4276" t="s">
        <v>4308</v>
      </c>
    </row>
    <row r="4277" spans="1:26" x14ac:dyDescent="0.25">
      <c r="A4277" t="s">
        <v>29</v>
      </c>
      <c r="B4277" t="s">
        <v>33</v>
      </c>
      <c r="C4277" t="s">
        <v>23</v>
      </c>
      <c r="D4277">
        <v>0</v>
      </c>
      <c r="F4277">
        <v>1</v>
      </c>
      <c r="G4277">
        <v>18.850000000000001</v>
      </c>
      <c r="H4277">
        <f t="shared" si="1057"/>
        <v>1</v>
      </c>
      <c r="I4277">
        <f t="shared" si="1058"/>
        <v>0</v>
      </c>
      <c r="J4277">
        <f t="shared" si="1059"/>
        <v>0</v>
      </c>
      <c r="K4277">
        <f t="shared" si="1060"/>
        <v>0</v>
      </c>
      <c r="L4277">
        <f t="shared" si="1061"/>
        <v>1</v>
      </c>
      <c r="M4277">
        <f t="shared" si="1062"/>
        <v>0</v>
      </c>
      <c r="N4277">
        <f t="shared" si="1063"/>
        <v>1</v>
      </c>
      <c r="O4277">
        <f t="shared" si="1064"/>
        <v>0</v>
      </c>
      <c r="P4277">
        <v>45</v>
      </c>
      <c r="Q4277">
        <f t="shared" si="1065"/>
        <v>0</v>
      </c>
      <c r="R4277">
        <f t="shared" si="1066"/>
        <v>0</v>
      </c>
      <c r="S4277">
        <f t="shared" si="1067"/>
        <v>0</v>
      </c>
      <c r="T4277">
        <f t="shared" si="1068"/>
        <v>1</v>
      </c>
      <c r="U4277">
        <v>0</v>
      </c>
      <c r="V4277">
        <f t="shared" si="1069"/>
        <v>-1.3031463754842779E-2</v>
      </c>
      <c r="W4277">
        <f t="shared" si="1070"/>
        <v>0.49674218016448063</v>
      </c>
      <c r="X4277">
        <f t="shared" si="1071"/>
        <v>1.6981904759378106E-4</v>
      </c>
      <c r="Y4277">
        <f t="shared" si="1072"/>
        <v>0</v>
      </c>
      <c r="Z4277" t="s">
        <v>4309</v>
      </c>
    </row>
    <row r="4278" spans="1:26" x14ac:dyDescent="0.25">
      <c r="A4278" t="s">
        <v>26</v>
      </c>
      <c r="B4278" t="s">
        <v>30</v>
      </c>
      <c r="C4278" t="s">
        <v>23</v>
      </c>
      <c r="D4278">
        <v>0</v>
      </c>
      <c r="F4278">
        <v>1</v>
      </c>
      <c r="G4278">
        <v>25.75</v>
      </c>
      <c r="H4278">
        <f t="shared" si="1057"/>
        <v>1</v>
      </c>
      <c r="I4278">
        <f t="shared" si="1058"/>
        <v>0</v>
      </c>
      <c r="J4278">
        <f t="shared" si="1059"/>
        <v>0</v>
      </c>
      <c r="K4278">
        <f t="shared" si="1060"/>
        <v>0</v>
      </c>
      <c r="L4278">
        <f t="shared" si="1061"/>
        <v>1</v>
      </c>
      <c r="M4278">
        <f t="shared" si="1062"/>
        <v>1</v>
      </c>
      <c r="N4278">
        <f t="shared" si="1063"/>
        <v>0</v>
      </c>
      <c r="O4278">
        <f t="shared" si="1064"/>
        <v>0</v>
      </c>
      <c r="P4278">
        <v>1</v>
      </c>
      <c r="Q4278">
        <f t="shared" si="1065"/>
        <v>0</v>
      </c>
      <c r="R4278">
        <f t="shared" si="1066"/>
        <v>1</v>
      </c>
      <c r="S4278">
        <f t="shared" si="1067"/>
        <v>0</v>
      </c>
      <c r="T4278">
        <f t="shared" si="1068"/>
        <v>0</v>
      </c>
      <c r="U4278">
        <v>0</v>
      </c>
      <c r="V4278">
        <f t="shared" si="1069"/>
        <v>0.26918086713676725</v>
      </c>
      <c r="W4278">
        <f t="shared" si="1070"/>
        <v>0.56689179800054945</v>
      </c>
      <c r="X4278">
        <f t="shared" si="1071"/>
        <v>7.2458339232501945E-2</v>
      </c>
      <c r="Y4278">
        <f t="shared" si="1072"/>
        <v>0</v>
      </c>
      <c r="Z4278" t="s">
        <v>4310</v>
      </c>
    </row>
    <row r="4279" spans="1:26" x14ac:dyDescent="0.25">
      <c r="A4279" t="s">
        <v>26</v>
      </c>
      <c r="B4279" t="s">
        <v>30</v>
      </c>
      <c r="C4279" t="s">
        <v>25</v>
      </c>
      <c r="D4279">
        <v>0</v>
      </c>
      <c r="F4279">
        <v>1</v>
      </c>
      <c r="G4279">
        <v>49.6</v>
      </c>
      <c r="H4279">
        <f t="shared" si="1057"/>
        <v>1</v>
      </c>
      <c r="I4279">
        <f t="shared" si="1058"/>
        <v>0</v>
      </c>
      <c r="J4279">
        <f t="shared" si="1059"/>
        <v>1</v>
      </c>
      <c r="K4279">
        <f t="shared" si="1060"/>
        <v>0</v>
      </c>
      <c r="L4279">
        <f t="shared" si="1061"/>
        <v>0</v>
      </c>
      <c r="M4279">
        <f t="shared" si="1062"/>
        <v>1</v>
      </c>
      <c r="N4279">
        <f t="shared" si="1063"/>
        <v>0</v>
      </c>
      <c r="O4279">
        <f t="shared" si="1064"/>
        <v>0</v>
      </c>
      <c r="P4279">
        <v>2</v>
      </c>
      <c r="Q4279">
        <f t="shared" si="1065"/>
        <v>0</v>
      </c>
      <c r="R4279">
        <f t="shared" si="1066"/>
        <v>1</v>
      </c>
      <c r="S4279">
        <f t="shared" si="1067"/>
        <v>0</v>
      </c>
      <c r="T4279">
        <f t="shared" si="1068"/>
        <v>0</v>
      </c>
      <c r="U4279">
        <v>1</v>
      </c>
      <c r="V4279">
        <f t="shared" si="1069"/>
        <v>0.33509254792525839</v>
      </c>
      <c r="W4279">
        <f t="shared" si="1070"/>
        <v>0.58299795382410202</v>
      </c>
      <c r="X4279">
        <f t="shared" si="1071"/>
        <v>0.44210191982452474</v>
      </c>
      <c r="Y4279">
        <f t="shared" si="1072"/>
        <v>1</v>
      </c>
      <c r="Z4279" t="s">
        <v>4311</v>
      </c>
    </row>
    <row r="4280" spans="1:26" x14ac:dyDescent="0.25">
      <c r="A4280" t="s">
        <v>26</v>
      </c>
      <c r="B4280" t="s">
        <v>30</v>
      </c>
      <c r="C4280" t="s">
        <v>23</v>
      </c>
      <c r="D4280">
        <v>0</v>
      </c>
      <c r="F4280">
        <v>1</v>
      </c>
      <c r="G4280">
        <v>20.95</v>
      </c>
      <c r="H4280">
        <f t="shared" si="1057"/>
        <v>1</v>
      </c>
      <c r="I4280">
        <f t="shared" si="1058"/>
        <v>0</v>
      </c>
      <c r="J4280">
        <f t="shared" si="1059"/>
        <v>0</v>
      </c>
      <c r="K4280">
        <f t="shared" si="1060"/>
        <v>0</v>
      </c>
      <c r="L4280">
        <f t="shared" si="1061"/>
        <v>1</v>
      </c>
      <c r="M4280">
        <f t="shared" si="1062"/>
        <v>1</v>
      </c>
      <c r="N4280">
        <f t="shared" si="1063"/>
        <v>0</v>
      </c>
      <c r="O4280">
        <f t="shared" si="1064"/>
        <v>0</v>
      </c>
      <c r="P4280">
        <v>6</v>
      </c>
      <c r="Q4280">
        <f t="shared" si="1065"/>
        <v>0</v>
      </c>
      <c r="R4280">
        <f t="shared" si="1066"/>
        <v>1</v>
      </c>
      <c r="S4280">
        <f t="shared" si="1067"/>
        <v>0</v>
      </c>
      <c r="T4280">
        <f t="shared" si="1068"/>
        <v>0</v>
      </c>
      <c r="U4280">
        <v>0</v>
      </c>
      <c r="V4280">
        <f t="shared" si="1069"/>
        <v>0.26656057041480247</v>
      </c>
      <c r="W4280">
        <f t="shared" si="1070"/>
        <v>0.56624833595534119</v>
      </c>
      <c r="X4280">
        <f t="shared" si="1071"/>
        <v>7.1054537699864861E-2</v>
      </c>
      <c r="Y4280">
        <f t="shared" si="1072"/>
        <v>0</v>
      </c>
      <c r="Z4280" t="s">
        <v>4312</v>
      </c>
    </row>
    <row r="4281" spans="1:26" x14ac:dyDescent="0.25">
      <c r="A4281" t="s">
        <v>29</v>
      </c>
      <c r="B4281" t="s">
        <v>27</v>
      </c>
      <c r="C4281" t="s">
        <v>35</v>
      </c>
      <c r="D4281">
        <v>0</v>
      </c>
      <c r="F4281">
        <v>1</v>
      </c>
      <c r="G4281">
        <v>97.05</v>
      </c>
      <c r="H4281">
        <f t="shared" si="1057"/>
        <v>1</v>
      </c>
      <c r="I4281">
        <f t="shared" si="1058"/>
        <v>0</v>
      </c>
      <c r="J4281">
        <f t="shared" si="1059"/>
        <v>0</v>
      </c>
      <c r="K4281">
        <f t="shared" si="1060"/>
        <v>1</v>
      </c>
      <c r="L4281">
        <f t="shared" si="1061"/>
        <v>0</v>
      </c>
      <c r="M4281">
        <f t="shared" si="1062"/>
        <v>0</v>
      </c>
      <c r="N4281">
        <f t="shared" si="1063"/>
        <v>1</v>
      </c>
      <c r="O4281">
        <f t="shared" si="1064"/>
        <v>0</v>
      </c>
      <c r="P4281">
        <v>48</v>
      </c>
      <c r="Q4281">
        <f t="shared" si="1065"/>
        <v>1</v>
      </c>
      <c r="R4281">
        <f t="shared" si="1066"/>
        <v>0</v>
      </c>
      <c r="S4281">
        <f t="shared" si="1067"/>
        <v>0</v>
      </c>
      <c r="T4281">
        <f t="shared" si="1068"/>
        <v>0</v>
      </c>
      <c r="U4281">
        <v>0</v>
      </c>
      <c r="V4281">
        <f t="shared" si="1069"/>
        <v>0.27438322247137836</v>
      </c>
      <c r="W4281">
        <f t="shared" si="1070"/>
        <v>0.56816866160766988</v>
      </c>
      <c r="X4281">
        <f t="shared" si="1071"/>
        <v>7.5286152773777912E-2</v>
      </c>
      <c r="Y4281">
        <f t="shared" si="1072"/>
        <v>0</v>
      </c>
      <c r="Z4281" t="s">
        <v>4313</v>
      </c>
    </row>
    <row r="4282" spans="1:26" x14ac:dyDescent="0.25">
      <c r="A4282" t="s">
        <v>26</v>
      </c>
      <c r="B4282" t="s">
        <v>33</v>
      </c>
      <c r="C4282" t="s">
        <v>23</v>
      </c>
      <c r="D4282">
        <v>0</v>
      </c>
      <c r="F4282">
        <v>1</v>
      </c>
      <c r="G4282">
        <v>25.4</v>
      </c>
      <c r="H4282">
        <f t="shared" si="1057"/>
        <v>1</v>
      </c>
      <c r="I4282">
        <f t="shared" si="1058"/>
        <v>0</v>
      </c>
      <c r="J4282">
        <f t="shared" si="1059"/>
        <v>0</v>
      </c>
      <c r="K4282">
        <f t="shared" si="1060"/>
        <v>0</v>
      </c>
      <c r="L4282">
        <f t="shared" si="1061"/>
        <v>1</v>
      </c>
      <c r="M4282">
        <f t="shared" si="1062"/>
        <v>1</v>
      </c>
      <c r="N4282">
        <f t="shared" si="1063"/>
        <v>0</v>
      </c>
      <c r="O4282">
        <f t="shared" si="1064"/>
        <v>0</v>
      </c>
      <c r="P4282">
        <v>25</v>
      </c>
      <c r="Q4282">
        <f t="shared" si="1065"/>
        <v>0</v>
      </c>
      <c r="R4282">
        <f t="shared" si="1066"/>
        <v>0</v>
      </c>
      <c r="S4282">
        <f t="shared" si="1067"/>
        <v>0</v>
      </c>
      <c r="T4282">
        <f t="shared" si="1068"/>
        <v>1</v>
      </c>
      <c r="U4282">
        <v>0</v>
      </c>
      <c r="V4282">
        <f t="shared" si="1069"/>
        <v>0.26863519774219385</v>
      </c>
      <c r="W4282">
        <f t="shared" si="1070"/>
        <v>0.56675781736943243</v>
      </c>
      <c r="X4282">
        <f t="shared" si="1071"/>
        <v>7.2164869465987588E-2</v>
      </c>
      <c r="Y4282">
        <f t="shared" si="1072"/>
        <v>0</v>
      </c>
      <c r="Z4282" t="s">
        <v>4314</v>
      </c>
    </row>
    <row r="4283" spans="1:26" x14ac:dyDescent="0.25">
      <c r="A4283" t="s">
        <v>45</v>
      </c>
      <c r="B4283" t="s">
        <v>33</v>
      </c>
      <c r="C4283" t="s">
        <v>23</v>
      </c>
      <c r="D4283">
        <v>0</v>
      </c>
      <c r="F4283">
        <v>1</v>
      </c>
      <c r="G4283">
        <v>19.7</v>
      </c>
      <c r="H4283">
        <f t="shared" si="1057"/>
        <v>1</v>
      </c>
      <c r="I4283">
        <f t="shared" si="1058"/>
        <v>0</v>
      </c>
      <c r="J4283">
        <f t="shared" si="1059"/>
        <v>0</v>
      </c>
      <c r="K4283">
        <f t="shared" si="1060"/>
        <v>0</v>
      </c>
      <c r="L4283">
        <f t="shared" si="1061"/>
        <v>1</v>
      </c>
      <c r="M4283">
        <f t="shared" si="1062"/>
        <v>0</v>
      </c>
      <c r="N4283">
        <f t="shared" si="1063"/>
        <v>0</v>
      </c>
      <c r="O4283">
        <f t="shared" si="1064"/>
        <v>1</v>
      </c>
      <c r="P4283">
        <v>64</v>
      </c>
      <c r="Q4283">
        <f t="shared" si="1065"/>
        <v>0</v>
      </c>
      <c r="R4283">
        <f t="shared" si="1066"/>
        <v>0</v>
      </c>
      <c r="S4283">
        <f t="shared" si="1067"/>
        <v>0</v>
      </c>
      <c r="T4283">
        <f t="shared" si="1068"/>
        <v>1</v>
      </c>
      <c r="U4283">
        <v>0</v>
      </c>
      <c r="V4283">
        <f t="shared" si="1069"/>
        <v>-7.1640322696892189E-2</v>
      </c>
      <c r="W4283">
        <f t="shared" si="1070"/>
        <v>0.48209757544216419</v>
      </c>
      <c r="X4283">
        <f t="shared" si="1071"/>
        <v>5.1323358361148458E-3</v>
      </c>
      <c r="Y4283">
        <f t="shared" si="1072"/>
        <v>0</v>
      </c>
      <c r="Z4283" t="s">
        <v>4315</v>
      </c>
    </row>
    <row r="4284" spans="1:26" x14ac:dyDescent="0.25">
      <c r="A4284" t="s">
        <v>26</v>
      </c>
      <c r="B4284" t="s">
        <v>30</v>
      </c>
      <c r="C4284" t="s">
        <v>25</v>
      </c>
      <c r="D4284">
        <v>0</v>
      </c>
      <c r="F4284">
        <v>1</v>
      </c>
      <c r="G4284">
        <v>35</v>
      </c>
      <c r="H4284">
        <f t="shared" si="1057"/>
        <v>1</v>
      </c>
      <c r="I4284">
        <f t="shared" si="1058"/>
        <v>0</v>
      </c>
      <c r="J4284">
        <f t="shared" si="1059"/>
        <v>1</v>
      </c>
      <c r="K4284">
        <f t="shared" si="1060"/>
        <v>0</v>
      </c>
      <c r="L4284">
        <f t="shared" si="1061"/>
        <v>0</v>
      </c>
      <c r="M4284">
        <f t="shared" si="1062"/>
        <v>1</v>
      </c>
      <c r="N4284">
        <f t="shared" si="1063"/>
        <v>0</v>
      </c>
      <c r="O4284">
        <f t="shared" si="1064"/>
        <v>0</v>
      </c>
      <c r="P4284">
        <v>50</v>
      </c>
      <c r="Q4284">
        <f t="shared" si="1065"/>
        <v>0</v>
      </c>
      <c r="R4284">
        <f t="shared" si="1066"/>
        <v>1</v>
      </c>
      <c r="S4284">
        <f t="shared" si="1067"/>
        <v>0</v>
      </c>
      <c r="T4284">
        <f t="shared" si="1068"/>
        <v>0</v>
      </c>
      <c r="U4284">
        <v>0</v>
      </c>
      <c r="V4284">
        <f t="shared" si="1069"/>
        <v>0.31719350815523933</v>
      </c>
      <c r="W4284">
        <f t="shared" si="1070"/>
        <v>0.57864013672926962</v>
      </c>
      <c r="X4284">
        <f t="shared" si="1071"/>
        <v>0.10061172161582788</v>
      </c>
      <c r="Y4284">
        <f t="shared" si="1072"/>
        <v>0</v>
      </c>
      <c r="Z4284" t="s">
        <v>4316</v>
      </c>
    </row>
    <row r="4285" spans="1:26" x14ac:dyDescent="0.25">
      <c r="A4285" t="s">
        <v>29</v>
      </c>
      <c r="B4285" t="s">
        <v>33</v>
      </c>
      <c r="C4285" t="s">
        <v>35</v>
      </c>
      <c r="D4285">
        <v>0</v>
      </c>
      <c r="F4285">
        <v>1</v>
      </c>
      <c r="G4285">
        <v>101.25</v>
      </c>
      <c r="H4285">
        <f t="shared" si="1057"/>
        <v>1</v>
      </c>
      <c r="I4285">
        <f t="shared" si="1058"/>
        <v>0</v>
      </c>
      <c r="J4285">
        <f t="shared" si="1059"/>
        <v>0</v>
      </c>
      <c r="K4285">
        <f t="shared" si="1060"/>
        <v>1</v>
      </c>
      <c r="L4285">
        <f t="shared" si="1061"/>
        <v>0</v>
      </c>
      <c r="M4285">
        <f t="shared" si="1062"/>
        <v>0</v>
      </c>
      <c r="N4285">
        <f t="shared" si="1063"/>
        <v>1</v>
      </c>
      <c r="O4285">
        <f t="shared" si="1064"/>
        <v>0</v>
      </c>
      <c r="P4285">
        <v>52</v>
      </c>
      <c r="Q4285">
        <f t="shared" si="1065"/>
        <v>0</v>
      </c>
      <c r="R4285">
        <f t="shared" si="1066"/>
        <v>0</v>
      </c>
      <c r="S4285">
        <f t="shared" si="1067"/>
        <v>0</v>
      </c>
      <c r="T4285">
        <f t="shared" si="1068"/>
        <v>1</v>
      </c>
      <c r="U4285">
        <v>0</v>
      </c>
      <c r="V4285">
        <f t="shared" si="1069"/>
        <v>0.16271752983376581</v>
      </c>
      <c r="W4285">
        <f t="shared" si="1070"/>
        <v>0.54058986382056839</v>
      </c>
      <c r="X4285">
        <f t="shared" si="1071"/>
        <v>2.6476994515202464E-2</v>
      </c>
      <c r="Y4285">
        <f t="shared" si="1072"/>
        <v>0</v>
      </c>
      <c r="Z4285" t="s">
        <v>4317</v>
      </c>
    </row>
    <row r="4286" spans="1:26" x14ac:dyDescent="0.25">
      <c r="A4286" t="s">
        <v>26</v>
      </c>
      <c r="B4286" t="s">
        <v>27</v>
      </c>
      <c r="C4286" t="s">
        <v>35</v>
      </c>
      <c r="D4286">
        <v>1</v>
      </c>
      <c r="F4286">
        <v>1</v>
      </c>
      <c r="G4286">
        <v>70.2</v>
      </c>
      <c r="H4286">
        <f t="shared" si="1057"/>
        <v>0</v>
      </c>
      <c r="I4286">
        <f t="shared" si="1058"/>
        <v>1</v>
      </c>
      <c r="J4286">
        <f t="shared" si="1059"/>
        <v>0</v>
      </c>
      <c r="K4286">
        <f t="shared" si="1060"/>
        <v>1</v>
      </c>
      <c r="L4286">
        <f t="shared" si="1061"/>
        <v>0</v>
      </c>
      <c r="M4286">
        <f t="shared" si="1062"/>
        <v>1</v>
      </c>
      <c r="N4286">
        <f t="shared" si="1063"/>
        <v>0</v>
      </c>
      <c r="O4286">
        <f t="shared" si="1064"/>
        <v>0</v>
      </c>
      <c r="P4286">
        <v>4</v>
      </c>
      <c r="Q4286">
        <f t="shared" si="1065"/>
        <v>1</v>
      </c>
      <c r="R4286">
        <f t="shared" si="1066"/>
        <v>0</v>
      </c>
      <c r="S4286">
        <f t="shared" si="1067"/>
        <v>0</v>
      </c>
      <c r="T4286">
        <f t="shared" si="1068"/>
        <v>0</v>
      </c>
      <c r="U4286">
        <v>0</v>
      </c>
      <c r="V4286">
        <f t="shared" si="1069"/>
        <v>0.52253205153704341</v>
      </c>
      <c r="W4286">
        <f t="shared" si="1070"/>
        <v>0.62773965377708052</v>
      </c>
      <c r="X4286">
        <f t="shared" si="1071"/>
        <v>0.2730397448835114</v>
      </c>
      <c r="Y4286">
        <f t="shared" si="1072"/>
        <v>1</v>
      </c>
      <c r="Z4286" t="s">
        <v>4318</v>
      </c>
    </row>
    <row r="4287" spans="1:26" x14ac:dyDescent="0.25">
      <c r="A4287" t="s">
        <v>26</v>
      </c>
      <c r="B4287" t="s">
        <v>27</v>
      </c>
      <c r="C4287" t="s">
        <v>35</v>
      </c>
      <c r="D4287">
        <v>1</v>
      </c>
      <c r="F4287">
        <v>1</v>
      </c>
      <c r="G4287">
        <v>90.95</v>
      </c>
      <c r="H4287">
        <f t="shared" si="1057"/>
        <v>0</v>
      </c>
      <c r="I4287">
        <f t="shared" si="1058"/>
        <v>1</v>
      </c>
      <c r="J4287">
        <f t="shared" si="1059"/>
        <v>0</v>
      </c>
      <c r="K4287">
        <f t="shared" si="1060"/>
        <v>1</v>
      </c>
      <c r="L4287">
        <f t="shared" si="1061"/>
        <v>0</v>
      </c>
      <c r="M4287">
        <f t="shared" si="1062"/>
        <v>1</v>
      </c>
      <c r="N4287">
        <f t="shared" si="1063"/>
        <v>0</v>
      </c>
      <c r="O4287">
        <f t="shared" si="1064"/>
        <v>0</v>
      </c>
      <c r="P4287">
        <v>32</v>
      </c>
      <c r="Q4287">
        <f t="shared" si="1065"/>
        <v>1</v>
      </c>
      <c r="R4287">
        <f t="shared" si="1066"/>
        <v>0</v>
      </c>
      <c r="S4287">
        <f t="shared" si="1067"/>
        <v>0</v>
      </c>
      <c r="T4287">
        <f t="shared" si="1068"/>
        <v>0</v>
      </c>
      <c r="U4287">
        <v>0</v>
      </c>
      <c r="V4287">
        <f t="shared" si="1069"/>
        <v>0.53632783299312048</v>
      </c>
      <c r="W4287">
        <f t="shared" si="1070"/>
        <v>0.63095776537636172</v>
      </c>
      <c r="X4287">
        <f t="shared" si="1071"/>
        <v>0.28764754444309654</v>
      </c>
      <c r="Y4287">
        <f t="shared" si="1072"/>
        <v>1</v>
      </c>
      <c r="Z4287" t="s">
        <v>4319</v>
      </c>
    </row>
    <row r="4288" spans="1:26" x14ac:dyDescent="0.25">
      <c r="A4288" t="s">
        <v>45</v>
      </c>
      <c r="B4288" t="s">
        <v>38</v>
      </c>
      <c r="C4288" t="s">
        <v>25</v>
      </c>
      <c r="D4288">
        <v>0</v>
      </c>
      <c r="F4288">
        <v>1</v>
      </c>
      <c r="G4288">
        <v>73.849999999999994</v>
      </c>
      <c r="H4288">
        <f t="shared" si="1057"/>
        <v>1</v>
      </c>
      <c r="I4288">
        <f t="shared" si="1058"/>
        <v>0</v>
      </c>
      <c r="J4288">
        <f t="shared" si="1059"/>
        <v>1</v>
      </c>
      <c r="K4288">
        <f t="shared" si="1060"/>
        <v>0</v>
      </c>
      <c r="L4288">
        <f t="shared" si="1061"/>
        <v>0</v>
      </c>
      <c r="M4288">
        <f t="shared" si="1062"/>
        <v>0</v>
      </c>
      <c r="N4288">
        <f t="shared" si="1063"/>
        <v>0</v>
      </c>
      <c r="O4288">
        <f t="shared" si="1064"/>
        <v>1</v>
      </c>
      <c r="P4288">
        <v>45</v>
      </c>
      <c r="Q4288">
        <f t="shared" si="1065"/>
        <v>0</v>
      </c>
      <c r="R4288">
        <f t="shared" si="1066"/>
        <v>0</v>
      </c>
      <c r="S4288">
        <f t="shared" si="1067"/>
        <v>1</v>
      </c>
      <c r="T4288">
        <f t="shared" si="1068"/>
        <v>0</v>
      </c>
      <c r="U4288">
        <v>0</v>
      </c>
      <c r="V4288">
        <f t="shared" si="1069"/>
        <v>4.6373906368277665E-2</v>
      </c>
      <c r="W4288">
        <f t="shared" si="1070"/>
        <v>0.51159139935330489</v>
      </c>
      <c r="X4288">
        <f t="shared" si="1071"/>
        <v>2.1505391918537837E-3</v>
      </c>
      <c r="Y4288">
        <f t="shared" si="1072"/>
        <v>0</v>
      </c>
      <c r="Z4288" t="s">
        <v>4320</v>
      </c>
    </row>
    <row r="4289" spans="1:26" x14ac:dyDescent="0.25">
      <c r="A4289" t="s">
        <v>26</v>
      </c>
      <c r="B4289" t="s">
        <v>27</v>
      </c>
      <c r="C4289" t="s">
        <v>35</v>
      </c>
      <c r="D4289">
        <v>0</v>
      </c>
      <c r="F4289">
        <v>1</v>
      </c>
      <c r="G4289">
        <v>88.05</v>
      </c>
      <c r="H4289">
        <f t="shared" si="1057"/>
        <v>1</v>
      </c>
      <c r="I4289">
        <f t="shared" si="1058"/>
        <v>0</v>
      </c>
      <c r="J4289">
        <f t="shared" si="1059"/>
        <v>0</v>
      </c>
      <c r="K4289">
        <f t="shared" si="1060"/>
        <v>1</v>
      </c>
      <c r="L4289">
        <f t="shared" si="1061"/>
        <v>0</v>
      </c>
      <c r="M4289">
        <f t="shared" si="1062"/>
        <v>1</v>
      </c>
      <c r="N4289">
        <f t="shared" si="1063"/>
        <v>0</v>
      </c>
      <c r="O4289">
        <f t="shared" si="1064"/>
        <v>0</v>
      </c>
      <c r="P4289">
        <v>9</v>
      </c>
      <c r="Q4289">
        <f t="shared" si="1065"/>
        <v>1</v>
      </c>
      <c r="R4289">
        <f t="shared" si="1066"/>
        <v>0</v>
      </c>
      <c r="S4289">
        <f t="shared" si="1067"/>
        <v>0</v>
      </c>
      <c r="T4289">
        <f t="shared" si="1068"/>
        <v>0</v>
      </c>
      <c r="U4289">
        <v>0</v>
      </c>
      <c r="V4289">
        <f t="shared" si="1069"/>
        <v>0.5503611906602851</v>
      </c>
      <c r="W4289">
        <f t="shared" si="1070"/>
        <v>0.63421938594399629</v>
      </c>
      <c r="X4289">
        <f t="shared" si="1071"/>
        <v>0.30289744018500669</v>
      </c>
      <c r="Y4289">
        <f t="shared" si="1072"/>
        <v>1</v>
      </c>
      <c r="Z4289" t="s">
        <v>4321</v>
      </c>
    </row>
    <row r="4290" spans="1:26" x14ac:dyDescent="0.25">
      <c r="A4290" t="s">
        <v>29</v>
      </c>
      <c r="B4290" t="s">
        <v>38</v>
      </c>
      <c r="C4290" t="s">
        <v>35</v>
      </c>
      <c r="D4290">
        <v>1</v>
      </c>
      <c r="F4290">
        <v>1</v>
      </c>
      <c r="G4290">
        <v>105.95</v>
      </c>
      <c r="H4290">
        <f t="shared" si="1057"/>
        <v>0</v>
      </c>
      <c r="I4290">
        <f t="shared" si="1058"/>
        <v>1</v>
      </c>
      <c r="J4290">
        <f t="shared" si="1059"/>
        <v>0</v>
      </c>
      <c r="K4290">
        <f t="shared" si="1060"/>
        <v>1</v>
      </c>
      <c r="L4290">
        <f t="shared" si="1061"/>
        <v>0</v>
      </c>
      <c r="M4290">
        <f t="shared" si="1062"/>
        <v>0</v>
      </c>
      <c r="N4290">
        <f t="shared" si="1063"/>
        <v>1</v>
      </c>
      <c r="O4290">
        <f t="shared" si="1064"/>
        <v>0</v>
      </c>
      <c r="P4290">
        <v>66</v>
      </c>
      <c r="Q4290">
        <f t="shared" si="1065"/>
        <v>0</v>
      </c>
      <c r="R4290">
        <f t="shared" si="1066"/>
        <v>0</v>
      </c>
      <c r="S4290">
        <f t="shared" si="1067"/>
        <v>1</v>
      </c>
      <c r="T4290">
        <f t="shared" si="1068"/>
        <v>0</v>
      </c>
      <c r="U4290">
        <v>1</v>
      </c>
      <c r="V4290">
        <f t="shared" si="1069"/>
        <v>0.15635364117087702</v>
      </c>
      <c r="W4290">
        <f t="shared" si="1070"/>
        <v>0.53900897337372666</v>
      </c>
      <c r="X4290">
        <f t="shared" si="1071"/>
        <v>0.7117391787656373</v>
      </c>
      <c r="Y4290">
        <f t="shared" si="1072"/>
        <v>0</v>
      </c>
      <c r="Z4290" t="s">
        <v>4322</v>
      </c>
    </row>
    <row r="4291" spans="1:26" x14ac:dyDescent="0.25">
      <c r="A4291" t="s">
        <v>26</v>
      </c>
      <c r="B4291" t="s">
        <v>27</v>
      </c>
      <c r="C4291" t="s">
        <v>35</v>
      </c>
      <c r="D4291">
        <v>0</v>
      </c>
      <c r="F4291">
        <v>1</v>
      </c>
      <c r="G4291">
        <v>91.85</v>
      </c>
      <c r="H4291">
        <f t="shared" ref="H4291:H4354" si="1073">IF(D4291:D11333=0,1,0)</f>
        <v>1</v>
      </c>
      <c r="I4291">
        <f t="shared" ref="I4291:I4354" si="1074">IF(D4291:D11333=1,1,0)</f>
        <v>0</v>
      </c>
      <c r="J4291">
        <f t="shared" ref="J4291:J4354" si="1075">IF(C4291:C11333="DSL",1,0)</f>
        <v>0</v>
      </c>
      <c r="K4291">
        <f t="shared" ref="K4291:K4354" si="1076">IF(C4291:C11333="Fiber optic",1,0)</f>
        <v>1</v>
      </c>
      <c r="L4291">
        <f t="shared" ref="L4291:L4354" si="1077">IF(C4291:C11333="No",1,0)</f>
        <v>0</v>
      </c>
      <c r="M4291">
        <f t="shared" ref="M4291:M4354" si="1078">IF(A4291:A11333="Month-to-month",1,0)</f>
        <v>1</v>
      </c>
      <c r="N4291">
        <f t="shared" ref="N4291:N4354" si="1079">IF(A4291:A11333="ONE YEAR",1,0)</f>
        <v>0</v>
      </c>
      <c r="O4291">
        <f t="shared" ref="O4291:O4354" si="1080">IF(A4291:A11333="two year",1,0)</f>
        <v>0</v>
      </c>
      <c r="P4291">
        <v>3</v>
      </c>
      <c r="Q4291">
        <f t="shared" ref="Q4291:Q4354" si="1081">IF(B4291:B11333="Electronic check",1,0)</f>
        <v>1</v>
      </c>
      <c r="R4291">
        <f t="shared" ref="R4291:R4354" si="1082">IF(B4291:B11333="Mailed check",1,0)</f>
        <v>0</v>
      </c>
      <c r="S4291">
        <f t="shared" ref="S4291:S4354" si="1083">IF(B4291:B11333="Credit card (automatic)",1,0)</f>
        <v>0</v>
      </c>
      <c r="T4291">
        <f t="shared" ref="T4291:T4354" si="1084">IF(B4291:B11333="Bank transfer (automatic)",1,0)</f>
        <v>0</v>
      </c>
      <c r="U4291">
        <v>1</v>
      </c>
      <c r="V4291">
        <f t="shared" si="1069"/>
        <v>0.53773098286488052</v>
      </c>
      <c r="W4291">
        <f t="shared" si="1070"/>
        <v>0.63128442883425706</v>
      </c>
      <c r="X4291">
        <f t="shared" si="1071"/>
        <v>0.21369264420306938</v>
      </c>
      <c r="Y4291">
        <f t="shared" si="1072"/>
        <v>1</v>
      </c>
      <c r="Z4291" t="s">
        <v>4323</v>
      </c>
    </row>
    <row r="4292" spans="1:26" x14ac:dyDescent="0.25">
      <c r="A4292" t="s">
        <v>45</v>
      </c>
      <c r="B4292" t="s">
        <v>30</v>
      </c>
      <c r="C4292" t="s">
        <v>23</v>
      </c>
      <c r="D4292">
        <v>0</v>
      </c>
      <c r="F4292">
        <v>1</v>
      </c>
      <c r="G4292">
        <v>20.100000000000001</v>
      </c>
      <c r="H4292">
        <f t="shared" si="1073"/>
        <v>1</v>
      </c>
      <c r="I4292">
        <f t="shared" si="1074"/>
        <v>0</v>
      </c>
      <c r="J4292">
        <f t="shared" si="1075"/>
        <v>0</v>
      </c>
      <c r="K4292">
        <f t="shared" si="1076"/>
        <v>0</v>
      </c>
      <c r="L4292">
        <f t="shared" si="1077"/>
        <v>1</v>
      </c>
      <c r="M4292">
        <f t="shared" si="1078"/>
        <v>0</v>
      </c>
      <c r="N4292">
        <f t="shared" si="1079"/>
        <v>0</v>
      </c>
      <c r="O4292">
        <f t="shared" si="1080"/>
        <v>1</v>
      </c>
      <c r="P4292">
        <v>54</v>
      </c>
      <c r="Q4292">
        <f t="shared" si="1081"/>
        <v>0</v>
      </c>
      <c r="R4292">
        <f t="shared" si="1082"/>
        <v>1</v>
      </c>
      <c r="S4292">
        <f t="shared" si="1083"/>
        <v>0</v>
      </c>
      <c r="T4292">
        <f t="shared" si="1084"/>
        <v>0</v>
      </c>
      <c r="U4292">
        <v>0</v>
      </c>
      <c r="V4292">
        <f t="shared" ref="V4292:V4355" si="1085">G4292*$G$2+H4293*$H$2+K4293*$K$2+M4292*$M$2+O4292*$O$2+Q4292*$Q$2+L4292*$L$2</f>
        <v>-7.1016700531665478E-2</v>
      </c>
      <c r="W4292">
        <f t="shared" ref="W4292:W4355" si="1086">1/ (1+EXP(-V4292))</f>
        <v>0.48225328284788488</v>
      </c>
      <c r="X4292">
        <f t="shared" ref="X4292:X4355" si="1087">(U4292-V4292)^2</f>
        <v>5.0433717544042557E-3</v>
      </c>
      <c r="Y4292">
        <f t="shared" ref="Y4292:Y4355" si="1088">IF(W4292&gt;=0.58,1,0)</f>
        <v>0</v>
      </c>
      <c r="Z4292" t="s">
        <v>4324</v>
      </c>
    </row>
    <row r="4293" spans="1:26" x14ac:dyDescent="0.25">
      <c r="A4293" t="s">
        <v>26</v>
      </c>
      <c r="B4293" t="s">
        <v>27</v>
      </c>
      <c r="C4293" t="s">
        <v>25</v>
      </c>
      <c r="D4293">
        <v>0</v>
      </c>
      <c r="F4293">
        <v>1</v>
      </c>
      <c r="G4293">
        <v>40.1</v>
      </c>
      <c r="H4293">
        <f t="shared" si="1073"/>
        <v>1</v>
      </c>
      <c r="I4293">
        <f t="shared" si="1074"/>
        <v>0</v>
      </c>
      <c r="J4293">
        <f t="shared" si="1075"/>
        <v>1</v>
      </c>
      <c r="K4293">
        <f t="shared" si="1076"/>
        <v>0</v>
      </c>
      <c r="L4293">
        <f t="shared" si="1077"/>
        <v>0</v>
      </c>
      <c r="M4293">
        <f t="shared" si="1078"/>
        <v>1</v>
      </c>
      <c r="N4293">
        <f t="shared" si="1079"/>
        <v>0</v>
      </c>
      <c r="O4293">
        <f t="shared" si="1080"/>
        <v>0</v>
      </c>
      <c r="P4293">
        <v>1</v>
      </c>
      <c r="Q4293">
        <f t="shared" si="1081"/>
        <v>1</v>
      </c>
      <c r="R4293">
        <f t="shared" si="1082"/>
        <v>0</v>
      </c>
      <c r="S4293">
        <f t="shared" si="1083"/>
        <v>0</v>
      </c>
      <c r="T4293">
        <f t="shared" si="1084"/>
        <v>0</v>
      </c>
      <c r="U4293">
        <v>1</v>
      </c>
      <c r="V4293">
        <f t="shared" si="1085"/>
        <v>0.46191303449943111</v>
      </c>
      <c r="W4293">
        <f t="shared" si="1086"/>
        <v>0.6134679028631902</v>
      </c>
      <c r="X4293">
        <f t="shared" si="1087"/>
        <v>0.28953758244161043</v>
      </c>
      <c r="Y4293">
        <f t="shared" si="1088"/>
        <v>1</v>
      </c>
      <c r="Z4293" t="s">
        <v>4325</v>
      </c>
    </row>
    <row r="4294" spans="1:26" x14ac:dyDescent="0.25">
      <c r="A4294" t="s">
        <v>45</v>
      </c>
      <c r="B4294" t="s">
        <v>33</v>
      </c>
      <c r="C4294" t="s">
        <v>35</v>
      </c>
      <c r="D4294">
        <v>0</v>
      </c>
      <c r="F4294">
        <v>1</v>
      </c>
      <c r="G4294">
        <v>110.3</v>
      </c>
      <c r="H4294">
        <f t="shared" si="1073"/>
        <v>1</v>
      </c>
      <c r="I4294">
        <f t="shared" si="1074"/>
        <v>0</v>
      </c>
      <c r="J4294">
        <f t="shared" si="1075"/>
        <v>0</v>
      </c>
      <c r="K4294">
        <f t="shared" si="1076"/>
        <v>1</v>
      </c>
      <c r="L4294">
        <f t="shared" si="1077"/>
        <v>0</v>
      </c>
      <c r="M4294">
        <f t="shared" si="1078"/>
        <v>0</v>
      </c>
      <c r="N4294">
        <f t="shared" si="1079"/>
        <v>0</v>
      </c>
      <c r="O4294">
        <f t="shared" si="1080"/>
        <v>1</v>
      </c>
      <c r="P4294">
        <v>64</v>
      </c>
      <c r="Q4294">
        <f t="shared" si="1081"/>
        <v>0</v>
      </c>
      <c r="R4294">
        <f t="shared" si="1082"/>
        <v>0</v>
      </c>
      <c r="S4294">
        <f t="shared" si="1083"/>
        <v>0</v>
      </c>
      <c r="T4294">
        <f t="shared" si="1084"/>
        <v>1</v>
      </c>
      <c r="U4294">
        <v>0</v>
      </c>
      <c r="V4294">
        <f t="shared" si="1085"/>
        <v>0.11689292527886389</v>
      </c>
      <c r="W4294">
        <f t="shared" si="1086"/>
        <v>0.52919000131211746</v>
      </c>
      <c r="X4294">
        <f t="shared" si="1087"/>
        <v>1.3663955980250055E-2</v>
      </c>
      <c r="Y4294">
        <f t="shared" si="1088"/>
        <v>0</v>
      </c>
      <c r="Z4294" t="s">
        <v>4326</v>
      </c>
    </row>
    <row r="4295" spans="1:26" x14ac:dyDescent="0.25">
      <c r="A4295" t="s">
        <v>26</v>
      </c>
      <c r="B4295" t="s">
        <v>27</v>
      </c>
      <c r="C4295" t="s">
        <v>35</v>
      </c>
      <c r="D4295">
        <v>1</v>
      </c>
      <c r="F4295">
        <v>1</v>
      </c>
      <c r="G4295">
        <v>73.900000000000006</v>
      </c>
      <c r="H4295">
        <f t="shared" si="1073"/>
        <v>0</v>
      </c>
      <c r="I4295">
        <f t="shared" si="1074"/>
        <v>1</v>
      </c>
      <c r="J4295">
        <f t="shared" si="1075"/>
        <v>0</v>
      </c>
      <c r="K4295">
        <f t="shared" si="1076"/>
        <v>1</v>
      </c>
      <c r="L4295">
        <f t="shared" si="1077"/>
        <v>0</v>
      </c>
      <c r="M4295">
        <f t="shared" si="1078"/>
        <v>1</v>
      </c>
      <c r="N4295">
        <f t="shared" si="1079"/>
        <v>0</v>
      </c>
      <c r="O4295">
        <f t="shared" si="1080"/>
        <v>0</v>
      </c>
      <c r="P4295">
        <v>31</v>
      </c>
      <c r="Q4295">
        <f t="shared" si="1081"/>
        <v>1</v>
      </c>
      <c r="R4295">
        <f t="shared" si="1082"/>
        <v>0</v>
      </c>
      <c r="S4295">
        <f t="shared" si="1083"/>
        <v>0</v>
      </c>
      <c r="T4295">
        <f t="shared" si="1084"/>
        <v>0</v>
      </c>
      <c r="U4295">
        <v>1</v>
      </c>
      <c r="V4295">
        <f t="shared" si="1085"/>
        <v>0.51460910746108779</v>
      </c>
      <c r="W4295">
        <f t="shared" si="1086"/>
        <v>0.62588633375507108</v>
      </c>
      <c r="X4295">
        <f t="shared" si="1087"/>
        <v>0.23560431855972183</v>
      </c>
      <c r="Y4295">
        <f t="shared" si="1088"/>
        <v>1</v>
      </c>
      <c r="Z4295" t="s">
        <v>4327</v>
      </c>
    </row>
    <row r="4296" spans="1:26" x14ac:dyDescent="0.25">
      <c r="A4296" t="s">
        <v>26</v>
      </c>
      <c r="B4296" t="s">
        <v>30</v>
      </c>
      <c r="C4296" t="s">
        <v>35</v>
      </c>
      <c r="D4296">
        <v>0</v>
      </c>
      <c r="F4296">
        <v>1</v>
      </c>
      <c r="G4296">
        <v>89.8</v>
      </c>
      <c r="H4296">
        <f t="shared" si="1073"/>
        <v>1</v>
      </c>
      <c r="I4296">
        <f t="shared" si="1074"/>
        <v>0</v>
      </c>
      <c r="J4296">
        <f t="shared" si="1075"/>
        <v>0</v>
      </c>
      <c r="K4296">
        <f t="shared" si="1076"/>
        <v>1</v>
      </c>
      <c r="L4296">
        <f t="shared" si="1077"/>
        <v>0</v>
      </c>
      <c r="M4296">
        <f t="shared" si="1078"/>
        <v>1</v>
      </c>
      <c r="N4296">
        <f t="shared" si="1079"/>
        <v>0</v>
      </c>
      <c r="O4296">
        <f t="shared" si="1080"/>
        <v>0</v>
      </c>
      <c r="P4296">
        <v>14</v>
      </c>
      <c r="Q4296">
        <f t="shared" si="1081"/>
        <v>0</v>
      </c>
      <c r="R4296">
        <f t="shared" si="1082"/>
        <v>1</v>
      </c>
      <c r="S4296">
        <f t="shared" si="1083"/>
        <v>0</v>
      </c>
      <c r="T4296">
        <f t="shared" si="1084"/>
        <v>0</v>
      </c>
      <c r="U4296">
        <v>1</v>
      </c>
      <c r="V4296">
        <f t="shared" si="1085"/>
        <v>0.40262974479129809</v>
      </c>
      <c r="W4296">
        <f t="shared" si="1086"/>
        <v>0.5993193202625311</v>
      </c>
      <c r="X4296">
        <f t="shared" si="1087"/>
        <v>0.35685122180810963</v>
      </c>
      <c r="Y4296">
        <f t="shared" si="1088"/>
        <v>1</v>
      </c>
      <c r="Z4296" t="s">
        <v>4328</v>
      </c>
    </row>
    <row r="4297" spans="1:26" x14ac:dyDescent="0.25">
      <c r="A4297" t="s">
        <v>29</v>
      </c>
      <c r="B4297" t="s">
        <v>38</v>
      </c>
      <c r="C4297" t="s">
        <v>35</v>
      </c>
      <c r="D4297">
        <v>0</v>
      </c>
      <c r="F4297">
        <v>1</v>
      </c>
      <c r="G4297">
        <v>85.15</v>
      </c>
      <c r="H4297">
        <f t="shared" si="1073"/>
        <v>1</v>
      </c>
      <c r="I4297">
        <f t="shared" si="1074"/>
        <v>0</v>
      </c>
      <c r="J4297">
        <f t="shared" si="1075"/>
        <v>0</v>
      </c>
      <c r="K4297">
        <f t="shared" si="1076"/>
        <v>1</v>
      </c>
      <c r="L4297">
        <f t="shared" si="1077"/>
        <v>0</v>
      </c>
      <c r="M4297">
        <f t="shared" si="1078"/>
        <v>0</v>
      </c>
      <c r="N4297">
        <f t="shared" si="1079"/>
        <v>1</v>
      </c>
      <c r="O4297">
        <f t="shared" si="1080"/>
        <v>0</v>
      </c>
      <c r="P4297">
        <v>12</v>
      </c>
      <c r="Q4297">
        <f t="shared" si="1081"/>
        <v>0</v>
      </c>
      <c r="R4297">
        <f t="shared" si="1082"/>
        <v>0</v>
      </c>
      <c r="S4297">
        <f t="shared" si="1083"/>
        <v>1</v>
      </c>
      <c r="T4297">
        <f t="shared" si="1084"/>
        <v>0</v>
      </c>
      <c r="U4297">
        <v>0</v>
      </c>
      <c r="V4297">
        <f t="shared" si="1085"/>
        <v>0.13275356842263517</v>
      </c>
      <c r="W4297">
        <f t="shared" si="1086"/>
        <v>0.53313973652225921</v>
      </c>
      <c r="X4297">
        <f t="shared" si="1087"/>
        <v>1.7623509928943275E-2</v>
      </c>
      <c r="Y4297">
        <f t="shared" si="1088"/>
        <v>0</v>
      </c>
      <c r="Z4297" t="s">
        <v>4329</v>
      </c>
    </row>
    <row r="4298" spans="1:26" x14ac:dyDescent="0.25">
      <c r="A4298" t="s">
        <v>29</v>
      </c>
      <c r="B4298" t="s">
        <v>33</v>
      </c>
      <c r="C4298" t="s">
        <v>25</v>
      </c>
      <c r="D4298">
        <v>1</v>
      </c>
      <c r="F4298">
        <v>1</v>
      </c>
      <c r="G4298">
        <v>60.95</v>
      </c>
      <c r="H4298">
        <f t="shared" si="1073"/>
        <v>0</v>
      </c>
      <c r="I4298">
        <f t="shared" si="1074"/>
        <v>1</v>
      </c>
      <c r="J4298">
        <f t="shared" si="1075"/>
        <v>1</v>
      </c>
      <c r="K4298">
        <f t="shared" si="1076"/>
        <v>0</v>
      </c>
      <c r="L4298">
        <f t="shared" si="1077"/>
        <v>0</v>
      </c>
      <c r="M4298">
        <f t="shared" si="1078"/>
        <v>0</v>
      </c>
      <c r="N4298">
        <f t="shared" si="1079"/>
        <v>1</v>
      </c>
      <c r="O4298">
        <f t="shared" si="1080"/>
        <v>0</v>
      </c>
      <c r="P4298">
        <v>67</v>
      </c>
      <c r="Q4298">
        <f t="shared" si="1081"/>
        <v>0</v>
      </c>
      <c r="R4298">
        <f t="shared" si="1082"/>
        <v>0</v>
      </c>
      <c r="S4298">
        <f t="shared" si="1083"/>
        <v>0</v>
      </c>
      <c r="T4298">
        <f t="shared" si="1084"/>
        <v>1</v>
      </c>
      <c r="U4298">
        <v>0</v>
      </c>
      <c r="V4298">
        <f t="shared" si="1085"/>
        <v>8.1332978322116833E-2</v>
      </c>
      <c r="W4298">
        <f t="shared" si="1086"/>
        <v>0.52032204319874986</v>
      </c>
      <c r="X4298">
        <f t="shared" si="1087"/>
        <v>6.6150533627459271E-3</v>
      </c>
      <c r="Y4298">
        <f t="shared" si="1088"/>
        <v>0</v>
      </c>
      <c r="Z4298" t="s">
        <v>4330</v>
      </c>
    </row>
    <row r="4299" spans="1:26" x14ac:dyDescent="0.25">
      <c r="A4299" t="s">
        <v>26</v>
      </c>
      <c r="B4299" t="s">
        <v>27</v>
      </c>
      <c r="C4299" t="s">
        <v>25</v>
      </c>
      <c r="D4299">
        <v>0</v>
      </c>
      <c r="F4299">
        <v>1</v>
      </c>
      <c r="G4299">
        <v>72.25</v>
      </c>
      <c r="H4299">
        <f t="shared" si="1073"/>
        <v>1</v>
      </c>
      <c r="I4299">
        <f t="shared" si="1074"/>
        <v>0</v>
      </c>
      <c r="J4299">
        <f t="shared" si="1075"/>
        <v>1</v>
      </c>
      <c r="K4299">
        <f t="shared" si="1076"/>
        <v>0</v>
      </c>
      <c r="L4299">
        <f t="shared" si="1077"/>
        <v>0</v>
      </c>
      <c r="M4299">
        <f t="shared" si="1078"/>
        <v>1</v>
      </c>
      <c r="N4299">
        <f t="shared" si="1079"/>
        <v>0</v>
      </c>
      <c r="O4299">
        <f t="shared" si="1080"/>
        <v>0</v>
      </c>
      <c r="P4299">
        <v>35</v>
      </c>
      <c r="Q4299">
        <f t="shared" si="1081"/>
        <v>1</v>
      </c>
      <c r="R4299">
        <f t="shared" si="1082"/>
        <v>0</v>
      </c>
      <c r="S4299">
        <f t="shared" si="1083"/>
        <v>0</v>
      </c>
      <c r="T4299">
        <f t="shared" si="1084"/>
        <v>0</v>
      </c>
      <c r="U4299">
        <v>1</v>
      </c>
      <c r="V4299">
        <f t="shared" si="1085"/>
        <v>0.50717349676877199</v>
      </c>
      <c r="W4299">
        <f t="shared" si="1086"/>
        <v>0.62414364274618928</v>
      </c>
      <c r="X4299">
        <f t="shared" si="1087"/>
        <v>0.24287796228711958</v>
      </c>
      <c r="Y4299">
        <f t="shared" si="1088"/>
        <v>1</v>
      </c>
      <c r="Z4299" t="s">
        <v>4331</v>
      </c>
    </row>
    <row r="4300" spans="1:26" x14ac:dyDescent="0.25">
      <c r="A4300" t="s">
        <v>45</v>
      </c>
      <c r="B4300" t="s">
        <v>30</v>
      </c>
      <c r="C4300" t="s">
        <v>25</v>
      </c>
      <c r="D4300">
        <v>0</v>
      </c>
      <c r="F4300">
        <v>1</v>
      </c>
      <c r="G4300">
        <v>73.55</v>
      </c>
      <c r="H4300">
        <f t="shared" si="1073"/>
        <v>1</v>
      </c>
      <c r="I4300">
        <f t="shared" si="1074"/>
        <v>0</v>
      </c>
      <c r="J4300">
        <f t="shared" si="1075"/>
        <v>1</v>
      </c>
      <c r="K4300">
        <f t="shared" si="1076"/>
        <v>0</v>
      </c>
      <c r="L4300">
        <f t="shared" si="1077"/>
        <v>0</v>
      </c>
      <c r="M4300">
        <f t="shared" si="1078"/>
        <v>0</v>
      </c>
      <c r="N4300">
        <f t="shared" si="1079"/>
        <v>0</v>
      </c>
      <c r="O4300">
        <f t="shared" si="1080"/>
        <v>1</v>
      </c>
      <c r="P4300">
        <v>45</v>
      </c>
      <c r="Q4300">
        <f t="shared" si="1081"/>
        <v>0</v>
      </c>
      <c r="R4300">
        <f t="shared" si="1082"/>
        <v>1</v>
      </c>
      <c r="S4300">
        <f t="shared" si="1083"/>
        <v>0</v>
      </c>
      <c r="T4300">
        <f t="shared" si="1084"/>
        <v>0</v>
      </c>
      <c r="U4300">
        <v>0</v>
      </c>
      <c r="V4300">
        <f t="shared" si="1085"/>
        <v>4.1043020483601922E-2</v>
      </c>
      <c r="W4300">
        <f t="shared" si="1086"/>
        <v>0.51025931498474475</v>
      </c>
      <c r="X4300">
        <f t="shared" si="1087"/>
        <v>1.6845295304173669E-3</v>
      </c>
      <c r="Y4300">
        <f t="shared" si="1088"/>
        <v>0</v>
      </c>
      <c r="Z4300" t="s">
        <v>4332</v>
      </c>
    </row>
    <row r="4301" spans="1:26" x14ac:dyDescent="0.25">
      <c r="A4301" t="s">
        <v>26</v>
      </c>
      <c r="B4301" t="s">
        <v>30</v>
      </c>
      <c r="C4301" t="s">
        <v>25</v>
      </c>
      <c r="D4301">
        <v>0</v>
      </c>
      <c r="F4301">
        <v>1</v>
      </c>
      <c r="G4301">
        <v>46</v>
      </c>
      <c r="H4301">
        <f t="shared" si="1073"/>
        <v>1</v>
      </c>
      <c r="I4301">
        <f t="shared" si="1074"/>
        <v>0</v>
      </c>
      <c r="J4301">
        <f t="shared" si="1075"/>
        <v>1</v>
      </c>
      <c r="K4301">
        <f t="shared" si="1076"/>
        <v>0</v>
      </c>
      <c r="L4301">
        <f t="shared" si="1077"/>
        <v>0</v>
      </c>
      <c r="M4301">
        <f t="shared" si="1078"/>
        <v>1</v>
      </c>
      <c r="N4301">
        <f t="shared" si="1079"/>
        <v>0</v>
      </c>
      <c r="O4301">
        <f t="shared" si="1080"/>
        <v>0</v>
      </c>
      <c r="P4301">
        <v>10</v>
      </c>
      <c r="Q4301">
        <f t="shared" si="1081"/>
        <v>0</v>
      </c>
      <c r="R4301">
        <f t="shared" si="1082"/>
        <v>1</v>
      </c>
      <c r="S4301">
        <f t="shared" si="1083"/>
        <v>0</v>
      </c>
      <c r="T4301">
        <f t="shared" si="1084"/>
        <v>0</v>
      </c>
      <c r="U4301">
        <v>0</v>
      </c>
      <c r="V4301">
        <f t="shared" si="1085"/>
        <v>0.34317139754252063</v>
      </c>
      <c r="W4301">
        <f t="shared" si="1086"/>
        <v>0.58496068703466131</v>
      </c>
      <c r="X4301">
        <f t="shared" si="1087"/>
        <v>0.11776660809128674</v>
      </c>
      <c r="Y4301">
        <f t="shared" si="1088"/>
        <v>1</v>
      </c>
      <c r="Z4301" t="s">
        <v>4333</v>
      </c>
    </row>
    <row r="4302" spans="1:26" x14ac:dyDescent="0.25">
      <c r="A4302" t="s">
        <v>26</v>
      </c>
      <c r="B4302" t="s">
        <v>33</v>
      </c>
      <c r="C4302" t="s">
        <v>25</v>
      </c>
      <c r="D4302">
        <v>1</v>
      </c>
      <c r="F4302">
        <v>1</v>
      </c>
      <c r="G4302">
        <v>58.55</v>
      </c>
      <c r="H4302">
        <f t="shared" si="1073"/>
        <v>0</v>
      </c>
      <c r="I4302">
        <f t="shared" si="1074"/>
        <v>1</v>
      </c>
      <c r="J4302">
        <f t="shared" si="1075"/>
        <v>1</v>
      </c>
      <c r="K4302">
        <f t="shared" si="1076"/>
        <v>0</v>
      </c>
      <c r="L4302">
        <f t="shared" si="1077"/>
        <v>0</v>
      </c>
      <c r="M4302">
        <f t="shared" si="1078"/>
        <v>1</v>
      </c>
      <c r="N4302">
        <f t="shared" si="1079"/>
        <v>0</v>
      </c>
      <c r="O4302">
        <f t="shared" si="1080"/>
        <v>0</v>
      </c>
      <c r="P4302">
        <v>29</v>
      </c>
      <c r="Q4302">
        <f t="shared" si="1081"/>
        <v>0</v>
      </c>
      <c r="R4302">
        <f t="shared" si="1082"/>
        <v>0</v>
      </c>
      <c r="S4302">
        <f t="shared" si="1083"/>
        <v>0</v>
      </c>
      <c r="T4302">
        <f t="shared" si="1084"/>
        <v>1</v>
      </c>
      <c r="U4302">
        <v>0</v>
      </c>
      <c r="V4302">
        <f t="shared" si="1085"/>
        <v>0.34904609387220598</v>
      </c>
      <c r="W4302">
        <f t="shared" si="1086"/>
        <v>0.58638624006940454</v>
      </c>
      <c r="X4302">
        <f t="shared" si="1087"/>
        <v>0.12183317564744482</v>
      </c>
      <c r="Y4302">
        <f t="shared" si="1088"/>
        <v>1</v>
      </c>
      <c r="Z4302" t="s">
        <v>4334</v>
      </c>
    </row>
    <row r="4303" spans="1:26" x14ac:dyDescent="0.25">
      <c r="A4303" t="s">
        <v>29</v>
      </c>
      <c r="B4303" t="s">
        <v>33</v>
      </c>
      <c r="C4303" t="s">
        <v>23</v>
      </c>
      <c r="D4303">
        <v>0</v>
      </c>
      <c r="F4303">
        <v>1</v>
      </c>
      <c r="G4303">
        <v>24.6</v>
      </c>
      <c r="H4303">
        <f t="shared" si="1073"/>
        <v>1</v>
      </c>
      <c r="I4303">
        <f t="shared" si="1074"/>
        <v>0</v>
      </c>
      <c r="J4303">
        <f t="shared" si="1075"/>
        <v>0</v>
      </c>
      <c r="K4303">
        <f t="shared" si="1076"/>
        <v>0</v>
      </c>
      <c r="L4303">
        <f t="shared" si="1077"/>
        <v>1</v>
      </c>
      <c r="M4303">
        <f t="shared" si="1078"/>
        <v>0</v>
      </c>
      <c r="N4303">
        <f t="shared" si="1079"/>
        <v>1</v>
      </c>
      <c r="O4303">
        <f t="shared" si="1080"/>
        <v>0</v>
      </c>
      <c r="P4303">
        <v>24</v>
      </c>
      <c r="Q4303">
        <f t="shared" si="1081"/>
        <v>0</v>
      </c>
      <c r="R4303">
        <f t="shared" si="1082"/>
        <v>0</v>
      </c>
      <c r="S4303">
        <f t="shared" si="1083"/>
        <v>0</v>
      </c>
      <c r="T4303">
        <f t="shared" si="1084"/>
        <v>1</v>
      </c>
      <c r="U4303">
        <v>0</v>
      </c>
      <c r="V4303">
        <f t="shared" si="1085"/>
        <v>-4.0668951297088661E-3</v>
      </c>
      <c r="W4303">
        <f t="shared" si="1086"/>
        <v>0.49898327761892391</v>
      </c>
      <c r="X4303">
        <f t="shared" si="1087"/>
        <v>1.6539635996049694E-5</v>
      </c>
      <c r="Y4303">
        <f t="shared" si="1088"/>
        <v>0</v>
      </c>
      <c r="Z4303" t="s">
        <v>4335</v>
      </c>
    </row>
    <row r="4304" spans="1:26" x14ac:dyDescent="0.25">
      <c r="A4304" t="s">
        <v>45</v>
      </c>
      <c r="B4304" t="s">
        <v>30</v>
      </c>
      <c r="C4304" t="s">
        <v>23</v>
      </c>
      <c r="D4304">
        <v>0</v>
      </c>
      <c r="F4304">
        <v>1</v>
      </c>
      <c r="G4304">
        <v>19.75</v>
      </c>
      <c r="H4304">
        <f t="shared" si="1073"/>
        <v>1</v>
      </c>
      <c r="I4304">
        <f t="shared" si="1074"/>
        <v>0</v>
      </c>
      <c r="J4304">
        <f t="shared" si="1075"/>
        <v>0</v>
      </c>
      <c r="K4304">
        <f t="shared" si="1076"/>
        <v>0</v>
      </c>
      <c r="L4304">
        <f t="shared" si="1077"/>
        <v>1</v>
      </c>
      <c r="M4304">
        <f t="shared" si="1078"/>
        <v>0</v>
      </c>
      <c r="N4304">
        <f t="shared" si="1079"/>
        <v>0</v>
      </c>
      <c r="O4304">
        <f t="shared" si="1080"/>
        <v>1</v>
      </c>
      <c r="P4304">
        <v>66</v>
      </c>
      <c r="Q4304">
        <f t="shared" si="1081"/>
        <v>0</v>
      </c>
      <c r="R4304">
        <f t="shared" si="1082"/>
        <v>1</v>
      </c>
      <c r="S4304">
        <f t="shared" si="1083"/>
        <v>0</v>
      </c>
      <c r="T4304">
        <f t="shared" si="1084"/>
        <v>0</v>
      </c>
      <c r="U4304">
        <v>0</v>
      </c>
      <c r="V4304">
        <f t="shared" si="1085"/>
        <v>-6.6699200665483141E-2</v>
      </c>
      <c r="W4304">
        <f t="shared" si="1086"/>
        <v>0.48333137896582073</v>
      </c>
      <c r="X4304">
        <f t="shared" si="1087"/>
        <v>4.4487833694143867E-3</v>
      </c>
      <c r="Y4304">
        <f t="shared" si="1088"/>
        <v>0</v>
      </c>
      <c r="Z4304" t="s">
        <v>4336</v>
      </c>
    </row>
    <row r="4305" spans="1:26" x14ac:dyDescent="0.25">
      <c r="A4305" t="s">
        <v>29</v>
      </c>
      <c r="B4305" t="s">
        <v>30</v>
      </c>
      <c r="C4305" t="s">
        <v>35</v>
      </c>
      <c r="D4305">
        <v>0</v>
      </c>
      <c r="F4305">
        <v>1</v>
      </c>
      <c r="G4305">
        <v>86.35</v>
      </c>
      <c r="H4305">
        <f t="shared" si="1073"/>
        <v>1</v>
      </c>
      <c r="I4305">
        <f t="shared" si="1074"/>
        <v>0</v>
      </c>
      <c r="J4305">
        <f t="shared" si="1075"/>
        <v>0</v>
      </c>
      <c r="K4305">
        <f t="shared" si="1076"/>
        <v>1</v>
      </c>
      <c r="L4305">
        <f t="shared" si="1077"/>
        <v>0</v>
      </c>
      <c r="M4305">
        <f t="shared" si="1078"/>
        <v>0</v>
      </c>
      <c r="N4305">
        <f t="shared" si="1079"/>
        <v>1</v>
      </c>
      <c r="O4305">
        <f t="shared" si="1080"/>
        <v>0</v>
      </c>
      <c r="P4305">
        <v>51</v>
      </c>
      <c r="Q4305">
        <f t="shared" si="1081"/>
        <v>0</v>
      </c>
      <c r="R4305">
        <f t="shared" si="1082"/>
        <v>1</v>
      </c>
      <c r="S4305">
        <f t="shared" si="1083"/>
        <v>0</v>
      </c>
      <c r="T4305">
        <f t="shared" si="1084"/>
        <v>0</v>
      </c>
      <c r="U4305">
        <v>0</v>
      </c>
      <c r="V4305">
        <f t="shared" si="1085"/>
        <v>0.12093298581401268</v>
      </c>
      <c r="W4305">
        <f t="shared" si="1086"/>
        <v>0.53019645402808424</v>
      </c>
      <c r="X4305">
        <f t="shared" si="1087"/>
        <v>1.4624787057892193E-2</v>
      </c>
      <c r="Y4305">
        <f t="shared" si="1088"/>
        <v>0</v>
      </c>
      <c r="Z4305" t="s">
        <v>4337</v>
      </c>
    </row>
    <row r="4306" spans="1:26" x14ac:dyDescent="0.25">
      <c r="A4306" t="s">
        <v>45</v>
      </c>
      <c r="B4306" t="s">
        <v>30</v>
      </c>
      <c r="C4306" t="s">
        <v>23</v>
      </c>
      <c r="D4306">
        <v>0</v>
      </c>
      <c r="F4306">
        <v>1</v>
      </c>
      <c r="G4306">
        <v>25.5</v>
      </c>
      <c r="H4306">
        <f t="shared" si="1073"/>
        <v>1</v>
      </c>
      <c r="I4306">
        <f t="shared" si="1074"/>
        <v>0</v>
      </c>
      <c r="J4306">
        <f t="shared" si="1075"/>
        <v>0</v>
      </c>
      <c r="K4306">
        <f t="shared" si="1076"/>
        <v>0</v>
      </c>
      <c r="L4306">
        <f t="shared" si="1077"/>
        <v>1</v>
      </c>
      <c r="M4306">
        <f t="shared" si="1078"/>
        <v>0</v>
      </c>
      <c r="N4306">
        <f t="shared" si="1079"/>
        <v>0</v>
      </c>
      <c r="O4306">
        <f t="shared" si="1080"/>
        <v>1</v>
      </c>
      <c r="P4306">
        <v>45</v>
      </c>
      <c r="Q4306">
        <f t="shared" si="1081"/>
        <v>0</v>
      </c>
      <c r="R4306">
        <f t="shared" si="1082"/>
        <v>1</v>
      </c>
      <c r="S4306">
        <f t="shared" si="1083"/>
        <v>0</v>
      </c>
      <c r="T4306">
        <f t="shared" si="1084"/>
        <v>0</v>
      </c>
      <c r="U4306">
        <v>0</v>
      </c>
      <c r="V4306">
        <f t="shared" si="1085"/>
        <v>-6.2597801301104941E-2</v>
      </c>
      <c r="W4306">
        <f t="shared" si="1086"/>
        <v>0.48435565785077689</v>
      </c>
      <c r="X4306">
        <f t="shared" si="1087"/>
        <v>3.9184847277326153E-3</v>
      </c>
      <c r="Y4306">
        <f t="shared" si="1088"/>
        <v>0</v>
      </c>
      <c r="Z4306" t="s">
        <v>4338</v>
      </c>
    </row>
    <row r="4307" spans="1:26" x14ac:dyDescent="0.25">
      <c r="A4307" t="s">
        <v>29</v>
      </c>
      <c r="B4307" t="s">
        <v>38</v>
      </c>
      <c r="C4307" t="s">
        <v>23</v>
      </c>
      <c r="D4307">
        <v>0</v>
      </c>
      <c r="F4307">
        <v>1</v>
      </c>
      <c r="G4307">
        <v>19</v>
      </c>
      <c r="H4307">
        <f t="shared" si="1073"/>
        <v>1</v>
      </c>
      <c r="I4307">
        <f t="shared" si="1074"/>
        <v>0</v>
      </c>
      <c r="J4307">
        <f t="shared" si="1075"/>
        <v>0</v>
      </c>
      <c r="K4307">
        <f t="shared" si="1076"/>
        <v>0</v>
      </c>
      <c r="L4307">
        <f t="shared" si="1077"/>
        <v>1</v>
      </c>
      <c r="M4307">
        <f t="shared" si="1078"/>
        <v>0</v>
      </c>
      <c r="N4307">
        <f t="shared" si="1079"/>
        <v>1</v>
      </c>
      <c r="O4307">
        <f t="shared" si="1080"/>
        <v>0</v>
      </c>
      <c r="P4307">
        <v>49</v>
      </c>
      <c r="Q4307">
        <f t="shared" si="1081"/>
        <v>0</v>
      </c>
      <c r="R4307">
        <f t="shared" si="1082"/>
        <v>0</v>
      </c>
      <c r="S4307">
        <f t="shared" si="1083"/>
        <v>1</v>
      </c>
      <c r="T4307">
        <f t="shared" si="1084"/>
        <v>0</v>
      </c>
      <c r="U4307">
        <v>0</v>
      </c>
      <c r="V4307">
        <f t="shared" si="1085"/>
        <v>-1.2797605442882765E-2</v>
      </c>
      <c r="W4307">
        <f t="shared" si="1086"/>
        <v>0.4968006423047151</v>
      </c>
      <c r="X4307">
        <f t="shared" si="1087"/>
        <v>1.6377870507170258E-4</v>
      </c>
      <c r="Y4307">
        <f t="shared" si="1088"/>
        <v>0</v>
      </c>
      <c r="Z4307" t="s">
        <v>4339</v>
      </c>
    </row>
    <row r="4308" spans="1:26" x14ac:dyDescent="0.25">
      <c r="A4308" t="s">
        <v>45</v>
      </c>
      <c r="B4308" t="s">
        <v>30</v>
      </c>
      <c r="C4308" t="s">
        <v>23</v>
      </c>
      <c r="D4308">
        <v>0</v>
      </c>
      <c r="F4308">
        <v>1</v>
      </c>
      <c r="G4308">
        <v>19.55</v>
      </c>
      <c r="H4308">
        <f t="shared" si="1073"/>
        <v>1</v>
      </c>
      <c r="I4308">
        <f t="shared" si="1074"/>
        <v>0</v>
      </c>
      <c r="J4308">
        <f t="shared" si="1075"/>
        <v>0</v>
      </c>
      <c r="K4308">
        <f t="shared" si="1076"/>
        <v>0</v>
      </c>
      <c r="L4308">
        <f t="shared" si="1077"/>
        <v>1</v>
      </c>
      <c r="M4308">
        <f t="shared" si="1078"/>
        <v>0</v>
      </c>
      <c r="N4308">
        <f t="shared" si="1079"/>
        <v>0</v>
      </c>
      <c r="O4308">
        <f t="shared" si="1080"/>
        <v>1</v>
      </c>
      <c r="P4308">
        <v>29</v>
      </c>
      <c r="Q4308">
        <f t="shared" si="1081"/>
        <v>0</v>
      </c>
      <c r="R4308">
        <f t="shared" si="1082"/>
        <v>1</v>
      </c>
      <c r="S4308">
        <f t="shared" si="1083"/>
        <v>0</v>
      </c>
      <c r="T4308">
        <f t="shared" si="1084"/>
        <v>0</v>
      </c>
      <c r="U4308">
        <v>0</v>
      </c>
      <c r="V4308">
        <f t="shared" si="1085"/>
        <v>-6.7011011748096497E-2</v>
      </c>
      <c r="W4308">
        <f t="shared" si="1086"/>
        <v>0.48325351323500632</v>
      </c>
      <c r="X4308">
        <f t="shared" si="1087"/>
        <v>4.490475695503527E-3</v>
      </c>
      <c r="Y4308">
        <f t="shared" si="1088"/>
        <v>0</v>
      </c>
      <c r="Z4308" t="s">
        <v>4340</v>
      </c>
    </row>
    <row r="4309" spans="1:26" x14ac:dyDescent="0.25">
      <c r="A4309" t="s">
        <v>26</v>
      </c>
      <c r="B4309" t="s">
        <v>38</v>
      </c>
      <c r="C4309" t="s">
        <v>35</v>
      </c>
      <c r="D4309">
        <v>0</v>
      </c>
      <c r="F4309">
        <v>1</v>
      </c>
      <c r="G4309">
        <v>110.1</v>
      </c>
      <c r="H4309">
        <f t="shared" si="1073"/>
        <v>1</v>
      </c>
      <c r="I4309">
        <f t="shared" si="1074"/>
        <v>0</v>
      </c>
      <c r="J4309">
        <f t="shared" si="1075"/>
        <v>0</v>
      </c>
      <c r="K4309">
        <f t="shared" si="1076"/>
        <v>1</v>
      </c>
      <c r="L4309">
        <f t="shared" si="1077"/>
        <v>0</v>
      </c>
      <c r="M4309">
        <f t="shared" si="1078"/>
        <v>1</v>
      </c>
      <c r="N4309">
        <f t="shared" si="1079"/>
        <v>0</v>
      </c>
      <c r="O4309">
        <f t="shared" si="1080"/>
        <v>0</v>
      </c>
      <c r="P4309">
        <v>40</v>
      </c>
      <c r="Q4309">
        <f t="shared" si="1081"/>
        <v>0</v>
      </c>
      <c r="R4309">
        <f t="shared" si="1082"/>
        <v>0</v>
      </c>
      <c r="S4309">
        <f t="shared" si="1083"/>
        <v>1</v>
      </c>
      <c r="T4309">
        <f t="shared" si="1084"/>
        <v>0</v>
      </c>
      <c r="U4309">
        <v>0</v>
      </c>
      <c r="V4309">
        <f t="shared" si="1085"/>
        <v>0.44797001878085607</v>
      </c>
      <c r="W4309">
        <f t="shared" si="1086"/>
        <v>0.61015647946718143</v>
      </c>
      <c r="X4309">
        <f t="shared" si="1087"/>
        <v>0.20067713772652054</v>
      </c>
      <c r="Y4309">
        <f t="shared" si="1088"/>
        <v>1</v>
      </c>
      <c r="Z4309" t="s">
        <v>4341</v>
      </c>
    </row>
    <row r="4310" spans="1:26" x14ac:dyDescent="0.25">
      <c r="A4310" t="s">
        <v>26</v>
      </c>
      <c r="B4310" t="s">
        <v>27</v>
      </c>
      <c r="C4310" t="s">
        <v>35</v>
      </c>
      <c r="D4310">
        <v>1</v>
      </c>
      <c r="F4310">
        <v>1</v>
      </c>
      <c r="G4310">
        <v>96.55</v>
      </c>
      <c r="H4310">
        <f t="shared" si="1073"/>
        <v>0</v>
      </c>
      <c r="I4310">
        <f t="shared" si="1074"/>
        <v>1</v>
      </c>
      <c r="J4310">
        <f t="shared" si="1075"/>
        <v>0</v>
      </c>
      <c r="K4310">
        <f t="shared" si="1076"/>
        <v>1</v>
      </c>
      <c r="L4310">
        <f t="shared" si="1077"/>
        <v>0</v>
      </c>
      <c r="M4310">
        <f t="shared" si="1078"/>
        <v>1</v>
      </c>
      <c r="N4310">
        <f t="shared" si="1079"/>
        <v>0</v>
      </c>
      <c r="O4310">
        <f t="shared" si="1080"/>
        <v>0</v>
      </c>
      <c r="P4310">
        <v>37</v>
      </c>
      <c r="Q4310">
        <f t="shared" si="1081"/>
        <v>1</v>
      </c>
      <c r="R4310">
        <f t="shared" si="1082"/>
        <v>0</v>
      </c>
      <c r="S4310">
        <f t="shared" si="1083"/>
        <v>0</v>
      </c>
      <c r="T4310">
        <f t="shared" si="1084"/>
        <v>0</v>
      </c>
      <c r="U4310">
        <v>1</v>
      </c>
      <c r="V4310">
        <f t="shared" si="1085"/>
        <v>0.54992171256705003</v>
      </c>
      <c r="W4310">
        <f t="shared" si="1086"/>
        <v>0.63411742753726008</v>
      </c>
      <c r="X4310">
        <f t="shared" si="1087"/>
        <v>0.20257046481857713</v>
      </c>
      <c r="Y4310">
        <f t="shared" si="1088"/>
        <v>1</v>
      </c>
      <c r="Z4310" t="s">
        <v>4342</v>
      </c>
    </row>
    <row r="4311" spans="1:26" x14ac:dyDescent="0.25">
      <c r="A4311" t="s">
        <v>26</v>
      </c>
      <c r="B4311" t="s">
        <v>27</v>
      </c>
      <c r="C4311" t="s">
        <v>35</v>
      </c>
      <c r="D4311">
        <v>0</v>
      </c>
      <c r="F4311">
        <v>1</v>
      </c>
      <c r="G4311">
        <v>69.75</v>
      </c>
      <c r="H4311">
        <f t="shared" si="1073"/>
        <v>1</v>
      </c>
      <c r="I4311">
        <f t="shared" si="1074"/>
        <v>0</v>
      </c>
      <c r="J4311">
        <f t="shared" si="1075"/>
        <v>0</v>
      </c>
      <c r="K4311">
        <f t="shared" si="1076"/>
        <v>1</v>
      </c>
      <c r="L4311">
        <f t="shared" si="1077"/>
        <v>0</v>
      </c>
      <c r="M4311">
        <f t="shared" si="1078"/>
        <v>1</v>
      </c>
      <c r="N4311">
        <f t="shared" si="1079"/>
        <v>0</v>
      </c>
      <c r="O4311">
        <f t="shared" si="1080"/>
        <v>0</v>
      </c>
      <c r="P4311">
        <v>25</v>
      </c>
      <c r="Q4311">
        <f t="shared" si="1081"/>
        <v>1</v>
      </c>
      <c r="R4311">
        <f t="shared" si="1082"/>
        <v>0</v>
      </c>
      <c r="S4311">
        <f t="shared" si="1083"/>
        <v>0</v>
      </c>
      <c r="T4311">
        <f t="shared" si="1084"/>
        <v>0</v>
      </c>
      <c r="U4311">
        <v>0</v>
      </c>
      <c r="V4311">
        <f t="shared" si="1085"/>
        <v>0.50327585823610499</v>
      </c>
      <c r="W4311">
        <f t="shared" si="1086"/>
        <v>0.62322886065583716</v>
      </c>
      <c r="X4311">
        <f t="shared" si="1087"/>
        <v>0.25328658948328803</v>
      </c>
      <c r="Y4311">
        <f t="shared" si="1088"/>
        <v>1</v>
      </c>
      <c r="Z4311" t="s">
        <v>4343</v>
      </c>
    </row>
    <row r="4312" spans="1:26" x14ac:dyDescent="0.25">
      <c r="A4312" t="s">
        <v>26</v>
      </c>
      <c r="B4312" t="s">
        <v>27</v>
      </c>
      <c r="C4312" t="s">
        <v>25</v>
      </c>
      <c r="D4312">
        <v>0</v>
      </c>
      <c r="F4312">
        <v>1</v>
      </c>
      <c r="G4312">
        <v>50.6</v>
      </c>
      <c r="H4312">
        <f t="shared" si="1073"/>
        <v>1</v>
      </c>
      <c r="I4312">
        <f t="shared" si="1074"/>
        <v>0</v>
      </c>
      <c r="J4312">
        <f t="shared" si="1075"/>
        <v>1</v>
      </c>
      <c r="K4312">
        <f t="shared" si="1076"/>
        <v>0</v>
      </c>
      <c r="L4312">
        <f t="shared" si="1077"/>
        <v>0</v>
      </c>
      <c r="M4312">
        <f t="shared" si="1078"/>
        <v>1</v>
      </c>
      <c r="N4312">
        <f t="shared" si="1079"/>
        <v>0</v>
      </c>
      <c r="O4312">
        <f t="shared" si="1080"/>
        <v>0</v>
      </c>
      <c r="P4312">
        <v>22</v>
      </c>
      <c r="Q4312">
        <f t="shared" si="1081"/>
        <v>1</v>
      </c>
      <c r="R4312">
        <f t="shared" si="1082"/>
        <v>0</v>
      </c>
      <c r="S4312">
        <f t="shared" si="1083"/>
        <v>0</v>
      </c>
      <c r="T4312">
        <f t="shared" si="1084"/>
        <v>0</v>
      </c>
      <c r="U4312">
        <v>0</v>
      </c>
      <c r="V4312">
        <f t="shared" si="1085"/>
        <v>0.47341994707587642</v>
      </c>
      <c r="W4312">
        <f t="shared" si="1086"/>
        <v>0.6161928919196652</v>
      </c>
      <c r="X4312">
        <f t="shared" si="1087"/>
        <v>0.22412644628932563</v>
      </c>
      <c r="Y4312">
        <f t="shared" si="1088"/>
        <v>1</v>
      </c>
      <c r="Z4312" t="s">
        <v>4344</v>
      </c>
    </row>
    <row r="4313" spans="1:26" x14ac:dyDescent="0.25">
      <c r="A4313" t="s">
        <v>45</v>
      </c>
      <c r="B4313" t="s">
        <v>33</v>
      </c>
      <c r="C4313" t="s">
        <v>25</v>
      </c>
      <c r="D4313">
        <v>0</v>
      </c>
      <c r="F4313">
        <v>1</v>
      </c>
      <c r="G4313">
        <v>65.599999999999994</v>
      </c>
      <c r="H4313">
        <f t="shared" si="1073"/>
        <v>1</v>
      </c>
      <c r="I4313">
        <f t="shared" si="1074"/>
        <v>0</v>
      </c>
      <c r="J4313">
        <f t="shared" si="1075"/>
        <v>1</v>
      </c>
      <c r="K4313">
        <f t="shared" si="1076"/>
        <v>0</v>
      </c>
      <c r="L4313">
        <f t="shared" si="1077"/>
        <v>0</v>
      </c>
      <c r="M4313">
        <f t="shared" si="1078"/>
        <v>0</v>
      </c>
      <c r="N4313">
        <f t="shared" si="1079"/>
        <v>0</v>
      </c>
      <c r="O4313">
        <f t="shared" si="1080"/>
        <v>1</v>
      </c>
      <c r="P4313">
        <v>72</v>
      </c>
      <c r="Q4313">
        <f t="shared" si="1081"/>
        <v>0</v>
      </c>
      <c r="R4313">
        <f t="shared" si="1082"/>
        <v>0</v>
      </c>
      <c r="S4313">
        <f t="shared" si="1083"/>
        <v>0</v>
      </c>
      <c r="T4313">
        <f t="shared" si="1084"/>
        <v>1</v>
      </c>
      <c r="U4313">
        <v>0</v>
      </c>
      <c r="V4313">
        <f t="shared" si="1085"/>
        <v>2.8648529949721141E-2</v>
      </c>
      <c r="W4313">
        <f t="shared" si="1086"/>
        <v>0.50716164267461317</v>
      </c>
      <c r="X4313">
        <f t="shared" si="1087"/>
        <v>8.2073826828006917E-4</v>
      </c>
      <c r="Y4313">
        <f t="shared" si="1088"/>
        <v>0</v>
      </c>
      <c r="Z4313" t="s">
        <v>4345</v>
      </c>
    </row>
    <row r="4314" spans="1:26" x14ac:dyDescent="0.25">
      <c r="A4314" t="s">
        <v>26</v>
      </c>
      <c r="B4314" t="s">
        <v>38</v>
      </c>
      <c r="C4314" t="s">
        <v>25</v>
      </c>
      <c r="D4314">
        <v>0</v>
      </c>
      <c r="F4314">
        <v>1</v>
      </c>
      <c r="G4314">
        <v>40.1</v>
      </c>
      <c r="H4314">
        <f t="shared" si="1073"/>
        <v>1</v>
      </c>
      <c r="I4314">
        <f t="shared" si="1074"/>
        <v>0</v>
      </c>
      <c r="J4314">
        <f t="shared" si="1075"/>
        <v>1</v>
      </c>
      <c r="K4314">
        <f t="shared" si="1076"/>
        <v>0</v>
      </c>
      <c r="L4314">
        <f t="shared" si="1077"/>
        <v>0</v>
      </c>
      <c r="M4314">
        <f t="shared" si="1078"/>
        <v>1</v>
      </c>
      <c r="N4314">
        <f t="shared" si="1079"/>
        <v>0</v>
      </c>
      <c r="O4314">
        <f t="shared" si="1080"/>
        <v>0</v>
      </c>
      <c r="P4314">
        <v>7</v>
      </c>
      <c r="Q4314">
        <f t="shared" si="1081"/>
        <v>0</v>
      </c>
      <c r="R4314">
        <f t="shared" si="1082"/>
        <v>0</v>
      </c>
      <c r="S4314">
        <f t="shared" si="1083"/>
        <v>1</v>
      </c>
      <c r="T4314">
        <f t="shared" si="1084"/>
        <v>0</v>
      </c>
      <c r="U4314">
        <v>1</v>
      </c>
      <c r="V4314">
        <f t="shared" si="1085"/>
        <v>0.3202815215011241</v>
      </c>
      <c r="W4314">
        <f t="shared" si="1086"/>
        <v>0.57939285956332021</v>
      </c>
      <c r="X4314">
        <f t="shared" si="1087"/>
        <v>0.46201721001282681</v>
      </c>
      <c r="Y4314">
        <f t="shared" si="1088"/>
        <v>0</v>
      </c>
      <c r="Z4314" t="s">
        <v>4346</v>
      </c>
    </row>
    <row r="4315" spans="1:26" x14ac:dyDescent="0.25">
      <c r="A4315" t="s">
        <v>45</v>
      </c>
      <c r="B4315" t="s">
        <v>38</v>
      </c>
      <c r="C4315" t="s">
        <v>25</v>
      </c>
      <c r="D4315">
        <v>0</v>
      </c>
      <c r="F4315">
        <v>1</v>
      </c>
      <c r="G4315">
        <v>82.1</v>
      </c>
      <c r="H4315">
        <f t="shared" si="1073"/>
        <v>1</v>
      </c>
      <c r="I4315">
        <f t="shared" si="1074"/>
        <v>0</v>
      </c>
      <c r="J4315">
        <f t="shared" si="1075"/>
        <v>1</v>
      </c>
      <c r="K4315">
        <f t="shared" si="1076"/>
        <v>0</v>
      </c>
      <c r="L4315">
        <f t="shared" si="1077"/>
        <v>0</v>
      </c>
      <c r="M4315">
        <f t="shared" si="1078"/>
        <v>0</v>
      </c>
      <c r="N4315">
        <f t="shared" si="1079"/>
        <v>0</v>
      </c>
      <c r="O4315">
        <f t="shared" si="1080"/>
        <v>1</v>
      </c>
      <c r="P4315">
        <v>33</v>
      </c>
      <c r="Q4315">
        <f t="shared" si="1081"/>
        <v>0</v>
      </c>
      <c r="R4315">
        <f t="shared" si="1082"/>
        <v>0</v>
      </c>
      <c r="S4315">
        <f t="shared" si="1083"/>
        <v>1</v>
      </c>
      <c r="T4315">
        <f t="shared" si="1084"/>
        <v>0</v>
      </c>
      <c r="U4315">
        <v>0</v>
      </c>
      <c r="V4315">
        <f t="shared" si="1085"/>
        <v>5.9236113526078479E-2</v>
      </c>
      <c r="W4315">
        <f t="shared" si="1086"/>
        <v>0.51480469959598174</v>
      </c>
      <c r="X4315">
        <f t="shared" si="1087"/>
        <v>3.5089171456744576E-3</v>
      </c>
      <c r="Y4315">
        <f t="shared" si="1088"/>
        <v>0</v>
      </c>
      <c r="Z4315" t="s">
        <v>4347</v>
      </c>
    </row>
    <row r="4316" spans="1:26" x14ac:dyDescent="0.25">
      <c r="A4316" t="s">
        <v>26</v>
      </c>
      <c r="B4316" t="s">
        <v>30</v>
      </c>
      <c r="C4316" t="s">
        <v>35</v>
      </c>
      <c r="D4316">
        <v>0</v>
      </c>
      <c r="F4316">
        <v>1</v>
      </c>
      <c r="G4316">
        <v>79.099999999999994</v>
      </c>
      <c r="H4316">
        <f t="shared" si="1073"/>
        <v>1</v>
      </c>
      <c r="I4316">
        <f t="shared" si="1074"/>
        <v>0</v>
      </c>
      <c r="J4316">
        <f t="shared" si="1075"/>
        <v>0</v>
      </c>
      <c r="K4316">
        <f t="shared" si="1076"/>
        <v>1</v>
      </c>
      <c r="L4316">
        <f t="shared" si="1077"/>
        <v>0</v>
      </c>
      <c r="M4316">
        <f t="shared" si="1078"/>
        <v>1</v>
      </c>
      <c r="N4316">
        <f t="shared" si="1079"/>
        <v>0</v>
      </c>
      <c r="O4316">
        <f t="shared" si="1080"/>
        <v>0</v>
      </c>
      <c r="P4316">
        <v>23</v>
      </c>
      <c r="Q4316">
        <f t="shared" si="1081"/>
        <v>0</v>
      </c>
      <c r="R4316">
        <f t="shared" si="1082"/>
        <v>1</v>
      </c>
      <c r="S4316">
        <f t="shared" si="1083"/>
        <v>0</v>
      </c>
      <c r="T4316">
        <f t="shared" si="1084"/>
        <v>0</v>
      </c>
      <c r="U4316">
        <v>0</v>
      </c>
      <c r="V4316">
        <f t="shared" si="1085"/>
        <v>0.39963930097578626</v>
      </c>
      <c r="W4316">
        <f t="shared" si="1086"/>
        <v>0.59860099521187493</v>
      </c>
      <c r="X4316">
        <f t="shared" si="1087"/>
        <v>0.15971157088441507</v>
      </c>
      <c r="Y4316">
        <f t="shared" si="1088"/>
        <v>1</v>
      </c>
      <c r="Z4316" t="s">
        <v>4348</v>
      </c>
    </row>
    <row r="4317" spans="1:26" x14ac:dyDescent="0.25">
      <c r="A4317" t="s">
        <v>26</v>
      </c>
      <c r="B4317" t="s">
        <v>27</v>
      </c>
      <c r="C4317" t="s">
        <v>35</v>
      </c>
      <c r="D4317">
        <v>1</v>
      </c>
      <c r="F4317">
        <v>1</v>
      </c>
      <c r="G4317">
        <v>101.25</v>
      </c>
      <c r="H4317">
        <f t="shared" si="1073"/>
        <v>0</v>
      </c>
      <c r="I4317">
        <f t="shared" si="1074"/>
        <v>1</v>
      </c>
      <c r="J4317">
        <f t="shared" si="1075"/>
        <v>0</v>
      </c>
      <c r="K4317">
        <f t="shared" si="1076"/>
        <v>1</v>
      </c>
      <c r="L4317">
        <f t="shared" si="1077"/>
        <v>0</v>
      </c>
      <c r="M4317">
        <f t="shared" si="1078"/>
        <v>1</v>
      </c>
      <c r="N4317">
        <f t="shared" si="1079"/>
        <v>0</v>
      </c>
      <c r="O4317">
        <f t="shared" si="1080"/>
        <v>0</v>
      </c>
      <c r="P4317">
        <v>24</v>
      </c>
      <c r="Q4317">
        <f t="shared" si="1081"/>
        <v>1</v>
      </c>
      <c r="R4317">
        <f t="shared" si="1082"/>
        <v>0</v>
      </c>
      <c r="S4317">
        <f t="shared" si="1083"/>
        <v>0</v>
      </c>
      <c r="T4317">
        <f t="shared" si="1084"/>
        <v>0</v>
      </c>
      <c r="U4317">
        <v>1</v>
      </c>
      <c r="V4317">
        <f t="shared" si="1085"/>
        <v>0.55724927300846383</v>
      </c>
      <c r="W4317">
        <f t="shared" si="1086"/>
        <v>0.63581583655180685</v>
      </c>
      <c r="X4317">
        <f t="shared" si="1087"/>
        <v>0.1960282062515338</v>
      </c>
      <c r="Y4317">
        <f t="shared" si="1088"/>
        <v>1</v>
      </c>
      <c r="Z4317" t="s">
        <v>4349</v>
      </c>
    </row>
    <row r="4318" spans="1:26" x14ac:dyDescent="0.25">
      <c r="A4318" t="s">
        <v>26</v>
      </c>
      <c r="B4318" t="s">
        <v>27</v>
      </c>
      <c r="C4318" t="s">
        <v>35</v>
      </c>
      <c r="D4318">
        <v>0</v>
      </c>
      <c r="F4318">
        <v>1</v>
      </c>
      <c r="G4318">
        <v>79.55</v>
      </c>
      <c r="H4318">
        <f t="shared" si="1073"/>
        <v>1</v>
      </c>
      <c r="I4318">
        <f t="shared" si="1074"/>
        <v>0</v>
      </c>
      <c r="J4318">
        <f t="shared" si="1075"/>
        <v>0</v>
      </c>
      <c r="K4318">
        <f t="shared" si="1076"/>
        <v>1</v>
      </c>
      <c r="L4318">
        <f t="shared" si="1077"/>
        <v>0</v>
      </c>
      <c r="M4318">
        <f t="shared" si="1078"/>
        <v>1</v>
      </c>
      <c r="N4318">
        <f t="shared" si="1079"/>
        <v>0</v>
      </c>
      <c r="O4318">
        <f t="shared" si="1080"/>
        <v>0</v>
      </c>
      <c r="P4318">
        <v>1</v>
      </c>
      <c r="Q4318">
        <f t="shared" si="1081"/>
        <v>1</v>
      </c>
      <c r="R4318">
        <f t="shared" si="1082"/>
        <v>0</v>
      </c>
      <c r="S4318">
        <f t="shared" si="1083"/>
        <v>0</v>
      </c>
      <c r="T4318">
        <f t="shared" si="1084"/>
        <v>0</v>
      </c>
      <c r="U4318">
        <v>1</v>
      </c>
      <c r="V4318">
        <f t="shared" si="1085"/>
        <v>0.51855460128415931</v>
      </c>
      <c r="W4318">
        <f t="shared" si="1086"/>
        <v>0.62680972168459348</v>
      </c>
      <c r="X4318">
        <f t="shared" si="1087"/>
        <v>0.2317896719446548</v>
      </c>
      <c r="Y4318">
        <f t="shared" si="1088"/>
        <v>1</v>
      </c>
      <c r="Z4318" t="s">
        <v>4350</v>
      </c>
    </row>
    <row r="4319" spans="1:26" x14ac:dyDescent="0.25">
      <c r="A4319" t="s">
        <v>45</v>
      </c>
      <c r="B4319" t="s">
        <v>30</v>
      </c>
      <c r="C4319" t="s">
        <v>25</v>
      </c>
      <c r="D4319">
        <v>0</v>
      </c>
      <c r="F4319">
        <v>1</v>
      </c>
      <c r="G4319">
        <v>90.65</v>
      </c>
      <c r="H4319">
        <f t="shared" si="1073"/>
        <v>1</v>
      </c>
      <c r="I4319">
        <f t="shared" si="1074"/>
        <v>0</v>
      </c>
      <c r="J4319">
        <f t="shared" si="1075"/>
        <v>1</v>
      </c>
      <c r="K4319">
        <f t="shared" si="1076"/>
        <v>0</v>
      </c>
      <c r="L4319">
        <f t="shared" si="1077"/>
        <v>0</v>
      </c>
      <c r="M4319">
        <f t="shared" si="1078"/>
        <v>0</v>
      </c>
      <c r="N4319">
        <f t="shared" si="1079"/>
        <v>0</v>
      </c>
      <c r="O4319">
        <f t="shared" si="1080"/>
        <v>1</v>
      </c>
      <c r="P4319">
        <v>69</v>
      </c>
      <c r="Q4319">
        <f t="shared" si="1081"/>
        <v>0</v>
      </c>
      <c r="R4319">
        <f t="shared" si="1082"/>
        <v>1</v>
      </c>
      <c r="S4319">
        <f t="shared" si="1083"/>
        <v>0</v>
      </c>
      <c r="T4319">
        <f t="shared" si="1084"/>
        <v>0</v>
      </c>
      <c r="U4319">
        <v>0</v>
      </c>
      <c r="V4319">
        <f t="shared" si="1085"/>
        <v>6.7702868047043646E-2</v>
      </c>
      <c r="W4319">
        <f t="shared" si="1086"/>
        <v>0.5169192548036059</v>
      </c>
      <c r="X4319">
        <f t="shared" si="1087"/>
        <v>4.5836783417954035E-3</v>
      </c>
      <c r="Y4319">
        <f t="shared" si="1088"/>
        <v>0</v>
      </c>
      <c r="Z4319" t="s">
        <v>4351</v>
      </c>
    </row>
    <row r="4320" spans="1:26" x14ac:dyDescent="0.25">
      <c r="A4320" t="s">
        <v>29</v>
      </c>
      <c r="B4320" t="s">
        <v>38</v>
      </c>
      <c r="C4320" t="s">
        <v>23</v>
      </c>
      <c r="D4320">
        <v>0</v>
      </c>
      <c r="F4320">
        <v>1</v>
      </c>
      <c r="G4320">
        <v>20.55</v>
      </c>
      <c r="H4320">
        <f t="shared" si="1073"/>
        <v>1</v>
      </c>
      <c r="I4320">
        <f t="shared" si="1074"/>
        <v>0</v>
      </c>
      <c r="J4320">
        <f t="shared" si="1075"/>
        <v>0</v>
      </c>
      <c r="K4320">
        <f t="shared" si="1076"/>
        <v>0</v>
      </c>
      <c r="L4320">
        <f t="shared" si="1077"/>
        <v>1</v>
      </c>
      <c r="M4320">
        <f t="shared" si="1078"/>
        <v>0</v>
      </c>
      <c r="N4320">
        <f t="shared" si="1079"/>
        <v>1</v>
      </c>
      <c r="O4320">
        <f t="shared" si="1080"/>
        <v>0</v>
      </c>
      <c r="P4320">
        <v>3</v>
      </c>
      <c r="Q4320">
        <f t="shared" si="1081"/>
        <v>0</v>
      </c>
      <c r="R4320">
        <f t="shared" si="1082"/>
        <v>0</v>
      </c>
      <c r="S4320">
        <f t="shared" si="1083"/>
        <v>1</v>
      </c>
      <c r="T4320">
        <f t="shared" si="1084"/>
        <v>0</v>
      </c>
      <c r="U4320">
        <v>0</v>
      </c>
      <c r="V4320">
        <f t="shared" si="1085"/>
        <v>-1.0381069552629272E-2</v>
      </c>
      <c r="W4320">
        <f t="shared" si="1086"/>
        <v>0.49740475591852124</v>
      </c>
      <c r="X4320">
        <f t="shared" si="1087"/>
        <v>1.0776660505652651E-4</v>
      </c>
      <c r="Y4320">
        <f t="shared" si="1088"/>
        <v>0</v>
      </c>
      <c r="Z4320" t="s">
        <v>4352</v>
      </c>
    </row>
    <row r="4321" spans="1:26" x14ac:dyDescent="0.25">
      <c r="A4321" t="s">
        <v>29</v>
      </c>
      <c r="B4321" t="s">
        <v>33</v>
      </c>
      <c r="C4321" t="s">
        <v>25</v>
      </c>
      <c r="D4321">
        <v>0</v>
      </c>
      <c r="F4321">
        <v>1</v>
      </c>
      <c r="G4321">
        <v>75.75</v>
      </c>
      <c r="H4321">
        <f t="shared" si="1073"/>
        <v>1</v>
      </c>
      <c r="I4321">
        <f t="shared" si="1074"/>
        <v>0</v>
      </c>
      <c r="J4321">
        <f t="shared" si="1075"/>
        <v>1</v>
      </c>
      <c r="K4321">
        <f t="shared" si="1076"/>
        <v>0</v>
      </c>
      <c r="L4321">
        <f t="shared" si="1077"/>
        <v>0</v>
      </c>
      <c r="M4321">
        <f t="shared" si="1078"/>
        <v>0</v>
      </c>
      <c r="N4321">
        <f t="shared" si="1079"/>
        <v>1</v>
      </c>
      <c r="O4321">
        <f t="shared" si="1080"/>
        <v>0</v>
      </c>
      <c r="P4321">
        <v>56</v>
      </c>
      <c r="Q4321">
        <f t="shared" si="1081"/>
        <v>0</v>
      </c>
      <c r="R4321">
        <f t="shared" si="1082"/>
        <v>0</v>
      </c>
      <c r="S4321">
        <f t="shared" si="1083"/>
        <v>0</v>
      </c>
      <c r="T4321">
        <f t="shared" si="1084"/>
        <v>1</v>
      </c>
      <c r="U4321">
        <v>0</v>
      </c>
      <c r="V4321">
        <f t="shared" si="1085"/>
        <v>0.1092701676962607</v>
      </c>
      <c r="W4321">
        <f t="shared" si="1086"/>
        <v>0.52729039345390272</v>
      </c>
      <c r="X4321">
        <f t="shared" si="1087"/>
        <v>1.1939969548368935E-2</v>
      </c>
      <c r="Y4321">
        <f t="shared" si="1088"/>
        <v>0</v>
      </c>
      <c r="Z4321" t="s">
        <v>4353</v>
      </c>
    </row>
    <row r="4322" spans="1:26" x14ac:dyDescent="0.25">
      <c r="A4322" t="s">
        <v>29</v>
      </c>
      <c r="B4322" t="s">
        <v>38</v>
      </c>
      <c r="C4322" t="s">
        <v>35</v>
      </c>
      <c r="D4322">
        <v>0</v>
      </c>
      <c r="F4322">
        <v>1</v>
      </c>
      <c r="G4322">
        <v>110</v>
      </c>
      <c r="H4322">
        <f t="shared" si="1073"/>
        <v>1</v>
      </c>
      <c r="I4322">
        <f t="shared" si="1074"/>
        <v>0</v>
      </c>
      <c r="J4322">
        <f t="shared" si="1075"/>
        <v>0</v>
      </c>
      <c r="K4322">
        <f t="shared" si="1076"/>
        <v>1</v>
      </c>
      <c r="L4322">
        <f t="shared" si="1077"/>
        <v>0</v>
      </c>
      <c r="M4322">
        <f t="shared" si="1078"/>
        <v>0</v>
      </c>
      <c r="N4322">
        <f t="shared" si="1079"/>
        <v>1</v>
      </c>
      <c r="O4322">
        <f t="shared" si="1080"/>
        <v>0</v>
      </c>
      <c r="P4322">
        <v>65</v>
      </c>
      <c r="Q4322">
        <f t="shared" si="1081"/>
        <v>0</v>
      </c>
      <c r="R4322">
        <f t="shared" si="1082"/>
        <v>0</v>
      </c>
      <c r="S4322">
        <f t="shared" si="1083"/>
        <v>1</v>
      </c>
      <c r="T4322">
        <f t="shared" si="1084"/>
        <v>0</v>
      </c>
      <c r="U4322">
        <v>0</v>
      </c>
      <c r="V4322">
        <f t="shared" si="1085"/>
        <v>0.15780464633304173</v>
      </c>
      <c r="W4322">
        <f t="shared" si="1086"/>
        <v>0.53936949620006003</v>
      </c>
      <c r="X4322">
        <f t="shared" si="1087"/>
        <v>2.490230640429638E-2</v>
      </c>
      <c r="Y4322">
        <f t="shared" si="1088"/>
        <v>0</v>
      </c>
      <c r="Z4322" t="s">
        <v>4354</v>
      </c>
    </row>
    <row r="4323" spans="1:26" x14ac:dyDescent="0.25">
      <c r="A4323" t="s">
        <v>29</v>
      </c>
      <c r="B4323" t="s">
        <v>27</v>
      </c>
      <c r="C4323" t="s">
        <v>23</v>
      </c>
      <c r="D4323">
        <v>0</v>
      </c>
      <c r="F4323">
        <v>1</v>
      </c>
      <c r="G4323">
        <v>20.85</v>
      </c>
      <c r="H4323">
        <f t="shared" si="1073"/>
        <v>1</v>
      </c>
      <c r="I4323">
        <f t="shared" si="1074"/>
        <v>0</v>
      </c>
      <c r="J4323">
        <f t="shared" si="1075"/>
        <v>0</v>
      </c>
      <c r="K4323">
        <f t="shared" si="1076"/>
        <v>0</v>
      </c>
      <c r="L4323">
        <f t="shared" si="1077"/>
        <v>1</v>
      </c>
      <c r="M4323">
        <f t="shared" si="1078"/>
        <v>0</v>
      </c>
      <c r="N4323">
        <f t="shared" si="1079"/>
        <v>1</v>
      </c>
      <c r="O4323">
        <f t="shared" si="1080"/>
        <v>0</v>
      </c>
      <c r="P4323">
        <v>71</v>
      </c>
      <c r="Q4323">
        <f t="shared" si="1081"/>
        <v>1</v>
      </c>
      <c r="R4323">
        <f t="shared" si="1082"/>
        <v>0</v>
      </c>
      <c r="S4323">
        <f t="shared" si="1083"/>
        <v>0</v>
      </c>
      <c r="T4323">
        <f t="shared" si="1084"/>
        <v>0</v>
      </c>
      <c r="U4323">
        <v>0</v>
      </c>
      <c r="V4323">
        <f t="shared" si="1085"/>
        <v>0.14540960917390033</v>
      </c>
      <c r="W4323">
        <f t="shared" si="1086"/>
        <v>0.53628848464244072</v>
      </c>
      <c r="X4323">
        <f t="shared" si="1087"/>
        <v>2.114395444010644E-2</v>
      </c>
      <c r="Y4323">
        <f t="shared" si="1088"/>
        <v>0</v>
      </c>
      <c r="Z4323" t="s">
        <v>4355</v>
      </c>
    </row>
    <row r="4324" spans="1:26" x14ac:dyDescent="0.25">
      <c r="A4324" t="s">
        <v>26</v>
      </c>
      <c r="B4324" t="s">
        <v>33</v>
      </c>
      <c r="C4324" t="s">
        <v>35</v>
      </c>
      <c r="D4324">
        <v>1</v>
      </c>
      <c r="F4324">
        <v>1</v>
      </c>
      <c r="G4324">
        <v>80.349999999999994</v>
      </c>
      <c r="H4324">
        <f t="shared" si="1073"/>
        <v>0</v>
      </c>
      <c r="I4324">
        <f t="shared" si="1074"/>
        <v>1</v>
      </c>
      <c r="J4324">
        <f t="shared" si="1075"/>
        <v>0</v>
      </c>
      <c r="K4324">
        <f t="shared" si="1076"/>
        <v>1</v>
      </c>
      <c r="L4324">
        <f t="shared" si="1077"/>
        <v>0</v>
      </c>
      <c r="M4324">
        <f t="shared" si="1078"/>
        <v>1</v>
      </c>
      <c r="N4324">
        <f t="shared" si="1079"/>
        <v>0</v>
      </c>
      <c r="O4324">
        <f t="shared" si="1080"/>
        <v>0</v>
      </c>
      <c r="P4324">
        <v>14</v>
      </c>
      <c r="Q4324">
        <f t="shared" si="1081"/>
        <v>0</v>
      </c>
      <c r="R4324">
        <f t="shared" si="1082"/>
        <v>0</v>
      </c>
      <c r="S4324">
        <f t="shared" si="1083"/>
        <v>0</v>
      </c>
      <c r="T4324">
        <f t="shared" si="1084"/>
        <v>1</v>
      </c>
      <c r="U4324">
        <v>0</v>
      </c>
      <c r="V4324">
        <f t="shared" si="1085"/>
        <v>0.38789667113781717</v>
      </c>
      <c r="W4324">
        <f t="shared" si="1086"/>
        <v>0.59577626331941191</v>
      </c>
      <c r="X4324">
        <f t="shared" si="1087"/>
        <v>0.15046382747979989</v>
      </c>
      <c r="Y4324">
        <f t="shared" si="1088"/>
        <v>1</v>
      </c>
      <c r="Z4324" t="s">
        <v>4356</v>
      </c>
    </row>
    <row r="4325" spans="1:26" x14ac:dyDescent="0.25">
      <c r="A4325" t="s">
        <v>26</v>
      </c>
      <c r="B4325" t="s">
        <v>27</v>
      </c>
      <c r="C4325" t="s">
        <v>35</v>
      </c>
      <c r="D4325">
        <v>0</v>
      </c>
      <c r="F4325">
        <v>1</v>
      </c>
      <c r="G4325">
        <v>70.150000000000006</v>
      </c>
      <c r="H4325">
        <f t="shared" si="1073"/>
        <v>1</v>
      </c>
      <c r="I4325">
        <f t="shared" si="1074"/>
        <v>0</v>
      </c>
      <c r="J4325">
        <f t="shared" si="1075"/>
        <v>0</v>
      </c>
      <c r="K4325">
        <f t="shared" si="1076"/>
        <v>1</v>
      </c>
      <c r="L4325">
        <f t="shared" si="1077"/>
        <v>0</v>
      </c>
      <c r="M4325">
        <f t="shared" si="1078"/>
        <v>1</v>
      </c>
      <c r="N4325">
        <f t="shared" si="1079"/>
        <v>0</v>
      </c>
      <c r="O4325">
        <f t="shared" si="1080"/>
        <v>0</v>
      </c>
      <c r="P4325">
        <v>2</v>
      </c>
      <c r="Q4325">
        <f t="shared" si="1081"/>
        <v>1</v>
      </c>
      <c r="R4325">
        <f t="shared" si="1082"/>
        <v>0</v>
      </c>
      <c r="S4325">
        <f t="shared" si="1083"/>
        <v>0</v>
      </c>
      <c r="T4325">
        <f t="shared" si="1084"/>
        <v>0</v>
      </c>
      <c r="U4325">
        <v>0</v>
      </c>
      <c r="V4325">
        <f t="shared" si="1085"/>
        <v>0.5087626496620874</v>
      </c>
      <c r="W4325">
        <f t="shared" si="1086"/>
        <v>0.6245163659003431</v>
      </c>
      <c r="X4325">
        <f t="shared" si="1087"/>
        <v>0.25883943369118789</v>
      </c>
      <c r="Y4325">
        <f t="shared" si="1088"/>
        <v>1</v>
      </c>
      <c r="Z4325" t="s">
        <v>4357</v>
      </c>
    </row>
    <row r="4326" spans="1:26" x14ac:dyDescent="0.25">
      <c r="A4326" t="s">
        <v>29</v>
      </c>
      <c r="B4326" t="s">
        <v>27</v>
      </c>
      <c r="C4326" t="s">
        <v>35</v>
      </c>
      <c r="D4326">
        <v>0</v>
      </c>
      <c r="F4326">
        <v>1</v>
      </c>
      <c r="G4326">
        <v>84.05</v>
      </c>
      <c r="H4326">
        <f t="shared" si="1073"/>
        <v>1</v>
      </c>
      <c r="I4326">
        <f t="shared" si="1074"/>
        <v>0</v>
      </c>
      <c r="J4326">
        <f t="shared" si="1075"/>
        <v>0</v>
      </c>
      <c r="K4326">
        <f t="shared" si="1076"/>
        <v>1</v>
      </c>
      <c r="L4326">
        <f t="shared" si="1077"/>
        <v>0</v>
      </c>
      <c r="M4326">
        <f t="shared" si="1078"/>
        <v>0</v>
      </c>
      <c r="N4326">
        <f t="shared" si="1079"/>
        <v>1</v>
      </c>
      <c r="O4326">
        <f t="shared" si="1080"/>
        <v>0</v>
      </c>
      <c r="P4326">
        <v>32</v>
      </c>
      <c r="Q4326">
        <f t="shared" si="1081"/>
        <v>1</v>
      </c>
      <c r="R4326">
        <f t="shared" si="1082"/>
        <v>0</v>
      </c>
      <c r="S4326">
        <f t="shared" si="1083"/>
        <v>0</v>
      </c>
      <c r="T4326">
        <f t="shared" si="1084"/>
        <v>0</v>
      </c>
      <c r="U4326">
        <v>1</v>
      </c>
      <c r="V4326">
        <f t="shared" si="1085"/>
        <v>0.2541155021015104</v>
      </c>
      <c r="W4326">
        <f t="shared" si="1086"/>
        <v>0.5631892056526685</v>
      </c>
      <c r="X4326">
        <f t="shared" si="1087"/>
        <v>0.5563436842052818</v>
      </c>
      <c r="Y4326">
        <f t="shared" si="1088"/>
        <v>0</v>
      </c>
      <c r="Z4326" t="s">
        <v>4358</v>
      </c>
    </row>
    <row r="4327" spans="1:26" x14ac:dyDescent="0.25">
      <c r="A4327" t="s">
        <v>26</v>
      </c>
      <c r="B4327" t="s">
        <v>27</v>
      </c>
      <c r="C4327" t="s">
        <v>25</v>
      </c>
      <c r="D4327">
        <v>0</v>
      </c>
      <c r="F4327">
        <v>1</v>
      </c>
      <c r="G4327">
        <v>67.45</v>
      </c>
      <c r="H4327">
        <f t="shared" si="1073"/>
        <v>1</v>
      </c>
      <c r="I4327">
        <f t="shared" si="1074"/>
        <v>0</v>
      </c>
      <c r="J4327">
        <f t="shared" si="1075"/>
        <v>1</v>
      </c>
      <c r="K4327">
        <f t="shared" si="1076"/>
        <v>0</v>
      </c>
      <c r="L4327">
        <f t="shared" si="1077"/>
        <v>0</v>
      </c>
      <c r="M4327">
        <f t="shared" si="1078"/>
        <v>1</v>
      </c>
      <c r="N4327">
        <f t="shared" si="1079"/>
        <v>0</v>
      </c>
      <c r="O4327">
        <f t="shared" si="1080"/>
        <v>0</v>
      </c>
      <c r="P4327">
        <v>40</v>
      </c>
      <c r="Q4327">
        <f t="shared" si="1081"/>
        <v>1</v>
      </c>
      <c r="R4327">
        <f t="shared" si="1082"/>
        <v>0</v>
      </c>
      <c r="S4327">
        <f t="shared" si="1083"/>
        <v>0</v>
      </c>
      <c r="T4327">
        <f t="shared" si="1084"/>
        <v>0</v>
      </c>
      <c r="U4327">
        <v>0</v>
      </c>
      <c r="V4327">
        <f t="shared" si="1085"/>
        <v>0.49969003078605145</v>
      </c>
      <c r="W4327">
        <f t="shared" si="1086"/>
        <v>0.62238648452133205</v>
      </c>
      <c r="X4327">
        <f t="shared" si="1087"/>
        <v>0.24969012686696504</v>
      </c>
      <c r="Y4327">
        <f t="shared" si="1088"/>
        <v>1</v>
      </c>
      <c r="Z4327" t="s">
        <v>4359</v>
      </c>
    </row>
    <row r="4328" spans="1:26" x14ac:dyDescent="0.25">
      <c r="A4328" t="s">
        <v>26</v>
      </c>
      <c r="B4328" t="s">
        <v>38</v>
      </c>
      <c r="C4328" t="s">
        <v>23</v>
      </c>
      <c r="D4328">
        <v>0</v>
      </c>
      <c r="F4328">
        <v>1</v>
      </c>
      <c r="G4328">
        <v>20.75</v>
      </c>
      <c r="H4328">
        <f t="shared" si="1073"/>
        <v>1</v>
      </c>
      <c r="I4328">
        <f t="shared" si="1074"/>
        <v>0</v>
      </c>
      <c r="J4328">
        <f t="shared" si="1075"/>
        <v>0</v>
      </c>
      <c r="K4328">
        <f t="shared" si="1076"/>
        <v>0</v>
      </c>
      <c r="L4328">
        <f t="shared" si="1077"/>
        <v>1</v>
      </c>
      <c r="M4328">
        <f t="shared" si="1078"/>
        <v>1</v>
      </c>
      <c r="N4328">
        <f t="shared" si="1079"/>
        <v>0</v>
      </c>
      <c r="O4328">
        <f t="shared" si="1080"/>
        <v>0</v>
      </c>
      <c r="P4328">
        <v>1</v>
      </c>
      <c r="Q4328">
        <f t="shared" si="1081"/>
        <v>0</v>
      </c>
      <c r="R4328">
        <f t="shared" si="1082"/>
        <v>0</v>
      </c>
      <c r="S4328">
        <f t="shared" si="1083"/>
        <v>1</v>
      </c>
      <c r="T4328">
        <f t="shared" si="1084"/>
        <v>0</v>
      </c>
      <c r="U4328">
        <v>0</v>
      </c>
      <c r="V4328">
        <f t="shared" si="1085"/>
        <v>0.26624875933218911</v>
      </c>
      <c r="W4328">
        <f t="shared" si="1086"/>
        <v>0.56617175009285758</v>
      </c>
      <c r="X4328">
        <f t="shared" si="1087"/>
        <v>7.0888401845929955E-2</v>
      </c>
      <c r="Y4328">
        <f t="shared" si="1088"/>
        <v>0</v>
      </c>
      <c r="Z4328" t="s">
        <v>4360</v>
      </c>
    </row>
    <row r="4329" spans="1:26" x14ac:dyDescent="0.25">
      <c r="A4329" t="s">
        <v>26</v>
      </c>
      <c r="B4329" t="s">
        <v>27</v>
      </c>
      <c r="C4329" t="s">
        <v>35</v>
      </c>
      <c r="D4329">
        <v>0</v>
      </c>
      <c r="F4329">
        <v>1</v>
      </c>
      <c r="G4329">
        <v>89.1</v>
      </c>
      <c r="H4329">
        <f t="shared" si="1073"/>
        <v>1</v>
      </c>
      <c r="I4329">
        <f t="shared" si="1074"/>
        <v>0</v>
      </c>
      <c r="J4329">
        <f t="shared" si="1075"/>
        <v>0</v>
      </c>
      <c r="K4329">
        <f t="shared" si="1076"/>
        <v>1</v>
      </c>
      <c r="L4329">
        <f t="shared" si="1077"/>
        <v>0</v>
      </c>
      <c r="M4329">
        <f t="shared" si="1078"/>
        <v>1</v>
      </c>
      <c r="N4329">
        <f t="shared" si="1079"/>
        <v>0</v>
      </c>
      <c r="O4329">
        <f t="shared" si="1080"/>
        <v>0</v>
      </c>
      <c r="P4329">
        <v>1</v>
      </c>
      <c r="Q4329">
        <f t="shared" si="1081"/>
        <v>1</v>
      </c>
      <c r="R4329">
        <f t="shared" si="1082"/>
        <v>0</v>
      </c>
      <c r="S4329">
        <f t="shared" si="1083"/>
        <v>0</v>
      </c>
      <c r="T4329">
        <f t="shared" si="1084"/>
        <v>0</v>
      </c>
      <c r="U4329">
        <v>1</v>
      </c>
      <c r="V4329">
        <f t="shared" si="1085"/>
        <v>0.53830674973970261</v>
      </c>
      <c r="W4329">
        <f t="shared" si="1086"/>
        <v>0.6314184367314376</v>
      </c>
      <c r="X4329">
        <f t="shared" si="1087"/>
        <v>0.2131606573359176</v>
      </c>
      <c r="Y4329">
        <f t="shared" si="1088"/>
        <v>1</v>
      </c>
      <c r="Z4329" t="s">
        <v>4361</v>
      </c>
    </row>
    <row r="4330" spans="1:26" x14ac:dyDescent="0.25">
      <c r="A4330" t="s">
        <v>26</v>
      </c>
      <c r="B4330" t="s">
        <v>30</v>
      </c>
      <c r="C4330" t="s">
        <v>35</v>
      </c>
      <c r="D4330">
        <v>0</v>
      </c>
      <c r="F4330">
        <v>1</v>
      </c>
      <c r="G4330">
        <v>69.900000000000006</v>
      </c>
      <c r="H4330">
        <f t="shared" si="1073"/>
        <v>1</v>
      </c>
      <c r="I4330">
        <f t="shared" si="1074"/>
        <v>0</v>
      </c>
      <c r="J4330">
        <f t="shared" si="1075"/>
        <v>0</v>
      </c>
      <c r="K4330">
        <f t="shared" si="1076"/>
        <v>1</v>
      </c>
      <c r="L4330">
        <f t="shared" si="1077"/>
        <v>0</v>
      </c>
      <c r="M4330">
        <f t="shared" si="1078"/>
        <v>1</v>
      </c>
      <c r="N4330">
        <f t="shared" si="1079"/>
        <v>0</v>
      </c>
      <c r="O4330">
        <f t="shared" si="1080"/>
        <v>0</v>
      </c>
      <c r="P4330">
        <v>7</v>
      </c>
      <c r="Q4330">
        <f t="shared" si="1081"/>
        <v>0</v>
      </c>
      <c r="R4330">
        <f t="shared" si="1082"/>
        <v>1</v>
      </c>
      <c r="S4330">
        <f t="shared" si="1083"/>
        <v>0</v>
      </c>
      <c r="T4330">
        <f t="shared" si="1084"/>
        <v>0</v>
      </c>
      <c r="U4330">
        <v>0</v>
      </c>
      <c r="V4330">
        <f t="shared" si="1085"/>
        <v>0.36674137281051378</v>
      </c>
      <c r="W4330">
        <f t="shared" si="1086"/>
        <v>0.59067134517810393</v>
      </c>
      <c r="X4330">
        <f t="shared" si="1087"/>
        <v>0.13449923453094026</v>
      </c>
      <c r="Y4330">
        <f t="shared" si="1088"/>
        <v>1</v>
      </c>
      <c r="Z4330" t="s">
        <v>4362</v>
      </c>
    </row>
    <row r="4331" spans="1:26" x14ac:dyDescent="0.25">
      <c r="A4331" t="s">
        <v>26</v>
      </c>
      <c r="B4331" t="s">
        <v>27</v>
      </c>
      <c r="C4331" t="s">
        <v>25</v>
      </c>
      <c r="D4331">
        <v>0</v>
      </c>
      <c r="F4331">
        <v>1</v>
      </c>
      <c r="G4331">
        <v>51.1</v>
      </c>
      <c r="H4331">
        <f t="shared" si="1073"/>
        <v>1</v>
      </c>
      <c r="I4331">
        <f t="shared" si="1074"/>
        <v>0</v>
      </c>
      <c r="J4331">
        <f t="shared" si="1075"/>
        <v>1</v>
      </c>
      <c r="K4331">
        <f t="shared" si="1076"/>
        <v>0</v>
      </c>
      <c r="L4331">
        <f t="shared" si="1077"/>
        <v>0</v>
      </c>
      <c r="M4331">
        <f t="shared" si="1078"/>
        <v>1</v>
      </c>
      <c r="N4331">
        <f t="shared" si="1079"/>
        <v>0</v>
      </c>
      <c r="O4331">
        <f t="shared" si="1080"/>
        <v>0</v>
      </c>
      <c r="P4331">
        <v>15</v>
      </c>
      <c r="Q4331">
        <f t="shared" si="1081"/>
        <v>1</v>
      </c>
      <c r="R4331">
        <f t="shared" si="1082"/>
        <v>0</v>
      </c>
      <c r="S4331">
        <f t="shared" si="1083"/>
        <v>0</v>
      </c>
      <c r="T4331">
        <f t="shared" si="1084"/>
        <v>0</v>
      </c>
      <c r="U4331">
        <v>0</v>
      </c>
      <c r="V4331">
        <f t="shared" si="1085"/>
        <v>0.47906264404316556</v>
      </c>
      <c r="W4331">
        <f t="shared" si="1086"/>
        <v>0.61752650739335291</v>
      </c>
      <c r="X4331">
        <f t="shared" si="1087"/>
        <v>0.22950101691762875</v>
      </c>
      <c r="Y4331">
        <f t="shared" si="1088"/>
        <v>1</v>
      </c>
      <c r="Z4331" t="s">
        <v>4363</v>
      </c>
    </row>
    <row r="4332" spans="1:26" x14ac:dyDescent="0.25">
      <c r="A4332" t="s">
        <v>26</v>
      </c>
      <c r="B4332" t="s">
        <v>27</v>
      </c>
      <c r="C4332" t="s">
        <v>35</v>
      </c>
      <c r="D4332">
        <v>0</v>
      </c>
      <c r="F4332">
        <v>1</v>
      </c>
      <c r="G4332">
        <v>94.4</v>
      </c>
      <c r="H4332">
        <f t="shared" si="1073"/>
        <v>1</v>
      </c>
      <c r="I4332">
        <f t="shared" si="1074"/>
        <v>0</v>
      </c>
      <c r="J4332">
        <f t="shared" si="1075"/>
        <v>0</v>
      </c>
      <c r="K4332">
        <f t="shared" si="1076"/>
        <v>1</v>
      </c>
      <c r="L4332">
        <f t="shared" si="1077"/>
        <v>0</v>
      </c>
      <c r="M4332">
        <f t="shared" si="1078"/>
        <v>1</v>
      </c>
      <c r="N4332">
        <f t="shared" si="1079"/>
        <v>0</v>
      </c>
      <c r="O4332">
        <f t="shared" si="1080"/>
        <v>0</v>
      </c>
      <c r="P4332">
        <v>17</v>
      </c>
      <c r="Q4332">
        <f t="shared" si="1081"/>
        <v>1</v>
      </c>
      <c r="R4332">
        <f t="shared" si="1082"/>
        <v>0</v>
      </c>
      <c r="S4332">
        <f t="shared" si="1083"/>
        <v>0</v>
      </c>
      <c r="T4332">
        <f t="shared" si="1084"/>
        <v>0</v>
      </c>
      <c r="U4332">
        <v>1</v>
      </c>
      <c r="V4332">
        <f t="shared" si="1085"/>
        <v>0.54656974342895648</v>
      </c>
      <c r="W4332">
        <f t="shared" si="1086"/>
        <v>0.63333937969648157</v>
      </c>
      <c r="X4332">
        <f t="shared" si="1087"/>
        <v>0.20559899757408237</v>
      </c>
      <c r="Y4332">
        <f t="shared" si="1088"/>
        <v>1</v>
      </c>
      <c r="Z4332" t="s">
        <v>4364</v>
      </c>
    </row>
    <row r="4333" spans="1:26" x14ac:dyDescent="0.25">
      <c r="A4333" t="s">
        <v>26</v>
      </c>
      <c r="B4333" t="s">
        <v>27</v>
      </c>
      <c r="C4333" t="s">
        <v>35</v>
      </c>
      <c r="D4333">
        <v>0</v>
      </c>
      <c r="F4333">
        <v>1</v>
      </c>
      <c r="G4333">
        <v>78.25</v>
      </c>
      <c r="H4333">
        <f t="shared" si="1073"/>
        <v>1</v>
      </c>
      <c r="I4333">
        <f t="shared" si="1074"/>
        <v>0</v>
      </c>
      <c r="J4333">
        <f t="shared" si="1075"/>
        <v>0</v>
      </c>
      <c r="K4333">
        <f t="shared" si="1076"/>
        <v>1</v>
      </c>
      <c r="L4333">
        <f t="shared" si="1077"/>
        <v>0</v>
      </c>
      <c r="M4333">
        <f t="shared" si="1078"/>
        <v>1</v>
      </c>
      <c r="N4333">
        <f t="shared" si="1079"/>
        <v>0</v>
      </c>
      <c r="O4333">
        <f t="shared" si="1080"/>
        <v>0</v>
      </c>
      <c r="P4333">
        <v>19</v>
      </c>
      <c r="Q4333">
        <f t="shared" si="1081"/>
        <v>1</v>
      </c>
      <c r="R4333">
        <f t="shared" si="1082"/>
        <v>0</v>
      </c>
      <c r="S4333">
        <f t="shared" si="1083"/>
        <v>0</v>
      </c>
      <c r="T4333">
        <f t="shared" si="1084"/>
        <v>0</v>
      </c>
      <c r="U4333">
        <v>1</v>
      </c>
      <c r="V4333">
        <f t="shared" si="1085"/>
        <v>0.51652782924717255</v>
      </c>
      <c r="W4333">
        <f t="shared" si="1086"/>
        <v>0.62633549887986295</v>
      </c>
      <c r="X4333">
        <f t="shared" si="1087"/>
        <v>0.23374533989245114</v>
      </c>
      <c r="Y4333">
        <f t="shared" si="1088"/>
        <v>1</v>
      </c>
      <c r="Z4333" t="s">
        <v>4365</v>
      </c>
    </row>
    <row r="4334" spans="1:26" x14ac:dyDescent="0.25">
      <c r="A4334" t="s">
        <v>45</v>
      </c>
      <c r="B4334" t="s">
        <v>33</v>
      </c>
      <c r="C4334" t="s">
        <v>23</v>
      </c>
      <c r="D4334">
        <v>0</v>
      </c>
      <c r="F4334">
        <v>1</v>
      </c>
      <c r="G4334">
        <v>25.55</v>
      </c>
      <c r="H4334">
        <f t="shared" si="1073"/>
        <v>1</v>
      </c>
      <c r="I4334">
        <f t="shared" si="1074"/>
        <v>0</v>
      </c>
      <c r="J4334">
        <f t="shared" si="1075"/>
        <v>0</v>
      </c>
      <c r="K4334">
        <f t="shared" si="1076"/>
        <v>0</v>
      </c>
      <c r="L4334">
        <f t="shared" si="1077"/>
        <v>1</v>
      </c>
      <c r="M4334">
        <f t="shared" si="1078"/>
        <v>0</v>
      </c>
      <c r="N4334">
        <f t="shared" si="1079"/>
        <v>0</v>
      </c>
      <c r="O4334">
        <f t="shared" si="1080"/>
        <v>1</v>
      </c>
      <c r="P4334">
        <v>71</v>
      </c>
      <c r="Q4334">
        <f t="shared" si="1081"/>
        <v>0</v>
      </c>
      <c r="R4334">
        <f t="shared" si="1082"/>
        <v>0</v>
      </c>
      <c r="S4334">
        <f t="shared" si="1083"/>
        <v>0</v>
      </c>
      <c r="T4334">
        <f t="shared" si="1084"/>
        <v>1</v>
      </c>
      <c r="U4334">
        <v>0</v>
      </c>
      <c r="V4334">
        <f t="shared" si="1085"/>
        <v>-6.2519848530451602E-2</v>
      </c>
      <c r="W4334">
        <f t="shared" si="1086"/>
        <v>0.48437512698858809</v>
      </c>
      <c r="X4334">
        <f t="shared" si="1087"/>
        <v>3.908731460270611E-3</v>
      </c>
      <c r="Y4334">
        <f t="shared" si="1088"/>
        <v>0</v>
      </c>
      <c r="Z4334" t="s">
        <v>4366</v>
      </c>
    </row>
    <row r="4335" spans="1:26" x14ac:dyDescent="0.25">
      <c r="A4335" t="s">
        <v>45</v>
      </c>
      <c r="B4335" t="s">
        <v>33</v>
      </c>
      <c r="C4335" t="s">
        <v>25</v>
      </c>
      <c r="D4335">
        <v>0</v>
      </c>
      <c r="F4335">
        <v>1</v>
      </c>
      <c r="G4335">
        <v>60</v>
      </c>
      <c r="H4335">
        <f t="shared" si="1073"/>
        <v>1</v>
      </c>
      <c r="I4335">
        <f t="shared" si="1074"/>
        <v>0</v>
      </c>
      <c r="J4335">
        <f t="shared" si="1075"/>
        <v>1</v>
      </c>
      <c r="K4335">
        <f t="shared" si="1076"/>
        <v>0</v>
      </c>
      <c r="L4335">
        <f t="shared" si="1077"/>
        <v>0</v>
      </c>
      <c r="M4335">
        <f t="shared" si="1078"/>
        <v>0</v>
      </c>
      <c r="N4335">
        <f t="shared" si="1079"/>
        <v>0</v>
      </c>
      <c r="O4335">
        <f t="shared" si="1080"/>
        <v>1</v>
      </c>
      <c r="P4335">
        <v>54</v>
      </c>
      <c r="Q4335">
        <f t="shared" si="1081"/>
        <v>0</v>
      </c>
      <c r="R4335">
        <f t="shared" si="1082"/>
        <v>0</v>
      </c>
      <c r="S4335">
        <f t="shared" si="1083"/>
        <v>0</v>
      </c>
      <c r="T4335">
        <f t="shared" si="1084"/>
        <v>1</v>
      </c>
      <c r="U4335">
        <v>0</v>
      </c>
      <c r="V4335">
        <f t="shared" si="1085"/>
        <v>2.4780988897302972E-2</v>
      </c>
      <c r="W4335">
        <f t="shared" si="1086"/>
        <v>0.50619493020335393</v>
      </c>
      <c r="X4335">
        <f t="shared" si="1087"/>
        <v>6.1409741072825314E-4</v>
      </c>
      <c r="Y4335">
        <f t="shared" si="1088"/>
        <v>0</v>
      </c>
      <c r="Z4335" t="s">
        <v>4367</v>
      </c>
    </row>
    <row r="4336" spans="1:26" x14ac:dyDescent="0.25">
      <c r="A4336" t="s">
        <v>26</v>
      </c>
      <c r="B4336" t="s">
        <v>38</v>
      </c>
      <c r="C4336" t="s">
        <v>35</v>
      </c>
      <c r="D4336">
        <v>0</v>
      </c>
      <c r="F4336">
        <v>1</v>
      </c>
      <c r="G4336">
        <v>90.55</v>
      </c>
      <c r="H4336">
        <f t="shared" si="1073"/>
        <v>1</v>
      </c>
      <c r="I4336">
        <f t="shared" si="1074"/>
        <v>0</v>
      </c>
      <c r="J4336">
        <f t="shared" si="1075"/>
        <v>0</v>
      </c>
      <c r="K4336">
        <f t="shared" si="1076"/>
        <v>1</v>
      </c>
      <c r="L4336">
        <f t="shared" si="1077"/>
        <v>0</v>
      </c>
      <c r="M4336">
        <f t="shared" si="1078"/>
        <v>1</v>
      </c>
      <c r="N4336">
        <f t="shared" si="1079"/>
        <v>0</v>
      </c>
      <c r="O4336">
        <f t="shared" si="1080"/>
        <v>0</v>
      </c>
      <c r="P4336">
        <v>31</v>
      </c>
      <c r="Q4336">
        <f t="shared" si="1081"/>
        <v>0</v>
      </c>
      <c r="R4336">
        <f t="shared" si="1082"/>
        <v>0</v>
      </c>
      <c r="S4336">
        <f t="shared" si="1083"/>
        <v>1</v>
      </c>
      <c r="T4336">
        <f t="shared" si="1084"/>
        <v>0</v>
      </c>
      <c r="U4336">
        <v>0</v>
      </c>
      <c r="V4336">
        <f t="shared" si="1085"/>
        <v>0.40379903635109815</v>
      </c>
      <c r="W4336">
        <f t="shared" si="1086"/>
        <v>0.59960007624064493</v>
      </c>
      <c r="X4336">
        <f t="shared" si="1087"/>
        <v>0.16305366175807548</v>
      </c>
      <c r="Y4336">
        <f t="shared" si="1088"/>
        <v>1</v>
      </c>
      <c r="Z4336" t="s">
        <v>4368</v>
      </c>
    </row>
    <row r="4337" spans="1:26" x14ac:dyDescent="0.25">
      <c r="A4337" t="s">
        <v>26</v>
      </c>
      <c r="B4337" t="s">
        <v>27</v>
      </c>
      <c r="C4337" t="s">
        <v>35</v>
      </c>
      <c r="D4337">
        <v>0</v>
      </c>
      <c r="F4337">
        <v>1</v>
      </c>
      <c r="G4337">
        <v>76.400000000000006</v>
      </c>
      <c r="H4337">
        <f t="shared" si="1073"/>
        <v>1</v>
      </c>
      <c r="I4337">
        <f t="shared" si="1074"/>
        <v>0</v>
      </c>
      <c r="J4337">
        <f t="shared" si="1075"/>
        <v>0</v>
      </c>
      <c r="K4337">
        <f t="shared" si="1076"/>
        <v>1</v>
      </c>
      <c r="L4337">
        <f t="shared" si="1077"/>
        <v>0</v>
      </c>
      <c r="M4337">
        <f t="shared" si="1078"/>
        <v>1</v>
      </c>
      <c r="N4337">
        <f t="shared" si="1079"/>
        <v>0</v>
      </c>
      <c r="O4337">
        <f t="shared" si="1080"/>
        <v>0</v>
      </c>
      <c r="P4337">
        <v>11</v>
      </c>
      <c r="Q4337">
        <f t="shared" si="1081"/>
        <v>1</v>
      </c>
      <c r="R4337">
        <f t="shared" si="1082"/>
        <v>0</v>
      </c>
      <c r="S4337">
        <f t="shared" si="1083"/>
        <v>0</v>
      </c>
      <c r="T4337">
        <f t="shared" si="1084"/>
        <v>0</v>
      </c>
      <c r="U4337">
        <v>0</v>
      </c>
      <c r="V4337">
        <f t="shared" si="1085"/>
        <v>0.53219819509805733</v>
      </c>
      <c r="W4337">
        <f t="shared" si="1086"/>
        <v>0.62999565998235507</v>
      </c>
      <c r="X4337">
        <f t="shared" si="1087"/>
        <v>0.2832349188656299</v>
      </c>
      <c r="Y4337">
        <f t="shared" si="1088"/>
        <v>1</v>
      </c>
      <c r="Z4337" t="s">
        <v>4369</v>
      </c>
    </row>
    <row r="4338" spans="1:26" x14ac:dyDescent="0.25">
      <c r="A4338" t="s">
        <v>26</v>
      </c>
      <c r="B4338" t="s">
        <v>27</v>
      </c>
      <c r="C4338" t="s">
        <v>35</v>
      </c>
      <c r="D4338">
        <v>1</v>
      </c>
      <c r="F4338">
        <v>1</v>
      </c>
      <c r="G4338">
        <v>84.95</v>
      </c>
      <c r="H4338">
        <f t="shared" si="1073"/>
        <v>0</v>
      </c>
      <c r="I4338">
        <f t="shared" si="1074"/>
        <v>1</v>
      </c>
      <c r="J4338">
        <f t="shared" si="1075"/>
        <v>0</v>
      </c>
      <c r="K4338">
        <f t="shared" si="1076"/>
        <v>1</v>
      </c>
      <c r="L4338">
        <f t="shared" si="1077"/>
        <v>0</v>
      </c>
      <c r="M4338">
        <f t="shared" si="1078"/>
        <v>1</v>
      </c>
      <c r="N4338">
        <f t="shared" si="1079"/>
        <v>0</v>
      </c>
      <c r="O4338">
        <f t="shared" si="1080"/>
        <v>0</v>
      </c>
      <c r="P4338">
        <v>18</v>
      </c>
      <c r="Q4338">
        <f t="shared" si="1081"/>
        <v>1</v>
      </c>
      <c r="R4338">
        <f t="shared" si="1082"/>
        <v>0</v>
      </c>
      <c r="S4338">
        <f t="shared" si="1083"/>
        <v>0</v>
      </c>
      <c r="T4338">
        <f t="shared" si="1084"/>
        <v>0</v>
      </c>
      <c r="U4338">
        <v>0</v>
      </c>
      <c r="V4338">
        <f t="shared" si="1085"/>
        <v>0.54552811887977815</v>
      </c>
      <c r="W4338">
        <f t="shared" si="1086"/>
        <v>0.63309745943013684</v>
      </c>
      <c r="X4338">
        <f t="shared" si="1087"/>
        <v>0.29760092848850933</v>
      </c>
      <c r="Y4338">
        <f t="shared" si="1088"/>
        <v>1</v>
      </c>
      <c r="Z4338" t="s">
        <v>4370</v>
      </c>
    </row>
    <row r="4339" spans="1:26" x14ac:dyDescent="0.25">
      <c r="A4339" t="s">
        <v>45</v>
      </c>
      <c r="B4339" t="s">
        <v>33</v>
      </c>
      <c r="C4339" t="s">
        <v>35</v>
      </c>
      <c r="D4339">
        <v>1</v>
      </c>
      <c r="F4339">
        <v>1</v>
      </c>
      <c r="G4339">
        <v>110.1</v>
      </c>
      <c r="H4339">
        <f t="shared" si="1073"/>
        <v>0</v>
      </c>
      <c r="I4339">
        <f t="shared" si="1074"/>
        <v>1</v>
      </c>
      <c r="J4339">
        <f t="shared" si="1075"/>
        <v>0</v>
      </c>
      <c r="K4339">
        <f t="shared" si="1076"/>
        <v>1</v>
      </c>
      <c r="L4339">
        <f t="shared" si="1077"/>
        <v>0</v>
      </c>
      <c r="M4339">
        <f t="shared" si="1078"/>
        <v>0</v>
      </c>
      <c r="N4339">
        <f t="shared" si="1079"/>
        <v>0</v>
      </c>
      <c r="O4339">
        <f t="shared" si="1080"/>
        <v>1</v>
      </c>
      <c r="P4339">
        <v>72</v>
      </c>
      <c r="Q4339">
        <f t="shared" si="1081"/>
        <v>0</v>
      </c>
      <c r="R4339">
        <f t="shared" si="1082"/>
        <v>0</v>
      </c>
      <c r="S4339">
        <f t="shared" si="1083"/>
        <v>0</v>
      </c>
      <c r="T4339">
        <f t="shared" si="1084"/>
        <v>1</v>
      </c>
      <c r="U4339">
        <v>0</v>
      </c>
      <c r="V4339">
        <f t="shared" si="1085"/>
        <v>0.11658111419625053</v>
      </c>
      <c r="W4339">
        <f t="shared" si="1086"/>
        <v>0.52911231351555632</v>
      </c>
      <c r="X4339">
        <f t="shared" si="1087"/>
        <v>1.3591156187239207E-2</v>
      </c>
      <c r="Y4339">
        <f t="shared" si="1088"/>
        <v>0</v>
      </c>
      <c r="Z4339" t="s">
        <v>4371</v>
      </c>
    </row>
    <row r="4340" spans="1:26" x14ac:dyDescent="0.25">
      <c r="A4340" t="s">
        <v>26</v>
      </c>
      <c r="B4340" t="s">
        <v>38</v>
      </c>
      <c r="C4340" t="s">
        <v>35</v>
      </c>
      <c r="D4340">
        <v>1</v>
      </c>
      <c r="F4340">
        <v>1</v>
      </c>
      <c r="G4340">
        <v>99.65</v>
      </c>
      <c r="H4340">
        <f t="shared" si="1073"/>
        <v>0</v>
      </c>
      <c r="I4340">
        <f t="shared" si="1074"/>
        <v>1</v>
      </c>
      <c r="J4340">
        <f t="shared" si="1075"/>
        <v>0</v>
      </c>
      <c r="K4340">
        <f t="shared" si="1076"/>
        <v>1</v>
      </c>
      <c r="L4340">
        <f t="shared" si="1077"/>
        <v>0</v>
      </c>
      <c r="M4340">
        <f t="shared" si="1078"/>
        <v>1</v>
      </c>
      <c r="N4340">
        <f t="shared" si="1079"/>
        <v>0</v>
      </c>
      <c r="O4340">
        <f t="shared" si="1080"/>
        <v>0</v>
      </c>
      <c r="P4340">
        <v>71</v>
      </c>
      <c r="Q4340">
        <f t="shared" si="1081"/>
        <v>0</v>
      </c>
      <c r="R4340">
        <f t="shared" si="1082"/>
        <v>0</v>
      </c>
      <c r="S4340">
        <f t="shared" si="1083"/>
        <v>1</v>
      </c>
      <c r="T4340">
        <f t="shared" si="1084"/>
        <v>0</v>
      </c>
      <c r="U4340">
        <v>0</v>
      </c>
      <c r="V4340">
        <f t="shared" si="1085"/>
        <v>0.42681472045355262</v>
      </c>
      <c r="W4340">
        <f t="shared" si="1086"/>
        <v>0.60511279713706889</v>
      </c>
      <c r="X4340">
        <f t="shared" si="1087"/>
        <v>0.18217080559584428</v>
      </c>
      <c r="Y4340">
        <f t="shared" si="1088"/>
        <v>1</v>
      </c>
      <c r="Z4340" t="s">
        <v>4372</v>
      </c>
    </row>
    <row r="4341" spans="1:26" x14ac:dyDescent="0.25">
      <c r="A4341" t="s">
        <v>26</v>
      </c>
      <c r="B4341" t="s">
        <v>38</v>
      </c>
      <c r="C4341" t="s">
        <v>25</v>
      </c>
      <c r="D4341">
        <v>1</v>
      </c>
      <c r="F4341">
        <v>1</v>
      </c>
      <c r="G4341">
        <v>45.4</v>
      </c>
      <c r="H4341">
        <f t="shared" si="1073"/>
        <v>0</v>
      </c>
      <c r="I4341">
        <f t="shared" si="1074"/>
        <v>1</v>
      </c>
      <c r="J4341">
        <f t="shared" si="1075"/>
        <v>1</v>
      </c>
      <c r="K4341">
        <f t="shared" si="1076"/>
        <v>0</v>
      </c>
      <c r="L4341">
        <f t="shared" si="1077"/>
        <v>0</v>
      </c>
      <c r="M4341">
        <f t="shared" si="1078"/>
        <v>1</v>
      </c>
      <c r="N4341">
        <f t="shared" si="1079"/>
        <v>0</v>
      </c>
      <c r="O4341">
        <f t="shared" si="1080"/>
        <v>0</v>
      </c>
      <c r="P4341">
        <v>5</v>
      </c>
      <c r="Q4341">
        <f t="shared" si="1081"/>
        <v>0</v>
      </c>
      <c r="R4341">
        <f t="shared" si="1082"/>
        <v>0</v>
      </c>
      <c r="S4341">
        <f t="shared" si="1083"/>
        <v>1</v>
      </c>
      <c r="T4341">
        <f t="shared" si="1084"/>
        <v>0</v>
      </c>
      <c r="U4341">
        <v>0</v>
      </c>
      <c r="V4341">
        <f t="shared" si="1085"/>
        <v>0.32854451519037797</v>
      </c>
      <c r="W4341">
        <f t="shared" si="1086"/>
        <v>0.58140519288173398</v>
      </c>
      <c r="X4341">
        <f t="shared" si="1087"/>
        <v>0.1079414984616805</v>
      </c>
      <c r="Y4341">
        <f t="shared" si="1088"/>
        <v>1</v>
      </c>
      <c r="Z4341" t="s">
        <v>4373</v>
      </c>
    </row>
    <row r="4342" spans="1:26" x14ac:dyDescent="0.25">
      <c r="A4342" t="s">
        <v>29</v>
      </c>
      <c r="B4342" t="s">
        <v>38</v>
      </c>
      <c r="C4342" t="s">
        <v>25</v>
      </c>
      <c r="D4342">
        <v>0</v>
      </c>
      <c r="F4342">
        <v>1</v>
      </c>
      <c r="G4342">
        <v>69</v>
      </c>
      <c r="H4342">
        <f t="shared" si="1073"/>
        <v>1</v>
      </c>
      <c r="I4342">
        <f t="shared" si="1074"/>
        <v>0</v>
      </c>
      <c r="J4342">
        <f t="shared" si="1075"/>
        <v>1</v>
      </c>
      <c r="K4342">
        <f t="shared" si="1076"/>
        <v>0</v>
      </c>
      <c r="L4342">
        <f t="shared" si="1077"/>
        <v>0</v>
      </c>
      <c r="M4342">
        <f t="shared" si="1078"/>
        <v>0</v>
      </c>
      <c r="N4342">
        <f t="shared" si="1079"/>
        <v>1</v>
      </c>
      <c r="O4342">
        <f t="shared" si="1080"/>
        <v>0</v>
      </c>
      <c r="P4342">
        <v>38</v>
      </c>
      <c r="Q4342">
        <f t="shared" si="1081"/>
        <v>0</v>
      </c>
      <c r="R4342">
        <f t="shared" si="1082"/>
        <v>0</v>
      </c>
      <c r="S4342">
        <f t="shared" si="1083"/>
        <v>1</v>
      </c>
      <c r="T4342">
        <f t="shared" si="1084"/>
        <v>0</v>
      </c>
      <c r="U4342">
        <v>0</v>
      </c>
      <c r="V4342">
        <f t="shared" si="1085"/>
        <v>9.388337439730432E-2</v>
      </c>
      <c r="W4342">
        <f t="shared" si="1086"/>
        <v>0.52345361927411838</v>
      </c>
      <c r="X4342">
        <f t="shared" si="1087"/>
        <v>8.8140879882244155E-3</v>
      </c>
      <c r="Y4342">
        <f t="shared" si="1088"/>
        <v>0</v>
      </c>
      <c r="Z4342" t="s">
        <v>4374</v>
      </c>
    </row>
    <row r="4343" spans="1:26" x14ac:dyDescent="0.25">
      <c r="A4343" t="s">
        <v>26</v>
      </c>
      <c r="B4343" t="s">
        <v>33</v>
      </c>
      <c r="C4343" t="s">
        <v>25</v>
      </c>
      <c r="D4343">
        <v>0</v>
      </c>
      <c r="F4343">
        <v>1</v>
      </c>
      <c r="G4343">
        <v>48.65</v>
      </c>
      <c r="H4343">
        <f t="shared" si="1073"/>
        <v>1</v>
      </c>
      <c r="I4343">
        <f t="shared" si="1074"/>
        <v>0</v>
      </c>
      <c r="J4343">
        <f t="shared" si="1075"/>
        <v>1</v>
      </c>
      <c r="K4343">
        <f t="shared" si="1076"/>
        <v>0</v>
      </c>
      <c r="L4343">
        <f t="shared" si="1077"/>
        <v>0</v>
      </c>
      <c r="M4343">
        <f t="shared" si="1078"/>
        <v>1</v>
      </c>
      <c r="N4343">
        <f t="shared" si="1079"/>
        <v>0</v>
      </c>
      <c r="O4343">
        <f t="shared" si="1080"/>
        <v>0</v>
      </c>
      <c r="P4343">
        <v>5</v>
      </c>
      <c r="Q4343">
        <f t="shared" si="1081"/>
        <v>0</v>
      </c>
      <c r="R4343">
        <f t="shared" si="1082"/>
        <v>0</v>
      </c>
      <c r="S4343">
        <f t="shared" si="1083"/>
        <v>0</v>
      </c>
      <c r="T4343">
        <f t="shared" si="1084"/>
        <v>1</v>
      </c>
      <c r="U4343">
        <v>0</v>
      </c>
      <c r="V4343">
        <f t="shared" si="1085"/>
        <v>0.34730289438714756</v>
      </c>
      <c r="W4343">
        <f t="shared" si="1086"/>
        <v>0.58596338539811443</v>
      </c>
      <c r="X4343">
        <f t="shared" si="1087"/>
        <v>0.12061930044969017</v>
      </c>
      <c r="Y4343">
        <f t="shared" si="1088"/>
        <v>1</v>
      </c>
      <c r="Z4343" t="s">
        <v>4375</v>
      </c>
    </row>
    <row r="4344" spans="1:26" x14ac:dyDescent="0.25">
      <c r="A4344" t="s">
        <v>26</v>
      </c>
      <c r="B4344" t="s">
        <v>27</v>
      </c>
      <c r="C4344" t="s">
        <v>25</v>
      </c>
      <c r="D4344">
        <v>1</v>
      </c>
      <c r="F4344">
        <v>1</v>
      </c>
      <c r="G4344">
        <v>44.15</v>
      </c>
      <c r="H4344">
        <f t="shared" si="1073"/>
        <v>0</v>
      </c>
      <c r="I4344">
        <f t="shared" si="1074"/>
        <v>1</v>
      </c>
      <c r="J4344">
        <f t="shared" si="1075"/>
        <v>1</v>
      </c>
      <c r="K4344">
        <f t="shared" si="1076"/>
        <v>0</v>
      </c>
      <c r="L4344">
        <f t="shared" si="1077"/>
        <v>0</v>
      </c>
      <c r="M4344">
        <f t="shared" si="1078"/>
        <v>1</v>
      </c>
      <c r="N4344">
        <f t="shared" si="1079"/>
        <v>0</v>
      </c>
      <c r="O4344">
        <f t="shared" si="1080"/>
        <v>0</v>
      </c>
      <c r="P4344">
        <v>2</v>
      </c>
      <c r="Q4344">
        <f t="shared" si="1081"/>
        <v>1</v>
      </c>
      <c r="R4344">
        <f t="shared" si="1082"/>
        <v>0</v>
      </c>
      <c r="S4344">
        <f t="shared" si="1083"/>
        <v>0</v>
      </c>
      <c r="T4344">
        <f t="shared" si="1084"/>
        <v>0</v>
      </c>
      <c r="U4344">
        <v>1</v>
      </c>
      <c r="V4344">
        <f t="shared" si="1085"/>
        <v>0.47705548876589843</v>
      </c>
      <c r="W4344">
        <f t="shared" si="1086"/>
        <v>0.6170523306698118</v>
      </c>
      <c r="X4344">
        <f t="shared" si="1087"/>
        <v>0.2734709618298734</v>
      </c>
      <c r="Y4344">
        <f t="shared" si="1088"/>
        <v>1</v>
      </c>
      <c r="Z4344" t="s">
        <v>4376</v>
      </c>
    </row>
    <row r="4345" spans="1:26" x14ac:dyDescent="0.25">
      <c r="A4345" t="s">
        <v>45</v>
      </c>
      <c r="B4345" t="s">
        <v>33</v>
      </c>
      <c r="C4345" t="s">
        <v>25</v>
      </c>
      <c r="D4345">
        <v>1</v>
      </c>
      <c r="F4345">
        <v>1</v>
      </c>
      <c r="G4345">
        <v>59.85</v>
      </c>
      <c r="H4345">
        <f t="shared" si="1073"/>
        <v>0</v>
      </c>
      <c r="I4345">
        <f t="shared" si="1074"/>
        <v>1</v>
      </c>
      <c r="J4345">
        <f t="shared" si="1075"/>
        <v>1</v>
      </c>
      <c r="K4345">
        <f t="shared" si="1076"/>
        <v>0</v>
      </c>
      <c r="L4345">
        <f t="shared" si="1077"/>
        <v>0</v>
      </c>
      <c r="M4345">
        <f t="shared" si="1078"/>
        <v>0</v>
      </c>
      <c r="N4345">
        <f t="shared" si="1079"/>
        <v>0</v>
      </c>
      <c r="O4345">
        <f t="shared" si="1080"/>
        <v>1</v>
      </c>
      <c r="P4345">
        <v>52</v>
      </c>
      <c r="Q4345">
        <f t="shared" si="1081"/>
        <v>0</v>
      </c>
      <c r="R4345">
        <f t="shared" si="1082"/>
        <v>0</v>
      </c>
      <c r="S4345">
        <f t="shared" si="1083"/>
        <v>0</v>
      </c>
      <c r="T4345">
        <f t="shared" si="1084"/>
        <v>1</v>
      </c>
      <c r="U4345">
        <v>0</v>
      </c>
      <c r="V4345">
        <f t="shared" si="1085"/>
        <v>3.823857968964553E-2</v>
      </c>
      <c r="W4345">
        <f t="shared" si="1086"/>
        <v>0.50955848025875472</v>
      </c>
      <c r="X4345">
        <f t="shared" si="1087"/>
        <v>1.4621889766813715E-3</v>
      </c>
      <c r="Y4345">
        <f t="shared" si="1088"/>
        <v>0</v>
      </c>
      <c r="Z4345" t="s">
        <v>4377</v>
      </c>
    </row>
    <row r="4346" spans="1:26" x14ac:dyDescent="0.25">
      <c r="A4346" t="s">
        <v>26</v>
      </c>
      <c r="B4346" t="s">
        <v>27</v>
      </c>
      <c r="C4346" t="s">
        <v>35</v>
      </c>
      <c r="D4346">
        <v>1</v>
      </c>
      <c r="F4346">
        <v>1</v>
      </c>
      <c r="G4346">
        <v>75.75</v>
      </c>
      <c r="H4346">
        <f t="shared" si="1073"/>
        <v>0</v>
      </c>
      <c r="I4346">
        <f t="shared" si="1074"/>
        <v>1</v>
      </c>
      <c r="J4346">
        <f t="shared" si="1075"/>
        <v>0</v>
      </c>
      <c r="K4346">
        <f t="shared" si="1076"/>
        <v>1</v>
      </c>
      <c r="L4346">
        <f t="shared" si="1077"/>
        <v>0</v>
      </c>
      <c r="M4346">
        <f t="shared" si="1078"/>
        <v>1</v>
      </c>
      <c r="N4346">
        <f t="shared" si="1079"/>
        <v>0</v>
      </c>
      <c r="O4346">
        <f t="shared" si="1080"/>
        <v>0</v>
      </c>
      <c r="P4346">
        <v>8</v>
      </c>
      <c r="Q4346">
        <f t="shared" si="1081"/>
        <v>1</v>
      </c>
      <c r="R4346">
        <f t="shared" si="1082"/>
        <v>0</v>
      </c>
      <c r="S4346">
        <f t="shared" si="1083"/>
        <v>0</v>
      </c>
      <c r="T4346">
        <f t="shared" si="1084"/>
        <v>0</v>
      </c>
      <c r="U4346">
        <v>1</v>
      </c>
      <c r="V4346">
        <f t="shared" si="1085"/>
        <v>0.51263019071450566</v>
      </c>
      <c r="W4346">
        <f t="shared" si="1086"/>
        <v>0.62542284988119368</v>
      </c>
      <c r="X4346">
        <f t="shared" si="1087"/>
        <v>0.23752933100297913</v>
      </c>
      <c r="Y4346">
        <f t="shared" si="1088"/>
        <v>1</v>
      </c>
      <c r="Z4346" t="s">
        <v>4378</v>
      </c>
    </row>
    <row r="4347" spans="1:26" x14ac:dyDescent="0.25">
      <c r="A4347" t="s">
        <v>45</v>
      </c>
      <c r="B4347" t="s">
        <v>27</v>
      </c>
      <c r="C4347" t="s">
        <v>25</v>
      </c>
      <c r="D4347">
        <v>0</v>
      </c>
      <c r="F4347">
        <v>1</v>
      </c>
      <c r="G4347">
        <v>80.650000000000006</v>
      </c>
      <c r="H4347">
        <f t="shared" si="1073"/>
        <v>1</v>
      </c>
      <c r="I4347">
        <f t="shared" si="1074"/>
        <v>0</v>
      </c>
      <c r="J4347">
        <f t="shared" si="1075"/>
        <v>1</v>
      </c>
      <c r="K4347">
        <f t="shared" si="1076"/>
        <v>0</v>
      </c>
      <c r="L4347">
        <f t="shared" si="1077"/>
        <v>0</v>
      </c>
      <c r="M4347">
        <f t="shared" si="1078"/>
        <v>0</v>
      </c>
      <c r="N4347">
        <f t="shared" si="1079"/>
        <v>0</v>
      </c>
      <c r="O4347">
        <f t="shared" si="1080"/>
        <v>1</v>
      </c>
      <c r="P4347">
        <v>68</v>
      </c>
      <c r="Q4347">
        <f t="shared" si="1081"/>
        <v>1</v>
      </c>
      <c r="R4347">
        <f t="shared" si="1082"/>
        <v>0</v>
      </c>
      <c r="S4347">
        <f t="shared" si="1083"/>
        <v>0</v>
      </c>
      <c r="T4347">
        <f t="shared" si="1084"/>
        <v>0</v>
      </c>
      <c r="U4347">
        <v>0</v>
      </c>
      <c r="V4347">
        <f t="shared" si="1085"/>
        <v>0.18888065765392725</v>
      </c>
      <c r="W4347">
        <f t="shared" si="1086"/>
        <v>0.54708027828223849</v>
      </c>
      <c r="X4347">
        <f t="shared" si="1087"/>
        <v>3.5675902835780066E-2</v>
      </c>
      <c r="Y4347">
        <f t="shared" si="1088"/>
        <v>0</v>
      </c>
      <c r="Z4347" t="s">
        <v>4379</v>
      </c>
    </row>
    <row r="4348" spans="1:26" x14ac:dyDescent="0.25">
      <c r="A4348" t="s">
        <v>29</v>
      </c>
      <c r="B4348" t="s">
        <v>38</v>
      </c>
      <c r="C4348" t="s">
        <v>23</v>
      </c>
      <c r="D4348">
        <v>0</v>
      </c>
      <c r="F4348">
        <v>1</v>
      </c>
      <c r="G4348">
        <v>20.55</v>
      </c>
      <c r="H4348">
        <f t="shared" si="1073"/>
        <v>1</v>
      </c>
      <c r="I4348">
        <f t="shared" si="1074"/>
        <v>0</v>
      </c>
      <c r="J4348">
        <f t="shared" si="1075"/>
        <v>0</v>
      </c>
      <c r="K4348">
        <f t="shared" si="1076"/>
        <v>0</v>
      </c>
      <c r="L4348">
        <f t="shared" si="1077"/>
        <v>1</v>
      </c>
      <c r="M4348">
        <f t="shared" si="1078"/>
        <v>0</v>
      </c>
      <c r="N4348">
        <f t="shared" si="1079"/>
        <v>1</v>
      </c>
      <c r="O4348">
        <f t="shared" si="1080"/>
        <v>0</v>
      </c>
      <c r="P4348">
        <v>69</v>
      </c>
      <c r="Q4348">
        <f t="shared" si="1081"/>
        <v>0</v>
      </c>
      <c r="R4348">
        <f t="shared" si="1082"/>
        <v>0</v>
      </c>
      <c r="S4348">
        <f t="shared" si="1083"/>
        <v>1</v>
      </c>
      <c r="T4348">
        <f t="shared" si="1084"/>
        <v>0</v>
      </c>
      <c r="U4348">
        <v>0</v>
      </c>
      <c r="V4348">
        <f t="shared" si="1085"/>
        <v>-1.0381069552629272E-2</v>
      </c>
      <c r="W4348">
        <f t="shared" si="1086"/>
        <v>0.49740475591852124</v>
      </c>
      <c r="X4348">
        <f t="shared" si="1087"/>
        <v>1.0776660505652651E-4</v>
      </c>
      <c r="Y4348">
        <f t="shared" si="1088"/>
        <v>0</v>
      </c>
      <c r="Z4348" t="s">
        <v>4380</v>
      </c>
    </row>
    <row r="4349" spans="1:26" x14ac:dyDescent="0.25">
      <c r="A4349" t="s">
        <v>26</v>
      </c>
      <c r="B4349" t="s">
        <v>38</v>
      </c>
      <c r="C4349" t="s">
        <v>25</v>
      </c>
      <c r="D4349">
        <v>0</v>
      </c>
      <c r="F4349">
        <v>1</v>
      </c>
      <c r="G4349">
        <v>66.400000000000006</v>
      </c>
      <c r="H4349">
        <f t="shared" si="1073"/>
        <v>1</v>
      </c>
      <c r="I4349">
        <f t="shared" si="1074"/>
        <v>0</v>
      </c>
      <c r="J4349">
        <f t="shared" si="1075"/>
        <v>1</v>
      </c>
      <c r="K4349">
        <f t="shared" si="1076"/>
        <v>0</v>
      </c>
      <c r="L4349">
        <f t="shared" si="1077"/>
        <v>0</v>
      </c>
      <c r="M4349">
        <f t="shared" si="1078"/>
        <v>1</v>
      </c>
      <c r="N4349">
        <f t="shared" si="1079"/>
        <v>0</v>
      </c>
      <c r="O4349">
        <f t="shared" si="1080"/>
        <v>0</v>
      </c>
      <c r="P4349">
        <v>42</v>
      </c>
      <c r="Q4349">
        <f t="shared" si="1081"/>
        <v>0</v>
      </c>
      <c r="R4349">
        <f t="shared" si="1082"/>
        <v>0</v>
      </c>
      <c r="S4349">
        <f t="shared" si="1083"/>
        <v>1</v>
      </c>
      <c r="T4349">
        <f t="shared" si="1084"/>
        <v>0</v>
      </c>
      <c r="U4349">
        <v>0</v>
      </c>
      <c r="V4349">
        <f t="shared" si="1085"/>
        <v>0.3661478481255358</v>
      </c>
      <c r="W4349">
        <f t="shared" si="1086"/>
        <v>0.59052783582825963</v>
      </c>
      <c r="X4349">
        <f t="shared" si="1087"/>
        <v>0.13406424668696043</v>
      </c>
      <c r="Y4349">
        <f t="shared" si="1088"/>
        <v>1</v>
      </c>
      <c r="Z4349" t="s">
        <v>4381</v>
      </c>
    </row>
    <row r="4350" spans="1:26" x14ac:dyDescent="0.25">
      <c r="A4350" t="s">
        <v>45</v>
      </c>
      <c r="B4350" t="s">
        <v>30</v>
      </c>
      <c r="C4350" t="s">
        <v>35</v>
      </c>
      <c r="D4350">
        <v>0</v>
      </c>
      <c r="F4350">
        <v>1</v>
      </c>
      <c r="G4350">
        <v>100.2</v>
      </c>
      <c r="H4350">
        <f t="shared" si="1073"/>
        <v>1</v>
      </c>
      <c r="I4350">
        <f t="shared" si="1074"/>
        <v>0</v>
      </c>
      <c r="J4350">
        <f t="shared" si="1075"/>
        <v>0</v>
      </c>
      <c r="K4350">
        <f t="shared" si="1076"/>
        <v>1</v>
      </c>
      <c r="L4350">
        <f t="shared" si="1077"/>
        <v>0</v>
      </c>
      <c r="M4350">
        <f t="shared" si="1078"/>
        <v>0</v>
      </c>
      <c r="N4350">
        <f t="shared" si="1079"/>
        <v>0</v>
      </c>
      <c r="O4350">
        <f t="shared" si="1080"/>
        <v>1</v>
      </c>
      <c r="P4350">
        <v>50</v>
      </c>
      <c r="Q4350">
        <f t="shared" si="1081"/>
        <v>0</v>
      </c>
      <c r="R4350">
        <f t="shared" si="1082"/>
        <v>1</v>
      </c>
      <c r="S4350">
        <f t="shared" si="1083"/>
        <v>0</v>
      </c>
      <c r="T4350">
        <f t="shared" si="1084"/>
        <v>0</v>
      </c>
      <c r="U4350">
        <v>0</v>
      </c>
      <c r="V4350">
        <f t="shared" si="1085"/>
        <v>8.2591847241831273E-2</v>
      </c>
      <c r="W4350">
        <f t="shared" si="1086"/>
        <v>0.52063623245481405</v>
      </c>
      <c r="X4350">
        <f t="shared" si="1087"/>
        <v>6.8214132308179925E-3</v>
      </c>
      <c r="Y4350">
        <f t="shared" si="1088"/>
        <v>0</v>
      </c>
      <c r="Z4350" t="s">
        <v>4382</v>
      </c>
    </row>
    <row r="4351" spans="1:26" x14ac:dyDescent="0.25">
      <c r="A4351" t="s">
        <v>26</v>
      </c>
      <c r="B4351" t="s">
        <v>30</v>
      </c>
      <c r="C4351" t="s">
        <v>23</v>
      </c>
      <c r="D4351">
        <v>0</v>
      </c>
      <c r="F4351">
        <v>1</v>
      </c>
      <c r="G4351">
        <v>19.100000000000001</v>
      </c>
      <c r="H4351">
        <f t="shared" si="1073"/>
        <v>1</v>
      </c>
      <c r="I4351">
        <f t="shared" si="1074"/>
        <v>0</v>
      </c>
      <c r="J4351">
        <f t="shared" si="1075"/>
        <v>0</v>
      </c>
      <c r="K4351">
        <f t="shared" si="1076"/>
        <v>0</v>
      </c>
      <c r="L4351">
        <f t="shared" si="1077"/>
        <v>1</v>
      </c>
      <c r="M4351">
        <f t="shared" si="1078"/>
        <v>1</v>
      </c>
      <c r="N4351">
        <f t="shared" si="1079"/>
        <v>0</v>
      </c>
      <c r="O4351">
        <f t="shared" si="1080"/>
        <v>0</v>
      </c>
      <c r="P4351">
        <v>1</v>
      </c>
      <c r="Q4351">
        <f t="shared" si="1081"/>
        <v>0</v>
      </c>
      <c r="R4351">
        <f t="shared" si="1082"/>
        <v>1</v>
      </c>
      <c r="S4351">
        <f t="shared" si="1083"/>
        <v>0</v>
      </c>
      <c r="T4351">
        <f t="shared" si="1084"/>
        <v>0</v>
      </c>
      <c r="U4351">
        <v>1</v>
      </c>
      <c r="V4351">
        <f t="shared" si="1085"/>
        <v>0.27736776700493154</v>
      </c>
      <c r="W4351">
        <f t="shared" si="1086"/>
        <v>0.56890077916829118</v>
      </c>
      <c r="X4351">
        <f t="shared" si="1087"/>
        <v>0.52219734416343899</v>
      </c>
      <c r="Y4351">
        <f t="shared" si="1088"/>
        <v>0</v>
      </c>
      <c r="Z4351" t="s">
        <v>4383</v>
      </c>
    </row>
    <row r="4352" spans="1:26" x14ac:dyDescent="0.25">
      <c r="A4352" t="s">
        <v>26</v>
      </c>
      <c r="B4352" t="s">
        <v>27</v>
      </c>
      <c r="C4352" t="s">
        <v>35</v>
      </c>
      <c r="D4352">
        <v>1</v>
      </c>
      <c r="F4352">
        <v>1</v>
      </c>
      <c r="G4352">
        <v>80.3</v>
      </c>
      <c r="H4352">
        <f t="shared" si="1073"/>
        <v>0</v>
      </c>
      <c r="I4352">
        <f t="shared" si="1074"/>
        <v>1</v>
      </c>
      <c r="J4352">
        <f t="shared" si="1075"/>
        <v>0</v>
      </c>
      <c r="K4352">
        <f t="shared" si="1076"/>
        <v>1</v>
      </c>
      <c r="L4352">
        <f t="shared" si="1077"/>
        <v>0</v>
      </c>
      <c r="M4352">
        <f t="shared" si="1078"/>
        <v>1</v>
      </c>
      <c r="N4352">
        <f t="shared" si="1079"/>
        <v>0</v>
      </c>
      <c r="O4352">
        <f t="shared" si="1080"/>
        <v>0</v>
      </c>
      <c r="P4352">
        <v>1</v>
      </c>
      <c r="Q4352">
        <f t="shared" si="1081"/>
        <v>1</v>
      </c>
      <c r="R4352">
        <f t="shared" si="1082"/>
        <v>0</v>
      </c>
      <c r="S4352">
        <f t="shared" si="1083"/>
        <v>0</v>
      </c>
      <c r="T4352">
        <f t="shared" si="1084"/>
        <v>0</v>
      </c>
      <c r="U4352">
        <v>1</v>
      </c>
      <c r="V4352">
        <f t="shared" si="1085"/>
        <v>0.51972389284395937</v>
      </c>
      <c r="W4352">
        <f t="shared" si="1086"/>
        <v>0.62708320095931791</v>
      </c>
      <c r="X4352">
        <f t="shared" si="1087"/>
        <v>0.23066513910496061</v>
      </c>
      <c r="Y4352">
        <f t="shared" si="1088"/>
        <v>1</v>
      </c>
      <c r="Z4352" t="s">
        <v>4384</v>
      </c>
    </row>
    <row r="4353" spans="1:26" x14ac:dyDescent="0.25">
      <c r="A4353" t="s">
        <v>26</v>
      </c>
      <c r="B4353" t="s">
        <v>38</v>
      </c>
      <c r="C4353" t="s">
        <v>25</v>
      </c>
      <c r="D4353">
        <v>0</v>
      </c>
      <c r="F4353">
        <v>1</v>
      </c>
      <c r="G4353">
        <v>44.55</v>
      </c>
      <c r="H4353">
        <f t="shared" si="1073"/>
        <v>1</v>
      </c>
      <c r="I4353">
        <f t="shared" si="1074"/>
        <v>0</v>
      </c>
      <c r="J4353">
        <f t="shared" si="1075"/>
        <v>1</v>
      </c>
      <c r="K4353">
        <f t="shared" si="1076"/>
        <v>0</v>
      </c>
      <c r="L4353">
        <f t="shared" si="1077"/>
        <v>0</v>
      </c>
      <c r="M4353">
        <f t="shared" si="1078"/>
        <v>1</v>
      </c>
      <c r="N4353">
        <f t="shared" si="1079"/>
        <v>0</v>
      </c>
      <c r="O4353">
        <f t="shared" si="1080"/>
        <v>0</v>
      </c>
      <c r="P4353">
        <v>33</v>
      </c>
      <c r="Q4353">
        <f t="shared" si="1081"/>
        <v>0</v>
      </c>
      <c r="R4353">
        <f t="shared" si="1082"/>
        <v>0</v>
      </c>
      <c r="S4353">
        <f t="shared" si="1083"/>
        <v>1</v>
      </c>
      <c r="T4353">
        <f t="shared" si="1084"/>
        <v>0</v>
      </c>
      <c r="U4353">
        <v>0</v>
      </c>
      <c r="V4353">
        <f t="shared" si="1085"/>
        <v>0.32721931808927124</v>
      </c>
      <c r="W4353">
        <f t="shared" si="1086"/>
        <v>0.581082640680742</v>
      </c>
      <c r="X4353">
        <f t="shared" si="1087"/>
        <v>0.10707248213080767</v>
      </c>
      <c r="Y4353">
        <f t="shared" si="1088"/>
        <v>1</v>
      </c>
      <c r="Z4353" t="s">
        <v>4385</v>
      </c>
    </row>
    <row r="4354" spans="1:26" x14ac:dyDescent="0.25">
      <c r="A4354" t="s">
        <v>26</v>
      </c>
      <c r="B4354" t="s">
        <v>30</v>
      </c>
      <c r="C4354" t="s">
        <v>23</v>
      </c>
      <c r="D4354">
        <v>0</v>
      </c>
      <c r="F4354">
        <v>1</v>
      </c>
      <c r="G4354">
        <v>20.350000000000001</v>
      </c>
      <c r="H4354">
        <f t="shared" si="1073"/>
        <v>1</v>
      </c>
      <c r="I4354">
        <f t="shared" si="1074"/>
        <v>0</v>
      </c>
      <c r="J4354">
        <f t="shared" si="1075"/>
        <v>0</v>
      </c>
      <c r="K4354">
        <f t="shared" si="1076"/>
        <v>0</v>
      </c>
      <c r="L4354">
        <f t="shared" si="1077"/>
        <v>1</v>
      </c>
      <c r="M4354">
        <f t="shared" si="1078"/>
        <v>1</v>
      </c>
      <c r="N4354">
        <f t="shared" si="1079"/>
        <v>0</v>
      </c>
      <c r="O4354">
        <f t="shared" si="1080"/>
        <v>0</v>
      </c>
      <c r="P4354">
        <v>7</v>
      </c>
      <c r="Q4354">
        <f t="shared" si="1081"/>
        <v>0</v>
      </c>
      <c r="R4354">
        <f t="shared" si="1082"/>
        <v>1</v>
      </c>
      <c r="S4354">
        <f t="shared" si="1083"/>
        <v>0</v>
      </c>
      <c r="T4354">
        <f t="shared" si="1084"/>
        <v>0</v>
      </c>
      <c r="U4354">
        <v>0</v>
      </c>
      <c r="V4354">
        <f t="shared" si="1085"/>
        <v>0.2656251371669624</v>
      </c>
      <c r="W4354">
        <f t="shared" si="1086"/>
        <v>0.56601856889000679</v>
      </c>
      <c r="X4354">
        <f t="shared" si="1087"/>
        <v>7.0556713494967588E-2</v>
      </c>
      <c r="Y4354">
        <f t="shared" si="1088"/>
        <v>0</v>
      </c>
      <c r="Z4354" t="s">
        <v>4386</v>
      </c>
    </row>
    <row r="4355" spans="1:26" x14ac:dyDescent="0.25">
      <c r="A4355" t="s">
        <v>26</v>
      </c>
      <c r="B4355" t="s">
        <v>27</v>
      </c>
      <c r="C4355" t="s">
        <v>35</v>
      </c>
      <c r="D4355">
        <v>0</v>
      </c>
      <c r="F4355">
        <v>1</v>
      </c>
      <c r="G4355">
        <v>91.8</v>
      </c>
      <c r="H4355">
        <f t="shared" ref="H4355:H4418" si="1089">IF(D4355:D11397=0,1,0)</f>
        <v>1</v>
      </c>
      <c r="I4355">
        <f t="shared" ref="I4355:I4418" si="1090">IF(D4355:D11397=1,1,0)</f>
        <v>0</v>
      </c>
      <c r="J4355">
        <f t="shared" ref="J4355:J4418" si="1091">IF(C4355:C11397="DSL",1,0)</f>
        <v>0</v>
      </c>
      <c r="K4355">
        <f t="shared" ref="K4355:K4418" si="1092">IF(C4355:C11397="Fiber optic",1,0)</f>
        <v>1</v>
      </c>
      <c r="L4355">
        <f t="shared" ref="L4355:L4418" si="1093">IF(C4355:C11397="No",1,0)</f>
        <v>0</v>
      </c>
      <c r="M4355">
        <f t="shared" ref="M4355:M4418" si="1094">IF(A4355:A11397="Month-to-month",1,0)</f>
        <v>1</v>
      </c>
      <c r="N4355">
        <f t="shared" ref="N4355:N4418" si="1095">IF(A4355:A11397="ONE YEAR",1,0)</f>
        <v>0</v>
      </c>
      <c r="O4355">
        <f t="shared" ref="O4355:O4418" si="1096">IF(A4355:A11397="two year",1,0)</f>
        <v>0</v>
      </c>
      <c r="P4355">
        <v>64</v>
      </c>
      <c r="Q4355">
        <f t="shared" ref="Q4355:Q4418" si="1097">IF(B4355:B11397="Electronic check",1,0)</f>
        <v>1</v>
      </c>
      <c r="R4355">
        <f t="shared" ref="R4355:R4418" si="1098">IF(B4355:B11397="Mailed check",1,0)</f>
        <v>0</v>
      </c>
      <c r="S4355">
        <f t="shared" ref="S4355:S4418" si="1099">IF(B4355:B11397="Credit card (automatic)",1,0)</f>
        <v>0</v>
      </c>
      <c r="T4355">
        <f t="shared" ref="T4355:T4418" si="1100">IF(B4355:B11397="Bank transfer (automatic)",1,0)</f>
        <v>0</v>
      </c>
      <c r="U4355">
        <v>0</v>
      </c>
      <c r="V4355">
        <f t="shared" si="1085"/>
        <v>0.54251619935498296</v>
      </c>
      <c r="W4355">
        <f t="shared" si="1086"/>
        <v>0.63239755545606646</v>
      </c>
      <c r="X4355">
        <f t="shared" si="1087"/>
        <v>0.29432382656257561</v>
      </c>
      <c r="Y4355">
        <f t="shared" si="1088"/>
        <v>1</v>
      </c>
      <c r="Z4355" t="s">
        <v>4387</v>
      </c>
    </row>
    <row r="4356" spans="1:26" x14ac:dyDescent="0.25">
      <c r="A4356" t="s">
        <v>26</v>
      </c>
      <c r="B4356" t="s">
        <v>27</v>
      </c>
      <c r="C4356" t="s">
        <v>35</v>
      </c>
      <c r="D4356">
        <v>0</v>
      </c>
      <c r="F4356">
        <v>1</v>
      </c>
      <c r="G4356">
        <v>74.900000000000006</v>
      </c>
      <c r="H4356">
        <f t="shared" si="1089"/>
        <v>1</v>
      </c>
      <c r="I4356">
        <f t="shared" si="1090"/>
        <v>0</v>
      </c>
      <c r="J4356">
        <f t="shared" si="1091"/>
        <v>0</v>
      </c>
      <c r="K4356">
        <f t="shared" si="1092"/>
        <v>1</v>
      </c>
      <c r="L4356">
        <f t="shared" si="1093"/>
        <v>0</v>
      </c>
      <c r="M4356">
        <f t="shared" si="1094"/>
        <v>1</v>
      </c>
      <c r="N4356">
        <f t="shared" si="1095"/>
        <v>0</v>
      </c>
      <c r="O4356">
        <f t="shared" si="1096"/>
        <v>0</v>
      </c>
      <c r="P4356">
        <v>1</v>
      </c>
      <c r="Q4356">
        <f t="shared" si="1097"/>
        <v>1</v>
      </c>
      <c r="R4356">
        <f t="shared" si="1098"/>
        <v>0</v>
      </c>
      <c r="S4356">
        <f t="shared" si="1099"/>
        <v>0</v>
      </c>
      <c r="T4356">
        <f t="shared" si="1100"/>
        <v>0</v>
      </c>
      <c r="U4356">
        <v>1</v>
      </c>
      <c r="V4356">
        <f t="shared" ref="V4356:V4419" si="1101">G4356*$G$2+H4357*$H$2+K4357*$K$2+M4356*$M$2+O4356*$O$2+Q4356*$Q$2+L4356*$L$2</f>
        <v>0.51130499361339887</v>
      </c>
      <c r="W4356">
        <f t="shared" ref="W4356:W4419" si="1102">1/ (1+EXP(-V4356))</f>
        <v>0.62511234557394979</v>
      </c>
      <c r="X4356">
        <f t="shared" ref="X4356:X4419" si="1103">(U4356-V4356)^2</f>
        <v>0.23882280926720012</v>
      </c>
      <c r="Y4356">
        <f t="shared" ref="Y4356:Y4419" si="1104">IF(W4356&gt;=0.58,1,0)</f>
        <v>1</v>
      </c>
      <c r="Z4356" t="s">
        <v>4388</v>
      </c>
    </row>
    <row r="4357" spans="1:26" x14ac:dyDescent="0.25">
      <c r="A4357" t="s">
        <v>45</v>
      </c>
      <c r="B4357" t="s">
        <v>33</v>
      </c>
      <c r="C4357" t="s">
        <v>23</v>
      </c>
      <c r="D4357">
        <v>0</v>
      </c>
      <c r="F4357">
        <v>1</v>
      </c>
      <c r="G4357">
        <v>20.2</v>
      </c>
      <c r="H4357">
        <f t="shared" si="1089"/>
        <v>1</v>
      </c>
      <c r="I4357">
        <f t="shared" si="1090"/>
        <v>0</v>
      </c>
      <c r="J4357">
        <f t="shared" si="1091"/>
        <v>0</v>
      </c>
      <c r="K4357">
        <f t="shared" si="1092"/>
        <v>0</v>
      </c>
      <c r="L4357">
        <f t="shared" si="1093"/>
        <v>1</v>
      </c>
      <c r="M4357">
        <f t="shared" si="1094"/>
        <v>0</v>
      </c>
      <c r="N4357">
        <f t="shared" si="1095"/>
        <v>0</v>
      </c>
      <c r="O4357">
        <f t="shared" si="1096"/>
        <v>1</v>
      </c>
      <c r="P4357">
        <v>59</v>
      </c>
      <c r="Q4357">
        <f t="shared" si="1097"/>
        <v>0</v>
      </c>
      <c r="R4357">
        <f t="shared" si="1098"/>
        <v>0</v>
      </c>
      <c r="S4357">
        <f t="shared" si="1099"/>
        <v>0</v>
      </c>
      <c r="T4357">
        <f t="shared" si="1100"/>
        <v>1</v>
      </c>
      <c r="U4357">
        <v>0</v>
      </c>
      <c r="V4357">
        <f t="shared" si="1101"/>
        <v>-7.08607949903588E-2</v>
      </c>
      <c r="W4357">
        <f t="shared" si="1102"/>
        <v>0.48229221023901558</v>
      </c>
      <c r="X4357">
        <f t="shared" si="1103"/>
        <v>5.0212522666656587E-3</v>
      </c>
      <c r="Y4357">
        <f t="shared" si="1104"/>
        <v>0</v>
      </c>
      <c r="Z4357" t="s">
        <v>4389</v>
      </c>
    </row>
    <row r="4358" spans="1:26" x14ac:dyDescent="0.25">
      <c r="A4358" t="s">
        <v>26</v>
      </c>
      <c r="B4358" t="s">
        <v>27</v>
      </c>
      <c r="C4358" t="s">
        <v>25</v>
      </c>
      <c r="D4358">
        <v>0</v>
      </c>
      <c r="F4358">
        <v>1</v>
      </c>
      <c r="G4358">
        <v>50.35</v>
      </c>
      <c r="H4358">
        <f t="shared" si="1089"/>
        <v>1</v>
      </c>
      <c r="I4358">
        <f t="shared" si="1090"/>
        <v>0</v>
      </c>
      <c r="J4358">
        <f t="shared" si="1091"/>
        <v>1</v>
      </c>
      <c r="K4358">
        <f t="shared" si="1092"/>
        <v>0</v>
      </c>
      <c r="L4358">
        <f t="shared" si="1093"/>
        <v>0</v>
      </c>
      <c r="M4358">
        <f t="shared" si="1094"/>
        <v>1</v>
      </c>
      <c r="N4358">
        <f t="shared" si="1095"/>
        <v>0</v>
      </c>
      <c r="O4358">
        <f t="shared" si="1096"/>
        <v>0</v>
      </c>
      <c r="P4358">
        <v>6</v>
      </c>
      <c r="Q4358">
        <f t="shared" si="1097"/>
        <v>1</v>
      </c>
      <c r="R4358">
        <f t="shared" si="1098"/>
        <v>0</v>
      </c>
      <c r="S4358">
        <f t="shared" si="1099"/>
        <v>0</v>
      </c>
      <c r="T4358">
        <f t="shared" si="1100"/>
        <v>0</v>
      </c>
      <c r="U4358">
        <v>0</v>
      </c>
      <c r="V4358">
        <f t="shared" si="1101"/>
        <v>0.47303018322260981</v>
      </c>
      <c r="W4358">
        <f t="shared" si="1102"/>
        <v>0.61610070890195523</v>
      </c>
      <c r="X4358">
        <f t="shared" si="1103"/>
        <v>0.2237575542396158</v>
      </c>
      <c r="Y4358">
        <f t="shared" si="1104"/>
        <v>1</v>
      </c>
      <c r="Z4358" t="s">
        <v>4390</v>
      </c>
    </row>
    <row r="4359" spans="1:26" x14ac:dyDescent="0.25">
      <c r="A4359" t="s">
        <v>26</v>
      </c>
      <c r="B4359" t="s">
        <v>30</v>
      </c>
      <c r="C4359" t="s">
        <v>23</v>
      </c>
      <c r="D4359">
        <v>0</v>
      </c>
      <c r="F4359">
        <v>1</v>
      </c>
      <c r="G4359">
        <v>18.8</v>
      </c>
      <c r="H4359">
        <f t="shared" si="1089"/>
        <v>1</v>
      </c>
      <c r="I4359">
        <f t="shared" si="1090"/>
        <v>0</v>
      </c>
      <c r="J4359">
        <f t="shared" si="1091"/>
        <v>0</v>
      </c>
      <c r="K4359">
        <f t="shared" si="1092"/>
        <v>0</v>
      </c>
      <c r="L4359">
        <f t="shared" si="1093"/>
        <v>1</v>
      </c>
      <c r="M4359">
        <f t="shared" si="1094"/>
        <v>1</v>
      </c>
      <c r="N4359">
        <f t="shared" si="1095"/>
        <v>0</v>
      </c>
      <c r="O4359">
        <f t="shared" si="1096"/>
        <v>0</v>
      </c>
      <c r="P4359">
        <v>3</v>
      </c>
      <c r="Q4359">
        <f t="shared" si="1097"/>
        <v>0</v>
      </c>
      <c r="R4359">
        <f t="shared" si="1098"/>
        <v>1</v>
      </c>
      <c r="S4359">
        <f t="shared" si="1099"/>
        <v>0</v>
      </c>
      <c r="T4359">
        <f t="shared" si="1100"/>
        <v>0</v>
      </c>
      <c r="U4359">
        <v>0</v>
      </c>
      <c r="V4359">
        <f t="shared" si="1101"/>
        <v>0.25834543201595322</v>
      </c>
      <c r="W4359">
        <f t="shared" si="1102"/>
        <v>0.56422951893464768</v>
      </c>
      <c r="X4359">
        <f t="shared" si="1103"/>
        <v>6.6742362243509504E-2</v>
      </c>
      <c r="Y4359">
        <f t="shared" si="1104"/>
        <v>0</v>
      </c>
      <c r="Z4359" t="s">
        <v>4391</v>
      </c>
    </row>
    <row r="4360" spans="1:26" x14ac:dyDescent="0.25">
      <c r="A4360" t="s">
        <v>26</v>
      </c>
      <c r="B4360" t="s">
        <v>38</v>
      </c>
      <c r="C4360" t="s">
        <v>23</v>
      </c>
      <c r="D4360">
        <v>0</v>
      </c>
      <c r="F4360">
        <v>1</v>
      </c>
      <c r="G4360">
        <v>20.45</v>
      </c>
      <c r="H4360">
        <f t="shared" si="1089"/>
        <v>1</v>
      </c>
      <c r="I4360">
        <f t="shared" si="1090"/>
        <v>0</v>
      </c>
      <c r="J4360">
        <f t="shared" si="1091"/>
        <v>0</v>
      </c>
      <c r="K4360">
        <f t="shared" si="1092"/>
        <v>0</v>
      </c>
      <c r="L4360">
        <f t="shared" si="1093"/>
        <v>1</v>
      </c>
      <c r="M4360">
        <f t="shared" si="1094"/>
        <v>1</v>
      </c>
      <c r="N4360">
        <f t="shared" si="1095"/>
        <v>0</v>
      </c>
      <c r="O4360">
        <f t="shared" si="1096"/>
        <v>0</v>
      </c>
      <c r="P4360">
        <v>15</v>
      </c>
      <c r="Q4360">
        <f t="shared" si="1097"/>
        <v>0</v>
      </c>
      <c r="R4360">
        <f t="shared" si="1098"/>
        <v>0</v>
      </c>
      <c r="S4360">
        <f t="shared" si="1099"/>
        <v>1</v>
      </c>
      <c r="T4360">
        <f t="shared" si="1100"/>
        <v>0</v>
      </c>
      <c r="U4360">
        <v>0</v>
      </c>
      <c r="V4360">
        <f t="shared" si="1101"/>
        <v>0.26091787344751338</v>
      </c>
      <c r="W4360">
        <f t="shared" si="1102"/>
        <v>0.56486191202570224</v>
      </c>
      <c r="X4360">
        <f t="shared" si="1103"/>
        <v>6.8078136684372612E-2</v>
      </c>
      <c r="Y4360">
        <f t="shared" si="1104"/>
        <v>0</v>
      </c>
      <c r="Z4360" t="s">
        <v>4392</v>
      </c>
    </row>
    <row r="4361" spans="1:26" x14ac:dyDescent="0.25">
      <c r="A4361" t="s">
        <v>29</v>
      </c>
      <c r="B4361" t="s">
        <v>27</v>
      </c>
      <c r="C4361" t="s">
        <v>25</v>
      </c>
      <c r="D4361">
        <v>0</v>
      </c>
      <c r="F4361">
        <v>1</v>
      </c>
      <c r="G4361">
        <v>64.75</v>
      </c>
      <c r="H4361">
        <f t="shared" si="1089"/>
        <v>1</v>
      </c>
      <c r="I4361">
        <f t="shared" si="1090"/>
        <v>0</v>
      </c>
      <c r="J4361">
        <f t="shared" si="1091"/>
        <v>1</v>
      </c>
      <c r="K4361">
        <f t="shared" si="1092"/>
        <v>0</v>
      </c>
      <c r="L4361">
        <f t="shared" si="1093"/>
        <v>0</v>
      </c>
      <c r="M4361">
        <f t="shared" si="1094"/>
        <v>0</v>
      </c>
      <c r="N4361">
        <f t="shared" si="1095"/>
        <v>1</v>
      </c>
      <c r="O4361">
        <f t="shared" si="1096"/>
        <v>0</v>
      </c>
      <c r="P4361">
        <v>13</v>
      </c>
      <c r="Q4361">
        <f t="shared" si="1097"/>
        <v>1</v>
      </c>
      <c r="R4361">
        <f t="shared" si="1098"/>
        <v>0</v>
      </c>
      <c r="S4361">
        <f t="shared" si="1099"/>
        <v>0</v>
      </c>
      <c r="T4361">
        <f t="shared" si="1100"/>
        <v>0</v>
      </c>
      <c r="U4361">
        <v>0</v>
      </c>
      <c r="V4361">
        <f t="shared" si="1101"/>
        <v>0.22888890189007755</v>
      </c>
      <c r="W4361">
        <f t="shared" si="1102"/>
        <v>0.55697370408168212</v>
      </c>
      <c r="X4361">
        <f t="shared" si="1103"/>
        <v>5.2390129408445542E-2</v>
      </c>
      <c r="Y4361">
        <f t="shared" si="1104"/>
        <v>0</v>
      </c>
      <c r="Z4361" t="s">
        <v>4393</v>
      </c>
    </row>
    <row r="4362" spans="1:26" x14ac:dyDescent="0.25">
      <c r="A4362" t="s">
        <v>26</v>
      </c>
      <c r="B4362" t="s">
        <v>38</v>
      </c>
      <c r="C4362" t="s">
        <v>35</v>
      </c>
      <c r="D4362">
        <v>0</v>
      </c>
      <c r="F4362">
        <v>1</v>
      </c>
      <c r="G4362">
        <v>98.7</v>
      </c>
      <c r="H4362">
        <f t="shared" si="1089"/>
        <v>1</v>
      </c>
      <c r="I4362">
        <f t="shared" si="1090"/>
        <v>0</v>
      </c>
      <c r="J4362">
        <f t="shared" si="1091"/>
        <v>0</v>
      </c>
      <c r="K4362">
        <f t="shared" si="1092"/>
        <v>1</v>
      </c>
      <c r="L4362">
        <f t="shared" si="1093"/>
        <v>0</v>
      </c>
      <c r="M4362">
        <f t="shared" si="1094"/>
        <v>1</v>
      </c>
      <c r="N4362">
        <f t="shared" si="1095"/>
        <v>0</v>
      </c>
      <c r="O4362">
        <f t="shared" si="1096"/>
        <v>0</v>
      </c>
      <c r="P4362">
        <v>23</v>
      </c>
      <c r="Q4362">
        <f t="shared" si="1097"/>
        <v>0</v>
      </c>
      <c r="R4362">
        <f t="shared" si="1098"/>
        <v>0</v>
      </c>
      <c r="S4362">
        <f t="shared" si="1099"/>
        <v>1</v>
      </c>
      <c r="T4362">
        <f t="shared" si="1100"/>
        <v>0</v>
      </c>
      <c r="U4362">
        <v>0</v>
      </c>
      <c r="V4362">
        <f t="shared" si="1101"/>
        <v>0.4301967870718949</v>
      </c>
      <c r="W4362">
        <f t="shared" si="1102"/>
        <v>0.60592065838829556</v>
      </c>
      <c r="X4362">
        <f t="shared" si="1103"/>
        <v>0.18506927560698128</v>
      </c>
      <c r="Y4362">
        <f t="shared" si="1104"/>
        <v>1</v>
      </c>
      <c r="Z4362" t="s">
        <v>4394</v>
      </c>
    </row>
    <row r="4363" spans="1:26" x14ac:dyDescent="0.25">
      <c r="A4363" t="s">
        <v>26</v>
      </c>
      <c r="B4363" t="s">
        <v>27</v>
      </c>
      <c r="C4363" t="s">
        <v>35</v>
      </c>
      <c r="D4363">
        <v>1</v>
      </c>
      <c r="F4363">
        <v>1</v>
      </c>
      <c r="G4363">
        <v>89.45</v>
      </c>
      <c r="H4363">
        <f t="shared" si="1089"/>
        <v>0</v>
      </c>
      <c r="I4363">
        <f t="shared" si="1090"/>
        <v>1</v>
      </c>
      <c r="J4363">
        <f t="shared" si="1091"/>
        <v>0</v>
      </c>
      <c r="K4363">
        <f t="shared" si="1092"/>
        <v>1</v>
      </c>
      <c r="L4363">
        <f t="shared" si="1093"/>
        <v>0</v>
      </c>
      <c r="M4363">
        <f t="shared" si="1094"/>
        <v>1</v>
      </c>
      <c r="N4363">
        <f t="shared" si="1095"/>
        <v>0</v>
      </c>
      <c r="O4363">
        <f t="shared" si="1096"/>
        <v>0</v>
      </c>
      <c r="P4363">
        <v>31</v>
      </c>
      <c r="Q4363">
        <f t="shared" si="1097"/>
        <v>1</v>
      </c>
      <c r="R4363">
        <f t="shared" si="1098"/>
        <v>0</v>
      </c>
      <c r="S4363">
        <f t="shared" si="1099"/>
        <v>0</v>
      </c>
      <c r="T4363">
        <f t="shared" si="1100"/>
        <v>0</v>
      </c>
      <c r="U4363">
        <v>0</v>
      </c>
      <c r="V4363">
        <f t="shared" si="1101"/>
        <v>0.53398924987352037</v>
      </c>
      <c r="W4363">
        <f t="shared" si="1102"/>
        <v>0.63041305957706029</v>
      </c>
      <c r="X4363">
        <f t="shared" si="1103"/>
        <v>0.28514451898048498</v>
      </c>
      <c r="Y4363">
        <f t="shared" si="1104"/>
        <v>1</v>
      </c>
      <c r="Z4363" t="s">
        <v>4395</v>
      </c>
    </row>
    <row r="4364" spans="1:26" x14ac:dyDescent="0.25">
      <c r="A4364" t="s">
        <v>29</v>
      </c>
      <c r="B4364" t="s">
        <v>27</v>
      </c>
      <c r="C4364" t="s">
        <v>25</v>
      </c>
      <c r="D4364">
        <v>0</v>
      </c>
      <c r="F4364">
        <v>1</v>
      </c>
      <c r="G4364">
        <v>58.75</v>
      </c>
      <c r="H4364">
        <f t="shared" si="1089"/>
        <v>1</v>
      </c>
      <c r="I4364">
        <f t="shared" si="1090"/>
        <v>0</v>
      </c>
      <c r="J4364">
        <f t="shared" si="1091"/>
        <v>1</v>
      </c>
      <c r="K4364">
        <f t="shared" si="1092"/>
        <v>0</v>
      </c>
      <c r="L4364">
        <f t="shared" si="1093"/>
        <v>0</v>
      </c>
      <c r="M4364">
        <f t="shared" si="1094"/>
        <v>0</v>
      </c>
      <c r="N4364">
        <f t="shared" si="1095"/>
        <v>1</v>
      </c>
      <c r="O4364">
        <f t="shared" si="1096"/>
        <v>0</v>
      </c>
      <c r="P4364">
        <v>29</v>
      </c>
      <c r="Q4364">
        <f t="shared" si="1097"/>
        <v>1</v>
      </c>
      <c r="R4364">
        <f t="shared" si="1098"/>
        <v>0</v>
      </c>
      <c r="S4364">
        <f t="shared" si="1099"/>
        <v>0</v>
      </c>
      <c r="T4364">
        <f t="shared" si="1100"/>
        <v>0</v>
      </c>
      <c r="U4364">
        <v>0</v>
      </c>
      <c r="V4364">
        <f t="shared" si="1101"/>
        <v>0.21467140015092123</v>
      </c>
      <c r="W4364">
        <f t="shared" si="1102"/>
        <v>0.55346269383993496</v>
      </c>
      <c r="X4364">
        <f t="shared" si="1103"/>
        <v>4.6083810042756947E-2</v>
      </c>
      <c r="Y4364">
        <f t="shared" si="1104"/>
        <v>0</v>
      </c>
      <c r="Z4364" t="s">
        <v>4396</v>
      </c>
    </row>
    <row r="4365" spans="1:26" x14ac:dyDescent="0.25">
      <c r="A4365" t="s">
        <v>29</v>
      </c>
      <c r="B4365" t="s">
        <v>38</v>
      </c>
      <c r="C4365" t="s">
        <v>23</v>
      </c>
      <c r="D4365">
        <v>0</v>
      </c>
      <c r="F4365">
        <v>1</v>
      </c>
      <c r="G4365">
        <v>20.7</v>
      </c>
      <c r="H4365">
        <f t="shared" si="1089"/>
        <v>1</v>
      </c>
      <c r="I4365">
        <f t="shared" si="1090"/>
        <v>0</v>
      </c>
      <c r="J4365">
        <f t="shared" si="1091"/>
        <v>0</v>
      </c>
      <c r="K4365">
        <f t="shared" si="1092"/>
        <v>0</v>
      </c>
      <c r="L4365">
        <f t="shared" si="1093"/>
        <v>1</v>
      </c>
      <c r="M4365">
        <f t="shared" si="1094"/>
        <v>0</v>
      </c>
      <c r="N4365">
        <f t="shared" si="1095"/>
        <v>1</v>
      </c>
      <c r="O4365">
        <f t="shared" si="1096"/>
        <v>0</v>
      </c>
      <c r="P4365">
        <v>49</v>
      </c>
      <c r="Q4365">
        <f t="shared" si="1097"/>
        <v>0</v>
      </c>
      <c r="R4365">
        <f t="shared" si="1098"/>
        <v>0</v>
      </c>
      <c r="S4365">
        <f t="shared" si="1099"/>
        <v>1</v>
      </c>
      <c r="T4365">
        <f t="shared" si="1100"/>
        <v>0</v>
      </c>
      <c r="U4365">
        <v>0</v>
      </c>
      <c r="V4365">
        <f t="shared" si="1101"/>
        <v>-5.2840419799135563E-3</v>
      </c>
      <c r="W4365">
        <f t="shared" si="1102"/>
        <v>0.4986789925786852</v>
      </c>
      <c r="X4365">
        <f t="shared" si="1103"/>
        <v>2.7921099645488776E-5</v>
      </c>
      <c r="Y4365">
        <f t="shared" si="1104"/>
        <v>0</v>
      </c>
      <c r="Z4365" t="s">
        <v>4397</v>
      </c>
    </row>
    <row r="4366" spans="1:26" x14ac:dyDescent="0.25">
      <c r="A4366" t="s">
        <v>26</v>
      </c>
      <c r="B4366" t="s">
        <v>33</v>
      </c>
      <c r="C4366" t="s">
        <v>35</v>
      </c>
      <c r="D4366">
        <v>0</v>
      </c>
      <c r="F4366">
        <v>1</v>
      </c>
      <c r="G4366">
        <v>85.6</v>
      </c>
      <c r="H4366">
        <f t="shared" si="1089"/>
        <v>1</v>
      </c>
      <c r="I4366">
        <f t="shared" si="1090"/>
        <v>0</v>
      </c>
      <c r="J4366">
        <f t="shared" si="1091"/>
        <v>0</v>
      </c>
      <c r="K4366">
        <f t="shared" si="1092"/>
        <v>1</v>
      </c>
      <c r="L4366">
        <f t="shared" si="1093"/>
        <v>0</v>
      </c>
      <c r="M4366">
        <f t="shared" si="1094"/>
        <v>1</v>
      </c>
      <c r="N4366">
        <f t="shared" si="1095"/>
        <v>0</v>
      </c>
      <c r="O4366">
        <f t="shared" si="1096"/>
        <v>0</v>
      </c>
      <c r="P4366">
        <v>56</v>
      </c>
      <c r="Q4366">
        <f t="shared" si="1097"/>
        <v>0</v>
      </c>
      <c r="R4366">
        <f t="shared" si="1098"/>
        <v>0</v>
      </c>
      <c r="S4366">
        <f t="shared" si="1099"/>
        <v>0</v>
      </c>
      <c r="T4366">
        <f t="shared" si="1100"/>
        <v>1</v>
      </c>
      <c r="U4366">
        <v>0</v>
      </c>
      <c r="V4366">
        <f t="shared" si="1101"/>
        <v>0.39121854279566198</v>
      </c>
      <c r="W4366">
        <f t="shared" si="1102"/>
        <v>0.59657600421935275</v>
      </c>
      <c r="X4366">
        <f t="shared" si="1103"/>
        <v>0.1530519482271612</v>
      </c>
      <c r="Y4366">
        <f t="shared" si="1104"/>
        <v>1</v>
      </c>
      <c r="Z4366" t="s">
        <v>4398</v>
      </c>
    </row>
    <row r="4367" spans="1:26" x14ac:dyDescent="0.25">
      <c r="A4367" t="s">
        <v>45</v>
      </c>
      <c r="B4367" t="s">
        <v>38</v>
      </c>
      <c r="C4367" t="s">
        <v>25</v>
      </c>
      <c r="D4367">
        <v>0</v>
      </c>
      <c r="F4367">
        <v>1</v>
      </c>
      <c r="G4367">
        <v>80.3</v>
      </c>
      <c r="H4367">
        <f t="shared" si="1089"/>
        <v>1</v>
      </c>
      <c r="I4367">
        <f t="shared" si="1090"/>
        <v>0</v>
      </c>
      <c r="J4367">
        <f t="shared" si="1091"/>
        <v>1</v>
      </c>
      <c r="K4367">
        <f t="shared" si="1092"/>
        <v>0</v>
      </c>
      <c r="L4367">
        <f t="shared" si="1093"/>
        <v>0</v>
      </c>
      <c r="M4367">
        <f t="shared" si="1094"/>
        <v>0</v>
      </c>
      <c r="N4367">
        <f t="shared" si="1095"/>
        <v>0</v>
      </c>
      <c r="O4367">
        <f t="shared" si="1096"/>
        <v>1</v>
      </c>
      <c r="P4367">
        <v>63</v>
      </c>
      <c r="Q4367">
        <f t="shared" si="1097"/>
        <v>0</v>
      </c>
      <c r="R4367">
        <f t="shared" si="1098"/>
        <v>0</v>
      </c>
      <c r="S4367">
        <f t="shared" si="1099"/>
        <v>1</v>
      </c>
      <c r="T4367">
        <f t="shared" si="1100"/>
        <v>0</v>
      </c>
      <c r="U4367">
        <v>0</v>
      </c>
      <c r="V4367">
        <f t="shared" si="1101"/>
        <v>5.1566644521802596E-2</v>
      </c>
      <c r="W4367">
        <f t="shared" si="1102"/>
        <v>0.51288880518497582</v>
      </c>
      <c r="X4367">
        <f t="shared" si="1103"/>
        <v>2.6591188272379537E-3</v>
      </c>
      <c r="Y4367">
        <f t="shared" si="1104"/>
        <v>0</v>
      </c>
      <c r="Z4367" t="s">
        <v>4399</v>
      </c>
    </row>
    <row r="4368" spans="1:26" x14ac:dyDescent="0.25">
      <c r="A4368" t="s">
        <v>45</v>
      </c>
      <c r="B4368" t="s">
        <v>38</v>
      </c>
      <c r="C4368" t="s">
        <v>25</v>
      </c>
      <c r="D4368">
        <v>0</v>
      </c>
      <c r="F4368">
        <v>1</v>
      </c>
      <c r="G4368">
        <v>79.8</v>
      </c>
      <c r="H4368">
        <f t="shared" si="1089"/>
        <v>1</v>
      </c>
      <c r="I4368">
        <f t="shared" si="1090"/>
        <v>0</v>
      </c>
      <c r="J4368">
        <f t="shared" si="1091"/>
        <v>1</v>
      </c>
      <c r="K4368">
        <f t="shared" si="1092"/>
        <v>0</v>
      </c>
      <c r="L4368">
        <f t="shared" si="1093"/>
        <v>0</v>
      </c>
      <c r="M4368">
        <f t="shared" si="1094"/>
        <v>0</v>
      </c>
      <c r="N4368">
        <f t="shared" si="1095"/>
        <v>0</v>
      </c>
      <c r="O4368">
        <f t="shared" si="1096"/>
        <v>1</v>
      </c>
      <c r="P4368">
        <v>63</v>
      </c>
      <c r="Q4368">
        <f t="shared" si="1097"/>
        <v>0</v>
      </c>
      <c r="R4368">
        <f t="shared" si="1098"/>
        <v>0</v>
      </c>
      <c r="S4368">
        <f t="shared" si="1099"/>
        <v>1</v>
      </c>
      <c r="T4368">
        <f t="shared" si="1100"/>
        <v>0</v>
      </c>
      <c r="U4368">
        <v>0</v>
      </c>
      <c r="V4368">
        <f t="shared" si="1101"/>
        <v>6.9341735180327518E-2</v>
      </c>
      <c r="W4368">
        <f t="shared" si="1102"/>
        <v>0.51732849100381617</v>
      </c>
      <c r="X4368">
        <f t="shared" si="1103"/>
        <v>4.8082762378186712E-3</v>
      </c>
      <c r="Y4368">
        <f t="shared" si="1104"/>
        <v>0</v>
      </c>
      <c r="Z4368" t="s">
        <v>4400</v>
      </c>
    </row>
    <row r="4369" spans="1:26" x14ac:dyDescent="0.25">
      <c r="A4369" t="s">
        <v>26</v>
      </c>
      <c r="B4369" t="s">
        <v>27</v>
      </c>
      <c r="C4369" t="s">
        <v>35</v>
      </c>
      <c r="D4369">
        <v>1</v>
      </c>
      <c r="F4369">
        <v>1</v>
      </c>
      <c r="G4369">
        <v>79.849999999999994</v>
      </c>
      <c r="H4369">
        <f t="shared" si="1089"/>
        <v>0</v>
      </c>
      <c r="I4369">
        <f t="shared" si="1090"/>
        <v>1</v>
      </c>
      <c r="J4369">
        <f t="shared" si="1091"/>
        <v>0</v>
      </c>
      <c r="K4369">
        <f t="shared" si="1092"/>
        <v>1</v>
      </c>
      <c r="L4369">
        <f t="shared" si="1093"/>
        <v>0</v>
      </c>
      <c r="M4369">
        <f t="shared" si="1094"/>
        <v>1</v>
      </c>
      <c r="N4369">
        <f t="shared" si="1095"/>
        <v>0</v>
      </c>
      <c r="O4369">
        <f t="shared" si="1096"/>
        <v>0</v>
      </c>
      <c r="P4369">
        <v>24</v>
      </c>
      <c r="Q4369">
        <f t="shared" si="1097"/>
        <v>1</v>
      </c>
      <c r="R4369">
        <f t="shared" si="1098"/>
        <v>0</v>
      </c>
      <c r="S4369">
        <f t="shared" si="1099"/>
        <v>0</v>
      </c>
      <c r="T4369">
        <f t="shared" si="1100"/>
        <v>0</v>
      </c>
      <c r="U4369">
        <v>0</v>
      </c>
      <c r="V4369">
        <f t="shared" si="1101"/>
        <v>0.53271376701238193</v>
      </c>
      <c r="W4369">
        <f t="shared" si="1102"/>
        <v>0.63011583232048229</v>
      </c>
      <c r="X4369">
        <f t="shared" si="1103"/>
        <v>0.28378395756452235</v>
      </c>
      <c r="Y4369">
        <f t="shared" si="1104"/>
        <v>1</v>
      </c>
      <c r="Z4369" t="s">
        <v>4401</v>
      </c>
    </row>
    <row r="4370" spans="1:26" x14ac:dyDescent="0.25">
      <c r="A4370" t="s">
        <v>29</v>
      </c>
      <c r="B4370" t="s">
        <v>38</v>
      </c>
      <c r="C4370" t="s">
        <v>25</v>
      </c>
      <c r="D4370">
        <v>1</v>
      </c>
      <c r="F4370">
        <v>1</v>
      </c>
      <c r="G4370">
        <v>54.1</v>
      </c>
      <c r="H4370">
        <f t="shared" si="1089"/>
        <v>0</v>
      </c>
      <c r="I4370">
        <f t="shared" si="1090"/>
        <v>1</v>
      </c>
      <c r="J4370">
        <f t="shared" si="1091"/>
        <v>1</v>
      </c>
      <c r="K4370">
        <f t="shared" si="1092"/>
        <v>0</v>
      </c>
      <c r="L4370">
        <f t="shared" si="1093"/>
        <v>0</v>
      </c>
      <c r="M4370">
        <f t="shared" si="1094"/>
        <v>0</v>
      </c>
      <c r="N4370">
        <f t="shared" si="1095"/>
        <v>1</v>
      </c>
      <c r="O4370">
        <f t="shared" si="1096"/>
        <v>0</v>
      </c>
      <c r="P4370">
        <v>36</v>
      </c>
      <c r="Q4370">
        <f t="shared" si="1097"/>
        <v>0</v>
      </c>
      <c r="R4370">
        <f t="shared" si="1098"/>
        <v>0</v>
      </c>
      <c r="S4370">
        <f t="shared" si="1099"/>
        <v>1</v>
      </c>
      <c r="T4370">
        <f t="shared" si="1100"/>
        <v>0</v>
      </c>
      <c r="U4370">
        <v>0</v>
      </c>
      <c r="V4370">
        <f t="shared" si="1101"/>
        <v>8.9208067107667779E-2</v>
      </c>
      <c r="W4370">
        <f t="shared" si="1102"/>
        <v>0.52228723843613811</v>
      </c>
      <c r="X4370">
        <f t="shared" si="1103"/>
        <v>7.9580792370861578E-3</v>
      </c>
      <c r="Y4370">
        <f t="shared" si="1104"/>
        <v>0</v>
      </c>
      <c r="Z4370" t="s">
        <v>4402</v>
      </c>
    </row>
    <row r="4371" spans="1:26" x14ac:dyDescent="0.25">
      <c r="A4371" t="s">
        <v>26</v>
      </c>
      <c r="B4371" t="s">
        <v>27</v>
      </c>
      <c r="C4371" t="s">
        <v>35</v>
      </c>
      <c r="D4371">
        <v>1</v>
      </c>
      <c r="F4371">
        <v>1</v>
      </c>
      <c r="G4371">
        <v>80.849999999999994</v>
      </c>
      <c r="H4371">
        <f t="shared" si="1089"/>
        <v>0</v>
      </c>
      <c r="I4371">
        <f t="shared" si="1090"/>
        <v>1</v>
      </c>
      <c r="J4371">
        <f t="shared" si="1091"/>
        <v>0</v>
      </c>
      <c r="K4371">
        <f t="shared" si="1092"/>
        <v>1</v>
      </c>
      <c r="L4371">
        <f t="shared" si="1093"/>
        <v>0</v>
      </c>
      <c r="M4371">
        <f t="shared" si="1094"/>
        <v>1</v>
      </c>
      <c r="N4371">
        <f t="shared" si="1095"/>
        <v>0</v>
      </c>
      <c r="O4371">
        <f t="shared" si="1096"/>
        <v>0</v>
      </c>
      <c r="P4371">
        <v>9</v>
      </c>
      <c r="Q4371">
        <f t="shared" si="1097"/>
        <v>1</v>
      </c>
      <c r="R4371">
        <f t="shared" si="1098"/>
        <v>0</v>
      </c>
      <c r="S4371">
        <f t="shared" si="1099"/>
        <v>0</v>
      </c>
      <c r="T4371">
        <f t="shared" si="1100"/>
        <v>0</v>
      </c>
      <c r="U4371">
        <v>1</v>
      </c>
      <c r="V4371">
        <f t="shared" si="1101"/>
        <v>0.52058137332114618</v>
      </c>
      <c r="W4371">
        <f t="shared" si="1102"/>
        <v>0.627283700787865</v>
      </c>
      <c r="X4371">
        <f t="shared" si="1103"/>
        <v>0.2298422196066382</v>
      </c>
      <c r="Y4371">
        <f t="shared" si="1104"/>
        <v>1</v>
      </c>
      <c r="Z4371" t="s">
        <v>4403</v>
      </c>
    </row>
    <row r="4372" spans="1:26" x14ac:dyDescent="0.25">
      <c r="A4372" t="s">
        <v>26</v>
      </c>
      <c r="B4372" t="s">
        <v>27</v>
      </c>
      <c r="C4372" t="s">
        <v>25</v>
      </c>
      <c r="D4372">
        <v>0</v>
      </c>
      <c r="F4372">
        <v>1</v>
      </c>
      <c r="G4372">
        <v>24.75</v>
      </c>
      <c r="H4372">
        <f t="shared" si="1089"/>
        <v>1</v>
      </c>
      <c r="I4372">
        <f t="shared" si="1090"/>
        <v>0</v>
      </c>
      <c r="J4372">
        <f t="shared" si="1091"/>
        <v>1</v>
      </c>
      <c r="K4372">
        <f t="shared" si="1092"/>
        <v>0</v>
      </c>
      <c r="L4372">
        <f t="shared" si="1093"/>
        <v>0</v>
      </c>
      <c r="M4372">
        <f t="shared" si="1094"/>
        <v>1</v>
      </c>
      <c r="N4372">
        <f t="shared" si="1095"/>
        <v>0</v>
      </c>
      <c r="O4372">
        <f t="shared" si="1096"/>
        <v>0</v>
      </c>
      <c r="P4372">
        <v>3</v>
      </c>
      <c r="Q4372">
        <f t="shared" si="1097"/>
        <v>1</v>
      </c>
      <c r="R4372">
        <f t="shared" si="1098"/>
        <v>0</v>
      </c>
      <c r="S4372">
        <f t="shared" si="1099"/>
        <v>0</v>
      </c>
      <c r="T4372">
        <f t="shared" si="1100"/>
        <v>0</v>
      </c>
      <c r="U4372">
        <v>1</v>
      </c>
      <c r="V4372">
        <f t="shared" si="1101"/>
        <v>0.4331183646481005</v>
      </c>
      <c r="W4372">
        <f t="shared" si="1102"/>
        <v>0.60661805875009212</v>
      </c>
      <c r="X4372">
        <f t="shared" si="1103"/>
        <v>0.32135478849924398</v>
      </c>
      <c r="Y4372">
        <f t="shared" si="1104"/>
        <v>1</v>
      </c>
      <c r="Z4372" t="s">
        <v>4404</v>
      </c>
    </row>
    <row r="4373" spans="1:26" x14ac:dyDescent="0.25">
      <c r="A4373" t="s">
        <v>29</v>
      </c>
      <c r="B4373" t="s">
        <v>30</v>
      </c>
      <c r="C4373" t="s">
        <v>25</v>
      </c>
      <c r="D4373">
        <v>0</v>
      </c>
      <c r="F4373">
        <v>1</v>
      </c>
      <c r="G4373">
        <v>80.900000000000006</v>
      </c>
      <c r="H4373">
        <f t="shared" si="1089"/>
        <v>1</v>
      </c>
      <c r="I4373">
        <f t="shared" si="1090"/>
        <v>0</v>
      </c>
      <c r="J4373">
        <f t="shared" si="1091"/>
        <v>1</v>
      </c>
      <c r="K4373">
        <f t="shared" si="1092"/>
        <v>0</v>
      </c>
      <c r="L4373">
        <f t="shared" si="1093"/>
        <v>0</v>
      </c>
      <c r="M4373">
        <f t="shared" si="1094"/>
        <v>0</v>
      </c>
      <c r="N4373">
        <f t="shared" si="1095"/>
        <v>1</v>
      </c>
      <c r="O4373">
        <f t="shared" si="1096"/>
        <v>0</v>
      </c>
      <c r="P4373">
        <v>21</v>
      </c>
      <c r="Q4373">
        <f t="shared" si="1097"/>
        <v>0</v>
      </c>
      <c r="R4373">
        <f t="shared" si="1098"/>
        <v>1</v>
      </c>
      <c r="S4373">
        <f t="shared" si="1099"/>
        <v>0</v>
      </c>
      <c r="T4373">
        <f t="shared" si="1100"/>
        <v>0</v>
      </c>
      <c r="U4373">
        <v>0</v>
      </c>
      <c r="V4373">
        <f t="shared" si="1101"/>
        <v>0.11243613381279882</v>
      </c>
      <c r="W4373">
        <f t="shared" si="1102"/>
        <v>0.52807945824581193</v>
      </c>
      <c r="X4373">
        <f t="shared" si="1103"/>
        <v>1.2641884186769602E-2</v>
      </c>
      <c r="Y4373">
        <f t="shared" si="1104"/>
        <v>0</v>
      </c>
      <c r="Z4373" t="s">
        <v>4405</v>
      </c>
    </row>
    <row r="4374" spans="1:26" x14ac:dyDescent="0.25">
      <c r="A4374" t="s">
        <v>29</v>
      </c>
      <c r="B4374" t="s">
        <v>33</v>
      </c>
      <c r="C4374" t="s">
        <v>23</v>
      </c>
      <c r="D4374">
        <v>0</v>
      </c>
      <c r="F4374">
        <v>1</v>
      </c>
      <c r="G4374">
        <v>24.5</v>
      </c>
      <c r="H4374">
        <f t="shared" si="1089"/>
        <v>1</v>
      </c>
      <c r="I4374">
        <f t="shared" si="1090"/>
        <v>0</v>
      </c>
      <c r="J4374">
        <f t="shared" si="1091"/>
        <v>0</v>
      </c>
      <c r="K4374">
        <f t="shared" si="1092"/>
        <v>0</v>
      </c>
      <c r="L4374">
        <f t="shared" si="1093"/>
        <v>1</v>
      </c>
      <c r="M4374">
        <f t="shared" si="1094"/>
        <v>0</v>
      </c>
      <c r="N4374">
        <f t="shared" si="1095"/>
        <v>1</v>
      </c>
      <c r="O4374">
        <f t="shared" si="1096"/>
        <v>0</v>
      </c>
      <c r="P4374">
        <v>13</v>
      </c>
      <c r="Q4374">
        <f t="shared" si="1097"/>
        <v>0</v>
      </c>
      <c r="R4374">
        <f t="shared" si="1098"/>
        <v>0</v>
      </c>
      <c r="S4374">
        <f t="shared" si="1099"/>
        <v>0</v>
      </c>
      <c r="T4374">
        <f t="shared" si="1100"/>
        <v>1</v>
      </c>
      <c r="U4374">
        <v>0</v>
      </c>
      <c r="V4374">
        <f t="shared" si="1101"/>
        <v>-4.2228006710155509E-3</v>
      </c>
      <c r="W4374">
        <f t="shared" si="1102"/>
        <v>0.49894430140101775</v>
      </c>
      <c r="X4374">
        <f t="shared" si="1103"/>
        <v>1.7832045507129387E-5</v>
      </c>
      <c r="Y4374">
        <f t="shared" si="1104"/>
        <v>0</v>
      </c>
      <c r="Z4374" t="s">
        <v>4406</v>
      </c>
    </row>
    <row r="4375" spans="1:26" x14ac:dyDescent="0.25">
      <c r="A4375" t="s">
        <v>26</v>
      </c>
      <c r="B4375" t="s">
        <v>33</v>
      </c>
      <c r="C4375" t="s">
        <v>23</v>
      </c>
      <c r="D4375">
        <v>0</v>
      </c>
      <c r="F4375">
        <v>1</v>
      </c>
      <c r="G4375">
        <v>20.149999999999999</v>
      </c>
      <c r="H4375">
        <f t="shared" si="1089"/>
        <v>1</v>
      </c>
      <c r="I4375">
        <f t="shared" si="1090"/>
        <v>0</v>
      </c>
      <c r="J4375">
        <f t="shared" si="1091"/>
        <v>0</v>
      </c>
      <c r="K4375">
        <f t="shared" si="1092"/>
        <v>0</v>
      </c>
      <c r="L4375">
        <f t="shared" si="1093"/>
        <v>1</v>
      </c>
      <c r="M4375">
        <f t="shared" si="1094"/>
        <v>1</v>
      </c>
      <c r="N4375">
        <f t="shared" si="1095"/>
        <v>0</v>
      </c>
      <c r="O4375">
        <f t="shared" si="1096"/>
        <v>0</v>
      </c>
      <c r="P4375">
        <v>1</v>
      </c>
      <c r="Q4375">
        <f t="shared" si="1097"/>
        <v>0</v>
      </c>
      <c r="R4375">
        <f t="shared" si="1098"/>
        <v>0</v>
      </c>
      <c r="S4375">
        <f t="shared" si="1099"/>
        <v>0</v>
      </c>
      <c r="T4375">
        <f t="shared" si="1100"/>
        <v>1</v>
      </c>
      <c r="U4375">
        <v>0</v>
      </c>
      <c r="V4375">
        <f t="shared" si="1101"/>
        <v>0.26045015682359335</v>
      </c>
      <c r="W4375">
        <f t="shared" si="1102"/>
        <v>0.56474694709959705</v>
      </c>
      <c r="X4375">
        <f t="shared" si="1103"/>
        <v>6.7834284189434366E-2</v>
      </c>
      <c r="Y4375">
        <f t="shared" si="1104"/>
        <v>0</v>
      </c>
      <c r="Z4375" t="s">
        <v>4407</v>
      </c>
    </row>
    <row r="4376" spans="1:26" x14ac:dyDescent="0.25">
      <c r="A4376" t="s">
        <v>29</v>
      </c>
      <c r="B4376" t="s">
        <v>30</v>
      </c>
      <c r="C4376" t="s">
        <v>23</v>
      </c>
      <c r="D4376">
        <v>0</v>
      </c>
      <c r="F4376">
        <v>1</v>
      </c>
      <c r="G4376">
        <v>20.05</v>
      </c>
      <c r="H4376">
        <f t="shared" si="1089"/>
        <v>1</v>
      </c>
      <c r="I4376">
        <f t="shared" si="1090"/>
        <v>0</v>
      </c>
      <c r="J4376">
        <f t="shared" si="1091"/>
        <v>0</v>
      </c>
      <c r="K4376">
        <f t="shared" si="1092"/>
        <v>0</v>
      </c>
      <c r="L4376">
        <f t="shared" si="1093"/>
        <v>1</v>
      </c>
      <c r="M4376">
        <f t="shared" si="1094"/>
        <v>0</v>
      </c>
      <c r="N4376">
        <f t="shared" si="1095"/>
        <v>1</v>
      </c>
      <c r="O4376">
        <f t="shared" si="1096"/>
        <v>0</v>
      </c>
      <c r="P4376">
        <v>25</v>
      </c>
      <c r="Q4376">
        <f t="shared" si="1097"/>
        <v>0</v>
      </c>
      <c r="R4376">
        <f t="shared" si="1098"/>
        <v>1</v>
      </c>
      <c r="S4376">
        <f t="shared" si="1099"/>
        <v>0</v>
      </c>
      <c r="T4376">
        <f t="shared" si="1100"/>
        <v>0</v>
      </c>
      <c r="U4376">
        <v>0</v>
      </c>
      <c r="V4376">
        <f t="shared" si="1101"/>
        <v>-1.1160597259162661E-2</v>
      </c>
      <c r="W4376">
        <f t="shared" si="1102"/>
        <v>0.49720987964634999</v>
      </c>
      <c r="X4376">
        <f t="shared" si="1103"/>
        <v>1.2455893118122911E-4</v>
      </c>
      <c r="Y4376">
        <f t="shared" si="1104"/>
        <v>0</v>
      </c>
      <c r="Z4376" t="s">
        <v>4408</v>
      </c>
    </row>
    <row r="4377" spans="1:26" x14ac:dyDescent="0.25">
      <c r="A4377" t="s">
        <v>45</v>
      </c>
      <c r="B4377" t="s">
        <v>33</v>
      </c>
      <c r="C4377" t="s">
        <v>23</v>
      </c>
      <c r="D4377">
        <v>0</v>
      </c>
      <c r="F4377">
        <v>1</v>
      </c>
      <c r="G4377">
        <v>19.600000000000001</v>
      </c>
      <c r="H4377">
        <f t="shared" si="1089"/>
        <v>1</v>
      </c>
      <c r="I4377">
        <f t="shared" si="1090"/>
        <v>0</v>
      </c>
      <c r="J4377">
        <f t="shared" si="1091"/>
        <v>0</v>
      </c>
      <c r="K4377">
        <f t="shared" si="1092"/>
        <v>0</v>
      </c>
      <c r="L4377">
        <f t="shared" si="1093"/>
        <v>1</v>
      </c>
      <c r="M4377">
        <f t="shared" si="1094"/>
        <v>0</v>
      </c>
      <c r="N4377">
        <f t="shared" si="1095"/>
        <v>0</v>
      </c>
      <c r="O4377">
        <f t="shared" si="1096"/>
        <v>1</v>
      </c>
      <c r="P4377">
        <v>71</v>
      </c>
      <c r="Q4377">
        <f t="shared" si="1097"/>
        <v>0</v>
      </c>
      <c r="R4377">
        <f t="shared" si="1098"/>
        <v>0</v>
      </c>
      <c r="S4377">
        <f t="shared" si="1099"/>
        <v>0</v>
      </c>
      <c r="T4377">
        <f t="shared" si="1100"/>
        <v>1</v>
      </c>
      <c r="U4377">
        <v>0</v>
      </c>
      <c r="V4377">
        <f t="shared" si="1101"/>
        <v>-6.6933058977443158E-2</v>
      </c>
      <c r="W4377">
        <f t="shared" si="1102"/>
        <v>0.48327297959162119</v>
      </c>
      <c r="X4377">
        <f t="shared" si="1103"/>
        <v>4.480034384077884E-3</v>
      </c>
      <c r="Y4377">
        <f t="shared" si="1104"/>
        <v>0</v>
      </c>
      <c r="Z4377" t="s">
        <v>4409</v>
      </c>
    </row>
    <row r="4378" spans="1:26" x14ac:dyDescent="0.25">
      <c r="A4378" t="s">
        <v>29</v>
      </c>
      <c r="B4378" t="s">
        <v>33</v>
      </c>
      <c r="C4378" t="s">
        <v>35</v>
      </c>
      <c r="D4378">
        <v>0</v>
      </c>
      <c r="F4378">
        <v>1</v>
      </c>
      <c r="G4378">
        <v>114.3</v>
      </c>
      <c r="H4378">
        <f t="shared" si="1089"/>
        <v>1</v>
      </c>
      <c r="I4378">
        <f t="shared" si="1090"/>
        <v>0</v>
      </c>
      <c r="J4378">
        <f t="shared" si="1091"/>
        <v>0</v>
      </c>
      <c r="K4378">
        <f t="shared" si="1092"/>
        <v>1</v>
      </c>
      <c r="L4378">
        <f t="shared" si="1093"/>
        <v>0</v>
      </c>
      <c r="M4378">
        <f t="shared" si="1094"/>
        <v>0</v>
      </c>
      <c r="N4378">
        <f t="shared" si="1095"/>
        <v>1</v>
      </c>
      <c r="O4378">
        <f t="shared" si="1096"/>
        <v>0</v>
      </c>
      <c r="P4378">
        <v>66</v>
      </c>
      <c r="Q4378">
        <f t="shared" si="1097"/>
        <v>0</v>
      </c>
      <c r="R4378">
        <f t="shared" si="1098"/>
        <v>0</v>
      </c>
      <c r="S4378">
        <f t="shared" si="1099"/>
        <v>0</v>
      </c>
      <c r="T4378">
        <f t="shared" si="1100"/>
        <v>1</v>
      </c>
      <c r="U4378">
        <v>0</v>
      </c>
      <c r="V4378">
        <f t="shared" si="1101"/>
        <v>0.16937175386998451</v>
      </c>
      <c r="W4378">
        <f t="shared" si="1102"/>
        <v>0.54224200441946147</v>
      </c>
      <c r="X4378">
        <f t="shared" si="1103"/>
        <v>2.8686791008994614E-2</v>
      </c>
      <c r="Y4378">
        <f t="shared" si="1104"/>
        <v>0</v>
      </c>
      <c r="Z4378" t="s">
        <v>4410</v>
      </c>
    </row>
    <row r="4379" spans="1:26" x14ac:dyDescent="0.25">
      <c r="A4379" t="s">
        <v>29</v>
      </c>
      <c r="B4379" t="s">
        <v>27</v>
      </c>
      <c r="C4379" t="s">
        <v>35</v>
      </c>
      <c r="D4379">
        <v>0</v>
      </c>
      <c r="F4379">
        <v>1</v>
      </c>
      <c r="G4379">
        <v>100.3</v>
      </c>
      <c r="H4379">
        <f t="shared" si="1089"/>
        <v>1</v>
      </c>
      <c r="I4379">
        <f t="shared" si="1090"/>
        <v>0</v>
      </c>
      <c r="J4379">
        <f t="shared" si="1091"/>
        <v>0</v>
      </c>
      <c r="K4379">
        <f t="shared" si="1092"/>
        <v>1</v>
      </c>
      <c r="L4379">
        <f t="shared" si="1093"/>
        <v>0</v>
      </c>
      <c r="M4379">
        <f t="shared" si="1094"/>
        <v>0</v>
      </c>
      <c r="N4379">
        <f t="shared" si="1095"/>
        <v>1</v>
      </c>
      <c r="O4379">
        <f t="shared" si="1096"/>
        <v>0</v>
      </c>
      <c r="P4379">
        <v>45</v>
      </c>
      <c r="Q4379">
        <f t="shared" si="1097"/>
        <v>1</v>
      </c>
      <c r="R4379">
        <f t="shared" si="1098"/>
        <v>0</v>
      </c>
      <c r="S4379">
        <f t="shared" si="1099"/>
        <v>0</v>
      </c>
      <c r="T4379">
        <f t="shared" si="1100"/>
        <v>0</v>
      </c>
      <c r="U4379">
        <v>0</v>
      </c>
      <c r="V4379">
        <f t="shared" si="1101"/>
        <v>0.28431332182460106</v>
      </c>
      <c r="W4379">
        <f t="shared" si="1102"/>
        <v>0.57060337349208101</v>
      </c>
      <c r="X4379">
        <f t="shared" si="1103"/>
        <v>8.0834064966939179E-2</v>
      </c>
      <c r="Y4379">
        <f t="shared" si="1104"/>
        <v>0</v>
      </c>
      <c r="Z4379" t="s">
        <v>4411</v>
      </c>
    </row>
    <row r="4380" spans="1:26" x14ac:dyDescent="0.25">
      <c r="A4380" t="s">
        <v>26</v>
      </c>
      <c r="B4380" t="s">
        <v>38</v>
      </c>
      <c r="C4380" t="s">
        <v>35</v>
      </c>
      <c r="D4380">
        <v>0</v>
      </c>
      <c r="F4380">
        <v>1</v>
      </c>
      <c r="G4380">
        <v>80</v>
      </c>
      <c r="H4380">
        <f t="shared" si="1089"/>
        <v>1</v>
      </c>
      <c r="I4380">
        <f t="shared" si="1090"/>
        <v>0</v>
      </c>
      <c r="J4380">
        <f t="shared" si="1091"/>
        <v>0</v>
      </c>
      <c r="K4380">
        <f t="shared" si="1092"/>
        <v>1</v>
      </c>
      <c r="L4380">
        <f t="shared" si="1093"/>
        <v>0</v>
      </c>
      <c r="M4380">
        <f t="shared" si="1094"/>
        <v>1</v>
      </c>
      <c r="N4380">
        <f t="shared" si="1095"/>
        <v>0</v>
      </c>
      <c r="O4380">
        <f t="shared" si="1096"/>
        <v>0</v>
      </c>
      <c r="P4380">
        <v>22</v>
      </c>
      <c r="Q4380">
        <f t="shared" si="1097"/>
        <v>0</v>
      </c>
      <c r="R4380">
        <f t="shared" si="1098"/>
        <v>0</v>
      </c>
      <c r="S4380">
        <f t="shared" si="1099"/>
        <v>1</v>
      </c>
      <c r="T4380">
        <f t="shared" si="1100"/>
        <v>0</v>
      </c>
      <c r="U4380">
        <v>0</v>
      </c>
      <c r="V4380">
        <f t="shared" si="1101"/>
        <v>0.38248783248248808</v>
      </c>
      <c r="W4380">
        <f t="shared" si="1102"/>
        <v>0.59447299746911941</v>
      </c>
      <c r="X4380">
        <f t="shared" si="1103"/>
        <v>0.14629694199715187</v>
      </c>
      <c r="Y4380">
        <f t="shared" si="1104"/>
        <v>1</v>
      </c>
      <c r="Z4380" t="s">
        <v>4412</v>
      </c>
    </row>
    <row r="4381" spans="1:26" x14ac:dyDescent="0.25">
      <c r="A4381" t="s">
        <v>29</v>
      </c>
      <c r="B4381" t="s">
        <v>33</v>
      </c>
      <c r="C4381" t="s">
        <v>23</v>
      </c>
      <c r="D4381">
        <v>0</v>
      </c>
      <c r="F4381">
        <v>1</v>
      </c>
      <c r="G4381">
        <v>20.85</v>
      </c>
      <c r="H4381">
        <f t="shared" si="1089"/>
        <v>1</v>
      </c>
      <c r="I4381">
        <f t="shared" si="1090"/>
        <v>0</v>
      </c>
      <c r="J4381">
        <f t="shared" si="1091"/>
        <v>0</v>
      </c>
      <c r="K4381">
        <f t="shared" si="1092"/>
        <v>0</v>
      </c>
      <c r="L4381">
        <f t="shared" si="1093"/>
        <v>1</v>
      </c>
      <c r="M4381">
        <f t="shared" si="1094"/>
        <v>0</v>
      </c>
      <c r="N4381">
        <f t="shared" si="1095"/>
        <v>1</v>
      </c>
      <c r="O4381">
        <f t="shared" si="1096"/>
        <v>0</v>
      </c>
      <c r="P4381">
        <v>67</v>
      </c>
      <c r="Q4381">
        <f t="shared" si="1097"/>
        <v>0</v>
      </c>
      <c r="R4381">
        <f t="shared" si="1098"/>
        <v>0</v>
      </c>
      <c r="S4381">
        <f t="shared" si="1099"/>
        <v>0</v>
      </c>
      <c r="T4381">
        <f t="shared" si="1100"/>
        <v>1</v>
      </c>
      <c r="U4381">
        <v>0</v>
      </c>
      <c r="V4381">
        <f t="shared" si="1101"/>
        <v>-5.0501836679535395E-3</v>
      </c>
      <c r="W4381">
        <f t="shared" si="1102"/>
        <v>0.4987374567663731</v>
      </c>
      <c r="X4381">
        <f t="shared" si="1103"/>
        <v>2.5504355080064664E-5</v>
      </c>
      <c r="Y4381">
        <f t="shared" si="1104"/>
        <v>0</v>
      </c>
      <c r="Z4381" t="s">
        <v>4413</v>
      </c>
    </row>
    <row r="4382" spans="1:26" x14ac:dyDescent="0.25">
      <c r="A4382" t="s">
        <v>45</v>
      </c>
      <c r="B4382" t="s">
        <v>33</v>
      </c>
      <c r="C4382" t="s">
        <v>35</v>
      </c>
      <c r="D4382">
        <v>0</v>
      </c>
      <c r="F4382">
        <v>1</v>
      </c>
      <c r="G4382">
        <v>89.95</v>
      </c>
      <c r="H4382">
        <f t="shared" si="1089"/>
        <v>1</v>
      </c>
      <c r="I4382">
        <f t="shared" si="1090"/>
        <v>0</v>
      </c>
      <c r="J4382">
        <f t="shared" si="1091"/>
        <v>0</v>
      </c>
      <c r="K4382">
        <f t="shared" si="1092"/>
        <v>1</v>
      </c>
      <c r="L4382">
        <f t="shared" si="1093"/>
        <v>0</v>
      </c>
      <c r="M4382">
        <f t="shared" si="1094"/>
        <v>0</v>
      </c>
      <c r="N4382">
        <f t="shared" si="1095"/>
        <v>0</v>
      </c>
      <c r="O4382">
        <f t="shared" si="1096"/>
        <v>1</v>
      </c>
      <c r="P4382">
        <v>68</v>
      </c>
      <c r="Q4382">
        <f t="shared" si="1097"/>
        <v>0</v>
      </c>
      <c r="R4382">
        <f t="shared" si="1098"/>
        <v>0</v>
      </c>
      <c r="S4382">
        <f t="shared" si="1099"/>
        <v>0</v>
      </c>
      <c r="T4382">
        <f t="shared" si="1100"/>
        <v>1</v>
      </c>
      <c r="U4382">
        <v>0</v>
      </c>
      <c r="V4382">
        <f t="shared" si="1101"/>
        <v>6.6611529257896901E-2</v>
      </c>
      <c r="W4382">
        <f t="shared" si="1102"/>
        <v>0.51664672750918283</v>
      </c>
      <c r="X4382">
        <f t="shared" si="1103"/>
        <v>4.4370958300756552E-3</v>
      </c>
      <c r="Y4382">
        <f t="shared" si="1104"/>
        <v>0</v>
      </c>
      <c r="Z4382" t="s">
        <v>4414</v>
      </c>
    </row>
    <row r="4383" spans="1:26" x14ac:dyDescent="0.25">
      <c r="A4383" t="s">
        <v>45</v>
      </c>
      <c r="B4383" t="s">
        <v>30</v>
      </c>
      <c r="C4383" t="s">
        <v>23</v>
      </c>
      <c r="D4383">
        <v>0</v>
      </c>
      <c r="F4383">
        <v>1</v>
      </c>
      <c r="G4383">
        <v>20</v>
      </c>
      <c r="H4383">
        <f t="shared" si="1089"/>
        <v>1</v>
      </c>
      <c r="I4383">
        <f t="shared" si="1090"/>
        <v>0</v>
      </c>
      <c r="J4383">
        <f t="shared" si="1091"/>
        <v>0</v>
      </c>
      <c r="K4383">
        <f t="shared" si="1092"/>
        <v>0</v>
      </c>
      <c r="L4383">
        <f t="shared" si="1093"/>
        <v>1</v>
      </c>
      <c r="M4383">
        <f t="shared" si="1094"/>
        <v>0</v>
      </c>
      <c r="N4383">
        <f t="shared" si="1095"/>
        <v>0</v>
      </c>
      <c r="O4383">
        <f t="shared" si="1096"/>
        <v>1</v>
      </c>
      <c r="P4383">
        <v>0</v>
      </c>
      <c r="Q4383">
        <f t="shared" si="1097"/>
        <v>0</v>
      </c>
      <c r="R4383">
        <f t="shared" si="1098"/>
        <v>1</v>
      </c>
      <c r="S4383">
        <f t="shared" si="1099"/>
        <v>0</v>
      </c>
      <c r="T4383">
        <f t="shared" si="1100"/>
        <v>0</v>
      </c>
      <c r="U4383">
        <v>0</v>
      </c>
      <c r="V4383">
        <f t="shared" si="1101"/>
        <v>-5.2617987707913871E-2</v>
      </c>
      <c r="W4383">
        <f t="shared" si="1102"/>
        <v>0.48684853725234206</v>
      </c>
      <c r="X4383">
        <f t="shared" si="1103"/>
        <v>2.7686526304301754E-3</v>
      </c>
      <c r="Y4383">
        <f t="shared" si="1104"/>
        <v>0</v>
      </c>
      <c r="Z4383" t="s">
        <v>4415</v>
      </c>
    </row>
    <row r="4384" spans="1:26" x14ac:dyDescent="0.25">
      <c r="A4384" t="s">
        <v>26</v>
      </c>
      <c r="B4384" t="s">
        <v>38</v>
      </c>
      <c r="C4384" t="s">
        <v>35</v>
      </c>
      <c r="D4384">
        <v>1</v>
      </c>
      <c r="F4384">
        <v>1</v>
      </c>
      <c r="G4384">
        <v>90.85</v>
      </c>
      <c r="H4384">
        <f t="shared" si="1089"/>
        <v>0</v>
      </c>
      <c r="I4384">
        <f t="shared" si="1090"/>
        <v>1</v>
      </c>
      <c r="J4384">
        <f t="shared" si="1091"/>
        <v>0</v>
      </c>
      <c r="K4384">
        <f t="shared" si="1092"/>
        <v>1</v>
      </c>
      <c r="L4384">
        <f t="shared" si="1093"/>
        <v>0</v>
      </c>
      <c r="M4384">
        <f t="shared" si="1094"/>
        <v>1</v>
      </c>
      <c r="N4384">
        <f t="shared" si="1095"/>
        <v>0</v>
      </c>
      <c r="O4384">
        <f t="shared" si="1096"/>
        <v>0</v>
      </c>
      <c r="P4384">
        <v>49</v>
      </c>
      <c r="Q4384">
        <f t="shared" si="1097"/>
        <v>0</v>
      </c>
      <c r="R4384">
        <f t="shared" si="1098"/>
        <v>0</v>
      </c>
      <c r="S4384">
        <f t="shared" si="1099"/>
        <v>1</v>
      </c>
      <c r="T4384">
        <f t="shared" si="1100"/>
        <v>0</v>
      </c>
      <c r="U4384">
        <v>1</v>
      </c>
      <c r="V4384">
        <f t="shared" si="1101"/>
        <v>0.41309503281856508</v>
      </c>
      <c r="W4384">
        <f t="shared" si="1102"/>
        <v>0.60182977694765016</v>
      </c>
      <c r="X4384">
        <f t="shared" si="1103"/>
        <v>0.3444574405022412</v>
      </c>
      <c r="Y4384">
        <f t="shared" si="1104"/>
        <v>1</v>
      </c>
      <c r="Z4384" t="s">
        <v>4416</v>
      </c>
    </row>
    <row r="4385" spans="1:26" x14ac:dyDescent="0.25">
      <c r="A4385" t="s">
        <v>26</v>
      </c>
      <c r="B4385" t="s">
        <v>30</v>
      </c>
      <c r="C4385" t="s">
        <v>25</v>
      </c>
      <c r="D4385">
        <v>1</v>
      </c>
      <c r="F4385">
        <v>1</v>
      </c>
      <c r="G4385">
        <v>48.75</v>
      </c>
      <c r="H4385">
        <f t="shared" si="1089"/>
        <v>0</v>
      </c>
      <c r="I4385">
        <f t="shared" si="1090"/>
        <v>1</v>
      </c>
      <c r="J4385">
        <f t="shared" si="1091"/>
        <v>1</v>
      </c>
      <c r="K4385">
        <f t="shared" si="1092"/>
        <v>0</v>
      </c>
      <c r="L4385">
        <f t="shared" si="1093"/>
        <v>0</v>
      </c>
      <c r="M4385">
        <f t="shared" si="1094"/>
        <v>1</v>
      </c>
      <c r="N4385">
        <f t="shared" si="1095"/>
        <v>0</v>
      </c>
      <c r="O4385">
        <f t="shared" si="1096"/>
        <v>0</v>
      </c>
      <c r="P4385">
        <v>4</v>
      </c>
      <c r="Q4385">
        <f t="shared" si="1097"/>
        <v>0</v>
      </c>
      <c r="R4385">
        <f t="shared" si="1098"/>
        <v>1</v>
      </c>
      <c r="S4385">
        <f t="shared" si="1099"/>
        <v>0</v>
      </c>
      <c r="T4385">
        <f t="shared" si="1100"/>
        <v>0</v>
      </c>
      <c r="U4385">
        <v>0</v>
      </c>
      <c r="V4385">
        <f t="shared" si="1101"/>
        <v>0.33376735082415165</v>
      </c>
      <c r="W4385">
        <f t="shared" si="1102"/>
        <v>0.58267574798970645</v>
      </c>
      <c r="X4385">
        <f t="shared" si="1103"/>
        <v>0.11140064447617233</v>
      </c>
      <c r="Y4385">
        <f t="shared" si="1104"/>
        <v>1</v>
      </c>
      <c r="Z4385" t="s">
        <v>4417</v>
      </c>
    </row>
    <row r="4386" spans="1:26" x14ac:dyDescent="0.25">
      <c r="A4386" t="s">
        <v>29</v>
      </c>
      <c r="B4386" t="s">
        <v>38</v>
      </c>
      <c r="C4386" t="s">
        <v>25</v>
      </c>
      <c r="D4386">
        <v>0</v>
      </c>
      <c r="F4386">
        <v>1</v>
      </c>
      <c r="G4386">
        <v>80</v>
      </c>
      <c r="H4386">
        <f t="shared" si="1089"/>
        <v>1</v>
      </c>
      <c r="I4386">
        <f t="shared" si="1090"/>
        <v>0</v>
      </c>
      <c r="J4386">
        <f t="shared" si="1091"/>
        <v>1</v>
      </c>
      <c r="K4386">
        <f t="shared" si="1092"/>
        <v>0</v>
      </c>
      <c r="L4386">
        <f t="shared" si="1093"/>
        <v>0</v>
      </c>
      <c r="M4386">
        <f t="shared" si="1094"/>
        <v>0</v>
      </c>
      <c r="N4386">
        <f t="shared" si="1095"/>
        <v>1</v>
      </c>
      <c r="O4386">
        <f t="shared" si="1096"/>
        <v>0</v>
      </c>
      <c r="P4386">
        <v>63</v>
      </c>
      <c r="Q4386">
        <f t="shared" si="1097"/>
        <v>0</v>
      </c>
      <c r="R4386">
        <f t="shared" si="1098"/>
        <v>0</v>
      </c>
      <c r="S4386">
        <f t="shared" si="1099"/>
        <v>1</v>
      </c>
      <c r="T4386">
        <f t="shared" si="1100"/>
        <v>0</v>
      </c>
      <c r="U4386">
        <v>0</v>
      </c>
      <c r="V4386">
        <f t="shared" si="1101"/>
        <v>0.11589615320179446</v>
      </c>
      <c r="W4386">
        <f t="shared" si="1102"/>
        <v>0.52894165039325436</v>
      </c>
      <c r="X4386">
        <f t="shared" si="1103"/>
        <v>1.3431918326973812E-2</v>
      </c>
      <c r="Y4386">
        <f t="shared" si="1104"/>
        <v>0</v>
      </c>
      <c r="Z4386" t="s">
        <v>4418</v>
      </c>
    </row>
    <row r="4387" spans="1:26" x14ac:dyDescent="0.25">
      <c r="A4387" t="s">
        <v>26</v>
      </c>
      <c r="B4387" t="s">
        <v>33</v>
      </c>
      <c r="C4387" t="s">
        <v>35</v>
      </c>
      <c r="D4387">
        <v>0</v>
      </c>
      <c r="F4387">
        <v>1</v>
      </c>
      <c r="G4387">
        <v>79.7</v>
      </c>
      <c r="H4387">
        <f t="shared" si="1089"/>
        <v>1</v>
      </c>
      <c r="I4387">
        <f t="shared" si="1090"/>
        <v>0</v>
      </c>
      <c r="J4387">
        <f t="shared" si="1091"/>
        <v>0</v>
      </c>
      <c r="K4387">
        <f t="shared" si="1092"/>
        <v>1</v>
      </c>
      <c r="L4387">
        <f t="shared" si="1093"/>
        <v>0</v>
      </c>
      <c r="M4387">
        <f t="shared" si="1094"/>
        <v>1</v>
      </c>
      <c r="N4387">
        <f t="shared" si="1095"/>
        <v>0</v>
      </c>
      <c r="O4387">
        <f t="shared" si="1096"/>
        <v>0</v>
      </c>
      <c r="P4387">
        <v>2</v>
      </c>
      <c r="Q4387">
        <f t="shared" si="1097"/>
        <v>0</v>
      </c>
      <c r="R4387">
        <f t="shared" si="1098"/>
        <v>0</v>
      </c>
      <c r="S4387">
        <f t="shared" si="1099"/>
        <v>0</v>
      </c>
      <c r="T4387">
        <f t="shared" si="1100"/>
        <v>1</v>
      </c>
      <c r="U4387">
        <v>1</v>
      </c>
      <c r="V4387">
        <f t="shared" si="1101"/>
        <v>0.3820201158585681</v>
      </c>
      <c r="W4387">
        <f t="shared" si="1102"/>
        <v>0.59436023777246849</v>
      </c>
      <c r="X4387">
        <f t="shared" si="1103"/>
        <v>0.38189913720345758</v>
      </c>
      <c r="Y4387">
        <f t="shared" si="1104"/>
        <v>1</v>
      </c>
      <c r="Z4387" t="s">
        <v>4419</v>
      </c>
    </row>
    <row r="4388" spans="1:26" x14ac:dyDescent="0.25">
      <c r="A4388" t="s">
        <v>29</v>
      </c>
      <c r="B4388" t="s">
        <v>30</v>
      </c>
      <c r="C4388" t="s">
        <v>23</v>
      </c>
      <c r="D4388">
        <v>0</v>
      </c>
      <c r="F4388">
        <v>1</v>
      </c>
      <c r="G4388">
        <v>20.350000000000001</v>
      </c>
      <c r="H4388">
        <f t="shared" si="1089"/>
        <v>1</v>
      </c>
      <c r="I4388">
        <f t="shared" si="1090"/>
        <v>0</v>
      </c>
      <c r="J4388">
        <f t="shared" si="1091"/>
        <v>0</v>
      </c>
      <c r="K4388">
        <f t="shared" si="1092"/>
        <v>0</v>
      </c>
      <c r="L4388">
        <f t="shared" si="1093"/>
        <v>1</v>
      </c>
      <c r="M4388">
        <f t="shared" si="1094"/>
        <v>0</v>
      </c>
      <c r="N4388">
        <f t="shared" si="1095"/>
        <v>1</v>
      </c>
      <c r="O4388">
        <f t="shared" si="1096"/>
        <v>0</v>
      </c>
      <c r="P4388">
        <v>21</v>
      </c>
      <c r="Q4388">
        <f t="shared" si="1097"/>
        <v>0</v>
      </c>
      <c r="R4388">
        <f t="shared" si="1098"/>
        <v>1</v>
      </c>
      <c r="S4388">
        <f t="shared" si="1099"/>
        <v>0</v>
      </c>
      <c r="T4388">
        <f t="shared" si="1100"/>
        <v>0</v>
      </c>
      <c r="U4388">
        <v>0</v>
      </c>
      <c r="V4388">
        <f t="shared" si="1101"/>
        <v>-1.0692880635242628E-2</v>
      </c>
      <c r="W4388">
        <f t="shared" si="1102"/>
        <v>0.49732680531171763</v>
      </c>
      <c r="X4388">
        <f t="shared" si="1103"/>
        <v>1.1433769627954678E-4</v>
      </c>
      <c r="Y4388">
        <f t="shared" si="1104"/>
        <v>0</v>
      </c>
      <c r="Z4388" t="s">
        <v>4420</v>
      </c>
    </row>
    <row r="4389" spans="1:26" x14ac:dyDescent="0.25">
      <c r="A4389" t="s">
        <v>45</v>
      </c>
      <c r="B4389" t="s">
        <v>33</v>
      </c>
      <c r="C4389" t="s">
        <v>25</v>
      </c>
      <c r="D4389">
        <v>0</v>
      </c>
      <c r="F4389">
        <v>1</v>
      </c>
      <c r="G4389">
        <v>57.55</v>
      </c>
      <c r="H4389">
        <f t="shared" si="1089"/>
        <v>1</v>
      </c>
      <c r="I4389">
        <f t="shared" si="1090"/>
        <v>0</v>
      </c>
      <c r="J4389">
        <f t="shared" si="1091"/>
        <v>1</v>
      </c>
      <c r="K4389">
        <f t="shared" si="1092"/>
        <v>0</v>
      </c>
      <c r="L4389">
        <f t="shared" si="1093"/>
        <v>0</v>
      </c>
      <c r="M4389">
        <f t="shared" si="1094"/>
        <v>0</v>
      </c>
      <c r="N4389">
        <f t="shared" si="1095"/>
        <v>0</v>
      </c>
      <c r="O4389">
        <f t="shared" si="1096"/>
        <v>1</v>
      </c>
      <c r="P4389">
        <v>55</v>
      </c>
      <c r="Q4389">
        <f t="shared" si="1097"/>
        <v>0</v>
      </c>
      <c r="R4389">
        <f t="shared" si="1098"/>
        <v>0</v>
      </c>
      <c r="S4389">
        <f t="shared" si="1099"/>
        <v>0</v>
      </c>
      <c r="T4389">
        <f t="shared" si="1100"/>
        <v>1</v>
      </c>
      <c r="U4389">
        <v>1</v>
      </c>
      <c r="V4389">
        <f t="shared" si="1101"/>
        <v>1.6098133874533654E-2</v>
      </c>
      <c r="W4389">
        <f t="shared" si="1102"/>
        <v>0.50402444655776035</v>
      </c>
      <c r="X4389">
        <f t="shared" si="1103"/>
        <v>0.96806288216517511</v>
      </c>
      <c r="Y4389">
        <f t="shared" si="1104"/>
        <v>0</v>
      </c>
      <c r="Z4389" t="s">
        <v>4421</v>
      </c>
    </row>
    <row r="4390" spans="1:26" x14ac:dyDescent="0.25">
      <c r="A4390" t="s">
        <v>26</v>
      </c>
      <c r="B4390" t="s">
        <v>30</v>
      </c>
      <c r="C4390" t="s">
        <v>23</v>
      </c>
      <c r="D4390">
        <v>0</v>
      </c>
      <c r="F4390">
        <v>1</v>
      </c>
      <c r="G4390">
        <v>20.25</v>
      </c>
      <c r="H4390">
        <f t="shared" si="1089"/>
        <v>1</v>
      </c>
      <c r="I4390">
        <f t="shared" si="1090"/>
        <v>0</v>
      </c>
      <c r="J4390">
        <f t="shared" si="1091"/>
        <v>0</v>
      </c>
      <c r="K4390">
        <f t="shared" si="1092"/>
        <v>0</v>
      </c>
      <c r="L4390">
        <f t="shared" si="1093"/>
        <v>1</v>
      </c>
      <c r="M4390">
        <f t="shared" si="1094"/>
        <v>1</v>
      </c>
      <c r="N4390">
        <f t="shared" si="1095"/>
        <v>0</v>
      </c>
      <c r="O4390">
        <f t="shared" si="1096"/>
        <v>0</v>
      </c>
      <c r="P4390">
        <v>1</v>
      </c>
      <c r="Q4390">
        <f t="shared" si="1097"/>
        <v>0</v>
      </c>
      <c r="R4390">
        <f t="shared" si="1098"/>
        <v>1</v>
      </c>
      <c r="S4390">
        <f t="shared" si="1099"/>
        <v>0</v>
      </c>
      <c r="T4390">
        <f t="shared" si="1100"/>
        <v>0</v>
      </c>
      <c r="U4390">
        <v>0</v>
      </c>
      <c r="V4390">
        <f t="shared" si="1101"/>
        <v>0.26060606236490003</v>
      </c>
      <c r="W4390">
        <f t="shared" si="1102"/>
        <v>0.56478526951591379</v>
      </c>
      <c r="X4390">
        <f t="shared" si="1103"/>
        <v>6.7915519741338165E-2</v>
      </c>
      <c r="Y4390">
        <f t="shared" si="1104"/>
        <v>0</v>
      </c>
      <c r="Z4390" t="s">
        <v>4422</v>
      </c>
    </row>
    <row r="4391" spans="1:26" x14ac:dyDescent="0.25">
      <c r="A4391" t="s">
        <v>45</v>
      </c>
      <c r="B4391" t="s">
        <v>30</v>
      </c>
      <c r="C4391" t="s">
        <v>23</v>
      </c>
      <c r="D4391">
        <v>0</v>
      </c>
      <c r="F4391">
        <v>1</v>
      </c>
      <c r="G4391">
        <v>19.399999999999999</v>
      </c>
      <c r="H4391">
        <f t="shared" si="1089"/>
        <v>1</v>
      </c>
      <c r="I4391">
        <f t="shared" si="1090"/>
        <v>0</v>
      </c>
      <c r="J4391">
        <f t="shared" si="1091"/>
        <v>0</v>
      </c>
      <c r="K4391">
        <f t="shared" si="1092"/>
        <v>0</v>
      </c>
      <c r="L4391">
        <f t="shared" si="1093"/>
        <v>1</v>
      </c>
      <c r="M4391">
        <f t="shared" si="1094"/>
        <v>0</v>
      </c>
      <c r="N4391">
        <f t="shared" si="1095"/>
        <v>0</v>
      </c>
      <c r="O4391">
        <f t="shared" si="1096"/>
        <v>1</v>
      </c>
      <c r="P4391">
        <v>17</v>
      </c>
      <c r="Q4391">
        <f t="shared" si="1097"/>
        <v>0</v>
      </c>
      <c r="R4391">
        <f t="shared" si="1098"/>
        <v>1</v>
      </c>
      <c r="S4391">
        <f t="shared" si="1099"/>
        <v>0</v>
      </c>
      <c r="T4391">
        <f t="shared" si="1100"/>
        <v>0</v>
      </c>
      <c r="U4391">
        <v>0</v>
      </c>
      <c r="V4391">
        <f t="shared" si="1101"/>
        <v>-6.7244870060056514E-2</v>
      </c>
      <c r="W4391">
        <f t="shared" si="1102"/>
        <v>0.48319511447034175</v>
      </c>
      <c r="X4391">
        <f t="shared" si="1103"/>
        <v>4.5218725493938851E-3</v>
      </c>
      <c r="Y4391">
        <f t="shared" si="1104"/>
        <v>0</v>
      </c>
      <c r="Z4391" t="s">
        <v>4423</v>
      </c>
    </row>
    <row r="4392" spans="1:26" x14ac:dyDescent="0.25">
      <c r="A4392" t="s">
        <v>26</v>
      </c>
      <c r="B4392" t="s">
        <v>33</v>
      </c>
      <c r="C4392" t="s">
        <v>35</v>
      </c>
      <c r="D4392">
        <v>0</v>
      </c>
      <c r="F4392">
        <v>1</v>
      </c>
      <c r="G4392">
        <v>100.4</v>
      </c>
      <c r="H4392">
        <f t="shared" si="1089"/>
        <v>1</v>
      </c>
      <c r="I4392">
        <f t="shared" si="1090"/>
        <v>0</v>
      </c>
      <c r="J4392">
        <f t="shared" si="1091"/>
        <v>0</v>
      </c>
      <c r="K4392">
        <f t="shared" si="1092"/>
        <v>1</v>
      </c>
      <c r="L4392">
        <f t="shared" si="1093"/>
        <v>0</v>
      </c>
      <c r="M4392">
        <f t="shared" si="1094"/>
        <v>1</v>
      </c>
      <c r="N4392">
        <f t="shared" si="1095"/>
        <v>0</v>
      </c>
      <c r="O4392">
        <f t="shared" si="1096"/>
        <v>0</v>
      </c>
      <c r="P4392">
        <v>30</v>
      </c>
      <c r="Q4392">
        <f t="shared" si="1097"/>
        <v>0</v>
      </c>
      <c r="R4392">
        <f t="shared" si="1098"/>
        <v>0</v>
      </c>
      <c r="S4392">
        <f t="shared" si="1099"/>
        <v>0</v>
      </c>
      <c r="T4392">
        <f t="shared" si="1100"/>
        <v>1</v>
      </c>
      <c r="U4392">
        <v>0</v>
      </c>
      <c r="V4392">
        <f t="shared" si="1101"/>
        <v>0.41429256290905014</v>
      </c>
      <c r="W4392">
        <f t="shared" si="1102"/>
        <v>0.60211670689360575</v>
      </c>
      <c r="X4392">
        <f t="shared" si="1103"/>
        <v>0.17163832768174928</v>
      </c>
      <c r="Y4392">
        <f t="shared" si="1104"/>
        <v>1</v>
      </c>
      <c r="Z4392" t="s">
        <v>4424</v>
      </c>
    </row>
    <row r="4393" spans="1:26" x14ac:dyDescent="0.25">
      <c r="A4393" t="s">
        <v>26</v>
      </c>
      <c r="B4393" t="s">
        <v>30</v>
      </c>
      <c r="C4393" t="s">
        <v>25</v>
      </c>
      <c r="D4393">
        <v>0</v>
      </c>
      <c r="F4393">
        <v>1</v>
      </c>
      <c r="G4393">
        <v>57.95</v>
      </c>
      <c r="H4393">
        <f t="shared" si="1089"/>
        <v>1</v>
      </c>
      <c r="I4393">
        <f t="shared" si="1090"/>
        <v>0</v>
      </c>
      <c r="J4393">
        <f t="shared" si="1091"/>
        <v>1</v>
      </c>
      <c r="K4393">
        <f t="shared" si="1092"/>
        <v>0</v>
      </c>
      <c r="L4393">
        <f t="shared" si="1093"/>
        <v>0</v>
      </c>
      <c r="M4393">
        <f t="shared" si="1094"/>
        <v>1</v>
      </c>
      <c r="N4393">
        <f t="shared" si="1095"/>
        <v>0</v>
      </c>
      <c r="O4393">
        <f t="shared" si="1096"/>
        <v>0</v>
      </c>
      <c r="P4393">
        <v>22</v>
      </c>
      <c r="Q4393">
        <f t="shared" si="1097"/>
        <v>0</v>
      </c>
      <c r="R4393">
        <f t="shared" si="1098"/>
        <v>1</v>
      </c>
      <c r="S4393">
        <f t="shared" si="1099"/>
        <v>0</v>
      </c>
      <c r="T4393">
        <f t="shared" si="1100"/>
        <v>0</v>
      </c>
      <c r="U4393">
        <v>0</v>
      </c>
      <c r="V4393">
        <f t="shared" si="1101"/>
        <v>0.34811066062436591</v>
      </c>
      <c r="W4393">
        <f t="shared" si="1102"/>
        <v>0.58615934418662019</v>
      </c>
      <c r="X4393">
        <f t="shared" si="1103"/>
        <v>0.12118103204033245</v>
      </c>
      <c r="Y4393">
        <f t="shared" si="1104"/>
        <v>1</v>
      </c>
      <c r="Z4393" t="s">
        <v>4425</v>
      </c>
    </row>
    <row r="4394" spans="1:26" x14ac:dyDescent="0.25">
      <c r="A4394" t="s">
        <v>26</v>
      </c>
      <c r="B4394" t="s">
        <v>33</v>
      </c>
      <c r="C4394" t="s">
        <v>25</v>
      </c>
      <c r="D4394">
        <v>0</v>
      </c>
      <c r="F4394">
        <v>1</v>
      </c>
      <c r="G4394">
        <v>59.5</v>
      </c>
      <c r="H4394">
        <f t="shared" si="1089"/>
        <v>1</v>
      </c>
      <c r="I4394">
        <f t="shared" si="1090"/>
        <v>0</v>
      </c>
      <c r="J4394">
        <f t="shared" si="1091"/>
        <v>1</v>
      </c>
      <c r="K4394">
        <f t="shared" si="1092"/>
        <v>0</v>
      </c>
      <c r="L4394">
        <f t="shared" si="1093"/>
        <v>0</v>
      </c>
      <c r="M4394">
        <f t="shared" si="1094"/>
        <v>1</v>
      </c>
      <c r="N4394">
        <f t="shared" si="1095"/>
        <v>0</v>
      </c>
      <c r="O4394">
        <f t="shared" si="1096"/>
        <v>0</v>
      </c>
      <c r="P4394">
        <v>9</v>
      </c>
      <c r="Q4394">
        <f t="shared" si="1097"/>
        <v>0</v>
      </c>
      <c r="R4394">
        <f t="shared" si="1098"/>
        <v>0</v>
      </c>
      <c r="S4394">
        <f t="shared" si="1099"/>
        <v>0</v>
      </c>
      <c r="T4394">
        <f t="shared" si="1100"/>
        <v>1</v>
      </c>
      <c r="U4394">
        <v>0</v>
      </c>
      <c r="V4394">
        <f t="shared" si="1101"/>
        <v>0.35052719651461939</v>
      </c>
      <c r="W4394">
        <f t="shared" si="1102"/>
        <v>0.58674541685817538</v>
      </c>
      <c r="X4394">
        <f t="shared" si="1103"/>
        <v>0.1228693154963986</v>
      </c>
      <c r="Y4394">
        <f t="shared" si="1104"/>
        <v>1</v>
      </c>
      <c r="Z4394" t="s">
        <v>4426</v>
      </c>
    </row>
    <row r="4395" spans="1:26" x14ac:dyDescent="0.25">
      <c r="A4395" t="s">
        <v>26</v>
      </c>
      <c r="B4395" t="s">
        <v>30</v>
      </c>
      <c r="C4395" t="s">
        <v>23</v>
      </c>
      <c r="D4395">
        <v>0</v>
      </c>
      <c r="F4395">
        <v>1</v>
      </c>
      <c r="G4395">
        <v>19.2</v>
      </c>
      <c r="H4395">
        <f t="shared" si="1089"/>
        <v>1</v>
      </c>
      <c r="I4395">
        <f t="shared" si="1090"/>
        <v>0</v>
      </c>
      <c r="J4395">
        <f t="shared" si="1091"/>
        <v>0</v>
      </c>
      <c r="K4395">
        <f t="shared" si="1092"/>
        <v>0</v>
      </c>
      <c r="L4395">
        <f t="shared" si="1093"/>
        <v>1</v>
      </c>
      <c r="M4395">
        <f t="shared" si="1094"/>
        <v>1</v>
      </c>
      <c r="N4395">
        <f t="shared" si="1095"/>
        <v>0</v>
      </c>
      <c r="O4395">
        <f t="shared" si="1096"/>
        <v>0</v>
      </c>
      <c r="P4395">
        <v>1</v>
      </c>
      <c r="Q4395">
        <f t="shared" si="1097"/>
        <v>0</v>
      </c>
      <c r="R4395">
        <f t="shared" si="1098"/>
        <v>1</v>
      </c>
      <c r="S4395">
        <f t="shared" si="1099"/>
        <v>0</v>
      </c>
      <c r="T4395">
        <f t="shared" si="1100"/>
        <v>0</v>
      </c>
      <c r="U4395">
        <v>0</v>
      </c>
      <c r="V4395">
        <f t="shared" si="1101"/>
        <v>0.26383222344193563</v>
      </c>
      <c r="W4395">
        <f t="shared" si="1102"/>
        <v>0.56557810276810894</v>
      </c>
      <c r="X4395">
        <f t="shared" si="1103"/>
        <v>6.960744212631545E-2</v>
      </c>
      <c r="Y4395">
        <f t="shared" si="1104"/>
        <v>0</v>
      </c>
      <c r="Z4395" t="s">
        <v>4427</v>
      </c>
    </row>
    <row r="4396" spans="1:26" x14ac:dyDescent="0.25">
      <c r="A4396" t="s">
        <v>26</v>
      </c>
      <c r="B4396" t="s">
        <v>27</v>
      </c>
      <c r="C4396" t="s">
        <v>35</v>
      </c>
      <c r="D4396">
        <v>0</v>
      </c>
      <c r="F4396">
        <v>1</v>
      </c>
      <c r="G4396">
        <v>86.5</v>
      </c>
      <c r="H4396">
        <f t="shared" si="1089"/>
        <v>1</v>
      </c>
      <c r="I4396">
        <f t="shared" si="1090"/>
        <v>0</v>
      </c>
      <c r="J4396">
        <f t="shared" si="1091"/>
        <v>0</v>
      </c>
      <c r="K4396">
        <f t="shared" si="1092"/>
        <v>1</v>
      </c>
      <c r="L4396">
        <f t="shared" si="1093"/>
        <v>0</v>
      </c>
      <c r="M4396">
        <f t="shared" si="1094"/>
        <v>1</v>
      </c>
      <c r="N4396">
        <f t="shared" si="1095"/>
        <v>0</v>
      </c>
      <c r="O4396">
        <f t="shared" si="1096"/>
        <v>0</v>
      </c>
      <c r="P4396">
        <v>21</v>
      </c>
      <c r="Q4396">
        <f t="shared" si="1097"/>
        <v>1</v>
      </c>
      <c r="R4396">
        <f t="shared" si="1098"/>
        <v>0</v>
      </c>
      <c r="S4396">
        <f t="shared" si="1099"/>
        <v>0</v>
      </c>
      <c r="T4396">
        <f t="shared" si="1100"/>
        <v>0</v>
      </c>
      <c r="U4396">
        <v>1</v>
      </c>
      <c r="V4396">
        <f t="shared" si="1101"/>
        <v>0.5293900364049734</v>
      </c>
      <c r="W4396">
        <f t="shared" si="1102"/>
        <v>0.62934083641030059</v>
      </c>
      <c r="X4396">
        <f t="shared" si="1103"/>
        <v>0.22147373783491225</v>
      </c>
      <c r="Y4396">
        <f t="shared" si="1104"/>
        <v>1</v>
      </c>
      <c r="Z4396" t="s">
        <v>4428</v>
      </c>
    </row>
    <row r="4397" spans="1:26" x14ac:dyDescent="0.25">
      <c r="A4397" t="s">
        <v>26</v>
      </c>
      <c r="B4397" t="s">
        <v>27</v>
      </c>
      <c r="C4397" t="s">
        <v>25</v>
      </c>
      <c r="D4397">
        <v>0</v>
      </c>
      <c r="F4397">
        <v>1</v>
      </c>
      <c r="G4397">
        <v>59.55</v>
      </c>
      <c r="H4397">
        <f t="shared" si="1089"/>
        <v>1</v>
      </c>
      <c r="I4397">
        <f t="shared" si="1090"/>
        <v>0</v>
      </c>
      <c r="J4397">
        <f t="shared" si="1091"/>
        <v>1</v>
      </c>
      <c r="K4397">
        <f t="shared" si="1092"/>
        <v>0</v>
      </c>
      <c r="L4397">
        <f t="shared" si="1093"/>
        <v>0</v>
      </c>
      <c r="M4397">
        <f t="shared" si="1094"/>
        <v>1</v>
      </c>
      <c r="N4397">
        <f t="shared" si="1095"/>
        <v>0</v>
      </c>
      <c r="O4397">
        <f t="shared" si="1096"/>
        <v>0</v>
      </c>
      <c r="P4397">
        <v>19</v>
      </c>
      <c r="Q4397">
        <f t="shared" si="1097"/>
        <v>1</v>
      </c>
      <c r="R4397">
        <f t="shared" si="1098"/>
        <v>0</v>
      </c>
      <c r="S4397">
        <f t="shared" si="1099"/>
        <v>0</v>
      </c>
      <c r="T4397">
        <f t="shared" si="1100"/>
        <v>0</v>
      </c>
      <c r="U4397">
        <v>0</v>
      </c>
      <c r="V4397">
        <f t="shared" si="1101"/>
        <v>0.49223666228357976</v>
      </c>
      <c r="W4397">
        <f t="shared" si="1102"/>
        <v>0.62063319109222792</v>
      </c>
      <c r="X4397">
        <f t="shared" si="1103"/>
        <v>0.24229693169607897</v>
      </c>
      <c r="Y4397">
        <f t="shared" si="1104"/>
        <v>1</v>
      </c>
      <c r="Z4397" t="s">
        <v>4429</v>
      </c>
    </row>
    <row r="4398" spans="1:26" x14ac:dyDescent="0.25">
      <c r="A4398" t="s">
        <v>26</v>
      </c>
      <c r="B4398" t="s">
        <v>27</v>
      </c>
      <c r="C4398" t="s">
        <v>35</v>
      </c>
      <c r="D4398">
        <v>0</v>
      </c>
      <c r="F4398">
        <v>1</v>
      </c>
      <c r="G4398">
        <v>103.95</v>
      </c>
      <c r="H4398">
        <f t="shared" si="1089"/>
        <v>1</v>
      </c>
      <c r="I4398">
        <f t="shared" si="1090"/>
        <v>0</v>
      </c>
      <c r="J4398">
        <f t="shared" si="1091"/>
        <v>0</v>
      </c>
      <c r="K4398">
        <f t="shared" si="1092"/>
        <v>1</v>
      </c>
      <c r="L4398">
        <f t="shared" si="1093"/>
        <v>0</v>
      </c>
      <c r="M4398">
        <f t="shared" si="1094"/>
        <v>1</v>
      </c>
      <c r="N4398">
        <f t="shared" si="1095"/>
        <v>0</v>
      </c>
      <c r="O4398">
        <f t="shared" si="1096"/>
        <v>0</v>
      </c>
      <c r="P4398">
        <v>69</v>
      </c>
      <c r="Q4398">
        <f t="shared" si="1097"/>
        <v>1</v>
      </c>
      <c r="R4398">
        <f t="shared" si="1098"/>
        <v>0</v>
      </c>
      <c r="S4398">
        <f t="shared" si="1099"/>
        <v>0</v>
      </c>
      <c r="T4398">
        <f t="shared" si="1100"/>
        <v>0</v>
      </c>
      <c r="U4398">
        <v>1</v>
      </c>
      <c r="V4398">
        <f t="shared" si="1101"/>
        <v>0.57028700246729103</v>
      </c>
      <c r="W4398">
        <f t="shared" si="1102"/>
        <v>0.63882939683260953</v>
      </c>
      <c r="X4398">
        <f t="shared" si="1103"/>
        <v>0.18465326024854595</v>
      </c>
      <c r="Y4398">
        <f t="shared" si="1104"/>
        <v>1</v>
      </c>
      <c r="Z4398" t="s">
        <v>4430</v>
      </c>
    </row>
    <row r="4399" spans="1:26" x14ac:dyDescent="0.25">
      <c r="A4399" t="s">
        <v>26</v>
      </c>
      <c r="B4399" t="s">
        <v>27</v>
      </c>
      <c r="C4399" t="s">
        <v>25</v>
      </c>
      <c r="D4399">
        <v>1</v>
      </c>
      <c r="F4399">
        <v>1</v>
      </c>
      <c r="G4399">
        <v>25.1</v>
      </c>
      <c r="H4399">
        <f t="shared" si="1089"/>
        <v>0</v>
      </c>
      <c r="I4399">
        <f t="shared" si="1090"/>
        <v>1</v>
      </c>
      <c r="J4399">
        <f t="shared" si="1091"/>
        <v>1</v>
      </c>
      <c r="K4399">
        <f t="shared" si="1092"/>
        <v>0</v>
      </c>
      <c r="L4399">
        <f t="shared" si="1093"/>
        <v>0</v>
      </c>
      <c r="M4399">
        <f t="shared" si="1094"/>
        <v>1</v>
      </c>
      <c r="N4399">
        <f t="shared" si="1095"/>
        <v>0</v>
      </c>
      <c r="O4399">
        <f t="shared" si="1096"/>
        <v>0</v>
      </c>
      <c r="P4399">
        <v>1</v>
      </c>
      <c r="Q4399">
        <f t="shared" si="1097"/>
        <v>1</v>
      </c>
      <c r="R4399">
        <f t="shared" si="1098"/>
        <v>0</v>
      </c>
      <c r="S4399">
        <f t="shared" si="1099"/>
        <v>0</v>
      </c>
      <c r="T4399">
        <f t="shared" si="1100"/>
        <v>0</v>
      </c>
      <c r="U4399">
        <v>1</v>
      </c>
      <c r="V4399">
        <f t="shared" si="1101"/>
        <v>0.43852720330342965</v>
      </c>
      <c r="W4399">
        <f t="shared" si="1102"/>
        <v>0.60790803687551997</v>
      </c>
      <c r="X4399">
        <f t="shared" si="1103"/>
        <v>0.31525170143026821</v>
      </c>
      <c r="Y4399">
        <f t="shared" si="1104"/>
        <v>1</v>
      </c>
      <c r="Z4399" t="s">
        <v>4431</v>
      </c>
    </row>
    <row r="4400" spans="1:26" x14ac:dyDescent="0.25">
      <c r="A4400" t="s">
        <v>45</v>
      </c>
      <c r="B4400" t="s">
        <v>33</v>
      </c>
      <c r="C4400" t="s">
        <v>35</v>
      </c>
      <c r="D4400">
        <v>0</v>
      </c>
      <c r="F4400">
        <v>1</v>
      </c>
      <c r="G4400">
        <v>103.95</v>
      </c>
      <c r="H4400">
        <f t="shared" si="1089"/>
        <v>1</v>
      </c>
      <c r="I4400">
        <f t="shared" si="1090"/>
        <v>0</v>
      </c>
      <c r="J4400">
        <f t="shared" si="1091"/>
        <v>0</v>
      </c>
      <c r="K4400">
        <f t="shared" si="1092"/>
        <v>1</v>
      </c>
      <c r="L4400">
        <f t="shared" si="1093"/>
        <v>0</v>
      </c>
      <c r="M4400">
        <f t="shared" si="1094"/>
        <v>0</v>
      </c>
      <c r="N4400">
        <f t="shared" si="1095"/>
        <v>0</v>
      </c>
      <c r="O4400">
        <f t="shared" si="1096"/>
        <v>1</v>
      </c>
      <c r="P4400">
        <v>72</v>
      </c>
      <c r="Q4400">
        <f t="shared" si="1097"/>
        <v>0</v>
      </c>
      <c r="R4400">
        <f t="shared" si="1098"/>
        <v>0</v>
      </c>
      <c r="S4400">
        <f t="shared" si="1099"/>
        <v>0</v>
      </c>
      <c r="T4400">
        <f t="shared" si="1100"/>
        <v>1</v>
      </c>
      <c r="U4400">
        <v>0</v>
      </c>
      <c r="V4400">
        <f t="shared" si="1101"/>
        <v>8.8438305040831638E-2</v>
      </c>
      <c r="W4400">
        <f t="shared" si="1102"/>
        <v>0.52209517699091268</v>
      </c>
      <c r="X4400">
        <f t="shared" si="1103"/>
        <v>7.8213337984951864E-3</v>
      </c>
      <c r="Y4400">
        <f t="shared" si="1104"/>
        <v>0</v>
      </c>
      <c r="Z4400" t="s">
        <v>4432</v>
      </c>
    </row>
    <row r="4401" spans="1:26" x14ac:dyDescent="0.25">
      <c r="A4401" t="s">
        <v>45</v>
      </c>
      <c r="B4401" t="s">
        <v>38</v>
      </c>
      <c r="C4401" t="s">
        <v>25</v>
      </c>
      <c r="D4401">
        <v>0</v>
      </c>
      <c r="F4401">
        <v>1</v>
      </c>
      <c r="G4401">
        <v>68.95</v>
      </c>
      <c r="H4401">
        <f t="shared" si="1089"/>
        <v>1</v>
      </c>
      <c r="I4401">
        <f t="shared" si="1090"/>
        <v>0</v>
      </c>
      <c r="J4401">
        <f t="shared" si="1091"/>
        <v>1</v>
      </c>
      <c r="K4401">
        <f t="shared" si="1092"/>
        <v>0</v>
      </c>
      <c r="L4401">
        <f t="shared" si="1093"/>
        <v>0</v>
      </c>
      <c r="M4401">
        <f t="shared" si="1094"/>
        <v>0</v>
      </c>
      <c r="N4401">
        <f t="shared" si="1095"/>
        <v>0</v>
      </c>
      <c r="O4401">
        <f t="shared" si="1096"/>
        <v>1</v>
      </c>
      <c r="P4401">
        <v>70</v>
      </c>
      <c r="Q4401">
        <f t="shared" si="1097"/>
        <v>0</v>
      </c>
      <c r="R4401">
        <f t="shared" si="1098"/>
        <v>0</v>
      </c>
      <c r="S4401">
        <f t="shared" si="1099"/>
        <v>1</v>
      </c>
      <c r="T4401">
        <f t="shared" si="1100"/>
        <v>0</v>
      </c>
      <c r="U4401">
        <v>0</v>
      </c>
      <c r="V4401">
        <f t="shared" si="1101"/>
        <v>3.8734534844250532E-2</v>
      </c>
      <c r="W4401">
        <f t="shared" si="1102"/>
        <v>0.50968242314458756</v>
      </c>
      <c r="X4401">
        <f t="shared" si="1103"/>
        <v>1.5003641896004585E-3</v>
      </c>
      <c r="Y4401">
        <f t="shared" si="1104"/>
        <v>0</v>
      </c>
      <c r="Z4401" t="s">
        <v>4433</v>
      </c>
    </row>
    <row r="4402" spans="1:26" x14ac:dyDescent="0.25">
      <c r="A4402" t="s">
        <v>26</v>
      </c>
      <c r="B4402" t="s">
        <v>33</v>
      </c>
      <c r="C4402" t="s">
        <v>35</v>
      </c>
      <c r="D4402">
        <v>0</v>
      </c>
      <c r="F4402">
        <v>1</v>
      </c>
      <c r="G4402">
        <v>103.1</v>
      </c>
      <c r="H4402">
        <f t="shared" si="1089"/>
        <v>1</v>
      </c>
      <c r="I4402">
        <f t="shared" si="1090"/>
        <v>0</v>
      </c>
      <c r="J4402">
        <f t="shared" si="1091"/>
        <v>0</v>
      </c>
      <c r="K4402">
        <f t="shared" si="1092"/>
        <v>1</v>
      </c>
      <c r="L4402">
        <f t="shared" si="1093"/>
        <v>0</v>
      </c>
      <c r="M4402">
        <f t="shared" si="1094"/>
        <v>1</v>
      </c>
      <c r="N4402">
        <f t="shared" si="1095"/>
        <v>0</v>
      </c>
      <c r="O4402">
        <f t="shared" si="1096"/>
        <v>0</v>
      </c>
      <c r="P4402">
        <v>66</v>
      </c>
      <c r="Q4402">
        <f t="shared" si="1097"/>
        <v>0</v>
      </c>
      <c r="R4402">
        <f t="shared" si="1098"/>
        <v>0</v>
      </c>
      <c r="S4402">
        <f t="shared" si="1099"/>
        <v>0</v>
      </c>
      <c r="T4402">
        <f t="shared" si="1100"/>
        <v>1</v>
      </c>
      <c r="U4402">
        <v>0</v>
      </c>
      <c r="V4402">
        <f t="shared" si="1101"/>
        <v>0.41850201252433039</v>
      </c>
      <c r="W4402">
        <f t="shared" si="1102"/>
        <v>0.60312473911054432</v>
      </c>
      <c r="X4402">
        <f t="shared" si="1103"/>
        <v>0.17514393448691479</v>
      </c>
      <c r="Y4402">
        <f t="shared" si="1104"/>
        <v>1</v>
      </c>
      <c r="Z4402" t="s">
        <v>4434</v>
      </c>
    </row>
    <row r="4403" spans="1:26" x14ac:dyDescent="0.25">
      <c r="A4403" t="s">
        <v>26</v>
      </c>
      <c r="B4403" t="s">
        <v>27</v>
      </c>
      <c r="C4403" t="s">
        <v>25</v>
      </c>
      <c r="D4403">
        <v>0</v>
      </c>
      <c r="F4403">
        <v>1</v>
      </c>
      <c r="G4403">
        <v>24.7</v>
      </c>
      <c r="H4403">
        <f t="shared" si="1089"/>
        <v>1</v>
      </c>
      <c r="I4403">
        <f t="shared" si="1090"/>
        <v>0</v>
      </c>
      <c r="J4403">
        <f t="shared" si="1091"/>
        <v>1</v>
      </c>
      <c r="K4403">
        <f t="shared" si="1092"/>
        <v>0</v>
      </c>
      <c r="L4403">
        <f t="shared" si="1093"/>
        <v>0</v>
      </c>
      <c r="M4403">
        <f t="shared" si="1094"/>
        <v>1</v>
      </c>
      <c r="N4403">
        <f t="shared" si="1095"/>
        <v>0</v>
      </c>
      <c r="O4403">
        <f t="shared" si="1096"/>
        <v>0</v>
      </c>
      <c r="P4403">
        <v>7</v>
      </c>
      <c r="Q4403">
        <f t="shared" si="1097"/>
        <v>1</v>
      </c>
      <c r="R4403">
        <f t="shared" si="1098"/>
        <v>0</v>
      </c>
      <c r="S4403">
        <f t="shared" si="1099"/>
        <v>0</v>
      </c>
      <c r="T4403">
        <f t="shared" si="1100"/>
        <v>0</v>
      </c>
      <c r="U4403">
        <v>0</v>
      </c>
      <c r="V4403">
        <f t="shared" si="1101"/>
        <v>0.45159503024250547</v>
      </c>
      <c r="W4403">
        <f t="shared" si="1102"/>
        <v>0.61101839968783322</v>
      </c>
      <c r="X4403">
        <f t="shared" si="1103"/>
        <v>0.20393807133972944</v>
      </c>
      <c r="Y4403">
        <f t="shared" si="1104"/>
        <v>1</v>
      </c>
      <c r="Z4403" t="s">
        <v>4435</v>
      </c>
    </row>
    <row r="4404" spans="1:26" x14ac:dyDescent="0.25">
      <c r="A4404" t="s">
        <v>26</v>
      </c>
      <c r="B4404" t="s">
        <v>27</v>
      </c>
      <c r="C4404" t="s">
        <v>35</v>
      </c>
      <c r="D4404">
        <v>1</v>
      </c>
      <c r="F4404">
        <v>1</v>
      </c>
      <c r="G4404">
        <v>110.2</v>
      </c>
      <c r="H4404">
        <f t="shared" si="1089"/>
        <v>0</v>
      </c>
      <c r="I4404">
        <f t="shared" si="1090"/>
        <v>1</v>
      </c>
      <c r="J4404">
        <f t="shared" si="1091"/>
        <v>0</v>
      </c>
      <c r="K4404">
        <f t="shared" si="1092"/>
        <v>1</v>
      </c>
      <c r="L4404">
        <f t="shared" si="1093"/>
        <v>0</v>
      </c>
      <c r="M4404">
        <f t="shared" si="1094"/>
        <v>1</v>
      </c>
      <c r="N4404">
        <f t="shared" si="1095"/>
        <v>0</v>
      </c>
      <c r="O4404">
        <f t="shared" si="1096"/>
        <v>0</v>
      </c>
      <c r="P4404">
        <v>46</v>
      </c>
      <c r="Q4404">
        <f t="shared" si="1097"/>
        <v>1</v>
      </c>
      <c r="R4404">
        <f t="shared" si="1098"/>
        <v>0</v>
      </c>
      <c r="S4404">
        <f t="shared" si="1099"/>
        <v>0</v>
      </c>
      <c r="T4404">
        <f t="shared" si="1100"/>
        <v>0</v>
      </c>
      <c r="U4404">
        <v>0</v>
      </c>
      <c r="V4404">
        <f t="shared" si="1101"/>
        <v>0.56633964969465578</v>
      </c>
      <c r="W4404">
        <f t="shared" si="1102"/>
        <v>0.63791814015020665</v>
      </c>
      <c r="X4404">
        <f t="shared" si="1103"/>
        <v>0.32074059881626543</v>
      </c>
      <c r="Y4404">
        <f t="shared" si="1104"/>
        <v>1</v>
      </c>
      <c r="Z4404" t="s">
        <v>4436</v>
      </c>
    </row>
    <row r="4405" spans="1:26" x14ac:dyDescent="0.25">
      <c r="A4405" t="s">
        <v>26</v>
      </c>
      <c r="B4405" t="s">
        <v>38</v>
      </c>
      <c r="C4405" t="s">
        <v>25</v>
      </c>
      <c r="D4405">
        <v>0</v>
      </c>
      <c r="F4405">
        <v>1</v>
      </c>
      <c r="G4405">
        <v>48.95</v>
      </c>
      <c r="H4405">
        <f t="shared" si="1089"/>
        <v>1</v>
      </c>
      <c r="I4405">
        <f t="shared" si="1090"/>
        <v>0</v>
      </c>
      <c r="J4405">
        <f t="shared" si="1091"/>
        <v>1</v>
      </c>
      <c r="K4405">
        <f t="shared" si="1092"/>
        <v>0</v>
      </c>
      <c r="L4405">
        <f t="shared" si="1093"/>
        <v>0</v>
      </c>
      <c r="M4405">
        <f t="shared" si="1094"/>
        <v>1</v>
      </c>
      <c r="N4405">
        <f t="shared" si="1095"/>
        <v>0</v>
      </c>
      <c r="O4405">
        <f t="shared" si="1096"/>
        <v>0</v>
      </c>
      <c r="P4405">
        <v>39</v>
      </c>
      <c r="Q4405">
        <f t="shared" si="1097"/>
        <v>0</v>
      </c>
      <c r="R4405">
        <f t="shared" si="1098"/>
        <v>0</v>
      </c>
      <c r="S4405">
        <f t="shared" si="1099"/>
        <v>1</v>
      </c>
      <c r="T4405">
        <f t="shared" si="1100"/>
        <v>0</v>
      </c>
      <c r="U4405">
        <v>1</v>
      </c>
      <c r="V4405">
        <f t="shared" si="1101"/>
        <v>0.33407916190676501</v>
      </c>
      <c r="W4405">
        <f t="shared" si="1102"/>
        <v>0.58275156748933798</v>
      </c>
      <c r="X4405">
        <f t="shared" si="1103"/>
        <v>0.44345056260679649</v>
      </c>
      <c r="Y4405">
        <f t="shared" si="1104"/>
        <v>1</v>
      </c>
      <c r="Z4405" t="s">
        <v>4437</v>
      </c>
    </row>
    <row r="4406" spans="1:26" x14ac:dyDescent="0.25">
      <c r="A4406" t="s">
        <v>26</v>
      </c>
      <c r="B4406" t="s">
        <v>33</v>
      </c>
      <c r="C4406" t="s">
        <v>25</v>
      </c>
      <c r="D4406">
        <v>0</v>
      </c>
      <c r="F4406">
        <v>1</v>
      </c>
      <c r="G4406">
        <v>62.45</v>
      </c>
      <c r="H4406">
        <f t="shared" si="1089"/>
        <v>1</v>
      </c>
      <c r="I4406">
        <f t="shared" si="1090"/>
        <v>0</v>
      </c>
      <c r="J4406">
        <f t="shared" si="1091"/>
        <v>1</v>
      </c>
      <c r="K4406">
        <f t="shared" si="1092"/>
        <v>0</v>
      </c>
      <c r="L4406">
        <f t="shared" si="1093"/>
        <v>0</v>
      </c>
      <c r="M4406">
        <f t="shared" si="1094"/>
        <v>1</v>
      </c>
      <c r="N4406">
        <f t="shared" si="1095"/>
        <v>0</v>
      </c>
      <c r="O4406">
        <f t="shared" si="1096"/>
        <v>0</v>
      </c>
      <c r="P4406">
        <v>32</v>
      </c>
      <c r="Q4406">
        <f t="shared" si="1097"/>
        <v>0</v>
      </c>
      <c r="R4406">
        <f t="shared" si="1098"/>
        <v>0</v>
      </c>
      <c r="S4406">
        <f t="shared" si="1099"/>
        <v>0</v>
      </c>
      <c r="T4406">
        <f t="shared" si="1100"/>
        <v>1</v>
      </c>
      <c r="U4406">
        <v>0</v>
      </c>
      <c r="V4406">
        <f t="shared" si="1101"/>
        <v>0.35998957924392205</v>
      </c>
      <c r="W4406">
        <f t="shared" si="1102"/>
        <v>0.58903791148513185</v>
      </c>
      <c r="X4406">
        <f t="shared" si="1103"/>
        <v>0.12959249716421603</v>
      </c>
      <c r="Y4406">
        <f t="shared" si="1104"/>
        <v>1</v>
      </c>
      <c r="Z4406" t="s">
        <v>4438</v>
      </c>
    </row>
    <row r="4407" spans="1:26" x14ac:dyDescent="0.25">
      <c r="A4407" t="s">
        <v>26</v>
      </c>
      <c r="B4407" t="s">
        <v>27</v>
      </c>
      <c r="C4407" t="s">
        <v>35</v>
      </c>
      <c r="D4407">
        <v>0</v>
      </c>
      <c r="F4407">
        <v>1</v>
      </c>
      <c r="G4407">
        <v>89.55</v>
      </c>
      <c r="H4407">
        <f t="shared" si="1089"/>
        <v>1</v>
      </c>
      <c r="I4407">
        <f t="shared" si="1090"/>
        <v>0</v>
      </c>
      <c r="J4407">
        <f t="shared" si="1091"/>
        <v>0</v>
      </c>
      <c r="K4407">
        <f t="shared" si="1092"/>
        <v>1</v>
      </c>
      <c r="L4407">
        <f t="shared" si="1093"/>
        <v>0</v>
      </c>
      <c r="M4407">
        <f t="shared" si="1094"/>
        <v>1</v>
      </c>
      <c r="N4407">
        <f t="shared" si="1095"/>
        <v>0</v>
      </c>
      <c r="O4407">
        <f t="shared" si="1096"/>
        <v>0</v>
      </c>
      <c r="P4407">
        <v>24</v>
      </c>
      <c r="Q4407">
        <f t="shared" si="1097"/>
        <v>1</v>
      </c>
      <c r="R4407">
        <f t="shared" si="1098"/>
        <v>0</v>
      </c>
      <c r="S4407">
        <f t="shared" si="1099"/>
        <v>0</v>
      </c>
      <c r="T4407">
        <f t="shared" si="1100"/>
        <v>0</v>
      </c>
      <c r="U4407">
        <v>0</v>
      </c>
      <c r="V4407">
        <f t="shared" si="1101"/>
        <v>0.53900832467558268</v>
      </c>
      <c r="W4407">
        <f t="shared" si="1102"/>
        <v>0.63158169864171199</v>
      </c>
      <c r="X4407">
        <f t="shared" si="1103"/>
        <v>0.29052997406957837</v>
      </c>
      <c r="Y4407">
        <f t="shared" si="1104"/>
        <v>1</v>
      </c>
      <c r="Z4407" t="s">
        <v>4439</v>
      </c>
    </row>
    <row r="4408" spans="1:26" x14ac:dyDescent="0.25">
      <c r="A4408" t="s">
        <v>26</v>
      </c>
      <c r="B4408" t="s">
        <v>38</v>
      </c>
      <c r="C4408" t="s">
        <v>35</v>
      </c>
      <c r="D4408">
        <v>0</v>
      </c>
      <c r="F4408">
        <v>1</v>
      </c>
      <c r="G4408">
        <v>83.55</v>
      </c>
      <c r="H4408">
        <f t="shared" si="1089"/>
        <v>1</v>
      </c>
      <c r="I4408">
        <f t="shared" si="1090"/>
        <v>0</v>
      </c>
      <c r="J4408">
        <f t="shared" si="1091"/>
        <v>0</v>
      </c>
      <c r="K4408">
        <f t="shared" si="1092"/>
        <v>1</v>
      </c>
      <c r="L4408">
        <f t="shared" si="1093"/>
        <v>0</v>
      </c>
      <c r="M4408">
        <f t="shared" si="1094"/>
        <v>1</v>
      </c>
      <c r="N4408">
        <f t="shared" si="1095"/>
        <v>0</v>
      </c>
      <c r="O4408">
        <f t="shared" si="1096"/>
        <v>0</v>
      </c>
      <c r="P4408">
        <v>6</v>
      </c>
      <c r="Q4408">
        <f t="shared" si="1097"/>
        <v>0</v>
      </c>
      <c r="R4408">
        <f t="shared" si="1098"/>
        <v>0</v>
      </c>
      <c r="S4408">
        <f t="shared" si="1099"/>
        <v>1</v>
      </c>
      <c r="T4408">
        <f t="shared" si="1100"/>
        <v>0</v>
      </c>
      <c r="U4408">
        <v>1</v>
      </c>
      <c r="V4408">
        <f t="shared" si="1101"/>
        <v>0.38802247919887511</v>
      </c>
      <c r="W4408">
        <f t="shared" si="1102"/>
        <v>0.59580656092057194</v>
      </c>
      <c r="X4408">
        <f t="shared" si="1103"/>
        <v>0.37451648596589127</v>
      </c>
      <c r="Y4408">
        <f t="shared" si="1104"/>
        <v>1</v>
      </c>
      <c r="Z4408" t="s">
        <v>4440</v>
      </c>
    </row>
    <row r="4409" spans="1:26" x14ac:dyDescent="0.25">
      <c r="A4409" t="s">
        <v>26</v>
      </c>
      <c r="B4409" t="s">
        <v>38</v>
      </c>
      <c r="C4409" t="s">
        <v>25</v>
      </c>
      <c r="D4409">
        <v>0</v>
      </c>
      <c r="F4409">
        <v>1</v>
      </c>
      <c r="G4409">
        <v>78.900000000000006</v>
      </c>
      <c r="H4409">
        <f t="shared" si="1089"/>
        <v>1</v>
      </c>
      <c r="I4409">
        <f t="shared" si="1090"/>
        <v>0</v>
      </c>
      <c r="J4409">
        <f t="shared" si="1091"/>
        <v>1</v>
      </c>
      <c r="K4409">
        <f t="shared" si="1092"/>
        <v>0</v>
      </c>
      <c r="L4409">
        <f t="shared" si="1093"/>
        <v>0</v>
      </c>
      <c r="M4409">
        <f t="shared" si="1094"/>
        <v>1</v>
      </c>
      <c r="N4409">
        <f t="shared" si="1095"/>
        <v>0</v>
      </c>
      <c r="O4409">
        <f t="shared" si="1096"/>
        <v>0</v>
      </c>
      <c r="P4409">
        <v>37</v>
      </c>
      <c r="Q4409">
        <f t="shared" si="1097"/>
        <v>0</v>
      </c>
      <c r="R4409">
        <f t="shared" si="1098"/>
        <v>0</v>
      </c>
      <c r="S4409">
        <f t="shared" si="1099"/>
        <v>1</v>
      </c>
      <c r="T4409">
        <f t="shared" si="1100"/>
        <v>0</v>
      </c>
      <c r="U4409">
        <v>0</v>
      </c>
      <c r="V4409">
        <f t="shared" si="1101"/>
        <v>0.38077287152811468</v>
      </c>
      <c r="W4409">
        <f t="shared" si="1102"/>
        <v>0.59405949661654334</v>
      </c>
      <c r="X4409">
        <f t="shared" si="1103"/>
        <v>0.14498797969176613</v>
      </c>
      <c r="Y4409">
        <f t="shared" si="1104"/>
        <v>1</v>
      </c>
      <c r="Z4409" t="s">
        <v>4441</v>
      </c>
    </row>
    <row r="4410" spans="1:26" x14ac:dyDescent="0.25">
      <c r="A4410" t="s">
        <v>26</v>
      </c>
      <c r="B4410" t="s">
        <v>30</v>
      </c>
      <c r="C4410" t="s">
        <v>23</v>
      </c>
      <c r="D4410">
        <v>0</v>
      </c>
      <c r="F4410">
        <v>1</v>
      </c>
      <c r="G4410">
        <v>20.350000000000001</v>
      </c>
      <c r="H4410">
        <f t="shared" si="1089"/>
        <v>1</v>
      </c>
      <c r="I4410">
        <f t="shared" si="1090"/>
        <v>0</v>
      </c>
      <c r="J4410">
        <f t="shared" si="1091"/>
        <v>0</v>
      </c>
      <c r="K4410">
        <f t="shared" si="1092"/>
        <v>0</v>
      </c>
      <c r="L4410">
        <f t="shared" si="1093"/>
        <v>1</v>
      </c>
      <c r="M4410">
        <f t="shared" si="1094"/>
        <v>1</v>
      </c>
      <c r="N4410">
        <f t="shared" si="1095"/>
        <v>0</v>
      </c>
      <c r="O4410">
        <f t="shared" si="1096"/>
        <v>0</v>
      </c>
      <c r="P4410">
        <v>8</v>
      </c>
      <c r="Q4410">
        <f t="shared" si="1097"/>
        <v>0</v>
      </c>
      <c r="R4410">
        <f t="shared" si="1098"/>
        <v>1</v>
      </c>
      <c r="S4410">
        <f t="shared" si="1099"/>
        <v>0</v>
      </c>
      <c r="T4410">
        <f t="shared" si="1100"/>
        <v>0</v>
      </c>
      <c r="U4410">
        <v>0</v>
      </c>
      <c r="V4410">
        <f t="shared" si="1101"/>
        <v>0.2607619679062067</v>
      </c>
      <c r="W4410">
        <f t="shared" si="1102"/>
        <v>0.56482359115809633</v>
      </c>
      <c r="X4410">
        <f t="shared" si="1103"/>
        <v>6.7996803906317571E-2</v>
      </c>
      <c r="Y4410">
        <f t="shared" si="1104"/>
        <v>0</v>
      </c>
      <c r="Z4410" t="s">
        <v>4442</v>
      </c>
    </row>
    <row r="4411" spans="1:26" x14ac:dyDescent="0.25">
      <c r="A4411" t="s">
        <v>45</v>
      </c>
      <c r="B4411" t="s">
        <v>33</v>
      </c>
      <c r="C4411" t="s">
        <v>25</v>
      </c>
      <c r="D4411">
        <v>0</v>
      </c>
      <c r="F4411">
        <v>1</v>
      </c>
      <c r="G4411">
        <v>71.45</v>
      </c>
      <c r="H4411">
        <f t="shared" si="1089"/>
        <v>1</v>
      </c>
      <c r="I4411">
        <f t="shared" si="1090"/>
        <v>0</v>
      </c>
      <c r="J4411">
        <f t="shared" si="1091"/>
        <v>1</v>
      </c>
      <c r="K4411">
        <f t="shared" si="1092"/>
        <v>0</v>
      </c>
      <c r="L4411">
        <f t="shared" si="1093"/>
        <v>0</v>
      </c>
      <c r="M4411">
        <f t="shared" si="1094"/>
        <v>0</v>
      </c>
      <c r="N4411">
        <f t="shared" si="1095"/>
        <v>0</v>
      </c>
      <c r="O4411">
        <f t="shared" si="1096"/>
        <v>1</v>
      </c>
      <c r="P4411">
        <v>72</v>
      </c>
      <c r="Q4411">
        <f t="shared" si="1097"/>
        <v>0</v>
      </c>
      <c r="R4411">
        <f t="shared" si="1098"/>
        <v>0</v>
      </c>
      <c r="S4411">
        <f t="shared" si="1099"/>
        <v>0</v>
      </c>
      <c r="T4411">
        <f t="shared" si="1100"/>
        <v>1</v>
      </c>
      <c r="U4411">
        <v>0</v>
      </c>
      <c r="V4411">
        <f t="shared" si="1101"/>
        <v>5.1460453220464317E-2</v>
      </c>
      <c r="W4411">
        <f t="shared" si="1102"/>
        <v>0.51286227496399184</v>
      </c>
      <c r="X4411">
        <f t="shared" si="1103"/>
        <v>2.6481782456555963E-3</v>
      </c>
      <c r="Y4411">
        <f t="shared" si="1104"/>
        <v>0</v>
      </c>
      <c r="Z4411" t="s">
        <v>4443</v>
      </c>
    </row>
    <row r="4412" spans="1:26" x14ac:dyDescent="0.25">
      <c r="A4412" t="s">
        <v>45</v>
      </c>
      <c r="B4412" t="s">
        <v>38</v>
      </c>
      <c r="C4412" t="s">
        <v>25</v>
      </c>
      <c r="D4412">
        <v>1</v>
      </c>
      <c r="F4412">
        <v>1</v>
      </c>
      <c r="G4412">
        <v>46.35</v>
      </c>
      <c r="H4412">
        <f t="shared" si="1089"/>
        <v>0</v>
      </c>
      <c r="I4412">
        <f t="shared" si="1090"/>
        <v>1</v>
      </c>
      <c r="J4412">
        <f t="shared" si="1091"/>
        <v>1</v>
      </c>
      <c r="K4412">
        <f t="shared" si="1092"/>
        <v>0</v>
      </c>
      <c r="L4412">
        <f t="shared" si="1093"/>
        <v>0</v>
      </c>
      <c r="M4412">
        <f t="shared" si="1094"/>
        <v>0</v>
      </c>
      <c r="N4412">
        <f t="shared" si="1095"/>
        <v>0</v>
      </c>
      <c r="O4412">
        <f t="shared" si="1096"/>
        <v>1</v>
      </c>
      <c r="P4412">
        <v>71</v>
      </c>
      <c r="Q4412">
        <f t="shared" si="1097"/>
        <v>0</v>
      </c>
      <c r="R4412">
        <f t="shared" si="1098"/>
        <v>0</v>
      </c>
      <c r="S4412">
        <f t="shared" si="1099"/>
        <v>1</v>
      </c>
      <c r="T4412">
        <f t="shared" si="1100"/>
        <v>0</v>
      </c>
      <c r="U4412">
        <v>0</v>
      </c>
      <c r="V4412">
        <f t="shared" si="1101"/>
        <v>3.499882508941593E-3</v>
      </c>
      <c r="W4412">
        <f t="shared" si="1102"/>
        <v>0.50087496973409729</v>
      </c>
      <c r="X4412">
        <f t="shared" si="1103"/>
        <v>1.22491775763953E-5</v>
      </c>
      <c r="Y4412">
        <f t="shared" si="1104"/>
        <v>0</v>
      </c>
      <c r="Z4412" t="s">
        <v>4444</v>
      </c>
    </row>
    <row r="4413" spans="1:26" x14ac:dyDescent="0.25">
      <c r="A4413" t="s">
        <v>26</v>
      </c>
      <c r="B4413" t="s">
        <v>33</v>
      </c>
      <c r="C4413" t="s">
        <v>35</v>
      </c>
      <c r="D4413">
        <v>0</v>
      </c>
      <c r="F4413">
        <v>1</v>
      </c>
      <c r="G4413">
        <v>94.65</v>
      </c>
      <c r="H4413">
        <f t="shared" si="1089"/>
        <v>1</v>
      </c>
      <c r="I4413">
        <f t="shared" si="1090"/>
        <v>0</v>
      </c>
      <c r="J4413">
        <f t="shared" si="1091"/>
        <v>0</v>
      </c>
      <c r="K4413">
        <f t="shared" si="1092"/>
        <v>1</v>
      </c>
      <c r="L4413">
        <f t="shared" si="1093"/>
        <v>0</v>
      </c>
      <c r="M4413">
        <f t="shared" si="1094"/>
        <v>1</v>
      </c>
      <c r="N4413">
        <f t="shared" si="1095"/>
        <v>0</v>
      </c>
      <c r="O4413">
        <f t="shared" si="1096"/>
        <v>0</v>
      </c>
      <c r="P4413">
        <v>16</v>
      </c>
      <c r="Q4413">
        <f t="shared" si="1097"/>
        <v>0</v>
      </c>
      <c r="R4413">
        <f t="shared" si="1098"/>
        <v>0</v>
      </c>
      <c r="S4413">
        <f t="shared" si="1099"/>
        <v>0</v>
      </c>
      <c r="T4413">
        <f t="shared" si="1100"/>
        <v>1</v>
      </c>
      <c r="U4413">
        <v>0</v>
      </c>
      <c r="V4413">
        <f t="shared" si="1101"/>
        <v>0.40532799428391619</v>
      </c>
      <c r="W4413">
        <f t="shared" si="1102"/>
        <v>0.59996709223102107</v>
      </c>
      <c r="X4413">
        <f t="shared" si="1103"/>
        <v>0.1642907829502224</v>
      </c>
      <c r="Y4413">
        <f t="shared" si="1104"/>
        <v>1</v>
      </c>
      <c r="Z4413" t="s">
        <v>4445</v>
      </c>
    </row>
    <row r="4414" spans="1:26" x14ac:dyDescent="0.25">
      <c r="A4414" t="s">
        <v>26</v>
      </c>
      <c r="B4414" t="s">
        <v>33</v>
      </c>
      <c r="C4414" t="s">
        <v>25</v>
      </c>
      <c r="D4414">
        <v>0</v>
      </c>
      <c r="F4414">
        <v>1</v>
      </c>
      <c r="G4414">
        <v>49.9</v>
      </c>
      <c r="H4414">
        <f t="shared" si="1089"/>
        <v>1</v>
      </c>
      <c r="I4414">
        <f t="shared" si="1090"/>
        <v>0</v>
      </c>
      <c r="J4414">
        <f t="shared" si="1091"/>
        <v>1</v>
      </c>
      <c r="K4414">
        <f t="shared" si="1092"/>
        <v>0</v>
      </c>
      <c r="L4414">
        <f t="shared" si="1093"/>
        <v>0</v>
      </c>
      <c r="M4414">
        <f t="shared" si="1094"/>
        <v>1</v>
      </c>
      <c r="N4414">
        <f t="shared" si="1095"/>
        <v>0</v>
      </c>
      <c r="O4414">
        <f t="shared" si="1096"/>
        <v>0</v>
      </c>
      <c r="P4414">
        <v>57</v>
      </c>
      <c r="Q4414">
        <f t="shared" si="1097"/>
        <v>0</v>
      </c>
      <c r="R4414">
        <f t="shared" si="1098"/>
        <v>0</v>
      </c>
      <c r="S4414">
        <f t="shared" si="1099"/>
        <v>0</v>
      </c>
      <c r="T4414">
        <f t="shared" si="1100"/>
        <v>1</v>
      </c>
      <c r="U4414">
        <v>0</v>
      </c>
      <c r="V4414">
        <f t="shared" si="1101"/>
        <v>0.33556026454917842</v>
      </c>
      <c r="W4414">
        <f t="shared" si="1102"/>
        <v>0.58311165662316378</v>
      </c>
      <c r="X4414">
        <f t="shared" si="1103"/>
        <v>0.1126006911443146</v>
      </c>
      <c r="Y4414">
        <f t="shared" si="1104"/>
        <v>1</v>
      </c>
      <c r="Z4414" t="s">
        <v>4446</v>
      </c>
    </row>
    <row r="4415" spans="1:26" x14ac:dyDescent="0.25">
      <c r="A4415" t="s">
        <v>29</v>
      </c>
      <c r="B4415" t="s">
        <v>33</v>
      </c>
      <c r="C4415" t="s">
        <v>23</v>
      </c>
      <c r="D4415">
        <v>0</v>
      </c>
      <c r="F4415">
        <v>1</v>
      </c>
      <c r="G4415">
        <v>25.45</v>
      </c>
      <c r="H4415">
        <f t="shared" si="1089"/>
        <v>1</v>
      </c>
      <c r="I4415">
        <f t="shared" si="1090"/>
        <v>0</v>
      </c>
      <c r="J4415">
        <f t="shared" si="1091"/>
        <v>0</v>
      </c>
      <c r="K4415">
        <f t="shared" si="1092"/>
        <v>0</v>
      </c>
      <c r="L4415">
        <f t="shared" si="1093"/>
        <v>1</v>
      </c>
      <c r="M4415">
        <f t="shared" si="1094"/>
        <v>0</v>
      </c>
      <c r="N4415">
        <f t="shared" si="1095"/>
        <v>1</v>
      </c>
      <c r="O4415">
        <f t="shared" si="1096"/>
        <v>0</v>
      </c>
      <c r="P4415">
        <v>66</v>
      </c>
      <c r="Q4415">
        <f t="shared" si="1097"/>
        <v>0</v>
      </c>
      <c r="R4415">
        <f t="shared" si="1098"/>
        <v>0</v>
      </c>
      <c r="S4415">
        <f t="shared" si="1099"/>
        <v>0</v>
      </c>
      <c r="T4415">
        <f t="shared" si="1100"/>
        <v>1</v>
      </c>
      <c r="U4415">
        <v>0</v>
      </c>
      <c r="V4415">
        <f t="shared" si="1101"/>
        <v>1.5812920336456173E-2</v>
      </c>
      <c r="W4415">
        <f t="shared" si="1102"/>
        <v>0.50395314771125266</v>
      </c>
      <c r="X4415">
        <f t="shared" si="1103"/>
        <v>2.5004844956710924E-4</v>
      </c>
      <c r="Y4415">
        <f t="shared" si="1104"/>
        <v>0</v>
      </c>
      <c r="Z4415" t="s">
        <v>4447</v>
      </c>
    </row>
    <row r="4416" spans="1:26" x14ac:dyDescent="0.25">
      <c r="A4416" t="s">
        <v>26</v>
      </c>
      <c r="B4416" t="s">
        <v>27</v>
      </c>
      <c r="C4416" t="s">
        <v>35</v>
      </c>
      <c r="D4416">
        <v>1</v>
      </c>
      <c r="F4416">
        <v>1</v>
      </c>
      <c r="G4416">
        <v>89.15</v>
      </c>
      <c r="H4416">
        <f t="shared" si="1089"/>
        <v>0</v>
      </c>
      <c r="I4416">
        <f t="shared" si="1090"/>
        <v>1</v>
      </c>
      <c r="J4416">
        <f t="shared" si="1091"/>
        <v>0</v>
      </c>
      <c r="K4416">
        <f t="shared" si="1092"/>
        <v>1</v>
      </c>
      <c r="L4416">
        <f t="shared" si="1093"/>
        <v>0</v>
      </c>
      <c r="M4416">
        <f t="shared" si="1094"/>
        <v>1</v>
      </c>
      <c r="N4416">
        <f t="shared" si="1095"/>
        <v>0</v>
      </c>
      <c r="O4416">
        <f t="shared" si="1096"/>
        <v>0</v>
      </c>
      <c r="P4416">
        <v>17</v>
      </c>
      <c r="Q4416">
        <f t="shared" si="1097"/>
        <v>1</v>
      </c>
      <c r="R4416">
        <f t="shared" si="1098"/>
        <v>0</v>
      </c>
      <c r="S4416">
        <f t="shared" si="1099"/>
        <v>0</v>
      </c>
      <c r="T4416">
        <f t="shared" si="1100"/>
        <v>0</v>
      </c>
      <c r="U4416">
        <v>1</v>
      </c>
      <c r="V4416">
        <f t="shared" si="1101"/>
        <v>0.53352153324960028</v>
      </c>
      <c r="W4416">
        <f t="shared" si="1102"/>
        <v>0.63030407849701953</v>
      </c>
      <c r="X4416">
        <f t="shared" si="1103"/>
        <v>0.21760215994180379</v>
      </c>
      <c r="Y4416">
        <f t="shared" si="1104"/>
        <v>1</v>
      </c>
      <c r="Z4416" t="s">
        <v>4448</v>
      </c>
    </row>
    <row r="4417" spans="1:26" x14ac:dyDescent="0.25">
      <c r="A4417" t="s">
        <v>26</v>
      </c>
      <c r="B4417" t="s">
        <v>30</v>
      </c>
      <c r="C4417" t="s">
        <v>23</v>
      </c>
      <c r="D4417">
        <v>0</v>
      </c>
      <c r="F4417">
        <v>1</v>
      </c>
      <c r="G4417">
        <v>20.75</v>
      </c>
      <c r="H4417">
        <f t="shared" si="1089"/>
        <v>1</v>
      </c>
      <c r="I4417">
        <f t="shared" si="1090"/>
        <v>0</v>
      </c>
      <c r="J4417">
        <f t="shared" si="1091"/>
        <v>0</v>
      </c>
      <c r="K4417">
        <f t="shared" si="1092"/>
        <v>0</v>
      </c>
      <c r="L4417">
        <f t="shared" si="1093"/>
        <v>1</v>
      </c>
      <c r="M4417">
        <f t="shared" si="1094"/>
        <v>1</v>
      </c>
      <c r="N4417">
        <f t="shared" si="1095"/>
        <v>0</v>
      </c>
      <c r="O4417">
        <f t="shared" si="1096"/>
        <v>0</v>
      </c>
      <c r="P4417">
        <v>21</v>
      </c>
      <c r="Q4417">
        <f t="shared" si="1097"/>
        <v>0</v>
      </c>
      <c r="R4417">
        <f t="shared" si="1098"/>
        <v>1</v>
      </c>
      <c r="S4417">
        <f t="shared" si="1099"/>
        <v>0</v>
      </c>
      <c r="T4417">
        <f t="shared" si="1100"/>
        <v>0</v>
      </c>
      <c r="U4417">
        <v>0</v>
      </c>
      <c r="V4417">
        <f t="shared" si="1101"/>
        <v>0.26138559007143342</v>
      </c>
      <c r="W4417">
        <f t="shared" si="1102"/>
        <v>0.56497686997663865</v>
      </c>
      <c r="X4417">
        <f t="shared" si="1103"/>
        <v>6.8322426696991428E-2</v>
      </c>
      <c r="Y4417">
        <f t="shared" si="1104"/>
        <v>0</v>
      </c>
      <c r="Z4417" t="s">
        <v>4449</v>
      </c>
    </row>
    <row r="4418" spans="1:26" x14ac:dyDescent="0.25">
      <c r="A4418" t="s">
        <v>45</v>
      </c>
      <c r="B4418" t="s">
        <v>38</v>
      </c>
      <c r="C4418" t="s">
        <v>25</v>
      </c>
      <c r="D4418">
        <v>0</v>
      </c>
      <c r="F4418">
        <v>1</v>
      </c>
      <c r="G4418">
        <v>66.099999999999994</v>
      </c>
      <c r="H4418">
        <f t="shared" si="1089"/>
        <v>1</v>
      </c>
      <c r="I4418">
        <f t="shared" si="1090"/>
        <v>0</v>
      </c>
      <c r="J4418">
        <f t="shared" si="1091"/>
        <v>1</v>
      </c>
      <c r="K4418">
        <f t="shared" si="1092"/>
        <v>0</v>
      </c>
      <c r="L4418">
        <f t="shared" si="1093"/>
        <v>0</v>
      </c>
      <c r="M4418">
        <f t="shared" si="1094"/>
        <v>0</v>
      </c>
      <c r="N4418">
        <f t="shared" si="1095"/>
        <v>0</v>
      </c>
      <c r="O4418">
        <f t="shared" si="1096"/>
        <v>1</v>
      </c>
      <c r="P4418">
        <v>66</v>
      </c>
      <c r="Q4418">
        <f t="shared" si="1097"/>
        <v>0</v>
      </c>
      <c r="R4418">
        <f t="shared" si="1098"/>
        <v>0</v>
      </c>
      <c r="S4418">
        <f t="shared" si="1099"/>
        <v>1</v>
      </c>
      <c r="T4418">
        <f t="shared" si="1100"/>
        <v>0</v>
      </c>
      <c r="U4418">
        <v>0</v>
      </c>
      <c r="V4418">
        <f t="shared" si="1101"/>
        <v>2.9428057656254503E-2</v>
      </c>
      <c r="W4418">
        <f t="shared" si="1102"/>
        <v>0.50735648352234763</v>
      </c>
      <c r="X4418">
        <f t="shared" si="1103"/>
        <v>8.6601057741983922E-4</v>
      </c>
      <c r="Y4418">
        <f t="shared" si="1104"/>
        <v>0</v>
      </c>
      <c r="Z4418" t="s">
        <v>4450</v>
      </c>
    </row>
    <row r="4419" spans="1:26" x14ac:dyDescent="0.25">
      <c r="A4419" t="s">
        <v>26</v>
      </c>
      <c r="B4419" t="s">
        <v>33</v>
      </c>
      <c r="C4419" t="s">
        <v>25</v>
      </c>
      <c r="D4419">
        <v>0</v>
      </c>
      <c r="F4419">
        <v>1</v>
      </c>
      <c r="G4419">
        <v>75.400000000000006</v>
      </c>
      <c r="H4419">
        <f t="shared" ref="H4419:H4482" si="1105">IF(D4419:D11461=0,1,0)</f>
        <v>1</v>
      </c>
      <c r="I4419">
        <f t="shared" ref="I4419:I4482" si="1106">IF(D4419:D11461=1,1,0)</f>
        <v>0</v>
      </c>
      <c r="J4419">
        <f t="shared" ref="J4419:J4482" si="1107">IF(C4419:C11461="DSL",1,0)</f>
        <v>1</v>
      </c>
      <c r="K4419">
        <f t="shared" ref="K4419:K4482" si="1108">IF(C4419:C11461="Fiber optic",1,0)</f>
        <v>0</v>
      </c>
      <c r="L4419">
        <f t="shared" ref="L4419:L4482" si="1109">IF(C4419:C11461="No",1,0)</f>
        <v>0</v>
      </c>
      <c r="M4419">
        <f t="shared" ref="M4419:M4482" si="1110">IF(A4419:A11461="Month-to-month",1,0)</f>
        <v>1</v>
      </c>
      <c r="N4419">
        <f t="shared" ref="N4419:N4482" si="1111">IF(A4419:A11461="ONE YEAR",1,0)</f>
        <v>0</v>
      </c>
      <c r="O4419">
        <f t="shared" ref="O4419:O4482" si="1112">IF(A4419:A11461="two year",1,0)</f>
        <v>0</v>
      </c>
      <c r="P4419">
        <v>17</v>
      </c>
      <c r="Q4419">
        <f t="shared" ref="Q4419:Q4482" si="1113">IF(B4419:B11461="Electronic check",1,0)</f>
        <v>0</v>
      </c>
      <c r="R4419">
        <f t="shared" ref="R4419:R4482" si="1114">IF(B4419:B11461="Mailed check",1,0)</f>
        <v>0</v>
      </c>
      <c r="S4419">
        <f t="shared" ref="S4419:S4482" si="1115">IF(B4419:B11461="Credit card (automatic)",1,0)</f>
        <v>0</v>
      </c>
      <c r="T4419">
        <f t="shared" ref="T4419:T4482" si="1116">IF(B4419:B11461="Bank transfer (automatic)",1,0)</f>
        <v>1</v>
      </c>
      <c r="U4419">
        <v>0</v>
      </c>
      <c r="V4419">
        <f t="shared" si="1101"/>
        <v>0.3801793468431367</v>
      </c>
      <c r="W4419">
        <f t="shared" si="1102"/>
        <v>0.59391635848358781</v>
      </c>
      <c r="X4419">
        <f t="shared" si="1103"/>
        <v>0.14453633576607403</v>
      </c>
      <c r="Y4419">
        <f t="shared" si="1104"/>
        <v>1</v>
      </c>
      <c r="Z4419" t="s">
        <v>4451</v>
      </c>
    </row>
    <row r="4420" spans="1:26" x14ac:dyDescent="0.25">
      <c r="A4420" t="s">
        <v>26</v>
      </c>
      <c r="B4420" t="s">
        <v>30</v>
      </c>
      <c r="C4420" t="s">
        <v>35</v>
      </c>
      <c r="D4420">
        <v>0</v>
      </c>
      <c r="F4420">
        <v>1</v>
      </c>
      <c r="G4420">
        <v>70.45</v>
      </c>
      <c r="H4420">
        <f t="shared" si="1105"/>
        <v>1</v>
      </c>
      <c r="I4420">
        <f t="shared" si="1106"/>
        <v>0</v>
      </c>
      <c r="J4420">
        <f t="shared" si="1107"/>
        <v>0</v>
      </c>
      <c r="K4420">
        <f t="shared" si="1108"/>
        <v>1</v>
      </c>
      <c r="L4420">
        <f t="shared" si="1109"/>
        <v>0</v>
      </c>
      <c r="M4420">
        <f t="shared" si="1110"/>
        <v>1</v>
      </c>
      <c r="N4420">
        <f t="shared" si="1111"/>
        <v>0</v>
      </c>
      <c r="O4420">
        <f t="shared" si="1112"/>
        <v>0</v>
      </c>
      <c r="P4420">
        <v>1</v>
      </c>
      <c r="Q4420">
        <f t="shared" si="1113"/>
        <v>0</v>
      </c>
      <c r="R4420">
        <f t="shared" si="1114"/>
        <v>1</v>
      </c>
      <c r="S4420">
        <f t="shared" si="1115"/>
        <v>0</v>
      </c>
      <c r="T4420">
        <f t="shared" si="1116"/>
        <v>0</v>
      </c>
      <c r="U4420">
        <v>1</v>
      </c>
      <c r="V4420">
        <f t="shared" ref="V4420:V4483" si="1117">G4420*$G$2+H4421*$H$2+K4421*$K$2+M4420*$M$2+O4420*$O$2+Q4420*$Q$2+L4420*$L$2</f>
        <v>0.36759885328770048</v>
      </c>
      <c r="W4420">
        <f t="shared" ref="W4420:W4483" si="1118">1/ (1+EXP(-V4420))</f>
        <v>0.5908786495689039</v>
      </c>
      <c r="X4420">
        <f t="shared" ref="X4420:X4483" si="1119">(U4420-V4420)^2</f>
        <v>0.39993121036303136</v>
      </c>
      <c r="Y4420">
        <f t="shared" ref="Y4420:Y4483" si="1120">IF(W4420&gt;=0.58,1,0)</f>
        <v>1</v>
      </c>
      <c r="Z4420" t="s">
        <v>4452</v>
      </c>
    </row>
    <row r="4421" spans="1:26" x14ac:dyDescent="0.25">
      <c r="A4421" t="s">
        <v>29</v>
      </c>
      <c r="B4421" t="s">
        <v>38</v>
      </c>
      <c r="C4421" t="s">
        <v>25</v>
      </c>
      <c r="D4421">
        <v>0</v>
      </c>
      <c r="F4421">
        <v>1</v>
      </c>
      <c r="G4421">
        <v>60.3</v>
      </c>
      <c r="H4421">
        <f t="shared" si="1105"/>
        <v>1</v>
      </c>
      <c r="I4421">
        <f t="shared" si="1106"/>
        <v>0</v>
      </c>
      <c r="J4421">
        <f t="shared" si="1107"/>
        <v>1</v>
      </c>
      <c r="K4421">
        <f t="shared" si="1108"/>
        <v>0</v>
      </c>
      <c r="L4421">
        <f t="shared" si="1109"/>
        <v>0</v>
      </c>
      <c r="M4421">
        <f t="shared" si="1110"/>
        <v>0</v>
      </c>
      <c r="N4421">
        <f t="shared" si="1111"/>
        <v>1</v>
      </c>
      <c r="O4421">
        <f t="shared" si="1112"/>
        <v>0</v>
      </c>
      <c r="P4421">
        <v>58</v>
      </c>
      <c r="Q4421">
        <f t="shared" si="1113"/>
        <v>0</v>
      </c>
      <c r="R4421">
        <f t="shared" si="1114"/>
        <v>0</v>
      </c>
      <c r="S4421">
        <f t="shared" si="1115"/>
        <v>1</v>
      </c>
      <c r="T4421">
        <f t="shared" si="1116"/>
        <v>0</v>
      </c>
      <c r="U4421">
        <v>1</v>
      </c>
      <c r="V4421">
        <f t="shared" si="1117"/>
        <v>8.0319592303623427E-2</v>
      </c>
      <c r="W4421">
        <f t="shared" si="1118"/>
        <v>0.52006911002051814</v>
      </c>
      <c r="X4421">
        <f t="shared" si="1119"/>
        <v>0.84581205230057344</v>
      </c>
      <c r="Y4421">
        <f t="shared" si="1120"/>
        <v>0</v>
      </c>
      <c r="Z4421" t="s">
        <v>4453</v>
      </c>
    </row>
    <row r="4422" spans="1:26" x14ac:dyDescent="0.25">
      <c r="A4422" t="s">
        <v>26</v>
      </c>
      <c r="B4422" t="s">
        <v>38</v>
      </c>
      <c r="C4422" t="s">
        <v>23</v>
      </c>
      <c r="D4422">
        <v>0</v>
      </c>
      <c r="F4422">
        <v>1</v>
      </c>
      <c r="G4422">
        <v>21.05</v>
      </c>
      <c r="H4422">
        <f t="shared" si="1105"/>
        <v>1</v>
      </c>
      <c r="I4422">
        <f t="shared" si="1106"/>
        <v>0</v>
      </c>
      <c r="J4422">
        <f t="shared" si="1107"/>
        <v>0</v>
      </c>
      <c r="K4422">
        <f t="shared" si="1108"/>
        <v>0</v>
      </c>
      <c r="L4422">
        <f t="shared" si="1109"/>
        <v>1</v>
      </c>
      <c r="M4422">
        <f t="shared" si="1110"/>
        <v>1</v>
      </c>
      <c r="N4422">
        <f t="shared" si="1111"/>
        <v>0</v>
      </c>
      <c r="O4422">
        <f t="shared" si="1112"/>
        <v>0</v>
      </c>
      <c r="P4422">
        <v>8</v>
      </c>
      <c r="Q4422">
        <f t="shared" si="1113"/>
        <v>0</v>
      </c>
      <c r="R4422">
        <f t="shared" si="1114"/>
        <v>0</v>
      </c>
      <c r="S4422">
        <f t="shared" si="1115"/>
        <v>1</v>
      </c>
      <c r="T4422">
        <f t="shared" si="1116"/>
        <v>0</v>
      </c>
      <c r="U4422">
        <v>0</v>
      </c>
      <c r="V4422">
        <f t="shared" si="1117"/>
        <v>0.26185330669535345</v>
      </c>
      <c r="W4422">
        <f t="shared" si="1118"/>
        <v>0.56509182094046795</v>
      </c>
      <c r="X4422">
        <f t="shared" si="1119"/>
        <v>6.856715422729083E-2</v>
      </c>
      <c r="Y4422">
        <f t="shared" si="1120"/>
        <v>0</v>
      </c>
      <c r="Z4422" t="s">
        <v>4454</v>
      </c>
    </row>
    <row r="4423" spans="1:26" x14ac:dyDescent="0.25">
      <c r="A4423" t="s">
        <v>29</v>
      </c>
      <c r="B4423" t="s">
        <v>38</v>
      </c>
      <c r="C4423" t="s">
        <v>25</v>
      </c>
      <c r="D4423">
        <v>0</v>
      </c>
      <c r="F4423">
        <v>1</v>
      </c>
      <c r="G4423">
        <v>69.349999999999994</v>
      </c>
      <c r="H4423">
        <f t="shared" si="1105"/>
        <v>1</v>
      </c>
      <c r="I4423">
        <f t="shared" si="1106"/>
        <v>0</v>
      </c>
      <c r="J4423">
        <f t="shared" si="1107"/>
        <v>1</v>
      </c>
      <c r="K4423">
        <f t="shared" si="1108"/>
        <v>0</v>
      </c>
      <c r="L4423">
        <f t="shared" si="1109"/>
        <v>0</v>
      </c>
      <c r="M4423">
        <f t="shared" si="1110"/>
        <v>0</v>
      </c>
      <c r="N4423">
        <f t="shared" si="1111"/>
        <v>1</v>
      </c>
      <c r="O4423">
        <f t="shared" si="1112"/>
        <v>0</v>
      </c>
      <c r="P4423">
        <v>27</v>
      </c>
      <c r="Q4423">
        <f t="shared" si="1113"/>
        <v>0</v>
      </c>
      <c r="R4423">
        <f t="shared" si="1114"/>
        <v>0</v>
      </c>
      <c r="S4423">
        <f t="shared" si="1115"/>
        <v>1</v>
      </c>
      <c r="T4423">
        <f t="shared" si="1116"/>
        <v>0</v>
      </c>
      <c r="U4423">
        <v>0</v>
      </c>
      <c r="V4423">
        <f t="shared" si="1117"/>
        <v>9.9292213052633374E-2</v>
      </c>
      <c r="W4423">
        <f t="shared" si="1118"/>
        <v>0.52480267925941892</v>
      </c>
      <c r="X4423">
        <f t="shared" si="1119"/>
        <v>9.8589435728895381E-3</v>
      </c>
      <c r="Y4423">
        <f t="shared" si="1120"/>
        <v>0</v>
      </c>
      <c r="Z4423" t="s">
        <v>4455</v>
      </c>
    </row>
    <row r="4424" spans="1:26" x14ac:dyDescent="0.25">
      <c r="A4424" t="s">
        <v>26</v>
      </c>
      <c r="B4424" t="s">
        <v>30</v>
      </c>
      <c r="C4424" t="s">
        <v>35</v>
      </c>
      <c r="D4424">
        <v>0</v>
      </c>
      <c r="F4424">
        <v>1</v>
      </c>
      <c r="G4424">
        <v>88.85</v>
      </c>
      <c r="H4424">
        <f t="shared" si="1105"/>
        <v>1</v>
      </c>
      <c r="I4424">
        <f t="shared" si="1106"/>
        <v>0</v>
      </c>
      <c r="J4424">
        <f t="shared" si="1107"/>
        <v>0</v>
      </c>
      <c r="K4424">
        <f t="shared" si="1108"/>
        <v>1</v>
      </c>
      <c r="L4424">
        <f t="shared" si="1109"/>
        <v>0</v>
      </c>
      <c r="M4424">
        <f t="shared" si="1110"/>
        <v>1</v>
      </c>
      <c r="N4424">
        <f t="shared" si="1111"/>
        <v>0</v>
      </c>
      <c r="O4424">
        <f t="shared" si="1112"/>
        <v>0</v>
      </c>
      <c r="P4424">
        <v>34</v>
      </c>
      <c r="Q4424">
        <f t="shared" si="1113"/>
        <v>0</v>
      </c>
      <c r="R4424">
        <f t="shared" si="1114"/>
        <v>1</v>
      </c>
      <c r="S4424">
        <f t="shared" si="1115"/>
        <v>0</v>
      </c>
      <c r="T4424">
        <f t="shared" si="1116"/>
        <v>0</v>
      </c>
      <c r="U4424">
        <v>0</v>
      </c>
      <c r="V4424">
        <f t="shared" si="1117"/>
        <v>0.40114864214888468</v>
      </c>
      <c r="W4424">
        <f t="shared" si="1118"/>
        <v>0.59896360242145497</v>
      </c>
      <c r="X4424">
        <f t="shared" si="1119"/>
        <v>0.16092023309789394</v>
      </c>
      <c r="Y4424">
        <f t="shared" si="1120"/>
        <v>1</v>
      </c>
      <c r="Z4424" t="s">
        <v>4456</v>
      </c>
    </row>
    <row r="4425" spans="1:26" x14ac:dyDescent="0.25">
      <c r="A4425" t="s">
        <v>29</v>
      </c>
      <c r="B4425" t="s">
        <v>33</v>
      </c>
      <c r="C4425" t="s">
        <v>35</v>
      </c>
      <c r="D4425">
        <v>0</v>
      </c>
      <c r="F4425">
        <v>1</v>
      </c>
      <c r="G4425">
        <v>97</v>
      </c>
      <c r="H4425">
        <f t="shared" si="1105"/>
        <v>1</v>
      </c>
      <c r="I4425">
        <f t="shared" si="1106"/>
        <v>0</v>
      </c>
      <c r="J4425">
        <f t="shared" si="1107"/>
        <v>0</v>
      </c>
      <c r="K4425">
        <f t="shared" si="1108"/>
        <v>1</v>
      </c>
      <c r="L4425">
        <f t="shared" si="1109"/>
        <v>0</v>
      </c>
      <c r="M4425">
        <f t="shared" si="1110"/>
        <v>0</v>
      </c>
      <c r="N4425">
        <f t="shared" si="1111"/>
        <v>1</v>
      </c>
      <c r="O4425">
        <f t="shared" si="1112"/>
        <v>0</v>
      </c>
      <c r="P4425">
        <v>30</v>
      </c>
      <c r="Q4425">
        <f t="shared" si="1113"/>
        <v>0</v>
      </c>
      <c r="R4425">
        <f t="shared" si="1114"/>
        <v>0</v>
      </c>
      <c r="S4425">
        <f t="shared" si="1115"/>
        <v>0</v>
      </c>
      <c r="T4425">
        <f t="shared" si="1116"/>
        <v>1</v>
      </c>
      <c r="U4425">
        <v>0</v>
      </c>
      <c r="V4425">
        <f t="shared" si="1117"/>
        <v>0.13753692596317377</v>
      </c>
      <c r="W4425">
        <f t="shared" si="1118"/>
        <v>0.53433013165235732</v>
      </c>
      <c r="X4425">
        <f t="shared" si="1119"/>
        <v>1.8916406003399541E-2</v>
      </c>
      <c r="Y4425">
        <f t="shared" si="1120"/>
        <v>0</v>
      </c>
      <c r="Z4425" t="s">
        <v>4457</v>
      </c>
    </row>
    <row r="4426" spans="1:26" x14ac:dyDescent="0.25">
      <c r="A4426" t="s">
        <v>26</v>
      </c>
      <c r="B4426" t="s">
        <v>38</v>
      </c>
      <c r="C4426" t="s">
        <v>25</v>
      </c>
      <c r="D4426">
        <v>0</v>
      </c>
      <c r="F4426">
        <v>1</v>
      </c>
      <c r="G4426">
        <v>66.400000000000006</v>
      </c>
      <c r="H4426">
        <f t="shared" si="1105"/>
        <v>1</v>
      </c>
      <c r="I4426">
        <f t="shared" si="1106"/>
        <v>0</v>
      </c>
      <c r="J4426">
        <f t="shared" si="1107"/>
        <v>1</v>
      </c>
      <c r="K4426">
        <f t="shared" si="1108"/>
        <v>0</v>
      </c>
      <c r="L4426">
        <f t="shared" si="1109"/>
        <v>0</v>
      </c>
      <c r="M4426">
        <f t="shared" si="1110"/>
        <v>1</v>
      </c>
      <c r="N4426">
        <f t="shared" si="1111"/>
        <v>0</v>
      </c>
      <c r="O4426">
        <f t="shared" si="1112"/>
        <v>0</v>
      </c>
      <c r="P4426">
        <v>33</v>
      </c>
      <c r="Q4426">
        <f t="shared" si="1113"/>
        <v>0</v>
      </c>
      <c r="R4426">
        <f t="shared" si="1114"/>
        <v>0</v>
      </c>
      <c r="S4426">
        <f t="shared" si="1115"/>
        <v>1</v>
      </c>
      <c r="T4426">
        <f t="shared" si="1116"/>
        <v>0</v>
      </c>
      <c r="U4426">
        <v>0</v>
      </c>
      <c r="V4426">
        <f t="shared" si="1117"/>
        <v>0.36128467886478011</v>
      </c>
      <c r="W4426">
        <f t="shared" si="1118"/>
        <v>0.58935138297359757</v>
      </c>
      <c r="X4426">
        <f t="shared" si="1119"/>
        <v>0.13052661918242728</v>
      </c>
      <c r="Y4426">
        <f t="shared" si="1120"/>
        <v>1</v>
      </c>
      <c r="Z4426" t="s">
        <v>4458</v>
      </c>
    </row>
    <row r="4427" spans="1:26" x14ac:dyDescent="0.25">
      <c r="A4427" t="s">
        <v>26</v>
      </c>
      <c r="B4427" t="s">
        <v>27</v>
      </c>
      <c r="C4427" t="s">
        <v>25</v>
      </c>
      <c r="D4427">
        <v>0</v>
      </c>
      <c r="F4427">
        <v>1</v>
      </c>
      <c r="G4427">
        <v>24.75</v>
      </c>
      <c r="H4427">
        <f t="shared" si="1105"/>
        <v>1</v>
      </c>
      <c r="I4427">
        <f t="shared" si="1106"/>
        <v>0</v>
      </c>
      <c r="J4427">
        <f t="shared" si="1107"/>
        <v>1</v>
      </c>
      <c r="K4427">
        <f t="shared" si="1108"/>
        <v>0</v>
      </c>
      <c r="L4427">
        <f t="shared" si="1109"/>
        <v>0</v>
      </c>
      <c r="M4427">
        <f t="shared" si="1110"/>
        <v>1</v>
      </c>
      <c r="N4427">
        <f t="shared" si="1111"/>
        <v>0</v>
      </c>
      <c r="O4427">
        <f t="shared" si="1112"/>
        <v>0</v>
      </c>
      <c r="P4427">
        <v>1</v>
      </c>
      <c r="Q4427">
        <f t="shared" si="1113"/>
        <v>1</v>
      </c>
      <c r="R4427">
        <f t="shared" si="1114"/>
        <v>0</v>
      </c>
      <c r="S4427">
        <f t="shared" si="1115"/>
        <v>0</v>
      </c>
      <c r="T4427">
        <f t="shared" si="1116"/>
        <v>0</v>
      </c>
      <c r="U4427">
        <v>1</v>
      </c>
      <c r="V4427">
        <f t="shared" si="1117"/>
        <v>0.4331183646481005</v>
      </c>
      <c r="W4427">
        <f t="shared" si="1118"/>
        <v>0.60661805875009212</v>
      </c>
      <c r="X4427">
        <f t="shared" si="1119"/>
        <v>0.32135478849924398</v>
      </c>
      <c r="Y4427">
        <f t="shared" si="1120"/>
        <v>1</v>
      </c>
      <c r="Z4427" t="s">
        <v>4459</v>
      </c>
    </row>
    <row r="4428" spans="1:26" x14ac:dyDescent="0.25">
      <c r="A4428" t="s">
        <v>26</v>
      </c>
      <c r="B4428" t="s">
        <v>30</v>
      </c>
      <c r="C4428" t="s">
        <v>25</v>
      </c>
      <c r="D4428">
        <v>0</v>
      </c>
      <c r="F4428">
        <v>1</v>
      </c>
      <c r="G4428">
        <v>69.2</v>
      </c>
      <c r="H4428">
        <f t="shared" si="1105"/>
        <v>1</v>
      </c>
      <c r="I4428">
        <f t="shared" si="1106"/>
        <v>0</v>
      </c>
      <c r="J4428">
        <f t="shared" si="1107"/>
        <v>1</v>
      </c>
      <c r="K4428">
        <f t="shared" si="1108"/>
        <v>0</v>
      </c>
      <c r="L4428">
        <f t="shared" si="1109"/>
        <v>0</v>
      </c>
      <c r="M4428">
        <f t="shared" si="1110"/>
        <v>1</v>
      </c>
      <c r="N4428">
        <f t="shared" si="1111"/>
        <v>0</v>
      </c>
      <c r="O4428">
        <f t="shared" si="1112"/>
        <v>0</v>
      </c>
      <c r="P4428">
        <v>14</v>
      </c>
      <c r="Q4428">
        <f t="shared" si="1113"/>
        <v>0</v>
      </c>
      <c r="R4428">
        <f t="shared" si="1114"/>
        <v>1</v>
      </c>
      <c r="S4428">
        <f t="shared" si="1115"/>
        <v>0</v>
      </c>
      <c r="T4428">
        <f t="shared" si="1116"/>
        <v>0</v>
      </c>
      <c r="U4428">
        <v>0</v>
      </c>
      <c r="V4428">
        <f t="shared" si="1117"/>
        <v>0.37051320328212273</v>
      </c>
      <c r="W4428">
        <f t="shared" si="1118"/>
        <v>0.59158298061584014</v>
      </c>
      <c r="X4428">
        <f t="shared" si="1119"/>
        <v>0.1372800338063796</v>
      </c>
      <c r="Y4428">
        <f t="shared" si="1120"/>
        <v>1</v>
      </c>
      <c r="Z4428" t="s">
        <v>4460</v>
      </c>
    </row>
    <row r="4429" spans="1:26" x14ac:dyDescent="0.25">
      <c r="A4429" t="s">
        <v>29</v>
      </c>
      <c r="B4429" t="s">
        <v>38</v>
      </c>
      <c r="C4429" t="s">
        <v>35</v>
      </c>
      <c r="D4429">
        <v>0</v>
      </c>
      <c r="F4429">
        <v>1</v>
      </c>
      <c r="G4429">
        <v>79.5</v>
      </c>
      <c r="H4429">
        <f t="shared" si="1105"/>
        <v>1</v>
      </c>
      <c r="I4429">
        <f t="shared" si="1106"/>
        <v>0</v>
      </c>
      <c r="J4429">
        <f t="shared" si="1107"/>
        <v>0</v>
      </c>
      <c r="K4429">
        <f t="shared" si="1108"/>
        <v>1</v>
      </c>
      <c r="L4429">
        <f t="shared" si="1109"/>
        <v>0</v>
      </c>
      <c r="M4429">
        <f t="shared" si="1110"/>
        <v>0</v>
      </c>
      <c r="N4429">
        <f t="shared" si="1111"/>
        <v>1</v>
      </c>
      <c r="O4429">
        <f t="shared" si="1112"/>
        <v>0</v>
      </c>
      <c r="P4429">
        <v>16</v>
      </c>
      <c r="Q4429">
        <f t="shared" si="1113"/>
        <v>0</v>
      </c>
      <c r="R4429">
        <f t="shared" si="1114"/>
        <v>0</v>
      </c>
      <c r="S4429">
        <f t="shared" si="1115"/>
        <v>1</v>
      </c>
      <c r="T4429">
        <f t="shared" si="1116"/>
        <v>0</v>
      </c>
      <c r="U4429">
        <v>0</v>
      </c>
      <c r="V4429">
        <f t="shared" si="1117"/>
        <v>0.11511662549526107</v>
      </c>
      <c r="W4429">
        <f t="shared" si="1118"/>
        <v>0.52874741704171069</v>
      </c>
      <c r="X4429">
        <f t="shared" si="1119"/>
        <v>1.3251837465416191E-2</v>
      </c>
      <c r="Y4429">
        <f t="shared" si="1120"/>
        <v>0</v>
      </c>
      <c r="Z4429" t="s">
        <v>4461</v>
      </c>
    </row>
    <row r="4430" spans="1:26" x14ac:dyDescent="0.25">
      <c r="A4430" t="s">
        <v>45</v>
      </c>
      <c r="B4430" t="s">
        <v>38</v>
      </c>
      <c r="C4430" t="s">
        <v>35</v>
      </c>
      <c r="D4430">
        <v>0</v>
      </c>
      <c r="F4430">
        <v>1</v>
      </c>
      <c r="G4430">
        <v>100.65</v>
      </c>
      <c r="H4430">
        <f t="shared" si="1105"/>
        <v>1</v>
      </c>
      <c r="I4430">
        <f t="shared" si="1106"/>
        <v>0</v>
      </c>
      <c r="J4430">
        <f t="shared" si="1107"/>
        <v>0</v>
      </c>
      <c r="K4430">
        <f t="shared" si="1108"/>
        <v>1</v>
      </c>
      <c r="L4430">
        <f t="shared" si="1109"/>
        <v>0</v>
      </c>
      <c r="M4430">
        <f t="shared" si="1110"/>
        <v>0</v>
      </c>
      <c r="N4430">
        <f t="shared" si="1111"/>
        <v>0</v>
      </c>
      <c r="O4430">
        <f t="shared" si="1112"/>
        <v>1</v>
      </c>
      <c r="P4430">
        <v>49</v>
      </c>
      <c r="Q4430">
        <f t="shared" si="1113"/>
        <v>0</v>
      </c>
      <c r="R4430">
        <f t="shared" si="1114"/>
        <v>0</v>
      </c>
      <c r="S4430">
        <f t="shared" si="1115"/>
        <v>1</v>
      </c>
      <c r="T4430">
        <f t="shared" si="1116"/>
        <v>0</v>
      </c>
      <c r="U4430">
        <v>0</v>
      </c>
      <c r="V4430">
        <f t="shared" si="1117"/>
        <v>8.8156591438466991E-2</v>
      </c>
      <c r="W4430">
        <f t="shared" si="1118"/>
        <v>0.52202488568494954</v>
      </c>
      <c r="X4430">
        <f t="shared" si="1119"/>
        <v>7.7715846140487916E-3</v>
      </c>
      <c r="Y4430">
        <f t="shared" si="1120"/>
        <v>0</v>
      </c>
      <c r="Z4430" t="s">
        <v>4462</v>
      </c>
    </row>
    <row r="4431" spans="1:26" x14ac:dyDescent="0.25">
      <c r="A4431" t="s">
        <v>26</v>
      </c>
      <c r="B4431" t="s">
        <v>27</v>
      </c>
      <c r="C4431" t="s">
        <v>35</v>
      </c>
      <c r="D4431">
        <v>0</v>
      </c>
      <c r="F4431">
        <v>1</v>
      </c>
      <c r="G4431">
        <v>103.3</v>
      </c>
      <c r="H4431">
        <f t="shared" si="1105"/>
        <v>1</v>
      </c>
      <c r="I4431">
        <f t="shared" si="1106"/>
        <v>0</v>
      </c>
      <c r="J4431">
        <f t="shared" si="1107"/>
        <v>0</v>
      </c>
      <c r="K4431">
        <f t="shared" si="1108"/>
        <v>1</v>
      </c>
      <c r="L4431">
        <f t="shared" si="1109"/>
        <v>0</v>
      </c>
      <c r="M4431">
        <f t="shared" si="1110"/>
        <v>1</v>
      </c>
      <c r="N4431">
        <f t="shared" si="1111"/>
        <v>0</v>
      </c>
      <c r="O4431">
        <f t="shared" si="1112"/>
        <v>0</v>
      </c>
      <c r="P4431">
        <v>19</v>
      </c>
      <c r="Q4431">
        <f t="shared" si="1113"/>
        <v>1</v>
      </c>
      <c r="R4431">
        <f t="shared" si="1114"/>
        <v>0</v>
      </c>
      <c r="S4431">
        <f t="shared" si="1115"/>
        <v>0</v>
      </c>
      <c r="T4431">
        <f t="shared" si="1116"/>
        <v>0</v>
      </c>
      <c r="U4431">
        <v>1</v>
      </c>
      <c r="V4431">
        <f t="shared" si="1117"/>
        <v>0.55558216734449506</v>
      </c>
      <c r="W4431">
        <f t="shared" si="1118"/>
        <v>0.63542972413539944</v>
      </c>
      <c r="X4431">
        <f t="shared" si="1119"/>
        <v>0.19750720998221638</v>
      </c>
      <c r="Y4431">
        <f t="shared" si="1120"/>
        <v>1</v>
      </c>
      <c r="Z4431" t="s">
        <v>4463</v>
      </c>
    </row>
    <row r="4432" spans="1:26" x14ac:dyDescent="0.25">
      <c r="A4432" t="s">
        <v>45</v>
      </c>
      <c r="B4432" t="s">
        <v>33</v>
      </c>
      <c r="C4432" t="s">
        <v>25</v>
      </c>
      <c r="D4432">
        <v>0</v>
      </c>
      <c r="F4432">
        <v>1</v>
      </c>
      <c r="G4432">
        <v>79.7</v>
      </c>
      <c r="H4432">
        <f t="shared" si="1105"/>
        <v>1</v>
      </c>
      <c r="I4432">
        <f t="shared" si="1106"/>
        <v>0</v>
      </c>
      <c r="J4432">
        <f t="shared" si="1107"/>
        <v>1</v>
      </c>
      <c r="K4432">
        <f t="shared" si="1108"/>
        <v>0</v>
      </c>
      <c r="L4432">
        <f t="shared" si="1109"/>
        <v>0</v>
      </c>
      <c r="M4432">
        <f t="shared" si="1110"/>
        <v>0</v>
      </c>
      <c r="N4432">
        <f t="shared" si="1111"/>
        <v>0</v>
      </c>
      <c r="O4432">
        <f t="shared" si="1112"/>
        <v>1</v>
      </c>
      <c r="P4432">
        <v>70</v>
      </c>
      <c r="Q4432">
        <f t="shared" si="1113"/>
        <v>0</v>
      </c>
      <c r="R4432">
        <f t="shared" si="1114"/>
        <v>0</v>
      </c>
      <c r="S4432">
        <f t="shared" si="1115"/>
        <v>0</v>
      </c>
      <c r="T4432">
        <f t="shared" si="1116"/>
        <v>1</v>
      </c>
      <c r="U4432">
        <v>0</v>
      </c>
      <c r="V4432">
        <f t="shared" si="1117"/>
        <v>5.0631211273962556E-2</v>
      </c>
      <c r="W4432">
        <f t="shared" si="1118"/>
        <v>0.51265509946774368</v>
      </c>
      <c r="X4432">
        <f t="shared" si="1119"/>
        <v>2.5635195550686332E-3</v>
      </c>
      <c r="Y4432">
        <f t="shared" si="1120"/>
        <v>0</v>
      </c>
      <c r="Z4432" t="s">
        <v>4464</v>
      </c>
    </row>
    <row r="4433" spans="1:26" x14ac:dyDescent="0.25">
      <c r="A4433" t="s">
        <v>26</v>
      </c>
      <c r="B4433" t="s">
        <v>33</v>
      </c>
      <c r="C4433" t="s">
        <v>25</v>
      </c>
      <c r="D4433">
        <v>0</v>
      </c>
      <c r="F4433">
        <v>1</v>
      </c>
      <c r="G4433">
        <v>61.4</v>
      </c>
      <c r="H4433">
        <f t="shared" si="1105"/>
        <v>1</v>
      </c>
      <c r="I4433">
        <f t="shared" si="1106"/>
        <v>0</v>
      </c>
      <c r="J4433">
        <f t="shared" si="1107"/>
        <v>1</v>
      </c>
      <c r="K4433">
        <f t="shared" si="1108"/>
        <v>0</v>
      </c>
      <c r="L4433">
        <f t="shared" si="1109"/>
        <v>0</v>
      </c>
      <c r="M4433">
        <f t="shared" si="1110"/>
        <v>1</v>
      </c>
      <c r="N4433">
        <f t="shared" si="1111"/>
        <v>0</v>
      </c>
      <c r="O4433">
        <f t="shared" si="1112"/>
        <v>0</v>
      </c>
      <c r="P4433">
        <v>32</v>
      </c>
      <c r="Q4433">
        <f t="shared" si="1113"/>
        <v>0</v>
      </c>
      <c r="R4433">
        <f t="shared" si="1114"/>
        <v>0</v>
      </c>
      <c r="S4433">
        <f t="shared" si="1115"/>
        <v>0</v>
      </c>
      <c r="T4433">
        <f t="shared" si="1116"/>
        <v>1</v>
      </c>
      <c r="U4433">
        <v>0</v>
      </c>
      <c r="V4433">
        <f t="shared" si="1117"/>
        <v>0.35835257106020196</v>
      </c>
      <c r="W4433">
        <f t="shared" si="1118"/>
        <v>0.58864157955114249</v>
      </c>
      <c r="X4433">
        <f t="shared" si="1119"/>
        <v>0.1284165651854571</v>
      </c>
      <c r="Y4433">
        <f t="shared" si="1120"/>
        <v>1</v>
      </c>
      <c r="Z4433" t="s">
        <v>4465</v>
      </c>
    </row>
    <row r="4434" spans="1:26" x14ac:dyDescent="0.25">
      <c r="A4434" t="s">
        <v>26</v>
      </c>
      <c r="B4434" t="s">
        <v>27</v>
      </c>
      <c r="C4434" t="s">
        <v>35</v>
      </c>
      <c r="D4434">
        <v>0</v>
      </c>
      <c r="F4434">
        <v>1</v>
      </c>
      <c r="G4434">
        <v>69.8</v>
      </c>
      <c r="H4434">
        <f t="shared" si="1105"/>
        <v>1</v>
      </c>
      <c r="I4434">
        <f t="shared" si="1106"/>
        <v>0</v>
      </c>
      <c r="J4434">
        <f t="shared" si="1107"/>
        <v>0</v>
      </c>
      <c r="K4434">
        <f t="shared" si="1108"/>
        <v>1</v>
      </c>
      <c r="L4434">
        <f t="shared" si="1109"/>
        <v>0</v>
      </c>
      <c r="M4434">
        <f t="shared" si="1110"/>
        <v>1</v>
      </c>
      <c r="N4434">
        <f t="shared" si="1111"/>
        <v>0</v>
      </c>
      <c r="O4434">
        <f t="shared" si="1112"/>
        <v>0</v>
      </c>
      <c r="P4434">
        <v>18</v>
      </c>
      <c r="Q4434">
        <f t="shared" si="1113"/>
        <v>1</v>
      </c>
      <c r="R4434">
        <f t="shared" si="1114"/>
        <v>0</v>
      </c>
      <c r="S4434">
        <f t="shared" si="1115"/>
        <v>0</v>
      </c>
      <c r="T4434">
        <f t="shared" si="1116"/>
        <v>0</v>
      </c>
      <c r="U4434">
        <v>0</v>
      </c>
      <c r="V4434">
        <f t="shared" si="1117"/>
        <v>0.50335381100675836</v>
      </c>
      <c r="W4434">
        <f t="shared" si="1118"/>
        <v>0.62324716493239041</v>
      </c>
      <c r="X4434">
        <f t="shared" si="1119"/>
        <v>0.25336505905502743</v>
      </c>
      <c r="Y4434">
        <f t="shared" si="1120"/>
        <v>1</v>
      </c>
      <c r="Z4434" t="s">
        <v>4466</v>
      </c>
    </row>
    <row r="4435" spans="1:26" x14ac:dyDescent="0.25">
      <c r="A4435" t="s">
        <v>45</v>
      </c>
      <c r="B4435" t="s">
        <v>30</v>
      </c>
      <c r="C4435" t="s">
        <v>25</v>
      </c>
      <c r="D4435">
        <v>0</v>
      </c>
      <c r="F4435">
        <v>1</v>
      </c>
      <c r="G4435">
        <v>40.549999999999997</v>
      </c>
      <c r="H4435">
        <f t="shared" si="1105"/>
        <v>1</v>
      </c>
      <c r="I4435">
        <f t="shared" si="1106"/>
        <v>0</v>
      </c>
      <c r="J4435">
        <f t="shared" si="1107"/>
        <v>1</v>
      </c>
      <c r="K4435">
        <f t="shared" si="1108"/>
        <v>0</v>
      </c>
      <c r="L4435">
        <f t="shared" si="1109"/>
        <v>0</v>
      </c>
      <c r="M4435">
        <f t="shared" si="1110"/>
        <v>0</v>
      </c>
      <c r="N4435">
        <f t="shared" si="1111"/>
        <v>0</v>
      </c>
      <c r="O4435">
        <f t="shared" si="1112"/>
        <v>1</v>
      </c>
      <c r="P4435">
        <v>37</v>
      </c>
      <c r="Q4435">
        <f t="shared" si="1113"/>
        <v>0</v>
      </c>
      <c r="R4435">
        <f t="shared" si="1114"/>
        <v>1</v>
      </c>
      <c r="S4435">
        <f t="shared" si="1115"/>
        <v>0</v>
      </c>
      <c r="T4435">
        <f t="shared" si="1116"/>
        <v>0</v>
      </c>
      <c r="U4435">
        <v>0</v>
      </c>
      <c r="V4435">
        <f t="shared" si="1117"/>
        <v>-5.542638886845648E-3</v>
      </c>
      <c r="W4435">
        <f t="shared" si="1118"/>
        <v>0.49861434382566427</v>
      </c>
      <c r="X4435">
        <f t="shared" si="1119"/>
        <v>3.0720845829973564E-5</v>
      </c>
      <c r="Y4435">
        <f t="shared" si="1120"/>
        <v>0</v>
      </c>
      <c r="Z4435" t="s">
        <v>4467</v>
      </c>
    </row>
    <row r="4436" spans="1:26" x14ac:dyDescent="0.25">
      <c r="A4436" t="s">
        <v>26</v>
      </c>
      <c r="B4436" t="s">
        <v>27</v>
      </c>
      <c r="C4436" t="s">
        <v>35</v>
      </c>
      <c r="D4436">
        <v>0</v>
      </c>
      <c r="F4436">
        <v>1</v>
      </c>
      <c r="G4436">
        <v>75.650000000000006</v>
      </c>
      <c r="H4436">
        <f t="shared" si="1105"/>
        <v>1</v>
      </c>
      <c r="I4436">
        <f t="shared" si="1106"/>
        <v>0</v>
      </c>
      <c r="J4436">
        <f t="shared" si="1107"/>
        <v>0</v>
      </c>
      <c r="K4436">
        <f t="shared" si="1108"/>
        <v>1</v>
      </c>
      <c r="L4436">
        <f t="shared" si="1109"/>
        <v>0</v>
      </c>
      <c r="M4436">
        <f t="shared" si="1110"/>
        <v>1</v>
      </c>
      <c r="N4436">
        <f t="shared" si="1111"/>
        <v>0</v>
      </c>
      <c r="O4436">
        <f t="shared" si="1112"/>
        <v>0</v>
      </c>
      <c r="P4436">
        <v>4</v>
      </c>
      <c r="Q4436">
        <f t="shared" si="1113"/>
        <v>1</v>
      </c>
      <c r="R4436">
        <f t="shared" si="1114"/>
        <v>0</v>
      </c>
      <c r="S4436">
        <f t="shared" si="1115"/>
        <v>0</v>
      </c>
      <c r="T4436">
        <f t="shared" si="1116"/>
        <v>0</v>
      </c>
      <c r="U4436">
        <v>0</v>
      </c>
      <c r="V4436">
        <f t="shared" si="1117"/>
        <v>0.51733745443395462</v>
      </c>
      <c r="W4436">
        <f t="shared" si="1118"/>
        <v>0.62652496363598098</v>
      </c>
      <c r="X4436">
        <f t="shared" si="1119"/>
        <v>0.26763804176020406</v>
      </c>
      <c r="Y4436">
        <f t="shared" si="1120"/>
        <v>1</v>
      </c>
      <c r="Z4436" t="s">
        <v>4468</v>
      </c>
    </row>
    <row r="4437" spans="1:26" x14ac:dyDescent="0.25">
      <c r="A4437" t="s">
        <v>26</v>
      </c>
      <c r="B4437" t="s">
        <v>27</v>
      </c>
      <c r="C4437" t="s">
        <v>35</v>
      </c>
      <c r="D4437">
        <v>0</v>
      </c>
      <c r="F4437">
        <v>1</v>
      </c>
      <c r="G4437">
        <v>90.7</v>
      </c>
      <c r="H4437">
        <f t="shared" si="1105"/>
        <v>1</v>
      </c>
      <c r="I4437">
        <f t="shared" si="1106"/>
        <v>0</v>
      </c>
      <c r="J4437">
        <f t="shared" si="1107"/>
        <v>0</v>
      </c>
      <c r="K4437">
        <f t="shared" si="1108"/>
        <v>1</v>
      </c>
      <c r="L4437">
        <f t="shared" si="1109"/>
        <v>0</v>
      </c>
      <c r="M4437">
        <f t="shared" si="1110"/>
        <v>1</v>
      </c>
      <c r="N4437">
        <f t="shared" si="1111"/>
        <v>0</v>
      </c>
      <c r="O4437">
        <f t="shared" si="1112"/>
        <v>0</v>
      </c>
      <c r="P4437">
        <v>16</v>
      </c>
      <c r="Q4437">
        <f t="shared" si="1113"/>
        <v>1</v>
      </c>
      <c r="R4437">
        <f t="shared" si="1114"/>
        <v>0</v>
      </c>
      <c r="S4437">
        <f t="shared" si="1115"/>
        <v>0</v>
      </c>
      <c r="T4437">
        <f t="shared" si="1116"/>
        <v>0</v>
      </c>
      <c r="U4437">
        <v>0</v>
      </c>
      <c r="V4437">
        <f t="shared" si="1117"/>
        <v>0.54080123840060945</v>
      </c>
      <c r="W4437">
        <f t="shared" si="1118"/>
        <v>0.63199878651590213</v>
      </c>
      <c r="X4437">
        <f t="shared" si="1119"/>
        <v>0.2924659794556328</v>
      </c>
      <c r="Y4437">
        <f t="shared" si="1120"/>
        <v>1</v>
      </c>
      <c r="Z4437" t="s">
        <v>4469</v>
      </c>
    </row>
    <row r="4438" spans="1:26" x14ac:dyDescent="0.25">
      <c r="A4438" t="s">
        <v>26</v>
      </c>
      <c r="B4438" t="s">
        <v>33</v>
      </c>
      <c r="C4438" t="s">
        <v>35</v>
      </c>
      <c r="D4438">
        <v>0</v>
      </c>
      <c r="F4438">
        <v>1</v>
      </c>
      <c r="G4438">
        <v>80.5</v>
      </c>
      <c r="H4438">
        <f t="shared" si="1105"/>
        <v>1</v>
      </c>
      <c r="I4438">
        <f t="shared" si="1106"/>
        <v>0</v>
      </c>
      <c r="J4438">
        <f t="shared" si="1107"/>
        <v>0</v>
      </c>
      <c r="K4438">
        <f t="shared" si="1108"/>
        <v>1</v>
      </c>
      <c r="L4438">
        <f t="shared" si="1109"/>
        <v>0</v>
      </c>
      <c r="M4438">
        <f t="shared" si="1110"/>
        <v>1</v>
      </c>
      <c r="N4438">
        <f t="shared" si="1111"/>
        <v>0</v>
      </c>
      <c r="O4438">
        <f t="shared" si="1112"/>
        <v>0</v>
      </c>
      <c r="P4438">
        <v>17</v>
      </c>
      <c r="Q4438">
        <f t="shared" si="1113"/>
        <v>0</v>
      </c>
      <c r="R4438">
        <f t="shared" si="1114"/>
        <v>0</v>
      </c>
      <c r="S4438">
        <f t="shared" si="1115"/>
        <v>0</v>
      </c>
      <c r="T4438">
        <f t="shared" si="1116"/>
        <v>1</v>
      </c>
      <c r="U4438">
        <v>0</v>
      </c>
      <c r="V4438">
        <f t="shared" si="1117"/>
        <v>0.38326736018902147</v>
      </c>
      <c r="W4438">
        <f t="shared" si="1118"/>
        <v>0.59466090814811634</v>
      </c>
      <c r="X4438">
        <f t="shared" si="1119"/>
        <v>0.14689386938626112</v>
      </c>
      <c r="Y4438">
        <f t="shared" si="1120"/>
        <v>1</v>
      </c>
      <c r="Z4438" t="s">
        <v>4470</v>
      </c>
    </row>
    <row r="4439" spans="1:26" x14ac:dyDescent="0.25">
      <c r="A4439" t="s">
        <v>26</v>
      </c>
      <c r="B4439" t="s">
        <v>27</v>
      </c>
      <c r="C4439" t="s">
        <v>25</v>
      </c>
      <c r="D4439">
        <v>0</v>
      </c>
      <c r="F4439">
        <v>1</v>
      </c>
      <c r="G4439">
        <v>60.6</v>
      </c>
      <c r="H4439">
        <f t="shared" si="1105"/>
        <v>1</v>
      </c>
      <c r="I4439">
        <f t="shared" si="1106"/>
        <v>0</v>
      </c>
      <c r="J4439">
        <f t="shared" si="1107"/>
        <v>1</v>
      </c>
      <c r="K4439">
        <f t="shared" si="1108"/>
        <v>0</v>
      </c>
      <c r="L4439">
        <f t="shared" si="1109"/>
        <v>0</v>
      </c>
      <c r="M4439">
        <f t="shared" si="1110"/>
        <v>1</v>
      </c>
      <c r="N4439">
        <f t="shared" si="1111"/>
        <v>0</v>
      </c>
      <c r="O4439">
        <f t="shared" si="1112"/>
        <v>0</v>
      </c>
      <c r="P4439">
        <v>19</v>
      </c>
      <c r="Q4439">
        <f t="shared" si="1113"/>
        <v>1</v>
      </c>
      <c r="R4439">
        <f t="shared" si="1114"/>
        <v>0</v>
      </c>
      <c r="S4439">
        <f t="shared" si="1115"/>
        <v>0</v>
      </c>
      <c r="T4439">
        <f t="shared" si="1116"/>
        <v>0</v>
      </c>
      <c r="U4439">
        <v>0</v>
      </c>
      <c r="V4439">
        <f t="shared" si="1117"/>
        <v>0.4938736704672998</v>
      </c>
      <c r="W4439">
        <f t="shared" si="1118"/>
        <v>0.6210185446099119</v>
      </c>
      <c r="X4439">
        <f t="shared" si="1119"/>
        <v>0.24391120238084305</v>
      </c>
      <c r="Y4439">
        <f t="shared" si="1120"/>
        <v>1</v>
      </c>
      <c r="Z4439" t="s">
        <v>4471</v>
      </c>
    </row>
    <row r="4440" spans="1:26" x14ac:dyDescent="0.25">
      <c r="A4440" t="s">
        <v>45</v>
      </c>
      <c r="B4440" t="s">
        <v>38</v>
      </c>
      <c r="C4440" t="s">
        <v>35</v>
      </c>
      <c r="D4440">
        <v>0</v>
      </c>
      <c r="F4440">
        <v>1</v>
      </c>
      <c r="G4440">
        <v>101.15</v>
      </c>
      <c r="H4440">
        <f t="shared" si="1105"/>
        <v>1</v>
      </c>
      <c r="I4440">
        <f t="shared" si="1106"/>
        <v>0</v>
      </c>
      <c r="J4440">
        <f t="shared" si="1107"/>
        <v>0</v>
      </c>
      <c r="K4440">
        <f t="shared" si="1108"/>
        <v>1</v>
      </c>
      <c r="L4440">
        <f t="shared" si="1109"/>
        <v>0</v>
      </c>
      <c r="M4440">
        <f t="shared" si="1110"/>
        <v>0</v>
      </c>
      <c r="N4440">
        <f t="shared" si="1111"/>
        <v>0</v>
      </c>
      <c r="O4440">
        <f t="shared" si="1112"/>
        <v>1</v>
      </c>
      <c r="P4440">
        <v>60</v>
      </c>
      <c r="Q4440">
        <f t="shared" si="1113"/>
        <v>0</v>
      </c>
      <c r="R4440">
        <f t="shared" si="1114"/>
        <v>0</v>
      </c>
      <c r="S4440">
        <f t="shared" si="1115"/>
        <v>1</v>
      </c>
      <c r="T4440">
        <f t="shared" si="1116"/>
        <v>0</v>
      </c>
      <c r="U4440">
        <v>0</v>
      </c>
      <c r="V4440">
        <f t="shared" si="1117"/>
        <v>8.4072949884244685E-2</v>
      </c>
      <c r="W4440">
        <f t="shared" si="1118"/>
        <v>0.52100586601660848</v>
      </c>
      <c r="X4440">
        <f t="shared" si="1119"/>
        <v>7.0682609022387185E-3</v>
      </c>
      <c r="Y4440">
        <f t="shared" si="1120"/>
        <v>0</v>
      </c>
      <c r="Z4440" t="s">
        <v>4472</v>
      </c>
    </row>
    <row r="4441" spans="1:26" x14ac:dyDescent="0.25">
      <c r="A4441" t="s">
        <v>45</v>
      </c>
      <c r="B4441" t="s">
        <v>30</v>
      </c>
      <c r="C4441" t="s">
        <v>23</v>
      </c>
      <c r="D4441">
        <v>0</v>
      </c>
      <c r="F4441">
        <v>1</v>
      </c>
      <c r="G4441">
        <v>24.95</v>
      </c>
      <c r="H4441">
        <f t="shared" si="1105"/>
        <v>1</v>
      </c>
      <c r="I4441">
        <f t="shared" si="1106"/>
        <v>0</v>
      </c>
      <c r="J4441">
        <f t="shared" si="1107"/>
        <v>0</v>
      </c>
      <c r="K4441">
        <f t="shared" si="1108"/>
        <v>0</v>
      </c>
      <c r="L4441">
        <f t="shared" si="1109"/>
        <v>1</v>
      </c>
      <c r="M4441">
        <f t="shared" si="1110"/>
        <v>0</v>
      </c>
      <c r="N4441">
        <f t="shared" si="1111"/>
        <v>0</v>
      </c>
      <c r="O4441">
        <f t="shared" si="1112"/>
        <v>1</v>
      </c>
      <c r="P4441">
        <v>51</v>
      </c>
      <c r="Q4441">
        <f t="shared" si="1113"/>
        <v>0</v>
      </c>
      <c r="R4441">
        <f t="shared" si="1114"/>
        <v>1</v>
      </c>
      <c r="S4441">
        <f t="shared" si="1115"/>
        <v>0</v>
      </c>
      <c r="T4441">
        <f t="shared" si="1116"/>
        <v>0</v>
      </c>
      <c r="U4441">
        <v>0</v>
      </c>
      <c r="V4441">
        <f t="shared" si="1117"/>
        <v>-6.3455281778291669E-2</v>
      </c>
      <c r="W4441">
        <f t="shared" si="1118"/>
        <v>0.48414150048190069</v>
      </c>
      <c r="X4441">
        <f t="shared" si="1119"/>
        <v>4.0265727855623946E-3</v>
      </c>
      <c r="Y4441">
        <f t="shared" si="1120"/>
        <v>0</v>
      </c>
      <c r="Z4441" t="s">
        <v>4473</v>
      </c>
    </row>
    <row r="4442" spans="1:26" x14ac:dyDescent="0.25">
      <c r="A4442" t="s">
        <v>45</v>
      </c>
      <c r="B4442" t="s">
        <v>38</v>
      </c>
      <c r="C4442" t="s">
        <v>23</v>
      </c>
      <c r="D4442">
        <v>0</v>
      </c>
      <c r="F4442">
        <v>1</v>
      </c>
      <c r="G4442">
        <v>20.3</v>
      </c>
      <c r="H4442">
        <f t="shared" si="1105"/>
        <v>1</v>
      </c>
      <c r="I4442">
        <f t="shared" si="1106"/>
        <v>0</v>
      </c>
      <c r="J4442">
        <f t="shared" si="1107"/>
        <v>0</v>
      </c>
      <c r="K4442">
        <f t="shared" si="1108"/>
        <v>0</v>
      </c>
      <c r="L4442">
        <f t="shared" si="1109"/>
        <v>1</v>
      </c>
      <c r="M4442">
        <f t="shared" si="1110"/>
        <v>0</v>
      </c>
      <c r="N4442">
        <f t="shared" si="1111"/>
        <v>0</v>
      </c>
      <c r="O4442">
        <f t="shared" si="1112"/>
        <v>1</v>
      </c>
      <c r="P4442">
        <v>28</v>
      </c>
      <c r="Q4442">
        <f t="shared" si="1113"/>
        <v>0</v>
      </c>
      <c r="R4442">
        <f t="shared" si="1114"/>
        <v>0</v>
      </c>
      <c r="S4442">
        <f t="shared" si="1115"/>
        <v>1</v>
      </c>
      <c r="T4442">
        <f t="shared" si="1116"/>
        <v>0</v>
      </c>
      <c r="U4442">
        <v>0</v>
      </c>
      <c r="V4442">
        <f t="shared" si="1117"/>
        <v>-7.0704889449052122E-2</v>
      </c>
      <c r="W4442">
        <f t="shared" si="1118"/>
        <v>0.48233113784508391</v>
      </c>
      <c r="X4442">
        <f t="shared" si="1119"/>
        <v>4.9991813920026822E-3</v>
      </c>
      <c r="Y4442">
        <f t="shared" si="1120"/>
        <v>0</v>
      </c>
      <c r="Z4442" t="s">
        <v>4474</v>
      </c>
    </row>
    <row r="4443" spans="1:26" x14ac:dyDescent="0.25">
      <c r="A4443" t="s">
        <v>45</v>
      </c>
      <c r="B4443" t="s">
        <v>27</v>
      </c>
      <c r="C4443" t="s">
        <v>25</v>
      </c>
      <c r="D4443">
        <v>0</v>
      </c>
      <c r="F4443">
        <v>1</v>
      </c>
      <c r="G4443">
        <v>60</v>
      </c>
      <c r="H4443">
        <f t="shared" si="1105"/>
        <v>1</v>
      </c>
      <c r="I4443">
        <f t="shared" si="1106"/>
        <v>0</v>
      </c>
      <c r="J4443">
        <f t="shared" si="1107"/>
        <v>1</v>
      </c>
      <c r="K4443">
        <f t="shared" si="1108"/>
        <v>0</v>
      </c>
      <c r="L4443">
        <f t="shared" si="1109"/>
        <v>0</v>
      </c>
      <c r="M4443">
        <f t="shared" si="1110"/>
        <v>0</v>
      </c>
      <c r="N4443">
        <f t="shared" si="1111"/>
        <v>0</v>
      </c>
      <c r="O4443">
        <f t="shared" si="1112"/>
        <v>1</v>
      </c>
      <c r="P4443">
        <v>43</v>
      </c>
      <c r="Q4443">
        <f t="shared" si="1113"/>
        <v>1</v>
      </c>
      <c r="R4443">
        <f t="shared" si="1114"/>
        <v>0</v>
      </c>
      <c r="S4443">
        <f t="shared" si="1115"/>
        <v>0</v>
      </c>
      <c r="T4443">
        <f t="shared" si="1116"/>
        <v>0</v>
      </c>
      <c r="U4443">
        <v>0</v>
      </c>
      <c r="V4443">
        <f t="shared" si="1117"/>
        <v>0.15668616337409855</v>
      </c>
      <c r="W4443">
        <f t="shared" si="1118"/>
        <v>0.53909159685299479</v>
      </c>
      <c r="X4443">
        <f t="shared" si="1119"/>
        <v>2.4550553792894701E-2</v>
      </c>
      <c r="Y4443">
        <f t="shared" si="1120"/>
        <v>0</v>
      </c>
      <c r="Z4443" t="s">
        <v>4475</v>
      </c>
    </row>
    <row r="4444" spans="1:26" x14ac:dyDescent="0.25">
      <c r="A4444" t="s">
        <v>45</v>
      </c>
      <c r="B4444" t="s">
        <v>27</v>
      </c>
      <c r="C4444" t="s">
        <v>23</v>
      </c>
      <c r="D4444">
        <v>0</v>
      </c>
      <c r="F4444">
        <v>1</v>
      </c>
      <c r="G4444">
        <v>20.25</v>
      </c>
      <c r="H4444">
        <f t="shared" si="1105"/>
        <v>1</v>
      </c>
      <c r="I4444">
        <f t="shared" si="1106"/>
        <v>0</v>
      </c>
      <c r="J4444">
        <f t="shared" si="1107"/>
        <v>0</v>
      </c>
      <c r="K4444">
        <f t="shared" si="1108"/>
        <v>0</v>
      </c>
      <c r="L4444">
        <f t="shared" si="1109"/>
        <v>1</v>
      </c>
      <c r="M4444">
        <f t="shared" si="1110"/>
        <v>0</v>
      </c>
      <c r="N4444">
        <f t="shared" si="1111"/>
        <v>0</v>
      </c>
      <c r="O4444">
        <f t="shared" si="1112"/>
        <v>1</v>
      </c>
      <c r="P4444">
        <v>42</v>
      </c>
      <c r="Q4444">
        <f t="shared" si="1113"/>
        <v>1</v>
      </c>
      <c r="R4444">
        <f t="shared" si="1114"/>
        <v>0</v>
      </c>
      <c r="S4444">
        <f t="shared" si="1115"/>
        <v>0</v>
      </c>
      <c r="T4444">
        <f t="shared" si="1116"/>
        <v>0</v>
      </c>
      <c r="U4444">
        <v>0</v>
      </c>
      <c r="V4444">
        <f t="shared" si="1117"/>
        <v>7.0848670778601519E-2</v>
      </c>
      <c r="W4444">
        <f t="shared" si="1118"/>
        <v>0.51770476250913355</v>
      </c>
      <c r="X4444">
        <f t="shared" si="1119"/>
        <v>5.0195341510946645E-3</v>
      </c>
      <c r="Y4444">
        <f t="shared" si="1120"/>
        <v>0</v>
      </c>
      <c r="Z4444" t="s">
        <v>4476</v>
      </c>
    </row>
    <row r="4445" spans="1:26" x14ac:dyDescent="0.25">
      <c r="A4445" t="s">
        <v>26</v>
      </c>
      <c r="B4445" t="s">
        <v>27</v>
      </c>
      <c r="C4445" t="s">
        <v>35</v>
      </c>
      <c r="D4445">
        <v>0</v>
      </c>
      <c r="F4445">
        <v>1</v>
      </c>
      <c r="G4445">
        <v>78.5</v>
      </c>
      <c r="H4445">
        <f t="shared" si="1105"/>
        <v>1</v>
      </c>
      <c r="I4445">
        <f t="shared" si="1106"/>
        <v>0</v>
      </c>
      <c r="J4445">
        <f t="shared" si="1107"/>
        <v>0</v>
      </c>
      <c r="K4445">
        <f t="shared" si="1108"/>
        <v>1</v>
      </c>
      <c r="L4445">
        <f t="shared" si="1109"/>
        <v>0</v>
      </c>
      <c r="M4445">
        <f t="shared" si="1110"/>
        <v>1</v>
      </c>
      <c r="N4445">
        <f t="shared" si="1111"/>
        <v>0</v>
      </c>
      <c r="O4445">
        <f t="shared" si="1112"/>
        <v>0</v>
      </c>
      <c r="P4445">
        <v>3</v>
      </c>
      <c r="Q4445">
        <f t="shared" si="1113"/>
        <v>1</v>
      </c>
      <c r="R4445">
        <f t="shared" si="1114"/>
        <v>0</v>
      </c>
      <c r="S4445">
        <f t="shared" si="1115"/>
        <v>0</v>
      </c>
      <c r="T4445">
        <f t="shared" si="1116"/>
        <v>0</v>
      </c>
      <c r="U4445">
        <v>1</v>
      </c>
      <c r="V4445">
        <f t="shared" si="1117"/>
        <v>0.51691759310043928</v>
      </c>
      <c r="W4445">
        <f t="shared" si="1118"/>
        <v>0.62642671446280651</v>
      </c>
      <c r="X4445">
        <f t="shared" si="1119"/>
        <v>0.23336861185587277</v>
      </c>
      <c r="Y4445">
        <f t="shared" si="1120"/>
        <v>1</v>
      </c>
      <c r="Z4445" t="s">
        <v>4477</v>
      </c>
    </row>
    <row r="4446" spans="1:26" x14ac:dyDescent="0.25">
      <c r="A4446" t="s">
        <v>26</v>
      </c>
      <c r="B4446" t="s">
        <v>30</v>
      </c>
      <c r="C4446" t="s">
        <v>25</v>
      </c>
      <c r="D4446">
        <v>0</v>
      </c>
      <c r="F4446">
        <v>1</v>
      </c>
      <c r="G4446">
        <v>44.75</v>
      </c>
      <c r="H4446">
        <f t="shared" si="1105"/>
        <v>1</v>
      </c>
      <c r="I4446">
        <f t="shared" si="1106"/>
        <v>0</v>
      </c>
      <c r="J4446">
        <f t="shared" si="1107"/>
        <v>1</v>
      </c>
      <c r="K4446">
        <f t="shared" si="1108"/>
        <v>0</v>
      </c>
      <c r="L4446">
        <f t="shared" si="1109"/>
        <v>0</v>
      </c>
      <c r="M4446">
        <f t="shared" si="1110"/>
        <v>1</v>
      </c>
      <c r="N4446">
        <f t="shared" si="1111"/>
        <v>0</v>
      </c>
      <c r="O4446">
        <f t="shared" si="1112"/>
        <v>0</v>
      </c>
      <c r="P4446">
        <v>1</v>
      </c>
      <c r="Q4446">
        <f t="shared" si="1113"/>
        <v>0</v>
      </c>
      <c r="R4446">
        <f t="shared" si="1114"/>
        <v>1</v>
      </c>
      <c r="S4446">
        <f t="shared" si="1115"/>
        <v>0</v>
      </c>
      <c r="T4446">
        <f t="shared" si="1116"/>
        <v>0</v>
      </c>
      <c r="U4446">
        <v>0</v>
      </c>
      <c r="V4446">
        <f t="shared" si="1117"/>
        <v>0.32753112917188459</v>
      </c>
      <c r="W4446">
        <f t="shared" si="1118"/>
        <v>0.58115854156271496</v>
      </c>
      <c r="X4446">
        <f t="shared" si="1119"/>
        <v>0.10727664057660975</v>
      </c>
      <c r="Y4446">
        <f t="shared" si="1120"/>
        <v>1</v>
      </c>
      <c r="Z4446" t="s">
        <v>4478</v>
      </c>
    </row>
    <row r="4447" spans="1:26" x14ac:dyDescent="0.25">
      <c r="A4447" t="s">
        <v>26</v>
      </c>
      <c r="B4447" t="s">
        <v>30</v>
      </c>
      <c r="C4447" t="s">
        <v>23</v>
      </c>
      <c r="D4447">
        <v>0</v>
      </c>
      <c r="F4447">
        <v>1</v>
      </c>
      <c r="G4447">
        <v>19.850000000000001</v>
      </c>
      <c r="H4447">
        <f t="shared" si="1105"/>
        <v>1</v>
      </c>
      <c r="I4447">
        <f t="shared" si="1106"/>
        <v>0</v>
      </c>
      <c r="J4447">
        <f t="shared" si="1107"/>
        <v>0</v>
      </c>
      <c r="K4447">
        <f t="shared" si="1108"/>
        <v>0</v>
      </c>
      <c r="L4447">
        <f t="shared" si="1109"/>
        <v>1</v>
      </c>
      <c r="M4447">
        <f t="shared" si="1110"/>
        <v>1</v>
      </c>
      <c r="N4447">
        <f t="shared" si="1111"/>
        <v>0</v>
      </c>
      <c r="O4447">
        <f t="shared" si="1112"/>
        <v>0</v>
      </c>
      <c r="P4447">
        <v>3</v>
      </c>
      <c r="Q4447">
        <f t="shared" si="1113"/>
        <v>0</v>
      </c>
      <c r="R4447">
        <f t="shared" si="1114"/>
        <v>1</v>
      </c>
      <c r="S4447">
        <f t="shared" si="1115"/>
        <v>0</v>
      </c>
      <c r="T4447">
        <f t="shared" si="1116"/>
        <v>0</v>
      </c>
      <c r="U4447">
        <v>1</v>
      </c>
      <c r="V4447">
        <f t="shared" si="1117"/>
        <v>0.26484560946042901</v>
      </c>
      <c r="W4447">
        <f t="shared" si="1118"/>
        <v>0.56582707465179805</v>
      </c>
      <c r="X4447">
        <f t="shared" si="1119"/>
        <v>0.54045197792960809</v>
      </c>
      <c r="Y4447">
        <f t="shared" si="1120"/>
        <v>0</v>
      </c>
      <c r="Z4447" t="s">
        <v>4479</v>
      </c>
    </row>
    <row r="4448" spans="1:26" x14ac:dyDescent="0.25">
      <c r="A4448" t="s">
        <v>45</v>
      </c>
      <c r="B4448" t="s">
        <v>38</v>
      </c>
      <c r="C4448" t="s">
        <v>35</v>
      </c>
      <c r="D4448">
        <v>0</v>
      </c>
      <c r="F4448">
        <v>1</v>
      </c>
      <c r="G4448">
        <v>98</v>
      </c>
      <c r="H4448">
        <f t="shared" si="1105"/>
        <v>1</v>
      </c>
      <c r="I4448">
        <f t="shared" si="1106"/>
        <v>0</v>
      </c>
      <c r="J4448">
        <f t="shared" si="1107"/>
        <v>0</v>
      </c>
      <c r="K4448">
        <f t="shared" si="1108"/>
        <v>1</v>
      </c>
      <c r="L4448">
        <f t="shared" si="1109"/>
        <v>0</v>
      </c>
      <c r="M4448">
        <f t="shared" si="1110"/>
        <v>0</v>
      </c>
      <c r="N4448">
        <f t="shared" si="1111"/>
        <v>0</v>
      </c>
      <c r="O4448">
        <f t="shared" si="1112"/>
        <v>1</v>
      </c>
      <c r="P4448">
        <v>63</v>
      </c>
      <c r="Q4448">
        <f t="shared" si="1113"/>
        <v>0</v>
      </c>
      <c r="R4448">
        <f t="shared" si="1114"/>
        <v>0</v>
      </c>
      <c r="S4448">
        <f t="shared" si="1115"/>
        <v>1</v>
      </c>
      <c r="T4448">
        <f t="shared" si="1116"/>
        <v>0</v>
      </c>
      <c r="U4448">
        <v>0</v>
      </c>
      <c r="V4448">
        <f t="shared" si="1117"/>
        <v>9.7716543698142644E-2</v>
      </c>
      <c r="W4448">
        <f t="shared" si="1118"/>
        <v>0.52440971595385311</v>
      </c>
      <c r="X4448">
        <f t="shared" si="1119"/>
        <v>9.5485229123110204E-3</v>
      </c>
      <c r="Y4448">
        <f t="shared" si="1120"/>
        <v>0</v>
      </c>
      <c r="Z4448" t="s">
        <v>4480</v>
      </c>
    </row>
    <row r="4449" spans="1:26" x14ac:dyDescent="0.25">
      <c r="A4449" t="s">
        <v>26</v>
      </c>
      <c r="B4449" t="s">
        <v>27</v>
      </c>
      <c r="C4449" t="s">
        <v>35</v>
      </c>
      <c r="D4449">
        <v>1</v>
      </c>
      <c r="F4449">
        <v>1</v>
      </c>
      <c r="G4449">
        <v>79.900000000000006</v>
      </c>
      <c r="H4449">
        <f t="shared" si="1105"/>
        <v>0</v>
      </c>
      <c r="I4449">
        <f t="shared" si="1106"/>
        <v>1</v>
      </c>
      <c r="J4449">
        <f t="shared" si="1107"/>
        <v>0</v>
      </c>
      <c r="K4449">
        <f t="shared" si="1108"/>
        <v>1</v>
      </c>
      <c r="L4449">
        <f t="shared" si="1109"/>
        <v>0</v>
      </c>
      <c r="M4449">
        <f t="shared" si="1110"/>
        <v>1</v>
      </c>
      <c r="N4449">
        <f t="shared" si="1111"/>
        <v>0</v>
      </c>
      <c r="O4449">
        <f t="shared" si="1112"/>
        <v>0</v>
      </c>
      <c r="P4449">
        <v>3</v>
      </c>
      <c r="Q4449">
        <f t="shared" si="1113"/>
        <v>1</v>
      </c>
      <c r="R4449">
        <f t="shared" si="1114"/>
        <v>0</v>
      </c>
      <c r="S4449">
        <f t="shared" si="1115"/>
        <v>0</v>
      </c>
      <c r="T4449">
        <f t="shared" si="1116"/>
        <v>0</v>
      </c>
      <c r="U4449">
        <v>1</v>
      </c>
      <c r="V4449">
        <f t="shared" si="1117"/>
        <v>0.52396343993948846</v>
      </c>
      <c r="W4449">
        <f t="shared" si="1118"/>
        <v>0.62807408310731583</v>
      </c>
      <c r="X4449">
        <f t="shared" si="1119"/>
        <v>0.22661080651424501</v>
      </c>
      <c r="Y4449">
        <f t="shared" si="1120"/>
        <v>1</v>
      </c>
      <c r="Z4449" t="s">
        <v>4481</v>
      </c>
    </row>
    <row r="4450" spans="1:26" x14ac:dyDescent="0.25">
      <c r="A4450" t="s">
        <v>26</v>
      </c>
      <c r="B4450" t="s">
        <v>27</v>
      </c>
      <c r="C4450" t="s">
        <v>35</v>
      </c>
      <c r="D4450">
        <v>0</v>
      </c>
      <c r="F4450">
        <v>1</v>
      </c>
      <c r="G4450">
        <v>107.7</v>
      </c>
      <c r="H4450">
        <f t="shared" si="1105"/>
        <v>1</v>
      </c>
      <c r="I4450">
        <f t="shared" si="1106"/>
        <v>0</v>
      </c>
      <c r="J4450">
        <f t="shared" si="1107"/>
        <v>0</v>
      </c>
      <c r="K4450">
        <f t="shared" si="1108"/>
        <v>1</v>
      </c>
      <c r="L4450">
        <f t="shared" si="1109"/>
        <v>0</v>
      </c>
      <c r="M4450">
        <f t="shared" si="1110"/>
        <v>1</v>
      </c>
      <c r="N4450">
        <f t="shared" si="1111"/>
        <v>0</v>
      </c>
      <c r="O4450">
        <f t="shared" si="1112"/>
        <v>0</v>
      </c>
      <c r="P4450">
        <v>68</v>
      </c>
      <c r="Q4450">
        <f t="shared" si="1113"/>
        <v>1</v>
      </c>
      <c r="R4450">
        <f t="shared" si="1114"/>
        <v>0</v>
      </c>
      <c r="S4450">
        <f t="shared" si="1115"/>
        <v>0</v>
      </c>
      <c r="T4450">
        <f t="shared" si="1116"/>
        <v>0</v>
      </c>
      <c r="U4450">
        <v>0</v>
      </c>
      <c r="V4450">
        <f t="shared" si="1117"/>
        <v>0.58099662952704711</v>
      </c>
      <c r="W4450">
        <f t="shared" si="1118"/>
        <v>0.64129669852029192</v>
      </c>
      <c r="X4450">
        <f t="shared" si="1119"/>
        <v>0.33755708352178881</v>
      </c>
      <c r="Y4450">
        <f t="shared" si="1120"/>
        <v>1</v>
      </c>
      <c r="Z4450" t="s">
        <v>4482</v>
      </c>
    </row>
    <row r="4451" spans="1:26" x14ac:dyDescent="0.25">
      <c r="A4451" t="s">
        <v>26</v>
      </c>
      <c r="B4451" t="s">
        <v>27</v>
      </c>
      <c r="C4451" t="s">
        <v>35</v>
      </c>
      <c r="D4451">
        <v>1</v>
      </c>
      <c r="F4451">
        <v>1</v>
      </c>
      <c r="G4451">
        <v>99.7</v>
      </c>
      <c r="H4451">
        <f t="shared" si="1105"/>
        <v>0</v>
      </c>
      <c r="I4451">
        <f t="shared" si="1106"/>
        <v>1</v>
      </c>
      <c r="J4451">
        <f t="shared" si="1107"/>
        <v>0</v>
      </c>
      <c r="K4451">
        <f t="shared" si="1108"/>
        <v>1</v>
      </c>
      <c r="L4451">
        <f t="shared" si="1109"/>
        <v>0</v>
      </c>
      <c r="M4451">
        <f t="shared" si="1110"/>
        <v>1</v>
      </c>
      <c r="N4451">
        <f t="shared" si="1111"/>
        <v>0</v>
      </c>
      <c r="O4451">
        <f t="shared" si="1112"/>
        <v>0</v>
      </c>
      <c r="P4451">
        <v>30</v>
      </c>
      <c r="Q4451">
        <f t="shared" si="1113"/>
        <v>1</v>
      </c>
      <c r="R4451">
        <f t="shared" si="1114"/>
        <v>0</v>
      </c>
      <c r="S4451">
        <f t="shared" si="1115"/>
        <v>0</v>
      </c>
      <c r="T4451">
        <f t="shared" si="1116"/>
        <v>0</v>
      </c>
      <c r="U4451">
        <v>1</v>
      </c>
      <c r="V4451">
        <f t="shared" si="1117"/>
        <v>0.55483273711821035</v>
      </c>
      <c r="W4451">
        <f t="shared" si="1118"/>
        <v>0.63525609442167963</v>
      </c>
      <c r="X4451">
        <f t="shared" si="1119"/>
        <v>0.1981738919416644</v>
      </c>
      <c r="Y4451">
        <f t="shared" si="1120"/>
        <v>1</v>
      </c>
      <c r="Z4451" t="s">
        <v>4483</v>
      </c>
    </row>
    <row r="4452" spans="1:26" x14ac:dyDescent="0.25">
      <c r="A4452" t="s">
        <v>45</v>
      </c>
      <c r="B4452" t="s">
        <v>27</v>
      </c>
      <c r="C4452" t="s">
        <v>35</v>
      </c>
      <c r="D4452">
        <v>0</v>
      </c>
      <c r="F4452">
        <v>1</v>
      </c>
      <c r="G4452">
        <v>104.7</v>
      </c>
      <c r="H4452">
        <f t="shared" si="1105"/>
        <v>1</v>
      </c>
      <c r="I4452">
        <f t="shared" si="1106"/>
        <v>0</v>
      </c>
      <c r="J4452">
        <f t="shared" si="1107"/>
        <v>0</v>
      </c>
      <c r="K4452">
        <f t="shared" si="1108"/>
        <v>1</v>
      </c>
      <c r="L4452">
        <f t="shared" si="1109"/>
        <v>0</v>
      </c>
      <c r="M4452">
        <f t="shared" si="1110"/>
        <v>0</v>
      </c>
      <c r="N4452">
        <f t="shared" si="1111"/>
        <v>0</v>
      </c>
      <c r="O4452">
        <f t="shared" si="1112"/>
        <v>1</v>
      </c>
      <c r="P4452">
        <v>60</v>
      </c>
      <c r="Q4452">
        <f t="shared" si="1113"/>
        <v>1</v>
      </c>
      <c r="R4452">
        <f t="shared" si="1114"/>
        <v>0</v>
      </c>
      <c r="S4452">
        <f t="shared" si="1115"/>
        <v>0</v>
      </c>
      <c r="T4452">
        <f t="shared" si="1116"/>
        <v>0</v>
      </c>
      <c r="U4452">
        <v>0</v>
      </c>
      <c r="V4452">
        <f t="shared" si="1117"/>
        <v>0.22637594033818301</v>
      </c>
      <c r="W4452">
        <f t="shared" si="1118"/>
        <v>0.55635353230901596</v>
      </c>
      <c r="X4452">
        <f t="shared" si="1119"/>
        <v>5.124606636399659E-2</v>
      </c>
      <c r="Y4452">
        <f t="shared" si="1120"/>
        <v>0</v>
      </c>
      <c r="Z4452" t="s">
        <v>4484</v>
      </c>
    </row>
    <row r="4453" spans="1:26" x14ac:dyDescent="0.25">
      <c r="A4453" t="s">
        <v>26</v>
      </c>
      <c r="B4453" t="s">
        <v>38</v>
      </c>
      <c r="C4453" t="s">
        <v>25</v>
      </c>
      <c r="D4453">
        <v>0</v>
      </c>
      <c r="F4453">
        <v>1</v>
      </c>
      <c r="G4453">
        <v>58.6</v>
      </c>
      <c r="H4453">
        <f t="shared" si="1105"/>
        <v>1</v>
      </c>
      <c r="I4453">
        <f t="shared" si="1106"/>
        <v>0</v>
      </c>
      <c r="J4453">
        <f t="shared" si="1107"/>
        <v>1</v>
      </c>
      <c r="K4453">
        <f t="shared" si="1108"/>
        <v>0</v>
      </c>
      <c r="L4453">
        <f t="shared" si="1109"/>
        <v>0</v>
      </c>
      <c r="M4453">
        <f t="shared" si="1110"/>
        <v>1</v>
      </c>
      <c r="N4453">
        <f t="shared" si="1111"/>
        <v>0</v>
      </c>
      <c r="O4453">
        <f t="shared" si="1112"/>
        <v>0</v>
      </c>
      <c r="P4453">
        <v>15</v>
      </c>
      <c r="Q4453">
        <f t="shared" si="1113"/>
        <v>0</v>
      </c>
      <c r="R4453">
        <f t="shared" si="1114"/>
        <v>0</v>
      </c>
      <c r="S4453">
        <f t="shared" si="1115"/>
        <v>1</v>
      </c>
      <c r="T4453">
        <f t="shared" si="1116"/>
        <v>0</v>
      </c>
      <c r="U4453">
        <v>1</v>
      </c>
      <c r="V4453">
        <f t="shared" si="1117"/>
        <v>0.36767866500791757</v>
      </c>
      <c r="W4453">
        <f t="shared" si="1118"/>
        <v>0.59089794319968125</v>
      </c>
      <c r="X4453">
        <f t="shared" si="1119"/>
        <v>0.39983027068616933</v>
      </c>
      <c r="Y4453">
        <f t="shared" si="1120"/>
        <v>1</v>
      </c>
      <c r="Z4453" t="s">
        <v>4485</v>
      </c>
    </row>
    <row r="4454" spans="1:26" x14ac:dyDescent="0.25">
      <c r="A4454" t="s">
        <v>26</v>
      </c>
      <c r="B4454" t="s">
        <v>33</v>
      </c>
      <c r="C4454" t="s">
        <v>35</v>
      </c>
      <c r="D4454">
        <v>1</v>
      </c>
      <c r="F4454">
        <v>1</v>
      </c>
      <c r="G4454">
        <v>93.9</v>
      </c>
      <c r="H4454">
        <f t="shared" si="1105"/>
        <v>0</v>
      </c>
      <c r="I4454">
        <f t="shared" si="1106"/>
        <v>1</v>
      </c>
      <c r="J4454">
        <f t="shared" si="1107"/>
        <v>0</v>
      </c>
      <c r="K4454">
        <f t="shared" si="1108"/>
        <v>1</v>
      </c>
      <c r="L4454">
        <f t="shared" si="1109"/>
        <v>0</v>
      </c>
      <c r="M4454">
        <f t="shared" si="1110"/>
        <v>1</v>
      </c>
      <c r="N4454">
        <f t="shared" si="1111"/>
        <v>0</v>
      </c>
      <c r="O4454">
        <f t="shared" si="1112"/>
        <v>0</v>
      </c>
      <c r="P4454">
        <v>45</v>
      </c>
      <c r="Q4454">
        <f t="shared" si="1113"/>
        <v>0</v>
      </c>
      <c r="R4454">
        <f t="shared" si="1114"/>
        <v>0</v>
      </c>
      <c r="S4454">
        <f t="shared" si="1115"/>
        <v>0</v>
      </c>
      <c r="T4454">
        <f t="shared" si="1116"/>
        <v>1</v>
      </c>
      <c r="U4454">
        <v>0</v>
      </c>
      <c r="V4454">
        <f t="shared" si="1117"/>
        <v>0.40415870272411614</v>
      </c>
      <c r="W4454">
        <f t="shared" si="1118"/>
        <v>0.5996864217864003</v>
      </c>
      <c r="X4454">
        <f t="shared" si="1119"/>
        <v>0.16334425698764049</v>
      </c>
      <c r="Y4454">
        <f t="shared" si="1120"/>
        <v>1</v>
      </c>
      <c r="Z4454" t="s">
        <v>4486</v>
      </c>
    </row>
    <row r="4455" spans="1:26" x14ac:dyDescent="0.25">
      <c r="A4455" t="s">
        <v>45</v>
      </c>
      <c r="B4455" t="s">
        <v>38</v>
      </c>
      <c r="C4455" t="s">
        <v>25</v>
      </c>
      <c r="D4455">
        <v>0</v>
      </c>
      <c r="F4455">
        <v>1</v>
      </c>
      <c r="G4455">
        <v>86.45</v>
      </c>
      <c r="H4455">
        <f t="shared" si="1105"/>
        <v>1</v>
      </c>
      <c r="I4455">
        <f t="shared" si="1106"/>
        <v>0</v>
      </c>
      <c r="J4455">
        <f t="shared" si="1107"/>
        <v>1</v>
      </c>
      <c r="K4455">
        <f t="shared" si="1108"/>
        <v>0</v>
      </c>
      <c r="L4455">
        <f t="shared" si="1109"/>
        <v>0</v>
      </c>
      <c r="M4455">
        <f t="shared" si="1110"/>
        <v>0</v>
      </c>
      <c r="N4455">
        <f t="shared" si="1111"/>
        <v>0</v>
      </c>
      <c r="O4455">
        <f t="shared" si="1112"/>
        <v>1</v>
      </c>
      <c r="P4455">
        <v>70</v>
      </c>
      <c r="Q4455">
        <f t="shared" si="1113"/>
        <v>0</v>
      </c>
      <c r="R4455">
        <f t="shared" si="1114"/>
        <v>0</v>
      </c>
      <c r="S4455">
        <f t="shared" si="1115"/>
        <v>1</v>
      </c>
      <c r="T4455">
        <f t="shared" si="1116"/>
        <v>0</v>
      </c>
      <c r="U4455">
        <v>0</v>
      </c>
      <c r="V4455">
        <f t="shared" si="1117"/>
        <v>6.6018004572918926E-2</v>
      </c>
      <c r="W4455">
        <f t="shared" si="1118"/>
        <v>0.51649850935158248</v>
      </c>
      <c r="X4455">
        <f t="shared" si="1119"/>
        <v>4.3583769277899444E-3</v>
      </c>
      <c r="Y4455">
        <f t="shared" si="1120"/>
        <v>0</v>
      </c>
      <c r="Z4455" t="s">
        <v>4487</v>
      </c>
    </row>
    <row r="4456" spans="1:26" x14ac:dyDescent="0.25">
      <c r="A4456" t="s">
        <v>26</v>
      </c>
      <c r="B4456" t="s">
        <v>27</v>
      </c>
      <c r="C4456" t="s">
        <v>35</v>
      </c>
      <c r="D4456">
        <v>0</v>
      </c>
      <c r="F4456">
        <v>1</v>
      </c>
      <c r="G4456">
        <v>98.5</v>
      </c>
      <c r="H4456">
        <f t="shared" si="1105"/>
        <v>1</v>
      </c>
      <c r="I4456">
        <f t="shared" si="1106"/>
        <v>0</v>
      </c>
      <c r="J4456">
        <f t="shared" si="1107"/>
        <v>0</v>
      </c>
      <c r="K4456">
        <f t="shared" si="1108"/>
        <v>1</v>
      </c>
      <c r="L4456">
        <f t="shared" si="1109"/>
        <v>0</v>
      </c>
      <c r="M4456">
        <f t="shared" si="1110"/>
        <v>1</v>
      </c>
      <c r="N4456">
        <f t="shared" si="1111"/>
        <v>0</v>
      </c>
      <c r="O4456">
        <f t="shared" si="1112"/>
        <v>0</v>
      </c>
      <c r="P4456">
        <v>10</v>
      </c>
      <c r="Q4456">
        <f t="shared" si="1113"/>
        <v>1</v>
      </c>
      <c r="R4456">
        <f t="shared" si="1114"/>
        <v>0</v>
      </c>
      <c r="S4456">
        <f t="shared" si="1115"/>
        <v>0</v>
      </c>
      <c r="T4456">
        <f t="shared" si="1116"/>
        <v>0</v>
      </c>
      <c r="U4456">
        <v>1</v>
      </c>
      <c r="V4456">
        <f t="shared" si="1117"/>
        <v>0.54809870136177452</v>
      </c>
      <c r="W4456">
        <f t="shared" si="1118"/>
        <v>0.63369436280036628</v>
      </c>
      <c r="X4456">
        <f t="shared" si="1119"/>
        <v>0.20421478371091464</v>
      </c>
      <c r="Y4456">
        <f t="shared" si="1120"/>
        <v>1</v>
      </c>
      <c r="Z4456" t="s">
        <v>4488</v>
      </c>
    </row>
    <row r="4457" spans="1:26" x14ac:dyDescent="0.25">
      <c r="A4457" t="s">
        <v>26</v>
      </c>
      <c r="B4457" t="s">
        <v>30</v>
      </c>
      <c r="C4457" t="s">
        <v>23</v>
      </c>
      <c r="D4457">
        <v>0</v>
      </c>
      <c r="F4457">
        <v>1</v>
      </c>
      <c r="G4457">
        <v>19.399999999999999</v>
      </c>
      <c r="H4457">
        <f t="shared" si="1105"/>
        <v>1</v>
      </c>
      <c r="I4457">
        <f t="shared" si="1106"/>
        <v>0</v>
      </c>
      <c r="J4457">
        <f t="shared" si="1107"/>
        <v>0</v>
      </c>
      <c r="K4457">
        <f t="shared" si="1108"/>
        <v>0</v>
      </c>
      <c r="L4457">
        <f t="shared" si="1109"/>
        <v>1</v>
      </c>
      <c r="M4457">
        <f t="shared" si="1110"/>
        <v>1</v>
      </c>
      <c r="N4457">
        <f t="shared" si="1111"/>
        <v>0</v>
      </c>
      <c r="O4457">
        <f t="shared" si="1112"/>
        <v>0</v>
      </c>
      <c r="P4457">
        <v>4</v>
      </c>
      <c r="Q4457">
        <f t="shared" si="1113"/>
        <v>0</v>
      </c>
      <c r="R4457">
        <f t="shared" si="1114"/>
        <v>1</v>
      </c>
      <c r="S4457">
        <f t="shared" si="1115"/>
        <v>0</v>
      </c>
      <c r="T4457">
        <f t="shared" si="1116"/>
        <v>0</v>
      </c>
      <c r="U4457">
        <v>0</v>
      </c>
      <c r="V4457">
        <f t="shared" si="1117"/>
        <v>0.25928086526379329</v>
      </c>
      <c r="W4457">
        <f t="shared" si="1118"/>
        <v>0.5644595043463404</v>
      </c>
      <c r="X4457">
        <f t="shared" si="1119"/>
        <v>6.7226567091941331E-2</v>
      </c>
      <c r="Y4457">
        <f t="shared" si="1120"/>
        <v>0</v>
      </c>
      <c r="Z4457" t="s">
        <v>4489</v>
      </c>
    </row>
    <row r="4458" spans="1:26" x14ac:dyDescent="0.25">
      <c r="A4458" t="s">
        <v>26</v>
      </c>
      <c r="B4458" t="s">
        <v>30</v>
      </c>
      <c r="C4458" t="s">
        <v>25</v>
      </c>
      <c r="D4458">
        <v>0</v>
      </c>
      <c r="F4458">
        <v>1</v>
      </c>
      <c r="G4458">
        <v>50.45</v>
      </c>
      <c r="H4458">
        <f t="shared" si="1105"/>
        <v>1</v>
      </c>
      <c r="I4458">
        <f t="shared" si="1106"/>
        <v>0</v>
      </c>
      <c r="J4458">
        <f t="shared" si="1107"/>
        <v>1</v>
      </c>
      <c r="K4458">
        <f t="shared" si="1108"/>
        <v>0</v>
      </c>
      <c r="L4458">
        <f t="shared" si="1109"/>
        <v>0</v>
      </c>
      <c r="M4458">
        <f t="shared" si="1110"/>
        <v>1</v>
      </c>
      <c r="N4458">
        <f t="shared" si="1111"/>
        <v>0</v>
      </c>
      <c r="O4458">
        <f t="shared" si="1112"/>
        <v>0</v>
      </c>
      <c r="P4458">
        <v>1</v>
      </c>
      <c r="Q4458">
        <f t="shared" si="1113"/>
        <v>0</v>
      </c>
      <c r="R4458">
        <f t="shared" si="1114"/>
        <v>1</v>
      </c>
      <c r="S4458">
        <f t="shared" si="1115"/>
        <v>0</v>
      </c>
      <c r="T4458">
        <f t="shared" si="1116"/>
        <v>0</v>
      </c>
      <c r="U4458">
        <v>1</v>
      </c>
      <c r="V4458">
        <f t="shared" si="1117"/>
        <v>0.33641774502636512</v>
      </c>
      <c r="W4458">
        <f t="shared" si="1118"/>
        <v>0.58332008878833475</v>
      </c>
      <c r="X4458">
        <f t="shared" si="1119"/>
        <v>0.44034140911589414</v>
      </c>
      <c r="Y4458">
        <f t="shared" si="1120"/>
        <v>1</v>
      </c>
      <c r="Z4458" t="s">
        <v>4490</v>
      </c>
    </row>
    <row r="4459" spans="1:26" x14ac:dyDescent="0.25">
      <c r="A4459" t="s">
        <v>45</v>
      </c>
      <c r="B4459" t="s">
        <v>38</v>
      </c>
      <c r="C4459" t="s">
        <v>23</v>
      </c>
      <c r="D4459">
        <v>0</v>
      </c>
      <c r="F4459">
        <v>1</v>
      </c>
      <c r="G4459">
        <v>24.95</v>
      </c>
      <c r="H4459">
        <f t="shared" si="1105"/>
        <v>1</v>
      </c>
      <c r="I4459">
        <f t="shared" si="1106"/>
        <v>0</v>
      </c>
      <c r="J4459">
        <f t="shared" si="1107"/>
        <v>0</v>
      </c>
      <c r="K4459">
        <f t="shared" si="1108"/>
        <v>0</v>
      </c>
      <c r="L4459">
        <f t="shared" si="1109"/>
        <v>1</v>
      </c>
      <c r="M4459">
        <f t="shared" si="1110"/>
        <v>0</v>
      </c>
      <c r="N4459">
        <f t="shared" si="1111"/>
        <v>0</v>
      </c>
      <c r="O4459">
        <f t="shared" si="1112"/>
        <v>1</v>
      </c>
      <c r="P4459">
        <v>68</v>
      </c>
      <c r="Q4459">
        <f t="shared" si="1113"/>
        <v>0</v>
      </c>
      <c r="R4459">
        <f t="shared" si="1114"/>
        <v>0</v>
      </c>
      <c r="S4459">
        <f t="shared" si="1115"/>
        <v>1</v>
      </c>
      <c r="T4459">
        <f t="shared" si="1116"/>
        <v>0</v>
      </c>
      <c r="U4459">
        <v>0</v>
      </c>
      <c r="V4459">
        <f t="shared" si="1117"/>
        <v>-5.859211251753596E-2</v>
      </c>
      <c r="W4459">
        <f t="shared" si="1118"/>
        <v>0.48535616103269758</v>
      </c>
      <c r="X4459">
        <f t="shared" si="1119"/>
        <v>3.4330356492675942E-3</v>
      </c>
      <c r="Y4459">
        <f t="shared" si="1120"/>
        <v>0</v>
      </c>
      <c r="Z4459" t="s">
        <v>4491</v>
      </c>
    </row>
    <row r="4460" spans="1:26" x14ac:dyDescent="0.25">
      <c r="A4460" t="s">
        <v>26</v>
      </c>
      <c r="B4460" t="s">
        <v>33</v>
      </c>
      <c r="C4460" t="s">
        <v>35</v>
      </c>
      <c r="D4460">
        <v>0</v>
      </c>
      <c r="F4460">
        <v>1</v>
      </c>
      <c r="G4460">
        <v>75</v>
      </c>
      <c r="H4460">
        <f t="shared" si="1105"/>
        <v>1</v>
      </c>
      <c r="I4460">
        <f t="shared" si="1106"/>
        <v>0</v>
      </c>
      <c r="J4460">
        <f t="shared" si="1107"/>
        <v>0</v>
      </c>
      <c r="K4460">
        <f t="shared" si="1108"/>
        <v>1</v>
      </c>
      <c r="L4460">
        <f t="shared" si="1109"/>
        <v>0</v>
      </c>
      <c r="M4460">
        <f t="shared" si="1110"/>
        <v>1</v>
      </c>
      <c r="N4460">
        <f t="shared" si="1111"/>
        <v>0</v>
      </c>
      <c r="O4460">
        <f t="shared" si="1112"/>
        <v>0</v>
      </c>
      <c r="P4460">
        <v>22</v>
      </c>
      <c r="Q4460">
        <f t="shared" si="1113"/>
        <v>0</v>
      </c>
      <c r="R4460">
        <f t="shared" si="1114"/>
        <v>0</v>
      </c>
      <c r="S4460">
        <f t="shared" si="1115"/>
        <v>0</v>
      </c>
      <c r="T4460">
        <f t="shared" si="1116"/>
        <v>1</v>
      </c>
      <c r="U4460">
        <v>0</v>
      </c>
      <c r="V4460">
        <f t="shared" si="1117"/>
        <v>0.37955572467790999</v>
      </c>
      <c r="W4460">
        <f t="shared" si="1118"/>
        <v>0.59376594466127308</v>
      </c>
      <c r="X4460">
        <f t="shared" si="1119"/>
        <v>0.14406254813577341</v>
      </c>
      <c r="Y4460">
        <f t="shared" si="1120"/>
        <v>1</v>
      </c>
      <c r="Z4460" t="s">
        <v>4492</v>
      </c>
    </row>
    <row r="4461" spans="1:26" x14ac:dyDescent="0.25">
      <c r="A4461" t="s">
        <v>26</v>
      </c>
      <c r="B4461" t="s">
        <v>27</v>
      </c>
      <c r="C4461" t="s">
        <v>35</v>
      </c>
      <c r="D4461">
        <v>0</v>
      </c>
      <c r="F4461">
        <v>1</v>
      </c>
      <c r="G4461">
        <v>94.65</v>
      </c>
      <c r="H4461">
        <f t="shared" si="1105"/>
        <v>1</v>
      </c>
      <c r="I4461">
        <f t="shared" si="1106"/>
        <v>0</v>
      </c>
      <c r="J4461">
        <f t="shared" si="1107"/>
        <v>0</v>
      </c>
      <c r="K4461">
        <f t="shared" si="1108"/>
        <v>1</v>
      </c>
      <c r="L4461">
        <f t="shared" si="1109"/>
        <v>0</v>
      </c>
      <c r="M4461">
        <f t="shared" si="1110"/>
        <v>1</v>
      </c>
      <c r="N4461">
        <f t="shared" si="1111"/>
        <v>0</v>
      </c>
      <c r="O4461">
        <f t="shared" si="1112"/>
        <v>0</v>
      </c>
      <c r="P4461">
        <v>38</v>
      </c>
      <c r="Q4461">
        <f t="shared" si="1113"/>
        <v>1</v>
      </c>
      <c r="R4461">
        <f t="shared" si="1114"/>
        <v>0</v>
      </c>
      <c r="S4461">
        <f t="shared" si="1115"/>
        <v>0</v>
      </c>
      <c r="T4461">
        <f t="shared" si="1116"/>
        <v>0</v>
      </c>
      <c r="U4461">
        <v>1</v>
      </c>
      <c r="V4461">
        <f t="shared" si="1117"/>
        <v>0.5469595072822232</v>
      </c>
      <c r="W4461">
        <f t="shared" si="1118"/>
        <v>0.63342988619132667</v>
      </c>
      <c r="X4461">
        <f t="shared" si="1119"/>
        <v>0.20524568804196597</v>
      </c>
      <c r="Y4461">
        <f t="shared" si="1120"/>
        <v>1</v>
      </c>
      <c r="Z4461" t="s">
        <v>4493</v>
      </c>
    </row>
    <row r="4462" spans="1:26" x14ac:dyDescent="0.25">
      <c r="A4462" t="s">
        <v>26</v>
      </c>
      <c r="B4462" t="s">
        <v>38</v>
      </c>
      <c r="C4462" t="s">
        <v>35</v>
      </c>
      <c r="D4462">
        <v>0</v>
      </c>
      <c r="F4462">
        <v>1</v>
      </c>
      <c r="G4462">
        <v>100.25</v>
      </c>
      <c r="H4462">
        <f t="shared" si="1105"/>
        <v>1</v>
      </c>
      <c r="I4462">
        <f t="shared" si="1106"/>
        <v>0</v>
      </c>
      <c r="J4462">
        <f t="shared" si="1107"/>
        <v>0</v>
      </c>
      <c r="K4462">
        <f t="shared" si="1108"/>
        <v>1</v>
      </c>
      <c r="L4462">
        <f t="shared" si="1109"/>
        <v>0</v>
      </c>
      <c r="M4462">
        <f t="shared" si="1110"/>
        <v>1</v>
      </c>
      <c r="N4462">
        <f t="shared" si="1111"/>
        <v>0</v>
      </c>
      <c r="O4462">
        <f t="shared" si="1112"/>
        <v>0</v>
      </c>
      <c r="P4462">
        <v>1</v>
      </c>
      <c r="Q4462">
        <f t="shared" si="1113"/>
        <v>0</v>
      </c>
      <c r="R4462">
        <f t="shared" si="1114"/>
        <v>0</v>
      </c>
      <c r="S4462">
        <f t="shared" si="1115"/>
        <v>1</v>
      </c>
      <c r="T4462">
        <f t="shared" si="1116"/>
        <v>0</v>
      </c>
      <c r="U4462">
        <v>1</v>
      </c>
      <c r="V4462">
        <f t="shared" si="1117"/>
        <v>0.41892187385784579</v>
      </c>
      <c r="W4462">
        <f t="shared" si="1118"/>
        <v>0.60322523498688241</v>
      </c>
      <c r="X4462">
        <f t="shared" si="1119"/>
        <v>0.33765178868087736</v>
      </c>
      <c r="Y4462">
        <f t="shared" si="1120"/>
        <v>1</v>
      </c>
      <c r="Z4462" t="s">
        <v>4494</v>
      </c>
    </row>
    <row r="4463" spans="1:26" x14ac:dyDescent="0.25">
      <c r="A4463" t="s">
        <v>26</v>
      </c>
      <c r="B4463" t="s">
        <v>27</v>
      </c>
      <c r="C4463" t="s">
        <v>35</v>
      </c>
      <c r="D4463">
        <v>0</v>
      </c>
      <c r="F4463">
        <v>1</v>
      </c>
      <c r="G4463">
        <v>78.2</v>
      </c>
      <c r="H4463">
        <f t="shared" si="1105"/>
        <v>1</v>
      </c>
      <c r="I4463">
        <f t="shared" si="1106"/>
        <v>0</v>
      </c>
      <c r="J4463">
        <f t="shared" si="1107"/>
        <v>0</v>
      </c>
      <c r="K4463">
        <f t="shared" si="1108"/>
        <v>1</v>
      </c>
      <c r="L4463">
        <f t="shared" si="1109"/>
        <v>0</v>
      </c>
      <c r="M4463">
        <f t="shared" si="1110"/>
        <v>1</v>
      </c>
      <c r="N4463">
        <f t="shared" si="1111"/>
        <v>0</v>
      </c>
      <c r="O4463">
        <f t="shared" si="1112"/>
        <v>0</v>
      </c>
      <c r="P4463">
        <v>18</v>
      </c>
      <c r="Q4463">
        <f t="shared" si="1113"/>
        <v>1</v>
      </c>
      <c r="R4463">
        <f t="shared" si="1114"/>
        <v>0</v>
      </c>
      <c r="S4463">
        <f t="shared" si="1115"/>
        <v>0</v>
      </c>
      <c r="T4463">
        <f t="shared" si="1116"/>
        <v>0</v>
      </c>
      <c r="U4463">
        <v>0</v>
      </c>
      <c r="V4463">
        <f t="shared" si="1117"/>
        <v>0.52131304573727488</v>
      </c>
      <c r="W4463">
        <f t="shared" si="1118"/>
        <v>0.62745474902694487</v>
      </c>
      <c r="X4463">
        <f t="shared" si="1119"/>
        <v>0.27176729165587404</v>
      </c>
      <c r="Y4463">
        <f t="shared" si="1120"/>
        <v>1</v>
      </c>
      <c r="Z4463" t="s">
        <v>4495</v>
      </c>
    </row>
    <row r="4464" spans="1:26" x14ac:dyDescent="0.25">
      <c r="A4464" t="s">
        <v>26</v>
      </c>
      <c r="B4464" t="s">
        <v>27</v>
      </c>
      <c r="C4464" t="s">
        <v>35</v>
      </c>
      <c r="D4464">
        <v>0</v>
      </c>
      <c r="F4464">
        <v>1</v>
      </c>
      <c r="G4464">
        <v>94.2</v>
      </c>
      <c r="H4464">
        <f t="shared" si="1105"/>
        <v>1</v>
      </c>
      <c r="I4464">
        <f t="shared" si="1106"/>
        <v>0</v>
      </c>
      <c r="J4464">
        <f t="shared" si="1107"/>
        <v>0</v>
      </c>
      <c r="K4464">
        <f t="shared" si="1108"/>
        <v>1</v>
      </c>
      <c r="L4464">
        <f t="shared" si="1109"/>
        <v>0</v>
      </c>
      <c r="M4464">
        <f t="shared" si="1110"/>
        <v>1</v>
      </c>
      <c r="N4464">
        <f t="shared" si="1111"/>
        <v>0</v>
      </c>
      <c r="O4464">
        <f t="shared" si="1112"/>
        <v>0</v>
      </c>
      <c r="P4464">
        <v>29</v>
      </c>
      <c r="Q4464">
        <f t="shared" si="1113"/>
        <v>1</v>
      </c>
      <c r="R4464">
        <f t="shared" si="1114"/>
        <v>0</v>
      </c>
      <c r="S4464">
        <f t="shared" si="1115"/>
        <v>0</v>
      </c>
      <c r="T4464">
        <f t="shared" si="1116"/>
        <v>0</v>
      </c>
      <c r="U4464">
        <v>0</v>
      </c>
      <c r="V4464">
        <f t="shared" si="1117"/>
        <v>0.54625793234634312</v>
      </c>
      <c r="W4464">
        <f t="shared" si="1118"/>
        <v>0.63326696772666402</v>
      </c>
      <c r="X4464">
        <f t="shared" si="1119"/>
        <v>0.29839772865130199</v>
      </c>
      <c r="Y4464">
        <f t="shared" si="1120"/>
        <v>1</v>
      </c>
      <c r="Z4464" t="s">
        <v>4496</v>
      </c>
    </row>
    <row r="4465" spans="1:26" x14ac:dyDescent="0.25">
      <c r="A4465" t="s">
        <v>26</v>
      </c>
      <c r="B4465" t="s">
        <v>27</v>
      </c>
      <c r="C4465" t="s">
        <v>35</v>
      </c>
      <c r="D4465">
        <v>0</v>
      </c>
      <c r="F4465">
        <v>1</v>
      </c>
      <c r="G4465">
        <v>88.45</v>
      </c>
      <c r="H4465">
        <f t="shared" si="1105"/>
        <v>1</v>
      </c>
      <c r="I4465">
        <f t="shared" si="1106"/>
        <v>0</v>
      </c>
      <c r="J4465">
        <f t="shared" si="1107"/>
        <v>0</v>
      </c>
      <c r="K4465">
        <f t="shared" si="1108"/>
        <v>1</v>
      </c>
      <c r="L4465">
        <f t="shared" si="1109"/>
        <v>0</v>
      </c>
      <c r="M4465">
        <f t="shared" si="1110"/>
        <v>1</v>
      </c>
      <c r="N4465">
        <f t="shared" si="1111"/>
        <v>0</v>
      </c>
      <c r="O4465">
        <f t="shared" si="1112"/>
        <v>0</v>
      </c>
      <c r="P4465">
        <v>16</v>
      </c>
      <c r="Q4465">
        <f t="shared" si="1113"/>
        <v>1</v>
      </c>
      <c r="R4465">
        <f t="shared" si="1114"/>
        <v>0</v>
      </c>
      <c r="S4465">
        <f t="shared" si="1115"/>
        <v>0</v>
      </c>
      <c r="T4465">
        <f t="shared" si="1116"/>
        <v>0</v>
      </c>
      <c r="U4465">
        <v>1</v>
      </c>
      <c r="V4465">
        <f t="shared" si="1117"/>
        <v>0.53729336372120928</v>
      </c>
      <c r="W4465">
        <f t="shared" si="1118"/>
        <v>0.63118256082644686</v>
      </c>
      <c r="X4465">
        <f t="shared" si="1119"/>
        <v>0.21409743125643313</v>
      </c>
      <c r="Y4465">
        <f t="shared" si="1120"/>
        <v>1</v>
      </c>
      <c r="Z4465" t="s">
        <v>4497</v>
      </c>
    </row>
    <row r="4466" spans="1:26" x14ac:dyDescent="0.25">
      <c r="A4466" t="s">
        <v>26</v>
      </c>
      <c r="B4466" t="s">
        <v>27</v>
      </c>
      <c r="C4466" t="s">
        <v>35</v>
      </c>
      <c r="D4466">
        <v>0</v>
      </c>
      <c r="F4466">
        <v>1</v>
      </c>
      <c r="G4466">
        <v>69.849999999999994</v>
      </c>
      <c r="H4466">
        <f t="shared" si="1105"/>
        <v>1</v>
      </c>
      <c r="I4466">
        <f t="shared" si="1106"/>
        <v>0</v>
      </c>
      <c r="J4466">
        <f t="shared" si="1107"/>
        <v>0</v>
      </c>
      <c r="K4466">
        <f t="shared" si="1108"/>
        <v>1</v>
      </c>
      <c r="L4466">
        <f t="shared" si="1109"/>
        <v>0</v>
      </c>
      <c r="M4466">
        <f t="shared" si="1110"/>
        <v>1</v>
      </c>
      <c r="N4466">
        <f t="shared" si="1111"/>
        <v>0</v>
      </c>
      <c r="O4466">
        <f t="shared" si="1112"/>
        <v>0</v>
      </c>
      <c r="P4466">
        <v>1</v>
      </c>
      <c r="Q4466">
        <f t="shared" si="1113"/>
        <v>1</v>
      </c>
      <c r="R4466">
        <f t="shared" si="1114"/>
        <v>0</v>
      </c>
      <c r="S4466">
        <f t="shared" si="1115"/>
        <v>0</v>
      </c>
      <c r="T4466">
        <f t="shared" si="1116"/>
        <v>0</v>
      </c>
      <c r="U4466">
        <v>1</v>
      </c>
      <c r="V4466">
        <f t="shared" si="1117"/>
        <v>0.50829493303816742</v>
      </c>
      <c r="W4466">
        <f t="shared" si="1118"/>
        <v>0.62440668198927141</v>
      </c>
      <c r="X4466">
        <f t="shared" si="1119"/>
        <v>0.24177387287594027</v>
      </c>
      <c r="Y4466">
        <f t="shared" si="1120"/>
        <v>1</v>
      </c>
      <c r="Z4466" t="s">
        <v>4498</v>
      </c>
    </row>
    <row r="4467" spans="1:26" x14ac:dyDescent="0.25">
      <c r="A4467" t="s">
        <v>26</v>
      </c>
      <c r="B4467" t="s">
        <v>33</v>
      </c>
      <c r="C4467" t="s">
        <v>35</v>
      </c>
      <c r="D4467">
        <v>0</v>
      </c>
      <c r="F4467">
        <v>1</v>
      </c>
      <c r="G4467">
        <v>81.7</v>
      </c>
      <c r="H4467">
        <f t="shared" si="1105"/>
        <v>1</v>
      </c>
      <c r="I4467">
        <f t="shared" si="1106"/>
        <v>0</v>
      </c>
      <c r="J4467">
        <f t="shared" si="1107"/>
        <v>0</v>
      </c>
      <c r="K4467">
        <f t="shared" si="1108"/>
        <v>1</v>
      </c>
      <c r="L4467">
        <f t="shared" si="1109"/>
        <v>0</v>
      </c>
      <c r="M4467">
        <f t="shared" si="1110"/>
        <v>1</v>
      </c>
      <c r="N4467">
        <f t="shared" si="1111"/>
        <v>0</v>
      </c>
      <c r="O4467">
        <f t="shared" si="1112"/>
        <v>0</v>
      </c>
      <c r="P4467">
        <v>12</v>
      </c>
      <c r="Q4467">
        <f t="shared" si="1113"/>
        <v>0</v>
      </c>
      <c r="R4467">
        <f t="shared" si="1114"/>
        <v>0</v>
      </c>
      <c r="S4467">
        <f t="shared" si="1115"/>
        <v>0</v>
      </c>
      <c r="T4467">
        <f t="shared" si="1116"/>
        <v>1</v>
      </c>
      <c r="U4467">
        <v>1</v>
      </c>
      <c r="V4467">
        <f t="shared" si="1117"/>
        <v>0.3851382266847016</v>
      </c>
      <c r="W4467">
        <f t="shared" si="1118"/>
        <v>0.59511178054188207</v>
      </c>
      <c r="X4467">
        <f t="shared" si="1119"/>
        <v>0.37805500028443334</v>
      </c>
      <c r="Y4467">
        <f t="shared" si="1120"/>
        <v>1</v>
      </c>
      <c r="Z4467" t="s">
        <v>4499</v>
      </c>
    </row>
    <row r="4468" spans="1:26" x14ac:dyDescent="0.25">
      <c r="A4468" t="s">
        <v>29</v>
      </c>
      <c r="B4468" t="s">
        <v>27</v>
      </c>
      <c r="C4468" t="s">
        <v>25</v>
      </c>
      <c r="D4468">
        <v>0</v>
      </c>
      <c r="F4468">
        <v>1</v>
      </c>
      <c r="G4468">
        <v>50.05</v>
      </c>
      <c r="H4468">
        <f t="shared" si="1105"/>
        <v>1</v>
      </c>
      <c r="I4468">
        <f t="shared" si="1106"/>
        <v>0</v>
      </c>
      <c r="J4468">
        <f t="shared" si="1107"/>
        <v>1</v>
      </c>
      <c r="K4468">
        <f t="shared" si="1108"/>
        <v>0</v>
      </c>
      <c r="L4468">
        <f t="shared" si="1109"/>
        <v>0</v>
      </c>
      <c r="M4468">
        <f t="shared" si="1110"/>
        <v>0</v>
      </c>
      <c r="N4468">
        <f t="shared" si="1111"/>
        <v>1</v>
      </c>
      <c r="O4468">
        <f t="shared" si="1112"/>
        <v>0</v>
      </c>
      <c r="P4468">
        <v>31</v>
      </c>
      <c r="Q4468">
        <f t="shared" si="1113"/>
        <v>1</v>
      </c>
      <c r="R4468">
        <f t="shared" si="1114"/>
        <v>0</v>
      </c>
      <c r="S4468">
        <f t="shared" si="1115"/>
        <v>0</v>
      </c>
      <c r="T4468">
        <f t="shared" si="1116"/>
        <v>0</v>
      </c>
      <c r="U4468">
        <v>0</v>
      </c>
      <c r="V4468">
        <f t="shared" si="1117"/>
        <v>0.20597078731799606</v>
      </c>
      <c r="W4468">
        <f t="shared" si="1118"/>
        <v>0.55131142213150797</v>
      </c>
      <c r="X4468">
        <f t="shared" si="1119"/>
        <v>4.2423965228395165E-2</v>
      </c>
      <c r="Y4468">
        <f t="shared" si="1120"/>
        <v>0</v>
      </c>
      <c r="Z4468" t="s">
        <v>4500</v>
      </c>
    </row>
    <row r="4469" spans="1:26" x14ac:dyDescent="0.25">
      <c r="A4469" t="s">
        <v>26</v>
      </c>
      <c r="B4469" t="s">
        <v>27</v>
      </c>
      <c r="C4469" t="s">
        <v>35</v>
      </c>
      <c r="D4469">
        <v>0</v>
      </c>
      <c r="F4469">
        <v>1</v>
      </c>
      <c r="G4469">
        <v>79.900000000000006</v>
      </c>
      <c r="H4469">
        <f t="shared" si="1105"/>
        <v>1</v>
      </c>
      <c r="I4469">
        <f t="shared" si="1106"/>
        <v>0</v>
      </c>
      <c r="J4469">
        <f t="shared" si="1107"/>
        <v>0</v>
      </c>
      <c r="K4469">
        <f t="shared" si="1108"/>
        <v>1</v>
      </c>
      <c r="L4469">
        <f t="shared" si="1109"/>
        <v>0</v>
      </c>
      <c r="M4469">
        <f t="shared" si="1110"/>
        <v>1</v>
      </c>
      <c r="N4469">
        <f t="shared" si="1111"/>
        <v>0</v>
      </c>
      <c r="O4469">
        <f t="shared" si="1112"/>
        <v>0</v>
      </c>
      <c r="P4469">
        <v>4</v>
      </c>
      <c r="Q4469">
        <f t="shared" si="1113"/>
        <v>1</v>
      </c>
      <c r="R4469">
        <f t="shared" si="1114"/>
        <v>0</v>
      </c>
      <c r="S4469">
        <f t="shared" si="1115"/>
        <v>0</v>
      </c>
      <c r="T4469">
        <f t="shared" si="1116"/>
        <v>0</v>
      </c>
      <c r="U4469">
        <v>1</v>
      </c>
      <c r="V4469">
        <f t="shared" si="1117"/>
        <v>0.51910027067873277</v>
      </c>
      <c r="W4469">
        <f t="shared" si="1118"/>
        <v>0.62693735544945839</v>
      </c>
      <c r="X4469">
        <f t="shared" si="1119"/>
        <v>0.23126454966126808</v>
      </c>
      <c r="Y4469">
        <f t="shared" si="1120"/>
        <v>1</v>
      </c>
      <c r="Z4469" t="s">
        <v>4501</v>
      </c>
    </row>
    <row r="4470" spans="1:26" x14ac:dyDescent="0.25">
      <c r="A4470" t="s">
        <v>29</v>
      </c>
      <c r="B4470" t="s">
        <v>30</v>
      </c>
      <c r="C4470" t="s">
        <v>25</v>
      </c>
      <c r="D4470">
        <v>0</v>
      </c>
      <c r="F4470">
        <v>1</v>
      </c>
      <c r="G4470">
        <v>69.55</v>
      </c>
      <c r="H4470">
        <f t="shared" si="1105"/>
        <v>1</v>
      </c>
      <c r="I4470">
        <f t="shared" si="1106"/>
        <v>0</v>
      </c>
      <c r="J4470">
        <f t="shared" si="1107"/>
        <v>1</v>
      </c>
      <c r="K4470">
        <f t="shared" si="1108"/>
        <v>0</v>
      </c>
      <c r="L4470">
        <f t="shared" si="1109"/>
        <v>0</v>
      </c>
      <c r="M4470">
        <f t="shared" si="1110"/>
        <v>0</v>
      </c>
      <c r="N4470">
        <f t="shared" si="1111"/>
        <v>1</v>
      </c>
      <c r="O4470">
        <f t="shared" si="1112"/>
        <v>0</v>
      </c>
      <c r="P4470">
        <v>48</v>
      </c>
      <c r="Q4470">
        <f t="shared" si="1113"/>
        <v>0</v>
      </c>
      <c r="R4470">
        <f t="shared" si="1114"/>
        <v>1</v>
      </c>
      <c r="S4470">
        <f t="shared" si="1115"/>
        <v>0</v>
      </c>
      <c r="T4470">
        <f t="shared" si="1116"/>
        <v>0</v>
      </c>
      <c r="U4470">
        <v>0</v>
      </c>
      <c r="V4470">
        <f t="shared" si="1117"/>
        <v>9.4740854874491021E-2</v>
      </c>
      <c r="W4470">
        <f t="shared" si="1118"/>
        <v>0.52366751340245854</v>
      </c>
      <c r="X4470">
        <f t="shared" si="1119"/>
        <v>8.9758295823493695E-3</v>
      </c>
      <c r="Y4470">
        <f t="shared" si="1120"/>
        <v>0</v>
      </c>
      <c r="Z4470" t="s">
        <v>4502</v>
      </c>
    </row>
    <row r="4471" spans="1:26" x14ac:dyDescent="0.25">
      <c r="A4471" t="s">
        <v>26</v>
      </c>
      <c r="B4471" t="s">
        <v>38</v>
      </c>
      <c r="C4471" t="s">
        <v>23</v>
      </c>
      <c r="D4471">
        <v>0</v>
      </c>
      <c r="F4471">
        <v>1</v>
      </c>
      <c r="G4471">
        <v>25.4</v>
      </c>
      <c r="H4471">
        <f t="shared" si="1105"/>
        <v>1</v>
      </c>
      <c r="I4471">
        <f t="shared" si="1106"/>
        <v>0</v>
      </c>
      <c r="J4471">
        <f t="shared" si="1107"/>
        <v>0</v>
      </c>
      <c r="K4471">
        <f t="shared" si="1108"/>
        <v>0</v>
      </c>
      <c r="L4471">
        <f t="shared" si="1109"/>
        <v>1</v>
      </c>
      <c r="M4471">
        <f t="shared" si="1110"/>
        <v>1</v>
      </c>
      <c r="N4471">
        <f t="shared" si="1111"/>
        <v>0</v>
      </c>
      <c r="O4471">
        <f t="shared" si="1112"/>
        <v>0</v>
      </c>
      <c r="P4471">
        <v>15</v>
      </c>
      <c r="Q4471">
        <f t="shared" si="1113"/>
        <v>0</v>
      </c>
      <c r="R4471">
        <f t="shared" si="1114"/>
        <v>0</v>
      </c>
      <c r="S4471">
        <f t="shared" si="1115"/>
        <v>1</v>
      </c>
      <c r="T4471">
        <f t="shared" si="1116"/>
        <v>0</v>
      </c>
      <c r="U4471">
        <v>1</v>
      </c>
      <c r="V4471">
        <f t="shared" si="1117"/>
        <v>0.27349836700294961</v>
      </c>
      <c r="W4471">
        <f t="shared" si="1118"/>
        <v>0.56795154655212932</v>
      </c>
      <c r="X4471">
        <f t="shared" si="1119"/>
        <v>0.52780462274738094</v>
      </c>
      <c r="Y4471">
        <f t="shared" si="1120"/>
        <v>0</v>
      </c>
      <c r="Z4471" t="s">
        <v>4503</v>
      </c>
    </row>
    <row r="4472" spans="1:26" x14ac:dyDescent="0.25">
      <c r="A4472" t="s">
        <v>29</v>
      </c>
      <c r="B4472" t="s">
        <v>38</v>
      </c>
      <c r="C4472" t="s">
        <v>35</v>
      </c>
      <c r="D4472">
        <v>0</v>
      </c>
      <c r="F4472">
        <v>1</v>
      </c>
      <c r="G4472">
        <v>90.1</v>
      </c>
      <c r="H4472">
        <f t="shared" si="1105"/>
        <v>1</v>
      </c>
      <c r="I4472">
        <f t="shared" si="1106"/>
        <v>0</v>
      </c>
      <c r="J4472">
        <f t="shared" si="1107"/>
        <v>0</v>
      </c>
      <c r="K4472">
        <f t="shared" si="1108"/>
        <v>1</v>
      </c>
      <c r="L4472">
        <f t="shared" si="1109"/>
        <v>0</v>
      </c>
      <c r="M4472">
        <f t="shared" si="1110"/>
        <v>0</v>
      </c>
      <c r="N4472">
        <f t="shared" si="1111"/>
        <v>1</v>
      </c>
      <c r="O4472">
        <f t="shared" si="1112"/>
        <v>0</v>
      </c>
      <c r="P4472">
        <v>50</v>
      </c>
      <c r="Q4472">
        <f t="shared" si="1113"/>
        <v>0</v>
      </c>
      <c r="R4472">
        <f t="shared" si="1114"/>
        <v>0</v>
      </c>
      <c r="S4472">
        <f t="shared" si="1115"/>
        <v>1</v>
      </c>
      <c r="T4472">
        <f t="shared" si="1116"/>
        <v>0</v>
      </c>
      <c r="U4472">
        <v>0</v>
      </c>
      <c r="V4472">
        <f t="shared" si="1117"/>
        <v>0.12677944361301308</v>
      </c>
      <c r="W4472">
        <f t="shared" si="1118"/>
        <v>0.53165247632968327</v>
      </c>
      <c r="X4472">
        <f t="shared" si="1119"/>
        <v>1.6073027322825163E-2</v>
      </c>
      <c r="Y4472">
        <f t="shared" si="1120"/>
        <v>0</v>
      </c>
      <c r="Z4472" t="s">
        <v>4504</v>
      </c>
    </row>
    <row r="4473" spans="1:26" x14ac:dyDescent="0.25">
      <c r="A4473" t="s">
        <v>26</v>
      </c>
      <c r="B4473" t="s">
        <v>33</v>
      </c>
      <c r="C4473" t="s">
        <v>25</v>
      </c>
      <c r="D4473">
        <v>0</v>
      </c>
      <c r="F4473">
        <v>1</v>
      </c>
      <c r="G4473">
        <v>44.65</v>
      </c>
      <c r="H4473">
        <f t="shared" si="1105"/>
        <v>1</v>
      </c>
      <c r="I4473">
        <f t="shared" si="1106"/>
        <v>0</v>
      </c>
      <c r="J4473">
        <f t="shared" si="1107"/>
        <v>1</v>
      </c>
      <c r="K4473">
        <f t="shared" si="1108"/>
        <v>0</v>
      </c>
      <c r="L4473">
        <f t="shared" si="1109"/>
        <v>0</v>
      </c>
      <c r="M4473">
        <f t="shared" si="1110"/>
        <v>1</v>
      </c>
      <c r="N4473">
        <f t="shared" si="1111"/>
        <v>0</v>
      </c>
      <c r="O4473">
        <f t="shared" si="1112"/>
        <v>0</v>
      </c>
      <c r="P4473">
        <v>7</v>
      </c>
      <c r="Q4473">
        <f t="shared" si="1113"/>
        <v>0</v>
      </c>
      <c r="R4473">
        <f t="shared" si="1114"/>
        <v>0</v>
      </c>
      <c r="S4473">
        <f t="shared" si="1115"/>
        <v>0</v>
      </c>
      <c r="T4473">
        <f t="shared" si="1116"/>
        <v>1</v>
      </c>
      <c r="U4473">
        <v>0</v>
      </c>
      <c r="V4473">
        <f t="shared" si="1117"/>
        <v>0.3459298419956362</v>
      </c>
      <c r="W4473">
        <f t="shared" si="1118"/>
        <v>0.58563022947968135</v>
      </c>
      <c r="X4473">
        <f t="shared" si="1119"/>
        <v>0.11966745558312583</v>
      </c>
      <c r="Y4473">
        <f t="shared" si="1120"/>
        <v>1</v>
      </c>
      <c r="Z4473" t="s">
        <v>4505</v>
      </c>
    </row>
    <row r="4474" spans="1:26" x14ac:dyDescent="0.25">
      <c r="A4474" t="s">
        <v>26</v>
      </c>
      <c r="B4474" t="s">
        <v>33</v>
      </c>
      <c r="C4474" t="s">
        <v>35</v>
      </c>
      <c r="D4474">
        <v>1</v>
      </c>
      <c r="F4474">
        <v>1</v>
      </c>
      <c r="G4474">
        <v>83.75</v>
      </c>
      <c r="H4474">
        <f t="shared" si="1105"/>
        <v>0</v>
      </c>
      <c r="I4474">
        <f t="shared" si="1106"/>
        <v>1</v>
      </c>
      <c r="J4474">
        <f t="shared" si="1107"/>
        <v>0</v>
      </c>
      <c r="K4474">
        <f t="shared" si="1108"/>
        <v>1</v>
      </c>
      <c r="L4474">
        <f t="shared" si="1109"/>
        <v>0</v>
      </c>
      <c r="M4474">
        <f t="shared" si="1110"/>
        <v>1</v>
      </c>
      <c r="N4474">
        <f t="shared" si="1111"/>
        <v>0</v>
      </c>
      <c r="O4474">
        <f t="shared" si="1112"/>
        <v>0</v>
      </c>
      <c r="P4474">
        <v>41</v>
      </c>
      <c r="Q4474">
        <f t="shared" si="1113"/>
        <v>0</v>
      </c>
      <c r="R4474">
        <f t="shared" si="1114"/>
        <v>0</v>
      </c>
      <c r="S4474">
        <f t="shared" si="1115"/>
        <v>0</v>
      </c>
      <c r="T4474">
        <f t="shared" si="1116"/>
        <v>1</v>
      </c>
      <c r="U4474">
        <v>1</v>
      </c>
      <c r="V4474">
        <f t="shared" si="1117"/>
        <v>0.39319745954224417</v>
      </c>
      <c r="W4474">
        <f t="shared" si="1118"/>
        <v>0.5970521850376207</v>
      </c>
      <c r="X4474">
        <f t="shared" si="1119"/>
        <v>0.36820932310598642</v>
      </c>
      <c r="Y4474">
        <f t="shared" si="1120"/>
        <v>1</v>
      </c>
      <c r="Z4474" t="s">
        <v>4506</v>
      </c>
    </row>
    <row r="4475" spans="1:26" x14ac:dyDescent="0.25">
      <c r="A4475" t="s">
        <v>45</v>
      </c>
      <c r="B4475" t="s">
        <v>38</v>
      </c>
      <c r="C4475" t="s">
        <v>35</v>
      </c>
      <c r="D4475">
        <v>0</v>
      </c>
      <c r="F4475">
        <v>1</v>
      </c>
      <c r="G4475">
        <v>80.349999999999994</v>
      </c>
      <c r="H4475">
        <f t="shared" si="1105"/>
        <v>1</v>
      </c>
      <c r="I4475">
        <f t="shared" si="1106"/>
        <v>0</v>
      </c>
      <c r="J4475">
        <f t="shared" si="1107"/>
        <v>0</v>
      </c>
      <c r="K4475">
        <f t="shared" si="1108"/>
        <v>1</v>
      </c>
      <c r="L4475">
        <f t="shared" si="1109"/>
        <v>0</v>
      </c>
      <c r="M4475">
        <f t="shared" si="1110"/>
        <v>0</v>
      </c>
      <c r="N4475">
        <f t="shared" si="1111"/>
        <v>0</v>
      </c>
      <c r="O4475">
        <f t="shared" si="1112"/>
        <v>1</v>
      </c>
      <c r="P4475">
        <v>68</v>
      </c>
      <c r="Q4475">
        <f t="shared" si="1113"/>
        <v>0</v>
      </c>
      <c r="R4475">
        <f t="shared" si="1114"/>
        <v>0</v>
      </c>
      <c r="S4475">
        <f t="shared" si="1115"/>
        <v>1</v>
      </c>
      <c r="T4475">
        <f t="shared" si="1116"/>
        <v>0</v>
      </c>
      <c r="U4475">
        <v>0</v>
      </c>
      <c r="V4475">
        <f t="shared" si="1117"/>
        <v>7.0199215657514219E-2</v>
      </c>
      <c r="W4475">
        <f t="shared" si="1118"/>
        <v>0.51754260044725253</v>
      </c>
      <c r="X4475">
        <f t="shared" si="1119"/>
        <v>4.9279298789301892E-3</v>
      </c>
      <c r="Y4475">
        <f t="shared" si="1120"/>
        <v>0</v>
      </c>
      <c r="Z4475" t="s">
        <v>4507</v>
      </c>
    </row>
    <row r="4476" spans="1:26" x14ac:dyDescent="0.25">
      <c r="A4476" t="s">
        <v>26</v>
      </c>
      <c r="B4476" t="s">
        <v>33</v>
      </c>
      <c r="C4476" t="s">
        <v>35</v>
      </c>
      <c r="D4476">
        <v>1</v>
      </c>
      <c r="F4476">
        <v>1</v>
      </c>
      <c r="G4476">
        <v>98.1</v>
      </c>
      <c r="H4476">
        <f t="shared" si="1105"/>
        <v>0</v>
      </c>
      <c r="I4476">
        <f t="shared" si="1106"/>
        <v>1</v>
      </c>
      <c r="J4476">
        <f t="shared" si="1107"/>
        <v>0</v>
      </c>
      <c r="K4476">
        <f t="shared" si="1108"/>
        <v>1</v>
      </c>
      <c r="L4476">
        <f t="shared" si="1109"/>
        <v>0</v>
      </c>
      <c r="M4476">
        <f t="shared" si="1110"/>
        <v>1</v>
      </c>
      <c r="N4476">
        <f t="shared" si="1111"/>
        <v>0</v>
      </c>
      <c r="O4476">
        <f t="shared" si="1112"/>
        <v>0</v>
      </c>
      <c r="P4476">
        <v>26</v>
      </c>
      <c r="Q4476">
        <f t="shared" si="1113"/>
        <v>0</v>
      </c>
      <c r="R4476">
        <f t="shared" si="1114"/>
        <v>0</v>
      </c>
      <c r="S4476">
        <f t="shared" si="1115"/>
        <v>0</v>
      </c>
      <c r="T4476">
        <f t="shared" si="1116"/>
        <v>1</v>
      </c>
      <c r="U4476">
        <v>0</v>
      </c>
      <c r="V4476">
        <f t="shared" si="1117"/>
        <v>0.41070673545899655</v>
      </c>
      <c r="W4476">
        <f t="shared" si="1118"/>
        <v>0.60125732864065906</v>
      </c>
      <c r="X4476">
        <f t="shared" si="1119"/>
        <v>0.16868002255138617</v>
      </c>
      <c r="Y4476">
        <f t="shared" si="1120"/>
        <v>1</v>
      </c>
      <c r="Z4476" t="s">
        <v>4508</v>
      </c>
    </row>
    <row r="4477" spans="1:26" x14ac:dyDescent="0.25">
      <c r="A4477" t="s">
        <v>45</v>
      </c>
      <c r="B4477" t="s">
        <v>38</v>
      </c>
      <c r="C4477" t="s">
        <v>25</v>
      </c>
      <c r="D4477">
        <v>0</v>
      </c>
      <c r="F4477">
        <v>1</v>
      </c>
      <c r="G4477">
        <v>53.35</v>
      </c>
      <c r="H4477">
        <f t="shared" si="1105"/>
        <v>1</v>
      </c>
      <c r="I4477">
        <f t="shared" si="1106"/>
        <v>0</v>
      </c>
      <c r="J4477">
        <f t="shared" si="1107"/>
        <v>1</v>
      </c>
      <c r="K4477">
        <f t="shared" si="1108"/>
        <v>0</v>
      </c>
      <c r="L4477">
        <f t="shared" si="1109"/>
        <v>0</v>
      </c>
      <c r="M4477">
        <f t="shared" si="1110"/>
        <v>0</v>
      </c>
      <c r="N4477">
        <f t="shared" si="1111"/>
        <v>0</v>
      </c>
      <c r="O4477">
        <f t="shared" si="1112"/>
        <v>1</v>
      </c>
      <c r="P4477">
        <v>57</v>
      </c>
      <c r="Q4477">
        <f t="shared" si="1113"/>
        <v>0</v>
      </c>
      <c r="R4477">
        <f t="shared" si="1114"/>
        <v>0</v>
      </c>
      <c r="S4477">
        <f t="shared" si="1115"/>
        <v>1</v>
      </c>
      <c r="T4477">
        <f t="shared" si="1116"/>
        <v>0</v>
      </c>
      <c r="U4477">
        <v>0</v>
      </c>
      <c r="V4477">
        <f t="shared" si="1117"/>
        <v>9.5501011396532665E-3</v>
      </c>
      <c r="W4477">
        <f t="shared" si="1118"/>
        <v>0.50238750713900493</v>
      </c>
      <c r="X4477">
        <f t="shared" si="1119"/>
        <v>9.1204431777606619E-5</v>
      </c>
      <c r="Y4477">
        <f t="shared" si="1120"/>
        <v>0</v>
      </c>
      <c r="Z4477" t="s">
        <v>4509</v>
      </c>
    </row>
    <row r="4478" spans="1:26" x14ac:dyDescent="0.25">
      <c r="A4478" t="s">
        <v>26</v>
      </c>
      <c r="B4478" t="s">
        <v>27</v>
      </c>
      <c r="C4478" t="s">
        <v>23</v>
      </c>
      <c r="D4478">
        <v>0</v>
      </c>
      <c r="F4478">
        <v>1</v>
      </c>
      <c r="G4478">
        <v>19.55</v>
      </c>
      <c r="H4478">
        <f t="shared" si="1105"/>
        <v>1</v>
      </c>
      <c r="I4478">
        <f t="shared" si="1106"/>
        <v>0</v>
      </c>
      <c r="J4478">
        <f t="shared" si="1107"/>
        <v>0</v>
      </c>
      <c r="K4478">
        <f t="shared" si="1108"/>
        <v>0</v>
      </c>
      <c r="L4478">
        <f t="shared" si="1109"/>
        <v>1</v>
      </c>
      <c r="M4478">
        <f t="shared" si="1110"/>
        <v>1</v>
      </c>
      <c r="N4478">
        <f t="shared" si="1111"/>
        <v>0</v>
      </c>
      <c r="O4478">
        <f t="shared" si="1112"/>
        <v>0</v>
      </c>
      <c r="P4478">
        <v>3</v>
      </c>
      <c r="Q4478">
        <f t="shared" si="1113"/>
        <v>1</v>
      </c>
      <c r="R4478">
        <f t="shared" si="1114"/>
        <v>0</v>
      </c>
      <c r="S4478">
        <f t="shared" si="1115"/>
        <v>0</v>
      </c>
      <c r="T4478">
        <f t="shared" si="1116"/>
        <v>0</v>
      </c>
      <c r="U4478">
        <v>0</v>
      </c>
      <c r="V4478">
        <f t="shared" si="1117"/>
        <v>0.39628306731330459</v>
      </c>
      <c r="W4478">
        <f t="shared" si="1118"/>
        <v>0.59779430042371706</v>
      </c>
      <c r="X4478">
        <f t="shared" si="1119"/>
        <v>0.1570402694392411</v>
      </c>
      <c r="Y4478">
        <f t="shared" si="1120"/>
        <v>1</v>
      </c>
      <c r="Z4478" t="s">
        <v>4510</v>
      </c>
    </row>
    <row r="4479" spans="1:26" x14ac:dyDescent="0.25">
      <c r="A4479" t="s">
        <v>26</v>
      </c>
      <c r="B4479" t="s">
        <v>30</v>
      </c>
      <c r="C4479" t="s">
        <v>23</v>
      </c>
      <c r="D4479">
        <v>0</v>
      </c>
      <c r="F4479">
        <v>1</v>
      </c>
      <c r="G4479">
        <v>20.9</v>
      </c>
      <c r="H4479">
        <f t="shared" si="1105"/>
        <v>1</v>
      </c>
      <c r="I4479">
        <f t="shared" si="1106"/>
        <v>0</v>
      </c>
      <c r="J4479">
        <f t="shared" si="1107"/>
        <v>0</v>
      </c>
      <c r="K4479">
        <f t="shared" si="1108"/>
        <v>0</v>
      </c>
      <c r="L4479">
        <f t="shared" si="1109"/>
        <v>1</v>
      </c>
      <c r="M4479">
        <f t="shared" si="1110"/>
        <v>1</v>
      </c>
      <c r="N4479">
        <f t="shared" si="1111"/>
        <v>0</v>
      </c>
      <c r="O4479">
        <f t="shared" si="1112"/>
        <v>0</v>
      </c>
      <c r="P4479">
        <v>1</v>
      </c>
      <c r="Q4479">
        <f t="shared" si="1113"/>
        <v>0</v>
      </c>
      <c r="R4479">
        <f t="shared" si="1114"/>
        <v>1</v>
      </c>
      <c r="S4479">
        <f t="shared" si="1115"/>
        <v>0</v>
      </c>
      <c r="T4479">
        <f t="shared" si="1116"/>
        <v>0</v>
      </c>
      <c r="U4479">
        <v>1</v>
      </c>
      <c r="V4479">
        <f t="shared" si="1117"/>
        <v>0.2616194483833934</v>
      </c>
      <c r="W4479">
        <f t="shared" si="1118"/>
        <v>0.56503434633268768</v>
      </c>
      <c r="X4479">
        <f t="shared" si="1119"/>
        <v>0.54520583900564434</v>
      </c>
      <c r="Y4479">
        <f t="shared" si="1120"/>
        <v>0</v>
      </c>
      <c r="Z4479" t="s">
        <v>4511</v>
      </c>
    </row>
    <row r="4480" spans="1:26" x14ac:dyDescent="0.25">
      <c r="A4480" t="s">
        <v>29</v>
      </c>
      <c r="B4480" t="s">
        <v>33</v>
      </c>
      <c r="C4480" t="s">
        <v>25</v>
      </c>
      <c r="D4480">
        <v>0</v>
      </c>
      <c r="F4480">
        <v>1</v>
      </c>
      <c r="G4480">
        <v>48.95</v>
      </c>
      <c r="H4480">
        <f t="shared" si="1105"/>
        <v>1</v>
      </c>
      <c r="I4480">
        <f t="shared" si="1106"/>
        <v>0</v>
      </c>
      <c r="J4480">
        <f t="shared" si="1107"/>
        <v>1</v>
      </c>
      <c r="K4480">
        <f t="shared" si="1108"/>
        <v>0</v>
      </c>
      <c r="L4480">
        <f t="shared" si="1109"/>
        <v>0</v>
      </c>
      <c r="M4480">
        <f t="shared" si="1110"/>
        <v>0</v>
      </c>
      <c r="N4480">
        <f t="shared" si="1111"/>
        <v>1</v>
      </c>
      <c r="O4480">
        <f t="shared" si="1112"/>
        <v>0</v>
      </c>
      <c r="P4480">
        <v>19</v>
      </c>
      <c r="Q4480">
        <f t="shared" si="1113"/>
        <v>0</v>
      </c>
      <c r="R4480">
        <f t="shared" si="1114"/>
        <v>0</v>
      </c>
      <c r="S4480">
        <f t="shared" si="1115"/>
        <v>0</v>
      </c>
      <c r="T4480">
        <f t="shared" si="1116"/>
        <v>1</v>
      </c>
      <c r="U4480">
        <v>0</v>
      </c>
      <c r="V4480">
        <f t="shared" si="1117"/>
        <v>6.2624313365315654E-2</v>
      </c>
      <c r="W4480">
        <f t="shared" si="1118"/>
        <v>0.51565096367382213</v>
      </c>
      <c r="X4480">
        <f t="shared" si="1119"/>
        <v>3.921804624477253E-3</v>
      </c>
      <c r="Y4480">
        <f t="shared" si="1120"/>
        <v>0</v>
      </c>
      <c r="Z4480" t="s">
        <v>4512</v>
      </c>
    </row>
    <row r="4481" spans="1:26" x14ac:dyDescent="0.25">
      <c r="A4481" t="s">
        <v>26</v>
      </c>
      <c r="B4481" t="s">
        <v>27</v>
      </c>
      <c r="C4481" t="s">
        <v>25</v>
      </c>
      <c r="D4481">
        <v>0</v>
      </c>
      <c r="F4481">
        <v>1</v>
      </c>
      <c r="G4481">
        <v>54.2</v>
      </c>
      <c r="H4481">
        <f t="shared" si="1105"/>
        <v>1</v>
      </c>
      <c r="I4481">
        <f t="shared" si="1106"/>
        <v>0</v>
      </c>
      <c r="J4481">
        <f t="shared" si="1107"/>
        <v>1</v>
      </c>
      <c r="K4481">
        <f t="shared" si="1108"/>
        <v>0</v>
      </c>
      <c r="L4481">
        <f t="shared" si="1109"/>
        <v>0</v>
      </c>
      <c r="M4481">
        <f t="shared" si="1110"/>
        <v>1</v>
      </c>
      <c r="N4481">
        <f t="shared" si="1111"/>
        <v>0</v>
      </c>
      <c r="O4481">
        <f t="shared" si="1112"/>
        <v>0</v>
      </c>
      <c r="P4481">
        <v>3</v>
      </c>
      <c r="Q4481">
        <f t="shared" si="1113"/>
        <v>1</v>
      </c>
      <c r="R4481">
        <f t="shared" si="1114"/>
        <v>0</v>
      </c>
      <c r="S4481">
        <f t="shared" si="1115"/>
        <v>0</v>
      </c>
      <c r="T4481">
        <f t="shared" si="1116"/>
        <v>0</v>
      </c>
      <c r="U4481">
        <v>0</v>
      </c>
      <c r="V4481">
        <f t="shared" si="1117"/>
        <v>0.47903254656291683</v>
      </c>
      <c r="W4481">
        <f t="shared" si="1118"/>
        <v>0.61751939871898831</v>
      </c>
      <c r="X4481">
        <f t="shared" si="1119"/>
        <v>0.22947218066655309</v>
      </c>
      <c r="Y4481">
        <f t="shared" si="1120"/>
        <v>1</v>
      </c>
      <c r="Z4481" t="s">
        <v>4513</v>
      </c>
    </row>
    <row r="4482" spans="1:26" x14ac:dyDescent="0.25">
      <c r="A4482" t="s">
        <v>45</v>
      </c>
      <c r="B4482" t="s">
        <v>27</v>
      </c>
      <c r="C4482" t="s">
        <v>23</v>
      </c>
      <c r="D4482">
        <v>0</v>
      </c>
      <c r="F4482">
        <v>1</v>
      </c>
      <c r="G4482">
        <v>24.45</v>
      </c>
      <c r="H4482">
        <f t="shared" si="1105"/>
        <v>1</v>
      </c>
      <c r="I4482">
        <f t="shared" si="1106"/>
        <v>0</v>
      </c>
      <c r="J4482">
        <f t="shared" si="1107"/>
        <v>0</v>
      </c>
      <c r="K4482">
        <f t="shared" si="1108"/>
        <v>0</v>
      </c>
      <c r="L4482">
        <f t="shared" si="1109"/>
        <v>1</v>
      </c>
      <c r="M4482">
        <f t="shared" si="1110"/>
        <v>0</v>
      </c>
      <c r="N4482">
        <f t="shared" si="1111"/>
        <v>0</v>
      </c>
      <c r="O4482">
        <f t="shared" si="1112"/>
        <v>1</v>
      </c>
      <c r="P4482">
        <v>59</v>
      </c>
      <c r="Q4482">
        <f t="shared" si="1113"/>
        <v>1</v>
      </c>
      <c r="R4482">
        <f t="shared" si="1114"/>
        <v>0</v>
      </c>
      <c r="S4482">
        <f t="shared" si="1115"/>
        <v>0</v>
      </c>
      <c r="T4482">
        <f t="shared" si="1116"/>
        <v>0</v>
      </c>
      <c r="U4482">
        <v>0</v>
      </c>
      <c r="V4482">
        <f t="shared" si="1117"/>
        <v>7.7396703513481935E-2</v>
      </c>
      <c r="W4482">
        <f t="shared" si="1118"/>
        <v>0.51933952279449369</v>
      </c>
      <c r="X4482">
        <f t="shared" si="1119"/>
        <v>5.9902497147538269E-3</v>
      </c>
      <c r="Y4482">
        <f t="shared" si="1120"/>
        <v>0</v>
      </c>
      <c r="Z4482" t="s">
        <v>4514</v>
      </c>
    </row>
    <row r="4483" spans="1:26" x14ac:dyDescent="0.25">
      <c r="A4483" t="s">
        <v>26</v>
      </c>
      <c r="B4483" t="s">
        <v>30</v>
      </c>
      <c r="C4483" t="s">
        <v>35</v>
      </c>
      <c r="D4483">
        <v>0</v>
      </c>
      <c r="F4483">
        <v>1</v>
      </c>
      <c r="G4483">
        <v>69.400000000000006</v>
      </c>
      <c r="H4483">
        <f t="shared" ref="H4483:H4546" si="1121">IF(D4483:D11525=0,1,0)</f>
        <v>1</v>
      </c>
      <c r="I4483">
        <f t="shared" ref="I4483:I4546" si="1122">IF(D4483:D11525=1,1,0)</f>
        <v>0</v>
      </c>
      <c r="J4483">
        <f t="shared" ref="J4483:J4546" si="1123">IF(C4483:C11525="DSL",1,0)</f>
        <v>0</v>
      </c>
      <c r="K4483">
        <f t="shared" ref="K4483:K4546" si="1124">IF(C4483:C11525="Fiber optic",1,0)</f>
        <v>1</v>
      </c>
      <c r="L4483">
        <f t="shared" ref="L4483:L4546" si="1125">IF(C4483:C11525="No",1,0)</f>
        <v>0</v>
      </c>
      <c r="M4483">
        <f t="shared" ref="M4483:M4546" si="1126">IF(A4483:A11525="Month-to-month",1,0)</f>
        <v>1</v>
      </c>
      <c r="N4483">
        <f t="shared" ref="N4483:N4546" si="1127">IF(A4483:A11525="ONE YEAR",1,0)</f>
        <v>0</v>
      </c>
      <c r="O4483">
        <f t="shared" ref="O4483:O4546" si="1128">IF(A4483:A11525="two year",1,0)</f>
        <v>0</v>
      </c>
      <c r="P4483">
        <v>1</v>
      </c>
      <c r="Q4483">
        <f t="shared" ref="Q4483:Q4546" si="1129">IF(B4483:B11525="Electronic check",1,0)</f>
        <v>0</v>
      </c>
      <c r="R4483">
        <f t="shared" ref="R4483:R4546" si="1130">IF(B4483:B11525="Mailed check",1,0)</f>
        <v>1</v>
      </c>
      <c r="S4483">
        <f t="shared" ref="S4483:S4546" si="1131">IF(B4483:B11525="Credit card (automatic)",1,0)</f>
        <v>0</v>
      </c>
      <c r="T4483">
        <f t="shared" ref="T4483:T4546" si="1132">IF(B4483:B11525="Bank transfer (automatic)",1,0)</f>
        <v>0</v>
      </c>
      <c r="U4483">
        <v>1</v>
      </c>
      <c r="V4483">
        <f t="shared" si="1117"/>
        <v>0.36596184510398039</v>
      </c>
      <c r="W4483">
        <f t="shared" si="1118"/>
        <v>0.59048285866418226</v>
      </c>
      <c r="X4483">
        <f t="shared" si="1119"/>
        <v>0.40200438186394905</v>
      </c>
      <c r="Y4483">
        <f t="shared" si="1120"/>
        <v>1</v>
      </c>
      <c r="Z4483" t="s">
        <v>4515</v>
      </c>
    </row>
    <row r="4484" spans="1:26" x14ac:dyDescent="0.25">
      <c r="A4484" t="s">
        <v>26</v>
      </c>
      <c r="B4484" t="s">
        <v>33</v>
      </c>
      <c r="C4484" t="s">
        <v>25</v>
      </c>
      <c r="D4484">
        <v>0</v>
      </c>
      <c r="F4484">
        <v>1</v>
      </c>
      <c r="G4484">
        <v>40.15</v>
      </c>
      <c r="H4484">
        <f t="shared" si="1121"/>
        <v>1</v>
      </c>
      <c r="I4484">
        <f t="shared" si="1122"/>
        <v>0</v>
      </c>
      <c r="J4484">
        <f t="shared" si="1123"/>
        <v>1</v>
      </c>
      <c r="K4484">
        <f t="shared" si="1124"/>
        <v>0</v>
      </c>
      <c r="L4484">
        <f t="shared" si="1125"/>
        <v>0</v>
      </c>
      <c r="M4484">
        <f t="shared" si="1126"/>
        <v>1</v>
      </c>
      <c r="N4484">
        <f t="shared" si="1127"/>
        <v>0</v>
      </c>
      <c r="O4484">
        <f t="shared" si="1128"/>
        <v>0</v>
      </c>
      <c r="P4484">
        <v>42</v>
      </c>
      <c r="Q4484">
        <f t="shared" si="1129"/>
        <v>0</v>
      </c>
      <c r="R4484">
        <f t="shared" si="1130"/>
        <v>0</v>
      </c>
      <c r="S4484">
        <f t="shared" si="1131"/>
        <v>0</v>
      </c>
      <c r="T4484">
        <f t="shared" si="1132"/>
        <v>1</v>
      </c>
      <c r="U4484">
        <v>0</v>
      </c>
      <c r="V4484">
        <f t="shared" ref="V4484:V4547" si="1133">G4484*$G$2+H4485*$H$2+K4485*$K$2+M4484*$M$2+O4484*$O$2+Q4484*$Q$2+L4484*$L$2</f>
        <v>0.32522264353253316</v>
      </c>
      <c r="W4484">
        <f t="shared" ref="W4484:W4547" si="1134">1/ (1+EXP(-V4484))</f>
        <v>0.5805965204287703</v>
      </c>
      <c r="X4484">
        <f t="shared" ref="X4484:X4547" si="1135">(U4484-V4484)^2</f>
        <v>0.10576976786628914</v>
      </c>
      <c r="Y4484">
        <f t="shared" ref="Y4484:Y4547" si="1136">IF(W4484&gt;=0.58,1,0)</f>
        <v>1</v>
      </c>
      <c r="Z4484" t="s">
        <v>4516</v>
      </c>
    </row>
    <row r="4485" spans="1:26" x14ac:dyDescent="0.25">
      <c r="A4485" t="s">
        <v>26</v>
      </c>
      <c r="B4485" t="s">
        <v>27</v>
      </c>
      <c r="C4485" t="s">
        <v>35</v>
      </c>
      <c r="D4485">
        <v>0</v>
      </c>
      <c r="F4485">
        <v>1</v>
      </c>
      <c r="G4485">
        <v>74.900000000000006</v>
      </c>
      <c r="H4485">
        <f t="shared" si="1121"/>
        <v>1</v>
      </c>
      <c r="I4485">
        <f t="shared" si="1122"/>
        <v>0</v>
      </c>
      <c r="J4485">
        <f t="shared" si="1123"/>
        <v>0</v>
      </c>
      <c r="K4485">
        <f t="shared" si="1124"/>
        <v>1</v>
      </c>
      <c r="L4485">
        <f t="shared" si="1125"/>
        <v>0</v>
      </c>
      <c r="M4485">
        <f t="shared" si="1126"/>
        <v>1</v>
      </c>
      <c r="N4485">
        <f t="shared" si="1127"/>
        <v>0</v>
      </c>
      <c r="O4485">
        <f t="shared" si="1128"/>
        <v>0</v>
      </c>
      <c r="P4485">
        <v>7</v>
      </c>
      <c r="Q4485">
        <f t="shared" si="1129"/>
        <v>1</v>
      </c>
      <c r="R4485">
        <f t="shared" si="1130"/>
        <v>0</v>
      </c>
      <c r="S4485">
        <f t="shared" si="1131"/>
        <v>0</v>
      </c>
      <c r="T4485">
        <f t="shared" si="1132"/>
        <v>0</v>
      </c>
      <c r="U4485">
        <v>1</v>
      </c>
      <c r="V4485">
        <f t="shared" si="1133"/>
        <v>0.51130499361339887</v>
      </c>
      <c r="W4485">
        <f t="shared" si="1134"/>
        <v>0.62511234557394979</v>
      </c>
      <c r="X4485">
        <f t="shared" si="1135"/>
        <v>0.23882280926720012</v>
      </c>
      <c r="Y4485">
        <f t="shared" si="1136"/>
        <v>1</v>
      </c>
      <c r="Z4485" t="s">
        <v>4517</v>
      </c>
    </row>
    <row r="4486" spans="1:26" x14ac:dyDescent="0.25">
      <c r="A4486" t="s">
        <v>45</v>
      </c>
      <c r="B4486" t="s">
        <v>38</v>
      </c>
      <c r="C4486" t="s">
        <v>23</v>
      </c>
      <c r="D4486">
        <v>0</v>
      </c>
      <c r="F4486">
        <v>1</v>
      </c>
      <c r="G4486">
        <v>25.6</v>
      </c>
      <c r="H4486">
        <f t="shared" si="1121"/>
        <v>1</v>
      </c>
      <c r="I4486">
        <f t="shared" si="1122"/>
        <v>0</v>
      </c>
      <c r="J4486">
        <f t="shared" si="1123"/>
        <v>0</v>
      </c>
      <c r="K4486">
        <f t="shared" si="1124"/>
        <v>0</v>
      </c>
      <c r="L4486">
        <f t="shared" si="1125"/>
        <v>1</v>
      </c>
      <c r="M4486">
        <f t="shared" si="1126"/>
        <v>0</v>
      </c>
      <c r="N4486">
        <f t="shared" si="1127"/>
        <v>0</v>
      </c>
      <c r="O4486">
        <f t="shared" si="1128"/>
        <v>1</v>
      </c>
      <c r="P4486">
        <v>67</v>
      </c>
      <c r="Q4486">
        <f t="shared" si="1129"/>
        <v>0</v>
      </c>
      <c r="R4486">
        <f t="shared" si="1130"/>
        <v>0</v>
      </c>
      <c r="S4486">
        <f t="shared" si="1131"/>
        <v>1</v>
      </c>
      <c r="T4486">
        <f t="shared" si="1132"/>
        <v>0</v>
      </c>
      <c r="U4486">
        <v>0</v>
      </c>
      <c r="V4486">
        <f t="shared" si="1133"/>
        <v>-5.7578726499042554E-2</v>
      </c>
      <c r="W4486">
        <f t="shared" si="1134"/>
        <v>0.48560929395957103</v>
      </c>
      <c r="X4486">
        <f t="shared" si="1135"/>
        <v>3.3153097452515452E-3</v>
      </c>
      <c r="Y4486">
        <f t="shared" si="1136"/>
        <v>0</v>
      </c>
      <c r="Z4486" t="s">
        <v>4518</v>
      </c>
    </row>
    <row r="4487" spans="1:26" x14ac:dyDescent="0.25">
      <c r="A4487" t="s">
        <v>26</v>
      </c>
      <c r="B4487" t="s">
        <v>27</v>
      </c>
      <c r="C4487" t="s">
        <v>35</v>
      </c>
      <c r="D4487">
        <v>0</v>
      </c>
      <c r="F4487">
        <v>1</v>
      </c>
      <c r="G4487">
        <v>70.349999999999994</v>
      </c>
      <c r="H4487">
        <f t="shared" si="1121"/>
        <v>1</v>
      </c>
      <c r="I4487">
        <f t="shared" si="1122"/>
        <v>0</v>
      </c>
      <c r="J4487">
        <f t="shared" si="1123"/>
        <v>0</v>
      </c>
      <c r="K4487">
        <f t="shared" si="1124"/>
        <v>1</v>
      </c>
      <c r="L4487">
        <f t="shared" si="1125"/>
        <v>0</v>
      </c>
      <c r="M4487">
        <f t="shared" si="1126"/>
        <v>1</v>
      </c>
      <c r="N4487">
        <f t="shared" si="1127"/>
        <v>0</v>
      </c>
      <c r="O4487">
        <f t="shared" si="1128"/>
        <v>0</v>
      </c>
      <c r="P4487">
        <v>1</v>
      </c>
      <c r="Q4487">
        <f t="shared" si="1129"/>
        <v>1</v>
      </c>
      <c r="R4487">
        <f t="shared" si="1130"/>
        <v>0</v>
      </c>
      <c r="S4487">
        <f t="shared" si="1131"/>
        <v>0</v>
      </c>
      <c r="T4487">
        <f t="shared" si="1132"/>
        <v>0</v>
      </c>
      <c r="U4487">
        <v>0</v>
      </c>
      <c r="V4487">
        <f t="shared" si="1133"/>
        <v>0.50421129148394506</v>
      </c>
      <c r="W4487">
        <f t="shared" si="1134"/>
        <v>0.62344848875149705</v>
      </c>
      <c r="X4487">
        <f t="shared" si="1135"/>
        <v>0.2542290264599078</v>
      </c>
      <c r="Y4487">
        <f t="shared" si="1136"/>
        <v>1</v>
      </c>
      <c r="Z4487" t="s">
        <v>4519</v>
      </c>
    </row>
    <row r="4488" spans="1:26" x14ac:dyDescent="0.25">
      <c r="A4488" t="s">
        <v>45</v>
      </c>
      <c r="B4488" t="s">
        <v>33</v>
      </c>
      <c r="C4488" t="s">
        <v>25</v>
      </c>
      <c r="D4488">
        <v>0</v>
      </c>
      <c r="F4488">
        <v>1</v>
      </c>
      <c r="G4488">
        <v>91.7</v>
      </c>
      <c r="H4488">
        <f t="shared" si="1121"/>
        <v>1</v>
      </c>
      <c r="I4488">
        <f t="shared" si="1122"/>
        <v>0</v>
      </c>
      <c r="J4488">
        <f t="shared" si="1123"/>
        <v>1</v>
      </c>
      <c r="K4488">
        <f t="shared" si="1124"/>
        <v>0</v>
      </c>
      <c r="L4488">
        <f t="shared" si="1125"/>
        <v>0</v>
      </c>
      <c r="M4488">
        <f t="shared" si="1126"/>
        <v>0</v>
      </c>
      <c r="N4488">
        <f t="shared" si="1127"/>
        <v>0</v>
      </c>
      <c r="O4488">
        <f t="shared" si="1128"/>
        <v>1</v>
      </c>
      <c r="P4488">
        <v>66</v>
      </c>
      <c r="Q4488">
        <f t="shared" si="1129"/>
        <v>0</v>
      </c>
      <c r="R4488">
        <f t="shared" si="1130"/>
        <v>0</v>
      </c>
      <c r="S4488">
        <f t="shared" si="1131"/>
        <v>0</v>
      </c>
      <c r="T4488">
        <f t="shared" si="1132"/>
        <v>1</v>
      </c>
      <c r="U4488">
        <v>0</v>
      </c>
      <c r="V4488">
        <f t="shared" si="1133"/>
        <v>7.4203045491519432E-2</v>
      </c>
      <c r="W4488">
        <f t="shared" si="1134"/>
        <v>0.51854225420713529</v>
      </c>
      <c r="X4488">
        <f t="shared" si="1135"/>
        <v>5.5060919602165021E-3</v>
      </c>
      <c r="Y4488">
        <f t="shared" si="1136"/>
        <v>0</v>
      </c>
      <c r="Z4488" t="s">
        <v>4520</v>
      </c>
    </row>
    <row r="4489" spans="1:26" x14ac:dyDescent="0.25">
      <c r="A4489" t="s">
        <v>26</v>
      </c>
      <c r="B4489" t="s">
        <v>30</v>
      </c>
      <c r="C4489" t="s">
        <v>35</v>
      </c>
      <c r="D4489">
        <v>0</v>
      </c>
      <c r="F4489">
        <v>1</v>
      </c>
      <c r="G4489">
        <v>89.2</v>
      </c>
      <c r="H4489">
        <f t="shared" si="1121"/>
        <v>1</v>
      </c>
      <c r="I4489">
        <f t="shared" si="1122"/>
        <v>0</v>
      </c>
      <c r="J4489">
        <f t="shared" si="1123"/>
        <v>0</v>
      </c>
      <c r="K4489">
        <f t="shared" si="1124"/>
        <v>1</v>
      </c>
      <c r="L4489">
        <f t="shared" si="1125"/>
        <v>0</v>
      </c>
      <c r="M4489">
        <f t="shared" si="1126"/>
        <v>1</v>
      </c>
      <c r="N4489">
        <f t="shared" si="1127"/>
        <v>0</v>
      </c>
      <c r="O4489">
        <f t="shared" si="1128"/>
        <v>0</v>
      </c>
      <c r="P4489">
        <v>61</v>
      </c>
      <c r="Q4489">
        <f t="shared" si="1129"/>
        <v>0</v>
      </c>
      <c r="R4489">
        <f t="shared" si="1130"/>
        <v>1</v>
      </c>
      <c r="S4489">
        <f t="shared" si="1131"/>
        <v>0</v>
      </c>
      <c r="T4489">
        <f t="shared" si="1132"/>
        <v>0</v>
      </c>
      <c r="U4489">
        <v>0</v>
      </c>
      <c r="V4489">
        <f t="shared" si="1133"/>
        <v>0.39683114228270233</v>
      </c>
      <c r="W4489">
        <f t="shared" si="1134"/>
        <v>0.59792607046168367</v>
      </c>
      <c r="X4489">
        <f t="shared" si="1135"/>
        <v>0.15747495548539434</v>
      </c>
      <c r="Y4489">
        <f t="shared" si="1136"/>
        <v>1</v>
      </c>
      <c r="Z4489" t="s">
        <v>4521</v>
      </c>
    </row>
    <row r="4490" spans="1:26" x14ac:dyDescent="0.25">
      <c r="A4490" t="s">
        <v>29</v>
      </c>
      <c r="B4490" t="s">
        <v>38</v>
      </c>
      <c r="C4490" t="s">
        <v>23</v>
      </c>
      <c r="D4490">
        <v>0</v>
      </c>
      <c r="F4490">
        <v>1</v>
      </c>
      <c r="G4490">
        <v>24.1</v>
      </c>
      <c r="H4490">
        <f t="shared" si="1121"/>
        <v>1</v>
      </c>
      <c r="I4490">
        <f t="shared" si="1122"/>
        <v>0</v>
      </c>
      <c r="J4490">
        <f t="shared" si="1123"/>
        <v>0</v>
      </c>
      <c r="K4490">
        <f t="shared" si="1124"/>
        <v>0</v>
      </c>
      <c r="L4490">
        <f t="shared" si="1125"/>
        <v>1</v>
      </c>
      <c r="M4490">
        <f t="shared" si="1126"/>
        <v>0</v>
      </c>
      <c r="N4490">
        <f t="shared" si="1127"/>
        <v>1</v>
      </c>
      <c r="O4490">
        <f t="shared" si="1128"/>
        <v>0</v>
      </c>
      <c r="P4490">
        <v>4</v>
      </c>
      <c r="Q4490">
        <f t="shared" si="1129"/>
        <v>0</v>
      </c>
      <c r="R4490">
        <f t="shared" si="1130"/>
        <v>0</v>
      </c>
      <c r="S4490">
        <f t="shared" si="1131"/>
        <v>1</v>
      </c>
      <c r="T4490">
        <f t="shared" si="1132"/>
        <v>0</v>
      </c>
      <c r="U4490">
        <v>0</v>
      </c>
      <c r="V4490">
        <f t="shared" si="1133"/>
        <v>1.3708195528816036E-2</v>
      </c>
      <c r="W4490">
        <f t="shared" si="1134"/>
        <v>0.50342699521716205</v>
      </c>
      <c r="X4490">
        <f t="shared" si="1135"/>
        <v>1.8791462465625195E-4</v>
      </c>
      <c r="Y4490">
        <f t="shared" si="1136"/>
        <v>0</v>
      </c>
      <c r="Z4490" t="s">
        <v>4522</v>
      </c>
    </row>
    <row r="4491" spans="1:26" x14ac:dyDescent="0.25">
      <c r="A4491" t="s">
        <v>26</v>
      </c>
      <c r="B4491" t="s">
        <v>38</v>
      </c>
      <c r="C4491" t="s">
        <v>35</v>
      </c>
      <c r="D4491">
        <v>1</v>
      </c>
      <c r="F4491">
        <v>1</v>
      </c>
      <c r="G4491">
        <v>74.150000000000006</v>
      </c>
      <c r="H4491">
        <f t="shared" si="1121"/>
        <v>0</v>
      </c>
      <c r="I4491">
        <f t="shared" si="1122"/>
        <v>1</v>
      </c>
      <c r="J4491">
        <f t="shared" si="1123"/>
        <v>0</v>
      </c>
      <c r="K4491">
        <f t="shared" si="1124"/>
        <v>1</v>
      </c>
      <c r="L4491">
        <f t="shared" si="1125"/>
        <v>0</v>
      </c>
      <c r="M4491">
        <f t="shared" si="1126"/>
        <v>1</v>
      </c>
      <c r="N4491">
        <f t="shared" si="1127"/>
        <v>0</v>
      </c>
      <c r="O4491">
        <f t="shared" si="1128"/>
        <v>0</v>
      </c>
      <c r="P4491">
        <v>42</v>
      </c>
      <c r="Q4491">
        <f t="shared" si="1129"/>
        <v>0</v>
      </c>
      <c r="R4491">
        <f t="shared" si="1130"/>
        <v>0</v>
      </c>
      <c r="S4491">
        <f t="shared" si="1131"/>
        <v>1</v>
      </c>
      <c r="T4491">
        <f t="shared" si="1132"/>
        <v>0</v>
      </c>
      <c r="U4491">
        <v>1</v>
      </c>
      <c r="V4491">
        <f t="shared" si="1133"/>
        <v>0.3733673583160475</v>
      </c>
      <c r="W4491">
        <f t="shared" si="1134"/>
        <v>0.59227239963690304</v>
      </c>
      <c r="X4491">
        <f t="shared" si="1135"/>
        <v>0.3926684676238088</v>
      </c>
      <c r="Y4491">
        <f t="shared" si="1136"/>
        <v>1</v>
      </c>
      <c r="Z4491" t="s">
        <v>4523</v>
      </c>
    </row>
    <row r="4492" spans="1:26" x14ac:dyDescent="0.25">
      <c r="A4492" t="s">
        <v>29</v>
      </c>
      <c r="B4492" t="s">
        <v>33</v>
      </c>
      <c r="C4492" t="s">
        <v>25</v>
      </c>
      <c r="D4492">
        <v>0</v>
      </c>
      <c r="F4492">
        <v>1</v>
      </c>
      <c r="G4492">
        <v>53.85</v>
      </c>
      <c r="H4492">
        <f t="shared" si="1121"/>
        <v>1</v>
      </c>
      <c r="I4492">
        <f t="shared" si="1122"/>
        <v>0</v>
      </c>
      <c r="J4492">
        <f t="shared" si="1123"/>
        <v>1</v>
      </c>
      <c r="K4492">
        <f t="shared" si="1124"/>
        <v>0</v>
      </c>
      <c r="L4492">
        <f t="shared" si="1125"/>
        <v>0</v>
      </c>
      <c r="M4492">
        <f t="shared" si="1126"/>
        <v>0</v>
      </c>
      <c r="N4492">
        <f t="shared" si="1127"/>
        <v>1</v>
      </c>
      <c r="O4492">
        <f t="shared" si="1128"/>
        <v>0</v>
      </c>
      <c r="P4492">
        <v>64</v>
      </c>
      <c r="Q4492">
        <f t="shared" si="1129"/>
        <v>0</v>
      </c>
      <c r="R4492">
        <f t="shared" si="1130"/>
        <v>0</v>
      </c>
      <c r="S4492">
        <f t="shared" si="1131"/>
        <v>0</v>
      </c>
      <c r="T4492">
        <f t="shared" si="1132"/>
        <v>1</v>
      </c>
      <c r="U4492">
        <v>0</v>
      </c>
      <c r="V4492">
        <f t="shared" si="1133"/>
        <v>8.8818303254401085E-2</v>
      </c>
      <c r="W4492">
        <f t="shared" si="1134"/>
        <v>0.52218999023317059</v>
      </c>
      <c r="X4492">
        <f t="shared" si="1135"/>
        <v>7.8886909929907541E-3</v>
      </c>
      <c r="Y4492">
        <f t="shared" si="1136"/>
        <v>0</v>
      </c>
      <c r="Z4492" t="s">
        <v>4524</v>
      </c>
    </row>
    <row r="4493" spans="1:26" x14ac:dyDescent="0.25">
      <c r="A4493" t="s">
        <v>29</v>
      </c>
      <c r="B4493" t="s">
        <v>33</v>
      </c>
      <c r="C4493" t="s">
        <v>35</v>
      </c>
      <c r="D4493">
        <v>1</v>
      </c>
      <c r="F4493">
        <v>1</v>
      </c>
      <c r="G4493">
        <v>115.6</v>
      </c>
      <c r="H4493">
        <f t="shared" si="1121"/>
        <v>0</v>
      </c>
      <c r="I4493">
        <f t="shared" si="1122"/>
        <v>1</v>
      </c>
      <c r="J4493">
        <f t="shared" si="1123"/>
        <v>0</v>
      </c>
      <c r="K4493">
        <f t="shared" si="1124"/>
        <v>1</v>
      </c>
      <c r="L4493">
        <f t="shared" si="1125"/>
        <v>0</v>
      </c>
      <c r="M4493">
        <f t="shared" si="1126"/>
        <v>0</v>
      </c>
      <c r="N4493">
        <f t="shared" si="1127"/>
        <v>1</v>
      </c>
      <c r="O4493">
        <f t="shared" si="1128"/>
        <v>0</v>
      </c>
      <c r="P4493">
        <v>54</v>
      </c>
      <c r="Q4493">
        <f t="shared" si="1129"/>
        <v>0</v>
      </c>
      <c r="R4493">
        <f t="shared" si="1130"/>
        <v>0</v>
      </c>
      <c r="S4493">
        <f t="shared" si="1131"/>
        <v>0</v>
      </c>
      <c r="T4493">
        <f t="shared" si="1132"/>
        <v>1</v>
      </c>
      <c r="U4493">
        <v>0</v>
      </c>
      <c r="V4493">
        <f t="shared" si="1133"/>
        <v>0.1665353566462156</v>
      </c>
      <c r="W4493">
        <f t="shared" si="1134"/>
        <v>0.54153788245129142</v>
      </c>
      <c r="X4493">
        <f t="shared" si="1135"/>
        <v>2.7734025013282228E-2</v>
      </c>
      <c r="Y4493">
        <f t="shared" si="1136"/>
        <v>0</v>
      </c>
      <c r="Z4493" t="s">
        <v>4525</v>
      </c>
    </row>
    <row r="4494" spans="1:26" x14ac:dyDescent="0.25">
      <c r="A4494" t="s">
        <v>26</v>
      </c>
      <c r="B4494" t="s">
        <v>38</v>
      </c>
      <c r="C4494" t="s">
        <v>23</v>
      </c>
      <c r="D4494">
        <v>0</v>
      </c>
      <c r="F4494">
        <v>1</v>
      </c>
      <c r="G4494">
        <v>19.75</v>
      </c>
      <c r="H4494">
        <f t="shared" si="1121"/>
        <v>1</v>
      </c>
      <c r="I4494">
        <f t="shared" si="1122"/>
        <v>0</v>
      </c>
      <c r="J4494">
        <f t="shared" si="1123"/>
        <v>0</v>
      </c>
      <c r="K4494">
        <f t="shared" si="1124"/>
        <v>0</v>
      </c>
      <c r="L4494">
        <f t="shared" si="1125"/>
        <v>1</v>
      </c>
      <c r="M4494">
        <f t="shared" si="1126"/>
        <v>1</v>
      </c>
      <c r="N4494">
        <f t="shared" si="1127"/>
        <v>0</v>
      </c>
      <c r="O4494">
        <f t="shared" si="1128"/>
        <v>0</v>
      </c>
      <c r="P4494">
        <v>1</v>
      </c>
      <c r="Q4494">
        <f t="shared" si="1129"/>
        <v>0</v>
      </c>
      <c r="R4494">
        <f t="shared" si="1130"/>
        <v>0</v>
      </c>
      <c r="S4494">
        <f t="shared" si="1131"/>
        <v>1</v>
      </c>
      <c r="T4494">
        <f t="shared" si="1132"/>
        <v>0</v>
      </c>
      <c r="U4494">
        <v>0</v>
      </c>
      <c r="V4494">
        <f t="shared" si="1133"/>
        <v>0.25982653465836664</v>
      </c>
      <c r="W4494">
        <f t="shared" si="1134"/>
        <v>0.56459364970183323</v>
      </c>
      <c r="X4494">
        <f t="shared" si="1135"/>
        <v>6.7509828112575401E-2</v>
      </c>
      <c r="Y4494">
        <f t="shared" si="1136"/>
        <v>0</v>
      </c>
      <c r="Z4494" t="s">
        <v>4526</v>
      </c>
    </row>
    <row r="4495" spans="1:26" x14ac:dyDescent="0.25">
      <c r="A4495" t="s">
        <v>45</v>
      </c>
      <c r="B4495" t="s">
        <v>33</v>
      </c>
      <c r="C4495" t="s">
        <v>23</v>
      </c>
      <c r="D4495">
        <v>0</v>
      </c>
      <c r="F4495">
        <v>1</v>
      </c>
      <c r="G4495">
        <v>24.05</v>
      </c>
      <c r="H4495">
        <f t="shared" si="1121"/>
        <v>1</v>
      </c>
      <c r="I4495">
        <f t="shared" si="1122"/>
        <v>0</v>
      </c>
      <c r="J4495">
        <f t="shared" si="1123"/>
        <v>0</v>
      </c>
      <c r="K4495">
        <f t="shared" si="1124"/>
        <v>0</v>
      </c>
      <c r="L4495">
        <f t="shared" si="1125"/>
        <v>1</v>
      </c>
      <c r="M4495">
        <f t="shared" si="1126"/>
        <v>0</v>
      </c>
      <c r="N4495">
        <f t="shared" si="1127"/>
        <v>0</v>
      </c>
      <c r="O4495">
        <f t="shared" si="1128"/>
        <v>1</v>
      </c>
      <c r="P4495">
        <v>54</v>
      </c>
      <c r="Q4495">
        <f t="shared" si="1129"/>
        <v>0</v>
      </c>
      <c r="R4495">
        <f t="shared" si="1130"/>
        <v>0</v>
      </c>
      <c r="S4495">
        <f t="shared" si="1131"/>
        <v>0</v>
      </c>
      <c r="T4495">
        <f t="shared" si="1132"/>
        <v>1</v>
      </c>
      <c r="U4495">
        <v>0</v>
      </c>
      <c r="V4495">
        <f t="shared" si="1133"/>
        <v>-6.4858431650051757E-2</v>
      </c>
      <c r="W4495">
        <f t="shared" si="1134"/>
        <v>0.4837910737500758</v>
      </c>
      <c r="X4495">
        <f t="shared" si="1135"/>
        <v>4.2066161561044356E-3</v>
      </c>
      <c r="Y4495">
        <f t="shared" si="1136"/>
        <v>0</v>
      </c>
      <c r="Z4495" t="s">
        <v>4527</v>
      </c>
    </row>
    <row r="4496" spans="1:26" x14ac:dyDescent="0.25">
      <c r="A4496" t="s">
        <v>45</v>
      </c>
      <c r="B4496" t="s">
        <v>38</v>
      </c>
      <c r="C4496" t="s">
        <v>23</v>
      </c>
      <c r="D4496">
        <v>0</v>
      </c>
      <c r="F4496">
        <v>1</v>
      </c>
      <c r="G4496">
        <v>25.3</v>
      </c>
      <c r="H4496">
        <f t="shared" si="1121"/>
        <v>1</v>
      </c>
      <c r="I4496">
        <f t="shared" si="1122"/>
        <v>0</v>
      </c>
      <c r="J4496">
        <f t="shared" si="1123"/>
        <v>0</v>
      </c>
      <c r="K4496">
        <f t="shared" si="1124"/>
        <v>0</v>
      </c>
      <c r="L4496">
        <f t="shared" si="1125"/>
        <v>1</v>
      </c>
      <c r="M4496">
        <f t="shared" si="1126"/>
        <v>0</v>
      </c>
      <c r="N4496">
        <f t="shared" si="1127"/>
        <v>0</v>
      </c>
      <c r="O4496">
        <f t="shared" si="1128"/>
        <v>1</v>
      </c>
      <c r="P4496">
        <v>18</v>
      </c>
      <c r="Q4496">
        <f t="shared" si="1129"/>
        <v>0</v>
      </c>
      <c r="R4496">
        <f t="shared" si="1130"/>
        <v>0</v>
      </c>
      <c r="S4496">
        <f t="shared" si="1131"/>
        <v>1</v>
      </c>
      <c r="T4496">
        <f t="shared" si="1132"/>
        <v>0</v>
      </c>
      <c r="U4496">
        <v>0</v>
      </c>
      <c r="V4496">
        <f t="shared" si="1133"/>
        <v>-5.8046443122962588E-2</v>
      </c>
      <c r="W4496">
        <f t="shared" si="1134"/>
        <v>0.48549246245265482</v>
      </c>
      <c r="X4496">
        <f t="shared" si="1135"/>
        <v>3.3693895592273307E-3</v>
      </c>
      <c r="Y4496">
        <f t="shared" si="1136"/>
        <v>0</v>
      </c>
      <c r="Z4496" t="s">
        <v>4528</v>
      </c>
    </row>
    <row r="4497" spans="1:26" x14ac:dyDescent="0.25">
      <c r="A4497" t="s">
        <v>26</v>
      </c>
      <c r="B4497" t="s">
        <v>27</v>
      </c>
      <c r="C4497" t="s">
        <v>35</v>
      </c>
      <c r="D4497">
        <v>0</v>
      </c>
      <c r="F4497">
        <v>1</v>
      </c>
      <c r="G4497">
        <v>84.3</v>
      </c>
      <c r="H4497">
        <f t="shared" si="1121"/>
        <v>1</v>
      </c>
      <c r="I4497">
        <f t="shared" si="1122"/>
        <v>0</v>
      </c>
      <c r="J4497">
        <f t="shared" si="1123"/>
        <v>0</v>
      </c>
      <c r="K4497">
        <f t="shared" si="1124"/>
        <v>1</v>
      </c>
      <c r="L4497">
        <f t="shared" si="1125"/>
        <v>0</v>
      </c>
      <c r="M4497">
        <f t="shared" si="1126"/>
        <v>1</v>
      </c>
      <c r="N4497">
        <f t="shared" si="1127"/>
        <v>0</v>
      </c>
      <c r="O4497">
        <f t="shared" si="1128"/>
        <v>0</v>
      </c>
      <c r="P4497">
        <v>3</v>
      </c>
      <c r="Q4497">
        <f t="shared" si="1129"/>
        <v>1</v>
      </c>
      <c r="R4497">
        <f t="shared" si="1130"/>
        <v>0</v>
      </c>
      <c r="S4497">
        <f t="shared" si="1131"/>
        <v>0</v>
      </c>
      <c r="T4497">
        <f t="shared" si="1132"/>
        <v>0</v>
      </c>
      <c r="U4497">
        <v>0</v>
      </c>
      <c r="V4497">
        <f t="shared" si="1133"/>
        <v>0.53082328375698218</v>
      </c>
      <c r="W4497">
        <f t="shared" si="1134"/>
        <v>0.62967510935499971</v>
      </c>
      <c r="X4497">
        <f t="shared" si="1135"/>
        <v>0.28177335857854563</v>
      </c>
      <c r="Y4497">
        <f t="shared" si="1136"/>
        <v>1</v>
      </c>
      <c r="Z4497" t="s">
        <v>4529</v>
      </c>
    </row>
    <row r="4498" spans="1:26" x14ac:dyDescent="0.25">
      <c r="A4498" t="s">
        <v>26</v>
      </c>
      <c r="B4498" t="s">
        <v>27</v>
      </c>
      <c r="C4498" t="s">
        <v>35</v>
      </c>
      <c r="D4498">
        <v>0</v>
      </c>
      <c r="F4498">
        <v>1</v>
      </c>
      <c r="G4498">
        <v>70.099999999999994</v>
      </c>
      <c r="H4498">
        <f t="shared" si="1121"/>
        <v>1</v>
      </c>
      <c r="I4498">
        <f t="shared" si="1122"/>
        <v>0</v>
      </c>
      <c r="J4498">
        <f t="shared" si="1123"/>
        <v>0</v>
      </c>
      <c r="K4498">
        <f t="shared" si="1124"/>
        <v>1</v>
      </c>
      <c r="L4498">
        <f t="shared" si="1125"/>
        <v>0</v>
      </c>
      <c r="M4498">
        <f t="shared" si="1126"/>
        <v>1</v>
      </c>
      <c r="N4498">
        <f t="shared" si="1127"/>
        <v>0</v>
      </c>
      <c r="O4498">
        <f t="shared" si="1128"/>
        <v>0</v>
      </c>
      <c r="P4498">
        <v>1</v>
      </c>
      <c r="Q4498">
        <f t="shared" si="1129"/>
        <v>1</v>
      </c>
      <c r="R4498">
        <f t="shared" si="1130"/>
        <v>0</v>
      </c>
      <c r="S4498">
        <f t="shared" si="1131"/>
        <v>0</v>
      </c>
      <c r="T4498">
        <f t="shared" si="1132"/>
        <v>0</v>
      </c>
      <c r="U4498">
        <v>1</v>
      </c>
      <c r="V4498">
        <f t="shared" si="1133"/>
        <v>0.50382152763067845</v>
      </c>
      <c r="W4498">
        <f t="shared" si="1134"/>
        <v>0.62335698320417121</v>
      </c>
      <c r="X4498">
        <f t="shared" si="1135"/>
        <v>0.24619307644275359</v>
      </c>
      <c r="Y4498">
        <f t="shared" si="1136"/>
        <v>1</v>
      </c>
      <c r="Z4498" t="s">
        <v>4530</v>
      </c>
    </row>
    <row r="4499" spans="1:26" x14ac:dyDescent="0.25">
      <c r="A4499" t="s">
        <v>45</v>
      </c>
      <c r="B4499" t="s">
        <v>38</v>
      </c>
      <c r="C4499" t="s">
        <v>25</v>
      </c>
      <c r="D4499">
        <v>0</v>
      </c>
      <c r="F4499">
        <v>1</v>
      </c>
      <c r="G4499">
        <v>89.75</v>
      </c>
      <c r="H4499">
        <f t="shared" si="1121"/>
        <v>1</v>
      </c>
      <c r="I4499">
        <f t="shared" si="1122"/>
        <v>0</v>
      </c>
      <c r="J4499">
        <f t="shared" si="1123"/>
        <v>1</v>
      </c>
      <c r="K4499">
        <f t="shared" si="1124"/>
        <v>0</v>
      </c>
      <c r="L4499">
        <f t="shared" si="1125"/>
        <v>0</v>
      </c>
      <c r="M4499">
        <f t="shared" si="1126"/>
        <v>0</v>
      </c>
      <c r="N4499">
        <f t="shared" si="1127"/>
        <v>0</v>
      </c>
      <c r="O4499">
        <f t="shared" si="1128"/>
        <v>1</v>
      </c>
      <c r="P4499">
        <v>72</v>
      </c>
      <c r="Q4499">
        <f t="shared" si="1129"/>
        <v>0</v>
      </c>
      <c r="R4499">
        <f t="shared" si="1130"/>
        <v>0</v>
      </c>
      <c r="S4499">
        <f t="shared" si="1131"/>
        <v>1</v>
      </c>
      <c r="T4499">
        <f t="shared" si="1132"/>
        <v>0</v>
      </c>
      <c r="U4499">
        <v>0</v>
      </c>
      <c r="V4499">
        <f t="shared" si="1133"/>
        <v>8.4854336540341829E-2</v>
      </c>
      <c r="W4499">
        <f t="shared" si="1134"/>
        <v>0.52120086468600624</v>
      </c>
      <c r="X4499">
        <f t="shared" si="1135"/>
        <v>7.2002584297015905E-3</v>
      </c>
      <c r="Y4499">
        <f t="shared" si="1136"/>
        <v>0</v>
      </c>
      <c r="Z4499" t="s">
        <v>4531</v>
      </c>
    </row>
    <row r="4500" spans="1:26" x14ac:dyDescent="0.25">
      <c r="A4500" t="s">
        <v>29</v>
      </c>
      <c r="B4500" t="s">
        <v>27</v>
      </c>
      <c r="C4500" t="s">
        <v>35</v>
      </c>
      <c r="D4500">
        <v>1</v>
      </c>
      <c r="F4500">
        <v>1</v>
      </c>
      <c r="G4500">
        <v>97.95</v>
      </c>
      <c r="H4500">
        <f t="shared" si="1121"/>
        <v>0</v>
      </c>
      <c r="I4500">
        <f t="shared" si="1122"/>
        <v>1</v>
      </c>
      <c r="J4500">
        <f t="shared" si="1123"/>
        <v>0</v>
      </c>
      <c r="K4500">
        <f t="shared" si="1124"/>
        <v>1</v>
      </c>
      <c r="L4500">
        <f t="shared" si="1125"/>
        <v>0</v>
      </c>
      <c r="M4500">
        <f t="shared" si="1126"/>
        <v>0</v>
      </c>
      <c r="N4500">
        <f t="shared" si="1127"/>
        <v>1</v>
      </c>
      <c r="O4500">
        <f t="shared" si="1128"/>
        <v>0</v>
      </c>
      <c r="P4500">
        <v>60</v>
      </c>
      <c r="Q4500">
        <f t="shared" si="1129"/>
        <v>1</v>
      </c>
      <c r="R4500">
        <f t="shared" si="1130"/>
        <v>0</v>
      </c>
      <c r="S4500">
        <f t="shared" si="1131"/>
        <v>0</v>
      </c>
      <c r="T4500">
        <f t="shared" si="1132"/>
        <v>0</v>
      </c>
      <c r="U4500">
        <v>0</v>
      </c>
      <c r="V4500">
        <f t="shared" si="1133"/>
        <v>0.27578637234313852</v>
      </c>
      <c r="W4500">
        <f t="shared" si="1134"/>
        <v>0.56851289570250452</v>
      </c>
      <c r="X4500">
        <f t="shared" si="1135"/>
        <v>7.6058123170188244E-2</v>
      </c>
      <c r="Y4500">
        <f t="shared" si="1136"/>
        <v>0</v>
      </c>
      <c r="Z4500" t="s">
        <v>4532</v>
      </c>
    </row>
    <row r="4501" spans="1:26" x14ac:dyDescent="0.25">
      <c r="A4501" t="s">
        <v>29</v>
      </c>
      <c r="B4501" t="s">
        <v>30</v>
      </c>
      <c r="C4501" t="s">
        <v>23</v>
      </c>
      <c r="D4501">
        <v>0</v>
      </c>
      <c r="F4501">
        <v>1</v>
      </c>
      <c r="G4501">
        <v>20</v>
      </c>
      <c r="H4501">
        <f t="shared" si="1121"/>
        <v>1</v>
      </c>
      <c r="I4501">
        <f t="shared" si="1122"/>
        <v>0</v>
      </c>
      <c r="J4501">
        <f t="shared" si="1123"/>
        <v>0</v>
      </c>
      <c r="K4501">
        <f t="shared" si="1124"/>
        <v>0</v>
      </c>
      <c r="L4501">
        <f t="shared" si="1125"/>
        <v>1</v>
      </c>
      <c r="M4501">
        <f t="shared" si="1126"/>
        <v>0</v>
      </c>
      <c r="N4501">
        <f t="shared" si="1127"/>
        <v>1</v>
      </c>
      <c r="O4501">
        <f t="shared" si="1128"/>
        <v>0</v>
      </c>
      <c r="P4501">
        <v>11</v>
      </c>
      <c r="Q4501">
        <f t="shared" si="1129"/>
        <v>0</v>
      </c>
      <c r="R4501">
        <f t="shared" si="1130"/>
        <v>1</v>
      </c>
      <c r="S4501">
        <f t="shared" si="1131"/>
        <v>0</v>
      </c>
      <c r="T4501">
        <f t="shared" si="1132"/>
        <v>0</v>
      </c>
      <c r="U4501">
        <v>0</v>
      </c>
      <c r="V4501">
        <f t="shared" si="1133"/>
        <v>-6.3753807690602911E-3</v>
      </c>
      <c r="W4501">
        <f t="shared" si="1134"/>
        <v>0.49840616020626316</v>
      </c>
      <c r="X4501">
        <f t="shared" si="1135"/>
        <v>4.0645479950503787E-5</v>
      </c>
      <c r="Y4501">
        <f t="shared" si="1136"/>
        <v>0</v>
      </c>
      <c r="Z4501" t="s">
        <v>4533</v>
      </c>
    </row>
    <row r="4502" spans="1:26" x14ac:dyDescent="0.25">
      <c r="A4502" t="s">
        <v>26</v>
      </c>
      <c r="B4502" t="s">
        <v>27</v>
      </c>
      <c r="C4502" t="s">
        <v>35</v>
      </c>
      <c r="D4502">
        <v>0</v>
      </c>
      <c r="F4502">
        <v>1</v>
      </c>
      <c r="G4502">
        <v>78.3</v>
      </c>
      <c r="H4502">
        <f t="shared" si="1121"/>
        <v>1</v>
      </c>
      <c r="I4502">
        <f t="shared" si="1122"/>
        <v>0</v>
      </c>
      <c r="J4502">
        <f t="shared" si="1123"/>
        <v>0</v>
      </c>
      <c r="K4502">
        <f t="shared" si="1124"/>
        <v>1</v>
      </c>
      <c r="L4502">
        <f t="shared" si="1125"/>
        <v>0</v>
      </c>
      <c r="M4502">
        <f t="shared" si="1126"/>
        <v>1</v>
      </c>
      <c r="N4502">
        <f t="shared" si="1127"/>
        <v>0</v>
      </c>
      <c r="O4502">
        <f t="shared" si="1128"/>
        <v>0</v>
      </c>
      <c r="P4502">
        <v>12</v>
      </c>
      <c r="Q4502">
        <f t="shared" si="1129"/>
        <v>1</v>
      </c>
      <c r="R4502">
        <f t="shared" si="1130"/>
        <v>0</v>
      </c>
      <c r="S4502">
        <f t="shared" si="1131"/>
        <v>0</v>
      </c>
      <c r="T4502">
        <f t="shared" si="1132"/>
        <v>0</v>
      </c>
      <c r="U4502">
        <v>1</v>
      </c>
      <c r="V4502">
        <f t="shared" si="1133"/>
        <v>0.52146895127858162</v>
      </c>
      <c r="W4502">
        <f t="shared" si="1134"/>
        <v>0.62749119204726067</v>
      </c>
      <c r="X4502">
        <f t="shared" si="1135"/>
        <v>0.22899196459042048</v>
      </c>
      <c r="Y4502">
        <f t="shared" si="1136"/>
        <v>1</v>
      </c>
      <c r="Z4502" t="s">
        <v>4534</v>
      </c>
    </row>
    <row r="4503" spans="1:26" x14ac:dyDescent="0.25">
      <c r="A4503" t="s">
        <v>29</v>
      </c>
      <c r="B4503" t="s">
        <v>38</v>
      </c>
      <c r="C4503" t="s">
        <v>35</v>
      </c>
      <c r="D4503">
        <v>0</v>
      </c>
      <c r="F4503">
        <v>1</v>
      </c>
      <c r="G4503">
        <v>103.9</v>
      </c>
      <c r="H4503">
        <f t="shared" si="1121"/>
        <v>1</v>
      </c>
      <c r="I4503">
        <f t="shared" si="1122"/>
        <v>0</v>
      </c>
      <c r="J4503">
        <f t="shared" si="1123"/>
        <v>0</v>
      </c>
      <c r="K4503">
        <f t="shared" si="1124"/>
        <v>1</v>
      </c>
      <c r="L4503">
        <f t="shared" si="1125"/>
        <v>0</v>
      </c>
      <c r="M4503">
        <f t="shared" si="1126"/>
        <v>0</v>
      </c>
      <c r="N4503">
        <f t="shared" si="1127"/>
        <v>1</v>
      </c>
      <c r="O4503">
        <f t="shared" si="1128"/>
        <v>0</v>
      </c>
      <c r="P4503">
        <v>61</v>
      </c>
      <c r="Q4503">
        <f t="shared" si="1129"/>
        <v>0</v>
      </c>
      <c r="R4503">
        <f t="shared" si="1130"/>
        <v>0</v>
      </c>
      <c r="S4503">
        <f t="shared" si="1131"/>
        <v>1</v>
      </c>
      <c r="T4503">
        <f t="shared" si="1132"/>
        <v>0</v>
      </c>
      <c r="U4503">
        <v>0</v>
      </c>
      <c r="V4503">
        <f t="shared" si="1133"/>
        <v>0.14829440831333446</v>
      </c>
      <c r="W4503">
        <f t="shared" si="1134"/>
        <v>0.53700580997700997</v>
      </c>
      <c r="X4503">
        <f t="shared" si="1135"/>
        <v>2.199123153700196E-2</v>
      </c>
      <c r="Y4503">
        <f t="shared" si="1136"/>
        <v>0</v>
      </c>
      <c r="Z4503" t="s">
        <v>4535</v>
      </c>
    </row>
    <row r="4504" spans="1:26" x14ac:dyDescent="0.25">
      <c r="A4504" t="s">
        <v>45</v>
      </c>
      <c r="B4504" t="s">
        <v>38</v>
      </c>
      <c r="C4504" t="s">
        <v>23</v>
      </c>
      <c r="D4504">
        <v>0</v>
      </c>
      <c r="F4504">
        <v>1</v>
      </c>
      <c r="G4504">
        <v>20.7</v>
      </c>
      <c r="H4504">
        <f t="shared" si="1121"/>
        <v>1</v>
      </c>
      <c r="I4504">
        <f t="shared" si="1122"/>
        <v>0</v>
      </c>
      <c r="J4504">
        <f t="shared" si="1123"/>
        <v>0</v>
      </c>
      <c r="K4504">
        <f t="shared" si="1124"/>
        <v>0</v>
      </c>
      <c r="L4504">
        <f t="shared" si="1125"/>
        <v>1</v>
      </c>
      <c r="M4504">
        <f t="shared" si="1126"/>
        <v>0</v>
      </c>
      <c r="N4504">
        <f t="shared" si="1127"/>
        <v>0</v>
      </c>
      <c r="O4504">
        <f t="shared" si="1128"/>
        <v>1</v>
      </c>
      <c r="P4504">
        <v>39</v>
      </c>
      <c r="Q4504">
        <f t="shared" si="1129"/>
        <v>0</v>
      </c>
      <c r="R4504">
        <f t="shared" si="1130"/>
        <v>0</v>
      </c>
      <c r="S4504">
        <f t="shared" si="1131"/>
        <v>1</v>
      </c>
      <c r="T4504">
        <f t="shared" si="1132"/>
        <v>0</v>
      </c>
      <c r="U4504">
        <v>0</v>
      </c>
      <c r="V4504">
        <f t="shared" si="1133"/>
        <v>-6.5218098023069715E-2</v>
      </c>
      <c r="W4504">
        <f t="shared" si="1134"/>
        <v>0.48370125217632287</v>
      </c>
      <c r="X4504">
        <f t="shared" si="1135"/>
        <v>4.2534003097467301E-3</v>
      </c>
      <c r="Y4504">
        <f t="shared" si="1136"/>
        <v>0</v>
      </c>
      <c r="Z4504" t="s">
        <v>4536</v>
      </c>
    </row>
    <row r="4505" spans="1:26" x14ac:dyDescent="0.25">
      <c r="A4505" t="s">
        <v>26</v>
      </c>
      <c r="B4505" t="s">
        <v>27</v>
      </c>
      <c r="C4505" t="s">
        <v>35</v>
      </c>
      <c r="D4505">
        <v>0</v>
      </c>
      <c r="F4505">
        <v>1</v>
      </c>
      <c r="G4505">
        <v>96.8</v>
      </c>
      <c r="H4505">
        <f t="shared" si="1121"/>
        <v>1</v>
      </c>
      <c r="I4505">
        <f t="shared" si="1122"/>
        <v>0</v>
      </c>
      <c r="J4505">
        <f t="shared" si="1123"/>
        <v>0</v>
      </c>
      <c r="K4505">
        <f t="shared" si="1124"/>
        <v>1</v>
      </c>
      <c r="L4505">
        <f t="shared" si="1125"/>
        <v>0</v>
      </c>
      <c r="M4505">
        <f t="shared" si="1126"/>
        <v>1</v>
      </c>
      <c r="N4505">
        <f t="shared" si="1127"/>
        <v>0</v>
      </c>
      <c r="O4505">
        <f t="shared" si="1128"/>
        <v>0</v>
      </c>
      <c r="P4505">
        <v>55</v>
      </c>
      <c r="Q4505">
        <f t="shared" si="1129"/>
        <v>1</v>
      </c>
      <c r="R4505">
        <f t="shared" si="1130"/>
        <v>0</v>
      </c>
      <c r="S4505">
        <f t="shared" si="1131"/>
        <v>0</v>
      </c>
      <c r="T4505">
        <f t="shared" si="1132"/>
        <v>0</v>
      </c>
      <c r="U4505">
        <v>1</v>
      </c>
      <c r="V4505">
        <f t="shared" si="1133"/>
        <v>0.55031147642031675</v>
      </c>
      <c r="W4505">
        <f t="shared" si="1134"/>
        <v>0.63420785290130699</v>
      </c>
      <c r="X4505">
        <f t="shared" si="1135"/>
        <v>0.20221976823927534</v>
      </c>
      <c r="Y4505">
        <f t="shared" si="1136"/>
        <v>1</v>
      </c>
      <c r="Z4505" t="s">
        <v>4537</v>
      </c>
    </row>
    <row r="4506" spans="1:26" x14ac:dyDescent="0.25">
      <c r="A4506" t="s">
        <v>26</v>
      </c>
      <c r="B4506" t="s">
        <v>27</v>
      </c>
      <c r="C4506" t="s">
        <v>35</v>
      </c>
      <c r="D4506">
        <v>0</v>
      </c>
      <c r="F4506">
        <v>1</v>
      </c>
      <c r="G4506">
        <v>94.4</v>
      </c>
      <c r="H4506">
        <f t="shared" si="1121"/>
        <v>1</v>
      </c>
      <c r="I4506">
        <f t="shared" si="1122"/>
        <v>0</v>
      </c>
      <c r="J4506">
        <f t="shared" si="1123"/>
        <v>0</v>
      </c>
      <c r="K4506">
        <f t="shared" si="1124"/>
        <v>1</v>
      </c>
      <c r="L4506">
        <f t="shared" si="1125"/>
        <v>0</v>
      </c>
      <c r="M4506">
        <f t="shared" si="1126"/>
        <v>1</v>
      </c>
      <c r="N4506">
        <f t="shared" si="1127"/>
        <v>0</v>
      </c>
      <c r="O4506">
        <f t="shared" si="1128"/>
        <v>0</v>
      </c>
      <c r="P4506">
        <v>17</v>
      </c>
      <c r="Q4506">
        <f t="shared" si="1129"/>
        <v>1</v>
      </c>
      <c r="R4506">
        <f t="shared" si="1130"/>
        <v>0</v>
      </c>
      <c r="S4506">
        <f t="shared" si="1131"/>
        <v>0</v>
      </c>
      <c r="T4506">
        <f t="shared" si="1132"/>
        <v>0</v>
      </c>
      <c r="U4506">
        <v>1</v>
      </c>
      <c r="V4506">
        <f t="shared" si="1133"/>
        <v>0.54170657416820078</v>
      </c>
      <c r="W4506">
        <f t="shared" si="1134"/>
        <v>0.63220932100348748</v>
      </c>
      <c r="X4506">
        <f t="shared" si="1135"/>
        <v>0.21003286416064684</v>
      </c>
      <c r="Y4506">
        <f t="shared" si="1136"/>
        <v>1</v>
      </c>
      <c r="Z4506" t="s">
        <v>4538</v>
      </c>
    </row>
    <row r="4507" spans="1:26" x14ac:dyDescent="0.25">
      <c r="A4507" t="s">
        <v>29</v>
      </c>
      <c r="B4507" t="s">
        <v>38</v>
      </c>
      <c r="C4507" t="s">
        <v>23</v>
      </c>
      <c r="D4507">
        <v>0</v>
      </c>
      <c r="F4507">
        <v>1</v>
      </c>
      <c r="G4507">
        <v>20.149999999999999</v>
      </c>
      <c r="H4507">
        <f t="shared" si="1121"/>
        <v>1</v>
      </c>
      <c r="I4507">
        <f t="shared" si="1122"/>
        <v>0</v>
      </c>
      <c r="J4507">
        <f t="shared" si="1123"/>
        <v>0</v>
      </c>
      <c r="K4507">
        <f t="shared" si="1124"/>
        <v>0</v>
      </c>
      <c r="L4507">
        <f t="shared" si="1125"/>
        <v>1</v>
      </c>
      <c r="M4507">
        <f t="shared" si="1126"/>
        <v>0</v>
      </c>
      <c r="N4507">
        <f t="shared" si="1127"/>
        <v>1</v>
      </c>
      <c r="O4507">
        <f t="shared" si="1128"/>
        <v>0</v>
      </c>
      <c r="P4507">
        <v>37</v>
      </c>
      <c r="Q4507">
        <f t="shared" si="1129"/>
        <v>0</v>
      </c>
      <c r="R4507">
        <f t="shared" si="1130"/>
        <v>0</v>
      </c>
      <c r="S4507">
        <f t="shared" si="1131"/>
        <v>1</v>
      </c>
      <c r="T4507">
        <f t="shared" si="1132"/>
        <v>0</v>
      </c>
      <c r="U4507">
        <v>0</v>
      </c>
      <c r="V4507">
        <f t="shared" si="1133"/>
        <v>-1.1004691717855983E-2</v>
      </c>
      <c r="W4507">
        <f t="shared" si="1134"/>
        <v>0.49724885483486264</v>
      </c>
      <c r="X4507">
        <f t="shared" si="1135"/>
        <v>1.2110323980504807E-4</v>
      </c>
      <c r="Y4507">
        <f t="shared" si="1136"/>
        <v>0</v>
      </c>
      <c r="Z4507" t="s">
        <v>4539</v>
      </c>
    </row>
    <row r="4508" spans="1:26" x14ac:dyDescent="0.25">
      <c r="A4508" t="s">
        <v>45</v>
      </c>
      <c r="B4508" t="s">
        <v>30</v>
      </c>
      <c r="C4508" t="s">
        <v>23</v>
      </c>
      <c r="D4508">
        <v>0</v>
      </c>
      <c r="F4508">
        <v>1</v>
      </c>
      <c r="G4508">
        <v>26</v>
      </c>
      <c r="H4508">
        <f t="shared" si="1121"/>
        <v>1</v>
      </c>
      <c r="I4508">
        <f t="shared" si="1122"/>
        <v>0</v>
      </c>
      <c r="J4508">
        <f t="shared" si="1123"/>
        <v>0</v>
      </c>
      <c r="K4508">
        <f t="shared" si="1124"/>
        <v>0</v>
      </c>
      <c r="L4508">
        <f t="shared" si="1125"/>
        <v>1</v>
      </c>
      <c r="M4508">
        <f t="shared" si="1126"/>
        <v>0</v>
      </c>
      <c r="N4508">
        <f t="shared" si="1127"/>
        <v>0</v>
      </c>
      <c r="O4508">
        <f t="shared" si="1128"/>
        <v>1</v>
      </c>
      <c r="P4508">
        <v>72</v>
      </c>
      <c r="Q4508">
        <f t="shared" si="1129"/>
        <v>0</v>
      </c>
      <c r="R4508">
        <f t="shared" si="1130"/>
        <v>1</v>
      </c>
      <c r="S4508">
        <f t="shared" si="1131"/>
        <v>0</v>
      </c>
      <c r="T4508">
        <f t="shared" si="1132"/>
        <v>0</v>
      </c>
      <c r="U4508">
        <v>0</v>
      </c>
      <c r="V4508">
        <f t="shared" si="1133"/>
        <v>-4.8126824490268977E-2</v>
      </c>
      <c r="W4508">
        <f t="shared" si="1134"/>
        <v>0.48797061565068961</v>
      </c>
      <c r="X4508">
        <f t="shared" si="1135"/>
        <v>2.316191235517154E-3</v>
      </c>
      <c r="Y4508">
        <f t="shared" si="1136"/>
        <v>0</v>
      </c>
      <c r="Z4508" t="s">
        <v>4540</v>
      </c>
    </row>
    <row r="4509" spans="1:26" x14ac:dyDescent="0.25">
      <c r="A4509" t="s">
        <v>45</v>
      </c>
      <c r="B4509" t="s">
        <v>38</v>
      </c>
      <c r="C4509" t="s">
        <v>25</v>
      </c>
      <c r="D4509">
        <v>1</v>
      </c>
      <c r="F4509">
        <v>1</v>
      </c>
      <c r="G4509">
        <v>77.349999999999994</v>
      </c>
      <c r="H4509">
        <f t="shared" si="1121"/>
        <v>0</v>
      </c>
      <c r="I4509">
        <f t="shared" si="1122"/>
        <v>1</v>
      </c>
      <c r="J4509">
        <f t="shared" si="1123"/>
        <v>1</v>
      </c>
      <c r="K4509">
        <f t="shared" si="1124"/>
        <v>0</v>
      </c>
      <c r="L4509">
        <f t="shared" si="1125"/>
        <v>0</v>
      </c>
      <c r="M4509">
        <f t="shared" si="1126"/>
        <v>0</v>
      </c>
      <c r="N4509">
        <f t="shared" si="1127"/>
        <v>0</v>
      </c>
      <c r="O4509">
        <f t="shared" si="1128"/>
        <v>1</v>
      </c>
      <c r="P4509">
        <v>72</v>
      </c>
      <c r="Q4509">
        <f t="shared" si="1129"/>
        <v>0</v>
      </c>
      <c r="R4509">
        <f t="shared" si="1130"/>
        <v>0</v>
      </c>
      <c r="S4509">
        <f t="shared" si="1131"/>
        <v>1</v>
      </c>
      <c r="T4509">
        <f t="shared" si="1132"/>
        <v>0</v>
      </c>
      <c r="U4509">
        <v>0</v>
      </c>
      <c r="V4509">
        <f t="shared" si="1133"/>
        <v>4.6967431053255626E-2</v>
      </c>
      <c r="W4509">
        <f t="shared" si="1134"/>
        <v>0.51173969975362488</v>
      </c>
      <c r="X4509">
        <f t="shared" si="1135"/>
        <v>2.2059395797423211E-3</v>
      </c>
      <c r="Y4509">
        <f t="shared" si="1136"/>
        <v>0</v>
      </c>
      <c r="Z4509" t="s">
        <v>4541</v>
      </c>
    </row>
    <row r="4510" spans="1:26" x14ac:dyDescent="0.25">
      <c r="A4510" t="s">
        <v>26</v>
      </c>
      <c r="B4510" t="s">
        <v>33</v>
      </c>
      <c r="C4510" t="s">
        <v>25</v>
      </c>
      <c r="D4510">
        <v>0</v>
      </c>
      <c r="F4510">
        <v>1</v>
      </c>
      <c r="G4510">
        <v>66.05</v>
      </c>
      <c r="H4510">
        <f t="shared" si="1121"/>
        <v>1</v>
      </c>
      <c r="I4510">
        <f t="shared" si="1122"/>
        <v>0</v>
      </c>
      <c r="J4510">
        <f t="shared" si="1123"/>
        <v>1</v>
      </c>
      <c r="K4510">
        <f t="shared" si="1124"/>
        <v>0</v>
      </c>
      <c r="L4510">
        <f t="shared" si="1125"/>
        <v>0</v>
      </c>
      <c r="M4510">
        <f t="shared" si="1126"/>
        <v>1</v>
      </c>
      <c r="N4510">
        <f t="shared" si="1127"/>
        <v>0</v>
      </c>
      <c r="O4510">
        <f t="shared" si="1128"/>
        <v>0</v>
      </c>
      <c r="P4510">
        <v>8</v>
      </c>
      <c r="Q4510">
        <f t="shared" si="1129"/>
        <v>0</v>
      </c>
      <c r="R4510">
        <f t="shared" si="1130"/>
        <v>0</v>
      </c>
      <c r="S4510">
        <f t="shared" si="1131"/>
        <v>0</v>
      </c>
      <c r="T4510">
        <f t="shared" si="1132"/>
        <v>1</v>
      </c>
      <c r="U4510">
        <v>0</v>
      </c>
      <c r="V4510">
        <f t="shared" si="1133"/>
        <v>0.36073900947020671</v>
      </c>
      <c r="W4510">
        <f t="shared" si="1134"/>
        <v>0.58921931563329277</v>
      </c>
      <c r="X4510">
        <f t="shared" si="1135"/>
        <v>0.13013263295354588</v>
      </c>
      <c r="Y4510">
        <f t="shared" si="1136"/>
        <v>1</v>
      </c>
      <c r="Z4510" t="s">
        <v>4542</v>
      </c>
    </row>
    <row r="4511" spans="1:26" x14ac:dyDescent="0.25">
      <c r="A4511" t="s">
        <v>26</v>
      </c>
      <c r="B4511" t="s">
        <v>30</v>
      </c>
      <c r="C4511" t="s">
        <v>23</v>
      </c>
      <c r="D4511">
        <v>0</v>
      </c>
      <c r="F4511">
        <v>1</v>
      </c>
      <c r="G4511">
        <v>19.899999999999999</v>
      </c>
      <c r="H4511">
        <f t="shared" si="1121"/>
        <v>1</v>
      </c>
      <c r="I4511">
        <f t="shared" si="1122"/>
        <v>0</v>
      </c>
      <c r="J4511">
        <f t="shared" si="1123"/>
        <v>0</v>
      </c>
      <c r="K4511">
        <f t="shared" si="1124"/>
        <v>0</v>
      </c>
      <c r="L4511">
        <f t="shared" si="1125"/>
        <v>1</v>
      </c>
      <c r="M4511">
        <f t="shared" si="1126"/>
        <v>1</v>
      </c>
      <c r="N4511">
        <f t="shared" si="1127"/>
        <v>0</v>
      </c>
      <c r="O4511">
        <f t="shared" si="1128"/>
        <v>0</v>
      </c>
      <c r="P4511">
        <v>22</v>
      </c>
      <c r="Q4511">
        <f t="shared" si="1129"/>
        <v>0</v>
      </c>
      <c r="R4511">
        <f t="shared" si="1130"/>
        <v>1</v>
      </c>
      <c r="S4511">
        <f t="shared" si="1131"/>
        <v>0</v>
      </c>
      <c r="T4511">
        <f t="shared" si="1132"/>
        <v>0</v>
      </c>
      <c r="U4511">
        <v>0</v>
      </c>
      <c r="V4511">
        <f t="shared" si="1133"/>
        <v>0.26492356223108238</v>
      </c>
      <c r="W4511">
        <f t="shared" si="1134"/>
        <v>0.56584622496094505</v>
      </c>
      <c r="X4511">
        <f t="shared" si="1135"/>
        <v>7.0184493825206182E-2</v>
      </c>
      <c r="Y4511">
        <f t="shared" si="1136"/>
        <v>0</v>
      </c>
      <c r="Z4511" t="s">
        <v>4543</v>
      </c>
    </row>
    <row r="4512" spans="1:26" x14ac:dyDescent="0.25">
      <c r="A4512" t="s">
        <v>26</v>
      </c>
      <c r="B4512" t="s">
        <v>27</v>
      </c>
      <c r="C4512" t="s">
        <v>35</v>
      </c>
      <c r="D4512">
        <v>0</v>
      </c>
      <c r="F4512">
        <v>1</v>
      </c>
      <c r="G4512">
        <v>84.3</v>
      </c>
      <c r="H4512">
        <f t="shared" si="1121"/>
        <v>1</v>
      </c>
      <c r="I4512">
        <f t="shared" si="1122"/>
        <v>0</v>
      </c>
      <c r="J4512">
        <f t="shared" si="1123"/>
        <v>0</v>
      </c>
      <c r="K4512">
        <f t="shared" si="1124"/>
        <v>1</v>
      </c>
      <c r="L4512">
        <f t="shared" si="1125"/>
        <v>0</v>
      </c>
      <c r="M4512">
        <f t="shared" si="1126"/>
        <v>1</v>
      </c>
      <c r="N4512">
        <f t="shared" si="1127"/>
        <v>0</v>
      </c>
      <c r="O4512">
        <f t="shared" si="1128"/>
        <v>0</v>
      </c>
      <c r="P4512">
        <v>1</v>
      </c>
      <c r="Q4512">
        <f t="shared" si="1129"/>
        <v>1</v>
      </c>
      <c r="R4512">
        <f t="shared" si="1130"/>
        <v>0</v>
      </c>
      <c r="S4512">
        <f t="shared" si="1131"/>
        <v>0</v>
      </c>
      <c r="T4512">
        <f t="shared" si="1132"/>
        <v>0</v>
      </c>
      <c r="U4512">
        <v>1</v>
      </c>
      <c r="V4512">
        <f t="shared" si="1133"/>
        <v>0.52596011449622648</v>
      </c>
      <c r="W4512">
        <f t="shared" si="1134"/>
        <v>0.62854038095446452</v>
      </c>
      <c r="X4512">
        <f t="shared" si="1135"/>
        <v>0.22471381304843072</v>
      </c>
      <c r="Y4512">
        <f t="shared" si="1136"/>
        <v>1</v>
      </c>
      <c r="Z4512" t="s">
        <v>4544</v>
      </c>
    </row>
    <row r="4513" spans="1:26" x14ac:dyDescent="0.25">
      <c r="A4513" t="s">
        <v>26</v>
      </c>
      <c r="B4513" t="s">
        <v>38</v>
      </c>
      <c r="C4513" t="s">
        <v>25</v>
      </c>
      <c r="D4513">
        <v>0</v>
      </c>
      <c r="F4513">
        <v>1</v>
      </c>
      <c r="G4513">
        <v>68.150000000000006</v>
      </c>
      <c r="H4513">
        <f t="shared" si="1121"/>
        <v>1</v>
      </c>
      <c r="I4513">
        <f t="shared" si="1122"/>
        <v>0</v>
      </c>
      <c r="J4513">
        <f t="shared" si="1123"/>
        <v>1</v>
      </c>
      <c r="K4513">
        <f t="shared" si="1124"/>
        <v>0</v>
      </c>
      <c r="L4513">
        <f t="shared" si="1125"/>
        <v>0</v>
      </c>
      <c r="M4513">
        <f t="shared" si="1126"/>
        <v>1</v>
      </c>
      <c r="N4513">
        <f t="shared" si="1127"/>
        <v>0</v>
      </c>
      <c r="O4513">
        <f t="shared" si="1128"/>
        <v>0</v>
      </c>
      <c r="P4513">
        <v>38</v>
      </c>
      <c r="Q4513">
        <f t="shared" si="1129"/>
        <v>0</v>
      </c>
      <c r="R4513">
        <f t="shared" si="1130"/>
        <v>0</v>
      </c>
      <c r="S4513">
        <f t="shared" si="1131"/>
        <v>1</v>
      </c>
      <c r="T4513">
        <f t="shared" si="1132"/>
        <v>0</v>
      </c>
      <c r="U4513">
        <v>0</v>
      </c>
      <c r="V4513">
        <f t="shared" si="1133"/>
        <v>0.36401302583764694</v>
      </c>
      <c r="W4513">
        <f t="shared" si="1134"/>
        <v>0.59001152615567465</v>
      </c>
      <c r="X4513">
        <f t="shared" si="1135"/>
        <v>0.13250548297947942</v>
      </c>
      <c r="Y4513">
        <f t="shared" si="1136"/>
        <v>1</v>
      </c>
      <c r="Z4513" t="s">
        <v>4545</v>
      </c>
    </row>
    <row r="4514" spans="1:26" x14ac:dyDescent="0.25">
      <c r="A4514" t="s">
        <v>29</v>
      </c>
      <c r="B4514" t="s">
        <v>27</v>
      </c>
      <c r="C4514" t="s">
        <v>25</v>
      </c>
      <c r="D4514">
        <v>0</v>
      </c>
      <c r="F4514">
        <v>1</v>
      </c>
      <c r="G4514">
        <v>80.849999999999994</v>
      </c>
      <c r="H4514">
        <f t="shared" si="1121"/>
        <v>1</v>
      </c>
      <c r="I4514">
        <f t="shared" si="1122"/>
        <v>0</v>
      </c>
      <c r="J4514">
        <f t="shared" si="1123"/>
        <v>1</v>
      </c>
      <c r="K4514">
        <f t="shared" si="1124"/>
        <v>0</v>
      </c>
      <c r="L4514">
        <f t="shared" si="1125"/>
        <v>0</v>
      </c>
      <c r="M4514">
        <f t="shared" si="1126"/>
        <v>0</v>
      </c>
      <c r="N4514">
        <f t="shared" si="1127"/>
        <v>1</v>
      </c>
      <c r="O4514">
        <f t="shared" si="1128"/>
        <v>0</v>
      </c>
      <c r="P4514">
        <v>17</v>
      </c>
      <c r="Q4514">
        <f t="shared" si="1129"/>
        <v>1</v>
      </c>
      <c r="R4514">
        <f t="shared" si="1130"/>
        <v>0</v>
      </c>
      <c r="S4514">
        <f t="shared" si="1131"/>
        <v>0</v>
      </c>
      <c r="T4514">
        <f t="shared" si="1132"/>
        <v>0</v>
      </c>
      <c r="U4514">
        <v>0</v>
      </c>
      <c r="V4514">
        <f t="shared" si="1133"/>
        <v>0.26281797388399936</v>
      </c>
      <c r="W4514">
        <f t="shared" si="1134"/>
        <v>0.56532888559152561</v>
      </c>
      <c r="X4514">
        <f t="shared" si="1135"/>
        <v>6.9073287396490574E-2</v>
      </c>
      <c r="Y4514">
        <f t="shared" si="1136"/>
        <v>0</v>
      </c>
      <c r="Z4514" t="s">
        <v>4546</v>
      </c>
    </row>
    <row r="4515" spans="1:26" x14ac:dyDescent="0.25">
      <c r="A4515" t="s">
        <v>45</v>
      </c>
      <c r="B4515" t="s">
        <v>33</v>
      </c>
      <c r="C4515" t="s">
        <v>25</v>
      </c>
      <c r="D4515">
        <v>1</v>
      </c>
      <c r="F4515">
        <v>1</v>
      </c>
      <c r="G4515">
        <v>75.5</v>
      </c>
      <c r="H4515">
        <f t="shared" si="1121"/>
        <v>0</v>
      </c>
      <c r="I4515">
        <f t="shared" si="1122"/>
        <v>1</v>
      </c>
      <c r="J4515">
        <f t="shared" si="1123"/>
        <v>1</v>
      </c>
      <c r="K4515">
        <f t="shared" si="1124"/>
        <v>0</v>
      </c>
      <c r="L4515">
        <f t="shared" si="1125"/>
        <v>0</v>
      </c>
      <c r="M4515">
        <f t="shared" si="1126"/>
        <v>0</v>
      </c>
      <c r="N4515">
        <f t="shared" si="1127"/>
        <v>0</v>
      </c>
      <c r="O4515">
        <f t="shared" si="1128"/>
        <v>1</v>
      </c>
      <c r="P4515">
        <v>70</v>
      </c>
      <c r="Q4515">
        <f t="shared" si="1129"/>
        <v>0</v>
      </c>
      <c r="R4515">
        <f t="shared" si="1130"/>
        <v>0</v>
      </c>
      <c r="S4515">
        <f t="shared" si="1131"/>
        <v>0</v>
      </c>
      <c r="T4515">
        <f t="shared" si="1132"/>
        <v>1</v>
      </c>
      <c r="U4515">
        <v>0</v>
      </c>
      <c r="V4515">
        <f t="shared" si="1133"/>
        <v>5.7774627643384716E-2</v>
      </c>
      <c r="W4515">
        <f t="shared" si="1134"/>
        <v>0.51443964061876157</v>
      </c>
      <c r="X4515">
        <f t="shared" si="1135"/>
        <v>3.3379075993317533E-3</v>
      </c>
      <c r="Y4515">
        <f t="shared" si="1136"/>
        <v>0</v>
      </c>
      <c r="Z4515" t="s">
        <v>4547</v>
      </c>
    </row>
    <row r="4516" spans="1:26" x14ac:dyDescent="0.25">
      <c r="A4516" t="s">
        <v>45</v>
      </c>
      <c r="B4516" t="s">
        <v>38</v>
      </c>
      <c r="C4516" t="s">
        <v>25</v>
      </c>
      <c r="D4516">
        <v>1</v>
      </c>
      <c r="F4516">
        <v>1</v>
      </c>
      <c r="G4516">
        <v>92.45</v>
      </c>
      <c r="H4516">
        <f t="shared" si="1121"/>
        <v>0</v>
      </c>
      <c r="I4516">
        <f t="shared" si="1122"/>
        <v>1</v>
      </c>
      <c r="J4516">
        <f t="shared" si="1123"/>
        <v>1</v>
      </c>
      <c r="K4516">
        <f t="shared" si="1124"/>
        <v>0</v>
      </c>
      <c r="L4516">
        <f t="shared" si="1125"/>
        <v>0</v>
      </c>
      <c r="M4516">
        <f t="shared" si="1126"/>
        <v>0</v>
      </c>
      <c r="N4516">
        <f t="shared" si="1127"/>
        <v>0</v>
      </c>
      <c r="O4516">
        <f t="shared" si="1128"/>
        <v>1</v>
      </c>
      <c r="P4516">
        <v>72</v>
      </c>
      <c r="Q4516">
        <f t="shared" si="1129"/>
        <v>0</v>
      </c>
      <c r="R4516">
        <f t="shared" si="1130"/>
        <v>0</v>
      </c>
      <c r="S4516">
        <f t="shared" si="1131"/>
        <v>1</v>
      </c>
      <c r="T4516">
        <f t="shared" si="1132"/>
        <v>0</v>
      </c>
      <c r="U4516">
        <v>1</v>
      </c>
      <c r="V4516">
        <f t="shared" si="1133"/>
        <v>7.5372337051319516E-2</v>
      </c>
      <c r="W4516">
        <f t="shared" si="1134"/>
        <v>0.51883416871453802</v>
      </c>
      <c r="X4516">
        <f t="shared" si="1135"/>
        <v>0.85493631508993873</v>
      </c>
      <c r="Y4516">
        <f t="shared" si="1136"/>
        <v>0</v>
      </c>
      <c r="Z4516" t="s">
        <v>4548</v>
      </c>
    </row>
    <row r="4517" spans="1:26" x14ac:dyDescent="0.25">
      <c r="A4517" t="s">
        <v>26</v>
      </c>
      <c r="B4517" t="s">
        <v>27</v>
      </c>
      <c r="C4517" t="s">
        <v>35</v>
      </c>
      <c r="D4517">
        <v>0</v>
      </c>
      <c r="F4517">
        <v>1</v>
      </c>
      <c r="G4517">
        <v>80.599999999999994</v>
      </c>
      <c r="H4517">
        <f t="shared" si="1121"/>
        <v>1</v>
      </c>
      <c r="I4517">
        <f t="shared" si="1122"/>
        <v>0</v>
      </c>
      <c r="J4517">
        <f t="shared" si="1123"/>
        <v>0</v>
      </c>
      <c r="K4517">
        <f t="shared" si="1124"/>
        <v>1</v>
      </c>
      <c r="L4517">
        <f t="shared" si="1125"/>
        <v>0</v>
      </c>
      <c r="M4517">
        <f t="shared" si="1126"/>
        <v>1</v>
      </c>
      <c r="N4517">
        <f t="shared" si="1127"/>
        <v>0</v>
      </c>
      <c r="O4517">
        <f t="shared" si="1128"/>
        <v>0</v>
      </c>
      <c r="P4517">
        <v>28</v>
      </c>
      <c r="Q4517">
        <f t="shared" si="1129"/>
        <v>1</v>
      </c>
      <c r="R4517">
        <f t="shared" si="1130"/>
        <v>0</v>
      </c>
      <c r="S4517">
        <f t="shared" si="1131"/>
        <v>0</v>
      </c>
      <c r="T4517">
        <f t="shared" si="1132"/>
        <v>0</v>
      </c>
      <c r="U4517">
        <v>0</v>
      </c>
      <c r="V4517">
        <f t="shared" si="1133"/>
        <v>0.52505477872863515</v>
      </c>
      <c r="W4517">
        <f t="shared" si="1134"/>
        <v>0.62832898095341527</v>
      </c>
      <c r="X4517">
        <f t="shared" si="1135"/>
        <v>0.27568252066577603</v>
      </c>
      <c r="Y4517">
        <f t="shared" si="1136"/>
        <v>1</v>
      </c>
      <c r="Z4517" t="s">
        <v>4549</v>
      </c>
    </row>
    <row r="4518" spans="1:26" x14ac:dyDescent="0.25">
      <c r="A4518" t="s">
        <v>26</v>
      </c>
      <c r="B4518" t="s">
        <v>33</v>
      </c>
      <c r="C4518" t="s">
        <v>35</v>
      </c>
      <c r="D4518">
        <v>0</v>
      </c>
      <c r="F4518">
        <v>1</v>
      </c>
      <c r="G4518">
        <v>83.2</v>
      </c>
      <c r="H4518">
        <f t="shared" si="1121"/>
        <v>1</v>
      </c>
      <c r="I4518">
        <f t="shared" si="1122"/>
        <v>0</v>
      </c>
      <c r="J4518">
        <f t="shared" si="1123"/>
        <v>0</v>
      </c>
      <c r="K4518">
        <f t="shared" si="1124"/>
        <v>1</v>
      </c>
      <c r="L4518">
        <f t="shared" si="1125"/>
        <v>0</v>
      </c>
      <c r="M4518">
        <f t="shared" si="1126"/>
        <v>1</v>
      </c>
      <c r="N4518">
        <f t="shared" si="1127"/>
        <v>0</v>
      </c>
      <c r="O4518">
        <f t="shared" si="1128"/>
        <v>0</v>
      </c>
      <c r="P4518">
        <v>15</v>
      </c>
      <c r="Q4518">
        <f t="shared" si="1129"/>
        <v>0</v>
      </c>
      <c r="R4518">
        <f t="shared" si="1130"/>
        <v>0</v>
      </c>
      <c r="S4518">
        <f t="shared" si="1131"/>
        <v>0</v>
      </c>
      <c r="T4518">
        <f t="shared" si="1132"/>
        <v>1</v>
      </c>
      <c r="U4518">
        <v>0</v>
      </c>
      <c r="V4518">
        <f t="shared" si="1133"/>
        <v>0.38747680980430177</v>
      </c>
      <c r="W4518">
        <f t="shared" si="1134"/>
        <v>0.59567514534818478</v>
      </c>
      <c r="X4518">
        <f t="shared" si="1135"/>
        <v>0.15013827813611905</v>
      </c>
      <c r="Y4518">
        <f t="shared" si="1136"/>
        <v>1</v>
      </c>
      <c r="Z4518" t="s">
        <v>4550</v>
      </c>
    </row>
    <row r="4519" spans="1:26" x14ac:dyDescent="0.25">
      <c r="A4519" t="s">
        <v>45</v>
      </c>
      <c r="B4519" t="s">
        <v>33</v>
      </c>
      <c r="C4519" t="s">
        <v>25</v>
      </c>
      <c r="D4519">
        <v>0</v>
      </c>
      <c r="F4519">
        <v>1</v>
      </c>
      <c r="G4519">
        <v>87.55</v>
      </c>
      <c r="H4519">
        <f t="shared" si="1121"/>
        <v>1</v>
      </c>
      <c r="I4519">
        <f t="shared" si="1122"/>
        <v>0</v>
      </c>
      <c r="J4519">
        <f t="shared" si="1123"/>
        <v>1</v>
      </c>
      <c r="K4519">
        <f t="shared" si="1124"/>
        <v>0</v>
      </c>
      <c r="L4519">
        <f t="shared" si="1125"/>
        <v>0</v>
      </c>
      <c r="M4519">
        <f t="shared" si="1126"/>
        <v>0</v>
      </c>
      <c r="N4519">
        <f t="shared" si="1127"/>
        <v>0</v>
      </c>
      <c r="O4519">
        <f t="shared" si="1128"/>
        <v>1</v>
      </c>
      <c r="P4519">
        <v>72</v>
      </c>
      <c r="Q4519">
        <f t="shared" si="1129"/>
        <v>0</v>
      </c>
      <c r="R4519">
        <f t="shared" si="1130"/>
        <v>0</v>
      </c>
      <c r="S4519">
        <f t="shared" si="1131"/>
        <v>0</v>
      </c>
      <c r="T4519">
        <f t="shared" si="1132"/>
        <v>1</v>
      </c>
      <c r="U4519">
        <v>0</v>
      </c>
      <c r="V4519">
        <f t="shared" si="1133"/>
        <v>8.1424414631594944E-2</v>
      </c>
      <c r="W4519">
        <f t="shared" si="1134"/>
        <v>0.52034486447183315</v>
      </c>
      <c r="X4519">
        <f t="shared" si="1135"/>
        <v>6.6299352980978927E-3</v>
      </c>
      <c r="Y4519">
        <f t="shared" si="1136"/>
        <v>0</v>
      </c>
      <c r="Z4519" t="s">
        <v>4551</v>
      </c>
    </row>
    <row r="4520" spans="1:26" x14ac:dyDescent="0.25">
      <c r="A4520" t="s">
        <v>26</v>
      </c>
      <c r="B4520" t="s">
        <v>27</v>
      </c>
      <c r="C4520" t="s">
        <v>35</v>
      </c>
      <c r="D4520">
        <v>1</v>
      </c>
      <c r="F4520">
        <v>1</v>
      </c>
      <c r="G4520">
        <v>99.55</v>
      </c>
      <c r="H4520">
        <f t="shared" si="1121"/>
        <v>0</v>
      </c>
      <c r="I4520">
        <f t="shared" si="1122"/>
        <v>1</v>
      </c>
      <c r="J4520">
        <f t="shared" si="1123"/>
        <v>0</v>
      </c>
      <c r="K4520">
        <f t="shared" si="1124"/>
        <v>1</v>
      </c>
      <c r="L4520">
        <f t="shared" si="1125"/>
        <v>0</v>
      </c>
      <c r="M4520">
        <f t="shared" si="1126"/>
        <v>1</v>
      </c>
      <c r="N4520">
        <f t="shared" si="1127"/>
        <v>0</v>
      </c>
      <c r="O4520">
        <f t="shared" si="1128"/>
        <v>0</v>
      </c>
      <c r="P4520">
        <v>11</v>
      </c>
      <c r="Q4520">
        <f t="shared" si="1129"/>
        <v>1</v>
      </c>
      <c r="R4520">
        <f t="shared" si="1130"/>
        <v>0</v>
      </c>
      <c r="S4520">
        <f t="shared" si="1131"/>
        <v>0</v>
      </c>
      <c r="T4520">
        <f t="shared" si="1132"/>
        <v>0</v>
      </c>
      <c r="U4520">
        <v>1</v>
      </c>
      <c r="V4520">
        <f t="shared" si="1133"/>
        <v>0.56829032791055301</v>
      </c>
      <c r="W4520">
        <f t="shared" si="1134"/>
        <v>0.63836858372003102</v>
      </c>
      <c r="X4520">
        <f t="shared" si="1135"/>
        <v>0.18637324097557784</v>
      </c>
      <c r="Y4520">
        <f t="shared" si="1136"/>
        <v>1</v>
      </c>
      <c r="Z4520" t="s">
        <v>4552</v>
      </c>
    </row>
    <row r="4521" spans="1:26" x14ac:dyDescent="0.25">
      <c r="A4521" t="s">
        <v>26</v>
      </c>
      <c r="B4521" t="s">
        <v>27</v>
      </c>
      <c r="C4521" t="s">
        <v>35</v>
      </c>
      <c r="D4521">
        <v>1</v>
      </c>
      <c r="F4521">
        <v>1</v>
      </c>
      <c r="G4521">
        <v>81.25</v>
      </c>
      <c r="H4521">
        <f t="shared" si="1121"/>
        <v>0</v>
      </c>
      <c r="I4521">
        <f t="shared" si="1122"/>
        <v>1</v>
      </c>
      <c r="J4521">
        <f t="shared" si="1123"/>
        <v>0</v>
      </c>
      <c r="K4521">
        <f t="shared" si="1124"/>
        <v>1</v>
      </c>
      <c r="L4521">
        <f t="shared" si="1125"/>
        <v>0</v>
      </c>
      <c r="M4521">
        <f t="shared" si="1126"/>
        <v>1</v>
      </c>
      <c r="N4521">
        <f t="shared" si="1127"/>
        <v>0</v>
      </c>
      <c r="O4521">
        <f t="shared" si="1128"/>
        <v>0</v>
      </c>
      <c r="P4521">
        <v>8</v>
      </c>
      <c r="Q4521">
        <f t="shared" si="1129"/>
        <v>1</v>
      </c>
      <c r="R4521">
        <f t="shared" si="1130"/>
        <v>0</v>
      </c>
      <c r="S4521">
        <f t="shared" si="1131"/>
        <v>0</v>
      </c>
      <c r="T4521">
        <f t="shared" si="1132"/>
        <v>0</v>
      </c>
      <c r="U4521">
        <v>1</v>
      </c>
      <c r="V4521">
        <f t="shared" si="1133"/>
        <v>0.52606816474712859</v>
      </c>
      <c r="W4521">
        <f t="shared" si="1134"/>
        <v>0.62856560789252613</v>
      </c>
      <c r="X4521">
        <f t="shared" si="1135"/>
        <v>0.22461138446615486</v>
      </c>
      <c r="Y4521">
        <f t="shared" si="1136"/>
        <v>1</v>
      </c>
      <c r="Z4521" t="s">
        <v>4553</v>
      </c>
    </row>
    <row r="4522" spans="1:26" x14ac:dyDescent="0.25">
      <c r="A4522" t="s">
        <v>29</v>
      </c>
      <c r="B4522" t="s">
        <v>33</v>
      </c>
      <c r="C4522" t="s">
        <v>35</v>
      </c>
      <c r="D4522">
        <v>0</v>
      </c>
      <c r="F4522">
        <v>1</v>
      </c>
      <c r="G4522">
        <v>109.4</v>
      </c>
      <c r="H4522">
        <f t="shared" si="1121"/>
        <v>1</v>
      </c>
      <c r="I4522">
        <f t="shared" si="1122"/>
        <v>0</v>
      </c>
      <c r="J4522">
        <f t="shared" si="1123"/>
        <v>0</v>
      </c>
      <c r="K4522">
        <f t="shared" si="1124"/>
        <v>1</v>
      </c>
      <c r="L4522">
        <f t="shared" si="1125"/>
        <v>0</v>
      </c>
      <c r="M4522">
        <f t="shared" si="1126"/>
        <v>0</v>
      </c>
      <c r="N4522">
        <f t="shared" si="1127"/>
        <v>1</v>
      </c>
      <c r="O4522">
        <f t="shared" si="1128"/>
        <v>0</v>
      </c>
      <c r="P4522">
        <v>57</v>
      </c>
      <c r="Q4522">
        <f t="shared" si="1129"/>
        <v>0</v>
      </c>
      <c r="R4522">
        <f t="shared" si="1130"/>
        <v>0</v>
      </c>
      <c r="S4522">
        <f t="shared" si="1131"/>
        <v>0</v>
      </c>
      <c r="T4522">
        <f t="shared" si="1132"/>
        <v>1</v>
      </c>
      <c r="U4522">
        <v>0</v>
      </c>
      <c r="V4522">
        <f t="shared" si="1133"/>
        <v>0.15686921308520169</v>
      </c>
      <c r="W4522">
        <f t="shared" si="1134"/>
        <v>0.53913707922723009</v>
      </c>
      <c r="X4522">
        <f t="shared" si="1135"/>
        <v>2.4607950013970412E-2</v>
      </c>
      <c r="Y4522">
        <f t="shared" si="1136"/>
        <v>0</v>
      </c>
      <c r="Z4522" t="s">
        <v>4554</v>
      </c>
    </row>
    <row r="4523" spans="1:26" x14ac:dyDescent="0.25">
      <c r="A4523" t="s">
        <v>26</v>
      </c>
      <c r="B4523" t="s">
        <v>33</v>
      </c>
      <c r="C4523" t="s">
        <v>23</v>
      </c>
      <c r="D4523">
        <v>0</v>
      </c>
      <c r="F4523">
        <v>1</v>
      </c>
      <c r="G4523">
        <v>19.95</v>
      </c>
      <c r="H4523">
        <f t="shared" si="1121"/>
        <v>1</v>
      </c>
      <c r="I4523">
        <f t="shared" si="1122"/>
        <v>0</v>
      </c>
      <c r="J4523">
        <f t="shared" si="1123"/>
        <v>0</v>
      </c>
      <c r="K4523">
        <f t="shared" si="1124"/>
        <v>0</v>
      </c>
      <c r="L4523">
        <f t="shared" si="1125"/>
        <v>1</v>
      </c>
      <c r="M4523">
        <f t="shared" si="1126"/>
        <v>1</v>
      </c>
      <c r="N4523">
        <f t="shared" si="1127"/>
        <v>0</v>
      </c>
      <c r="O4523">
        <f t="shared" si="1128"/>
        <v>0</v>
      </c>
      <c r="P4523">
        <v>1</v>
      </c>
      <c r="Q4523">
        <f t="shared" si="1129"/>
        <v>0</v>
      </c>
      <c r="R4523">
        <f t="shared" si="1130"/>
        <v>0</v>
      </c>
      <c r="S4523">
        <f t="shared" si="1131"/>
        <v>0</v>
      </c>
      <c r="T4523">
        <f t="shared" si="1132"/>
        <v>1</v>
      </c>
      <c r="U4523">
        <v>1</v>
      </c>
      <c r="V4523">
        <f t="shared" si="1133"/>
        <v>0.26013834574097999</v>
      </c>
      <c r="W4523">
        <f t="shared" si="1134"/>
        <v>0.56467029994632967</v>
      </c>
      <c r="X4523">
        <f t="shared" si="1135"/>
        <v>0.54739526744289357</v>
      </c>
      <c r="Y4523">
        <f t="shared" si="1136"/>
        <v>0</v>
      </c>
      <c r="Z4523" t="s">
        <v>4555</v>
      </c>
    </row>
    <row r="4524" spans="1:26" x14ac:dyDescent="0.25">
      <c r="A4524" t="s">
        <v>26</v>
      </c>
      <c r="B4524" t="s">
        <v>27</v>
      </c>
      <c r="C4524" t="s">
        <v>25</v>
      </c>
      <c r="D4524">
        <v>0</v>
      </c>
      <c r="F4524">
        <v>1</v>
      </c>
      <c r="G4524">
        <v>45.55</v>
      </c>
      <c r="H4524">
        <f t="shared" si="1121"/>
        <v>1</v>
      </c>
      <c r="I4524">
        <f t="shared" si="1122"/>
        <v>0</v>
      </c>
      <c r="J4524">
        <f t="shared" si="1123"/>
        <v>1</v>
      </c>
      <c r="K4524">
        <f t="shared" si="1124"/>
        <v>0</v>
      </c>
      <c r="L4524">
        <f t="shared" si="1125"/>
        <v>0</v>
      </c>
      <c r="M4524">
        <f t="shared" si="1126"/>
        <v>1</v>
      </c>
      <c r="N4524">
        <f t="shared" si="1127"/>
        <v>0</v>
      </c>
      <c r="O4524">
        <f t="shared" si="1128"/>
        <v>0</v>
      </c>
      <c r="P4524">
        <v>46</v>
      </c>
      <c r="Q4524">
        <f t="shared" si="1129"/>
        <v>1</v>
      </c>
      <c r="R4524">
        <f t="shared" si="1130"/>
        <v>0</v>
      </c>
      <c r="S4524">
        <f t="shared" si="1131"/>
        <v>0</v>
      </c>
      <c r="T4524">
        <f t="shared" si="1132"/>
        <v>0</v>
      </c>
      <c r="U4524">
        <v>0</v>
      </c>
      <c r="V4524">
        <f t="shared" si="1133"/>
        <v>0.46554671723988927</v>
      </c>
      <c r="W4524">
        <f t="shared" si="1134"/>
        <v>0.61432918395093083</v>
      </c>
      <c r="X4524">
        <f t="shared" si="1135"/>
        <v>0.21673374593283742</v>
      </c>
      <c r="Y4524">
        <f t="shared" si="1136"/>
        <v>1</v>
      </c>
      <c r="Z4524" t="s">
        <v>4556</v>
      </c>
    </row>
    <row r="4525" spans="1:26" x14ac:dyDescent="0.25">
      <c r="A4525" t="s">
        <v>29</v>
      </c>
      <c r="B4525" t="s">
        <v>38</v>
      </c>
      <c r="C4525" t="s">
        <v>23</v>
      </c>
      <c r="D4525">
        <v>0</v>
      </c>
      <c r="F4525">
        <v>1</v>
      </c>
      <c r="G4525">
        <v>20.7</v>
      </c>
      <c r="H4525">
        <f t="shared" si="1121"/>
        <v>1</v>
      </c>
      <c r="I4525">
        <f t="shared" si="1122"/>
        <v>0</v>
      </c>
      <c r="J4525">
        <f t="shared" si="1123"/>
        <v>0</v>
      </c>
      <c r="K4525">
        <f t="shared" si="1124"/>
        <v>0</v>
      </c>
      <c r="L4525">
        <f t="shared" si="1125"/>
        <v>1</v>
      </c>
      <c r="M4525">
        <f t="shared" si="1126"/>
        <v>0</v>
      </c>
      <c r="N4525">
        <f t="shared" si="1127"/>
        <v>1</v>
      </c>
      <c r="O4525">
        <f t="shared" si="1128"/>
        <v>0</v>
      </c>
      <c r="P4525">
        <v>30</v>
      </c>
      <c r="Q4525">
        <f t="shared" si="1129"/>
        <v>0</v>
      </c>
      <c r="R4525">
        <f t="shared" si="1130"/>
        <v>0</v>
      </c>
      <c r="S4525">
        <f t="shared" si="1131"/>
        <v>1</v>
      </c>
      <c r="T4525">
        <f t="shared" si="1132"/>
        <v>0</v>
      </c>
      <c r="U4525">
        <v>0</v>
      </c>
      <c r="V4525">
        <f t="shared" si="1133"/>
        <v>8.407407124389029E-3</v>
      </c>
      <c r="W4525">
        <f t="shared" si="1134"/>
        <v>0.50210183940049058</v>
      </c>
      <c r="X4525">
        <f t="shared" si="1135"/>
        <v>7.0684494555227408E-5</v>
      </c>
      <c r="Y4525">
        <f t="shared" si="1136"/>
        <v>0</v>
      </c>
      <c r="Z4525" t="s">
        <v>4557</v>
      </c>
    </row>
    <row r="4526" spans="1:26" x14ac:dyDescent="0.25">
      <c r="A4526" t="s">
        <v>26</v>
      </c>
      <c r="B4526" t="s">
        <v>27</v>
      </c>
      <c r="C4526" t="s">
        <v>35</v>
      </c>
      <c r="D4526">
        <v>1</v>
      </c>
      <c r="F4526">
        <v>1</v>
      </c>
      <c r="G4526">
        <v>75.3</v>
      </c>
      <c r="H4526">
        <f t="shared" si="1121"/>
        <v>0</v>
      </c>
      <c r="I4526">
        <f t="shared" si="1122"/>
        <v>1</v>
      </c>
      <c r="J4526">
        <f t="shared" si="1123"/>
        <v>0</v>
      </c>
      <c r="K4526">
        <f t="shared" si="1124"/>
        <v>1</v>
      </c>
      <c r="L4526">
        <f t="shared" si="1125"/>
        <v>0</v>
      </c>
      <c r="M4526">
        <f t="shared" si="1126"/>
        <v>1</v>
      </c>
      <c r="N4526">
        <f t="shared" si="1127"/>
        <v>0</v>
      </c>
      <c r="O4526">
        <f t="shared" si="1128"/>
        <v>0</v>
      </c>
      <c r="P4526">
        <v>10</v>
      </c>
      <c r="Q4526">
        <f t="shared" si="1129"/>
        <v>1</v>
      </c>
      <c r="R4526">
        <f t="shared" si="1130"/>
        <v>0</v>
      </c>
      <c r="S4526">
        <f t="shared" si="1131"/>
        <v>0</v>
      </c>
      <c r="T4526">
        <f t="shared" si="1132"/>
        <v>0</v>
      </c>
      <c r="U4526">
        <v>0</v>
      </c>
      <c r="V4526">
        <f t="shared" si="1133"/>
        <v>0.51679178503938128</v>
      </c>
      <c r="W4526">
        <f t="shared" si="1134"/>
        <v>0.62639727285938063</v>
      </c>
      <c r="X4526">
        <f t="shared" si="1135"/>
        <v>0.26707374908419007</v>
      </c>
      <c r="Y4526">
        <f t="shared" si="1136"/>
        <v>1</v>
      </c>
      <c r="Z4526" t="s">
        <v>4558</v>
      </c>
    </row>
    <row r="4527" spans="1:26" x14ac:dyDescent="0.25">
      <c r="A4527" t="s">
        <v>26</v>
      </c>
      <c r="B4527" t="s">
        <v>27</v>
      </c>
      <c r="C4527" t="s">
        <v>35</v>
      </c>
      <c r="D4527">
        <v>0</v>
      </c>
      <c r="F4527">
        <v>1</v>
      </c>
      <c r="G4527">
        <v>99.25</v>
      </c>
      <c r="H4527">
        <f t="shared" si="1121"/>
        <v>1</v>
      </c>
      <c r="I4527">
        <f t="shared" si="1122"/>
        <v>0</v>
      </c>
      <c r="J4527">
        <f t="shared" si="1123"/>
        <v>0</v>
      </c>
      <c r="K4527">
        <f t="shared" si="1124"/>
        <v>1</v>
      </c>
      <c r="L4527">
        <f t="shared" si="1125"/>
        <v>0</v>
      </c>
      <c r="M4527">
        <f t="shared" si="1126"/>
        <v>1</v>
      </c>
      <c r="N4527">
        <f t="shared" si="1127"/>
        <v>0</v>
      </c>
      <c r="O4527">
        <f t="shared" si="1128"/>
        <v>0</v>
      </c>
      <c r="P4527">
        <v>23</v>
      </c>
      <c r="Q4527">
        <f t="shared" si="1129"/>
        <v>1</v>
      </c>
      <c r="R4527">
        <f t="shared" si="1130"/>
        <v>0</v>
      </c>
      <c r="S4527">
        <f t="shared" si="1131"/>
        <v>0</v>
      </c>
      <c r="T4527">
        <f t="shared" si="1132"/>
        <v>0</v>
      </c>
      <c r="U4527">
        <v>1</v>
      </c>
      <c r="V4527">
        <f t="shared" si="1133"/>
        <v>0.55413116218233038</v>
      </c>
      <c r="W4527">
        <f t="shared" si="1134"/>
        <v>0.63509352002728625</v>
      </c>
      <c r="X4527">
        <f t="shared" si="1135"/>
        <v>0.19879902053687937</v>
      </c>
      <c r="Y4527">
        <f t="shared" si="1136"/>
        <v>1</v>
      </c>
      <c r="Z4527" t="s">
        <v>4559</v>
      </c>
    </row>
    <row r="4528" spans="1:26" x14ac:dyDescent="0.25">
      <c r="A4528" t="s">
        <v>26</v>
      </c>
      <c r="B4528" t="s">
        <v>38</v>
      </c>
      <c r="C4528" t="s">
        <v>35</v>
      </c>
      <c r="D4528">
        <v>0</v>
      </c>
      <c r="F4528">
        <v>1</v>
      </c>
      <c r="G4528">
        <v>93.4</v>
      </c>
      <c r="H4528">
        <f t="shared" si="1121"/>
        <v>1</v>
      </c>
      <c r="I4528">
        <f t="shared" si="1122"/>
        <v>0</v>
      </c>
      <c r="J4528">
        <f t="shared" si="1123"/>
        <v>0</v>
      </c>
      <c r="K4528">
        <f t="shared" si="1124"/>
        <v>1</v>
      </c>
      <c r="L4528">
        <f t="shared" si="1125"/>
        <v>0</v>
      </c>
      <c r="M4528">
        <f t="shared" si="1126"/>
        <v>1</v>
      </c>
      <c r="N4528">
        <f t="shared" si="1127"/>
        <v>0</v>
      </c>
      <c r="O4528">
        <f t="shared" si="1128"/>
        <v>0</v>
      </c>
      <c r="P4528">
        <v>32</v>
      </c>
      <c r="Q4528">
        <f t="shared" si="1129"/>
        <v>0</v>
      </c>
      <c r="R4528">
        <f t="shared" si="1130"/>
        <v>0</v>
      </c>
      <c r="S4528">
        <f t="shared" si="1131"/>
        <v>1</v>
      </c>
      <c r="T4528">
        <f t="shared" si="1132"/>
        <v>0</v>
      </c>
      <c r="U4528">
        <v>0</v>
      </c>
      <c r="V4528">
        <f t="shared" si="1133"/>
        <v>0.4082423442783385</v>
      </c>
      <c r="W4528">
        <f t="shared" si="1134"/>
        <v>0.60066635119107936</v>
      </c>
      <c r="X4528">
        <f t="shared" si="1135"/>
        <v>0.16666181166187347</v>
      </c>
      <c r="Y4528">
        <f t="shared" si="1136"/>
        <v>1</v>
      </c>
      <c r="Z4528" t="s">
        <v>4560</v>
      </c>
    </row>
    <row r="4529" spans="1:26" x14ac:dyDescent="0.25">
      <c r="A4529" t="s">
        <v>26</v>
      </c>
      <c r="B4529" t="s">
        <v>38</v>
      </c>
      <c r="C4529" t="s">
        <v>35</v>
      </c>
      <c r="D4529">
        <v>0</v>
      </c>
      <c r="F4529">
        <v>1</v>
      </c>
      <c r="G4529">
        <v>73.75</v>
      </c>
      <c r="H4529">
        <f t="shared" si="1121"/>
        <v>1</v>
      </c>
      <c r="I4529">
        <f t="shared" si="1122"/>
        <v>0</v>
      </c>
      <c r="J4529">
        <f t="shared" si="1123"/>
        <v>0</v>
      </c>
      <c r="K4529">
        <f t="shared" si="1124"/>
        <v>1</v>
      </c>
      <c r="L4529">
        <f t="shared" si="1125"/>
        <v>0</v>
      </c>
      <c r="M4529">
        <f t="shared" si="1126"/>
        <v>1</v>
      </c>
      <c r="N4529">
        <f t="shared" si="1127"/>
        <v>0</v>
      </c>
      <c r="O4529">
        <f t="shared" si="1128"/>
        <v>0</v>
      </c>
      <c r="P4529">
        <v>13</v>
      </c>
      <c r="Q4529">
        <f t="shared" si="1129"/>
        <v>0</v>
      </c>
      <c r="R4529">
        <f t="shared" si="1130"/>
        <v>0</v>
      </c>
      <c r="S4529">
        <f t="shared" si="1131"/>
        <v>1</v>
      </c>
      <c r="T4529">
        <f t="shared" si="1132"/>
        <v>0</v>
      </c>
      <c r="U4529">
        <v>0</v>
      </c>
      <c r="V4529">
        <f t="shared" si="1133"/>
        <v>0.37760690541157649</v>
      </c>
      <c r="W4529">
        <f t="shared" si="1134"/>
        <v>0.59329578820151163</v>
      </c>
      <c r="X4529">
        <f t="shared" si="1135"/>
        <v>0.14258697501450726</v>
      </c>
      <c r="Y4529">
        <f t="shared" si="1136"/>
        <v>1</v>
      </c>
      <c r="Z4529" t="s">
        <v>4561</v>
      </c>
    </row>
    <row r="4530" spans="1:26" x14ac:dyDescent="0.25">
      <c r="A4530" t="s">
        <v>45</v>
      </c>
      <c r="B4530" t="s">
        <v>27</v>
      </c>
      <c r="C4530" t="s">
        <v>35</v>
      </c>
      <c r="D4530">
        <v>0</v>
      </c>
      <c r="F4530">
        <v>1</v>
      </c>
      <c r="G4530">
        <v>80.45</v>
      </c>
      <c r="H4530">
        <f t="shared" si="1121"/>
        <v>1</v>
      </c>
      <c r="I4530">
        <f t="shared" si="1122"/>
        <v>0</v>
      </c>
      <c r="J4530">
        <f t="shared" si="1123"/>
        <v>0</v>
      </c>
      <c r="K4530">
        <f t="shared" si="1124"/>
        <v>1</v>
      </c>
      <c r="L4530">
        <f t="shared" si="1125"/>
        <v>0</v>
      </c>
      <c r="M4530">
        <f t="shared" si="1126"/>
        <v>0</v>
      </c>
      <c r="N4530">
        <f t="shared" si="1127"/>
        <v>0</v>
      </c>
      <c r="O4530">
        <f t="shared" si="1128"/>
        <v>1</v>
      </c>
      <c r="P4530">
        <v>39</v>
      </c>
      <c r="Q4530">
        <f t="shared" si="1129"/>
        <v>1</v>
      </c>
      <c r="R4530">
        <f t="shared" si="1130"/>
        <v>0</v>
      </c>
      <c r="S4530">
        <f t="shared" si="1131"/>
        <v>0</v>
      </c>
      <c r="T4530">
        <f t="shared" si="1132"/>
        <v>0</v>
      </c>
      <c r="U4530">
        <v>1</v>
      </c>
      <c r="V4530">
        <f t="shared" si="1133"/>
        <v>0.19343201583206959</v>
      </c>
      <c r="W4530">
        <f t="shared" si="1134"/>
        <v>0.54820778595415742</v>
      </c>
      <c r="X4530">
        <f t="shared" si="1135"/>
        <v>0.65055191308471882</v>
      </c>
      <c r="Y4530">
        <f t="shared" si="1136"/>
        <v>0</v>
      </c>
      <c r="Z4530" t="s">
        <v>4562</v>
      </c>
    </row>
    <row r="4531" spans="1:26" x14ac:dyDescent="0.25">
      <c r="A4531" t="s">
        <v>26</v>
      </c>
      <c r="B4531" t="s">
        <v>38</v>
      </c>
      <c r="C4531" t="s">
        <v>35</v>
      </c>
      <c r="D4531">
        <v>0</v>
      </c>
      <c r="F4531">
        <v>1</v>
      </c>
      <c r="G4531">
        <v>88.15</v>
      </c>
      <c r="H4531">
        <f t="shared" si="1121"/>
        <v>1</v>
      </c>
      <c r="I4531">
        <f t="shared" si="1122"/>
        <v>0</v>
      </c>
      <c r="J4531">
        <f t="shared" si="1123"/>
        <v>0</v>
      </c>
      <c r="K4531">
        <f t="shared" si="1124"/>
        <v>1</v>
      </c>
      <c r="L4531">
        <f t="shared" si="1125"/>
        <v>0</v>
      </c>
      <c r="M4531">
        <f t="shared" si="1126"/>
        <v>1</v>
      </c>
      <c r="N4531">
        <f t="shared" si="1127"/>
        <v>0</v>
      </c>
      <c r="O4531">
        <f t="shared" si="1128"/>
        <v>0</v>
      </c>
      <c r="P4531">
        <v>44</v>
      </c>
      <c r="Q4531">
        <f t="shared" si="1129"/>
        <v>0</v>
      </c>
      <c r="R4531">
        <f t="shared" si="1130"/>
        <v>0</v>
      </c>
      <c r="S4531">
        <f t="shared" si="1131"/>
        <v>1</v>
      </c>
      <c r="T4531">
        <f t="shared" si="1132"/>
        <v>0</v>
      </c>
      <c r="U4531">
        <v>0</v>
      </c>
      <c r="V4531">
        <f t="shared" si="1133"/>
        <v>0.40888558320328483</v>
      </c>
      <c r="W4531">
        <f t="shared" si="1134"/>
        <v>0.60082063252742401</v>
      </c>
      <c r="X4531">
        <f t="shared" si="1135"/>
        <v>0.16718742015149035</v>
      </c>
      <c r="Y4531">
        <f t="shared" si="1136"/>
        <v>1</v>
      </c>
      <c r="Z4531" t="s">
        <v>4563</v>
      </c>
    </row>
    <row r="4532" spans="1:26" x14ac:dyDescent="0.25">
      <c r="A4532" t="s">
        <v>26</v>
      </c>
      <c r="B4532" t="s">
        <v>30</v>
      </c>
      <c r="C4532" t="s">
        <v>25</v>
      </c>
      <c r="D4532">
        <v>1</v>
      </c>
      <c r="F4532">
        <v>1</v>
      </c>
      <c r="G4532">
        <v>49.2</v>
      </c>
      <c r="H4532">
        <f t="shared" si="1121"/>
        <v>0</v>
      </c>
      <c r="I4532">
        <f t="shared" si="1122"/>
        <v>1</v>
      </c>
      <c r="J4532">
        <f t="shared" si="1123"/>
        <v>1</v>
      </c>
      <c r="K4532">
        <f t="shared" si="1124"/>
        <v>0</v>
      </c>
      <c r="L4532">
        <f t="shared" si="1125"/>
        <v>0</v>
      </c>
      <c r="M4532">
        <f t="shared" si="1126"/>
        <v>1</v>
      </c>
      <c r="N4532">
        <f t="shared" si="1127"/>
        <v>0</v>
      </c>
      <c r="O4532">
        <f t="shared" si="1128"/>
        <v>0</v>
      </c>
      <c r="P4532">
        <v>9</v>
      </c>
      <c r="Q4532">
        <f t="shared" si="1129"/>
        <v>0</v>
      </c>
      <c r="R4532">
        <f t="shared" si="1130"/>
        <v>1</v>
      </c>
      <c r="S4532">
        <f t="shared" si="1131"/>
        <v>0</v>
      </c>
      <c r="T4532">
        <f t="shared" si="1132"/>
        <v>0</v>
      </c>
      <c r="U4532">
        <v>0</v>
      </c>
      <c r="V4532">
        <f t="shared" si="1133"/>
        <v>0.33446892576003173</v>
      </c>
      <c r="W4532">
        <f t="shared" si="1134"/>
        <v>0.58284633636136174</v>
      </c>
      <c r="X4532">
        <f t="shared" si="1135"/>
        <v>0.11186946229906962</v>
      </c>
      <c r="Y4532">
        <f t="shared" si="1136"/>
        <v>1</v>
      </c>
      <c r="Z4532" t="s">
        <v>4564</v>
      </c>
    </row>
    <row r="4533" spans="1:26" x14ac:dyDescent="0.25">
      <c r="A4533" t="s">
        <v>45</v>
      </c>
      <c r="B4533" t="s">
        <v>30</v>
      </c>
      <c r="C4533" t="s">
        <v>23</v>
      </c>
      <c r="D4533">
        <v>0</v>
      </c>
      <c r="F4533">
        <v>1</v>
      </c>
      <c r="G4533">
        <v>19.649999999999999</v>
      </c>
      <c r="H4533">
        <f t="shared" si="1121"/>
        <v>1</v>
      </c>
      <c r="I4533">
        <f t="shared" si="1122"/>
        <v>0</v>
      </c>
      <c r="J4533">
        <f t="shared" si="1123"/>
        <v>0</v>
      </c>
      <c r="K4533">
        <f t="shared" si="1124"/>
        <v>0</v>
      </c>
      <c r="L4533">
        <f t="shared" si="1125"/>
        <v>1</v>
      </c>
      <c r="M4533">
        <f t="shared" si="1126"/>
        <v>0</v>
      </c>
      <c r="N4533">
        <f t="shared" si="1127"/>
        <v>0</v>
      </c>
      <c r="O4533">
        <f t="shared" si="1128"/>
        <v>1</v>
      </c>
      <c r="P4533">
        <v>67</v>
      </c>
      <c r="Q4533">
        <f t="shared" si="1129"/>
        <v>0</v>
      </c>
      <c r="R4533">
        <f t="shared" si="1130"/>
        <v>1</v>
      </c>
      <c r="S4533">
        <f t="shared" si="1131"/>
        <v>0</v>
      </c>
      <c r="T4533">
        <f t="shared" si="1132"/>
        <v>0</v>
      </c>
      <c r="U4533">
        <v>0</v>
      </c>
      <c r="V4533">
        <f t="shared" si="1133"/>
        <v>-6.6855106206789819E-2</v>
      </c>
      <c r="W4533">
        <f t="shared" si="1134"/>
        <v>0.48329244599900123</v>
      </c>
      <c r="X4533">
        <f t="shared" si="1135"/>
        <v>4.4696052259211461E-3</v>
      </c>
      <c r="Y4533">
        <f t="shared" si="1136"/>
        <v>0</v>
      </c>
      <c r="Z4533" t="s">
        <v>4565</v>
      </c>
    </row>
    <row r="4534" spans="1:26" x14ac:dyDescent="0.25">
      <c r="A4534" t="s">
        <v>26</v>
      </c>
      <c r="B4534" t="s">
        <v>33</v>
      </c>
      <c r="C4534" t="s">
        <v>35</v>
      </c>
      <c r="D4534">
        <v>0</v>
      </c>
      <c r="F4534">
        <v>1</v>
      </c>
      <c r="G4534">
        <v>79.349999999999994</v>
      </c>
      <c r="H4534">
        <f t="shared" si="1121"/>
        <v>1</v>
      </c>
      <c r="I4534">
        <f t="shared" si="1122"/>
        <v>0</v>
      </c>
      <c r="J4534">
        <f t="shared" si="1123"/>
        <v>0</v>
      </c>
      <c r="K4534">
        <f t="shared" si="1124"/>
        <v>1</v>
      </c>
      <c r="L4534">
        <f t="shared" si="1125"/>
        <v>0</v>
      </c>
      <c r="M4534">
        <f t="shared" si="1126"/>
        <v>1</v>
      </c>
      <c r="N4534">
        <f t="shared" si="1127"/>
        <v>0</v>
      </c>
      <c r="O4534">
        <f t="shared" si="1128"/>
        <v>0</v>
      </c>
      <c r="P4534">
        <v>9</v>
      </c>
      <c r="Q4534">
        <f t="shared" si="1129"/>
        <v>0</v>
      </c>
      <c r="R4534">
        <f t="shared" si="1130"/>
        <v>0</v>
      </c>
      <c r="S4534">
        <f t="shared" si="1131"/>
        <v>0</v>
      </c>
      <c r="T4534">
        <f t="shared" si="1132"/>
        <v>1</v>
      </c>
      <c r="U4534">
        <v>1</v>
      </c>
      <c r="V4534">
        <f t="shared" si="1133"/>
        <v>0.38633761572475039</v>
      </c>
      <c r="W4534">
        <f t="shared" si="1134"/>
        <v>0.5954007448292955</v>
      </c>
      <c r="X4534">
        <f t="shared" si="1135"/>
        <v>0.37658152187438404</v>
      </c>
      <c r="Y4534">
        <f t="shared" si="1136"/>
        <v>1</v>
      </c>
      <c r="Z4534" t="s">
        <v>4566</v>
      </c>
    </row>
    <row r="4535" spans="1:26" x14ac:dyDescent="0.25">
      <c r="A4535" t="s">
        <v>26</v>
      </c>
      <c r="B4535" t="s">
        <v>27</v>
      </c>
      <c r="C4535" t="s">
        <v>35</v>
      </c>
      <c r="D4535">
        <v>0</v>
      </c>
      <c r="F4535">
        <v>1</v>
      </c>
      <c r="G4535">
        <v>79.75</v>
      </c>
      <c r="H4535">
        <f t="shared" si="1121"/>
        <v>1</v>
      </c>
      <c r="I4535">
        <f t="shared" si="1122"/>
        <v>0</v>
      </c>
      <c r="J4535">
        <f t="shared" si="1123"/>
        <v>0</v>
      </c>
      <c r="K4535">
        <f t="shared" si="1124"/>
        <v>1</v>
      </c>
      <c r="L4535">
        <f t="shared" si="1125"/>
        <v>0</v>
      </c>
      <c r="M4535">
        <f t="shared" si="1126"/>
        <v>1</v>
      </c>
      <c r="N4535">
        <f t="shared" si="1127"/>
        <v>0</v>
      </c>
      <c r="O4535">
        <f t="shared" si="1128"/>
        <v>0</v>
      </c>
      <c r="P4535">
        <v>15</v>
      </c>
      <c r="Q4535">
        <f t="shared" si="1129"/>
        <v>1</v>
      </c>
      <c r="R4535">
        <f t="shared" si="1130"/>
        <v>0</v>
      </c>
      <c r="S4535">
        <f t="shared" si="1131"/>
        <v>0</v>
      </c>
      <c r="T4535">
        <f t="shared" si="1132"/>
        <v>0</v>
      </c>
      <c r="U4535">
        <v>1</v>
      </c>
      <c r="V4535">
        <f t="shared" si="1133"/>
        <v>0.52372958162752836</v>
      </c>
      <c r="W4535">
        <f t="shared" si="1134"/>
        <v>0.62801945286438798</v>
      </c>
      <c r="X4535">
        <f t="shared" si="1135"/>
        <v>0.22683351141668917</v>
      </c>
      <c r="Y4535">
        <f t="shared" si="1136"/>
        <v>1</v>
      </c>
      <c r="Z4535" t="s">
        <v>4567</v>
      </c>
    </row>
    <row r="4536" spans="1:26" x14ac:dyDescent="0.25">
      <c r="A4536" t="s">
        <v>45</v>
      </c>
      <c r="B4536" t="s">
        <v>33</v>
      </c>
      <c r="C4536" t="s">
        <v>35</v>
      </c>
      <c r="D4536">
        <v>0</v>
      </c>
      <c r="F4536">
        <v>1</v>
      </c>
      <c r="G4536">
        <v>105.15</v>
      </c>
      <c r="H4536">
        <f t="shared" si="1121"/>
        <v>1</v>
      </c>
      <c r="I4536">
        <f t="shared" si="1122"/>
        <v>0</v>
      </c>
      <c r="J4536">
        <f t="shared" si="1123"/>
        <v>0</v>
      </c>
      <c r="K4536">
        <f t="shared" si="1124"/>
        <v>1</v>
      </c>
      <c r="L4536">
        <f t="shared" si="1125"/>
        <v>0</v>
      </c>
      <c r="M4536">
        <f t="shared" si="1126"/>
        <v>0</v>
      </c>
      <c r="N4536">
        <f t="shared" si="1127"/>
        <v>0</v>
      </c>
      <c r="O4536">
        <f t="shared" si="1128"/>
        <v>1</v>
      </c>
      <c r="P4536">
        <v>71</v>
      </c>
      <c r="Q4536">
        <f t="shared" si="1129"/>
        <v>0</v>
      </c>
      <c r="R4536">
        <f t="shared" si="1130"/>
        <v>0</v>
      </c>
      <c r="S4536">
        <f t="shared" si="1131"/>
        <v>0</v>
      </c>
      <c r="T4536">
        <f t="shared" si="1132"/>
        <v>1</v>
      </c>
      <c r="U4536">
        <v>0</v>
      </c>
      <c r="V4536">
        <f t="shared" si="1133"/>
        <v>9.0309171536511745E-2</v>
      </c>
      <c r="W4536">
        <f t="shared" si="1134"/>
        <v>0.52256196083205642</v>
      </c>
      <c r="X4536">
        <f t="shared" si="1135"/>
        <v>8.1557464636111028E-3</v>
      </c>
      <c r="Y4536">
        <f t="shared" si="1136"/>
        <v>0</v>
      </c>
      <c r="Z4536" t="s">
        <v>4568</v>
      </c>
    </row>
    <row r="4537" spans="1:26" x14ac:dyDescent="0.25">
      <c r="A4537" t="s">
        <v>26</v>
      </c>
      <c r="B4537" t="s">
        <v>38</v>
      </c>
      <c r="C4537" t="s">
        <v>25</v>
      </c>
      <c r="D4537">
        <v>0</v>
      </c>
      <c r="F4537">
        <v>1</v>
      </c>
      <c r="G4537">
        <v>49</v>
      </c>
      <c r="H4537">
        <f t="shared" si="1121"/>
        <v>1</v>
      </c>
      <c r="I4537">
        <f t="shared" si="1122"/>
        <v>0</v>
      </c>
      <c r="J4537">
        <f t="shared" si="1123"/>
        <v>1</v>
      </c>
      <c r="K4537">
        <f t="shared" si="1124"/>
        <v>0</v>
      </c>
      <c r="L4537">
        <f t="shared" si="1125"/>
        <v>0</v>
      </c>
      <c r="M4537">
        <f t="shared" si="1126"/>
        <v>1</v>
      </c>
      <c r="N4537">
        <f t="shared" si="1127"/>
        <v>0</v>
      </c>
      <c r="O4537">
        <f t="shared" si="1128"/>
        <v>0</v>
      </c>
      <c r="P4537">
        <v>1</v>
      </c>
      <c r="Q4537">
        <f t="shared" si="1129"/>
        <v>0</v>
      </c>
      <c r="R4537">
        <f t="shared" si="1130"/>
        <v>0</v>
      </c>
      <c r="S4537">
        <f t="shared" si="1131"/>
        <v>1</v>
      </c>
      <c r="T4537">
        <f t="shared" si="1132"/>
        <v>0</v>
      </c>
      <c r="U4537">
        <v>0</v>
      </c>
      <c r="V4537">
        <f t="shared" si="1133"/>
        <v>0.33902028393817402</v>
      </c>
      <c r="W4537">
        <f t="shared" si="1134"/>
        <v>0.58395251857842334</v>
      </c>
      <c r="X4537">
        <f t="shared" si="1135"/>
        <v>0.11493475292152013</v>
      </c>
      <c r="Y4537">
        <f t="shared" si="1136"/>
        <v>1</v>
      </c>
      <c r="Z4537" t="s">
        <v>4569</v>
      </c>
    </row>
    <row r="4538" spans="1:26" x14ac:dyDescent="0.25">
      <c r="A4538" t="s">
        <v>26</v>
      </c>
      <c r="B4538" t="s">
        <v>27</v>
      </c>
      <c r="C4538" t="s">
        <v>35</v>
      </c>
      <c r="D4538">
        <v>0</v>
      </c>
      <c r="F4538">
        <v>1</v>
      </c>
      <c r="G4538">
        <v>100.05</v>
      </c>
      <c r="H4538">
        <f t="shared" si="1121"/>
        <v>1</v>
      </c>
      <c r="I4538">
        <f t="shared" si="1122"/>
        <v>0</v>
      </c>
      <c r="J4538">
        <f t="shared" si="1123"/>
        <v>0</v>
      </c>
      <c r="K4538">
        <f t="shared" si="1124"/>
        <v>1</v>
      </c>
      <c r="L4538">
        <f t="shared" si="1125"/>
        <v>0</v>
      </c>
      <c r="M4538">
        <f t="shared" si="1126"/>
        <v>1</v>
      </c>
      <c r="N4538">
        <f t="shared" si="1127"/>
        <v>0</v>
      </c>
      <c r="O4538">
        <f t="shared" si="1128"/>
        <v>0</v>
      </c>
      <c r="P4538">
        <v>30</v>
      </c>
      <c r="Q4538">
        <f t="shared" si="1129"/>
        <v>1</v>
      </c>
      <c r="R4538">
        <f t="shared" si="1130"/>
        <v>0</v>
      </c>
      <c r="S4538">
        <f t="shared" si="1131"/>
        <v>0</v>
      </c>
      <c r="T4538">
        <f t="shared" si="1132"/>
        <v>0</v>
      </c>
      <c r="U4538">
        <v>1</v>
      </c>
      <c r="V4538">
        <f t="shared" si="1133"/>
        <v>0.5553784065127837</v>
      </c>
      <c r="W4538">
        <f t="shared" si="1134"/>
        <v>0.6353825198452604</v>
      </c>
      <c r="X4538">
        <f t="shared" si="1135"/>
        <v>0.19768836139511142</v>
      </c>
      <c r="Y4538">
        <f t="shared" si="1136"/>
        <v>1</v>
      </c>
      <c r="Z4538" t="s">
        <v>4570</v>
      </c>
    </row>
    <row r="4539" spans="1:26" x14ac:dyDescent="0.25">
      <c r="A4539" t="s">
        <v>26</v>
      </c>
      <c r="B4539" t="s">
        <v>27</v>
      </c>
      <c r="C4539" t="s">
        <v>35</v>
      </c>
      <c r="D4539">
        <v>0</v>
      </c>
      <c r="F4539">
        <v>1</v>
      </c>
      <c r="G4539">
        <v>69.349999999999994</v>
      </c>
      <c r="H4539">
        <f t="shared" si="1121"/>
        <v>1</v>
      </c>
      <c r="I4539">
        <f t="shared" si="1122"/>
        <v>0</v>
      </c>
      <c r="J4539">
        <f t="shared" si="1123"/>
        <v>0</v>
      </c>
      <c r="K4539">
        <f t="shared" si="1124"/>
        <v>1</v>
      </c>
      <c r="L4539">
        <f t="shared" si="1125"/>
        <v>0</v>
      </c>
      <c r="M4539">
        <f t="shared" si="1126"/>
        <v>1</v>
      </c>
      <c r="N4539">
        <f t="shared" si="1127"/>
        <v>0</v>
      </c>
      <c r="O4539">
        <f t="shared" si="1128"/>
        <v>0</v>
      </c>
      <c r="P4539">
        <v>1</v>
      </c>
      <c r="Q4539">
        <f t="shared" si="1129"/>
        <v>1</v>
      </c>
      <c r="R4539">
        <f t="shared" si="1130"/>
        <v>0</v>
      </c>
      <c r="S4539">
        <f t="shared" si="1131"/>
        <v>0</v>
      </c>
      <c r="T4539">
        <f t="shared" si="1132"/>
        <v>0</v>
      </c>
      <c r="U4539">
        <v>1</v>
      </c>
      <c r="V4539">
        <f t="shared" si="1133"/>
        <v>0.50265223607087828</v>
      </c>
      <c r="W4539">
        <f t="shared" si="1134"/>
        <v>0.62308241378724671</v>
      </c>
      <c r="X4539">
        <f t="shared" si="1135"/>
        <v>0.24735479828529738</v>
      </c>
      <c r="Y4539">
        <f t="shared" si="1136"/>
        <v>1</v>
      </c>
      <c r="Z4539" t="s">
        <v>4571</v>
      </c>
    </row>
    <row r="4540" spans="1:26" x14ac:dyDescent="0.25">
      <c r="A4540" t="s">
        <v>26</v>
      </c>
      <c r="B4540" t="s">
        <v>30</v>
      </c>
      <c r="C4540" t="s">
        <v>25</v>
      </c>
      <c r="D4540">
        <v>0</v>
      </c>
      <c r="F4540">
        <v>1</v>
      </c>
      <c r="G4540">
        <v>49.8</v>
      </c>
      <c r="H4540">
        <f t="shared" si="1121"/>
        <v>1</v>
      </c>
      <c r="I4540">
        <f t="shared" si="1122"/>
        <v>0</v>
      </c>
      <c r="J4540">
        <f t="shared" si="1123"/>
        <v>1</v>
      </c>
      <c r="K4540">
        <f t="shared" si="1124"/>
        <v>0</v>
      </c>
      <c r="L4540">
        <f t="shared" si="1125"/>
        <v>0</v>
      </c>
      <c r="M4540">
        <f t="shared" si="1126"/>
        <v>1</v>
      </c>
      <c r="N4540">
        <f t="shared" si="1127"/>
        <v>0</v>
      </c>
      <c r="O4540">
        <f t="shared" si="1128"/>
        <v>0</v>
      </c>
      <c r="P4540">
        <v>17</v>
      </c>
      <c r="Q4540">
        <f t="shared" si="1129"/>
        <v>0</v>
      </c>
      <c r="R4540">
        <f t="shared" si="1130"/>
        <v>1</v>
      </c>
      <c r="S4540">
        <f t="shared" si="1131"/>
        <v>0</v>
      </c>
      <c r="T4540">
        <f t="shared" si="1132"/>
        <v>0</v>
      </c>
      <c r="U4540">
        <v>0</v>
      </c>
      <c r="V4540">
        <f t="shared" si="1133"/>
        <v>0.34026752826862744</v>
      </c>
      <c r="W4540">
        <f t="shared" si="1134"/>
        <v>0.58425550728633169</v>
      </c>
      <c r="X4540">
        <f t="shared" si="1135"/>
        <v>0.11578199079404117</v>
      </c>
      <c r="Y4540">
        <f t="shared" si="1136"/>
        <v>1</v>
      </c>
      <c r="Z4540" t="s">
        <v>4572</v>
      </c>
    </row>
    <row r="4541" spans="1:26" x14ac:dyDescent="0.25">
      <c r="A4541" t="s">
        <v>26</v>
      </c>
      <c r="B4541" t="s">
        <v>27</v>
      </c>
      <c r="C4541" t="s">
        <v>35</v>
      </c>
      <c r="D4541">
        <v>0</v>
      </c>
      <c r="F4541">
        <v>1</v>
      </c>
      <c r="G4541">
        <v>85.8</v>
      </c>
      <c r="H4541">
        <f t="shared" si="1121"/>
        <v>1</v>
      </c>
      <c r="I4541">
        <f t="shared" si="1122"/>
        <v>0</v>
      </c>
      <c r="J4541">
        <f t="shared" si="1123"/>
        <v>0</v>
      </c>
      <c r="K4541">
        <f t="shared" si="1124"/>
        <v>1</v>
      </c>
      <c r="L4541">
        <f t="shared" si="1125"/>
        <v>0</v>
      </c>
      <c r="M4541">
        <f t="shared" si="1126"/>
        <v>1</v>
      </c>
      <c r="N4541">
        <f t="shared" si="1127"/>
        <v>0</v>
      </c>
      <c r="O4541">
        <f t="shared" si="1128"/>
        <v>0</v>
      </c>
      <c r="P4541">
        <v>3</v>
      </c>
      <c r="Q4541">
        <f t="shared" si="1129"/>
        <v>1</v>
      </c>
      <c r="R4541">
        <f t="shared" si="1130"/>
        <v>0</v>
      </c>
      <c r="S4541">
        <f t="shared" si="1131"/>
        <v>0</v>
      </c>
      <c r="T4541">
        <f t="shared" si="1132"/>
        <v>0</v>
      </c>
      <c r="U4541">
        <v>1</v>
      </c>
      <c r="V4541">
        <f t="shared" si="1133"/>
        <v>0.5282986976158266</v>
      </c>
      <c r="W4541">
        <f t="shared" si="1134"/>
        <v>0.62908622286170601</v>
      </c>
      <c r="X4541">
        <f t="shared" si="1135"/>
        <v>0.2225021186709254</v>
      </c>
      <c r="Y4541">
        <f t="shared" si="1136"/>
        <v>1</v>
      </c>
      <c r="Z4541" t="s">
        <v>4573</v>
      </c>
    </row>
    <row r="4542" spans="1:26" x14ac:dyDescent="0.25">
      <c r="A4542" t="s">
        <v>45</v>
      </c>
      <c r="B4542" t="s">
        <v>27</v>
      </c>
      <c r="C4542" t="s">
        <v>25</v>
      </c>
      <c r="D4542">
        <v>0</v>
      </c>
      <c r="F4542">
        <v>1</v>
      </c>
      <c r="G4542">
        <v>79.7</v>
      </c>
      <c r="H4542">
        <f t="shared" si="1121"/>
        <v>1</v>
      </c>
      <c r="I4542">
        <f t="shared" si="1122"/>
        <v>0</v>
      </c>
      <c r="J4542">
        <f t="shared" si="1123"/>
        <v>1</v>
      </c>
      <c r="K4542">
        <f t="shared" si="1124"/>
        <v>0</v>
      </c>
      <c r="L4542">
        <f t="shared" si="1125"/>
        <v>0</v>
      </c>
      <c r="M4542">
        <f t="shared" si="1126"/>
        <v>0</v>
      </c>
      <c r="N4542">
        <f t="shared" si="1127"/>
        <v>0</v>
      </c>
      <c r="O4542">
        <f t="shared" si="1128"/>
        <v>1</v>
      </c>
      <c r="P4542">
        <v>67</v>
      </c>
      <c r="Q4542">
        <f t="shared" si="1129"/>
        <v>1</v>
      </c>
      <c r="R4542">
        <f t="shared" si="1130"/>
        <v>0</v>
      </c>
      <c r="S4542">
        <f t="shared" si="1131"/>
        <v>0</v>
      </c>
      <c r="T4542">
        <f t="shared" si="1132"/>
        <v>0</v>
      </c>
      <c r="U4542">
        <v>1</v>
      </c>
      <c r="V4542">
        <f t="shared" si="1133"/>
        <v>0.18739955501151384</v>
      </c>
      <c r="W4542">
        <f t="shared" si="1134"/>
        <v>0.54671326003819753</v>
      </c>
      <c r="X4542">
        <f t="shared" si="1135"/>
        <v>0.66031948319548572</v>
      </c>
      <c r="Y4542">
        <f t="shared" si="1136"/>
        <v>0</v>
      </c>
      <c r="Z4542" t="s">
        <v>4574</v>
      </c>
    </row>
    <row r="4543" spans="1:26" x14ac:dyDescent="0.25">
      <c r="A4543" t="s">
        <v>26</v>
      </c>
      <c r="B4543" t="s">
        <v>33</v>
      </c>
      <c r="C4543" t="s">
        <v>23</v>
      </c>
      <c r="D4543">
        <v>0</v>
      </c>
      <c r="F4543">
        <v>1</v>
      </c>
      <c r="G4543">
        <v>20.95</v>
      </c>
      <c r="H4543">
        <f t="shared" si="1121"/>
        <v>1</v>
      </c>
      <c r="I4543">
        <f t="shared" si="1122"/>
        <v>0</v>
      </c>
      <c r="J4543">
        <f t="shared" si="1123"/>
        <v>0</v>
      </c>
      <c r="K4543">
        <f t="shared" si="1124"/>
        <v>0</v>
      </c>
      <c r="L4543">
        <f t="shared" si="1125"/>
        <v>1</v>
      </c>
      <c r="M4543">
        <f t="shared" si="1126"/>
        <v>1</v>
      </c>
      <c r="N4543">
        <f t="shared" si="1127"/>
        <v>0</v>
      </c>
      <c r="O4543">
        <f t="shared" si="1128"/>
        <v>0</v>
      </c>
      <c r="P4543">
        <v>1</v>
      </c>
      <c r="Q4543">
        <f t="shared" si="1129"/>
        <v>0</v>
      </c>
      <c r="R4543">
        <f t="shared" si="1130"/>
        <v>0</v>
      </c>
      <c r="S4543">
        <f t="shared" si="1131"/>
        <v>0</v>
      </c>
      <c r="T4543">
        <f t="shared" si="1132"/>
        <v>1</v>
      </c>
      <c r="U4543">
        <v>0</v>
      </c>
      <c r="V4543">
        <f t="shared" si="1133"/>
        <v>0.27538885025834936</v>
      </c>
      <c r="W4543">
        <f t="shared" si="1134"/>
        <v>0.56841537850204782</v>
      </c>
      <c r="X4543">
        <f t="shared" si="1135"/>
        <v>7.5839018846615563E-2</v>
      </c>
      <c r="Y4543">
        <f t="shared" si="1136"/>
        <v>0</v>
      </c>
      <c r="Z4543" t="s">
        <v>4575</v>
      </c>
    </row>
    <row r="4544" spans="1:26" x14ac:dyDescent="0.25">
      <c r="A4544" t="s">
        <v>26</v>
      </c>
      <c r="B4544" t="s">
        <v>30</v>
      </c>
      <c r="C4544" t="s">
        <v>25</v>
      </c>
      <c r="D4544">
        <v>1</v>
      </c>
      <c r="F4544">
        <v>1</v>
      </c>
      <c r="G4544">
        <v>50.55</v>
      </c>
      <c r="H4544">
        <f t="shared" si="1121"/>
        <v>0</v>
      </c>
      <c r="I4544">
        <f t="shared" si="1122"/>
        <v>1</v>
      </c>
      <c r="J4544">
        <f t="shared" si="1123"/>
        <v>1</v>
      </c>
      <c r="K4544">
        <f t="shared" si="1124"/>
        <v>0</v>
      </c>
      <c r="L4544">
        <f t="shared" si="1125"/>
        <v>0</v>
      </c>
      <c r="M4544">
        <f t="shared" si="1126"/>
        <v>1</v>
      </c>
      <c r="N4544">
        <f t="shared" si="1127"/>
        <v>0</v>
      </c>
      <c r="O4544">
        <f t="shared" si="1128"/>
        <v>0</v>
      </c>
      <c r="P4544">
        <v>1</v>
      </c>
      <c r="Q4544">
        <f t="shared" si="1129"/>
        <v>0</v>
      </c>
      <c r="R4544">
        <f t="shared" si="1130"/>
        <v>1</v>
      </c>
      <c r="S4544">
        <f t="shared" si="1131"/>
        <v>0</v>
      </c>
      <c r="T4544">
        <f t="shared" si="1132"/>
        <v>0</v>
      </c>
      <c r="U4544">
        <v>1</v>
      </c>
      <c r="V4544">
        <f t="shared" si="1133"/>
        <v>0.35512826893273008</v>
      </c>
      <c r="W4544">
        <f t="shared" si="1134"/>
        <v>0.5878606158954226</v>
      </c>
      <c r="X4544">
        <f t="shared" si="1135"/>
        <v>0.41585954952969728</v>
      </c>
      <c r="Y4544">
        <f t="shared" si="1136"/>
        <v>1</v>
      </c>
      <c r="Z4544" t="s">
        <v>4576</v>
      </c>
    </row>
    <row r="4545" spans="1:26" x14ac:dyDescent="0.25">
      <c r="A4545" t="s">
        <v>26</v>
      </c>
      <c r="B4545" t="s">
        <v>30</v>
      </c>
      <c r="C4545" t="s">
        <v>35</v>
      </c>
      <c r="D4545">
        <v>1</v>
      </c>
      <c r="F4545">
        <v>1</v>
      </c>
      <c r="G4545">
        <v>79.3</v>
      </c>
      <c r="H4545">
        <f t="shared" si="1121"/>
        <v>0</v>
      </c>
      <c r="I4545">
        <f t="shared" si="1122"/>
        <v>1</v>
      </c>
      <c r="J4545">
        <f t="shared" si="1123"/>
        <v>0</v>
      </c>
      <c r="K4545">
        <f t="shared" si="1124"/>
        <v>1</v>
      </c>
      <c r="L4545">
        <f t="shared" si="1125"/>
        <v>0</v>
      </c>
      <c r="M4545">
        <f t="shared" si="1126"/>
        <v>1</v>
      </c>
      <c r="N4545">
        <f t="shared" si="1127"/>
        <v>0</v>
      </c>
      <c r="O4545">
        <f t="shared" si="1128"/>
        <v>0</v>
      </c>
      <c r="P4545">
        <v>32</v>
      </c>
      <c r="Q4545">
        <f t="shared" si="1129"/>
        <v>0</v>
      </c>
      <c r="R4545">
        <f t="shared" si="1130"/>
        <v>1</v>
      </c>
      <c r="S4545">
        <f t="shared" si="1131"/>
        <v>0</v>
      </c>
      <c r="T4545">
        <f t="shared" si="1132"/>
        <v>0</v>
      </c>
      <c r="U4545">
        <v>0</v>
      </c>
      <c r="V4545">
        <f t="shared" si="1133"/>
        <v>0.38139649369334139</v>
      </c>
      <c r="W4545">
        <f t="shared" si="1134"/>
        <v>0.59420987602898268</v>
      </c>
      <c r="X4545">
        <f t="shared" si="1135"/>
        <v>0.14546328540157499</v>
      </c>
      <c r="Y4545">
        <f t="shared" si="1136"/>
        <v>1</v>
      </c>
      <c r="Z4545" t="s">
        <v>4577</v>
      </c>
    </row>
    <row r="4546" spans="1:26" x14ac:dyDescent="0.25">
      <c r="A4546" t="s">
        <v>29</v>
      </c>
      <c r="B4546" t="s">
        <v>33</v>
      </c>
      <c r="C4546" t="s">
        <v>23</v>
      </c>
      <c r="D4546">
        <v>0</v>
      </c>
      <c r="F4546">
        <v>1</v>
      </c>
      <c r="G4546">
        <v>19.5</v>
      </c>
      <c r="H4546">
        <f t="shared" si="1121"/>
        <v>1</v>
      </c>
      <c r="I4546">
        <f t="shared" si="1122"/>
        <v>0</v>
      </c>
      <c r="J4546">
        <f t="shared" si="1123"/>
        <v>0</v>
      </c>
      <c r="K4546">
        <f t="shared" si="1124"/>
        <v>0</v>
      </c>
      <c r="L4546">
        <f t="shared" si="1125"/>
        <v>1</v>
      </c>
      <c r="M4546">
        <f t="shared" si="1126"/>
        <v>0</v>
      </c>
      <c r="N4546">
        <f t="shared" si="1127"/>
        <v>1</v>
      </c>
      <c r="O4546">
        <f t="shared" si="1128"/>
        <v>0</v>
      </c>
      <c r="P4546">
        <v>41</v>
      </c>
      <c r="Q4546">
        <f t="shared" si="1129"/>
        <v>0</v>
      </c>
      <c r="R4546">
        <f t="shared" si="1130"/>
        <v>0</v>
      </c>
      <c r="S4546">
        <f t="shared" si="1131"/>
        <v>0</v>
      </c>
      <c r="T4546">
        <f t="shared" si="1132"/>
        <v>1</v>
      </c>
      <c r="U4546">
        <v>0</v>
      </c>
      <c r="V4546">
        <f t="shared" si="1133"/>
        <v>-7.1549084755936736E-3</v>
      </c>
      <c r="W4546">
        <f t="shared" si="1134"/>
        <v>0.49821128051187902</v>
      </c>
      <c r="X4546">
        <f t="shared" si="1135"/>
        <v>5.1192715294122185E-5</v>
      </c>
      <c r="Y4546">
        <f t="shared" si="1136"/>
        <v>0</v>
      </c>
      <c r="Z4546" t="s">
        <v>4578</v>
      </c>
    </row>
    <row r="4547" spans="1:26" x14ac:dyDescent="0.25">
      <c r="A4547" t="s">
        <v>26</v>
      </c>
      <c r="B4547" t="s">
        <v>27</v>
      </c>
      <c r="C4547" t="s">
        <v>35</v>
      </c>
      <c r="D4547">
        <v>0</v>
      </c>
      <c r="F4547">
        <v>1</v>
      </c>
      <c r="G4547">
        <v>80.55</v>
      </c>
      <c r="H4547">
        <f t="shared" ref="H4547:H4610" si="1137">IF(D4547:D11589=0,1,0)</f>
        <v>1</v>
      </c>
      <c r="I4547">
        <f t="shared" ref="I4547:I4610" si="1138">IF(D4547:D11589=1,1,0)</f>
        <v>0</v>
      </c>
      <c r="J4547">
        <f t="shared" ref="J4547:J4610" si="1139">IF(C4547:C11589="DSL",1,0)</f>
        <v>0</v>
      </c>
      <c r="K4547">
        <f t="shared" ref="K4547:K4610" si="1140">IF(C4547:C11589="Fiber optic",1,0)</f>
        <v>1</v>
      </c>
      <c r="L4547">
        <f t="shared" ref="L4547:L4610" si="1141">IF(C4547:C11589="No",1,0)</f>
        <v>0</v>
      </c>
      <c r="M4547">
        <f t="shared" ref="M4547:M4610" si="1142">IF(A4547:A11589="Month-to-month",1,0)</f>
        <v>1</v>
      </c>
      <c r="N4547">
        <f t="shared" ref="N4547:N4610" si="1143">IF(A4547:A11589="ONE YEAR",1,0)</f>
        <v>0</v>
      </c>
      <c r="O4547">
        <f t="shared" ref="O4547:O4610" si="1144">IF(A4547:A11589="two year",1,0)</f>
        <v>0</v>
      </c>
      <c r="P4547">
        <v>1</v>
      </c>
      <c r="Q4547">
        <f t="shared" ref="Q4547:Q4610" si="1145">IF(B4547:B11589="Electronic check",1,0)</f>
        <v>1</v>
      </c>
      <c r="R4547">
        <f t="shared" ref="R4547:R4610" si="1146">IF(B4547:B11589="Mailed check",1,0)</f>
        <v>0</v>
      </c>
      <c r="S4547">
        <f t="shared" ref="S4547:S4610" si="1147">IF(B4547:B11589="Credit card (automatic)",1,0)</f>
        <v>0</v>
      </c>
      <c r="T4547">
        <f t="shared" ref="T4547:T4610" si="1148">IF(B4547:B11589="Bank transfer (automatic)",1,0)</f>
        <v>0</v>
      </c>
      <c r="U4547">
        <v>1</v>
      </c>
      <c r="V4547">
        <f t="shared" si="1133"/>
        <v>0.52011365669722609</v>
      </c>
      <c r="W4547">
        <f t="shared" si="1134"/>
        <v>0.62717434266622585</v>
      </c>
      <c r="X4547">
        <f t="shared" si="1135"/>
        <v>0.23029090248850778</v>
      </c>
      <c r="Y4547">
        <f t="shared" si="1136"/>
        <v>1</v>
      </c>
      <c r="Z4547" t="s">
        <v>4579</v>
      </c>
    </row>
    <row r="4548" spans="1:26" x14ac:dyDescent="0.25">
      <c r="A4548" t="s">
        <v>26</v>
      </c>
      <c r="B4548" t="s">
        <v>33</v>
      </c>
      <c r="C4548" t="s">
        <v>25</v>
      </c>
      <c r="D4548">
        <v>0</v>
      </c>
      <c r="F4548">
        <v>1</v>
      </c>
      <c r="G4548">
        <v>44.15</v>
      </c>
      <c r="H4548">
        <f t="shared" si="1137"/>
        <v>1</v>
      </c>
      <c r="I4548">
        <f t="shared" si="1138"/>
        <v>0</v>
      </c>
      <c r="J4548">
        <f t="shared" si="1139"/>
        <v>1</v>
      </c>
      <c r="K4548">
        <f t="shared" si="1140"/>
        <v>0</v>
      </c>
      <c r="L4548">
        <f t="shared" si="1141"/>
        <v>0</v>
      </c>
      <c r="M4548">
        <f t="shared" si="1142"/>
        <v>1</v>
      </c>
      <c r="N4548">
        <f t="shared" si="1143"/>
        <v>0</v>
      </c>
      <c r="O4548">
        <f t="shared" si="1144"/>
        <v>0</v>
      </c>
      <c r="P4548">
        <v>1</v>
      </c>
      <c r="Q4548">
        <f t="shared" si="1145"/>
        <v>0</v>
      </c>
      <c r="R4548">
        <f t="shared" si="1146"/>
        <v>0</v>
      </c>
      <c r="S4548">
        <f t="shared" si="1147"/>
        <v>0</v>
      </c>
      <c r="T4548">
        <f t="shared" si="1148"/>
        <v>1</v>
      </c>
      <c r="U4548">
        <v>0</v>
      </c>
      <c r="V4548">
        <f t="shared" ref="V4548:V4611" si="1149">G4548*$G$2+H4549*$H$2+K4549*$K$2+M4548*$M$2+O4548*$O$2+Q4548*$Q$2+L4548*$L$2</f>
        <v>0.33145886518480022</v>
      </c>
      <c r="W4548">
        <f t="shared" ref="W4548:W4611" si="1150">1/ (1+EXP(-V4548))</f>
        <v>0.58211429881750376</v>
      </c>
      <c r="X4548">
        <f t="shared" ref="X4548:X4611" si="1151">(U4548-V4548)^2</f>
        <v>0.10986497930959557</v>
      </c>
      <c r="Y4548">
        <f t="shared" ref="Y4548:Y4611" si="1152">IF(W4548&gt;=0.58,1,0)</f>
        <v>1</v>
      </c>
      <c r="Z4548" t="s">
        <v>4580</v>
      </c>
    </row>
    <row r="4549" spans="1:26" x14ac:dyDescent="0.25">
      <c r="A4549" t="s">
        <v>26</v>
      </c>
      <c r="B4549" t="s">
        <v>27</v>
      </c>
      <c r="C4549" t="s">
        <v>35</v>
      </c>
      <c r="D4549">
        <v>0</v>
      </c>
      <c r="F4549">
        <v>1</v>
      </c>
      <c r="G4549">
        <v>84.5</v>
      </c>
      <c r="H4549">
        <f t="shared" si="1137"/>
        <v>1</v>
      </c>
      <c r="I4549">
        <f t="shared" si="1138"/>
        <v>0</v>
      </c>
      <c r="J4549">
        <f t="shared" si="1139"/>
        <v>0</v>
      </c>
      <c r="K4549">
        <f t="shared" si="1140"/>
        <v>1</v>
      </c>
      <c r="L4549">
        <f t="shared" si="1141"/>
        <v>0</v>
      </c>
      <c r="M4549">
        <f t="shared" si="1142"/>
        <v>1</v>
      </c>
      <c r="N4549">
        <f t="shared" si="1143"/>
        <v>0</v>
      </c>
      <c r="O4549">
        <f t="shared" si="1144"/>
        <v>0</v>
      </c>
      <c r="P4549">
        <v>12</v>
      </c>
      <c r="Q4549">
        <f t="shared" si="1145"/>
        <v>1</v>
      </c>
      <c r="R4549">
        <f t="shared" si="1146"/>
        <v>0</v>
      </c>
      <c r="S4549">
        <f t="shared" si="1147"/>
        <v>0</v>
      </c>
      <c r="T4549">
        <f t="shared" si="1148"/>
        <v>0</v>
      </c>
      <c r="U4549">
        <v>1</v>
      </c>
      <c r="V4549">
        <f t="shared" si="1149"/>
        <v>0.53113509483959553</v>
      </c>
      <c r="W4549">
        <f t="shared" si="1150"/>
        <v>0.62974781588420015</v>
      </c>
      <c r="X4549">
        <f t="shared" si="1151"/>
        <v>0.21983429929107506</v>
      </c>
      <c r="Y4549">
        <f t="shared" si="1152"/>
        <v>1</v>
      </c>
      <c r="Z4549" t="s">
        <v>4581</v>
      </c>
    </row>
    <row r="4550" spans="1:26" x14ac:dyDescent="0.25">
      <c r="A4550" t="s">
        <v>26</v>
      </c>
      <c r="B4550" t="s">
        <v>27</v>
      </c>
      <c r="C4550" t="s">
        <v>35</v>
      </c>
      <c r="D4550">
        <v>0</v>
      </c>
      <c r="F4550">
        <v>1</v>
      </c>
      <c r="G4550">
        <v>105.5</v>
      </c>
      <c r="H4550">
        <f t="shared" si="1137"/>
        <v>1</v>
      </c>
      <c r="I4550">
        <f t="shared" si="1138"/>
        <v>0</v>
      </c>
      <c r="J4550">
        <f t="shared" si="1139"/>
        <v>0</v>
      </c>
      <c r="K4550">
        <f t="shared" si="1140"/>
        <v>1</v>
      </c>
      <c r="L4550">
        <f t="shared" si="1141"/>
        <v>0</v>
      </c>
      <c r="M4550">
        <f t="shared" si="1142"/>
        <v>1</v>
      </c>
      <c r="N4550">
        <f t="shared" si="1143"/>
        <v>0</v>
      </c>
      <c r="O4550">
        <f t="shared" si="1144"/>
        <v>0</v>
      </c>
      <c r="P4550">
        <v>62</v>
      </c>
      <c r="Q4550">
        <f t="shared" si="1145"/>
        <v>1</v>
      </c>
      <c r="R4550">
        <f t="shared" si="1146"/>
        <v>0</v>
      </c>
      <c r="S4550">
        <f t="shared" si="1147"/>
        <v>0</v>
      </c>
      <c r="T4550">
        <f t="shared" si="1148"/>
        <v>0</v>
      </c>
      <c r="U4550">
        <v>0</v>
      </c>
      <c r="V4550">
        <f t="shared" si="1149"/>
        <v>0.56387525851399767</v>
      </c>
      <c r="W4550">
        <f t="shared" si="1150"/>
        <v>0.63734872531147324</v>
      </c>
      <c r="X4550">
        <f t="shared" si="1151"/>
        <v>0.31795530716422771</v>
      </c>
      <c r="Y4550">
        <f t="shared" si="1152"/>
        <v>1</v>
      </c>
      <c r="Z4550" t="s">
        <v>4582</v>
      </c>
    </row>
    <row r="4551" spans="1:26" x14ac:dyDescent="0.25">
      <c r="A4551" t="s">
        <v>26</v>
      </c>
      <c r="B4551" t="s">
        <v>30</v>
      </c>
      <c r="C4551" t="s">
        <v>35</v>
      </c>
      <c r="D4551">
        <v>0</v>
      </c>
      <c r="F4551">
        <v>1</v>
      </c>
      <c r="G4551">
        <v>84.3</v>
      </c>
      <c r="H4551">
        <f t="shared" si="1137"/>
        <v>1</v>
      </c>
      <c r="I4551">
        <f t="shared" si="1138"/>
        <v>0</v>
      </c>
      <c r="J4551">
        <f t="shared" si="1139"/>
        <v>0</v>
      </c>
      <c r="K4551">
        <f t="shared" si="1140"/>
        <v>1</v>
      </c>
      <c r="L4551">
        <f t="shared" si="1141"/>
        <v>0</v>
      </c>
      <c r="M4551">
        <f t="shared" si="1142"/>
        <v>1</v>
      </c>
      <c r="N4551">
        <f t="shared" si="1143"/>
        <v>0</v>
      </c>
      <c r="O4551">
        <f t="shared" si="1144"/>
        <v>0</v>
      </c>
      <c r="P4551">
        <v>22</v>
      </c>
      <c r="Q4551">
        <f t="shared" si="1145"/>
        <v>0</v>
      </c>
      <c r="R4551">
        <f t="shared" si="1146"/>
        <v>1</v>
      </c>
      <c r="S4551">
        <f t="shared" si="1147"/>
        <v>0</v>
      </c>
      <c r="T4551">
        <f t="shared" si="1148"/>
        <v>0</v>
      </c>
      <c r="U4551">
        <v>1</v>
      </c>
      <c r="V4551">
        <f t="shared" si="1149"/>
        <v>0.39405494001943087</v>
      </c>
      <c r="W4551">
        <f t="shared" si="1150"/>
        <v>0.5972584612607087</v>
      </c>
      <c r="X4551">
        <f t="shared" si="1151"/>
        <v>0.36716941571485551</v>
      </c>
      <c r="Y4551">
        <f t="shared" si="1152"/>
        <v>1</v>
      </c>
      <c r="Z4551" t="s">
        <v>4583</v>
      </c>
    </row>
    <row r="4552" spans="1:26" x14ac:dyDescent="0.25">
      <c r="A4552" t="s">
        <v>26</v>
      </c>
      <c r="B4552" t="s">
        <v>38</v>
      </c>
      <c r="C4552" t="s">
        <v>35</v>
      </c>
      <c r="D4552">
        <v>0</v>
      </c>
      <c r="F4552">
        <v>1</v>
      </c>
      <c r="G4552">
        <v>92.7</v>
      </c>
      <c r="H4552">
        <f t="shared" si="1137"/>
        <v>1</v>
      </c>
      <c r="I4552">
        <f t="shared" si="1138"/>
        <v>0</v>
      </c>
      <c r="J4552">
        <f t="shared" si="1139"/>
        <v>0</v>
      </c>
      <c r="K4552">
        <f t="shared" si="1140"/>
        <v>1</v>
      </c>
      <c r="L4552">
        <f t="shared" si="1141"/>
        <v>0</v>
      </c>
      <c r="M4552">
        <f t="shared" si="1142"/>
        <v>1</v>
      </c>
      <c r="N4552">
        <f t="shared" si="1143"/>
        <v>0</v>
      </c>
      <c r="O4552">
        <f t="shared" si="1144"/>
        <v>0</v>
      </c>
      <c r="P4552">
        <v>17</v>
      </c>
      <c r="Q4552">
        <f t="shared" si="1145"/>
        <v>0</v>
      </c>
      <c r="R4552">
        <f t="shared" si="1146"/>
        <v>0</v>
      </c>
      <c r="S4552">
        <f t="shared" si="1147"/>
        <v>1</v>
      </c>
      <c r="T4552">
        <f t="shared" si="1148"/>
        <v>0</v>
      </c>
      <c r="U4552">
        <v>0</v>
      </c>
      <c r="V4552">
        <f t="shared" si="1149"/>
        <v>0.402287836228436</v>
      </c>
      <c r="W4552">
        <f t="shared" si="1150"/>
        <v>0.59923721303240496</v>
      </c>
      <c r="X4552">
        <f t="shared" si="1151"/>
        <v>0.16183550317735695</v>
      </c>
      <c r="Y4552">
        <f t="shared" si="1152"/>
        <v>1</v>
      </c>
      <c r="Z4552" t="s">
        <v>4584</v>
      </c>
    </row>
    <row r="4553" spans="1:26" x14ac:dyDescent="0.25">
      <c r="A4553" t="s">
        <v>45</v>
      </c>
      <c r="B4553" t="s">
        <v>33</v>
      </c>
      <c r="C4553" t="s">
        <v>23</v>
      </c>
      <c r="D4553">
        <v>0</v>
      </c>
      <c r="F4553">
        <v>1</v>
      </c>
      <c r="G4553">
        <v>26.25</v>
      </c>
      <c r="H4553">
        <f t="shared" si="1137"/>
        <v>1</v>
      </c>
      <c r="I4553">
        <f t="shared" si="1138"/>
        <v>0</v>
      </c>
      <c r="J4553">
        <f t="shared" si="1139"/>
        <v>0</v>
      </c>
      <c r="K4553">
        <f t="shared" si="1140"/>
        <v>0</v>
      </c>
      <c r="L4553">
        <f t="shared" si="1141"/>
        <v>1</v>
      </c>
      <c r="M4553">
        <f t="shared" si="1142"/>
        <v>0</v>
      </c>
      <c r="N4553">
        <f t="shared" si="1143"/>
        <v>0</v>
      </c>
      <c r="O4553">
        <f t="shared" si="1144"/>
        <v>1</v>
      </c>
      <c r="P4553">
        <v>72</v>
      </c>
      <c r="Q4553">
        <f t="shared" si="1145"/>
        <v>0</v>
      </c>
      <c r="R4553">
        <f t="shared" si="1146"/>
        <v>0</v>
      </c>
      <c r="S4553">
        <f t="shared" si="1147"/>
        <v>0</v>
      </c>
      <c r="T4553">
        <f t="shared" si="1148"/>
        <v>1</v>
      </c>
      <c r="U4553">
        <v>0</v>
      </c>
      <c r="V4553">
        <f t="shared" si="1149"/>
        <v>-5.6565340480549162E-2</v>
      </c>
      <c r="W4553">
        <f t="shared" si="1150"/>
        <v>0.4858624342695988</v>
      </c>
      <c r="X4553">
        <f t="shared" si="1151"/>
        <v>3.1996377436804536E-3</v>
      </c>
      <c r="Y4553">
        <f t="shared" si="1152"/>
        <v>0</v>
      </c>
      <c r="Z4553" t="s">
        <v>4585</v>
      </c>
    </row>
    <row r="4554" spans="1:26" x14ac:dyDescent="0.25">
      <c r="A4554" t="s">
        <v>26</v>
      </c>
      <c r="B4554" t="s">
        <v>38</v>
      </c>
      <c r="C4554" t="s">
        <v>35</v>
      </c>
      <c r="D4554">
        <v>0</v>
      </c>
      <c r="F4554">
        <v>1</v>
      </c>
      <c r="G4554">
        <v>96.95</v>
      </c>
      <c r="H4554">
        <f t="shared" si="1137"/>
        <v>1</v>
      </c>
      <c r="I4554">
        <f t="shared" si="1138"/>
        <v>0</v>
      </c>
      <c r="J4554">
        <f t="shared" si="1139"/>
        <v>0</v>
      </c>
      <c r="K4554">
        <f t="shared" si="1140"/>
        <v>1</v>
      </c>
      <c r="L4554">
        <f t="shared" si="1141"/>
        <v>0</v>
      </c>
      <c r="M4554">
        <f t="shared" si="1142"/>
        <v>1</v>
      </c>
      <c r="N4554">
        <f t="shared" si="1143"/>
        <v>0</v>
      </c>
      <c r="O4554">
        <f t="shared" si="1144"/>
        <v>0</v>
      </c>
      <c r="P4554">
        <v>56</v>
      </c>
      <c r="Q4554">
        <f t="shared" si="1145"/>
        <v>0</v>
      </c>
      <c r="R4554">
        <f t="shared" si="1146"/>
        <v>0</v>
      </c>
      <c r="S4554">
        <f t="shared" si="1147"/>
        <v>1</v>
      </c>
      <c r="T4554">
        <f t="shared" si="1148"/>
        <v>0</v>
      </c>
      <c r="U4554">
        <v>0</v>
      </c>
      <c r="V4554">
        <f t="shared" si="1149"/>
        <v>0.40891382173396978</v>
      </c>
      <c r="W4554">
        <f t="shared" si="1150"/>
        <v>0.600827405101798</v>
      </c>
      <c r="X4554">
        <f t="shared" si="1151"/>
        <v>0.16721051360508082</v>
      </c>
      <c r="Y4554">
        <f t="shared" si="1152"/>
        <v>1</v>
      </c>
      <c r="Z4554" t="s">
        <v>4586</v>
      </c>
    </row>
    <row r="4555" spans="1:26" x14ac:dyDescent="0.25">
      <c r="A4555" t="s">
        <v>26</v>
      </c>
      <c r="B4555" t="s">
        <v>38</v>
      </c>
      <c r="C4555" t="s">
        <v>23</v>
      </c>
      <c r="D4555">
        <v>0</v>
      </c>
      <c r="F4555">
        <v>1</v>
      </c>
      <c r="G4555">
        <v>20.45</v>
      </c>
      <c r="H4555">
        <f t="shared" si="1137"/>
        <v>1</v>
      </c>
      <c r="I4555">
        <f t="shared" si="1138"/>
        <v>0</v>
      </c>
      <c r="J4555">
        <f t="shared" si="1139"/>
        <v>0</v>
      </c>
      <c r="K4555">
        <f t="shared" si="1140"/>
        <v>0</v>
      </c>
      <c r="L4555">
        <f t="shared" si="1141"/>
        <v>1</v>
      </c>
      <c r="M4555">
        <f t="shared" si="1142"/>
        <v>1</v>
      </c>
      <c r="N4555">
        <f t="shared" si="1143"/>
        <v>0</v>
      </c>
      <c r="O4555">
        <f t="shared" si="1144"/>
        <v>0</v>
      </c>
      <c r="P4555">
        <v>9</v>
      </c>
      <c r="Q4555">
        <f t="shared" si="1145"/>
        <v>0</v>
      </c>
      <c r="R4555">
        <f t="shared" si="1146"/>
        <v>0</v>
      </c>
      <c r="S4555">
        <f t="shared" si="1147"/>
        <v>1</v>
      </c>
      <c r="T4555">
        <f t="shared" si="1148"/>
        <v>0</v>
      </c>
      <c r="U4555">
        <v>0</v>
      </c>
      <c r="V4555">
        <f t="shared" si="1149"/>
        <v>0.26578104270826908</v>
      </c>
      <c r="W4555">
        <f t="shared" si="1150"/>
        <v>0.5660568653743524</v>
      </c>
      <c r="X4555">
        <f t="shared" si="1151"/>
        <v>7.0639562663094749E-2</v>
      </c>
      <c r="Y4555">
        <f t="shared" si="1152"/>
        <v>0</v>
      </c>
      <c r="Z4555" t="s">
        <v>4587</v>
      </c>
    </row>
    <row r="4556" spans="1:26" x14ac:dyDescent="0.25">
      <c r="A4556" t="s">
        <v>45</v>
      </c>
      <c r="B4556" t="s">
        <v>33</v>
      </c>
      <c r="C4556" t="s">
        <v>35</v>
      </c>
      <c r="D4556">
        <v>0</v>
      </c>
      <c r="F4556">
        <v>1</v>
      </c>
      <c r="G4556">
        <v>115.8</v>
      </c>
      <c r="H4556">
        <f t="shared" si="1137"/>
        <v>1</v>
      </c>
      <c r="I4556">
        <f t="shared" si="1138"/>
        <v>0</v>
      </c>
      <c r="J4556">
        <f t="shared" si="1139"/>
        <v>0</v>
      </c>
      <c r="K4556">
        <f t="shared" si="1140"/>
        <v>1</v>
      </c>
      <c r="L4556">
        <f t="shared" si="1141"/>
        <v>0</v>
      </c>
      <c r="M4556">
        <f t="shared" si="1142"/>
        <v>0</v>
      </c>
      <c r="N4556">
        <f t="shared" si="1143"/>
        <v>0</v>
      </c>
      <c r="O4556">
        <f t="shared" si="1144"/>
        <v>1</v>
      </c>
      <c r="P4556">
        <v>72</v>
      </c>
      <c r="Q4556">
        <f t="shared" si="1145"/>
        <v>0</v>
      </c>
      <c r="R4556">
        <f t="shared" si="1146"/>
        <v>0</v>
      </c>
      <c r="S4556">
        <f t="shared" si="1147"/>
        <v>0</v>
      </c>
      <c r="T4556">
        <f t="shared" si="1148"/>
        <v>1</v>
      </c>
      <c r="U4556">
        <v>0</v>
      </c>
      <c r="V4556">
        <f t="shared" si="1149"/>
        <v>0.1117762809464285</v>
      </c>
      <c r="W4556">
        <f t="shared" si="1150"/>
        <v>0.52791501225321491</v>
      </c>
      <c r="X4556">
        <f t="shared" si="1151"/>
        <v>1.2493936982214914E-2</v>
      </c>
      <c r="Y4556">
        <f t="shared" si="1152"/>
        <v>0</v>
      </c>
      <c r="Z4556" t="s">
        <v>4588</v>
      </c>
    </row>
    <row r="4557" spans="1:26" x14ac:dyDescent="0.25">
      <c r="A4557" t="s">
        <v>26</v>
      </c>
      <c r="B4557" t="s">
        <v>33</v>
      </c>
      <c r="C4557" t="s">
        <v>35</v>
      </c>
      <c r="D4557">
        <v>0</v>
      </c>
      <c r="F4557">
        <v>1</v>
      </c>
      <c r="G4557">
        <v>108.2</v>
      </c>
      <c r="H4557">
        <f t="shared" si="1137"/>
        <v>1</v>
      </c>
      <c r="I4557">
        <f t="shared" si="1138"/>
        <v>0</v>
      </c>
      <c r="J4557">
        <f t="shared" si="1139"/>
        <v>0</v>
      </c>
      <c r="K4557">
        <f t="shared" si="1140"/>
        <v>1</v>
      </c>
      <c r="L4557">
        <f t="shared" si="1141"/>
        <v>0</v>
      </c>
      <c r="M4557">
        <f t="shared" si="1142"/>
        <v>1</v>
      </c>
      <c r="N4557">
        <f t="shared" si="1143"/>
        <v>0</v>
      </c>
      <c r="O4557">
        <f t="shared" si="1144"/>
        <v>0</v>
      </c>
      <c r="P4557">
        <v>20</v>
      </c>
      <c r="Q4557">
        <f t="shared" si="1145"/>
        <v>0</v>
      </c>
      <c r="R4557">
        <f t="shared" si="1146"/>
        <v>0</v>
      </c>
      <c r="S4557">
        <f t="shared" si="1147"/>
        <v>0</v>
      </c>
      <c r="T4557">
        <f t="shared" si="1148"/>
        <v>1</v>
      </c>
      <c r="U4557">
        <v>0</v>
      </c>
      <c r="V4557">
        <f t="shared" si="1149"/>
        <v>0.42645319513097091</v>
      </c>
      <c r="W4557">
        <f t="shared" si="1150"/>
        <v>0.60502640690933041</v>
      </c>
      <c r="X4557">
        <f t="shared" si="1151"/>
        <v>0.18186232763741395</v>
      </c>
      <c r="Y4557">
        <f t="shared" si="1152"/>
        <v>1</v>
      </c>
      <c r="Z4557" t="s">
        <v>4589</v>
      </c>
    </row>
    <row r="4558" spans="1:26" x14ac:dyDescent="0.25">
      <c r="A4558" t="s">
        <v>45</v>
      </c>
      <c r="B4558" t="s">
        <v>30</v>
      </c>
      <c r="C4558" t="s">
        <v>23</v>
      </c>
      <c r="D4558">
        <v>0</v>
      </c>
      <c r="F4558">
        <v>1</v>
      </c>
      <c r="G4558">
        <v>20.2</v>
      </c>
      <c r="H4558">
        <f t="shared" si="1137"/>
        <v>1</v>
      </c>
      <c r="I4558">
        <f t="shared" si="1138"/>
        <v>0</v>
      </c>
      <c r="J4558">
        <f t="shared" si="1139"/>
        <v>0</v>
      </c>
      <c r="K4558">
        <f t="shared" si="1140"/>
        <v>0</v>
      </c>
      <c r="L4558">
        <f t="shared" si="1141"/>
        <v>1</v>
      </c>
      <c r="M4558">
        <f t="shared" si="1142"/>
        <v>0</v>
      </c>
      <c r="N4558">
        <f t="shared" si="1143"/>
        <v>0</v>
      </c>
      <c r="O4558">
        <f t="shared" si="1144"/>
        <v>1</v>
      </c>
      <c r="P4558">
        <v>19</v>
      </c>
      <c r="Q4558">
        <f t="shared" si="1145"/>
        <v>0</v>
      </c>
      <c r="R4558">
        <f t="shared" si="1146"/>
        <v>1</v>
      </c>
      <c r="S4558">
        <f t="shared" si="1147"/>
        <v>0</v>
      </c>
      <c r="T4558">
        <f t="shared" si="1148"/>
        <v>0</v>
      </c>
      <c r="U4558">
        <v>0</v>
      </c>
      <c r="V4558">
        <f t="shared" si="1149"/>
        <v>-6.5997625729603104E-2</v>
      </c>
      <c r="W4558">
        <f t="shared" si="1150"/>
        <v>0.48350657981381967</v>
      </c>
      <c r="X4558">
        <f t="shared" si="1151"/>
        <v>4.3556866019447693E-3</v>
      </c>
      <c r="Y4558">
        <f t="shared" si="1152"/>
        <v>0</v>
      </c>
      <c r="Z4558" t="s">
        <v>4590</v>
      </c>
    </row>
    <row r="4559" spans="1:26" x14ac:dyDescent="0.25">
      <c r="A4559" t="s">
        <v>26</v>
      </c>
      <c r="B4559" t="s">
        <v>27</v>
      </c>
      <c r="C4559" t="s">
        <v>35</v>
      </c>
      <c r="D4559">
        <v>0</v>
      </c>
      <c r="F4559">
        <v>1</v>
      </c>
      <c r="G4559">
        <v>67.75</v>
      </c>
      <c r="H4559">
        <f t="shared" si="1137"/>
        <v>1</v>
      </c>
      <c r="I4559">
        <f t="shared" si="1138"/>
        <v>0</v>
      </c>
      <c r="J4559">
        <f t="shared" si="1139"/>
        <v>0</v>
      </c>
      <c r="K4559">
        <f t="shared" si="1140"/>
        <v>1</v>
      </c>
      <c r="L4559">
        <f t="shared" si="1141"/>
        <v>0</v>
      </c>
      <c r="M4559">
        <f t="shared" si="1142"/>
        <v>1</v>
      </c>
      <c r="N4559">
        <f t="shared" si="1143"/>
        <v>0</v>
      </c>
      <c r="O4559">
        <f t="shared" si="1144"/>
        <v>0</v>
      </c>
      <c r="P4559">
        <v>2</v>
      </c>
      <c r="Q4559">
        <f t="shared" si="1145"/>
        <v>1</v>
      </c>
      <c r="R4559">
        <f t="shared" si="1146"/>
        <v>0</v>
      </c>
      <c r="S4559">
        <f t="shared" si="1147"/>
        <v>0</v>
      </c>
      <c r="T4559">
        <f t="shared" si="1148"/>
        <v>0</v>
      </c>
      <c r="U4559">
        <v>1</v>
      </c>
      <c r="V4559">
        <f t="shared" si="1149"/>
        <v>0.50015774740997154</v>
      </c>
      <c r="W4559">
        <f t="shared" si="1150"/>
        <v>0.62249640171259635</v>
      </c>
      <c r="X4559">
        <f t="shared" si="1151"/>
        <v>0.24984227747427382</v>
      </c>
      <c r="Y4559">
        <f t="shared" si="1152"/>
        <v>1</v>
      </c>
      <c r="Z4559" t="s">
        <v>4591</v>
      </c>
    </row>
    <row r="4560" spans="1:26" x14ac:dyDescent="0.25">
      <c r="A4560" t="s">
        <v>29</v>
      </c>
      <c r="B4560" t="s">
        <v>38</v>
      </c>
      <c r="C4560" t="s">
        <v>25</v>
      </c>
      <c r="D4560">
        <v>0</v>
      </c>
      <c r="F4560">
        <v>1</v>
      </c>
      <c r="G4560">
        <v>54.9</v>
      </c>
      <c r="H4560">
        <f t="shared" si="1137"/>
        <v>1</v>
      </c>
      <c r="I4560">
        <f t="shared" si="1138"/>
        <v>0</v>
      </c>
      <c r="J4560">
        <f t="shared" si="1139"/>
        <v>1</v>
      </c>
      <c r="K4560">
        <f t="shared" si="1140"/>
        <v>0</v>
      </c>
      <c r="L4560">
        <f t="shared" si="1141"/>
        <v>0</v>
      </c>
      <c r="M4560">
        <f t="shared" si="1142"/>
        <v>0</v>
      </c>
      <c r="N4560">
        <f t="shared" si="1143"/>
        <v>1</v>
      </c>
      <c r="O4560">
        <f t="shared" si="1144"/>
        <v>0</v>
      </c>
      <c r="P4560">
        <v>53</v>
      </c>
      <c r="Q4560">
        <f t="shared" si="1145"/>
        <v>0</v>
      </c>
      <c r="R4560">
        <f t="shared" si="1146"/>
        <v>0</v>
      </c>
      <c r="S4560">
        <f t="shared" si="1147"/>
        <v>1</v>
      </c>
      <c r="T4560">
        <f t="shared" si="1148"/>
        <v>0</v>
      </c>
      <c r="U4560">
        <v>0</v>
      </c>
      <c r="V4560">
        <f t="shared" si="1149"/>
        <v>9.0455311438121189E-2</v>
      </c>
      <c r="W4560">
        <f t="shared" si="1150"/>
        <v>0.52259842129581724</v>
      </c>
      <c r="X4560">
        <f t="shared" si="1151"/>
        <v>8.1821633673674985E-3</v>
      </c>
      <c r="Y4560">
        <f t="shared" si="1152"/>
        <v>0</v>
      </c>
      <c r="Z4560" t="s">
        <v>4592</v>
      </c>
    </row>
    <row r="4561" spans="1:26" x14ac:dyDescent="0.25">
      <c r="A4561" t="s">
        <v>26</v>
      </c>
      <c r="B4561" t="s">
        <v>27</v>
      </c>
      <c r="C4561" t="s">
        <v>35</v>
      </c>
      <c r="D4561">
        <v>1</v>
      </c>
      <c r="F4561">
        <v>1</v>
      </c>
      <c r="G4561">
        <v>85.25</v>
      </c>
      <c r="H4561">
        <f t="shared" si="1137"/>
        <v>0</v>
      </c>
      <c r="I4561">
        <f t="shared" si="1138"/>
        <v>1</v>
      </c>
      <c r="J4561">
        <f t="shared" si="1139"/>
        <v>0</v>
      </c>
      <c r="K4561">
        <f t="shared" si="1140"/>
        <v>1</v>
      </c>
      <c r="L4561">
        <f t="shared" si="1141"/>
        <v>0</v>
      </c>
      <c r="M4561">
        <f t="shared" si="1142"/>
        <v>1</v>
      </c>
      <c r="N4561">
        <f t="shared" si="1143"/>
        <v>0</v>
      </c>
      <c r="O4561">
        <f t="shared" si="1144"/>
        <v>0</v>
      </c>
      <c r="P4561">
        <v>27</v>
      </c>
      <c r="Q4561">
        <f t="shared" si="1145"/>
        <v>1</v>
      </c>
      <c r="R4561">
        <f t="shared" si="1146"/>
        <v>0</v>
      </c>
      <c r="S4561">
        <f t="shared" si="1147"/>
        <v>0</v>
      </c>
      <c r="T4561">
        <f t="shared" si="1148"/>
        <v>0</v>
      </c>
      <c r="U4561">
        <v>1</v>
      </c>
      <c r="V4561">
        <f t="shared" si="1149"/>
        <v>0.5274412171386399</v>
      </c>
      <c r="W4561">
        <f t="shared" si="1150"/>
        <v>0.62888611901946911</v>
      </c>
      <c r="X4561">
        <f t="shared" si="1151"/>
        <v>0.22331180325941008</v>
      </c>
      <c r="Y4561">
        <f t="shared" si="1152"/>
        <v>1</v>
      </c>
      <c r="Z4561" t="s">
        <v>4593</v>
      </c>
    </row>
    <row r="4562" spans="1:26" x14ac:dyDescent="0.25">
      <c r="A4562" t="s">
        <v>26</v>
      </c>
      <c r="B4562" t="s">
        <v>33</v>
      </c>
      <c r="C4562" t="s">
        <v>23</v>
      </c>
      <c r="D4562">
        <v>0</v>
      </c>
      <c r="F4562">
        <v>1</v>
      </c>
      <c r="G4562">
        <v>20.149999999999999</v>
      </c>
      <c r="H4562">
        <f t="shared" si="1137"/>
        <v>1</v>
      </c>
      <c r="I4562">
        <f t="shared" si="1138"/>
        <v>0</v>
      </c>
      <c r="J4562">
        <f t="shared" si="1139"/>
        <v>0</v>
      </c>
      <c r="K4562">
        <f t="shared" si="1140"/>
        <v>0</v>
      </c>
      <c r="L4562">
        <f t="shared" si="1141"/>
        <v>1</v>
      </c>
      <c r="M4562">
        <f t="shared" si="1142"/>
        <v>1</v>
      </c>
      <c r="N4562">
        <f t="shared" si="1143"/>
        <v>0</v>
      </c>
      <c r="O4562">
        <f t="shared" si="1144"/>
        <v>0</v>
      </c>
      <c r="P4562">
        <v>6</v>
      </c>
      <c r="Q4562">
        <f t="shared" si="1145"/>
        <v>0</v>
      </c>
      <c r="R4562">
        <f t="shared" si="1146"/>
        <v>0</v>
      </c>
      <c r="S4562">
        <f t="shared" si="1147"/>
        <v>0</v>
      </c>
      <c r="T4562">
        <f t="shared" si="1148"/>
        <v>1</v>
      </c>
      <c r="U4562">
        <v>0</v>
      </c>
      <c r="V4562">
        <f t="shared" si="1149"/>
        <v>0.26531332608434904</v>
      </c>
      <c r="W4562">
        <f t="shared" si="1150"/>
        <v>0.56594197355669595</v>
      </c>
      <c r="X4562">
        <f t="shared" si="1151"/>
        <v>7.0391160997940128E-2</v>
      </c>
      <c r="Y4562">
        <f t="shared" si="1152"/>
        <v>0</v>
      </c>
      <c r="Z4562" t="s">
        <v>4594</v>
      </c>
    </row>
    <row r="4563" spans="1:26" x14ac:dyDescent="0.25">
      <c r="A4563" t="s">
        <v>29</v>
      </c>
      <c r="B4563" t="s">
        <v>27</v>
      </c>
      <c r="C4563" t="s">
        <v>35</v>
      </c>
      <c r="D4563">
        <v>0</v>
      </c>
      <c r="F4563">
        <v>1</v>
      </c>
      <c r="G4563">
        <v>90.35</v>
      </c>
      <c r="H4563">
        <f t="shared" si="1137"/>
        <v>1</v>
      </c>
      <c r="I4563">
        <f t="shared" si="1138"/>
        <v>0</v>
      </c>
      <c r="J4563">
        <f t="shared" si="1139"/>
        <v>0</v>
      </c>
      <c r="K4563">
        <f t="shared" si="1140"/>
        <v>1</v>
      </c>
      <c r="L4563">
        <f t="shared" si="1141"/>
        <v>0</v>
      </c>
      <c r="M4563">
        <f t="shared" si="1142"/>
        <v>0</v>
      </c>
      <c r="N4563">
        <f t="shared" si="1143"/>
        <v>1</v>
      </c>
      <c r="O4563">
        <f t="shared" si="1144"/>
        <v>0</v>
      </c>
      <c r="P4563">
        <v>9</v>
      </c>
      <c r="Q4563">
        <f t="shared" si="1145"/>
        <v>1</v>
      </c>
      <c r="R4563">
        <f t="shared" si="1146"/>
        <v>0</v>
      </c>
      <c r="S4563">
        <f t="shared" si="1147"/>
        <v>0</v>
      </c>
      <c r="T4563">
        <f t="shared" si="1148"/>
        <v>0</v>
      </c>
      <c r="U4563">
        <v>0</v>
      </c>
      <c r="V4563">
        <f t="shared" si="1149"/>
        <v>0.263937551203831</v>
      </c>
      <c r="W4563">
        <f t="shared" si="1150"/>
        <v>0.56560398156907887</v>
      </c>
      <c r="X4563">
        <f t="shared" si="1151"/>
        <v>6.9663030935474907E-2</v>
      </c>
      <c r="Y4563">
        <f t="shared" si="1152"/>
        <v>0</v>
      </c>
      <c r="Z4563" t="s">
        <v>4595</v>
      </c>
    </row>
    <row r="4564" spans="1:26" x14ac:dyDescent="0.25">
      <c r="A4564" t="s">
        <v>26</v>
      </c>
      <c r="B4564" t="s">
        <v>27</v>
      </c>
      <c r="C4564" t="s">
        <v>25</v>
      </c>
      <c r="D4564">
        <v>0</v>
      </c>
      <c r="F4564">
        <v>1</v>
      </c>
      <c r="G4564">
        <v>55.75</v>
      </c>
      <c r="H4564">
        <f t="shared" si="1137"/>
        <v>1</v>
      </c>
      <c r="I4564">
        <f t="shared" si="1138"/>
        <v>0</v>
      </c>
      <c r="J4564">
        <f t="shared" si="1139"/>
        <v>1</v>
      </c>
      <c r="K4564">
        <f t="shared" si="1140"/>
        <v>0</v>
      </c>
      <c r="L4564">
        <f t="shared" si="1141"/>
        <v>0</v>
      </c>
      <c r="M4564">
        <f t="shared" si="1142"/>
        <v>1</v>
      </c>
      <c r="N4564">
        <f t="shared" si="1143"/>
        <v>0</v>
      </c>
      <c r="O4564">
        <f t="shared" si="1144"/>
        <v>0</v>
      </c>
      <c r="P4564">
        <v>8</v>
      </c>
      <c r="Q4564">
        <f t="shared" si="1145"/>
        <v>1</v>
      </c>
      <c r="R4564">
        <f t="shared" si="1146"/>
        <v>0</v>
      </c>
      <c r="S4564">
        <f t="shared" si="1147"/>
        <v>0</v>
      </c>
      <c r="T4564">
        <f t="shared" si="1148"/>
        <v>0</v>
      </c>
      <c r="U4564">
        <v>0</v>
      </c>
      <c r="V4564">
        <f t="shared" si="1149"/>
        <v>0.486312251713926</v>
      </c>
      <c r="W4564">
        <f t="shared" si="1150"/>
        <v>0.61923730911855124</v>
      </c>
      <c r="X4564">
        <f t="shared" si="1151"/>
        <v>0.23649960616706892</v>
      </c>
      <c r="Y4564">
        <f t="shared" si="1152"/>
        <v>1</v>
      </c>
      <c r="Z4564" t="s">
        <v>4596</v>
      </c>
    </row>
    <row r="4565" spans="1:26" x14ac:dyDescent="0.25">
      <c r="A4565" t="s">
        <v>45</v>
      </c>
      <c r="B4565" t="s">
        <v>33</v>
      </c>
      <c r="C4565" t="s">
        <v>35</v>
      </c>
      <c r="D4565">
        <v>0</v>
      </c>
      <c r="F4565">
        <v>1</v>
      </c>
      <c r="G4565">
        <v>114.6</v>
      </c>
      <c r="H4565">
        <f t="shared" si="1137"/>
        <v>1</v>
      </c>
      <c r="I4565">
        <f t="shared" si="1138"/>
        <v>0</v>
      </c>
      <c r="J4565">
        <f t="shared" si="1139"/>
        <v>0</v>
      </c>
      <c r="K4565">
        <f t="shared" si="1140"/>
        <v>1</v>
      </c>
      <c r="L4565">
        <f t="shared" si="1141"/>
        <v>0</v>
      </c>
      <c r="M4565">
        <f t="shared" si="1142"/>
        <v>0</v>
      </c>
      <c r="N4565">
        <f t="shared" si="1143"/>
        <v>0</v>
      </c>
      <c r="O4565">
        <f t="shared" si="1144"/>
        <v>1</v>
      </c>
      <c r="P4565">
        <v>71</v>
      </c>
      <c r="Q4565">
        <f t="shared" si="1145"/>
        <v>0</v>
      </c>
      <c r="R4565">
        <f t="shared" si="1146"/>
        <v>0</v>
      </c>
      <c r="S4565">
        <f t="shared" si="1147"/>
        <v>0</v>
      </c>
      <c r="T4565">
        <f t="shared" si="1148"/>
        <v>1</v>
      </c>
      <c r="U4565">
        <v>0</v>
      </c>
      <c r="V4565">
        <f t="shared" si="1149"/>
        <v>0.10990541445074839</v>
      </c>
      <c r="W4565">
        <f t="shared" si="1150"/>
        <v>0.52744872928235476</v>
      </c>
      <c r="X4565">
        <f t="shared" si="1151"/>
        <v>1.2079200125590772E-2</v>
      </c>
      <c r="Y4565">
        <f t="shared" si="1152"/>
        <v>0</v>
      </c>
      <c r="Z4565" t="s">
        <v>4597</v>
      </c>
    </row>
    <row r="4566" spans="1:26" x14ac:dyDescent="0.25">
      <c r="A4566" t="s">
        <v>26</v>
      </c>
      <c r="B4566" t="s">
        <v>33</v>
      </c>
      <c r="C4566" t="s">
        <v>35</v>
      </c>
      <c r="D4566">
        <v>0</v>
      </c>
      <c r="F4566">
        <v>1</v>
      </c>
      <c r="G4566">
        <v>80.05</v>
      </c>
      <c r="H4566">
        <f t="shared" si="1137"/>
        <v>1</v>
      </c>
      <c r="I4566">
        <f t="shared" si="1138"/>
        <v>0</v>
      </c>
      <c r="J4566">
        <f t="shared" si="1139"/>
        <v>0</v>
      </c>
      <c r="K4566">
        <f t="shared" si="1140"/>
        <v>1</v>
      </c>
      <c r="L4566">
        <f t="shared" si="1141"/>
        <v>0</v>
      </c>
      <c r="M4566">
        <f t="shared" si="1142"/>
        <v>1</v>
      </c>
      <c r="N4566">
        <f t="shared" si="1143"/>
        <v>0</v>
      </c>
      <c r="O4566">
        <f t="shared" si="1144"/>
        <v>0</v>
      </c>
      <c r="P4566">
        <v>10</v>
      </c>
      <c r="Q4566">
        <f t="shared" si="1145"/>
        <v>0</v>
      </c>
      <c r="R4566">
        <f t="shared" si="1146"/>
        <v>0</v>
      </c>
      <c r="S4566">
        <f t="shared" si="1147"/>
        <v>0</v>
      </c>
      <c r="T4566">
        <f t="shared" si="1148"/>
        <v>1</v>
      </c>
      <c r="U4566">
        <v>1</v>
      </c>
      <c r="V4566">
        <f t="shared" si="1149"/>
        <v>0.38256578525314144</v>
      </c>
      <c r="W4566">
        <f t="shared" si="1150"/>
        <v>0.59449178978342188</v>
      </c>
      <c r="X4566">
        <f t="shared" si="1151"/>
        <v>0.38122500954006983</v>
      </c>
      <c r="Y4566">
        <f t="shared" si="1152"/>
        <v>1</v>
      </c>
      <c r="Z4566" t="s">
        <v>4598</v>
      </c>
    </row>
    <row r="4567" spans="1:26" x14ac:dyDescent="0.25">
      <c r="A4567" t="s">
        <v>26</v>
      </c>
      <c r="B4567" t="s">
        <v>30</v>
      </c>
      <c r="C4567" t="s">
        <v>23</v>
      </c>
      <c r="D4567">
        <v>0</v>
      </c>
      <c r="F4567">
        <v>1</v>
      </c>
      <c r="G4567">
        <v>20</v>
      </c>
      <c r="H4567">
        <f t="shared" si="1137"/>
        <v>1</v>
      </c>
      <c r="I4567">
        <f t="shared" si="1138"/>
        <v>0</v>
      </c>
      <c r="J4567">
        <f t="shared" si="1139"/>
        <v>0</v>
      </c>
      <c r="K4567">
        <f t="shared" si="1140"/>
        <v>0</v>
      </c>
      <c r="L4567">
        <f t="shared" si="1141"/>
        <v>1</v>
      </c>
      <c r="M4567">
        <f t="shared" si="1142"/>
        <v>1</v>
      </c>
      <c r="N4567">
        <f t="shared" si="1143"/>
        <v>0</v>
      </c>
      <c r="O4567">
        <f t="shared" si="1144"/>
        <v>0</v>
      </c>
      <c r="P4567">
        <v>1</v>
      </c>
      <c r="Q4567">
        <f t="shared" si="1145"/>
        <v>0</v>
      </c>
      <c r="R4567">
        <f t="shared" si="1146"/>
        <v>1</v>
      </c>
      <c r="S4567">
        <f t="shared" si="1147"/>
        <v>0</v>
      </c>
      <c r="T4567">
        <f t="shared" si="1148"/>
        <v>0</v>
      </c>
      <c r="U4567">
        <v>1</v>
      </c>
      <c r="V4567">
        <f t="shared" si="1149"/>
        <v>0.26021629851163336</v>
      </c>
      <c r="W4567">
        <f t="shared" si="1150"/>
        <v>0.56468946202458747</v>
      </c>
      <c r="X4567">
        <f t="shared" si="1151"/>
        <v>0.54727992498782863</v>
      </c>
      <c r="Y4567">
        <f t="shared" si="1152"/>
        <v>0</v>
      </c>
      <c r="Z4567" t="s">
        <v>4599</v>
      </c>
    </row>
    <row r="4568" spans="1:26" x14ac:dyDescent="0.25">
      <c r="A4568" t="s">
        <v>29</v>
      </c>
      <c r="B4568" t="s">
        <v>33</v>
      </c>
      <c r="C4568" t="s">
        <v>25</v>
      </c>
      <c r="D4568">
        <v>0</v>
      </c>
      <c r="F4568">
        <v>1</v>
      </c>
      <c r="G4568">
        <v>66.8</v>
      </c>
      <c r="H4568">
        <f t="shared" si="1137"/>
        <v>1</v>
      </c>
      <c r="I4568">
        <f t="shared" si="1138"/>
        <v>0</v>
      </c>
      <c r="J4568">
        <f t="shared" si="1139"/>
        <v>1</v>
      </c>
      <c r="K4568">
        <f t="shared" si="1140"/>
        <v>0</v>
      </c>
      <c r="L4568">
        <f t="shared" si="1141"/>
        <v>0</v>
      </c>
      <c r="M4568">
        <f t="shared" si="1142"/>
        <v>0</v>
      </c>
      <c r="N4568">
        <f t="shared" si="1143"/>
        <v>1</v>
      </c>
      <c r="O4568">
        <f t="shared" si="1144"/>
        <v>0</v>
      </c>
      <c r="P4568">
        <v>71</v>
      </c>
      <c r="Q4568">
        <f t="shared" si="1145"/>
        <v>0</v>
      </c>
      <c r="R4568">
        <f t="shared" si="1146"/>
        <v>0</v>
      </c>
      <c r="S4568">
        <f t="shared" si="1147"/>
        <v>0</v>
      </c>
      <c r="T4568">
        <f t="shared" si="1148"/>
        <v>1</v>
      </c>
      <c r="U4568">
        <v>0</v>
      </c>
      <c r="V4568">
        <f t="shared" si="1149"/>
        <v>9.5316621749313116E-2</v>
      </c>
      <c r="W4568">
        <f t="shared" si="1150"/>
        <v>0.52381113064362816</v>
      </c>
      <c r="X4568">
        <f t="shared" si="1151"/>
        <v>9.0852583817016309E-3</v>
      </c>
      <c r="Y4568">
        <f t="shared" si="1152"/>
        <v>0</v>
      </c>
      <c r="Z4568" t="s">
        <v>4600</v>
      </c>
    </row>
    <row r="4569" spans="1:26" x14ac:dyDescent="0.25">
      <c r="A4569" t="s">
        <v>29</v>
      </c>
      <c r="B4569" t="s">
        <v>27</v>
      </c>
      <c r="C4569" t="s">
        <v>35</v>
      </c>
      <c r="D4569">
        <v>0</v>
      </c>
      <c r="F4569">
        <v>1</v>
      </c>
      <c r="G4569">
        <v>100.3</v>
      </c>
      <c r="H4569">
        <f t="shared" si="1137"/>
        <v>1</v>
      </c>
      <c r="I4569">
        <f t="shared" si="1138"/>
        <v>0</v>
      </c>
      <c r="J4569">
        <f t="shared" si="1139"/>
        <v>0</v>
      </c>
      <c r="K4569">
        <f t="shared" si="1140"/>
        <v>1</v>
      </c>
      <c r="L4569">
        <f t="shared" si="1141"/>
        <v>0</v>
      </c>
      <c r="M4569">
        <f t="shared" si="1142"/>
        <v>0</v>
      </c>
      <c r="N4569">
        <f t="shared" si="1143"/>
        <v>1</v>
      </c>
      <c r="O4569">
        <f t="shared" si="1144"/>
        <v>0</v>
      </c>
      <c r="P4569">
        <v>68</v>
      </c>
      <c r="Q4569">
        <f t="shared" si="1145"/>
        <v>1</v>
      </c>
      <c r="R4569">
        <f t="shared" si="1146"/>
        <v>0</v>
      </c>
      <c r="S4569">
        <f t="shared" si="1147"/>
        <v>0</v>
      </c>
      <c r="T4569">
        <f t="shared" si="1148"/>
        <v>0</v>
      </c>
      <c r="U4569">
        <v>0</v>
      </c>
      <c r="V4569">
        <f t="shared" si="1149"/>
        <v>0.28431332182460106</v>
      </c>
      <c r="W4569">
        <f t="shared" si="1150"/>
        <v>0.57060337349208101</v>
      </c>
      <c r="X4569">
        <f t="shared" si="1151"/>
        <v>8.0834064966939179E-2</v>
      </c>
      <c r="Y4569">
        <f t="shared" si="1152"/>
        <v>0</v>
      </c>
      <c r="Z4569" t="s">
        <v>4601</v>
      </c>
    </row>
    <row r="4570" spans="1:26" x14ac:dyDescent="0.25">
      <c r="A4570" t="s">
        <v>26</v>
      </c>
      <c r="B4570" t="s">
        <v>27</v>
      </c>
      <c r="C4570" t="s">
        <v>35</v>
      </c>
      <c r="D4570">
        <v>0</v>
      </c>
      <c r="F4570">
        <v>1</v>
      </c>
      <c r="G4570">
        <v>105.35</v>
      </c>
      <c r="H4570">
        <f t="shared" si="1137"/>
        <v>1</v>
      </c>
      <c r="I4570">
        <f t="shared" si="1138"/>
        <v>0</v>
      </c>
      <c r="J4570">
        <f t="shared" si="1139"/>
        <v>0</v>
      </c>
      <c r="K4570">
        <f t="shared" si="1140"/>
        <v>1</v>
      </c>
      <c r="L4570">
        <f t="shared" si="1141"/>
        <v>0</v>
      </c>
      <c r="M4570">
        <f t="shared" si="1142"/>
        <v>1</v>
      </c>
      <c r="N4570">
        <f t="shared" si="1143"/>
        <v>0</v>
      </c>
      <c r="O4570">
        <f t="shared" si="1144"/>
        <v>0</v>
      </c>
      <c r="P4570">
        <v>34</v>
      </c>
      <c r="Q4570">
        <f t="shared" si="1145"/>
        <v>1</v>
      </c>
      <c r="R4570">
        <f t="shared" si="1146"/>
        <v>0</v>
      </c>
      <c r="S4570">
        <f t="shared" si="1147"/>
        <v>0</v>
      </c>
      <c r="T4570">
        <f t="shared" si="1148"/>
        <v>0</v>
      </c>
      <c r="U4570">
        <v>0</v>
      </c>
      <c r="V4570">
        <f t="shared" si="1149"/>
        <v>0.56364140020203757</v>
      </c>
      <c r="W4570">
        <f t="shared" si="1150"/>
        <v>0.63729467065791667</v>
      </c>
      <c r="X4570">
        <f t="shared" si="1151"/>
        <v>0.31769162802171347</v>
      </c>
      <c r="Y4570">
        <f t="shared" si="1152"/>
        <v>1</v>
      </c>
      <c r="Z4570" t="s">
        <v>4602</v>
      </c>
    </row>
    <row r="4571" spans="1:26" x14ac:dyDescent="0.25">
      <c r="A4571" t="s">
        <v>29</v>
      </c>
      <c r="B4571" t="s">
        <v>27</v>
      </c>
      <c r="C4571" t="s">
        <v>35</v>
      </c>
      <c r="D4571">
        <v>0</v>
      </c>
      <c r="F4571">
        <v>1</v>
      </c>
      <c r="G4571">
        <v>85.2</v>
      </c>
      <c r="H4571">
        <f t="shared" si="1137"/>
        <v>1</v>
      </c>
      <c r="I4571">
        <f t="shared" si="1138"/>
        <v>0</v>
      </c>
      <c r="J4571">
        <f t="shared" si="1139"/>
        <v>0</v>
      </c>
      <c r="K4571">
        <f t="shared" si="1140"/>
        <v>1</v>
      </c>
      <c r="L4571">
        <f t="shared" si="1141"/>
        <v>0</v>
      </c>
      <c r="M4571">
        <f t="shared" si="1142"/>
        <v>0</v>
      </c>
      <c r="N4571">
        <f t="shared" si="1143"/>
        <v>1</v>
      </c>
      <c r="O4571">
        <f t="shared" si="1144"/>
        <v>0</v>
      </c>
      <c r="P4571">
        <v>26</v>
      </c>
      <c r="Q4571">
        <f t="shared" si="1145"/>
        <v>1</v>
      </c>
      <c r="R4571">
        <f t="shared" si="1146"/>
        <v>0</v>
      </c>
      <c r="S4571">
        <f t="shared" si="1147"/>
        <v>0</v>
      </c>
      <c r="T4571">
        <f t="shared" si="1148"/>
        <v>0</v>
      </c>
      <c r="U4571">
        <v>0</v>
      </c>
      <c r="V4571">
        <f t="shared" si="1149"/>
        <v>0.25590841582653723</v>
      </c>
      <c r="W4571">
        <f t="shared" si="1150"/>
        <v>0.56363022511979344</v>
      </c>
      <c r="X4571">
        <f t="shared" si="1151"/>
        <v>6.5489117290847887E-2</v>
      </c>
      <c r="Y4571">
        <f t="shared" si="1152"/>
        <v>0</v>
      </c>
      <c r="Z4571" t="s">
        <v>4603</v>
      </c>
    </row>
    <row r="4572" spans="1:26" x14ac:dyDescent="0.25">
      <c r="A4572" t="s">
        <v>26</v>
      </c>
      <c r="B4572" t="s">
        <v>38</v>
      </c>
      <c r="C4572" t="s">
        <v>25</v>
      </c>
      <c r="D4572">
        <v>0</v>
      </c>
      <c r="F4572">
        <v>1</v>
      </c>
      <c r="G4572">
        <v>48.8</v>
      </c>
      <c r="H4572">
        <f t="shared" si="1137"/>
        <v>1</v>
      </c>
      <c r="I4572">
        <f t="shared" si="1138"/>
        <v>0</v>
      </c>
      <c r="J4572">
        <f t="shared" si="1139"/>
        <v>1</v>
      </c>
      <c r="K4572">
        <f t="shared" si="1140"/>
        <v>0</v>
      </c>
      <c r="L4572">
        <f t="shared" si="1141"/>
        <v>0</v>
      </c>
      <c r="M4572">
        <f t="shared" si="1142"/>
        <v>1</v>
      </c>
      <c r="N4572">
        <f t="shared" si="1143"/>
        <v>0</v>
      </c>
      <c r="O4572">
        <f t="shared" si="1144"/>
        <v>0</v>
      </c>
      <c r="P4572">
        <v>22</v>
      </c>
      <c r="Q4572">
        <f t="shared" si="1145"/>
        <v>0</v>
      </c>
      <c r="R4572">
        <f t="shared" si="1146"/>
        <v>0</v>
      </c>
      <c r="S4572">
        <f t="shared" si="1147"/>
        <v>1</v>
      </c>
      <c r="T4572">
        <f t="shared" si="1148"/>
        <v>0</v>
      </c>
      <c r="U4572">
        <v>1</v>
      </c>
      <c r="V4572">
        <f t="shared" si="1149"/>
        <v>0.33384530359480497</v>
      </c>
      <c r="W4572">
        <f t="shared" si="1150"/>
        <v>0.58269470323123718</v>
      </c>
      <c r="X4572">
        <f t="shared" si="1151"/>
        <v>0.44376207954269747</v>
      </c>
      <c r="Y4572">
        <f t="shared" si="1152"/>
        <v>1</v>
      </c>
      <c r="Z4572" t="s">
        <v>4604</v>
      </c>
    </row>
    <row r="4573" spans="1:26" x14ac:dyDescent="0.25">
      <c r="A4573" t="s">
        <v>26</v>
      </c>
      <c r="B4573" t="s">
        <v>30</v>
      </c>
      <c r="C4573" t="s">
        <v>23</v>
      </c>
      <c r="D4573">
        <v>0</v>
      </c>
      <c r="F4573">
        <v>1</v>
      </c>
      <c r="G4573">
        <v>18.95</v>
      </c>
      <c r="H4573">
        <f t="shared" si="1137"/>
        <v>1</v>
      </c>
      <c r="I4573">
        <f t="shared" si="1138"/>
        <v>0</v>
      </c>
      <c r="J4573">
        <f t="shared" si="1139"/>
        <v>0</v>
      </c>
      <c r="K4573">
        <f t="shared" si="1140"/>
        <v>0</v>
      </c>
      <c r="L4573">
        <f t="shared" si="1141"/>
        <v>1</v>
      </c>
      <c r="M4573">
        <f t="shared" si="1142"/>
        <v>1</v>
      </c>
      <c r="N4573">
        <f t="shared" si="1143"/>
        <v>0</v>
      </c>
      <c r="O4573">
        <f t="shared" si="1144"/>
        <v>0</v>
      </c>
      <c r="P4573">
        <v>7</v>
      </c>
      <c r="Q4573">
        <f t="shared" si="1145"/>
        <v>0</v>
      </c>
      <c r="R4573">
        <f t="shared" si="1146"/>
        <v>1</v>
      </c>
      <c r="S4573">
        <f t="shared" si="1147"/>
        <v>0</v>
      </c>
      <c r="T4573">
        <f t="shared" si="1148"/>
        <v>0</v>
      </c>
      <c r="U4573">
        <v>0</v>
      </c>
      <c r="V4573">
        <f t="shared" si="1149"/>
        <v>0.26344245958866896</v>
      </c>
      <c r="W4573">
        <f t="shared" si="1150"/>
        <v>0.56548233553280003</v>
      </c>
      <c r="X4573">
        <f t="shared" si="1151"/>
        <v>6.9401929514127478E-2</v>
      </c>
      <c r="Y4573">
        <f t="shared" si="1152"/>
        <v>0</v>
      </c>
      <c r="Z4573" t="s">
        <v>4605</v>
      </c>
    </row>
    <row r="4574" spans="1:26" x14ac:dyDescent="0.25">
      <c r="A4574" t="s">
        <v>26</v>
      </c>
      <c r="B4574" t="s">
        <v>33</v>
      </c>
      <c r="C4574" t="s">
        <v>35</v>
      </c>
      <c r="D4574">
        <v>0</v>
      </c>
      <c r="F4574">
        <v>1</v>
      </c>
      <c r="G4574">
        <v>69.8</v>
      </c>
      <c r="H4574">
        <f t="shared" si="1137"/>
        <v>1</v>
      </c>
      <c r="I4574">
        <f t="shared" si="1138"/>
        <v>0</v>
      </c>
      <c r="J4574">
        <f t="shared" si="1139"/>
        <v>0</v>
      </c>
      <c r="K4574">
        <f t="shared" si="1140"/>
        <v>1</v>
      </c>
      <c r="L4574">
        <f t="shared" si="1141"/>
        <v>0</v>
      </c>
      <c r="M4574">
        <f t="shared" si="1142"/>
        <v>1</v>
      </c>
      <c r="N4574">
        <f t="shared" si="1143"/>
        <v>0</v>
      </c>
      <c r="O4574">
        <f t="shared" si="1144"/>
        <v>0</v>
      </c>
      <c r="P4574">
        <v>20</v>
      </c>
      <c r="Q4574">
        <f t="shared" si="1145"/>
        <v>0</v>
      </c>
      <c r="R4574">
        <f t="shared" si="1146"/>
        <v>0</v>
      </c>
      <c r="S4574">
        <f t="shared" si="1147"/>
        <v>0</v>
      </c>
      <c r="T4574">
        <f t="shared" si="1148"/>
        <v>1</v>
      </c>
      <c r="U4574">
        <v>0</v>
      </c>
      <c r="V4574">
        <f t="shared" si="1149"/>
        <v>0.37144863652996279</v>
      </c>
      <c r="W4574">
        <f t="shared" si="1150"/>
        <v>0.59180897365812224</v>
      </c>
      <c r="X4574">
        <f t="shared" si="1151"/>
        <v>0.1379740895799684</v>
      </c>
      <c r="Y4574">
        <f t="shared" si="1152"/>
        <v>1</v>
      </c>
      <c r="Z4574" t="s">
        <v>4606</v>
      </c>
    </row>
    <row r="4575" spans="1:26" x14ac:dyDescent="0.25">
      <c r="A4575" t="s">
        <v>26</v>
      </c>
      <c r="B4575" t="s">
        <v>27</v>
      </c>
      <c r="C4575" t="s">
        <v>35</v>
      </c>
      <c r="D4575">
        <v>0</v>
      </c>
      <c r="F4575">
        <v>1</v>
      </c>
      <c r="G4575">
        <v>106.15</v>
      </c>
      <c r="H4575">
        <f t="shared" si="1137"/>
        <v>1</v>
      </c>
      <c r="I4575">
        <f t="shared" si="1138"/>
        <v>0</v>
      </c>
      <c r="J4575">
        <f t="shared" si="1139"/>
        <v>0</v>
      </c>
      <c r="K4575">
        <f t="shared" si="1140"/>
        <v>1</v>
      </c>
      <c r="L4575">
        <f t="shared" si="1141"/>
        <v>0</v>
      </c>
      <c r="M4575">
        <f t="shared" si="1142"/>
        <v>1</v>
      </c>
      <c r="N4575">
        <f t="shared" si="1143"/>
        <v>0</v>
      </c>
      <c r="O4575">
        <f t="shared" si="1144"/>
        <v>0</v>
      </c>
      <c r="P4575">
        <v>60</v>
      </c>
      <c r="Q4575">
        <f t="shared" si="1145"/>
        <v>1</v>
      </c>
      <c r="R4575">
        <f t="shared" si="1146"/>
        <v>0</v>
      </c>
      <c r="S4575">
        <f t="shared" si="1147"/>
        <v>0</v>
      </c>
      <c r="T4575">
        <f t="shared" si="1148"/>
        <v>0</v>
      </c>
      <c r="U4575">
        <v>0</v>
      </c>
      <c r="V4575">
        <f t="shared" si="1149"/>
        <v>0.5600254752717353</v>
      </c>
      <c r="W4575">
        <f t="shared" si="1150"/>
        <v>0.63645843474739094</v>
      </c>
      <c r="X4575">
        <f t="shared" si="1151"/>
        <v>0.31362853295333298</v>
      </c>
      <c r="Y4575">
        <f t="shared" si="1152"/>
        <v>1</v>
      </c>
      <c r="Z4575" t="s">
        <v>4607</v>
      </c>
    </row>
    <row r="4576" spans="1:26" x14ac:dyDescent="0.25">
      <c r="A4576" t="s">
        <v>45</v>
      </c>
      <c r="B4576" t="s">
        <v>27</v>
      </c>
      <c r="C4576" t="s">
        <v>23</v>
      </c>
      <c r="D4576">
        <v>0</v>
      </c>
      <c r="F4576">
        <v>1</v>
      </c>
      <c r="G4576">
        <v>20.55</v>
      </c>
      <c r="H4576">
        <f t="shared" si="1137"/>
        <v>1</v>
      </c>
      <c r="I4576">
        <f t="shared" si="1138"/>
        <v>0</v>
      </c>
      <c r="J4576">
        <f t="shared" si="1139"/>
        <v>0</v>
      </c>
      <c r="K4576">
        <f t="shared" si="1140"/>
        <v>0</v>
      </c>
      <c r="L4576">
        <f t="shared" si="1141"/>
        <v>1</v>
      </c>
      <c r="M4576">
        <f t="shared" si="1142"/>
        <v>0</v>
      </c>
      <c r="N4576">
        <f t="shared" si="1143"/>
        <v>0</v>
      </c>
      <c r="O4576">
        <f t="shared" si="1144"/>
        <v>1</v>
      </c>
      <c r="P4576">
        <v>72</v>
      </c>
      <c r="Q4576">
        <f t="shared" si="1145"/>
        <v>1</v>
      </c>
      <c r="R4576">
        <f t="shared" si="1146"/>
        <v>0</v>
      </c>
      <c r="S4576">
        <f t="shared" si="1147"/>
        <v>0</v>
      </c>
      <c r="T4576">
        <f t="shared" si="1148"/>
        <v>0</v>
      </c>
      <c r="U4576">
        <v>0</v>
      </c>
      <c r="V4576">
        <f t="shared" si="1149"/>
        <v>8.5007836506824141E-2</v>
      </c>
      <c r="W4576">
        <f t="shared" si="1150"/>
        <v>0.52123917055823887</v>
      </c>
      <c r="X4576">
        <f t="shared" si="1151"/>
        <v>7.2263322675709431E-3</v>
      </c>
      <c r="Y4576">
        <f t="shared" si="1152"/>
        <v>0</v>
      </c>
      <c r="Z4576" t="s">
        <v>4608</v>
      </c>
    </row>
    <row r="4577" spans="1:26" x14ac:dyDescent="0.25">
      <c r="A4577" t="s">
        <v>29</v>
      </c>
      <c r="B4577" t="s">
        <v>38</v>
      </c>
      <c r="C4577" t="s">
        <v>35</v>
      </c>
      <c r="D4577">
        <v>1</v>
      </c>
      <c r="F4577">
        <v>1</v>
      </c>
      <c r="G4577">
        <v>105.75</v>
      </c>
      <c r="H4577">
        <f t="shared" si="1137"/>
        <v>0</v>
      </c>
      <c r="I4577">
        <f t="shared" si="1138"/>
        <v>1</v>
      </c>
      <c r="J4577">
        <f t="shared" si="1139"/>
        <v>0</v>
      </c>
      <c r="K4577">
        <f t="shared" si="1140"/>
        <v>1</v>
      </c>
      <c r="L4577">
        <f t="shared" si="1141"/>
        <v>0</v>
      </c>
      <c r="M4577">
        <f t="shared" si="1142"/>
        <v>0</v>
      </c>
      <c r="N4577">
        <f t="shared" si="1143"/>
        <v>1</v>
      </c>
      <c r="O4577">
        <f t="shared" si="1144"/>
        <v>0</v>
      </c>
      <c r="P4577">
        <v>72</v>
      </c>
      <c r="Q4577">
        <f t="shared" si="1145"/>
        <v>0</v>
      </c>
      <c r="R4577">
        <f t="shared" si="1146"/>
        <v>0</v>
      </c>
      <c r="S4577">
        <f t="shared" si="1147"/>
        <v>1</v>
      </c>
      <c r="T4577">
        <f t="shared" si="1148"/>
        <v>0</v>
      </c>
      <c r="U4577">
        <v>0</v>
      </c>
      <c r="V4577">
        <f t="shared" si="1149"/>
        <v>0.15117866082750797</v>
      </c>
      <c r="W4577">
        <f t="shared" si="1150"/>
        <v>0.53772284629440692</v>
      </c>
      <c r="X4577">
        <f t="shared" si="1151"/>
        <v>2.2854987489598692E-2</v>
      </c>
      <c r="Y4577">
        <f t="shared" si="1152"/>
        <v>0</v>
      </c>
      <c r="Z4577" t="s">
        <v>4609</v>
      </c>
    </row>
    <row r="4578" spans="1:26" x14ac:dyDescent="0.25">
      <c r="A4578" t="s">
        <v>26</v>
      </c>
      <c r="B4578" t="s">
        <v>30</v>
      </c>
      <c r="C4578" t="s">
        <v>23</v>
      </c>
      <c r="D4578">
        <v>0</v>
      </c>
      <c r="F4578">
        <v>1</v>
      </c>
      <c r="G4578">
        <v>25.25</v>
      </c>
      <c r="H4578">
        <f t="shared" si="1137"/>
        <v>1</v>
      </c>
      <c r="I4578">
        <f t="shared" si="1138"/>
        <v>0</v>
      </c>
      <c r="J4578">
        <f t="shared" si="1139"/>
        <v>0</v>
      </c>
      <c r="K4578">
        <f t="shared" si="1140"/>
        <v>0</v>
      </c>
      <c r="L4578">
        <f t="shared" si="1141"/>
        <v>1</v>
      </c>
      <c r="M4578">
        <f t="shared" si="1142"/>
        <v>1</v>
      </c>
      <c r="N4578">
        <f t="shared" si="1143"/>
        <v>0</v>
      </c>
      <c r="O4578">
        <f t="shared" si="1144"/>
        <v>0</v>
      </c>
      <c r="P4578">
        <v>4</v>
      </c>
      <c r="Q4578">
        <f t="shared" si="1145"/>
        <v>0</v>
      </c>
      <c r="R4578">
        <f t="shared" si="1146"/>
        <v>1</v>
      </c>
      <c r="S4578">
        <f t="shared" si="1147"/>
        <v>0</v>
      </c>
      <c r="T4578">
        <f t="shared" si="1148"/>
        <v>0</v>
      </c>
      <c r="U4578">
        <v>0</v>
      </c>
      <c r="V4578">
        <f t="shared" si="1149"/>
        <v>0.26840133943023387</v>
      </c>
      <c r="W4578">
        <f t="shared" si="1150"/>
        <v>0.56670039410961803</v>
      </c>
      <c r="X4578">
        <f t="shared" si="1151"/>
        <v>7.2039279007943616E-2</v>
      </c>
      <c r="Y4578">
        <f t="shared" si="1152"/>
        <v>0</v>
      </c>
      <c r="Z4578" t="s">
        <v>4610</v>
      </c>
    </row>
    <row r="4579" spans="1:26" x14ac:dyDescent="0.25">
      <c r="A4579" t="s">
        <v>26</v>
      </c>
      <c r="B4579" t="s">
        <v>27</v>
      </c>
      <c r="C4579" t="s">
        <v>23</v>
      </c>
      <c r="D4579">
        <v>0</v>
      </c>
      <c r="F4579">
        <v>1</v>
      </c>
      <c r="G4579">
        <v>19.75</v>
      </c>
      <c r="H4579">
        <f t="shared" si="1137"/>
        <v>1</v>
      </c>
      <c r="I4579">
        <f t="shared" si="1138"/>
        <v>0</v>
      </c>
      <c r="J4579">
        <f t="shared" si="1139"/>
        <v>0</v>
      </c>
      <c r="K4579">
        <f t="shared" si="1140"/>
        <v>0</v>
      </c>
      <c r="L4579">
        <f t="shared" si="1141"/>
        <v>1</v>
      </c>
      <c r="M4579">
        <f t="shared" si="1142"/>
        <v>1</v>
      </c>
      <c r="N4579">
        <f t="shared" si="1143"/>
        <v>0</v>
      </c>
      <c r="O4579">
        <f t="shared" si="1144"/>
        <v>0</v>
      </c>
      <c r="P4579">
        <v>16</v>
      </c>
      <c r="Q4579">
        <f t="shared" si="1145"/>
        <v>1</v>
      </c>
      <c r="R4579">
        <f t="shared" si="1146"/>
        <v>0</v>
      </c>
      <c r="S4579">
        <f t="shared" si="1147"/>
        <v>0</v>
      </c>
      <c r="T4579">
        <f t="shared" si="1148"/>
        <v>0</v>
      </c>
      <c r="U4579">
        <v>0</v>
      </c>
      <c r="V4579">
        <f t="shared" si="1149"/>
        <v>0.41514949676097618</v>
      </c>
      <c r="W4579">
        <f t="shared" si="1150"/>
        <v>0.60232198642705004</v>
      </c>
      <c r="X4579">
        <f t="shared" si="1151"/>
        <v>0.17234910466089176</v>
      </c>
      <c r="Y4579">
        <f t="shared" si="1152"/>
        <v>1</v>
      </c>
      <c r="Z4579" t="s">
        <v>4611</v>
      </c>
    </row>
    <row r="4580" spans="1:26" x14ac:dyDescent="0.25">
      <c r="A4580" t="s">
        <v>29</v>
      </c>
      <c r="B4580" t="s">
        <v>27</v>
      </c>
      <c r="C4580" t="s">
        <v>35</v>
      </c>
      <c r="D4580">
        <v>1</v>
      </c>
      <c r="F4580">
        <v>1</v>
      </c>
      <c r="G4580">
        <v>104.85</v>
      </c>
      <c r="H4580">
        <f t="shared" si="1137"/>
        <v>0</v>
      </c>
      <c r="I4580">
        <f t="shared" si="1138"/>
        <v>1</v>
      </c>
      <c r="J4580">
        <f t="shared" si="1139"/>
        <v>0</v>
      </c>
      <c r="K4580">
        <f t="shared" si="1140"/>
        <v>1</v>
      </c>
      <c r="L4580">
        <f t="shared" si="1141"/>
        <v>0</v>
      </c>
      <c r="M4580">
        <f t="shared" si="1142"/>
        <v>0</v>
      </c>
      <c r="N4580">
        <f t="shared" si="1143"/>
        <v>1</v>
      </c>
      <c r="O4580">
        <f t="shared" si="1144"/>
        <v>0</v>
      </c>
      <c r="P4580">
        <v>62</v>
      </c>
      <c r="Q4580">
        <f t="shared" si="1145"/>
        <v>1</v>
      </c>
      <c r="R4580">
        <f t="shared" si="1146"/>
        <v>0</v>
      </c>
      <c r="S4580">
        <f t="shared" si="1147"/>
        <v>0</v>
      </c>
      <c r="T4580">
        <f t="shared" si="1148"/>
        <v>0</v>
      </c>
      <c r="U4580">
        <v>0</v>
      </c>
      <c r="V4580">
        <f t="shared" si="1149"/>
        <v>0.28654385469329913</v>
      </c>
      <c r="W4580">
        <f t="shared" si="1150"/>
        <v>0.57114980158816742</v>
      </c>
      <c r="X4580">
        <f t="shared" si="1151"/>
        <v>8.2107380662494525E-2</v>
      </c>
      <c r="Y4580">
        <f t="shared" si="1152"/>
        <v>0</v>
      </c>
      <c r="Z4580" t="s">
        <v>4612</v>
      </c>
    </row>
    <row r="4581" spans="1:26" x14ac:dyDescent="0.25">
      <c r="A4581" t="s">
        <v>26</v>
      </c>
      <c r="B4581" t="s">
        <v>30</v>
      </c>
      <c r="C4581" t="s">
        <v>25</v>
      </c>
      <c r="D4581">
        <v>0</v>
      </c>
      <c r="F4581">
        <v>1</v>
      </c>
      <c r="G4581">
        <v>60.95</v>
      </c>
      <c r="H4581">
        <f t="shared" si="1137"/>
        <v>1</v>
      </c>
      <c r="I4581">
        <f t="shared" si="1138"/>
        <v>0</v>
      </c>
      <c r="J4581">
        <f t="shared" si="1139"/>
        <v>1</v>
      </c>
      <c r="K4581">
        <f t="shared" si="1140"/>
        <v>0</v>
      </c>
      <c r="L4581">
        <f t="shared" si="1141"/>
        <v>0</v>
      </c>
      <c r="M4581">
        <f t="shared" si="1142"/>
        <v>1</v>
      </c>
      <c r="N4581">
        <f t="shared" si="1143"/>
        <v>0</v>
      </c>
      <c r="O4581">
        <f t="shared" si="1144"/>
        <v>0</v>
      </c>
      <c r="P4581">
        <v>10</v>
      </c>
      <c r="Q4581">
        <f t="shared" si="1145"/>
        <v>0</v>
      </c>
      <c r="R4581">
        <f t="shared" si="1146"/>
        <v>1</v>
      </c>
      <c r="S4581">
        <f t="shared" si="1147"/>
        <v>0</v>
      </c>
      <c r="T4581">
        <f t="shared" si="1148"/>
        <v>0</v>
      </c>
      <c r="U4581">
        <v>0</v>
      </c>
      <c r="V4581">
        <f t="shared" si="1149"/>
        <v>0.35765099612432188</v>
      </c>
      <c r="W4581">
        <f t="shared" si="1150"/>
        <v>0.58847168776431791</v>
      </c>
      <c r="X4581">
        <f t="shared" si="1151"/>
        <v>0.12791423502871971</v>
      </c>
      <c r="Y4581">
        <f t="shared" si="1152"/>
        <v>1</v>
      </c>
      <c r="Z4581" t="s">
        <v>4613</v>
      </c>
    </row>
    <row r="4582" spans="1:26" x14ac:dyDescent="0.25">
      <c r="A4582" t="s">
        <v>26</v>
      </c>
      <c r="B4582" t="s">
        <v>27</v>
      </c>
      <c r="C4582" t="s">
        <v>35</v>
      </c>
      <c r="D4582">
        <v>0</v>
      </c>
      <c r="F4582">
        <v>1</v>
      </c>
      <c r="G4582">
        <v>81.150000000000006</v>
      </c>
      <c r="H4582">
        <f t="shared" si="1137"/>
        <v>1</v>
      </c>
      <c r="I4582">
        <f t="shared" si="1138"/>
        <v>0</v>
      </c>
      <c r="J4582">
        <f t="shared" si="1139"/>
        <v>0</v>
      </c>
      <c r="K4582">
        <f t="shared" si="1140"/>
        <v>1</v>
      </c>
      <c r="L4582">
        <f t="shared" si="1141"/>
        <v>0</v>
      </c>
      <c r="M4582">
        <f t="shared" si="1142"/>
        <v>1</v>
      </c>
      <c r="N4582">
        <f t="shared" si="1143"/>
        <v>0</v>
      </c>
      <c r="O4582">
        <f t="shared" si="1144"/>
        <v>0</v>
      </c>
      <c r="P4582">
        <v>31</v>
      </c>
      <c r="Q4582">
        <f t="shared" si="1145"/>
        <v>1</v>
      </c>
      <c r="R4582">
        <f t="shared" si="1146"/>
        <v>0</v>
      </c>
      <c r="S4582">
        <f t="shared" si="1147"/>
        <v>0</v>
      </c>
      <c r="T4582">
        <f t="shared" si="1148"/>
        <v>0</v>
      </c>
      <c r="U4582">
        <v>0</v>
      </c>
      <c r="V4582">
        <f t="shared" si="1149"/>
        <v>0.52104908994506616</v>
      </c>
      <c r="W4582">
        <f t="shared" si="1150"/>
        <v>0.62739304588951028</v>
      </c>
      <c r="X4582">
        <f t="shared" si="1151"/>
        <v>0.27149215413258165</v>
      </c>
      <c r="Y4582">
        <f t="shared" si="1152"/>
        <v>1</v>
      </c>
      <c r="Z4582" t="s">
        <v>4614</v>
      </c>
    </row>
    <row r="4583" spans="1:26" x14ac:dyDescent="0.25">
      <c r="A4583" t="s">
        <v>45</v>
      </c>
      <c r="B4583" t="s">
        <v>38</v>
      </c>
      <c r="C4583" t="s">
        <v>23</v>
      </c>
      <c r="D4583">
        <v>0</v>
      </c>
      <c r="F4583">
        <v>1</v>
      </c>
      <c r="G4583">
        <v>19.100000000000001</v>
      </c>
      <c r="H4583">
        <f t="shared" si="1137"/>
        <v>1</v>
      </c>
      <c r="I4583">
        <f t="shared" si="1138"/>
        <v>0</v>
      </c>
      <c r="J4583">
        <f t="shared" si="1139"/>
        <v>0</v>
      </c>
      <c r="K4583">
        <f t="shared" si="1140"/>
        <v>0</v>
      </c>
      <c r="L4583">
        <f t="shared" si="1141"/>
        <v>1</v>
      </c>
      <c r="M4583">
        <f t="shared" si="1142"/>
        <v>0</v>
      </c>
      <c r="N4583">
        <f t="shared" si="1143"/>
        <v>0</v>
      </c>
      <c r="O4583">
        <f t="shared" si="1144"/>
        <v>1</v>
      </c>
      <c r="P4583">
        <v>71</v>
      </c>
      <c r="Q4583">
        <f t="shared" si="1145"/>
        <v>0</v>
      </c>
      <c r="R4583">
        <f t="shared" si="1146"/>
        <v>0</v>
      </c>
      <c r="S4583">
        <f t="shared" si="1147"/>
        <v>1</v>
      </c>
      <c r="T4583">
        <f t="shared" si="1148"/>
        <v>0</v>
      </c>
      <c r="U4583">
        <v>0</v>
      </c>
      <c r="V4583">
        <f t="shared" si="1149"/>
        <v>-7.2575755944732243E-2</v>
      </c>
      <c r="W4583">
        <f t="shared" si="1150"/>
        <v>0.48186402086182939</v>
      </c>
      <c r="X4583">
        <f t="shared" si="1151"/>
        <v>5.2672403509493376E-3</v>
      </c>
      <c r="Y4583">
        <f t="shared" si="1152"/>
        <v>0</v>
      </c>
      <c r="Z4583" t="s">
        <v>4615</v>
      </c>
    </row>
    <row r="4584" spans="1:26" x14ac:dyDescent="0.25">
      <c r="A4584" t="s">
        <v>45</v>
      </c>
      <c r="B4584" t="s">
        <v>30</v>
      </c>
      <c r="C4584" t="s">
        <v>23</v>
      </c>
      <c r="D4584">
        <v>0</v>
      </c>
      <c r="F4584">
        <v>1</v>
      </c>
      <c r="G4584">
        <v>20.8</v>
      </c>
      <c r="H4584">
        <f t="shared" si="1137"/>
        <v>1</v>
      </c>
      <c r="I4584">
        <f t="shared" si="1138"/>
        <v>0</v>
      </c>
      <c r="J4584">
        <f t="shared" si="1139"/>
        <v>0</v>
      </c>
      <c r="K4584">
        <f t="shared" si="1140"/>
        <v>0</v>
      </c>
      <c r="L4584">
        <f t="shared" si="1141"/>
        <v>1</v>
      </c>
      <c r="M4584">
        <f t="shared" si="1142"/>
        <v>0</v>
      </c>
      <c r="N4584">
        <f t="shared" si="1143"/>
        <v>0</v>
      </c>
      <c r="O4584">
        <f t="shared" si="1144"/>
        <v>1</v>
      </c>
      <c r="P4584">
        <v>58</v>
      </c>
      <c r="Q4584">
        <f t="shared" si="1145"/>
        <v>0</v>
      </c>
      <c r="R4584">
        <f t="shared" si="1146"/>
        <v>1</v>
      </c>
      <c r="S4584">
        <f t="shared" si="1147"/>
        <v>0</v>
      </c>
      <c r="T4584">
        <f t="shared" si="1148"/>
        <v>0</v>
      </c>
      <c r="U4584">
        <v>0</v>
      </c>
      <c r="V4584">
        <f t="shared" si="1149"/>
        <v>-6.9925361742518746E-2</v>
      </c>
      <c r="W4584">
        <f t="shared" si="1150"/>
        <v>0.48252577908299277</v>
      </c>
      <c r="X4584">
        <f t="shared" si="1151"/>
        <v>4.8895562148221043E-3</v>
      </c>
      <c r="Y4584">
        <f t="shared" si="1152"/>
        <v>0</v>
      </c>
      <c r="Z4584" t="s">
        <v>4616</v>
      </c>
    </row>
    <row r="4585" spans="1:26" x14ac:dyDescent="0.25">
      <c r="A4585" t="s">
        <v>45</v>
      </c>
      <c r="B4585" t="s">
        <v>38</v>
      </c>
      <c r="C4585" t="s">
        <v>25</v>
      </c>
      <c r="D4585">
        <v>0</v>
      </c>
      <c r="F4585">
        <v>1</v>
      </c>
      <c r="G4585">
        <v>90.15</v>
      </c>
      <c r="H4585">
        <f t="shared" si="1137"/>
        <v>1</v>
      </c>
      <c r="I4585">
        <f t="shared" si="1138"/>
        <v>0</v>
      </c>
      <c r="J4585">
        <f t="shared" si="1139"/>
        <v>1</v>
      </c>
      <c r="K4585">
        <f t="shared" si="1140"/>
        <v>0</v>
      </c>
      <c r="L4585">
        <f t="shared" si="1141"/>
        <v>0</v>
      </c>
      <c r="M4585">
        <f t="shared" si="1142"/>
        <v>0</v>
      </c>
      <c r="N4585">
        <f t="shared" si="1143"/>
        <v>0</v>
      </c>
      <c r="O4585">
        <f t="shared" si="1144"/>
        <v>1</v>
      </c>
      <c r="P4585">
        <v>70</v>
      </c>
      <c r="Q4585">
        <f t="shared" si="1145"/>
        <v>0</v>
      </c>
      <c r="R4585">
        <f t="shared" si="1146"/>
        <v>0</v>
      </c>
      <c r="S4585">
        <f t="shared" si="1147"/>
        <v>1</v>
      </c>
      <c r="T4585">
        <f t="shared" si="1148"/>
        <v>0</v>
      </c>
      <c r="U4585">
        <v>0</v>
      </c>
      <c r="V4585">
        <f t="shared" si="1149"/>
        <v>6.6923340340510257E-2</v>
      </c>
      <c r="W4585">
        <f t="shared" si="1150"/>
        <v>0.51672459346795974</v>
      </c>
      <c r="X4585">
        <f t="shared" si="1151"/>
        <v>4.4787334823317678E-3</v>
      </c>
      <c r="Y4585">
        <f t="shared" si="1152"/>
        <v>0</v>
      </c>
      <c r="Z4585" t="s">
        <v>4617</v>
      </c>
    </row>
    <row r="4586" spans="1:26" x14ac:dyDescent="0.25">
      <c r="A4586" t="s">
        <v>45</v>
      </c>
      <c r="B4586" t="s">
        <v>27</v>
      </c>
      <c r="C4586" t="s">
        <v>25</v>
      </c>
      <c r="D4586">
        <v>0</v>
      </c>
      <c r="F4586">
        <v>1</v>
      </c>
      <c r="G4586">
        <v>90.1</v>
      </c>
      <c r="H4586">
        <f t="shared" si="1137"/>
        <v>1</v>
      </c>
      <c r="I4586">
        <f t="shared" si="1138"/>
        <v>0</v>
      </c>
      <c r="J4586">
        <f t="shared" si="1139"/>
        <v>1</v>
      </c>
      <c r="K4586">
        <f t="shared" si="1140"/>
        <v>0</v>
      </c>
      <c r="L4586">
        <f t="shared" si="1141"/>
        <v>0</v>
      </c>
      <c r="M4586">
        <f t="shared" si="1142"/>
        <v>0</v>
      </c>
      <c r="N4586">
        <f t="shared" si="1143"/>
        <v>0</v>
      </c>
      <c r="O4586">
        <f t="shared" si="1144"/>
        <v>1</v>
      </c>
      <c r="P4586">
        <v>71</v>
      </c>
      <c r="Q4586">
        <f t="shared" si="1145"/>
        <v>1</v>
      </c>
      <c r="R4586">
        <f t="shared" si="1146"/>
        <v>0</v>
      </c>
      <c r="S4586">
        <f t="shared" si="1147"/>
        <v>0</v>
      </c>
      <c r="T4586">
        <f t="shared" si="1148"/>
        <v>0</v>
      </c>
      <c r="U4586">
        <v>0</v>
      </c>
      <c r="V4586">
        <f t="shared" si="1149"/>
        <v>0.21730518041171079</v>
      </c>
      <c r="W4586">
        <f t="shared" si="1150"/>
        <v>0.55411351885909932</v>
      </c>
      <c r="X4586">
        <f t="shared" si="1151"/>
        <v>4.7221541433766175E-2</v>
      </c>
      <c r="Y4586">
        <f t="shared" si="1152"/>
        <v>0</v>
      </c>
      <c r="Z4586" t="s">
        <v>4618</v>
      </c>
    </row>
    <row r="4587" spans="1:26" x14ac:dyDescent="0.25">
      <c r="A4587" t="s">
        <v>45</v>
      </c>
      <c r="B4587" t="s">
        <v>38</v>
      </c>
      <c r="C4587" t="s">
        <v>25</v>
      </c>
      <c r="D4587">
        <v>1</v>
      </c>
      <c r="F4587">
        <v>1</v>
      </c>
      <c r="G4587">
        <v>74.099999999999994</v>
      </c>
      <c r="H4587">
        <f t="shared" si="1137"/>
        <v>0</v>
      </c>
      <c r="I4587">
        <f t="shared" si="1138"/>
        <v>1</v>
      </c>
      <c r="J4587">
        <f t="shared" si="1139"/>
        <v>1</v>
      </c>
      <c r="K4587">
        <f t="shared" si="1140"/>
        <v>0</v>
      </c>
      <c r="L4587">
        <f t="shared" si="1141"/>
        <v>0</v>
      </c>
      <c r="M4587">
        <f t="shared" si="1142"/>
        <v>0</v>
      </c>
      <c r="N4587">
        <f t="shared" si="1143"/>
        <v>0</v>
      </c>
      <c r="O4587">
        <f t="shared" si="1144"/>
        <v>1</v>
      </c>
      <c r="P4587">
        <v>69</v>
      </c>
      <c r="Q4587">
        <f t="shared" si="1145"/>
        <v>0</v>
      </c>
      <c r="R4587">
        <f t="shared" si="1146"/>
        <v>0</v>
      </c>
      <c r="S4587">
        <f t="shared" si="1147"/>
        <v>1</v>
      </c>
      <c r="T4587">
        <f t="shared" si="1148"/>
        <v>0</v>
      </c>
      <c r="U4587">
        <v>0</v>
      </c>
      <c r="V4587">
        <f t="shared" si="1149"/>
        <v>6.0455119325846934E-2</v>
      </c>
      <c r="W4587">
        <f t="shared" si="1150"/>
        <v>0.51510917833265679</v>
      </c>
      <c r="X4587">
        <f t="shared" si="1151"/>
        <v>3.6548214527023916E-3</v>
      </c>
      <c r="Y4587">
        <f t="shared" si="1152"/>
        <v>0</v>
      </c>
      <c r="Z4587" t="s">
        <v>4619</v>
      </c>
    </row>
    <row r="4588" spans="1:26" x14ac:dyDescent="0.25">
      <c r="A4588" t="s">
        <v>26</v>
      </c>
      <c r="B4588" t="s">
        <v>27</v>
      </c>
      <c r="C4588" t="s">
        <v>35</v>
      </c>
      <c r="D4588">
        <v>1</v>
      </c>
      <c r="F4588">
        <v>1</v>
      </c>
      <c r="G4588">
        <v>85.05</v>
      </c>
      <c r="H4588">
        <f t="shared" si="1137"/>
        <v>0</v>
      </c>
      <c r="I4588">
        <f t="shared" si="1138"/>
        <v>1</v>
      </c>
      <c r="J4588">
        <f t="shared" si="1139"/>
        <v>0</v>
      </c>
      <c r="K4588">
        <f t="shared" si="1140"/>
        <v>1</v>
      </c>
      <c r="L4588">
        <f t="shared" si="1141"/>
        <v>0</v>
      </c>
      <c r="M4588">
        <f t="shared" si="1142"/>
        <v>1</v>
      </c>
      <c r="N4588">
        <f t="shared" si="1143"/>
        <v>0</v>
      </c>
      <c r="O4588">
        <f t="shared" si="1144"/>
        <v>0</v>
      </c>
      <c r="P4588">
        <v>1</v>
      </c>
      <c r="Q4588">
        <f t="shared" si="1145"/>
        <v>1</v>
      </c>
      <c r="R4588">
        <f t="shared" si="1146"/>
        <v>0</v>
      </c>
      <c r="S4588">
        <f t="shared" si="1147"/>
        <v>0</v>
      </c>
      <c r="T4588">
        <f t="shared" si="1148"/>
        <v>0</v>
      </c>
      <c r="U4588">
        <v>1</v>
      </c>
      <c r="V4588">
        <f t="shared" si="1149"/>
        <v>0.53199257531678223</v>
      </c>
      <c r="W4588">
        <f t="shared" si="1150"/>
        <v>0.62994772849829705</v>
      </c>
      <c r="X4588">
        <f t="shared" si="1151"/>
        <v>0.21903094955861774</v>
      </c>
      <c r="Y4588">
        <f t="shared" si="1152"/>
        <v>1</v>
      </c>
      <c r="Z4588" t="s">
        <v>4620</v>
      </c>
    </row>
    <row r="4589" spans="1:26" x14ac:dyDescent="0.25">
      <c r="A4589" t="s">
        <v>45</v>
      </c>
      <c r="B4589" t="s">
        <v>33</v>
      </c>
      <c r="C4589" t="s">
        <v>35</v>
      </c>
      <c r="D4589">
        <v>0</v>
      </c>
      <c r="F4589">
        <v>1</v>
      </c>
      <c r="G4589">
        <v>118.75</v>
      </c>
      <c r="H4589">
        <f t="shared" si="1137"/>
        <v>1</v>
      </c>
      <c r="I4589">
        <f t="shared" si="1138"/>
        <v>0</v>
      </c>
      <c r="J4589">
        <f t="shared" si="1139"/>
        <v>0</v>
      </c>
      <c r="K4589">
        <f t="shared" si="1140"/>
        <v>1</v>
      </c>
      <c r="L4589">
        <f t="shared" si="1141"/>
        <v>0</v>
      </c>
      <c r="M4589">
        <f t="shared" si="1142"/>
        <v>0</v>
      </c>
      <c r="N4589">
        <f t="shared" si="1143"/>
        <v>0</v>
      </c>
      <c r="O4589">
        <f t="shared" si="1144"/>
        <v>1</v>
      </c>
      <c r="P4589">
        <v>72</v>
      </c>
      <c r="Q4589">
        <f t="shared" si="1145"/>
        <v>0</v>
      </c>
      <c r="R4589">
        <f t="shared" si="1146"/>
        <v>0</v>
      </c>
      <c r="S4589">
        <f t="shared" si="1147"/>
        <v>0</v>
      </c>
      <c r="T4589">
        <f t="shared" si="1148"/>
        <v>1</v>
      </c>
      <c r="U4589">
        <v>0</v>
      </c>
      <c r="V4589">
        <f t="shared" si="1149"/>
        <v>0.11637549441497547</v>
      </c>
      <c r="W4589">
        <f t="shared" si="1150"/>
        <v>0.52906108253202078</v>
      </c>
      <c r="X4589">
        <f t="shared" si="1151"/>
        <v>1.3543255700329986E-2</v>
      </c>
      <c r="Y4589">
        <f t="shared" si="1152"/>
        <v>0</v>
      </c>
      <c r="Z4589" t="s">
        <v>4621</v>
      </c>
    </row>
    <row r="4590" spans="1:26" x14ac:dyDescent="0.25">
      <c r="A4590" t="s">
        <v>26</v>
      </c>
      <c r="B4590" t="s">
        <v>38</v>
      </c>
      <c r="C4590" t="s">
        <v>35</v>
      </c>
      <c r="D4590">
        <v>0</v>
      </c>
      <c r="F4590">
        <v>1</v>
      </c>
      <c r="G4590">
        <v>85.9</v>
      </c>
      <c r="H4590">
        <f t="shared" si="1137"/>
        <v>1</v>
      </c>
      <c r="I4590">
        <f t="shared" si="1138"/>
        <v>0</v>
      </c>
      <c r="J4590">
        <f t="shared" si="1139"/>
        <v>0</v>
      </c>
      <c r="K4590">
        <f t="shared" si="1140"/>
        <v>1</v>
      </c>
      <c r="L4590">
        <f t="shared" si="1141"/>
        <v>0</v>
      </c>
      <c r="M4590">
        <f t="shared" si="1142"/>
        <v>1</v>
      </c>
      <c r="N4590">
        <f t="shared" si="1143"/>
        <v>0</v>
      </c>
      <c r="O4590">
        <f t="shared" si="1144"/>
        <v>0</v>
      </c>
      <c r="P4590">
        <v>26</v>
      </c>
      <c r="Q4590">
        <f t="shared" si="1145"/>
        <v>0</v>
      </c>
      <c r="R4590">
        <f t="shared" si="1146"/>
        <v>0</v>
      </c>
      <c r="S4590">
        <f t="shared" si="1147"/>
        <v>1</v>
      </c>
      <c r="T4590">
        <f t="shared" si="1148"/>
        <v>0</v>
      </c>
      <c r="U4590">
        <v>0</v>
      </c>
      <c r="V4590">
        <f t="shared" si="1149"/>
        <v>0.39654942868033771</v>
      </c>
      <c r="W4590">
        <f t="shared" si="1150"/>
        <v>0.59785834168999297</v>
      </c>
      <c r="X4590">
        <f t="shared" si="1151"/>
        <v>0.15725144938670224</v>
      </c>
      <c r="Y4590">
        <f t="shared" si="1152"/>
        <v>1</v>
      </c>
      <c r="Z4590" t="s">
        <v>4622</v>
      </c>
    </row>
    <row r="4591" spans="1:26" x14ac:dyDescent="0.25">
      <c r="A4591" t="s">
        <v>26</v>
      </c>
      <c r="B4591" t="s">
        <v>38</v>
      </c>
      <c r="C4591" t="s">
        <v>35</v>
      </c>
      <c r="D4591">
        <v>0</v>
      </c>
      <c r="F4591">
        <v>1</v>
      </c>
      <c r="G4591">
        <v>95</v>
      </c>
      <c r="H4591">
        <f t="shared" si="1137"/>
        <v>1</v>
      </c>
      <c r="I4591">
        <f t="shared" si="1138"/>
        <v>0</v>
      </c>
      <c r="J4591">
        <f t="shared" si="1139"/>
        <v>0</v>
      </c>
      <c r="K4591">
        <f t="shared" si="1140"/>
        <v>1</v>
      </c>
      <c r="L4591">
        <f t="shared" si="1141"/>
        <v>0</v>
      </c>
      <c r="M4591">
        <f t="shared" si="1142"/>
        <v>1</v>
      </c>
      <c r="N4591">
        <f t="shared" si="1143"/>
        <v>0</v>
      </c>
      <c r="O4591">
        <f t="shared" si="1144"/>
        <v>0</v>
      </c>
      <c r="P4591">
        <v>33</v>
      </c>
      <c r="Q4591">
        <f t="shared" si="1145"/>
        <v>0</v>
      </c>
      <c r="R4591">
        <f t="shared" si="1146"/>
        <v>0</v>
      </c>
      <c r="S4591">
        <f t="shared" si="1147"/>
        <v>1</v>
      </c>
      <c r="T4591">
        <f t="shared" si="1148"/>
        <v>0</v>
      </c>
      <c r="U4591">
        <v>0</v>
      </c>
      <c r="V4591">
        <f t="shared" si="1149"/>
        <v>0.40587366367848959</v>
      </c>
      <c r="W4591">
        <f t="shared" si="1150"/>
        <v>0.60009804932965416</v>
      </c>
      <c r="X4591">
        <f t="shared" si="1151"/>
        <v>0.16473343086779968</v>
      </c>
      <c r="Y4591">
        <f t="shared" si="1152"/>
        <v>1</v>
      </c>
      <c r="Z4591" t="s">
        <v>4623</v>
      </c>
    </row>
    <row r="4592" spans="1:26" x14ac:dyDescent="0.25">
      <c r="A4592" t="s">
        <v>45</v>
      </c>
      <c r="B4592" t="s">
        <v>30</v>
      </c>
      <c r="C4592" t="s">
        <v>23</v>
      </c>
      <c r="D4592">
        <v>0</v>
      </c>
      <c r="F4592">
        <v>1</v>
      </c>
      <c r="G4592">
        <v>20.149999999999999</v>
      </c>
      <c r="H4592">
        <f t="shared" si="1137"/>
        <v>1</v>
      </c>
      <c r="I4592">
        <f t="shared" si="1138"/>
        <v>0</v>
      </c>
      <c r="J4592">
        <f t="shared" si="1139"/>
        <v>0</v>
      </c>
      <c r="K4592">
        <f t="shared" si="1140"/>
        <v>0</v>
      </c>
      <c r="L4592">
        <f t="shared" si="1141"/>
        <v>1</v>
      </c>
      <c r="M4592">
        <f t="shared" si="1142"/>
        <v>0</v>
      </c>
      <c r="N4592">
        <f t="shared" si="1143"/>
        <v>0</v>
      </c>
      <c r="O4592">
        <f t="shared" si="1144"/>
        <v>1</v>
      </c>
      <c r="P4592">
        <v>10</v>
      </c>
      <c r="Q4592">
        <f t="shared" si="1145"/>
        <v>0</v>
      </c>
      <c r="R4592">
        <f t="shared" si="1146"/>
        <v>1</v>
      </c>
      <c r="S4592">
        <f t="shared" si="1147"/>
        <v>0</v>
      </c>
      <c r="T4592">
        <f t="shared" si="1148"/>
        <v>0</v>
      </c>
      <c r="U4592">
        <v>0</v>
      </c>
      <c r="V4592">
        <f t="shared" si="1149"/>
        <v>-5.2384129395953855E-2</v>
      </c>
      <c r="W4592">
        <f t="shared" si="1150"/>
        <v>0.48690696156139335</v>
      </c>
      <c r="X4592">
        <f t="shared" si="1151"/>
        <v>2.7440970125720368E-3</v>
      </c>
      <c r="Y4592">
        <f t="shared" si="1152"/>
        <v>0</v>
      </c>
      <c r="Z4592" t="s">
        <v>4624</v>
      </c>
    </row>
    <row r="4593" spans="1:26" x14ac:dyDescent="0.25">
      <c r="A4593" t="s">
        <v>45</v>
      </c>
      <c r="B4593" t="s">
        <v>38</v>
      </c>
      <c r="C4593" t="s">
        <v>35</v>
      </c>
      <c r="D4593">
        <v>1</v>
      </c>
      <c r="F4593">
        <v>1</v>
      </c>
      <c r="G4593">
        <v>101.3</v>
      </c>
      <c r="H4593">
        <f t="shared" si="1137"/>
        <v>0</v>
      </c>
      <c r="I4593">
        <f t="shared" si="1138"/>
        <v>1</v>
      </c>
      <c r="J4593">
        <f t="shared" si="1139"/>
        <v>0</v>
      </c>
      <c r="K4593">
        <f t="shared" si="1140"/>
        <v>1</v>
      </c>
      <c r="L4593">
        <f t="shared" si="1141"/>
        <v>0</v>
      </c>
      <c r="M4593">
        <f t="shared" si="1142"/>
        <v>0</v>
      </c>
      <c r="N4593">
        <f t="shared" si="1143"/>
        <v>0</v>
      </c>
      <c r="O4593">
        <f t="shared" si="1144"/>
        <v>1</v>
      </c>
      <c r="P4593">
        <v>57</v>
      </c>
      <c r="Q4593">
        <f t="shared" si="1145"/>
        <v>0</v>
      </c>
      <c r="R4593">
        <f t="shared" si="1146"/>
        <v>0</v>
      </c>
      <c r="S4593">
        <f t="shared" si="1147"/>
        <v>1</v>
      </c>
      <c r="T4593">
        <f t="shared" si="1148"/>
        <v>0</v>
      </c>
      <c r="U4593">
        <v>0</v>
      </c>
      <c r="V4593">
        <f t="shared" si="1149"/>
        <v>8.4306808196204702E-2</v>
      </c>
      <c r="W4593">
        <f t="shared" si="1150"/>
        <v>0.52106422711849976</v>
      </c>
      <c r="X4593">
        <f t="shared" si="1151"/>
        <v>7.1076379082316487E-3</v>
      </c>
      <c r="Y4593">
        <f t="shared" si="1152"/>
        <v>0</v>
      </c>
      <c r="Z4593" t="s">
        <v>4625</v>
      </c>
    </row>
    <row r="4594" spans="1:26" x14ac:dyDescent="0.25">
      <c r="A4594" t="s">
        <v>26</v>
      </c>
      <c r="B4594" t="s">
        <v>27</v>
      </c>
      <c r="C4594" t="s">
        <v>23</v>
      </c>
      <c r="D4594">
        <v>0</v>
      </c>
      <c r="F4594">
        <v>1</v>
      </c>
      <c r="G4594">
        <v>21.2</v>
      </c>
      <c r="H4594">
        <f t="shared" si="1137"/>
        <v>1</v>
      </c>
      <c r="I4594">
        <f t="shared" si="1138"/>
        <v>0</v>
      </c>
      <c r="J4594">
        <f t="shared" si="1139"/>
        <v>0</v>
      </c>
      <c r="K4594">
        <f t="shared" si="1140"/>
        <v>0</v>
      </c>
      <c r="L4594">
        <f t="shared" si="1141"/>
        <v>1</v>
      </c>
      <c r="M4594">
        <f t="shared" si="1142"/>
        <v>1</v>
      </c>
      <c r="N4594">
        <f t="shared" si="1143"/>
        <v>0</v>
      </c>
      <c r="O4594">
        <f t="shared" si="1144"/>
        <v>0</v>
      </c>
      <c r="P4594">
        <v>10</v>
      </c>
      <c r="Q4594">
        <f t="shared" si="1145"/>
        <v>1</v>
      </c>
      <c r="R4594">
        <f t="shared" si="1146"/>
        <v>0</v>
      </c>
      <c r="S4594">
        <f t="shared" si="1147"/>
        <v>0</v>
      </c>
      <c r="T4594">
        <f t="shared" si="1148"/>
        <v>0</v>
      </c>
      <c r="U4594">
        <v>0</v>
      </c>
      <c r="V4594">
        <f t="shared" si="1149"/>
        <v>0.3988555087448647</v>
      </c>
      <c r="W4594">
        <f t="shared" si="1150"/>
        <v>0.59841265275871636</v>
      </c>
      <c r="X4594">
        <f t="shared" si="1151"/>
        <v>0.15908571685612483</v>
      </c>
      <c r="Y4594">
        <f t="shared" si="1152"/>
        <v>1</v>
      </c>
      <c r="Z4594" t="s">
        <v>4626</v>
      </c>
    </row>
    <row r="4595" spans="1:26" x14ac:dyDescent="0.25">
      <c r="A4595" t="s">
        <v>29</v>
      </c>
      <c r="B4595" t="s">
        <v>30</v>
      </c>
      <c r="C4595" t="s">
        <v>23</v>
      </c>
      <c r="D4595">
        <v>0</v>
      </c>
      <c r="F4595">
        <v>1</v>
      </c>
      <c r="G4595">
        <v>24.2</v>
      </c>
      <c r="H4595">
        <f t="shared" si="1137"/>
        <v>1</v>
      </c>
      <c r="I4595">
        <f t="shared" si="1138"/>
        <v>0</v>
      </c>
      <c r="J4595">
        <f t="shared" si="1139"/>
        <v>0</v>
      </c>
      <c r="K4595">
        <f t="shared" si="1140"/>
        <v>0</v>
      </c>
      <c r="L4595">
        <f t="shared" si="1141"/>
        <v>1</v>
      </c>
      <c r="M4595">
        <f t="shared" si="1142"/>
        <v>0</v>
      </c>
      <c r="N4595">
        <f t="shared" si="1143"/>
        <v>1</v>
      </c>
      <c r="O4595">
        <f t="shared" si="1144"/>
        <v>0</v>
      </c>
      <c r="P4595">
        <v>39</v>
      </c>
      <c r="Q4595">
        <f t="shared" si="1145"/>
        <v>0</v>
      </c>
      <c r="R4595">
        <f t="shared" si="1146"/>
        <v>1</v>
      </c>
      <c r="S4595">
        <f t="shared" si="1147"/>
        <v>0</v>
      </c>
      <c r="T4595">
        <f t="shared" si="1148"/>
        <v>0</v>
      </c>
      <c r="U4595">
        <v>0</v>
      </c>
      <c r="V4595">
        <f t="shared" si="1149"/>
        <v>-4.6905172949355776E-3</v>
      </c>
      <c r="W4595">
        <f t="shared" si="1150"/>
        <v>0.49882737282617479</v>
      </c>
      <c r="X4595">
        <f t="shared" si="1151"/>
        <v>2.2000952494089768E-5</v>
      </c>
      <c r="Y4595">
        <f t="shared" si="1152"/>
        <v>0</v>
      </c>
      <c r="Z4595" t="s">
        <v>4627</v>
      </c>
    </row>
    <row r="4596" spans="1:26" x14ac:dyDescent="0.25">
      <c r="A4596" t="s">
        <v>26</v>
      </c>
      <c r="B4596" t="s">
        <v>33</v>
      </c>
      <c r="C4596" t="s">
        <v>23</v>
      </c>
      <c r="D4596">
        <v>0</v>
      </c>
      <c r="F4596">
        <v>1</v>
      </c>
      <c r="G4596">
        <v>20.3</v>
      </c>
      <c r="H4596">
        <f t="shared" si="1137"/>
        <v>1</v>
      </c>
      <c r="I4596">
        <f t="shared" si="1138"/>
        <v>0</v>
      </c>
      <c r="J4596">
        <f t="shared" si="1139"/>
        <v>0</v>
      </c>
      <c r="K4596">
        <f t="shared" si="1140"/>
        <v>0</v>
      </c>
      <c r="L4596">
        <f t="shared" si="1141"/>
        <v>1</v>
      </c>
      <c r="M4596">
        <f t="shared" si="1142"/>
        <v>1</v>
      </c>
      <c r="N4596">
        <f t="shared" si="1143"/>
        <v>0</v>
      </c>
      <c r="O4596">
        <f t="shared" si="1144"/>
        <v>0</v>
      </c>
      <c r="P4596">
        <v>11</v>
      </c>
      <c r="Q4596">
        <f t="shared" si="1145"/>
        <v>0</v>
      </c>
      <c r="R4596">
        <f t="shared" si="1146"/>
        <v>0</v>
      </c>
      <c r="S4596">
        <f t="shared" si="1147"/>
        <v>0</v>
      </c>
      <c r="T4596">
        <f t="shared" si="1148"/>
        <v>1</v>
      </c>
      <c r="U4596">
        <v>0</v>
      </c>
      <c r="V4596">
        <f t="shared" si="1149"/>
        <v>0.26554718439630909</v>
      </c>
      <c r="W4596">
        <f t="shared" si="1150"/>
        <v>0.56599942035217388</v>
      </c>
      <c r="X4596">
        <f t="shared" si="1151"/>
        <v>7.0515307140807379E-2</v>
      </c>
      <c r="Y4596">
        <f t="shared" si="1152"/>
        <v>0</v>
      </c>
      <c r="Z4596" t="s">
        <v>4628</v>
      </c>
    </row>
    <row r="4597" spans="1:26" x14ac:dyDescent="0.25">
      <c r="A4597" t="s">
        <v>26</v>
      </c>
      <c r="B4597" t="s">
        <v>27</v>
      </c>
      <c r="C4597" t="s">
        <v>35</v>
      </c>
      <c r="D4597">
        <v>0</v>
      </c>
      <c r="F4597">
        <v>1</v>
      </c>
      <c r="G4597">
        <v>102.8</v>
      </c>
      <c r="H4597">
        <f t="shared" si="1137"/>
        <v>1</v>
      </c>
      <c r="I4597">
        <f t="shared" si="1138"/>
        <v>0</v>
      </c>
      <c r="J4597">
        <f t="shared" si="1139"/>
        <v>0</v>
      </c>
      <c r="K4597">
        <f t="shared" si="1140"/>
        <v>1</v>
      </c>
      <c r="L4597">
        <f t="shared" si="1141"/>
        <v>0</v>
      </c>
      <c r="M4597">
        <f t="shared" si="1142"/>
        <v>1</v>
      </c>
      <c r="N4597">
        <f t="shared" si="1143"/>
        <v>0</v>
      </c>
      <c r="O4597">
        <f t="shared" si="1144"/>
        <v>0</v>
      </c>
      <c r="P4597">
        <v>21</v>
      </c>
      <c r="Q4597">
        <f t="shared" si="1145"/>
        <v>1</v>
      </c>
      <c r="R4597">
        <f t="shared" si="1146"/>
        <v>0</v>
      </c>
      <c r="S4597">
        <f t="shared" si="1147"/>
        <v>0</v>
      </c>
      <c r="T4597">
        <f t="shared" si="1148"/>
        <v>0</v>
      </c>
      <c r="U4597">
        <v>1</v>
      </c>
      <c r="V4597">
        <f t="shared" si="1149"/>
        <v>0.55480263963796161</v>
      </c>
      <c r="W4597">
        <f t="shared" si="1150"/>
        <v>0.63524912063288519</v>
      </c>
      <c r="X4597">
        <f t="shared" si="1151"/>
        <v>0.19820068967332666</v>
      </c>
      <c r="Y4597">
        <f t="shared" si="1152"/>
        <v>1</v>
      </c>
      <c r="Z4597" t="s">
        <v>4629</v>
      </c>
    </row>
    <row r="4598" spans="1:26" x14ac:dyDescent="0.25">
      <c r="A4598" t="s">
        <v>45</v>
      </c>
      <c r="B4598" t="s">
        <v>33</v>
      </c>
      <c r="C4598" t="s">
        <v>25</v>
      </c>
      <c r="D4598">
        <v>0</v>
      </c>
      <c r="F4598">
        <v>1</v>
      </c>
      <c r="G4598">
        <v>85.3</v>
      </c>
      <c r="H4598">
        <f t="shared" si="1137"/>
        <v>1</v>
      </c>
      <c r="I4598">
        <f t="shared" si="1138"/>
        <v>0</v>
      </c>
      <c r="J4598">
        <f t="shared" si="1139"/>
        <v>1</v>
      </c>
      <c r="K4598">
        <f t="shared" si="1140"/>
        <v>0</v>
      </c>
      <c r="L4598">
        <f t="shared" si="1141"/>
        <v>0</v>
      </c>
      <c r="M4598">
        <f t="shared" si="1142"/>
        <v>0</v>
      </c>
      <c r="N4598">
        <f t="shared" si="1143"/>
        <v>0</v>
      </c>
      <c r="O4598">
        <f t="shared" si="1144"/>
        <v>1</v>
      </c>
      <c r="P4598">
        <v>68</v>
      </c>
      <c r="Q4598">
        <f t="shared" si="1145"/>
        <v>0</v>
      </c>
      <c r="R4598">
        <f t="shared" si="1146"/>
        <v>0</v>
      </c>
      <c r="S4598">
        <f t="shared" si="1147"/>
        <v>0</v>
      </c>
      <c r="T4598">
        <f t="shared" si="1148"/>
        <v>1</v>
      </c>
      <c r="U4598">
        <v>0</v>
      </c>
      <c r="V4598">
        <f t="shared" si="1149"/>
        <v>6.4225090847892144E-2</v>
      </c>
      <c r="W4598">
        <f t="shared" si="1150"/>
        <v>0.516050755828109</v>
      </c>
      <c r="X4598">
        <f t="shared" si="1151"/>
        <v>4.1248622944199996E-3</v>
      </c>
      <c r="Y4598">
        <f t="shared" si="1152"/>
        <v>0</v>
      </c>
      <c r="Z4598" t="s">
        <v>4630</v>
      </c>
    </row>
    <row r="4599" spans="1:26" x14ac:dyDescent="0.25">
      <c r="A4599" t="s">
        <v>29</v>
      </c>
      <c r="B4599" t="s">
        <v>38</v>
      </c>
      <c r="C4599" t="s">
        <v>35</v>
      </c>
      <c r="D4599">
        <v>0</v>
      </c>
      <c r="F4599">
        <v>1</v>
      </c>
      <c r="G4599">
        <v>89.6</v>
      </c>
      <c r="H4599">
        <f t="shared" si="1137"/>
        <v>1</v>
      </c>
      <c r="I4599">
        <f t="shared" si="1138"/>
        <v>0</v>
      </c>
      <c r="J4599">
        <f t="shared" si="1139"/>
        <v>0</v>
      </c>
      <c r="K4599">
        <f t="shared" si="1140"/>
        <v>1</v>
      </c>
      <c r="L4599">
        <f t="shared" si="1141"/>
        <v>0</v>
      </c>
      <c r="M4599">
        <f t="shared" si="1142"/>
        <v>0</v>
      </c>
      <c r="N4599">
        <f t="shared" si="1143"/>
        <v>1</v>
      </c>
      <c r="O4599">
        <f t="shared" si="1144"/>
        <v>0</v>
      </c>
      <c r="P4599">
        <v>18</v>
      </c>
      <c r="Q4599">
        <f t="shared" si="1145"/>
        <v>0</v>
      </c>
      <c r="R4599">
        <f t="shared" si="1146"/>
        <v>0</v>
      </c>
      <c r="S4599">
        <f t="shared" si="1147"/>
        <v>1</v>
      </c>
      <c r="T4599">
        <f t="shared" si="1148"/>
        <v>0</v>
      </c>
      <c r="U4599">
        <v>0</v>
      </c>
      <c r="V4599">
        <f t="shared" si="1149"/>
        <v>0.13086308516723538</v>
      </c>
      <c r="W4599">
        <f t="shared" si="1150"/>
        <v>0.53266916257541608</v>
      </c>
      <c r="X4599">
        <f t="shared" si="1151"/>
        <v>1.71251470594871E-2</v>
      </c>
      <c r="Y4599">
        <f t="shared" si="1152"/>
        <v>0</v>
      </c>
      <c r="Z4599" t="s">
        <v>4631</v>
      </c>
    </row>
    <row r="4600" spans="1:26" x14ac:dyDescent="0.25">
      <c r="A4600" t="s">
        <v>26</v>
      </c>
      <c r="B4600" t="s">
        <v>30</v>
      </c>
      <c r="C4600" t="s">
        <v>35</v>
      </c>
      <c r="D4600">
        <v>0</v>
      </c>
      <c r="F4600">
        <v>1</v>
      </c>
      <c r="G4600">
        <v>99.95</v>
      </c>
      <c r="H4600">
        <f t="shared" si="1137"/>
        <v>1</v>
      </c>
      <c r="I4600">
        <f t="shared" si="1138"/>
        <v>0</v>
      </c>
      <c r="J4600">
        <f t="shared" si="1139"/>
        <v>0</v>
      </c>
      <c r="K4600">
        <f t="shared" si="1140"/>
        <v>1</v>
      </c>
      <c r="L4600">
        <f t="shared" si="1141"/>
        <v>0</v>
      </c>
      <c r="M4600">
        <f t="shared" si="1142"/>
        <v>1</v>
      </c>
      <c r="N4600">
        <f t="shared" si="1143"/>
        <v>0</v>
      </c>
      <c r="O4600">
        <f t="shared" si="1144"/>
        <v>0</v>
      </c>
      <c r="P4600">
        <v>6</v>
      </c>
      <c r="Q4600">
        <f t="shared" si="1145"/>
        <v>0</v>
      </c>
      <c r="R4600">
        <f t="shared" si="1146"/>
        <v>1</v>
      </c>
      <c r="S4600">
        <f t="shared" si="1147"/>
        <v>0</v>
      </c>
      <c r="T4600">
        <f t="shared" si="1148"/>
        <v>0</v>
      </c>
      <c r="U4600">
        <v>1</v>
      </c>
      <c r="V4600">
        <f t="shared" si="1149"/>
        <v>0.41359098797317007</v>
      </c>
      <c r="W4600">
        <f t="shared" si="1150"/>
        <v>0.60194861702257763</v>
      </c>
      <c r="X4600">
        <f t="shared" si="1151"/>
        <v>0.3438755293862828</v>
      </c>
      <c r="Y4600">
        <f t="shared" si="1152"/>
        <v>1</v>
      </c>
      <c r="Z4600" t="s">
        <v>4632</v>
      </c>
    </row>
    <row r="4601" spans="1:26" x14ac:dyDescent="0.25">
      <c r="A4601" t="s">
        <v>26</v>
      </c>
      <c r="B4601" t="s">
        <v>30</v>
      </c>
      <c r="C4601" t="s">
        <v>25</v>
      </c>
      <c r="D4601">
        <v>0</v>
      </c>
      <c r="F4601">
        <v>1</v>
      </c>
      <c r="G4601">
        <v>56.25</v>
      </c>
      <c r="H4601">
        <f t="shared" si="1137"/>
        <v>1</v>
      </c>
      <c r="I4601">
        <f t="shared" si="1138"/>
        <v>0</v>
      </c>
      <c r="J4601">
        <f t="shared" si="1139"/>
        <v>1</v>
      </c>
      <c r="K4601">
        <f t="shared" si="1140"/>
        <v>0</v>
      </c>
      <c r="L4601">
        <f t="shared" si="1141"/>
        <v>0</v>
      </c>
      <c r="M4601">
        <f t="shared" si="1142"/>
        <v>1</v>
      </c>
      <c r="N4601">
        <f t="shared" si="1143"/>
        <v>0</v>
      </c>
      <c r="O4601">
        <f t="shared" si="1144"/>
        <v>0</v>
      </c>
      <c r="P4601">
        <v>18</v>
      </c>
      <c r="Q4601">
        <f t="shared" si="1145"/>
        <v>0</v>
      </c>
      <c r="R4601">
        <f t="shared" si="1146"/>
        <v>1</v>
      </c>
      <c r="S4601">
        <f t="shared" si="1147"/>
        <v>0</v>
      </c>
      <c r="T4601">
        <f t="shared" si="1148"/>
        <v>0</v>
      </c>
      <c r="U4601">
        <v>0</v>
      </c>
      <c r="V4601">
        <f t="shared" si="1149"/>
        <v>0.34546026642215238</v>
      </c>
      <c r="W4601">
        <f t="shared" si="1150"/>
        <v>0.58551627418616903</v>
      </c>
      <c r="X4601">
        <f t="shared" si="1151"/>
        <v>0.11934279567646451</v>
      </c>
      <c r="Y4601">
        <f t="shared" si="1152"/>
        <v>1</v>
      </c>
      <c r="Z4601" t="s">
        <v>4633</v>
      </c>
    </row>
    <row r="4602" spans="1:26" x14ac:dyDescent="0.25">
      <c r="A4602" t="s">
        <v>29</v>
      </c>
      <c r="B4602" t="s">
        <v>33</v>
      </c>
      <c r="C4602" t="s">
        <v>25</v>
      </c>
      <c r="D4602">
        <v>0</v>
      </c>
      <c r="F4602">
        <v>1</v>
      </c>
      <c r="G4602">
        <v>50.95</v>
      </c>
      <c r="H4602">
        <f t="shared" si="1137"/>
        <v>1</v>
      </c>
      <c r="I4602">
        <f t="shared" si="1138"/>
        <v>0</v>
      </c>
      <c r="J4602">
        <f t="shared" si="1139"/>
        <v>1</v>
      </c>
      <c r="K4602">
        <f t="shared" si="1140"/>
        <v>0</v>
      </c>
      <c r="L4602">
        <f t="shared" si="1141"/>
        <v>0</v>
      </c>
      <c r="M4602">
        <f t="shared" si="1142"/>
        <v>0</v>
      </c>
      <c r="N4602">
        <f t="shared" si="1143"/>
        <v>1</v>
      </c>
      <c r="O4602">
        <f t="shared" si="1144"/>
        <v>0</v>
      </c>
      <c r="P4602">
        <v>52</v>
      </c>
      <c r="Q4602">
        <f t="shared" si="1145"/>
        <v>0</v>
      </c>
      <c r="R4602">
        <f t="shared" si="1146"/>
        <v>0</v>
      </c>
      <c r="S4602">
        <f t="shared" si="1147"/>
        <v>0</v>
      </c>
      <c r="T4602">
        <f t="shared" si="1148"/>
        <v>1</v>
      </c>
      <c r="U4602">
        <v>0</v>
      </c>
      <c r="V4602">
        <f t="shared" si="1149"/>
        <v>7.0605593452204893E-2</v>
      </c>
      <c r="W4602">
        <f t="shared" si="1150"/>
        <v>0.51764406911131378</v>
      </c>
      <c r="X4602">
        <f t="shared" si="1151"/>
        <v>4.9851498267380386E-3</v>
      </c>
      <c r="Y4602">
        <f t="shared" si="1152"/>
        <v>0</v>
      </c>
      <c r="Z4602" t="s">
        <v>4634</v>
      </c>
    </row>
    <row r="4603" spans="1:26" x14ac:dyDescent="0.25">
      <c r="A4603" t="s">
        <v>45</v>
      </c>
      <c r="B4603" t="s">
        <v>30</v>
      </c>
      <c r="C4603" t="s">
        <v>35</v>
      </c>
      <c r="D4603">
        <v>0</v>
      </c>
      <c r="F4603">
        <v>1</v>
      </c>
      <c r="G4603">
        <v>115.85</v>
      </c>
      <c r="H4603">
        <f t="shared" si="1137"/>
        <v>1</v>
      </c>
      <c r="I4603">
        <f t="shared" si="1138"/>
        <v>0</v>
      </c>
      <c r="J4603">
        <f t="shared" si="1139"/>
        <v>0</v>
      </c>
      <c r="K4603">
        <f t="shared" si="1140"/>
        <v>1</v>
      </c>
      <c r="L4603">
        <f t="shared" si="1141"/>
        <v>0</v>
      </c>
      <c r="M4603">
        <f t="shared" si="1142"/>
        <v>0</v>
      </c>
      <c r="N4603">
        <f t="shared" si="1143"/>
        <v>0</v>
      </c>
      <c r="O4603">
        <f t="shared" si="1144"/>
        <v>1</v>
      </c>
      <c r="P4603">
        <v>56</v>
      </c>
      <c r="Q4603">
        <f t="shared" si="1145"/>
        <v>0</v>
      </c>
      <c r="R4603">
        <f t="shared" si="1146"/>
        <v>1</v>
      </c>
      <c r="S4603">
        <f t="shared" si="1147"/>
        <v>0</v>
      </c>
      <c r="T4603">
        <f t="shared" si="1148"/>
        <v>0</v>
      </c>
      <c r="U4603">
        <v>0</v>
      </c>
      <c r="V4603">
        <f t="shared" si="1149"/>
        <v>0.11185423371708184</v>
      </c>
      <c r="W4603">
        <f t="shared" si="1150"/>
        <v>0.52793443965905984</v>
      </c>
      <c r="X4603">
        <f t="shared" si="1151"/>
        <v>1.2511369600435567E-2</v>
      </c>
      <c r="Y4603">
        <f t="shared" si="1152"/>
        <v>0</v>
      </c>
      <c r="Z4603" t="s">
        <v>4635</v>
      </c>
    </row>
    <row r="4604" spans="1:26" x14ac:dyDescent="0.25">
      <c r="A4604" t="s">
        <v>26</v>
      </c>
      <c r="B4604" t="s">
        <v>33</v>
      </c>
      <c r="C4604" t="s">
        <v>35</v>
      </c>
      <c r="D4604">
        <v>0</v>
      </c>
      <c r="F4604">
        <v>1</v>
      </c>
      <c r="G4604">
        <v>103.65</v>
      </c>
      <c r="H4604">
        <f t="shared" si="1137"/>
        <v>1</v>
      </c>
      <c r="I4604">
        <f t="shared" si="1138"/>
        <v>0</v>
      </c>
      <c r="J4604">
        <f t="shared" si="1139"/>
        <v>0</v>
      </c>
      <c r="K4604">
        <f t="shared" si="1140"/>
        <v>1</v>
      </c>
      <c r="L4604">
        <f t="shared" si="1141"/>
        <v>0</v>
      </c>
      <c r="M4604">
        <f t="shared" si="1142"/>
        <v>1</v>
      </c>
      <c r="N4604">
        <f t="shared" si="1143"/>
        <v>0</v>
      </c>
      <c r="O4604">
        <f t="shared" si="1144"/>
        <v>0</v>
      </c>
      <c r="P4604">
        <v>45</v>
      </c>
      <c r="Q4604">
        <f t="shared" si="1145"/>
        <v>0</v>
      </c>
      <c r="R4604">
        <f t="shared" si="1146"/>
        <v>0</v>
      </c>
      <c r="S4604">
        <f t="shared" si="1147"/>
        <v>0</v>
      </c>
      <c r="T4604">
        <f t="shared" si="1148"/>
        <v>1</v>
      </c>
      <c r="U4604">
        <v>0</v>
      </c>
      <c r="V4604">
        <f t="shared" si="1149"/>
        <v>0.41935949300151709</v>
      </c>
      <c r="W4604">
        <f t="shared" si="1150"/>
        <v>0.60332997201128036</v>
      </c>
      <c r="X4604">
        <f t="shared" si="1151"/>
        <v>0.17586238437048946</v>
      </c>
      <c r="Y4604">
        <f t="shared" si="1152"/>
        <v>1</v>
      </c>
      <c r="Z4604" t="s">
        <v>4636</v>
      </c>
    </row>
    <row r="4605" spans="1:26" x14ac:dyDescent="0.25">
      <c r="A4605" t="s">
        <v>45</v>
      </c>
      <c r="B4605" t="s">
        <v>30</v>
      </c>
      <c r="C4605" t="s">
        <v>23</v>
      </c>
      <c r="D4605">
        <v>0</v>
      </c>
      <c r="F4605">
        <v>1</v>
      </c>
      <c r="G4605">
        <v>26.1</v>
      </c>
      <c r="H4605">
        <f t="shared" si="1137"/>
        <v>1</v>
      </c>
      <c r="I4605">
        <f t="shared" si="1138"/>
        <v>0</v>
      </c>
      <c r="J4605">
        <f t="shared" si="1139"/>
        <v>0</v>
      </c>
      <c r="K4605">
        <f t="shared" si="1140"/>
        <v>0</v>
      </c>
      <c r="L4605">
        <f t="shared" si="1141"/>
        <v>1</v>
      </c>
      <c r="M4605">
        <f t="shared" si="1142"/>
        <v>0</v>
      </c>
      <c r="N4605">
        <f t="shared" si="1143"/>
        <v>0</v>
      </c>
      <c r="O4605">
        <f t="shared" si="1144"/>
        <v>1</v>
      </c>
      <c r="P4605">
        <v>67</v>
      </c>
      <c r="Q4605">
        <f t="shared" si="1145"/>
        <v>0</v>
      </c>
      <c r="R4605">
        <f t="shared" si="1146"/>
        <v>1</v>
      </c>
      <c r="S4605">
        <f t="shared" si="1147"/>
        <v>0</v>
      </c>
      <c r="T4605">
        <f t="shared" si="1148"/>
        <v>0</v>
      </c>
      <c r="U4605">
        <v>0</v>
      </c>
      <c r="V4605">
        <f t="shared" si="1149"/>
        <v>-6.1662368053264874E-2</v>
      </c>
      <c r="W4605">
        <f t="shared" si="1150"/>
        <v>0.48458929062171496</v>
      </c>
      <c r="X4605">
        <f t="shared" si="1151"/>
        <v>3.8022476339363005E-3</v>
      </c>
      <c r="Y4605">
        <f t="shared" si="1152"/>
        <v>0</v>
      </c>
      <c r="Z4605" t="s">
        <v>4637</v>
      </c>
    </row>
    <row r="4606" spans="1:26" x14ac:dyDescent="0.25">
      <c r="A4606" t="s">
        <v>26</v>
      </c>
      <c r="B4606" t="s">
        <v>30</v>
      </c>
      <c r="C4606" t="s">
        <v>25</v>
      </c>
      <c r="D4606">
        <v>0</v>
      </c>
      <c r="F4606">
        <v>1</v>
      </c>
      <c r="G4606">
        <v>35.1</v>
      </c>
      <c r="H4606">
        <f t="shared" si="1137"/>
        <v>1</v>
      </c>
      <c r="I4606">
        <f t="shared" si="1138"/>
        <v>0</v>
      </c>
      <c r="J4606">
        <f t="shared" si="1139"/>
        <v>1</v>
      </c>
      <c r="K4606">
        <f t="shared" si="1140"/>
        <v>0</v>
      </c>
      <c r="L4606">
        <f t="shared" si="1141"/>
        <v>0</v>
      </c>
      <c r="M4606">
        <f t="shared" si="1142"/>
        <v>1</v>
      </c>
      <c r="N4606">
        <f t="shared" si="1143"/>
        <v>0</v>
      </c>
      <c r="O4606">
        <f t="shared" si="1144"/>
        <v>0</v>
      </c>
      <c r="P4606">
        <v>3</v>
      </c>
      <c r="Q4606">
        <f t="shared" si="1145"/>
        <v>0</v>
      </c>
      <c r="R4606">
        <f t="shared" si="1146"/>
        <v>1</v>
      </c>
      <c r="S4606">
        <f t="shared" si="1147"/>
        <v>0</v>
      </c>
      <c r="T4606">
        <f t="shared" si="1148"/>
        <v>0</v>
      </c>
      <c r="U4606">
        <v>0</v>
      </c>
      <c r="V4606">
        <f t="shared" si="1149"/>
        <v>0.33104086280084855</v>
      </c>
      <c r="W4606">
        <f t="shared" si="1150"/>
        <v>0.58201261322169051</v>
      </c>
      <c r="X4606">
        <f t="shared" si="1151"/>
        <v>0.10958805284393024</v>
      </c>
      <c r="Y4606">
        <f t="shared" si="1152"/>
        <v>1</v>
      </c>
      <c r="Z4606" t="s">
        <v>4638</v>
      </c>
    </row>
    <row r="4607" spans="1:26" x14ac:dyDescent="0.25">
      <c r="A4607" t="s">
        <v>26</v>
      </c>
      <c r="B4607" t="s">
        <v>33</v>
      </c>
      <c r="C4607" t="s">
        <v>35</v>
      </c>
      <c r="D4607">
        <v>1</v>
      </c>
      <c r="F4607">
        <v>1</v>
      </c>
      <c r="G4607">
        <v>99.1</v>
      </c>
      <c r="H4607">
        <f t="shared" si="1137"/>
        <v>0</v>
      </c>
      <c r="I4607">
        <f t="shared" si="1138"/>
        <v>1</v>
      </c>
      <c r="J4607">
        <f t="shared" si="1139"/>
        <v>0</v>
      </c>
      <c r="K4607">
        <f t="shared" si="1140"/>
        <v>1</v>
      </c>
      <c r="L4607">
        <f t="shared" si="1141"/>
        <v>0</v>
      </c>
      <c r="M4607">
        <f t="shared" si="1142"/>
        <v>1</v>
      </c>
      <c r="N4607">
        <f t="shared" si="1143"/>
        <v>0</v>
      </c>
      <c r="O4607">
        <f t="shared" si="1144"/>
        <v>0</v>
      </c>
      <c r="P4607">
        <v>65</v>
      </c>
      <c r="Q4607">
        <f t="shared" si="1145"/>
        <v>0</v>
      </c>
      <c r="R4607">
        <f t="shared" si="1146"/>
        <v>0</v>
      </c>
      <c r="S4607">
        <f t="shared" si="1147"/>
        <v>0</v>
      </c>
      <c r="T4607">
        <f t="shared" si="1148"/>
        <v>1</v>
      </c>
      <c r="U4607">
        <v>0</v>
      </c>
      <c r="V4607">
        <f t="shared" si="1149"/>
        <v>0.41226579087206333</v>
      </c>
      <c r="W4607">
        <f t="shared" si="1150"/>
        <v>0.60163104835286341</v>
      </c>
      <c r="X4607">
        <f t="shared" si="1151"/>
        <v>0.16996308232336785</v>
      </c>
      <c r="Y4607">
        <f t="shared" si="1152"/>
        <v>1</v>
      </c>
      <c r="Z4607" t="s">
        <v>4639</v>
      </c>
    </row>
    <row r="4608" spans="1:26" x14ac:dyDescent="0.25">
      <c r="A4608" t="s">
        <v>45</v>
      </c>
      <c r="B4608" t="s">
        <v>30</v>
      </c>
      <c r="C4608" t="s">
        <v>25</v>
      </c>
      <c r="D4608">
        <v>0</v>
      </c>
      <c r="F4608">
        <v>1</v>
      </c>
      <c r="G4608">
        <v>67.25</v>
      </c>
      <c r="H4608">
        <f t="shared" si="1137"/>
        <v>1</v>
      </c>
      <c r="I4608">
        <f t="shared" si="1138"/>
        <v>0</v>
      </c>
      <c r="J4608">
        <f t="shared" si="1139"/>
        <v>1</v>
      </c>
      <c r="K4608">
        <f t="shared" si="1140"/>
        <v>0</v>
      </c>
      <c r="L4608">
        <f t="shared" si="1141"/>
        <v>0</v>
      </c>
      <c r="M4608">
        <f t="shared" si="1142"/>
        <v>0</v>
      </c>
      <c r="N4608">
        <f t="shared" si="1143"/>
        <v>0</v>
      </c>
      <c r="O4608">
        <f t="shared" si="1144"/>
        <v>1</v>
      </c>
      <c r="P4608">
        <v>63</v>
      </c>
      <c r="Q4608">
        <f t="shared" si="1145"/>
        <v>0</v>
      </c>
      <c r="R4608">
        <f t="shared" si="1146"/>
        <v>1</v>
      </c>
      <c r="S4608">
        <f t="shared" si="1147"/>
        <v>0</v>
      </c>
      <c r="T4608">
        <f t="shared" si="1148"/>
        <v>0</v>
      </c>
      <c r="U4608">
        <v>0</v>
      </c>
      <c r="V4608">
        <f t="shared" si="1149"/>
        <v>3.1220971381281298E-2</v>
      </c>
      <c r="W4608">
        <f t="shared" si="1150"/>
        <v>0.50780460889435797</v>
      </c>
      <c r="X4608">
        <f t="shared" si="1151"/>
        <v>9.7474905399078582E-4</v>
      </c>
      <c r="Y4608">
        <f t="shared" si="1152"/>
        <v>0</v>
      </c>
      <c r="Z4608" t="s">
        <v>4640</v>
      </c>
    </row>
    <row r="4609" spans="1:26" x14ac:dyDescent="0.25">
      <c r="A4609" t="s">
        <v>45</v>
      </c>
      <c r="B4609" t="s">
        <v>30</v>
      </c>
      <c r="C4609" t="s">
        <v>23</v>
      </c>
      <c r="D4609">
        <v>0</v>
      </c>
      <c r="F4609">
        <v>1</v>
      </c>
      <c r="G4609">
        <v>25</v>
      </c>
      <c r="H4609">
        <f t="shared" si="1137"/>
        <v>1</v>
      </c>
      <c r="I4609">
        <f t="shared" si="1138"/>
        <v>0</v>
      </c>
      <c r="J4609">
        <f t="shared" si="1139"/>
        <v>0</v>
      </c>
      <c r="K4609">
        <f t="shared" si="1140"/>
        <v>0</v>
      </c>
      <c r="L4609">
        <f t="shared" si="1141"/>
        <v>1</v>
      </c>
      <c r="M4609">
        <f t="shared" si="1142"/>
        <v>0</v>
      </c>
      <c r="N4609">
        <f t="shared" si="1143"/>
        <v>0</v>
      </c>
      <c r="O4609">
        <f t="shared" si="1144"/>
        <v>1</v>
      </c>
      <c r="P4609">
        <v>11</v>
      </c>
      <c r="Q4609">
        <f t="shared" si="1145"/>
        <v>0</v>
      </c>
      <c r="R4609">
        <f t="shared" si="1146"/>
        <v>1</v>
      </c>
      <c r="S4609">
        <f t="shared" si="1147"/>
        <v>0</v>
      </c>
      <c r="T4609">
        <f t="shared" si="1148"/>
        <v>0</v>
      </c>
      <c r="U4609">
        <v>0</v>
      </c>
      <c r="V4609">
        <f t="shared" si="1149"/>
        <v>-6.3377329007638331E-2</v>
      </c>
      <c r="W4609">
        <f t="shared" si="1150"/>
        <v>0.48416096909412276</v>
      </c>
      <c r="X4609">
        <f t="shared" si="1151"/>
        <v>4.0166858321424347E-3</v>
      </c>
      <c r="Y4609">
        <f t="shared" si="1152"/>
        <v>0</v>
      </c>
      <c r="Z4609" t="s">
        <v>4641</v>
      </c>
    </row>
    <row r="4610" spans="1:26" x14ac:dyDescent="0.25">
      <c r="A4610" t="s">
        <v>26</v>
      </c>
      <c r="B4610" t="s">
        <v>30</v>
      </c>
      <c r="C4610" t="s">
        <v>25</v>
      </c>
      <c r="D4610">
        <v>0</v>
      </c>
      <c r="F4610">
        <v>1</v>
      </c>
      <c r="G4610">
        <v>59.55</v>
      </c>
      <c r="H4610">
        <f t="shared" si="1137"/>
        <v>1</v>
      </c>
      <c r="I4610">
        <f t="shared" si="1138"/>
        <v>0</v>
      </c>
      <c r="J4610">
        <f t="shared" si="1139"/>
        <v>1</v>
      </c>
      <c r="K4610">
        <f t="shared" si="1140"/>
        <v>0</v>
      </c>
      <c r="L4610">
        <f t="shared" si="1141"/>
        <v>0</v>
      </c>
      <c r="M4610">
        <f t="shared" si="1142"/>
        <v>1</v>
      </c>
      <c r="N4610">
        <f t="shared" si="1143"/>
        <v>0</v>
      </c>
      <c r="O4610">
        <f t="shared" si="1144"/>
        <v>0</v>
      </c>
      <c r="P4610">
        <v>1</v>
      </c>
      <c r="Q4610">
        <f t="shared" si="1145"/>
        <v>0</v>
      </c>
      <c r="R4610">
        <f t="shared" si="1146"/>
        <v>1</v>
      </c>
      <c r="S4610">
        <f t="shared" si="1147"/>
        <v>0</v>
      </c>
      <c r="T4610">
        <f t="shared" si="1148"/>
        <v>0</v>
      </c>
      <c r="U4610">
        <v>0</v>
      </c>
      <c r="V4610">
        <f t="shared" si="1149"/>
        <v>0.35060514928527275</v>
      </c>
      <c r="W4610">
        <f t="shared" si="1150"/>
        <v>0.5867643183465534</v>
      </c>
      <c r="X4610">
        <f t="shared" si="1151"/>
        <v>0.1229239707053484</v>
      </c>
      <c r="Y4610">
        <f t="shared" si="1152"/>
        <v>1</v>
      </c>
      <c r="Z4610" t="s">
        <v>4642</v>
      </c>
    </row>
    <row r="4611" spans="1:26" x14ac:dyDescent="0.25">
      <c r="A4611" t="s">
        <v>45</v>
      </c>
      <c r="B4611" t="s">
        <v>33</v>
      </c>
      <c r="C4611" t="s">
        <v>25</v>
      </c>
      <c r="D4611">
        <v>0</v>
      </c>
      <c r="F4611">
        <v>1</v>
      </c>
      <c r="G4611">
        <v>77.8</v>
      </c>
      <c r="H4611">
        <f t="shared" ref="H4611:H4674" si="1153">IF(D4611:D11653=0,1,0)</f>
        <v>1</v>
      </c>
      <c r="I4611">
        <f t="shared" ref="I4611:I4674" si="1154">IF(D4611:D11653=1,1,0)</f>
        <v>0</v>
      </c>
      <c r="J4611">
        <f t="shared" ref="J4611:J4674" si="1155">IF(C4611:C11653="DSL",1,0)</f>
        <v>1</v>
      </c>
      <c r="K4611">
        <f t="shared" ref="K4611:K4674" si="1156">IF(C4611:C11653="Fiber optic",1,0)</f>
        <v>0</v>
      </c>
      <c r="L4611">
        <f t="shared" ref="L4611:L4674" si="1157">IF(C4611:C11653="No",1,0)</f>
        <v>0</v>
      </c>
      <c r="M4611">
        <f t="shared" ref="M4611:M4674" si="1158">IF(A4611:A11653="Month-to-month",1,0)</f>
        <v>0</v>
      </c>
      <c r="N4611">
        <f t="shared" ref="N4611:N4674" si="1159">IF(A4611:A11653="ONE YEAR",1,0)</f>
        <v>0</v>
      </c>
      <c r="O4611">
        <f t="shared" ref="O4611:O4674" si="1160">IF(A4611:A11653="two year",1,0)</f>
        <v>1</v>
      </c>
      <c r="P4611">
        <v>55</v>
      </c>
      <c r="Q4611">
        <f t="shared" ref="Q4611:Q4674" si="1161">IF(B4611:B11653="Electronic check",1,0)</f>
        <v>0</v>
      </c>
      <c r="R4611">
        <f t="shared" ref="R4611:R4674" si="1162">IF(B4611:B11653="Mailed check",1,0)</f>
        <v>0</v>
      </c>
      <c r="S4611">
        <f t="shared" ref="S4611:S4674" si="1163">IF(B4611:B11653="Credit card (automatic)",1,0)</f>
        <v>0</v>
      </c>
      <c r="T4611">
        <f t="shared" ref="T4611:T4674" si="1164">IF(B4611:B11653="Bank transfer (automatic)",1,0)</f>
        <v>1</v>
      </c>
      <c r="U4611">
        <v>0</v>
      </c>
      <c r="V4611">
        <f t="shared" si="1149"/>
        <v>4.7669005989135677E-2</v>
      </c>
      <c r="W4611">
        <f t="shared" si="1150"/>
        <v>0.51191499534517759</v>
      </c>
      <c r="X4611">
        <f t="shared" si="1151"/>
        <v>2.2723341319922531E-3</v>
      </c>
      <c r="Y4611">
        <f t="shared" si="1152"/>
        <v>0</v>
      </c>
      <c r="Z4611" t="s">
        <v>4643</v>
      </c>
    </row>
    <row r="4612" spans="1:26" x14ac:dyDescent="0.25">
      <c r="A4612" t="s">
        <v>29</v>
      </c>
      <c r="B4612" t="s">
        <v>30</v>
      </c>
      <c r="C4612" t="s">
        <v>25</v>
      </c>
      <c r="D4612">
        <v>0</v>
      </c>
      <c r="F4612">
        <v>1</v>
      </c>
      <c r="G4612">
        <v>55.1</v>
      </c>
      <c r="H4612">
        <f t="shared" si="1153"/>
        <v>1</v>
      </c>
      <c r="I4612">
        <f t="shared" si="1154"/>
        <v>0</v>
      </c>
      <c r="J4612">
        <f t="shared" si="1155"/>
        <v>1</v>
      </c>
      <c r="K4612">
        <f t="shared" si="1156"/>
        <v>0</v>
      </c>
      <c r="L4612">
        <f t="shared" si="1157"/>
        <v>0</v>
      </c>
      <c r="M4612">
        <f t="shared" si="1158"/>
        <v>0</v>
      </c>
      <c r="N4612">
        <f t="shared" si="1159"/>
        <v>1</v>
      </c>
      <c r="O4612">
        <f t="shared" si="1160"/>
        <v>0</v>
      </c>
      <c r="P4612">
        <v>25</v>
      </c>
      <c r="Q4612">
        <f t="shared" si="1161"/>
        <v>0</v>
      </c>
      <c r="R4612">
        <f t="shared" si="1162"/>
        <v>1</v>
      </c>
      <c r="S4612">
        <f t="shared" si="1163"/>
        <v>0</v>
      </c>
      <c r="T4612">
        <f t="shared" si="1164"/>
        <v>0</v>
      </c>
      <c r="U4612">
        <v>0</v>
      </c>
      <c r="V4612">
        <f t="shared" ref="V4612:V4675" si="1165">G4612*$G$2+H4613*$H$2+K4613*$K$2+M4612*$M$2+O4612*$O$2+Q4612*$Q$2+L4612*$L$2</f>
        <v>7.707567341643197E-2</v>
      </c>
      <c r="W4612">
        <f t="shared" ref="W4612:W4675" si="1166">1/ (1+EXP(-V4612))</f>
        <v>0.51925938484413692</v>
      </c>
      <c r="X4612">
        <f t="shared" ref="X4612:X4675" si="1167">(U4612-V4612)^2</f>
        <v>5.9406594325964778E-3</v>
      </c>
      <c r="Y4612">
        <f t="shared" ref="Y4612:Y4675" si="1168">IF(W4612&gt;=0.58,1,0)</f>
        <v>0</v>
      </c>
      <c r="Z4612" t="s">
        <v>4644</v>
      </c>
    </row>
    <row r="4613" spans="1:26" x14ac:dyDescent="0.25">
      <c r="A4613" t="s">
        <v>29</v>
      </c>
      <c r="B4613" t="s">
        <v>33</v>
      </c>
      <c r="C4613" t="s">
        <v>35</v>
      </c>
      <c r="D4613">
        <v>0</v>
      </c>
      <c r="F4613">
        <v>1</v>
      </c>
      <c r="G4613">
        <v>117.8</v>
      </c>
      <c r="H4613">
        <f t="shared" si="1153"/>
        <v>1</v>
      </c>
      <c r="I4613">
        <f t="shared" si="1154"/>
        <v>0</v>
      </c>
      <c r="J4613">
        <f t="shared" si="1155"/>
        <v>0</v>
      </c>
      <c r="K4613">
        <f t="shared" si="1156"/>
        <v>1</v>
      </c>
      <c r="L4613">
        <f t="shared" si="1157"/>
        <v>0</v>
      </c>
      <c r="M4613">
        <f t="shared" si="1158"/>
        <v>0</v>
      </c>
      <c r="N4613">
        <f t="shared" si="1159"/>
        <v>1</v>
      </c>
      <c r="O4613">
        <f t="shared" si="1160"/>
        <v>0</v>
      </c>
      <c r="P4613">
        <v>72</v>
      </c>
      <c r="Q4613">
        <f t="shared" si="1161"/>
        <v>0</v>
      </c>
      <c r="R4613">
        <f t="shared" si="1162"/>
        <v>0</v>
      </c>
      <c r="S4613">
        <f t="shared" si="1163"/>
        <v>0</v>
      </c>
      <c r="T4613">
        <f t="shared" si="1164"/>
        <v>1</v>
      </c>
      <c r="U4613">
        <v>1</v>
      </c>
      <c r="V4613">
        <f t="shared" si="1165"/>
        <v>0.16996527855496249</v>
      </c>
      <c r="W4613">
        <f t="shared" si="1166"/>
        <v>0.54238932281516783</v>
      </c>
      <c r="X4613">
        <f t="shared" si="1167"/>
        <v>0.68895763880434102</v>
      </c>
      <c r="Y4613">
        <f t="shared" si="1168"/>
        <v>0</v>
      </c>
      <c r="Z4613" t="s">
        <v>4645</v>
      </c>
    </row>
    <row r="4614" spans="1:26" x14ac:dyDescent="0.25">
      <c r="A4614" t="s">
        <v>45</v>
      </c>
      <c r="B4614" t="s">
        <v>38</v>
      </c>
      <c r="C4614" t="s">
        <v>23</v>
      </c>
      <c r="D4614">
        <v>0</v>
      </c>
      <c r="F4614">
        <v>1</v>
      </c>
      <c r="G4614">
        <v>24.15</v>
      </c>
      <c r="H4614">
        <f t="shared" si="1153"/>
        <v>1</v>
      </c>
      <c r="I4614">
        <f t="shared" si="1154"/>
        <v>0</v>
      </c>
      <c r="J4614">
        <f t="shared" si="1155"/>
        <v>0</v>
      </c>
      <c r="K4614">
        <f t="shared" si="1156"/>
        <v>0</v>
      </c>
      <c r="L4614">
        <f t="shared" si="1157"/>
        <v>1</v>
      </c>
      <c r="M4614">
        <f t="shared" si="1158"/>
        <v>0</v>
      </c>
      <c r="N4614">
        <f t="shared" si="1159"/>
        <v>0</v>
      </c>
      <c r="O4614">
        <f t="shared" si="1160"/>
        <v>1</v>
      </c>
      <c r="P4614">
        <v>72</v>
      </c>
      <c r="Q4614">
        <f t="shared" si="1161"/>
        <v>0</v>
      </c>
      <c r="R4614">
        <f t="shared" si="1162"/>
        <v>0</v>
      </c>
      <c r="S4614">
        <f t="shared" si="1163"/>
        <v>1</v>
      </c>
      <c r="T4614">
        <f t="shared" si="1164"/>
        <v>0</v>
      </c>
      <c r="U4614">
        <v>0</v>
      </c>
      <c r="V4614">
        <f t="shared" si="1165"/>
        <v>-6.4702526108745079E-2</v>
      </c>
      <c r="W4614">
        <f t="shared" si="1166"/>
        <v>0.48383000927276393</v>
      </c>
      <c r="X4614">
        <f t="shared" si="1167"/>
        <v>4.1864168848528387E-3</v>
      </c>
      <c r="Y4614">
        <f t="shared" si="1168"/>
        <v>0</v>
      </c>
      <c r="Z4614" t="s">
        <v>4646</v>
      </c>
    </row>
    <row r="4615" spans="1:26" x14ac:dyDescent="0.25">
      <c r="A4615" t="s">
        <v>45</v>
      </c>
      <c r="B4615" t="s">
        <v>30</v>
      </c>
      <c r="C4615" t="s">
        <v>25</v>
      </c>
      <c r="D4615">
        <v>0</v>
      </c>
      <c r="F4615">
        <v>1</v>
      </c>
      <c r="G4615">
        <v>45.25</v>
      </c>
      <c r="H4615">
        <f t="shared" si="1153"/>
        <v>1</v>
      </c>
      <c r="I4615">
        <f t="shared" si="1154"/>
        <v>0</v>
      </c>
      <c r="J4615">
        <f t="shared" si="1155"/>
        <v>1</v>
      </c>
      <c r="K4615">
        <f t="shared" si="1156"/>
        <v>0</v>
      </c>
      <c r="L4615">
        <f t="shared" si="1157"/>
        <v>0</v>
      </c>
      <c r="M4615">
        <f t="shared" si="1158"/>
        <v>0</v>
      </c>
      <c r="N4615">
        <f t="shared" si="1159"/>
        <v>0</v>
      </c>
      <c r="O4615">
        <f t="shared" si="1160"/>
        <v>1</v>
      </c>
      <c r="P4615">
        <v>65</v>
      </c>
      <c r="Q4615">
        <f t="shared" si="1161"/>
        <v>0</v>
      </c>
      <c r="R4615">
        <f t="shared" si="1162"/>
        <v>1</v>
      </c>
      <c r="S4615">
        <f t="shared" si="1163"/>
        <v>0</v>
      </c>
      <c r="T4615">
        <f t="shared" si="1164"/>
        <v>0</v>
      </c>
      <c r="U4615">
        <v>0</v>
      </c>
      <c r="V4615">
        <f t="shared" si="1165"/>
        <v>1.5476370658870739E-2</v>
      </c>
      <c r="W4615">
        <f t="shared" si="1166"/>
        <v>0.50386901544010687</v>
      </c>
      <c r="X4615">
        <f t="shared" si="1167"/>
        <v>2.395180487707551E-4</v>
      </c>
      <c r="Y4615">
        <f t="shared" si="1168"/>
        <v>0</v>
      </c>
      <c r="Z4615" t="s">
        <v>4647</v>
      </c>
    </row>
    <row r="4616" spans="1:26" x14ac:dyDescent="0.25">
      <c r="A4616" t="s">
        <v>26</v>
      </c>
      <c r="B4616" t="s">
        <v>27</v>
      </c>
      <c r="C4616" t="s">
        <v>35</v>
      </c>
      <c r="D4616">
        <v>1</v>
      </c>
      <c r="F4616">
        <v>1</v>
      </c>
      <c r="G4616">
        <v>79.5</v>
      </c>
      <c r="H4616">
        <f t="shared" si="1153"/>
        <v>0</v>
      </c>
      <c r="I4616">
        <f t="shared" si="1154"/>
        <v>1</v>
      </c>
      <c r="J4616">
        <f t="shared" si="1155"/>
        <v>0</v>
      </c>
      <c r="K4616">
        <f t="shared" si="1156"/>
        <v>1</v>
      </c>
      <c r="L4616">
        <f t="shared" si="1157"/>
        <v>0</v>
      </c>
      <c r="M4616">
        <f t="shared" si="1158"/>
        <v>1</v>
      </c>
      <c r="N4616">
        <f t="shared" si="1159"/>
        <v>0</v>
      </c>
      <c r="O4616">
        <f t="shared" si="1160"/>
        <v>0</v>
      </c>
      <c r="P4616">
        <v>54</v>
      </c>
      <c r="Q4616">
        <f t="shared" si="1161"/>
        <v>1</v>
      </c>
      <c r="R4616">
        <f t="shared" si="1162"/>
        <v>0</v>
      </c>
      <c r="S4616">
        <f t="shared" si="1163"/>
        <v>0</v>
      </c>
      <c r="T4616">
        <f t="shared" si="1164"/>
        <v>0</v>
      </c>
      <c r="U4616">
        <v>1</v>
      </c>
      <c r="V4616">
        <f t="shared" si="1165"/>
        <v>0.51847664851350606</v>
      </c>
      <c r="W4616">
        <f t="shared" si="1166"/>
        <v>0.62679148684723374</v>
      </c>
      <c r="X4616">
        <f t="shared" si="1167"/>
        <v>0.23186473802678559</v>
      </c>
      <c r="Y4616">
        <f t="shared" si="1168"/>
        <v>1</v>
      </c>
      <c r="Z4616" t="s">
        <v>4648</v>
      </c>
    </row>
    <row r="4617" spans="1:26" x14ac:dyDescent="0.25">
      <c r="A4617" t="s">
        <v>26</v>
      </c>
      <c r="B4617" t="s">
        <v>30</v>
      </c>
      <c r="C4617" t="s">
        <v>23</v>
      </c>
      <c r="D4617">
        <v>0</v>
      </c>
      <c r="F4617">
        <v>1</v>
      </c>
      <c r="G4617">
        <v>20.25</v>
      </c>
      <c r="H4617">
        <f t="shared" si="1153"/>
        <v>1</v>
      </c>
      <c r="I4617">
        <f t="shared" si="1154"/>
        <v>0</v>
      </c>
      <c r="J4617">
        <f t="shared" si="1155"/>
        <v>0</v>
      </c>
      <c r="K4617">
        <f t="shared" si="1156"/>
        <v>0</v>
      </c>
      <c r="L4617">
        <f t="shared" si="1157"/>
        <v>1</v>
      </c>
      <c r="M4617">
        <f t="shared" si="1158"/>
        <v>1</v>
      </c>
      <c r="N4617">
        <f t="shared" si="1159"/>
        <v>0</v>
      </c>
      <c r="O4617">
        <f t="shared" si="1160"/>
        <v>0</v>
      </c>
      <c r="P4617">
        <v>7</v>
      </c>
      <c r="Q4617">
        <f t="shared" si="1161"/>
        <v>0</v>
      </c>
      <c r="R4617">
        <f t="shared" si="1162"/>
        <v>1</v>
      </c>
      <c r="S4617">
        <f t="shared" si="1163"/>
        <v>0</v>
      </c>
      <c r="T4617">
        <f t="shared" si="1164"/>
        <v>0</v>
      </c>
      <c r="U4617">
        <v>0</v>
      </c>
      <c r="V4617">
        <f t="shared" si="1165"/>
        <v>0.26060606236490003</v>
      </c>
      <c r="W4617">
        <f t="shared" si="1166"/>
        <v>0.56478526951591379</v>
      </c>
      <c r="X4617">
        <f t="shared" si="1167"/>
        <v>6.7915519741338165E-2</v>
      </c>
      <c r="Y4617">
        <f t="shared" si="1168"/>
        <v>0</v>
      </c>
      <c r="Z4617" t="s">
        <v>4649</v>
      </c>
    </row>
    <row r="4618" spans="1:26" x14ac:dyDescent="0.25">
      <c r="A4618" t="s">
        <v>45</v>
      </c>
      <c r="B4618" t="s">
        <v>33</v>
      </c>
      <c r="C4618" t="s">
        <v>25</v>
      </c>
      <c r="D4618">
        <v>0</v>
      </c>
      <c r="F4618">
        <v>1</v>
      </c>
      <c r="G4618">
        <v>64.75</v>
      </c>
      <c r="H4618">
        <f t="shared" si="1153"/>
        <v>1</v>
      </c>
      <c r="I4618">
        <f t="shared" si="1154"/>
        <v>0</v>
      </c>
      <c r="J4618">
        <f t="shared" si="1155"/>
        <v>1</v>
      </c>
      <c r="K4618">
        <f t="shared" si="1156"/>
        <v>0</v>
      </c>
      <c r="L4618">
        <f t="shared" si="1157"/>
        <v>0</v>
      </c>
      <c r="M4618">
        <f t="shared" si="1158"/>
        <v>0</v>
      </c>
      <c r="N4618">
        <f t="shared" si="1159"/>
        <v>0</v>
      </c>
      <c r="O4618">
        <f t="shared" si="1160"/>
        <v>1</v>
      </c>
      <c r="P4618">
        <v>72</v>
      </c>
      <c r="Q4618">
        <f t="shared" si="1161"/>
        <v>0</v>
      </c>
      <c r="R4618">
        <f t="shared" si="1162"/>
        <v>0</v>
      </c>
      <c r="S4618">
        <f t="shared" si="1163"/>
        <v>0</v>
      </c>
      <c r="T4618">
        <f t="shared" si="1164"/>
        <v>1</v>
      </c>
      <c r="U4618">
        <v>0</v>
      </c>
      <c r="V4618">
        <f t="shared" si="1165"/>
        <v>2.7323332848614379E-2</v>
      </c>
      <c r="W4618">
        <f t="shared" si="1166"/>
        <v>0.50683040827240278</v>
      </c>
      <c r="X4618">
        <f t="shared" si="1167"/>
        <v>7.4656451795616951E-4</v>
      </c>
      <c r="Y4618">
        <f t="shared" si="1168"/>
        <v>0</v>
      </c>
      <c r="Z4618" t="s">
        <v>4650</v>
      </c>
    </row>
    <row r="4619" spans="1:26" x14ac:dyDescent="0.25">
      <c r="A4619" t="s">
        <v>26</v>
      </c>
      <c r="B4619" t="s">
        <v>33</v>
      </c>
      <c r="C4619" t="s">
        <v>25</v>
      </c>
      <c r="D4619">
        <v>0</v>
      </c>
      <c r="F4619">
        <v>1</v>
      </c>
      <c r="G4619">
        <v>54.6</v>
      </c>
      <c r="H4619">
        <f t="shared" si="1153"/>
        <v>1</v>
      </c>
      <c r="I4619">
        <f t="shared" si="1154"/>
        <v>0</v>
      </c>
      <c r="J4619">
        <f t="shared" si="1155"/>
        <v>1</v>
      </c>
      <c r="K4619">
        <f t="shared" si="1156"/>
        <v>0</v>
      </c>
      <c r="L4619">
        <f t="shared" si="1157"/>
        <v>0</v>
      </c>
      <c r="M4619">
        <f t="shared" si="1158"/>
        <v>1</v>
      </c>
      <c r="N4619">
        <f t="shared" si="1159"/>
        <v>0</v>
      </c>
      <c r="O4619">
        <f t="shared" si="1160"/>
        <v>0</v>
      </c>
      <c r="P4619">
        <v>21</v>
      </c>
      <c r="Q4619">
        <f t="shared" si="1161"/>
        <v>0</v>
      </c>
      <c r="R4619">
        <f t="shared" si="1162"/>
        <v>0</v>
      </c>
      <c r="S4619">
        <f t="shared" si="1163"/>
        <v>0</v>
      </c>
      <c r="T4619">
        <f t="shared" si="1164"/>
        <v>1</v>
      </c>
      <c r="U4619">
        <v>0</v>
      </c>
      <c r="V4619">
        <f t="shared" si="1165"/>
        <v>0.34288782499059223</v>
      </c>
      <c r="W4619">
        <f t="shared" si="1166"/>
        <v>0.58489183915537446</v>
      </c>
      <c r="X4619">
        <f t="shared" si="1167"/>
        <v>0.117572060526779</v>
      </c>
      <c r="Y4619">
        <f t="shared" si="1168"/>
        <v>1</v>
      </c>
      <c r="Z4619" t="s">
        <v>4651</v>
      </c>
    </row>
    <row r="4620" spans="1:26" x14ac:dyDescent="0.25">
      <c r="A4620" t="s">
        <v>26</v>
      </c>
      <c r="B4620" t="s">
        <v>33</v>
      </c>
      <c r="C4620" t="s">
        <v>23</v>
      </c>
      <c r="D4620">
        <v>0</v>
      </c>
      <c r="F4620">
        <v>1</v>
      </c>
      <c r="G4620">
        <v>20.7</v>
      </c>
      <c r="H4620">
        <f t="shared" si="1153"/>
        <v>1</v>
      </c>
      <c r="I4620">
        <f t="shared" si="1154"/>
        <v>0</v>
      </c>
      <c r="J4620">
        <f t="shared" si="1155"/>
        <v>0</v>
      </c>
      <c r="K4620">
        <f t="shared" si="1156"/>
        <v>0</v>
      </c>
      <c r="L4620">
        <f t="shared" si="1157"/>
        <v>1</v>
      </c>
      <c r="M4620">
        <f t="shared" si="1158"/>
        <v>1</v>
      </c>
      <c r="N4620">
        <f t="shared" si="1159"/>
        <v>0</v>
      </c>
      <c r="O4620">
        <f t="shared" si="1160"/>
        <v>0</v>
      </c>
      <c r="P4620">
        <v>2</v>
      </c>
      <c r="Q4620">
        <f t="shared" si="1161"/>
        <v>0</v>
      </c>
      <c r="R4620">
        <f t="shared" si="1162"/>
        <v>0</v>
      </c>
      <c r="S4620">
        <f t="shared" si="1163"/>
        <v>0</v>
      </c>
      <c r="T4620">
        <f t="shared" si="1164"/>
        <v>1</v>
      </c>
      <c r="U4620">
        <v>0</v>
      </c>
      <c r="V4620">
        <f t="shared" si="1165"/>
        <v>0.27986225566583839</v>
      </c>
      <c r="W4620">
        <f t="shared" si="1166"/>
        <v>0.56951245375712656</v>
      </c>
      <c r="X4620">
        <f t="shared" si="1167"/>
        <v>7.8322882146371092E-2</v>
      </c>
      <c r="Y4620">
        <f t="shared" si="1168"/>
        <v>0</v>
      </c>
      <c r="Z4620" t="s">
        <v>4652</v>
      </c>
    </row>
    <row r="4621" spans="1:26" x14ac:dyDescent="0.25">
      <c r="A4621" t="s">
        <v>26</v>
      </c>
      <c r="B4621" t="s">
        <v>27</v>
      </c>
      <c r="C4621" t="s">
        <v>35</v>
      </c>
      <c r="D4621">
        <v>1</v>
      </c>
      <c r="F4621">
        <v>1</v>
      </c>
      <c r="G4621">
        <v>94.75</v>
      </c>
      <c r="H4621">
        <f t="shared" si="1153"/>
        <v>0</v>
      </c>
      <c r="I4621">
        <f t="shared" si="1154"/>
        <v>1</v>
      </c>
      <c r="J4621">
        <f t="shared" si="1155"/>
        <v>0</v>
      </c>
      <c r="K4621">
        <f t="shared" si="1156"/>
        <v>1</v>
      </c>
      <c r="L4621">
        <f t="shared" si="1157"/>
        <v>0</v>
      </c>
      <c r="M4621">
        <f t="shared" si="1158"/>
        <v>1</v>
      </c>
      <c r="N4621">
        <f t="shared" si="1159"/>
        <v>0</v>
      </c>
      <c r="O4621">
        <f t="shared" si="1160"/>
        <v>0</v>
      </c>
      <c r="P4621">
        <v>4</v>
      </c>
      <c r="Q4621">
        <f t="shared" si="1161"/>
        <v>1</v>
      </c>
      <c r="R4621">
        <f t="shared" si="1162"/>
        <v>0</v>
      </c>
      <c r="S4621">
        <f t="shared" si="1163"/>
        <v>0</v>
      </c>
      <c r="T4621">
        <f t="shared" si="1164"/>
        <v>0</v>
      </c>
      <c r="U4621">
        <v>0</v>
      </c>
      <c r="V4621">
        <f t="shared" si="1165"/>
        <v>0.54711541282352993</v>
      </c>
      <c r="W4621">
        <f t="shared" si="1166"/>
        <v>0.63346608615384392</v>
      </c>
      <c r="X4621">
        <f t="shared" si="1167"/>
        <v>0.29933527494906159</v>
      </c>
      <c r="Y4621">
        <f t="shared" si="1168"/>
        <v>1</v>
      </c>
      <c r="Z4621" t="s">
        <v>4653</v>
      </c>
    </row>
    <row r="4622" spans="1:26" x14ac:dyDescent="0.25">
      <c r="A4622" t="s">
        <v>26</v>
      </c>
      <c r="B4622" t="s">
        <v>33</v>
      </c>
      <c r="C4622" t="s">
        <v>35</v>
      </c>
      <c r="D4622">
        <v>0</v>
      </c>
      <c r="F4622">
        <v>1</v>
      </c>
      <c r="G4622">
        <v>79.650000000000006</v>
      </c>
      <c r="H4622">
        <f t="shared" si="1153"/>
        <v>1</v>
      </c>
      <c r="I4622">
        <f t="shared" si="1154"/>
        <v>0</v>
      </c>
      <c r="J4622">
        <f t="shared" si="1155"/>
        <v>0</v>
      </c>
      <c r="K4622">
        <f t="shared" si="1156"/>
        <v>1</v>
      </c>
      <c r="L4622">
        <f t="shared" si="1157"/>
        <v>0</v>
      </c>
      <c r="M4622">
        <f t="shared" si="1158"/>
        <v>1</v>
      </c>
      <c r="N4622">
        <f t="shared" si="1159"/>
        <v>0</v>
      </c>
      <c r="O4622">
        <f t="shared" si="1160"/>
        <v>0</v>
      </c>
      <c r="P4622">
        <v>3</v>
      </c>
      <c r="Q4622">
        <f t="shared" si="1161"/>
        <v>0</v>
      </c>
      <c r="R4622">
        <f t="shared" si="1162"/>
        <v>0</v>
      </c>
      <c r="S4622">
        <f t="shared" si="1163"/>
        <v>0</v>
      </c>
      <c r="T4622">
        <f t="shared" si="1164"/>
        <v>1</v>
      </c>
      <c r="U4622">
        <v>1</v>
      </c>
      <c r="V4622">
        <f t="shared" si="1165"/>
        <v>0.38680533234867043</v>
      </c>
      <c r="W4622">
        <f t="shared" si="1166"/>
        <v>0.59551341212565079</v>
      </c>
      <c r="X4622">
        <f t="shared" si="1167"/>
        <v>0.37600770043602455</v>
      </c>
      <c r="Y4622">
        <f t="shared" si="1168"/>
        <v>1</v>
      </c>
      <c r="Z4622" t="s">
        <v>4654</v>
      </c>
    </row>
    <row r="4623" spans="1:26" x14ac:dyDescent="0.25">
      <c r="A4623" t="s">
        <v>45</v>
      </c>
      <c r="B4623" t="s">
        <v>38</v>
      </c>
      <c r="C4623" t="s">
        <v>35</v>
      </c>
      <c r="D4623">
        <v>0</v>
      </c>
      <c r="F4623">
        <v>1</v>
      </c>
      <c r="G4623">
        <v>115.8</v>
      </c>
      <c r="H4623">
        <f t="shared" si="1153"/>
        <v>1</v>
      </c>
      <c r="I4623">
        <f t="shared" si="1154"/>
        <v>0</v>
      </c>
      <c r="J4623">
        <f t="shared" si="1155"/>
        <v>0</v>
      </c>
      <c r="K4623">
        <f t="shared" si="1156"/>
        <v>1</v>
      </c>
      <c r="L4623">
        <f t="shared" si="1157"/>
        <v>0</v>
      </c>
      <c r="M4623">
        <f t="shared" si="1158"/>
        <v>0</v>
      </c>
      <c r="N4623">
        <f t="shared" si="1159"/>
        <v>0</v>
      </c>
      <c r="O4623">
        <f t="shared" si="1160"/>
        <v>1</v>
      </c>
      <c r="P4623">
        <v>72</v>
      </c>
      <c r="Q4623">
        <f t="shared" si="1161"/>
        <v>0</v>
      </c>
      <c r="R4623">
        <f t="shared" si="1162"/>
        <v>0</v>
      </c>
      <c r="S4623">
        <f t="shared" si="1163"/>
        <v>1</v>
      </c>
      <c r="T4623">
        <f t="shared" si="1164"/>
        <v>0</v>
      </c>
      <c r="U4623">
        <v>0</v>
      </c>
      <c r="V4623">
        <f t="shared" si="1165"/>
        <v>0.1069131116856728</v>
      </c>
      <c r="W4623">
        <f t="shared" si="1166"/>
        <v>0.52670284738355755</v>
      </c>
      <c r="X4623">
        <f t="shared" si="1167"/>
        <v>1.1430413450313147E-2</v>
      </c>
      <c r="Y4623">
        <f t="shared" si="1168"/>
        <v>0</v>
      </c>
      <c r="Z4623" t="s">
        <v>4655</v>
      </c>
    </row>
    <row r="4624" spans="1:26" x14ac:dyDescent="0.25">
      <c r="A4624" t="s">
        <v>26</v>
      </c>
      <c r="B4624" t="s">
        <v>27</v>
      </c>
      <c r="C4624" t="s">
        <v>25</v>
      </c>
      <c r="D4624">
        <v>0</v>
      </c>
      <c r="F4624">
        <v>1</v>
      </c>
      <c r="G4624">
        <v>49.45</v>
      </c>
      <c r="H4624">
        <f t="shared" si="1153"/>
        <v>1</v>
      </c>
      <c r="I4624">
        <f t="shared" si="1154"/>
        <v>0</v>
      </c>
      <c r="J4624">
        <f t="shared" si="1155"/>
        <v>1</v>
      </c>
      <c r="K4624">
        <f t="shared" si="1156"/>
        <v>0</v>
      </c>
      <c r="L4624">
        <f t="shared" si="1157"/>
        <v>0</v>
      </c>
      <c r="M4624">
        <f t="shared" si="1158"/>
        <v>1</v>
      </c>
      <c r="N4624">
        <f t="shared" si="1159"/>
        <v>0</v>
      </c>
      <c r="O4624">
        <f t="shared" si="1160"/>
        <v>0</v>
      </c>
      <c r="P4624">
        <v>6</v>
      </c>
      <c r="Q4624">
        <f t="shared" si="1161"/>
        <v>1</v>
      </c>
      <c r="R4624">
        <f t="shared" si="1162"/>
        <v>0</v>
      </c>
      <c r="S4624">
        <f t="shared" si="1163"/>
        <v>0</v>
      </c>
      <c r="T4624">
        <f t="shared" si="1164"/>
        <v>0</v>
      </c>
      <c r="U4624">
        <v>0</v>
      </c>
      <c r="V4624">
        <f t="shared" si="1165"/>
        <v>0.47649020261160535</v>
      </c>
      <c r="W4624">
        <f t="shared" si="1166"/>
        <v>0.61691874542157488</v>
      </c>
      <c r="X4624">
        <f t="shared" si="1167"/>
        <v>0.22704291318484873</v>
      </c>
      <c r="Y4624">
        <f t="shared" si="1168"/>
        <v>1</v>
      </c>
      <c r="Z4624" t="s">
        <v>4656</v>
      </c>
    </row>
    <row r="4625" spans="1:26" x14ac:dyDescent="0.25">
      <c r="A4625" t="s">
        <v>26</v>
      </c>
      <c r="B4625" t="s">
        <v>38</v>
      </c>
      <c r="C4625" t="s">
        <v>35</v>
      </c>
      <c r="D4625">
        <v>0</v>
      </c>
      <c r="F4625">
        <v>1</v>
      </c>
      <c r="G4625">
        <v>83.8</v>
      </c>
      <c r="H4625">
        <f t="shared" si="1153"/>
        <v>1</v>
      </c>
      <c r="I4625">
        <f t="shared" si="1154"/>
        <v>0</v>
      </c>
      <c r="J4625">
        <f t="shared" si="1155"/>
        <v>0</v>
      </c>
      <c r="K4625">
        <f t="shared" si="1156"/>
        <v>1</v>
      </c>
      <c r="L4625">
        <f t="shared" si="1157"/>
        <v>0</v>
      </c>
      <c r="M4625">
        <f t="shared" si="1158"/>
        <v>1</v>
      </c>
      <c r="N4625">
        <f t="shared" si="1159"/>
        <v>0</v>
      </c>
      <c r="O4625">
        <f t="shared" si="1160"/>
        <v>0</v>
      </c>
      <c r="P4625">
        <v>52</v>
      </c>
      <c r="Q4625">
        <f t="shared" si="1161"/>
        <v>0</v>
      </c>
      <c r="R4625">
        <f t="shared" si="1162"/>
        <v>0</v>
      </c>
      <c r="S4625">
        <f t="shared" si="1163"/>
        <v>1</v>
      </c>
      <c r="T4625">
        <f t="shared" si="1164"/>
        <v>0</v>
      </c>
      <c r="U4625">
        <v>0</v>
      </c>
      <c r="V4625">
        <f t="shared" si="1165"/>
        <v>0.40696686141720007</v>
      </c>
      <c r="W4625">
        <f t="shared" si="1166"/>
        <v>0.60036036660826708</v>
      </c>
      <c r="X4625">
        <f t="shared" si="1167"/>
        <v>0.16562202629176653</v>
      </c>
      <c r="Y4625">
        <f t="shared" si="1168"/>
        <v>1</v>
      </c>
      <c r="Z4625" t="s">
        <v>4657</v>
      </c>
    </row>
    <row r="4626" spans="1:26" x14ac:dyDescent="0.25">
      <c r="A4626" t="s">
        <v>26</v>
      </c>
      <c r="B4626" t="s">
        <v>33</v>
      </c>
      <c r="C4626" t="s">
        <v>35</v>
      </c>
      <c r="D4626">
        <v>1</v>
      </c>
      <c r="F4626">
        <v>1</v>
      </c>
      <c r="G4626">
        <v>95.35</v>
      </c>
      <c r="H4626">
        <f t="shared" si="1153"/>
        <v>0</v>
      </c>
      <c r="I4626">
        <f t="shared" si="1154"/>
        <v>1</v>
      </c>
      <c r="J4626">
        <f t="shared" si="1155"/>
        <v>0</v>
      </c>
      <c r="K4626">
        <f t="shared" si="1156"/>
        <v>1</v>
      </c>
      <c r="L4626">
        <f t="shared" si="1157"/>
        <v>0</v>
      </c>
      <c r="M4626">
        <f t="shared" si="1158"/>
        <v>1</v>
      </c>
      <c r="N4626">
        <f t="shared" si="1159"/>
        <v>0</v>
      </c>
      <c r="O4626">
        <f t="shared" si="1160"/>
        <v>0</v>
      </c>
      <c r="P4626">
        <v>69</v>
      </c>
      <c r="Q4626">
        <f t="shared" si="1161"/>
        <v>0</v>
      </c>
      <c r="R4626">
        <f t="shared" si="1162"/>
        <v>0</v>
      </c>
      <c r="S4626">
        <f t="shared" si="1163"/>
        <v>0</v>
      </c>
      <c r="T4626">
        <f t="shared" si="1164"/>
        <v>1</v>
      </c>
      <c r="U4626">
        <v>0</v>
      </c>
      <c r="V4626">
        <f t="shared" si="1165"/>
        <v>0.41128250233381863</v>
      </c>
      <c r="W4626">
        <f t="shared" si="1166"/>
        <v>0.60139535894369944</v>
      </c>
      <c r="X4626">
        <f t="shared" si="1167"/>
        <v>0.16915329672596752</v>
      </c>
      <c r="Y4626">
        <f t="shared" si="1168"/>
        <v>1</v>
      </c>
      <c r="Z4626" t="s">
        <v>4658</v>
      </c>
    </row>
    <row r="4627" spans="1:26" x14ac:dyDescent="0.25">
      <c r="A4627" t="s">
        <v>26</v>
      </c>
      <c r="B4627" t="s">
        <v>27</v>
      </c>
      <c r="C4627" t="s">
        <v>35</v>
      </c>
      <c r="D4627">
        <v>0</v>
      </c>
      <c r="F4627">
        <v>1</v>
      </c>
      <c r="G4627">
        <v>94.7</v>
      </c>
      <c r="H4627">
        <f t="shared" si="1153"/>
        <v>1</v>
      </c>
      <c r="I4627">
        <f t="shared" si="1154"/>
        <v>0</v>
      </c>
      <c r="J4627">
        <f t="shared" si="1155"/>
        <v>0</v>
      </c>
      <c r="K4627">
        <f t="shared" si="1156"/>
        <v>1</v>
      </c>
      <c r="L4627">
        <f t="shared" si="1157"/>
        <v>0</v>
      </c>
      <c r="M4627">
        <f t="shared" si="1158"/>
        <v>1</v>
      </c>
      <c r="N4627">
        <f t="shared" si="1159"/>
        <v>0</v>
      </c>
      <c r="O4627">
        <f t="shared" si="1160"/>
        <v>0</v>
      </c>
      <c r="P4627">
        <v>8</v>
      </c>
      <c r="Q4627">
        <f t="shared" si="1161"/>
        <v>1</v>
      </c>
      <c r="R4627">
        <f t="shared" si="1162"/>
        <v>0</v>
      </c>
      <c r="S4627">
        <f t="shared" si="1163"/>
        <v>0</v>
      </c>
      <c r="T4627">
        <f t="shared" si="1164"/>
        <v>0</v>
      </c>
      <c r="U4627">
        <v>1</v>
      </c>
      <c r="V4627">
        <f t="shared" si="1165"/>
        <v>0.5607289091571791</v>
      </c>
      <c r="W4627">
        <f t="shared" si="1166"/>
        <v>0.63662117901516024</v>
      </c>
      <c r="X4627">
        <f t="shared" si="1167"/>
        <v>0.1929590912502418</v>
      </c>
      <c r="Y4627">
        <f t="shared" si="1168"/>
        <v>1</v>
      </c>
      <c r="Z4627" t="s">
        <v>4659</v>
      </c>
    </row>
    <row r="4628" spans="1:26" x14ac:dyDescent="0.25">
      <c r="A4628" t="s">
        <v>26</v>
      </c>
      <c r="B4628" t="s">
        <v>33</v>
      </c>
      <c r="C4628" t="s">
        <v>35</v>
      </c>
      <c r="D4628">
        <v>1</v>
      </c>
      <c r="F4628">
        <v>1</v>
      </c>
      <c r="G4628">
        <v>74.05</v>
      </c>
      <c r="H4628">
        <f t="shared" si="1153"/>
        <v>0</v>
      </c>
      <c r="I4628">
        <f t="shared" si="1154"/>
        <v>1</v>
      </c>
      <c r="J4628">
        <f t="shared" si="1155"/>
        <v>0</v>
      </c>
      <c r="K4628">
        <f t="shared" si="1156"/>
        <v>1</v>
      </c>
      <c r="L4628">
        <f t="shared" si="1157"/>
        <v>0</v>
      </c>
      <c r="M4628">
        <f t="shared" si="1158"/>
        <v>1</v>
      </c>
      <c r="N4628">
        <f t="shared" si="1159"/>
        <v>0</v>
      </c>
      <c r="O4628">
        <f t="shared" si="1160"/>
        <v>0</v>
      </c>
      <c r="P4628">
        <v>8</v>
      </c>
      <c r="Q4628">
        <f t="shared" si="1161"/>
        <v>0</v>
      </c>
      <c r="R4628">
        <f t="shared" si="1162"/>
        <v>0</v>
      </c>
      <c r="S4628">
        <f t="shared" si="1163"/>
        <v>0</v>
      </c>
      <c r="T4628">
        <f t="shared" si="1164"/>
        <v>1</v>
      </c>
      <c r="U4628">
        <v>0</v>
      </c>
      <c r="V4628">
        <f t="shared" si="1165"/>
        <v>0.39176607113979911</v>
      </c>
      <c r="W4628">
        <f t="shared" si="1166"/>
        <v>0.59670777257885754</v>
      </c>
      <c r="X4628">
        <f t="shared" si="1167"/>
        <v>0.15348065449631415</v>
      </c>
      <c r="Y4628">
        <f t="shared" si="1168"/>
        <v>1</v>
      </c>
      <c r="Z4628" t="s">
        <v>4660</v>
      </c>
    </row>
    <row r="4629" spans="1:26" x14ac:dyDescent="0.25">
      <c r="A4629" t="s">
        <v>26</v>
      </c>
      <c r="B4629" t="s">
        <v>33</v>
      </c>
      <c r="C4629" t="s">
        <v>35</v>
      </c>
      <c r="D4629">
        <v>1</v>
      </c>
      <c r="F4629">
        <v>1</v>
      </c>
      <c r="G4629">
        <v>89.6</v>
      </c>
      <c r="H4629">
        <f t="shared" si="1153"/>
        <v>0</v>
      </c>
      <c r="I4629">
        <f t="shared" si="1154"/>
        <v>1</v>
      </c>
      <c r="J4629">
        <f t="shared" si="1155"/>
        <v>0</v>
      </c>
      <c r="K4629">
        <f t="shared" si="1156"/>
        <v>1</v>
      </c>
      <c r="L4629">
        <f t="shared" si="1157"/>
        <v>0</v>
      </c>
      <c r="M4629">
        <f t="shared" si="1158"/>
        <v>1</v>
      </c>
      <c r="N4629">
        <f t="shared" si="1159"/>
        <v>0</v>
      </c>
      <c r="O4629">
        <f t="shared" si="1160"/>
        <v>0</v>
      </c>
      <c r="P4629">
        <v>63</v>
      </c>
      <c r="Q4629">
        <f t="shared" si="1161"/>
        <v>0</v>
      </c>
      <c r="R4629">
        <f t="shared" si="1162"/>
        <v>0</v>
      </c>
      <c r="S4629">
        <f t="shared" si="1163"/>
        <v>0</v>
      </c>
      <c r="T4629">
        <f t="shared" si="1164"/>
        <v>1</v>
      </c>
      <c r="U4629">
        <v>0</v>
      </c>
      <c r="V4629">
        <f t="shared" si="1165"/>
        <v>0.40231793370868474</v>
      </c>
      <c r="W4629">
        <f t="shared" si="1166"/>
        <v>0.59924444098015683</v>
      </c>
      <c r="X4629">
        <f t="shared" si="1167"/>
        <v>0.16185971978362565</v>
      </c>
      <c r="Y4629">
        <f t="shared" si="1168"/>
        <v>1</v>
      </c>
      <c r="Z4629" t="s">
        <v>4661</v>
      </c>
    </row>
    <row r="4630" spans="1:26" x14ac:dyDescent="0.25">
      <c r="A4630" t="s">
        <v>29</v>
      </c>
      <c r="B4630" t="s">
        <v>38</v>
      </c>
      <c r="C4630" t="s">
        <v>35</v>
      </c>
      <c r="D4630">
        <v>0</v>
      </c>
      <c r="F4630">
        <v>1</v>
      </c>
      <c r="G4630">
        <v>116.6</v>
      </c>
      <c r="H4630">
        <f t="shared" si="1153"/>
        <v>1</v>
      </c>
      <c r="I4630">
        <f t="shared" si="1154"/>
        <v>0</v>
      </c>
      <c r="J4630">
        <f t="shared" si="1155"/>
        <v>0</v>
      </c>
      <c r="K4630">
        <f t="shared" si="1156"/>
        <v>1</v>
      </c>
      <c r="L4630">
        <f t="shared" si="1157"/>
        <v>0</v>
      </c>
      <c r="M4630">
        <f t="shared" si="1158"/>
        <v>0</v>
      </c>
      <c r="N4630">
        <f t="shared" si="1159"/>
        <v>1</v>
      </c>
      <c r="O4630">
        <f t="shared" si="1160"/>
        <v>0</v>
      </c>
      <c r="P4630">
        <v>60</v>
      </c>
      <c r="Q4630">
        <f t="shared" si="1161"/>
        <v>0</v>
      </c>
      <c r="R4630">
        <f t="shared" si="1162"/>
        <v>0</v>
      </c>
      <c r="S4630">
        <f t="shared" si="1163"/>
        <v>1</v>
      </c>
      <c r="T4630">
        <f t="shared" si="1164"/>
        <v>0</v>
      </c>
      <c r="U4630">
        <v>0</v>
      </c>
      <c r="V4630">
        <f t="shared" si="1165"/>
        <v>0.16809441205928238</v>
      </c>
      <c r="W4630">
        <f t="shared" si="1166"/>
        <v>0.54192493117346618</v>
      </c>
      <c r="X4630">
        <f t="shared" si="1167"/>
        <v>2.8255731365555817E-2</v>
      </c>
      <c r="Y4630">
        <f t="shared" si="1168"/>
        <v>0</v>
      </c>
      <c r="Z4630" t="s">
        <v>4662</v>
      </c>
    </row>
    <row r="4631" spans="1:26" x14ac:dyDescent="0.25">
      <c r="A4631" t="s">
        <v>26</v>
      </c>
      <c r="B4631" t="s">
        <v>33</v>
      </c>
      <c r="C4631" t="s">
        <v>25</v>
      </c>
      <c r="D4631">
        <v>0</v>
      </c>
      <c r="F4631">
        <v>1</v>
      </c>
      <c r="G4631">
        <v>54.2</v>
      </c>
      <c r="H4631">
        <f t="shared" si="1153"/>
        <v>1</v>
      </c>
      <c r="I4631">
        <f t="shared" si="1154"/>
        <v>0</v>
      </c>
      <c r="J4631">
        <f t="shared" si="1155"/>
        <v>1</v>
      </c>
      <c r="K4631">
        <f t="shared" si="1156"/>
        <v>0</v>
      </c>
      <c r="L4631">
        <f t="shared" si="1157"/>
        <v>0</v>
      </c>
      <c r="M4631">
        <f t="shared" si="1158"/>
        <v>1</v>
      </c>
      <c r="N4631">
        <f t="shared" si="1159"/>
        <v>0</v>
      </c>
      <c r="O4631">
        <f t="shared" si="1160"/>
        <v>0</v>
      </c>
      <c r="P4631">
        <v>12</v>
      </c>
      <c r="Q4631">
        <f t="shared" si="1161"/>
        <v>0</v>
      </c>
      <c r="R4631">
        <f t="shared" si="1162"/>
        <v>0</v>
      </c>
      <c r="S4631">
        <f t="shared" si="1163"/>
        <v>0</v>
      </c>
      <c r="T4631">
        <f t="shared" si="1164"/>
        <v>1</v>
      </c>
      <c r="U4631">
        <v>0</v>
      </c>
      <c r="V4631">
        <f t="shared" si="1165"/>
        <v>0.34226420282536552</v>
      </c>
      <c r="W4631">
        <f t="shared" si="1166"/>
        <v>0.58474041981345404</v>
      </c>
      <c r="X4631">
        <f t="shared" si="1167"/>
        <v>0.11714478453568294</v>
      </c>
      <c r="Y4631">
        <f t="shared" si="1168"/>
        <v>1</v>
      </c>
      <c r="Z4631" t="s">
        <v>4663</v>
      </c>
    </row>
    <row r="4632" spans="1:26" x14ac:dyDescent="0.25">
      <c r="A4632" t="s">
        <v>26</v>
      </c>
      <c r="B4632" t="s">
        <v>30</v>
      </c>
      <c r="C4632" t="s">
        <v>23</v>
      </c>
      <c r="D4632">
        <v>0</v>
      </c>
      <c r="F4632">
        <v>1</v>
      </c>
      <c r="G4632">
        <v>19.3</v>
      </c>
      <c r="H4632">
        <f t="shared" si="1153"/>
        <v>1</v>
      </c>
      <c r="I4632">
        <f t="shared" si="1154"/>
        <v>0</v>
      </c>
      <c r="J4632">
        <f t="shared" si="1155"/>
        <v>0</v>
      </c>
      <c r="K4632">
        <f t="shared" si="1156"/>
        <v>0</v>
      </c>
      <c r="L4632">
        <f t="shared" si="1157"/>
        <v>1</v>
      </c>
      <c r="M4632">
        <f t="shared" si="1158"/>
        <v>1</v>
      </c>
      <c r="N4632">
        <f t="shared" si="1159"/>
        <v>0</v>
      </c>
      <c r="O4632">
        <f t="shared" si="1160"/>
        <v>0</v>
      </c>
      <c r="P4632">
        <v>13</v>
      </c>
      <c r="Q4632">
        <f t="shared" si="1161"/>
        <v>0</v>
      </c>
      <c r="R4632">
        <f t="shared" si="1162"/>
        <v>1</v>
      </c>
      <c r="S4632">
        <f t="shared" si="1163"/>
        <v>0</v>
      </c>
      <c r="T4632">
        <f t="shared" si="1164"/>
        <v>0</v>
      </c>
      <c r="U4632">
        <v>0</v>
      </c>
      <c r="V4632">
        <f t="shared" si="1165"/>
        <v>0.25912495972248661</v>
      </c>
      <c r="W4632">
        <f t="shared" si="1166"/>
        <v>0.5644211753677435</v>
      </c>
      <c r="X4632">
        <f t="shared" si="1167"/>
        <v>6.7145744751180306E-2</v>
      </c>
      <c r="Y4632">
        <f t="shared" si="1168"/>
        <v>0</v>
      </c>
      <c r="Z4632" t="s">
        <v>4664</v>
      </c>
    </row>
    <row r="4633" spans="1:26" x14ac:dyDescent="0.25">
      <c r="A4633" t="s">
        <v>26</v>
      </c>
      <c r="B4633" t="s">
        <v>30</v>
      </c>
      <c r="C4633" t="s">
        <v>25</v>
      </c>
      <c r="D4633">
        <v>0</v>
      </c>
      <c r="F4633">
        <v>1</v>
      </c>
      <c r="G4633">
        <v>65.05</v>
      </c>
      <c r="H4633">
        <f t="shared" si="1153"/>
        <v>1</v>
      </c>
      <c r="I4633">
        <f t="shared" si="1154"/>
        <v>0</v>
      </c>
      <c r="J4633">
        <f t="shared" si="1155"/>
        <v>1</v>
      </c>
      <c r="K4633">
        <f t="shared" si="1156"/>
        <v>0</v>
      </c>
      <c r="L4633">
        <f t="shared" si="1157"/>
        <v>0</v>
      </c>
      <c r="M4633">
        <f t="shared" si="1158"/>
        <v>1</v>
      </c>
      <c r="N4633">
        <f t="shared" si="1159"/>
        <v>0</v>
      </c>
      <c r="O4633">
        <f t="shared" si="1160"/>
        <v>0</v>
      </c>
      <c r="P4633">
        <v>22</v>
      </c>
      <c r="Q4633">
        <f t="shared" si="1161"/>
        <v>0</v>
      </c>
      <c r="R4633">
        <f t="shared" si="1162"/>
        <v>1</v>
      </c>
      <c r="S4633">
        <f t="shared" si="1163"/>
        <v>0</v>
      </c>
      <c r="T4633">
        <f t="shared" si="1164"/>
        <v>0</v>
      </c>
      <c r="U4633">
        <v>0</v>
      </c>
      <c r="V4633">
        <f t="shared" si="1165"/>
        <v>0.36404312331789562</v>
      </c>
      <c r="W4633">
        <f t="shared" si="1166"/>
        <v>0.59001880665397499</v>
      </c>
      <c r="X4633">
        <f t="shared" si="1167"/>
        <v>0.13252739563504856</v>
      </c>
      <c r="Y4633">
        <f t="shared" si="1168"/>
        <v>1</v>
      </c>
      <c r="Z4633" t="s">
        <v>4665</v>
      </c>
    </row>
    <row r="4634" spans="1:26" x14ac:dyDescent="0.25">
      <c r="A4634" t="s">
        <v>26</v>
      </c>
      <c r="B4634" t="s">
        <v>27</v>
      </c>
      <c r="C4634" t="s">
        <v>35</v>
      </c>
      <c r="D4634">
        <v>0</v>
      </c>
      <c r="F4634">
        <v>1</v>
      </c>
      <c r="G4634">
        <v>92.5</v>
      </c>
      <c r="H4634">
        <f t="shared" si="1153"/>
        <v>1</v>
      </c>
      <c r="I4634">
        <f t="shared" si="1154"/>
        <v>0</v>
      </c>
      <c r="J4634">
        <f t="shared" si="1155"/>
        <v>0</v>
      </c>
      <c r="K4634">
        <f t="shared" si="1156"/>
        <v>1</v>
      </c>
      <c r="L4634">
        <f t="shared" si="1157"/>
        <v>0</v>
      </c>
      <c r="M4634">
        <f t="shared" si="1158"/>
        <v>1</v>
      </c>
      <c r="N4634">
        <f t="shared" si="1159"/>
        <v>0</v>
      </c>
      <c r="O4634">
        <f t="shared" si="1160"/>
        <v>0</v>
      </c>
      <c r="P4634">
        <v>5</v>
      </c>
      <c r="Q4634">
        <f t="shared" si="1161"/>
        <v>1</v>
      </c>
      <c r="R4634">
        <f t="shared" si="1162"/>
        <v>0</v>
      </c>
      <c r="S4634">
        <f t="shared" si="1163"/>
        <v>0</v>
      </c>
      <c r="T4634">
        <f t="shared" si="1164"/>
        <v>0</v>
      </c>
      <c r="U4634">
        <v>1</v>
      </c>
      <c r="V4634">
        <f t="shared" si="1165"/>
        <v>0.53874436888337396</v>
      </c>
      <c r="W4634">
        <f t="shared" si="1166"/>
        <v>0.63152027762361673</v>
      </c>
      <c r="X4634">
        <f t="shared" si="1167"/>
        <v>0.21275675723679699</v>
      </c>
      <c r="Y4634">
        <f t="shared" si="1168"/>
        <v>1</v>
      </c>
      <c r="Z4634" t="s">
        <v>4666</v>
      </c>
    </row>
    <row r="4635" spans="1:26" x14ac:dyDescent="0.25">
      <c r="A4635" t="s">
        <v>26</v>
      </c>
      <c r="B4635" t="s">
        <v>30</v>
      </c>
      <c r="C4635" t="s">
        <v>23</v>
      </c>
      <c r="D4635">
        <v>0</v>
      </c>
      <c r="F4635">
        <v>1</v>
      </c>
      <c r="G4635">
        <v>19.45</v>
      </c>
      <c r="H4635">
        <f t="shared" si="1153"/>
        <v>1</v>
      </c>
      <c r="I4635">
        <f t="shared" si="1154"/>
        <v>0</v>
      </c>
      <c r="J4635">
        <f t="shared" si="1155"/>
        <v>0</v>
      </c>
      <c r="K4635">
        <f t="shared" si="1156"/>
        <v>0</v>
      </c>
      <c r="L4635">
        <f t="shared" si="1157"/>
        <v>1</v>
      </c>
      <c r="M4635">
        <f t="shared" si="1158"/>
        <v>1</v>
      </c>
      <c r="N4635">
        <f t="shared" si="1159"/>
        <v>0</v>
      </c>
      <c r="O4635">
        <f t="shared" si="1160"/>
        <v>0</v>
      </c>
      <c r="P4635">
        <v>1</v>
      </c>
      <c r="Q4635">
        <f t="shared" si="1161"/>
        <v>0</v>
      </c>
      <c r="R4635">
        <f t="shared" si="1162"/>
        <v>1</v>
      </c>
      <c r="S4635">
        <f t="shared" si="1163"/>
        <v>0</v>
      </c>
      <c r="T4635">
        <f t="shared" si="1164"/>
        <v>0</v>
      </c>
      <c r="U4635">
        <v>1</v>
      </c>
      <c r="V4635">
        <f t="shared" si="1165"/>
        <v>0.2593588180344466</v>
      </c>
      <c r="W4635">
        <f t="shared" si="1166"/>
        <v>0.56447866854677642</v>
      </c>
      <c r="X4635">
        <f t="shared" si="1167"/>
        <v>0.54854936042333202</v>
      </c>
      <c r="Y4635">
        <f t="shared" si="1168"/>
        <v>0</v>
      </c>
      <c r="Z4635" t="s">
        <v>4667</v>
      </c>
    </row>
    <row r="4636" spans="1:26" x14ac:dyDescent="0.25">
      <c r="A4636" t="s">
        <v>45</v>
      </c>
      <c r="B4636" t="s">
        <v>33</v>
      </c>
      <c r="C4636" t="s">
        <v>23</v>
      </c>
      <c r="D4636">
        <v>0</v>
      </c>
      <c r="F4636">
        <v>1</v>
      </c>
      <c r="G4636">
        <v>24.05</v>
      </c>
      <c r="H4636">
        <f t="shared" si="1153"/>
        <v>1</v>
      </c>
      <c r="I4636">
        <f t="shared" si="1154"/>
        <v>0</v>
      </c>
      <c r="J4636">
        <f t="shared" si="1155"/>
        <v>0</v>
      </c>
      <c r="K4636">
        <f t="shared" si="1156"/>
        <v>0</v>
      </c>
      <c r="L4636">
        <f t="shared" si="1157"/>
        <v>1</v>
      </c>
      <c r="M4636">
        <f t="shared" si="1158"/>
        <v>0</v>
      </c>
      <c r="N4636">
        <f t="shared" si="1159"/>
        <v>0</v>
      </c>
      <c r="O4636">
        <f t="shared" si="1160"/>
        <v>1</v>
      </c>
      <c r="P4636">
        <v>72</v>
      </c>
      <c r="Q4636">
        <f t="shared" si="1161"/>
        <v>0</v>
      </c>
      <c r="R4636">
        <f t="shared" si="1162"/>
        <v>0</v>
      </c>
      <c r="S4636">
        <f t="shared" si="1163"/>
        <v>0</v>
      </c>
      <c r="T4636">
        <f t="shared" si="1164"/>
        <v>1</v>
      </c>
      <c r="U4636">
        <v>0</v>
      </c>
      <c r="V4636">
        <f t="shared" si="1165"/>
        <v>-6.4858431650051757E-2</v>
      </c>
      <c r="W4636">
        <f t="shared" si="1166"/>
        <v>0.4837910737500758</v>
      </c>
      <c r="X4636">
        <f t="shared" si="1167"/>
        <v>4.2066161561044356E-3</v>
      </c>
      <c r="Y4636">
        <f t="shared" si="1168"/>
        <v>0</v>
      </c>
      <c r="Z4636" t="s">
        <v>4668</v>
      </c>
    </row>
    <row r="4637" spans="1:26" x14ac:dyDescent="0.25">
      <c r="A4637" t="s">
        <v>26</v>
      </c>
      <c r="B4637" t="s">
        <v>33</v>
      </c>
      <c r="C4637" t="s">
        <v>23</v>
      </c>
      <c r="D4637">
        <v>0</v>
      </c>
      <c r="F4637">
        <v>1</v>
      </c>
      <c r="G4637">
        <v>18.75</v>
      </c>
      <c r="H4637">
        <f t="shared" si="1153"/>
        <v>1</v>
      </c>
      <c r="I4637">
        <f t="shared" si="1154"/>
        <v>0</v>
      </c>
      <c r="J4637">
        <f t="shared" si="1155"/>
        <v>0</v>
      </c>
      <c r="K4637">
        <f t="shared" si="1156"/>
        <v>0</v>
      </c>
      <c r="L4637">
        <f t="shared" si="1157"/>
        <v>1</v>
      </c>
      <c r="M4637">
        <f t="shared" si="1158"/>
        <v>1</v>
      </c>
      <c r="N4637">
        <f t="shared" si="1159"/>
        <v>0</v>
      </c>
      <c r="O4637">
        <f t="shared" si="1160"/>
        <v>0</v>
      </c>
      <c r="P4637">
        <v>2</v>
      </c>
      <c r="Q4637">
        <f t="shared" si="1161"/>
        <v>0</v>
      </c>
      <c r="R4637">
        <f t="shared" si="1162"/>
        <v>0</v>
      </c>
      <c r="S4637">
        <f t="shared" si="1163"/>
        <v>0</v>
      </c>
      <c r="T4637">
        <f t="shared" si="1164"/>
        <v>1</v>
      </c>
      <c r="U4637">
        <v>0</v>
      </c>
      <c r="V4637">
        <f t="shared" si="1165"/>
        <v>0.25826747924529986</v>
      </c>
      <c r="W4637">
        <f t="shared" si="1166"/>
        <v>0.56421035223481353</v>
      </c>
      <c r="X4637">
        <f t="shared" si="1167"/>
        <v>6.6702090835721387E-2</v>
      </c>
      <c r="Y4637">
        <f t="shared" si="1168"/>
        <v>0</v>
      </c>
      <c r="Z4637" t="s">
        <v>4669</v>
      </c>
    </row>
    <row r="4638" spans="1:26" x14ac:dyDescent="0.25">
      <c r="A4638" t="s">
        <v>45</v>
      </c>
      <c r="B4638" t="s">
        <v>33</v>
      </c>
      <c r="C4638" t="s">
        <v>23</v>
      </c>
      <c r="D4638">
        <v>0</v>
      </c>
      <c r="F4638">
        <v>1</v>
      </c>
      <c r="G4638">
        <v>20.149999999999999</v>
      </c>
      <c r="H4638">
        <f t="shared" si="1153"/>
        <v>1</v>
      </c>
      <c r="I4638">
        <f t="shared" si="1154"/>
        <v>0</v>
      </c>
      <c r="J4638">
        <f t="shared" si="1155"/>
        <v>0</v>
      </c>
      <c r="K4638">
        <f t="shared" si="1156"/>
        <v>0</v>
      </c>
      <c r="L4638">
        <f t="shared" si="1157"/>
        <v>1</v>
      </c>
      <c r="M4638">
        <f t="shared" si="1158"/>
        <v>0</v>
      </c>
      <c r="N4638">
        <f t="shared" si="1159"/>
        <v>0</v>
      </c>
      <c r="O4638">
        <f t="shared" si="1160"/>
        <v>1</v>
      </c>
      <c r="P4638">
        <v>40</v>
      </c>
      <c r="Q4638">
        <f t="shared" si="1161"/>
        <v>0</v>
      </c>
      <c r="R4638">
        <f t="shared" si="1162"/>
        <v>0</v>
      </c>
      <c r="S4638">
        <f t="shared" si="1163"/>
        <v>0</v>
      </c>
      <c r="T4638">
        <f t="shared" si="1164"/>
        <v>1</v>
      </c>
      <c r="U4638">
        <v>0</v>
      </c>
      <c r="V4638">
        <f t="shared" si="1165"/>
        <v>-7.0938747761012139E-2</v>
      </c>
      <c r="W4638">
        <f t="shared" si="1166"/>
        <v>0.48227274651655361</v>
      </c>
      <c r="X4638">
        <f t="shared" si="1167"/>
        <v>5.0323059339005046E-3</v>
      </c>
      <c r="Y4638">
        <f t="shared" si="1168"/>
        <v>0</v>
      </c>
      <c r="Z4638" t="s">
        <v>4670</v>
      </c>
    </row>
    <row r="4639" spans="1:26" x14ac:dyDescent="0.25">
      <c r="A4639" t="s">
        <v>29</v>
      </c>
      <c r="B4639" t="s">
        <v>33</v>
      </c>
      <c r="C4639" t="s">
        <v>23</v>
      </c>
      <c r="D4639">
        <v>0</v>
      </c>
      <c r="F4639">
        <v>1</v>
      </c>
      <c r="G4639">
        <v>20</v>
      </c>
      <c r="H4639">
        <f t="shared" si="1153"/>
        <v>1</v>
      </c>
      <c r="I4639">
        <f t="shared" si="1154"/>
        <v>0</v>
      </c>
      <c r="J4639">
        <f t="shared" si="1155"/>
        <v>0</v>
      </c>
      <c r="K4639">
        <f t="shared" si="1156"/>
        <v>0</v>
      </c>
      <c r="L4639">
        <f t="shared" si="1157"/>
        <v>1</v>
      </c>
      <c r="M4639">
        <f t="shared" si="1158"/>
        <v>0</v>
      </c>
      <c r="N4639">
        <f t="shared" si="1159"/>
        <v>1</v>
      </c>
      <c r="O4639">
        <f t="shared" si="1160"/>
        <v>0</v>
      </c>
      <c r="P4639">
        <v>44</v>
      </c>
      <c r="Q4639">
        <f t="shared" si="1161"/>
        <v>0</v>
      </c>
      <c r="R4639">
        <f t="shared" si="1162"/>
        <v>0</v>
      </c>
      <c r="S4639">
        <f t="shared" si="1163"/>
        <v>0</v>
      </c>
      <c r="T4639">
        <f t="shared" si="1164"/>
        <v>1</v>
      </c>
      <c r="U4639">
        <v>0</v>
      </c>
      <c r="V4639">
        <f t="shared" si="1165"/>
        <v>2.452899074486585E-3</v>
      </c>
      <c r="W4639">
        <f t="shared" si="1166"/>
        <v>0.5006132244611553</v>
      </c>
      <c r="X4639">
        <f t="shared" si="1167"/>
        <v>6.0167138696171454E-6</v>
      </c>
      <c r="Y4639">
        <f t="shared" si="1168"/>
        <v>0</v>
      </c>
      <c r="Z4639" t="s">
        <v>4671</v>
      </c>
    </row>
    <row r="4640" spans="1:26" x14ac:dyDescent="0.25">
      <c r="A4640" t="s">
        <v>29</v>
      </c>
      <c r="B4640" t="s">
        <v>33</v>
      </c>
      <c r="C4640" t="s">
        <v>25</v>
      </c>
      <c r="D4640">
        <v>1</v>
      </c>
      <c r="F4640">
        <v>1</v>
      </c>
      <c r="G4640">
        <v>71</v>
      </c>
      <c r="H4640">
        <f t="shared" si="1153"/>
        <v>0</v>
      </c>
      <c r="I4640">
        <f t="shared" si="1154"/>
        <v>1</v>
      </c>
      <c r="J4640">
        <f t="shared" si="1155"/>
        <v>1</v>
      </c>
      <c r="K4640">
        <f t="shared" si="1156"/>
        <v>0</v>
      </c>
      <c r="L4640">
        <f t="shared" si="1157"/>
        <v>0</v>
      </c>
      <c r="M4640">
        <f t="shared" si="1158"/>
        <v>0</v>
      </c>
      <c r="N4640">
        <f t="shared" si="1159"/>
        <v>1</v>
      </c>
      <c r="O4640">
        <f t="shared" si="1160"/>
        <v>0</v>
      </c>
      <c r="P4640">
        <v>71</v>
      </c>
      <c r="Q4640">
        <f t="shared" si="1161"/>
        <v>0</v>
      </c>
      <c r="R4640">
        <f t="shared" si="1162"/>
        <v>0</v>
      </c>
      <c r="S4640">
        <f t="shared" si="1163"/>
        <v>0</v>
      </c>
      <c r="T4640">
        <f t="shared" si="1164"/>
        <v>1</v>
      </c>
      <c r="U4640">
        <v>0</v>
      </c>
      <c r="V4640">
        <f t="shared" si="1165"/>
        <v>0.10186465448419356</v>
      </c>
      <c r="W4640">
        <f t="shared" si="1166"/>
        <v>0.52544416583825648</v>
      </c>
      <c r="X4640">
        <f t="shared" si="1167"/>
        <v>1.0376407833184135E-2</v>
      </c>
      <c r="Y4640">
        <f t="shared" si="1168"/>
        <v>0</v>
      </c>
      <c r="Z4640" t="s">
        <v>4672</v>
      </c>
    </row>
    <row r="4641" spans="1:26" x14ac:dyDescent="0.25">
      <c r="A4641" t="s">
        <v>26</v>
      </c>
      <c r="B4641" t="s">
        <v>27</v>
      </c>
      <c r="C4641" t="s">
        <v>35</v>
      </c>
      <c r="D4641">
        <v>0</v>
      </c>
      <c r="F4641">
        <v>1</v>
      </c>
      <c r="G4641">
        <v>75.55</v>
      </c>
      <c r="H4641">
        <f t="shared" si="1153"/>
        <v>1</v>
      </c>
      <c r="I4641">
        <f t="shared" si="1154"/>
        <v>0</v>
      </c>
      <c r="J4641">
        <f t="shared" si="1155"/>
        <v>0</v>
      </c>
      <c r="K4641">
        <f t="shared" si="1156"/>
        <v>1</v>
      </c>
      <c r="L4641">
        <f t="shared" si="1157"/>
        <v>0</v>
      </c>
      <c r="M4641">
        <f t="shared" si="1158"/>
        <v>1</v>
      </c>
      <c r="N4641">
        <f t="shared" si="1159"/>
        <v>0</v>
      </c>
      <c r="O4641">
        <f t="shared" si="1160"/>
        <v>0</v>
      </c>
      <c r="P4641">
        <v>2</v>
      </c>
      <c r="Q4641">
        <f t="shared" si="1161"/>
        <v>1</v>
      </c>
      <c r="R4641">
        <f t="shared" si="1162"/>
        <v>0</v>
      </c>
      <c r="S4641">
        <f t="shared" si="1163"/>
        <v>0</v>
      </c>
      <c r="T4641">
        <f t="shared" si="1164"/>
        <v>0</v>
      </c>
      <c r="U4641">
        <v>1</v>
      </c>
      <c r="V4641">
        <f t="shared" si="1165"/>
        <v>0.53087299799695054</v>
      </c>
      <c r="W4641">
        <f t="shared" si="1166"/>
        <v>0.62968670186379272</v>
      </c>
      <c r="X4641">
        <f t="shared" si="1167"/>
        <v>0.22008014400836917</v>
      </c>
      <c r="Y4641">
        <f t="shared" si="1168"/>
        <v>1</v>
      </c>
      <c r="Z4641" t="s">
        <v>4673</v>
      </c>
    </row>
    <row r="4642" spans="1:26" x14ac:dyDescent="0.25">
      <c r="A4642" t="s">
        <v>26</v>
      </c>
      <c r="B4642" t="s">
        <v>27</v>
      </c>
      <c r="C4642" t="s">
        <v>35</v>
      </c>
      <c r="D4642">
        <v>1</v>
      </c>
      <c r="F4642">
        <v>1</v>
      </c>
      <c r="G4642">
        <v>93.6</v>
      </c>
      <c r="H4642">
        <f t="shared" si="1153"/>
        <v>0</v>
      </c>
      <c r="I4642">
        <f t="shared" si="1154"/>
        <v>1</v>
      </c>
      <c r="J4642">
        <f t="shared" si="1155"/>
        <v>0</v>
      </c>
      <c r="K4642">
        <f t="shared" si="1156"/>
        <v>1</v>
      </c>
      <c r="L4642">
        <f t="shared" si="1157"/>
        <v>0</v>
      </c>
      <c r="M4642">
        <f t="shared" si="1158"/>
        <v>1</v>
      </c>
      <c r="N4642">
        <f t="shared" si="1159"/>
        <v>0</v>
      </c>
      <c r="O4642">
        <f t="shared" si="1160"/>
        <v>0</v>
      </c>
      <c r="P4642">
        <v>26</v>
      </c>
      <c r="Q4642">
        <f t="shared" si="1161"/>
        <v>1</v>
      </c>
      <c r="R4642">
        <f t="shared" si="1162"/>
        <v>0</v>
      </c>
      <c r="S4642">
        <f t="shared" si="1163"/>
        <v>0</v>
      </c>
      <c r="T4642">
        <f t="shared" si="1164"/>
        <v>0</v>
      </c>
      <c r="U4642">
        <v>0</v>
      </c>
      <c r="V4642">
        <f t="shared" si="1165"/>
        <v>0.54532249909850306</v>
      </c>
      <c r="W4642">
        <f t="shared" si="1166"/>
        <v>0.63304969571860847</v>
      </c>
      <c r="X4642">
        <f t="shared" si="1167"/>
        <v>0.29737662802303688</v>
      </c>
      <c r="Y4642">
        <f t="shared" si="1168"/>
        <v>1</v>
      </c>
      <c r="Z4642" t="s">
        <v>4674</v>
      </c>
    </row>
    <row r="4643" spans="1:26" x14ac:dyDescent="0.25">
      <c r="A4643" t="s">
        <v>26</v>
      </c>
      <c r="B4643" t="s">
        <v>27</v>
      </c>
      <c r="C4643" t="s">
        <v>35</v>
      </c>
      <c r="D4643">
        <v>0</v>
      </c>
      <c r="F4643">
        <v>1</v>
      </c>
      <c r="G4643">
        <v>70</v>
      </c>
      <c r="H4643">
        <f t="shared" si="1153"/>
        <v>1</v>
      </c>
      <c r="I4643">
        <f t="shared" si="1154"/>
        <v>0</v>
      </c>
      <c r="J4643">
        <f t="shared" si="1155"/>
        <v>0</v>
      </c>
      <c r="K4643">
        <f t="shared" si="1156"/>
        <v>1</v>
      </c>
      <c r="L4643">
        <f t="shared" si="1157"/>
        <v>0</v>
      </c>
      <c r="M4643">
        <f t="shared" si="1158"/>
        <v>1</v>
      </c>
      <c r="N4643">
        <f t="shared" si="1159"/>
        <v>0</v>
      </c>
      <c r="O4643">
        <f t="shared" si="1160"/>
        <v>0</v>
      </c>
      <c r="P4643">
        <v>1</v>
      </c>
      <c r="Q4643">
        <f t="shared" si="1161"/>
        <v>1</v>
      </c>
      <c r="R4643">
        <f t="shared" si="1162"/>
        <v>0</v>
      </c>
      <c r="S4643">
        <f t="shared" si="1163"/>
        <v>0</v>
      </c>
      <c r="T4643">
        <f t="shared" si="1164"/>
        <v>0</v>
      </c>
      <c r="U4643">
        <v>1</v>
      </c>
      <c r="V4643">
        <f t="shared" si="1165"/>
        <v>0.50366562208937171</v>
      </c>
      <c r="W4643">
        <f t="shared" si="1166"/>
        <v>0.62332037852103084</v>
      </c>
      <c r="X4643">
        <f t="shared" si="1167"/>
        <v>0.24634781469593037</v>
      </c>
      <c r="Y4643">
        <f t="shared" si="1168"/>
        <v>1</v>
      </c>
      <c r="Z4643" t="s">
        <v>4675</v>
      </c>
    </row>
    <row r="4644" spans="1:26" x14ac:dyDescent="0.25">
      <c r="A4644" t="s">
        <v>26</v>
      </c>
      <c r="B4644" t="s">
        <v>30</v>
      </c>
      <c r="C4644" t="s">
        <v>25</v>
      </c>
      <c r="D4644">
        <v>0</v>
      </c>
      <c r="F4644">
        <v>1</v>
      </c>
      <c r="G4644">
        <v>24.4</v>
      </c>
      <c r="H4644">
        <f t="shared" si="1153"/>
        <v>1</v>
      </c>
      <c r="I4644">
        <f t="shared" si="1154"/>
        <v>0</v>
      </c>
      <c r="J4644">
        <f t="shared" si="1155"/>
        <v>1</v>
      </c>
      <c r="K4644">
        <f t="shared" si="1156"/>
        <v>0</v>
      </c>
      <c r="L4644">
        <f t="shared" si="1157"/>
        <v>0</v>
      </c>
      <c r="M4644">
        <f t="shared" si="1158"/>
        <v>1</v>
      </c>
      <c r="N4644">
        <f t="shared" si="1159"/>
        <v>0</v>
      </c>
      <c r="O4644">
        <f t="shared" si="1160"/>
        <v>0</v>
      </c>
      <c r="P4644">
        <v>1</v>
      </c>
      <c r="Q4644">
        <f t="shared" si="1161"/>
        <v>0</v>
      </c>
      <c r="R4644">
        <f t="shared" si="1162"/>
        <v>1</v>
      </c>
      <c r="S4644">
        <f t="shared" si="1163"/>
        <v>0</v>
      </c>
      <c r="T4644">
        <f t="shared" si="1164"/>
        <v>0</v>
      </c>
      <c r="U4644">
        <v>0</v>
      </c>
      <c r="V4644">
        <f t="shared" si="1165"/>
        <v>0.29580435151597589</v>
      </c>
      <c r="W4644">
        <f t="shared" si="1166"/>
        <v>0.57341653672275894</v>
      </c>
      <c r="X4644">
        <f t="shared" si="1167"/>
        <v>8.7500214375787033E-2</v>
      </c>
      <c r="Y4644">
        <f t="shared" si="1168"/>
        <v>0</v>
      </c>
      <c r="Z4644" t="s">
        <v>4676</v>
      </c>
    </row>
    <row r="4645" spans="1:26" x14ac:dyDescent="0.25">
      <c r="A4645" t="s">
        <v>45</v>
      </c>
      <c r="B4645" t="s">
        <v>33</v>
      </c>
      <c r="C4645" t="s">
        <v>25</v>
      </c>
      <c r="D4645">
        <v>0</v>
      </c>
      <c r="F4645">
        <v>1</v>
      </c>
      <c r="G4645">
        <v>74.8</v>
      </c>
      <c r="H4645">
        <f t="shared" si="1153"/>
        <v>1</v>
      </c>
      <c r="I4645">
        <f t="shared" si="1154"/>
        <v>0</v>
      </c>
      <c r="J4645">
        <f t="shared" si="1155"/>
        <v>1</v>
      </c>
      <c r="K4645">
        <f t="shared" si="1156"/>
        <v>0</v>
      </c>
      <c r="L4645">
        <f t="shared" si="1157"/>
        <v>0</v>
      </c>
      <c r="M4645">
        <f t="shared" si="1158"/>
        <v>0</v>
      </c>
      <c r="N4645">
        <f t="shared" si="1159"/>
        <v>0</v>
      </c>
      <c r="O4645">
        <f t="shared" si="1160"/>
        <v>1</v>
      </c>
      <c r="P4645">
        <v>65</v>
      </c>
      <c r="Q4645">
        <f t="shared" si="1161"/>
        <v>0</v>
      </c>
      <c r="R4645">
        <f t="shared" si="1162"/>
        <v>0</v>
      </c>
      <c r="S4645">
        <f t="shared" si="1163"/>
        <v>0</v>
      </c>
      <c r="T4645">
        <f t="shared" si="1164"/>
        <v>1</v>
      </c>
      <c r="U4645">
        <v>1</v>
      </c>
      <c r="V4645">
        <f t="shared" si="1165"/>
        <v>4.2991839749935395E-2</v>
      </c>
      <c r="W4645">
        <f t="shared" si="1166"/>
        <v>0.51074630479041028</v>
      </c>
      <c r="X4645">
        <f t="shared" si="1167"/>
        <v>0.91586461878521341</v>
      </c>
      <c r="Y4645">
        <f t="shared" si="1168"/>
        <v>0</v>
      </c>
      <c r="Z4645" t="s">
        <v>4677</v>
      </c>
    </row>
    <row r="4646" spans="1:26" x14ac:dyDescent="0.25">
      <c r="A4646" t="s">
        <v>26</v>
      </c>
      <c r="B4646" t="s">
        <v>30</v>
      </c>
      <c r="C4646" t="s">
        <v>25</v>
      </c>
      <c r="D4646">
        <v>0</v>
      </c>
      <c r="F4646">
        <v>1</v>
      </c>
      <c r="G4646">
        <v>65.25</v>
      </c>
      <c r="H4646">
        <f t="shared" si="1153"/>
        <v>1</v>
      </c>
      <c r="I4646">
        <f t="shared" si="1154"/>
        <v>0</v>
      </c>
      <c r="J4646">
        <f t="shared" si="1155"/>
        <v>1</v>
      </c>
      <c r="K4646">
        <f t="shared" si="1156"/>
        <v>0</v>
      </c>
      <c r="L4646">
        <f t="shared" si="1157"/>
        <v>0</v>
      </c>
      <c r="M4646">
        <f t="shared" si="1158"/>
        <v>1</v>
      </c>
      <c r="N4646">
        <f t="shared" si="1159"/>
        <v>0</v>
      </c>
      <c r="O4646">
        <f t="shared" si="1160"/>
        <v>0</v>
      </c>
      <c r="P4646">
        <v>3</v>
      </c>
      <c r="Q4646">
        <f t="shared" si="1161"/>
        <v>0</v>
      </c>
      <c r="R4646">
        <f t="shared" si="1162"/>
        <v>1</v>
      </c>
      <c r="S4646">
        <f t="shared" si="1163"/>
        <v>0</v>
      </c>
      <c r="T4646">
        <f t="shared" si="1164"/>
        <v>0</v>
      </c>
      <c r="U4646">
        <v>0</v>
      </c>
      <c r="V4646">
        <f t="shared" si="1165"/>
        <v>0.35949176513975328</v>
      </c>
      <c r="W4646">
        <f t="shared" si="1166"/>
        <v>0.58891739916555674</v>
      </c>
      <c r="X4646">
        <f t="shared" si="1167"/>
        <v>0.12923432920329553</v>
      </c>
      <c r="Y4646">
        <f t="shared" si="1168"/>
        <v>1</v>
      </c>
      <c r="Z4646" t="s">
        <v>4678</v>
      </c>
    </row>
    <row r="4647" spans="1:26" x14ac:dyDescent="0.25">
      <c r="A4647" t="s">
        <v>26</v>
      </c>
      <c r="B4647" t="s">
        <v>30</v>
      </c>
      <c r="C4647" t="s">
        <v>25</v>
      </c>
      <c r="D4647">
        <v>0</v>
      </c>
      <c r="F4647">
        <v>1</v>
      </c>
      <c r="G4647">
        <v>50.55</v>
      </c>
      <c r="H4647">
        <f t="shared" si="1153"/>
        <v>1</v>
      </c>
      <c r="I4647">
        <f t="shared" si="1154"/>
        <v>0</v>
      </c>
      <c r="J4647">
        <f t="shared" si="1155"/>
        <v>1</v>
      </c>
      <c r="K4647">
        <f t="shared" si="1156"/>
        <v>0</v>
      </c>
      <c r="L4647">
        <f t="shared" si="1157"/>
        <v>0</v>
      </c>
      <c r="M4647">
        <f t="shared" si="1158"/>
        <v>1</v>
      </c>
      <c r="N4647">
        <f t="shared" si="1159"/>
        <v>0</v>
      </c>
      <c r="O4647">
        <f t="shared" si="1160"/>
        <v>0</v>
      </c>
      <c r="P4647">
        <v>13</v>
      </c>
      <c r="Q4647">
        <f t="shared" si="1161"/>
        <v>0</v>
      </c>
      <c r="R4647">
        <f t="shared" si="1162"/>
        <v>1</v>
      </c>
      <c r="S4647">
        <f t="shared" si="1163"/>
        <v>0</v>
      </c>
      <c r="T4647">
        <f t="shared" si="1164"/>
        <v>0</v>
      </c>
      <c r="U4647">
        <v>0</v>
      </c>
      <c r="V4647">
        <f t="shared" si="1165"/>
        <v>0.34143681982842755</v>
      </c>
      <c r="W4647">
        <f t="shared" si="1166"/>
        <v>0.58453950137535449</v>
      </c>
      <c r="X4647">
        <f t="shared" si="1167"/>
        <v>0.11657910193455009</v>
      </c>
      <c r="Y4647">
        <f t="shared" si="1168"/>
        <v>1</v>
      </c>
      <c r="Z4647" t="s">
        <v>4679</v>
      </c>
    </row>
    <row r="4648" spans="1:26" x14ac:dyDescent="0.25">
      <c r="A4648" t="s">
        <v>26</v>
      </c>
      <c r="B4648" t="s">
        <v>27</v>
      </c>
      <c r="C4648" t="s">
        <v>35</v>
      </c>
      <c r="D4648">
        <v>0</v>
      </c>
      <c r="F4648">
        <v>1</v>
      </c>
      <c r="G4648">
        <v>104.4</v>
      </c>
      <c r="H4648">
        <f t="shared" si="1153"/>
        <v>1</v>
      </c>
      <c r="I4648">
        <f t="shared" si="1154"/>
        <v>0</v>
      </c>
      <c r="J4648">
        <f t="shared" si="1155"/>
        <v>0</v>
      </c>
      <c r="K4648">
        <f t="shared" si="1156"/>
        <v>1</v>
      </c>
      <c r="L4648">
        <f t="shared" si="1157"/>
        <v>0</v>
      </c>
      <c r="M4648">
        <f t="shared" si="1158"/>
        <v>1</v>
      </c>
      <c r="N4648">
        <f t="shared" si="1159"/>
        <v>0</v>
      </c>
      <c r="O4648">
        <f t="shared" si="1160"/>
        <v>0</v>
      </c>
      <c r="P4648">
        <v>33</v>
      </c>
      <c r="Q4648">
        <f t="shared" si="1161"/>
        <v>1</v>
      </c>
      <c r="R4648">
        <f t="shared" si="1162"/>
        <v>0</v>
      </c>
      <c r="S4648">
        <f t="shared" si="1163"/>
        <v>0</v>
      </c>
      <c r="T4648">
        <f t="shared" si="1164"/>
        <v>0</v>
      </c>
      <c r="U4648">
        <v>1</v>
      </c>
      <c r="V4648">
        <f t="shared" si="1165"/>
        <v>0.56216029755962416</v>
      </c>
      <c r="W4648">
        <f t="shared" si="1166"/>
        <v>0.63695224395627026</v>
      </c>
      <c r="X4648">
        <f t="shared" si="1167"/>
        <v>0.19170360503307687</v>
      </c>
      <c r="Y4648">
        <f t="shared" si="1168"/>
        <v>1</v>
      </c>
      <c r="Z4648" t="s">
        <v>4680</v>
      </c>
    </row>
    <row r="4649" spans="1:26" x14ac:dyDescent="0.25">
      <c r="A4649" t="s">
        <v>26</v>
      </c>
      <c r="B4649" t="s">
        <v>30</v>
      </c>
      <c r="C4649" t="s">
        <v>35</v>
      </c>
      <c r="D4649">
        <v>0</v>
      </c>
      <c r="F4649">
        <v>1</v>
      </c>
      <c r="G4649">
        <v>70.7</v>
      </c>
      <c r="H4649">
        <f t="shared" si="1153"/>
        <v>1</v>
      </c>
      <c r="I4649">
        <f t="shared" si="1154"/>
        <v>0</v>
      </c>
      <c r="J4649">
        <f t="shared" si="1155"/>
        <v>0</v>
      </c>
      <c r="K4649">
        <f t="shared" si="1156"/>
        <v>1</v>
      </c>
      <c r="L4649">
        <f t="shared" si="1157"/>
        <v>0</v>
      </c>
      <c r="M4649">
        <f t="shared" si="1158"/>
        <v>1</v>
      </c>
      <c r="N4649">
        <f t="shared" si="1159"/>
        <v>0</v>
      </c>
      <c r="O4649">
        <f t="shared" si="1160"/>
        <v>0</v>
      </c>
      <c r="P4649">
        <v>1</v>
      </c>
      <c r="Q4649">
        <f t="shared" si="1161"/>
        <v>0</v>
      </c>
      <c r="R4649">
        <f t="shared" si="1162"/>
        <v>1</v>
      </c>
      <c r="S4649">
        <f t="shared" si="1163"/>
        <v>0</v>
      </c>
      <c r="T4649">
        <f t="shared" si="1164"/>
        <v>0</v>
      </c>
      <c r="U4649">
        <v>0</v>
      </c>
      <c r="V4649">
        <f t="shared" si="1165"/>
        <v>0.3679886171409672</v>
      </c>
      <c r="W4649">
        <f t="shared" si="1166"/>
        <v>0.59097286816172057</v>
      </c>
      <c r="X4649">
        <f t="shared" si="1167"/>
        <v>0.13541562234532134</v>
      </c>
      <c r="Y4649">
        <f t="shared" si="1168"/>
        <v>1</v>
      </c>
      <c r="Z4649" t="s">
        <v>4681</v>
      </c>
    </row>
    <row r="4650" spans="1:26" x14ac:dyDescent="0.25">
      <c r="A4650" t="s">
        <v>26</v>
      </c>
      <c r="B4650" t="s">
        <v>30</v>
      </c>
      <c r="C4650" t="s">
        <v>25</v>
      </c>
      <c r="D4650">
        <v>0</v>
      </c>
      <c r="F4650">
        <v>1</v>
      </c>
      <c r="G4650">
        <v>45.25</v>
      </c>
      <c r="H4650">
        <f t="shared" si="1153"/>
        <v>1</v>
      </c>
      <c r="I4650">
        <f t="shared" si="1154"/>
        <v>0</v>
      </c>
      <c r="J4650">
        <f t="shared" si="1155"/>
        <v>1</v>
      </c>
      <c r="K4650">
        <f t="shared" si="1156"/>
        <v>0</v>
      </c>
      <c r="L4650">
        <f t="shared" si="1157"/>
        <v>0</v>
      </c>
      <c r="M4650">
        <f t="shared" si="1158"/>
        <v>1</v>
      </c>
      <c r="N4650">
        <f t="shared" si="1159"/>
        <v>0</v>
      </c>
      <c r="O4650">
        <f t="shared" si="1160"/>
        <v>0</v>
      </c>
      <c r="P4650">
        <v>4</v>
      </c>
      <c r="Q4650">
        <f t="shared" si="1161"/>
        <v>0</v>
      </c>
      <c r="R4650">
        <f t="shared" si="1162"/>
        <v>1</v>
      </c>
      <c r="S4650">
        <f t="shared" si="1163"/>
        <v>0</v>
      </c>
      <c r="T4650">
        <f t="shared" si="1164"/>
        <v>0</v>
      </c>
      <c r="U4650">
        <v>0</v>
      </c>
      <c r="V4650">
        <f t="shared" si="1165"/>
        <v>0.33317382613917368</v>
      </c>
      <c r="W4650">
        <f t="shared" si="1166"/>
        <v>0.58253141664734254</v>
      </c>
      <c r="X4650">
        <f t="shared" si="1167"/>
        <v>0.11100479842421633</v>
      </c>
      <c r="Y4650">
        <f t="shared" si="1168"/>
        <v>1</v>
      </c>
      <c r="Z4650" t="s">
        <v>4682</v>
      </c>
    </row>
    <row r="4651" spans="1:26" x14ac:dyDescent="0.25">
      <c r="A4651" t="s">
        <v>26</v>
      </c>
      <c r="B4651" t="s">
        <v>27</v>
      </c>
      <c r="C4651" t="s">
        <v>35</v>
      </c>
      <c r="D4651">
        <v>0</v>
      </c>
      <c r="F4651">
        <v>1</v>
      </c>
      <c r="G4651">
        <v>70.3</v>
      </c>
      <c r="H4651">
        <f t="shared" si="1153"/>
        <v>1</v>
      </c>
      <c r="I4651">
        <f t="shared" si="1154"/>
        <v>0</v>
      </c>
      <c r="J4651">
        <f t="shared" si="1155"/>
        <v>0</v>
      </c>
      <c r="K4651">
        <f t="shared" si="1156"/>
        <v>1</v>
      </c>
      <c r="L4651">
        <f t="shared" si="1157"/>
        <v>0</v>
      </c>
      <c r="M4651">
        <f t="shared" si="1158"/>
        <v>1</v>
      </c>
      <c r="N4651">
        <f t="shared" si="1159"/>
        <v>0</v>
      </c>
      <c r="O4651">
        <f t="shared" si="1160"/>
        <v>0</v>
      </c>
      <c r="P4651">
        <v>2</v>
      </c>
      <c r="Q4651">
        <f t="shared" si="1161"/>
        <v>1</v>
      </c>
      <c r="R4651">
        <f t="shared" si="1162"/>
        <v>0</v>
      </c>
      <c r="S4651">
        <f t="shared" si="1163"/>
        <v>0</v>
      </c>
      <c r="T4651">
        <f t="shared" si="1164"/>
        <v>0</v>
      </c>
      <c r="U4651">
        <v>0</v>
      </c>
      <c r="V4651">
        <f t="shared" si="1165"/>
        <v>0.5089965079740475</v>
      </c>
      <c r="W4651">
        <f t="shared" si="1166"/>
        <v>0.62457120306590874</v>
      </c>
      <c r="X4651">
        <f t="shared" si="1167"/>
        <v>0.2590774451297746</v>
      </c>
      <c r="Y4651">
        <f t="shared" si="1168"/>
        <v>1</v>
      </c>
      <c r="Z4651" t="s">
        <v>4683</v>
      </c>
    </row>
    <row r="4652" spans="1:26" x14ac:dyDescent="0.25">
      <c r="A4652" t="s">
        <v>45</v>
      </c>
      <c r="B4652" t="s">
        <v>38</v>
      </c>
      <c r="C4652" t="s">
        <v>35</v>
      </c>
      <c r="D4652">
        <v>0</v>
      </c>
      <c r="F4652">
        <v>1</v>
      </c>
      <c r="G4652">
        <v>108.95</v>
      </c>
      <c r="H4652">
        <f t="shared" si="1153"/>
        <v>1</v>
      </c>
      <c r="I4652">
        <f t="shared" si="1154"/>
        <v>0</v>
      </c>
      <c r="J4652">
        <f t="shared" si="1155"/>
        <v>0</v>
      </c>
      <c r="K4652">
        <f t="shared" si="1156"/>
        <v>1</v>
      </c>
      <c r="L4652">
        <f t="shared" si="1157"/>
        <v>0</v>
      </c>
      <c r="M4652">
        <f t="shared" si="1158"/>
        <v>0</v>
      </c>
      <c r="N4652">
        <f t="shared" si="1159"/>
        <v>0</v>
      </c>
      <c r="O4652">
        <f t="shared" si="1160"/>
        <v>1</v>
      </c>
      <c r="P4652">
        <v>72</v>
      </c>
      <c r="Q4652">
        <f t="shared" si="1161"/>
        <v>0</v>
      </c>
      <c r="R4652">
        <f t="shared" si="1162"/>
        <v>0</v>
      </c>
      <c r="S4652">
        <f t="shared" si="1163"/>
        <v>1</v>
      </c>
      <c r="T4652">
        <f t="shared" si="1164"/>
        <v>0</v>
      </c>
      <c r="U4652">
        <v>0</v>
      </c>
      <c r="V4652">
        <f t="shared" si="1165"/>
        <v>9.6233582106165477E-2</v>
      </c>
      <c r="W4652">
        <f t="shared" si="1166"/>
        <v>0.52403984583411867</v>
      </c>
      <c r="X4652">
        <f t="shared" si="1167"/>
        <v>9.2609023249840931E-3</v>
      </c>
      <c r="Y4652">
        <f t="shared" si="1168"/>
        <v>0</v>
      </c>
      <c r="Z4652" t="s">
        <v>4684</v>
      </c>
    </row>
    <row r="4653" spans="1:26" x14ac:dyDescent="0.25">
      <c r="A4653" t="s">
        <v>26</v>
      </c>
      <c r="B4653" t="s">
        <v>30</v>
      </c>
      <c r="C4653" t="s">
        <v>23</v>
      </c>
      <c r="D4653">
        <v>0</v>
      </c>
      <c r="F4653">
        <v>1</v>
      </c>
      <c r="G4653">
        <v>26.45</v>
      </c>
      <c r="H4653">
        <f t="shared" si="1153"/>
        <v>1</v>
      </c>
      <c r="I4653">
        <f t="shared" si="1154"/>
        <v>0</v>
      </c>
      <c r="J4653">
        <f t="shared" si="1155"/>
        <v>0</v>
      </c>
      <c r="K4653">
        <f t="shared" si="1156"/>
        <v>0</v>
      </c>
      <c r="L4653">
        <f t="shared" si="1157"/>
        <v>1</v>
      </c>
      <c r="M4653">
        <f t="shared" si="1158"/>
        <v>1</v>
      </c>
      <c r="N4653">
        <f t="shared" si="1159"/>
        <v>0</v>
      </c>
      <c r="O4653">
        <f t="shared" si="1160"/>
        <v>0</v>
      </c>
      <c r="P4653">
        <v>37</v>
      </c>
      <c r="Q4653">
        <f t="shared" si="1161"/>
        <v>0</v>
      </c>
      <c r="R4653">
        <f t="shared" si="1162"/>
        <v>1</v>
      </c>
      <c r="S4653">
        <f t="shared" si="1163"/>
        <v>0</v>
      </c>
      <c r="T4653">
        <f t="shared" si="1164"/>
        <v>0</v>
      </c>
      <c r="U4653">
        <v>0</v>
      </c>
      <c r="V4653">
        <f t="shared" si="1165"/>
        <v>0.2751353751866697</v>
      </c>
      <c r="W4653">
        <f t="shared" si="1166"/>
        <v>0.56835319508774818</v>
      </c>
      <c r="X4653">
        <f t="shared" si="1167"/>
        <v>7.5699474679109494E-2</v>
      </c>
      <c r="Y4653">
        <f t="shared" si="1168"/>
        <v>0</v>
      </c>
      <c r="Z4653" t="s">
        <v>4685</v>
      </c>
    </row>
    <row r="4654" spans="1:26" x14ac:dyDescent="0.25">
      <c r="A4654" t="s">
        <v>26</v>
      </c>
      <c r="B4654" t="s">
        <v>27</v>
      </c>
      <c r="C4654" t="s">
        <v>35</v>
      </c>
      <c r="D4654">
        <v>0</v>
      </c>
      <c r="F4654">
        <v>1</v>
      </c>
      <c r="G4654">
        <v>86.2</v>
      </c>
      <c r="H4654">
        <f t="shared" si="1153"/>
        <v>1</v>
      </c>
      <c r="I4654">
        <f t="shared" si="1154"/>
        <v>0</v>
      </c>
      <c r="J4654">
        <f t="shared" si="1155"/>
        <v>0</v>
      </c>
      <c r="K4654">
        <f t="shared" si="1156"/>
        <v>1</v>
      </c>
      <c r="L4654">
        <f t="shared" si="1157"/>
        <v>0</v>
      </c>
      <c r="M4654">
        <f t="shared" si="1158"/>
        <v>1</v>
      </c>
      <c r="N4654">
        <f t="shared" si="1159"/>
        <v>0</v>
      </c>
      <c r="O4654">
        <f t="shared" si="1160"/>
        <v>0</v>
      </c>
      <c r="P4654">
        <v>15</v>
      </c>
      <c r="Q4654">
        <f t="shared" si="1161"/>
        <v>1</v>
      </c>
      <c r="R4654">
        <f t="shared" si="1162"/>
        <v>0</v>
      </c>
      <c r="S4654">
        <f t="shared" si="1163"/>
        <v>0</v>
      </c>
      <c r="T4654">
        <f t="shared" si="1164"/>
        <v>0</v>
      </c>
      <c r="U4654">
        <v>1</v>
      </c>
      <c r="V4654">
        <f t="shared" si="1165"/>
        <v>0.52892231978105331</v>
      </c>
      <c r="W4654">
        <f t="shared" si="1166"/>
        <v>0.62923172511134262</v>
      </c>
      <c r="X4654">
        <f t="shared" si="1167"/>
        <v>0.22191418080046421</v>
      </c>
      <c r="Y4654">
        <f t="shared" si="1168"/>
        <v>1</v>
      </c>
      <c r="Z4654" t="s">
        <v>4686</v>
      </c>
    </row>
    <row r="4655" spans="1:26" x14ac:dyDescent="0.25">
      <c r="A4655" t="s">
        <v>29</v>
      </c>
      <c r="B4655" t="s">
        <v>38</v>
      </c>
      <c r="C4655" t="s">
        <v>23</v>
      </c>
      <c r="D4655">
        <v>0</v>
      </c>
      <c r="F4655">
        <v>1</v>
      </c>
      <c r="G4655">
        <v>19.649999999999999</v>
      </c>
      <c r="H4655">
        <f t="shared" si="1153"/>
        <v>1</v>
      </c>
      <c r="I4655">
        <f t="shared" si="1154"/>
        <v>0</v>
      </c>
      <c r="J4655">
        <f t="shared" si="1155"/>
        <v>0</v>
      </c>
      <c r="K4655">
        <f t="shared" si="1156"/>
        <v>0</v>
      </c>
      <c r="L4655">
        <f t="shared" si="1157"/>
        <v>1</v>
      </c>
      <c r="M4655">
        <f t="shared" si="1158"/>
        <v>0</v>
      </c>
      <c r="N4655">
        <f t="shared" si="1159"/>
        <v>1</v>
      </c>
      <c r="O4655">
        <f t="shared" si="1160"/>
        <v>0</v>
      </c>
      <c r="P4655">
        <v>23</v>
      </c>
      <c r="Q4655">
        <f t="shared" si="1161"/>
        <v>0</v>
      </c>
      <c r="R4655">
        <f t="shared" si="1162"/>
        <v>0</v>
      </c>
      <c r="S4655">
        <f t="shared" si="1163"/>
        <v>1</v>
      </c>
      <c r="T4655">
        <f t="shared" si="1164"/>
        <v>0</v>
      </c>
      <c r="U4655">
        <v>0</v>
      </c>
      <c r="V4655">
        <f t="shared" si="1165"/>
        <v>-1.1784219424389369E-2</v>
      </c>
      <c r="W4655">
        <f t="shared" si="1166"/>
        <v>0.49705397923611572</v>
      </c>
      <c r="X4655">
        <f t="shared" si="1167"/>
        <v>1.3886782744215571E-4</v>
      </c>
      <c r="Y4655">
        <f t="shared" si="1168"/>
        <v>0</v>
      </c>
      <c r="Z4655" t="s">
        <v>4687</v>
      </c>
    </row>
    <row r="4656" spans="1:26" x14ac:dyDescent="0.25">
      <c r="A4656" t="s">
        <v>26</v>
      </c>
      <c r="B4656" t="s">
        <v>38</v>
      </c>
      <c r="C4656" t="s">
        <v>25</v>
      </c>
      <c r="D4656">
        <v>0</v>
      </c>
      <c r="F4656">
        <v>1</v>
      </c>
      <c r="G4656">
        <v>51.2</v>
      </c>
      <c r="H4656">
        <f t="shared" si="1153"/>
        <v>1</v>
      </c>
      <c r="I4656">
        <f t="shared" si="1154"/>
        <v>0</v>
      </c>
      <c r="J4656">
        <f t="shared" si="1155"/>
        <v>1</v>
      </c>
      <c r="K4656">
        <f t="shared" si="1156"/>
        <v>0</v>
      </c>
      <c r="L4656">
        <f t="shared" si="1157"/>
        <v>0</v>
      </c>
      <c r="M4656">
        <f t="shared" si="1158"/>
        <v>1</v>
      </c>
      <c r="N4656">
        <f t="shared" si="1159"/>
        <v>0</v>
      </c>
      <c r="O4656">
        <f t="shared" si="1160"/>
        <v>0</v>
      </c>
      <c r="P4656">
        <v>30</v>
      </c>
      <c r="Q4656">
        <f t="shared" si="1161"/>
        <v>0</v>
      </c>
      <c r="R4656">
        <f t="shared" si="1162"/>
        <v>0</v>
      </c>
      <c r="S4656">
        <f t="shared" si="1163"/>
        <v>1</v>
      </c>
      <c r="T4656">
        <f t="shared" si="1164"/>
        <v>0</v>
      </c>
      <c r="U4656">
        <v>1</v>
      </c>
      <c r="V4656">
        <f t="shared" si="1165"/>
        <v>0.33758703658616523</v>
      </c>
      <c r="W4656">
        <f t="shared" si="1166"/>
        <v>0.5836042664604022</v>
      </c>
      <c r="X4656">
        <f t="shared" si="1167"/>
        <v>0.43879093409869835</v>
      </c>
      <c r="Y4656">
        <f t="shared" si="1168"/>
        <v>1</v>
      </c>
      <c r="Z4656" t="s">
        <v>4688</v>
      </c>
    </row>
    <row r="4657" spans="1:26" x14ac:dyDescent="0.25">
      <c r="A4657" t="s">
        <v>29</v>
      </c>
      <c r="B4657" t="s">
        <v>27</v>
      </c>
      <c r="C4657" t="s">
        <v>23</v>
      </c>
      <c r="D4657">
        <v>0</v>
      </c>
      <c r="F4657">
        <v>1</v>
      </c>
      <c r="G4657">
        <v>19.05</v>
      </c>
      <c r="H4657">
        <f t="shared" si="1153"/>
        <v>1</v>
      </c>
      <c r="I4657">
        <f t="shared" si="1154"/>
        <v>0</v>
      </c>
      <c r="J4657">
        <f t="shared" si="1155"/>
        <v>0</v>
      </c>
      <c r="K4657">
        <f t="shared" si="1156"/>
        <v>0</v>
      </c>
      <c r="L4657">
        <f t="shared" si="1157"/>
        <v>1</v>
      </c>
      <c r="M4657">
        <f t="shared" si="1158"/>
        <v>0</v>
      </c>
      <c r="N4657">
        <f t="shared" si="1159"/>
        <v>1</v>
      </c>
      <c r="O4657">
        <f t="shared" si="1160"/>
        <v>0</v>
      </c>
      <c r="P4657">
        <v>42</v>
      </c>
      <c r="Q4657">
        <f t="shared" si="1161"/>
        <v>1</v>
      </c>
      <c r="R4657">
        <f t="shared" si="1162"/>
        <v>0</v>
      </c>
      <c r="S4657">
        <f t="shared" si="1163"/>
        <v>0</v>
      </c>
      <c r="T4657">
        <f t="shared" si="1164"/>
        <v>0</v>
      </c>
      <c r="U4657">
        <v>0</v>
      </c>
      <c r="V4657">
        <f t="shared" si="1165"/>
        <v>0.12404869106532186</v>
      </c>
      <c r="W4657">
        <f t="shared" si="1166"/>
        <v>0.53097246572289514</v>
      </c>
      <c r="X4657">
        <f t="shared" si="1167"/>
        <v>1.5388077755019663E-2</v>
      </c>
      <c r="Y4657">
        <f t="shared" si="1168"/>
        <v>0</v>
      </c>
      <c r="Z4657" t="s">
        <v>4689</v>
      </c>
    </row>
    <row r="4658" spans="1:26" x14ac:dyDescent="0.25">
      <c r="A4658" t="s">
        <v>29</v>
      </c>
      <c r="B4658" t="s">
        <v>30</v>
      </c>
      <c r="C4658" t="s">
        <v>25</v>
      </c>
      <c r="D4658">
        <v>0</v>
      </c>
      <c r="F4658">
        <v>1</v>
      </c>
      <c r="G4658">
        <v>74.75</v>
      </c>
      <c r="H4658">
        <f t="shared" si="1153"/>
        <v>1</v>
      </c>
      <c r="I4658">
        <f t="shared" si="1154"/>
        <v>0</v>
      </c>
      <c r="J4658">
        <f t="shared" si="1155"/>
        <v>1</v>
      </c>
      <c r="K4658">
        <f t="shared" si="1156"/>
        <v>0</v>
      </c>
      <c r="L4658">
        <f t="shared" si="1157"/>
        <v>0</v>
      </c>
      <c r="M4658">
        <f t="shared" si="1158"/>
        <v>0</v>
      </c>
      <c r="N4658">
        <f t="shared" si="1159"/>
        <v>1</v>
      </c>
      <c r="O4658">
        <f t="shared" si="1160"/>
        <v>0</v>
      </c>
      <c r="P4658">
        <v>32</v>
      </c>
      <c r="Q4658">
        <f t="shared" si="1161"/>
        <v>0</v>
      </c>
      <c r="R4658">
        <f t="shared" si="1162"/>
        <v>1</v>
      </c>
      <c r="S4658">
        <f t="shared" si="1163"/>
        <v>0</v>
      </c>
      <c r="T4658">
        <f t="shared" si="1164"/>
        <v>0</v>
      </c>
      <c r="U4658">
        <v>0</v>
      </c>
      <c r="V4658">
        <f t="shared" si="1165"/>
        <v>0.10771111228319392</v>
      </c>
      <c r="W4658">
        <f t="shared" si="1166"/>
        <v>0.52690177427548179</v>
      </c>
      <c r="X4658">
        <f t="shared" si="1167"/>
        <v>1.1601683709282809E-2</v>
      </c>
      <c r="Y4658">
        <f t="shared" si="1168"/>
        <v>0</v>
      </c>
      <c r="Z4658" t="s">
        <v>4690</v>
      </c>
    </row>
    <row r="4659" spans="1:26" x14ac:dyDescent="0.25">
      <c r="A4659" t="s">
        <v>26</v>
      </c>
      <c r="B4659" t="s">
        <v>33</v>
      </c>
      <c r="C4659" t="s">
        <v>35</v>
      </c>
      <c r="D4659">
        <v>0</v>
      </c>
      <c r="F4659">
        <v>1</v>
      </c>
      <c r="G4659">
        <v>75.8</v>
      </c>
      <c r="H4659">
        <f t="shared" si="1153"/>
        <v>1</v>
      </c>
      <c r="I4659">
        <f t="shared" si="1154"/>
        <v>0</v>
      </c>
      <c r="J4659">
        <f t="shared" si="1155"/>
        <v>0</v>
      </c>
      <c r="K4659">
        <f t="shared" si="1156"/>
        <v>1</v>
      </c>
      <c r="L4659">
        <f t="shared" si="1157"/>
        <v>0</v>
      </c>
      <c r="M4659">
        <f t="shared" si="1158"/>
        <v>1</v>
      </c>
      <c r="N4659">
        <f t="shared" si="1159"/>
        <v>0</v>
      </c>
      <c r="O4659">
        <f t="shared" si="1160"/>
        <v>0</v>
      </c>
      <c r="P4659">
        <v>22</v>
      </c>
      <c r="Q4659">
        <f t="shared" si="1161"/>
        <v>0</v>
      </c>
      <c r="R4659">
        <f t="shared" si="1162"/>
        <v>0</v>
      </c>
      <c r="S4659">
        <f t="shared" si="1163"/>
        <v>0</v>
      </c>
      <c r="T4659">
        <f t="shared" si="1164"/>
        <v>1</v>
      </c>
      <c r="U4659">
        <v>0</v>
      </c>
      <c r="V4659">
        <f t="shared" si="1165"/>
        <v>0.37593979974760766</v>
      </c>
      <c r="W4659">
        <f t="shared" si="1166"/>
        <v>0.59289345996424392</v>
      </c>
      <c r="X4659">
        <f t="shared" si="1167"/>
        <v>0.14133073303427135</v>
      </c>
      <c r="Y4659">
        <f t="shared" si="1168"/>
        <v>1</v>
      </c>
      <c r="Z4659" t="s">
        <v>4691</v>
      </c>
    </row>
    <row r="4660" spans="1:26" x14ac:dyDescent="0.25">
      <c r="A4660" t="s">
        <v>26</v>
      </c>
      <c r="B4660" t="s">
        <v>38</v>
      </c>
      <c r="C4660" t="s">
        <v>25</v>
      </c>
      <c r="D4660">
        <v>0</v>
      </c>
      <c r="F4660">
        <v>1</v>
      </c>
      <c r="G4660">
        <v>25.1</v>
      </c>
      <c r="H4660">
        <f t="shared" si="1153"/>
        <v>1</v>
      </c>
      <c r="I4660">
        <f t="shared" si="1154"/>
        <v>0</v>
      </c>
      <c r="J4660">
        <f t="shared" si="1155"/>
        <v>1</v>
      </c>
      <c r="K4660">
        <f t="shared" si="1156"/>
        <v>0</v>
      </c>
      <c r="L4660">
        <f t="shared" si="1157"/>
        <v>0</v>
      </c>
      <c r="M4660">
        <f t="shared" si="1158"/>
        <v>1</v>
      </c>
      <c r="N4660">
        <f t="shared" si="1159"/>
        <v>0</v>
      </c>
      <c r="O4660">
        <f t="shared" si="1160"/>
        <v>0</v>
      </c>
      <c r="P4660">
        <v>42</v>
      </c>
      <c r="Q4660">
        <f t="shared" si="1161"/>
        <v>0</v>
      </c>
      <c r="R4660">
        <f t="shared" si="1162"/>
        <v>0</v>
      </c>
      <c r="S4660">
        <f t="shared" si="1163"/>
        <v>1</v>
      </c>
      <c r="T4660">
        <f t="shared" si="1164"/>
        <v>0</v>
      </c>
      <c r="U4660">
        <v>0</v>
      </c>
      <c r="V4660">
        <f t="shared" si="1165"/>
        <v>0.29689569030512264</v>
      </c>
      <c r="W4660">
        <f t="shared" si="1166"/>
        <v>0.57368346770359502</v>
      </c>
      <c r="X4660">
        <f t="shared" si="1167"/>
        <v>8.8147050921755288E-2</v>
      </c>
      <c r="Y4660">
        <f t="shared" si="1168"/>
        <v>0</v>
      </c>
      <c r="Z4660" t="s">
        <v>4692</v>
      </c>
    </row>
    <row r="4661" spans="1:26" x14ac:dyDescent="0.25">
      <c r="A4661" t="s">
        <v>26</v>
      </c>
      <c r="B4661" t="s">
        <v>30</v>
      </c>
      <c r="C4661" t="s">
        <v>25</v>
      </c>
      <c r="D4661">
        <v>0</v>
      </c>
      <c r="F4661">
        <v>1</v>
      </c>
      <c r="G4661">
        <v>44.45</v>
      </c>
      <c r="H4661">
        <f t="shared" si="1153"/>
        <v>1</v>
      </c>
      <c r="I4661">
        <f t="shared" si="1154"/>
        <v>0</v>
      </c>
      <c r="J4661">
        <f t="shared" si="1155"/>
        <v>1</v>
      </c>
      <c r="K4661">
        <f t="shared" si="1156"/>
        <v>0</v>
      </c>
      <c r="L4661">
        <f t="shared" si="1157"/>
        <v>0</v>
      </c>
      <c r="M4661">
        <f t="shared" si="1158"/>
        <v>1</v>
      </c>
      <c r="N4661">
        <f t="shared" si="1159"/>
        <v>0</v>
      </c>
      <c r="O4661">
        <f t="shared" si="1160"/>
        <v>0</v>
      </c>
      <c r="P4661">
        <v>8</v>
      </c>
      <c r="Q4661">
        <f t="shared" si="1161"/>
        <v>0</v>
      </c>
      <c r="R4661">
        <f t="shared" si="1162"/>
        <v>1</v>
      </c>
      <c r="S4661">
        <f t="shared" si="1163"/>
        <v>0</v>
      </c>
      <c r="T4661">
        <f t="shared" si="1164"/>
        <v>0</v>
      </c>
      <c r="U4661">
        <v>0</v>
      </c>
      <c r="V4661">
        <f t="shared" si="1165"/>
        <v>0.33192658180872026</v>
      </c>
      <c r="W4661">
        <f t="shared" si="1166"/>
        <v>0.58222806990185161</v>
      </c>
      <c r="X4661">
        <f t="shared" si="1167"/>
        <v>0.11017525571122105</v>
      </c>
      <c r="Y4661">
        <f t="shared" si="1168"/>
        <v>1</v>
      </c>
      <c r="Z4661" t="s">
        <v>4693</v>
      </c>
    </row>
    <row r="4662" spans="1:26" x14ac:dyDescent="0.25">
      <c r="A4662" t="s">
        <v>45</v>
      </c>
      <c r="B4662" t="s">
        <v>38</v>
      </c>
      <c r="C4662" t="s">
        <v>35</v>
      </c>
      <c r="D4662">
        <v>0</v>
      </c>
      <c r="F4662">
        <v>1</v>
      </c>
      <c r="G4662">
        <v>104.3</v>
      </c>
      <c r="H4662">
        <f t="shared" si="1153"/>
        <v>1</v>
      </c>
      <c r="I4662">
        <f t="shared" si="1154"/>
        <v>0</v>
      </c>
      <c r="J4662">
        <f t="shared" si="1155"/>
        <v>0</v>
      </c>
      <c r="K4662">
        <f t="shared" si="1156"/>
        <v>1</v>
      </c>
      <c r="L4662">
        <f t="shared" si="1157"/>
        <v>0</v>
      </c>
      <c r="M4662">
        <f t="shared" si="1158"/>
        <v>0</v>
      </c>
      <c r="N4662">
        <f t="shared" si="1159"/>
        <v>0</v>
      </c>
      <c r="O4662">
        <f t="shared" si="1160"/>
        <v>1</v>
      </c>
      <c r="P4662">
        <v>65</v>
      </c>
      <c r="Q4662">
        <f t="shared" si="1161"/>
        <v>0</v>
      </c>
      <c r="R4662">
        <f t="shared" si="1162"/>
        <v>0</v>
      </c>
      <c r="S4662">
        <f t="shared" si="1163"/>
        <v>1</v>
      </c>
      <c r="T4662">
        <f t="shared" si="1164"/>
        <v>0</v>
      </c>
      <c r="U4662">
        <v>0</v>
      </c>
      <c r="V4662">
        <f t="shared" si="1165"/>
        <v>8.8983974435404983E-2</v>
      </c>
      <c r="W4662">
        <f t="shared" si="1166"/>
        <v>0.52223132630059399</v>
      </c>
      <c r="X4662">
        <f t="shared" si="1167"/>
        <v>7.9181477063208078E-3</v>
      </c>
      <c r="Y4662">
        <f t="shared" si="1168"/>
        <v>0</v>
      </c>
      <c r="Z4662" t="s">
        <v>4694</v>
      </c>
    </row>
    <row r="4663" spans="1:26" x14ac:dyDescent="0.25">
      <c r="A4663" t="s">
        <v>26</v>
      </c>
      <c r="B4663" t="s">
        <v>30</v>
      </c>
      <c r="C4663" t="s">
        <v>23</v>
      </c>
      <c r="D4663">
        <v>0</v>
      </c>
      <c r="F4663">
        <v>1</v>
      </c>
      <c r="G4663">
        <v>19.5</v>
      </c>
      <c r="H4663">
        <f t="shared" si="1153"/>
        <v>1</v>
      </c>
      <c r="I4663">
        <f t="shared" si="1154"/>
        <v>0</v>
      </c>
      <c r="J4663">
        <f t="shared" si="1155"/>
        <v>0</v>
      </c>
      <c r="K4663">
        <f t="shared" si="1156"/>
        <v>0</v>
      </c>
      <c r="L4663">
        <f t="shared" si="1157"/>
        <v>1</v>
      </c>
      <c r="M4663">
        <f t="shared" si="1158"/>
        <v>1</v>
      </c>
      <c r="N4663">
        <f t="shared" si="1159"/>
        <v>0</v>
      </c>
      <c r="O4663">
        <f t="shared" si="1160"/>
        <v>0</v>
      </c>
      <c r="P4663">
        <v>2</v>
      </c>
      <c r="Q4663">
        <f t="shared" si="1161"/>
        <v>0</v>
      </c>
      <c r="R4663">
        <f t="shared" si="1162"/>
        <v>1</v>
      </c>
      <c r="S4663">
        <f t="shared" si="1163"/>
        <v>0</v>
      </c>
      <c r="T4663">
        <f t="shared" si="1164"/>
        <v>0</v>
      </c>
      <c r="U4663">
        <v>1</v>
      </c>
      <c r="V4663">
        <f t="shared" si="1165"/>
        <v>0.25943677080509997</v>
      </c>
      <c r="W4663">
        <f t="shared" si="1166"/>
        <v>0.56449783255456376</v>
      </c>
      <c r="X4663">
        <f t="shared" si="1167"/>
        <v>0.54843389643557805</v>
      </c>
      <c r="Y4663">
        <f t="shared" si="1168"/>
        <v>0</v>
      </c>
      <c r="Z4663" t="s">
        <v>4695</v>
      </c>
    </row>
    <row r="4664" spans="1:26" x14ac:dyDescent="0.25">
      <c r="A4664" t="s">
        <v>45</v>
      </c>
      <c r="B4664" t="s">
        <v>33</v>
      </c>
      <c r="C4664" t="s">
        <v>25</v>
      </c>
      <c r="D4664">
        <v>0</v>
      </c>
      <c r="F4664">
        <v>1</v>
      </c>
      <c r="G4664">
        <v>89</v>
      </c>
      <c r="H4664">
        <f t="shared" si="1153"/>
        <v>1</v>
      </c>
      <c r="I4664">
        <f t="shared" si="1154"/>
        <v>0</v>
      </c>
      <c r="J4664">
        <f t="shared" si="1155"/>
        <v>1</v>
      </c>
      <c r="K4664">
        <f t="shared" si="1156"/>
        <v>0</v>
      </c>
      <c r="L4664">
        <f t="shared" si="1157"/>
        <v>0</v>
      </c>
      <c r="M4664">
        <f t="shared" si="1158"/>
        <v>0</v>
      </c>
      <c r="N4664">
        <f t="shared" si="1159"/>
        <v>0</v>
      </c>
      <c r="O4664">
        <f t="shared" si="1160"/>
        <v>1</v>
      </c>
      <c r="P4664">
        <v>70</v>
      </c>
      <c r="Q4664">
        <f t="shared" si="1161"/>
        <v>0</v>
      </c>
      <c r="R4664">
        <f t="shared" si="1162"/>
        <v>0</v>
      </c>
      <c r="S4664">
        <f t="shared" si="1163"/>
        <v>0</v>
      </c>
      <c r="T4664">
        <f t="shared" si="1164"/>
        <v>1</v>
      </c>
      <c r="U4664">
        <v>0</v>
      </c>
      <c r="V4664">
        <f t="shared" si="1165"/>
        <v>6.5130426615483461E-2</v>
      </c>
      <c r="W4664">
        <f t="shared" si="1166"/>
        <v>0.51627685323034633</v>
      </c>
      <c r="X4664">
        <f t="shared" si="1167"/>
        <v>4.2419724711148764E-3</v>
      </c>
      <c r="Y4664">
        <f t="shared" si="1168"/>
        <v>0</v>
      </c>
      <c r="Z4664" t="s">
        <v>4696</v>
      </c>
    </row>
    <row r="4665" spans="1:26" x14ac:dyDescent="0.25">
      <c r="A4665" t="s">
        <v>26</v>
      </c>
      <c r="B4665" t="s">
        <v>38</v>
      </c>
      <c r="C4665" t="s">
        <v>23</v>
      </c>
      <c r="D4665">
        <v>0</v>
      </c>
      <c r="F4665">
        <v>1</v>
      </c>
      <c r="G4665">
        <v>20.149999999999999</v>
      </c>
      <c r="H4665">
        <f t="shared" si="1153"/>
        <v>1</v>
      </c>
      <c r="I4665">
        <f t="shared" si="1154"/>
        <v>0</v>
      </c>
      <c r="J4665">
        <f t="shared" si="1155"/>
        <v>0</v>
      </c>
      <c r="K4665">
        <f t="shared" si="1156"/>
        <v>0</v>
      </c>
      <c r="L4665">
        <f t="shared" si="1157"/>
        <v>1</v>
      </c>
      <c r="M4665">
        <f t="shared" si="1158"/>
        <v>1</v>
      </c>
      <c r="N4665">
        <f t="shared" si="1159"/>
        <v>0</v>
      </c>
      <c r="O4665">
        <f t="shared" si="1160"/>
        <v>0</v>
      </c>
      <c r="P4665">
        <v>22</v>
      </c>
      <c r="Q4665">
        <f t="shared" si="1161"/>
        <v>0</v>
      </c>
      <c r="R4665">
        <f t="shared" si="1162"/>
        <v>0</v>
      </c>
      <c r="S4665">
        <f t="shared" si="1163"/>
        <v>1</v>
      </c>
      <c r="T4665">
        <f t="shared" si="1164"/>
        <v>0</v>
      </c>
      <c r="U4665">
        <v>0</v>
      </c>
      <c r="V4665">
        <f t="shared" si="1165"/>
        <v>0.27900477518865163</v>
      </c>
      <c r="W4665">
        <f t="shared" si="1166"/>
        <v>0.5693022144488461</v>
      </c>
      <c r="X4665">
        <f t="shared" si="1167"/>
        <v>7.7843664578070043E-2</v>
      </c>
      <c r="Y4665">
        <f t="shared" si="1168"/>
        <v>0</v>
      </c>
      <c r="Z4665" t="s">
        <v>4697</v>
      </c>
    </row>
    <row r="4666" spans="1:26" x14ac:dyDescent="0.25">
      <c r="A4666" t="s">
        <v>26</v>
      </c>
      <c r="B4666" t="s">
        <v>27</v>
      </c>
      <c r="C4666" t="s">
        <v>35</v>
      </c>
      <c r="D4666">
        <v>1</v>
      </c>
      <c r="F4666">
        <v>1</v>
      </c>
      <c r="G4666">
        <v>74.900000000000006</v>
      </c>
      <c r="H4666">
        <f t="shared" si="1153"/>
        <v>0</v>
      </c>
      <c r="I4666">
        <f t="shared" si="1154"/>
        <v>1</v>
      </c>
      <c r="J4666">
        <f t="shared" si="1155"/>
        <v>0</v>
      </c>
      <c r="K4666">
        <f t="shared" si="1156"/>
        <v>1</v>
      </c>
      <c r="L4666">
        <f t="shared" si="1157"/>
        <v>0</v>
      </c>
      <c r="M4666">
        <f t="shared" si="1158"/>
        <v>1</v>
      </c>
      <c r="N4666">
        <f t="shared" si="1159"/>
        <v>0</v>
      </c>
      <c r="O4666">
        <f t="shared" si="1160"/>
        <v>0</v>
      </c>
      <c r="P4666">
        <v>4</v>
      </c>
      <c r="Q4666">
        <f t="shared" si="1161"/>
        <v>1</v>
      </c>
      <c r="R4666">
        <f t="shared" si="1162"/>
        <v>0</v>
      </c>
      <c r="S4666">
        <f t="shared" si="1163"/>
        <v>0</v>
      </c>
      <c r="T4666">
        <f t="shared" si="1164"/>
        <v>0</v>
      </c>
      <c r="U4666">
        <v>1</v>
      </c>
      <c r="V4666">
        <f t="shared" si="1165"/>
        <v>0.51616816287415457</v>
      </c>
      <c r="W4666">
        <f t="shared" si="1166"/>
        <v>0.62625131897456987</v>
      </c>
      <c r="X4666">
        <f t="shared" si="1167"/>
        <v>0.23409324661657063</v>
      </c>
      <c r="Y4666">
        <f t="shared" si="1168"/>
        <v>1</v>
      </c>
      <c r="Z4666" t="s">
        <v>4698</v>
      </c>
    </row>
    <row r="4667" spans="1:26" x14ac:dyDescent="0.25">
      <c r="A4667" t="s">
        <v>26</v>
      </c>
      <c r="B4667" t="s">
        <v>38</v>
      </c>
      <c r="C4667" t="s">
        <v>35</v>
      </c>
      <c r="D4667">
        <v>0</v>
      </c>
      <c r="F4667">
        <v>1</v>
      </c>
      <c r="G4667">
        <v>74.900000000000006</v>
      </c>
      <c r="H4667">
        <f t="shared" si="1153"/>
        <v>1</v>
      </c>
      <c r="I4667">
        <f t="shared" si="1154"/>
        <v>0</v>
      </c>
      <c r="J4667">
        <f t="shared" si="1155"/>
        <v>0</v>
      </c>
      <c r="K4667">
        <f t="shared" si="1156"/>
        <v>1</v>
      </c>
      <c r="L4667">
        <f t="shared" si="1157"/>
        <v>0</v>
      </c>
      <c r="M4667">
        <f t="shared" si="1158"/>
        <v>1</v>
      </c>
      <c r="N4667">
        <f t="shared" si="1159"/>
        <v>0</v>
      </c>
      <c r="O4667">
        <f t="shared" si="1160"/>
        <v>0</v>
      </c>
      <c r="P4667">
        <v>2</v>
      </c>
      <c r="Q4667">
        <f t="shared" si="1161"/>
        <v>0</v>
      </c>
      <c r="R4667">
        <f t="shared" si="1162"/>
        <v>0</v>
      </c>
      <c r="S4667">
        <f t="shared" si="1163"/>
        <v>1</v>
      </c>
      <c r="T4667">
        <f t="shared" si="1164"/>
        <v>0</v>
      </c>
      <c r="U4667">
        <v>1</v>
      </c>
      <c r="V4667">
        <f t="shared" si="1165"/>
        <v>0.37453664987584756</v>
      </c>
      <c r="W4667">
        <f t="shared" si="1166"/>
        <v>0.59255473645521151</v>
      </c>
      <c r="X4667">
        <f t="shared" si="1167"/>
        <v>0.3912044023485281</v>
      </c>
      <c r="Y4667">
        <f t="shared" si="1168"/>
        <v>1</v>
      </c>
      <c r="Z4667" t="s">
        <v>4699</v>
      </c>
    </row>
    <row r="4668" spans="1:26" x14ac:dyDescent="0.25">
      <c r="A4668" t="s">
        <v>45</v>
      </c>
      <c r="B4668" t="s">
        <v>33</v>
      </c>
      <c r="C4668" t="s">
        <v>25</v>
      </c>
      <c r="D4668">
        <v>0</v>
      </c>
      <c r="F4668">
        <v>1</v>
      </c>
      <c r="G4668">
        <v>36.15</v>
      </c>
      <c r="H4668">
        <f t="shared" si="1153"/>
        <v>1</v>
      </c>
      <c r="I4668">
        <f t="shared" si="1154"/>
        <v>0</v>
      </c>
      <c r="J4668">
        <f t="shared" si="1155"/>
        <v>1</v>
      </c>
      <c r="K4668">
        <f t="shared" si="1156"/>
        <v>0</v>
      </c>
      <c r="L4668">
        <f t="shared" si="1157"/>
        <v>0</v>
      </c>
      <c r="M4668">
        <f t="shared" si="1158"/>
        <v>0</v>
      </c>
      <c r="N4668">
        <f t="shared" si="1159"/>
        <v>0</v>
      </c>
      <c r="O4668">
        <f t="shared" si="1160"/>
        <v>1</v>
      </c>
      <c r="P4668">
        <v>67</v>
      </c>
      <c r="Q4668">
        <f t="shared" si="1161"/>
        <v>0</v>
      </c>
      <c r="R4668">
        <f t="shared" si="1162"/>
        <v>0</v>
      </c>
      <c r="S4668">
        <f t="shared" si="1163"/>
        <v>0</v>
      </c>
      <c r="T4668">
        <f t="shared" si="1164"/>
        <v>1</v>
      </c>
      <c r="U4668">
        <v>0</v>
      </c>
      <c r="V4668">
        <f t="shared" si="1165"/>
        <v>-1.7265651965095136E-2</v>
      </c>
      <c r="W4668">
        <f t="shared" si="1166"/>
        <v>0.49568369423340725</v>
      </c>
      <c r="X4668">
        <f t="shared" si="1167"/>
        <v>2.9810273777979354E-4</v>
      </c>
      <c r="Y4668">
        <f t="shared" si="1168"/>
        <v>0</v>
      </c>
      <c r="Z4668" t="s">
        <v>4700</v>
      </c>
    </row>
    <row r="4669" spans="1:26" x14ac:dyDescent="0.25">
      <c r="A4669" t="s">
        <v>26</v>
      </c>
      <c r="B4669" t="s">
        <v>38</v>
      </c>
      <c r="C4669" t="s">
        <v>23</v>
      </c>
      <c r="D4669">
        <v>0</v>
      </c>
      <c r="F4669">
        <v>1</v>
      </c>
      <c r="G4669">
        <v>19.2</v>
      </c>
      <c r="H4669">
        <f t="shared" si="1153"/>
        <v>1</v>
      </c>
      <c r="I4669">
        <f t="shared" si="1154"/>
        <v>0</v>
      </c>
      <c r="J4669">
        <f t="shared" si="1155"/>
        <v>0</v>
      </c>
      <c r="K4669">
        <f t="shared" si="1156"/>
        <v>0</v>
      </c>
      <c r="L4669">
        <f t="shared" si="1157"/>
        <v>1</v>
      </c>
      <c r="M4669">
        <f t="shared" si="1158"/>
        <v>1</v>
      </c>
      <c r="N4669">
        <f t="shared" si="1159"/>
        <v>0</v>
      </c>
      <c r="O4669">
        <f t="shared" si="1160"/>
        <v>0</v>
      </c>
      <c r="P4669">
        <v>25</v>
      </c>
      <c r="Q4669">
        <f t="shared" si="1161"/>
        <v>0</v>
      </c>
      <c r="R4669">
        <f t="shared" si="1162"/>
        <v>0</v>
      </c>
      <c r="S4669">
        <f t="shared" si="1163"/>
        <v>1</v>
      </c>
      <c r="T4669">
        <f t="shared" si="1164"/>
        <v>0</v>
      </c>
      <c r="U4669">
        <v>0</v>
      </c>
      <c r="V4669">
        <f t="shared" si="1165"/>
        <v>0.25896905418117994</v>
      </c>
      <c r="W4669">
        <f t="shared" si="1166"/>
        <v>0.5643828456192157</v>
      </c>
      <c r="X4669">
        <f t="shared" si="1167"/>
        <v>6.7064971023494915E-2</v>
      </c>
      <c r="Y4669">
        <f t="shared" si="1168"/>
        <v>0</v>
      </c>
      <c r="Z4669" t="s">
        <v>4701</v>
      </c>
    </row>
    <row r="4670" spans="1:26" x14ac:dyDescent="0.25">
      <c r="A4670" t="s">
        <v>26</v>
      </c>
      <c r="B4670" t="s">
        <v>33</v>
      </c>
      <c r="C4670" t="s">
        <v>23</v>
      </c>
      <c r="D4670">
        <v>0</v>
      </c>
      <c r="F4670">
        <v>1</v>
      </c>
      <c r="G4670">
        <v>19.25</v>
      </c>
      <c r="H4670">
        <f t="shared" si="1153"/>
        <v>1</v>
      </c>
      <c r="I4670">
        <f t="shared" si="1154"/>
        <v>0</v>
      </c>
      <c r="J4670">
        <f t="shared" si="1155"/>
        <v>0</v>
      </c>
      <c r="K4670">
        <f t="shared" si="1156"/>
        <v>0</v>
      </c>
      <c r="L4670">
        <f t="shared" si="1157"/>
        <v>1</v>
      </c>
      <c r="M4670">
        <f t="shared" si="1158"/>
        <v>1</v>
      </c>
      <c r="N4670">
        <f t="shared" si="1159"/>
        <v>0</v>
      </c>
      <c r="O4670">
        <f t="shared" si="1160"/>
        <v>0</v>
      </c>
      <c r="P4670">
        <v>20</v>
      </c>
      <c r="Q4670">
        <f t="shared" si="1161"/>
        <v>0</v>
      </c>
      <c r="R4670">
        <f t="shared" si="1162"/>
        <v>0</v>
      </c>
      <c r="S4670">
        <f t="shared" si="1163"/>
        <v>0</v>
      </c>
      <c r="T4670">
        <f t="shared" si="1164"/>
        <v>1</v>
      </c>
      <c r="U4670">
        <v>0</v>
      </c>
      <c r="V4670">
        <f t="shared" si="1165"/>
        <v>0.25904700695183325</v>
      </c>
      <c r="W4670">
        <f t="shared" si="1166"/>
        <v>0.5644020105896933</v>
      </c>
      <c r="X4670">
        <f t="shared" si="1167"/>
        <v>6.7105351810703137E-2</v>
      </c>
      <c r="Y4670">
        <f t="shared" si="1168"/>
        <v>0</v>
      </c>
      <c r="Z4670" t="s">
        <v>4702</v>
      </c>
    </row>
    <row r="4671" spans="1:26" x14ac:dyDescent="0.25">
      <c r="A4671" t="s">
        <v>26</v>
      </c>
      <c r="B4671" t="s">
        <v>38</v>
      </c>
      <c r="C4671" t="s">
        <v>25</v>
      </c>
      <c r="D4671">
        <v>0</v>
      </c>
      <c r="F4671">
        <v>1</v>
      </c>
      <c r="G4671">
        <v>61.2</v>
      </c>
      <c r="H4671">
        <f t="shared" si="1153"/>
        <v>1</v>
      </c>
      <c r="I4671">
        <f t="shared" si="1154"/>
        <v>0</v>
      </c>
      <c r="J4671">
        <f t="shared" si="1155"/>
        <v>1</v>
      </c>
      <c r="K4671">
        <f t="shared" si="1156"/>
        <v>0</v>
      </c>
      <c r="L4671">
        <f t="shared" si="1157"/>
        <v>0</v>
      </c>
      <c r="M4671">
        <f t="shared" si="1158"/>
        <v>1</v>
      </c>
      <c r="N4671">
        <f t="shared" si="1159"/>
        <v>0</v>
      </c>
      <c r="O4671">
        <f t="shared" si="1160"/>
        <v>0</v>
      </c>
      <c r="P4671">
        <v>2</v>
      </c>
      <c r="Q4671">
        <f t="shared" si="1161"/>
        <v>0</v>
      </c>
      <c r="R4671">
        <f t="shared" si="1162"/>
        <v>0</v>
      </c>
      <c r="S4671">
        <f t="shared" si="1163"/>
        <v>1</v>
      </c>
      <c r="T4671">
        <f t="shared" si="1164"/>
        <v>0</v>
      </c>
      <c r="U4671">
        <v>0</v>
      </c>
      <c r="V4671">
        <f t="shared" si="1165"/>
        <v>0.35317759071683286</v>
      </c>
      <c r="W4671">
        <f t="shared" si="1166"/>
        <v>0.58738792371440796</v>
      </c>
      <c r="X4671">
        <f t="shared" si="1167"/>
        <v>0.12473441058454671</v>
      </c>
      <c r="Y4671">
        <f t="shared" si="1168"/>
        <v>1</v>
      </c>
      <c r="Z4671" t="s">
        <v>4703</v>
      </c>
    </row>
    <row r="4672" spans="1:26" x14ac:dyDescent="0.25">
      <c r="A4672" t="s">
        <v>45</v>
      </c>
      <c r="B4672" t="s">
        <v>30</v>
      </c>
      <c r="C4672" t="s">
        <v>23</v>
      </c>
      <c r="D4672">
        <v>0</v>
      </c>
      <c r="F4672">
        <v>1</v>
      </c>
      <c r="G4672">
        <v>20.45</v>
      </c>
      <c r="H4672">
        <f t="shared" si="1153"/>
        <v>1</v>
      </c>
      <c r="I4672">
        <f t="shared" si="1154"/>
        <v>0</v>
      </c>
      <c r="J4672">
        <f t="shared" si="1155"/>
        <v>0</v>
      </c>
      <c r="K4672">
        <f t="shared" si="1156"/>
        <v>0</v>
      </c>
      <c r="L4672">
        <f t="shared" si="1157"/>
        <v>1</v>
      </c>
      <c r="M4672">
        <f t="shared" si="1158"/>
        <v>0</v>
      </c>
      <c r="N4672">
        <f t="shared" si="1159"/>
        <v>0</v>
      </c>
      <c r="O4672">
        <f t="shared" si="1160"/>
        <v>1</v>
      </c>
      <c r="P4672">
        <v>51</v>
      </c>
      <c r="Q4672">
        <f t="shared" si="1161"/>
        <v>0</v>
      </c>
      <c r="R4672">
        <f t="shared" si="1162"/>
        <v>1</v>
      </c>
      <c r="S4672">
        <f t="shared" si="1163"/>
        <v>0</v>
      </c>
      <c r="T4672">
        <f t="shared" si="1164"/>
        <v>0</v>
      </c>
      <c r="U4672">
        <v>0</v>
      </c>
      <c r="V4672">
        <f t="shared" si="1165"/>
        <v>-7.0471031137092119E-2</v>
      </c>
      <c r="W4672">
        <f t="shared" si="1166"/>
        <v>0.48238952965616333</v>
      </c>
      <c r="X4672">
        <f t="shared" si="1167"/>
        <v>4.9661662295250068E-3</v>
      </c>
      <c r="Y4672">
        <f t="shared" si="1168"/>
        <v>0</v>
      </c>
      <c r="Z4672" t="s">
        <v>4704</v>
      </c>
    </row>
    <row r="4673" spans="1:26" x14ac:dyDescent="0.25">
      <c r="A4673" t="s">
        <v>26</v>
      </c>
      <c r="B4673" t="s">
        <v>33</v>
      </c>
      <c r="C4673" t="s">
        <v>25</v>
      </c>
      <c r="D4673">
        <v>0</v>
      </c>
      <c r="F4673">
        <v>1</v>
      </c>
      <c r="G4673">
        <v>35.049999999999997</v>
      </c>
      <c r="H4673">
        <f t="shared" si="1153"/>
        <v>1</v>
      </c>
      <c r="I4673">
        <f t="shared" si="1154"/>
        <v>0</v>
      </c>
      <c r="J4673">
        <f t="shared" si="1155"/>
        <v>1</v>
      </c>
      <c r="K4673">
        <f t="shared" si="1156"/>
        <v>0</v>
      </c>
      <c r="L4673">
        <f t="shared" si="1157"/>
        <v>0</v>
      </c>
      <c r="M4673">
        <f t="shared" si="1158"/>
        <v>1</v>
      </c>
      <c r="N4673">
        <f t="shared" si="1159"/>
        <v>0</v>
      </c>
      <c r="O4673">
        <f t="shared" si="1160"/>
        <v>0</v>
      </c>
      <c r="P4673">
        <v>46</v>
      </c>
      <c r="Q4673">
        <f t="shared" si="1161"/>
        <v>0</v>
      </c>
      <c r="R4673">
        <f t="shared" si="1162"/>
        <v>0</v>
      </c>
      <c r="S4673">
        <f t="shared" si="1163"/>
        <v>0</v>
      </c>
      <c r="T4673">
        <f t="shared" si="1164"/>
        <v>1</v>
      </c>
      <c r="U4673">
        <v>0</v>
      </c>
      <c r="V4673">
        <f t="shared" si="1165"/>
        <v>0.31727146092589265</v>
      </c>
      <c r="W4673">
        <f t="shared" si="1166"/>
        <v>0.57865914272434538</v>
      </c>
      <c r="X4673">
        <f t="shared" si="1167"/>
        <v>0.10066117991805022</v>
      </c>
      <c r="Y4673">
        <f t="shared" si="1168"/>
        <v>0</v>
      </c>
      <c r="Z4673" t="s">
        <v>4705</v>
      </c>
    </row>
    <row r="4674" spans="1:26" x14ac:dyDescent="0.25">
      <c r="A4674" t="s">
        <v>26</v>
      </c>
      <c r="B4674" t="s">
        <v>27</v>
      </c>
      <c r="C4674" t="s">
        <v>35</v>
      </c>
      <c r="D4674">
        <v>0</v>
      </c>
      <c r="F4674">
        <v>1</v>
      </c>
      <c r="G4674">
        <v>100.25</v>
      </c>
      <c r="H4674">
        <f t="shared" si="1153"/>
        <v>1</v>
      </c>
      <c r="I4674">
        <f t="shared" si="1154"/>
        <v>0</v>
      </c>
      <c r="J4674">
        <f t="shared" si="1155"/>
        <v>0</v>
      </c>
      <c r="K4674">
        <f t="shared" si="1156"/>
        <v>1</v>
      </c>
      <c r="L4674">
        <f t="shared" si="1157"/>
        <v>0</v>
      </c>
      <c r="M4674">
        <f t="shared" si="1158"/>
        <v>1</v>
      </c>
      <c r="N4674">
        <f t="shared" si="1159"/>
        <v>0</v>
      </c>
      <c r="O4674">
        <f t="shared" si="1160"/>
        <v>0</v>
      </c>
      <c r="P4674">
        <v>25</v>
      </c>
      <c r="Q4674">
        <f t="shared" si="1161"/>
        <v>1</v>
      </c>
      <c r="R4674">
        <f t="shared" si="1162"/>
        <v>0</v>
      </c>
      <c r="S4674">
        <f t="shared" si="1163"/>
        <v>0</v>
      </c>
      <c r="T4674">
        <f t="shared" si="1164"/>
        <v>0</v>
      </c>
      <c r="U4674">
        <v>1</v>
      </c>
      <c r="V4674">
        <f t="shared" si="1165"/>
        <v>0.55082704833464136</v>
      </c>
      <c r="W4674">
        <f t="shared" si="1166"/>
        <v>0.63432745125049117</v>
      </c>
      <c r="X4674">
        <f t="shared" si="1167"/>
        <v>0.20175634050777061</v>
      </c>
      <c r="Y4674">
        <f t="shared" si="1168"/>
        <v>1</v>
      </c>
      <c r="Z4674" t="s">
        <v>4706</v>
      </c>
    </row>
    <row r="4675" spans="1:26" x14ac:dyDescent="0.25">
      <c r="A4675" t="s">
        <v>26</v>
      </c>
      <c r="B4675" t="s">
        <v>30</v>
      </c>
      <c r="C4675" t="s">
        <v>25</v>
      </c>
      <c r="D4675">
        <v>0</v>
      </c>
      <c r="F4675">
        <v>1</v>
      </c>
      <c r="G4675">
        <v>44</v>
      </c>
      <c r="H4675">
        <f t="shared" ref="H4675:H4738" si="1169">IF(D4675:D11717=0,1,0)</f>
        <v>1</v>
      </c>
      <c r="I4675">
        <f t="shared" ref="I4675:I4738" si="1170">IF(D4675:D11717=1,1,0)</f>
        <v>0</v>
      </c>
      <c r="J4675">
        <f t="shared" ref="J4675:J4738" si="1171">IF(C4675:C11717="DSL",1,0)</f>
        <v>1</v>
      </c>
      <c r="K4675">
        <f t="shared" ref="K4675:K4738" si="1172">IF(C4675:C11717="Fiber optic",1,0)</f>
        <v>0</v>
      </c>
      <c r="L4675">
        <f t="shared" ref="L4675:L4738" si="1173">IF(C4675:C11717="No",1,0)</f>
        <v>0</v>
      </c>
      <c r="M4675">
        <f t="shared" ref="M4675:M4738" si="1174">IF(A4675:A11717="Month-to-month",1,0)</f>
        <v>1</v>
      </c>
      <c r="N4675">
        <f t="shared" ref="N4675:N4738" si="1175">IF(A4675:A11717="ONE YEAR",1,0)</f>
        <v>0</v>
      </c>
      <c r="O4675">
        <f t="shared" ref="O4675:O4738" si="1176">IF(A4675:A11717="two year",1,0)</f>
        <v>0</v>
      </c>
      <c r="P4675">
        <v>13</v>
      </c>
      <c r="Q4675">
        <f t="shared" ref="Q4675:Q4738" si="1177">IF(B4675:B11717="Electronic check",1,0)</f>
        <v>0</v>
      </c>
      <c r="R4675">
        <f t="shared" ref="R4675:R4738" si="1178">IF(B4675:B11717="Mailed check",1,0)</f>
        <v>1</v>
      </c>
      <c r="S4675">
        <f t="shared" ref="S4675:S4738" si="1179">IF(B4675:B11717="Credit card (automatic)",1,0)</f>
        <v>0</v>
      </c>
      <c r="T4675">
        <f t="shared" ref="T4675:T4738" si="1180">IF(B4675:B11717="Bank transfer (automatic)",1,0)</f>
        <v>0</v>
      </c>
      <c r="U4675">
        <v>0</v>
      </c>
      <c r="V4675">
        <f t="shared" si="1165"/>
        <v>0.34491645597714282</v>
      </c>
      <c r="W4675">
        <f t="shared" si="1166"/>
        <v>0.58538429234421274</v>
      </c>
      <c r="X4675">
        <f t="shared" si="1167"/>
        <v>0.1189673616038323</v>
      </c>
      <c r="Y4675">
        <f t="shared" si="1168"/>
        <v>1</v>
      </c>
      <c r="Z4675" t="s">
        <v>4707</v>
      </c>
    </row>
    <row r="4676" spans="1:26" x14ac:dyDescent="0.25">
      <c r="A4676" t="s">
        <v>26</v>
      </c>
      <c r="B4676" t="s">
        <v>30</v>
      </c>
      <c r="C4676" t="s">
        <v>35</v>
      </c>
      <c r="D4676">
        <v>1</v>
      </c>
      <c r="F4676">
        <v>1</v>
      </c>
      <c r="G4676">
        <v>102.8</v>
      </c>
      <c r="H4676">
        <f t="shared" si="1169"/>
        <v>0</v>
      </c>
      <c r="I4676">
        <f t="shared" si="1170"/>
        <v>1</v>
      </c>
      <c r="J4676">
        <f t="shared" si="1171"/>
        <v>0</v>
      </c>
      <c r="K4676">
        <f t="shared" si="1172"/>
        <v>1</v>
      </c>
      <c r="L4676">
        <f t="shared" si="1173"/>
        <v>0</v>
      </c>
      <c r="M4676">
        <f t="shared" si="1174"/>
        <v>1</v>
      </c>
      <c r="N4676">
        <f t="shared" si="1175"/>
        <v>0</v>
      </c>
      <c r="O4676">
        <f t="shared" si="1176"/>
        <v>0</v>
      </c>
      <c r="P4676">
        <v>25</v>
      </c>
      <c r="Q4676">
        <f t="shared" si="1177"/>
        <v>0</v>
      </c>
      <c r="R4676">
        <f t="shared" si="1178"/>
        <v>1</v>
      </c>
      <c r="S4676">
        <f t="shared" si="1179"/>
        <v>0</v>
      </c>
      <c r="T4676">
        <f t="shared" si="1180"/>
        <v>0</v>
      </c>
      <c r="U4676">
        <v>1</v>
      </c>
      <c r="V4676">
        <f t="shared" ref="V4676:V4739" si="1181">G4676*$G$2+H4677*$H$2+K4677*$K$2+M4676*$M$2+O4676*$O$2+Q4676*$Q$2+L4676*$L$2</f>
        <v>0.41803429590041036</v>
      </c>
      <c r="W4676">
        <f t="shared" ref="W4676:W4739" si="1182">1/ (1+EXP(-V4676))</f>
        <v>0.60301277858790348</v>
      </c>
      <c r="X4676">
        <f t="shared" ref="X4676:X4739" si="1183">(U4676-V4676)^2</f>
        <v>0.33868408074813106</v>
      </c>
      <c r="Y4676">
        <f t="shared" ref="Y4676:Y4739" si="1184">IF(W4676&gt;=0.58,1,0)</f>
        <v>1</v>
      </c>
      <c r="Z4676" t="s">
        <v>4708</v>
      </c>
    </row>
    <row r="4677" spans="1:26" x14ac:dyDescent="0.25">
      <c r="A4677" t="s">
        <v>29</v>
      </c>
      <c r="B4677" t="s">
        <v>30</v>
      </c>
      <c r="C4677" t="s">
        <v>25</v>
      </c>
      <c r="D4677">
        <v>0</v>
      </c>
      <c r="F4677">
        <v>1</v>
      </c>
      <c r="G4677">
        <v>50.35</v>
      </c>
      <c r="H4677">
        <f t="shared" si="1169"/>
        <v>1</v>
      </c>
      <c r="I4677">
        <f t="shared" si="1170"/>
        <v>0</v>
      </c>
      <c r="J4677">
        <f t="shared" si="1171"/>
        <v>1</v>
      </c>
      <c r="K4677">
        <f t="shared" si="1172"/>
        <v>0</v>
      </c>
      <c r="L4677">
        <f t="shared" si="1173"/>
        <v>0</v>
      </c>
      <c r="M4677">
        <f t="shared" si="1174"/>
        <v>0</v>
      </c>
      <c r="N4677">
        <f t="shared" si="1175"/>
        <v>1</v>
      </c>
      <c r="O4677">
        <f t="shared" si="1176"/>
        <v>0</v>
      </c>
      <c r="P4677">
        <v>26</v>
      </c>
      <c r="Q4677">
        <f t="shared" si="1177"/>
        <v>0</v>
      </c>
      <c r="R4677">
        <f t="shared" si="1178"/>
        <v>1</v>
      </c>
      <c r="S4677">
        <f t="shared" si="1179"/>
        <v>0</v>
      </c>
      <c r="T4677">
        <f t="shared" si="1180"/>
        <v>0</v>
      </c>
      <c r="U4677">
        <v>0</v>
      </c>
      <c r="V4677">
        <f t="shared" si="1181"/>
        <v>6.9670160204364825E-2</v>
      </c>
      <c r="W4677">
        <f t="shared" si="1182"/>
        <v>0.51741049817402673</v>
      </c>
      <c r="X4677">
        <f t="shared" si="1183"/>
        <v>4.8539312229018599E-3</v>
      </c>
      <c r="Y4677">
        <f t="shared" si="1184"/>
        <v>0</v>
      </c>
      <c r="Z4677" t="s">
        <v>4709</v>
      </c>
    </row>
    <row r="4678" spans="1:26" x14ac:dyDescent="0.25">
      <c r="A4678" t="s">
        <v>29</v>
      </c>
      <c r="B4678" t="s">
        <v>27</v>
      </c>
      <c r="C4678" t="s">
        <v>35</v>
      </c>
      <c r="D4678">
        <v>0</v>
      </c>
      <c r="F4678">
        <v>1</v>
      </c>
      <c r="G4678">
        <v>100</v>
      </c>
      <c r="H4678">
        <f t="shared" si="1169"/>
        <v>1</v>
      </c>
      <c r="I4678">
        <f t="shared" si="1170"/>
        <v>0</v>
      </c>
      <c r="J4678">
        <f t="shared" si="1171"/>
        <v>0</v>
      </c>
      <c r="K4678">
        <f t="shared" si="1172"/>
        <v>1</v>
      </c>
      <c r="L4678">
        <f t="shared" si="1173"/>
        <v>0</v>
      </c>
      <c r="M4678">
        <f t="shared" si="1174"/>
        <v>0</v>
      </c>
      <c r="N4678">
        <f t="shared" si="1175"/>
        <v>1</v>
      </c>
      <c r="O4678">
        <f t="shared" si="1176"/>
        <v>0</v>
      </c>
      <c r="P4678">
        <v>43</v>
      </c>
      <c r="Q4678">
        <f t="shared" si="1177"/>
        <v>1</v>
      </c>
      <c r="R4678">
        <f t="shared" si="1178"/>
        <v>0</v>
      </c>
      <c r="S4678">
        <f t="shared" si="1179"/>
        <v>0</v>
      </c>
      <c r="T4678">
        <f t="shared" si="1180"/>
        <v>0</v>
      </c>
      <c r="U4678">
        <v>1</v>
      </c>
      <c r="V4678">
        <f t="shared" si="1181"/>
        <v>0.27898243593992533</v>
      </c>
      <c r="W4678">
        <f t="shared" si="1182"/>
        <v>0.5692967369190598</v>
      </c>
      <c r="X4678">
        <f t="shared" si="1183"/>
        <v>0.51986632768312391</v>
      </c>
      <c r="Y4678">
        <f t="shared" si="1184"/>
        <v>0</v>
      </c>
      <c r="Z4678" t="s">
        <v>4710</v>
      </c>
    </row>
    <row r="4679" spans="1:26" x14ac:dyDescent="0.25">
      <c r="A4679" t="s">
        <v>26</v>
      </c>
      <c r="B4679" t="s">
        <v>27</v>
      </c>
      <c r="C4679" t="s">
        <v>23</v>
      </c>
      <c r="D4679">
        <v>0</v>
      </c>
      <c r="F4679">
        <v>1</v>
      </c>
      <c r="G4679">
        <v>20</v>
      </c>
      <c r="H4679">
        <f t="shared" si="1169"/>
        <v>1</v>
      </c>
      <c r="I4679">
        <f t="shared" si="1170"/>
        <v>0</v>
      </c>
      <c r="J4679">
        <f t="shared" si="1171"/>
        <v>0</v>
      </c>
      <c r="K4679">
        <f t="shared" si="1172"/>
        <v>0</v>
      </c>
      <c r="L4679">
        <f t="shared" si="1173"/>
        <v>1</v>
      </c>
      <c r="M4679">
        <f t="shared" si="1174"/>
        <v>1</v>
      </c>
      <c r="N4679">
        <f t="shared" si="1175"/>
        <v>0</v>
      </c>
      <c r="O4679">
        <f t="shared" si="1176"/>
        <v>0</v>
      </c>
      <c r="P4679">
        <v>19</v>
      </c>
      <c r="Q4679">
        <f t="shared" si="1177"/>
        <v>1</v>
      </c>
      <c r="R4679">
        <f t="shared" si="1178"/>
        <v>0</v>
      </c>
      <c r="S4679">
        <f t="shared" si="1179"/>
        <v>0</v>
      </c>
      <c r="T4679">
        <f t="shared" si="1180"/>
        <v>0</v>
      </c>
      <c r="U4679">
        <v>0</v>
      </c>
      <c r="V4679">
        <f t="shared" si="1181"/>
        <v>0.40184781150994037</v>
      </c>
      <c r="W4679">
        <f t="shared" si="1182"/>
        <v>0.59913153561407517</v>
      </c>
      <c r="X4679">
        <f t="shared" si="1183"/>
        <v>0.16148166361532856</v>
      </c>
      <c r="Y4679">
        <f t="shared" si="1184"/>
        <v>1</v>
      </c>
      <c r="Z4679" t="s">
        <v>4711</v>
      </c>
    </row>
    <row r="4680" spans="1:26" x14ac:dyDescent="0.25">
      <c r="A4680" t="s">
        <v>26</v>
      </c>
      <c r="B4680" t="s">
        <v>27</v>
      </c>
      <c r="C4680" t="s">
        <v>35</v>
      </c>
      <c r="D4680">
        <v>0</v>
      </c>
      <c r="F4680">
        <v>1</v>
      </c>
      <c r="G4680">
        <v>99.85</v>
      </c>
      <c r="H4680">
        <f t="shared" si="1169"/>
        <v>1</v>
      </c>
      <c r="I4680">
        <f t="shared" si="1170"/>
        <v>0</v>
      </c>
      <c r="J4680">
        <f t="shared" si="1171"/>
        <v>0</v>
      </c>
      <c r="K4680">
        <f t="shared" si="1172"/>
        <v>1</v>
      </c>
      <c r="L4680">
        <f t="shared" si="1173"/>
        <v>0</v>
      </c>
      <c r="M4680">
        <f t="shared" si="1174"/>
        <v>1</v>
      </c>
      <c r="N4680">
        <f t="shared" si="1175"/>
        <v>0</v>
      </c>
      <c r="O4680">
        <f t="shared" si="1176"/>
        <v>0</v>
      </c>
      <c r="P4680">
        <v>10</v>
      </c>
      <c r="Q4680">
        <f t="shared" si="1177"/>
        <v>1</v>
      </c>
      <c r="R4680">
        <f t="shared" si="1178"/>
        <v>0</v>
      </c>
      <c r="S4680">
        <f t="shared" si="1179"/>
        <v>0</v>
      </c>
      <c r="T4680">
        <f t="shared" si="1180"/>
        <v>0</v>
      </c>
      <c r="U4680">
        <v>1</v>
      </c>
      <c r="V4680">
        <f t="shared" si="1181"/>
        <v>0.55506659543017034</v>
      </c>
      <c r="W4680">
        <f t="shared" si="1182"/>
        <v>0.63531027903220072</v>
      </c>
      <c r="X4680">
        <f t="shared" si="1183"/>
        <v>0.19796573450209973</v>
      </c>
      <c r="Y4680">
        <f t="shared" si="1184"/>
        <v>1</v>
      </c>
      <c r="Z4680" t="s">
        <v>4712</v>
      </c>
    </row>
    <row r="4681" spans="1:26" x14ac:dyDescent="0.25">
      <c r="A4681" t="s">
        <v>26</v>
      </c>
      <c r="B4681" t="s">
        <v>33</v>
      </c>
      <c r="C4681" t="s">
        <v>35</v>
      </c>
      <c r="D4681">
        <v>0</v>
      </c>
      <c r="F4681">
        <v>1</v>
      </c>
      <c r="G4681">
        <v>94.2</v>
      </c>
      <c r="H4681">
        <f t="shared" si="1169"/>
        <v>1</v>
      </c>
      <c r="I4681">
        <f t="shared" si="1170"/>
        <v>0</v>
      </c>
      <c r="J4681">
        <f t="shared" si="1171"/>
        <v>0</v>
      </c>
      <c r="K4681">
        <f t="shared" si="1172"/>
        <v>1</v>
      </c>
      <c r="L4681">
        <f t="shared" si="1173"/>
        <v>0</v>
      </c>
      <c r="M4681">
        <f t="shared" si="1174"/>
        <v>1</v>
      </c>
      <c r="N4681">
        <f t="shared" si="1175"/>
        <v>0</v>
      </c>
      <c r="O4681">
        <f t="shared" si="1176"/>
        <v>0</v>
      </c>
      <c r="P4681">
        <v>2</v>
      </c>
      <c r="Q4681">
        <f t="shared" si="1177"/>
        <v>0</v>
      </c>
      <c r="R4681">
        <f t="shared" si="1178"/>
        <v>0</v>
      </c>
      <c r="S4681">
        <f t="shared" si="1179"/>
        <v>0</v>
      </c>
      <c r="T4681">
        <f t="shared" si="1180"/>
        <v>1</v>
      </c>
      <c r="U4681">
        <v>1</v>
      </c>
      <c r="V4681">
        <f t="shared" si="1181"/>
        <v>0.40462641934803617</v>
      </c>
      <c r="W4681">
        <f t="shared" si="1182"/>
        <v>0.59979869782638184</v>
      </c>
      <c r="X4681">
        <f t="shared" si="1183"/>
        <v>0.35446970053834043</v>
      </c>
      <c r="Y4681">
        <f t="shared" si="1184"/>
        <v>1</v>
      </c>
      <c r="Z4681" t="s">
        <v>4713</v>
      </c>
    </row>
    <row r="4682" spans="1:26" x14ac:dyDescent="0.25">
      <c r="A4682" t="s">
        <v>45</v>
      </c>
      <c r="B4682" t="s">
        <v>33</v>
      </c>
      <c r="C4682" t="s">
        <v>25</v>
      </c>
      <c r="D4682">
        <v>0</v>
      </c>
      <c r="F4682">
        <v>1</v>
      </c>
      <c r="G4682">
        <v>86.4</v>
      </c>
      <c r="H4682">
        <f t="shared" si="1169"/>
        <v>1</v>
      </c>
      <c r="I4682">
        <f t="shared" si="1170"/>
        <v>0</v>
      </c>
      <c r="J4682">
        <f t="shared" si="1171"/>
        <v>1</v>
      </c>
      <c r="K4682">
        <f t="shared" si="1172"/>
        <v>0</v>
      </c>
      <c r="L4682">
        <f t="shared" si="1173"/>
        <v>0</v>
      </c>
      <c r="M4682">
        <f t="shared" si="1174"/>
        <v>0</v>
      </c>
      <c r="N4682">
        <f t="shared" si="1175"/>
        <v>0</v>
      </c>
      <c r="O4682">
        <f t="shared" si="1176"/>
        <v>1</v>
      </c>
      <c r="P4682">
        <v>72</v>
      </c>
      <c r="Q4682">
        <f t="shared" si="1177"/>
        <v>0</v>
      </c>
      <c r="R4682">
        <f t="shared" si="1178"/>
        <v>0</v>
      </c>
      <c r="S4682">
        <f t="shared" si="1179"/>
        <v>0</v>
      </c>
      <c r="T4682">
        <f t="shared" si="1180"/>
        <v>1</v>
      </c>
      <c r="U4682">
        <v>0</v>
      </c>
      <c r="V4682">
        <f t="shared" si="1181"/>
        <v>7.476833164581248E-2</v>
      </c>
      <c r="W4682">
        <f t="shared" si="1182"/>
        <v>0.51868337990874891</v>
      </c>
      <c r="X4682">
        <f t="shared" si="1183"/>
        <v>5.5903034170982037E-3</v>
      </c>
      <c r="Y4682">
        <f t="shared" si="1184"/>
        <v>0</v>
      </c>
      <c r="Z4682" t="s">
        <v>4714</v>
      </c>
    </row>
    <row r="4683" spans="1:26" x14ac:dyDescent="0.25">
      <c r="A4683" t="s">
        <v>26</v>
      </c>
      <c r="B4683" t="s">
        <v>38</v>
      </c>
      <c r="C4683" t="s">
        <v>25</v>
      </c>
      <c r="D4683">
        <v>1</v>
      </c>
      <c r="F4683">
        <v>1</v>
      </c>
      <c r="G4683">
        <v>58.4</v>
      </c>
      <c r="H4683">
        <f t="shared" si="1169"/>
        <v>0</v>
      </c>
      <c r="I4683">
        <f t="shared" si="1170"/>
        <v>1</v>
      </c>
      <c r="J4683">
        <f t="shared" si="1171"/>
        <v>1</v>
      </c>
      <c r="K4683">
        <f t="shared" si="1172"/>
        <v>0</v>
      </c>
      <c r="L4683">
        <f t="shared" si="1173"/>
        <v>0</v>
      </c>
      <c r="M4683">
        <f t="shared" si="1174"/>
        <v>1</v>
      </c>
      <c r="N4683">
        <f t="shared" si="1175"/>
        <v>0</v>
      </c>
      <c r="O4683">
        <f t="shared" si="1176"/>
        <v>0</v>
      </c>
      <c r="P4683">
        <v>18</v>
      </c>
      <c r="Q4683">
        <f t="shared" si="1177"/>
        <v>0</v>
      </c>
      <c r="R4683">
        <f t="shared" si="1178"/>
        <v>0</v>
      </c>
      <c r="S4683">
        <f t="shared" si="1179"/>
        <v>1</v>
      </c>
      <c r="T4683">
        <f t="shared" si="1180"/>
        <v>0</v>
      </c>
      <c r="U4683">
        <v>0</v>
      </c>
      <c r="V4683">
        <f t="shared" si="1181"/>
        <v>0.36736685392530422</v>
      </c>
      <c r="W4683">
        <f t="shared" si="1182"/>
        <v>0.59082256461232296</v>
      </c>
      <c r="X4683">
        <f t="shared" si="1183"/>
        <v>0.13495840536297579</v>
      </c>
      <c r="Y4683">
        <f t="shared" si="1184"/>
        <v>1</v>
      </c>
      <c r="Z4683" t="s">
        <v>4715</v>
      </c>
    </row>
    <row r="4684" spans="1:26" x14ac:dyDescent="0.25">
      <c r="A4684" t="s">
        <v>26</v>
      </c>
      <c r="B4684" t="s">
        <v>27</v>
      </c>
      <c r="C4684" t="s">
        <v>35</v>
      </c>
      <c r="D4684">
        <v>1</v>
      </c>
      <c r="F4684">
        <v>1</v>
      </c>
      <c r="G4684">
        <v>83.85</v>
      </c>
      <c r="H4684">
        <f t="shared" si="1169"/>
        <v>0</v>
      </c>
      <c r="I4684">
        <f t="shared" si="1170"/>
        <v>1</v>
      </c>
      <c r="J4684">
        <f t="shared" si="1171"/>
        <v>0</v>
      </c>
      <c r="K4684">
        <f t="shared" si="1172"/>
        <v>1</v>
      </c>
      <c r="L4684">
        <f t="shared" si="1173"/>
        <v>0</v>
      </c>
      <c r="M4684">
        <f t="shared" si="1174"/>
        <v>1</v>
      </c>
      <c r="N4684">
        <f t="shared" si="1175"/>
        <v>0</v>
      </c>
      <c r="O4684">
        <f t="shared" si="1176"/>
        <v>0</v>
      </c>
      <c r="P4684">
        <v>9</v>
      </c>
      <c r="Q4684">
        <f t="shared" si="1177"/>
        <v>1</v>
      </c>
      <c r="R4684">
        <f t="shared" si="1178"/>
        <v>0</v>
      </c>
      <c r="S4684">
        <f t="shared" si="1179"/>
        <v>0</v>
      </c>
      <c r="T4684">
        <f t="shared" si="1180"/>
        <v>0</v>
      </c>
      <c r="U4684">
        <v>1</v>
      </c>
      <c r="V4684">
        <f t="shared" si="1181"/>
        <v>0.54381315792540474</v>
      </c>
      <c r="W4684">
        <f t="shared" si="1182"/>
        <v>0.63269900875968332</v>
      </c>
      <c r="X4684">
        <f t="shared" si="1183"/>
        <v>0.20810643488199171</v>
      </c>
      <c r="Y4684">
        <f t="shared" si="1184"/>
        <v>1</v>
      </c>
      <c r="Z4684" t="s">
        <v>4716</v>
      </c>
    </row>
    <row r="4685" spans="1:26" x14ac:dyDescent="0.25">
      <c r="A4685" t="s">
        <v>26</v>
      </c>
      <c r="B4685" t="s">
        <v>38</v>
      </c>
      <c r="C4685" t="s">
        <v>35</v>
      </c>
      <c r="D4685">
        <v>1</v>
      </c>
      <c r="F4685">
        <v>1</v>
      </c>
      <c r="G4685">
        <v>88.3</v>
      </c>
      <c r="H4685">
        <f t="shared" si="1169"/>
        <v>0</v>
      </c>
      <c r="I4685">
        <f t="shared" si="1170"/>
        <v>1</v>
      </c>
      <c r="J4685">
        <f t="shared" si="1171"/>
        <v>0</v>
      </c>
      <c r="K4685">
        <f t="shared" si="1172"/>
        <v>1</v>
      </c>
      <c r="L4685">
        <f t="shared" si="1173"/>
        <v>0</v>
      </c>
      <c r="M4685">
        <f t="shared" si="1174"/>
        <v>1</v>
      </c>
      <c r="N4685">
        <f t="shared" si="1175"/>
        <v>0</v>
      </c>
      <c r="O4685">
        <f t="shared" si="1176"/>
        <v>0</v>
      </c>
      <c r="P4685">
        <v>27</v>
      </c>
      <c r="Q4685">
        <f t="shared" si="1177"/>
        <v>0</v>
      </c>
      <c r="R4685">
        <f t="shared" si="1178"/>
        <v>0</v>
      </c>
      <c r="S4685">
        <f t="shared" si="1179"/>
        <v>1</v>
      </c>
      <c r="T4685">
        <f t="shared" si="1180"/>
        <v>0</v>
      </c>
      <c r="U4685">
        <v>1</v>
      </c>
      <c r="V4685">
        <f t="shared" si="1181"/>
        <v>0.40029116167169798</v>
      </c>
      <c r="W4685">
        <f t="shared" si="1182"/>
        <v>0.59875761282230577</v>
      </c>
      <c r="X4685">
        <f t="shared" si="1183"/>
        <v>0.35965069076908152</v>
      </c>
      <c r="Y4685">
        <f t="shared" si="1184"/>
        <v>1</v>
      </c>
      <c r="Z4685" t="s">
        <v>4717</v>
      </c>
    </row>
    <row r="4686" spans="1:26" x14ac:dyDescent="0.25">
      <c r="A4686" t="s">
        <v>26</v>
      </c>
      <c r="B4686" t="s">
        <v>27</v>
      </c>
      <c r="C4686" t="s">
        <v>35</v>
      </c>
      <c r="D4686">
        <v>0</v>
      </c>
      <c r="F4686">
        <v>1</v>
      </c>
      <c r="G4686">
        <v>94.1</v>
      </c>
      <c r="H4686">
        <f t="shared" si="1169"/>
        <v>1</v>
      </c>
      <c r="I4686">
        <f t="shared" si="1170"/>
        <v>0</v>
      </c>
      <c r="J4686">
        <f t="shared" si="1171"/>
        <v>0</v>
      </c>
      <c r="K4686">
        <f t="shared" si="1172"/>
        <v>1</v>
      </c>
      <c r="L4686">
        <f t="shared" si="1173"/>
        <v>0</v>
      </c>
      <c r="M4686">
        <f t="shared" si="1174"/>
        <v>1</v>
      </c>
      <c r="N4686">
        <f t="shared" si="1175"/>
        <v>0</v>
      </c>
      <c r="O4686">
        <f t="shared" si="1176"/>
        <v>0</v>
      </c>
      <c r="P4686">
        <v>24</v>
      </c>
      <c r="Q4686">
        <f t="shared" si="1177"/>
        <v>1</v>
      </c>
      <c r="R4686">
        <f t="shared" si="1178"/>
        <v>0</v>
      </c>
      <c r="S4686">
        <f t="shared" si="1179"/>
        <v>0</v>
      </c>
      <c r="T4686">
        <f t="shared" si="1180"/>
        <v>0</v>
      </c>
      <c r="U4686">
        <v>0</v>
      </c>
      <c r="V4686">
        <f t="shared" si="1181"/>
        <v>0.5461020268050365</v>
      </c>
      <c r="W4686">
        <f t="shared" si="1182"/>
        <v>0.63323075948472674</v>
      </c>
      <c r="X4686">
        <f t="shared" si="1183"/>
        <v>0.29822742368056882</v>
      </c>
      <c r="Y4686">
        <f t="shared" si="1184"/>
        <v>1</v>
      </c>
      <c r="Z4686" t="s">
        <v>4718</v>
      </c>
    </row>
    <row r="4687" spans="1:26" x14ac:dyDescent="0.25">
      <c r="A4687" t="s">
        <v>29</v>
      </c>
      <c r="B4687" t="s">
        <v>33</v>
      </c>
      <c r="C4687" t="s">
        <v>35</v>
      </c>
      <c r="D4687">
        <v>0</v>
      </c>
      <c r="F4687">
        <v>1</v>
      </c>
      <c r="G4687">
        <v>104.05</v>
      </c>
      <c r="H4687">
        <f t="shared" si="1169"/>
        <v>1</v>
      </c>
      <c r="I4687">
        <f t="shared" si="1170"/>
        <v>0</v>
      </c>
      <c r="J4687">
        <f t="shared" si="1171"/>
        <v>0</v>
      </c>
      <c r="K4687">
        <f t="shared" si="1172"/>
        <v>1</v>
      </c>
      <c r="L4687">
        <f t="shared" si="1173"/>
        <v>0</v>
      </c>
      <c r="M4687">
        <f t="shared" si="1174"/>
        <v>0</v>
      </c>
      <c r="N4687">
        <f t="shared" si="1175"/>
        <v>1</v>
      </c>
      <c r="O4687">
        <f t="shared" si="1176"/>
        <v>0</v>
      </c>
      <c r="P4687">
        <v>69</v>
      </c>
      <c r="Q4687">
        <f t="shared" si="1177"/>
        <v>0</v>
      </c>
      <c r="R4687">
        <f t="shared" si="1178"/>
        <v>0</v>
      </c>
      <c r="S4687">
        <f t="shared" si="1179"/>
        <v>0</v>
      </c>
      <c r="T4687">
        <f t="shared" si="1180"/>
        <v>1</v>
      </c>
      <c r="U4687">
        <v>1</v>
      </c>
      <c r="V4687">
        <f t="shared" si="1181"/>
        <v>0.15339143588605017</v>
      </c>
      <c r="W4687">
        <f t="shared" si="1182"/>
        <v>0.53827284511706119</v>
      </c>
      <c r="X4687">
        <f t="shared" si="1183"/>
        <v>0.71674606083108383</v>
      </c>
      <c r="Y4687">
        <f t="shared" si="1184"/>
        <v>0</v>
      </c>
      <c r="Z4687" t="s">
        <v>4719</v>
      </c>
    </row>
    <row r="4688" spans="1:26" x14ac:dyDescent="0.25">
      <c r="A4688" t="s">
        <v>45</v>
      </c>
      <c r="B4688" t="s">
        <v>38</v>
      </c>
      <c r="C4688" t="s">
        <v>35</v>
      </c>
      <c r="D4688">
        <v>0</v>
      </c>
      <c r="F4688">
        <v>1</v>
      </c>
      <c r="G4688">
        <v>108.9</v>
      </c>
      <c r="H4688">
        <f t="shared" si="1169"/>
        <v>1</v>
      </c>
      <c r="I4688">
        <f t="shared" si="1170"/>
        <v>0</v>
      </c>
      <c r="J4688">
        <f t="shared" si="1171"/>
        <v>0</v>
      </c>
      <c r="K4688">
        <f t="shared" si="1172"/>
        <v>1</v>
      </c>
      <c r="L4688">
        <f t="shared" si="1173"/>
        <v>0</v>
      </c>
      <c r="M4688">
        <f t="shared" si="1174"/>
        <v>0</v>
      </c>
      <c r="N4688">
        <f t="shared" si="1175"/>
        <v>0</v>
      </c>
      <c r="O4688">
        <f t="shared" si="1176"/>
        <v>1</v>
      </c>
      <c r="P4688">
        <v>46</v>
      </c>
      <c r="Q4688">
        <f t="shared" si="1177"/>
        <v>0</v>
      </c>
      <c r="R4688">
        <f t="shared" si="1178"/>
        <v>0</v>
      </c>
      <c r="S4688">
        <f t="shared" si="1179"/>
        <v>1</v>
      </c>
      <c r="T4688">
        <f t="shared" si="1180"/>
        <v>0</v>
      </c>
      <c r="U4688">
        <v>0</v>
      </c>
      <c r="V4688">
        <f t="shared" si="1181"/>
        <v>0.11471024770057042</v>
      </c>
      <c r="W4688">
        <f t="shared" si="1182"/>
        <v>0.52864615724777642</v>
      </c>
      <c r="X4688">
        <f t="shared" si="1183"/>
        <v>1.3158440927526221E-2</v>
      </c>
      <c r="Y4688">
        <f t="shared" si="1184"/>
        <v>0</v>
      </c>
      <c r="Z4688" t="s">
        <v>4720</v>
      </c>
    </row>
    <row r="4689" spans="1:26" x14ac:dyDescent="0.25">
      <c r="A4689" t="s">
        <v>45</v>
      </c>
      <c r="B4689" t="s">
        <v>33</v>
      </c>
      <c r="C4689" t="s">
        <v>35</v>
      </c>
      <c r="D4689">
        <v>1</v>
      </c>
      <c r="F4689">
        <v>1</v>
      </c>
      <c r="G4689">
        <v>107.4</v>
      </c>
      <c r="H4689">
        <f t="shared" si="1169"/>
        <v>0</v>
      </c>
      <c r="I4689">
        <f t="shared" si="1170"/>
        <v>1</v>
      </c>
      <c r="J4689">
        <f t="shared" si="1171"/>
        <v>0</v>
      </c>
      <c r="K4689">
        <f t="shared" si="1172"/>
        <v>1</v>
      </c>
      <c r="L4689">
        <f t="shared" si="1173"/>
        <v>0</v>
      </c>
      <c r="M4689">
        <f t="shared" si="1174"/>
        <v>0</v>
      </c>
      <c r="N4689">
        <f t="shared" si="1175"/>
        <v>0</v>
      </c>
      <c r="O4689">
        <f t="shared" si="1176"/>
        <v>1</v>
      </c>
      <c r="P4689">
        <v>72</v>
      </c>
      <c r="Q4689">
        <f t="shared" si="1177"/>
        <v>0</v>
      </c>
      <c r="R4689">
        <f t="shared" si="1178"/>
        <v>0</v>
      </c>
      <c r="S4689">
        <f t="shared" si="1179"/>
        <v>0</v>
      </c>
      <c r="T4689">
        <f t="shared" si="1180"/>
        <v>1</v>
      </c>
      <c r="U4689">
        <v>0</v>
      </c>
      <c r="V4689">
        <f t="shared" si="1181"/>
        <v>9.8680215476667665E-2</v>
      </c>
      <c r="W4689">
        <f t="shared" si="1182"/>
        <v>0.52465005403778819</v>
      </c>
      <c r="X4689">
        <f t="shared" si="1183"/>
        <v>9.7377849265215602E-3</v>
      </c>
      <c r="Y4689">
        <f t="shared" si="1184"/>
        <v>0</v>
      </c>
      <c r="Z4689" t="s">
        <v>4721</v>
      </c>
    </row>
    <row r="4690" spans="1:26" x14ac:dyDescent="0.25">
      <c r="A4690" t="s">
        <v>26</v>
      </c>
      <c r="B4690" t="s">
        <v>38</v>
      </c>
      <c r="C4690" t="s">
        <v>35</v>
      </c>
      <c r="D4690">
        <v>0</v>
      </c>
      <c r="F4690">
        <v>1</v>
      </c>
      <c r="G4690">
        <v>94.7</v>
      </c>
      <c r="H4690">
        <f t="shared" si="1169"/>
        <v>1</v>
      </c>
      <c r="I4690">
        <f t="shared" si="1170"/>
        <v>0</v>
      </c>
      <c r="J4690">
        <f t="shared" si="1171"/>
        <v>0</v>
      </c>
      <c r="K4690">
        <f t="shared" si="1172"/>
        <v>1</v>
      </c>
      <c r="L4690">
        <f t="shared" si="1173"/>
        <v>0</v>
      </c>
      <c r="M4690">
        <f t="shared" si="1174"/>
        <v>1</v>
      </c>
      <c r="N4690">
        <f t="shared" si="1175"/>
        <v>0</v>
      </c>
      <c r="O4690">
        <f t="shared" si="1176"/>
        <v>0</v>
      </c>
      <c r="P4690">
        <v>22</v>
      </c>
      <c r="Q4690">
        <f t="shared" si="1177"/>
        <v>0</v>
      </c>
      <c r="R4690">
        <f t="shared" si="1178"/>
        <v>0</v>
      </c>
      <c r="S4690">
        <f t="shared" si="1179"/>
        <v>1</v>
      </c>
      <c r="T4690">
        <f t="shared" si="1180"/>
        <v>0</v>
      </c>
      <c r="U4690">
        <v>1</v>
      </c>
      <c r="V4690">
        <f t="shared" si="1181"/>
        <v>0.42396056541962784</v>
      </c>
      <c r="W4690">
        <f t="shared" si="1182"/>
        <v>0.60443058887669099</v>
      </c>
      <c r="X4690">
        <f t="shared" si="1183"/>
        <v>0.33182143019167482</v>
      </c>
      <c r="Y4690">
        <f t="shared" si="1184"/>
        <v>1</v>
      </c>
      <c r="Z4690" t="s">
        <v>4722</v>
      </c>
    </row>
    <row r="4691" spans="1:26" x14ac:dyDescent="0.25">
      <c r="A4691" t="s">
        <v>26</v>
      </c>
      <c r="B4691" t="s">
        <v>27</v>
      </c>
      <c r="C4691" t="s">
        <v>35</v>
      </c>
      <c r="D4691">
        <v>1</v>
      </c>
      <c r="F4691">
        <v>1</v>
      </c>
      <c r="G4691">
        <v>90.85</v>
      </c>
      <c r="H4691">
        <f t="shared" si="1169"/>
        <v>0</v>
      </c>
      <c r="I4691">
        <f t="shared" si="1170"/>
        <v>1</v>
      </c>
      <c r="J4691">
        <f t="shared" si="1171"/>
        <v>0</v>
      </c>
      <c r="K4691">
        <f t="shared" si="1172"/>
        <v>1</v>
      </c>
      <c r="L4691">
        <f t="shared" si="1173"/>
        <v>0</v>
      </c>
      <c r="M4691">
        <f t="shared" si="1174"/>
        <v>1</v>
      </c>
      <c r="N4691">
        <f t="shared" si="1175"/>
        <v>0</v>
      </c>
      <c r="O4691">
        <f t="shared" si="1176"/>
        <v>0</v>
      </c>
      <c r="P4691">
        <v>70</v>
      </c>
      <c r="Q4691">
        <f t="shared" si="1177"/>
        <v>1</v>
      </c>
      <c r="R4691">
        <f t="shared" si="1178"/>
        <v>0</v>
      </c>
      <c r="S4691">
        <f t="shared" si="1179"/>
        <v>0</v>
      </c>
      <c r="T4691">
        <f t="shared" si="1180"/>
        <v>0</v>
      </c>
      <c r="U4691">
        <v>0</v>
      </c>
      <c r="V4691">
        <f t="shared" si="1181"/>
        <v>0.53617192745181375</v>
      </c>
      <c r="W4691">
        <f t="shared" si="1182"/>
        <v>0.63092146202000565</v>
      </c>
      <c r="X4691">
        <f t="shared" si="1183"/>
        <v>0.28748033578739302</v>
      </c>
      <c r="Y4691">
        <f t="shared" si="1184"/>
        <v>1</v>
      </c>
      <c r="Z4691" t="s">
        <v>4723</v>
      </c>
    </row>
    <row r="4692" spans="1:26" x14ac:dyDescent="0.25">
      <c r="A4692" t="s">
        <v>26</v>
      </c>
      <c r="B4692" t="s">
        <v>27</v>
      </c>
      <c r="C4692" t="s">
        <v>23</v>
      </c>
      <c r="D4692">
        <v>0</v>
      </c>
      <c r="F4692">
        <v>1</v>
      </c>
      <c r="G4692">
        <v>19.899999999999999</v>
      </c>
      <c r="H4692">
        <f t="shared" si="1169"/>
        <v>1</v>
      </c>
      <c r="I4692">
        <f t="shared" si="1170"/>
        <v>0</v>
      </c>
      <c r="J4692">
        <f t="shared" si="1171"/>
        <v>0</v>
      </c>
      <c r="K4692">
        <f t="shared" si="1172"/>
        <v>0</v>
      </c>
      <c r="L4692">
        <f t="shared" si="1173"/>
        <v>1</v>
      </c>
      <c r="M4692">
        <f t="shared" si="1174"/>
        <v>1</v>
      </c>
      <c r="N4692">
        <f t="shared" si="1175"/>
        <v>0</v>
      </c>
      <c r="O4692">
        <f t="shared" si="1176"/>
        <v>0</v>
      </c>
      <c r="P4692">
        <v>2</v>
      </c>
      <c r="Q4692">
        <f t="shared" si="1177"/>
        <v>1</v>
      </c>
      <c r="R4692">
        <f t="shared" si="1178"/>
        <v>0</v>
      </c>
      <c r="S4692">
        <f t="shared" si="1179"/>
        <v>0</v>
      </c>
      <c r="T4692">
        <f t="shared" si="1180"/>
        <v>0</v>
      </c>
      <c r="U4692">
        <v>0</v>
      </c>
      <c r="V4692">
        <f t="shared" si="1181"/>
        <v>0.39682873670787794</v>
      </c>
      <c r="W4692">
        <f t="shared" si="1182"/>
        <v>0.59792549213613788</v>
      </c>
      <c r="X4692">
        <f t="shared" si="1183"/>
        <v>0.15747304627717032</v>
      </c>
      <c r="Y4692">
        <f t="shared" si="1184"/>
        <v>1</v>
      </c>
      <c r="Z4692" t="s">
        <v>4724</v>
      </c>
    </row>
    <row r="4693" spans="1:26" x14ac:dyDescent="0.25">
      <c r="A4693" t="s">
        <v>26</v>
      </c>
      <c r="B4693" t="s">
        <v>38</v>
      </c>
      <c r="C4693" t="s">
        <v>25</v>
      </c>
      <c r="D4693">
        <v>0</v>
      </c>
      <c r="F4693">
        <v>1</v>
      </c>
      <c r="G4693">
        <v>66.400000000000006</v>
      </c>
      <c r="H4693">
        <f t="shared" si="1169"/>
        <v>1</v>
      </c>
      <c r="I4693">
        <f t="shared" si="1170"/>
        <v>0</v>
      </c>
      <c r="J4693">
        <f t="shared" si="1171"/>
        <v>1</v>
      </c>
      <c r="K4693">
        <f t="shared" si="1172"/>
        <v>0</v>
      </c>
      <c r="L4693">
        <f t="shared" si="1173"/>
        <v>0</v>
      </c>
      <c r="M4693">
        <f t="shared" si="1174"/>
        <v>1</v>
      </c>
      <c r="N4693">
        <f t="shared" si="1175"/>
        <v>0</v>
      </c>
      <c r="O4693">
        <f t="shared" si="1176"/>
        <v>0</v>
      </c>
      <c r="P4693">
        <v>31</v>
      </c>
      <c r="Q4693">
        <f t="shared" si="1177"/>
        <v>0</v>
      </c>
      <c r="R4693">
        <f t="shared" si="1178"/>
        <v>0</v>
      </c>
      <c r="S4693">
        <f t="shared" si="1179"/>
        <v>1</v>
      </c>
      <c r="T4693">
        <f t="shared" si="1180"/>
        <v>0</v>
      </c>
      <c r="U4693">
        <v>0</v>
      </c>
      <c r="V4693">
        <f t="shared" si="1181"/>
        <v>0.37983929722983839</v>
      </c>
      <c r="W4693">
        <f t="shared" si="1182"/>
        <v>0.5938343427953986</v>
      </c>
      <c r="X4693">
        <f t="shared" si="1183"/>
        <v>0.14427789172005751</v>
      </c>
      <c r="Y4693">
        <f t="shared" si="1184"/>
        <v>1</v>
      </c>
      <c r="Z4693" t="s">
        <v>4725</v>
      </c>
    </row>
    <row r="4694" spans="1:26" x14ac:dyDescent="0.25">
      <c r="A4694" t="s">
        <v>26</v>
      </c>
      <c r="B4694" t="s">
        <v>33</v>
      </c>
      <c r="C4694" t="s">
        <v>35</v>
      </c>
      <c r="D4694">
        <v>1</v>
      </c>
      <c r="F4694">
        <v>1</v>
      </c>
      <c r="G4694">
        <v>100.65</v>
      </c>
      <c r="H4694">
        <f t="shared" si="1169"/>
        <v>0</v>
      </c>
      <c r="I4694">
        <f t="shared" si="1170"/>
        <v>1</v>
      </c>
      <c r="J4694">
        <f t="shared" si="1171"/>
        <v>0</v>
      </c>
      <c r="K4694">
        <f t="shared" si="1172"/>
        <v>1</v>
      </c>
      <c r="L4694">
        <f t="shared" si="1173"/>
        <v>0</v>
      </c>
      <c r="M4694">
        <f t="shared" si="1174"/>
        <v>1</v>
      </c>
      <c r="N4694">
        <f t="shared" si="1175"/>
        <v>0</v>
      </c>
      <c r="O4694">
        <f t="shared" si="1176"/>
        <v>0</v>
      </c>
      <c r="P4694">
        <v>56</v>
      </c>
      <c r="Q4694">
        <f t="shared" si="1177"/>
        <v>0</v>
      </c>
      <c r="R4694">
        <f t="shared" si="1178"/>
        <v>0</v>
      </c>
      <c r="S4694">
        <f t="shared" si="1179"/>
        <v>0</v>
      </c>
      <c r="T4694">
        <f t="shared" si="1180"/>
        <v>1</v>
      </c>
      <c r="U4694">
        <v>1</v>
      </c>
      <c r="V4694">
        <f t="shared" si="1181"/>
        <v>0.41954549602307251</v>
      </c>
      <c r="W4694">
        <f t="shared" si="1182"/>
        <v>0.60337448594127618</v>
      </c>
      <c r="X4694">
        <f t="shared" si="1183"/>
        <v>0.336927431187101</v>
      </c>
      <c r="Y4694">
        <f t="shared" si="1184"/>
        <v>1</v>
      </c>
      <c r="Z4694" t="s">
        <v>4726</v>
      </c>
    </row>
    <row r="4695" spans="1:26" x14ac:dyDescent="0.25">
      <c r="A4695" t="s">
        <v>26</v>
      </c>
      <c r="B4695" t="s">
        <v>33</v>
      </c>
      <c r="C4695" t="s">
        <v>35</v>
      </c>
      <c r="D4695">
        <v>0</v>
      </c>
      <c r="F4695">
        <v>1</v>
      </c>
      <c r="G4695">
        <v>100.7</v>
      </c>
      <c r="H4695">
        <f t="shared" si="1169"/>
        <v>1</v>
      </c>
      <c r="I4695">
        <f t="shared" si="1170"/>
        <v>0</v>
      </c>
      <c r="J4695">
        <f t="shared" si="1171"/>
        <v>0</v>
      </c>
      <c r="K4695">
        <f t="shared" si="1172"/>
        <v>1</v>
      </c>
      <c r="L4695">
        <f t="shared" si="1173"/>
        <v>0</v>
      </c>
      <c r="M4695">
        <f t="shared" si="1174"/>
        <v>1</v>
      </c>
      <c r="N4695">
        <f t="shared" si="1175"/>
        <v>0</v>
      </c>
      <c r="O4695">
        <f t="shared" si="1176"/>
        <v>0</v>
      </c>
      <c r="P4695">
        <v>16</v>
      </c>
      <c r="Q4695">
        <f t="shared" si="1177"/>
        <v>0</v>
      </c>
      <c r="R4695">
        <f t="shared" si="1178"/>
        <v>0</v>
      </c>
      <c r="S4695">
        <f t="shared" si="1179"/>
        <v>0</v>
      </c>
      <c r="T4695">
        <f t="shared" si="1180"/>
        <v>1</v>
      </c>
      <c r="U4695">
        <v>0</v>
      </c>
      <c r="V4695">
        <f t="shared" si="1181"/>
        <v>0.41476027953297012</v>
      </c>
      <c r="W4695">
        <f t="shared" si="1182"/>
        <v>0.6022287534303925</v>
      </c>
      <c r="X4695">
        <f t="shared" si="1183"/>
        <v>0.1720260894782675</v>
      </c>
      <c r="Y4695">
        <f t="shared" si="1184"/>
        <v>1</v>
      </c>
      <c r="Z4695" t="s">
        <v>4727</v>
      </c>
    </row>
    <row r="4696" spans="1:26" x14ac:dyDescent="0.25">
      <c r="A4696" t="s">
        <v>45</v>
      </c>
      <c r="B4696" t="s">
        <v>38</v>
      </c>
      <c r="C4696" t="s">
        <v>23</v>
      </c>
      <c r="D4696">
        <v>0</v>
      </c>
      <c r="F4696">
        <v>1</v>
      </c>
      <c r="G4696">
        <v>25.6</v>
      </c>
      <c r="H4696">
        <f t="shared" si="1169"/>
        <v>1</v>
      </c>
      <c r="I4696">
        <f t="shared" si="1170"/>
        <v>0</v>
      </c>
      <c r="J4696">
        <f t="shared" si="1171"/>
        <v>0</v>
      </c>
      <c r="K4696">
        <f t="shared" si="1172"/>
        <v>0</v>
      </c>
      <c r="L4696">
        <f t="shared" si="1173"/>
        <v>1</v>
      </c>
      <c r="M4696">
        <f t="shared" si="1174"/>
        <v>0</v>
      </c>
      <c r="N4696">
        <f t="shared" si="1175"/>
        <v>0</v>
      </c>
      <c r="O4696">
        <f t="shared" si="1176"/>
        <v>1</v>
      </c>
      <c r="P4696">
        <v>52</v>
      </c>
      <c r="Q4696">
        <f t="shared" si="1177"/>
        <v>0</v>
      </c>
      <c r="R4696">
        <f t="shared" si="1178"/>
        <v>0</v>
      </c>
      <c r="S4696">
        <f t="shared" si="1179"/>
        <v>1</v>
      </c>
      <c r="T4696">
        <f t="shared" si="1180"/>
        <v>0</v>
      </c>
      <c r="U4696">
        <v>0</v>
      </c>
      <c r="V4696">
        <f t="shared" si="1181"/>
        <v>-6.2441895759798263E-2</v>
      </c>
      <c r="W4696">
        <f t="shared" si="1182"/>
        <v>0.48439459617382624</v>
      </c>
      <c r="X4696">
        <f t="shared" si="1183"/>
        <v>3.8989903460775123E-3</v>
      </c>
      <c r="Y4696">
        <f t="shared" si="1184"/>
        <v>0</v>
      </c>
      <c r="Z4696" t="s">
        <v>4728</v>
      </c>
    </row>
    <row r="4697" spans="1:26" x14ac:dyDescent="0.25">
      <c r="A4697" t="s">
        <v>26</v>
      </c>
      <c r="B4697" t="s">
        <v>30</v>
      </c>
      <c r="C4697" t="s">
        <v>23</v>
      </c>
      <c r="D4697">
        <v>0</v>
      </c>
      <c r="F4697">
        <v>1</v>
      </c>
      <c r="G4697">
        <v>19.850000000000001</v>
      </c>
      <c r="H4697">
        <f t="shared" si="1169"/>
        <v>1</v>
      </c>
      <c r="I4697">
        <f t="shared" si="1170"/>
        <v>0</v>
      </c>
      <c r="J4697">
        <f t="shared" si="1171"/>
        <v>0</v>
      </c>
      <c r="K4697">
        <f t="shared" si="1172"/>
        <v>0</v>
      </c>
      <c r="L4697">
        <f t="shared" si="1173"/>
        <v>1</v>
      </c>
      <c r="M4697">
        <f t="shared" si="1174"/>
        <v>1</v>
      </c>
      <c r="N4697">
        <f t="shared" si="1175"/>
        <v>0</v>
      </c>
      <c r="O4697">
        <f t="shared" si="1176"/>
        <v>0</v>
      </c>
      <c r="P4697">
        <v>13</v>
      </c>
      <c r="Q4697">
        <f t="shared" si="1177"/>
        <v>0</v>
      </c>
      <c r="R4697">
        <f t="shared" si="1178"/>
        <v>1</v>
      </c>
      <c r="S4697">
        <f t="shared" si="1179"/>
        <v>0</v>
      </c>
      <c r="T4697">
        <f t="shared" si="1180"/>
        <v>0</v>
      </c>
      <c r="U4697">
        <v>0</v>
      </c>
      <c r="V4697">
        <f t="shared" si="1181"/>
        <v>0.25998244019967331</v>
      </c>
      <c r="W4697">
        <f t="shared" si="1182"/>
        <v>0.56463197521026387</v>
      </c>
      <c r="X4697">
        <f t="shared" si="1183"/>
        <v>6.7590869212176705E-2</v>
      </c>
      <c r="Y4697">
        <f t="shared" si="1184"/>
        <v>0</v>
      </c>
      <c r="Z4697" t="s">
        <v>4729</v>
      </c>
    </row>
    <row r="4698" spans="1:26" x14ac:dyDescent="0.25">
      <c r="A4698" t="s">
        <v>29</v>
      </c>
      <c r="B4698" t="s">
        <v>30</v>
      </c>
      <c r="C4698" t="s">
        <v>23</v>
      </c>
      <c r="D4698">
        <v>0</v>
      </c>
      <c r="F4698">
        <v>1</v>
      </c>
      <c r="G4698">
        <v>20.75</v>
      </c>
      <c r="H4698">
        <f t="shared" si="1169"/>
        <v>1</v>
      </c>
      <c r="I4698">
        <f t="shared" si="1170"/>
        <v>0</v>
      </c>
      <c r="J4698">
        <f t="shared" si="1171"/>
        <v>0</v>
      </c>
      <c r="K4698">
        <f t="shared" si="1172"/>
        <v>0</v>
      </c>
      <c r="L4698">
        <f t="shared" si="1173"/>
        <v>1</v>
      </c>
      <c r="M4698">
        <f t="shared" si="1174"/>
        <v>0</v>
      </c>
      <c r="N4698">
        <f t="shared" si="1175"/>
        <v>1</v>
      </c>
      <c r="O4698">
        <f t="shared" si="1176"/>
        <v>0</v>
      </c>
      <c r="P4698">
        <v>35</v>
      </c>
      <c r="Q4698">
        <f t="shared" si="1177"/>
        <v>0</v>
      </c>
      <c r="R4698">
        <f t="shared" si="1178"/>
        <v>1</v>
      </c>
      <c r="S4698">
        <f t="shared" si="1179"/>
        <v>0</v>
      </c>
      <c r="T4698">
        <f t="shared" si="1180"/>
        <v>0</v>
      </c>
      <c r="U4698">
        <v>0</v>
      </c>
      <c r="V4698">
        <f t="shared" si="1181"/>
        <v>-5.2060892092602173E-3</v>
      </c>
      <c r="W4698">
        <f t="shared" si="1182"/>
        <v>0.49869848063731315</v>
      </c>
      <c r="X4698">
        <f t="shared" si="1183"/>
        <v>2.7103364854775676E-5</v>
      </c>
      <c r="Y4698">
        <f t="shared" si="1184"/>
        <v>0</v>
      </c>
      <c r="Z4698" t="s">
        <v>4730</v>
      </c>
    </row>
    <row r="4699" spans="1:26" x14ac:dyDescent="0.25">
      <c r="A4699" t="s">
        <v>45</v>
      </c>
      <c r="B4699" t="s">
        <v>27</v>
      </c>
      <c r="C4699" t="s">
        <v>35</v>
      </c>
      <c r="D4699">
        <v>0</v>
      </c>
      <c r="F4699">
        <v>1</v>
      </c>
      <c r="G4699">
        <v>95.8</v>
      </c>
      <c r="H4699">
        <f t="shared" si="1169"/>
        <v>1</v>
      </c>
      <c r="I4699">
        <f t="shared" si="1170"/>
        <v>0</v>
      </c>
      <c r="J4699">
        <f t="shared" si="1171"/>
        <v>0</v>
      </c>
      <c r="K4699">
        <f t="shared" si="1172"/>
        <v>1</v>
      </c>
      <c r="L4699">
        <f t="shared" si="1173"/>
        <v>0</v>
      </c>
      <c r="M4699">
        <f t="shared" si="1174"/>
        <v>0</v>
      </c>
      <c r="N4699">
        <f t="shared" si="1175"/>
        <v>0</v>
      </c>
      <c r="O4699">
        <f t="shared" si="1176"/>
        <v>1</v>
      </c>
      <c r="P4699">
        <v>59</v>
      </c>
      <c r="Q4699">
        <f t="shared" si="1177"/>
        <v>1</v>
      </c>
      <c r="R4699">
        <f t="shared" si="1178"/>
        <v>0</v>
      </c>
      <c r="S4699">
        <f t="shared" si="1179"/>
        <v>0</v>
      </c>
      <c r="T4699">
        <f t="shared" si="1180"/>
        <v>0</v>
      </c>
      <c r="U4699">
        <v>0</v>
      </c>
      <c r="V4699">
        <f t="shared" si="1181"/>
        <v>0.21736351642264445</v>
      </c>
      <c r="W4699">
        <f t="shared" si="1182"/>
        <v>0.5541279319925686</v>
      </c>
      <c r="X4699">
        <f t="shared" si="1183"/>
        <v>4.7246898271617224E-2</v>
      </c>
      <c r="Y4699">
        <f t="shared" si="1184"/>
        <v>0</v>
      </c>
      <c r="Z4699" t="s">
        <v>4731</v>
      </c>
    </row>
    <row r="4700" spans="1:26" x14ac:dyDescent="0.25">
      <c r="A4700" t="s">
        <v>26</v>
      </c>
      <c r="B4700" t="s">
        <v>27</v>
      </c>
      <c r="C4700" t="s">
        <v>35</v>
      </c>
      <c r="D4700">
        <v>0</v>
      </c>
      <c r="F4700">
        <v>1</v>
      </c>
      <c r="G4700">
        <v>94.65</v>
      </c>
      <c r="H4700">
        <f t="shared" si="1169"/>
        <v>1</v>
      </c>
      <c r="I4700">
        <f t="shared" si="1170"/>
        <v>0</v>
      </c>
      <c r="J4700">
        <f t="shared" si="1171"/>
        <v>0</v>
      </c>
      <c r="K4700">
        <f t="shared" si="1172"/>
        <v>1</v>
      </c>
      <c r="L4700">
        <f t="shared" si="1173"/>
        <v>0</v>
      </c>
      <c r="M4700">
        <f t="shared" si="1174"/>
        <v>1</v>
      </c>
      <c r="N4700">
        <f t="shared" si="1175"/>
        <v>0</v>
      </c>
      <c r="O4700">
        <f t="shared" si="1176"/>
        <v>0</v>
      </c>
      <c r="P4700">
        <v>72</v>
      </c>
      <c r="Q4700">
        <f t="shared" si="1177"/>
        <v>1</v>
      </c>
      <c r="R4700">
        <f t="shared" si="1178"/>
        <v>0</v>
      </c>
      <c r="S4700">
        <f t="shared" si="1179"/>
        <v>0</v>
      </c>
      <c r="T4700">
        <f t="shared" si="1180"/>
        <v>0</v>
      </c>
      <c r="U4700">
        <v>0</v>
      </c>
      <c r="V4700">
        <f t="shared" si="1181"/>
        <v>0.55578778712577015</v>
      </c>
      <c r="W4700">
        <f t="shared" si="1182"/>
        <v>0.63547735643850678</v>
      </c>
      <c r="X4700">
        <f t="shared" si="1183"/>
        <v>0.30890006431816042</v>
      </c>
      <c r="Y4700">
        <f t="shared" si="1184"/>
        <v>1</v>
      </c>
      <c r="Z4700" t="s">
        <v>4732</v>
      </c>
    </row>
    <row r="4701" spans="1:26" x14ac:dyDescent="0.25">
      <c r="A4701" t="s">
        <v>45</v>
      </c>
      <c r="B4701" t="s">
        <v>33</v>
      </c>
      <c r="C4701" t="s">
        <v>25</v>
      </c>
      <c r="D4701">
        <v>1</v>
      </c>
      <c r="F4701">
        <v>1</v>
      </c>
      <c r="G4701">
        <v>80.55</v>
      </c>
      <c r="H4701">
        <f t="shared" si="1169"/>
        <v>0</v>
      </c>
      <c r="I4701">
        <f t="shared" si="1170"/>
        <v>1</v>
      </c>
      <c r="J4701">
        <f t="shared" si="1171"/>
        <v>1</v>
      </c>
      <c r="K4701">
        <f t="shared" si="1172"/>
        <v>0</v>
      </c>
      <c r="L4701">
        <f t="shared" si="1173"/>
        <v>0</v>
      </c>
      <c r="M4701">
        <f t="shared" si="1174"/>
        <v>0</v>
      </c>
      <c r="N4701">
        <f t="shared" si="1175"/>
        <v>0</v>
      </c>
      <c r="O4701">
        <f t="shared" si="1176"/>
        <v>1</v>
      </c>
      <c r="P4701">
        <v>66</v>
      </c>
      <c r="Q4701">
        <f t="shared" si="1177"/>
        <v>0</v>
      </c>
      <c r="R4701">
        <f t="shared" si="1178"/>
        <v>0</v>
      </c>
      <c r="S4701">
        <f t="shared" si="1179"/>
        <v>0</v>
      </c>
      <c r="T4701">
        <f t="shared" si="1180"/>
        <v>1</v>
      </c>
      <c r="U4701">
        <v>1</v>
      </c>
      <c r="V4701">
        <f t="shared" si="1181"/>
        <v>5.6819577635825E-2</v>
      </c>
      <c r="W4701">
        <f t="shared" si="1182"/>
        <v>0.51420107397603609</v>
      </c>
      <c r="X4701">
        <f t="shared" si="1183"/>
        <v>0.88958930913106349</v>
      </c>
      <c r="Y4701">
        <f t="shared" si="1184"/>
        <v>0</v>
      </c>
      <c r="Z4701" t="s">
        <v>4733</v>
      </c>
    </row>
    <row r="4702" spans="1:26" x14ac:dyDescent="0.25">
      <c r="A4702" t="s">
        <v>45</v>
      </c>
      <c r="B4702" t="s">
        <v>38</v>
      </c>
      <c r="C4702" t="s">
        <v>35</v>
      </c>
      <c r="D4702">
        <v>0</v>
      </c>
      <c r="F4702">
        <v>1</v>
      </c>
      <c r="G4702">
        <v>106.65</v>
      </c>
      <c r="H4702">
        <f t="shared" si="1169"/>
        <v>1</v>
      </c>
      <c r="I4702">
        <f t="shared" si="1170"/>
        <v>0</v>
      </c>
      <c r="J4702">
        <f t="shared" si="1171"/>
        <v>0</v>
      </c>
      <c r="K4702">
        <f t="shared" si="1172"/>
        <v>1</v>
      </c>
      <c r="L4702">
        <f t="shared" si="1173"/>
        <v>0</v>
      </c>
      <c r="M4702">
        <f t="shared" si="1174"/>
        <v>0</v>
      </c>
      <c r="N4702">
        <f t="shared" si="1175"/>
        <v>0</v>
      </c>
      <c r="O4702">
        <f t="shared" si="1176"/>
        <v>1</v>
      </c>
      <c r="P4702">
        <v>49</v>
      </c>
      <c r="Q4702">
        <f t="shared" si="1177"/>
        <v>0</v>
      </c>
      <c r="R4702">
        <f t="shared" si="1178"/>
        <v>0</v>
      </c>
      <c r="S4702">
        <f t="shared" si="1179"/>
        <v>1</v>
      </c>
      <c r="T4702">
        <f t="shared" si="1180"/>
        <v>0</v>
      </c>
      <c r="U4702">
        <v>0</v>
      </c>
      <c r="V4702">
        <f t="shared" si="1181"/>
        <v>9.2647754656111914E-2</v>
      </c>
      <c r="W4702">
        <f t="shared" si="1182"/>
        <v>0.52314538512562669</v>
      </c>
      <c r="X4702">
        <f t="shared" si="1183"/>
        <v>8.5836064428191066E-3</v>
      </c>
      <c r="Y4702">
        <f t="shared" si="1184"/>
        <v>0</v>
      </c>
      <c r="Z4702" t="s">
        <v>4734</v>
      </c>
    </row>
    <row r="4703" spans="1:26" x14ac:dyDescent="0.25">
      <c r="A4703" t="s">
        <v>26</v>
      </c>
      <c r="B4703" t="s">
        <v>30</v>
      </c>
      <c r="C4703" t="s">
        <v>25</v>
      </c>
      <c r="D4703">
        <v>0</v>
      </c>
      <c r="F4703">
        <v>1</v>
      </c>
      <c r="G4703">
        <v>45.85</v>
      </c>
      <c r="H4703">
        <f t="shared" si="1169"/>
        <v>1</v>
      </c>
      <c r="I4703">
        <f t="shared" si="1170"/>
        <v>0</v>
      </c>
      <c r="J4703">
        <f t="shared" si="1171"/>
        <v>1</v>
      </c>
      <c r="K4703">
        <f t="shared" si="1172"/>
        <v>0</v>
      </c>
      <c r="L4703">
        <f t="shared" si="1173"/>
        <v>0</v>
      </c>
      <c r="M4703">
        <f t="shared" si="1174"/>
        <v>1</v>
      </c>
      <c r="N4703">
        <f t="shared" si="1175"/>
        <v>0</v>
      </c>
      <c r="O4703">
        <f t="shared" si="1176"/>
        <v>0</v>
      </c>
      <c r="P4703">
        <v>2</v>
      </c>
      <c r="Q4703">
        <f t="shared" si="1177"/>
        <v>0</v>
      </c>
      <c r="R4703">
        <f t="shared" si="1178"/>
        <v>1</v>
      </c>
      <c r="S4703">
        <f t="shared" si="1179"/>
        <v>0</v>
      </c>
      <c r="T4703">
        <f t="shared" si="1180"/>
        <v>0</v>
      </c>
      <c r="U4703">
        <v>0</v>
      </c>
      <c r="V4703">
        <f t="shared" si="1181"/>
        <v>0.34780070849131628</v>
      </c>
      <c r="W4703">
        <f t="shared" si="1182"/>
        <v>0.58608415505477951</v>
      </c>
      <c r="X4703">
        <f t="shared" si="1183"/>
        <v>0.12096533282706157</v>
      </c>
      <c r="Y4703">
        <f t="shared" si="1184"/>
        <v>1</v>
      </c>
      <c r="Z4703" t="s">
        <v>4735</v>
      </c>
    </row>
    <row r="4704" spans="1:26" x14ac:dyDescent="0.25">
      <c r="A4704" t="s">
        <v>26</v>
      </c>
      <c r="B4704" t="s">
        <v>27</v>
      </c>
      <c r="C4704" t="s">
        <v>35</v>
      </c>
      <c r="D4704">
        <v>1</v>
      </c>
      <c r="F4704">
        <v>1</v>
      </c>
      <c r="G4704">
        <v>104.35</v>
      </c>
      <c r="H4704">
        <f t="shared" si="1169"/>
        <v>0</v>
      </c>
      <c r="I4704">
        <f t="shared" si="1170"/>
        <v>1</v>
      </c>
      <c r="J4704">
        <f t="shared" si="1171"/>
        <v>0</v>
      </c>
      <c r="K4704">
        <f t="shared" si="1172"/>
        <v>1</v>
      </c>
      <c r="L4704">
        <f t="shared" si="1173"/>
        <v>0</v>
      </c>
      <c r="M4704">
        <f t="shared" si="1174"/>
        <v>1</v>
      </c>
      <c r="N4704">
        <f t="shared" si="1175"/>
        <v>0</v>
      </c>
      <c r="O4704">
        <f t="shared" si="1176"/>
        <v>0</v>
      </c>
      <c r="P4704">
        <v>21</v>
      </c>
      <c r="Q4704">
        <f t="shared" si="1177"/>
        <v>1</v>
      </c>
      <c r="R4704">
        <f t="shared" si="1178"/>
        <v>0</v>
      </c>
      <c r="S4704">
        <f t="shared" si="1179"/>
        <v>0</v>
      </c>
      <c r="T4704">
        <f t="shared" si="1180"/>
        <v>0</v>
      </c>
      <c r="U4704">
        <v>0</v>
      </c>
      <c r="V4704">
        <f t="shared" si="1181"/>
        <v>0.57091062463251774</v>
      </c>
      <c r="W4704">
        <f t="shared" si="1182"/>
        <v>0.63897327046804053</v>
      </c>
      <c r="X4704">
        <f t="shared" si="1183"/>
        <v>0.32593894131829154</v>
      </c>
      <c r="Y4704">
        <f t="shared" si="1184"/>
        <v>1</v>
      </c>
      <c r="Z4704" t="s">
        <v>4736</v>
      </c>
    </row>
    <row r="4705" spans="1:26" x14ac:dyDescent="0.25">
      <c r="A4705" t="s">
        <v>29</v>
      </c>
      <c r="B4705" t="s">
        <v>27</v>
      </c>
      <c r="C4705" t="s">
        <v>25</v>
      </c>
      <c r="D4705">
        <v>1</v>
      </c>
      <c r="F4705">
        <v>1</v>
      </c>
      <c r="G4705">
        <v>55.45</v>
      </c>
      <c r="H4705">
        <f t="shared" si="1169"/>
        <v>0</v>
      </c>
      <c r="I4705">
        <f t="shared" si="1170"/>
        <v>1</v>
      </c>
      <c r="J4705">
        <f t="shared" si="1171"/>
        <v>1</v>
      </c>
      <c r="K4705">
        <f t="shared" si="1172"/>
        <v>0</v>
      </c>
      <c r="L4705">
        <f t="shared" si="1173"/>
        <v>0</v>
      </c>
      <c r="M4705">
        <f t="shared" si="1174"/>
        <v>0</v>
      </c>
      <c r="N4705">
        <f t="shared" si="1175"/>
        <v>1</v>
      </c>
      <c r="O4705">
        <f t="shared" si="1176"/>
        <v>0</v>
      </c>
      <c r="P4705">
        <v>54</v>
      </c>
      <c r="Q4705">
        <f t="shared" si="1177"/>
        <v>1</v>
      </c>
      <c r="R4705">
        <f t="shared" si="1178"/>
        <v>0</v>
      </c>
      <c r="S4705">
        <f t="shared" si="1179"/>
        <v>0</v>
      </c>
      <c r="T4705">
        <f t="shared" si="1180"/>
        <v>0</v>
      </c>
      <c r="U4705">
        <v>0</v>
      </c>
      <c r="V4705">
        <f t="shared" si="1181"/>
        <v>0.2280811356528592</v>
      </c>
      <c r="W4705">
        <f t="shared" si="1182"/>
        <v>0.55677437537141705</v>
      </c>
      <c r="X4705">
        <f t="shared" si="1183"/>
        <v>5.202100444069796E-2</v>
      </c>
      <c r="Y4705">
        <f t="shared" si="1184"/>
        <v>0</v>
      </c>
      <c r="Z4705" t="s">
        <v>4737</v>
      </c>
    </row>
    <row r="4706" spans="1:26" x14ac:dyDescent="0.25">
      <c r="A4706" t="s">
        <v>26</v>
      </c>
      <c r="B4706" t="s">
        <v>27</v>
      </c>
      <c r="C4706" t="s">
        <v>35</v>
      </c>
      <c r="D4706">
        <v>1</v>
      </c>
      <c r="F4706">
        <v>1</v>
      </c>
      <c r="G4706">
        <v>78.849999999999994</v>
      </c>
      <c r="H4706">
        <f t="shared" si="1169"/>
        <v>0</v>
      </c>
      <c r="I4706">
        <f t="shared" si="1170"/>
        <v>1</v>
      </c>
      <c r="J4706">
        <f t="shared" si="1171"/>
        <v>0</v>
      </c>
      <c r="K4706">
        <f t="shared" si="1172"/>
        <v>1</v>
      </c>
      <c r="L4706">
        <f t="shared" si="1173"/>
        <v>0</v>
      </c>
      <c r="M4706">
        <f t="shared" si="1174"/>
        <v>1</v>
      </c>
      <c r="N4706">
        <f t="shared" si="1175"/>
        <v>0</v>
      </c>
      <c r="O4706">
        <f t="shared" si="1176"/>
        <v>0</v>
      </c>
      <c r="P4706">
        <v>24</v>
      </c>
      <c r="Q4706">
        <f t="shared" si="1177"/>
        <v>1</v>
      </c>
      <c r="R4706">
        <f t="shared" si="1178"/>
        <v>0</v>
      </c>
      <c r="S4706">
        <f t="shared" si="1179"/>
        <v>0</v>
      </c>
      <c r="T4706">
        <f t="shared" si="1180"/>
        <v>0</v>
      </c>
      <c r="U4706">
        <v>1</v>
      </c>
      <c r="V4706">
        <f t="shared" si="1181"/>
        <v>0.51746326249501262</v>
      </c>
      <c r="W4706">
        <f t="shared" si="1182"/>
        <v>0.62655440117592198</v>
      </c>
      <c r="X4706">
        <f t="shared" si="1183"/>
        <v>0.23284170304195709</v>
      </c>
      <c r="Y4706">
        <f t="shared" si="1184"/>
        <v>1</v>
      </c>
      <c r="Z4706" t="s">
        <v>4738</v>
      </c>
    </row>
    <row r="4707" spans="1:26" x14ac:dyDescent="0.25">
      <c r="A4707" t="s">
        <v>26</v>
      </c>
      <c r="B4707" t="s">
        <v>27</v>
      </c>
      <c r="C4707" t="s">
        <v>25</v>
      </c>
      <c r="D4707">
        <v>0</v>
      </c>
      <c r="F4707">
        <v>1</v>
      </c>
      <c r="G4707">
        <v>61.15</v>
      </c>
      <c r="H4707">
        <f t="shared" si="1169"/>
        <v>1</v>
      </c>
      <c r="I4707">
        <f t="shared" si="1170"/>
        <v>0</v>
      </c>
      <c r="J4707">
        <f t="shared" si="1171"/>
        <v>1</v>
      </c>
      <c r="K4707">
        <f t="shared" si="1172"/>
        <v>0</v>
      </c>
      <c r="L4707">
        <f t="shared" si="1173"/>
        <v>0</v>
      </c>
      <c r="M4707">
        <f t="shared" si="1174"/>
        <v>1</v>
      </c>
      <c r="N4707">
        <f t="shared" si="1175"/>
        <v>0</v>
      </c>
      <c r="O4707">
        <f t="shared" si="1176"/>
        <v>0</v>
      </c>
      <c r="P4707">
        <v>1</v>
      </c>
      <c r="Q4707">
        <f t="shared" si="1177"/>
        <v>1</v>
      </c>
      <c r="R4707">
        <f t="shared" si="1178"/>
        <v>0</v>
      </c>
      <c r="S4707">
        <f t="shared" si="1179"/>
        <v>0</v>
      </c>
      <c r="T4707">
        <f t="shared" si="1180"/>
        <v>0</v>
      </c>
      <c r="U4707">
        <v>0</v>
      </c>
      <c r="V4707">
        <f t="shared" si="1181"/>
        <v>0.4947311509444865</v>
      </c>
      <c r="W4707">
        <f t="shared" si="1182"/>
        <v>0.62122033555662948</v>
      </c>
      <c r="X4707">
        <f t="shared" si="1183"/>
        <v>0.24475891171485628</v>
      </c>
      <c r="Y4707">
        <f t="shared" si="1184"/>
        <v>1</v>
      </c>
      <c r="Z4707" t="s">
        <v>4739</v>
      </c>
    </row>
    <row r="4708" spans="1:26" x14ac:dyDescent="0.25">
      <c r="A4708" t="s">
        <v>26</v>
      </c>
      <c r="B4708" t="s">
        <v>27</v>
      </c>
      <c r="C4708" t="s">
        <v>35</v>
      </c>
      <c r="D4708">
        <v>0</v>
      </c>
      <c r="F4708">
        <v>1</v>
      </c>
      <c r="G4708">
        <v>78.95</v>
      </c>
      <c r="H4708">
        <f t="shared" si="1169"/>
        <v>1</v>
      </c>
      <c r="I4708">
        <f t="shared" si="1170"/>
        <v>0</v>
      </c>
      <c r="J4708">
        <f t="shared" si="1171"/>
        <v>0</v>
      </c>
      <c r="K4708">
        <f t="shared" si="1172"/>
        <v>1</v>
      </c>
      <c r="L4708">
        <f t="shared" si="1173"/>
        <v>0</v>
      </c>
      <c r="M4708">
        <f t="shared" si="1174"/>
        <v>1</v>
      </c>
      <c r="N4708">
        <f t="shared" si="1175"/>
        <v>0</v>
      </c>
      <c r="O4708">
        <f t="shared" si="1176"/>
        <v>0</v>
      </c>
      <c r="P4708">
        <v>6</v>
      </c>
      <c r="Q4708">
        <f t="shared" si="1177"/>
        <v>1</v>
      </c>
      <c r="R4708">
        <f t="shared" si="1178"/>
        <v>0</v>
      </c>
      <c r="S4708">
        <f t="shared" si="1179"/>
        <v>0</v>
      </c>
      <c r="T4708">
        <f t="shared" si="1180"/>
        <v>0</v>
      </c>
      <c r="U4708">
        <v>0</v>
      </c>
      <c r="V4708">
        <f t="shared" si="1181"/>
        <v>0.51761916803631924</v>
      </c>
      <c r="W4708">
        <f t="shared" si="1182"/>
        <v>0.6265908798557156</v>
      </c>
      <c r="X4708">
        <f t="shared" si="1183"/>
        <v>0.2679296031186113</v>
      </c>
      <c r="Y4708">
        <f t="shared" si="1184"/>
        <v>1</v>
      </c>
      <c r="Z4708" t="s">
        <v>4740</v>
      </c>
    </row>
    <row r="4709" spans="1:26" x14ac:dyDescent="0.25">
      <c r="A4709" t="s">
        <v>26</v>
      </c>
      <c r="B4709" t="s">
        <v>30</v>
      </c>
      <c r="C4709" t="s">
        <v>25</v>
      </c>
      <c r="D4709">
        <v>0</v>
      </c>
      <c r="F4709">
        <v>1</v>
      </c>
      <c r="G4709">
        <v>44.45</v>
      </c>
      <c r="H4709">
        <f t="shared" si="1169"/>
        <v>1</v>
      </c>
      <c r="I4709">
        <f t="shared" si="1170"/>
        <v>0</v>
      </c>
      <c r="J4709">
        <f t="shared" si="1171"/>
        <v>1</v>
      </c>
      <c r="K4709">
        <f t="shared" si="1172"/>
        <v>0</v>
      </c>
      <c r="L4709">
        <f t="shared" si="1173"/>
        <v>0</v>
      </c>
      <c r="M4709">
        <f t="shared" si="1174"/>
        <v>1</v>
      </c>
      <c r="N4709">
        <f t="shared" si="1175"/>
        <v>0</v>
      </c>
      <c r="O4709">
        <f t="shared" si="1176"/>
        <v>0</v>
      </c>
      <c r="P4709">
        <v>1</v>
      </c>
      <c r="Q4709">
        <f t="shared" si="1177"/>
        <v>0</v>
      </c>
      <c r="R4709">
        <f t="shared" si="1178"/>
        <v>1</v>
      </c>
      <c r="S4709">
        <f t="shared" si="1179"/>
        <v>0</v>
      </c>
      <c r="T4709">
        <f t="shared" si="1180"/>
        <v>0</v>
      </c>
      <c r="U4709">
        <v>1</v>
      </c>
      <c r="V4709">
        <f t="shared" si="1181"/>
        <v>0.33192658180872026</v>
      </c>
      <c r="W4709">
        <f t="shared" si="1182"/>
        <v>0.58222806990185161</v>
      </c>
      <c r="X4709">
        <f t="shared" si="1183"/>
        <v>0.44632209209378054</v>
      </c>
      <c r="Y4709">
        <f t="shared" si="1184"/>
        <v>1</v>
      </c>
      <c r="Z4709" t="s">
        <v>4741</v>
      </c>
    </row>
    <row r="4710" spans="1:26" x14ac:dyDescent="0.25">
      <c r="A4710" t="s">
        <v>29</v>
      </c>
      <c r="B4710" t="s">
        <v>38</v>
      </c>
      <c r="C4710" t="s">
        <v>35</v>
      </c>
      <c r="D4710">
        <v>0</v>
      </c>
      <c r="F4710">
        <v>1</v>
      </c>
      <c r="G4710">
        <v>109.2</v>
      </c>
      <c r="H4710">
        <f t="shared" si="1169"/>
        <v>1</v>
      </c>
      <c r="I4710">
        <f t="shared" si="1170"/>
        <v>0</v>
      </c>
      <c r="J4710">
        <f t="shared" si="1171"/>
        <v>0</v>
      </c>
      <c r="K4710">
        <f t="shared" si="1172"/>
        <v>1</v>
      </c>
      <c r="L4710">
        <f t="shared" si="1173"/>
        <v>0</v>
      </c>
      <c r="M4710">
        <f t="shared" si="1174"/>
        <v>0</v>
      </c>
      <c r="N4710">
        <f t="shared" si="1175"/>
        <v>1</v>
      </c>
      <c r="O4710">
        <f t="shared" si="1176"/>
        <v>0</v>
      </c>
      <c r="P4710">
        <v>49</v>
      </c>
      <c r="Q4710">
        <f t="shared" si="1177"/>
        <v>0</v>
      </c>
      <c r="R4710">
        <f t="shared" si="1178"/>
        <v>0</v>
      </c>
      <c r="S4710">
        <f t="shared" si="1179"/>
        <v>1</v>
      </c>
      <c r="T4710">
        <f t="shared" si="1180"/>
        <v>0</v>
      </c>
      <c r="U4710">
        <v>0</v>
      </c>
      <c r="V4710">
        <f t="shared" si="1181"/>
        <v>0.15655740200258833</v>
      </c>
      <c r="W4710">
        <f t="shared" si="1182"/>
        <v>0.53905960311619039</v>
      </c>
      <c r="X4710">
        <f t="shared" si="1183"/>
        <v>2.4510220121800048E-2</v>
      </c>
      <c r="Y4710">
        <f t="shared" si="1184"/>
        <v>0</v>
      </c>
      <c r="Z4710" t="s">
        <v>4742</v>
      </c>
    </row>
    <row r="4711" spans="1:26" x14ac:dyDescent="0.25">
      <c r="A4711" t="s">
        <v>45</v>
      </c>
      <c r="B4711" t="s">
        <v>38</v>
      </c>
      <c r="C4711" t="s">
        <v>25</v>
      </c>
      <c r="D4711">
        <v>0</v>
      </c>
      <c r="F4711">
        <v>1</v>
      </c>
      <c r="G4711">
        <v>61.3</v>
      </c>
      <c r="H4711">
        <f t="shared" si="1169"/>
        <v>1</v>
      </c>
      <c r="I4711">
        <f t="shared" si="1170"/>
        <v>0</v>
      </c>
      <c r="J4711">
        <f t="shared" si="1171"/>
        <v>1</v>
      </c>
      <c r="K4711">
        <f t="shared" si="1172"/>
        <v>0</v>
      </c>
      <c r="L4711">
        <f t="shared" si="1173"/>
        <v>0</v>
      </c>
      <c r="M4711">
        <f t="shared" si="1174"/>
        <v>0</v>
      </c>
      <c r="N4711">
        <f t="shared" si="1175"/>
        <v>0</v>
      </c>
      <c r="O4711">
        <f t="shared" si="1176"/>
        <v>1</v>
      </c>
      <c r="P4711">
        <v>56</v>
      </c>
      <c r="Q4711">
        <f t="shared" si="1177"/>
        <v>0</v>
      </c>
      <c r="R4711">
        <f t="shared" si="1178"/>
        <v>0</v>
      </c>
      <c r="S4711">
        <f t="shared" si="1179"/>
        <v>1</v>
      </c>
      <c r="T4711">
        <f t="shared" si="1180"/>
        <v>0</v>
      </c>
      <c r="U4711">
        <v>0</v>
      </c>
      <c r="V4711">
        <f t="shared" si="1181"/>
        <v>4.0499210038592331E-2</v>
      </c>
      <c r="W4711">
        <f t="shared" si="1182"/>
        <v>0.51012341885663681</v>
      </c>
      <c r="X4711">
        <f t="shared" si="1183"/>
        <v>1.6401860137500179E-3</v>
      </c>
      <c r="Y4711">
        <f t="shared" si="1184"/>
        <v>0</v>
      </c>
      <c r="Z4711" t="s">
        <v>4743</v>
      </c>
    </row>
    <row r="4712" spans="1:26" x14ac:dyDescent="0.25">
      <c r="A4712" t="s">
        <v>26</v>
      </c>
      <c r="B4712" t="s">
        <v>27</v>
      </c>
      <c r="C4712" t="s">
        <v>35</v>
      </c>
      <c r="D4712">
        <v>1</v>
      </c>
      <c r="F4712">
        <v>1</v>
      </c>
      <c r="G4712">
        <v>96.85</v>
      </c>
      <c r="H4712">
        <f t="shared" si="1169"/>
        <v>0</v>
      </c>
      <c r="I4712">
        <f t="shared" si="1170"/>
        <v>1</v>
      </c>
      <c r="J4712">
        <f t="shared" si="1171"/>
        <v>0</v>
      </c>
      <c r="K4712">
        <f t="shared" si="1172"/>
        <v>1</v>
      </c>
      <c r="L4712">
        <f t="shared" si="1173"/>
        <v>0</v>
      </c>
      <c r="M4712">
        <f t="shared" si="1174"/>
        <v>1</v>
      </c>
      <c r="N4712">
        <f t="shared" si="1175"/>
        <v>0</v>
      </c>
      <c r="O4712">
        <f t="shared" si="1176"/>
        <v>0</v>
      </c>
      <c r="P4712">
        <v>56</v>
      </c>
      <c r="Q4712">
        <f t="shared" si="1177"/>
        <v>1</v>
      </c>
      <c r="R4712">
        <f t="shared" si="1178"/>
        <v>0</v>
      </c>
      <c r="S4712">
        <f t="shared" si="1179"/>
        <v>0</v>
      </c>
      <c r="T4712">
        <f t="shared" si="1180"/>
        <v>0</v>
      </c>
      <c r="U4712">
        <v>0</v>
      </c>
      <c r="V4712">
        <f t="shared" si="1181"/>
        <v>0.54552625993021442</v>
      </c>
      <c r="W4712">
        <f t="shared" si="1182"/>
        <v>0.63309702762380726</v>
      </c>
      <c r="X4712">
        <f t="shared" si="1183"/>
        <v>0.29759890027344787</v>
      </c>
      <c r="Y4712">
        <f t="shared" si="1184"/>
        <v>1</v>
      </c>
      <c r="Z4712" t="s">
        <v>4744</v>
      </c>
    </row>
    <row r="4713" spans="1:26" x14ac:dyDescent="0.25">
      <c r="A4713" t="s">
        <v>45</v>
      </c>
      <c r="B4713" t="s">
        <v>30</v>
      </c>
      <c r="C4713" t="s">
        <v>25</v>
      </c>
      <c r="D4713">
        <v>0</v>
      </c>
      <c r="F4713">
        <v>1</v>
      </c>
      <c r="G4713">
        <v>40.549999999999997</v>
      </c>
      <c r="H4713">
        <f t="shared" si="1169"/>
        <v>1</v>
      </c>
      <c r="I4713">
        <f t="shared" si="1170"/>
        <v>0</v>
      </c>
      <c r="J4713">
        <f t="shared" si="1171"/>
        <v>1</v>
      </c>
      <c r="K4713">
        <f t="shared" si="1172"/>
        <v>0</v>
      </c>
      <c r="L4713">
        <f t="shared" si="1173"/>
        <v>0</v>
      </c>
      <c r="M4713">
        <f t="shared" si="1174"/>
        <v>0</v>
      </c>
      <c r="N4713">
        <f t="shared" si="1175"/>
        <v>0</v>
      </c>
      <c r="O4713">
        <f t="shared" si="1176"/>
        <v>1</v>
      </c>
      <c r="P4713">
        <v>6</v>
      </c>
      <c r="Q4713">
        <f t="shared" si="1177"/>
        <v>0</v>
      </c>
      <c r="R4713">
        <f t="shared" si="1178"/>
        <v>1</v>
      </c>
      <c r="S4713">
        <f t="shared" si="1179"/>
        <v>0</v>
      </c>
      <c r="T4713">
        <f t="shared" si="1180"/>
        <v>0</v>
      </c>
      <c r="U4713">
        <v>0</v>
      </c>
      <c r="V4713">
        <f t="shared" si="1181"/>
        <v>-1.0405808147601357E-2</v>
      </c>
      <c r="W4713">
        <f t="shared" si="1182"/>
        <v>0.49739857143679711</v>
      </c>
      <c r="X4713">
        <f t="shared" si="1183"/>
        <v>1.0828084320468679E-4</v>
      </c>
      <c r="Y4713">
        <f t="shared" si="1184"/>
        <v>0</v>
      </c>
      <c r="Z4713" t="s">
        <v>4745</v>
      </c>
    </row>
    <row r="4714" spans="1:26" x14ac:dyDescent="0.25">
      <c r="A4714" t="s">
        <v>29</v>
      </c>
      <c r="B4714" t="s">
        <v>30</v>
      </c>
      <c r="C4714" t="s">
        <v>23</v>
      </c>
      <c r="D4714">
        <v>0</v>
      </c>
      <c r="F4714">
        <v>1</v>
      </c>
      <c r="G4714">
        <v>19.8</v>
      </c>
      <c r="H4714">
        <f t="shared" si="1169"/>
        <v>1</v>
      </c>
      <c r="I4714">
        <f t="shared" si="1170"/>
        <v>0</v>
      </c>
      <c r="J4714">
        <f t="shared" si="1171"/>
        <v>0</v>
      </c>
      <c r="K4714">
        <f t="shared" si="1172"/>
        <v>0</v>
      </c>
      <c r="L4714">
        <f t="shared" si="1173"/>
        <v>1</v>
      </c>
      <c r="M4714">
        <f t="shared" si="1174"/>
        <v>0</v>
      </c>
      <c r="N4714">
        <f t="shared" si="1175"/>
        <v>1</v>
      </c>
      <c r="O4714">
        <f t="shared" si="1176"/>
        <v>0</v>
      </c>
      <c r="P4714">
        <v>32</v>
      </c>
      <c r="Q4714">
        <f t="shared" si="1177"/>
        <v>0</v>
      </c>
      <c r="R4714">
        <f t="shared" si="1178"/>
        <v>1</v>
      </c>
      <c r="S4714">
        <f t="shared" si="1179"/>
        <v>0</v>
      </c>
      <c r="T4714">
        <f t="shared" si="1180"/>
        <v>0</v>
      </c>
      <c r="U4714">
        <v>0</v>
      </c>
      <c r="V4714">
        <f t="shared" si="1181"/>
        <v>-6.6871918516736434E-3</v>
      </c>
      <c r="W4714">
        <f t="shared" si="1182"/>
        <v>0.49832820826708341</v>
      </c>
      <c r="X4714">
        <f t="shared" si="1183"/>
        <v>4.4718534861090369E-5</v>
      </c>
      <c r="Y4714">
        <f t="shared" si="1184"/>
        <v>0</v>
      </c>
      <c r="Z4714" t="s">
        <v>4746</v>
      </c>
    </row>
    <row r="4715" spans="1:26" x14ac:dyDescent="0.25">
      <c r="A4715" t="s">
        <v>29</v>
      </c>
      <c r="B4715" t="s">
        <v>27</v>
      </c>
      <c r="C4715" t="s">
        <v>35</v>
      </c>
      <c r="D4715">
        <v>0</v>
      </c>
      <c r="F4715">
        <v>1</v>
      </c>
      <c r="G4715">
        <v>108.25</v>
      </c>
      <c r="H4715">
        <f t="shared" si="1169"/>
        <v>1</v>
      </c>
      <c r="I4715">
        <f t="shared" si="1170"/>
        <v>0</v>
      </c>
      <c r="J4715">
        <f t="shared" si="1171"/>
        <v>0</v>
      </c>
      <c r="K4715">
        <f t="shared" si="1172"/>
        <v>1</v>
      </c>
      <c r="L4715">
        <f t="shared" si="1173"/>
        <v>0</v>
      </c>
      <c r="M4715">
        <f t="shared" si="1174"/>
        <v>0</v>
      </c>
      <c r="N4715">
        <f t="shared" si="1175"/>
        <v>1</v>
      </c>
      <c r="O4715">
        <f t="shared" si="1176"/>
        <v>0</v>
      </c>
      <c r="P4715">
        <v>50</v>
      </c>
      <c r="Q4715">
        <f t="shared" si="1177"/>
        <v>1</v>
      </c>
      <c r="R4715">
        <f t="shared" si="1178"/>
        <v>0</v>
      </c>
      <c r="S4715">
        <f t="shared" si="1179"/>
        <v>0</v>
      </c>
      <c r="T4715">
        <f t="shared" si="1180"/>
        <v>0</v>
      </c>
      <c r="U4715">
        <v>0</v>
      </c>
      <c r="V4715">
        <f t="shared" si="1181"/>
        <v>0.29670781235848187</v>
      </c>
      <c r="W4715">
        <f t="shared" si="1182"/>
        <v>0.57363751761794302</v>
      </c>
      <c r="X4715">
        <f t="shared" si="1183"/>
        <v>8.8035525914556087E-2</v>
      </c>
      <c r="Y4715">
        <f t="shared" si="1184"/>
        <v>0</v>
      </c>
      <c r="Z4715" t="s">
        <v>4747</v>
      </c>
    </row>
    <row r="4716" spans="1:26" x14ac:dyDescent="0.25">
      <c r="A4716" t="s">
        <v>29</v>
      </c>
      <c r="B4716" t="s">
        <v>33</v>
      </c>
      <c r="C4716" t="s">
        <v>35</v>
      </c>
      <c r="D4716">
        <v>0</v>
      </c>
      <c r="F4716">
        <v>1</v>
      </c>
      <c r="G4716">
        <v>105.05</v>
      </c>
      <c r="H4716">
        <f t="shared" si="1169"/>
        <v>1</v>
      </c>
      <c r="I4716">
        <f t="shared" si="1170"/>
        <v>0</v>
      </c>
      <c r="J4716">
        <f t="shared" si="1171"/>
        <v>0</v>
      </c>
      <c r="K4716">
        <f t="shared" si="1172"/>
        <v>1</v>
      </c>
      <c r="L4716">
        <f t="shared" si="1173"/>
        <v>0</v>
      </c>
      <c r="M4716">
        <f t="shared" si="1174"/>
        <v>0</v>
      </c>
      <c r="N4716">
        <f t="shared" si="1175"/>
        <v>1</v>
      </c>
      <c r="O4716">
        <f t="shared" si="1176"/>
        <v>0</v>
      </c>
      <c r="P4716">
        <v>58</v>
      </c>
      <c r="Q4716">
        <f t="shared" si="1177"/>
        <v>0</v>
      </c>
      <c r="R4716">
        <f t="shared" si="1178"/>
        <v>0</v>
      </c>
      <c r="S4716">
        <f t="shared" si="1179"/>
        <v>0</v>
      </c>
      <c r="T4716">
        <f t="shared" si="1180"/>
        <v>1</v>
      </c>
      <c r="U4716">
        <v>0</v>
      </c>
      <c r="V4716">
        <f t="shared" si="1181"/>
        <v>0.15008732203836123</v>
      </c>
      <c r="W4716">
        <f t="shared" si="1182"/>
        <v>0.53745155344478157</v>
      </c>
      <c r="X4716">
        <f t="shared" si="1183"/>
        <v>2.2526204236646752E-2</v>
      </c>
      <c r="Y4716">
        <f t="shared" si="1184"/>
        <v>0</v>
      </c>
      <c r="Z4716" t="s">
        <v>4748</v>
      </c>
    </row>
    <row r="4717" spans="1:26" x14ac:dyDescent="0.25">
      <c r="A4717" t="s">
        <v>45</v>
      </c>
      <c r="B4717" t="s">
        <v>30</v>
      </c>
      <c r="C4717" t="s">
        <v>25</v>
      </c>
      <c r="D4717">
        <v>0</v>
      </c>
      <c r="F4717">
        <v>1</v>
      </c>
      <c r="G4717">
        <v>90.45</v>
      </c>
      <c r="H4717">
        <f t="shared" si="1169"/>
        <v>1</v>
      </c>
      <c r="I4717">
        <f t="shared" si="1170"/>
        <v>0</v>
      </c>
      <c r="J4717">
        <f t="shared" si="1171"/>
        <v>1</v>
      </c>
      <c r="K4717">
        <f t="shared" si="1172"/>
        <v>0</v>
      </c>
      <c r="L4717">
        <f t="shared" si="1173"/>
        <v>0</v>
      </c>
      <c r="M4717">
        <f t="shared" si="1174"/>
        <v>0</v>
      </c>
      <c r="N4717">
        <f t="shared" si="1175"/>
        <v>0</v>
      </c>
      <c r="O4717">
        <f t="shared" si="1176"/>
        <v>1</v>
      </c>
      <c r="P4717">
        <v>65</v>
      </c>
      <c r="Q4717">
        <f t="shared" si="1177"/>
        <v>0</v>
      </c>
      <c r="R4717">
        <f t="shared" si="1178"/>
        <v>1</v>
      </c>
      <c r="S4717">
        <f t="shared" si="1179"/>
        <v>0</v>
      </c>
      <c r="T4717">
        <f t="shared" si="1180"/>
        <v>0</v>
      </c>
      <c r="U4717">
        <v>0</v>
      </c>
      <c r="V4717">
        <f t="shared" si="1181"/>
        <v>6.739105696443029E-2</v>
      </c>
      <c r="W4717">
        <f t="shared" si="1182"/>
        <v>0.51684139088221304</v>
      </c>
      <c r="X4717">
        <f t="shared" si="1183"/>
        <v>4.5415545587830881E-3</v>
      </c>
      <c r="Y4717">
        <f t="shared" si="1184"/>
        <v>0</v>
      </c>
      <c r="Z4717" t="s">
        <v>4749</v>
      </c>
    </row>
    <row r="4718" spans="1:26" x14ac:dyDescent="0.25">
      <c r="A4718" t="s">
        <v>45</v>
      </c>
      <c r="B4718" t="s">
        <v>38</v>
      </c>
      <c r="C4718" t="s">
        <v>25</v>
      </c>
      <c r="D4718">
        <v>0</v>
      </c>
      <c r="F4718">
        <v>1</v>
      </c>
      <c r="G4718">
        <v>86.4</v>
      </c>
      <c r="H4718">
        <f t="shared" si="1169"/>
        <v>1</v>
      </c>
      <c r="I4718">
        <f t="shared" si="1170"/>
        <v>0</v>
      </c>
      <c r="J4718">
        <f t="shared" si="1171"/>
        <v>1</v>
      </c>
      <c r="K4718">
        <f t="shared" si="1172"/>
        <v>0</v>
      </c>
      <c r="L4718">
        <f t="shared" si="1173"/>
        <v>0</v>
      </c>
      <c r="M4718">
        <f t="shared" si="1174"/>
        <v>0</v>
      </c>
      <c r="N4718">
        <f t="shared" si="1175"/>
        <v>0</v>
      </c>
      <c r="O4718">
        <f t="shared" si="1176"/>
        <v>1</v>
      </c>
      <c r="P4718">
        <v>64</v>
      </c>
      <c r="Q4718">
        <f t="shared" si="1177"/>
        <v>0</v>
      </c>
      <c r="R4718">
        <f t="shared" si="1178"/>
        <v>0</v>
      </c>
      <c r="S4718">
        <f t="shared" si="1179"/>
        <v>1</v>
      </c>
      <c r="T4718">
        <f t="shared" si="1180"/>
        <v>0</v>
      </c>
      <c r="U4718">
        <v>0</v>
      </c>
      <c r="V4718">
        <f t="shared" si="1181"/>
        <v>6.1076882541509891E-2</v>
      </c>
      <c r="W4718">
        <f t="shared" si="1182"/>
        <v>0.51526447573202727</v>
      </c>
      <c r="X4718">
        <f t="shared" si="1183"/>
        <v>3.7303855809893956E-3</v>
      </c>
      <c r="Y4718">
        <f t="shared" si="1184"/>
        <v>0</v>
      </c>
      <c r="Z4718" t="s">
        <v>4750</v>
      </c>
    </row>
    <row r="4719" spans="1:26" x14ac:dyDescent="0.25">
      <c r="A4719" t="s">
        <v>45</v>
      </c>
      <c r="B4719" t="s">
        <v>33</v>
      </c>
      <c r="C4719" t="s">
        <v>25</v>
      </c>
      <c r="D4719">
        <v>0</v>
      </c>
      <c r="F4719">
        <v>1</v>
      </c>
      <c r="G4719">
        <v>66.900000000000006</v>
      </c>
      <c r="H4719">
        <f t="shared" si="1169"/>
        <v>1</v>
      </c>
      <c r="I4719">
        <f t="shared" si="1170"/>
        <v>0</v>
      </c>
      <c r="J4719">
        <f t="shared" si="1171"/>
        <v>1</v>
      </c>
      <c r="K4719">
        <f t="shared" si="1172"/>
        <v>0</v>
      </c>
      <c r="L4719">
        <f t="shared" si="1173"/>
        <v>0</v>
      </c>
      <c r="M4719">
        <f t="shared" si="1174"/>
        <v>0</v>
      </c>
      <c r="N4719">
        <f t="shared" si="1175"/>
        <v>0</v>
      </c>
      <c r="O4719">
        <f t="shared" si="1176"/>
        <v>1</v>
      </c>
      <c r="P4719">
        <v>66</v>
      </c>
      <c r="Q4719">
        <f t="shared" si="1177"/>
        <v>0</v>
      </c>
      <c r="R4719">
        <f t="shared" si="1178"/>
        <v>0</v>
      </c>
      <c r="S4719">
        <f t="shared" si="1179"/>
        <v>0</v>
      </c>
      <c r="T4719">
        <f t="shared" si="1180"/>
        <v>1</v>
      </c>
      <c r="U4719">
        <v>0</v>
      </c>
      <c r="V4719">
        <f t="shared" si="1181"/>
        <v>3.5538471247463663E-2</v>
      </c>
      <c r="W4719">
        <f t="shared" si="1182"/>
        <v>0.50888368283655883</v>
      </c>
      <c r="X4719">
        <f t="shared" si="1183"/>
        <v>1.2629829386068014E-3</v>
      </c>
      <c r="Y4719">
        <f t="shared" si="1184"/>
        <v>0</v>
      </c>
      <c r="Z4719" t="s">
        <v>4751</v>
      </c>
    </row>
    <row r="4720" spans="1:26" x14ac:dyDescent="0.25">
      <c r="A4720" t="s">
        <v>29</v>
      </c>
      <c r="B4720" t="s">
        <v>27</v>
      </c>
      <c r="C4720" t="s">
        <v>35</v>
      </c>
      <c r="D4720">
        <v>0</v>
      </c>
      <c r="F4720">
        <v>1</v>
      </c>
      <c r="G4720">
        <v>110.7</v>
      </c>
      <c r="H4720">
        <f t="shared" si="1169"/>
        <v>1</v>
      </c>
      <c r="I4720">
        <f t="shared" si="1170"/>
        <v>0</v>
      </c>
      <c r="J4720">
        <f t="shared" si="1171"/>
        <v>0</v>
      </c>
      <c r="K4720">
        <f t="shared" si="1172"/>
        <v>1</v>
      </c>
      <c r="L4720">
        <f t="shared" si="1173"/>
        <v>0</v>
      </c>
      <c r="M4720">
        <f t="shared" si="1174"/>
        <v>0</v>
      </c>
      <c r="N4720">
        <f t="shared" si="1175"/>
        <v>1</v>
      </c>
      <c r="O4720">
        <f t="shared" si="1176"/>
        <v>0</v>
      </c>
      <c r="P4720">
        <v>38</v>
      </c>
      <c r="Q4720">
        <f t="shared" si="1177"/>
        <v>1</v>
      </c>
      <c r="R4720">
        <f t="shared" si="1178"/>
        <v>0</v>
      </c>
      <c r="S4720">
        <f t="shared" si="1179"/>
        <v>0</v>
      </c>
      <c r="T4720">
        <f t="shared" si="1180"/>
        <v>0</v>
      </c>
      <c r="U4720">
        <v>0</v>
      </c>
      <c r="V4720">
        <f t="shared" si="1181"/>
        <v>0.29566432885973976</v>
      </c>
      <c r="W4720">
        <f t="shared" si="1182"/>
        <v>0.57338228542707115</v>
      </c>
      <c r="X4720">
        <f t="shared" si="1183"/>
        <v>8.7417395360080336E-2</v>
      </c>
      <c r="Y4720">
        <f t="shared" si="1184"/>
        <v>0</v>
      </c>
      <c r="Z4720" t="s">
        <v>4752</v>
      </c>
    </row>
    <row r="4721" spans="1:26" x14ac:dyDescent="0.25">
      <c r="A4721" t="s">
        <v>29</v>
      </c>
      <c r="B4721" t="s">
        <v>30</v>
      </c>
      <c r="C4721" t="s">
        <v>23</v>
      </c>
      <c r="D4721">
        <v>0</v>
      </c>
      <c r="F4721">
        <v>1</v>
      </c>
      <c r="G4721">
        <v>20</v>
      </c>
      <c r="H4721">
        <f t="shared" si="1169"/>
        <v>1</v>
      </c>
      <c r="I4721">
        <f t="shared" si="1170"/>
        <v>0</v>
      </c>
      <c r="J4721">
        <f t="shared" si="1171"/>
        <v>0</v>
      </c>
      <c r="K4721">
        <f t="shared" si="1172"/>
        <v>0</v>
      </c>
      <c r="L4721">
        <f t="shared" si="1173"/>
        <v>1</v>
      </c>
      <c r="M4721">
        <f t="shared" si="1174"/>
        <v>0</v>
      </c>
      <c r="N4721">
        <f t="shared" si="1175"/>
        <v>1</v>
      </c>
      <c r="O4721">
        <f t="shared" si="1176"/>
        <v>0</v>
      </c>
      <c r="P4721">
        <v>20</v>
      </c>
      <c r="Q4721">
        <f t="shared" si="1177"/>
        <v>0</v>
      </c>
      <c r="R4721">
        <f t="shared" si="1178"/>
        <v>1</v>
      </c>
      <c r="S4721">
        <f t="shared" si="1179"/>
        <v>0</v>
      </c>
      <c r="T4721">
        <f t="shared" si="1180"/>
        <v>0</v>
      </c>
      <c r="U4721">
        <v>0</v>
      </c>
      <c r="V4721">
        <f t="shared" si="1181"/>
        <v>-6.3753807690602911E-3</v>
      </c>
      <c r="W4721">
        <f t="shared" si="1182"/>
        <v>0.49840616020626316</v>
      </c>
      <c r="X4721">
        <f t="shared" si="1183"/>
        <v>4.0645479950503787E-5</v>
      </c>
      <c r="Y4721">
        <f t="shared" si="1184"/>
        <v>0</v>
      </c>
      <c r="Z4721" t="s">
        <v>4753</v>
      </c>
    </row>
    <row r="4722" spans="1:26" x14ac:dyDescent="0.25">
      <c r="A4722" t="s">
        <v>26</v>
      </c>
      <c r="B4722" t="s">
        <v>27</v>
      </c>
      <c r="C4722" t="s">
        <v>35</v>
      </c>
      <c r="D4722">
        <v>0</v>
      </c>
      <c r="F4722">
        <v>1</v>
      </c>
      <c r="G4722">
        <v>84.9</v>
      </c>
      <c r="H4722">
        <f t="shared" si="1169"/>
        <v>1</v>
      </c>
      <c r="I4722">
        <f t="shared" si="1170"/>
        <v>0</v>
      </c>
      <c r="J4722">
        <f t="shared" si="1171"/>
        <v>0</v>
      </c>
      <c r="K4722">
        <f t="shared" si="1172"/>
        <v>1</v>
      </c>
      <c r="L4722">
        <f t="shared" si="1173"/>
        <v>0</v>
      </c>
      <c r="M4722">
        <f t="shared" si="1174"/>
        <v>1</v>
      </c>
      <c r="N4722">
        <f t="shared" si="1175"/>
        <v>0</v>
      </c>
      <c r="O4722">
        <f t="shared" si="1176"/>
        <v>0</v>
      </c>
      <c r="P4722">
        <v>36</v>
      </c>
      <c r="Q4722">
        <f t="shared" si="1177"/>
        <v>1</v>
      </c>
      <c r="R4722">
        <f t="shared" si="1178"/>
        <v>0</v>
      </c>
      <c r="S4722">
        <f t="shared" si="1179"/>
        <v>0</v>
      </c>
      <c r="T4722">
        <f t="shared" si="1180"/>
        <v>0</v>
      </c>
      <c r="U4722">
        <v>1</v>
      </c>
      <c r="V4722">
        <f t="shared" si="1181"/>
        <v>0.54545016610912489</v>
      </c>
      <c r="W4722">
        <f t="shared" si="1182"/>
        <v>0.63307935197777654</v>
      </c>
      <c r="X4722">
        <f t="shared" si="1183"/>
        <v>0.20661555149022215</v>
      </c>
      <c r="Y4722">
        <f t="shared" si="1184"/>
        <v>1</v>
      </c>
      <c r="Z4722" t="s">
        <v>4754</v>
      </c>
    </row>
    <row r="4723" spans="1:26" x14ac:dyDescent="0.25">
      <c r="A4723" t="s">
        <v>29</v>
      </c>
      <c r="B4723" t="s">
        <v>27</v>
      </c>
      <c r="C4723" t="s">
        <v>35</v>
      </c>
      <c r="D4723">
        <v>1</v>
      </c>
      <c r="F4723">
        <v>1</v>
      </c>
      <c r="G4723">
        <v>102.1</v>
      </c>
      <c r="H4723">
        <f t="shared" si="1169"/>
        <v>0</v>
      </c>
      <c r="I4723">
        <f t="shared" si="1170"/>
        <v>1</v>
      </c>
      <c r="J4723">
        <f t="shared" si="1171"/>
        <v>0</v>
      </c>
      <c r="K4723">
        <f t="shared" si="1172"/>
        <v>1</v>
      </c>
      <c r="L4723">
        <f t="shared" si="1173"/>
        <v>0</v>
      </c>
      <c r="M4723">
        <f t="shared" si="1174"/>
        <v>0</v>
      </c>
      <c r="N4723">
        <f t="shared" si="1175"/>
        <v>1</v>
      </c>
      <c r="O4723">
        <f t="shared" si="1176"/>
        <v>0</v>
      </c>
      <c r="P4723">
        <v>64</v>
      </c>
      <c r="Q4723">
        <f t="shared" si="1177"/>
        <v>1</v>
      </c>
      <c r="R4723">
        <f t="shared" si="1178"/>
        <v>0</v>
      </c>
      <c r="S4723">
        <f t="shared" si="1179"/>
        <v>0</v>
      </c>
      <c r="T4723">
        <f t="shared" si="1180"/>
        <v>0</v>
      </c>
      <c r="U4723">
        <v>0</v>
      </c>
      <c r="V4723">
        <f t="shared" si="1181"/>
        <v>0.28225645230736551</v>
      </c>
      <c r="W4723">
        <f t="shared" si="1182"/>
        <v>0.5700993362511495</v>
      </c>
      <c r="X4723">
        <f t="shared" si="1183"/>
        <v>7.96687048691401E-2</v>
      </c>
      <c r="Y4723">
        <f t="shared" si="1184"/>
        <v>0</v>
      </c>
      <c r="Z4723" t="s">
        <v>4755</v>
      </c>
    </row>
    <row r="4724" spans="1:26" x14ac:dyDescent="0.25">
      <c r="A4724" t="s">
        <v>26</v>
      </c>
      <c r="B4724" t="s">
        <v>30</v>
      </c>
      <c r="C4724" t="s">
        <v>23</v>
      </c>
      <c r="D4724">
        <v>0</v>
      </c>
      <c r="F4724">
        <v>1</v>
      </c>
      <c r="G4724">
        <v>20.25</v>
      </c>
      <c r="H4724">
        <f t="shared" si="1169"/>
        <v>1</v>
      </c>
      <c r="I4724">
        <f t="shared" si="1170"/>
        <v>0</v>
      </c>
      <c r="J4724">
        <f t="shared" si="1171"/>
        <v>0</v>
      </c>
      <c r="K4724">
        <f t="shared" si="1172"/>
        <v>0</v>
      </c>
      <c r="L4724">
        <f t="shared" si="1173"/>
        <v>1</v>
      </c>
      <c r="M4724">
        <f t="shared" si="1174"/>
        <v>1</v>
      </c>
      <c r="N4724">
        <f t="shared" si="1175"/>
        <v>0</v>
      </c>
      <c r="O4724">
        <f t="shared" si="1176"/>
        <v>0</v>
      </c>
      <c r="P4724">
        <v>1</v>
      </c>
      <c r="Q4724">
        <f t="shared" si="1177"/>
        <v>0</v>
      </c>
      <c r="R4724">
        <f t="shared" si="1178"/>
        <v>1</v>
      </c>
      <c r="S4724">
        <f t="shared" si="1179"/>
        <v>0</v>
      </c>
      <c r="T4724">
        <f t="shared" si="1180"/>
        <v>0</v>
      </c>
      <c r="U4724">
        <v>1</v>
      </c>
      <c r="V4724">
        <f t="shared" si="1181"/>
        <v>0.26060606236490003</v>
      </c>
      <c r="W4724">
        <f t="shared" si="1182"/>
        <v>0.56478526951591379</v>
      </c>
      <c r="X4724">
        <f t="shared" si="1183"/>
        <v>0.54670339501153808</v>
      </c>
      <c r="Y4724">
        <f t="shared" si="1184"/>
        <v>0</v>
      </c>
      <c r="Z4724" t="s">
        <v>4756</v>
      </c>
    </row>
    <row r="4725" spans="1:26" x14ac:dyDescent="0.25">
      <c r="A4725" t="s">
        <v>29</v>
      </c>
      <c r="B4725" t="s">
        <v>38</v>
      </c>
      <c r="C4725" t="s">
        <v>25</v>
      </c>
      <c r="D4725">
        <v>0</v>
      </c>
      <c r="F4725">
        <v>1</v>
      </c>
      <c r="G4725">
        <v>70.150000000000006</v>
      </c>
      <c r="H4725">
        <f t="shared" si="1169"/>
        <v>1</v>
      </c>
      <c r="I4725">
        <f t="shared" si="1170"/>
        <v>0</v>
      </c>
      <c r="J4725">
        <f t="shared" si="1171"/>
        <v>1</v>
      </c>
      <c r="K4725">
        <f t="shared" si="1172"/>
        <v>0</v>
      </c>
      <c r="L4725">
        <f t="shared" si="1173"/>
        <v>0</v>
      </c>
      <c r="M4725">
        <f t="shared" si="1174"/>
        <v>0</v>
      </c>
      <c r="N4725">
        <f t="shared" si="1175"/>
        <v>1</v>
      </c>
      <c r="O4725">
        <f t="shared" si="1176"/>
        <v>0</v>
      </c>
      <c r="P4725">
        <v>60</v>
      </c>
      <c r="Q4725">
        <f t="shared" si="1177"/>
        <v>0</v>
      </c>
      <c r="R4725">
        <f t="shared" si="1178"/>
        <v>0</v>
      </c>
      <c r="S4725">
        <f t="shared" si="1179"/>
        <v>1</v>
      </c>
      <c r="T4725">
        <f t="shared" si="1180"/>
        <v>0</v>
      </c>
      <c r="U4725">
        <v>0</v>
      </c>
      <c r="V4725">
        <f t="shared" si="1181"/>
        <v>0.1005394573830868</v>
      </c>
      <c r="W4725">
        <f t="shared" si="1182"/>
        <v>0.52511371340895974</v>
      </c>
      <c r="X4725">
        <f t="shared" si="1183"/>
        <v>1.0108182490885527E-2</v>
      </c>
      <c r="Y4725">
        <f t="shared" si="1184"/>
        <v>0</v>
      </c>
      <c r="Z4725" t="s">
        <v>4757</v>
      </c>
    </row>
    <row r="4726" spans="1:26" x14ac:dyDescent="0.25">
      <c r="A4726" t="s">
        <v>26</v>
      </c>
      <c r="B4726" t="s">
        <v>27</v>
      </c>
      <c r="C4726" t="s">
        <v>35</v>
      </c>
      <c r="D4726">
        <v>0</v>
      </c>
      <c r="F4726">
        <v>1</v>
      </c>
      <c r="G4726">
        <v>74.349999999999994</v>
      </c>
      <c r="H4726">
        <f t="shared" si="1169"/>
        <v>1</v>
      </c>
      <c r="I4726">
        <f t="shared" si="1170"/>
        <v>0</v>
      </c>
      <c r="J4726">
        <f t="shared" si="1171"/>
        <v>0</v>
      </c>
      <c r="K4726">
        <f t="shared" si="1172"/>
        <v>1</v>
      </c>
      <c r="L4726">
        <f t="shared" si="1173"/>
        <v>0</v>
      </c>
      <c r="M4726">
        <f t="shared" si="1174"/>
        <v>1</v>
      </c>
      <c r="N4726">
        <f t="shared" si="1175"/>
        <v>0</v>
      </c>
      <c r="O4726">
        <f t="shared" si="1176"/>
        <v>0</v>
      </c>
      <c r="P4726">
        <v>1</v>
      </c>
      <c r="Q4726">
        <f t="shared" si="1177"/>
        <v>1</v>
      </c>
      <c r="R4726">
        <f t="shared" si="1178"/>
        <v>0</v>
      </c>
      <c r="S4726">
        <f t="shared" si="1179"/>
        <v>0</v>
      </c>
      <c r="T4726">
        <f t="shared" si="1180"/>
        <v>0</v>
      </c>
      <c r="U4726">
        <v>1</v>
      </c>
      <c r="V4726">
        <f t="shared" si="1181"/>
        <v>0.51044751313621217</v>
      </c>
      <c r="W4726">
        <f t="shared" si="1182"/>
        <v>0.62491137613349823</v>
      </c>
      <c r="X4726">
        <f t="shared" si="1183"/>
        <v>0.23966163739451915</v>
      </c>
      <c r="Y4726">
        <f t="shared" si="1184"/>
        <v>1</v>
      </c>
      <c r="Z4726" t="s">
        <v>4758</v>
      </c>
    </row>
    <row r="4727" spans="1:26" x14ac:dyDescent="0.25">
      <c r="A4727" t="s">
        <v>29</v>
      </c>
      <c r="B4727" t="s">
        <v>33</v>
      </c>
      <c r="C4727" t="s">
        <v>25</v>
      </c>
      <c r="D4727">
        <v>0</v>
      </c>
      <c r="F4727">
        <v>1</v>
      </c>
      <c r="G4727">
        <v>80.05</v>
      </c>
      <c r="H4727">
        <f t="shared" si="1169"/>
        <v>1</v>
      </c>
      <c r="I4727">
        <f t="shared" si="1170"/>
        <v>0</v>
      </c>
      <c r="J4727">
        <f t="shared" si="1171"/>
        <v>1</v>
      </c>
      <c r="K4727">
        <f t="shared" si="1172"/>
        <v>0</v>
      </c>
      <c r="L4727">
        <f t="shared" si="1173"/>
        <v>0</v>
      </c>
      <c r="M4727">
        <f t="shared" si="1174"/>
        <v>0</v>
      </c>
      <c r="N4727">
        <f t="shared" si="1175"/>
        <v>1</v>
      </c>
      <c r="O4727">
        <f t="shared" si="1176"/>
        <v>0</v>
      </c>
      <c r="P4727">
        <v>50</v>
      </c>
      <c r="Q4727">
        <f t="shared" si="1177"/>
        <v>0</v>
      </c>
      <c r="R4727">
        <f t="shared" si="1178"/>
        <v>0</v>
      </c>
      <c r="S4727">
        <f t="shared" si="1179"/>
        <v>0</v>
      </c>
      <c r="T4727">
        <f t="shared" si="1180"/>
        <v>1</v>
      </c>
      <c r="U4727">
        <v>0</v>
      </c>
      <c r="V4727">
        <f t="shared" si="1181"/>
        <v>0.11111093671169206</v>
      </c>
      <c r="W4727">
        <f t="shared" si="1182"/>
        <v>0.52774919158894928</v>
      </c>
      <c r="X4727">
        <f t="shared" si="1183"/>
        <v>1.2345640256949638E-2</v>
      </c>
      <c r="Y4727">
        <f t="shared" si="1184"/>
        <v>0</v>
      </c>
      <c r="Z4727" t="s">
        <v>4759</v>
      </c>
    </row>
    <row r="4728" spans="1:26" x14ac:dyDescent="0.25">
      <c r="A4728" t="s">
        <v>26</v>
      </c>
      <c r="B4728" t="s">
        <v>30</v>
      </c>
      <c r="C4728" t="s">
        <v>25</v>
      </c>
      <c r="D4728">
        <v>0</v>
      </c>
      <c r="F4728">
        <v>1</v>
      </c>
      <c r="G4728">
        <v>62.05</v>
      </c>
      <c r="H4728">
        <f t="shared" si="1169"/>
        <v>1</v>
      </c>
      <c r="I4728">
        <f t="shared" si="1170"/>
        <v>0</v>
      </c>
      <c r="J4728">
        <f t="shared" si="1171"/>
        <v>1</v>
      </c>
      <c r="K4728">
        <f t="shared" si="1172"/>
        <v>0</v>
      </c>
      <c r="L4728">
        <f t="shared" si="1173"/>
        <v>0</v>
      </c>
      <c r="M4728">
        <f t="shared" si="1174"/>
        <v>1</v>
      </c>
      <c r="N4728">
        <f t="shared" si="1175"/>
        <v>0</v>
      </c>
      <c r="O4728">
        <f t="shared" si="1176"/>
        <v>0</v>
      </c>
      <c r="P4728">
        <v>1</v>
      </c>
      <c r="Q4728">
        <f t="shared" si="1177"/>
        <v>0</v>
      </c>
      <c r="R4728">
        <f t="shared" si="1178"/>
        <v>1</v>
      </c>
      <c r="S4728">
        <f t="shared" si="1179"/>
        <v>0</v>
      </c>
      <c r="T4728">
        <f t="shared" si="1180"/>
        <v>0</v>
      </c>
      <c r="U4728">
        <v>1</v>
      </c>
      <c r="V4728">
        <f t="shared" si="1181"/>
        <v>0.35450278781793965</v>
      </c>
      <c r="W4728">
        <f t="shared" si="1182"/>
        <v>0.58770906568705117</v>
      </c>
      <c r="X4728">
        <f t="shared" si="1183"/>
        <v>0.41666665093481187</v>
      </c>
      <c r="Y4728">
        <f t="shared" si="1184"/>
        <v>1</v>
      </c>
      <c r="Z4728" t="s">
        <v>4760</v>
      </c>
    </row>
    <row r="4729" spans="1:26" x14ac:dyDescent="0.25">
      <c r="A4729" t="s">
        <v>45</v>
      </c>
      <c r="B4729" t="s">
        <v>27</v>
      </c>
      <c r="C4729" t="s">
        <v>25</v>
      </c>
      <c r="D4729">
        <v>0</v>
      </c>
      <c r="F4729">
        <v>1</v>
      </c>
      <c r="G4729">
        <v>49.2</v>
      </c>
      <c r="H4729">
        <f t="shared" si="1169"/>
        <v>1</v>
      </c>
      <c r="I4729">
        <f t="shared" si="1170"/>
        <v>0</v>
      </c>
      <c r="J4729">
        <f t="shared" si="1171"/>
        <v>1</v>
      </c>
      <c r="K4729">
        <f t="shared" si="1172"/>
        <v>0</v>
      </c>
      <c r="L4729">
        <f t="shared" si="1173"/>
        <v>0</v>
      </c>
      <c r="M4729">
        <f t="shared" si="1174"/>
        <v>0</v>
      </c>
      <c r="N4729">
        <f t="shared" si="1175"/>
        <v>0</v>
      </c>
      <c r="O4729">
        <f t="shared" si="1176"/>
        <v>1</v>
      </c>
      <c r="P4729">
        <v>72</v>
      </c>
      <c r="Q4729">
        <f t="shared" si="1177"/>
        <v>1</v>
      </c>
      <c r="R4729">
        <f t="shared" si="1178"/>
        <v>0</v>
      </c>
      <c r="S4729">
        <f t="shared" si="1179"/>
        <v>0</v>
      </c>
      <c r="T4729">
        <f t="shared" si="1180"/>
        <v>0</v>
      </c>
      <c r="U4729">
        <v>0</v>
      </c>
      <c r="V4729">
        <f t="shared" si="1181"/>
        <v>0.13984836491297747</v>
      </c>
      <c r="W4729">
        <f t="shared" si="1182"/>
        <v>0.53490522133451768</v>
      </c>
      <c r="X4729">
        <f t="shared" si="1183"/>
        <v>1.9557565168833307E-2</v>
      </c>
      <c r="Y4729">
        <f t="shared" si="1184"/>
        <v>0</v>
      </c>
      <c r="Z4729" t="s">
        <v>4761</v>
      </c>
    </row>
    <row r="4730" spans="1:26" x14ac:dyDescent="0.25">
      <c r="A4730" t="s">
        <v>45</v>
      </c>
      <c r="B4730" t="s">
        <v>33</v>
      </c>
      <c r="C4730" t="s">
        <v>23</v>
      </c>
      <c r="D4730">
        <v>0</v>
      </c>
      <c r="F4730">
        <v>1</v>
      </c>
      <c r="G4730">
        <v>20.5</v>
      </c>
      <c r="H4730">
        <f t="shared" si="1169"/>
        <v>1</v>
      </c>
      <c r="I4730">
        <f t="shared" si="1170"/>
        <v>0</v>
      </c>
      <c r="J4730">
        <f t="shared" si="1171"/>
        <v>0</v>
      </c>
      <c r="K4730">
        <f t="shared" si="1172"/>
        <v>0</v>
      </c>
      <c r="L4730">
        <f t="shared" si="1173"/>
        <v>1</v>
      </c>
      <c r="M4730">
        <f t="shared" si="1174"/>
        <v>0</v>
      </c>
      <c r="N4730">
        <f t="shared" si="1175"/>
        <v>0</v>
      </c>
      <c r="O4730">
        <f t="shared" si="1176"/>
        <v>1</v>
      </c>
      <c r="P4730">
        <v>60</v>
      </c>
      <c r="Q4730">
        <f t="shared" si="1177"/>
        <v>0</v>
      </c>
      <c r="R4730">
        <f t="shared" si="1178"/>
        <v>0</v>
      </c>
      <c r="S4730">
        <f t="shared" si="1179"/>
        <v>0</v>
      </c>
      <c r="T4730">
        <f t="shared" si="1180"/>
        <v>1</v>
      </c>
      <c r="U4730">
        <v>0</v>
      </c>
      <c r="V4730">
        <f t="shared" si="1181"/>
        <v>-7.039307836643878E-2</v>
      </c>
      <c r="W4730">
        <f t="shared" si="1182"/>
        <v>0.482408993700148</v>
      </c>
      <c r="X4730">
        <f t="shared" si="1183"/>
        <v>4.9551854819035917E-3</v>
      </c>
      <c r="Y4730">
        <f t="shared" si="1184"/>
        <v>0</v>
      </c>
      <c r="Z4730" t="s">
        <v>4762</v>
      </c>
    </row>
    <row r="4731" spans="1:26" x14ac:dyDescent="0.25">
      <c r="A4731" t="s">
        <v>45</v>
      </c>
      <c r="B4731" t="s">
        <v>30</v>
      </c>
      <c r="C4731" t="s">
        <v>25</v>
      </c>
      <c r="D4731">
        <v>0</v>
      </c>
      <c r="F4731">
        <v>1</v>
      </c>
      <c r="G4731">
        <v>38.25</v>
      </c>
      <c r="H4731">
        <f t="shared" si="1169"/>
        <v>1</v>
      </c>
      <c r="I4731">
        <f t="shared" si="1170"/>
        <v>0</v>
      </c>
      <c r="J4731">
        <f t="shared" si="1171"/>
        <v>1</v>
      </c>
      <c r="K4731">
        <f t="shared" si="1172"/>
        <v>0</v>
      </c>
      <c r="L4731">
        <f t="shared" si="1173"/>
        <v>0</v>
      </c>
      <c r="M4731">
        <f t="shared" si="1174"/>
        <v>0</v>
      </c>
      <c r="N4731">
        <f t="shared" si="1175"/>
        <v>0</v>
      </c>
      <c r="O4731">
        <f t="shared" si="1176"/>
        <v>1</v>
      </c>
      <c r="P4731">
        <v>46</v>
      </c>
      <c r="Q4731">
        <f t="shared" si="1177"/>
        <v>0</v>
      </c>
      <c r="R4731">
        <f t="shared" si="1178"/>
        <v>1</v>
      </c>
      <c r="S4731">
        <f t="shared" si="1179"/>
        <v>0</v>
      </c>
      <c r="T4731">
        <f t="shared" si="1180"/>
        <v>0</v>
      </c>
      <c r="U4731">
        <v>0</v>
      </c>
      <c r="V4731">
        <f t="shared" si="1181"/>
        <v>-1.3991635597654921E-2</v>
      </c>
      <c r="W4731">
        <f t="shared" si="1182"/>
        <v>0.49650214816373317</v>
      </c>
      <c r="X4731">
        <f t="shared" si="1183"/>
        <v>1.9576586669756436E-4</v>
      </c>
      <c r="Y4731">
        <f t="shared" si="1184"/>
        <v>0</v>
      </c>
      <c r="Z4731" t="s">
        <v>4763</v>
      </c>
    </row>
    <row r="4732" spans="1:26" x14ac:dyDescent="0.25">
      <c r="A4732" t="s">
        <v>45</v>
      </c>
      <c r="B4732" t="s">
        <v>38</v>
      </c>
      <c r="C4732" t="s">
        <v>25</v>
      </c>
      <c r="D4732">
        <v>0</v>
      </c>
      <c r="F4732">
        <v>1</v>
      </c>
      <c r="G4732">
        <v>54.95</v>
      </c>
      <c r="H4732">
        <f t="shared" si="1169"/>
        <v>1</v>
      </c>
      <c r="I4732">
        <f t="shared" si="1170"/>
        <v>0</v>
      </c>
      <c r="J4732">
        <f t="shared" si="1171"/>
        <v>1</v>
      </c>
      <c r="K4732">
        <f t="shared" si="1172"/>
        <v>0</v>
      </c>
      <c r="L4732">
        <f t="shared" si="1173"/>
        <v>0</v>
      </c>
      <c r="M4732">
        <f t="shared" si="1174"/>
        <v>0</v>
      </c>
      <c r="N4732">
        <f t="shared" si="1175"/>
        <v>0</v>
      </c>
      <c r="O4732">
        <f t="shared" si="1176"/>
        <v>1</v>
      </c>
      <c r="P4732">
        <v>69</v>
      </c>
      <c r="Q4732">
        <f t="shared" si="1177"/>
        <v>0</v>
      </c>
      <c r="R4732">
        <f t="shared" si="1178"/>
        <v>0</v>
      </c>
      <c r="S4732">
        <f t="shared" si="1179"/>
        <v>1</v>
      </c>
      <c r="T4732">
        <f t="shared" si="1180"/>
        <v>0</v>
      </c>
      <c r="U4732">
        <v>0</v>
      </c>
      <c r="V4732">
        <f t="shared" si="1181"/>
        <v>3.0599208165618369E-2</v>
      </c>
      <c r="W4732">
        <f t="shared" si="1182"/>
        <v>0.50764920521412504</v>
      </c>
      <c r="X4732">
        <f t="shared" si="1183"/>
        <v>9.3631154036284583E-4</v>
      </c>
      <c r="Y4732">
        <f t="shared" si="1184"/>
        <v>0</v>
      </c>
      <c r="Z4732" t="s">
        <v>4764</v>
      </c>
    </row>
    <row r="4733" spans="1:26" x14ac:dyDescent="0.25">
      <c r="A4733" t="s">
        <v>26</v>
      </c>
      <c r="B4733" t="s">
        <v>33</v>
      </c>
      <c r="C4733" t="s">
        <v>35</v>
      </c>
      <c r="D4733">
        <v>1</v>
      </c>
      <c r="F4733">
        <v>1</v>
      </c>
      <c r="G4733">
        <v>96.6</v>
      </c>
      <c r="H4733">
        <f t="shared" si="1169"/>
        <v>0</v>
      </c>
      <c r="I4733">
        <f t="shared" si="1170"/>
        <v>1</v>
      </c>
      <c r="J4733">
        <f t="shared" si="1171"/>
        <v>0</v>
      </c>
      <c r="K4733">
        <f t="shared" si="1172"/>
        <v>1</v>
      </c>
      <c r="L4733">
        <f t="shared" si="1173"/>
        <v>0</v>
      </c>
      <c r="M4733">
        <f t="shared" si="1174"/>
        <v>1</v>
      </c>
      <c r="N4733">
        <f t="shared" si="1175"/>
        <v>0</v>
      </c>
      <c r="O4733">
        <f t="shared" si="1176"/>
        <v>0</v>
      </c>
      <c r="P4733">
        <v>31</v>
      </c>
      <c r="Q4733">
        <f t="shared" si="1177"/>
        <v>0</v>
      </c>
      <c r="R4733">
        <f t="shared" si="1178"/>
        <v>0</v>
      </c>
      <c r="S4733">
        <f t="shared" si="1179"/>
        <v>0</v>
      </c>
      <c r="T4733">
        <f t="shared" si="1180"/>
        <v>1</v>
      </c>
      <c r="U4733">
        <v>0</v>
      </c>
      <c r="V4733">
        <f t="shared" si="1181"/>
        <v>0.40836815233939638</v>
      </c>
      <c r="W4733">
        <f t="shared" si="1182"/>
        <v>0.600696527921184</v>
      </c>
      <c r="X4733">
        <f t="shared" si="1183"/>
        <v>0.16676454784509245</v>
      </c>
      <c r="Y4733">
        <f t="shared" si="1184"/>
        <v>1</v>
      </c>
      <c r="Z4733" t="s">
        <v>4765</v>
      </c>
    </row>
    <row r="4734" spans="1:26" x14ac:dyDescent="0.25">
      <c r="A4734" t="s">
        <v>29</v>
      </c>
      <c r="B4734" t="s">
        <v>30</v>
      </c>
      <c r="C4734" t="s">
        <v>23</v>
      </c>
      <c r="D4734">
        <v>0</v>
      </c>
      <c r="F4734">
        <v>1</v>
      </c>
      <c r="G4734">
        <v>19.899999999999999</v>
      </c>
      <c r="H4734">
        <f t="shared" si="1169"/>
        <v>1</v>
      </c>
      <c r="I4734">
        <f t="shared" si="1170"/>
        <v>0</v>
      </c>
      <c r="J4734">
        <f t="shared" si="1171"/>
        <v>0</v>
      </c>
      <c r="K4734">
        <f t="shared" si="1172"/>
        <v>0</v>
      </c>
      <c r="L4734">
        <f t="shared" si="1173"/>
        <v>1</v>
      </c>
      <c r="M4734">
        <f t="shared" si="1174"/>
        <v>0</v>
      </c>
      <c r="N4734">
        <f t="shared" si="1175"/>
        <v>1</v>
      </c>
      <c r="O4734">
        <f t="shared" si="1176"/>
        <v>0</v>
      </c>
      <c r="P4734">
        <v>19</v>
      </c>
      <c r="Q4734">
        <f t="shared" si="1177"/>
        <v>0</v>
      </c>
      <c r="R4734">
        <f t="shared" si="1178"/>
        <v>1</v>
      </c>
      <c r="S4734">
        <f t="shared" si="1179"/>
        <v>0</v>
      </c>
      <c r="T4734">
        <f t="shared" si="1180"/>
        <v>0</v>
      </c>
      <c r="U4734">
        <v>0</v>
      </c>
      <c r="V4734">
        <f t="shared" si="1181"/>
        <v>-1.1394455571122678E-2</v>
      </c>
      <c r="W4734">
        <f t="shared" si="1182"/>
        <v>0.49715141692730641</v>
      </c>
      <c r="X4734">
        <f t="shared" si="1183"/>
        <v>1.2983361776228863E-4</v>
      </c>
      <c r="Y4734">
        <f t="shared" si="1184"/>
        <v>0</v>
      </c>
      <c r="Z4734" t="s">
        <v>4766</v>
      </c>
    </row>
    <row r="4735" spans="1:26" x14ac:dyDescent="0.25">
      <c r="A4735" t="s">
        <v>45</v>
      </c>
      <c r="B4735" t="s">
        <v>38</v>
      </c>
      <c r="C4735" t="s">
        <v>23</v>
      </c>
      <c r="D4735">
        <v>0</v>
      </c>
      <c r="F4735">
        <v>1</v>
      </c>
      <c r="G4735">
        <v>19.899999999999999</v>
      </c>
      <c r="H4735">
        <f t="shared" si="1169"/>
        <v>1</v>
      </c>
      <c r="I4735">
        <f t="shared" si="1170"/>
        <v>0</v>
      </c>
      <c r="J4735">
        <f t="shared" si="1171"/>
        <v>0</v>
      </c>
      <c r="K4735">
        <f t="shared" si="1172"/>
        <v>0</v>
      </c>
      <c r="L4735">
        <f t="shared" si="1173"/>
        <v>1</v>
      </c>
      <c r="M4735">
        <f t="shared" si="1174"/>
        <v>0</v>
      </c>
      <c r="N4735">
        <f t="shared" si="1175"/>
        <v>0</v>
      </c>
      <c r="O4735">
        <f t="shared" si="1176"/>
        <v>1</v>
      </c>
      <c r="P4735">
        <v>71</v>
      </c>
      <c r="Q4735">
        <f t="shared" si="1177"/>
        <v>0</v>
      </c>
      <c r="R4735">
        <f t="shared" si="1178"/>
        <v>0</v>
      </c>
      <c r="S4735">
        <f t="shared" si="1179"/>
        <v>1</v>
      </c>
      <c r="T4735">
        <f t="shared" si="1180"/>
        <v>0</v>
      </c>
      <c r="U4735">
        <v>0</v>
      </c>
      <c r="V4735">
        <f t="shared" si="1181"/>
        <v>-6.6465342353523138E-2</v>
      </c>
      <c r="W4735">
        <f t="shared" si="1182"/>
        <v>0.4833897787953147</v>
      </c>
      <c r="X4735">
        <f t="shared" si="1183"/>
        <v>4.4176417341710364E-3</v>
      </c>
      <c r="Y4735">
        <f t="shared" si="1184"/>
        <v>0</v>
      </c>
      <c r="Z4735" t="s">
        <v>4767</v>
      </c>
    </row>
    <row r="4736" spans="1:26" x14ac:dyDescent="0.25">
      <c r="A4736" t="s">
        <v>26</v>
      </c>
      <c r="B4736" t="s">
        <v>27</v>
      </c>
      <c r="C4736" t="s">
        <v>35</v>
      </c>
      <c r="D4736">
        <v>0</v>
      </c>
      <c r="F4736">
        <v>1</v>
      </c>
      <c r="G4736">
        <v>84.6</v>
      </c>
      <c r="H4736">
        <f t="shared" si="1169"/>
        <v>1</v>
      </c>
      <c r="I4736">
        <f t="shared" si="1170"/>
        <v>0</v>
      </c>
      <c r="J4736">
        <f t="shared" si="1171"/>
        <v>0</v>
      </c>
      <c r="K4736">
        <f t="shared" si="1172"/>
        <v>1</v>
      </c>
      <c r="L4736">
        <f t="shared" si="1173"/>
        <v>0</v>
      </c>
      <c r="M4736">
        <f t="shared" si="1174"/>
        <v>1</v>
      </c>
      <c r="N4736">
        <f t="shared" si="1175"/>
        <v>0</v>
      </c>
      <c r="O4736">
        <f t="shared" si="1176"/>
        <v>0</v>
      </c>
      <c r="P4736">
        <v>12</v>
      </c>
      <c r="Q4736">
        <f t="shared" si="1177"/>
        <v>1</v>
      </c>
      <c r="R4736">
        <f t="shared" si="1178"/>
        <v>0</v>
      </c>
      <c r="S4736">
        <f t="shared" si="1179"/>
        <v>0</v>
      </c>
      <c r="T4736">
        <f t="shared" si="1180"/>
        <v>0</v>
      </c>
      <c r="U4736">
        <v>0</v>
      </c>
      <c r="V4736">
        <f t="shared" si="1181"/>
        <v>0.52642783112014646</v>
      </c>
      <c r="W4736">
        <f t="shared" si="1182"/>
        <v>0.62864957563511314</v>
      </c>
      <c r="X4736">
        <f t="shared" si="1183"/>
        <v>0.27712626137786145</v>
      </c>
      <c r="Y4736">
        <f t="shared" si="1184"/>
        <v>1</v>
      </c>
      <c r="Z4736" t="s">
        <v>4768</v>
      </c>
    </row>
    <row r="4737" spans="1:26" x14ac:dyDescent="0.25">
      <c r="A4737" t="s">
        <v>29</v>
      </c>
      <c r="B4737" t="s">
        <v>38</v>
      </c>
      <c r="C4737" t="s">
        <v>25</v>
      </c>
      <c r="D4737">
        <v>0</v>
      </c>
      <c r="F4737">
        <v>1</v>
      </c>
      <c r="G4737">
        <v>80</v>
      </c>
      <c r="H4737">
        <f t="shared" si="1169"/>
        <v>1</v>
      </c>
      <c r="I4737">
        <f t="shared" si="1170"/>
        <v>0</v>
      </c>
      <c r="J4737">
        <f t="shared" si="1171"/>
        <v>1</v>
      </c>
      <c r="K4737">
        <f t="shared" si="1172"/>
        <v>0</v>
      </c>
      <c r="L4737">
        <f t="shared" si="1173"/>
        <v>0</v>
      </c>
      <c r="M4737">
        <f t="shared" si="1174"/>
        <v>0</v>
      </c>
      <c r="N4737">
        <f t="shared" si="1175"/>
        <v>1</v>
      </c>
      <c r="O4737">
        <f t="shared" si="1176"/>
        <v>0</v>
      </c>
      <c r="P4737">
        <v>39</v>
      </c>
      <c r="Q4737">
        <f t="shared" si="1177"/>
        <v>0</v>
      </c>
      <c r="R4737">
        <f t="shared" si="1178"/>
        <v>0</v>
      </c>
      <c r="S4737">
        <f t="shared" si="1179"/>
        <v>1</v>
      </c>
      <c r="T4737">
        <f t="shared" si="1180"/>
        <v>0</v>
      </c>
      <c r="U4737">
        <v>1</v>
      </c>
      <c r="V4737">
        <f t="shared" si="1181"/>
        <v>0.11103298394103875</v>
      </c>
      <c r="W4737">
        <f t="shared" si="1182"/>
        <v>0.52772976337927813</v>
      </c>
      <c r="X4737">
        <f t="shared" si="1183"/>
        <v>0.79026235564077341</v>
      </c>
      <c r="Y4737">
        <f t="shared" si="1184"/>
        <v>0</v>
      </c>
      <c r="Z4737" t="s">
        <v>4769</v>
      </c>
    </row>
    <row r="4738" spans="1:26" x14ac:dyDescent="0.25">
      <c r="A4738" t="s">
        <v>29</v>
      </c>
      <c r="B4738" t="s">
        <v>33</v>
      </c>
      <c r="C4738" t="s">
        <v>25</v>
      </c>
      <c r="D4738">
        <v>0</v>
      </c>
      <c r="F4738">
        <v>1</v>
      </c>
      <c r="G4738">
        <v>85.25</v>
      </c>
      <c r="H4738">
        <f t="shared" si="1169"/>
        <v>1</v>
      </c>
      <c r="I4738">
        <f t="shared" si="1170"/>
        <v>0</v>
      </c>
      <c r="J4738">
        <f t="shared" si="1171"/>
        <v>1</v>
      </c>
      <c r="K4738">
        <f t="shared" si="1172"/>
        <v>0</v>
      </c>
      <c r="L4738">
        <f t="shared" si="1173"/>
        <v>0</v>
      </c>
      <c r="M4738">
        <f t="shared" si="1174"/>
        <v>0</v>
      </c>
      <c r="N4738">
        <f t="shared" si="1175"/>
        <v>1</v>
      </c>
      <c r="O4738">
        <f t="shared" si="1176"/>
        <v>0</v>
      </c>
      <c r="P4738">
        <v>44</v>
      </c>
      <c r="Q4738">
        <f t="shared" si="1177"/>
        <v>0</v>
      </c>
      <c r="R4738">
        <f t="shared" si="1178"/>
        <v>0</v>
      </c>
      <c r="S4738">
        <f t="shared" si="1179"/>
        <v>0</v>
      </c>
      <c r="T4738">
        <f t="shared" si="1180"/>
        <v>1</v>
      </c>
      <c r="U4738">
        <v>0</v>
      </c>
      <c r="V4738">
        <f t="shared" si="1181"/>
        <v>0.11921802485963925</v>
      </c>
      <c r="W4738">
        <f t="shared" si="1182"/>
        <v>0.52976925551710818</v>
      </c>
      <c r="X4738">
        <f t="shared" si="1183"/>
        <v>1.4212937451433563E-2</v>
      </c>
      <c r="Y4738">
        <f t="shared" si="1184"/>
        <v>0</v>
      </c>
      <c r="Z4738" t="s">
        <v>4770</v>
      </c>
    </row>
    <row r="4739" spans="1:26" x14ac:dyDescent="0.25">
      <c r="A4739" t="s">
        <v>45</v>
      </c>
      <c r="B4739" t="s">
        <v>38</v>
      </c>
      <c r="C4739" t="s">
        <v>25</v>
      </c>
      <c r="D4739">
        <v>0</v>
      </c>
      <c r="F4739">
        <v>1</v>
      </c>
      <c r="G4739">
        <v>81.25</v>
      </c>
      <c r="H4739">
        <f t="shared" ref="H4739:H4802" si="1185">IF(D4739:D11781=0,1,0)</f>
        <v>1</v>
      </c>
      <c r="I4739">
        <f t="shared" ref="I4739:I4802" si="1186">IF(D4739:D11781=1,1,0)</f>
        <v>0</v>
      </c>
      <c r="J4739">
        <f t="shared" ref="J4739:J4802" si="1187">IF(C4739:C11781="DSL",1,0)</f>
        <v>1</v>
      </c>
      <c r="K4739">
        <f t="shared" ref="K4739:K4802" si="1188">IF(C4739:C11781="Fiber optic",1,0)</f>
        <v>0</v>
      </c>
      <c r="L4739">
        <f t="shared" ref="L4739:L4802" si="1189">IF(C4739:C11781="No",1,0)</f>
        <v>0</v>
      </c>
      <c r="M4739">
        <f t="shared" ref="M4739:M4802" si="1190">IF(A4739:A11781="Month-to-month",1,0)</f>
        <v>0</v>
      </c>
      <c r="N4739">
        <f t="shared" ref="N4739:N4802" si="1191">IF(A4739:A11781="ONE YEAR",1,0)</f>
        <v>0</v>
      </c>
      <c r="O4739">
        <f t="shared" ref="O4739:O4802" si="1192">IF(A4739:A11781="two year",1,0)</f>
        <v>1</v>
      </c>
      <c r="P4739">
        <v>56</v>
      </c>
      <c r="Q4739">
        <f t="shared" ref="Q4739:Q4802" si="1193">IF(B4739:B11781="Electronic check",1,0)</f>
        <v>0</v>
      </c>
      <c r="R4739">
        <f t="shared" ref="R4739:R4802" si="1194">IF(B4739:B11781="Mailed check",1,0)</f>
        <v>0</v>
      </c>
      <c r="S4739">
        <f t="shared" ref="S4739:S4802" si="1195">IF(B4739:B11781="Credit card (automatic)",1,0)</f>
        <v>1</v>
      </c>
      <c r="T4739">
        <f t="shared" ref="T4739:T4802" si="1196">IF(B4739:B11781="Bank transfer (automatic)",1,0)</f>
        <v>0</v>
      </c>
      <c r="U4739">
        <v>0</v>
      </c>
      <c r="V4739">
        <f t="shared" si="1181"/>
        <v>5.7910916424971745E-2</v>
      </c>
      <c r="W4739">
        <f t="shared" si="1182"/>
        <v>0.51447368433045904</v>
      </c>
      <c r="X4739">
        <f t="shared" si="1183"/>
        <v>3.3536742411800621E-3</v>
      </c>
      <c r="Y4739">
        <f t="shared" si="1184"/>
        <v>0</v>
      </c>
      <c r="Z4739" t="s">
        <v>4771</v>
      </c>
    </row>
    <row r="4740" spans="1:26" x14ac:dyDescent="0.25">
      <c r="A4740" t="s">
        <v>45</v>
      </c>
      <c r="B4740" t="s">
        <v>33</v>
      </c>
      <c r="C4740" t="s">
        <v>35</v>
      </c>
      <c r="D4740">
        <v>0</v>
      </c>
      <c r="F4740">
        <v>1</v>
      </c>
      <c r="G4740">
        <v>115.5</v>
      </c>
      <c r="H4740">
        <f t="shared" si="1185"/>
        <v>1</v>
      </c>
      <c r="I4740">
        <f t="shared" si="1186"/>
        <v>0</v>
      </c>
      <c r="J4740">
        <f t="shared" si="1187"/>
        <v>0</v>
      </c>
      <c r="K4740">
        <f t="shared" si="1188"/>
        <v>1</v>
      </c>
      <c r="L4740">
        <f t="shared" si="1189"/>
        <v>0</v>
      </c>
      <c r="M4740">
        <f t="shared" si="1190"/>
        <v>0</v>
      </c>
      <c r="N4740">
        <f t="shared" si="1191"/>
        <v>0</v>
      </c>
      <c r="O4740">
        <f t="shared" si="1192"/>
        <v>1</v>
      </c>
      <c r="P4740">
        <v>72</v>
      </c>
      <c r="Q4740">
        <f t="shared" si="1193"/>
        <v>0</v>
      </c>
      <c r="R4740">
        <f t="shared" si="1194"/>
        <v>0</v>
      </c>
      <c r="S4740">
        <f t="shared" si="1195"/>
        <v>0</v>
      </c>
      <c r="T4740">
        <f t="shared" si="1196"/>
        <v>1</v>
      </c>
      <c r="U4740">
        <v>0</v>
      </c>
      <c r="V4740">
        <f t="shared" ref="V4740:V4803" si="1197">G4740*$G$2+H4741*$H$2+K4741*$K$2+M4740*$M$2+O4740*$O$2+Q4740*$Q$2+L4740*$L$2</f>
        <v>0.11130856432250849</v>
      </c>
      <c r="W4740">
        <f t="shared" ref="W4740:W4803" si="1198">1/ (1+EXP(-V4740))</f>
        <v>0.52779844604463599</v>
      </c>
      <c r="X4740">
        <f t="shared" ref="X4740:X4803" si="1199">(U4740-V4740)^2</f>
        <v>1.2389596491538011E-2</v>
      </c>
      <c r="Y4740">
        <f t="shared" ref="Y4740:Y4803" si="1200">IF(W4740&gt;=0.58,1,0)</f>
        <v>0</v>
      </c>
      <c r="Z4740" t="s">
        <v>4772</v>
      </c>
    </row>
    <row r="4741" spans="1:26" x14ac:dyDescent="0.25">
      <c r="A4741" t="s">
        <v>26</v>
      </c>
      <c r="B4741" t="s">
        <v>30</v>
      </c>
      <c r="C4741" t="s">
        <v>35</v>
      </c>
      <c r="D4741">
        <v>0</v>
      </c>
      <c r="F4741">
        <v>1</v>
      </c>
      <c r="G4741">
        <v>104.1</v>
      </c>
      <c r="H4741">
        <f t="shared" si="1185"/>
        <v>1</v>
      </c>
      <c r="I4741">
        <f t="shared" si="1186"/>
        <v>0</v>
      </c>
      <c r="J4741">
        <f t="shared" si="1187"/>
        <v>0</v>
      </c>
      <c r="K4741">
        <f t="shared" si="1188"/>
        <v>1</v>
      </c>
      <c r="L4741">
        <f t="shared" si="1189"/>
        <v>0</v>
      </c>
      <c r="M4741">
        <f t="shared" si="1190"/>
        <v>1</v>
      </c>
      <c r="N4741">
        <f t="shared" si="1191"/>
        <v>0</v>
      </c>
      <c r="O4741">
        <f t="shared" si="1192"/>
        <v>0</v>
      </c>
      <c r="P4741">
        <v>5</v>
      </c>
      <c r="Q4741">
        <f t="shared" si="1193"/>
        <v>0</v>
      </c>
      <c r="R4741">
        <f t="shared" si="1194"/>
        <v>1</v>
      </c>
      <c r="S4741">
        <f t="shared" si="1195"/>
        <v>0</v>
      </c>
      <c r="T4741">
        <f t="shared" si="1196"/>
        <v>0</v>
      </c>
      <c r="U4741">
        <v>1</v>
      </c>
      <c r="V4741">
        <f t="shared" si="1197"/>
        <v>0.42492423719815287</v>
      </c>
      <c r="W4741">
        <f t="shared" si="1198"/>
        <v>0.60466097405679486</v>
      </c>
      <c r="X4741">
        <f t="shared" si="1199"/>
        <v>0.33071213296212637</v>
      </c>
      <c r="Y4741">
        <f t="shared" si="1200"/>
        <v>1</v>
      </c>
      <c r="Z4741" t="s">
        <v>4773</v>
      </c>
    </row>
    <row r="4742" spans="1:26" x14ac:dyDescent="0.25">
      <c r="A4742" t="s">
        <v>26</v>
      </c>
      <c r="B4742" t="s">
        <v>33</v>
      </c>
      <c r="C4742" t="s">
        <v>35</v>
      </c>
      <c r="D4742">
        <v>0</v>
      </c>
      <c r="F4742">
        <v>1</v>
      </c>
      <c r="G4742">
        <v>79</v>
      </c>
      <c r="H4742">
        <f t="shared" si="1185"/>
        <v>1</v>
      </c>
      <c r="I4742">
        <f t="shared" si="1186"/>
        <v>0</v>
      </c>
      <c r="J4742">
        <f t="shared" si="1187"/>
        <v>0</v>
      </c>
      <c r="K4742">
        <f t="shared" si="1188"/>
        <v>1</v>
      </c>
      <c r="L4742">
        <f t="shared" si="1189"/>
        <v>0</v>
      </c>
      <c r="M4742">
        <f t="shared" si="1190"/>
        <v>1</v>
      </c>
      <c r="N4742">
        <f t="shared" si="1191"/>
        <v>0</v>
      </c>
      <c r="O4742">
        <f t="shared" si="1192"/>
        <v>0</v>
      </c>
      <c r="P4742">
        <v>11</v>
      </c>
      <c r="Q4742">
        <f t="shared" si="1193"/>
        <v>0</v>
      </c>
      <c r="R4742">
        <f t="shared" si="1194"/>
        <v>0</v>
      </c>
      <c r="S4742">
        <f t="shared" si="1195"/>
        <v>0</v>
      </c>
      <c r="T4742">
        <f t="shared" si="1196"/>
        <v>1</v>
      </c>
      <c r="U4742">
        <v>0</v>
      </c>
      <c r="V4742">
        <f t="shared" si="1197"/>
        <v>0.39462022617372394</v>
      </c>
      <c r="W4742">
        <f t="shared" si="1198"/>
        <v>0.59739442816088084</v>
      </c>
      <c r="X4742">
        <f t="shared" si="1199"/>
        <v>0.15572512290540103</v>
      </c>
      <c r="Y4742">
        <f t="shared" si="1200"/>
        <v>1</v>
      </c>
      <c r="Z4742" t="s">
        <v>4774</v>
      </c>
    </row>
    <row r="4743" spans="1:26" x14ac:dyDescent="0.25">
      <c r="A4743" t="s">
        <v>26</v>
      </c>
      <c r="B4743" t="s">
        <v>33</v>
      </c>
      <c r="C4743" t="s">
        <v>25</v>
      </c>
      <c r="D4743">
        <v>1</v>
      </c>
      <c r="F4743">
        <v>1</v>
      </c>
      <c r="G4743">
        <v>39.1</v>
      </c>
      <c r="H4743">
        <f t="shared" si="1185"/>
        <v>0</v>
      </c>
      <c r="I4743">
        <f t="shared" si="1186"/>
        <v>1</v>
      </c>
      <c r="J4743">
        <f t="shared" si="1187"/>
        <v>1</v>
      </c>
      <c r="K4743">
        <f t="shared" si="1188"/>
        <v>0</v>
      </c>
      <c r="L4743">
        <f t="shared" si="1189"/>
        <v>0</v>
      </c>
      <c r="M4743">
        <f t="shared" si="1190"/>
        <v>1</v>
      </c>
      <c r="N4743">
        <f t="shared" si="1191"/>
        <v>0</v>
      </c>
      <c r="O4743">
        <f t="shared" si="1192"/>
        <v>0</v>
      </c>
      <c r="P4743">
        <v>24</v>
      </c>
      <c r="Q4743">
        <f t="shared" si="1193"/>
        <v>0</v>
      </c>
      <c r="R4743">
        <f t="shared" si="1194"/>
        <v>0</v>
      </c>
      <c r="S4743">
        <f t="shared" si="1195"/>
        <v>0</v>
      </c>
      <c r="T4743">
        <f t="shared" si="1196"/>
        <v>1</v>
      </c>
      <c r="U4743">
        <v>1</v>
      </c>
      <c r="V4743">
        <f t="shared" si="1197"/>
        <v>0.33727708445311566</v>
      </c>
      <c r="W4743">
        <f t="shared" si="1198"/>
        <v>0.58352894294003077</v>
      </c>
      <c r="X4743">
        <f t="shared" si="1199"/>
        <v>0.43920166279096279</v>
      </c>
      <c r="Y4743">
        <f t="shared" si="1200"/>
        <v>1</v>
      </c>
      <c r="Z4743" t="s">
        <v>4775</v>
      </c>
    </row>
    <row r="4744" spans="1:26" x14ac:dyDescent="0.25">
      <c r="A4744" t="s">
        <v>26</v>
      </c>
      <c r="B4744" t="s">
        <v>27</v>
      </c>
      <c r="C4744" t="s">
        <v>35</v>
      </c>
      <c r="D4744">
        <v>1</v>
      </c>
      <c r="F4744">
        <v>1</v>
      </c>
      <c r="G4744">
        <v>94.65</v>
      </c>
      <c r="H4744">
        <f t="shared" si="1185"/>
        <v>0</v>
      </c>
      <c r="I4744">
        <f t="shared" si="1186"/>
        <v>1</v>
      </c>
      <c r="J4744">
        <f t="shared" si="1187"/>
        <v>0</v>
      </c>
      <c r="K4744">
        <f t="shared" si="1188"/>
        <v>1</v>
      </c>
      <c r="L4744">
        <f t="shared" si="1189"/>
        <v>0</v>
      </c>
      <c r="M4744">
        <f t="shared" si="1190"/>
        <v>1</v>
      </c>
      <c r="N4744">
        <f t="shared" si="1191"/>
        <v>0</v>
      </c>
      <c r="O4744">
        <f t="shared" si="1192"/>
        <v>0</v>
      </c>
      <c r="P4744">
        <v>15</v>
      </c>
      <c r="Q4744">
        <f t="shared" si="1193"/>
        <v>1</v>
      </c>
      <c r="R4744">
        <f t="shared" si="1194"/>
        <v>0</v>
      </c>
      <c r="S4744">
        <f t="shared" si="1195"/>
        <v>0</v>
      </c>
      <c r="T4744">
        <f t="shared" si="1196"/>
        <v>0</v>
      </c>
      <c r="U4744">
        <v>0</v>
      </c>
      <c r="V4744">
        <f t="shared" si="1197"/>
        <v>0.54209633802146751</v>
      </c>
      <c r="W4744">
        <f t="shared" si="1198"/>
        <v>0.63229994449469307</v>
      </c>
      <c r="X4744">
        <f t="shared" si="1199"/>
        <v>0.29386843969628518</v>
      </c>
      <c r="Y4744">
        <f t="shared" si="1200"/>
        <v>1</v>
      </c>
      <c r="Z4744" t="s">
        <v>4776</v>
      </c>
    </row>
    <row r="4745" spans="1:26" x14ac:dyDescent="0.25">
      <c r="A4745" t="s">
        <v>45</v>
      </c>
      <c r="B4745" t="s">
        <v>30</v>
      </c>
      <c r="C4745" t="s">
        <v>23</v>
      </c>
      <c r="D4745">
        <v>0</v>
      </c>
      <c r="F4745">
        <v>1</v>
      </c>
      <c r="G4745">
        <v>20.8</v>
      </c>
      <c r="H4745">
        <f t="shared" si="1185"/>
        <v>1</v>
      </c>
      <c r="I4745">
        <f t="shared" si="1186"/>
        <v>0</v>
      </c>
      <c r="J4745">
        <f t="shared" si="1187"/>
        <v>0</v>
      </c>
      <c r="K4745">
        <f t="shared" si="1188"/>
        <v>0</v>
      </c>
      <c r="L4745">
        <f t="shared" si="1189"/>
        <v>1</v>
      </c>
      <c r="M4745">
        <f t="shared" si="1190"/>
        <v>0</v>
      </c>
      <c r="N4745">
        <f t="shared" si="1191"/>
        <v>0</v>
      </c>
      <c r="O4745">
        <f t="shared" si="1192"/>
        <v>1</v>
      </c>
      <c r="P4745">
        <v>72</v>
      </c>
      <c r="Q4745">
        <f t="shared" si="1193"/>
        <v>0</v>
      </c>
      <c r="R4745">
        <f t="shared" si="1194"/>
        <v>1</v>
      </c>
      <c r="S4745">
        <f t="shared" si="1195"/>
        <v>0</v>
      </c>
      <c r="T4745">
        <f t="shared" si="1196"/>
        <v>0</v>
      </c>
      <c r="U4745">
        <v>0</v>
      </c>
      <c r="V4745">
        <f t="shared" si="1197"/>
        <v>-6.9925361742518746E-2</v>
      </c>
      <c r="W4745">
        <f t="shared" si="1198"/>
        <v>0.48252577908299277</v>
      </c>
      <c r="X4745">
        <f t="shared" si="1199"/>
        <v>4.8895562148221043E-3</v>
      </c>
      <c r="Y4745">
        <f t="shared" si="1200"/>
        <v>0</v>
      </c>
      <c r="Z4745" t="s">
        <v>4777</v>
      </c>
    </row>
    <row r="4746" spans="1:26" x14ac:dyDescent="0.25">
      <c r="A4746" t="s">
        <v>45</v>
      </c>
      <c r="B4746" t="s">
        <v>38</v>
      </c>
      <c r="C4746" t="s">
        <v>25</v>
      </c>
      <c r="D4746">
        <v>0</v>
      </c>
      <c r="F4746">
        <v>1</v>
      </c>
      <c r="G4746">
        <v>59.5</v>
      </c>
      <c r="H4746">
        <f t="shared" si="1185"/>
        <v>1</v>
      </c>
      <c r="I4746">
        <f t="shared" si="1186"/>
        <v>0</v>
      </c>
      <c r="J4746">
        <f t="shared" si="1187"/>
        <v>1</v>
      </c>
      <c r="K4746">
        <f t="shared" si="1188"/>
        <v>0</v>
      </c>
      <c r="L4746">
        <f t="shared" si="1189"/>
        <v>0</v>
      </c>
      <c r="M4746">
        <f t="shared" si="1190"/>
        <v>0</v>
      </c>
      <c r="N4746">
        <f t="shared" si="1191"/>
        <v>0</v>
      </c>
      <c r="O4746">
        <f t="shared" si="1192"/>
        <v>1</v>
      </c>
      <c r="P4746">
        <v>56</v>
      </c>
      <c r="Q4746">
        <f t="shared" si="1193"/>
        <v>0</v>
      </c>
      <c r="R4746">
        <f t="shared" si="1194"/>
        <v>0</v>
      </c>
      <c r="S4746">
        <f t="shared" si="1195"/>
        <v>1</v>
      </c>
      <c r="T4746">
        <f t="shared" si="1196"/>
        <v>0</v>
      </c>
      <c r="U4746">
        <v>0</v>
      </c>
      <c r="V4746">
        <f t="shared" si="1197"/>
        <v>3.2829741034316448E-2</v>
      </c>
      <c r="W4746">
        <f t="shared" si="1198"/>
        <v>0.50820669817908659</v>
      </c>
      <c r="X4746">
        <f t="shared" si="1199"/>
        <v>1.0777918963802812E-3</v>
      </c>
      <c r="Y4746">
        <f t="shared" si="1200"/>
        <v>0</v>
      </c>
      <c r="Z4746" t="s">
        <v>4778</v>
      </c>
    </row>
    <row r="4747" spans="1:26" x14ac:dyDescent="0.25">
      <c r="A4747" t="s">
        <v>45</v>
      </c>
      <c r="B4747" t="s">
        <v>33</v>
      </c>
      <c r="C4747" t="s">
        <v>23</v>
      </c>
      <c r="D4747">
        <v>1</v>
      </c>
      <c r="F4747">
        <v>1</v>
      </c>
      <c r="G4747">
        <v>20.05</v>
      </c>
      <c r="H4747">
        <f t="shared" si="1185"/>
        <v>0</v>
      </c>
      <c r="I4747">
        <f t="shared" si="1186"/>
        <v>1</v>
      </c>
      <c r="J4747">
        <f t="shared" si="1187"/>
        <v>0</v>
      </c>
      <c r="K4747">
        <f t="shared" si="1188"/>
        <v>0</v>
      </c>
      <c r="L4747">
        <f t="shared" si="1189"/>
        <v>1</v>
      </c>
      <c r="M4747">
        <f t="shared" si="1190"/>
        <v>0</v>
      </c>
      <c r="N4747">
        <f t="shared" si="1191"/>
        <v>0</v>
      </c>
      <c r="O4747">
        <f t="shared" si="1192"/>
        <v>1</v>
      </c>
      <c r="P4747">
        <v>64</v>
      </c>
      <c r="Q4747">
        <f t="shared" si="1193"/>
        <v>0</v>
      </c>
      <c r="R4747">
        <f t="shared" si="1194"/>
        <v>0</v>
      </c>
      <c r="S4747">
        <f t="shared" si="1195"/>
        <v>0</v>
      </c>
      <c r="T4747">
        <f t="shared" si="1196"/>
        <v>1</v>
      </c>
      <c r="U4747">
        <v>0</v>
      </c>
      <c r="V4747">
        <f t="shared" si="1197"/>
        <v>-6.6231484041563121E-2</v>
      </c>
      <c r="W4747">
        <f t="shared" si="1198"/>
        <v>0.48344817907851168</v>
      </c>
      <c r="X4747">
        <f t="shared" si="1199"/>
        <v>4.3866094783478306E-3</v>
      </c>
      <c r="Y4747">
        <f t="shared" si="1200"/>
        <v>0</v>
      </c>
      <c r="Z4747" t="s">
        <v>4779</v>
      </c>
    </row>
    <row r="4748" spans="1:26" x14ac:dyDescent="0.25">
      <c r="A4748" t="s">
        <v>26</v>
      </c>
      <c r="B4748" t="s">
        <v>27</v>
      </c>
      <c r="C4748" t="s">
        <v>35</v>
      </c>
      <c r="D4748">
        <v>0</v>
      </c>
      <c r="F4748">
        <v>1</v>
      </c>
      <c r="G4748">
        <v>100.45</v>
      </c>
      <c r="H4748">
        <f t="shared" si="1185"/>
        <v>1</v>
      </c>
      <c r="I4748">
        <f t="shared" si="1186"/>
        <v>0</v>
      </c>
      <c r="J4748">
        <f t="shared" si="1187"/>
        <v>0</v>
      </c>
      <c r="K4748">
        <f t="shared" si="1188"/>
        <v>1</v>
      </c>
      <c r="L4748">
        <f t="shared" si="1189"/>
        <v>0</v>
      </c>
      <c r="M4748">
        <f t="shared" si="1190"/>
        <v>1</v>
      </c>
      <c r="N4748">
        <f t="shared" si="1191"/>
        <v>0</v>
      </c>
      <c r="O4748">
        <f t="shared" si="1192"/>
        <v>0</v>
      </c>
      <c r="P4748">
        <v>34</v>
      </c>
      <c r="Q4748">
        <f t="shared" si="1193"/>
        <v>1</v>
      </c>
      <c r="R4748">
        <f t="shared" si="1194"/>
        <v>0</v>
      </c>
      <c r="S4748">
        <f t="shared" si="1195"/>
        <v>0</v>
      </c>
      <c r="T4748">
        <f t="shared" si="1196"/>
        <v>0</v>
      </c>
      <c r="U4748">
        <v>0</v>
      </c>
      <c r="V4748">
        <f t="shared" si="1197"/>
        <v>0.55600202867801041</v>
      </c>
      <c r="W4748">
        <f t="shared" si="1198"/>
        <v>0.63552698317207068</v>
      </c>
      <c r="X4748">
        <f t="shared" si="1199"/>
        <v>0.30913825589406313</v>
      </c>
      <c r="Y4748">
        <f t="shared" si="1200"/>
        <v>1</v>
      </c>
      <c r="Z4748" t="s">
        <v>4780</v>
      </c>
    </row>
    <row r="4749" spans="1:26" x14ac:dyDescent="0.25">
      <c r="A4749" t="s">
        <v>26</v>
      </c>
      <c r="B4749" t="s">
        <v>27</v>
      </c>
      <c r="C4749" t="s">
        <v>35</v>
      </c>
      <c r="D4749">
        <v>0</v>
      </c>
      <c r="F4749">
        <v>1</v>
      </c>
      <c r="G4749">
        <v>76.5</v>
      </c>
      <c r="H4749">
        <f t="shared" si="1185"/>
        <v>1</v>
      </c>
      <c r="I4749">
        <f t="shared" si="1186"/>
        <v>0</v>
      </c>
      <c r="J4749">
        <f t="shared" si="1187"/>
        <v>0</v>
      </c>
      <c r="K4749">
        <f t="shared" si="1188"/>
        <v>1</v>
      </c>
      <c r="L4749">
        <f t="shared" si="1189"/>
        <v>0</v>
      </c>
      <c r="M4749">
        <f t="shared" si="1190"/>
        <v>1</v>
      </c>
      <c r="N4749">
        <f t="shared" si="1191"/>
        <v>0</v>
      </c>
      <c r="O4749">
        <f t="shared" si="1192"/>
        <v>0</v>
      </c>
      <c r="P4749">
        <v>2</v>
      </c>
      <c r="Q4749">
        <f t="shared" si="1193"/>
        <v>1</v>
      </c>
      <c r="R4749">
        <f t="shared" si="1194"/>
        <v>0</v>
      </c>
      <c r="S4749">
        <f t="shared" si="1195"/>
        <v>0</v>
      </c>
      <c r="T4749">
        <f t="shared" si="1196"/>
        <v>0</v>
      </c>
      <c r="U4749">
        <v>1</v>
      </c>
      <c r="V4749">
        <f t="shared" si="1197"/>
        <v>0.51379948227430572</v>
      </c>
      <c r="W4749">
        <f t="shared" si="1198"/>
        <v>0.62569673857415764</v>
      </c>
      <c r="X4749">
        <f t="shared" si="1199"/>
        <v>0.23639094343673317</v>
      </c>
      <c r="Y4749">
        <f t="shared" si="1200"/>
        <v>1</v>
      </c>
      <c r="Z4749" t="s">
        <v>4781</v>
      </c>
    </row>
    <row r="4750" spans="1:26" x14ac:dyDescent="0.25">
      <c r="A4750" t="s">
        <v>29</v>
      </c>
      <c r="B4750" t="s">
        <v>33</v>
      </c>
      <c r="C4750" t="s">
        <v>23</v>
      </c>
      <c r="D4750">
        <v>0</v>
      </c>
      <c r="F4750">
        <v>1</v>
      </c>
      <c r="G4750">
        <v>20.6</v>
      </c>
      <c r="H4750">
        <f t="shared" si="1185"/>
        <v>1</v>
      </c>
      <c r="I4750">
        <f t="shared" si="1186"/>
        <v>0</v>
      </c>
      <c r="J4750">
        <f t="shared" si="1187"/>
        <v>0</v>
      </c>
      <c r="K4750">
        <f t="shared" si="1188"/>
        <v>0</v>
      </c>
      <c r="L4750">
        <f t="shared" si="1189"/>
        <v>1</v>
      </c>
      <c r="M4750">
        <f t="shared" si="1190"/>
        <v>0</v>
      </c>
      <c r="N4750">
        <f t="shared" si="1191"/>
        <v>1</v>
      </c>
      <c r="O4750">
        <f t="shared" si="1192"/>
        <v>0</v>
      </c>
      <c r="P4750">
        <v>35</v>
      </c>
      <c r="Q4750">
        <f t="shared" si="1193"/>
        <v>0</v>
      </c>
      <c r="R4750">
        <f t="shared" si="1194"/>
        <v>0</v>
      </c>
      <c r="S4750">
        <f t="shared" si="1195"/>
        <v>0</v>
      </c>
      <c r="T4750">
        <f t="shared" si="1196"/>
        <v>1</v>
      </c>
      <c r="U4750">
        <v>0</v>
      </c>
      <c r="V4750">
        <f t="shared" si="1197"/>
        <v>-1.0303116781975933E-2</v>
      </c>
      <c r="W4750">
        <f t="shared" si="1198"/>
        <v>0.49742424359008236</v>
      </c>
      <c r="X4750">
        <f t="shared" si="1199"/>
        <v>1.0615421542303411E-4</v>
      </c>
      <c r="Y4750">
        <f t="shared" si="1200"/>
        <v>0</v>
      </c>
      <c r="Z4750" t="s">
        <v>4782</v>
      </c>
    </row>
    <row r="4751" spans="1:26" x14ac:dyDescent="0.25">
      <c r="A4751" t="s">
        <v>29</v>
      </c>
      <c r="B4751" t="s">
        <v>38</v>
      </c>
      <c r="C4751" t="s">
        <v>23</v>
      </c>
      <c r="D4751">
        <v>0</v>
      </c>
      <c r="F4751">
        <v>1</v>
      </c>
      <c r="G4751">
        <v>20.3</v>
      </c>
      <c r="H4751">
        <f t="shared" si="1185"/>
        <v>1</v>
      </c>
      <c r="I4751">
        <f t="shared" si="1186"/>
        <v>0</v>
      </c>
      <c r="J4751">
        <f t="shared" si="1187"/>
        <v>0</v>
      </c>
      <c r="K4751">
        <f t="shared" si="1188"/>
        <v>0</v>
      </c>
      <c r="L4751">
        <f t="shared" si="1189"/>
        <v>1</v>
      </c>
      <c r="M4751">
        <f t="shared" si="1190"/>
        <v>0</v>
      </c>
      <c r="N4751">
        <f t="shared" si="1191"/>
        <v>1</v>
      </c>
      <c r="O4751">
        <f t="shared" si="1192"/>
        <v>0</v>
      </c>
      <c r="P4751">
        <v>22</v>
      </c>
      <c r="Q4751">
        <f t="shared" si="1193"/>
        <v>0</v>
      </c>
      <c r="R4751">
        <f t="shared" si="1194"/>
        <v>0</v>
      </c>
      <c r="S4751">
        <f t="shared" si="1195"/>
        <v>1</v>
      </c>
      <c r="T4751">
        <f t="shared" si="1196"/>
        <v>0</v>
      </c>
      <c r="U4751">
        <v>0</v>
      </c>
      <c r="V4751">
        <f t="shared" si="1197"/>
        <v>-1.0770833405895967E-2</v>
      </c>
      <c r="W4751">
        <f t="shared" si="1198"/>
        <v>0.49730731768017333</v>
      </c>
      <c r="X4751">
        <f t="shared" si="1199"/>
        <v>1.1601085225756451E-4</v>
      </c>
      <c r="Y4751">
        <f t="shared" si="1200"/>
        <v>0</v>
      </c>
      <c r="Z4751" t="s">
        <v>4783</v>
      </c>
    </row>
    <row r="4752" spans="1:26" x14ac:dyDescent="0.25">
      <c r="A4752" t="s">
        <v>26</v>
      </c>
      <c r="B4752" t="s">
        <v>27</v>
      </c>
      <c r="C4752" t="s">
        <v>25</v>
      </c>
      <c r="D4752">
        <v>0</v>
      </c>
      <c r="F4752">
        <v>1</v>
      </c>
      <c r="G4752">
        <v>49.2</v>
      </c>
      <c r="H4752">
        <f t="shared" si="1185"/>
        <v>1</v>
      </c>
      <c r="I4752">
        <f t="shared" si="1186"/>
        <v>0</v>
      </c>
      <c r="J4752">
        <f t="shared" si="1187"/>
        <v>1</v>
      </c>
      <c r="K4752">
        <f t="shared" si="1188"/>
        <v>0</v>
      </c>
      <c r="L4752">
        <f t="shared" si="1189"/>
        <v>0</v>
      </c>
      <c r="M4752">
        <f t="shared" si="1190"/>
        <v>1</v>
      </c>
      <c r="N4752">
        <f t="shared" si="1191"/>
        <v>0</v>
      </c>
      <c r="O4752">
        <f t="shared" si="1192"/>
        <v>0</v>
      </c>
      <c r="P4752">
        <v>5</v>
      </c>
      <c r="Q4752">
        <f t="shared" si="1193"/>
        <v>1</v>
      </c>
      <c r="R4752">
        <f t="shared" si="1194"/>
        <v>0</v>
      </c>
      <c r="S4752">
        <f t="shared" si="1195"/>
        <v>0</v>
      </c>
      <c r="T4752">
        <f t="shared" si="1196"/>
        <v>0</v>
      </c>
      <c r="U4752">
        <v>1</v>
      </c>
      <c r="V4752">
        <f t="shared" si="1197"/>
        <v>0.47123726949758304</v>
      </c>
      <c r="W4752">
        <f t="shared" si="1198"/>
        <v>0.61567655964976231</v>
      </c>
      <c r="X4752">
        <f t="shared" si="1199"/>
        <v>0.27959002516837161</v>
      </c>
      <c r="Y4752">
        <f t="shared" si="1200"/>
        <v>1</v>
      </c>
      <c r="Z4752" t="s">
        <v>4784</v>
      </c>
    </row>
    <row r="4753" spans="1:26" x14ac:dyDescent="0.25">
      <c r="A4753" t="s">
        <v>29</v>
      </c>
      <c r="B4753" t="s">
        <v>30</v>
      </c>
      <c r="C4753" t="s">
        <v>25</v>
      </c>
      <c r="D4753">
        <v>0</v>
      </c>
      <c r="F4753">
        <v>1</v>
      </c>
      <c r="G4753">
        <v>39.549999999999997</v>
      </c>
      <c r="H4753">
        <f t="shared" si="1185"/>
        <v>1</v>
      </c>
      <c r="I4753">
        <f t="shared" si="1186"/>
        <v>0</v>
      </c>
      <c r="J4753">
        <f t="shared" si="1187"/>
        <v>1</v>
      </c>
      <c r="K4753">
        <f t="shared" si="1188"/>
        <v>0</v>
      </c>
      <c r="L4753">
        <f t="shared" si="1189"/>
        <v>0</v>
      </c>
      <c r="M4753">
        <f t="shared" si="1190"/>
        <v>0</v>
      </c>
      <c r="N4753">
        <f t="shared" si="1191"/>
        <v>1</v>
      </c>
      <c r="O4753">
        <f t="shared" si="1192"/>
        <v>0</v>
      </c>
      <c r="P4753">
        <v>9</v>
      </c>
      <c r="Q4753">
        <f t="shared" si="1193"/>
        <v>0</v>
      </c>
      <c r="R4753">
        <f t="shared" si="1194"/>
        <v>1</v>
      </c>
      <c r="S4753">
        <f t="shared" si="1195"/>
        <v>0</v>
      </c>
      <c r="T4753">
        <f t="shared" si="1196"/>
        <v>0</v>
      </c>
      <c r="U4753">
        <v>0</v>
      </c>
      <c r="V4753">
        <f t="shared" si="1197"/>
        <v>4.7969192482488029E-2</v>
      </c>
      <c r="W4753">
        <f t="shared" si="1198"/>
        <v>0.51198999908307485</v>
      </c>
      <c r="X4753">
        <f t="shared" si="1199"/>
        <v>2.3010434274219863E-3</v>
      </c>
      <c r="Y4753">
        <f t="shared" si="1200"/>
        <v>0</v>
      </c>
      <c r="Z4753" t="s">
        <v>4785</v>
      </c>
    </row>
    <row r="4754" spans="1:26" x14ac:dyDescent="0.25">
      <c r="A4754" t="s">
        <v>26</v>
      </c>
      <c r="B4754" t="s">
        <v>38</v>
      </c>
      <c r="C4754" t="s">
        <v>23</v>
      </c>
      <c r="D4754">
        <v>0</v>
      </c>
      <c r="F4754">
        <v>1</v>
      </c>
      <c r="G4754">
        <v>23.15</v>
      </c>
      <c r="H4754">
        <f t="shared" si="1185"/>
        <v>1</v>
      </c>
      <c r="I4754">
        <f t="shared" si="1186"/>
        <v>0</v>
      </c>
      <c r="J4754">
        <f t="shared" si="1187"/>
        <v>0</v>
      </c>
      <c r="K4754">
        <f t="shared" si="1188"/>
        <v>0</v>
      </c>
      <c r="L4754">
        <f t="shared" si="1189"/>
        <v>1</v>
      </c>
      <c r="M4754">
        <f t="shared" si="1190"/>
        <v>1</v>
      </c>
      <c r="N4754">
        <f t="shared" si="1191"/>
        <v>0</v>
      </c>
      <c r="O4754">
        <f t="shared" si="1192"/>
        <v>0</v>
      </c>
      <c r="P4754">
        <v>11</v>
      </c>
      <c r="Q4754">
        <f t="shared" si="1193"/>
        <v>0</v>
      </c>
      <c r="R4754">
        <f t="shared" si="1194"/>
        <v>0</v>
      </c>
      <c r="S4754">
        <f t="shared" si="1195"/>
        <v>1</v>
      </c>
      <c r="T4754">
        <f t="shared" si="1196"/>
        <v>0</v>
      </c>
      <c r="U4754">
        <v>1</v>
      </c>
      <c r="V4754">
        <f t="shared" si="1197"/>
        <v>0.26512732306279363</v>
      </c>
      <c r="W4754">
        <f t="shared" si="1198"/>
        <v>0.56589628104610146</v>
      </c>
      <c r="X4754">
        <f t="shared" si="1199"/>
        <v>0.54003785130885573</v>
      </c>
      <c r="Y4754">
        <f t="shared" si="1200"/>
        <v>0</v>
      </c>
      <c r="Z4754" t="s">
        <v>4786</v>
      </c>
    </row>
    <row r="4755" spans="1:26" x14ac:dyDescent="0.25">
      <c r="A4755" t="s">
        <v>29</v>
      </c>
      <c r="B4755" t="s">
        <v>30</v>
      </c>
      <c r="C4755" t="s">
        <v>23</v>
      </c>
      <c r="D4755">
        <v>0</v>
      </c>
      <c r="F4755">
        <v>1</v>
      </c>
      <c r="G4755">
        <v>20.45</v>
      </c>
      <c r="H4755">
        <f t="shared" si="1185"/>
        <v>1</v>
      </c>
      <c r="I4755">
        <f t="shared" si="1186"/>
        <v>0</v>
      </c>
      <c r="J4755">
        <f t="shared" si="1187"/>
        <v>0</v>
      </c>
      <c r="K4755">
        <f t="shared" si="1188"/>
        <v>0</v>
      </c>
      <c r="L4755">
        <f t="shared" si="1189"/>
        <v>1</v>
      </c>
      <c r="M4755">
        <f t="shared" si="1190"/>
        <v>0</v>
      </c>
      <c r="N4755">
        <f t="shared" si="1191"/>
        <v>1</v>
      </c>
      <c r="O4755">
        <f t="shared" si="1192"/>
        <v>0</v>
      </c>
      <c r="P4755">
        <v>23</v>
      </c>
      <c r="Q4755">
        <f t="shared" si="1193"/>
        <v>0</v>
      </c>
      <c r="R4755">
        <f t="shared" si="1194"/>
        <v>1</v>
      </c>
      <c r="S4755">
        <f t="shared" si="1195"/>
        <v>0</v>
      </c>
      <c r="T4755">
        <f t="shared" si="1196"/>
        <v>0</v>
      </c>
      <c r="U4755">
        <v>0</v>
      </c>
      <c r="V4755">
        <f t="shared" si="1197"/>
        <v>-5.673805833180251E-3</v>
      </c>
      <c r="W4755">
        <f t="shared" si="1198"/>
        <v>0.49858155234693374</v>
      </c>
      <c r="X4755">
        <f t="shared" si="1199"/>
        <v>3.2192072632630243E-5</v>
      </c>
      <c r="Y4755">
        <f t="shared" si="1200"/>
        <v>0</v>
      </c>
      <c r="Z4755" t="s">
        <v>4787</v>
      </c>
    </row>
    <row r="4756" spans="1:26" x14ac:dyDescent="0.25">
      <c r="A4756" t="s">
        <v>26</v>
      </c>
      <c r="B4756" t="s">
        <v>27</v>
      </c>
      <c r="C4756" t="s">
        <v>35</v>
      </c>
      <c r="D4756">
        <v>0</v>
      </c>
      <c r="F4756">
        <v>1</v>
      </c>
      <c r="G4756">
        <v>80.849999999999994</v>
      </c>
      <c r="H4756">
        <f t="shared" si="1185"/>
        <v>1</v>
      </c>
      <c r="I4756">
        <f t="shared" si="1186"/>
        <v>0</v>
      </c>
      <c r="J4756">
        <f t="shared" si="1187"/>
        <v>0</v>
      </c>
      <c r="K4756">
        <f t="shared" si="1188"/>
        <v>1</v>
      </c>
      <c r="L4756">
        <f t="shared" si="1189"/>
        <v>0</v>
      </c>
      <c r="M4756">
        <f t="shared" si="1190"/>
        <v>1</v>
      </c>
      <c r="N4756">
        <f t="shared" si="1191"/>
        <v>0</v>
      </c>
      <c r="O4756">
        <f t="shared" si="1192"/>
        <v>0</v>
      </c>
      <c r="P4756">
        <v>4</v>
      </c>
      <c r="Q4756">
        <f t="shared" si="1193"/>
        <v>1</v>
      </c>
      <c r="R4756">
        <f t="shared" si="1194"/>
        <v>0</v>
      </c>
      <c r="S4756">
        <f t="shared" si="1195"/>
        <v>0</v>
      </c>
      <c r="T4756">
        <f t="shared" si="1196"/>
        <v>0</v>
      </c>
      <c r="U4756">
        <v>1</v>
      </c>
      <c r="V4756">
        <f t="shared" si="1197"/>
        <v>0.52058137332114618</v>
      </c>
      <c r="W4756">
        <f t="shared" si="1198"/>
        <v>0.627283700787865</v>
      </c>
      <c r="X4756">
        <f t="shared" si="1199"/>
        <v>0.2298422196066382</v>
      </c>
      <c r="Y4756">
        <f t="shared" si="1200"/>
        <v>1</v>
      </c>
      <c r="Z4756" t="s">
        <v>4788</v>
      </c>
    </row>
    <row r="4757" spans="1:26" x14ac:dyDescent="0.25">
      <c r="A4757" t="s">
        <v>45</v>
      </c>
      <c r="B4757" t="s">
        <v>33</v>
      </c>
      <c r="C4757" t="s">
        <v>23</v>
      </c>
      <c r="D4757">
        <v>0</v>
      </c>
      <c r="F4757">
        <v>1</v>
      </c>
      <c r="G4757">
        <v>25.25</v>
      </c>
      <c r="H4757">
        <f t="shared" si="1185"/>
        <v>1</v>
      </c>
      <c r="I4757">
        <f t="shared" si="1186"/>
        <v>0</v>
      </c>
      <c r="J4757">
        <f t="shared" si="1187"/>
        <v>0</v>
      </c>
      <c r="K4757">
        <f t="shared" si="1188"/>
        <v>0</v>
      </c>
      <c r="L4757">
        <f t="shared" si="1189"/>
        <v>1</v>
      </c>
      <c r="M4757">
        <f t="shared" si="1190"/>
        <v>0</v>
      </c>
      <c r="N4757">
        <f t="shared" si="1191"/>
        <v>0</v>
      </c>
      <c r="O4757">
        <f t="shared" si="1192"/>
        <v>1</v>
      </c>
      <c r="P4757">
        <v>68</v>
      </c>
      <c r="Q4757">
        <f t="shared" si="1193"/>
        <v>0</v>
      </c>
      <c r="R4757">
        <f t="shared" si="1194"/>
        <v>0</v>
      </c>
      <c r="S4757">
        <f t="shared" si="1195"/>
        <v>0</v>
      </c>
      <c r="T4757">
        <f t="shared" si="1196"/>
        <v>1</v>
      </c>
      <c r="U4757">
        <v>0</v>
      </c>
      <c r="V4757">
        <f t="shared" si="1197"/>
        <v>-5.8124395893615927E-2</v>
      </c>
      <c r="W4757">
        <f t="shared" si="1198"/>
        <v>0.48547299068863614</v>
      </c>
      <c r="X4757">
        <f t="shared" si="1199"/>
        <v>3.3784453979977961E-3</v>
      </c>
      <c r="Y4757">
        <f t="shared" si="1200"/>
        <v>0</v>
      </c>
      <c r="Z4757" t="s">
        <v>4789</v>
      </c>
    </row>
    <row r="4758" spans="1:26" x14ac:dyDescent="0.25">
      <c r="A4758" t="s">
        <v>26</v>
      </c>
      <c r="B4758" t="s">
        <v>27</v>
      </c>
      <c r="C4758" t="s">
        <v>35</v>
      </c>
      <c r="D4758">
        <v>0</v>
      </c>
      <c r="F4758">
        <v>1</v>
      </c>
      <c r="G4758">
        <v>91.25</v>
      </c>
      <c r="H4758">
        <f t="shared" si="1185"/>
        <v>1</v>
      </c>
      <c r="I4758">
        <f t="shared" si="1186"/>
        <v>0</v>
      </c>
      <c r="J4758">
        <f t="shared" si="1187"/>
        <v>0</v>
      </c>
      <c r="K4758">
        <f t="shared" si="1188"/>
        <v>1</v>
      </c>
      <c r="L4758">
        <f t="shared" si="1189"/>
        <v>0</v>
      </c>
      <c r="M4758">
        <f t="shared" si="1190"/>
        <v>1</v>
      </c>
      <c r="N4758">
        <f t="shared" si="1191"/>
        <v>0</v>
      </c>
      <c r="O4758">
        <f t="shared" si="1192"/>
        <v>0</v>
      </c>
      <c r="P4758">
        <v>33</v>
      </c>
      <c r="Q4758">
        <f t="shared" si="1193"/>
        <v>1</v>
      </c>
      <c r="R4758">
        <f t="shared" si="1194"/>
        <v>0</v>
      </c>
      <c r="S4758">
        <f t="shared" si="1195"/>
        <v>0</v>
      </c>
      <c r="T4758">
        <f t="shared" si="1196"/>
        <v>0</v>
      </c>
      <c r="U4758">
        <v>0</v>
      </c>
      <c r="V4758">
        <f t="shared" si="1197"/>
        <v>0.53679554961704046</v>
      </c>
      <c r="W4758">
        <f t="shared" si="1198"/>
        <v>0.63106666654972465</v>
      </c>
      <c r="X4758">
        <f t="shared" si="1199"/>
        <v>0.28814946208866055</v>
      </c>
      <c r="Y4758">
        <f t="shared" si="1200"/>
        <v>1</v>
      </c>
      <c r="Z4758" t="s">
        <v>4790</v>
      </c>
    </row>
    <row r="4759" spans="1:26" x14ac:dyDescent="0.25">
      <c r="A4759" t="s">
        <v>26</v>
      </c>
      <c r="B4759" t="s">
        <v>33</v>
      </c>
      <c r="C4759" t="s">
        <v>25</v>
      </c>
      <c r="D4759">
        <v>0</v>
      </c>
      <c r="F4759">
        <v>1</v>
      </c>
      <c r="G4759">
        <v>72.45</v>
      </c>
      <c r="H4759">
        <f t="shared" si="1185"/>
        <v>1</v>
      </c>
      <c r="I4759">
        <f t="shared" si="1186"/>
        <v>0</v>
      </c>
      <c r="J4759">
        <f t="shared" si="1187"/>
        <v>1</v>
      </c>
      <c r="K4759">
        <f t="shared" si="1188"/>
        <v>0</v>
      </c>
      <c r="L4759">
        <f t="shared" si="1189"/>
        <v>0</v>
      </c>
      <c r="M4759">
        <f t="shared" si="1190"/>
        <v>1</v>
      </c>
      <c r="N4759">
        <f t="shared" si="1191"/>
        <v>0</v>
      </c>
      <c r="O4759">
        <f t="shared" si="1192"/>
        <v>0</v>
      </c>
      <c r="P4759">
        <v>31</v>
      </c>
      <c r="Q4759">
        <f t="shared" si="1193"/>
        <v>0</v>
      </c>
      <c r="R4759">
        <f t="shared" si="1194"/>
        <v>0</v>
      </c>
      <c r="S4759">
        <f t="shared" si="1195"/>
        <v>0</v>
      </c>
      <c r="T4759">
        <f t="shared" si="1196"/>
        <v>1</v>
      </c>
      <c r="U4759">
        <v>0</v>
      </c>
      <c r="V4759">
        <f t="shared" si="1197"/>
        <v>0.37071696411383404</v>
      </c>
      <c r="W4759">
        <f t="shared" si="1198"/>
        <v>0.59163221087268369</v>
      </c>
      <c r="X4759">
        <f t="shared" si="1199"/>
        <v>0.13743106748177772</v>
      </c>
      <c r="Y4759">
        <f t="shared" si="1200"/>
        <v>1</v>
      </c>
      <c r="Z4759" t="s">
        <v>4791</v>
      </c>
    </row>
    <row r="4760" spans="1:26" x14ac:dyDescent="0.25">
      <c r="A4760" t="s">
        <v>26</v>
      </c>
      <c r="B4760" t="s">
        <v>30</v>
      </c>
      <c r="C4760" t="s">
        <v>25</v>
      </c>
      <c r="D4760">
        <v>0</v>
      </c>
      <c r="F4760">
        <v>1</v>
      </c>
      <c r="G4760">
        <v>60.1</v>
      </c>
      <c r="H4760">
        <f t="shared" si="1185"/>
        <v>1</v>
      </c>
      <c r="I4760">
        <f t="shared" si="1186"/>
        <v>0</v>
      </c>
      <c r="J4760">
        <f t="shared" si="1187"/>
        <v>1</v>
      </c>
      <c r="K4760">
        <f t="shared" si="1188"/>
        <v>0</v>
      </c>
      <c r="L4760">
        <f t="shared" si="1189"/>
        <v>0</v>
      </c>
      <c r="M4760">
        <f t="shared" si="1190"/>
        <v>1</v>
      </c>
      <c r="N4760">
        <f t="shared" si="1191"/>
        <v>0</v>
      </c>
      <c r="O4760">
        <f t="shared" si="1192"/>
        <v>0</v>
      </c>
      <c r="P4760">
        <v>1</v>
      </c>
      <c r="Q4760">
        <f t="shared" si="1193"/>
        <v>0</v>
      </c>
      <c r="R4760">
        <f t="shared" si="1194"/>
        <v>1</v>
      </c>
      <c r="S4760">
        <f t="shared" si="1195"/>
        <v>0</v>
      </c>
      <c r="T4760">
        <f t="shared" si="1196"/>
        <v>0</v>
      </c>
      <c r="U4760">
        <v>1</v>
      </c>
      <c r="V4760">
        <f t="shared" si="1197"/>
        <v>0.35146262976245946</v>
      </c>
      <c r="W4760">
        <f t="shared" si="1198"/>
        <v>0.5869722178323773</v>
      </c>
      <c r="X4760">
        <f t="shared" si="1199"/>
        <v>0.42060072059462472</v>
      </c>
      <c r="Y4760">
        <f t="shared" si="1200"/>
        <v>1</v>
      </c>
      <c r="Z4760" t="s">
        <v>4792</v>
      </c>
    </row>
    <row r="4761" spans="1:26" x14ac:dyDescent="0.25">
      <c r="A4761" t="s">
        <v>45</v>
      </c>
      <c r="B4761" t="s">
        <v>33</v>
      </c>
      <c r="C4761" t="s">
        <v>23</v>
      </c>
      <c r="D4761">
        <v>0</v>
      </c>
      <c r="F4761">
        <v>1</v>
      </c>
      <c r="G4761">
        <v>19.7</v>
      </c>
      <c r="H4761">
        <f t="shared" si="1185"/>
        <v>1</v>
      </c>
      <c r="I4761">
        <f t="shared" si="1186"/>
        <v>0</v>
      </c>
      <c r="J4761">
        <f t="shared" si="1187"/>
        <v>0</v>
      </c>
      <c r="K4761">
        <f t="shared" si="1188"/>
        <v>0</v>
      </c>
      <c r="L4761">
        <f t="shared" si="1189"/>
        <v>1</v>
      </c>
      <c r="M4761">
        <f t="shared" si="1190"/>
        <v>0</v>
      </c>
      <c r="N4761">
        <f t="shared" si="1191"/>
        <v>0</v>
      </c>
      <c r="O4761">
        <f t="shared" si="1192"/>
        <v>1</v>
      </c>
      <c r="P4761">
        <v>56</v>
      </c>
      <c r="Q4761">
        <f t="shared" si="1193"/>
        <v>0</v>
      </c>
      <c r="R4761">
        <f t="shared" si="1194"/>
        <v>0</v>
      </c>
      <c r="S4761">
        <f t="shared" si="1195"/>
        <v>0</v>
      </c>
      <c r="T4761">
        <f t="shared" si="1196"/>
        <v>1</v>
      </c>
      <c r="U4761">
        <v>0</v>
      </c>
      <c r="V4761">
        <f t="shared" si="1197"/>
        <v>-6.677715343613648E-2</v>
      </c>
      <c r="W4761">
        <f t="shared" si="1198"/>
        <v>0.48331191245708732</v>
      </c>
      <c r="X4761">
        <f t="shared" si="1199"/>
        <v>4.4591882210333143E-3</v>
      </c>
      <c r="Y4761">
        <f t="shared" si="1200"/>
        <v>0</v>
      </c>
      <c r="Z4761" t="s">
        <v>4793</v>
      </c>
    </row>
    <row r="4762" spans="1:26" x14ac:dyDescent="0.25">
      <c r="A4762" t="s">
        <v>26</v>
      </c>
      <c r="B4762" t="s">
        <v>27</v>
      </c>
      <c r="C4762" t="s">
        <v>35</v>
      </c>
      <c r="D4762">
        <v>0</v>
      </c>
      <c r="F4762">
        <v>1</v>
      </c>
      <c r="G4762">
        <v>78.95</v>
      </c>
      <c r="H4762">
        <f t="shared" si="1185"/>
        <v>1</v>
      </c>
      <c r="I4762">
        <f t="shared" si="1186"/>
        <v>0</v>
      </c>
      <c r="J4762">
        <f t="shared" si="1187"/>
        <v>0</v>
      </c>
      <c r="K4762">
        <f t="shared" si="1188"/>
        <v>1</v>
      </c>
      <c r="L4762">
        <f t="shared" si="1189"/>
        <v>0</v>
      </c>
      <c r="M4762">
        <f t="shared" si="1190"/>
        <v>1</v>
      </c>
      <c r="N4762">
        <f t="shared" si="1191"/>
        <v>0</v>
      </c>
      <c r="O4762">
        <f t="shared" si="1192"/>
        <v>0</v>
      </c>
      <c r="P4762">
        <v>1</v>
      </c>
      <c r="Q4762">
        <f t="shared" si="1193"/>
        <v>1</v>
      </c>
      <c r="R4762">
        <f t="shared" si="1194"/>
        <v>0</v>
      </c>
      <c r="S4762">
        <f t="shared" si="1195"/>
        <v>0</v>
      </c>
      <c r="T4762">
        <f t="shared" si="1196"/>
        <v>0</v>
      </c>
      <c r="U4762">
        <v>1</v>
      </c>
      <c r="V4762">
        <f t="shared" si="1197"/>
        <v>0.51761916803631924</v>
      </c>
      <c r="W4762">
        <f t="shared" si="1198"/>
        <v>0.6265908798557156</v>
      </c>
      <c r="X4762">
        <f t="shared" si="1199"/>
        <v>0.23269126704597282</v>
      </c>
      <c r="Y4762">
        <f t="shared" si="1200"/>
        <v>1</v>
      </c>
      <c r="Z4762" t="s">
        <v>4794</v>
      </c>
    </row>
    <row r="4763" spans="1:26" x14ac:dyDescent="0.25">
      <c r="A4763" t="s">
        <v>29</v>
      </c>
      <c r="B4763" t="s">
        <v>27</v>
      </c>
      <c r="C4763" t="s">
        <v>25</v>
      </c>
      <c r="D4763">
        <v>0</v>
      </c>
      <c r="F4763">
        <v>1</v>
      </c>
      <c r="G4763">
        <v>75.099999999999994</v>
      </c>
      <c r="H4763">
        <f t="shared" si="1185"/>
        <v>1</v>
      </c>
      <c r="I4763">
        <f t="shared" si="1186"/>
        <v>0</v>
      </c>
      <c r="J4763">
        <f t="shared" si="1187"/>
        <v>1</v>
      </c>
      <c r="K4763">
        <f t="shared" si="1188"/>
        <v>0</v>
      </c>
      <c r="L4763">
        <f t="shared" si="1189"/>
        <v>0</v>
      </c>
      <c r="M4763">
        <f t="shared" si="1190"/>
        <v>0</v>
      </c>
      <c r="N4763">
        <f t="shared" si="1191"/>
        <v>1</v>
      </c>
      <c r="O4763">
        <f t="shared" si="1192"/>
        <v>0</v>
      </c>
      <c r="P4763">
        <v>66</v>
      </c>
      <c r="Q4763">
        <f t="shared" si="1193"/>
        <v>1</v>
      </c>
      <c r="R4763">
        <f t="shared" si="1194"/>
        <v>0</v>
      </c>
      <c r="S4763">
        <f t="shared" si="1195"/>
        <v>0</v>
      </c>
      <c r="T4763">
        <f t="shared" si="1196"/>
        <v>0</v>
      </c>
      <c r="U4763">
        <v>0</v>
      </c>
      <c r="V4763">
        <f t="shared" si="1197"/>
        <v>0.24016195615456284</v>
      </c>
      <c r="W4763">
        <f t="shared" si="1198"/>
        <v>0.55975356042948121</v>
      </c>
      <c r="X4763">
        <f t="shared" si="1199"/>
        <v>5.7677765183986165E-2</v>
      </c>
      <c r="Y4763">
        <f t="shared" si="1200"/>
        <v>0</v>
      </c>
      <c r="Z4763" t="s">
        <v>4795</v>
      </c>
    </row>
    <row r="4764" spans="1:26" x14ac:dyDescent="0.25">
      <c r="A4764" t="s">
        <v>45</v>
      </c>
      <c r="B4764" t="s">
        <v>33</v>
      </c>
      <c r="C4764" t="s">
        <v>23</v>
      </c>
      <c r="D4764">
        <v>0</v>
      </c>
      <c r="F4764">
        <v>1</v>
      </c>
      <c r="G4764">
        <v>25</v>
      </c>
      <c r="H4764">
        <f t="shared" si="1185"/>
        <v>1</v>
      </c>
      <c r="I4764">
        <f t="shared" si="1186"/>
        <v>0</v>
      </c>
      <c r="J4764">
        <f t="shared" si="1187"/>
        <v>0</v>
      </c>
      <c r="K4764">
        <f t="shared" si="1188"/>
        <v>0</v>
      </c>
      <c r="L4764">
        <f t="shared" si="1189"/>
        <v>1</v>
      </c>
      <c r="M4764">
        <f t="shared" si="1190"/>
        <v>0</v>
      </c>
      <c r="N4764">
        <f t="shared" si="1191"/>
        <v>0</v>
      </c>
      <c r="O4764">
        <f t="shared" si="1192"/>
        <v>1</v>
      </c>
      <c r="P4764">
        <v>72</v>
      </c>
      <c r="Q4764">
        <f t="shared" si="1193"/>
        <v>0</v>
      </c>
      <c r="R4764">
        <f t="shared" si="1194"/>
        <v>0</v>
      </c>
      <c r="S4764">
        <f t="shared" si="1195"/>
        <v>0</v>
      </c>
      <c r="T4764">
        <f t="shared" si="1196"/>
        <v>1</v>
      </c>
      <c r="U4764">
        <v>0</v>
      </c>
      <c r="V4764">
        <f t="shared" si="1197"/>
        <v>-4.4822710642580033E-2</v>
      </c>
      <c r="W4764">
        <f t="shared" si="1198"/>
        <v>0.48879619805011215</v>
      </c>
      <c r="X4764">
        <f t="shared" si="1199"/>
        <v>2.0090753893484575E-3</v>
      </c>
      <c r="Y4764">
        <f t="shared" si="1200"/>
        <v>0</v>
      </c>
      <c r="Z4764" t="s">
        <v>4796</v>
      </c>
    </row>
    <row r="4765" spans="1:26" x14ac:dyDescent="0.25">
      <c r="A4765" t="s">
        <v>26</v>
      </c>
      <c r="B4765" t="s">
        <v>38</v>
      </c>
      <c r="C4765" t="s">
        <v>35</v>
      </c>
      <c r="D4765">
        <v>1</v>
      </c>
      <c r="F4765">
        <v>1</v>
      </c>
      <c r="G4765">
        <v>69.150000000000006</v>
      </c>
      <c r="H4765">
        <f t="shared" si="1185"/>
        <v>0</v>
      </c>
      <c r="I4765">
        <f t="shared" si="1186"/>
        <v>1</v>
      </c>
      <c r="J4765">
        <f t="shared" si="1187"/>
        <v>0</v>
      </c>
      <c r="K4765">
        <f t="shared" si="1188"/>
        <v>1</v>
      </c>
      <c r="L4765">
        <f t="shared" si="1189"/>
        <v>0</v>
      </c>
      <c r="M4765">
        <f t="shared" si="1190"/>
        <v>1</v>
      </c>
      <c r="N4765">
        <f t="shared" si="1191"/>
        <v>0</v>
      </c>
      <c r="O4765">
        <f t="shared" si="1192"/>
        <v>0</v>
      </c>
      <c r="P4765">
        <v>34</v>
      </c>
      <c r="Q4765">
        <f t="shared" si="1193"/>
        <v>0</v>
      </c>
      <c r="R4765">
        <f t="shared" si="1194"/>
        <v>0</v>
      </c>
      <c r="S4765">
        <f t="shared" si="1195"/>
        <v>1</v>
      </c>
      <c r="T4765">
        <f t="shared" si="1196"/>
        <v>0</v>
      </c>
      <c r="U4765">
        <v>0</v>
      </c>
      <c r="V4765">
        <f t="shared" si="1197"/>
        <v>0.37043525051146942</v>
      </c>
      <c r="W4765">
        <f t="shared" si="1198"/>
        <v>0.59156414611309305</v>
      </c>
      <c r="X4765">
        <f t="shared" si="1199"/>
        <v>0.1372222748214951</v>
      </c>
      <c r="Y4765">
        <f t="shared" si="1200"/>
        <v>1</v>
      </c>
      <c r="Z4765" t="s">
        <v>4797</v>
      </c>
    </row>
    <row r="4766" spans="1:26" x14ac:dyDescent="0.25">
      <c r="A4766" t="s">
        <v>26</v>
      </c>
      <c r="B4766" t="s">
        <v>27</v>
      </c>
      <c r="C4766" t="s">
        <v>35</v>
      </c>
      <c r="D4766">
        <v>0</v>
      </c>
      <c r="F4766">
        <v>1</v>
      </c>
      <c r="G4766">
        <v>91.55</v>
      </c>
      <c r="H4766">
        <f t="shared" si="1185"/>
        <v>1</v>
      </c>
      <c r="I4766">
        <f t="shared" si="1186"/>
        <v>0</v>
      </c>
      <c r="J4766">
        <f t="shared" si="1187"/>
        <v>0</v>
      </c>
      <c r="K4766">
        <f t="shared" si="1188"/>
        <v>1</v>
      </c>
      <c r="L4766">
        <f t="shared" si="1189"/>
        <v>0</v>
      </c>
      <c r="M4766">
        <f t="shared" si="1190"/>
        <v>1</v>
      </c>
      <c r="N4766">
        <f t="shared" si="1191"/>
        <v>0</v>
      </c>
      <c r="O4766">
        <f t="shared" si="1192"/>
        <v>0</v>
      </c>
      <c r="P4766">
        <v>58</v>
      </c>
      <c r="Q4766">
        <f t="shared" si="1193"/>
        <v>1</v>
      </c>
      <c r="R4766">
        <f t="shared" si="1194"/>
        <v>0</v>
      </c>
      <c r="S4766">
        <f t="shared" si="1195"/>
        <v>0</v>
      </c>
      <c r="T4766">
        <f t="shared" si="1196"/>
        <v>0</v>
      </c>
      <c r="U4766">
        <v>0</v>
      </c>
      <c r="V4766">
        <f t="shared" si="1197"/>
        <v>0.53726326624096055</v>
      </c>
      <c r="W4766">
        <f t="shared" si="1198"/>
        <v>0.6311755543721741</v>
      </c>
      <c r="X4766">
        <f t="shared" si="1199"/>
        <v>0.28865181725190525</v>
      </c>
      <c r="Y4766">
        <f t="shared" si="1200"/>
        <v>1</v>
      </c>
      <c r="Z4766" t="s">
        <v>4798</v>
      </c>
    </row>
    <row r="4767" spans="1:26" x14ac:dyDescent="0.25">
      <c r="A4767" t="s">
        <v>26</v>
      </c>
      <c r="B4767" t="s">
        <v>27</v>
      </c>
      <c r="C4767" t="s">
        <v>25</v>
      </c>
      <c r="D4767">
        <v>0</v>
      </c>
      <c r="F4767">
        <v>1</v>
      </c>
      <c r="G4767">
        <v>45.15</v>
      </c>
      <c r="H4767">
        <f t="shared" si="1185"/>
        <v>1</v>
      </c>
      <c r="I4767">
        <f t="shared" si="1186"/>
        <v>0</v>
      </c>
      <c r="J4767">
        <f t="shared" si="1187"/>
        <v>1</v>
      </c>
      <c r="K4767">
        <f t="shared" si="1188"/>
        <v>0</v>
      </c>
      <c r="L4767">
        <f t="shared" si="1189"/>
        <v>0</v>
      </c>
      <c r="M4767">
        <f t="shared" si="1190"/>
        <v>1</v>
      </c>
      <c r="N4767">
        <f t="shared" si="1191"/>
        <v>0</v>
      </c>
      <c r="O4767">
        <f t="shared" si="1192"/>
        <v>0</v>
      </c>
      <c r="P4767">
        <v>2</v>
      </c>
      <c r="Q4767">
        <f t="shared" si="1193"/>
        <v>1</v>
      </c>
      <c r="R4767">
        <f t="shared" si="1194"/>
        <v>0</v>
      </c>
      <c r="S4767">
        <f t="shared" si="1195"/>
        <v>0</v>
      </c>
      <c r="T4767">
        <f t="shared" si="1196"/>
        <v>0</v>
      </c>
      <c r="U4767">
        <v>1</v>
      </c>
      <c r="V4767">
        <f t="shared" si="1197"/>
        <v>0.46492309507466256</v>
      </c>
      <c r="W4767">
        <f t="shared" si="1198"/>
        <v>0.61418141934559811</v>
      </c>
      <c r="X4767">
        <f t="shared" si="1199"/>
        <v>0.28630729418447859</v>
      </c>
      <c r="Y4767">
        <f t="shared" si="1200"/>
        <v>1</v>
      </c>
      <c r="Z4767" t="s">
        <v>4799</v>
      </c>
    </row>
    <row r="4768" spans="1:26" x14ac:dyDescent="0.25">
      <c r="A4768" t="s">
        <v>45</v>
      </c>
      <c r="B4768" t="s">
        <v>38</v>
      </c>
      <c r="C4768" t="s">
        <v>25</v>
      </c>
      <c r="D4768">
        <v>0</v>
      </c>
      <c r="F4768">
        <v>1</v>
      </c>
      <c r="G4768">
        <v>35.799999999999997</v>
      </c>
      <c r="H4768">
        <f t="shared" si="1185"/>
        <v>1</v>
      </c>
      <c r="I4768">
        <f t="shared" si="1186"/>
        <v>0</v>
      </c>
      <c r="J4768">
        <f t="shared" si="1187"/>
        <v>1</v>
      </c>
      <c r="K4768">
        <f t="shared" si="1188"/>
        <v>0</v>
      </c>
      <c r="L4768">
        <f t="shared" si="1189"/>
        <v>0</v>
      </c>
      <c r="M4768">
        <f t="shared" si="1190"/>
        <v>0</v>
      </c>
      <c r="N4768">
        <f t="shared" si="1191"/>
        <v>0</v>
      </c>
      <c r="O4768">
        <f t="shared" si="1192"/>
        <v>1</v>
      </c>
      <c r="P4768">
        <v>37</v>
      </c>
      <c r="Q4768">
        <f t="shared" si="1193"/>
        <v>0</v>
      </c>
      <c r="R4768">
        <f t="shared" si="1194"/>
        <v>0</v>
      </c>
      <c r="S4768">
        <f t="shared" si="1195"/>
        <v>1</v>
      </c>
      <c r="T4768">
        <f t="shared" si="1196"/>
        <v>0</v>
      </c>
      <c r="U4768">
        <v>0</v>
      </c>
      <c r="V4768">
        <f t="shared" si="1197"/>
        <v>-1.2948152098912792E-2</v>
      </c>
      <c r="W4768">
        <f t="shared" si="1198"/>
        <v>0.49676300719988475</v>
      </c>
      <c r="X4768">
        <f t="shared" si="1199"/>
        <v>1.6765464277657976E-4</v>
      </c>
      <c r="Y4768">
        <f t="shared" si="1200"/>
        <v>0</v>
      </c>
      <c r="Z4768" t="s">
        <v>4800</v>
      </c>
    </row>
    <row r="4769" spans="1:26" x14ac:dyDescent="0.25">
      <c r="A4769" t="s">
        <v>45</v>
      </c>
      <c r="B4769" t="s">
        <v>38</v>
      </c>
      <c r="C4769" t="s">
        <v>35</v>
      </c>
      <c r="D4769">
        <v>0</v>
      </c>
      <c r="F4769">
        <v>1</v>
      </c>
      <c r="G4769">
        <v>113.15</v>
      </c>
      <c r="H4769">
        <f t="shared" si="1185"/>
        <v>1</v>
      </c>
      <c r="I4769">
        <f t="shared" si="1186"/>
        <v>0</v>
      </c>
      <c r="J4769">
        <f t="shared" si="1187"/>
        <v>0</v>
      </c>
      <c r="K4769">
        <f t="shared" si="1188"/>
        <v>1</v>
      </c>
      <c r="L4769">
        <f t="shared" si="1189"/>
        <v>0</v>
      </c>
      <c r="M4769">
        <f t="shared" si="1190"/>
        <v>0</v>
      </c>
      <c r="N4769">
        <f t="shared" si="1191"/>
        <v>0</v>
      </c>
      <c r="O4769">
        <f t="shared" si="1192"/>
        <v>1</v>
      </c>
      <c r="P4769">
        <v>71</v>
      </c>
      <c r="Q4769">
        <f t="shared" si="1193"/>
        <v>0</v>
      </c>
      <c r="R4769">
        <f t="shared" si="1194"/>
        <v>0</v>
      </c>
      <c r="S4769">
        <f t="shared" si="1195"/>
        <v>1</v>
      </c>
      <c r="T4769">
        <f t="shared" si="1196"/>
        <v>0</v>
      </c>
      <c r="U4769">
        <v>0</v>
      </c>
      <c r="V4769">
        <f t="shared" si="1197"/>
        <v>0.10278161484104589</v>
      </c>
      <c r="W4769">
        <f t="shared" si="1198"/>
        <v>0.52567280693170981</v>
      </c>
      <c r="X4769">
        <f t="shared" si="1199"/>
        <v>1.0564060349333106E-2</v>
      </c>
      <c r="Y4769">
        <f t="shared" si="1200"/>
        <v>0</v>
      </c>
      <c r="Z4769" t="s">
        <v>4801</v>
      </c>
    </row>
    <row r="4770" spans="1:26" x14ac:dyDescent="0.25">
      <c r="A4770" t="s">
        <v>29</v>
      </c>
      <c r="B4770" t="s">
        <v>38</v>
      </c>
      <c r="C4770" t="s">
        <v>23</v>
      </c>
      <c r="D4770">
        <v>0</v>
      </c>
      <c r="F4770">
        <v>1</v>
      </c>
      <c r="G4770">
        <v>19.850000000000001</v>
      </c>
      <c r="H4770">
        <f t="shared" si="1185"/>
        <v>1</v>
      </c>
      <c r="I4770">
        <f t="shared" si="1186"/>
        <v>0</v>
      </c>
      <c r="J4770">
        <f t="shared" si="1187"/>
        <v>0</v>
      </c>
      <c r="K4770">
        <f t="shared" si="1188"/>
        <v>0</v>
      </c>
      <c r="L4770">
        <f t="shared" si="1189"/>
        <v>1</v>
      </c>
      <c r="M4770">
        <f t="shared" si="1190"/>
        <v>0</v>
      </c>
      <c r="N4770">
        <f t="shared" si="1191"/>
        <v>1</v>
      </c>
      <c r="O4770">
        <f t="shared" si="1192"/>
        <v>0</v>
      </c>
      <c r="P4770">
        <v>1</v>
      </c>
      <c r="Q4770">
        <f t="shared" si="1193"/>
        <v>0</v>
      </c>
      <c r="R4770">
        <f t="shared" si="1194"/>
        <v>0</v>
      </c>
      <c r="S4770">
        <f t="shared" si="1195"/>
        <v>1</v>
      </c>
      <c r="T4770">
        <f t="shared" si="1196"/>
        <v>0</v>
      </c>
      <c r="U4770">
        <v>0</v>
      </c>
      <c r="V4770">
        <f t="shared" si="1197"/>
        <v>2.2190407625265716E-3</v>
      </c>
      <c r="W4770">
        <f t="shared" si="1198"/>
        <v>0.50055475996298859</v>
      </c>
      <c r="X4770">
        <f t="shared" si="1199"/>
        <v>4.9241419057545089E-6</v>
      </c>
      <c r="Y4770">
        <f t="shared" si="1200"/>
        <v>0</v>
      </c>
      <c r="Z4770" t="s">
        <v>4802</v>
      </c>
    </row>
    <row r="4771" spans="1:26" x14ac:dyDescent="0.25">
      <c r="A4771" t="s">
        <v>45</v>
      </c>
      <c r="B4771" t="s">
        <v>38</v>
      </c>
      <c r="C4771" t="s">
        <v>23</v>
      </c>
      <c r="D4771">
        <v>1</v>
      </c>
      <c r="F4771">
        <v>1</v>
      </c>
      <c r="G4771">
        <v>19.8</v>
      </c>
      <c r="H4771">
        <f t="shared" si="1185"/>
        <v>0</v>
      </c>
      <c r="I4771">
        <f t="shared" si="1186"/>
        <v>1</v>
      </c>
      <c r="J4771">
        <f t="shared" si="1187"/>
        <v>0</v>
      </c>
      <c r="K4771">
        <f t="shared" si="1188"/>
        <v>0</v>
      </c>
      <c r="L4771">
        <f t="shared" si="1189"/>
        <v>1</v>
      </c>
      <c r="M4771">
        <f t="shared" si="1190"/>
        <v>0</v>
      </c>
      <c r="N4771">
        <f t="shared" si="1191"/>
        <v>0</v>
      </c>
      <c r="O4771">
        <f t="shared" si="1192"/>
        <v>1</v>
      </c>
      <c r="P4771">
        <v>71</v>
      </c>
      <c r="Q4771">
        <f t="shared" si="1193"/>
        <v>0</v>
      </c>
      <c r="R4771">
        <f t="shared" si="1194"/>
        <v>0</v>
      </c>
      <c r="S4771">
        <f t="shared" si="1195"/>
        <v>1</v>
      </c>
      <c r="T4771">
        <f t="shared" si="1196"/>
        <v>0</v>
      </c>
      <c r="U4771">
        <v>0</v>
      </c>
      <c r="V4771">
        <f t="shared" si="1197"/>
        <v>-7.1484417155585511E-2</v>
      </c>
      <c r="W4771">
        <f t="shared" si="1198"/>
        <v>0.48213650196883145</v>
      </c>
      <c r="X4771">
        <f t="shared" si="1199"/>
        <v>5.1100218960737683E-3</v>
      </c>
      <c r="Y4771">
        <f t="shared" si="1200"/>
        <v>0</v>
      </c>
      <c r="Z4771" t="s">
        <v>4803</v>
      </c>
    </row>
    <row r="4772" spans="1:26" x14ac:dyDescent="0.25">
      <c r="A4772" t="s">
        <v>29</v>
      </c>
      <c r="B4772" t="s">
        <v>27</v>
      </c>
      <c r="C4772" t="s">
        <v>23</v>
      </c>
      <c r="D4772">
        <v>0</v>
      </c>
      <c r="F4772">
        <v>1</v>
      </c>
      <c r="G4772">
        <v>19.899999999999999</v>
      </c>
      <c r="H4772">
        <f t="shared" si="1185"/>
        <v>1</v>
      </c>
      <c r="I4772">
        <f t="shared" si="1186"/>
        <v>0</v>
      </c>
      <c r="J4772">
        <f t="shared" si="1187"/>
        <v>0</v>
      </c>
      <c r="K4772">
        <f t="shared" si="1188"/>
        <v>0</v>
      </c>
      <c r="L4772">
        <f t="shared" si="1189"/>
        <v>1</v>
      </c>
      <c r="M4772">
        <f t="shared" si="1190"/>
        <v>0</v>
      </c>
      <c r="N4772">
        <f t="shared" si="1191"/>
        <v>1</v>
      </c>
      <c r="O4772">
        <f t="shared" si="1192"/>
        <v>0</v>
      </c>
      <c r="P4772">
        <v>35</v>
      </c>
      <c r="Q4772">
        <f t="shared" si="1193"/>
        <v>1</v>
      </c>
      <c r="R4772">
        <f t="shared" si="1194"/>
        <v>0</v>
      </c>
      <c r="S4772">
        <f t="shared" si="1195"/>
        <v>0</v>
      </c>
      <c r="T4772">
        <f t="shared" si="1196"/>
        <v>0</v>
      </c>
      <c r="U4772">
        <v>0</v>
      </c>
      <c r="V4772">
        <f t="shared" si="1197"/>
        <v>0.12537388816642861</v>
      </c>
      <c r="W4772">
        <f t="shared" si="1198"/>
        <v>0.53130248015141679</v>
      </c>
      <c r="X4772">
        <f t="shared" si="1199"/>
        <v>1.5718611833968148E-2</v>
      </c>
      <c r="Y4772">
        <f t="shared" si="1200"/>
        <v>0</v>
      </c>
      <c r="Z4772" t="s">
        <v>4804</v>
      </c>
    </row>
    <row r="4773" spans="1:26" x14ac:dyDescent="0.25">
      <c r="A4773" t="s">
        <v>29</v>
      </c>
      <c r="B4773" t="s">
        <v>30</v>
      </c>
      <c r="C4773" t="s">
        <v>23</v>
      </c>
      <c r="D4773">
        <v>0</v>
      </c>
      <c r="F4773">
        <v>1</v>
      </c>
      <c r="G4773">
        <v>19.7</v>
      </c>
      <c r="H4773">
        <f t="shared" si="1185"/>
        <v>1</v>
      </c>
      <c r="I4773">
        <f t="shared" si="1186"/>
        <v>0</v>
      </c>
      <c r="J4773">
        <f t="shared" si="1187"/>
        <v>0</v>
      </c>
      <c r="K4773">
        <f t="shared" si="1188"/>
        <v>0</v>
      </c>
      <c r="L4773">
        <f t="shared" si="1189"/>
        <v>1</v>
      </c>
      <c r="M4773">
        <f t="shared" si="1190"/>
        <v>0</v>
      </c>
      <c r="N4773">
        <f t="shared" si="1191"/>
        <v>1</v>
      </c>
      <c r="O4773">
        <f t="shared" si="1192"/>
        <v>0</v>
      </c>
      <c r="P4773">
        <v>6</v>
      </c>
      <c r="Q4773">
        <f t="shared" si="1193"/>
        <v>0</v>
      </c>
      <c r="R4773">
        <f t="shared" si="1194"/>
        <v>1</v>
      </c>
      <c r="S4773">
        <f t="shared" si="1195"/>
        <v>0</v>
      </c>
      <c r="T4773">
        <f t="shared" si="1196"/>
        <v>0</v>
      </c>
      <c r="U4773">
        <v>0</v>
      </c>
      <c r="V4773">
        <f t="shared" si="1197"/>
        <v>-6.8430973929803247E-3</v>
      </c>
      <c r="W4773">
        <f t="shared" si="1198"/>
        <v>0.49828923232773292</v>
      </c>
      <c r="X4773">
        <f t="shared" si="1199"/>
        <v>4.6827981929814115E-5</v>
      </c>
      <c r="Y4773">
        <f t="shared" si="1200"/>
        <v>0</v>
      </c>
      <c r="Z4773" t="s">
        <v>4805</v>
      </c>
    </row>
    <row r="4774" spans="1:26" x14ac:dyDescent="0.25">
      <c r="A4774" t="s">
        <v>26</v>
      </c>
      <c r="B4774" t="s">
        <v>27</v>
      </c>
      <c r="C4774" t="s">
        <v>35</v>
      </c>
      <c r="D4774">
        <v>0</v>
      </c>
      <c r="F4774">
        <v>1</v>
      </c>
      <c r="G4774">
        <v>79.400000000000006</v>
      </c>
      <c r="H4774">
        <f t="shared" si="1185"/>
        <v>1</v>
      </c>
      <c r="I4774">
        <f t="shared" si="1186"/>
        <v>0</v>
      </c>
      <c r="J4774">
        <f t="shared" si="1187"/>
        <v>0</v>
      </c>
      <c r="K4774">
        <f t="shared" si="1188"/>
        <v>1</v>
      </c>
      <c r="L4774">
        <f t="shared" si="1189"/>
        <v>0</v>
      </c>
      <c r="M4774">
        <f t="shared" si="1190"/>
        <v>1</v>
      </c>
      <c r="N4774">
        <f t="shared" si="1191"/>
        <v>0</v>
      </c>
      <c r="O4774">
        <f t="shared" si="1192"/>
        <v>0</v>
      </c>
      <c r="P4774">
        <v>3</v>
      </c>
      <c r="Q4774">
        <f t="shared" si="1193"/>
        <v>1</v>
      </c>
      <c r="R4774">
        <f t="shared" si="1194"/>
        <v>0</v>
      </c>
      <c r="S4774">
        <f t="shared" si="1195"/>
        <v>0</v>
      </c>
      <c r="T4774">
        <f t="shared" si="1196"/>
        <v>0</v>
      </c>
      <c r="U4774">
        <v>1</v>
      </c>
      <c r="V4774">
        <f t="shared" si="1197"/>
        <v>0.51832074297219932</v>
      </c>
      <c r="W4774">
        <f t="shared" si="1198"/>
        <v>0.62675501609117723</v>
      </c>
      <c r="X4774">
        <f t="shared" si="1199"/>
        <v>0.23201490665085406</v>
      </c>
      <c r="Y4774">
        <f t="shared" si="1200"/>
        <v>1</v>
      </c>
      <c r="Z4774" t="s">
        <v>4806</v>
      </c>
    </row>
    <row r="4775" spans="1:26" x14ac:dyDescent="0.25">
      <c r="A4775" t="s">
        <v>29</v>
      </c>
      <c r="B4775" t="s">
        <v>33</v>
      </c>
      <c r="C4775" t="s">
        <v>25</v>
      </c>
      <c r="D4775">
        <v>0</v>
      </c>
      <c r="F4775">
        <v>1</v>
      </c>
      <c r="G4775">
        <v>59.1</v>
      </c>
      <c r="H4775">
        <f t="shared" si="1185"/>
        <v>1</v>
      </c>
      <c r="I4775">
        <f t="shared" si="1186"/>
        <v>0</v>
      </c>
      <c r="J4775">
        <f t="shared" si="1187"/>
        <v>1</v>
      </c>
      <c r="K4775">
        <f t="shared" si="1188"/>
        <v>0</v>
      </c>
      <c r="L4775">
        <f t="shared" si="1189"/>
        <v>0</v>
      </c>
      <c r="M4775">
        <f t="shared" si="1190"/>
        <v>0</v>
      </c>
      <c r="N4775">
        <f t="shared" si="1191"/>
        <v>1</v>
      </c>
      <c r="O4775">
        <f t="shared" si="1192"/>
        <v>0</v>
      </c>
      <c r="P4775">
        <v>69</v>
      </c>
      <c r="Q4775">
        <f t="shared" si="1193"/>
        <v>0</v>
      </c>
      <c r="R4775">
        <f t="shared" si="1194"/>
        <v>0</v>
      </c>
      <c r="S4775">
        <f t="shared" si="1195"/>
        <v>0</v>
      </c>
      <c r="T4775">
        <f t="shared" si="1196"/>
        <v>1</v>
      </c>
      <c r="U4775">
        <v>0</v>
      </c>
      <c r="V4775">
        <f t="shared" si="1197"/>
        <v>7.844872580794332E-2</v>
      </c>
      <c r="W4775">
        <f t="shared" si="1198"/>
        <v>0.51960212952662332</v>
      </c>
      <c r="X4775">
        <f t="shared" si="1199"/>
        <v>6.1542025808898728E-3</v>
      </c>
      <c r="Y4775">
        <f t="shared" si="1200"/>
        <v>0</v>
      </c>
      <c r="Z4775" t="s">
        <v>4807</v>
      </c>
    </row>
    <row r="4776" spans="1:26" x14ac:dyDescent="0.25">
      <c r="A4776" t="s">
        <v>29</v>
      </c>
      <c r="B4776" t="s">
        <v>30</v>
      </c>
      <c r="C4776" t="s">
        <v>25</v>
      </c>
      <c r="D4776">
        <v>0</v>
      </c>
      <c r="F4776">
        <v>1</v>
      </c>
      <c r="G4776">
        <v>53.95</v>
      </c>
      <c r="H4776">
        <f t="shared" si="1185"/>
        <v>1</v>
      </c>
      <c r="I4776">
        <f t="shared" si="1186"/>
        <v>0</v>
      </c>
      <c r="J4776">
        <f t="shared" si="1187"/>
        <v>1</v>
      </c>
      <c r="K4776">
        <f t="shared" si="1188"/>
        <v>0</v>
      </c>
      <c r="L4776">
        <f t="shared" si="1189"/>
        <v>0</v>
      </c>
      <c r="M4776">
        <f t="shared" si="1190"/>
        <v>0</v>
      </c>
      <c r="N4776">
        <f t="shared" si="1191"/>
        <v>1</v>
      </c>
      <c r="O4776">
        <f t="shared" si="1192"/>
        <v>0</v>
      </c>
      <c r="P4776">
        <v>44</v>
      </c>
      <c r="Q4776">
        <f t="shared" si="1193"/>
        <v>0</v>
      </c>
      <c r="R4776">
        <f t="shared" si="1194"/>
        <v>1</v>
      </c>
      <c r="S4776">
        <f t="shared" si="1195"/>
        <v>0</v>
      </c>
      <c r="T4776">
        <f t="shared" si="1196"/>
        <v>0</v>
      </c>
      <c r="U4776">
        <v>1</v>
      </c>
      <c r="V4776">
        <f t="shared" si="1197"/>
        <v>7.5282759691405174E-2</v>
      </c>
      <c r="W4776">
        <f t="shared" si="1198"/>
        <v>0.51881180611225675</v>
      </c>
      <c r="X4776">
        <f t="shared" si="1199"/>
        <v>0.85510197452394343</v>
      </c>
      <c r="Y4776">
        <f t="shared" si="1200"/>
        <v>0</v>
      </c>
      <c r="Z4776" t="s">
        <v>4808</v>
      </c>
    </row>
    <row r="4777" spans="1:26" x14ac:dyDescent="0.25">
      <c r="A4777" t="s">
        <v>29</v>
      </c>
      <c r="B4777" t="s">
        <v>27</v>
      </c>
      <c r="C4777" t="s">
        <v>35</v>
      </c>
      <c r="D4777">
        <v>0</v>
      </c>
      <c r="F4777">
        <v>1</v>
      </c>
      <c r="G4777">
        <v>91.15</v>
      </c>
      <c r="H4777">
        <f t="shared" si="1185"/>
        <v>1</v>
      </c>
      <c r="I4777">
        <f t="shared" si="1186"/>
        <v>0</v>
      </c>
      <c r="J4777">
        <f t="shared" si="1187"/>
        <v>0</v>
      </c>
      <c r="K4777">
        <f t="shared" si="1188"/>
        <v>1</v>
      </c>
      <c r="L4777">
        <f t="shared" si="1189"/>
        <v>0</v>
      </c>
      <c r="M4777">
        <f t="shared" si="1190"/>
        <v>0</v>
      </c>
      <c r="N4777">
        <f t="shared" si="1191"/>
        <v>1</v>
      </c>
      <c r="O4777">
        <f t="shared" si="1192"/>
        <v>0</v>
      </c>
      <c r="P4777">
        <v>53</v>
      </c>
      <c r="Q4777">
        <f t="shared" si="1193"/>
        <v>1</v>
      </c>
      <c r="R4777">
        <f t="shared" si="1194"/>
        <v>0</v>
      </c>
      <c r="S4777">
        <f t="shared" si="1195"/>
        <v>0</v>
      </c>
      <c r="T4777">
        <f t="shared" si="1196"/>
        <v>0</v>
      </c>
      <c r="U4777">
        <v>0</v>
      </c>
      <c r="V4777">
        <f t="shared" si="1197"/>
        <v>0.27004796479504017</v>
      </c>
      <c r="W4777">
        <f t="shared" si="1198"/>
        <v>0.56710468021481275</v>
      </c>
      <c r="X4777">
        <f t="shared" si="1199"/>
        <v>7.2925903289943264E-2</v>
      </c>
      <c r="Y4777">
        <f t="shared" si="1200"/>
        <v>0</v>
      </c>
      <c r="Z4777" t="s">
        <v>4809</v>
      </c>
    </row>
    <row r="4778" spans="1:26" x14ac:dyDescent="0.25">
      <c r="A4778" t="s">
        <v>26</v>
      </c>
      <c r="B4778" t="s">
        <v>38</v>
      </c>
      <c r="C4778" t="s">
        <v>35</v>
      </c>
      <c r="D4778">
        <v>0</v>
      </c>
      <c r="F4778">
        <v>1</v>
      </c>
      <c r="G4778">
        <v>99.3</v>
      </c>
      <c r="H4778">
        <f t="shared" si="1185"/>
        <v>1</v>
      </c>
      <c r="I4778">
        <f t="shared" si="1186"/>
        <v>0</v>
      </c>
      <c r="J4778">
        <f t="shared" si="1187"/>
        <v>0</v>
      </c>
      <c r="K4778">
        <f t="shared" si="1188"/>
        <v>1</v>
      </c>
      <c r="L4778">
        <f t="shared" si="1189"/>
        <v>0</v>
      </c>
      <c r="M4778">
        <f t="shared" si="1190"/>
        <v>1</v>
      </c>
      <c r="N4778">
        <f t="shared" si="1191"/>
        <v>0</v>
      </c>
      <c r="O4778">
        <f t="shared" si="1192"/>
        <v>0</v>
      </c>
      <c r="P4778">
        <v>24</v>
      </c>
      <c r="Q4778">
        <f t="shared" si="1193"/>
        <v>0</v>
      </c>
      <c r="R4778">
        <f t="shared" si="1194"/>
        <v>0</v>
      </c>
      <c r="S4778">
        <f t="shared" si="1195"/>
        <v>1</v>
      </c>
      <c r="T4778">
        <f t="shared" si="1196"/>
        <v>0</v>
      </c>
      <c r="U4778">
        <v>1</v>
      </c>
      <c r="V4778">
        <f t="shared" si="1197"/>
        <v>0.41744077121543238</v>
      </c>
      <c r="W4778">
        <f t="shared" si="1198"/>
        <v>0.60287068699912905</v>
      </c>
      <c r="X4778">
        <f t="shared" si="1199"/>
        <v>0.33937525504207011</v>
      </c>
      <c r="Y4778">
        <f t="shared" si="1200"/>
        <v>1</v>
      </c>
      <c r="Z4778" t="s">
        <v>4810</v>
      </c>
    </row>
    <row r="4779" spans="1:26" x14ac:dyDescent="0.25">
      <c r="A4779" t="s">
        <v>26</v>
      </c>
      <c r="B4779" t="s">
        <v>27</v>
      </c>
      <c r="C4779" t="s">
        <v>35</v>
      </c>
      <c r="D4779">
        <v>0</v>
      </c>
      <c r="F4779">
        <v>1</v>
      </c>
      <c r="G4779">
        <v>68.95</v>
      </c>
      <c r="H4779">
        <f t="shared" si="1185"/>
        <v>1</v>
      </c>
      <c r="I4779">
        <f t="shared" si="1186"/>
        <v>0</v>
      </c>
      <c r="J4779">
        <f t="shared" si="1187"/>
        <v>0</v>
      </c>
      <c r="K4779">
        <f t="shared" si="1188"/>
        <v>1</v>
      </c>
      <c r="L4779">
        <f t="shared" si="1189"/>
        <v>0</v>
      </c>
      <c r="M4779">
        <f t="shared" si="1190"/>
        <v>1</v>
      </c>
      <c r="N4779">
        <f t="shared" si="1191"/>
        <v>0</v>
      </c>
      <c r="O4779">
        <f t="shared" si="1192"/>
        <v>0</v>
      </c>
      <c r="P4779">
        <v>5</v>
      </c>
      <c r="Q4779">
        <f t="shared" si="1193"/>
        <v>1</v>
      </c>
      <c r="R4779">
        <f t="shared" si="1194"/>
        <v>0</v>
      </c>
      <c r="S4779">
        <f t="shared" si="1195"/>
        <v>0</v>
      </c>
      <c r="T4779">
        <f t="shared" si="1196"/>
        <v>0</v>
      </c>
      <c r="U4779">
        <v>0</v>
      </c>
      <c r="V4779">
        <f t="shared" si="1197"/>
        <v>0.50202861390565168</v>
      </c>
      <c r="W4779">
        <f t="shared" si="1198"/>
        <v>0.62293594443530953</v>
      </c>
      <c r="X4779">
        <f t="shared" si="1199"/>
        <v>0.25203272918002989</v>
      </c>
      <c r="Y4779">
        <f t="shared" si="1200"/>
        <v>1</v>
      </c>
      <c r="Z4779" t="s">
        <v>4811</v>
      </c>
    </row>
    <row r="4780" spans="1:26" x14ac:dyDescent="0.25">
      <c r="A4780" t="s">
        <v>26</v>
      </c>
      <c r="B4780" t="s">
        <v>30</v>
      </c>
      <c r="C4780" t="s">
        <v>25</v>
      </c>
      <c r="D4780">
        <v>0</v>
      </c>
      <c r="F4780">
        <v>1</v>
      </c>
      <c r="G4780">
        <v>51.55</v>
      </c>
      <c r="H4780">
        <f t="shared" si="1185"/>
        <v>1</v>
      </c>
      <c r="I4780">
        <f t="shared" si="1186"/>
        <v>0</v>
      </c>
      <c r="J4780">
        <f t="shared" si="1187"/>
        <v>1</v>
      </c>
      <c r="K4780">
        <f t="shared" si="1188"/>
        <v>0</v>
      </c>
      <c r="L4780">
        <f t="shared" si="1189"/>
        <v>0</v>
      </c>
      <c r="M4780">
        <f t="shared" si="1190"/>
        <v>1</v>
      </c>
      <c r="N4780">
        <f t="shared" si="1191"/>
        <v>0</v>
      </c>
      <c r="O4780">
        <f t="shared" si="1192"/>
        <v>0</v>
      </c>
      <c r="P4780">
        <v>2</v>
      </c>
      <c r="Q4780">
        <f t="shared" si="1193"/>
        <v>0</v>
      </c>
      <c r="R4780">
        <f t="shared" si="1194"/>
        <v>1</v>
      </c>
      <c r="S4780">
        <f t="shared" si="1195"/>
        <v>0</v>
      </c>
      <c r="T4780">
        <f t="shared" si="1196"/>
        <v>0</v>
      </c>
      <c r="U4780">
        <v>0</v>
      </c>
      <c r="V4780">
        <f t="shared" si="1197"/>
        <v>0.33813270598073858</v>
      </c>
      <c r="W4780">
        <f t="shared" si="1198"/>
        <v>0.58373686370579447</v>
      </c>
      <c r="X4780">
        <f t="shared" si="1199"/>
        <v>0.11433372685385661</v>
      </c>
      <c r="Y4780">
        <f t="shared" si="1200"/>
        <v>1</v>
      </c>
      <c r="Z4780" t="s">
        <v>4812</v>
      </c>
    </row>
    <row r="4781" spans="1:26" x14ac:dyDescent="0.25">
      <c r="A4781" t="s">
        <v>45</v>
      </c>
      <c r="B4781" t="s">
        <v>30</v>
      </c>
      <c r="C4781" t="s">
        <v>23</v>
      </c>
      <c r="D4781">
        <v>0</v>
      </c>
      <c r="F4781">
        <v>1</v>
      </c>
      <c r="G4781">
        <v>24.4</v>
      </c>
      <c r="H4781">
        <f t="shared" si="1185"/>
        <v>1</v>
      </c>
      <c r="I4781">
        <f t="shared" si="1186"/>
        <v>0</v>
      </c>
      <c r="J4781">
        <f t="shared" si="1187"/>
        <v>0</v>
      </c>
      <c r="K4781">
        <f t="shared" si="1188"/>
        <v>0</v>
      </c>
      <c r="L4781">
        <f t="shared" si="1189"/>
        <v>1</v>
      </c>
      <c r="M4781">
        <f t="shared" si="1190"/>
        <v>0</v>
      </c>
      <c r="N4781">
        <f t="shared" si="1191"/>
        <v>0</v>
      </c>
      <c r="O4781">
        <f t="shared" si="1192"/>
        <v>1</v>
      </c>
      <c r="P4781">
        <v>62</v>
      </c>
      <c r="Q4781">
        <f t="shared" si="1193"/>
        <v>0</v>
      </c>
      <c r="R4781">
        <f t="shared" si="1194"/>
        <v>1</v>
      </c>
      <c r="S4781">
        <f t="shared" si="1195"/>
        <v>0</v>
      </c>
      <c r="T4781">
        <f t="shared" si="1196"/>
        <v>0</v>
      </c>
      <c r="U4781">
        <v>0</v>
      </c>
      <c r="V4781">
        <f t="shared" si="1197"/>
        <v>-5.9449592994722682E-2</v>
      </c>
      <c r="W4781">
        <f t="shared" si="1198"/>
        <v>0.48514197749583104</v>
      </c>
      <c r="X4781">
        <f t="shared" si="1199"/>
        <v>3.5342541072381803E-3</v>
      </c>
      <c r="Y4781">
        <f t="shared" si="1200"/>
        <v>0</v>
      </c>
      <c r="Z4781" t="s">
        <v>4813</v>
      </c>
    </row>
    <row r="4782" spans="1:26" x14ac:dyDescent="0.25">
      <c r="A4782" t="s">
        <v>26</v>
      </c>
      <c r="B4782" t="s">
        <v>27</v>
      </c>
      <c r="C4782" t="s">
        <v>35</v>
      </c>
      <c r="D4782">
        <v>0</v>
      </c>
      <c r="F4782">
        <v>1</v>
      </c>
      <c r="G4782">
        <v>96.8</v>
      </c>
      <c r="H4782">
        <f t="shared" si="1185"/>
        <v>1</v>
      </c>
      <c r="I4782">
        <f t="shared" si="1186"/>
        <v>0</v>
      </c>
      <c r="J4782">
        <f t="shared" si="1187"/>
        <v>0</v>
      </c>
      <c r="K4782">
        <f t="shared" si="1188"/>
        <v>1</v>
      </c>
      <c r="L4782">
        <f t="shared" si="1189"/>
        <v>0</v>
      </c>
      <c r="M4782">
        <f t="shared" si="1190"/>
        <v>1</v>
      </c>
      <c r="N4782">
        <f t="shared" si="1191"/>
        <v>0</v>
      </c>
      <c r="O4782">
        <f t="shared" si="1192"/>
        <v>0</v>
      </c>
      <c r="P4782">
        <v>19</v>
      </c>
      <c r="Q4782">
        <f t="shared" si="1193"/>
        <v>1</v>
      </c>
      <c r="R4782">
        <f t="shared" si="1194"/>
        <v>0</v>
      </c>
      <c r="S4782">
        <f t="shared" si="1195"/>
        <v>0</v>
      </c>
      <c r="T4782">
        <f t="shared" si="1196"/>
        <v>0</v>
      </c>
      <c r="U4782">
        <v>0</v>
      </c>
      <c r="V4782">
        <f t="shared" si="1197"/>
        <v>0.55031147642031675</v>
      </c>
      <c r="W4782">
        <f t="shared" si="1198"/>
        <v>0.63420785290130699</v>
      </c>
      <c r="X4782">
        <f t="shared" si="1199"/>
        <v>0.30284272107990884</v>
      </c>
      <c r="Y4782">
        <f t="shared" si="1200"/>
        <v>1</v>
      </c>
      <c r="Z4782" t="s">
        <v>4814</v>
      </c>
    </row>
    <row r="4783" spans="1:26" x14ac:dyDescent="0.25">
      <c r="A4783" t="s">
        <v>26</v>
      </c>
      <c r="B4783" t="s">
        <v>30</v>
      </c>
      <c r="C4783" t="s">
        <v>35</v>
      </c>
      <c r="D4783">
        <v>0</v>
      </c>
      <c r="F4783">
        <v>1</v>
      </c>
      <c r="G4783">
        <v>70.05</v>
      </c>
      <c r="H4783">
        <f t="shared" si="1185"/>
        <v>1</v>
      </c>
      <c r="I4783">
        <f t="shared" si="1186"/>
        <v>0</v>
      </c>
      <c r="J4783">
        <f t="shared" si="1187"/>
        <v>0</v>
      </c>
      <c r="K4783">
        <f t="shared" si="1188"/>
        <v>1</v>
      </c>
      <c r="L4783">
        <f t="shared" si="1189"/>
        <v>0</v>
      </c>
      <c r="M4783">
        <f t="shared" si="1190"/>
        <v>1</v>
      </c>
      <c r="N4783">
        <f t="shared" si="1191"/>
        <v>0</v>
      </c>
      <c r="O4783">
        <f t="shared" si="1192"/>
        <v>0</v>
      </c>
      <c r="P4783">
        <v>9</v>
      </c>
      <c r="Q4783">
        <f t="shared" si="1193"/>
        <v>0</v>
      </c>
      <c r="R4783">
        <f t="shared" si="1194"/>
        <v>1</v>
      </c>
      <c r="S4783">
        <f t="shared" si="1195"/>
        <v>0</v>
      </c>
      <c r="T4783">
        <f t="shared" si="1196"/>
        <v>0</v>
      </c>
      <c r="U4783">
        <v>0</v>
      </c>
      <c r="V4783">
        <f t="shared" si="1197"/>
        <v>0.36697523112247377</v>
      </c>
      <c r="W4783">
        <f t="shared" si="1198"/>
        <v>0.59072788593926706</v>
      </c>
      <c r="X4783">
        <f t="shared" si="1199"/>
        <v>0.13467082025739305</v>
      </c>
      <c r="Y4783">
        <f t="shared" si="1200"/>
        <v>1</v>
      </c>
      <c r="Z4783" t="s">
        <v>4815</v>
      </c>
    </row>
    <row r="4784" spans="1:26" x14ac:dyDescent="0.25">
      <c r="A4784" t="s">
        <v>45</v>
      </c>
      <c r="B4784" t="s">
        <v>38</v>
      </c>
      <c r="C4784" t="s">
        <v>23</v>
      </c>
      <c r="D4784">
        <v>0</v>
      </c>
      <c r="F4784">
        <v>1</v>
      </c>
      <c r="G4784">
        <v>19.5</v>
      </c>
      <c r="H4784">
        <f t="shared" si="1185"/>
        <v>1</v>
      </c>
      <c r="I4784">
        <f t="shared" si="1186"/>
        <v>0</v>
      </c>
      <c r="J4784">
        <f t="shared" si="1187"/>
        <v>0</v>
      </c>
      <c r="K4784">
        <f t="shared" si="1188"/>
        <v>0</v>
      </c>
      <c r="L4784">
        <f t="shared" si="1189"/>
        <v>1</v>
      </c>
      <c r="M4784">
        <f t="shared" si="1190"/>
        <v>0</v>
      </c>
      <c r="N4784">
        <f t="shared" si="1191"/>
        <v>0</v>
      </c>
      <c r="O4784">
        <f t="shared" si="1192"/>
        <v>1</v>
      </c>
      <c r="P4784">
        <v>53</v>
      </c>
      <c r="Q4784">
        <f t="shared" si="1193"/>
        <v>0</v>
      </c>
      <c r="R4784">
        <f t="shared" si="1194"/>
        <v>0</v>
      </c>
      <c r="S4784">
        <f t="shared" si="1195"/>
        <v>1</v>
      </c>
      <c r="T4784">
        <f t="shared" si="1196"/>
        <v>0</v>
      </c>
      <c r="U4784">
        <v>0</v>
      </c>
      <c r="V4784">
        <f t="shared" si="1197"/>
        <v>-6.7088964518749836E-2</v>
      </c>
      <c r="W4784">
        <f t="shared" si="1198"/>
        <v>0.48323404692921546</v>
      </c>
      <c r="X4784">
        <f t="shared" si="1199"/>
        <v>4.5009291601980743E-3</v>
      </c>
      <c r="Y4784">
        <f t="shared" si="1200"/>
        <v>0</v>
      </c>
      <c r="Z4784" t="s">
        <v>4816</v>
      </c>
    </row>
    <row r="4785" spans="1:26" x14ac:dyDescent="0.25">
      <c r="A4785" t="s">
        <v>26</v>
      </c>
      <c r="B4785" t="s">
        <v>30</v>
      </c>
      <c r="C4785" t="s">
        <v>35</v>
      </c>
      <c r="D4785">
        <v>0</v>
      </c>
      <c r="F4785">
        <v>1</v>
      </c>
      <c r="G4785">
        <v>78.75</v>
      </c>
      <c r="H4785">
        <f t="shared" si="1185"/>
        <v>1</v>
      </c>
      <c r="I4785">
        <f t="shared" si="1186"/>
        <v>0</v>
      </c>
      <c r="J4785">
        <f t="shared" si="1187"/>
        <v>0</v>
      </c>
      <c r="K4785">
        <f t="shared" si="1188"/>
        <v>1</v>
      </c>
      <c r="L4785">
        <f t="shared" si="1189"/>
        <v>0</v>
      </c>
      <c r="M4785">
        <f t="shared" si="1190"/>
        <v>1</v>
      </c>
      <c r="N4785">
        <f t="shared" si="1191"/>
        <v>0</v>
      </c>
      <c r="O4785">
        <f t="shared" si="1192"/>
        <v>0</v>
      </c>
      <c r="P4785">
        <v>5</v>
      </c>
      <c r="Q4785">
        <f t="shared" si="1193"/>
        <v>0</v>
      </c>
      <c r="R4785">
        <f t="shared" si="1194"/>
        <v>1</v>
      </c>
      <c r="S4785">
        <f t="shared" si="1195"/>
        <v>0</v>
      </c>
      <c r="T4785">
        <f t="shared" si="1196"/>
        <v>0</v>
      </c>
      <c r="U4785">
        <v>0</v>
      </c>
      <c r="V4785">
        <f t="shared" si="1197"/>
        <v>0.39423046232045722</v>
      </c>
      <c r="W4785">
        <f t="shared" si="1198"/>
        <v>0.59730068081312127</v>
      </c>
      <c r="X4785">
        <f t="shared" si="1199"/>
        <v>0.15541765742140143</v>
      </c>
      <c r="Y4785">
        <f t="shared" si="1200"/>
        <v>1</v>
      </c>
      <c r="Z4785" t="s">
        <v>4817</v>
      </c>
    </row>
    <row r="4786" spans="1:26" x14ac:dyDescent="0.25">
      <c r="A4786" t="s">
        <v>29</v>
      </c>
      <c r="B4786" t="s">
        <v>27</v>
      </c>
      <c r="C4786" t="s">
        <v>25</v>
      </c>
      <c r="D4786">
        <v>1</v>
      </c>
      <c r="F4786">
        <v>1</v>
      </c>
      <c r="G4786">
        <v>69.2</v>
      </c>
      <c r="H4786">
        <f t="shared" si="1185"/>
        <v>0</v>
      </c>
      <c r="I4786">
        <f t="shared" si="1186"/>
        <v>1</v>
      </c>
      <c r="J4786">
        <f t="shared" si="1187"/>
        <v>1</v>
      </c>
      <c r="K4786">
        <f t="shared" si="1188"/>
        <v>0</v>
      </c>
      <c r="L4786">
        <f t="shared" si="1189"/>
        <v>0</v>
      </c>
      <c r="M4786">
        <f t="shared" si="1190"/>
        <v>0</v>
      </c>
      <c r="N4786">
        <f t="shared" si="1191"/>
        <v>1</v>
      </c>
      <c r="O4786">
        <f t="shared" si="1192"/>
        <v>0</v>
      </c>
      <c r="P4786">
        <v>71</v>
      </c>
      <c r="Q4786">
        <f t="shared" si="1193"/>
        <v>1</v>
      </c>
      <c r="R4786">
        <f t="shared" si="1194"/>
        <v>0</v>
      </c>
      <c r="S4786">
        <f t="shared" si="1195"/>
        <v>0</v>
      </c>
      <c r="T4786">
        <f t="shared" si="1196"/>
        <v>0</v>
      </c>
      <c r="U4786">
        <v>0</v>
      </c>
      <c r="V4786">
        <f t="shared" si="1197"/>
        <v>0.23096352921746896</v>
      </c>
      <c r="W4786">
        <f t="shared" si="1198"/>
        <v>0.55748556598183108</v>
      </c>
      <c r="X4786">
        <f t="shared" si="1199"/>
        <v>5.3344151828588642E-2</v>
      </c>
      <c r="Y4786">
        <f t="shared" si="1200"/>
        <v>0</v>
      </c>
      <c r="Z4786" t="s">
        <v>4818</v>
      </c>
    </row>
    <row r="4787" spans="1:26" x14ac:dyDescent="0.25">
      <c r="A4787" t="s">
        <v>26</v>
      </c>
      <c r="B4787" t="s">
        <v>30</v>
      </c>
      <c r="C4787" t="s">
        <v>23</v>
      </c>
      <c r="D4787">
        <v>0</v>
      </c>
      <c r="F4787">
        <v>1</v>
      </c>
      <c r="G4787">
        <v>19.55</v>
      </c>
      <c r="H4787">
        <f t="shared" si="1185"/>
        <v>1</v>
      </c>
      <c r="I4787">
        <f t="shared" si="1186"/>
        <v>0</v>
      </c>
      <c r="J4787">
        <f t="shared" si="1187"/>
        <v>0</v>
      </c>
      <c r="K4787">
        <f t="shared" si="1188"/>
        <v>0</v>
      </c>
      <c r="L4787">
        <f t="shared" si="1189"/>
        <v>1</v>
      </c>
      <c r="M4787">
        <f t="shared" si="1190"/>
        <v>1</v>
      </c>
      <c r="N4787">
        <f t="shared" si="1191"/>
        <v>0</v>
      </c>
      <c r="O4787">
        <f t="shared" si="1192"/>
        <v>0</v>
      </c>
      <c r="P4787">
        <v>1</v>
      </c>
      <c r="Q4787">
        <f t="shared" si="1193"/>
        <v>0</v>
      </c>
      <c r="R4787">
        <f t="shared" si="1194"/>
        <v>1</v>
      </c>
      <c r="S4787">
        <f t="shared" si="1195"/>
        <v>0</v>
      </c>
      <c r="T4787">
        <f t="shared" si="1196"/>
        <v>0</v>
      </c>
      <c r="U4787">
        <v>0</v>
      </c>
      <c r="V4787">
        <f t="shared" si="1197"/>
        <v>0.26437789283650898</v>
      </c>
      <c r="W4787">
        <f t="shared" si="1198"/>
        <v>0.56571216867157159</v>
      </c>
      <c r="X4787">
        <f t="shared" si="1199"/>
        <v>6.9895670220672626E-2</v>
      </c>
      <c r="Y4787">
        <f t="shared" si="1200"/>
        <v>0</v>
      </c>
      <c r="Z4787" t="s">
        <v>4819</v>
      </c>
    </row>
    <row r="4788" spans="1:26" x14ac:dyDescent="0.25">
      <c r="A4788" t="s">
        <v>26</v>
      </c>
      <c r="B4788" t="s">
        <v>27</v>
      </c>
      <c r="C4788" t="s">
        <v>35</v>
      </c>
      <c r="D4788">
        <v>0</v>
      </c>
      <c r="F4788">
        <v>1</v>
      </c>
      <c r="G4788">
        <v>80.650000000000006</v>
      </c>
      <c r="H4788">
        <f t="shared" si="1185"/>
        <v>1</v>
      </c>
      <c r="I4788">
        <f t="shared" si="1186"/>
        <v>0</v>
      </c>
      <c r="J4788">
        <f t="shared" si="1187"/>
        <v>0</v>
      </c>
      <c r="K4788">
        <f t="shared" si="1188"/>
        <v>1</v>
      </c>
      <c r="L4788">
        <f t="shared" si="1189"/>
        <v>0</v>
      </c>
      <c r="M4788">
        <f t="shared" si="1190"/>
        <v>1</v>
      </c>
      <c r="N4788">
        <f t="shared" si="1191"/>
        <v>0</v>
      </c>
      <c r="O4788">
        <f t="shared" si="1192"/>
        <v>0</v>
      </c>
      <c r="P4788">
        <v>18</v>
      </c>
      <c r="Q4788">
        <f t="shared" si="1193"/>
        <v>1</v>
      </c>
      <c r="R4788">
        <f t="shared" si="1194"/>
        <v>0</v>
      </c>
      <c r="S4788">
        <f t="shared" si="1195"/>
        <v>0</v>
      </c>
      <c r="T4788">
        <f t="shared" si="1196"/>
        <v>0</v>
      </c>
      <c r="U4788">
        <v>1</v>
      </c>
      <c r="V4788">
        <f t="shared" si="1197"/>
        <v>0.52513273149928852</v>
      </c>
      <c r="W4788">
        <f t="shared" si="1198"/>
        <v>0.62834718521221611</v>
      </c>
      <c r="X4788">
        <f t="shared" si="1199"/>
        <v>0.2254989226933268</v>
      </c>
      <c r="Y4788">
        <f t="shared" si="1200"/>
        <v>1</v>
      </c>
      <c r="Z4788" t="s">
        <v>4820</v>
      </c>
    </row>
    <row r="4789" spans="1:26" x14ac:dyDescent="0.25">
      <c r="A4789" t="s">
        <v>45</v>
      </c>
      <c r="B4789" t="s">
        <v>27</v>
      </c>
      <c r="C4789" t="s">
        <v>35</v>
      </c>
      <c r="D4789">
        <v>0</v>
      </c>
      <c r="F4789">
        <v>1</v>
      </c>
      <c r="G4789">
        <v>103.65</v>
      </c>
      <c r="H4789">
        <f t="shared" si="1185"/>
        <v>1</v>
      </c>
      <c r="I4789">
        <f t="shared" si="1186"/>
        <v>0</v>
      </c>
      <c r="J4789">
        <f t="shared" si="1187"/>
        <v>0</v>
      </c>
      <c r="K4789">
        <f t="shared" si="1188"/>
        <v>1</v>
      </c>
      <c r="L4789">
        <f t="shared" si="1189"/>
        <v>0</v>
      </c>
      <c r="M4789">
        <f t="shared" si="1190"/>
        <v>0</v>
      </c>
      <c r="N4789">
        <f t="shared" si="1191"/>
        <v>0</v>
      </c>
      <c r="O4789">
        <f t="shared" si="1192"/>
        <v>1</v>
      </c>
      <c r="P4789">
        <v>72</v>
      </c>
      <c r="Q4789">
        <f t="shared" si="1193"/>
        <v>1</v>
      </c>
      <c r="R4789">
        <f t="shared" si="1194"/>
        <v>0</v>
      </c>
      <c r="S4789">
        <f t="shared" si="1195"/>
        <v>0</v>
      </c>
      <c r="T4789">
        <f t="shared" si="1196"/>
        <v>0</v>
      </c>
      <c r="U4789">
        <v>0</v>
      </c>
      <c r="V4789">
        <f t="shared" si="1197"/>
        <v>0.22473893215446289</v>
      </c>
      <c r="W4789">
        <f t="shared" si="1198"/>
        <v>0.5559494417561075</v>
      </c>
      <c r="X4789">
        <f t="shared" si="1199"/>
        <v>5.0507587625928274E-2</v>
      </c>
      <c r="Y4789">
        <f t="shared" si="1200"/>
        <v>0</v>
      </c>
      <c r="Z4789" t="s">
        <v>4821</v>
      </c>
    </row>
    <row r="4790" spans="1:26" x14ac:dyDescent="0.25">
      <c r="A4790" t="s">
        <v>26</v>
      </c>
      <c r="B4790" t="s">
        <v>30</v>
      </c>
      <c r="C4790" t="s">
        <v>25</v>
      </c>
      <c r="D4790">
        <v>0</v>
      </c>
      <c r="F4790">
        <v>1</v>
      </c>
      <c r="G4790">
        <v>54.7</v>
      </c>
      <c r="H4790">
        <f t="shared" si="1185"/>
        <v>1</v>
      </c>
      <c r="I4790">
        <f t="shared" si="1186"/>
        <v>0</v>
      </c>
      <c r="J4790">
        <f t="shared" si="1187"/>
        <v>1</v>
      </c>
      <c r="K4790">
        <f t="shared" si="1188"/>
        <v>0</v>
      </c>
      <c r="L4790">
        <f t="shared" si="1189"/>
        <v>0</v>
      </c>
      <c r="M4790">
        <f t="shared" si="1190"/>
        <v>1</v>
      </c>
      <c r="N4790">
        <f t="shared" si="1191"/>
        <v>0</v>
      </c>
      <c r="O4790">
        <f t="shared" si="1192"/>
        <v>0</v>
      </c>
      <c r="P4790">
        <v>4</v>
      </c>
      <c r="Q4790">
        <f t="shared" si="1193"/>
        <v>0</v>
      </c>
      <c r="R4790">
        <f t="shared" si="1194"/>
        <v>1</v>
      </c>
      <c r="S4790">
        <f t="shared" si="1195"/>
        <v>0</v>
      </c>
      <c r="T4790">
        <f t="shared" si="1196"/>
        <v>0</v>
      </c>
      <c r="U4790">
        <v>0</v>
      </c>
      <c r="V4790">
        <f t="shared" si="1197"/>
        <v>0.3430437305318989</v>
      </c>
      <c r="W4790">
        <f t="shared" si="1198"/>
        <v>0.58492969148697371</v>
      </c>
      <c r="X4790">
        <f t="shared" si="1199"/>
        <v>0.11767900105724206</v>
      </c>
      <c r="Y4790">
        <f t="shared" si="1200"/>
        <v>1</v>
      </c>
      <c r="Z4790" t="s">
        <v>4822</v>
      </c>
    </row>
    <row r="4791" spans="1:26" x14ac:dyDescent="0.25">
      <c r="A4791" t="s">
        <v>45</v>
      </c>
      <c r="B4791" t="s">
        <v>38</v>
      </c>
      <c r="C4791" t="s">
        <v>25</v>
      </c>
      <c r="D4791">
        <v>0</v>
      </c>
      <c r="F4791">
        <v>1</v>
      </c>
      <c r="G4791">
        <v>54.15</v>
      </c>
      <c r="H4791">
        <f t="shared" si="1185"/>
        <v>1</v>
      </c>
      <c r="I4791">
        <f t="shared" si="1186"/>
        <v>0</v>
      </c>
      <c r="J4791">
        <f t="shared" si="1187"/>
        <v>1</v>
      </c>
      <c r="K4791">
        <f t="shared" si="1188"/>
        <v>0</v>
      </c>
      <c r="L4791">
        <f t="shared" si="1189"/>
        <v>0</v>
      </c>
      <c r="M4791">
        <f t="shared" si="1190"/>
        <v>0</v>
      </c>
      <c r="N4791">
        <f t="shared" si="1191"/>
        <v>0</v>
      </c>
      <c r="O4791">
        <f t="shared" si="1192"/>
        <v>1</v>
      </c>
      <c r="P4791">
        <v>59</v>
      </c>
      <c r="Q4791">
        <f t="shared" si="1193"/>
        <v>0</v>
      </c>
      <c r="R4791">
        <f t="shared" si="1194"/>
        <v>0</v>
      </c>
      <c r="S4791">
        <f t="shared" si="1195"/>
        <v>1</v>
      </c>
      <c r="T4791">
        <f t="shared" si="1196"/>
        <v>0</v>
      </c>
      <c r="U4791">
        <v>0</v>
      </c>
      <c r="V4791">
        <f t="shared" si="1197"/>
        <v>1.5660514730862371E-2</v>
      </c>
      <c r="W4791">
        <f t="shared" si="1198"/>
        <v>0.50391504866867376</v>
      </c>
      <c r="X4791">
        <f t="shared" si="1199"/>
        <v>2.4525172163555734E-4</v>
      </c>
      <c r="Y4791">
        <f t="shared" si="1200"/>
        <v>0</v>
      </c>
      <c r="Z4791" t="s">
        <v>4823</v>
      </c>
    </row>
    <row r="4792" spans="1:26" x14ac:dyDescent="0.25">
      <c r="A4792" t="s">
        <v>26</v>
      </c>
      <c r="B4792" t="s">
        <v>30</v>
      </c>
      <c r="C4792" t="s">
        <v>35</v>
      </c>
      <c r="D4792">
        <v>0</v>
      </c>
      <c r="F4792">
        <v>1</v>
      </c>
      <c r="G4792">
        <v>71.099999999999994</v>
      </c>
      <c r="H4792">
        <f t="shared" si="1185"/>
        <v>1</v>
      </c>
      <c r="I4792">
        <f t="shared" si="1186"/>
        <v>0</v>
      </c>
      <c r="J4792">
        <f t="shared" si="1187"/>
        <v>0</v>
      </c>
      <c r="K4792">
        <f t="shared" si="1188"/>
        <v>1</v>
      </c>
      <c r="L4792">
        <f t="shared" si="1189"/>
        <v>0</v>
      </c>
      <c r="M4792">
        <f t="shared" si="1190"/>
        <v>1</v>
      </c>
      <c r="N4792">
        <f t="shared" si="1191"/>
        <v>0</v>
      </c>
      <c r="O4792">
        <f t="shared" si="1192"/>
        <v>0</v>
      </c>
      <c r="P4792">
        <v>1</v>
      </c>
      <c r="Q4792">
        <f t="shared" si="1193"/>
        <v>0</v>
      </c>
      <c r="R4792">
        <f t="shared" si="1194"/>
        <v>1</v>
      </c>
      <c r="S4792">
        <f t="shared" si="1195"/>
        <v>0</v>
      </c>
      <c r="T4792">
        <f t="shared" si="1196"/>
        <v>0</v>
      </c>
      <c r="U4792">
        <v>1</v>
      </c>
      <c r="V4792">
        <f t="shared" si="1197"/>
        <v>0.38716685767125214</v>
      </c>
      <c r="W4792">
        <f t="shared" si="1198"/>
        <v>0.59560049232091006</v>
      </c>
      <c r="X4792">
        <f t="shared" si="1199"/>
        <v>0.37556446033652735</v>
      </c>
      <c r="Y4792">
        <f t="shared" si="1200"/>
        <v>1</v>
      </c>
      <c r="Z4792" t="s">
        <v>4824</v>
      </c>
    </row>
    <row r="4793" spans="1:26" x14ac:dyDescent="0.25">
      <c r="A4793" t="s">
        <v>26</v>
      </c>
      <c r="B4793" t="s">
        <v>27</v>
      </c>
      <c r="C4793" t="s">
        <v>35</v>
      </c>
      <c r="D4793">
        <v>1</v>
      </c>
      <c r="F4793">
        <v>1</v>
      </c>
      <c r="G4793">
        <v>84.85</v>
      </c>
      <c r="H4793">
        <f t="shared" si="1185"/>
        <v>0</v>
      </c>
      <c r="I4793">
        <f t="shared" si="1186"/>
        <v>1</v>
      </c>
      <c r="J4793">
        <f t="shared" si="1187"/>
        <v>0</v>
      </c>
      <c r="K4793">
        <f t="shared" si="1188"/>
        <v>1</v>
      </c>
      <c r="L4793">
        <f t="shared" si="1189"/>
        <v>0</v>
      </c>
      <c r="M4793">
        <f t="shared" si="1190"/>
        <v>1</v>
      </c>
      <c r="N4793">
        <f t="shared" si="1191"/>
        <v>0</v>
      </c>
      <c r="O4793">
        <f t="shared" si="1192"/>
        <v>0</v>
      </c>
      <c r="P4793">
        <v>31</v>
      </c>
      <c r="Q4793">
        <f t="shared" si="1193"/>
        <v>1</v>
      </c>
      <c r="R4793">
        <f t="shared" si="1194"/>
        <v>0</v>
      </c>
      <c r="S4793">
        <f t="shared" si="1195"/>
        <v>0</v>
      </c>
      <c r="T4793">
        <f t="shared" si="1196"/>
        <v>0</v>
      </c>
      <c r="U4793">
        <v>0</v>
      </c>
      <c r="V4793">
        <f t="shared" si="1197"/>
        <v>0.52681759497341318</v>
      </c>
      <c r="W4793">
        <f t="shared" si="1198"/>
        <v>0.62874056116520027</v>
      </c>
      <c r="X4793">
        <f t="shared" si="1199"/>
        <v>0.27753677837357121</v>
      </c>
      <c r="Y4793">
        <f t="shared" si="1200"/>
        <v>1</v>
      </c>
      <c r="Z4793" t="s">
        <v>4825</v>
      </c>
    </row>
    <row r="4794" spans="1:26" x14ac:dyDescent="0.25">
      <c r="A4794" t="s">
        <v>26</v>
      </c>
      <c r="B4794" t="s">
        <v>33</v>
      </c>
      <c r="C4794" t="s">
        <v>23</v>
      </c>
      <c r="D4794">
        <v>0</v>
      </c>
      <c r="F4794">
        <v>1</v>
      </c>
      <c r="G4794">
        <v>20</v>
      </c>
      <c r="H4794">
        <f t="shared" si="1185"/>
        <v>1</v>
      </c>
      <c r="I4794">
        <f t="shared" si="1186"/>
        <v>0</v>
      </c>
      <c r="J4794">
        <f t="shared" si="1187"/>
        <v>0</v>
      </c>
      <c r="K4794">
        <f t="shared" si="1188"/>
        <v>0</v>
      </c>
      <c r="L4794">
        <f t="shared" si="1189"/>
        <v>1</v>
      </c>
      <c r="M4794">
        <f t="shared" si="1190"/>
        <v>1</v>
      </c>
      <c r="N4794">
        <f t="shared" si="1191"/>
        <v>0</v>
      </c>
      <c r="O4794">
        <f t="shared" si="1192"/>
        <v>0</v>
      </c>
      <c r="P4794">
        <v>3</v>
      </c>
      <c r="Q4794">
        <f t="shared" si="1193"/>
        <v>0</v>
      </c>
      <c r="R4794">
        <f t="shared" si="1194"/>
        <v>0</v>
      </c>
      <c r="S4794">
        <f t="shared" si="1195"/>
        <v>0</v>
      </c>
      <c r="T4794">
        <f t="shared" si="1196"/>
        <v>1</v>
      </c>
      <c r="U4794">
        <v>0</v>
      </c>
      <c r="V4794">
        <f t="shared" si="1197"/>
        <v>0.27877091687669164</v>
      </c>
      <c r="W4794">
        <f t="shared" si="1198"/>
        <v>0.56924487211575814</v>
      </c>
      <c r="X4794">
        <f t="shared" si="1199"/>
        <v>7.7713224096271322E-2</v>
      </c>
      <c r="Y4794">
        <f t="shared" si="1200"/>
        <v>0</v>
      </c>
      <c r="Z4794" t="s">
        <v>4826</v>
      </c>
    </row>
    <row r="4795" spans="1:26" x14ac:dyDescent="0.25">
      <c r="A4795" t="s">
        <v>29</v>
      </c>
      <c r="B4795" t="s">
        <v>27</v>
      </c>
      <c r="C4795" t="s">
        <v>35</v>
      </c>
      <c r="D4795">
        <v>1</v>
      </c>
      <c r="F4795">
        <v>1</v>
      </c>
      <c r="G4795">
        <v>106.25</v>
      </c>
      <c r="H4795">
        <f t="shared" si="1185"/>
        <v>0</v>
      </c>
      <c r="I4795">
        <f t="shared" si="1186"/>
        <v>1</v>
      </c>
      <c r="J4795">
        <f t="shared" si="1187"/>
        <v>0</v>
      </c>
      <c r="K4795">
        <f t="shared" si="1188"/>
        <v>1</v>
      </c>
      <c r="L4795">
        <f t="shared" si="1189"/>
        <v>0</v>
      </c>
      <c r="M4795">
        <f t="shared" si="1190"/>
        <v>0</v>
      </c>
      <c r="N4795">
        <f t="shared" si="1191"/>
        <v>1</v>
      </c>
      <c r="O4795">
        <f t="shared" si="1192"/>
        <v>0</v>
      </c>
      <c r="P4795">
        <v>65</v>
      </c>
      <c r="Q4795">
        <f t="shared" si="1193"/>
        <v>1</v>
      </c>
      <c r="R4795">
        <f t="shared" si="1194"/>
        <v>0</v>
      </c>
      <c r="S4795">
        <f t="shared" si="1195"/>
        <v>0</v>
      </c>
      <c r="T4795">
        <f t="shared" si="1196"/>
        <v>0</v>
      </c>
      <c r="U4795">
        <v>1</v>
      </c>
      <c r="V4795">
        <f t="shared" si="1197"/>
        <v>0.29358970153234831</v>
      </c>
      <c r="W4795">
        <f t="shared" si="1198"/>
        <v>0.5728747232903465</v>
      </c>
      <c r="X4795">
        <f t="shared" si="1199"/>
        <v>0.49901550978115672</v>
      </c>
      <c r="Y4795">
        <f t="shared" si="1200"/>
        <v>0</v>
      </c>
      <c r="Z4795" t="s">
        <v>4827</v>
      </c>
    </row>
    <row r="4796" spans="1:26" x14ac:dyDescent="0.25">
      <c r="A4796" t="s">
        <v>29</v>
      </c>
      <c r="B4796" t="s">
        <v>38</v>
      </c>
      <c r="C4796" t="s">
        <v>35</v>
      </c>
      <c r="D4796">
        <v>0</v>
      </c>
      <c r="F4796">
        <v>1</v>
      </c>
      <c r="G4796">
        <v>99.25</v>
      </c>
      <c r="H4796">
        <f t="shared" si="1185"/>
        <v>1</v>
      </c>
      <c r="I4796">
        <f t="shared" si="1186"/>
        <v>0</v>
      </c>
      <c r="J4796">
        <f t="shared" si="1187"/>
        <v>0</v>
      </c>
      <c r="K4796">
        <f t="shared" si="1188"/>
        <v>1</v>
      </c>
      <c r="L4796">
        <f t="shared" si="1189"/>
        <v>0</v>
      </c>
      <c r="M4796">
        <f t="shared" si="1190"/>
        <v>0</v>
      </c>
      <c r="N4796">
        <f t="shared" si="1191"/>
        <v>1</v>
      </c>
      <c r="O4796">
        <f t="shared" si="1192"/>
        <v>0</v>
      </c>
      <c r="P4796">
        <v>49</v>
      </c>
      <c r="Q4796">
        <f t="shared" si="1193"/>
        <v>0</v>
      </c>
      <c r="R4796">
        <f t="shared" si="1194"/>
        <v>0</v>
      </c>
      <c r="S4796">
        <f t="shared" si="1195"/>
        <v>1</v>
      </c>
      <c r="T4796">
        <f t="shared" si="1196"/>
        <v>0</v>
      </c>
      <c r="U4796">
        <v>0</v>
      </c>
      <c r="V4796">
        <f t="shared" si="1197"/>
        <v>0.14104480064257399</v>
      </c>
      <c r="W4796">
        <f t="shared" si="1198"/>
        <v>0.53520286009470996</v>
      </c>
      <c r="X4796">
        <f t="shared" si="1199"/>
        <v>1.989363578830344E-2</v>
      </c>
      <c r="Y4796">
        <f t="shared" si="1200"/>
        <v>0</v>
      </c>
      <c r="Z4796" t="s">
        <v>4828</v>
      </c>
    </row>
    <row r="4797" spans="1:26" x14ac:dyDescent="0.25">
      <c r="A4797" t="s">
        <v>26</v>
      </c>
      <c r="B4797" t="s">
        <v>30</v>
      </c>
      <c r="C4797" t="s">
        <v>23</v>
      </c>
      <c r="D4797">
        <v>0</v>
      </c>
      <c r="F4797">
        <v>1</v>
      </c>
      <c r="G4797">
        <v>19.350000000000001</v>
      </c>
      <c r="H4797">
        <f t="shared" si="1185"/>
        <v>1</v>
      </c>
      <c r="I4797">
        <f t="shared" si="1186"/>
        <v>0</v>
      </c>
      <c r="J4797">
        <f t="shared" si="1187"/>
        <v>0</v>
      </c>
      <c r="K4797">
        <f t="shared" si="1188"/>
        <v>0</v>
      </c>
      <c r="L4797">
        <f t="shared" si="1189"/>
        <v>1</v>
      </c>
      <c r="M4797">
        <f t="shared" si="1190"/>
        <v>1</v>
      </c>
      <c r="N4797">
        <f t="shared" si="1191"/>
        <v>0</v>
      </c>
      <c r="O4797">
        <f t="shared" si="1192"/>
        <v>0</v>
      </c>
      <c r="P4797">
        <v>2</v>
      </c>
      <c r="Q4797">
        <f t="shared" si="1193"/>
        <v>0</v>
      </c>
      <c r="R4797">
        <f t="shared" si="1194"/>
        <v>1</v>
      </c>
      <c r="S4797">
        <f t="shared" si="1195"/>
        <v>0</v>
      </c>
      <c r="T4797">
        <f t="shared" si="1196"/>
        <v>0</v>
      </c>
      <c r="U4797">
        <v>0</v>
      </c>
      <c r="V4797">
        <f t="shared" si="1197"/>
        <v>0.25920291249313993</v>
      </c>
      <c r="W4797">
        <f t="shared" si="1198"/>
        <v>0.564440339953311</v>
      </c>
      <c r="X4797">
        <f t="shared" si="1199"/>
        <v>6.7186149844926352E-2</v>
      </c>
      <c r="Y4797">
        <f t="shared" si="1200"/>
        <v>0</v>
      </c>
      <c r="Z4797" t="s">
        <v>4829</v>
      </c>
    </row>
    <row r="4798" spans="1:26" x14ac:dyDescent="0.25">
      <c r="A4798" t="s">
        <v>29</v>
      </c>
      <c r="B4798" t="s">
        <v>33</v>
      </c>
      <c r="C4798" t="s">
        <v>23</v>
      </c>
      <c r="D4798">
        <v>0</v>
      </c>
      <c r="F4798">
        <v>1</v>
      </c>
      <c r="G4798">
        <v>20.8</v>
      </c>
      <c r="H4798">
        <f t="shared" si="1185"/>
        <v>1</v>
      </c>
      <c r="I4798">
        <f t="shared" si="1186"/>
        <v>0</v>
      </c>
      <c r="J4798">
        <f t="shared" si="1187"/>
        <v>0</v>
      </c>
      <c r="K4798">
        <f t="shared" si="1188"/>
        <v>0</v>
      </c>
      <c r="L4798">
        <f t="shared" si="1189"/>
        <v>1</v>
      </c>
      <c r="M4798">
        <f t="shared" si="1190"/>
        <v>0</v>
      </c>
      <c r="N4798">
        <f t="shared" si="1191"/>
        <v>1</v>
      </c>
      <c r="O4798">
        <f t="shared" si="1192"/>
        <v>0</v>
      </c>
      <c r="P4798">
        <v>53</v>
      </c>
      <c r="Q4798">
        <f t="shared" si="1193"/>
        <v>0</v>
      </c>
      <c r="R4798">
        <f t="shared" si="1194"/>
        <v>0</v>
      </c>
      <c r="S4798">
        <f t="shared" si="1195"/>
        <v>0</v>
      </c>
      <c r="T4798">
        <f t="shared" si="1196"/>
        <v>1</v>
      </c>
      <c r="U4798">
        <v>1</v>
      </c>
      <c r="V4798">
        <f t="shared" si="1197"/>
        <v>-5.1281364386068784E-3</v>
      </c>
      <c r="W4798">
        <f t="shared" si="1198"/>
        <v>0.49871796869989549</v>
      </c>
      <c r="X4798">
        <f t="shared" si="1199"/>
        <v>1.0102825706605467</v>
      </c>
      <c r="Y4798">
        <f t="shared" si="1200"/>
        <v>0</v>
      </c>
      <c r="Z4798" t="s">
        <v>4830</v>
      </c>
    </row>
    <row r="4799" spans="1:26" x14ac:dyDescent="0.25">
      <c r="A4799" t="s">
        <v>29</v>
      </c>
      <c r="B4799" t="s">
        <v>27</v>
      </c>
      <c r="C4799" t="s">
        <v>35</v>
      </c>
      <c r="D4799">
        <v>0</v>
      </c>
      <c r="F4799">
        <v>1</v>
      </c>
      <c r="G4799">
        <v>94.75</v>
      </c>
      <c r="H4799">
        <f t="shared" si="1185"/>
        <v>1</v>
      </c>
      <c r="I4799">
        <f t="shared" si="1186"/>
        <v>0</v>
      </c>
      <c r="J4799">
        <f t="shared" si="1187"/>
        <v>0</v>
      </c>
      <c r="K4799">
        <f t="shared" si="1188"/>
        <v>1</v>
      </c>
      <c r="L4799">
        <f t="shared" si="1189"/>
        <v>0</v>
      </c>
      <c r="M4799">
        <f t="shared" si="1190"/>
        <v>0</v>
      </c>
      <c r="N4799">
        <f t="shared" si="1191"/>
        <v>1</v>
      </c>
      <c r="O4799">
        <f t="shared" si="1192"/>
        <v>0</v>
      </c>
      <c r="P4799">
        <v>55</v>
      </c>
      <c r="Q4799">
        <f t="shared" si="1193"/>
        <v>1</v>
      </c>
      <c r="R4799">
        <f t="shared" si="1194"/>
        <v>0</v>
      </c>
      <c r="S4799">
        <f t="shared" si="1195"/>
        <v>0</v>
      </c>
      <c r="T4799">
        <f t="shared" si="1196"/>
        <v>0</v>
      </c>
      <c r="U4799">
        <v>0</v>
      </c>
      <c r="V4799">
        <f t="shared" si="1197"/>
        <v>0.27566056428208052</v>
      </c>
      <c r="W4799">
        <f t="shared" si="1198"/>
        <v>0.56848203396643071</v>
      </c>
      <c r="X4799">
        <f t="shared" si="1199"/>
        <v>7.5988746700315052E-2</v>
      </c>
      <c r="Y4799">
        <f t="shared" si="1200"/>
        <v>0</v>
      </c>
      <c r="Z4799" t="s">
        <v>4831</v>
      </c>
    </row>
    <row r="4800" spans="1:26" x14ac:dyDescent="0.25">
      <c r="A4800" t="s">
        <v>45</v>
      </c>
      <c r="B4800" t="s">
        <v>38</v>
      </c>
      <c r="C4800" t="s">
        <v>35</v>
      </c>
      <c r="D4800">
        <v>0</v>
      </c>
      <c r="F4800">
        <v>1</v>
      </c>
      <c r="G4800">
        <v>114.05</v>
      </c>
      <c r="H4800">
        <f t="shared" si="1185"/>
        <v>1</v>
      </c>
      <c r="I4800">
        <f t="shared" si="1186"/>
        <v>0</v>
      </c>
      <c r="J4800">
        <f t="shared" si="1187"/>
        <v>0</v>
      </c>
      <c r="K4800">
        <f t="shared" si="1188"/>
        <v>1</v>
      </c>
      <c r="L4800">
        <f t="shared" si="1189"/>
        <v>0</v>
      </c>
      <c r="M4800">
        <f t="shared" si="1190"/>
        <v>0</v>
      </c>
      <c r="N4800">
        <f t="shared" si="1191"/>
        <v>0</v>
      </c>
      <c r="O4800">
        <f t="shared" si="1192"/>
        <v>1</v>
      </c>
      <c r="P4800">
        <v>72</v>
      </c>
      <c r="Q4800">
        <f t="shared" si="1193"/>
        <v>0</v>
      </c>
      <c r="R4800">
        <f t="shared" si="1194"/>
        <v>0</v>
      </c>
      <c r="S4800">
        <f t="shared" si="1195"/>
        <v>1</v>
      </c>
      <c r="T4800">
        <f t="shared" si="1196"/>
        <v>0</v>
      </c>
      <c r="U4800">
        <v>0</v>
      </c>
      <c r="V4800">
        <f t="shared" si="1197"/>
        <v>0.12273938307786425</v>
      </c>
      <c r="W4800">
        <f t="shared" si="1198"/>
        <v>0.53064638155990329</v>
      </c>
      <c r="X4800">
        <f t="shared" si="1199"/>
        <v>1.5064956158334709E-2</v>
      </c>
      <c r="Y4800">
        <f t="shared" si="1200"/>
        <v>0</v>
      </c>
      <c r="Z4800" t="s">
        <v>4832</v>
      </c>
    </row>
    <row r="4801" spans="1:26" x14ac:dyDescent="0.25">
      <c r="A4801" t="s">
        <v>26</v>
      </c>
      <c r="B4801" t="s">
        <v>33</v>
      </c>
      <c r="C4801" t="s">
        <v>35</v>
      </c>
      <c r="D4801">
        <v>1</v>
      </c>
      <c r="F4801">
        <v>1</v>
      </c>
      <c r="G4801">
        <v>74.900000000000006</v>
      </c>
      <c r="H4801">
        <f t="shared" si="1185"/>
        <v>0</v>
      </c>
      <c r="I4801">
        <f t="shared" si="1186"/>
        <v>1</v>
      </c>
      <c r="J4801">
        <f t="shared" si="1187"/>
        <v>0</v>
      </c>
      <c r="K4801">
        <f t="shared" si="1188"/>
        <v>1</v>
      </c>
      <c r="L4801">
        <f t="shared" si="1189"/>
        <v>0</v>
      </c>
      <c r="M4801">
        <f t="shared" si="1190"/>
        <v>1</v>
      </c>
      <c r="N4801">
        <f t="shared" si="1191"/>
        <v>0</v>
      </c>
      <c r="O4801">
        <f t="shared" si="1192"/>
        <v>0</v>
      </c>
      <c r="P4801">
        <v>36</v>
      </c>
      <c r="Q4801">
        <f t="shared" si="1193"/>
        <v>0</v>
      </c>
      <c r="R4801">
        <f t="shared" si="1194"/>
        <v>0</v>
      </c>
      <c r="S4801">
        <f t="shared" si="1195"/>
        <v>0</v>
      </c>
      <c r="T4801">
        <f t="shared" si="1196"/>
        <v>1</v>
      </c>
      <c r="U4801">
        <v>0</v>
      </c>
      <c r="V4801">
        <f t="shared" si="1197"/>
        <v>0.37453664987584756</v>
      </c>
      <c r="W4801">
        <f t="shared" si="1198"/>
        <v>0.59255473645521151</v>
      </c>
      <c r="X4801">
        <f t="shared" si="1199"/>
        <v>0.14027770210022322</v>
      </c>
      <c r="Y4801">
        <f t="shared" si="1200"/>
        <v>1</v>
      </c>
      <c r="Z4801" t="s">
        <v>4833</v>
      </c>
    </row>
    <row r="4802" spans="1:26" x14ac:dyDescent="0.25">
      <c r="A4802" t="s">
        <v>26</v>
      </c>
      <c r="B4802" t="s">
        <v>33</v>
      </c>
      <c r="C4802" t="s">
        <v>23</v>
      </c>
      <c r="D4802">
        <v>0</v>
      </c>
      <c r="F4802">
        <v>1</v>
      </c>
      <c r="G4802">
        <v>19.8</v>
      </c>
      <c r="H4802">
        <f t="shared" si="1185"/>
        <v>1</v>
      </c>
      <c r="I4802">
        <f t="shared" si="1186"/>
        <v>0</v>
      </c>
      <c r="J4802">
        <f t="shared" si="1187"/>
        <v>0</v>
      </c>
      <c r="K4802">
        <f t="shared" si="1188"/>
        <v>0</v>
      </c>
      <c r="L4802">
        <f t="shared" si="1189"/>
        <v>1</v>
      </c>
      <c r="M4802">
        <f t="shared" si="1190"/>
        <v>1</v>
      </c>
      <c r="N4802">
        <f t="shared" si="1191"/>
        <v>0</v>
      </c>
      <c r="O4802">
        <f t="shared" si="1192"/>
        <v>0</v>
      </c>
      <c r="P4802">
        <v>10</v>
      </c>
      <c r="Q4802">
        <f t="shared" si="1193"/>
        <v>0</v>
      </c>
      <c r="R4802">
        <f t="shared" si="1194"/>
        <v>0</v>
      </c>
      <c r="S4802">
        <f t="shared" si="1195"/>
        <v>0</v>
      </c>
      <c r="T4802">
        <f t="shared" si="1196"/>
        <v>1</v>
      </c>
      <c r="U4802">
        <v>0</v>
      </c>
      <c r="V4802">
        <f t="shared" si="1197"/>
        <v>0.27845910579407829</v>
      </c>
      <c r="W4802">
        <f t="shared" si="1198"/>
        <v>0.56916841278295771</v>
      </c>
      <c r="X4802">
        <f t="shared" si="1199"/>
        <v>7.7539473599637684E-2</v>
      </c>
      <c r="Y4802">
        <f t="shared" si="1200"/>
        <v>0</v>
      </c>
      <c r="Z4802" t="s">
        <v>4834</v>
      </c>
    </row>
    <row r="4803" spans="1:26" x14ac:dyDescent="0.25">
      <c r="A4803" t="s">
        <v>26</v>
      </c>
      <c r="B4803" t="s">
        <v>27</v>
      </c>
      <c r="C4803" t="s">
        <v>35</v>
      </c>
      <c r="D4803">
        <v>1</v>
      </c>
      <c r="F4803">
        <v>1</v>
      </c>
      <c r="G4803">
        <v>94</v>
      </c>
      <c r="H4803">
        <f t="shared" ref="H4803:H4866" si="1201">IF(D4803:D11845=0,1,0)</f>
        <v>0</v>
      </c>
      <c r="I4803">
        <f t="shared" ref="I4803:I4866" si="1202">IF(D4803:D11845=1,1,0)</f>
        <v>1</v>
      </c>
      <c r="J4803">
        <f t="shared" ref="J4803:J4866" si="1203">IF(C4803:C11845="DSL",1,0)</f>
        <v>0</v>
      </c>
      <c r="K4803">
        <f t="shared" ref="K4803:K4866" si="1204">IF(C4803:C11845="Fiber optic",1,0)</f>
        <v>1</v>
      </c>
      <c r="L4803">
        <f t="shared" ref="L4803:L4866" si="1205">IF(C4803:C11845="No",1,0)</f>
        <v>0</v>
      </c>
      <c r="M4803">
        <f t="shared" ref="M4803:M4866" si="1206">IF(A4803:A11845="Month-to-month",1,0)</f>
        <v>1</v>
      </c>
      <c r="N4803">
        <f t="shared" ref="N4803:N4866" si="1207">IF(A4803:A11845="ONE YEAR",1,0)</f>
        <v>0</v>
      </c>
      <c r="O4803">
        <f t="shared" ref="O4803:O4866" si="1208">IF(A4803:A11845="two year",1,0)</f>
        <v>0</v>
      </c>
      <c r="P4803">
        <v>1</v>
      </c>
      <c r="Q4803">
        <f t="shared" ref="Q4803:Q4866" si="1209">IF(B4803:B11845="Electronic check",1,0)</f>
        <v>1</v>
      </c>
      <c r="R4803">
        <f t="shared" ref="R4803:R4866" si="1210">IF(B4803:B11845="Mailed check",1,0)</f>
        <v>0</v>
      </c>
      <c r="S4803">
        <f t="shared" ref="S4803:S4866" si="1211">IF(B4803:B11845="Credit card (automatic)",1,0)</f>
        <v>0</v>
      </c>
      <c r="T4803">
        <f t="shared" ref="T4803:T4866" si="1212">IF(B4803:B11845="Bank transfer (automatic)",1,0)</f>
        <v>0</v>
      </c>
      <c r="U4803">
        <v>1</v>
      </c>
      <c r="V4803">
        <f t="shared" si="1197"/>
        <v>0.54108295200297407</v>
      </c>
      <c r="W4803">
        <f t="shared" si="1198"/>
        <v>0.63206430399217839</v>
      </c>
      <c r="X4803">
        <f t="shared" si="1199"/>
        <v>0.2106048569423046</v>
      </c>
      <c r="Y4803">
        <f t="shared" si="1200"/>
        <v>1</v>
      </c>
      <c r="Z4803" t="s">
        <v>4835</v>
      </c>
    </row>
    <row r="4804" spans="1:26" x14ac:dyDescent="0.25">
      <c r="A4804" t="s">
        <v>45</v>
      </c>
      <c r="B4804" t="s">
        <v>33</v>
      </c>
      <c r="C4804" t="s">
        <v>25</v>
      </c>
      <c r="D4804">
        <v>0</v>
      </c>
      <c r="F4804">
        <v>1</v>
      </c>
      <c r="G4804">
        <v>80.849999999999994</v>
      </c>
      <c r="H4804">
        <f t="shared" si="1201"/>
        <v>1</v>
      </c>
      <c r="I4804">
        <f t="shared" si="1202"/>
        <v>0</v>
      </c>
      <c r="J4804">
        <f t="shared" si="1203"/>
        <v>1</v>
      </c>
      <c r="K4804">
        <f t="shared" si="1204"/>
        <v>0</v>
      </c>
      <c r="L4804">
        <f t="shared" si="1205"/>
        <v>0</v>
      </c>
      <c r="M4804">
        <f t="shared" si="1206"/>
        <v>0</v>
      </c>
      <c r="N4804">
        <f t="shared" si="1207"/>
        <v>0</v>
      </c>
      <c r="O4804">
        <f t="shared" si="1208"/>
        <v>1</v>
      </c>
      <c r="P4804">
        <v>72</v>
      </c>
      <c r="Q4804">
        <f t="shared" si="1209"/>
        <v>0</v>
      </c>
      <c r="R4804">
        <f t="shared" si="1210"/>
        <v>0</v>
      </c>
      <c r="S4804">
        <f t="shared" si="1211"/>
        <v>0</v>
      </c>
      <c r="T4804">
        <f t="shared" si="1212"/>
        <v>1</v>
      </c>
      <c r="U4804">
        <v>0</v>
      </c>
      <c r="V4804">
        <f t="shared" ref="V4804:V4867" si="1213">G4804*$G$2+H4805*$H$2+K4805*$K$2+M4804*$M$2+O4804*$O$2+Q4804*$Q$2+L4804*$L$2</f>
        <v>5.2424124998989324E-2</v>
      </c>
      <c r="W4804">
        <f t="shared" ref="W4804:W4867" si="1214">1/ (1+EXP(-V4804))</f>
        <v>0.51310303047777939</v>
      </c>
      <c r="X4804">
        <f t="shared" ref="X4804:X4867" si="1215">(U4804-V4804)^2</f>
        <v>2.7482888819096575E-3</v>
      </c>
      <c r="Y4804">
        <f t="shared" ref="Y4804:Y4867" si="1216">IF(W4804&gt;=0.58,1,0)</f>
        <v>0</v>
      </c>
      <c r="Z4804" t="s">
        <v>4836</v>
      </c>
    </row>
    <row r="4805" spans="1:26" x14ac:dyDescent="0.25">
      <c r="A4805" t="s">
        <v>26</v>
      </c>
      <c r="B4805" t="s">
        <v>33</v>
      </c>
      <c r="C4805" t="s">
        <v>25</v>
      </c>
      <c r="D4805">
        <v>0</v>
      </c>
      <c r="F4805">
        <v>1</v>
      </c>
      <c r="G4805">
        <v>54.65</v>
      </c>
      <c r="H4805">
        <f t="shared" si="1201"/>
        <v>1</v>
      </c>
      <c r="I4805">
        <f t="shared" si="1202"/>
        <v>0</v>
      </c>
      <c r="J4805">
        <f t="shared" si="1203"/>
        <v>1</v>
      </c>
      <c r="K4805">
        <f t="shared" si="1204"/>
        <v>0</v>
      </c>
      <c r="L4805">
        <f t="shared" si="1205"/>
        <v>0</v>
      </c>
      <c r="M4805">
        <f t="shared" si="1206"/>
        <v>1</v>
      </c>
      <c r="N4805">
        <f t="shared" si="1207"/>
        <v>0</v>
      </c>
      <c r="O4805">
        <f t="shared" si="1208"/>
        <v>0</v>
      </c>
      <c r="P4805">
        <v>28</v>
      </c>
      <c r="Q4805">
        <f t="shared" si="1209"/>
        <v>0</v>
      </c>
      <c r="R4805">
        <f t="shared" si="1210"/>
        <v>0</v>
      </c>
      <c r="S4805">
        <f t="shared" si="1211"/>
        <v>0</v>
      </c>
      <c r="T4805">
        <f t="shared" si="1212"/>
        <v>1</v>
      </c>
      <c r="U4805">
        <v>0</v>
      </c>
      <c r="V4805">
        <f t="shared" si="1213"/>
        <v>0.34782894702200129</v>
      </c>
      <c r="W4805">
        <f t="shared" si="1214"/>
        <v>0.58609100540968151</v>
      </c>
      <c r="X4805">
        <f t="shared" si="1215"/>
        <v>0.12098497638643418</v>
      </c>
      <c r="Y4805">
        <f t="shared" si="1216"/>
        <v>1</v>
      </c>
      <c r="Z4805" t="s">
        <v>4837</v>
      </c>
    </row>
    <row r="4806" spans="1:26" x14ac:dyDescent="0.25">
      <c r="A4806" t="s">
        <v>26</v>
      </c>
      <c r="B4806" t="s">
        <v>33</v>
      </c>
      <c r="C4806" t="s">
        <v>35</v>
      </c>
      <c r="D4806">
        <v>0</v>
      </c>
      <c r="F4806">
        <v>1</v>
      </c>
      <c r="G4806">
        <v>91.7</v>
      </c>
      <c r="H4806">
        <f t="shared" si="1201"/>
        <v>1</v>
      </c>
      <c r="I4806">
        <f t="shared" si="1202"/>
        <v>0</v>
      </c>
      <c r="J4806">
        <f t="shared" si="1203"/>
        <v>0</v>
      </c>
      <c r="K4806">
        <f t="shared" si="1204"/>
        <v>1</v>
      </c>
      <c r="L4806">
        <f t="shared" si="1205"/>
        <v>0</v>
      </c>
      <c r="M4806">
        <f t="shared" si="1206"/>
        <v>1</v>
      </c>
      <c r="N4806">
        <f t="shared" si="1207"/>
        <v>0</v>
      </c>
      <c r="O4806">
        <f t="shared" si="1208"/>
        <v>0</v>
      </c>
      <c r="P4806">
        <v>38</v>
      </c>
      <c r="Q4806">
        <f t="shared" si="1209"/>
        <v>0</v>
      </c>
      <c r="R4806">
        <f t="shared" si="1210"/>
        <v>0</v>
      </c>
      <c r="S4806">
        <f t="shared" si="1211"/>
        <v>0</v>
      </c>
      <c r="T4806">
        <f t="shared" si="1212"/>
        <v>1</v>
      </c>
      <c r="U4806">
        <v>0</v>
      </c>
      <c r="V4806">
        <f t="shared" si="1213"/>
        <v>0.40559195007612492</v>
      </c>
      <c r="W4806">
        <f t="shared" si="1214"/>
        <v>0.60003044168614139</v>
      </c>
      <c r="X4806">
        <f t="shared" si="1215"/>
        <v>0.1645048299665538</v>
      </c>
      <c r="Y4806">
        <f t="shared" si="1216"/>
        <v>1</v>
      </c>
      <c r="Z4806" t="s">
        <v>4838</v>
      </c>
    </row>
    <row r="4807" spans="1:26" x14ac:dyDescent="0.25">
      <c r="A4807" t="s">
        <v>29</v>
      </c>
      <c r="B4807" t="s">
        <v>27</v>
      </c>
      <c r="C4807" t="s">
        <v>35</v>
      </c>
      <c r="D4807">
        <v>0</v>
      </c>
      <c r="F4807">
        <v>1</v>
      </c>
      <c r="G4807">
        <v>118.6</v>
      </c>
      <c r="H4807">
        <f t="shared" si="1201"/>
        <v>1</v>
      </c>
      <c r="I4807">
        <f t="shared" si="1202"/>
        <v>0</v>
      </c>
      <c r="J4807">
        <f t="shared" si="1203"/>
        <v>0</v>
      </c>
      <c r="K4807">
        <f t="shared" si="1204"/>
        <v>1</v>
      </c>
      <c r="L4807">
        <f t="shared" si="1205"/>
        <v>0</v>
      </c>
      <c r="M4807">
        <f t="shared" si="1206"/>
        <v>0</v>
      </c>
      <c r="N4807">
        <f t="shared" si="1207"/>
        <v>1</v>
      </c>
      <c r="O4807">
        <f t="shared" si="1208"/>
        <v>0</v>
      </c>
      <c r="P4807">
        <v>61</v>
      </c>
      <c r="Q4807">
        <f t="shared" si="1209"/>
        <v>1</v>
      </c>
      <c r="R4807">
        <f t="shared" si="1210"/>
        <v>0</v>
      </c>
      <c r="S4807">
        <f t="shared" si="1211"/>
        <v>0</v>
      </c>
      <c r="T4807">
        <f t="shared" si="1212"/>
        <v>0</v>
      </c>
      <c r="U4807">
        <v>0</v>
      </c>
      <c r="V4807">
        <f t="shared" si="1213"/>
        <v>0.3079808666229672</v>
      </c>
      <c r="W4807">
        <f t="shared" si="1214"/>
        <v>0.57639233722368044</v>
      </c>
      <c r="X4807">
        <f t="shared" si="1215"/>
        <v>9.485221420583391E-2</v>
      </c>
      <c r="Y4807">
        <f t="shared" si="1216"/>
        <v>0</v>
      </c>
      <c r="Z4807" t="s">
        <v>4839</v>
      </c>
    </row>
    <row r="4808" spans="1:26" x14ac:dyDescent="0.25">
      <c r="A4808" t="s">
        <v>45</v>
      </c>
      <c r="B4808" t="s">
        <v>30</v>
      </c>
      <c r="C4808" t="s">
        <v>23</v>
      </c>
      <c r="D4808">
        <v>0</v>
      </c>
      <c r="F4808">
        <v>1</v>
      </c>
      <c r="G4808">
        <v>24.55</v>
      </c>
      <c r="H4808">
        <f t="shared" si="1201"/>
        <v>1</v>
      </c>
      <c r="I4808">
        <f t="shared" si="1202"/>
        <v>0</v>
      </c>
      <c r="J4808">
        <f t="shared" si="1203"/>
        <v>0</v>
      </c>
      <c r="K4808">
        <f t="shared" si="1204"/>
        <v>0</v>
      </c>
      <c r="L4808">
        <f t="shared" si="1205"/>
        <v>1</v>
      </c>
      <c r="M4808">
        <f t="shared" si="1206"/>
        <v>0</v>
      </c>
      <c r="N4808">
        <f t="shared" si="1207"/>
        <v>0</v>
      </c>
      <c r="O4808">
        <f t="shared" si="1208"/>
        <v>1</v>
      </c>
      <c r="P4808">
        <v>52</v>
      </c>
      <c r="Q4808">
        <f t="shared" si="1209"/>
        <v>0</v>
      </c>
      <c r="R4808">
        <f t="shared" si="1210"/>
        <v>1</v>
      </c>
      <c r="S4808">
        <f t="shared" si="1211"/>
        <v>0</v>
      </c>
      <c r="T4808">
        <f t="shared" si="1212"/>
        <v>0</v>
      </c>
      <c r="U4808">
        <v>0</v>
      </c>
      <c r="V4808">
        <f t="shared" si="1213"/>
        <v>-6.4078903943518367E-2</v>
      </c>
      <c r="W4808">
        <f t="shared" si="1214"/>
        <v>0.483985753321926</v>
      </c>
      <c r="X4808">
        <f t="shared" si="1215"/>
        <v>4.1061059306026536E-3</v>
      </c>
      <c r="Y4808">
        <f t="shared" si="1216"/>
        <v>0</v>
      </c>
      <c r="Z4808" t="s">
        <v>4840</v>
      </c>
    </row>
    <row r="4809" spans="1:26" x14ac:dyDescent="0.25">
      <c r="A4809" t="s">
        <v>29</v>
      </c>
      <c r="B4809" t="s">
        <v>30</v>
      </c>
      <c r="C4809" t="s">
        <v>23</v>
      </c>
      <c r="D4809">
        <v>0</v>
      </c>
      <c r="F4809">
        <v>1</v>
      </c>
      <c r="G4809">
        <v>19.45</v>
      </c>
      <c r="H4809">
        <f t="shared" si="1201"/>
        <v>1</v>
      </c>
      <c r="I4809">
        <f t="shared" si="1202"/>
        <v>0</v>
      </c>
      <c r="J4809">
        <f t="shared" si="1203"/>
        <v>0</v>
      </c>
      <c r="K4809">
        <f t="shared" si="1204"/>
        <v>0</v>
      </c>
      <c r="L4809">
        <f t="shared" si="1205"/>
        <v>1</v>
      </c>
      <c r="M4809">
        <f t="shared" si="1206"/>
        <v>0</v>
      </c>
      <c r="N4809">
        <f t="shared" si="1207"/>
        <v>1</v>
      </c>
      <c r="O4809">
        <f t="shared" si="1208"/>
        <v>0</v>
      </c>
      <c r="P4809">
        <v>67</v>
      </c>
      <c r="Q4809">
        <f t="shared" si="1209"/>
        <v>0</v>
      </c>
      <c r="R4809">
        <f t="shared" si="1210"/>
        <v>1</v>
      </c>
      <c r="S4809">
        <f t="shared" si="1211"/>
        <v>0</v>
      </c>
      <c r="T4809">
        <f t="shared" si="1212"/>
        <v>0</v>
      </c>
      <c r="U4809">
        <v>0</v>
      </c>
      <c r="V4809">
        <f t="shared" si="1213"/>
        <v>-7.232861246247016E-3</v>
      </c>
      <c r="W4809">
        <f t="shared" si="1214"/>
        <v>0.49819179257135404</v>
      </c>
      <c r="X4809">
        <f t="shared" si="1215"/>
        <v>5.2314281807461936E-5</v>
      </c>
      <c r="Y4809">
        <f t="shared" si="1216"/>
        <v>0</v>
      </c>
      <c r="Z4809" t="s">
        <v>4841</v>
      </c>
    </row>
    <row r="4810" spans="1:26" x14ac:dyDescent="0.25">
      <c r="A4810" t="s">
        <v>45</v>
      </c>
      <c r="B4810" t="s">
        <v>38</v>
      </c>
      <c r="C4810" t="s">
        <v>35</v>
      </c>
      <c r="D4810">
        <v>0</v>
      </c>
      <c r="F4810">
        <v>1</v>
      </c>
      <c r="G4810">
        <v>116.15</v>
      </c>
      <c r="H4810">
        <f t="shared" si="1201"/>
        <v>1</v>
      </c>
      <c r="I4810">
        <f t="shared" si="1202"/>
        <v>0</v>
      </c>
      <c r="J4810">
        <f t="shared" si="1203"/>
        <v>0</v>
      </c>
      <c r="K4810">
        <f t="shared" si="1204"/>
        <v>1</v>
      </c>
      <c r="L4810">
        <f t="shared" si="1205"/>
        <v>0</v>
      </c>
      <c r="M4810">
        <f t="shared" si="1206"/>
        <v>0</v>
      </c>
      <c r="N4810">
        <f t="shared" si="1207"/>
        <v>0</v>
      </c>
      <c r="O4810">
        <f t="shared" si="1208"/>
        <v>1</v>
      </c>
      <c r="P4810">
        <v>34</v>
      </c>
      <c r="Q4810">
        <f t="shared" si="1209"/>
        <v>0</v>
      </c>
      <c r="R4810">
        <f t="shared" si="1210"/>
        <v>0</v>
      </c>
      <c r="S4810">
        <f t="shared" si="1211"/>
        <v>1</v>
      </c>
      <c r="T4810">
        <f t="shared" si="1212"/>
        <v>0</v>
      </c>
      <c r="U4810">
        <v>0</v>
      </c>
      <c r="V4810">
        <f t="shared" si="1213"/>
        <v>0.1074587810802462</v>
      </c>
      <c r="W4810">
        <f t="shared" si="1214"/>
        <v>0.52683887366156845</v>
      </c>
      <c r="X4810">
        <f t="shared" si="1215"/>
        <v>1.154738963125228E-2</v>
      </c>
      <c r="Y4810">
        <f t="shared" si="1216"/>
        <v>0</v>
      </c>
      <c r="Z4810" t="s">
        <v>4842</v>
      </c>
    </row>
    <row r="4811" spans="1:26" x14ac:dyDescent="0.25">
      <c r="A4811" t="s">
        <v>45</v>
      </c>
      <c r="B4811" t="s">
        <v>27</v>
      </c>
      <c r="C4811" t="s">
        <v>25</v>
      </c>
      <c r="D4811">
        <v>0</v>
      </c>
      <c r="F4811">
        <v>1</v>
      </c>
      <c r="G4811">
        <v>80.599999999999994</v>
      </c>
      <c r="H4811">
        <f t="shared" si="1201"/>
        <v>1</v>
      </c>
      <c r="I4811">
        <f t="shared" si="1202"/>
        <v>0</v>
      </c>
      <c r="J4811">
        <f t="shared" si="1203"/>
        <v>1</v>
      </c>
      <c r="K4811">
        <f t="shared" si="1204"/>
        <v>0</v>
      </c>
      <c r="L4811">
        <f t="shared" si="1205"/>
        <v>0</v>
      </c>
      <c r="M4811">
        <f t="shared" si="1206"/>
        <v>0</v>
      </c>
      <c r="N4811">
        <f t="shared" si="1207"/>
        <v>0</v>
      </c>
      <c r="O4811">
        <f t="shared" si="1208"/>
        <v>1</v>
      </c>
      <c r="P4811">
        <v>54</v>
      </c>
      <c r="Q4811">
        <f t="shared" si="1209"/>
        <v>1</v>
      </c>
      <c r="R4811">
        <f t="shared" si="1210"/>
        <v>0</v>
      </c>
      <c r="S4811">
        <f t="shared" si="1211"/>
        <v>0</v>
      </c>
      <c r="T4811">
        <f t="shared" si="1212"/>
        <v>0</v>
      </c>
      <c r="U4811">
        <v>0</v>
      </c>
      <c r="V4811">
        <f t="shared" si="1213"/>
        <v>0.18880270488327391</v>
      </c>
      <c r="W4811">
        <f t="shared" si="1214"/>
        <v>0.54706096280511318</v>
      </c>
      <c r="X4811">
        <f t="shared" si="1215"/>
        <v>3.5646461371240626E-2</v>
      </c>
      <c r="Y4811">
        <f t="shared" si="1216"/>
        <v>0</v>
      </c>
      <c r="Z4811" t="s">
        <v>4843</v>
      </c>
    </row>
    <row r="4812" spans="1:26" x14ac:dyDescent="0.25">
      <c r="A4812" t="s">
        <v>26</v>
      </c>
      <c r="B4812" t="s">
        <v>33</v>
      </c>
      <c r="C4812" t="s">
        <v>23</v>
      </c>
      <c r="D4812">
        <v>0</v>
      </c>
      <c r="F4812">
        <v>1</v>
      </c>
      <c r="G4812">
        <v>20.3</v>
      </c>
      <c r="H4812">
        <f t="shared" si="1201"/>
        <v>1</v>
      </c>
      <c r="I4812">
        <f t="shared" si="1202"/>
        <v>0</v>
      </c>
      <c r="J4812">
        <f t="shared" si="1203"/>
        <v>0</v>
      </c>
      <c r="K4812">
        <f t="shared" si="1204"/>
        <v>0</v>
      </c>
      <c r="L4812">
        <f t="shared" si="1205"/>
        <v>1</v>
      </c>
      <c r="M4812">
        <f t="shared" si="1206"/>
        <v>1</v>
      </c>
      <c r="N4812">
        <f t="shared" si="1207"/>
        <v>0</v>
      </c>
      <c r="O4812">
        <f t="shared" si="1208"/>
        <v>0</v>
      </c>
      <c r="P4812">
        <v>1</v>
      </c>
      <c r="Q4812">
        <f t="shared" si="1209"/>
        <v>0</v>
      </c>
      <c r="R4812">
        <f t="shared" si="1210"/>
        <v>0</v>
      </c>
      <c r="S4812">
        <f t="shared" si="1211"/>
        <v>0</v>
      </c>
      <c r="T4812">
        <f t="shared" si="1212"/>
        <v>1</v>
      </c>
      <c r="U4812">
        <v>0</v>
      </c>
      <c r="V4812">
        <f t="shared" si="1213"/>
        <v>0.27923863350061168</v>
      </c>
      <c r="W4812">
        <f t="shared" si="1214"/>
        <v>0.56935955492328139</v>
      </c>
      <c r="X4812">
        <f t="shared" si="1215"/>
        <v>7.7974214439288925E-2</v>
      </c>
      <c r="Y4812">
        <f t="shared" si="1216"/>
        <v>0</v>
      </c>
      <c r="Z4812" t="s">
        <v>4844</v>
      </c>
    </row>
    <row r="4813" spans="1:26" x14ac:dyDescent="0.25">
      <c r="A4813" t="s">
        <v>26</v>
      </c>
      <c r="B4813" t="s">
        <v>27</v>
      </c>
      <c r="C4813" t="s">
        <v>35</v>
      </c>
      <c r="D4813">
        <v>1</v>
      </c>
      <c r="F4813">
        <v>1</v>
      </c>
      <c r="G4813">
        <v>89.85</v>
      </c>
      <c r="H4813">
        <f t="shared" si="1201"/>
        <v>0</v>
      </c>
      <c r="I4813">
        <f t="shared" si="1202"/>
        <v>1</v>
      </c>
      <c r="J4813">
        <f t="shared" si="1203"/>
        <v>0</v>
      </c>
      <c r="K4813">
        <f t="shared" si="1204"/>
        <v>1</v>
      </c>
      <c r="L4813">
        <f t="shared" si="1205"/>
        <v>0</v>
      </c>
      <c r="M4813">
        <f t="shared" si="1206"/>
        <v>1</v>
      </c>
      <c r="N4813">
        <f t="shared" si="1207"/>
        <v>0</v>
      </c>
      <c r="O4813">
        <f t="shared" si="1208"/>
        <v>0</v>
      </c>
      <c r="P4813">
        <v>15</v>
      </c>
      <c r="Q4813">
        <f t="shared" si="1209"/>
        <v>1</v>
      </c>
      <c r="R4813">
        <f t="shared" si="1210"/>
        <v>0</v>
      </c>
      <c r="S4813">
        <f t="shared" si="1211"/>
        <v>0</v>
      </c>
      <c r="T4813">
        <f t="shared" si="1212"/>
        <v>0</v>
      </c>
      <c r="U4813">
        <v>1</v>
      </c>
      <c r="V4813">
        <f t="shared" si="1213"/>
        <v>0.53461287203874708</v>
      </c>
      <c r="W4813">
        <f t="shared" si="1214"/>
        <v>0.63055834700245195</v>
      </c>
      <c r="X4813">
        <f t="shared" si="1215"/>
        <v>0.21658517887202361</v>
      </c>
      <c r="Y4813">
        <f t="shared" si="1216"/>
        <v>1</v>
      </c>
      <c r="Z4813" t="s">
        <v>4845</v>
      </c>
    </row>
    <row r="4814" spans="1:26" x14ac:dyDescent="0.25">
      <c r="A4814" t="s">
        <v>26</v>
      </c>
      <c r="B4814" t="s">
        <v>30</v>
      </c>
      <c r="C4814" t="s">
        <v>25</v>
      </c>
      <c r="D4814">
        <v>0</v>
      </c>
      <c r="F4814">
        <v>1</v>
      </c>
      <c r="G4814">
        <v>46</v>
      </c>
      <c r="H4814">
        <f t="shared" si="1201"/>
        <v>1</v>
      </c>
      <c r="I4814">
        <f t="shared" si="1202"/>
        <v>0</v>
      </c>
      <c r="J4814">
        <f t="shared" si="1203"/>
        <v>1</v>
      </c>
      <c r="K4814">
        <f t="shared" si="1204"/>
        <v>0</v>
      </c>
      <c r="L4814">
        <f t="shared" si="1205"/>
        <v>0</v>
      </c>
      <c r="M4814">
        <f t="shared" si="1206"/>
        <v>1</v>
      </c>
      <c r="N4814">
        <f t="shared" si="1207"/>
        <v>0</v>
      </c>
      <c r="O4814">
        <f t="shared" si="1208"/>
        <v>0</v>
      </c>
      <c r="P4814">
        <v>4</v>
      </c>
      <c r="Q4814">
        <f t="shared" si="1209"/>
        <v>0</v>
      </c>
      <c r="R4814">
        <f t="shared" si="1210"/>
        <v>1</v>
      </c>
      <c r="S4814">
        <f t="shared" si="1211"/>
        <v>0</v>
      </c>
      <c r="T4814">
        <f t="shared" si="1212"/>
        <v>0</v>
      </c>
      <c r="U4814">
        <v>1</v>
      </c>
      <c r="V4814">
        <f t="shared" si="1213"/>
        <v>0.32947994843821804</v>
      </c>
      <c r="W4814">
        <f t="shared" si="1214"/>
        <v>0.58163283490822915</v>
      </c>
      <c r="X4814">
        <f t="shared" si="1215"/>
        <v>0.44959713954641473</v>
      </c>
      <c r="Y4814">
        <f t="shared" si="1216"/>
        <v>1</v>
      </c>
      <c r="Z4814" t="s">
        <v>4846</v>
      </c>
    </row>
    <row r="4815" spans="1:26" x14ac:dyDescent="0.25">
      <c r="A4815" t="s">
        <v>26</v>
      </c>
      <c r="B4815" t="s">
        <v>30</v>
      </c>
      <c r="C4815" t="s">
        <v>25</v>
      </c>
      <c r="D4815">
        <v>0</v>
      </c>
      <c r="F4815">
        <v>1</v>
      </c>
      <c r="G4815">
        <v>66.25</v>
      </c>
      <c r="H4815">
        <f t="shared" si="1201"/>
        <v>1</v>
      </c>
      <c r="I4815">
        <f t="shared" si="1202"/>
        <v>0</v>
      </c>
      <c r="J4815">
        <f t="shared" si="1203"/>
        <v>1</v>
      </c>
      <c r="K4815">
        <f t="shared" si="1204"/>
        <v>0</v>
      </c>
      <c r="L4815">
        <f t="shared" si="1205"/>
        <v>0</v>
      </c>
      <c r="M4815">
        <f t="shared" si="1206"/>
        <v>1</v>
      </c>
      <c r="N4815">
        <f t="shared" si="1207"/>
        <v>0</v>
      </c>
      <c r="O4815">
        <f t="shared" si="1208"/>
        <v>0</v>
      </c>
      <c r="P4815">
        <v>9</v>
      </c>
      <c r="Q4815">
        <f t="shared" si="1209"/>
        <v>0</v>
      </c>
      <c r="R4815">
        <f t="shared" si="1210"/>
        <v>1</v>
      </c>
      <c r="S4815">
        <f t="shared" si="1211"/>
        <v>0</v>
      </c>
      <c r="T4815">
        <f t="shared" si="1212"/>
        <v>0</v>
      </c>
      <c r="U4815">
        <v>1</v>
      </c>
      <c r="V4815">
        <f t="shared" si="1213"/>
        <v>0.36591398981357576</v>
      </c>
      <c r="W4815">
        <f t="shared" si="1214"/>
        <v>0.59047128658980663</v>
      </c>
      <c r="X4815">
        <f t="shared" si="1215"/>
        <v>0.40206506831413819</v>
      </c>
      <c r="Y4815">
        <f t="shared" si="1216"/>
        <v>1</v>
      </c>
      <c r="Z4815" t="s">
        <v>4847</v>
      </c>
    </row>
    <row r="4816" spans="1:26" x14ac:dyDescent="0.25">
      <c r="A4816" t="s">
        <v>26</v>
      </c>
      <c r="B4816" t="s">
        <v>27</v>
      </c>
      <c r="C4816" t="s">
        <v>35</v>
      </c>
      <c r="D4816">
        <v>0</v>
      </c>
      <c r="F4816">
        <v>1</v>
      </c>
      <c r="G4816">
        <v>99.8</v>
      </c>
      <c r="H4816">
        <f t="shared" si="1201"/>
        <v>1</v>
      </c>
      <c r="I4816">
        <f t="shared" si="1202"/>
        <v>0</v>
      </c>
      <c r="J4816">
        <f t="shared" si="1203"/>
        <v>0</v>
      </c>
      <c r="K4816">
        <f t="shared" si="1204"/>
        <v>1</v>
      </c>
      <c r="L4816">
        <f t="shared" si="1205"/>
        <v>0</v>
      </c>
      <c r="M4816">
        <f t="shared" si="1206"/>
        <v>1</v>
      </c>
      <c r="N4816">
        <f t="shared" si="1207"/>
        <v>0</v>
      </c>
      <c r="O4816">
        <f t="shared" si="1208"/>
        <v>0</v>
      </c>
      <c r="P4816">
        <v>46</v>
      </c>
      <c r="Q4816">
        <f t="shared" si="1209"/>
        <v>1</v>
      </c>
      <c r="R4816">
        <f t="shared" si="1210"/>
        <v>0</v>
      </c>
      <c r="S4816">
        <f t="shared" si="1211"/>
        <v>0</v>
      </c>
      <c r="T4816">
        <f t="shared" si="1212"/>
        <v>0</v>
      </c>
      <c r="U4816">
        <v>0</v>
      </c>
      <c r="V4816">
        <f t="shared" si="1213"/>
        <v>0.55498864265951708</v>
      </c>
      <c r="W4816">
        <f t="shared" si="1214"/>
        <v>0.63529221787631063</v>
      </c>
      <c r="X4816">
        <f t="shared" si="1215"/>
        <v>0.30801239348105314</v>
      </c>
      <c r="Y4816">
        <f t="shared" si="1216"/>
        <v>1</v>
      </c>
      <c r="Z4816" t="s">
        <v>4848</v>
      </c>
    </row>
    <row r="4817" spans="1:26" x14ac:dyDescent="0.25">
      <c r="A4817" t="s">
        <v>26</v>
      </c>
      <c r="B4817" t="s">
        <v>27</v>
      </c>
      <c r="C4817" t="s">
        <v>35</v>
      </c>
      <c r="D4817">
        <v>0</v>
      </c>
      <c r="F4817">
        <v>1</v>
      </c>
      <c r="G4817">
        <v>90</v>
      </c>
      <c r="H4817">
        <f t="shared" si="1201"/>
        <v>1</v>
      </c>
      <c r="I4817">
        <f t="shared" si="1202"/>
        <v>0</v>
      </c>
      <c r="J4817">
        <f t="shared" si="1203"/>
        <v>0</v>
      </c>
      <c r="K4817">
        <f t="shared" si="1204"/>
        <v>1</v>
      </c>
      <c r="L4817">
        <f t="shared" si="1205"/>
        <v>0</v>
      </c>
      <c r="M4817">
        <f t="shared" si="1206"/>
        <v>1</v>
      </c>
      <c r="N4817">
        <f t="shared" si="1207"/>
        <v>0</v>
      </c>
      <c r="O4817">
        <f t="shared" si="1208"/>
        <v>0</v>
      </c>
      <c r="P4817">
        <v>22</v>
      </c>
      <c r="Q4817">
        <f t="shared" si="1209"/>
        <v>1</v>
      </c>
      <c r="R4817">
        <f t="shared" si="1210"/>
        <v>0</v>
      </c>
      <c r="S4817">
        <f t="shared" si="1211"/>
        <v>0</v>
      </c>
      <c r="T4817">
        <f t="shared" si="1212"/>
        <v>0</v>
      </c>
      <c r="U4817">
        <v>1</v>
      </c>
      <c r="V4817">
        <f t="shared" si="1213"/>
        <v>0.53970989961146276</v>
      </c>
      <c r="W4817">
        <f t="shared" si="1214"/>
        <v>0.63174493041191226</v>
      </c>
      <c r="X4817">
        <f t="shared" si="1215"/>
        <v>0.2118669765156897</v>
      </c>
      <c r="Y4817">
        <f t="shared" si="1216"/>
        <v>1</v>
      </c>
      <c r="Z4817" t="s">
        <v>4849</v>
      </c>
    </row>
    <row r="4818" spans="1:26" x14ac:dyDescent="0.25">
      <c r="A4818" t="s">
        <v>29</v>
      </c>
      <c r="B4818" t="s">
        <v>33</v>
      </c>
      <c r="C4818" t="s">
        <v>35</v>
      </c>
      <c r="D4818">
        <v>0</v>
      </c>
      <c r="F4818">
        <v>1</v>
      </c>
      <c r="G4818">
        <v>70.45</v>
      </c>
      <c r="H4818">
        <f t="shared" si="1201"/>
        <v>1</v>
      </c>
      <c r="I4818">
        <f t="shared" si="1202"/>
        <v>0</v>
      </c>
      <c r="J4818">
        <f t="shared" si="1203"/>
        <v>0</v>
      </c>
      <c r="K4818">
        <f t="shared" si="1204"/>
        <v>1</v>
      </c>
      <c r="L4818">
        <f t="shared" si="1205"/>
        <v>0</v>
      </c>
      <c r="M4818">
        <f t="shared" si="1206"/>
        <v>0</v>
      </c>
      <c r="N4818">
        <f t="shared" si="1207"/>
        <v>1</v>
      </c>
      <c r="O4818">
        <f t="shared" si="1208"/>
        <v>0</v>
      </c>
      <c r="P4818">
        <v>38</v>
      </c>
      <c r="Q4818">
        <f t="shared" si="1209"/>
        <v>0</v>
      </c>
      <c r="R4818">
        <f t="shared" si="1210"/>
        <v>0</v>
      </c>
      <c r="S4818">
        <f t="shared" si="1211"/>
        <v>0</v>
      </c>
      <c r="T4818">
        <f t="shared" si="1212"/>
        <v>1</v>
      </c>
      <c r="U4818">
        <v>1</v>
      </c>
      <c r="V4818">
        <f t="shared" si="1213"/>
        <v>9.6144004746251122E-2</v>
      </c>
      <c r="W4818">
        <f t="shared" si="1214"/>
        <v>0.52401750321406904</v>
      </c>
      <c r="X4818">
        <f t="shared" si="1215"/>
        <v>0.81695566015614485</v>
      </c>
      <c r="Y4818">
        <f t="shared" si="1216"/>
        <v>0</v>
      </c>
      <c r="Z4818" t="s">
        <v>4850</v>
      </c>
    </row>
    <row r="4819" spans="1:26" x14ac:dyDescent="0.25">
      <c r="A4819" t="s">
        <v>29</v>
      </c>
      <c r="B4819" t="s">
        <v>38</v>
      </c>
      <c r="C4819" t="s">
        <v>25</v>
      </c>
      <c r="D4819">
        <v>0</v>
      </c>
      <c r="F4819">
        <v>1</v>
      </c>
      <c r="G4819">
        <v>75</v>
      </c>
      <c r="H4819">
        <f t="shared" si="1201"/>
        <v>1</v>
      </c>
      <c r="I4819">
        <f t="shared" si="1202"/>
        <v>0</v>
      </c>
      <c r="J4819">
        <f t="shared" si="1203"/>
        <v>1</v>
      </c>
      <c r="K4819">
        <f t="shared" si="1204"/>
        <v>0</v>
      </c>
      <c r="L4819">
        <f t="shared" si="1205"/>
        <v>0</v>
      </c>
      <c r="M4819">
        <f t="shared" si="1206"/>
        <v>0</v>
      </c>
      <c r="N4819">
        <f t="shared" si="1207"/>
        <v>1</v>
      </c>
      <c r="O4819">
        <f t="shared" si="1208"/>
        <v>0</v>
      </c>
      <c r="P4819">
        <v>55</v>
      </c>
      <c r="Q4819">
        <f t="shared" si="1209"/>
        <v>0</v>
      </c>
      <c r="R4819">
        <f t="shared" si="1210"/>
        <v>0</v>
      </c>
      <c r="S4819">
        <f t="shared" si="1211"/>
        <v>1</v>
      </c>
      <c r="T4819">
        <f t="shared" si="1212"/>
        <v>0</v>
      </c>
      <c r="U4819">
        <v>0</v>
      </c>
      <c r="V4819">
        <f t="shared" si="1213"/>
        <v>0.10323770687570491</v>
      </c>
      <c r="W4819">
        <f t="shared" si="1214"/>
        <v>0.52578652799975023</v>
      </c>
      <c r="X4819">
        <f t="shared" si="1215"/>
        <v>1.0658024120953969E-2</v>
      </c>
      <c r="Y4819">
        <f t="shared" si="1216"/>
        <v>0</v>
      </c>
      <c r="Z4819" t="s">
        <v>4851</v>
      </c>
    </row>
    <row r="4820" spans="1:26" x14ac:dyDescent="0.25">
      <c r="A4820" t="s">
        <v>26</v>
      </c>
      <c r="B4820" t="s">
        <v>30</v>
      </c>
      <c r="C4820" t="s">
        <v>23</v>
      </c>
      <c r="D4820">
        <v>0</v>
      </c>
      <c r="F4820">
        <v>1</v>
      </c>
      <c r="G4820">
        <v>19.899999999999999</v>
      </c>
      <c r="H4820">
        <f t="shared" si="1201"/>
        <v>1</v>
      </c>
      <c r="I4820">
        <f t="shared" si="1202"/>
        <v>0</v>
      </c>
      <c r="J4820">
        <f t="shared" si="1203"/>
        <v>0</v>
      </c>
      <c r="K4820">
        <f t="shared" si="1204"/>
        <v>0</v>
      </c>
      <c r="L4820">
        <f t="shared" si="1205"/>
        <v>1</v>
      </c>
      <c r="M4820">
        <f t="shared" si="1206"/>
        <v>1</v>
      </c>
      <c r="N4820">
        <f t="shared" si="1207"/>
        <v>0</v>
      </c>
      <c r="O4820">
        <f t="shared" si="1208"/>
        <v>0</v>
      </c>
      <c r="P4820">
        <v>1</v>
      </c>
      <c r="Q4820">
        <f t="shared" si="1209"/>
        <v>0</v>
      </c>
      <c r="R4820">
        <f t="shared" si="1210"/>
        <v>1</v>
      </c>
      <c r="S4820">
        <f t="shared" si="1211"/>
        <v>0</v>
      </c>
      <c r="T4820">
        <f t="shared" si="1212"/>
        <v>0</v>
      </c>
      <c r="U4820">
        <v>0</v>
      </c>
      <c r="V4820">
        <f t="shared" si="1213"/>
        <v>0.27861501133538497</v>
      </c>
      <c r="W4820">
        <f t="shared" si="1214"/>
        <v>0.56920664286184453</v>
      </c>
      <c r="X4820">
        <f t="shared" si="1215"/>
        <v>7.76263245414167E-2</v>
      </c>
      <c r="Y4820">
        <f t="shared" si="1216"/>
        <v>0</v>
      </c>
      <c r="Z4820" t="s">
        <v>4852</v>
      </c>
    </row>
    <row r="4821" spans="1:26" x14ac:dyDescent="0.25">
      <c r="A4821" t="s">
        <v>29</v>
      </c>
      <c r="B4821" t="s">
        <v>38</v>
      </c>
      <c r="C4821" t="s">
        <v>35</v>
      </c>
      <c r="D4821">
        <v>1</v>
      </c>
      <c r="F4821">
        <v>1</v>
      </c>
      <c r="G4821">
        <v>80.3</v>
      </c>
      <c r="H4821">
        <f t="shared" si="1201"/>
        <v>0</v>
      </c>
      <c r="I4821">
        <f t="shared" si="1202"/>
        <v>1</v>
      </c>
      <c r="J4821">
        <f t="shared" si="1203"/>
        <v>0</v>
      </c>
      <c r="K4821">
        <f t="shared" si="1204"/>
        <v>1</v>
      </c>
      <c r="L4821">
        <f t="shared" si="1205"/>
        <v>0</v>
      </c>
      <c r="M4821">
        <f t="shared" si="1206"/>
        <v>0</v>
      </c>
      <c r="N4821">
        <f t="shared" si="1207"/>
        <v>1</v>
      </c>
      <c r="O4821">
        <f t="shared" si="1208"/>
        <v>0</v>
      </c>
      <c r="P4821">
        <v>64</v>
      </c>
      <c r="Q4821">
        <f t="shared" si="1209"/>
        <v>0</v>
      </c>
      <c r="R4821">
        <f t="shared" si="1210"/>
        <v>0</v>
      </c>
      <c r="S4821">
        <f t="shared" si="1211"/>
        <v>1</v>
      </c>
      <c r="T4821">
        <f t="shared" si="1212"/>
        <v>0</v>
      </c>
      <c r="U4821">
        <v>0</v>
      </c>
      <c r="V4821">
        <f t="shared" si="1213"/>
        <v>0.11150070056495875</v>
      </c>
      <c r="W4821">
        <f t="shared" si="1214"/>
        <v>0.52784633137536796</v>
      </c>
      <c r="X4821">
        <f t="shared" si="1215"/>
        <v>1.2432406226476593E-2</v>
      </c>
      <c r="Y4821">
        <f t="shared" si="1216"/>
        <v>0</v>
      </c>
      <c r="Z4821" t="s">
        <v>4853</v>
      </c>
    </row>
    <row r="4822" spans="1:26" x14ac:dyDescent="0.25">
      <c r="A4822" t="s">
        <v>45</v>
      </c>
      <c r="B4822" t="s">
        <v>33</v>
      </c>
      <c r="C4822" t="s">
        <v>23</v>
      </c>
      <c r="D4822">
        <v>0</v>
      </c>
      <c r="F4822">
        <v>1</v>
      </c>
      <c r="G4822">
        <v>19.75</v>
      </c>
      <c r="H4822">
        <f t="shared" si="1201"/>
        <v>1</v>
      </c>
      <c r="I4822">
        <f t="shared" si="1202"/>
        <v>0</v>
      </c>
      <c r="J4822">
        <f t="shared" si="1203"/>
        <v>0</v>
      </c>
      <c r="K4822">
        <f t="shared" si="1204"/>
        <v>0</v>
      </c>
      <c r="L4822">
        <f t="shared" si="1205"/>
        <v>1</v>
      </c>
      <c r="M4822">
        <f t="shared" si="1206"/>
        <v>0</v>
      </c>
      <c r="N4822">
        <f t="shared" si="1207"/>
        <v>0</v>
      </c>
      <c r="O4822">
        <f t="shared" si="1208"/>
        <v>1</v>
      </c>
      <c r="P4822">
        <v>53</v>
      </c>
      <c r="Q4822">
        <f t="shared" si="1209"/>
        <v>0</v>
      </c>
      <c r="R4822">
        <f t="shared" si="1210"/>
        <v>0</v>
      </c>
      <c r="S4822">
        <f t="shared" si="1211"/>
        <v>0</v>
      </c>
      <c r="T4822">
        <f t="shared" si="1212"/>
        <v>1</v>
      </c>
      <c r="U4822">
        <v>1</v>
      </c>
      <c r="V4822">
        <f t="shared" si="1213"/>
        <v>-7.156236992623885E-2</v>
      </c>
      <c r="W4822">
        <f t="shared" si="1214"/>
        <v>0.48211703867836558</v>
      </c>
      <c r="X4822">
        <f t="shared" si="1215"/>
        <v>1.1482459126419375</v>
      </c>
      <c r="Y4822">
        <f t="shared" si="1216"/>
        <v>0</v>
      </c>
      <c r="Z4822" t="s">
        <v>4854</v>
      </c>
    </row>
    <row r="4823" spans="1:26" x14ac:dyDescent="0.25">
      <c r="A4823" t="s">
        <v>45</v>
      </c>
      <c r="B4823" t="s">
        <v>27</v>
      </c>
      <c r="C4823" t="s">
        <v>25</v>
      </c>
      <c r="D4823">
        <v>0</v>
      </c>
      <c r="F4823">
        <v>1</v>
      </c>
      <c r="G4823">
        <v>84.3</v>
      </c>
      <c r="H4823">
        <f t="shared" si="1201"/>
        <v>1</v>
      </c>
      <c r="I4823">
        <f t="shared" si="1202"/>
        <v>0</v>
      </c>
      <c r="J4823">
        <f t="shared" si="1203"/>
        <v>1</v>
      </c>
      <c r="K4823">
        <f t="shared" si="1204"/>
        <v>0</v>
      </c>
      <c r="L4823">
        <f t="shared" si="1205"/>
        <v>0</v>
      </c>
      <c r="M4823">
        <f t="shared" si="1206"/>
        <v>0</v>
      </c>
      <c r="N4823">
        <f t="shared" si="1207"/>
        <v>0</v>
      </c>
      <c r="O4823">
        <f t="shared" si="1208"/>
        <v>1</v>
      </c>
      <c r="P4823">
        <v>58</v>
      </c>
      <c r="Q4823">
        <f t="shared" si="1209"/>
        <v>1</v>
      </c>
      <c r="R4823">
        <f t="shared" si="1210"/>
        <v>0</v>
      </c>
      <c r="S4823">
        <f t="shared" si="1211"/>
        <v>0</v>
      </c>
      <c r="T4823">
        <f t="shared" si="1212"/>
        <v>0</v>
      </c>
      <c r="U4823">
        <v>0</v>
      </c>
      <c r="V4823">
        <f t="shared" si="1213"/>
        <v>0.19457120991162094</v>
      </c>
      <c r="W4823">
        <f t="shared" si="1214"/>
        <v>0.54848992147284514</v>
      </c>
      <c r="X4823">
        <f t="shared" si="1215"/>
        <v>3.7857955726472062E-2</v>
      </c>
      <c r="Y4823">
        <f t="shared" si="1216"/>
        <v>0</v>
      </c>
      <c r="Z4823" t="s">
        <v>4855</v>
      </c>
    </row>
    <row r="4824" spans="1:26" x14ac:dyDescent="0.25">
      <c r="A4824" t="s">
        <v>29</v>
      </c>
      <c r="B4824" t="s">
        <v>33</v>
      </c>
      <c r="C4824" t="s">
        <v>25</v>
      </c>
      <c r="D4824">
        <v>0</v>
      </c>
      <c r="F4824">
        <v>1</v>
      </c>
      <c r="G4824">
        <v>54.05</v>
      </c>
      <c r="H4824">
        <f t="shared" si="1201"/>
        <v>1</v>
      </c>
      <c r="I4824">
        <f t="shared" si="1202"/>
        <v>0</v>
      </c>
      <c r="J4824">
        <f t="shared" si="1203"/>
        <v>1</v>
      </c>
      <c r="K4824">
        <f t="shared" si="1204"/>
        <v>0</v>
      </c>
      <c r="L4824">
        <f t="shared" si="1205"/>
        <v>0</v>
      </c>
      <c r="M4824">
        <f t="shared" si="1206"/>
        <v>0</v>
      </c>
      <c r="N4824">
        <f t="shared" si="1207"/>
        <v>1</v>
      </c>
      <c r="O4824">
        <f t="shared" si="1208"/>
        <v>0</v>
      </c>
      <c r="P4824">
        <v>56</v>
      </c>
      <c r="Q4824">
        <f t="shared" si="1209"/>
        <v>0</v>
      </c>
      <c r="R4824">
        <f t="shared" si="1210"/>
        <v>0</v>
      </c>
      <c r="S4824">
        <f t="shared" si="1211"/>
        <v>0</v>
      </c>
      <c r="T4824">
        <f t="shared" si="1212"/>
        <v>1</v>
      </c>
      <c r="U4824">
        <v>0</v>
      </c>
      <c r="V4824">
        <f t="shared" si="1213"/>
        <v>7.5438665232711852E-2</v>
      </c>
      <c r="W4824">
        <f t="shared" si="1214"/>
        <v>0.51885072721086989</v>
      </c>
      <c r="X4824">
        <f t="shared" si="1215"/>
        <v>5.6909922120931683E-3</v>
      </c>
      <c r="Y4824">
        <f t="shared" si="1216"/>
        <v>0</v>
      </c>
      <c r="Z4824" t="s">
        <v>4856</v>
      </c>
    </row>
    <row r="4825" spans="1:26" x14ac:dyDescent="0.25">
      <c r="A4825" t="s">
        <v>45</v>
      </c>
      <c r="B4825" t="s">
        <v>38</v>
      </c>
      <c r="C4825" t="s">
        <v>35</v>
      </c>
      <c r="D4825">
        <v>0</v>
      </c>
      <c r="F4825">
        <v>1</v>
      </c>
      <c r="G4825">
        <v>104.9</v>
      </c>
      <c r="H4825">
        <f t="shared" si="1201"/>
        <v>1</v>
      </c>
      <c r="I4825">
        <f t="shared" si="1202"/>
        <v>0</v>
      </c>
      <c r="J4825">
        <f t="shared" si="1203"/>
        <v>0</v>
      </c>
      <c r="K4825">
        <f t="shared" si="1204"/>
        <v>1</v>
      </c>
      <c r="L4825">
        <f t="shared" si="1205"/>
        <v>0</v>
      </c>
      <c r="M4825">
        <f t="shared" si="1206"/>
        <v>0</v>
      </c>
      <c r="N4825">
        <f t="shared" si="1207"/>
        <v>0</v>
      </c>
      <c r="O4825">
        <f t="shared" si="1208"/>
        <v>1</v>
      </c>
      <c r="P4825">
        <v>72</v>
      </c>
      <c r="Q4825">
        <f t="shared" si="1209"/>
        <v>0</v>
      </c>
      <c r="R4825">
        <f t="shared" si="1210"/>
        <v>0</v>
      </c>
      <c r="S4825">
        <f t="shared" si="1211"/>
        <v>1</v>
      </c>
      <c r="T4825">
        <f t="shared" si="1212"/>
        <v>0</v>
      </c>
      <c r="U4825">
        <v>0</v>
      </c>
      <c r="V4825">
        <f t="shared" si="1213"/>
        <v>8.9919407683245078E-2</v>
      </c>
      <c r="W4825">
        <f t="shared" si="1214"/>
        <v>0.52246471742102929</v>
      </c>
      <c r="X4825">
        <f t="shared" si="1215"/>
        <v>8.0854998781056345E-3</v>
      </c>
      <c r="Y4825">
        <f t="shared" si="1216"/>
        <v>0</v>
      </c>
      <c r="Z4825" t="s">
        <v>4857</v>
      </c>
    </row>
    <row r="4826" spans="1:26" x14ac:dyDescent="0.25">
      <c r="A4826" t="s">
        <v>26</v>
      </c>
      <c r="B4826" t="s">
        <v>27</v>
      </c>
      <c r="C4826" t="s">
        <v>25</v>
      </c>
      <c r="D4826">
        <v>0</v>
      </c>
      <c r="F4826">
        <v>1</v>
      </c>
      <c r="G4826">
        <v>53.95</v>
      </c>
      <c r="H4826">
        <f t="shared" si="1201"/>
        <v>1</v>
      </c>
      <c r="I4826">
        <f t="shared" si="1202"/>
        <v>0</v>
      </c>
      <c r="J4826">
        <f t="shared" si="1203"/>
        <v>1</v>
      </c>
      <c r="K4826">
        <f t="shared" si="1204"/>
        <v>0</v>
      </c>
      <c r="L4826">
        <f t="shared" si="1205"/>
        <v>0</v>
      </c>
      <c r="M4826">
        <f t="shared" si="1206"/>
        <v>1</v>
      </c>
      <c r="N4826">
        <f t="shared" si="1207"/>
        <v>0</v>
      </c>
      <c r="O4826">
        <f t="shared" si="1208"/>
        <v>0</v>
      </c>
      <c r="P4826">
        <v>1</v>
      </c>
      <c r="Q4826">
        <f t="shared" si="1209"/>
        <v>1</v>
      </c>
      <c r="R4826">
        <f t="shared" si="1210"/>
        <v>0</v>
      </c>
      <c r="S4826">
        <f t="shared" si="1211"/>
        <v>0</v>
      </c>
      <c r="T4826">
        <f t="shared" si="1212"/>
        <v>0</v>
      </c>
      <c r="U4826">
        <v>1</v>
      </c>
      <c r="V4826">
        <f t="shared" si="1213"/>
        <v>0.49719740107470844</v>
      </c>
      <c r="W4826">
        <f t="shared" si="1214"/>
        <v>0.62180048436271729</v>
      </c>
      <c r="X4826">
        <f t="shared" si="1215"/>
        <v>0.2528104534860276</v>
      </c>
      <c r="Y4826">
        <f t="shared" si="1216"/>
        <v>1</v>
      </c>
      <c r="Z4826" t="s">
        <v>4858</v>
      </c>
    </row>
    <row r="4827" spans="1:26" x14ac:dyDescent="0.25">
      <c r="A4827" t="s">
        <v>29</v>
      </c>
      <c r="B4827" t="s">
        <v>38</v>
      </c>
      <c r="C4827" t="s">
        <v>35</v>
      </c>
      <c r="D4827">
        <v>1</v>
      </c>
      <c r="F4827">
        <v>1</v>
      </c>
      <c r="G4827">
        <v>97.25</v>
      </c>
      <c r="H4827">
        <f t="shared" si="1201"/>
        <v>0</v>
      </c>
      <c r="I4827">
        <f t="shared" si="1202"/>
        <v>1</v>
      </c>
      <c r="J4827">
        <f t="shared" si="1203"/>
        <v>0</v>
      </c>
      <c r="K4827">
        <f t="shared" si="1204"/>
        <v>1</v>
      </c>
      <c r="L4827">
        <f t="shared" si="1205"/>
        <v>0</v>
      </c>
      <c r="M4827">
        <f t="shared" si="1206"/>
        <v>0</v>
      </c>
      <c r="N4827">
        <f t="shared" si="1207"/>
        <v>1</v>
      </c>
      <c r="O4827">
        <f t="shared" si="1208"/>
        <v>0</v>
      </c>
      <c r="P4827">
        <v>72</v>
      </c>
      <c r="Q4827">
        <f t="shared" si="1209"/>
        <v>0</v>
      </c>
      <c r="R4827">
        <f t="shared" si="1210"/>
        <v>0</v>
      </c>
      <c r="S4827">
        <f t="shared" si="1211"/>
        <v>1</v>
      </c>
      <c r="T4827">
        <f t="shared" si="1212"/>
        <v>0</v>
      </c>
      <c r="U4827">
        <v>0</v>
      </c>
      <c r="V4827">
        <f t="shared" si="1213"/>
        <v>0.14278985907719616</v>
      </c>
      <c r="W4827">
        <f t="shared" si="1214"/>
        <v>0.53563693537892521</v>
      </c>
      <c r="X4827">
        <f t="shared" si="1215"/>
        <v>2.0388943855285536E-2</v>
      </c>
      <c r="Y4827">
        <f t="shared" si="1216"/>
        <v>0</v>
      </c>
      <c r="Z4827" t="s">
        <v>4859</v>
      </c>
    </row>
    <row r="4828" spans="1:26" x14ac:dyDescent="0.25">
      <c r="A4828" t="s">
        <v>26</v>
      </c>
      <c r="B4828" t="s">
        <v>27</v>
      </c>
      <c r="C4828" t="s">
        <v>35</v>
      </c>
      <c r="D4828">
        <v>0</v>
      </c>
      <c r="F4828">
        <v>1</v>
      </c>
      <c r="G4828">
        <v>83.05</v>
      </c>
      <c r="H4828">
        <f t="shared" si="1201"/>
        <v>1</v>
      </c>
      <c r="I4828">
        <f t="shared" si="1202"/>
        <v>0</v>
      </c>
      <c r="J4828">
        <f t="shared" si="1203"/>
        <v>0</v>
      </c>
      <c r="K4828">
        <f t="shared" si="1204"/>
        <v>1</v>
      </c>
      <c r="L4828">
        <f t="shared" si="1205"/>
        <v>0</v>
      </c>
      <c r="M4828">
        <f t="shared" si="1206"/>
        <v>1</v>
      </c>
      <c r="N4828">
        <f t="shared" si="1207"/>
        <v>0</v>
      </c>
      <c r="O4828">
        <f t="shared" si="1208"/>
        <v>0</v>
      </c>
      <c r="P4828">
        <v>22</v>
      </c>
      <c r="Q4828">
        <f t="shared" si="1209"/>
        <v>1</v>
      </c>
      <c r="R4828">
        <f t="shared" si="1210"/>
        <v>0</v>
      </c>
      <c r="S4828">
        <f t="shared" si="1211"/>
        <v>0</v>
      </c>
      <c r="T4828">
        <f t="shared" si="1212"/>
        <v>0</v>
      </c>
      <c r="U4828">
        <v>0</v>
      </c>
      <c r="V4828">
        <f t="shared" si="1213"/>
        <v>0.54256591359495132</v>
      </c>
      <c r="W4828">
        <f t="shared" si="1214"/>
        <v>0.63240911249347254</v>
      </c>
      <c r="X4828">
        <f t="shared" si="1215"/>
        <v>0.29437777059512416</v>
      </c>
      <c r="Y4828">
        <f t="shared" si="1216"/>
        <v>1</v>
      </c>
      <c r="Z4828" t="s">
        <v>4860</v>
      </c>
    </row>
    <row r="4829" spans="1:26" x14ac:dyDescent="0.25">
      <c r="A4829" t="s">
        <v>26</v>
      </c>
      <c r="B4829" t="s">
        <v>27</v>
      </c>
      <c r="C4829" t="s">
        <v>35</v>
      </c>
      <c r="D4829">
        <v>1</v>
      </c>
      <c r="F4829">
        <v>1</v>
      </c>
      <c r="G4829">
        <v>105.5</v>
      </c>
      <c r="H4829">
        <f t="shared" si="1201"/>
        <v>0</v>
      </c>
      <c r="I4829">
        <f t="shared" si="1202"/>
        <v>1</v>
      </c>
      <c r="J4829">
        <f t="shared" si="1203"/>
        <v>0</v>
      </c>
      <c r="K4829">
        <f t="shared" si="1204"/>
        <v>1</v>
      </c>
      <c r="L4829">
        <f t="shared" si="1205"/>
        <v>0</v>
      </c>
      <c r="M4829">
        <f t="shared" si="1206"/>
        <v>1</v>
      </c>
      <c r="N4829">
        <f t="shared" si="1207"/>
        <v>0</v>
      </c>
      <c r="O4829">
        <f t="shared" si="1208"/>
        <v>0</v>
      </c>
      <c r="P4829">
        <v>8</v>
      </c>
      <c r="Q4829">
        <f t="shared" si="1209"/>
        <v>1</v>
      </c>
      <c r="R4829">
        <f t="shared" si="1210"/>
        <v>0</v>
      </c>
      <c r="S4829">
        <f t="shared" si="1211"/>
        <v>0</v>
      </c>
      <c r="T4829">
        <f t="shared" si="1212"/>
        <v>0</v>
      </c>
      <c r="U4829">
        <v>1</v>
      </c>
      <c r="V4829">
        <f t="shared" si="1213"/>
        <v>0.56387525851399767</v>
      </c>
      <c r="W4829">
        <f t="shared" si="1214"/>
        <v>0.63734872531147324</v>
      </c>
      <c r="X4829">
        <f t="shared" si="1215"/>
        <v>0.19020479013623237</v>
      </c>
      <c r="Y4829">
        <f t="shared" si="1216"/>
        <v>1</v>
      </c>
      <c r="Z4829" t="s">
        <v>4861</v>
      </c>
    </row>
    <row r="4830" spans="1:26" x14ac:dyDescent="0.25">
      <c r="A4830" t="s">
        <v>26</v>
      </c>
      <c r="B4830" t="s">
        <v>27</v>
      </c>
      <c r="C4830" t="s">
        <v>35</v>
      </c>
      <c r="D4830">
        <v>0</v>
      </c>
      <c r="F4830">
        <v>1</v>
      </c>
      <c r="G4830">
        <v>81</v>
      </c>
      <c r="H4830">
        <f t="shared" si="1201"/>
        <v>1</v>
      </c>
      <c r="I4830">
        <f t="shared" si="1202"/>
        <v>0</v>
      </c>
      <c r="J4830">
        <f t="shared" si="1203"/>
        <v>0</v>
      </c>
      <c r="K4830">
        <f t="shared" si="1204"/>
        <v>1</v>
      </c>
      <c r="L4830">
        <f t="shared" si="1205"/>
        <v>0</v>
      </c>
      <c r="M4830">
        <f t="shared" si="1206"/>
        <v>1</v>
      </c>
      <c r="N4830">
        <f t="shared" si="1207"/>
        <v>0</v>
      </c>
      <c r="O4830">
        <f t="shared" si="1208"/>
        <v>0</v>
      </c>
      <c r="P4830">
        <v>16</v>
      </c>
      <c r="Q4830">
        <f t="shared" si="1209"/>
        <v>1</v>
      </c>
      <c r="R4830">
        <f t="shared" si="1210"/>
        <v>0</v>
      </c>
      <c r="S4830">
        <f t="shared" si="1211"/>
        <v>0</v>
      </c>
      <c r="T4830">
        <f t="shared" si="1212"/>
        <v>0</v>
      </c>
      <c r="U4830">
        <v>1</v>
      </c>
      <c r="V4830">
        <f t="shared" si="1213"/>
        <v>0.52081523163310617</v>
      </c>
      <c r="W4830">
        <f t="shared" si="1214"/>
        <v>0.62733837496678901</v>
      </c>
      <c r="X4830">
        <f t="shared" si="1215"/>
        <v>0.2296180422348337</v>
      </c>
      <c r="Y4830">
        <f t="shared" si="1216"/>
        <v>1</v>
      </c>
      <c r="Z4830" t="s">
        <v>4862</v>
      </c>
    </row>
    <row r="4831" spans="1:26" x14ac:dyDescent="0.25">
      <c r="A4831" t="s">
        <v>26</v>
      </c>
      <c r="B4831" t="s">
        <v>33</v>
      </c>
      <c r="C4831" t="s">
        <v>25</v>
      </c>
      <c r="D4831">
        <v>0</v>
      </c>
      <c r="F4831">
        <v>1</v>
      </c>
      <c r="G4831">
        <v>41.1</v>
      </c>
      <c r="H4831">
        <f t="shared" si="1201"/>
        <v>1</v>
      </c>
      <c r="I4831">
        <f t="shared" si="1202"/>
        <v>0</v>
      </c>
      <c r="J4831">
        <f t="shared" si="1203"/>
        <v>1</v>
      </c>
      <c r="K4831">
        <f t="shared" si="1204"/>
        <v>0</v>
      </c>
      <c r="L4831">
        <f t="shared" si="1205"/>
        <v>0</v>
      </c>
      <c r="M4831">
        <f t="shared" si="1206"/>
        <v>1</v>
      </c>
      <c r="N4831">
        <f t="shared" si="1207"/>
        <v>0</v>
      </c>
      <c r="O4831">
        <f t="shared" si="1208"/>
        <v>0</v>
      </c>
      <c r="P4831">
        <v>39</v>
      </c>
      <c r="Q4831">
        <f t="shared" si="1209"/>
        <v>0</v>
      </c>
      <c r="R4831">
        <f t="shared" si="1210"/>
        <v>0</v>
      </c>
      <c r="S4831">
        <f t="shared" si="1211"/>
        <v>0</v>
      </c>
      <c r="T4831">
        <f t="shared" si="1212"/>
        <v>1</v>
      </c>
      <c r="U4831">
        <v>0</v>
      </c>
      <c r="V4831">
        <f t="shared" si="1213"/>
        <v>0.32184057691419088</v>
      </c>
      <c r="W4831">
        <f t="shared" si="1214"/>
        <v>0.57977274923885624</v>
      </c>
      <c r="X4831">
        <f t="shared" si="1215"/>
        <v>0.10358135694845921</v>
      </c>
      <c r="Y4831">
        <f t="shared" si="1216"/>
        <v>0</v>
      </c>
      <c r="Z4831" t="s">
        <v>4863</v>
      </c>
    </row>
    <row r="4832" spans="1:26" x14ac:dyDescent="0.25">
      <c r="A4832" t="s">
        <v>26</v>
      </c>
      <c r="B4832" t="s">
        <v>33</v>
      </c>
      <c r="C4832" t="s">
        <v>25</v>
      </c>
      <c r="D4832">
        <v>0</v>
      </c>
      <c r="F4832">
        <v>1</v>
      </c>
      <c r="G4832">
        <v>45</v>
      </c>
      <c r="H4832">
        <f t="shared" si="1201"/>
        <v>1</v>
      </c>
      <c r="I4832">
        <f t="shared" si="1202"/>
        <v>0</v>
      </c>
      <c r="J4832">
        <f t="shared" si="1203"/>
        <v>1</v>
      </c>
      <c r="K4832">
        <f t="shared" si="1204"/>
        <v>0</v>
      </c>
      <c r="L4832">
        <f t="shared" si="1205"/>
        <v>0</v>
      </c>
      <c r="M4832">
        <f t="shared" si="1206"/>
        <v>1</v>
      </c>
      <c r="N4832">
        <f t="shared" si="1207"/>
        <v>0</v>
      </c>
      <c r="O4832">
        <f t="shared" si="1208"/>
        <v>0</v>
      </c>
      <c r="P4832">
        <v>12</v>
      </c>
      <c r="Q4832">
        <f t="shared" si="1209"/>
        <v>0</v>
      </c>
      <c r="R4832">
        <f t="shared" si="1210"/>
        <v>0</v>
      </c>
      <c r="S4832">
        <f t="shared" si="1211"/>
        <v>0</v>
      </c>
      <c r="T4832">
        <f t="shared" si="1212"/>
        <v>1</v>
      </c>
      <c r="U4832">
        <v>0</v>
      </c>
      <c r="V4832">
        <f t="shared" si="1213"/>
        <v>0.32792089302515126</v>
      </c>
      <c r="W4832">
        <f t="shared" si="1214"/>
        <v>0.58125341226278848</v>
      </c>
      <c r="X4832">
        <f t="shared" si="1215"/>
        <v>0.1075321120824127</v>
      </c>
      <c r="Y4832">
        <f t="shared" si="1216"/>
        <v>1</v>
      </c>
      <c r="Z4832" t="s">
        <v>4864</v>
      </c>
    </row>
    <row r="4833" spans="1:26" x14ac:dyDescent="0.25">
      <c r="A4833" t="s">
        <v>45</v>
      </c>
      <c r="B4833" t="s">
        <v>33</v>
      </c>
      <c r="C4833" t="s">
        <v>25</v>
      </c>
      <c r="D4833">
        <v>0</v>
      </c>
      <c r="F4833">
        <v>1</v>
      </c>
      <c r="G4833">
        <v>74.55</v>
      </c>
      <c r="H4833">
        <f t="shared" si="1201"/>
        <v>1</v>
      </c>
      <c r="I4833">
        <f t="shared" si="1202"/>
        <v>0</v>
      </c>
      <c r="J4833">
        <f t="shared" si="1203"/>
        <v>1</v>
      </c>
      <c r="K4833">
        <f t="shared" si="1204"/>
        <v>0</v>
      </c>
      <c r="L4833">
        <f t="shared" si="1205"/>
        <v>0</v>
      </c>
      <c r="M4833">
        <f t="shared" si="1206"/>
        <v>0</v>
      </c>
      <c r="N4833">
        <f t="shared" si="1207"/>
        <v>0</v>
      </c>
      <c r="O4833">
        <f t="shared" si="1208"/>
        <v>1</v>
      </c>
      <c r="P4833">
        <v>54</v>
      </c>
      <c r="Q4833">
        <f t="shared" si="1209"/>
        <v>0</v>
      </c>
      <c r="R4833">
        <f t="shared" si="1210"/>
        <v>0</v>
      </c>
      <c r="S4833">
        <f t="shared" si="1211"/>
        <v>0</v>
      </c>
      <c r="T4833">
        <f t="shared" si="1212"/>
        <v>1</v>
      </c>
      <c r="U4833">
        <v>0</v>
      </c>
      <c r="V4833">
        <f t="shared" si="1213"/>
        <v>4.2602075896668701E-2</v>
      </c>
      <c r="W4833">
        <f t="shared" si="1214"/>
        <v>0.51064890843150501</v>
      </c>
      <c r="X4833">
        <f t="shared" si="1215"/>
        <v>1.8149368707055203E-3</v>
      </c>
      <c r="Y4833">
        <f t="shared" si="1216"/>
        <v>0</v>
      </c>
      <c r="Z4833" t="s">
        <v>4865</v>
      </c>
    </row>
    <row r="4834" spans="1:26" x14ac:dyDescent="0.25">
      <c r="A4834" t="s">
        <v>29</v>
      </c>
      <c r="B4834" t="s">
        <v>30</v>
      </c>
      <c r="C4834" t="s">
        <v>25</v>
      </c>
      <c r="D4834">
        <v>0</v>
      </c>
      <c r="F4834">
        <v>1</v>
      </c>
      <c r="G4834">
        <v>40.200000000000003</v>
      </c>
      <c r="H4834">
        <f t="shared" si="1201"/>
        <v>1</v>
      </c>
      <c r="I4834">
        <f t="shared" si="1202"/>
        <v>0</v>
      </c>
      <c r="J4834">
        <f t="shared" si="1203"/>
        <v>1</v>
      </c>
      <c r="K4834">
        <f t="shared" si="1204"/>
        <v>0</v>
      </c>
      <c r="L4834">
        <f t="shared" si="1205"/>
        <v>0</v>
      </c>
      <c r="M4834">
        <f t="shared" si="1206"/>
        <v>0</v>
      </c>
      <c r="N4834">
        <f t="shared" si="1207"/>
        <v>1</v>
      </c>
      <c r="O4834">
        <f t="shared" si="1208"/>
        <v>0</v>
      </c>
      <c r="P4834">
        <v>18</v>
      </c>
      <c r="Q4834">
        <f t="shared" si="1209"/>
        <v>0</v>
      </c>
      <c r="R4834">
        <f t="shared" si="1210"/>
        <v>1</v>
      </c>
      <c r="S4834">
        <f t="shared" si="1211"/>
        <v>0</v>
      </c>
      <c r="T4834">
        <f t="shared" si="1212"/>
        <v>0</v>
      </c>
      <c r="U4834">
        <v>0</v>
      </c>
      <c r="V4834">
        <f t="shared" si="1213"/>
        <v>4.8982578500981443E-2</v>
      </c>
      <c r="W4834">
        <f t="shared" si="1214"/>
        <v>0.51224319680509844</v>
      </c>
      <c r="X4834">
        <f t="shared" si="1215"/>
        <v>2.3992929966048094E-3</v>
      </c>
      <c r="Y4834">
        <f t="shared" si="1216"/>
        <v>0</v>
      </c>
      <c r="Z4834" t="s">
        <v>4866</v>
      </c>
    </row>
    <row r="4835" spans="1:26" x14ac:dyDescent="0.25">
      <c r="A4835" t="s">
        <v>29</v>
      </c>
      <c r="B4835" t="s">
        <v>30</v>
      </c>
      <c r="C4835" t="s">
        <v>25</v>
      </c>
      <c r="D4835">
        <v>0</v>
      </c>
      <c r="F4835">
        <v>1</v>
      </c>
      <c r="G4835">
        <v>70.5</v>
      </c>
      <c r="H4835">
        <f t="shared" si="1201"/>
        <v>1</v>
      </c>
      <c r="I4835">
        <f t="shared" si="1202"/>
        <v>0</v>
      </c>
      <c r="J4835">
        <f t="shared" si="1203"/>
        <v>1</v>
      </c>
      <c r="K4835">
        <f t="shared" si="1204"/>
        <v>0</v>
      </c>
      <c r="L4835">
        <f t="shared" si="1205"/>
        <v>0</v>
      </c>
      <c r="M4835">
        <f t="shared" si="1206"/>
        <v>0</v>
      </c>
      <c r="N4835">
        <f t="shared" si="1207"/>
        <v>1</v>
      </c>
      <c r="O4835">
        <f t="shared" si="1208"/>
        <v>0</v>
      </c>
      <c r="P4835">
        <v>32</v>
      </c>
      <c r="Q4835">
        <f t="shared" si="1209"/>
        <v>0</v>
      </c>
      <c r="R4835">
        <f t="shared" si="1210"/>
        <v>1</v>
      </c>
      <c r="S4835">
        <f t="shared" si="1211"/>
        <v>0</v>
      </c>
      <c r="T4835">
        <f t="shared" si="1212"/>
        <v>0</v>
      </c>
      <c r="U4835">
        <v>0</v>
      </c>
      <c r="V4835">
        <f t="shared" si="1213"/>
        <v>9.6221957516904461E-2</v>
      </c>
      <c r="W4835">
        <f t="shared" si="1214"/>
        <v>0.52403694640400833</v>
      </c>
      <c r="X4835">
        <f t="shared" si="1215"/>
        <v>9.2586651083849669E-3</v>
      </c>
      <c r="Y4835">
        <f t="shared" si="1216"/>
        <v>0</v>
      </c>
      <c r="Z4835" t="s">
        <v>4867</v>
      </c>
    </row>
    <row r="4836" spans="1:26" x14ac:dyDescent="0.25">
      <c r="A4836" t="s">
        <v>29</v>
      </c>
      <c r="B4836" t="s">
        <v>30</v>
      </c>
      <c r="C4836" t="s">
        <v>23</v>
      </c>
      <c r="D4836">
        <v>0</v>
      </c>
      <c r="F4836">
        <v>1</v>
      </c>
      <c r="G4836">
        <v>19.75</v>
      </c>
      <c r="H4836">
        <f t="shared" si="1201"/>
        <v>1</v>
      </c>
      <c r="I4836">
        <f t="shared" si="1202"/>
        <v>0</v>
      </c>
      <c r="J4836">
        <f t="shared" si="1203"/>
        <v>0</v>
      </c>
      <c r="K4836">
        <f t="shared" si="1204"/>
        <v>0</v>
      </c>
      <c r="L4836">
        <f t="shared" si="1205"/>
        <v>1</v>
      </c>
      <c r="M4836">
        <f t="shared" si="1206"/>
        <v>0</v>
      </c>
      <c r="N4836">
        <f t="shared" si="1207"/>
        <v>1</v>
      </c>
      <c r="O4836">
        <f t="shared" si="1208"/>
        <v>0</v>
      </c>
      <c r="P4836">
        <v>41</v>
      </c>
      <c r="Q4836">
        <f t="shared" si="1209"/>
        <v>0</v>
      </c>
      <c r="R4836">
        <f t="shared" si="1210"/>
        <v>1</v>
      </c>
      <c r="S4836">
        <f t="shared" si="1211"/>
        <v>0</v>
      </c>
      <c r="T4836">
        <f t="shared" si="1212"/>
        <v>0</v>
      </c>
      <c r="U4836">
        <v>0</v>
      </c>
      <c r="V4836">
        <f t="shared" si="1213"/>
        <v>-1.1628313883082688E-2</v>
      </c>
      <c r="W4836">
        <f t="shared" si="1214"/>
        <v>0.49709295428615452</v>
      </c>
      <c r="X4836">
        <f t="shared" si="1215"/>
        <v>1.3521768376349358E-4</v>
      </c>
      <c r="Y4836">
        <f t="shared" si="1216"/>
        <v>0</v>
      </c>
      <c r="Z4836" t="s">
        <v>4868</v>
      </c>
    </row>
    <row r="4837" spans="1:26" x14ac:dyDescent="0.25">
      <c r="A4837" t="s">
        <v>45</v>
      </c>
      <c r="B4837" t="s">
        <v>33</v>
      </c>
      <c r="C4837" t="s">
        <v>23</v>
      </c>
      <c r="D4837">
        <v>0</v>
      </c>
      <c r="F4837">
        <v>1</v>
      </c>
      <c r="G4837">
        <v>24.65</v>
      </c>
      <c r="H4837">
        <f t="shared" si="1201"/>
        <v>1</v>
      </c>
      <c r="I4837">
        <f t="shared" si="1202"/>
        <v>0</v>
      </c>
      <c r="J4837">
        <f t="shared" si="1203"/>
        <v>0</v>
      </c>
      <c r="K4837">
        <f t="shared" si="1204"/>
        <v>0</v>
      </c>
      <c r="L4837">
        <f t="shared" si="1205"/>
        <v>1</v>
      </c>
      <c r="M4837">
        <f t="shared" si="1206"/>
        <v>0</v>
      </c>
      <c r="N4837">
        <f t="shared" si="1207"/>
        <v>0</v>
      </c>
      <c r="O4837">
        <f t="shared" si="1208"/>
        <v>1</v>
      </c>
      <c r="P4837">
        <v>67</v>
      </c>
      <c r="Q4837">
        <f t="shared" si="1209"/>
        <v>0</v>
      </c>
      <c r="R4837">
        <f t="shared" si="1210"/>
        <v>0</v>
      </c>
      <c r="S4837">
        <f t="shared" si="1211"/>
        <v>0</v>
      </c>
      <c r="T4837">
        <f t="shared" si="1212"/>
        <v>1</v>
      </c>
      <c r="U4837">
        <v>0</v>
      </c>
      <c r="V4837">
        <f t="shared" si="1213"/>
        <v>-5.9059829141455987E-2</v>
      </c>
      <c r="W4837">
        <f t="shared" si="1214"/>
        <v>0.48523933297711963</v>
      </c>
      <c r="X4837">
        <f t="shared" si="1215"/>
        <v>3.4880634182179737E-3</v>
      </c>
      <c r="Y4837">
        <f t="shared" si="1216"/>
        <v>0</v>
      </c>
      <c r="Z4837" t="s">
        <v>4869</v>
      </c>
    </row>
    <row r="4838" spans="1:26" x14ac:dyDescent="0.25">
      <c r="A4838" t="s">
        <v>26</v>
      </c>
      <c r="B4838" t="s">
        <v>27</v>
      </c>
      <c r="C4838" t="s">
        <v>35</v>
      </c>
      <c r="D4838">
        <v>0</v>
      </c>
      <c r="F4838">
        <v>1</v>
      </c>
      <c r="G4838">
        <v>104.25</v>
      </c>
      <c r="H4838">
        <f t="shared" si="1201"/>
        <v>1</v>
      </c>
      <c r="I4838">
        <f t="shared" si="1202"/>
        <v>0</v>
      </c>
      <c r="J4838">
        <f t="shared" si="1203"/>
        <v>0</v>
      </c>
      <c r="K4838">
        <f t="shared" si="1204"/>
        <v>1</v>
      </c>
      <c r="L4838">
        <f t="shared" si="1205"/>
        <v>0</v>
      </c>
      <c r="M4838">
        <f t="shared" si="1206"/>
        <v>1</v>
      </c>
      <c r="N4838">
        <f t="shared" si="1207"/>
        <v>0</v>
      </c>
      <c r="O4838">
        <f t="shared" si="1208"/>
        <v>0</v>
      </c>
      <c r="P4838">
        <v>65</v>
      </c>
      <c r="Q4838">
        <f t="shared" si="1209"/>
        <v>1</v>
      </c>
      <c r="R4838">
        <f t="shared" si="1210"/>
        <v>0</v>
      </c>
      <c r="S4838">
        <f t="shared" si="1211"/>
        <v>0</v>
      </c>
      <c r="T4838">
        <f t="shared" si="1212"/>
        <v>0</v>
      </c>
      <c r="U4838">
        <v>0</v>
      </c>
      <c r="V4838">
        <f t="shared" si="1213"/>
        <v>0.55706326998690847</v>
      </c>
      <c r="W4838">
        <f t="shared" si="1214"/>
        <v>0.6357727657093265</v>
      </c>
      <c r="X4838">
        <f t="shared" si="1215"/>
        <v>0.31031948676850729</v>
      </c>
      <c r="Y4838">
        <f t="shared" si="1216"/>
        <v>1</v>
      </c>
      <c r="Z4838" t="s">
        <v>4870</v>
      </c>
    </row>
    <row r="4839" spans="1:26" x14ac:dyDescent="0.25">
      <c r="A4839" t="s">
        <v>26</v>
      </c>
      <c r="B4839" t="s">
        <v>33</v>
      </c>
      <c r="C4839" t="s">
        <v>25</v>
      </c>
      <c r="D4839">
        <v>0</v>
      </c>
      <c r="F4839">
        <v>1</v>
      </c>
      <c r="G4839">
        <v>78.349999999999994</v>
      </c>
      <c r="H4839">
        <f t="shared" si="1201"/>
        <v>1</v>
      </c>
      <c r="I4839">
        <f t="shared" si="1202"/>
        <v>0</v>
      </c>
      <c r="J4839">
        <f t="shared" si="1203"/>
        <v>1</v>
      </c>
      <c r="K4839">
        <f t="shared" si="1204"/>
        <v>0</v>
      </c>
      <c r="L4839">
        <f t="shared" si="1205"/>
        <v>0</v>
      </c>
      <c r="M4839">
        <f t="shared" si="1206"/>
        <v>1</v>
      </c>
      <c r="N4839">
        <f t="shared" si="1207"/>
        <v>0</v>
      </c>
      <c r="O4839">
        <f t="shared" si="1208"/>
        <v>0</v>
      </c>
      <c r="P4839">
        <v>25</v>
      </c>
      <c r="Q4839">
        <f t="shared" si="1209"/>
        <v>0</v>
      </c>
      <c r="R4839">
        <f t="shared" si="1210"/>
        <v>0</v>
      </c>
      <c r="S4839">
        <f t="shared" si="1211"/>
        <v>0</v>
      </c>
      <c r="T4839">
        <f t="shared" si="1212"/>
        <v>1</v>
      </c>
      <c r="U4839">
        <v>0</v>
      </c>
      <c r="V4839">
        <f t="shared" si="1213"/>
        <v>0.38477856031168362</v>
      </c>
      <c r="W4839">
        <f t="shared" si="1214"/>
        <v>0.59502511461706353</v>
      </c>
      <c r="X4839">
        <f t="shared" si="1215"/>
        <v>0.14805454047553193</v>
      </c>
      <c r="Y4839">
        <f t="shared" si="1216"/>
        <v>1</v>
      </c>
      <c r="Z4839" t="s">
        <v>4871</v>
      </c>
    </row>
    <row r="4840" spans="1:26" x14ac:dyDescent="0.25">
      <c r="A4840" t="s">
        <v>26</v>
      </c>
      <c r="B4840" t="s">
        <v>27</v>
      </c>
      <c r="C4840" t="s">
        <v>35</v>
      </c>
      <c r="D4840">
        <v>0</v>
      </c>
      <c r="F4840">
        <v>1</v>
      </c>
      <c r="G4840">
        <v>69.8</v>
      </c>
      <c r="H4840">
        <f t="shared" si="1201"/>
        <v>1</v>
      </c>
      <c r="I4840">
        <f t="shared" si="1202"/>
        <v>0</v>
      </c>
      <c r="J4840">
        <f t="shared" si="1203"/>
        <v>0</v>
      </c>
      <c r="K4840">
        <f t="shared" si="1204"/>
        <v>1</v>
      </c>
      <c r="L4840">
        <f t="shared" si="1205"/>
        <v>0</v>
      </c>
      <c r="M4840">
        <f t="shared" si="1206"/>
        <v>1</v>
      </c>
      <c r="N4840">
        <f t="shared" si="1207"/>
        <v>0</v>
      </c>
      <c r="O4840">
        <f t="shared" si="1208"/>
        <v>0</v>
      </c>
      <c r="P4840">
        <v>1</v>
      </c>
      <c r="Q4840">
        <f t="shared" si="1209"/>
        <v>1</v>
      </c>
      <c r="R4840">
        <f t="shared" si="1210"/>
        <v>0</v>
      </c>
      <c r="S4840">
        <f t="shared" si="1211"/>
        <v>0</v>
      </c>
      <c r="T4840">
        <f t="shared" si="1212"/>
        <v>0</v>
      </c>
      <c r="U4840">
        <v>1</v>
      </c>
      <c r="V4840">
        <f t="shared" si="1213"/>
        <v>0.50821698026751405</v>
      </c>
      <c r="W4840">
        <f t="shared" si="1214"/>
        <v>0.62438840009610952</v>
      </c>
      <c r="X4840">
        <f t="shared" si="1215"/>
        <v>0.24185053849720267</v>
      </c>
      <c r="Y4840">
        <f t="shared" si="1216"/>
        <v>1</v>
      </c>
      <c r="Z4840" t="s">
        <v>4872</v>
      </c>
    </row>
    <row r="4841" spans="1:26" x14ac:dyDescent="0.25">
      <c r="A4841" t="s">
        <v>29</v>
      </c>
      <c r="B4841" t="s">
        <v>38</v>
      </c>
      <c r="C4841" t="s">
        <v>35</v>
      </c>
      <c r="D4841">
        <v>0</v>
      </c>
      <c r="F4841">
        <v>1</v>
      </c>
      <c r="G4841">
        <v>109.7</v>
      </c>
      <c r="H4841">
        <f t="shared" si="1201"/>
        <v>1</v>
      </c>
      <c r="I4841">
        <f t="shared" si="1202"/>
        <v>0</v>
      </c>
      <c r="J4841">
        <f t="shared" si="1203"/>
        <v>0</v>
      </c>
      <c r="K4841">
        <f t="shared" si="1204"/>
        <v>1</v>
      </c>
      <c r="L4841">
        <f t="shared" si="1205"/>
        <v>0</v>
      </c>
      <c r="M4841">
        <f t="shared" si="1206"/>
        <v>0</v>
      </c>
      <c r="N4841">
        <f t="shared" si="1207"/>
        <v>1</v>
      </c>
      <c r="O4841">
        <f t="shared" si="1208"/>
        <v>0</v>
      </c>
      <c r="P4841">
        <v>67</v>
      </c>
      <c r="Q4841">
        <f t="shared" si="1209"/>
        <v>0</v>
      </c>
      <c r="R4841">
        <f t="shared" si="1210"/>
        <v>0</v>
      </c>
      <c r="S4841">
        <f t="shared" si="1211"/>
        <v>1</v>
      </c>
      <c r="T4841">
        <f t="shared" si="1212"/>
        <v>0</v>
      </c>
      <c r="U4841">
        <v>0</v>
      </c>
      <c r="V4841">
        <f t="shared" si="1213"/>
        <v>0.17589154807417998</v>
      </c>
      <c r="W4841">
        <f t="shared" si="1214"/>
        <v>0.5438598678295008</v>
      </c>
      <c r="X4841">
        <f t="shared" si="1215"/>
        <v>3.0937836683931567E-2</v>
      </c>
      <c r="Y4841">
        <f t="shared" si="1216"/>
        <v>0</v>
      </c>
      <c r="Z4841" t="s">
        <v>4873</v>
      </c>
    </row>
    <row r="4842" spans="1:26" x14ac:dyDescent="0.25">
      <c r="A4842" t="s">
        <v>26</v>
      </c>
      <c r="B4842" t="s">
        <v>30</v>
      </c>
      <c r="C4842" t="s">
        <v>35</v>
      </c>
      <c r="D4842">
        <v>1</v>
      </c>
      <c r="F4842">
        <v>1</v>
      </c>
      <c r="G4842">
        <v>73.75</v>
      </c>
      <c r="H4842">
        <f t="shared" si="1201"/>
        <v>0</v>
      </c>
      <c r="I4842">
        <f t="shared" si="1202"/>
        <v>1</v>
      </c>
      <c r="J4842">
        <f t="shared" si="1203"/>
        <v>0</v>
      </c>
      <c r="K4842">
        <f t="shared" si="1204"/>
        <v>1</v>
      </c>
      <c r="L4842">
        <f t="shared" si="1205"/>
        <v>0</v>
      </c>
      <c r="M4842">
        <f t="shared" si="1206"/>
        <v>1</v>
      </c>
      <c r="N4842">
        <f t="shared" si="1207"/>
        <v>0</v>
      </c>
      <c r="O4842">
        <f t="shared" si="1208"/>
        <v>0</v>
      </c>
      <c r="P4842">
        <v>7</v>
      </c>
      <c r="Q4842">
        <f t="shared" si="1209"/>
        <v>0</v>
      </c>
      <c r="R4842">
        <f t="shared" si="1210"/>
        <v>1</v>
      </c>
      <c r="S4842">
        <f t="shared" si="1211"/>
        <v>0</v>
      </c>
      <c r="T4842">
        <f t="shared" si="1212"/>
        <v>0</v>
      </c>
      <c r="U4842">
        <v>1</v>
      </c>
      <c r="V4842">
        <f t="shared" si="1213"/>
        <v>0.38643518525512338</v>
      </c>
      <c r="W4842">
        <f t="shared" si="1214"/>
        <v>0.59542424898331547</v>
      </c>
      <c r="X4842">
        <f t="shared" si="1215"/>
        <v>0.37646178189291485</v>
      </c>
      <c r="Y4842">
        <f t="shared" si="1216"/>
        <v>1</v>
      </c>
      <c r="Z4842" t="s">
        <v>4874</v>
      </c>
    </row>
    <row r="4843" spans="1:26" x14ac:dyDescent="0.25">
      <c r="A4843" t="s">
        <v>26</v>
      </c>
      <c r="B4843" t="s">
        <v>38</v>
      </c>
      <c r="C4843" t="s">
        <v>25</v>
      </c>
      <c r="D4843">
        <v>1</v>
      </c>
      <c r="F4843">
        <v>1</v>
      </c>
      <c r="G4843">
        <v>33.450000000000003</v>
      </c>
      <c r="H4843">
        <f t="shared" si="1201"/>
        <v>0</v>
      </c>
      <c r="I4843">
        <f t="shared" si="1202"/>
        <v>1</v>
      </c>
      <c r="J4843">
        <f t="shared" si="1203"/>
        <v>1</v>
      </c>
      <c r="K4843">
        <f t="shared" si="1204"/>
        <v>0</v>
      </c>
      <c r="L4843">
        <f t="shared" si="1205"/>
        <v>0</v>
      </c>
      <c r="M4843">
        <f t="shared" si="1206"/>
        <v>1</v>
      </c>
      <c r="N4843">
        <f t="shared" si="1207"/>
        <v>0</v>
      </c>
      <c r="O4843">
        <f t="shared" si="1208"/>
        <v>0</v>
      </c>
      <c r="P4843">
        <v>43</v>
      </c>
      <c r="Q4843">
        <f t="shared" si="1209"/>
        <v>0</v>
      </c>
      <c r="R4843">
        <f t="shared" si="1210"/>
        <v>0</v>
      </c>
      <c r="S4843">
        <f t="shared" si="1211"/>
        <v>1</v>
      </c>
      <c r="T4843">
        <f t="shared" si="1212"/>
        <v>0</v>
      </c>
      <c r="U4843">
        <v>0</v>
      </c>
      <c r="V4843">
        <f t="shared" si="1213"/>
        <v>0.3147769722649858</v>
      </c>
      <c r="W4843">
        <f t="shared" si="1214"/>
        <v>0.57805083556770631</v>
      </c>
      <c r="X4843">
        <f t="shared" si="1215"/>
        <v>9.9084542268311634E-2</v>
      </c>
      <c r="Y4843">
        <f t="shared" si="1216"/>
        <v>0</v>
      </c>
      <c r="Z4843" t="s">
        <v>4875</v>
      </c>
    </row>
    <row r="4844" spans="1:26" x14ac:dyDescent="0.25">
      <c r="A4844" t="s">
        <v>26</v>
      </c>
      <c r="B4844" t="s">
        <v>27</v>
      </c>
      <c r="C4844" t="s">
        <v>35</v>
      </c>
      <c r="D4844">
        <v>0</v>
      </c>
      <c r="F4844">
        <v>1</v>
      </c>
      <c r="G4844">
        <v>94.6</v>
      </c>
      <c r="H4844">
        <f t="shared" si="1201"/>
        <v>1</v>
      </c>
      <c r="I4844">
        <f t="shared" si="1202"/>
        <v>0</v>
      </c>
      <c r="J4844">
        <f t="shared" si="1203"/>
        <v>0</v>
      </c>
      <c r="K4844">
        <f t="shared" si="1204"/>
        <v>1</v>
      </c>
      <c r="L4844">
        <f t="shared" si="1205"/>
        <v>0</v>
      </c>
      <c r="M4844">
        <f t="shared" si="1206"/>
        <v>1</v>
      </c>
      <c r="N4844">
        <f t="shared" si="1207"/>
        <v>0</v>
      </c>
      <c r="O4844">
        <f t="shared" si="1208"/>
        <v>0</v>
      </c>
      <c r="P4844">
        <v>24</v>
      </c>
      <c r="Q4844">
        <f t="shared" si="1209"/>
        <v>1</v>
      </c>
      <c r="R4844">
        <f t="shared" si="1210"/>
        <v>0</v>
      </c>
      <c r="S4844">
        <f t="shared" si="1211"/>
        <v>0</v>
      </c>
      <c r="T4844">
        <f t="shared" si="1212"/>
        <v>0</v>
      </c>
      <c r="U4844">
        <v>0</v>
      </c>
      <c r="V4844">
        <f t="shared" si="1213"/>
        <v>0.55570983435511678</v>
      </c>
      <c r="W4844">
        <f t="shared" si="1214"/>
        <v>0.63545929880919649</v>
      </c>
      <c r="X4844">
        <f t="shared" si="1215"/>
        <v>0.30881341999899131</v>
      </c>
      <c r="Y4844">
        <f t="shared" si="1216"/>
        <v>1</v>
      </c>
      <c r="Z4844" t="s">
        <v>4876</v>
      </c>
    </row>
    <row r="4845" spans="1:26" x14ac:dyDescent="0.25">
      <c r="A4845" t="s">
        <v>26</v>
      </c>
      <c r="B4845" t="s">
        <v>27</v>
      </c>
      <c r="C4845" t="s">
        <v>25</v>
      </c>
      <c r="D4845">
        <v>1</v>
      </c>
      <c r="F4845">
        <v>1</v>
      </c>
      <c r="G4845">
        <v>54.55</v>
      </c>
      <c r="H4845">
        <f t="shared" si="1201"/>
        <v>0</v>
      </c>
      <c r="I4845">
        <f t="shared" si="1202"/>
        <v>1</v>
      </c>
      <c r="J4845">
        <f t="shared" si="1203"/>
        <v>1</v>
      </c>
      <c r="K4845">
        <f t="shared" si="1204"/>
        <v>0</v>
      </c>
      <c r="L4845">
        <f t="shared" si="1205"/>
        <v>0</v>
      </c>
      <c r="M4845">
        <f t="shared" si="1206"/>
        <v>1</v>
      </c>
      <c r="N4845">
        <f t="shared" si="1207"/>
        <v>0</v>
      </c>
      <c r="O4845">
        <f t="shared" si="1208"/>
        <v>0</v>
      </c>
      <c r="P4845">
        <v>9</v>
      </c>
      <c r="Q4845">
        <f t="shared" si="1209"/>
        <v>1</v>
      </c>
      <c r="R4845">
        <f t="shared" si="1210"/>
        <v>0</v>
      </c>
      <c r="S4845">
        <f t="shared" si="1211"/>
        <v>0</v>
      </c>
      <c r="T4845">
        <f t="shared" si="1212"/>
        <v>0</v>
      </c>
      <c r="U4845">
        <v>1</v>
      </c>
      <c r="V4845">
        <f t="shared" si="1213"/>
        <v>0.47957821595749017</v>
      </c>
      <c r="W4845">
        <f t="shared" si="1214"/>
        <v>0.6176482716644055</v>
      </c>
      <c r="X4845">
        <f t="shared" si="1215"/>
        <v>0.27083883330598874</v>
      </c>
      <c r="Y4845">
        <f t="shared" si="1216"/>
        <v>1</v>
      </c>
      <c r="Z4845" t="s">
        <v>4877</v>
      </c>
    </row>
    <row r="4846" spans="1:26" x14ac:dyDescent="0.25">
      <c r="A4846" t="s">
        <v>45</v>
      </c>
      <c r="B4846" t="s">
        <v>33</v>
      </c>
      <c r="C4846" t="s">
        <v>23</v>
      </c>
      <c r="D4846">
        <v>0</v>
      </c>
      <c r="F4846">
        <v>1</v>
      </c>
      <c r="G4846">
        <v>20.2</v>
      </c>
      <c r="H4846">
        <f t="shared" si="1201"/>
        <v>1</v>
      </c>
      <c r="I4846">
        <f t="shared" si="1202"/>
        <v>0</v>
      </c>
      <c r="J4846">
        <f t="shared" si="1203"/>
        <v>0</v>
      </c>
      <c r="K4846">
        <f t="shared" si="1204"/>
        <v>0</v>
      </c>
      <c r="L4846">
        <f t="shared" si="1205"/>
        <v>1</v>
      </c>
      <c r="M4846">
        <f t="shared" si="1206"/>
        <v>0</v>
      </c>
      <c r="N4846">
        <f t="shared" si="1207"/>
        <v>0</v>
      </c>
      <c r="O4846">
        <f t="shared" si="1208"/>
        <v>1</v>
      </c>
      <c r="P4846">
        <v>69</v>
      </c>
      <c r="Q4846">
        <f t="shared" si="1209"/>
        <v>0</v>
      </c>
      <c r="R4846">
        <f t="shared" si="1210"/>
        <v>0</v>
      </c>
      <c r="S4846">
        <f t="shared" si="1211"/>
        <v>0</v>
      </c>
      <c r="T4846">
        <f t="shared" si="1212"/>
        <v>1</v>
      </c>
      <c r="U4846">
        <v>0</v>
      </c>
      <c r="V4846">
        <f t="shared" si="1213"/>
        <v>-7.08607949903588E-2</v>
      </c>
      <c r="W4846">
        <f t="shared" si="1214"/>
        <v>0.48229221023901558</v>
      </c>
      <c r="X4846">
        <f t="shared" si="1215"/>
        <v>5.0212522666656587E-3</v>
      </c>
      <c r="Y4846">
        <f t="shared" si="1216"/>
        <v>0</v>
      </c>
      <c r="Z4846" t="s">
        <v>4878</v>
      </c>
    </row>
    <row r="4847" spans="1:26" x14ac:dyDescent="0.25">
      <c r="A4847" t="s">
        <v>29</v>
      </c>
      <c r="B4847" t="s">
        <v>33</v>
      </c>
      <c r="C4847" t="s">
        <v>23</v>
      </c>
      <c r="D4847">
        <v>0</v>
      </c>
      <c r="F4847">
        <v>1</v>
      </c>
      <c r="G4847">
        <v>20.3</v>
      </c>
      <c r="H4847">
        <f t="shared" si="1201"/>
        <v>1</v>
      </c>
      <c r="I4847">
        <f t="shared" si="1202"/>
        <v>0</v>
      </c>
      <c r="J4847">
        <f t="shared" si="1203"/>
        <v>0</v>
      </c>
      <c r="K4847">
        <f t="shared" si="1204"/>
        <v>0</v>
      </c>
      <c r="L4847">
        <f t="shared" si="1205"/>
        <v>1</v>
      </c>
      <c r="M4847">
        <f t="shared" si="1206"/>
        <v>0</v>
      </c>
      <c r="N4847">
        <f t="shared" si="1207"/>
        <v>1</v>
      </c>
      <c r="O4847">
        <f t="shared" si="1208"/>
        <v>0</v>
      </c>
      <c r="P4847">
        <v>37</v>
      </c>
      <c r="Q4847">
        <f t="shared" si="1209"/>
        <v>0</v>
      </c>
      <c r="R4847">
        <f t="shared" si="1210"/>
        <v>0</v>
      </c>
      <c r="S4847">
        <f t="shared" si="1211"/>
        <v>0</v>
      </c>
      <c r="T4847">
        <f t="shared" si="1212"/>
        <v>1</v>
      </c>
      <c r="U4847">
        <v>0</v>
      </c>
      <c r="V4847">
        <f t="shared" si="1213"/>
        <v>-1.0770833405895967E-2</v>
      </c>
      <c r="W4847">
        <f t="shared" si="1214"/>
        <v>0.49730731768017333</v>
      </c>
      <c r="X4847">
        <f t="shared" si="1215"/>
        <v>1.1601085225756451E-4</v>
      </c>
      <c r="Y4847">
        <f t="shared" si="1216"/>
        <v>0</v>
      </c>
      <c r="Z4847" t="s">
        <v>4879</v>
      </c>
    </row>
    <row r="4848" spans="1:26" x14ac:dyDescent="0.25">
      <c r="A4848" t="s">
        <v>45</v>
      </c>
      <c r="B4848" t="s">
        <v>38</v>
      </c>
      <c r="C4848" t="s">
        <v>25</v>
      </c>
      <c r="D4848">
        <v>0</v>
      </c>
      <c r="F4848">
        <v>1</v>
      </c>
      <c r="G4848">
        <v>39.4</v>
      </c>
      <c r="H4848">
        <f t="shared" si="1201"/>
        <v>1</v>
      </c>
      <c r="I4848">
        <f t="shared" si="1202"/>
        <v>0</v>
      </c>
      <c r="J4848">
        <f t="shared" si="1203"/>
        <v>1</v>
      </c>
      <c r="K4848">
        <f t="shared" si="1204"/>
        <v>0</v>
      </c>
      <c r="L4848">
        <f t="shared" si="1205"/>
        <v>0</v>
      </c>
      <c r="M4848">
        <f t="shared" si="1206"/>
        <v>0</v>
      </c>
      <c r="N4848">
        <f t="shared" si="1207"/>
        <v>0</v>
      </c>
      <c r="O4848">
        <f t="shared" si="1208"/>
        <v>1</v>
      </c>
      <c r="P4848">
        <v>20</v>
      </c>
      <c r="Q4848">
        <f t="shared" si="1209"/>
        <v>0</v>
      </c>
      <c r="R4848">
        <f t="shared" si="1210"/>
        <v>0</v>
      </c>
      <c r="S4848">
        <f t="shared" si="1211"/>
        <v>1</v>
      </c>
      <c r="T4848">
        <f t="shared" si="1212"/>
        <v>0</v>
      </c>
      <c r="U4848">
        <v>0</v>
      </c>
      <c r="V4848">
        <f t="shared" si="1213"/>
        <v>-7.3355526118724368E-3</v>
      </c>
      <c r="W4848">
        <f t="shared" si="1214"/>
        <v>0.49816612007049849</v>
      </c>
      <c r="X4848">
        <f t="shared" si="1215"/>
        <v>5.3810332121548526E-5</v>
      </c>
      <c r="Y4848">
        <f t="shared" si="1216"/>
        <v>0</v>
      </c>
      <c r="Z4848" t="s">
        <v>4880</v>
      </c>
    </row>
    <row r="4849" spans="1:26" x14ac:dyDescent="0.25">
      <c r="A4849" t="s">
        <v>26</v>
      </c>
      <c r="B4849" t="s">
        <v>33</v>
      </c>
      <c r="C4849" t="s">
        <v>35</v>
      </c>
      <c r="D4849">
        <v>0</v>
      </c>
      <c r="F4849">
        <v>1</v>
      </c>
      <c r="G4849">
        <v>69.150000000000006</v>
      </c>
      <c r="H4849">
        <f t="shared" si="1201"/>
        <v>1</v>
      </c>
      <c r="I4849">
        <f t="shared" si="1202"/>
        <v>0</v>
      </c>
      <c r="J4849">
        <f t="shared" si="1203"/>
        <v>0</v>
      </c>
      <c r="K4849">
        <f t="shared" si="1204"/>
        <v>1</v>
      </c>
      <c r="L4849">
        <f t="shared" si="1205"/>
        <v>0</v>
      </c>
      <c r="M4849">
        <f t="shared" si="1206"/>
        <v>1</v>
      </c>
      <c r="N4849">
        <f t="shared" si="1207"/>
        <v>0</v>
      </c>
      <c r="O4849">
        <f t="shared" si="1208"/>
        <v>0</v>
      </c>
      <c r="P4849">
        <v>7</v>
      </c>
      <c r="Q4849">
        <f t="shared" si="1209"/>
        <v>0</v>
      </c>
      <c r="R4849">
        <f t="shared" si="1210"/>
        <v>0</v>
      </c>
      <c r="S4849">
        <f t="shared" si="1211"/>
        <v>0</v>
      </c>
      <c r="T4849">
        <f t="shared" si="1212"/>
        <v>1</v>
      </c>
      <c r="U4849">
        <v>0</v>
      </c>
      <c r="V4849">
        <f t="shared" si="1213"/>
        <v>0.38412669961577195</v>
      </c>
      <c r="W4849">
        <f t="shared" si="1214"/>
        <v>0.59486802587180421</v>
      </c>
      <c r="X4849">
        <f t="shared" si="1215"/>
        <v>0.14755332135770549</v>
      </c>
      <c r="Y4849">
        <f t="shared" si="1216"/>
        <v>1</v>
      </c>
      <c r="Z4849" t="s">
        <v>4881</v>
      </c>
    </row>
    <row r="4850" spans="1:26" x14ac:dyDescent="0.25">
      <c r="A4850" t="s">
        <v>26</v>
      </c>
      <c r="B4850" t="s">
        <v>27</v>
      </c>
      <c r="C4850" t="s">
        <v>35</v>
      </c>
      <c r="D4850">
        <v>1</v>
      </c>
      <c r="F4850">
        <v>1</v>
      </c>
      <c r="G4850">
        <v>76.25</v>
      </c>
      <c r="H4850">
        <f t="shared" si="1201"/>
        <v>0</v>
      </c>
      <c r="I4850">
        <f t="shared" si="1202"/>
        <v>1</v>
      </c>
      <c r="J4850">
        <f t="shared" si="1203"/>
        <v>0</v>
      </c>
      <c r="K4850">
        <f t="shared" si="1204"/>
        <v>1</v>
      </c>
      <c r="L4850">
        <f t="shared" si="1205"/>
        <v>0</v>
      </c>
      <c r="M4850">
        <f t="shared" si="1206"/>
        <v>1</v>
      </c>
      <c r="N4850">
        <f t="shared" si="1207"/>
        <v>0</v>
      </c>
      <c r="O4850">
        <f t="shared" si="1208"/>
        <v>0</v>
      </c>
      <c r="P4850">
        <v>37</v>
      </c>
      <c r="Q4850">
        <f t="shared" si="1209"/>
        <v>1</v>
      </c>
      <c r="R4850">
        <f t="shared" si="1210"/>
        <v>0</v>
      </c>
      <c r="S4850">
        <f t="shared" si="1211"/>
        <v>0</v>
      </c>
      <c r="T4850">
        <f t="shared" si="1212"/>
        <v>0</v>
      </c>
      <c r="U4850">
        <v>1</v>
      </c>
      <c r="V4850">
        <f t="shared" si="1213"/>
        <v>0.51827288768179469</v>
      </c>
      <c r="W4850">
        <f t="shared" si="1214"/>
        <v>0.62674382108368243</v>
      </c>
      <c r="X4850">
        <f t="shared" si="1215"/>
        <v>0.23206101074243679</v>
      </c>
      <c r="Y4850">
        <f t="shared" si="1216"/>
        <v>1</v>
      </c>
      <c r="Z4850" t="s">
        <v>4882</v>
      </c>
    </row>
    <row r="4851" spans="1:26" x14ac:dyDescent="0.25">
      <c r="A4851" t="s">
        <v>26</v>
      </c>
      <c r="B4851" t="s">
        <v>30</v>
      </c>
      <c r="C4851" t="s">
        <v>35</v>
      </c>
      <c r="D4851">
        <v>0</v>
      </c>
      <c r="F4851">
        <v>1</v>
      </c>
      <c r="G4851">
        <v>93.9</v>
      </c>
      <c r="H4851">
        <f t="shared" si="1201"/>
        <v>1</v>
      </c>
      <c r="I4851">
        <f t="shared" si="1202"/>
        <v>0</v>
      </c>
      <c r="J4851">
        <f t="shared" si="1203"/>
        <v>0</v>
      </c>
      <c r="K4851">
        <f t="shared" si="1204"/>
        <v>1</v>
      </c>
      <c r="L4851">
        <f t="shared" si="1205"/>
        <v>0</v>
      </c>
      <c r="M4851">
        <f t="shared" si="1206"/>
        <v>1</v>
      </c>
      <c r="N4851">
        <f t="shared" si="1207"/>
        <v>0</v>
      </c>
      <c r="O4851">
        <f t="shared" si="1208"/>
        <v>0</v>
      </c>
      <c r="P4851">
        <v>5</v>
      </c>
      <c r="Q4851">
        <f t="shared" si="1209"/>
        <v>0</v>
      </c>
      <c r="R4851">
        <f t="shared" si="1210"/>
        <v>1</v>
      </c>
      <c r="S4851">
        <f t="shared" si="1211"/>
        <v>0</v>
      </c>
      <c r="T4851">
        <f t="shared" si="1212"/>
        <v>0</v>
      </c>
      <c r="U4851">
        <v>1</v>
      </c>
      <c r="V4851">
        <f t="shared" si="1213"/>
        <v>0.40415870272411614</v>
      </c>
      <c r="W4851">
        <f t="shared" si="1214"/>
        <v>0.5996864217864003</v>
      </c>
      <c r="X4851">
        <f t="shared" si="1215"/>
        <v>0.35502685153940822</v>
      </c>
      <c r="Y4851">
        <f t="shared" si="1216"/>
        <v>1</v>
      </c>
      <c r="Z4851" t="s">
        <v>4883</v>
      </c>
    </row>
    <row r="4852" spans="1:26" x14ac:dyDescent="0.25">
      <c r="A4852" t="s">
        <v>29</v>
      </c>
      <c r="B4852" t="s">
        <v>27</v>
      </c>
      <c r="C4852" t="s">
        <v>25</v>
      </c>
      <c r="D4852">
        <v>0</v>
      </c>
      <c r="F4852">
        <v>1</v>
      </c>
      <c r="G4852">
        <v>51.35</v>
      </c>
      <c r="H4852">
        <f t="shared" si="1201"/>
        <v>1</v>
      </c>
      <c r="I4852">
        <f t="shared" si="1202"/>
        <v>0</v>
      </c>
      <c r="J4852">
        <f t="shared" si="1203"/>
        <v>1</v>
      </c>
      <c r="K4852">
        <f t="shared" si="1204"/>
        <v>0</v>
      </c>
      <c r="L4852">
        <f t="shared" si="1205"/>
        <v>0</v>
      </c>
      <c r="M4852">
        <f t="shared" si="1206"/>
        <v>0</v>
      </c>
      <c r="N4852">
        <f t="shared" si="1207"/>
        <v>1</v>
      </c>
      <c r="O4852">
        <f t="shared" si="1208"/>
        <v>0</v>
      </c>
      <c r="P4852">
        <v>41</v>
      </c>
      <c r="Q4852">
        <f t="shared" si="1209"/>
        <v>1</v>
      </c>
      <c r="R4852">
        <f t="shared" si="1210"/>
        <v>0</v>
      </c>
      <c r="S4852">
        <f t="shared" si="1211"/>
        <v>0</v>
      </c>
      <c r="T4852">
        <f t="shared" si="1212"/>
        <v>0</v>
      </c>
      <c r="U4852">
        <v>0</v>
      </c>
      <c r="V4852">
        <f t="shared" si="1213"/>
        <v>0.20799755935498287</v>
      </c>
      <c r="W4852">
        <f t="shared" si="1214"/>
        <v>0.5518127266240469</v>
      </c>
      <c r="X4852">
        <f t="shared" si="1215"/>
        <v>4.3262984697629625E-2</v>
      </c>
      <c r="Y4852">
        <f t="shared" si="1216"/>
        <v>0</v>
      </c>
      <c r="Z4852" t="s">
        <v>4884</v>
      </c>
    </row>
    <row r="4853" spans="1:26" x14ac:dyDescent="0.25">
      <c r="A4853" t="s">
        <v>29</v>
      </c>
      <c r="B4853" t="s">
        <v>38</v>
      </c>
      <c r="C4853" t="s">
        <v>35</v>
      </c>
      <c r="D4853">
        <v>0</v>
      </c>
      <c r="F4853">
        <v>1</v>
      </c>
      <c r="G4853">
        <v>100.05</v>
      </c>
      <c r="H4853">
        <f t="shared" si="1201"/>
        <v>1</v>
      </c>
      <c r="I4853">
        <f t="shared" si="1202"/>
        <v>0</v>
      </c>
      <c r="J4853">
        <f t="shared" si="1203"/>
        <v>0</v>
      </c>
      <c r="K4853">
        <f t="shared" si="1204"/>
        <v>1</v>
      </c>
      <c r="L4853">
        <f t="shared" si="1205"/>
        <v>0</v>
      </c>
      <c r="M4853">
        <f t="shared" si="1206"/>
        <v>0</v>
      </c>
      <c r="N4853">
        <f t="shared" si="1207"/>
        <v>1</v>
      </c>
      <c r="O4853">
        <f t="shared" si="1208"/>
        <v>0</v>
      </c>
      <c r="P4853">
        <v>54</v>
      </c>
      <c r="Q4853">
        <f t="shared" si="1209"/>
        <v>0</v>
      </c>
      <c r="R4853">
        <f t="shared" si="1210"/>
        <v>0</v>
      </c>
      <c r="S4853">
        <f t="shared" si="1211"/>
        <v>1</v>
      </c>
      <c r="T4853">
        <f t="shared" si="1212"/>
        <v>0</v>
      </c>
      <c r="U4853">
        <v>0</v>
      </c>
      <c r="V4853">
        <f t="shared" si="1213"/>
        <v>0.16084666333808567</v>
      </c>
      <c r="W4853">
        <f t="shared" si="1214"/>
        <v>0.54012519436787088</v>
      </c>
      <c r="X4853">
        <f t="shared" si="1215"/>
        <v>2.5871649106995472E-2</v>
      </c>
      <c r="Y4853">
        <f t="shared" si="1216"/>
        <v>0</v>
      </c>
      <c r="Z4853" t="s">
        <v>4885</v>
      </c>
    </row>
    <row r="4854" spans="1:26" x14ac:dyDescent="0.25">
      <c r="A4854" t="s">
        <v>26</v>
      </c>
      <c r="B4854" t="s">
        <v>27</v>
      </c>
      <c r="C4854" t="s">
        <v>35</v>
      </c>
      <c r="D4854">
        <v>1</v>
      </c>
      <c r="F4854">
        <v>1</v>
      </c>
      <c r="G4854">
        <v>70.400000000000006</v>
      </c>
      <c r="H4854">
        <f t="shared" si="1201"/>
        <v>0</v>
      </c>
      <c r="I4854">
        <f t="shared" si="1202"/>
        <v>1</v>
      </c>
      <c r="J4854">
        <f t="shared" si="1203"/>
        <v>0</v>
      </c>
      <c r="K4854">
        <f t="shared" si="1204"/>
        <v>1</v>
      </c>
      <c r="L4854">
        <f t="shared" si="1205"/>
        <v>0</v>
      </c>
      <c r="M4854">
        <f t="shared" si="1206"/>
        <v>1</v>
      </c>
      <c r="N4854">
        <f t="shared" si="1207"/>
        <v>0</v>
      </c>
      <c r="O4854">
        <f t="shared" si="1208"/>
        <v>0</v>
      </c>
      <c r="P4854">
        <v>3</v>
      </c>
      <c r="Q4854">
        <f t="shared" si="1209"/>
        <v>1</v>
      </c>
      <c r="R4854">
        <f t="shared" si="1210"/>
        <v>0</v>
      </c>
      <c r="S4854">
        <f t="shared" si="1211"/>
        <v>0</v>
      </c>
      <c r="T4854">
        <f t="shared" si="1212"/>
        <v>0</v>
      </c>
      <c r="U4854">
        <v>1</v>
      </c>
      <c r="V4854">
        <f t="shared" si="1213"/>
        <v>0.51798069335890107</v>
      </c>
      <c r="W4854">
        <f t="shared" si="1214"/>
        <v>0.62667546378040051</v>
      </c>
      <c r="X4854">
        <f t="shared" si="1215"/>
        <v>0.23234261197476577</v>
      </c>
      <c r="Y4854">
        <f t="shared" si="1216"/>
        <v>1</v>
      </c>
      <c r="Z4854" t="s">
        <v>4886</v>
      </c>
    </row>
    <row r="4855" spans="1:26" x14ac:dyDescent="0.25">
      <c r="A4855" t="s">
        <v>45</v>
      </c>
      <c r="B4855" t="s">
        <v>38</v>
      </c>
      <c r="C4855" t="s">
        <v>23</v>
      </c>
      <c r="D4855">
        <v>1</v>
      </c>
      <c r="F4855">
        <v>1</v>
      </c>
      <c r="G4855">
        <v>20.3</v>
      </c>
      <c r="H4855">
        <f t="shared" si="1201"/>
        <v>0</v>
      </c>
      <c r="I4855">
        <f t="shared" si="1202"/>
        <v>1</v>
      </c>
      <c r="J4855">
        <f t="shared" si="1203"/>
        <v>0</v>
      </c>
      <c r="K4855">
        <f t="shared" si="1204"/>
        <v>0</v>
      </c>
      <c r="L4855">
        <f t="shared" si="1205"/>
        <v>1</v>
      </c>
      <c r="M4855">
        <f t="shared" si="1206"/>
        <v>0</v>
      </c>
      <c r="N4855">
        <f t="shared" si="1207"/>
        <v>0</v>
      </c>
      <c r="O4855">
        <f t="shared" si="1208"/>
        <v>1</v>
      </c>
      <c r="P4855">
        <v>69</v>
      </c>
      <c r="Q4855">
        <f t="shared" si="1209"/>
        <v>0</v>
      </c>
      <c r="R4855">
        <f t="shared" si="1210"/>
        <v>0</v>
      </c>
      <c r="S4855">
        <f t="shared" si="1211"/>
        <v>1</v>
      </c>
      <c r="T4855">
        <f t="shared" si="1212"/>
        <v>0</v>
      </c>
      <c r="U4855">
        <v>0</v>
      </c>
      <c r="V4855">
        <f t="shared" si="1213"/>
        <v>-6.5841720188296426E-2</v>
      </c>
      <c r="W4855">
        <f t="shared" si="1214"/>
        <v>0.48354551388774508</v>
      </c>
      <c r="X4855">
        <f t="shared" si="1215"/>
        <v>4.3351321173539211E-3</v>
      </c>
      <c r="Y4855">
        <f t="shared" si="1216"/>
        <v>0</v>
      </c>
      <c r="Z4855" t="s">
        <v>4887</v>
      </c>
    </row>
    <row r="4856" spans="1:26" x14ac:dyDescent="0.25">
      <c r="A4856" t="s">
        <v>29</v>
      </c>
      <c r="B4856" t="s">
        <v>38</v>
      </c>
      <c r="C4856" t="s">
        <v>35</v>
      </c>
      <c r="D4856">
        <v>0</v>
      </c>
      <c r="F4856">
        <v>1</v>
      </c>
      <c r="G4856">
        <v>94.45</v>
      </c>
      <c r="H4856">
        <f t="shared" si="1201"/>
        <v>1</v>
      </c>
      <c r="I4856">
        <f t="shared" si="1202"/>
        <v>0</v>
      </c>
      <c r="J4856">
        <f t="shared" si="1203"/>
        <v>0</v>
      </c>
      <c r="K4856">
        <f t="shared" si="1204"/>
        <v>1</v>
      </c>
      <c r="L4856">
        <f t="shared" si="1205"/>
        <v>0</v>
      </c>
      <c r="M4856">
        <f t="shared" si="1206"/>
        <v>0</v>
      </c>
      <c r="N4856">
        <f t="shared" si="1207"/>
        <v>1</v>
      </c>
      <c r="O4856">
        <f t="shared" si="1208"/>
        <v>0</v>
      </c>
      <c r="P4856">
        <v>53</v>
      </c>
      <c r="Q4856">
        <f t="shared" si="1209"/>
        <v>0</v>
      </c>
      <c r="R4856">
        <f t="shared" si="1210"/>
        <v>0</v>
      </c>
      <c r="S4856">
        <f t="shared" si="1211"/>
        <v>1</v>
      </c>
      <c r="T4856">
        <f t="shared" si="1212"/>
        <v>0</v>
      </c>
      <c r="U4856">
        <v>0</v>
      </c>
      <c r="V4856">
        <f t="shared" si="1213"/>
        <v>0.13356133465985351</v>
      </c>
      <c r="W4856">
        <f t="shared" si="1214"/>
        <v>0.53334078556579956</v>
      </c>
      <c r="X4856">
        <f t="shared" si="1215"/>
        <v>1.7838630116121388E-2</v>
      </c>
      <c r="Y4856">
        <f t="shared" si="1216"/>
        <v>0</v>
      </c>
      <c r="Z4856" t="s">
        <v>4888</v>
      </c>
    </row>
    <row r="4857" spans="1:26" x14ac:dyDescent="0.25">
      <c r="A4857" t="s">
        <v>29</v>
      </c>
      <c r="B4857" t="s">
        <v>38</v>
      </c>
      <c r="C4857" t="s">
        <v>25</v>
      </c>
      <c r="D4857">
        <v>0</v>
      </c>
      <c r="F4857">
        <v>1</v>
      </c>
      <c r="G4857">
        <v>46.4</v>
      </c>
      <c r="H4857">
        <f t="shared" si="1201"/>
        <v>1</v>
      </c>
      <c r="I4857">
        <f t="shared" si="1202"/>
        <v>0</v>
      </c>
      <c r="J4857">
        <f t="shared" si="1203"/>
        <v>1</v>
      </c>
      <c r="K4857">
        <f t="shared" si="1204"/>
        <v>0</v>
      </c>
      <c r="L4857">
        <f t="shared" si="1205"/>
        <v>0</v>
      </c>
      <c r="M4857">
        <f t="shared" si="1206"/>
        <v>0</v>
      </c>
      <c r="N4857">
        <f t="shared" si="1207"/>
        <v>1</v>
      </c>
      <c r="O4857">
        <f t="shared" si="1208"/>
        <v>0</v>
      </c>
      <c r="P4857">
        <v>18</v>
      </c>
      <c r="Q4857">
        <f t="shared" si="1209"/>
        <v>0</v>
      </c>
      <c r="R4857">
        <f t="shared" si="1210"/>
        <v>0</v>
      </c>
      <c r="S4857">
        <f t="shared" si="1211"/>
        <v>1</v>
      </c>
      <c r="T4857">
        <f t="shared" si="1212"/>
        <v>0</v>
      </c>
      <c r="U4857">
        <v>0</v>
      </c>
      <c r="V4857">
        <f t="shared" si="1213"/>
        <v>6.3511891322751091E-2</v>
      </c>
      <c r="W4857">
        <f t="shared" si="1214"/>
        <v>0.51587263765467006</v>
      </c>
      <c r="X4857">
        <f t="shared" si="1215"/>
        <v>4.0337603393929451E-3</v>
      </c>
      <c r="Y4857">
        <f t="shared" si="1216"/>
        <v>0</v>
      </c>
      <c r="Z4857" t="s">
        <v>4889</v>
      </c>
    </row>
    <row r="4858" spans="1:26" x14ac:dyDescent="0.25">
      <c r="A4858" t="s">
        <v>45</v>
      </c>
      <c r="B4858" t="s">
        <v>38</v>
      </c>
      <c r="C4858" t="s">
        <v>35</v>
      </c>
      <c r="D4858">
        <v>0</v>
      </c>
      <c r="F4858">
        <v>1</v>
      </c>
      <c r="G4858">
        <v>104.05</v>
      </c>
      <c r="H4858">
        <f t="shared" si="1201"/>
        <v>1</v>
      </c>
      <c r="I4858">
        <f t="shared" si="1202"/>
        <v>0</v>
      </c>
      <c r="J4858">
        <f t="shared" si="1203"/>
        <v>0</v>
      </c>
      <c r="K4858">
        <f t="shared" si="1204"/>
        <v>1</v>
      </c>
      <c r="L4858">
        <f t="shared" si="1205"/>
        <v>0</v>
      </c>
      <c r="M4858">
        <f t="shared" si="1206"/>
        <v>0</v>
      </c>
      <c r="N4858">
        <f t="shared" si="1207"/>
        <v>0</v>
      </c>
      <c r="O4858">
        <f t="shared" si="1208"/>
        <v>1</v>
      </c>
      <c r="P4858">
        <v>64</v>
      </c>
      <c r="Q4858">
        <f t="shared" si="1209"/>
        <v>0</v>
      </c>
      <c r="R4858">
        <f t="shared" si="1210"/>
        <v>0</v>
      </c>
      <c r="S4858">
        <f t="shared" si="1211"/>
        <v>1</v>
      </c>
      <c r="T4858">
        <f t="shared" si="1212"/>
        <v>0</v>
      </c>
      <c r="U4858">
        <v>0</v>
      </c>
      <c r="V4858">
        <f t="shared" si="1213"/>
        <v>9.3457379842894012E-2</v>
      </c>
      <c r="W4858">
        <f t="shared" si="1214"/>
        <v>0.52334735390319942</v>
      </c>
      <c r="X4858">
        <f t="shared" si="1215"/>
        <v>8.7342818470989726E-3</v>
      </c>
      <c r="Y4858">
        <f t="shared" si="1216"/>
        <v>0</v>
      </c>
      <c r="Z4858" t="s">
        <v>4890</v>
      </c>
    </row>
    <row r="4859" spans="1:26" x14ac:dyDescent="0.25">
      <c r="A4859" t="s">
        <v>26</v>
      </c>
      <c r="B4859" t="s">
        <v>27</v>
      </c>
      <c r="C4859" t="s">
        <v>35</v>
      </c>
      <c r="D4859">
        <v>0</v>
      </c>
      <c r="F4859">
        <v>1</v>
      </c>
      <c r="G4859">
        <v>91.15</v>
      </c>
      <c r="H4859">
        <f t="shared" si="1201"/>
        <v>1</v>
      </c>
      <c r="I4859">
        <f t="shared" si="1202"/>
        <v>0</v>
      </c>
      <c r="J4859">
        <f t="shared" si="1203"/>
        <v>0</v>
      </c>
      <c r="K4859">
        <f t="shared" si="1204"/>
        <v>1</v>
      </c>
      <c r="L4859">
        <f t="shared" si="1205"/>
        <v>0</v>
      </c>
      <c r="M4859">
        <f t="shared" si="1206"/>
        <v>1</v>
      </c>
      <c r="N4859">
        <f t="shared" si="1207"/>
        <v>0</v>
      </c>
      <c r="O4859">
        <f t="shared" si="1208"/>
        <v>0</v>
      </c>
      <c r="P4859">
        <v>31</v>
      </c>
      <c r="Q4859">
        <f t="shared" si="1209"/>
        <v>1</v>
      </c>
      <c r="R4859">
        <f t="shared" si="1210"/>
        <v>0</v>
      </c>
      <c r="S4859">
        <f t="shared" si="1211"/>
        <v>0</v>
      </c>
      <c r="T4859">
        <f t="shared" si="1212"/>
        <v>0</v>
      </c>
      <c r="U4859">
        <v>1</v>
      </c>
      <c r="V4859">
        <f t="shared" si="1213"/>
        <v>0.53663964407573383</v>
      </c>
      <c r="W4859">
        <f t="shared" si="1214"/>
        <v>0.63103036764157161</v>
      </c>
      <c r="X4859">
        <f t="shared" si="1215"/>
        <v>0.21470281944226263</v>
      </c>
      <c r="Y4859">
        <f t="shared" si="1216"/>
        <v>1</v>
      </c>
      <c r="Z4859" t="s">
        <v>4891</v>
      </c>
    </row>
    <row r="4860" spans="1:26" x14ac:dyDescent="0.25">
      <c r="A4860" t="s">
        <v>26</v>
      </c>
      <c r="B4860" t="s">
        <v>38</v>
      </c>
      <c r="C4860" t="s">
        <v>25</v>
      </c>
      <c r="D4860">
        <v>0</v>
      </c>
      <c r="F4860">
        <v>1</v>
      </c>
      <c r="G4860">
        <v>24.9</v>
      </c>
      <c r="H4860">
        <f t="shared" si="1201"/>
        <v>1</v>
      </c>
      <c r="I4860">
        <f t="shared" si="1202"/>
        <v>0</v>
      </c>
      <c r="J4860">
        <f t="shared" si="1203"/>
        <v>1</v>
      </c>
      <c r="K4860">
        <f t="shared" si="1204"/>
        <v>0</v>
      </c>
      <c r="L4860">
        <f t="shared" si="1205"/>
        <v>0</v>
      </c>
      <c r="M4860">
        <f t="shared" si="1206"/>
        <v>1</v>
      </c>
      <c r="N4860">
        <f t="shared" si="1207"/>
        <v>0</v>
      </c>
      <c r="O4860">
        <f t="shared" si="1208"/>
        <v>0</v>
      </c>
      <c r="P4860">
        <v>20</v>
      </c>
      <c r="Q4860">
        <f t="shared" si="1209"/>
        <v>0</v>
      </c>
      <c r="R4860">
        <f t="shared" si="1210"/>
        <v>0</v>
      </c>
      <c r="S4860">
        <f t="shared" si="1211"/>
        <v>1</v>
      </c>
      <c r="T4860">
        <f t="shared" si="1212"/>
        <v>0</v>
      </c>
      <c r="U4860">
        <v>0</v>
      </c>
      <c r="V4860">
        <f t="shared" si="1213"/>
        <v>0.29658387922250928</v>
      </c>
      <c r="W4860">
        <f t="shared" si="1214"/>
        <v>0.57360720608280868</v>
      </c>
      <c r="X4860">
        <f t="shared" si="1215"/>
        <v>8.7961997414671977E-2</v>
      </c>
      <c r="Y4860">
        <f t="shared" si="1216"/>
        <v>0</v>
      </c>
      <c r="Z4860" t="s">
        <v>4892</v>
      </c>
    </row>
    <row r="4861" spans="1:26" x14ac:dyDescent="0.25">
      <c r="A4861" t="s">
        <v>29</v>
      </c>
      <c r="B4861" t="s">
        <v>30</v>
      </c>
      <c r="C4861" t="s">
        <v>25</v>
      </c>
      <c r="D4861">
        <v>0</v>
      </c>
      <c r="F4861">
        <v>1</v>
      </c>
      <c r="G4861">
        <v>59.6</v>
      </c>
      <c r="H4861">
        <f t="shared" si="1201"/>
        <v>1</v>
      </c>
      <c r="I4861">
        <f t="shared" si="1202"/>
        <v>0</v>
      </c>
      <c r="J4861">
        <f t="shared" si="1203"/>
        <v>1</v>
      </c>
      <c r="K4861">
        <f t="shared" si="1204"/>
        <v>0</v>
      </c>
      <c r="L4861">
        <f t="shared" si="1205"/>
        <v>0</v>
      </c>
      <c r="M4861">
        <f t="shared" si="1206"/>
        <v>0</v>
      </c>
      <c r="N4861">
        <f t="shared" si="1207"/>
        <v>1</v>
      </c>
      <c r="O4861">
        <f t="shared" si="1208"/>
        <v>0</v>
      </c>
      <c r="P4861">
        <v>57</v>
      </c>
      <c r="Q4861">
        <f t="shared" si="1209"/>
        <v>0</v>
      </c>
      <c r="R4861">
        <f t="shared" si="1210"/>
        <v>1</v>
      </c>
      <c r="S4861">
        <f t="shared" si="1211"/>
        <v>0</v>
      </c>
      <c r="T4861">
        <f t="shared" si="1212"/>
        <v>0</v>
      </c>
      <c r="U4861">
        <v>0</v>
      </c>
      <c r="V4861">
        <f t="shared" si="1213"/>
        <v>9.7782871879534994E-2</v>
      </c>
      <c r="W4861">
        <f t="shared" si="1214"/>
        <v>0.5244262584518109</v>
      </c>
      <c r="X4861">
        <f t="shared" si="1215"/>
        <v>9.5614900330095558E-3</v>
      </c>
      <c r="Y4861">
        <f t="shared" si="1216"/>
        <v>0</v>
      </c>
      <c r="Z4861" t="s">
        <v>4893</v>
      </c>
    </row>
    <row r="4862" spans="1:26" x14ac:dyDescent="0.25">
      <c r="A4862" t="s">
        <v>45</v>
      </c>
      <c r="B4862" t="s">
        <v>38</v>
      </c>
      <c r="C4862" t="s">
        <v>35</v>
      </c>
      <c r="D4862">
        <v>1</v>
      </c>
      <c r="F4862">
        <v>1</v>
      </c>
      <c r="G4862">
        <v>108.5</v>
      </c>
      <c r="H4862">
        <f t="shared" si="1201"/>
        <v>0</v>
      </c>
      <c r="I4862">
        <f t="shared" si="1202"/>
        <v>1</v>
      </c>
      <c r="J4862">
        <f t="shared" si="1203"/>
        <v>0</v>
      </c>
      <c r="K4862">
        <f t="shared" si="1204"/>
        <v>1</v>
      </c>
      <c r="L4862">
        <f t="shared" si="1205"/>
        <v>0</v>
      </c>
      <c r="M4862">
        <f t="shared" si="1206"/>
        <v>0</v>
      </c>
      <c r="N4862">
        <f t="shared" si="1207"/>
        <v>0</v>
      </c>
      <c r="O4862">
        <f t="shared" si="1208"/>
        <v>1</v>
      </c>
      <c r="P4862">
        <v>63</v>
      </c>
      <c r="Q4862">
        <f t="shared" si="1209"/>
        <v>0</v>
      </c>
      <c r="R4862">
        <f t="shared" si="1210"/>
        <v>0</v>
      </c>
      <c r="S4862">
        <f t="shared" si="1211"/>
        <v>1</v>
      </c>
      <c r="T4862">
        <f t="shared" si="1212"/>
        <v>0</v>
      </c>
      <c r="U4862">
        <v>0</v>
      </c>
      <c r="V4862">
        <f t="shared" si="1213"/>
        <v>9.5532007170285427E-2</v>
      </c>
      <c r="W4862">
        <f t="shared" si="1214"/>
        <v>0.52386485460607668</v>
      </c>
      <c r="X4862">
        <f t="shared" si="1215"/>
        <v>9.126364393983467E-3</v>
      </c>
      <c r="Y4862">
        <f t="shared" si="1216"/>
        <v>0</v>
      </c>
      <c r="Z4862" t="s">
        <v>4894</v>
      </c>
    </row>
    <row r="4863" spans="1:26" x14ac:dyDescent="0.25">
      <c r="A4863" t="s">
        <v>45</v>
      </c>
      <c r="B4863" t="s">
        <v>30</v>
      </c>
      <c r="C4863" t="s">
        <v>25</v>
      </c>
      <c r="D4863">
        <v>0</v>
      </c>
      <c r="F4863">
        <v>1</v>
      </c>
      <c r="G4863">
        <v>40.549999999999997</v>
      </c>
      <c r="H4863">
        <f t="shared" si="1201"/>
        <v>1</v>
      </c>
      <c r="I4863">
        <f t="shared" si="1202"/>
        <v>0</v>
      </c>
      <c r="J4863">
        <f t="shared" si="1203"/>
        <v>1</v>
      </c>
      <c r="K4863">
        <f t="shared" si="1204"/>
        <v>0</v>
      </c>
      <c r="L4863">
        <f t="shared" si="1205"/>
        <v>0</v>
      </c>
      <c r="M4863">
        <f t="shared" si="1206"/>
        <v>0</v>
      </c>
      <c r="N4863">
        <f t="shared" si="1207"/>
        <v>0</v>
      </c>
      <c r="O4863">
        <f t="shared" si="1208"/>
        <v>1</v>
      </c>
      <c r="P4863">
        <v>13</v>
      </c>
      <c r="Q4863">
        <f t="shared" si="1209"/>
        <v>0</v>
      </c>
      <c r="R4863">
        <f t="shared" si="1210"/>
        <v>1</v>
      </c>
      <c r="S4863">
        <f t="shared" si="1211"/>
        <v>0</v>
      </c>
      <c r="T4863">
        <f t="shared" si="1212"/>
        <v>0</v>
      </c>
      <c r="U4863">
        <v>0</v>
      </c>
      <c r="V4863">
        <f t="shared" si="1213"/>
        <v>3.2856409567012246E-3</v>
      </c>
      <c r="W4863">
        <f t="shared" si="1214"/>
        <v>0.50082140950021925</v>
      </c>
      <c r="X4863">
        <f t="shared" si="1215"/>
        <v>1.0795436496352539E-5</v>
      </c>
      <c r="Y4863">
        <f t="shared" si="1216"/>
        <v>0</v>
      </c>
      <c r="Z4863" t="s">
        <v>4895</v>
      </c>
    </row>
    <row r="4864" spans="1:26" x14ac:dyDescent="0.25">
      <c r="A4864" t="s">
        <v>29</v>
      </c>
      <c r="B4864" t="s">
        <v>33</v>
      </c>
      <c r="C4864" t="s">
        <v>25</v>
      </c>
      <c r="D4864">
        <v>1</v>
      </c>
      <c r="F4864">
        <v>1</v>
      </c>
      <c r="G4864">
        <v>58.95</v>
      </c>
      <c r="H4864">
        <f t="shared" si="1201"/>
        <v>0</v>
      </c>
      <c r="I4864">
        <f t="shared" si="1202"/>
        <v>1</v>
      </c>
      <c r="J4864">
        <f t="shared" si="1203"/>
        <v>1</v>
      </c>
      <c r="K4864">
        <f t="shared" si="1204"/>
        <v>0</v>
      </c>
      <c r="L4864">
        <f t="shared" si="1205"/>
        <v>0</v>
      </c>
      <c r="M4864">
        <f t="shared" si="1206"/>
        <v>0</v>
      </c>
      <c r="N4864">
        <f t="shared" si="1207"/>
        <v>1</v>
      </c>
      <c r="O4864">
        <f t="shared" si="1208"/>
        <v>0</v>
      </c>
      <c r="P4864">
        <v>48</v>
      </c>
      <c r="Q4864">
        <f t="shared" si="1209"/>
        <v>0</v>
      </c>
      <c r="R4864">
        <f t="shared" si="1210"/>
        <v>0</v>
      </c>
      <c r="S4864">
        <f t="shared" si="1211"/>
        <v>0</v>
      </c>
      <c r="T4864">
        <f t="shared" si="1212"/>
        <v>1</v>
      </c>
      <c r="U4864">
        <v>0</v>
      </c>
      <c r="V4864">
        <f t="shared" si="1213"/>
        <v>8.3078036756739013E-2</v>
      </c>
      <c r="W4864">
        <f t="shared" si="1214"/>
        <v>0.52075757156794755</v>
      </c>
      <c r="X4864">
        <f t="shared" si="1215"/>
        <v>6.9019601913540788E-3</v>
      </c>
      <c r="Y4864">
        <f t="shared" si="1216"/>
        <v>0</v>
      </c>
      <c r="Z4864" t="s">
        <v>4896</v>
      </c>
    </row>
    <row r="4865" spans="1:26" x14ac:dyDescent="0.25">
      <c r="A4865" t="s">
        <v>26</v>
      </c>
      <c r="B4865" t="s">
        <v>27</v>
      </c>
      <c r="C4865" t="s">
        <v>35</v>
      </c>
      <c r="D4865">
        <v>0</v>
      </c>
      <c r="F4865">
        <v>1</v>
      </c>
      <c r="G4865">
        <v>70.95</v>
      </c>
      <c r="H4865">
        <f t="shared" si="1201"/>
        <v>1</v>
      </c>
      <c r="I4865">
        <f t="shared" si="1202"/>
        <v>0</v>
      </c>
      <c r="J4865">
        <f t="shared" si="1203"/>
        <v>0</v>
      </c>
      <c r="K4865">
        <f t="shared" si="1204"/>
        <v>1</v>
      </c>
      <c r="L4865">
        <f t="shared" si="1205"/>
        <v>0</v>
      </c>
      <c r="M4865">
        <f t="shared" si="1206"/>
        <v>1</v>
      </c>
      <c r="N4865">
        <f t="shared" si="1207"/>
        <v>0</v>
      </c>
      <c r="O4865">
        <f t="shared" si="1208"/>
        <v>0</v>
      </c>
      <c r="P4865">
        <v>2</v>
      </c>
      <c r="Q4865">
        <f t="shared" si="1209"/>
        <v>1</v>
      </c>
      <c r="R4865">
        <f t="shared" si="1210"/>
        <v>0</v>
      </c>
      <c r="S4865">
        <f t="shared" si="1211"/>
        <v>0</v>
      </c>
      <c r="T4865">
        <f t="shared" si="1212"/>
        <v>0</v>
      </c>
      <c r="U4865">
        <v>1</v>
      </c>
      <c r="V4865">
        <f t="shared" si="1213"/>
        <v>0.50514672473178512</v>
      </c>
      <c r="W4865">
        <f t="shared" si="1214"/>
        <v>0.62366806612866976</v>
      </c>
      <c r="X4865">
        <f t="shared" si="1215"/>
        <v>0.24487976404367964</v>
      </c>
      <c r="Y4865">
        <f t="shared" si="1216"/>
        <v>1</v>
      </c>
      <c r="Z4865" t="s">
        <v>4897</v>
      </c>
    </row>
    <row r="4866" spans="1:26" x14ac:dyDescent="0.25">
      <c r="A4866" t="s">
        <v>45</v>
      </c>
      <c r="B4866" t="s">
        <v>30</v>
      </c>
      <c r="C4866" t="s">
        <v>23</v>
      </c>
      <c r="D4866">
        <v>0</v>
      </c>
      <c r="F4866">
        <v>1</v>
      </c>
      <c r="G4866">
        <v>20.75</v>
      </c>
      <c r="H4866">
        <f t="shared" si="1201"/>
        <v>1</v>
      </c>
      <c r="I4866">
        <f t="shared" si="1202"/>
        <v>0</v>
      </c>
      <c r="J4866">
        <f t="shared" si="1203"/>
        <v>0</v>
      </c>
      <c r="K4866">
        <f t="shared" si="1204"/>
        <v>0</v>
      </c>
      <c r="L4866">
        <f t="shared" si="1205"/>
        <v>1</v>
      </c>
      <c r="M4866">
        <f t="shared" si="1206"/>
        <v>0</v>
      </c>
      <c r="N4866">
        <f t="shared" si="1207"/>
        <v>0</v>
      </c>
      <c r="O4866">
        <f t="shared" si="1208"/>
        <v>1</v>
      </c>
      <c r="P4866">
        <v>57</v>
      </c>
      <c r="Q4866">
        <f t="shared" si="1209"/>
        <v>0</v>
      </c>
      <c r="R4866">
        <f t="shared" si="1210"/>
        <v>1</v>
      </c>
      <c r="S4866">
        <f t="shared" si="1211"/>
        <v>0</v>
      </c>
      <c r="T4866">
        <f t="shared" si="1212"/>
        <v>0</v>
      </c>
      <c r="U4866">
        <v>0</v>
      </c>
      <c r="V4866">
        <f t="shared" si="1213"/>
        <v>-6.5140145252416376E-2</v>
      </c>
      <c r="W4866">
        <f t="shared" si="1214"/>
        <v>0.48372071968562069</v>
      </c>
      <c r="X4866">
        <f t="shared" si="1215"/>
        <v>4.2432385235059034E-3</v>
      </c>
      <c r="Y4866">
        <f t="shared" si="1216"/>
        <v>0</v>
      </c>
      <c r="Z4866" t="s">
        <v>4898</v>
      </c>
    </row>
    <row r="4867" spans="1:26" x14ac:dyDescent="0.25">
      <c r="A4867" t="s">
        <v>29</v>
      </c>
      <c r="B4867" t="s">
        <v>33</v>
      </c>
      <c r="C4867" t="s">
        <v>35</v>
      </c>
      <c r="D4867">
        <v>0</v>
      </c>
      <c r="F4867">
        <v>1</v>
      </c>
      <c r="G4867">
        <v>113.15</v>
      </c>
      <c r="H4867">
        <f t="shared" ref="H4867:H4930" si="1217">IF(D4867:D11909=0,1,0)</f>
        <v>1</v>
      </c>
      <c r="I4867">
        <f t="shared" ref="I4867:I4930" si="1218">IF(D4867:D11909=1,1,0)</f>
        <v>0</v>
      </c>
      <c r="J4867">
        <f t="shared" ref="J4867:J4930" si="1219">IF(C4867:C11909="DSL",1,0)</f>
        <v>0</v>
      </c>
      <c r="K4867">
        <f t="shared" ref="K4867:K4930" si="1220">IF(C4867:C11909="Fiber optic",1,0)</f>
        <v>1</v>
      </c>
      <c r="L4867">
        <f t="shared" ref="L4867:L4930" si="1221">IF(C4867:C11909="No",1,0)</f>
        <v>0</v>
      </c>
      <c r="M4867">
        <f t="shared" ref="M4867:M4930" si="1222">IF(A4867:A11909="Month-to-month",1,0)</f>
        <v>0</v>
      </c>
      <c r="N4867">
        <f t="shared" ref="N4867:N4930" si="1223">IF(A4867:A11909="ONE YEAR",1,0)</f>
        <v>1</v>
      </c>
      <c r="O4867">
        <f t="shared" ref="O4867:O4930" si="1224">IF(A4867:A11909="two year",1,0)</f>
        <v>0</v>
      </c>
      <c r="P4867">
        <v>71</v>
      </c>
      <c r="Q4867">
        <f t="shared" ref="Q4867:Q4930" si="1225">IF(B4867:B11909="Electronic check",1,0)</f>
        <v>0</v>
      </c>
      <c r="R4867">
        <f t="shared" ref="R4867:R4930" si="1226">IF(B4867:B11909="Mailed check",1,0)</f>
        <v>0</v>
      </c>
      <c r="S4867">
        <f t="shared" ref="S4867:S4930" si="1227">IF(B4867:B11909="Credit card (automatic)",1,0)</f>
        <v>0</v>
      </c>
      <c r="T4867">
        <f t="shared" ref="T4867:T4930" si="1228">IF(B4867:B11909="Bank transfer (automatic)",1,0)</f>
        <v>1</v>
      </c>
      <c r="U4867">
        <v>0</v>
      </c>
      <c r="V4867">
        <f t="shared" si="1213"/>
        <v>0.16271567088420205</v>
      </c>
      <c r="W4867">
        <f t="shared" si="1214"/>
        <v>0.54058940214583084</v>
      </c>
      <c r="X4867">
        <f t="shared" si="1215"/>
        <v>2.647638955129596E-2</v>
      </c>
      <c r="Y4867">
        <f t="shared" si="1216"/>
        <v>0</v>
      </c>
      <c r="Z4867" t="s">
        <v>4899</v>
      </c>
    </row>
    <row r="4868" spans="1:26" x14ac:dyDescent="0.25">
      <c r="A4868" t="s">
        <v>26</v>
      </c>
      <c r="B4868" t="s">
        <v>27</v>
      </c>
      <c r="C4868" t="s">
        <v>25</v>
      </c>
      <c r="D4868">
        <v>0</v>
      </c>
      <c r="F4868">
        <v>1</v>
      </c>
      <c r="G4868">
        <v>48.8</v>
      </c>
      <c r="H4868">
        <f t="shared" si="1217"/>
        <v>1</v>
      </c>
      <c r="I4868">
        <f t="shared" si="1218"/>
        <v>0</v>
      </c>
      <c r="J4868">
        <f t="shared" si="1219"/>
        <v>1</v>
      </c>
      <c r="K4868">
        <f t="shared" si="1220"/>
        <v>0</v>
      </c>
      <c r="L4868">
        <f t="shared" si="1221"/>
        <v>0</v>
      </c>
      <c r="M4868">
        <f t="shared" si="1222"/>
        <v>1</v>
      </c>
      <c r="N4868">
        <f t="shared" si="1223"/>
        <v>0</v>
      </c>
      <c r="O4868">
        <f t="shared" si="1224"/>
        <v>0</v>
      </c>
      <c r="P4868">
        <v>7</v>
      </c>
      <c r="Q4868">
        <f t="shared" si="1225"/>
        <v>1</v>
      </c>
      <c r="R4868">
        <f t="shared" si="1226"/>
        <v>0</v>
      </c>
      <c r="S4868">
        <f t="shared" si="1227"/>
        <v>0</v>
      </c>
      <c r="T4868">
        <f t="shared" si="1228"/>
        <v>0</v>
      </c>
      <c r="U4868">
        <v>0</v>
      </c>
      <c r="V4868">
        <f t="shared" ref="V4868:V4931" si="1229">G4868*$G$2+H4869*$H$2+K4869*$K$2+M4868*$M$2+O4868*$O$2+Q4868*$Q$2+L4868*$L$2</f>
        <v>0.47061364733235622</v>
      </c>
      <c r="W4868">
        <f t="shared" ref="W4868:W4931" si="1230">1/ (1+EXP(-V4868))</f>
        <v>0.61552898819729396</v>
      </c>
      <c r="X4868">
        <f t="shared" ref="X4868:X4931" si="1231">(U4868-V4868)^2</f>
        <v>0.22147720505546337</v>
      </c>
      <c r="Y4868">
        <f t="shared" ref="Y4868:Y4931" si="1232">IF(W4868&gt;=0.58,1,0)</f>
        <v>1</v>
      </c>
      <c r="Z4868" t="s">
        <v>4900</v>
      </c>
    </row>
    <row r="4869" spans="1:26" x14ac:dyDescent="0.25">
      <c r="A4869" t="s">
        <v>26</v>
      </c>
      <c r="B4869" t="s">
        <v>33</v>
      </c>
      <c r="C4869" t="s">
        <v>25</v>
      </c>
      <c r="D4869">
        <v>0</v>
      </c>
      <c r="F4869">
        <v>1</v>
      </c>
      <c r="G4869">
        <v>63.05</v>
      </c>
      <c r="H4869">
        <f t="shared" si="1217"/>
        <v>1</v>
      </c>
      <c r="I4869">
        <f t="shared" si="1218"/>
        <v>0</v>
      </c>
      <c r="J4869">
        <f t="shared" si="1219"/>
        <v>1</v>
      </c>
      <c r="K4869">
        <f t="shared" si="1220"/>
        <v>0</v>
      </c>
      <c r="L4869">
        <f t="shared" si="1221"/>
        <v>0</v>
      </c>
      <c r="M4869">
        <f t="shared" si="1222"/>
        <v>1</v>
      </c>
      <c r="N4869">
        <f t="shared" si="1223"/>
        <v>0</v>
      </c>
      <c r="O4869">
        <f t="shared" si="1224"/>
        <v>0</v>
      </c>
      <c r="P4869">
        <v>16</v>
      </c>
      <c r="Q4869">
        <f t="shared" si="1225"/>
        <v>0</v>
      </c>
      <c r="R4869">
        <f t="shared" si="1226"/>
        <v>0</v>
      </c>
      <c r="S4869">
        <f t="shared" si="1227"/>
        <v>0</v>
      </c>
      <c r="T4869">
        <f t="shared" si="1228"/>
        <v>1</v>
      </c>
      <c r="U4869">
        <v>0</v>
      </c>
      <c r="V4869">
        <f t="shared" si="1229"/>
        <v>0.36092501249176212</v>
      </c>
      <c r="W4869">
        <f t="shared" si="1230"/>
        <v>0.58926433504135167</v>
      </c>
      <c r="X4869">
        <f t="shared" si="1231"/>
        <v>0.13026686464217865</v>
      </c>
      <c r="Y4869">
        <f t="shared" si="1232"/>
        <v>1</v>
      </c>
      <c r="Z4869" t="s">
        <v>4901</v>
      </c>
    </row>
    <row r="4870" spans="1:26" x14ac:dyDescent="0.25">
      <c r="A4870" t="s">
        <v>26</v>
      </c>
      <c r="B4870" t="s">
        <v>27</v>
      </c>
      <c r="C4870" t="s">
        <v>35</v>
      </c>
      <c r="D4870">
        <v>0</v>
      </c>
      <c r="F4870">
        <v>1</v>
      </c>
      <c r="G4870">
        <v>100.85</v>
      </c>
      <c r="H4870">
        <f t="shared" si="1217"/>
        <v>1</v>
      </c>
      <c r="I4870">
        <f t="shared" si="1218"/>
        <v>0</v>
      </c>
      <c r="J4870">
        <f t="shared" si="1219"/>
        <v>0</v>
      </c>
      <c r="K4870">
        <f t="shared" si="1220"/>
        <v>1</v>
      </c>
      <c r="L4870">
        <f t="shared" si="1221"/>
        <v>0</v>
      </c>
      <c r="M4870">
        <f t="shared" si="1222"/>
        <v>1</v>
      </c>
      <c r="N4870">
        <f t="shared" si="1223"/>
        <v>0</v>
      </c>
      <c r="O4870">
        <f t="shared" si="1224"/>
        <v>0</v>
      </c>
      <c r="P4870">
        <v>34</v>
      </c>
      <c r="Q4870">
        <f t="shared" si="1225"/>
        <v>1</v>
      </c>
      <c r="R4870">
        <f t="shared" si="1226"/>
        <v>0</v>
      </c>
      <c r="S4870">
        <f t="shared" si="1227"/>
        <v>0</v>
      </c>
      <c r="T4870">
        <f t="shared" si="1228"/>
        <v>0</v>
      </c>
      <c r="U4870">
        <v>0</v>
      </c>
      <c r="V4870">
        <f t="shared" si="1229"/>
        <v>0.55662565084323712</v>
      </c>
      <c r="W4870">
        <f t="shared" si="1230"/>
        <v>0.63567142208154936</v>
      </c>
      <c r="X4870">
        <f t="shared" si="1231"/>
        <v>0.30983211517665732</v>
      </c>
      <c r="Y4870">
        <f t="shared" si="1232"/>
        <v>1</v>
      </c>
      <c r="Z4870" t="s">
        <v>4902</v>
      </c>
    </row>
    <row r="4871" spans="1:26" x14ac:dyDescent="0.25">
      <c r="A4871" t="s">
        <v>26</v>
      </c>
      <c r="B4871" t="s">
        <v>27</v>
      </c>
      <c r="C4871" t="s">
        <v>35</v>
      </c>
      <c r="D4871">
        <v>0</v>
      </c>
      <c r="F4871">
        <v>1</v>
      </c>
      <c r="G4871">
        <v>99.5</v>
      </c>
      <c r="H4871">
        <f t="shared" si="1217"/>
        <v>1</v>
      </c>
      <c r="I4871">
        <f t="shared" si="1218"/>
        <v>0</v>
      </c>
      <c r="J4871">
        <f t="shared" si="1219"/>
        <v>0</v>
      </c>
      <c r="K4871">
        <f t="shared" si="1220"/>
        <v>1</v>
      </c>
      <c r="L4871">
        <f t="shared" si="1221"/>
        <v>0</v>
      </c>
      <c r="M4871">
        <f t="shared" si="1222"/>
        <v>1</v>
      </c>
      <c r="N4871">
        <f t="shared" si="1223"/>
        <v>0</v>
      </c>
      <c r="O4871">
        <f t="shared" si="1224"/>
        <v>0</v>
      </c>
      <c r="P4871">
        <v>37</v>
      </c>
      <c r="Q4871">
        <f t="shared" si="1225"/>
        <v>1</v>
      </c>
      <c r="R4871">
        <f t="shared" si="1226"/>
        <v>0</v>
      </c>
      <c r="S4871">
        <f t="shared" si="1227"/>
        <v>0</v>
      </c>
      <c r="T4871">
        <f t="shared" si="1228"/>
        <v>0</v>
      </c>
      <c r="U4871">
        <v>1</v>
      </c>
      <c r="V4871">
        <f t="shared" si="1229"/>
        <v>0.55452092603559699</v>
      </c>
      <c r="W4871">
        <f t="shared" si="1230"/>
        <v>0.63518384294221442</v>
      </c>
      <c r="X4871">
        <f t="shared" si="1231"/>
        <v>0.19845160534018205</v>
      </c>
      <c r="Y4871">
        <f t="shared" si="1232"/>
        <v>1</v>
      </c>
      <c r="Z4871" t="s">
        <v>4903</v>
      </c>
    </row>
    <row r="4872" spans="1:26" x14ac:dyDescent="0.25">
      <c r="A4872" t="s">
        <v>26</v>
      </c>
      <c r="B4872" t="s">
        <v>30</v>
      </c>
      <c r="C4872" t="s">
        <v>35</v>
      </c>
      <c r="D4872">
        <v>0</v>
      </c>
      <c r="F4872">
        <v>1</v>
      </c>
      <c r="G4872">
        <v>80.55</v>
      </c>
      <c r="H4872">
        <f t="shared" si="1217"/>
        <v>1</v>
      </c>
      <c r="I4872">
        <f t="shared" si="1218"/>
        <v>0</v>
      </c>
      <c r="J4872">
        <f t="shared" si="1219"/>
        <v>0</v>
      </c>
      <c r="K4872">
        <f t="shared" si="1220"/>
        <v>1</v>
      </c>
      <c r="L4872">
        <f t="shared" si="1221"/>
        <v>0</v>
      </c>
      <c r="M4872">
        <f t="shared" si="1222"/>
        <v>1</v>
      </c>
      <c r="N4872">
        <f t="shared" si="1223"/>
        <v>0</v>
      </c>
      <c r="O4872">
        <f t="shared" si="1224"/>
        <v>0</v>
      </c>
      <c r="P4872">
        <v>16</v>
      </c>
      <c r="Q4872">
        <f t="shared" si="1225"/>
        <v>0</v>
      </c>
      <c r="R4872">
        <f t="shared" si="1226"/>
        <v>1</v>
      </c>
      <c r="S4872">
        <f t="shared" si="1227"/>
        <v>0</v>
      </c>
      <c r="T4872">
        <f t="shared" si="1228"/>
        <v>0</v>
      </c>
      <c r="U4872">
        <v>0</v>
      </c>
      <c r="V4872">
        <f t="shared" si="1229"/>
        <v>0.38334531295967478</v>
      </c>
      <c r="W4872">
        <f t="shared" si="1230"/>
        <v>0.59467969769170059</v>
      </c>
      <c r="X4872">
        <f t="shared" si="1231"/>
        <v>0.14695362896815101</v>
      </c>
      <c r="Y4872">
        <f t="shared" si="1232"/>
        <v>1</v>
      </c>
      <c r="Z4872" t="s">
        <v>4904</v>
      </c>
    </row>
    <row r="4873" spans="1:26" x14ac:dyDescent="0.25">
      <c r="A4873" t="s">
        <v>29</v>
      </c>
      <c r="B4873" t="s">
        <v>33</v>
      </c>
      <c r="C4873" t="s">
        <v>25</v>
      </c>
      <c r="D4873">
        <v>0</v>
      </c>
      <c r="F4873">
        <v>1</v>
      </c>
      <c r="G4873">
        <v>64.400000000000006</v>
      </c>
      <c r="H4873">
        <f t="shared" si="1217"/>
        <v>1</v>
      </c>
      <c r="I4873">
        <f t="shared" si="1218"/>
        <v>0</v>
      </c>
      <c r="J4873">
        <f t="shared" si="1219"/>
        <v>1</v>
      </c>
      <c r="K4873">
        <f t="shared" si="1220"/>
        <v>0</v>
      </c>
      <c r="L4873">
        <f t="shared" si="1221"/>
        <v>0</v>
      </c>
      <c r="M4873">
        <f t="shared" si="1222"/>
        <v>0</v>
      </c>
      <c r="N4873">
        <f t="shared" si="1223"/>
        <v>1</v>
      </c>
      <c r="O4873">
        <f t="shared" si="1224"/>
        <v>0</v>
      </c>
      <c r="P4873">
        <v>48</v>
      </c>
      <c r="Q4873">
        <f t="shared" si="1225"/>
        <v>0</v>
      </c>
      <c r="R4873">
        <f t="shared" si="1226"/>
        <v>0</v>
      </c>
      <c r="S4873">
        <f t="shared" si="1227"/>
        <v>0</v>
      </c>
      <c r="T4873">
        <f t="shared" si="1228"/>
        <v>1</v>
      </c>
      <c r="U4873">
        <v>0</v>
      </c>
      <c r="V4873">
        <f t="shared" si="1229"/>
        <v>8.6711719497197193E-2</v>
      </c>
      <c r="W4873">
        <f t="shared" si="1230"/>
        <v>0.5216643571902112</v>
      </c>
      <c r="X4873">
        <f t="shared" si="1231"/>
        <v>7.5189222981606081E-3</v>
      </c>
      <c r="Y4873">
        <f t="shared" si="1232"/>
        <v>0</v>
      </c>
      <c r="Z4873" t="s">
        <v>4905</v>
      </c>
    </row>
    <row r="4874" spans="1:26" x14ac:dyDescent="0.25">
      <c r="A4874" t="s">
        <v>29</v>
      </c>
      <c r="B4874" t="s">
        <v>38</v>
      </c>
      <c r="C4874" t="s">
        <v>25</v>
      </c>
      <c r="D4874">
        <v>0</v>
      </c>
      <c r="F4874">
        <v>1</v>
      </c>
      <c r="G4874">
        <v>75.2</v>
      </c>
      <c r="H4874">
        <f t="shared" si="1217"/>
        <v>1</v>
      </c>
      <c r="I4874">
        <f t="shared" si="1218"/>
        <v>0</v>
      </c>
      <c r="J4874">
        <f t="shared" si="1219"/>
        <v>1</v>
      </c>
      <c r="K4874">
        <f t="shared" si="1220"/>
        <v>0</v>
      </c>
      <c r="L4874">
        <f t="shared" si="1221"/>
        <v>0</v>
      </c>
      <c r="M4874">
        <f t="shared" si="1222"/>
        <v>0</v>
      </c>
      <c r="N4874">
        <f t="shared" si="1223"/>
        <v>1</v>
      </c>
      <c r="O4874">
        <f t="shared" si="1224"/>
        <v>0</v>
      </c>
      <c r="P4874">
        <v>58</v>
      </c>
      <c r="Q4874">
        <f t="shared" si="1225"/>
        <v>0</v>
      </c>
      <c r="R4874">
        <f t="shared" si="1226"/>
        <v>0</v>
      </c>
      <c r="S4874">
        <f t="shared" si="1227"/>
        <v>1</v>
      </c>
      <c r="T4874">
        <f t="shared" si="1228"/>
        <v>0</v>
      </c>
      <c r="U4874">
        <v>0</v>
      </c>
      <c r="V4874">
        <f t="shared" si="1229"/>
        <v>0.10354951795831827</v>
      </c>
      <c r="W4874">
        <f t="shared" si="1230"/>
        <v>0.52586427280743597</v>
      </c>
      <c r="X4874">
        <f t="shared" si="1231"/>
        <v>1.0722502669400077E-2</v>
      </c>
      <c r="Y4874">
        <f t="shared" si="1232"/>
        <v>0</v>
      </c>
      <c r="Z4874" t="s">
        <v>4906</v>
      </c>
    </row>
    <row r="4875" spans="1:26" x14ac:dyDescent="0.25">
      <c r="A4875" t="s">
        <v>45</v>
      </c>
      <c r="B4875" t="s">
        <v>33</v>
      </c>
      <c r="C4875" t="s">
        <v>25</v>
      </c>
      <c r="D4875">
        <v>0</v>
      </c>
      <c r="F4875">
        <v>1</v>
      </c>
      <c r="G4875">
        <v>84.9</v>
      </c>
      <c r="H4875">
        <f t="shared" si="1217"/>
        <v>1</v>
      </c>
      <c r="I4875">
        <f t="shared" si="1218"/>
        <v>0</v>
      </c>
      <c r="J4875">
        <f t="shared" si="1219"/>
        <v>1</v>
      </c>
      <c r="K4875">
        <f t="shared" si="1220"/>
        <v>0</v>
      </c>
      <c r="L4875">
        <f t="shared" si="1221"/>
        <v>0</v>
      </c>
      <c r="M4875">
        <f t="shared" si="1222"/>
        <v>0</v>
      </c>
      <c r="N4875">
        <f t="shared" si="1223"/>
        <v>0</v>
      </c>
      <c r="O4875">
        <f t="shared" si="1224"/>
        <v>1</v>
      </c>
      <c r="P4875">
        <v>72</v>
      </c>
      <c r="Q4875">
        <f t="shared" si="1225"/>
        <v>0</v>
      </c>
      <c r="R4875">
        <f t="shared" si="1226"/>
        <v>0</v>
      </c>
      <c r="S4875">
        <f t="shared" si="1227"/>
        <v>0</v>
      </c>
      <c r="T4875">
        <f t="shared" si="1228"/>
        <v>1</v>
      </c>
      <c r="U4875">
        <v>0</v>
      </c>
      <c r="V4875">
        <f t="shared" si="1229"/>
        <v>5.8738299421909751E-2</v>
      </c>
      <c r="W4875">
        <f t="shared" si="1230"/>
        <v>0.51468035426654613</v>
      </c>
      <c r="X4875">
        <f t="shared" si="1231"/>
        <v>3.4501878189779232E-3</v>
      </c>
      <c r="Y4875">
        <f t="shared" si="1232"/>
        <v>0</v>
      </c>
      <c r="Z4875" t="s">
        <v>4907</v>
      </c>
    </row>
    <row r="4876" spans="1:26" x14ac:dyDescent="0.25">
      <c r="A4876" t="s">
        <v>26</v>
      </c>
      <c r="B4876" t="s">
        <v>30</v>
      </c>
      <c r="C4876" t="s">
        <v>23</v>
      </c>
      <c r="D4876">
        <v>0</v>
      </c>
      <c r="F4876">
        <v>1</v>
      </c>
      <c r="G4876">
        <v>19.3</v>
      </c>
      <c r="H4876">
        <f t="shared" si="1217"/>
        <v>1</v>
      </c>
      <c r="I4876">
        <f t="shared" si="1218"/>
        <v>0</v>
      </c>
      <c r="J4876">
        <f t="shared" si="1219"/>
        <v>0</v>
      </c>
      <c r="K4876">
        <f t="shared" si="1220"/>
        <v>0</v>
      </c>
      <c r="L4876">
        <f t="shared" si="1221"/>
        <v>1</v>
      </c>
      <c r="M4876">
        <f t="shared" si="1222"/>
        <v>1</v>
      </c>
      <c r="N4876">
        <f t="shared" si="1223"/>
        <v>0</v>
      </c>
      <c r="O4876">
        <f t="shared" si="1224"/>
        <v>0</v>
      </c>
      <c r="P4876">
        <v>7</v>
      </c>
      <c r="Q4876">
        <f t="shared" si="1225"/>
        <v>0</v>
      </c>
      <c r="R4876">
        <f t="shared" si="1226"/>
        <v>1</v>
      </c>
      <c r="S4876">
        <f t="shared" si="1227"/>
        <v>0</v>
      </c>
      <c r="T4876">
        <f t="shared" si="1228"/>
        <v>0</v>
      </c>
      <c r="U4876">
        <v>0</v>
      </c>
      <c r="V4876">
        <f t="shared" si="1229"/>
        <v>0.26398812898324231</v>
      </c>
      <c r="W4876">
        <f t="shared" si="1230"/>
        <v>0.56561640829188142</v>
      </c>
      <c r="X4876">
        <f t="shared" si="1231"/>
        <v>6.9689732244072974E-2</v>
      </c>
      <c r="Y4876">
        <f t="shared" si="1232"/>
        <v>0</v>
      </c>
      <c r="Z4876" t="s">
        <v>4908</v>
      </c>
    </row>
    <row r="4877" spans="1:26" x14ac:dyDescent="0.25">
      <c r="A4877" t="s">
        <v>26</v>
      </c>
      <c r="B4877" t="s">
        <v>38</v>
      </c>
      <c r="C4877" t="s">
        <v>35</v>
      </c>
      <c r="D4877">
        <v>0</v>
      </c>
      <c r="F4877">
        <v>1</v>
      </c>
      <c r="G4877">
        <v>83.9</v>
      </c>
      <c r="H4877">
        <f t="shared" si="1217"/>
        <v>1</v>
      </c>
      <c r="I4877">
        <f t="shared" si="1218"/>
        <v>0</v>
      </c>
      <c r="J4877">
        <f t="shared" si="1219"/>
        <v>0</v>
      </c>
      <c r="K4877">
        <f t="shared" si="1220"/>
        <v>1</v>
      </c>
      <c r="L4877">
        <f t="shared" si="1221"/>
        <v>0</v>
      </c>
      <c r="M4877">
        <f t="shared" si="1222"/>
        <v>1</v>
      </c>
      <c r="N4877">
        <f t="shared" si="1223"/>
        <v>0</v>
      </c>
      <c r="O4877">
        <f t="shared" si="1224"/>
        <v>0</v>
      </c>
      <c r="P4877">
        <v>38</v>
      </c>
      <c r="Q4877">
        <f t="shared" si="1225"/>
        <v>0</v>
      </c>
      <c r="R4877">
        <f t="shared" si="1226"/>
        <v>0</v>
      </c>
      <c r="S4877">
        <f t="shared" si="1227"/>
        <v>1</v>
      </c>
      <c r="T4877">
        <f t="shared" si="1228"/>
        <v>0</v>
      </c>
      <c r="U4877">
        <v>1</v>
      </c>
      <c r="V4877">
        <f t="shared" si="1229"/>
        <v>0.4071227669585068</v>
      </c>
      <c r="W4877">
        <f t="shared" si="1230"/>
        <v>0.60039777209595435</v>
      </c>
      <c r="X4877">
        <f t="shared" si="1231"/>
        <v>0.35150341345893704</v>
      </c>
      <c r="Y4877">
        <f t="shared" si="1232"/>
        <v>1</v>
      </c>
      <c r="Z4877" t="s">
        <v>4909</v>
      </c>
    </row>
    <row r="4878" spans="1:26" x14ac:dyDescent="0.25">
      <c r="A4878" t="s">
        <v>26</v>
      </c>
      <c r="B4878" t="s">
        <v>27</v>
      </c>
      <c r="C4878" t="s">
        <v>35</v>
      </c>
      <c r="D4878">
        <v>1</v>
      </c>
      <c r="F4878">
        <v>1</v>
      </c>
      <c r="G4878">
        <v>117.45</v>
      </c>
      <c r="H4878">
        <f t="shared" si="1217"/>
        <v>0</v>
      </c>
      <c r="I4878">
        <f t="shared" si="1218"/>
        <v>1</v>
      </c>
      <c r="J4878">
        <f t="shared" si="1219"/>
        <v>0</v>
      </c>
      <c r="K4878">
        <f t="shared" si="1220"/>
        <v>1</v>
      </c>
      <c r="L4878">
        <f t="shared" si="1221"/>
        <v>0</v>
      </c>
      <c r="M4878">
        <f t="shared" si="1222"/>
        <v>1</v>
      </c>
      <c r="N4878">
        <f t="shared" si="1223"/>
        <v>0</v>
      </c>
      <c r="O4878">
        <f t="shared" si="1224"/>
        <v>0</v>
      </c>
      <c r="P4878">
        <v>48</v>
      </c>
      <c r="Q4878">
        <f t="shared" si="1225"/>
        <v>1</v>
      </c>
      <c r="R4878">
        <f t="shared" si="1226"/>
        <v>0</v>
      </c>
      <c r="S4878">
        <f t="shared" si="1227"/>
        <v>0</v>
      </c>
      <c r="T4878">
        <f t="shared" si="1228"/>
        <v>0</v>
      </c>
      <c r="U4878">
        <v>1</v>
      </c>
      <c r="V4878">
        <f t="shared" si="1229"/>
        <v>0.58250597070014554</v>
      </c>
      <c r="W4878">
        <f t="shared" si="1230"/>
        <v>0.64164382608776227</v>
      </c>
      <c r="X4878">
        <f t="shared" si="1231"/>
        <v>0.17430126450102773</v>
      </c>
      <c r="Y4878">
        <f t="shared" si="1232"/>
        <v>1</v>
      </c>
      <c r="Z4878" t="s">
        <v>4910</v>
      </c>
    </row>
    <row r="4879" spans="1:26" x14ac:dyDescent="0.25">
      <c r="A4879" t="s">
        <v>26</v>
      </c>
      <c r="B4879" t="s">
        <v>27</v>
      </c>
      <c r="C4879" t="s">
        <v>35</v>
      </c>
      <c r="D4879">
        <v>0</v>
      </c>
      <c r="F4879">
        <v>1</v>
      </c>
      <c r="G4879">
        <v>104.4</v>
      </c>
      <c r="H4879">
        <f t="shared" si="1217"/>
        <v>1</v>
      </c>
      <c r="I4879">
        <f t="shared" si="1218"/>
        <v>0</v>
      </c>
      <c r="J4879">
        <f t="shared" si="1219"/>
        <v>0</v>
      </c>
      <c r="K4879">
        <f t="shared" si="1220"/>
        <v>1</v>
      </c>
      <c r="L4879">
        <f t="shared" si="1221"/>
        <v>0</v>
      </c>
      <c r="M4879">
        <f t="shared" si="1222"/>
        <v>1</v>
      </c>
      <c r="N4879">
        <f t="shared" si="1223"/>
        <v>0</v>
      </c>
      <c r="O4879">
        <f t="shared" si="1224"/>
        <v>0</v>
      </c>
      <c r="P4879">
        <v>10</v>
      </c>
      <c r="Q4879">
        <f t="shared" si="1225"/>
        <v>1</v>
      </c>
      <c r="R4879">
        <f t="shared" si="1226"/>
        <v>0</v>
      </c>
      <c r="S4879">
        <f t="shared" si="1227"/>
        <v>0</v>
      </c>
      <c r="T4879">
        <f t="shared" si="1228"/>
        <v>0</v>
      </c>
      <c r="U4879">
        <v>1</v>
      </c>
      <c r="V4879">
        <f t="shared" si="1229"/>
        <v>0.55729712829886846</v>
      </c>
      <c r="W4879">
        <f t="shared" si="1230"/>
        <v>0.63582691756649945</v>
      </c>
      <c r="X4879">
        <f t="shared" si="1231"/>
        <v>0.19598583261242852</v>
      </c>
      <c r="Y4879">
        <f t="shared" si="1232"/>
        <v>1</v>
      </c>
      <c r="Z4879" t="s">
        <v>4911</v>
      </c>
    </row>
    <row r="4880" spans="1:26" x14ac:dyDescent="0.25">
      <c r="A4880" t="s">
        <v>29</v>
      </c>
      <c r="B4880" t="s">
        <v>38</v>
      </c>
      <c r="C4880" t="s">
        <v>25</v>
      </c>
      <c r="D4880">
        <v>0</v>
      </c>
      <c r="F4880">
        <v>1</v>
      </c>
      <c r="G4880">
        <v>74.650000000000006</v>
      </c>
      <c r="H4880">
        <f t="shared" si="1217"/>
        <v>1</v>
      </c>
      <c r="I4880">
        <f t="shared" si="1218"/>
        <v>0</v>
      </c>
      <c r="J4880">
        <f t="shared" si="1219"/>
        <v>1</v>
      </c>
      <c r="K4880">
        <f t="shared" si="1220"/>
        <v>0</v>
      </c>
      <c r="L4880">
        <f t="shared" si="1221"/>
        <v>0</v>
      </c>
      <c r="M4880">
        <f t="shared" si="1222"/>
        <v>0</v>
      </c>
      <c r="N4880">
        <f t="shared" si="1223"/>
        <v>1</v>
      </c>
      <c r="O4880">
        <f t="shared" si="1224"/>
        <v>0</v>
      </c>
      <c r="P4880">
        <v>30</v>
      </c>
      <c r="Q4880">
        <f t="shared" si="1225"/>
        <v>0</v>
      </c>
      <c r="R4880">
        <f t="shared" si="1226"/>
        <v>0</v>
      </c>
      <c r="S4880">
        <f t="shared" si="1227"/>
        <v>1</v>
      </c>
      <c r="T4880">
        <f t="shared" si="1228"/>
        <v>0</v>
      </c>
      <c r="U4880">
        <v>0</v>
      </c>
      <c r="V4880">
        <f t="shared" si="1229"/>
        <v>0.10269203748113154</v>
      </c>
      <c r="W4880">
        <f t="shared" si="1230"/>
        <v>0.52565047158019385</v>
      </c>
      <c r="X4880">
        <f t="shared" si="1231"/>
        <v>1.0545654562026125E-2</v>
      </c>
      <c r="Y4880">
        <f t="shared" si="1232"/>
        <v>0</v>
      </c>
      <c r="Z4880" t="s">
        <v>4912</v>
      </c>
    </row>
    <row r="4881" spans="1:26" x14ac:dyDescent="0.25">
      <c r="A4881" t="s">
        <v>26</v>
      </c>
      <c r="B4881" t="s">
        <v>38</v>
      </c>
      <c r="C4881" t="s">
        <v>25</v>
      </c>
      <c r="D4881">
        <v>0</v>
      </c>
      <c r="F4881">
        <v>1</v>
      </c>
      <c r="G4881">
        <v>59.05</v>
      </c>
      <c r="H4881">
        <f t="shared" si="1217"/>
        <v>1</v>
      </c>
      <c r="I4881">
        <f t="shared" si="1218"/>
        <v>0</v>
      </c>
      <c r="J4881">
        <f t="shared" si="1219"/>
        <v>1</v>
      </c>
      <c r="K4881">
        <f t="shared" si="1220"/>
        <v>0</v>
      </c>
      <c r="L4881">
        <f t="shared" si="1221"/>
        <v>0</v>
      </c>
      <c r="M4881">
        <f t="shared" si="1222"/>
        <v>1</v>
      </c>
      <c r="N4881">
        <f t="shared" si="1223"/>
        <v>0</v>
      </c>
      <c r="O4881">
        <f t="shared" si="1224"/>
        <v>0</v>
      </c>
      <c r="P4881">
        <v>31</v>
      </c>
      <c r="Q4881">
        <f t="shared" si="1225"/>
        <v>0</v>
      </c>
      <c r="R4881">
        <f t="shared" si="1226"/>
        <v>0</v>
      </c>
      <c r="S4881">
        <f t="shared" si="1227"/>
        <v>1</v>
      </c>
      <c r="T4881">
        <f t="shared" si="1228"/>
        <v>0</v>
      </c>
      <c r="U4881">
        <v>0</v>
      </c>
      <c r="V4881">
        <f t="shared" si="1229"/>
        <v>0.3635170706830419</v>
      </c>
      <c r="W4881">
        <f t="shared" si="1230"/>
        <v>0.58989155027933815</v>
      </c>
      <c r="X4881">
        <f t="shared" si="1231"/>
        <v>0.13214466067797967</v>
      </c>
      <c r="Y4881">
        <f t="shared" si="1232"/>
        <v>1</v>
      </c>
      <c r="Z4881" t="s">
        <v>4913</v>
      </c>
    </row>
    <row r="4882" spans="1:26" x14ac:dyDescent="0.25">
      <c r="A4882" t="s">
        <v>29</v>
      </c>
      <c r="B4882" t="s">
        <v>38</v>
      </c>
      <c r="C4882" t="s">
        <v>25</v>
      </c>
      <c r="D4882">
        <v>1</v>
      </c>
      <c r="F4882">
        <v>1</v>
      </c>
      <c r="G4882">
        <v>69.099999999999994</v>
      </c>
      <c r="H4882">
        <f t="shared" si="1217"/>
        <v>0</v>
      </c>
      <c r="I4882">
        <f t="shared" si="1218"/>
        <v>1</v>
      </c>
      <c r="J4882">
        <f t="shared" si="1219"/>
        <v>1</v>
      </c>
      <c r="K4882">
        <f t="shared" si="1220"/>
        <v>0</v>
      </c>
      <c r="L4882">
        <f t="shared" si="1221"/>
        <v>0</v>
      </c>
      <c r="M4882">
        <f t="shared" si="1222"/>
        <v>0</v>
      </c>
      <c r="N4882">
        <f t="shared" si="1223"/>
        <v>1</v>
      </c>
      <c r="O4882">
        <f t="shared" si="1224"/>
        <v>0</v>
      </c>
      <c r="P4882">
        <v>46</v>
      </c>
      <c r="Q4882">
        <f t="shared" si="1225"/>
        <v>0</v>
      </c>
      <c r="R4882">
        <f t="shared" si="1226"/>
        <v>0</v>
      </c>
      <c r="S4882">
        <f t="shared" si="1227"/>
        <v>1</v>
      </c>
      <c r="T4882">
        <f t="shared" si="1228"/>
        <v>0</v>
      </c>
      <c r="U4882">
        <v>0</v>
      </c>
      <c r="V4882">
        <f t="shared" si="1229"/>
        <v>9.403927993861097E-2</v>
      </c>
      <c r="W4882">
        <f t="shared" si="1230"/>
        <v>0.52349250975784833</v>
      </c>
      <c r="X4882">
        <f t="shared" si="1231"/>
        <v>8.8433861713724405E-3</v>
      </c>
      <c r="Y4882">
        <f t="shared" si="1232"/>
        <v>0</v>
      </c>
      <c r="Z4882" t="s">
        <v>4914</v>
      </c>
    </row>
    <row r="4883" spans="1:26" x14ac:dyDescent="0.25">
      <c r="A4883" t="s">
        <v>45</v>
      </c>
      <c r="B4883" t="s">
        <v>30</v>
      </c>
      <c r="C4883" t="s">
        <v>23</v>
      </c>
      <c r="D4883">
        <v>0</v>
      </c>
      <c r="F4883">
        <v>1</v>
      </c>
      <c r="G4883">
        <v>20.55</v>
      </c>
      <c r="H4883">
        <f t="shared" si="1217"/>
        <v>1</v>
      </c>
      <c r="I4883">
        <f t="shared" si="1218"/>
        <v>0</v>
      </c>
      <c r="J4883">
        <f t="shared" si="1219"/>
        <v>0</v>
      </c>
      <c r="K4883">
        <f t="shared" si="1220"/>
        <v>0</v>
      </c>
      <c r="L4883">
        <f t="shared" si="1221"/>
        <v>1</v>
      </c>
      <c r="M4883">
        <f t="shared" si="1222"/>
        <v>0</v>
      </c>
      <c r="N4883">
        <f t="shared" si="1223"/>
        <v>0</v>
      </c>
      <c r="O4883">
        <f t="shared" si="1224"/>
        <v>1</v>
      </c>
      <c r="P4883">
        <v>50</v>
      </c>
      <c r="Q4883">
        <f t="shared" si="1225"/>
        <v>0</v>
      </c>
      <c r="R4883">
        <f t="shared" si="1226"/>
        <v>1</v>
      </c>
      <c r="S4883">
        <f t="shared" si="1227"/>
        <v>0</v>
      </c>
      <c r="T4883">
        <f t="shared" si="1228"/>
        <v>0</v>
      </c>
      <c r="U4883">
        <v>0</v>
      </c>
      <c r="V4883">
        <f t="shared" si="1229"/>
        <v>-6.5451956335029732E-2</v>
      </c>
      <c r="W4883">
        <f t="shared" si="1230"/>
        <v>0.48364284994547369</v>
      </c>
      <c r="X4883">
        <f t="shared" si="1231"/>
        <v>4.283958588082639E-3</v>
      </c>
      <c r="Y4883">
        <f t="shared" si="1232"/>
        <v>0</v>
      </c>
      <c r="Z4883" t="s">
        <v>4915</v>
      </c>
    </row>
    <row r="4884" spans="1:26" x14ac:dyDescent="0.25">
      <c r="A4884" t="s">
        <v>26</v>
      </c>
      <c r="B4884" t="s">
        <v>33</v>
      </c>
      <c r="C4884" t="s">
        <v>35</v>
      </c>
      <c r="D4884">
        <v>0</v>
      </c>
      <c r="F4884">
        <v>1</v>
      </c>
      <c r="G4884">
        <v>76.55</v>
      </c>
      <c r="H4884">
        <f t="shared" si="1217"/>
        <v>1</v>
      </c>
      <c r="I4884">
        <f t="shared" si="1218"/>
        <v>0</v>
      </c>
      <c r="J4884">
        <f t="shared" si="1219"/>
        <v>0</v>
      </c>
      <c r="K4884">
        <f t="shared" si="1220"/>
        <v>1</v>
      </c>
      <c r="L4884">
        <f t="shared" si="1221"/>
        <v>0</v>
      </c>
      <c r="M4884">
        <f t="shared" si="1222"/>
        <v>1</v>
      </c>
      <c r="N4884">
        <f t="shared" si="1223"/>
        <v>0</v>
      </c>
      <c r="O4884">
        <f t="shared" si="1224"/>
        <v>0</v>
      </c>
      <c r="P4884">
        <v>28</v>
      </c>
      <c r="Q4884">
        <f t="shared" si="1225"/>
        <v>0</v>
      </c>
      <c r="R4884">
        <f t="shared" si="1226"/>
        <v>0</v>
      </c>
      <c r="S4884">
        <f t="shared" si="1227"/>
        <v>0</v>
      </c>
      <c r="T4884">
        <f t="shared" si="1228"/>
        <v>1</v>
      </c>
      <c r="U4884">
        <v>0</v>
      </c>
      <c r="V4884">
        <f t="shared" si="1229"/>
        <v>0.37710909130740777</v>
      </c>
      <c r="W4884">
        <f t="shared" si="1230"/>
        <v>0.59317566212460293</v>
      </c>
      <c r="X4884">
        <f t="shared" si="1231"/>
        <v>0.14221126674669882</v>
      </c>
      <c r="Y4884">
        <f t="shared" si="1232"/>
        <v>1</v>
      </c>
      <c r="Z4884" t="s">
        <v>4916</v>
      </c>
    </row>
    <row r="4885" spans="1:26" x14ac:dyDescent="0.25">
      <c r="A4885" t="s">
        <v>45</v>
      </c>
      <c r="B4885" t="s">
        <v>33</v>
      </c>
      <c r="C4885" t="s">
        <v>25</v>
      </c>
      <c r="D4885">
        <v>0</v>
      </c>
      <c r="F4885">
        <v>1</v>
      </c>
      <c r="G4885">
        <v>62.5</v>
      </c>
      <c r="H4885">
        <f t="shared" si="1217"/>
        <v>1</v>
      </c>
      <c r="I4885">
        <f t="shared" si="1218"/>
        <v>0</v>
      </c>
      <c r="J4885">
        <f t="shared" si="1219"/>
        <v>1</v>
      </c>
      <c r="K4885">
        <f t="shared" si="1220"/>
        <v>0</v>
      </c>
      <c r="L4885">
        <f t="shared" si="1221"/>
        <v>0</v>
      </c>
      <c r="M4885">
        <f t="shared" si="1222"/>
        <v>0</v>
      </c>
      <c r="N4885">
        <f t="shared" si="1223"/>
        <v>0</v>
      </c>
      <c r="O4885">
        <f t="shared" si="1224"/>
        <v>1</v>
      </c>
      <c r="P4885">
        <v>66</v>
      </c>
      <c r="Q4885">
        <f t="shared" si="1225"/>
        <v>0</v>
      </c>
      <c r="R4885">
        <f t="shared" si="1226"/>
        <v>0</v>
      </c>
      <c r="S4885">
        <f t="shared" si="1227"/>
        <v>0</v>
      </c>
      <c r="T4885">
        <f t="shared" si="1228"/>
        <v>1</v>
      </c>
      <c r="U4885">
        <v>0</v>
      </c>
      <c r="V4885">
        <f t="shared" si="1229"/>
        <v>3.7506907273516743E-2</v>
      </c>
      <c r="W4885">
        <f t="shared" si="1230"/>
        <v>0.50937562773298584</v>
      </c>
      <c r="X4885">
        <f t="shared" si="1231"/>
        <v>1.4067680932241832E-3</v>
      </c>
      <c r="Y4885">
        <f t="shared" si="1232"/>
        <v>0</v>
      </c>
      <c r="Z4885" t="s">
        <v>4917</v>
      </c>
    </row>
    <row r="4886" spans="1:26" x14ac:dyDescent="0.25">
      <c r="A4886" t="s">
        <v>26</v>
      </c>
      <c r="B4886" t="s">
        <v>27</v>
      </c>
      <c r="C4886" t="s">
        <v>25</v>
      </c>
      <c r="D4886">
        <v>1</v>
      </c>
      <c r="F4886">
        <v>1</v>
      </c>
      <c r="G4886">
        <v>29.4</v>
      </c>
      <c r="H4886">
        <f t="shared" si="1217"/>
        <v>0</v>
      </c>
      <c r="I4886">
        <f t="shared" si="1218"/>
        <v>1</v>
      </c>
      <c r="J4886">
        <f t="shared" si="1219"/>
        <v>1</v>
      </c>
      <c r="K4886">
        <f t="shared" si="1220"/>
        <v>0</v>
      </c>
      <c r="L4886">
        <f t="shared" si="1221"/>
        <v>0</v>
      </c>
      <c r="M4886">
        <f t="shared" si="1222"/>
        <v>1</v>
      </c>
      <c r="N4886">
        <f t="shared" si="1223"/>
        <v>0</v>
      </c>
      <c r="O4886">
        <f t="shared" si="1224"/>
        <v>0</v>
      </c>
      <c r="P4886">
        <v>8</v>
      </c>
      <c r="Q4886">
        <f t="shared" si="1225"/>
        <v>1</v>
      </c>
      <c r="R4886">
        <f t="shared" si="1226"/>
        <v>0</v>
      </c>
      <c r="S4886">
        <f t="shared" si="1227"/>
        <v>0</v>
      </c>
      <c r="T4886">
        <f t="shared" si="1228"/>
        <v>0</v>
      </c>
      <c r="U4886">
        <v>1</v>
      </c>
      <c r="V4886">
        <f t="shared" si="1229"/>
        <v>0.44523114157961674</v>
      </c>
      <c r="W4886">
        <f t="shared" si="1230"/>
        <v>0.60950479872723584</v>
      </c>
      <c r="X4886">
        <f t="shared" si="1231"/>
        <v>0.30776848627305525</v>
      </c>
      <c r="Y4886">
        <f t="shared" si="1232"/>
        <v>1</v>
      </c>
      <c r="Z4886" t="s">
        <v>4918</v>
      </c>
    </row>
    <row r="4887" spans="1:26" x14ac:dyDescent="0.25">
      <c r="A4887" t="s">
        <v>26</v>
      </c>
      <c r="B4887" t="s">
        <v>33</v>
      </c>
      <c r="C4887" t="s">
        <v>35</v>
      </c>
      <c r="D4887">
        <v>0</v>
      </c>
      <c r="F4887">
        <v>1</v>
      </c>
      <c r="G4887">
        <v>94.9</v>
      </c>
      <c r="H4887">
        <f t="shared" si="1217"/>
        <v>1</v>
      </c>
      <c r="I4887">
        <f t="shared" si="1218"/>
        <v>0</v>
      </c>
      <c r="J4887">
        <f t="shared" si="1219"/>
        <v>0</v>
      </c>
      <c r="K4887">
        <f t="shared" si="1220"/>
        <v>1</v>
      </c>
      <c r="L4887">
        <f t="shared" si="1221"/>
        <v>0</v>
      </c>
      <c r="M4887">
        <f t="shared" si="1222"/>
        <v>1</v>
      </c>
      <c r="N4887">
        <f t="shared" si="1223"/>
        <v>0</v>
      </c>
      <c r="O4887">
        <f t="shared" si="1224"/>
        <v>0</v>
      </c>
      <c r="P4887">
        <v>41</v>
      </c>
      <c r="Q4887">
        <f t="shared" si="1225"/>
        <v>0</v>
      </c>
      <c r="R4887">
        <f t="shared" si="1226"/>
        <v>0</v>
      </c>
      <c r="S4887">
        <f t="shared" si="1227"/>
        <v>0</v>
      </c>
      <c r="T4887">
        <f t="shared" si="1228"/>
        <v>1</v>
      </c>
      <c r="U4887">
        <v>0</v>
      </c>
      <c r="V4887">
        <f t="shared" si="1229"/>
        <v>0.4242723765022412</v>
      </c>
      <c r="W4887">
        <f t="shared" si="1230"/>
        <v>0.6045051386861463</v>
      </c>
      <c r="X4887">
        <f t="shared" si="1231"/>
        <v>0.1800070494628595</v>
      </c>
      <c r="Y4887">
        <f t="shared" si="1232"/>
        <v>1</v>
      </c>
      <c r="Z4887" t="s">
        <v>4919</v>
      </c>
    </row>
    <row r="4888" spans="1:26" x14ac:dyDescent="0.25">
      <c r="A4888" t="s">
        <v>45</v>
      </c>
      <c r="B4888" t="s">
        <v>33</v>
      </c>
      <c r="C4888" t="s">
        <v>35</v>
      </c>
      <c r="D4888">
        <v>1</v>
      </c>
      <c r="F4888">
        <v>1</v>
      </c>
      <c r="G4888">
        <v>111.65</v>
      </c>
      <c r="H4888">
        <f t="shared" si="1217"/>
        <v>0</v>
      </c>
      <c r="I4888">
        <f t="shared" si="1218"/>
        <v>1</v>
      </c>
      <c r="J4888">
        <f t="shared" si="1219"/>
        <v>0</v>
      </c>
      <c r="K4888">
        <f t="shared" si="1220"/>
        <v>1</v>
      </c>
      <c r="L4888">
        <f t="shared" si="1221"/>
        <v>0</v>
      </c>
      <c r="M4888">
        <f t="shared" si="1222"/>
        <v>0</v>
      </c>
      <c r="N4888">
        <f t="shared" si="1223"/>
        <v>0</v>
      </c>
      <c r="O4888">
        <f t="shared" si="1224"/>
        <v>1</v>
      </c>
      <c r="P4888">
        <v>72</v>
      </c>
      <c r="Q4888">
        <f t="shared" si="1225"/>
        <v>0</v>
      </c>
      <c r="R4888">
        <f t="shared" si="1226"/>
        <v>0</v>
      </c>
      <c r="S4888">
        <f t="shared" si="1227"/>
        <v>0</v>
      </c>
      <c r="T4888">
        <f t="shared" si="1228"/>
        <v>1</v>
      </c>
      <c r="U4888">
        <v>0</v>
      </c>
      <c r="V4888">
        <f t="shared" si="1229"/>
        <v>0.10044303172144575</v>
      </c>
      <c r="W4888">
        <f t="shared" si="1230"/>
        <v>0.52508966775086896</v>
      </c>
      <c r="X4888">
        <f t="shared" si="1231"/>
        <v>1.0088802621395358E-2</v>
      </c>
      <c r="Y4888">
        <f t="shared" si="1232"/>
        <v>0</v>
      </c>
      <c r="Z4888" t="s">
        <v>4920</v>
      </c>
    </row>
    <row r="4889" spans="1:26" x14ac:dyDescent="0.25">
      <c r="A4889" t="s">
        <v>29</v>
      </c>
      <c r="B4889" t="s">
        <v>30</v>
      </c>
      <c r="C4889" t="s">
        <v>23</v>
      </c>
      <c r="D4889">
        <v>0</v>
      </c>
      <c r="F4889">
        <v>1</v>
      </c>
      <c r="G4889">
        <v>19.899999999999999</v>
      </c>
      <c r="H4889">
        <f t="shared" si="1217"/>
        <v>1</v>
      </c>
      <c r="I4889">
        <f t="shared" si="1218"/>
        <v>0</v>
      </c>
      <c r="J4889">
        <f t="shared" si="1219"/>
        <v>0</v>
      </c>
      <c r="K4889">
        <f t="shared" si="1220"/>
        <v>0</v>
      </c>
      <c r="L4889">
        <f t="shared" si="1221"/>
        <v>1</v>
      </c>
      <c r="M4889">
        <f t="shared" si="1222"/>
        <v>0</v>
      </c>
      <c r="N4889">
        <f t="shared" si="1223"/>
        <v>1</v>
      </c>
      <c r="O4889">
        <f t="shared" si="1224"/>
        <v>0</v>
      </c>
      <c r="P4889">
        <v>7</v>
      </c>
      <c r="Q4889">
        <f t="shared" si="1225"/>
        <v>0</v>
      </c>
      <c r="R4889">
        <f t="shared" si="1226"/>
        <v>1</v>
      </c>
      <c r="S4889">
        <f t="shared" si="1227"/>
        <v>0</v>
      </c>
      <c r="T4889">
        <f t="shared" si="1228"/>
        <v>0</v>
      </c>
      <c r="U4889">
        <v>0</v>
      </c>
      <c r="V4889">
        <f t="shared" si="1229"/>
        <v>-1.1394455571122678E-2</v>
      </c>
      <c r="W4889">
        <f t="shared" si="1230"/>
        <v>0.49715141692730641</v>
      </c>
      <c r="X4889">
        <f t="shared" si="1231"/>
        <v>1.2983361776228863E-4</v>
      </c>
      <c r="Y4889">
        <f t="shared" si="1232"/>
        <v>0</v>
      </c>
      <c r="Z4889" t="s">
        <v>4921</v>
      </c>
    </row>
    <row r="4890" spans="1:26" x14ac:dyDescent="0.25">
      <c r="A4890" t="s">
        <v>26</v>
      </c>
      <c r="B4890" t="s">
        <v>30</v>
      </c>
      <c r="C4890" t="s">
        <v>23</v>
      </c>
      <c r="D4890">
        <v>0</v>
      </c>
      <c r="F4890">
        <v>1</v>
      </c>
      <c r="G4890">
        <v>20.45</v>
      </c>
      <c r="H4890">
        <f t="shared" si="1217"/>
        <v>1</v>
      </c>
      <c r="I4890">
        <f t="shared" si="1218"/>
        <v>0</v>
      </c>
      <c r="J4890">
        <f t="shared" si="1219"/>
        <v>0</v>
      </c>
      <c r="K4890">
        <f t="shared" si="1220"/>
        <v>0</v>
      </c>
      <c r="L4890">
        <f t="shared" si="1221"/>
        <v>1</v>
      </c>
      <c r="M4890">
        <f t="shared" si="1222"/>
        <v>1</v>
      </c>
      <c r="N4890">
        <f t="shared" si="1223"/>
        <v>0</v>
      </c>
      <c r="O4890">
        <f t="shared" si="1224"/>
        <v>0</v>
      </c>
      <c r="P4890">
        <v>38</v>
      </c>
      <c r="Q4890">
        <f t="shared" si="1225"/>
        <v>0</v>
      </c>
      <c r="R4890">
        <f t="shared" si="1226"/>
        <v>1</v>
      </c>
      <c r="S4890">
        <f t="shared" si="1227"/>
        <v>0</v>
      </c>
      <c r="T4890">
        <f t="shared" si="1228"/>
        <v>0</v>
      </c>
      <c r="U4890">
        <v>0</v>
      </c>
      <c r="V4890">
        <f t="shared" si="1229"/>
        <v>0.26578104270826908</v>
      </c>
      <c r="W4890">
        <f t="shared" si="1230"/>
        <v>0.5660568653743524</v>
      </c>
      <c r="X4890">
        <f t="shared" si="1231"/>
        <v>7.0639562663094749E-2</v>
      </c>
      <c r="Y4890">
        <f t="shared" si="1232"/>
        <v>0</v>
      </c>
      <c r="Z4890" t="s">
        <v>4922</v>
      </c>
    </row>
    <row r="4891" spans="1:26" x14ac:dyDescent="0.25">
      <c r="A4891" t="s">
        <v>29</v>
      </c>
      <c r="B4891" t="s">
        <v>27</v>
      </c>
      <c r="C4891" t="s">
        <v>35</v>
      </c>
      <c r="D4891">
        <v>0</v>
      </c>
      <c r="F4891">
        <v>1</v>
      </c>
      <c r="G4891">
        <v>106.05</v>
      </c>
      <c r="H4891">
        <f t="shared" si="1217"/>
        <v>1</v>
      </c>
      <c r="I4891">
        <f t="shared" si="1218"/>
        <v>0</v>
      </c>
      <c r="J4891">
        <f t="shared" si="1219"/>
        <v>0</v>
      </c>
      <c r="K4891">
        <f t="shared" si="1220"/>
        <v>1</v>
      </c>
      <c r="L4891">
        <f t="shared" si="1221"/>
        <v>0</v>
      </c>
      <c r="M4891">
        <f t="shared" si="1222"/>
        <v>0</v>
      </c>
      <c r="N4891">
        <f t="shared" si="1223"/>
        <v>1</v>
      </c>
      <c r="O4891">
        <f t="shared" si="1224"/>
        <v>0</v>
      </c>
      <c r="P4891">
        <v>44</v>
      </c>
      <c r="Q4891">
        <f t="shared" si="1225"/>
        <v>1</v>
      </c>
      <c r="R4891">
        <f t="shared" si="1226"/>
        <v>0</v>
      </c>
      <c r="S4891">
        <f t="shared" si="1227"/>
        <v>0</v>
      </c>
      <c r="T4891">
        <f t="shared" si="1228"/>
        <v>0</v>
      </c>
      <c r="U4891">
        <v>0</v>
      </c>
      <c r="V4891">
        <f t="shared" si="1229"/>
        <v>0.29327789044973496</v>
      </c>
      <c r="W4891">
        <f t="shared" si="1230"/>
        <v>0.57279842472957154</v>
      </c>
      <c r="X4891">
        <f t="shared" si="1231"/>
        <v>8.6011921026646745E-2</v>
      </c>
      <c r="Y4891">
        <f t="shared" si="1232"/>
        <v>0</v>
      </c>
      <c r="Z4891" t="s">
        <v>4923</v>
      </c>
    </row>
    <row r="4892" spans="1:26" x14ac:dyDescent="0.25">
      <c r="A4892" t="s">
        <v>29</v>
      </c>
      <c r="B4892" t="s">
        <v>33</v>
      </c>
      <c r="C4892" t="s">
        <v>35</v>
      </c>
      <c r="D4892">
        <v>0</v>
      </c>
      <c r="F4892">
        <v>1</v>
      </c>
      <c r="G4892">
        <v>113.45</v>
      </c>
      <c r="H4892">
        <f t="shared" si="1217"/>
        <v>1</v>
      </c>
      <c r="I4892">
        <f t="shared" si="1218"/>
        <v>0</v>
      </c>
      <c r="J4892">
        <f t="shared" si="1219"/>
        <v>0</v>
      </c>
      <c r="K4892">
        <f t="shared" si="1220"/>
        <v>1</v>
      </c>
      <c r="L4892">
        <f t="shared" si="1221"/>
        <v>0</v>
      </c>
      <c r="M4892">
        <f t="shared" si="1222"/>
        <v>0</v>
      </c>
      <c r="N4892">
        <f t="shared" si="1223"/>
        <v>1</v>
      </c>
      <c r="O4892">
        <f t="shared" si="1224"/>
        <v>0</v>
      </c>
      <c r="P4892">
        <v>47</v>
      </c>
      <c r="Q4892">
        <f t="shared" si="1225"/>
        <v>0</v>
      </c>
      <c r="R4892">
        <f t="shared" si="1226"/>
        <v>0</v>
      </c>
      <c r="S4892">
        <f t="shared" si="1227"/>
        <v>0</v>
      </c>
      <c r="T4892">
        <f t="shared" si="1228"/>
        <v>1</v>
      </c>
      <c r="U4892">
        <v>0</v>
      </c>
      <c r="V4892">
        <f t="shared" si="1229"/>
        <v>0.16804655676887778</v>
      </c>
      <c r="W4892">
        <f t="shared" si="1230"/>
        <v>0.54191305144226953</v>
      </c>
      <c r="X4892">
        <f t="shared" si="1231"/>
        <v>2.8239645241875663E-2</v>
      </c>
      <c r="Y4892">
        <f t="shared" si="1232"/>
        <v>0</v>
      </c>
      <c r="Z4892" t="s">
        <v>4924</v>
      </c>
    </row>
    <row r="4893" spans="1:26" x14ac:dyDescent="0.25">
      <c r="A4893" t="s">
        <v>26</v>
      </c>
      <c r="B4893" t="s">
        <v>27</v>
      </c>
      <c r="C4893" t="s">
        <v>35</v>
      </c>
      <c r="D4893">
        <v>0</v>
      </c>
      <c r="F4893">
        <v>1</v>
      </c>
      <c r="G4893">
        <v>92.55</v>
      </c>
      <c r="H4893">
        <f t="shared" si="1217"/>
        <v>1</v>
      </c>
      <c r="I4893">
        <f t="shared" si="1218"/>
        <v>0</v>
      </c>
      <c r="J4893">
        <f t="shared" si="1219"/>
        <v>0</v>
      </c>
      <c r="K4893">
        <f t="shared" si="1220"/>
        <v>1</v>
      </c>
      <c r="L4893">
        <f t="shared" si="1221"/>
        <v>0</v>
      </c>
      <c r="M4893">
        <f t="shared" si="1222"/>
        <v>1</v>
      </c>
      <c r="N4893">
        <f t="shared" si="1223"/>
        <v>0</v>
      </c>
      <c r="O4893">
        <f t="shared" si="1224"/>
        <v>0</v>
      </c>
      <c r="P4893">
        <v>53</v>
      </c>
      <c r="Q4893">
        <f t="shared" si="1225"/>
        <v>1</v>
      </c>
      <c r="R4893">
        <f t="shared" si="1226"/>
        <v>0</v>
      </c>
      <c r="S4893">
        <f t="shared" si="1227"/>
        <v>0</v>
      </c>
      <c r="T4893">
        <f t="shared" si="1228"/>
        <v>0</v>
      </c>
      <c r="U4893">
        <v>0</v>
      </c>
      <c r="V4893">
        <f t="shared" si="1229"/>
        <v>0.53882232165402733</v>
      </c>
      <c r="W4893">
        <f t="shared" si="1230"/>
        <v>0.63153841723574311</v>
      </c>
      <c r="X4893">
        <f t="shared" si="1231"/>
        <v>0.2903294943126361</v>
      </c>
      <c r="Y4893">
        <f t="shared" si="1232"/>
        <v>1</v>
      </c>
      <c r="Z4893" t="s">
        <v>4925</v>
      </c>
    </row>
    <row r="4894" spans="1:26" x14ac:dyDescent="0.25">
      <c r="A4894" t="s">
        <v>26</v>
      </c>
      <c r="B4894" t="s">
        <v>27</v>
      </c>
      <c r="C4894" t="s">
        <v>25</v>
      </c>
      <c r="D4894">
        <v>0</v>
      </c>
      <c r="F4894">
        <v>1</v>
      </c>
      <c r="G4894">
        <v>65.599999999999994</v>
      </c>
      <c r="H4894">
        <f t="shared" si="1217"/>
        <v>1</v>
      </c>
      <c r="I4894">
        <f t="shared" si="1218"/>
        <v>0</v>
      </c>
      <c r="J4894">
        <f t="shared" si="1219"/>
        <v>1</v>
      </c>
      <c r="K4894">
        <f t="shared" si="1220"/>
        <v>0</v>
      </c>
      <c r="L4894">
        <f t="shared" si="1221"/>
        <v>0</v>
      </c>
      <c r="M4894">
        <f t="shared" si="1222"/>
        <v>1</v>
      </c>
      <c r="N4894">
        <f t="shared" si="1223"/>
        <v>0</v>
      </c>
      <c r="O4894">
        <f t="shared" si="1224"/>
        <v>0</v>
      </c>
      <c r="P4894">
        <v>4</v>
      </c>
      <c r="Q4894">
        <f t="shared" si="1225"/>
        <v>1</v>
      </c>
      <c r="R4894">
        <f t="shared" si="1226"/>
        <v>0</v>
      </c>
      <c r="S4894">
        <f t="shared" si="1227"/>
        <v>0</v>
      </c>
      <c r="T4894">
        <f t="shared" si="1228"/>
        <v>0</v>
      </c>
      <c r="U4894">
        <v>0</v>
      </c>
      <c r="V4894">
        <f t="shared" si="1229"/>
        <v>0.51536039663693622</v>
      </c>
      <c r="W4894">
        <f t="shared" si="1230"/>
        <v>0.62606223344787215</v>
      </c>
      <c r="X4894">
        <f t="shared" si="1231"/>
        <v>0.26559633842178021</v>
      </c>
      <c r="Y4894">
        <f t="shared" si="1232"/>
        <v>1</v>
      </c>
      <c r="Z4894" t="s">
        <v>4926</v>
      </c>
    </row>
    <row r="4895" spans="1:26" x14ac:dyDescent="0.25">
      <c r="A4895" t="s">
        <v>26</v>
      </c>
      <c r="B4895" t="s">
        <v>27</v>
      </c>
      <c r="C4895" t="s">
        <v>35</v>
      </c>
      <c r="D4895">
        <v>1</v>
      </c>
      <c r="F4895">
        <v>1</v>
      </c>
      <c r="G4895">
        <v>84.35</v>
      </c>
      <c r="H4895">
        <f t="shared" si="1217"/>
        <v>0</v>
      </c>
      <c r="I4895">
        <f t="shared" si="1218"/>
        <v>1</v>
      </c>
      <c r="J4895">
        <f t="shared" si="1219"/>
        <v>0</v>
      </c>
      <c r="K4895">
        <f t="shared" si="1220"/>
        <v>1</v>
      </c>
      <c r="L4895">
        <f t="shared" si="1221"/>
        <v>0</v>
      </c>
      <c r="M4895">
        <f t="shared" si="1222"/>
        <v>1</v>
      </c>
      <c r="N4895">
        <f t="shared" si="1223"/>
        <v>0</v>
      </c>
      <c r="O4895">
        <f t="shared" si="1224"/>
        <v>0</v>
      </c>
      <c r="P4895">
        <v>20</v>
      </c>
      <c r="Q4895">
        <f t="shared" si="1225"/>
        <v>1</v>
      </c>
      <c r="R4895">
        <f t="shared" si="1226"/>
        <v>0</v>
      </c>
      <c r="S4895">
        <f t="shared" si="1227"/>
        <v>0</v>
      </c>
      <c r="T4895">
        <f t="shared" si="1228"/>
        <v>0</v>
      </c>
      <c r="U4895">
        <v>0</v>
      </c>
      <c r="V4895">
        <f t="shared" si="1229"/>
        <v>0.52603806726687985</v>
      </c>
      <c r="W4895">
        <f t="shared" si="1230"/>
        <v>0.62855858098000206</v>
      </c>
      <c r="X4895">
        <f t="shared" si="1231"/>
        <v>0.27671604821387441</v>
      </c>
      <c r="Y4895">
        <f t="shared" si="1232"/>
        <v>1</v>
      </c>
      <c r="Z4895" t="s">
        <v>4927</v>
      </c>
    </row>
    <row r="4896" spans="1:26" x14ac:dyDescent="0.25">
      <c r="A4896" t="s">
        <v>26</v>
      </c>
      <c r="B4896" t="s">
        <v>30</v>
      </c>
      <c r="C4896" t="s">
        <v>25</v>
      </c>
      <c r="D4896">
        <v>0</v>
      </c>
      <c r="F4896">
        <v>1</v>
      </c>
      <c r="G4896">
        <v>44.65</v>
      </c>
      <c r="H4896">
        <f t="shared" si="1217"/>
        <v>1</v>
      </c>
      <c r="I4896">
        <f t="shared" si="1218"/>
        <v>0</v>
      </c>
      <c r="J4896">
        <f t="shared" si="1219"/>
        <v>1</v>
      </c>
      <c r="K4896">
        <f t="shared" si="1220"/>
        <v>0</v>
      </c>
      <c r="L4896">
        <f t="shared" si="1221"/>
        <v>0</v>
      </c>
      <c r="M4896">
        <f t="shared" si="1222"/>
        <v>1</v>
      </c>
      <c r="N4896">
        <f t="shared" si="1223"/>
        <v>0</v>
      </c>
      <c r="O4896">
        <f t="shared" si="1224"/>
        <v>0</v>
      </c>
      <c r="P4896">
        <v>2</v>
      </c>
      <c r="Q4896">
        <f t="shared" si="1225"/>
        <v>0</v>
      </c>
      <c r="R4896">
        <f t="shared" si="1226"/>
        <v>1</v>
      </c>
      <c r="S4896">
        <f t="shared" si="1227"/>
        <v>0</v>
      </c>
      <c r="T4896">
        <f t="shared" si="1228"/>
        <v>0</v>
      </c>
      <c r="U4896">
        <v>1</v>
      </c>
      <c r="V4896">
        <f t="shared" si="1229"/>
        <v>0.34106667273488045</v>
      </c>
      <c r="W4896">
        <f t="shared" si="1230"/>
        <v>0.58444960720438632</v>
      </c>
      <c r="X4896">
        <f t="shared" si="1231"/>
        <v>0.43419312978068114</v>
      </c>
      <c r="Y4896">
        <f t="shared" si="1232"/>
        <v>1</v>
      </c>
      <c r="Z4896" t="s">
        <v>4928</v>
      </c>
    </row>
    <row r="4897" spans="1:26" x14ac:dyDescent="0.25">
      <c r="A4897" t="s">
        <v>29</v>
      </c>
      <c r="B4897" t="s">
        <v>38</v>
      </c>
      <c r="C4897" t="s">
        <v>25</v>
      </c>
      <c r="D4897">
        <v>1</v>
      </c>
      <c r="F4897">
        <v>1</v>
      </c>
      <c r="G4897">
        <v>71.099999999999994</v>
      </c>
      <c r="H4897">
        <f t="shared" si="1217"/>
        <v>0</v>
      </c>
      <c r="I4897">
        <f t="shared" si="1218"/>
        <v>1</v>
      </c>
      <c r="J4897">
        <f t="shared" si="1219"/>
        <v>1</v>
      </c>
      <c r="K4897">
        <f t="shared" si="1220"/>
        <v>0</v>
      </c>
      <c r="L4897">
        <f t="shared" si="1221"/>
        <v>0</v>
      </c>
      <c r="M4897">
        <f t="shared" si="1222"/>
        <v>0</v>
      </c>
      <c r="N4897">
        <f t="shared" si="1223"/>
        <v>1</v>
      </c>
      <c r="O4897">
        <f t="shared" si="1224"/>
        <v>0</v>
      </c>
      <c r="P4897">
        <v>57</v>
      </c>
      <c r="Q4897">
        <f t="shared" si="1225"/>
        <v>0</v>
      </c>
      <c r="R4897">
        <f t="shared" si="1226"/>
        <v>0</v>
      </c>
      <c r="S4897">
        <f t="shared" si="1227"/>
        <v>1</v>
      </c>
      <c r="T4897">
        <f t="shared" si="1228"/>
        <v>0</v>
      </c>
      <c r="U4897">
        <v>0</v>
      </c>
      <c r="V4897">
        <f t="shared" si="1229"/>
        <v>0.1157120091298028</v>
      </c>
      <c r="W4897">
        <f t="shared" si="1230"/>
        <v>0.52889576837345786</v>
      </c>
      <c r="X4897">
        <f t="shared" si="1231"/>
        <v>1.3389269056855566E-2</v>
      </c>
      <c r="Y4897">
        <f t="shared" si="1232"/>
        <v>0</v>
      </c>
      <c r="Z4897" t="s">
        <v>4929</v>
      </c>
    </row>
    <row r="4898" spans="1:26" x14ac:dyDescent="0.25">
      <c r="A4898" t="s">
        <v>26</v>
      </c>
      <c r="B4898" t="s">
        <v>27</v>
      </c>
      <c r="C4898" t="s">
        <v>35</v>
      </c>
      <c r="D4898">
        <v>1</v>
      </c>
      <c r="F4898">
        <v>1</v>
      </c>
      <c r="G4898">
        <v>85.15</v>
      </c>
      <c r="H4898">
        <f t="shared" si="1217"/>
        <v>0</v>
      </c>
      <c r="I4898">
        <f t="shared" si="1218"/>
        <v>1</v>
      </c>
      <c r="J4898">
        <f t="shared" si="1219"/>
        <v>0</v>
      </c>
      <c r="K4898">
        <f t="shared" si="1220"/>
        <v>1</v>
      </c>
      <c r="L4898">
        <f t="shared" si="1221"/>
        <v>0</v>
      </c>
      <c r="M4898">
        <f t="shared" si="1222"/>
        <v>1</v>
      </c>
      <c r="N4898">
        <f t="shared" si="1223"/>
        <v>0</v>
      </c>
      <c r="O4898">
        <f t="shared" si="1224"/>
        <v>0</v>
      </c>
      <c r="P4898">
        <v>44</v>
      </c>
      <c r="Q4898">
        <f t="shared" si="1225"/>
        <v>1</v>
      </c>
      <c r="R4898">
        <f t="shared" si="1226"/>
        <v>0</v>
      </c>
      <c r="S4898">
        <f t="shared" si="1227"/>
        <v>0</v>
      </c>
      <c r="T4898">
        <f t="shared" si="1228"/>
        <v>0</v>
      </c>
      <c r="U4898">
        <v>0</v>
      </c>
      <c r="V4898">
        <f t="shared" si="1229"/>
        <v>0.52728531159733327</v>
      </c>
      <c r="W4898">
        <f t="shared" si="1230"/>
        <v>0.62884973174847658</v>
      </c>
      <c r="X4898">
        <f t="shared" si="1231"/>
        <v>0.27802979982629683</v>
      </c>
      <c r="Y4898">
        <f t="shared" si="1232"/>
        <v>1</v>
      </c>
      <c r="Z4898" t="s">
        <v>4930</v>
      </c>
    </row>
    <row r="4899" spans="1:26" x14ac:dyDescent="0.25">
      <c r="A4899" t="s">
        <v>26</v>
      </c>
      <c r="B4899" t="s">
        <v>30</v>
      </c>
      <c r="C4899" t="s">
        <v>25</v>
      </c>
      <c r="D4899">
        <v>0</v>
      </c>
      <c r="F4899">
        <v>1</v>
      </c>
      <c r="G4899">
        <v>49.7</v>
      </c>
      <c r="H4899">
        <f t="shared" si="1217"/>
        <v>1</v>
      </c>
      <c r="I4899">
        <f t="shared" si="1218"/>
        <v>0</v>
      </c>
      <c r="J4899">
        <f t="shared" si="1219"/>
        <v>1</v>
      </c>
      <c r="K4899">
        <f t="shared" si="1220"/>
        <v>0</v>
      </c>
      <c r="L4899">
        <f t="shared" si="1221"/>
        <v>0</v>
      </c>
      <c r="M4899">
        <f t="shared" si="1222"/>
        <v>1</v>
      </c>
      <c r="N4899">
        <f t="shared" si="1223"/>
        <v>0</v>
      </c>
      <c r="O4899">
        <f t="shared" si="1224"/>
        <v>0</v>
      </c>
      <c r="P4899">
        <v>24</v>
      </c>
      <c r="Q4899">
        <f t="shared" si="1225"/>
        <v>0</v>
      </c>
      <c r="R4899">
        <f t="shared" si="1226"/>
        <v>1</v>
      </c>
      <c r="S4899">
        <f t="shared" si="1227"/>
        <v>0</v>
      </c>
      <c r="T4899">
        <f t="shared" si="1228"/>
        <v>0</v>
      </c>
      <c r="U4899">
        <v>0</v>
      </c>
      <c r="V4899">
        <f t="shared" si="1229"/>
        <v>0.33524845346656507</v>
      </c>
      <c r="W4899">
        <f t="shared" si="1230"/>
        <v>0.58303585573858807</v>
      </c>
      <c r="X4899">
        <f t="shared" si="1231"/>
        <v>0.11239152555172365</v>
      </c>
      <c r="Y4899">
        <f t="shared" si="1232"/>
        <v>1</v>
      </c>
      <c r="Z4899" t="s">
        <v>4931</v>
      </c>
    </row>
    <row r="4900" spans="1:26" x14ac:dyDescent="0.25">
      <c r="A4900" t="s">
        <v>26</v>
      </c>
      <c r="B4900" t="s">
        <v>33</v>
      </c>
      <c r="C4900" t="s">
        <v>25</v>
      </c>
      <c r="D4900">
        <v>0</v>
      </c>
      <c r="F4900">
        <v>1</v>
      </c>
      <c r="G4900">
        <v>30.2</v>
      </c>
      <c r="H4900">
        <f t="shared" si="1217"/>
        <v>1</v>
      </c>
      <c r="I4900">
        <f t="shared" si="1218"/>
        <v>0</v>
      </c>
      <c r="J4900">
        <f t="shared" si="1219"/>
        <v>1</v>
      </c>
      <c r="K4900">
        <f t="shared" si="1220"/>
        <v>0</v>
      </c>
      <c r="L4900">
        <f t="shared" si="1221"/>
        <v>0</v>
      </c>
      <c r="M4900">
        <f t="shared" si="1222"/>
        <v>1</v>
      </c>
      <c r="N4900">
        <f t="shared" si="1223"/>
        <v>0</v>
      </c>
      <c r="O4900">
        <f t="shared" si="1224"/>
        <v>0</v>
      </c>
      <c r="P4900">
        <v>15</v>
      </c>
      <c r="Q4900">
        <f t="shared" si="1225"/>
        <v>0</v>
      </c>
      <c r="R4900">
        <f t="shared" si="1226"/>
        <v>0</v>
      </c>
      <c r="S4900">
        <f t="shared" si="1227"/>
        <v>0</v>
      </c>
      <c r="T4900">
        <f t="shared" si="1228"/>
        <v>1</v>
      </c>
      <c r="U4900">
        <v>0</v>
      </c>
      <c r="V4900">
        <f t="shared" si="1229"/>
        <v>0.3048468729117631</v>
      </c>
      <c r="W4900">
        <f t="shared" si="1230"/>
        <v>0.57562694550414983</v>
      </c>
      <c r="X4900">
        <f t="shared" si="1231"/>
        <v>9.2931615924080641E-2</v>
      </c>
      <c r="Y4900">
        <f t="shared" si="1232"/>
        <v>0</v>
      </c>
      <c r="Z4900" t="s">
        <v>4932</v>
      </c>
    </row>
    <row r="4901" spans="1:26" x14ac:dyDescent="0.25">
      <c r="A4901" t="s">
        <v>26</v>
      </c>
      <c r="B4901" t="s">
        <v>27</v>
      </c>
      <c r="C4901" t="s">
        <v>25</v>
      </c>
      <c r="D4901">
        <v>0</v>
      </c>
      <c r="F4901">
        <v>1</v>
      </c>
      <c r="G4901">
        <v>25.25</v>
      </c>
      <c r="H4901">
        <f t="shared" si="1217"/>
        <v>1</v>
      </c>
      <c r="I4901">
        <f t="shared" si="1218"/>
        <v>0</v>
      </c>
      <c r="J4901">
        <f t="shared" si="1219"/>
        <v>1</v>
      </c>
      <c r="K4901">
        <f t="shared" si="1220"/>
        <v>0</v>
      </c>
      <c r="L4901">
        <f t="shared" si="1221"/>
        <v>0</v>
      </c>
      <c r="M4901">
        <f t="shared" si="1222"/>
        <v>1</v>
      </c>
      <c r="N4901">
        <f t="shared" si="1223"/>
        <v>0</v>
      </c>
      <c r="O4901">
        <f t="shared" si="1224"/>
        <v>0</v>
      </c>
      <c r="P4901">
        <v>3</v>
      </c>
      <c r="Q4901">
        <f t="shared" si="1225"/>
        <v>1</v>
      </c>
      <c r="R4901">
        <f t="shared" si="1226"/>
        <v>0</v>
      </c>
      <c r="S4901">
        <f t="shared" si="1227"/>
        <v>0</v>
      </c>
      <c r="T4901">
        <f t="shared" si="1228"/>
        <v>0</v>
      </c>
      <c r="U4901">
        <v>1</v>
      </c>
      <c r="V4901">
        <f t="shared" si="1229"/>
        <v>0.43876106161538964</v>
      </c>
      <c r="W4901">
        <f t="shared" si="1230"/>
        <v>0.60796377696668524</v>
      </c>
      <c r="X4901">
        <f t="shared" si="1231"/>
        <v>0.31498914595908445</v>
      </c>
      <c r="Y4901">
        <f t="shared" si="1232"/>
        <v>1</v>
      </c>
      <c r="Z4901" t="s">
        <v>4933</v>
      </c>
    </row>
    <row r="4902" spans="1:26" x14ac:dyDescent="0.25">
      <c r="A4902" t="s">
        <v>26</v>
      </c>
      <c r="B4902" t="s">
        <v>33</v>
      </c>
      <c r="C4902" t="s">
        <v>35</v>
      </c>
      <c r="D4902">
        <v>0</v>
      </c>
      <c r="F4902">
        <v>1</v>
      </c>
      <c r="G4902">
        <v>84.05</v>
      </c>
      <c r="H4902">
        <f t="shared" si="1217"/>
        <v>1</v>
      </c>
      <c r="I4902">
        <f t="shared" si="1218"/>
        <v>0</v>
      </c>
      <c r="J4902">
        <f t="shared" si="1219"/>
        <v>0</v>
      </c>
      <c r="K4902">
        <f t="shared" si="1220"/>
        <v>1</v>
      </c>
      <c r="L4902">
        <f t="shared" si="1221"/>
        <v>0</v>
      </c>
      <c r="M4902">
        <f t="shared" si="1222"/>
        <v>1</v>
      </c>
      <c r="N4902">
        <f t="shared" si="1223"/>
        <v>0</v>
      </c>
      <c r="O4902">
        <f t="shared" si="1224"/>
        <v>0</v>
      </c>
      <c r="P4902">
        <v>4</v>
      </c>
      <c r="Q4902">
        <f t="shared" si="1225"/>
        <v>0</v>
      </c>
      <c r="R4902">
        <f t="shared" si="1226"/>
        <v>0</v>
      </c>
      <c r="S4902">
        <f t="shared" si="1227"/>
        <v>0</v>
      </c>
      <c r="T4902">
        <f t="shared" si="1228"/>
        <v>1</v>
      </c>
      <c r="U4902">
        <v>1</v>
      </c>
      <c r="V4902">
        <f t="shared" si="1229"/>
        <v>0.40735662527046679</v>
      </c>
      <c r="W4902">
        <f t="shared" si="1230"/>
        <v>0.60045387813179985</v>
      </c>
      <c r="X4902">
        <f t="shared" si="1231"/>
        <v>0.35122616961080994</v>
      </c>
      <c r="Y4902">
        <f t="shared" si="1232"/>
        <v>1</v>
      </c>
      <c r="Z4902" t="s">
        <v>4934</v>
      </c>
    </row>
    <row r="4903" spans="1:26" x14ac:dyDescent="0.25">
      <c r="A4903" t="s">
        <v>26</v>
      </c>
      <c r="B4903" t="s">
        <v>27</v>
      </c>
      <c r="C4903" t="s">
        <v>35</v>
      </c>
      <c r="D4903">
        <v>1</v>
      </c>
      <c r="F4903">
        <v>1</v>
      </c>
      <c r="G4903">
        <v>85.7</v>
      </c>
      <c r="H4903">
        <f t="shared" si="1217"/>
        <v>0</v>
      </c>
      <c r="I4903">
        <f t="shared" si="1218"/>
        <v>1</v>
      </c>
      <c r="J4903">
        <f t="shared" si="1219"/>
        <v>0</v>
      </c>
      <c r="K4903">
        <f t="shared" si="1220"/>
        <v>1</v>
      </c>
      <c r="L4903">
        <f t="shared" si="1221"/>
        <v>0</v>
      </c>
      <c r="M4903">
        <f t="shared" si="1222"/>
        <v>1</v>
      </c>
      <c r="N4903">
        <f t="shared" si="1223"/>
        <v>0</v>
      </c>
      <c r="O4903">
        <f t="shared" si="1224"/>
        <v>0</v>
      </c>
      <c r="P4903">
        <v>37</v>
      </c>
      <c r="Q4903">
        <f t="shared" si="1225"/>
        <v>1</v>
      </c>
      <c r="R4903">
        <f t="shared" si="1226"/>
        <v>0</v>
      </c>
      <c r="S4903">
        <f t="shared" si="1227"/>
        <v>0</v>
      </c>
      <c r="T4903">
        <f t="shared" si="1228"/>
        <v>0</v>
      </c>
      <c r="U4903">
        <v>1</v>
      </c>
      <c r="V4903">
        <f t="shared" si="1229"/>
        <v>0.53300596133527567</v>
      </c>
      <c r="W4903">
        <f t="shared" si="1230"/>
        <v>0.63018393142383478</v>
      </c>
      <c r="X4903">
        <f t="shared" si="1231"/>
        <v>0.21808343214839004</v>
      </c>
      <c r="Y4903">
        <f t="shared" si="1232"/>
        <v>1</v>
      </c>
      <c r="Z4903" t="s">
        <v>4935</v>
      </c>
    </row>
    <row r="4904" spans="1:26" x14ac:dyDescent="0.25">
      <c r="A4904" t="s">
        <v>26</v>
      </c>
      <c r="B4904" t="s">
        <v>27</v>
      </c>
      <c r="C4904" t="s">
        <v>35</v>
      </c>
      <c r="D4904">
        <v>0</v>
      </c>
      <c r="F4904">
        <v>1</v>
      </c>
      <c r="G4904">
        <v>74.7</v>
      </c>
      <c r="H4904">
        <f t="shared" si="1217"/>
        <v>1</v>
      </c>
      <c r="I4904">
        <f t="shared" si="1218"/>
        <v>0</v>
      </c>
      <c r="J4904">
        <f t="shared" si="1219"/>
        <v>0</v>
      </c>
      <c r="K4904">
        <f t="shared" si="1220"/>
        <v>1</v>
      </c>
      <c r="L4904">
        <f t="shared" si="1221"/>
        <v>0</v>
      </c>
      <c r="M4904">
        <f t="shared" si="1222"/>
        <v>1</v>
      </c>
      <c r="N4904">
        <f t="shared" si="1223"/>
        <v>0</v>
      </c>
      <c r="O4904">
        <f t="shared" si="1224"/>
        <v>0</v>
      </c>
      <c r="P4904">
        <v>1</v>
      </c>
      <c r="Q4904">
        <f t="shared" si="1225"/>
        <v>1</v>
      </c>
      <c r="R4904">
        <f t="shared" si="1226"/>
        <v>0</v>
      </c>
      <c r="S4904">
        <f t="shared" si="1227"/>
        <v>0</v>
      </c>
      <c r="T4904">
        <f t="shared" si="1228"/>
        <v>0</v>
      </c>
      <c r="U4904">
        <v>1</v>
      </c>
      <c r="V4904">
        <f t="shared" si="1229"/>
        <v>0.51099318253078552</v>
      </c>
      <c r="W4904">
        <f t="shared" si="1230"/>
        <v>0.62503927076288679</v>
      </c>
      <c r="X4904">
        <f t="shared" si="1231"/>
        <v>0.23912766753136966</v>
      </c>
      <c r="Y4904">
        <f t="shared" si="1232"/>
        <v>1</v>
      </c>
      <c r="Z4904" t="s">
        <v>4936</v>
      </c>
    </row>
    <row r="4905" spans="1:26" x14ac:dyDescent="0.25">
      <c r="A4905" t="s">
        <v>26</v>
      </c>
      <c r="B4905" t="s">
        <v>38</v>
      </c>
      <c r="C4905" t="s">
        <v>25</v>
      </c>
      <c r="D4905">
        <v>0</v>
      </c>
      <c r="F4905">
        <v>1</v>
      </c>
      <c r="G4905">
        <v>56.35</v>
      </c>
      <c r="H4905">
        <f t="shared" si="1217"/>
        <v>1</v>
      </c>
      <c r="I4905">
        <f t="shared" si="1218"/>
        <v>0</v>
      </c>
      <c r="J4905">
        <f t="shared" si="1219"/>
        <v>1</v>
      </c>
      <c r="K4905">
        <f t="shared" si="1220"/>
        <v>0</v>
      </c>
      <c r="L4905">
        <f t="shared" si="1221"/>
        <v>0</v>
      </c>
      <c r="M4905">
        <f t="shared" si="1222"/>
        <v>1</v>
      </c>
      <c r="N4905">
        <f t="shared" si="1223"/>
        <v>0</v>
      </c>
      <c r="O4905">
        <f t="shared" si="1224"/>
        <v>0</v>
      </c>
      <c r="P4905">
        <v>24</v>
      </c>
      <c r="Q4905">
        <f t="shared" si="1225"/>
        <v>0</v>
      </c>
      <c r="R4905">
        <f t="shared" si="1226"/>
        <v>0</v>
      </c>
      <c r="S4905">
        <f t="shared" si="1227"/>
        <v>1</v>
      </c>
      <c r="T4905">
        <f t="shared" si="1228"/>
        <v>0</v>
      </c>
      <c r="U4905">
        <v>0</v>
      </c>
      <c r="V4905">
        <f t="shared" si="1229"/>
        <v>0.35047934122421476</v>
      </c>
      <c r="W4905">
        <f t="shared" si="1230"/>
        <v>0.58673381308733319</v>
      </c>
      <c r="X4905">
        <f t="shared" si="1231"/>
        <v>0.12283576862495957</v>
      </c>
      <c r="Y4905">
        <f t="shared" si="1232"/>
        <v>1</v>
      </c>
      <c r="Z4905" t="s">
        <v>4937</v>
      </c>
    </row>
    <row r="4906" spans="1:26" x14ac:dyDescent="0.25">
      <c r="A4906" t="s">
        <v>26</v>
      </c>
      <c r="B4906" t="s">
        <v>27</v>
      </c>
      <c r="C4906" t="s">
        <v>35</v>
      </c>
      <c r="D4906">
        <v>0</v>
      </c>
      <c r="F4906">
        <v>1</v>
      </c>
      <c r="G4906">
        <v>90.8</v>
      </c>
      <c r="H4906">
        <f t="shared" si="1217"/>
        <v>1</v>
      </c>
      <c r="I4906">
        <f t="shared" si="1218"/>
        <v>0</v>
      </c>
      <c r="J4906">
        <f t="shared" si="1219"/>
        <v>0</v>
      </c>
      <c r="K4906">
        <f t="shared" si="1220"/>
        <v>1</v>
      </c>
      <c r="L4906">
        <f t="shared" si="1221"/>
        <v>0</v>
      </c>
      <c r="M4906">
        <f t="shared" si="1222"/>
        <v>1</v>
      </c>
      <c r="N4906">
        <f t="shared" si="1223"/>
        <v>0</v>
      </c>
      <c r="O4906">
        <f t="shared" si="1224"/>
        <v>0</v>
      </c>
      <c r="P4906">
        <v>5</v>
      </c>
      <c r="Q4906">
        <f t="shared" si="1225"/>
        <v>1</v>
      </c>
      <c r="R4906">
        <f t="shared" si="1226"/>
        <v>0</v>
      </c>
      <c r="S4906">
        <f t="shared" si="1227"/>
        <v>0</v>
      </c>
      <c r="T4906">
        <f t="shared" si="1228"/>
        <v>0</v>
      </c>
      <c r="U4906">
        <v>1</v>
      </c>
      <c r="V4906">
        <f t="shared" si="1229"/>
        <v>0.54095714394191619</v>
      </c>
      <c r="W4906">
        <f t="shared" si="1230"/>
        <v>0.63203504570675906</v>
      </c>
      <c r="X4906">
        <f t="shared" si="1231"/>
        <v>0.21072034369796266</v>
      </c>
      <c r="Y4906">
        <f t="shared" si="1232"/>
        <v>1</v>
      </c>
      <c r="Z4906" t="s">
        <v>4938</v>
      </c>
    </row>
    <row r="4907" spans="1:26" x14ac:dyDescent="0.25">
      <c r="A4907" t="s">
        <v>26</v>
      </c>
      <c r="B4907" t="s">
        <v>27</v>
      </c>
      <c r="C4907" t="s">
        <v>35</v>
      </c>
      <c r="D4907">
        <v>0</v>
      </c>
      <c r="F4907">
        <v>1</v>
      </c>
      <c r="G4907">
        <v>107.55</v>
      </c>
      <c r="H4907">
        <f t="shared" si="1217"/>
        <v>1</v>
      </c>
      <c r="I4907">
        <f t="shared" si="1218"/>
        <v>0</v>
      </c>
      <c r="J4907">
        <f t="shared" si="1219"/>
        <v>0</v>
      </c>
      <c r="K4907">
        <f t="shared" si="1220"/>
        <v>1</v>
      </c>
      <c r="L4907">
        <f t="shared" si="1221"/>
        <v>0</v>
      </c>
      <c r="M4907">
        <f t="shared" si="1222"/>
        <v>1</v>
      </c>
      <c r="N4907">
        <f t="shared" si="1223"/>
        <v>0</v>
      </c>
      <c r="O4907">
        <f t="shared" si="1224"/>
        <v>0</v>
      </c>
      <c r="P4907">
        <v>33</v>
      </c>
      <c r="Q4907">
        <f t="shared" si="1225"/>
        <v>1</v>
      </c>
      <c r="R4907">
        <f t="shared" si="1226"/>
        <v>0</v>
      </c>
      <c r="S4907">
        <f t="shared" si="1227"/>
        <v>0</v>
      </c>
      <c r="T4907">
        <f t="shared" si="1228"/>
        <v>0</v>
      </c>
      <c r="U4907">
        <v>0</v>
      </c>
      <c r="V4907">
        <f t="shared" si="1229"/>
        <v>0.56220815285002879</v>
      </c>
      <c r="W4907">
        <f t="shared" si="1230"/>
        <v>0.636963310136482</v>
      </c>
      <c r="X4907">
        <f t="shared" si="1231"/>
        <v>0.31607800713104134</v>
      </c>
      <c r="Y4907">
        <f t="shared" si="1232"/>
        <v>1</v>
      </c>
      <c r="Z4907" t="s">
        <v>4939</v>
      </c>
    </row>
    <row r="4908" spans="1:26" x14ac:dyDescent="0.25">
      <c r="A4908" t="s">
        <v>45</v>
      </c>
      <c r="B4908" t="s">
        <v>30</v>
      </c>
      <c r="C4908" t="s">
        <v>23</v>
      </c>
      <c r="D4908">
        <v>0</v>
      </c>
      <c r="F4908">
        <v>1</v>
      </c>
      <c r="G4908">
        <v>19.850000000000001</v>
      </c>
      <c r="H4908">
        <f t="shared" si="1217"/>
        <v>1</v>
      </c>
      <c r="I4908">
        <f t="shared" si="1218"/>
        <v>0</v>
      </c>
      <c r="J4908">
        <f t="shared" si="1219"/>
        <v>0</v>
      </c>
      <c r="K4908">
        <f t="shared" si="1220"/>
        <v>0</v>
      </c>
      <c r="L4908">
        <f t="shared" si="1221"/>
        <v>1</v>
      </c>
      <c r="M4908">
        <f t="shared" si="1222"/>
        <v>0</v>
      </c>
      <c r="N4908">
        <f t="shared" si="1223"/>
        <v>0</v>
      </c>
      <c r="O4908">
        <f t="shared" si="1224"/>
        <v>1</v>
      </c>
      <c r="P4908">
        <v>58</v>
      </c>
      <c r="Q4908">
        <f t="shared" si="1225"/>
        <v>0</v>
      </c>
      <c r="R4908">
        <f t="shared" si="1226"/>
        <v>1</v>
      </c>
      <c r="S4908">
        <f t="shared" si="1227"/>
        <v>0</v>
      </c>
      <c r="T4908">
        <f t="shared" si="1228"/>
        <v>0</v>
      </c>
      <c r="U4908">
        <v>0</v>
      </c>
      <c r="V4908">
        <f t="shared" si="1229"/>
        <v>-6.6543295124176463E-2</v>
      </c>
      <c r="W4908">
        <f t="shared" si="1230"/>
        <v>0.48337031213499343</v>
      </c>
      <c r="X4908">
        <f t="shared" si="1231"/>
        <v>4.4280101259832469E-3</v>
      </c>
      <c r="Y4908">
        <f t="shared" si="1232"/>
        <v>0</v>
      </c>
      <c r="Z4908" t="s">
        <v>4940</v>
      </c>
    </row>
    <row r="4909" spans="1:26" x14ac:dyDescent="0.25">
      <c r="A4909" t="s">
        <v>45</v>
      </c>
      <c r="B4909" t="s">
        <v>33</v>
      </c>
      <c r="C4909" t="s">
        <v>35</v>
      </c>
      <c r="D4909">
        <v>0</v>
      </c>
      <c r="F4909">
        <v>1</v>
      </c>
      <c r="G4909">
        <v>95.9</v>
      </c>
      <c r="H4909">
        <f t="shared" si="1217"/>
        <v>1</v>
      </c>
      <c r="I4909">
        <f t="shared" si="1218"/>
        <v>0</v>
      </c>
      <c r="J4909">
        <f t="shared" si="1219"/>
        <v>0</v>
      </c>
      <c r="K4909">
        <f t="shared" si="1220"/>
        <v>1</v>
      </c>
      <c r="L4909">
        <f t="shared" si="1221"/>
        <v>0</v>
      </c>
      <c r="M4909">
        <f t="shared" si="1222"/>
        <v>0</v>
      </c>
      <c r="N4909">
        <f t="shared" si="1223"/>
        <v>0</v>
      </c>
      <c r="O4909">
        <f t="shared" si="1224"/>
        <v>1</v>
      </c>
      <c r="P4909">
        <v>72</v>
      </c>
      <c r="Q4909">
        <f t="shared" si="1225"/>
        <v>0</v>
      </c>
      <c r="R4909">
        <f t="shared" si="1226"/>
        <v>0</v>
      </c>
      <c r="S4909">
        <f t="shared" si="1227"/>
        <v>0</v>
      </c>
      <c r="T4909">
        <f t="shared" si="1228"/>
        <v>1</v>
      </c>
      <c r="U4909">
        <v>0</v>
      </c>
      <c r="V4909">
        <f t="shared" si="1229"/>
        <v>7.588790896564418E-2</v>
      </c>
      <c r="W4909">
        <f t="shared" si="1230"/>
        <v>0.51896287755374082</v>
      </c>
      <c r="X4909">
        <f t="shared" si="1231"/>
        <v>5.7589747271778987E-3</v>
      </c>
      <c r="Y4909">
        <f t="shared" si="1232"/>
        <v>0</v>
      </c>
      <c r="Z4909" t="s">
        <v>4941</v>
      </c>
    </row>
    <row r="4910" spans="1:26" x14ac:dyDescent="0.25">
      <c r="A4910" t="s">
        <v>45</v>
      </c>
      <c r="B4910" t="s">
        <v>30</v>
      </c>
      <c r="C4910" t="s">
        <v>23</v>
      </c>
      <c r="D4910">
        <v>0</v>
      </c>
      <c r="F4910">
        <v>1</v>
      </c>
      <c r="G4910">
        <v>23.85</v>
      </c>
      <c r="H4910">
        <f t="shared" si="1217"/>
        <v>1</v>
      </c>
      <c r="I4910">
        <f t="shared" si="1218"/>
        <v>0</v>
      </c>
      <c r="J4910">
        <f t="shared" si="1219"/>
        <v>0</v>
      </c>
      <c r="K4910">
        <f t="shared" si="1220"/>
        <v>0</v>
      </c>
      <c r="L4910">
        <f t="shared" si="1221"/>
        <v>1</v>
      </c>
      <c r="M4910">
        <f t="shared" si="1222"/>
        <v>0</v>
      </c>
      <c r="N4910">
        <f t="shared" si="1223"/>
        <v>0</v>
      </c>
      <c r="O4910">
        <f t="shared" si="1224"/>
        <v>1</v>
      </c>
      <c r="P4910">
        <v>71</v>
      </c>
      <c r="Q4910">
        <f t="shared" si="1225"/>
        <v>0</v>
      </c>
      <c r="R4910">
        <f t="shared" si="1226"/>
        <v>1</v>
      </c>
      <c r="S4910">
        <f t="shared" si="1227"/>
        <v>0</v>
      </c>
      <c r="T4910">
        <f t="shared" si="1228"/>
        <v>0</v>
      </c>
      <c r="U4910">
        <v>0</v>
      </c>
      <c r="V4910">
        <f t="shared" si="1229"/>
        <v>-4.6615624367606814E-2</v>
      </c>
      <c r="W4910">
        <f t="shared" si="1230"/>
        <v>0.4883482037937405</v>
      </c>
      <c r="X4910">
        <f t="shared" si="1231"/>
        <v>2.1730164351818184E-3</v>
      </c>
      <c r="Y4910">
        <f t="shared" si="1232"/>
        <v>0</v>
      </c>
      <c r="Z4910" t="s">
        <v>4942</v>
      </c>
    </row>
    <row r="4911" spans="1:26" x14ac:dyDescent="0.25">
      <c r="A4911" t="s">
        <v>26</v>
      </c>
      <c r="B4911" t="s">
        <v>27</v>
      </c>
      <c r="C4911" t="s">
        <v>35</v>
      </c>
      <c r="D4911">
        <v>1</v>
      </c>
      <c r="F4911">
        <v>1</v>
      </c>
      <c r="G4911">
        <v>106.15</v>
      </c>
      <c r="H4911">
        <f t="shared" si="1217"/>
        <v>0</v>
      </c>
      <c r="I4911">
        <f t="shared" si="1218"/>
        <v>1</v>
      </c>
      <c r="J4911">
        <f t="shared" si="1219"/>
        <v>0</v>
      </c>
      <c r="K4911">
        <f t="shared" si="1220"/>
        <v>1</v>
      </c>
      <c r="L4911">
        <f t="shared" si="1221"/>
        <v>0</v>
      </c>
      <c r="M4911">
        <f t="shared" si="1222"/>
        <v>1</v>
      </c>
      <c r="N4911">
        <f t="shared" si="1223"/>
        <v>0</v>
      </c>
      <c r="O4911">
        <f t="shared" si="1224"/>
        <v>0</v>
      </c>
      <c r="P4911">
        <v>28</v>
      </c>
      <c r="Q4911">
        <f t="shared" si="1225"/>
        <v>1</v>
      </c>
      <c r="R4911">
        <f t="shared" si="1226"/>
        <v>0</v>
      </c>
      <c r="S4911">
        <f t="shared" si="1227"/>
        <v>0</v>
      </c>
      <c r="T4911">
        <f t="shared" si="1228"/>
        <v>0</v>
      </c>
      <c r="U4911">
        <v>1</v>
      </c>
      <c r="V4911">
        <f t="shared" si="1229"/>
        <v>0.5600254752717353</v>
      </c>
      <c r="W4911">
        <f t="shared" si="1230"/>
        <v>0.63645843474739094</v>
      </c>
      <c r="X4911">
        <f t="shared" si="1231"/>
        <v>0.19357758240986242</v>
      </c>
      <c r="Y4911">
        <f t="shared" si="1232"/>
        <v>1</v>
      </c>
      <c r="Z4911" t="s">
        <v>4943</v>
      </c>
    </row>
    <row r="4912" spans="1:26" x14ac:dyDescent="0.25">
      <c r="A4912" t="s">
        <v>45</v>
      </c>
      <c r="B4912" t="s">
        <v>38</v>
      </c>
      <c r="C4912" t="s">
        <v>25</v>
      </c>
      <c r="D4912">
        <v>0</v>
      </c>
      <c r="F4912">
        <v>1</v>
      </c>
      <c r="G4912">
        <v>83.85</v>
      </c>
      <c r="H4912">
        <f t="shared" si="1217"/>
        <v>1</v>
      </c>
      <c r="I4912">
        <f t="shared" si="1218"/>
        <v>0</v>
      </c>
      <c r="J4912">
        <f t="shared" si="1219"/>
        <v>1</v>
      </c>
      <c r="K4912">
        <f t="shared" si="1220"/>
        <v>0</v>
      </c>
      <c r="L4912">
        <f t="shared" si="1221"/>
        <v>0</v>
      </c>
      <c r="M4912">
        <f t="shared" si="1222"/>
        <v>0</v>
      </c>
      <c r="N4912">
        <f t="shared" si="1223"/>
        <v>0</v>
      </c>
      <c r="O4912">
        <f t="shared" si="1224"/>
        <v>1</v>
      </c>
      <c r="P4912">
        <v>51</v>
      </c>
      <c r="Q4912">
        <f t="shared" si="1225"/>
        <v>0</v>
      </c>
      <c r="R4912">
        <f t="shared" si="1226"/>
        <v>0</v>
      </c>
      <c r="S4912">
        <f t="shared" si="1227"/>
        <v>1</v>
      </c>
      <c r="T4912">
        <f t="shared" si="1228"/>
        <v>0</v>
      </c>
      <c r="U4912">
        <v>0</v>
      </c>
      <c r="V4912">
        <f t="shared" si="1229"/>
        <v>5.7101291238189605E-2</v>
      </c>
      <c r="W4912">
        <f t="shared" si="1230"/>
        <v>0.51427144528130819</v>
      </c>
      <c r="X4912">
        <f t="shared" si="1231"/>
        <v>3.2605574610685491E-3</v>
      </c>
      <c r="Y4912">
        <f t="shared" si="1232"/>
        <v>0</v>
      </c>
      <c r="Z4912" t="s">
        <v>4944</v>
      </c>
    </row>
    <row r="4913" spans="1:26" x14ac:dyDescent="0.25">
      <c r="A4913" t="s">
        <v>29</v>
      </c>
      <c r="B4913" t="s">
        <v>33</v>
      </c>
      <c r="C4913" t="s">
        <v>25</v>
      </c>
      <c r="D4913">
        <v>0</v>
      </c>
      <c r="F4913">
        <v>1</v>
      </c>
      <c r="G4913">
        <v>85.35</v>
      </c>
      <c r="H4913">
        <f t="shared" si="1217"/>
        <v>1</v>
      </c>
      <c r="I4913">
        <f t="shared" si="1218"/>
        <v>0</v>
      </c>
      <c r="J4913">
        <f t="shared" si="1219"/>
        <v>1</v>
      </c>
      <c r="K4913">
        <f t="shared" si="1220"/>
        <v>0</v>
      </c>
      <c r="L4913">
        <f t="shared" si="1221"/>
        <v>0</v>
      </c>
      <c r="M4913">
        <f t="shared" si="1222"/>
        <v>0</v>
      </c>
      <c r="N4913">
        <f t="shared" si="1223"/>
        <v>1</v>
      </c>
      <c r="O4913">
        <f t="shared" si="1224"/>
        <v>0</v>
      </c>
      <c r="P4913">
        <v>30</v>
      </c>
      <c r="Q4913">
        <f t="shared" si="1225"/>
        <v>0</v>
      </c>
      <c r="R4913">
        <f t="shared" si="1226"/>
        <v>0</v>
      </c>
      <c r="S4913">
        <f t="shared" si="1227"/>
        <v>0</v>
      </c>
      <c r="T4913">
        <f t="shared" si="1228"/>
        <v>1</v>
      </c>
      <c r="U4913">
        <v>1</v>
      </c>
      <c r="V4913">
        <f t="shared" si="1229"/>
        <v>0.13792854876600422</v>
      </c>
      <c r="W4913">
        <f t="shared" si="1230"/>
        <v>0.53442757449158951</v>
      </c>
      <c r="X4913">
        <f t="shared" si="1231"/>
        <v>0.74316718703268747</v>
      </c>
      <c r="Y4913">
        <f t="shared" si="1232"/>
        <v>0</v>
      </c>
      <c r="Z4913" t="s">
        <v>4945</v>
      </c>
    </row>
    <row r="4914" spans="1:26" x14ac:dyDescent="0.25">
      <c r="A4914" t="s">
        <v>45</v>
      </c>
      <c r="B4914" t="s">
        <v>38</v>
      </c>
      <c r="C4914" t="s">
        <v>35</v>
      </c>
      <c r="D4914">
        <v>1</v>
      </c>
      <c r="F4914">
        <v>1</v>
      </c>
      <c r="G4914">
        <v>84.8</v>
      </c>
      <c r="H4914">
        <f t="shared" si="1217"/>
        <v>0</v>
      </c>
      <c r="I4914">
        <f t="shared" si="1218"/>
        <v>1</v>
      </c>
      <c r="J4914">
        <f t="shared" si="1219"/>
        <v>0</v>
      </c>
      <c r="K4914">
        <f t="shared" si="1220"/>
        <v>1</v>
      </c>
      <c r="L4914">
        <f t="shared" si="1221"/>
        <v>0</v>
      </c>
      <c r="M4914">
        <f t="shared" si="1222"/>
        <v>0</v>
      </c>
      <c r="N4914">
        <f t="shared" si="1223"/>
        <v>0</v>
      </c>
      <c r="O4914">
        <f t="shared" si="1224"/>
        <v>1</v>
      </c>
      <c r="P4914">
        <v>72</v>
      </c>
      <c r="Q4914">
        <f t="shared" si="1225"/>
        <v>0</v>
      </c>
      <c r="R4914">
        <f t="shared" si="1226"/>
        <v>0</v>
      </c>
      <c r="S4914">
        <f t="shared" si="1227"/>
        <v>1</v>
      </c>
      <c r="T4914">
        <f t="shared" si="1228"/>
        <v>0</v>
      </c>
      <c r="U4914">
        <v>0</v>
      </c>
      <c r="V4914">
        <f t="shared" si="1229"/>
        <v>7.7137012245661329E-2</v>
      </c>
      <c r="W4914">
        <f t="shared" si="1230"/>
        <v>0.51927469678131266</v>
      </c>
      <c r="X4914">
        <f t="shared" si="1231"/>
        <v>5.9501186581873058E-3</v>
      </c>
      <c r="Y4914">
        <f t="shared" si="1232"/>
        <v>0</v>
      </c>
      <c r="Z4914" t="s">
        <v>4946</v>
      </c>
    </row>
    <row r="4915" spans="1:26" x14ac:dyDescent="0.25">
      <c r="A4915" t="s">
        <v>26</v>
      </c>
      <c r="B4915" t="s">
        <v>27</v>
      </c>
      <c r="C4915" t="s">
        <v>35</v>
      </c>
      <c r="D4915">
        <v>1</v>
      </c>
      <c r="F4915">
        <v>1</v>
      </c>
      <c r="G4915">
        <v>90.85</v>
      </c>
      <c r="H4915">
        <f t="shared" si="1217"/>
        <v>0</v>
      </c>
      <c r="I4915">
        <f t="shared" si="1218"/>
        <v>1</v>
      </c>
      <c r="J4915">
        <f t="shared" si="1219"/>
        <v>0</v>
      </c>
      <c r="K4915">
        <f t="shared" si="1220"/>
        <v>1</v>
      </c>
      <c r="L4915">
        <f t="shared" si="1221"/>
        <v>0</v>
      </c>
      <c r="M4915">
        <f t="shared" si="1222"/>
        <v>1</v>
      </c>
      <c r="N4915">
        <f t="shared" si="1223"/>
        <v>0</v>
      </c>
      <c r="O4915">
        <f t="shared" si="1224"/>
        <v>0</v>
      </c>
      <c r="P4915">
        <v>36</v>
      </c>
      <c r="Q4915">
        <f t="shared" si="1225"/>
        <v>1</v>
      </c>
      <c r="R4915">
        <f t="shared" si="1226"/>
        <v>0</v>
      </c>
      <c r="S4915">
        <f t="shared" si="1227"/>
        <v>0</v>
      </c>
      <c r="T4915">
        <f t="shared" si="1228"/>
        <v>0</v>
      </c>
      <c r="U4915">
        <v>1</v>
      </c>
      <c r="V4915">
        <f t="shared" si="1229"/>
        <v>0.53617192745181375</v>
      </c>
      <c r="W4915">
        <f t="shared" si="1230"/>
        <v>0.63092146202000565</v>
      </c>
      <c r="X4915">
        <f t="shared" si="1231"/>
        <v>0.21513648088376552</v>
      </c>
      <c r="Y4915">
        <f t="shared" si="1232"/>
        <v>1</v>
      </c>
      <c r="Z4915" t="s">
        <v>4947</v>
      </c>
    </row>
    <row r="4916" spans="1:26" x14ac:dyDescent="0.25">
      <c r="A4916" t="s">
        <v>45</v>
      </c>
      <c r="B4916" t="s">
        <v>33</v>
      </c>
      <c r="C4916" t="s">
        <v>25</v>
      </c>
      <c r="D4916">
        <v>0</v>
      </c>
      <c r="F4916">
        <v>1</v>
      </c>
      <c r="G4916">
        <v>76.099999999999994</v>
      </c>
      <c r="H4916">
        <f t="shared" si="1217"/>
        <v>1</v>
      </c>
      <c r="I4916">
        <f t="shared" si="1218"/>
        <v>0</v>
      </c>
      <c r="J4916">
        <f t="shared" si="1219"/>
        <v>1</v>
      </c>
      <c r="K4916">
        <f t="shared" si="1220"/>
        <v>0</v>
      </c>
      <c r="L4916">
        <f t="shared" si="1221"/>
        <v>0</v>
      </c>
      <c r="M4916">
        <f t="shared" si="1222"/>
        <v>0</v>
      </c>
      <c r="N4916">
        <f t="shared" si="1223"/>
        <v>0</v>
      </c>
      <c r="O4916">
        <f t="shared" si="1224"/>
        <v>1</v>
      </c>
      <c r="P4916">
        <v>14</v>
      </c>
      <c r="Q4916">
        <f t="shared" si="1225"/>
        <v>0</v>
      </c>
      <c r="R4916">
        <f t="shared" si="1226"/>
        <v>0</v>
      </c>
      <c r="S4916">
        <f t="shared" si="1227"/>
        <v>0</v>
      </c>
      <c r="T4916">
        <f t="shared" si="1228"/>
        <v>1</v>
      </c>
      <c r="U4916">
        <v>0</v>
      </c>
      <c r="V4916">
        <f t="shared" si="1229"/>
        <v>4.501861178692218E-2</v>
      </c>
      <c r="W4916">
        <f t="shared" si="1230"/>
        <v>0.51125275253785218</v>
      </c>
      <c r="X4916">
        <f t="shared" si="1231"/>
        <v>2.0266754072216088E-3</v>
      </c>
      <c r="Y4916">
        <f t="shared" si="1232"/>
        <v>0</v>
      </c>
      <c r="Z4916" t="s">
        <v>4948</v>
      </c>
    </row>
    <row r="4917" spans="1:26" x14ac:dyDescent="0.25">
      <c r="A4917" t="s">
        <v>45</v>
      </c>
      <c r="B4917" t="s">
        <v>30</v>
      </c>
      <c r="C4917" t="s">
        <v>25</v>
      </c>
      <c r="D4917">
        <v>0</v>
      </c>
      <c r="F4917">
        <v>1</v>
      </c>
      <c r="G4917">
        <v>74.55</v>
      </c>
      <c r="H4917">
        <f t="shared" si="1217"/>
        <v>1</v>
      </c>
      <c r="I4917">
        <f t="shared" si="1218"/>
        <v>0</v>
      </c>
      <c r="J4917">
        <f t="shared" si="1219"/>
        <v>1</v>
      </c>
      <c r="K4917">
        <f t="shared" si="1220"/>
        <v>0</v>
      </c>
      <c r="L4917">
        <f t="shared" si="1221"/>
        <v>0</v>
      </c>
      <c r="M4917">
        <f t="shared" si="1222"/>
        <v>0</v>
      </c>
      <c r="N4917">
        <f t="shared" si="1223"/>
        <v>0</v>
      </c>
      <c r="O4917">
        <f t="shared" si="1224"/>
        <v>1</v>
      </c>
      <c r="P4917">
        <v>72</v>
      </c>
      <c r="Q4917">
        <f t="shared" si="1225"/>
        <v>0</v>
      </c>
      <c r="R4917">
        <f t="shared" si="1226"/>
        <v>1</v>
      </c>
      <c r="S4917">
        <f t="shared" si="1227"/>
        <v>0</v>
      </c>
      <c r="T4917">
        <f t="shared" si="1228"/>
        <v>0</v>
      </c>
      <c r="U4917">
        <v>0</v>
      </c>
      <c r="V4917">
        <f t="shared" si="1229"/>
        <v>4.2602075896668701E-2</v>
      </c>
      <c r="W4917">
        <f t="shared" si="1230"/>
        <v>0.51064890843150501</v>
      </c>
      <c r="X4917">
        <f t="shared" si="1231"/>
        <v>1.8149368707055203E-3</v>
      </c>
      <c r="Y4917">
        <f t="shared" si="1232"/>
        <v>0</v>
      </c>
      <c r="Z4917" t="s">
        <v>4949</v>
      </c>
    </row>
    <row r="4918" spans="1:26" x14ac:dyDescent="0.25">
      <c r="A4918" t="s">
        <v>26</v>
      </c>
      <c r="B4918" t="s">
        <v>27</v>
      </c>
      <c r="C4918" t="s">
        <v>25</v>
      </c>
      <c r="D4918">
        <v>0</v>
      </c>
      <c r="F4918">
        <v>1</v>
      </c>
      <c r="G4918">
        <v>39.200000000000003</v>
      </c>
      <c r="H4918">
        <f t="shared" si="1217"/>
        <v>1</v>
      </c>
      <c r="I4918">
        <f t="shared" si="1218"/>
        <v>0</v>
      </c>
      <c r="J4918">
        <f t="shared" si="1219"/>
        <v>1</v>
      </c>
      <c r="K4918">
        <f t="shared" si="1220"/>
        <v>0</v>
      </c>
      <c r="L4918">
        <f t="shared" si="1221"/>
        <v>0</v>
      </c>
      <c r="M4918">
        <f t="shared" si="1222"/>
        <v>1</v>
      </c>
      <c r="N4918">
        <f t="shared" si="1223"/>
        <v>0</v>
      </c>
      <c r="O4918">
        <f t="shared" si="1224"/>
        <v>0</v>
      </c>
      <c r="P4918">
        <v>22</v>
      </c>
      <c r="Q4918">
        <f t="shared" si="1225"/>
        <v>1</v>
      </c>
      <c r="R4918">
        <f t="shared" si="1226"/>
        <v>0</v>
      </c>
      <c r="S4918">
        <f t="shared" si="1227"/>
        <v>0</v>
      </c>
      <c r="T4918">
        <f t="shared" si="1228"/>
        <v>0</v>
      </c>
      <c r="U4918">
        <v>0</v>
      </c>
      <c r="V4918">
        <f t="shared" si="1229"/>
        <v>0.46050988462767106</v>
      </c>
      <c r="W4918">
        <f t="shared" si="1230"/>
        <v>0.61313512797339587</v>
      </c>
      <c r="X4918">
        <f t="shared" si="1231"/>
        <v>0.21206935383979092</v>
      </c>
      <c r="Y4918">
        <f t="shared" si="1232"/>
        <v>1</v>
      </c>
      <c r="Z4918" t="s">
        <v>4950</v>
      </c>
    </row>
    <row r="4919" spans="1:26" x14ac:dyDescent="0.25">
      <c r="A4919" t="s">
        <v>26</v>
      </c>
      <c r="B4919" t="s">
        <v>27</v>
      </c>
      <c r="C4919" t="s">
        <v>35</v>
      </c>
      <c r="D4919">
        <v>0</v>
      </c>
      <c r="F4919">
        <v>1</v>
      </c>
      <c r="G4919">
        <v>79.55</v>
      </c>
      <c r="H4919">
        <f t="shared" si="1217"/>
        <v>1</v>
      </c>
      <c r="I4919">
        <f t="shared" si="1218"/>
        <v>0</v>
      </c>
      <c r="J4919">
        <f t="shared" si="1219"/>
        <v>0</v>
      </c>
      <c r="K4919">
        <f t="shared" si="1220"/>
        <v>1</v>
      </c>
      <c r="L4919">
        <f t="shared" si="1221"/>
        <v>0</v>
      </c>
      <c r="M4919">
        <f t="shared" si="1222"/>
        <v>1</v>
      </c>
      <c r="N4919">
        <f t="shared" si="1223"/>
        <v>0</v>
      </c>
      <c r="O4919">
        <f t="shared" si="1224"/>
        <v>0</v>
      </c>
      <c r="P4919">
        <v>2</v>
      </c>
      <c r="Q4919">
        <f t="shared" si="1225"/>
        <v>1</v>
      </c>
      <c r="R4919">
        <f t="shared" si="1226"/>
        <v>0</v>
      </c>
      <c r="S4919">
        <f t="shared" si="1227"/>
        <v>0</v>
      </c>
      <c r="T4919">
        <f t="shared" si="1228"/>
        <v>0</v>
      </c>
      <c r="U4919">
        <v>0</v>
      </c>
      <c r="V4919">
        <f t="shared" si="1229"/>
        <v>0.51855460128415931</v>
      </c>
      <c r="W4919">
        <f t="shared" si="1230"/>
        <v>0.62680972168459348</v>
      </c>
      <c r="X4919">
        <f t="shared" si="1231"/>
        <v>0.26889887451297345</v>
      </c>
      <c r="Y4919">
        <f t="shared" si="1232"/>
        <v>1</v>
      </c>
      <c r="Z4919" t="s">
        <v>4951</v>
      </c>
    </row>
    <row r="4920" spans="1:26" x14ac:dyDescent="0.25">
      <c r="A4920" t="s">
        <v>26</v>
      </c>
      <c r="B4920" t="s">
        <v>30</v>
      </c>
      <c r="C4920" t="s">
        <v>23</v>
      </c>
      <c r="D4920">
        <v>0</v>
      </c>
      <c r="F4920">
        <v>1</v>
      </c>
      <c r="G4920">
        <v>19.600000000000001</v>
      </c>
      <c r="H4920">
        <f t="shared" si="1217"/>
        <v>1</v>
      </c>
      <c r="I4920">
        <f t="shared" si="1218"/>
        <v>0</v>
      </c>
      <c r="J4920">
        <f t="shared" si="1219"/>
        <v>0</v>
      </c>
      <c r="K4920">
        <f t="shared" si="1220"/>
        <v>0</v>
      </c>
      <c r="L4920">
        <f t="shared" si="1221"/>
        <v>1</v>
      </c>
      <c r="M4920">
        <f t="shared" si="1222"/>
        <v>1</v>
      </c>
      <c r="N4920">
        <f t="shared" si="1223"/>
        <v>0</v>
      </c>
      <c r="O4920">
        <f t="shared" si="1224"/>
        <v>0</v>
      </c>
      <c r="P4920">
        <v>15</v>
      </c>
      <c r="Q4920">
        <f t="shared" si="1225"/>
        <v>0</v>
      </c>
      <c r="R4920">
        <f t="shared" si="1226"/>
        <v>1</v>
      </c>
      <c r="S4920">
        <f t="shared" si="1227"/>
        <v>0</v>
      </c>
      <c r="T4920">
        <f t="shared" si="1228"/>
        <v>0</v>
      </c>
      <c r="U4920">
        <v>0</v>
      </c>
      <c r="V4920">
        <f t="shared" si="1229"/>
        <v>0.25959267634640665</v>
      </c>
      <c r="W4920">
        <f t="shared" si="1230"/>
        <v>0.56453615999197082</v>
      </c>
      <c r="X4920">
        <f t="shared" si="1231"/>
        <v>6.7388357612690228E-2</v>
      </c>
      <c r="Y4920">
        <f t="shared" si="1232"/>
        <v>0</v>
      </c>
      <c r="Z4920" t="s">
        <v>4952</v>
      </c>
    </row>
    <row r="4921" spans="1:26" x14ac:dyDescent="0.25">
      <c r="A4921" t="s">
        <v>45</v>
      </c>
      <c r="B4921" t="s">
        <v>38</v>
      </c>
      <c r="C4921" t="s">
        <v>23</v>
      </c>
      <c r="D4921">
        <v>0</v>
      </c>
      <c r="F4921">
        <v>1</v>
      </c>
      <c r="G4921">
        <v>19.55</v>
      </c>
      <c r="H4921">
        <f t="shared" si="1217"/>
        <v>1</v>
      </c>
      <c r="I4921">
        <f t="shared" si="1218"/>
        <v>0</v>
      </c>
      <c r="J4921">
        <f t="shared" si="1219"/>
        <v>0</v>
      </c>
      <c r="K4921">
        <f t="shared" si="1220"/>
        <v>0</v>
      </c>
      <c r="L4921">
        <f t="shared" si="1221"/>
        <v>1</v>
      </c>
      <c r="M4921">
        <f t="shared" si="1222"/>
        <v>0</v>
      </c>
      <c r="N4921">
        <f t="shared" si="1223"/>
        <v>0</v>
      </c>
      <c r="O4921">
        <f t="shared" si="1224"/>
        <v>1</v>
      </c>
      <c r="P4921">
        <v>51</v>
      </c>
      <c r="Q4921">
        <f t="shared" si="1225"/>
        <v>0</v>
      </c>
      <c r="R4921">
        <f t="shared" si="1226"/>
        <v>0</v>
      </c>
      <c r="S4921">
        <f t="shared" si="1227"/>
        <v>1</v>
      </c>
      <c r="T4921">
        <f t="shared" si="1228"/>
        <v>0</v>
      </c>
      <c r="U4921">
        <v>0</v>
      </c>
      <c r="V4921">
        <f t="shared" si="1229"/>
        <v>-7.1874181008852206E-2</v>
      </c>
      <c r="W4921">
        <f t="shared" si="1230"/>
        <v>0.48203918605973695</v>
      </c>
      <c r="X4921">
        <f t="shared" si="1231"/>
        <v>5.1658978956932514E-3</v>
      </c>
      <c r="Y4921">
        <f t="shared" si="1232"/>
        <v>0</v>
      </c>
      <c r="Z4921" t="s">
        <v>4953</v>
      </c>
    </row>
    <row r="4922" spans="1:26" x14ac:dyDescent="0.25">
      <c r="A4922" t="s">
        <v>45</v>
      </c>
      <c r="B4922" t="s">
        <v>38</v>
      </c>
      <c r="C4922" t="s">
        <v>25</v>
      </c>
      <c r="D4922">
        <v>0</v>
      </c>
      <c r="F4922">
        <v>1</v>
      </c>
      <c r="G4922">
        <v>39.15</v>
      </c>
      <c r="H4922">
        <f t="shared" si="1217"/>
        <v>1</v>
      </c>
      <c r="I4922">
        <f t="shared" si="1218"/>
        <v>0</v>
      </c>
      <c r="J4922">
        <f t="shared" si="1219"/>
        <v>1</v>
      </c>
      <c r="K4922">
        <f t="shared" si="1220"/>
        <v>0</v>
      </c>
      <c r="L4922">
        <f t="shared" si="1221"/>
        <v>0</v>
      </c>
      <c r="M4922">
        <f t="shared" si="1222"/>
        <v>0</v>
      </c>
      <c r="N4922">
        <f t="shared" si="1223"/>
        <v>0</v>
      </c>
      <c r="O4922">
        <f t="shared" si="1224"/>
        <v>1</v>
      </c>
      <c r="P4922">
        <v>70</v>
      </c>
      <c r="Q4922">
        <f t="shared" si="1225"/>
        <v>0</v>
      </c>
      <c r="R4922">
        <f t="shared" si="1226"/>
        <v>0</v>
      </c>
      <c r="S4922">
        <f t="shared" si="1227"/>
        <v>1</v>
      </c>
      <c r="T4922">
        <f t="shared" si="1228"/>
        <v>0</v>
      </c>
      <c r="U4922">
        <v>0</v>
      </c>
      <c r="V4922">
        <f t="shared" si="1229"/>
        <v>-1.2588485725894834E-2</v>
      </c>
      <c r="W4922">
        <f t="shared" si="1230"/>
        <v>0.49685292012822169</v>
      </c>
      <c r="X4922">
        <f t="shared" si="1231"/>
        <v>1.5846997287105797E-4</v>
      </c>
      <c r="Y4922">
        <f t="shared" si="1232"/>
        <v>0</v>
      </c>
      <c r="Z4922" t="s">
        <v>4954</v>
      </c>
    </row>
    <row r="4923" spans="1:26" x14ac:dyDescent="0.25">
      <c r="A4923" t="s">
        <v>45</v>
      </c>
      <c r="B4923" t="s">
        <v>33</v>
      </c>
      <c r="C4923" t="s">
        <v>23</v>
      </c>
      <c r="D4923">
        <v>0</v>
      </c>
      <c r="F4923">
        <v>1</v>
      </c>
      <c r="G4923">
        <v>20.100000000000001</v>
      </c>
      <c r="H4923">
        <f t="shared" si="1217"/>
        <v>1</v>
      </c>
      <c r="I4923">
        <f t="shared" si="1218"/>
        <v>0</v>
      </c>
      <c r="J4923">
        <f t="shared" si="1219"/>
        <v>0</v>
      </c>
      <c r="K4923">
        <f t="shared" si="1220"/>
        <v>0</v>
      </c>
      <c r="L4923">
        <f t="shared" si="1221"/>
        <v>1</v>
      </c>
      <c r="M4923">
        <f t="shared" si="1222"/>
        <v>0</v>
      </c>
      <c r="N4923">
        <f t="shared" si="1223"/>
        <v>0</v>
      </c>
      <c r="O4923">
        <f t="shared" si="1224"/>
        <v>1</v>
      </c>
      <c r="P4923">
        <v>71</v>
      </c>
      <c r="Q4923">
        <f t="shared" si="1225"/>
        <v>0</v>
      </c>
      <c r="R4923">
        <f t="shared" si="1226"/>
        <v>0</v>
      </c>
      <c r="S4923">
        <f t="shared" si="1227"/>
        <v>0</v>
      </c>
      <c r="T4923">
        <f t="shared" si="1228"/>
        <v>1</v>
      </c>
      <c r="U4923">
        <v>0</v>
      </c>
      <c r="V4923">
        <f t="shared" si="1229"/>
        <v>-6.6153531270909768E-2</v>
      </c>
      <c r="W4923">
        <f t="shared" si="1230"/>
        <v>0.48346764594012503</v>
      </c>
      <c r="X4923">
        <f t="shared" si="1231"/>
        <v>4.3762896996112364E-3</v>
      </c>
      <c r="Y4923">
        <f t="shared" si="1232"/>
        <v>0</v>
      </c>
      <c r="Z4923" t="s">
        <v>4955</v>
      </c>
    </row>
    <row r="4924" spans="1:26" x14ac:dyDescent="0.25">
      <c r="A4924" t="s">
        <v>26</v>
      </c>
      <c r="B4924" t="s">
        <v>38</v>
      </c>
      <c r="C4924" t="s">
        <v>35</v>
      </c>
      <c r="D4924">
        <v>0</v>
      </c>
      <c r="F4924">
        <v>1</v>
      </c>
      <c r="G4924">
        <v>99.95</v>
      </c>
      <c r="H4924">
        <f t="shared" si="1217"/>
        <v>1</v>
      </c>
      <c r="I4924">
        <f t="shared" si="1218"/>
        <v>0</v>
      </c>
      <c r="J4924">
        <f t="shared" si="1219"/>
        <v>0</v>
      </c>
      <c r="K4924">
        <f t="shared" si="1220"/>
        <v>1</v>
      </c>
      <c r="L4924">
        <f t="shared" si="1221"/>
        <v>0</v>
      </c>
      <c r="M4924">
        <f t="shared" si="1222"/>
        <v>1</v>
      </c>
      <c r="N4924">
        <f t="shared" si="1223"/>
        <v>0</v>
      </c>
      <c r="O4924">
        <f t="shared" si="1224"/>
        <v>0</v>
      </c>
      <c r="P4924">
        <v>39</v>
      </c>
      <c r="Q4924">
        <f t="shared" si="1225"/>
        <v>0</v>
      </c>
      <c r="R4924">
        <f t="shared" si="1226"/>
        <v>0</v>
      </c>
      <c r="S4924">
        <f t="shared" si="1227"/>
        <v>1</v>
      </c>
      <c r="T4924">
        <f t="shared" si="1228"/>
        <v>0</v>
      </c>
      <c r="U4924">
        <v>0</v>
      </c>
      <c r="V4924">
        <f t="shared" si="1229"/>
        <v>0.41359098797317007</v>
      </c>
      <c r="W4924">
        <f t="shared" si="1230"/>
        <v>0.60194861702257763</v>
      </c>
      <c r="X4924">
        <f t="shared" si="1231"/>
        <v>0.1710575053326229</v>
      </c>
      <c r="Y4924">
        <f t="shared" si="1232"/>
        <v>1</v>
      </c>
      <c r="Z4924" t="s">
        <v>4956</v>
      </c>
    </row>
    <row r="4925" spans="1:26" x14ac:dyDescent="0.25">
      <c r="A4925" t="s">
        <v>26</v>
      </c>
      <c r="B4925" t="s">
        <v>27</v>
      </c>
      <c r="C4925" t="s">
        <v>25</v>
      </c>
      <c r="D4925">
        <v>0</v>
      </c>
      <c r="F4925">
        <v>1</v>
      </c>
      <c r="G4925">
        <v>59.8</v>
      </c>
      <c r="H4925">
        <f t="shared" si="1217"/>
        <v>1</v>
      </c>
      <c r="I4925">
        <f t="shared" si="1218"/>
        <v>0</v>
      </c>
      <c r="J4925">
        <f t="shared" si="1219"/>
        <v>1</v>
      </c>
      <c r="K4925">
        <f t="shared" si="1220"/>
        <v>0</v>
      </c>
      <c r="L4925">
        <f t="shared" si="1221"/>
        <v>0</v>
      </c>
      <c r="M4925">
        <f t="shared" si="1222"/>
        <v>1</v>
      </c>
      <c r="N4925">
        <f t="shared" si="1223"/>
        <v>0</v>
      </c>
      <c r="O4925">
        <f t="shared" si="1224"/>
        <v>0</v>
      </c>
      <c r="P4925">
        <v>61</v>
      </c>
      <c r="Q4925">
        <f t="shared" si="1225"/>
        <v>1</v>
      </c>
      <c r="R4925">
        <f t="shared" si="1226"/>
        <v>0</v>
      </c>
      <c r="S4925">
        <f t="shared" si="1227"/>
        <v>0</v>
      </c>
      <c r="T4925">
        <f t="shared" si="1228"/>
        <v>0</v>
      </c>
      <c r="U4925">
        <v>0</v>
      </c>
      <c r="V4925">
        <f t="shared" si="1229"/>
        <v>0.48776325687609068</v>
      </c>
      <c r="W4925">
        <f t="shared" si="1230"/>
        <v>0.6195793714495581</v>
      </c>
      <c r="X4925">
        <f t="shared" si="1231"/>
        <v>0.23791299475837122</v>
      </c>
      <c r="Y4925">
        <f t="shared" si="1232"/>
        <v>1</v>
      </c>
      <c r="Z4925" t="s">
        <v>4957</v>
      </c>
    </row>
    <row r="4926" spans="1:26" x14ac:dyDescent="0.25">
      <c r="A4926" t="s">
        <v>26</v>
      </c>
      <c r="B4926" t="s">
        <v>33</v>
      </c>
      <c r="C4926" t="s">
        <v>25</v>
      </c>
      <c r="D4926">
        <v>0</v>
      </c>
      <c r="F4926">
        <v>1</v>
      </c>
      <c r="G4926">
        <v>49.75</v>
      </c>
      <c r="H4926">
        <f t="shared" si="1217"/>
        <v>1</v>
      </c>
      <c r="I4926">
        <f t="shared" si="1218"/>
        <v>0</v>
      </c>
      <c r="J4926">
        <f t="shared" si="1219"/>
        <v>1</v>
      </c>
      <c r="K4926">
        <f t="shared" si="1220"/>
        <v>0</v>
      </c>
      <c r="L4926">
        <f t="shared" si="1221"/>
        <v>0</v>
      </c>
      <c r="M4926">
        <f t="shared" si="1222"/>
        <v>1</v>
      </c>
      <c r="N4926">
        <f t="shared" si="1223"/>
        <v>0</v>
      </c>
      <c r="O4926">
        <f t="shared" si="1224"/>
        <v>0</v>
      </c>
      <c r="P4926">
        <v>52</v>
      </c>
      <c r="Q4926">
        <f t="shared" si="1225"/>
        <v>0</v>
      </c>
      <c r="R4926">
        <f t="shared" si="1226"/>
        <v>0</v>
      </c>
      <c r="S4926">
        <f t="shared" si="1227"/>
        <v>0</v>
      </c>
      <c r="T4926">
        <f t="shared" si="1228"/>
        <v>1</v>
      </c>
      <c r="U4926">
        <v>0</v>
      </c>
      <c r="V4926">
        <f t="shared" si="1229"/>
        <v>0.33532640623721843</v>
      </c>
      <c r="W4926">
        <f t="shared" si="1230"/>
        <v>0.58305480632786078</v>
      </c>
      <c r="X4926">
        <f t="shared" si="1231"/>
        <v>0.11244379871996804</v>
      </c>
      <c r="Y4926">
        <f t="shared" si="1232"/>
        <v>1</v>
      </c>
      <c r="Z4926" t="s">
        <v>4958</v>
      </c>
    </row>
    <row r="4927" spans="1:26" x14ac:dyDescent="0.25">
      <c r="A4927" t="s">
        <v>26</v>
      </c>
      <c r="B4927" t="s">
        <v>27</v>
      </c>
      <c r="C4927" t="s">
        <v>25</v>
      </c>
      <c r="D4927">
        <v>0</v>
      </c>
      <c r="F4927">
        <v>1</v>
      </c>
      <c r="G4927">
        <v>35.75</v>
      </c>
      <c r="H4927">
        <f t="shared" si="1217"/>
        <v>1</v>
      </c>
      <c r="I4927">
        <f t="shared" si="1218"/>
        <v>0</v>
      </c>
      <c r="J4927">
        <f t="shared" si="1219"/>
        <v>1</v>
      </c>
      <c r="K4927">
        <f t="shared" si="1220"/>
        <v>0</v>
      </c>
      <c r="L4927">
        <f t="shared" si="1221"/>
        <v>0</v>
      </c>
      <c r="M4927">
        <f t="shared" si="1222"/>
        <v>1</v>
      </c>
      <c r="N4927">
        <f t="shared" si="1223"/>
        <v>0</v>
      </c>
      <c r="O4927">
        <f t="shared" si="1224"/>
        <v>0</v>
      </c>
      <c r="P4927">
        <v>1</v>
      </c>
      <c r="Q4927">
        <f t="shared" si="1225"/>
        <v>1</v>
      </c>
      <c r="R4927">
        <f t="shared" si="1226"/>
        <v>0</v>
      </c>
      <c r="S4927">
        <f t="shared" si="1227"/>
        <v>0</v>
      </c>
      <c r="T4927">
        <f t="shared" si="1228"/>
        <v>0</v>
      </c>
      <c r="U4927">
        <v>1</v>
      </c>
      <c r="V4927">
        <f t="shared" si="1229"/>
        <v>0.45513114345259065</v>
      </c>
      <c r="W4927">
        <f t="shared" si="1230"/>
        <v>0.61185851441193306</v>
      </c>
      <c r="X4927">
        <f t="shared" si="1231"/>
        <v>0.29688207083528134</v>
      </c>
      <c r="Y4927">
        <f t="shared" si="1232"/>
        <v>1</v>
      </c>
      <c r="Z4927" t="s">
        <v>4959</v>
      </c>
    </row>
    <row r="4928" spans="1:26" x14ac:dyDescent="0.25">
      <c r="A4928" t="s">
        <v>29</v>
      </c>
      <c r="B4928" t="s">
        <v>30</v>
      </c>
      <c r="C4928" t="s">
        <v>35</v>
      </c>
      <c r="D4928">
        <v>0</v>
      </c>
      <c r="F4928">
        <v>1</v>
      </c>
      <c r="G4928">
        <v>108.5</v>
      </c>
      <c r="H4928">
        <f t="shared" si="1217"/>
        <v>1</v>
      </c>
      <c r="I4928">
        <f t="shared" si="1218"/>
        <v>0</v>
      </c>
      <c r="J4928">
        <f t="shared" si="1219"/>
        <v>0</v>
      </c>
      <c r="K4928">
        <f t="shared" si="1220"/>
        <v>1</v>
      </c>
      <c r="L4928">
        <f t="shared" si="1221"/>
        <v>0</v>
      </c>
      <c r="M4928">
        <f t="shared" si="1222"/>
        <v>0</v>
      </c>
      <c r="N4928">
        <f t="shared" si="1223"/>
        <v>1</v>
      </c>
      <c r="O4928">
        <f t="shared" si="1224"/>
        <v>0</v>
      </c>
      <c r="P4928">
        <v>64</v>
      </c>
      <c r="Q4928">
        <f t="shared" si="1225"/>
        <v>0</v>
      </c>
      <c r="R4928">
        <f t="shared" si="1226"/>
        <v>1</v>
      </c>
      <c r="S4928">
        <f t="shared" si="1227"/>
        <v>0</v>
      </c>
      <c r="T4928">
        <f t="shared" si="1228"/>
        <v>0</v>
      </c>
      <c r="U4928">
        <v>0</v>
      </c>
      <c r="V4928">
        <f t="shared" si="1229"/>
        <v>0.15546606321344159</v>
      </c>
      <c r="W4928">
        <f t="shared" si="1230"/>
        <v>0.53878842188996257</v>
      </c>
      <c r="X4928">
        <f t="shared" si="1231"/>
        <v>2.4169696811085814E-2</v>
      </c>
      <c r="Y4928">
        <f t="shared" si="1232"/>
        <v>0</v>
      </c>
      <c r="Z4928" t="s">
        <v>4960</v>
      </c>
    </row>
    <row r="4929" spans="1:26" x14ac:dyDescent="0.25">
      <c r="A4929" t="s">
        <v>45</v>
      </c>
      <c r="B4929" t="s">
        <v>38</v>
      </c>
      <c r="C4929" t="s">
        <v>25</v>
      </c>
      <c r="D4929">
        <v>0</v>
      </c>
      <c r="F4929">
        <v>1</v>
      </c>
      <c r="G4929">
        <v>60.15</v>
      </c>
      <c r="H4929">
        <f t="shared" si="1217"/>
        <v>1</v>
      </c>
      <c r="I4929">
        <f t="shared" si="1218"/>
        <v>0</v>
      </c>
      <c r="J4929">
        <f t="shared" si="1219"/>
        <v>1</v>
      </c>
      <c r="K4929">
        <f t="shared" si="1220"/>
        <v>0</v>
      </c>
      <c r="L4929">
        <f t="shared" si="1221"/>
        <v>0</v>
      </c>
      <c r="M4929">
        <f t="shared" si="1222"/>
        <v>0</v>
      </c>
      <c r="N4929">
        <f t="shared" si="1223"/>
        <v>0</v>
      </c>
      <c r="O4929">
        <f t="shared" si="1224"/>
        <v>1</v>
      </c>
      <c r="P4929">
        <v>62</v>
      </c>
      <c r="Q4929">
        <f t="shared" si="1225"/>
        <v>0</v>
      </c>
      <c r="R4929">
        <f t="shared" si="1226"/>
        <v>0</v>
      </c>
      <c r="S4929">
        <f t="shared" si="1227"/>
        <v>1</v>
      </c>
      <c r="T4929">
        <f t="shared" si="1228"/>
        <v>0</v>
      </c>
      <c r="U4929">
        <v>0</v>
      </c>
      <c r="V4929">
        <f t="shared" si="1229"/>
        <v>2.0151677948507252E-2</v>
      </c>
      <c r="W4929">
        <f t="shared" si="1230"/>
        <v>0.50503774900660403</v>
      </c>
      <c r="X4929">
        <f t="shared" si="1231"/>
        <v>4.0609012414035344E-4</v>
      </c>
      <c r="Y4929">
        <f t="shared" si="1232"/>
        <v>0</v>
      </c>
      <c r="Z4929" t="s">
        <v>4961</v>
      </c>
    </row>
    <row r="4930" spans="1:26" x14ac:dyDescent="0.25">
      <c r="A4930" t="s">
        <v>45</v>
      </c>
      <c r="B4930" t="s">
        <v>30</v>
      </c>
      <c r="C4930" t="s">
        <v>23</v>
      </c>
      <c r="D4930">
        <v>0</v>
      </c>
      <c r="F4930">
        <v>1</v>
      </c>
      <c r="G4930">
        <v>19.05</v>
      </c>
      <c r="H4930">
        <f t="shared" si="1217"/>
        <v>1</v>
      </c>
      <c r="I4930">
        <f t="shared" si="1218"/>
        <v>0</v>
      </c>
      <c r="J4930">
        <f t="shared" si="1219"/>
        <v>0</v>
      </c>
      <c r="K4930">
        <f t="shared" si="1220"/>
        <v>0</v>
      </c>
      <c r="L4930">
        <f t="shared" si="1221"/>
        <v>1</v>
      </c>
      <c r="M4930">
        <f t="shared" si="1222"/>
        <v>0</v>
      </c>
      <c r="N4930">
        <f t="shared" si="1223"/>
        <v>0</v>
      </c>
      <c r="O4930">
        <f t="shared" si="1224"/>
        <v>1</v>
      </c>
      <c r="P4930">
        <v>30</v>
      </c>
      <c r="Q4930">
        <f t="shared" si="1225"/>
        <v>0</v>
      </c>
      <c r="R4930">
        <f t="shared" si="1226"/>
        <v>1</v>
      </c>
      <c r="S4930">
        <f t="shared" si="1227"/>
        <v>0</v>
      </c>
      <c r="T4930">
        <f t="shared" si="1228"/>
        <v>0</v>
      </c>
      <c r="U4930">
        <v>0</v>
      </c>
      <c r="V4930">
        <f t="shared" si="1229"/>
        <v>-5.8962259611083007E-2</v>
      </c>
      <c r="W4930">
        <f t="shared" si="1230"/>
        <v>0.4852637041366078</v>
      </c>
      <c r="X4930">
        <f t="shared" si="1231"/>
        <v>3.4765480584447502E-3</v>
      </c>
      <c r="Y4930">
        <f t="shared" si="1232"/>
        <v>0</v>
      </c>
      <c r="Z4930" t="s">
        <v>4962</v>
      </c>
    </row>
    <row r="4931" spans="1:26" x14ac:dyDescent="0.25">
      <c r="A4931" t="s">
        <v>26</v>
      </c>
      <c r="B4931" t="s">
        <v>27</v>
      </c>
      <c r="C4931" t="s">
        <v>25</v>
      </c>
      <c r="D4931">
        <v>1</v>
      </c>
      <c r="F4931">
        <v>1</v>
      </c>
      <c r="G4931">
        <v>46</v>
      </c>
      <c r="H4931">
        <f t="shared" ref="H4931:H4994" si="1233">IF(D4931:D11973=0,1,0)</f>
        <v>0</v>
      </c>
      <c r="I4931">
        <f t="shared" ref="I4931:I4994" si="1234">IF(D4931:D11973=1,1,0)</f>
        <v>1</v>
      </c>
      <c r="J4931">
        <f t="shared" ref="J4931:J4994" si="1235">IF(C4931:C11973="DSL",1,0)</f>
        <v>1</v>
      </c>
      <c r="K4931">
        <f t="shared" ref="K4931:K4994" si="1236">IF(C4931:C11973="Fiber optic",1,0)</f>
        <v>0</v>
      </c>
      <c r="L4931">
        <f t="shared" ref="L4931:L4994" si="1237">IF(C4931:C11973="No",1,0)</f>
        <v>0</v>
      </c>
      <c r="M4931">
        <f t="shared" ref="M4931:M4994" si="1238">IF(A4931:A11973="Month-to-month",1,0)</f>
        <v>1</v>
      </c>
      <c r="N4931">
        <f t="shared" ref="N4931:N4994" si="1239">IF(A4931:A11973="ONE YEAR",1,0)</f>
        <v>0</v>
      </c>
      <c r="O4931">
        <f t="shared" ref="O4931:O4994" si="1240">IF(A4931:A11973="two year",1,0)</f>
        <v>0</v>
      </c>
      <c r="P4931">
        <v>4</v>
      </c>
      <c r="Q4931">
        <f t="shared" ref="Q4931:Q4994" si="1241">IF(B4931:B11973="Electronic check",1,0)</f>
        <v>1</v>
      </c>
      <c r="R4931">
        <f t="shared" ref="R4931:R4994" si="1242">IF(B4931:B11973="Mailed check",1,0)</f>
        <v>0</v>
      </c>
      <c r="S4931">
        <f t="shared" ref="S4931:S4994" si="1243">IF(B4931:B11973="Credit card (automatic)",1,0)</f>
        <v>0</v>
      </c>
      <c r="T4931">
        <f t="shared" ref="T4931:T4994" si="1244">IF(B4931:B11973="Bank transfer (automatic)",1,0)</f>
        <v>0</v>
      </c>
      <c r="U4931">
        <v>1</v>
      </c>
      <c r="V4931">
        <f t="shared" si="1229"/>
        <v>0.47993974128007189</v>
      </c>
      <c r="W4931">
        <f t="shared" si="1230"/>
        <v>0.61773364544906872</v>
      </c>
      <c r="X4931">
        <f t="shared" si="1231"/>
        <v>0.27046267269983859</v>
      </c>
      <c r="Y4931">
        <f t="shared" si="1232"/>
        <v>1</v>
      </c>
      <c r="Z4931" t="s">
        <v>4963</v>
      </c>
    </row>
    <row r="4932" spans="1:26" x14ac:dyDescent="0.25">
      <c r="A4932" t="s">
        <v>29</v>
      </c>
      <c r="B4932" t="s">
        <v>33</v>
      </c>
      <c r="C4932" t="s">
        <v>25</v>
      </c>
      <c r="D4932">
        <v>1</v>
      </c>
      <c r="F4932">
        <v>1</v>
      </c>
      <c r="G4932">
        <v>84</v>
      </c>
      <c r="H4932">
        <f t="shared" si="1233"/>
        <v>0</v>
      </c>
      <c r="I4932">
        <f t="shared" si="1234"/>
        <v>1</v>
      </c>
      <c r="J4932">
        <f t="shared" si="1235"/>
        <v>1</v>
      </c>
      <c r="K4932">
        <f t="shared" si="1236"/>
        <v>0</v>
      </c>
      <c r="L4932">
        <f t="shared" si="1237"/>
        <v>0</v>
      </c>
      <c r="M4932">
        <f t="shared" si="1238"/>
        <v>0</v>
      </c>
      <c r="N4932">
        <f t="shared" si="1239"/>
        <v>1</v>
      </c>
      <c r="O4932">
        <f t="shared" si="1240"/>
        <v>0</v>
      </c>
      <c r="P4932">
        <v>63</v>
      </c>
      <c r="Q4932">
        <f t="shared" si="1241"/>
        <v>0</v>
      </c>
      <c r="R4932">
        <f t="shared" si="1242"/>
        <v>0</v>
      </c>
      <c r="S4932">
        <f t="shared" si="1243"/>
        <v>0</v>
      </c>
      <c r="T4932">
        <f t="shared" si="1244"/>
        <v>1</v>
      </c>
      <c r="U4932">
        <v>0</v>
      </c>
      <c r="V4932">
        <f t="shared" ref="V4932:V4995" si="1245">G4932*$G$2+H4933*$H$2+K4933*$K$2+M4932*$M$2+O4932*$O$2+Q4932*$Q$2+L4932*$L$2</f>
        <v>0.11726920559330581</v>
      </c>
      <c r="W4932">
        <f t="shared" ref="W4932:W4995" si="1246">1/ (1+EXP(-V4932))</f>
        <v>0.52928374974795833</v>
      </c>
      <c r="X4932">
        <f t="shared" ref="X4932:X4995" si="1247">(U4932-V4932)^2</f>
        <v>1.3752066580485027E-2</v>
      </c>
      <c r="Y4932">
        <f t="shared" ref="Y4932:Y4995" si="1248">IF(W4932&gt;=0.58,1,0)</f>
        <v>0</v>
      </c>
      <c r="Z4932" t="s">
        <v>4964</v>
      </c>
    </row>
    <row r="4933" spans="1:26" x14ac:dyDescent="0.25">
      <c r="A4933" t="s">
        <v>26</v>
      </c>
      <c r="B4933" t="s">
        <v>38</v>
      </c>
      <c r="C4933" t="s">
        <v>25</v>
      </c>
      <c r="D4933">
        <v>0</v>
      </c>
      <c r="F4933">
        <v>1</v>
      </c>
      <c r="G4933">
        <v>44.55</v>
      </c>
      <c r="H4933">
        <f t="shared" si="1233"/>
        <v>1</v>
      </c>
      <c r="I4933">
        <f t="shared" si="1234"/>
        <v>0</v>
      </c>
      <c r="J4933">
        <f t="shared" si="1235"/>
        <v>1</v>
      </c>
      <c r="K4933">
        <f t="shared" si="1236"/>
        <v>0</v>
      </c>
      <c r="L4933">
        <f t="shared" si="1237"/>
        <v>0</v>
      </c>
      <c r="M4933">
        <f t="shared" si="1238"/>
        <v>1</v>
      </c>
      <c r="N4933">
        <f t="shared" si="1239"/>
        <v>0</v>
      </c>
      <c r="O4933">
        <f t="shared" si="1240"/>
        <v>0</v>
      </c>
      <c r="P4933">
        <v>1</v>
      </c>
      <c r="Q4933">
        <f t="shared" si="1241"/>
        <v>0</v>
      </c>
      <c r="R4933">
        <f t="shared" si="1242"/>
        <v>0</v>
      </c>
      <c r="S4933">
        <f t="shared" si="1243"/>
        <v>1</v>
      </c>
      <c r="T4933">
        <f t="shared" si="1244"/>
        <v>0</v>
      </c>
      <c r="U4933">
        <v>0</v>
      </c>
      <c r="V4933">
        <f t="shared" si="1245"/>
        <v>0.33208248735002693</v>
      </c>
      <c r="W4933">
        <f t="shared" si="1246"/>
        <v>0.5822659916525752</v>
      </c>
      <c r="X4933">
        <f t="shared" si="1247"/>
        <v>0.11027877840458079</v>
      </c>
      <c r="Y4933">
        <f t="shared" si="1248"/>
        <v>1</v>
      </c>
      <c r="Z4933" t="s">
        <v>4965</v>
      </c>
    </row>
    <row r="4934" spans="1:26" x14ac:dyDescent="0.25">
      <c r="A4934" t="s">
        <v>26</v>
      </c>
      <c r="B4934" t="s">
        <v>27</v>
      </c>
      <c r="C4934" t="s">
        <v>35</v>
      </c>
      <c r="D4934">
        <v>0</v>
      </c>
      <c r="F4934">
        <v>1</v>
      </c>
      <c r="G4934">
        <v>103.45</v>
      </c>
      <c r="H4934">
        <f t="shared" si="1233"/>
        <v>1</v>
      </c>
      <c r="I4934">
        <f t="shared" si="1234"/>
        <v>0</v>
      </c>
      <c r="J4934">
        <f t="shared" si="1235"/>
        <v>0</v>
      </c>
      <c r="K4934">
        <f t="shared" si="1236"/>
        <v>1</v>
      </c>
      <c r="L4934">
        <f t="shared" si="1237"/>
        <v>0</v>
      </c>
      <c r="M4934">
        <f t="shared" si="1238"/>
        <v>1</v>
      </c>
      <c r="N4934">
        <f t="shared" si="1239"/>
        <v>0</v>
      </c>
      <c r="O4934">
        <f t="shared" si="1240"/>
        <v>0</v>
      </c>
      <c r="P4934">
        <v>15</v>
      </c>
      <c r="Q4934">
        <f t="shared" si="1241"/>
        <v>1</v>
      </c>
      <c r="R4934">
        <f t="shared" si="1242"/>
        <v>0</v>
      </c>
      <c r="S4934">
        <f t="shared" si="1243"/>
        <v>0</v>
      </c>
      <c r="T4934">
        <f t="shared" si="1244"/>
        <v>0</v>
      </c>
      <c r="U4934">
        <v>0</v>
      </c>
      <c r="V4934">
        <f t="shared" si="1245"/>
        <v>0.56067919491721074</v>
      </c>
      <c r="W4934">
        <f t="shared" si="1246"/>
        <v>0.63660967831057524</v>
      </c>
      <c r="X4934">
        <f t="shared" si="1247"/>
        <v>0.31436115961301159</v>
      </c>
      <c r="Y4934">
        <f t="shared" si="1248"/>
        <v>1</v>
      </c>
      <c r="Z4934" t="s">
        <v>4966</v>
      </c>
    </row>
    <row r="4935" spans="1:26" x14ac:dyDescent="0.25">
      <c r="A4935" t="s">
        <v>29</v>
      </c>
      <c r="B4935" t="s">
        <v>38</v>
      </c>
      <c r="C4935" t="s">
        <v>35</v>
      </c>
      <c r="D4935">
        <v>0</v>
      </c>
      <c r="F4935">
        <v>1</v>
      </c>
      <c r="G4935">
        <v>80.650000000000006</v>
      </c>
      <c r="H4935">
        <f t="shared" si="1233"/>
        <v>1</v>
      </c>
      <c r="I4935">
        <f t="shared" si="1234"/>
        <v>0</v>
      </c>
      <c r="J4935">
        <f t="shared" si="1235"/>
        <v>0</v>
      </c>
      <c r="K4935">
        <f t="shared" si="1236"/>
        <v>1</v>
      </c>
      <c r="L4935">
        <f t="shared" si="1237"/>
        <v>0</v>
      </c>
      <c r="M4935">
        <f t="shared" si="1238"/>
        <v>0</v>
      </c>
      <c r="N4935">
        <f t="shared" si="1239"/>
        <v>1</v>
      </c>
      <c r="O4935">
        <f t="shared" si="1240"/>
        <v>0</v>
      </c>
      <c r="P4935">
        <v>27</v>
      </c>
      <c r="Q4935">
        <f t="shared" si="1241"/>
        <v>0</v>
      </c>
      <c r="R4935">
        <f t="shared" si="1242"/>
        <v>0</v>
      </c>
      <c r="S4935">
        <f t="shared" si="1243"/>
        <v>1</v>
      </c>
      <c r="T4935">
        <f t="shared" si="1244"/>
        <v>0</v>
      </c>
      <c r="U4935">
        <v>0</v>
      </c>
      <c r="V4935">
        <f t="shared" si="1245"/>
        <v>0.11204636995953213</v>
      </c>
      <c r="W4935">
        <f t="shared" si="1246"/>
        <v>0.52798232353228702</v>
      </c>
      <c r="X4935">
        <f t="shared" si="1247"/>
        <v>1.2554389021108343E-2</v>
      </c>
      <c r="Y4935">
        <f t="shared" si="1248"/>
        <v>0</v>
      </c>
      <c r="Z4935" t="s">
        <v>4967</v>
      </c>
    </row>
    <row r="4936" spans="1:26" x14ac:dyDescent="0.25">
      <c r="A4936" t="s">
        <v>26</v>
      </c>
      <c r="B4936" t="s">
        <v>30</v>
      </c>
      <c r="C4936" t="s">
        <v>25</v>
      </c>
      <c r="D4936">
        <v>0</v>
      </c>
      <c r="F4936">
        <v>1</v>
      </c>
      <c r="G4936">
        <v>57.2</v>
      </c>
      <c r="H4936">
        <f t="shared" si="1233"/>
        <v>1</v>
      </c>
      <c r="I4936">
        <f t="shared" si="1234"/>
        <v>0</v>
      </c>
      <c r="J4936">
        <f t="shared" si="1235"/>
        <v>1</v>
      </c>
      <c r="K4936">
        <f t="shared" si="1236"/>
        <v>0</v>
      </c>
      <c r="L4936">
        <f t="shared" si="1237"/>
        <v>0</v>
      </c>
      <c r="M4936">
        <f t="shared" si="1238"/>
        <v>1</v>
      </c>
      <c r="N4936">
        <f t="shared" si="1239"/>
        <v>0</v>
      </c>
      <c r="O4936">
        <f t="shared" si="1240"/>
        <v>0</v>
      </c>
      <c r="P4936">
        <v>4</v>
      </c>
      <c r="Q4936">
        <f t="shared" si="1241"/>
        <v>0</v>
      </c>
      <c r="R4936">
        <f t="shared" si="1242"/>
        <v>1</v>
      </c>
      <c r="S4936">
        <f t="shared" si="1243"/>
        <v>0</v>
      </c>
      <c r="T4936">
        <f t="shared" si="1244"/>
        <v>0</v>
      </c>
      <c r="U4936">
        <v>0</v>
      </c>
      <c r="V4936">
        <f t="shared" si="1245"/>
        <v>0.35180453832532155</v>
      </c>
      <c r="W4936">
        <f t="shared" si="1246"/>
        <v>0.58705510625411306</v>
      </c>
      <c r="X4936">
        <f t="shared" si="1247"/>
        <v>0.12376643318629264</v>
      </c>
      <c r="Y4936">
        <f t="shared" si="1248"/>
        <v>1</v>
      </c>
      <c r="Z4936" t="s">
        <v>4968</v>
      </c>
    </row>
    <row r="4937" spans="1:26" x14ac:dyDescent="0.25">
      <c r="A4937" t="s">
        <v>45</v>
      </c>
      <c r="B4937" t="s">
        <v>27</v>
      </c>
      <c r="C4937" t="s">
        <v>35</v>
      </c>
      <c r="D4937">
        <v>0</v>
      </c>
      <c r="F4937">
        <v>1</v>
      </c>
      <c r="G4937">
        <v>110.75</v>
      </c>
      <c r="H4937">
        <f t="shared" si="1233"/>
        <v>1</v>
      </c>
      <c r="I4937">
        <f t="shared" si="1234"/>
        <v>0</v>
      </c>
      <c r="J4937">
        <f t="shared" si="1235"/>
        <v>0</v>
      </c>
      <c r="K4937">
        <f t="shared" si="1236"/>
        <v>1</v>
      </c>
      <c r="L4937">
        <f t="shared" si="1237"/>
        <v>0</v>
      </c>
      <c r="M4937">
        <f t="shared" si="1238"/>
        <v>0</v>
      </c>
      <c r="N4937">
        <f t="shared" si="1239"/>
        <v>0</v>
      </c>
      <c r="O4937">
        <f t="shared" si="1240"/>
        <v>1</v>
      </c>
      <c r="P4937">
        <v>72</v>
      </c>
      <c r="Q4937">
        <f t="shared" si="1241"/>
        <v>1</v>
      </c>
      <c r="R4937">
        <f t="shared" si="1242"/>
        <v>0</v>
      </c>
      <c r="S4937">
        <f t="shared" si="1243"/>
        <v>0</v>
      </c>
      <c r="T4937">
        <f t="shared" si="1244"/>
        <v>0</v>
      </c>
      <c r="U4937">
        <v>0</v>
      </c>
      <c r="V4937">
        <f t="shared" si="1245"/>
        <v>0.24949967469153952</v>
      </c>
      <c r="W4937">
        <f t="shared" si="1246"/>
        <v>0.56205334994646061</v>
      </c>
      <c r="X4937">
        <f t="shared" si="1247"/>
        <v>6.2250087671184048E-2</v>
      </c>
      <c r="Y4937">
        <f t="shared" si="1248"/>
        <v>0</v>
      </c>
      <c r="Z4937" t="s">
        <v>4969</v>
      </c>
    </row>
    <row r="4938" spans="1:26" x14ac:dyDescent="0.25">
      <c r="A4938" t="s">
        <v>29</v>
      </c>
      <c r="B4938" t="s">
        <v>38</v>
      </c>
      <c r="C4938" t="s">
        <v>23</v>
      </c>
      <c r="D4938">
        <v>1</v>
      </c>
      <c r="F4938">
        <v>1</v>
      </c>
      <c r="G4938">
        <v>24.7</v>
      </c>
      <c r="H4938">
        <f t="shared" si="1233"/>
        <v>0</v>
      </c>
      <c r="I4938">
        <f t="shared" si="1234"/>
        <v>1</v>
      </c>
      <c r="J4938">
        <f t="shared" si="1235"/>
        <v>0</v>
      </c>
      <c r="K4938">
        <f t="shared" si="1236"/>
        <v>0</v>
      </c>
      <c r="L4938">
        <f t="shared" si="1237"/>
        <v>1</v>
      </c>
      <c r="M4938">
        <f t="shared" si="1238"/>
        <v>0</v>
      </c>
      <c r="N4938">
        <f t="shared" si="1239"/>
        <v>1</v>
      </c>
      <c r="O4938">
        <f t="shared" si="1240"/>
        <v>0</v>
      </c>
      <c r="P4938">
        <v>45</v>
      </c>
      <c r="Q4938">
        <f t="shared" si="1241"/>
        <v>0</v>
      </c>
      <c r="R4938">
        <f t="shared" si="1242"/>
        <v>0</v>
      </c>
      <c r="S4938">
        <f t="shared" si="1243"/>
        <v>1</v>
      </c>
      <c r="T4938">
        <f t="shared" si="1244"/>
        <v>0</v>
      </c>
      <c r="U4938">
        <v>0</v>
      </c>
      <c r="V4938">
        <f t="shared" si="1245"/>
        <v>1.4643628776656096E-2</v>
      </c>
      <c r="W4938">
        <f t="shared" si="1246"/>
        <v>0.50366084177641712</v>
      </c>
      <c r="X4938">
        <f t="shared" si="1247"/>
        <v>2.144358637485105E-4</v>
      </c>
      <c r="Y4938">
        <f t="shared" si="1248"/>
        <v>0</v>
      </c>
      <c r="Z4938" t="s">
        <v>4970</v>
      </c>
    </row>
    <row r="4939" spans="1:26" x14ac:dyDescent="0.25">
      <c r="A4939" t="s">
        <v>26</v>
      </c>
      <c r="B4939" t="s">
        <v>27</v>
      </c>
      <c r="C4939" t="s">
        <v>35</v>
      </c>
      <c r="D4939">
        <v>1</v>
      </c>
      <c r="F4939">
        <v>1</v>
      </c>
      <c r="G4939">
        <v>97.05</v>
      </c>
      <c r="H4939">
        <f t="shared" si="1233"/>
        <v>0</v>
      </c>
      <c r="I4939">
        <f t="shared" si="1234"/>
        <v>1</v>
      </c>
      <c r="J4939">
        <f t="shared" si="1235"/>
        <v>0</v>
      </c>
      <c r="K4939">
        <f t="shared" si="1236"/>
        <v>1</v>
      </c>
      <c r="L4939">
        <f t="shared" si="1237"/>
        <v>0</v>
      </c>
      <c r="M4939">
        <f t="shared" si="1238"/>
        <v>1</v>
      </c>
      <c r="N4939">
        <f t="shared" si="1239"/>
        <v>0</v>
      </c>
      <c r="O4939">
        <f t="shared" si="1240"/>
        <v>0</v>
      </c>
      <c r="P4939">
        <v>45</v>
      </c>
      <c r="Q4939">
        <f t="shared" si="1241"/>
        <v>1</v>
      </c>
      <c r="R4939">
        <f t="shared" si="1242"/>
        <v>0</v>
      </c>
      <c r="S4939">
        <f t="shared" si="1243"/>
        <v>0</v>
      </c>
      <c r="T4939">
        <f t="shared" si="1244"/>
        <v>0</v>
      </c>
      <c r="U4939">
        <v>0</v>
      </c>
      <c r="V4939">
        <f t="shared" si="1245"/>
        <v>0.54583807101282777</v>
      </c>
      <c r="W4939">
        <f t="shared" si="1246"/>
        <v>0.63316945371129307</v>
      </c>
      <c r="X4939">
        <f t="shared" si="1247"/>
        <v>0.29793919976700484</v>
      </c>
      <c r="Y4939">
        <f t="shared" si="1248"/>
        <v>1</v>
      </c>
      <c r="Z4939" t="s">
        <v>4971</v>
      </c>
    </row>
    <row r="4940" spans="1:26" x14ac:dyDescent="0.25">
      <c r="A4940" t="s">
        <v>29</v>
      </c>
      <c r="B4940" t="s">
        <v>30</v>
      </c>
      <c r="C4940" t="s">
        <v>25</v>
      </c>
      <c r="D4940">
        <v>0</v>
      </c>
      <c r="F4940">
        <v>1</v>
      </c>
      <c r="G4940">
        <v>76.349999999999994</v>
      </c>
      <c r="H4940">
        <f t="shared" si="1233"/>
        <v>1</v>
      </c>
      <c r="I4940">
        <f t="shared" si="1234"/>
        <v>0</v>
      </c>
      <c r="J4940">
        <f t="shared" si="1235"/>
        <v>1</v>
      </c>
      <c r="K4940">
        <f t="shared" si="1236"/>
        <v>0</v>
      </c>
      <c r="L4940">
        <f t="shared" si="1237"/>
        <v>0</v>
      </c>
      <c r="M4940">
        <f t="shared" si="1238"/>
        <v>0</v>
      </c>
      <c r="N4940">
        <f t="shared" si="1239"/>
        <v>1</v>
      </c>
      <c r="O4940">
        <f t="shared" si="1240"/>
        <v>0</v>
      </c>
      <c r="P4940">
        <v>36</v>
      </c>
      <c r="Q4940">
        <f t="shared" si="1241"/>
        <v>0</v>
      </c>
      <c r="R4940">
        <f t="shared" si="1242"/>
        <v>1</v>
      </c>
      <c r="S4940">
        <f t="shared" si="1243"/>
        <v>0</v>
      </c>
      <c r="T4940">
        <f t="shared" si="1244"/>
        <v>0</v>
      </c>
      <c r="U4940">
        <v>0</v>
      </c>
      <c r="V4940">
        <f t="shared" si="1245"/>
        <v>0.11020560094410074</v>
      </c>
      <c r="W4940">
        <f t="shared" si="1246"/>
        <v>0.52752354911830313</v>
      </c>
      <c r="X4940">
        <f t="shared" si="1247"/>
        <v>1.2145274479450378E-2</v>
      </c>
      <c r="Y4940">
        <f t="shared" si="1248"/>
        <v>0</v>
      </c>
      <c r="Z4940" t="s">
        <v>4972</v>
      </c>
    </row>
    <row r="4941" spans="1:26" x14ac:dyDescent="0.25">
      <c r="A4941" t="s">
        <v>26</v>
      </c>
      <c r="B4941" t="s">
        <v>27</v>
      </c>
      <c r="C4941" t="s">
        <v>35</v>
      </c>
      <c r="D4941">
        <v>0</v>
      </c>
      <c r="F4941">
        <v>1</v>
      </c>
      <c r="G4941">
        <v>89.4</v>
      </c>
      <c r="H4941">
        <f t="shared" si="1233"/>
        <v>1</v>
      </c>
      <c r="I4941">
        <f t="shared" si="1234"/>
        <v>0</v>
      </c>
      <c r="J4941">
        <f t="shared" si="1235"/>
        <v>0</v>
      </c>
      <c r="K4941">
        <f t="shared" si="1236"/>
        <v>1</v>
      </c>
      <c r="L4941">
        <f t="shared" si="1237"/>
        <v>0</v>
      </c>
      <c r="M4941">
        <f t="shared" si="1238"/>
        <v>1</v>
      </c>
      <c r="N4941">
        <f t="shared" si="1239"/>
        <v>0</v>
      </c>
      <c r="O4941">
        <f t="shared" si="1240"/>
        <v>0</v>
      </c>
      <c r="P4941">
        <v>17</v>
      </c>
      <c r="Q4941">
        <f t="shared" si="1241"/>
        <v>1</v>
      </c>
      <c r="R4941">
        <f t="shared" si="1242"/>
        <v>0</v>
      </c>
      <c r="S4941">
        <f t="shared" si="1243"/>
        <v>0</v>
      </c>
      <c r="T4941">
        <f t="shared" si="1244"/>
        <v>0</v>
      </c>
      <c r="U4941">
        <v>1</v>
      </c>
      <c r="V4941">
        <f t="shared" si="1245"/>
        <v>0.533911297102867</v>
      </c>
      <c r="W4941">
        <f t="shared" si="1246"/>
        <v>0.6303948969866644</v>
      </c>
      <c r="X4941">
        <f t="shared" si="1247"/>
        <v>0.21723867896833191</v>
      </c>
      <c r="Y4941">
        <f t="shared" si="1248"/>
        <v>1</v>
      </c>
      <c r="Z4941" t="s">
        <v>4973</v>
      </c>
    </row>
    <row r="4942" spans="1:26" x14ac:dyDescent="0.25">
      <c r="A4942" t="s">
        <v>26</v>
      </c>
      <c r="B4942" t="s">
        <v>30</v>
      </c>
      <c r="C4942" t="s">
        <v>23</v>
      </c>
      <c r="D4942">
        <v>0</v>
      </c>
      <c r="F4942">
        <v>1</v>
      </c>
      <c r="G4942">
        <v>18.899999999999999</v>
      </c>
      <c r="H4942">
        <f t="shared" si="1233"/>
        <v>1</v>
      </c>
      <c r="I4942">
        <f t="shared" si="1234"/>
        <v>0</v>
      </c>
      <c r="J4942">
        <f t="shared" si="1235"/>
        <v>0</v>
      </c>
      <c r="K4942">
        <f t="shared" si="1236"/>
        <v>0</v>
      </c>
      <c r="L4942">
        <f t="shared" si="1237"/>
        <v>1</v>
      </c>
      <c r="M4942">
        <f t="shared" si="1238"/>
        <v>1</v>
      </c>
      <c r="N4942">
        <f t="shared" si="1239"/>
        <v>0</v>
      </c>
      <c r="O4942">
        <f t="shared" si="1240"/>
        <v>0</v>
      </c>
      <c r="P4942">
        <v>1</v>
      </c>
      <c r="Q4942">
        <f t="shared" si="1241"/>
        <v>0</v>
      </c>
      <c r="R4942">
        <f t="shared" si="1242"/>
        <v>1</v>
      </c>
      <c r="S4942">
        <f t="shared" si="1243"/>
        <v>0</v>
      </c>
      <c r="T4942">
        <f t="shared" si="1244"/>
        <v>0</v>
      </c>
      <c r="U4942">
        <v>0</v>
      </c>
      <c r="V4942">
        <f t="shared" si="1245"/>
        <v>0.27705595592231819</v>
      </c>
      <c r="W4942">
        <f t="shared" si="1246"/>
        <v>0.56882430502145354</v>
      </c>
      <c r="X4942">
        <f t="shared" si="1247"/>
        <v>7.6760002712029513E-2</v>
      </c>
      <c r="Y4942">
        <f t="shared" si="1248"/>
        <v>0</v>
      </c>
      <c r="Z4942" t="s">
        <v>4974</v>
      </c>
    </row>
    <row r="4943" spans="1:26" x14ac:dyDescent="0.25">
      <c r="A4943" t="s">
        <v>26</v>
      </c>
      <c r="B4943" t="s">
        <v>33</v>
      </c>
      <c r="C4943" t="s">
        <v>35</v>
      </c>
      <c r="D4943">
        <v>1</v>
      </c>
      <c r="F4943">
        <v>1</v>
      </c>
      <c r="G4943">
        <v>74.45</v>
      </c>
      <c r="H4943">
        <f t="shared" si="1233"/>
        <v>0</v>
      </c>
      <c r="I4943">
        <f t="shared" si="1234"/>
        <v>1</v>
      </c>
      <c r="J4943">
        <f t="shared" si="1235"/>
        <v>0</v>
      </c>
      <c r="K4943">
        <f t="shared" si="1236"/>
        <v>1</v>
      </c>
      <c r="L4943">
        <f t="shared" si="1237"/>
        <v>0</v>
      </c>
      <c r="M4943">
        <f t="shared" si="1238"/>
        <v>1</v>
      </c>
      <c r="N4943">
        <f t="shared" si="1239"/>
        <v>0</v>
      </c>
      <c r="O4943">
        <f t="shared" si="1240"/>
        <v>0</v>
      </c>
      <c r="P4943">
        <v>16</v>
      </c>
      <c r="Q4943">
        <f t="shared" si="1241"/>
        <v>0</v>
      </c>
      <c r="R4943">
        <f t="shared" si="1242"/>
        <v>0</v>
      </c>
      <c r="S4943">
        <f t="shared" si="1243"/>
        <v>0</v>
      </c>
      <c r="T4943">
        <f t="shared" si="1244"/>
        <v>1</v>
      </c>
      <c r="U4943">
        <v>0</v>
      </c>
      <c r="V4943">
        <f t="shared" si="1245"/>
        <v>0.37383507493996754</v>
      </c>
      <c r="W4943">
        <f t="shared" si="1246"/>
        <v>0.59238534168566181</v>
      </c>
      <c r="X4943">
        <f t="shared" si="1247"/>
        <v>0.13975266325537114</v>
      </c>
      <c r="Y4943">
        <f t="shared" si="1248"/>
        <v>1</v>
      </c>
      <c r="Z4943" t="s">
        <v>4975</v>
      </c>
    </row>
    <row r="4944" spans="1:26" x14ac:dyDescent="0.25">
      <c r="A4944" t="s">
        <v>26</v>
      </c>
      <c r="B4944" t="s">
        <v>30</v>
      </c>
      <c r="C4944" t="s">
        <v>23</v>
      </c>
      <c r="D4944">
        <v>0</v>
      </c>
      <c r="F4944">
        <v>1</v>
      </c>
      <c r="G4944">
        <v>19.8</v>
      </c>
      <c r="H4944">
        <f t="shared" si="1233"/>
        <v>1</v>
      </c>
      <c r="I4944">
        <f t="shared" si="1234"/>
        <v>0</v>
      </c>
      <c r="J4944">
        <f t="shared" si="1235"/>
        <v>0</v>
      </c>
      <c r="K4944">
        <f t="shared" si="1236"/>
        <v>0</v>
      </c>
      <c r="L4944">
        <f t="shared" si="1237"/>
        <v>1</v>
      </c>
      <c r="M4944">
        <f t="shared" si="1238"/>
        <v>1</v>
      </c>
      <c r="N4944">
        <f t="shared" si="1239"/>
        <v>0</v>
      </c>
      <c r="O4944">
        <f t="shared" si="1240"/>
        <v>0</v>
      </c>
      <c r="P4944">
        <v>3</v>
      </c>
      <c r="Q4944">
        <f t="shared" si="1241"/>
        <v>0</v>
      </c>
      <c r="R4944">
        <f t="shared" si="1242"/>
        <v>1</v>
      </c>
      <c r="S4944">
        <f t="shared" si="1243"/>
        <v>0</v>
      </c>
      <c r="T4944">
        <f t="shared" si="1244"/>
        <v>0</v>
      </c>
      <c r="U4944">
        <v>1</v>
      </c>
      <c r="V4944">
        <f t="shared" si="1245"/>
        <v>0.25990448742902</v>
      </c>
      <c r="W4944">
        <f t="shared" si="1246"/>
        <v>0.56461281255256657</v>
      </c>
      <c r="X4944">
        <f t="shared" si="1247"/>
        <v>0.54774136772770166</v>
      </c>
      <c r="Y4944">
        <f t="shared" si="1248"/>
        <v>0</v>
      </c>
      <c r="Z4944" t="s">
        <v>4976</v>
      </c>
    </row>
    <row r="4945" spans="1:26" x14ac:dyDescent="0.25">
      <c r="A4945" t="s">
        <v>26</v>
      </c>
      <c r="B4945" t="s">
        <v>27</v>
      </c>
      <c r="C4945" t="s">
        <v>25</v>
      </c>
      <c r="D4945">
        <v>0</v>
      </c>
      <c r="F4945">
        <v>1</v>
      </c>
      <c r="G4945">
        <v>50.9</v>
      </c>
      <c r="H4945">
        <f t="shared" si="1233"/>
        <v>1</v>
      </c>
      <c r="I4945">
        <f t="shared" si="1234"/>
        <v>0</v>
      </c>
      <c r="J4945">
        <f t="shared" si="1235"/>
        <v>1</v>
      </c>
      <c r="K4945">
        <f t="shared" si="1236"/>
        <v>0</v>
      </c>
      <c r="L4945">
        <f t="shared" si="1237"/>
        <v>0</v>
      </c>
      <c r="M4945">
        <f t="shared" si="1238"/>
        <v>1</v>
      </c>
      <c r="N4945">
        <f t="shared" si="1239"/>
        <v>0</v>
      </c>
      <c r="O4945">
        <f t="shared" si="1240"/>
        <v>0</v>
      </c>
      <c r="P4945">
        <v>4</v>
      </c>
      <c r="Q4945">
        <f t="shared" si="1241"/>
        <v>1</v>
      </c>
      <c r="R4945">
        <f t="shared" si="1242"/>
        <v>0</v>
      </c>
      <c r="S4945">
        <f t="shared" si="1243"/>
        <v>0</v>
      </c>
      <c r="T4945">
        <f t="shared" si="1244"/>
        <v>0</v>
      </c>
      <c r="U4945">
        <v>1</v>
      </c>
      <c r="V4945">
        <f t="shared" si="1245"/>
        <v>0.47388766369979651</v>
      </c>
      <c r="W4945">
        <f t="shared" si="1246"/>
        <v>0.61630350051952043</v>
      </c>
      <c r="X4945">
        <f t="shared" si="1247"/>
        <v>0.27679419040725839</v>
      </c>
      <c r="Y4945">
        <f t="shared" si="1248"/>
        <v>1</v>
      </c>
      <c r="Z4945" t="s">
        <v>4977</v>
      </c>
    </row>
    <row r="4946" spans="1:26" x14ac:dyDescent="0.25">
      <c r="A4946" t="s">
        <v>45</v>
      </c>
      <c r="B4946" t="s">
        <v>38</v>
      </c>
      <c r="C4946" t="s">
        <v>25</v>
      </c>
      <c r="D4946">
        <v>0</v>
      </c>
      <c r="F4946">
        <v>1</v>
      </c>
      <c r="G4946">
        <v>84.4</v>
      </c>
      <c r="H4946">
        <f t="shared" si="1233"/>
        <v>1</v>
      </c>
      <c r="I4946">
        <f t="shared" si="1234"/>
        <v>0</v>
      </c>
      <c r="J4946">
        <f t="shared" si="1235"/>
        <v>1</v>
      </c>
      <c r="K4946">
        <f t="shared" si="1236"/>
        <v>0</v>
      </c>
      <c r="L4946">
        <f t="shared" si="1237"/>
        <v>0</v>
      </c>
      <c r="M4946">
        <f t="shared" si="1238"/>
        <v>0</v>
      </c>
      <c r="N4946">
        <f t="shared" si="1239"/>
        <v>0</v>
      </c>
      <c r="O4946">
        <f t="shared" si="1240"/>
        <v>1</v>
      </c>
      <c r="P4946">
        <v>71</v>
      </c>
      <c r="Q4946">
        <f t="shared" si="1241"/>
        <v>0</v>
      </c>
      <c r="R4946">
        <f t="shared" si="1242"/>
        <v>0</v>
      </c>
      <c r="S4946">
        <f t="shared" si="1243"/>
        <v>1</v>
      </c>
      <c r="T4946">
        <f t="shared" si="1244"/>
        <v>0</v>
      </c>
      <c r="U4946">
        <v>0</v>
      </c>
      <c r="V4946">
        <f t="shared" si="1245"/>
        <v>5.7958771715376362E-2</v>
      </c>
      <c r="W4946">
        <f t="shared" si="1246"/>
        <v>0.51448563811969128</v>
      </c>
      <c r="X4946">
        <f t="shared" si="1247"/>
        <v>3.3592192187551109E-3</v>
      </c>
      <c r="Y4946">
        <f t="shared" si="1248"/>
        <v>0</v>
      </c>
      <c r="Z4946" t="s">
        <v>4978</v>
      </c>
    </row>
    <row r="4947" spans="1:26" x14ac:dyDescent="0.25">
      <c r="A4947" t="s">
        <v>26</v>
      </c>
      <c r="B4947" t="s">
        <v>30</v>
      </c>
      <c r="C4947" t="s">
        <v>23</v>
      </c>
      <c r="D4947">
        <v>0</v>
      </c>
      <c r="F4947">
        <v>1</v>
      </c>
      <c r="G4947">
        <v>24.4</v>
      </c>
      <c r="H4947">
        <f t="shared" si="1233"/>
        <v>1</v>
      </c>
      <c r="I4947">
        <f t="shared" si="1234"/>
        <v>0</v>
      </c>
      <c r="J4947">
        <f t="shared" si="1235"/>
        <v>0</v>
      </c>
      <c r="K4947">
        <f t="shared" si="1236"/>
        <v>0</v>
      </c>
      <c r="L4947">
        <f t="shared" si="1237"/>
        <v>1</v>
      </c>
      <c r="M4947">
        <f t="shared" si="1238"/>
        <v>1</v>
      </c>
      <c r="N4947">
        <f t="shared" si="1239"/>
        <v>0</v>
      </c>
      <c r="O4947">
        <f t="shared" si="1240"/>
        <v>0</v>
      </c>
      <c r="P4947">
        <v>10</v>
      </c>
      <c r="Q4947">
        <f t="shared" si="1241"/>
        <v>0</v>
      </c>
      <c r="R4947">
        <f t="shared" si="1242"/>
        <v>1</v>
      </c>
      <c r="S4947">
        <f t="shared" si="1243"/>
        <v>0</v>
      </c>
      <c r="T4947">
        <f t="shared" si="1244"/>
        <v>0</v>
      </c>
      <c r="U4947">
        <v>0</v>
      </c>
      <c r="V4947">
        <f t="shared" si="1245"/>
        <v>0.26707614232912713</v>
      </c>
      <c r="W4947">
        <f t="shared" si="1246"/>
        <v>0.56637496184243097</v>
      </c>
      <c r="X4947">
        <f t="shared" si="1247"/>
        <v>7.1329665801408176E-2</v>
      </c>
      <c r="Y4947">
        <f t="shared" si="1248"/>
        <v>0</v>
      </c>
      <c r="Z4947" t="s">
        <v>4979</v>
      </c>
    </row>
    <row r="4948" spans="1:26" x14ac:dyDescent="0.25">
      <c r="A4948" t="s">
        <v>45</v>
      </c>
      <c r="B4948" t="s">
        <v>30</v>
      </c>
      <c r="C4948" t="s">
        <v>23</v>
      </c>
      <c r="D4948">
        <v>0</v>
      </c>
      <c r="F4948">
        <v>1</v>
      </c>
      <c r="G4948">
        <v>20.05</v>
      </c>
      <c r="H4948">
        <f t="shared" si="1233"/>
        <v>1</v>
      </c>
      <c r="I4948">
        <f t="shared" si="1234"/>
        <v>0</v>
      </c>
      <c r="J4948">
        <f t="shared" si="1235"/>
        <v>0</v>
      </c>
      <c r="K4948">
        <f t="shared" si="1236"/>
        <v>0</v>
      </c>
      <c r="L4948">
        <f t="shared" si="1237"/>
        <v>1</v>
      </c>
      <c r="M4948">
        <f t="shared" si="1238"/>
        <v>0</v>
      </c>
      <c r="N4948">
        <f t="shared" si="1239"/>
        <v>0</v>
      </c>
      <c r="O4948">
        <f t="shared" si="1240"/>
        <v>1</v>
      </c>
      <c r="P4948">
        <v>20</v>
      </c>
      <c r="Q4948">
        <f t="shared" si="1241"/>
        <v>0</v>
      </c>
      <c r="R4948">
        <f t="shared" si="1242"/>
        <v>1</v>
      </c>
      <c r="S4948">
        <f t="shared" si="1243"/>
        <v>0</v>
      </c>
      <c r="T4948">
        <f t="shared" si="1244"/>
        <v>0</v>
      </c>
      <c r="U4948">
        <v>0</v>
      </c>
      <c r="V4948">
        <f t="shared" si="1245"/>
        <v>-6.6231484041563121E-2</v>
      </c>
      <c r="W4948">
        <f t="shared" si="1246"/>
        <v>0.48344817907851168</v>
      </c>
      <c r="X4948">
        <f t="shared" si="1247"/>
        <v>4.3866094783478306E-3</v>
      </c>
      <c r="Y4948">
        <f t="shared" si="1248"/>
        <v>0</v>
      </c>
      <c r="Z4948" t="s">
        <v>4980</v>
      </c>
    </row>
    <row r="4949" spans="1:26" x14ac:dyDescent="0.25">
      <c r="A4949" t="s">
        <v>26</v>
      </c>
      <c r="B4949" t="s">
        <v>27</v>
      </c>
      <c r="C4949" t="s">
        <v>35</v>
      </c>
      <c r="D4949">
        <v>0</v>
      </c>
      <c r="F4949">
        <v>1</v>
      </c>
      <c r="G4949">
        <v>81</v>
      </c>
      <c r="H4949">
        <f t="shared" si="1233"/>
        <v>1</v>
      </c>
      <c r="I4949">
        <f t="shared" si="1234"/>
        <v>0</v>
      </c>
      <c r="J4949">
        <f t="shared" si="1235"/>
        <v>0</v>
      </c>
      <c r="K4949">
        <f t="shared" si="1236"/>
        <v>1</v>
      </c>
      <c r="L4949">
        <f t="shared" si="1237"/>
        <v>0</v>
      </c>
      <c r="M4949">
        <f t="shared" si="1238"/>
        <v>1</v>
      </c>
      <c r="N4949">
        <f t="shared" si="1239"/>
        <v>0</v>
      </c>
      <c r="O4949">
        <f t="shared" si="1240"/>
        <v>0</v>
      </c>
      <c r="P4949">
        <v>4</v>
      </c>
      <c r="Q4949">
        <f t="shared" si="1241"/>
        <v>1</v>
      </c>
      <c r="R4949">
        <f t="shared" si="1242"/>
        <v>0</v>
      </c>
      <c r="S4949">
        <f t="shared" si="1243"/>
        <v>0</v>
      </c>
      <c r="T4949">
        <f t="shared" si="1244"/>
        <v>0</v>
      </c>
      <c r="U4949">
        <v>1</v>
      </c>
      <c r="V4949">
        <f t="shared" si="1245"/>
        <v>0.52567840089386186</v>
      </c>
      <c r="W4949">
        <f t="shared" si="1246"/>
        <v>0.62847460482193818</v>
      </c>
      <c r="X4949">
        <f t="shared" si="1247"/>
        <v>0.22498097937860403</v>
      </c>
      <c r="Y4949">
        <f t="shared" si="1248"/>
        <v>1</v>
      </c>
      <c r="Z4949" t="s">
        <v>4981</v>
      </c>
    </row>
    <row r="4950" spans="1:26" x14ac:dyDescent="0.25">
      <c r="A4950" t="s">
        <v>26</v>
      </c>
      <c r="B4950" t="s">
        <v>27</v>
      </c>
      <c r="C4950" t="s">
        <v>35</v>
      </c>
      <c r="D4950">
        <v>0</v>
      </c>
      <c r="F4950">
        <v>1</v>
      </c>
      <c r="G4950">
        <v>98.35</v>
      </c>
      <c r="H4950">
        <f t="shared" si="1233"/>
        <v>1</v>
      </c>
      <c r="I4950">
        <f t="shared" si="1234"/>
        <v>0</v>
      </c>
      <c r="J4950">
        <f t="shared" si="1235"/>
        <v>0</v>
      </c>
      <c r="K4950">
        <f t="shared" si="1236"/>
        <v>1</v>
      </c>
      <c r="L4950">
        <f t="shared" si="1237"/>
        <v>0</v>
      </c>
      <c r="M4950">
        <f t="shared" si="1238"/>
        <v>1</v>
      </c>
      <c r="N4950">
        <f t="shared" si="1239"/>
        <v>0</v>
      </c>
      <c r="O4950">
        <f t="shared" si="1240"/>
        <v>0</v>
      </c>
      <c r="P4950">
        <v>26</v>
      </c>
      <c r="Q4950">
        <f t="shared" si="1241"/>
        <v>1</v>
      </c>
      <c r="R4950">
        <f t="shared" si="1242"/>
        <v>0</v>
      </c>
      <c r="S4950">
        <f t="shared" si="1243"/>
        <v>0</v>
      </c>
      <c r="T4950">
        <f t="shared" si="1244"/>
        <v>0</v>
      </c>
      <c r="U4950">
        <v>1</v>
      </c>
      <c r="V4950">
        <f t="shared" si="1245"/>
        <v>0.54786484304981453</v>
      </c>
      <c r="W4950">
        <f t="shared" si="1246"/>
        <v>0.63364007655151589</v>
      </c>
      <c r="X4950">
        <f t="shared" si="1247"/>
        <v>0.20442620015036886</v>
      </c>
      <c r="Y4950">
        <f t="shared" si="1248"/>
        <v>1</v>
      </c>
      <c r="Z4950" t="s">
        <v>4982</v>
      </c>
    </row>
    <row r="4951" spans="1:26" x14ac:dyDescent="0.25">
      <c r="A4951" t="s">
        <v>26</v>
      </c>
      <c r="B4951" t="s">
        <v>38</v>
      </c>
      <c r="C4951" t="s">
        <v>25</v>
      </c>
      <c r="D4951">
        <v>0</v>
      </c>
      <c r="F4951">
        <v>1</v>
      </c>
      <c r="G4951">
        <v>55.5</v>
      </c>
      <c r="H4951">
        <f t="shared" si="1233"/>
        <v>1</v>
      </c>
      <c r="I4951">
        <f t="shared" si="1234"/>
        <v>0</v>
      </c>
      <c r="J4951">
        <f t="shared" si="1235"/>
        <v>1</v>
      </c>
      <c r="K4951">
        <f t="shared" si="1236"/>
        <v>0</v>
      </c>
      <c r="L4951">
        <f t="shared" si="1237"/>
        <v>0</v>
      </c>
      <c r="M4951">
        <f t="shared" si="1238"/>
        <v>1</v>
      </c>
      <c r="N4951">
        <f t="shared" si="1239"/>
        <v>0</v>
      </c>
      <c r="O4951">
        <f t="shared" si="1240"/>
        <v>0</v>
      </c>
      <c r="P4951">
        <v>4</v>
      </c>
      <c r="Q4951">
        <f t="shared" si="1241"/>
        <v>0</v>
      </c>
      <c r="R4951">
        <f t="shared" si="1242"/>
        <v>0</v>
      </c>
      <c r="S4951">
        <f t="shared" si="1243"/>
        <v>1</v>
      </c>
      <c r="T4951">
        <f t="shared" si="1244"/>
        <v>0</v>
      </c>
      <c r="U4951">
        <v>0</v>
      </c>
      <c r="V4951">
        <f t="shared" si="1245"/>
        <v>0.34429097486235233</v>
      </c>
      <c r="W4951">
        <f t="shared" si="1246"/>
        <v>0.58523247401833378</v>
      </c>
      <c r="X4951">
        <f t="shared" si="1247"/>
        <v>0.11853627537166893</v>
      </c>
      <c r="Y4951">
        <f t="shared" si="1248"/>
        <v>1</v>
      </c>
      <c r="Z4951" t="s">
        <v>4983</v>
      </c>
    </row>
    <row r="4952" spans="1:26" x14ac:dyDescent="0.25">
      <c r="A4952" t="s">
        <v>26</v>
      </c>
      <c r="B4952" t="s">
        <v>30</v>
      </c>
      <c r="C4952" t="s">
        <v>25</v>
      </c>
      <c r="D4952">
        <v>0</v>
      </c>
      <c r="F4952">
        <v>1</v>
      </c>
      <c r="G4952">
        <v>51</v>
      </c>
      <c r="H4952">
        <f t="shared" si="1233"/>
        <v>1</v>
      </c>
      <c r="I4952">
        <f t="shared" si="1234"/>
        <v>0</v>
      </c>
      <c r="J4952">
        <f t="shared" si="1235"/>
        <v>1</v>
      </c>
      <c r="K4952">
        <f t="shared" si="1236"/>
        <v>0</v>
      </c>
      <c r="L4952">
        <f t="shared" si="1237"/>
        <v>0</v>
      </c>
      <c r="M4952">
        <f t="shared" si="1238"/>
        <v>1</v>
      </c>
      <c r="N4952">
        <f t="shared" si="1239"/>
        <v>0</v>
      </c>
      <c r="O4952">
        <f t="shared" si="1240"/>
        <v>0</v>
      </c>
      <c r="P4952">
        <v>5</v>
      </c>
      <c r="Q4952">
        <f t="shared" si="1241"/>
        <v>0</v>
      </c>
      <c r="R4952">
        <f t="shared" si="1242"/>
        <v>1</v>
      </c>
      <c r="S4952">
        <f t="shared" si="1243"/>
        <v>0</v>
      </c>
      <c r="T4952">
        <f t="shared" si="1244"/>
        <v>0</v>
      </c>
      <c r="U4952">
        <v>1</v>
      </c>
      <c r="V4952">
        <f t="shared" si="1245"/>
        <v>0.34213839476430757</v>
      </c>
      <c r="W4952">
        <f t="shared" si="1246"/>
        <v>0.58470987089252768</v>
      </c>
      <c r="X4952">
        <f t="shared" si="1247"/>
        <v>0.43278189164328207</v>
      </c>
      <c r="Y4952">
        <f t="shared" si="1248"/>
        <v>1</v>
      </c>
      <c r="Z4952" t="s">
        <v>4984</v>
      </c>
    </row>
    <row r="4953" spans="1:26" x14ac:dyDescent="0.25">
      <c r="A4953" t="s">
        <v>26</v>
      </c>
      <c r="B4953" t="s">
        <v>27</v>
      </c>
      <c r="C4953" t="s">
        <v>35</v>
      </c>
      <c r="D4953">
        <v>0</v>
      </c>
      <c r="F4953">
        <v>1</v>
      </c>
      <c r="G4953">
        <v>91.65</v>
      </c>
      <c r="H4953">
        <f t="shared" si="1233"/>
        <v>1</v>
      </c>
      <c r="I4953">
        <f t="shared" si="1234"/>
        <v>0</v>
      </c>
      <c r="J4953">
        <f t="shared" si="1235"/>
        <v>0</v>
      </c>
      <c r="K4953">
        <f t="shared" si="1236"/>
        <v>1</v>
      </c>
      <c r="L4953">
        <f t="shared" si="1237"/>
        <v>0</v>
      </c>
      <c r="M4953">
        <f t="shared" si="1238"/>
        <v>1</v>
      </c>
      <c r="N4953">
        <f t="shared" si="1239"/>
        <v>0</v>
      </c>
      <c r="O4953">
        <f t="shared" si="1240"/>
        <v>0</v>
      </c>
      <c r="P4953">
        <v>4</v>
      </c>
      <c r="Q4953">
        <f t="shared" si="1241"/>
        <v>1</v>
      </c>
      <c r="R4953">
        <f t="shared" si="1242"/>
        <v>0</v>
      </c>
      <c r="S4953">
        <f t="shared" si="1243"/>
        <v>0</v>
      </c>
      <c r="T4953">
        <f t="shared" si="1244"/>
        <v>0</v>
      </c>
      <c r="U4953">
        <v>1</v>
      </c>
      <c r="V4953">
        <f t="shared" si="1245"/>
        <v>0.55597379014732551</v>
      </c>
      <c r="W4953">
        <f t="shared" si="1246"/>
        <v>0.63552044218736314</v>
      </c>
      <c r="X4953">
        <f t="shared" si="1247"/>
        <v>0.19715927503613132</v>
      </c>
      <c r="Y4953">
        <f t="shared" si="1248"/>
        <v>1</v>
      </c>
      <c r="Z4953" t="s">
        <v>4985</v>
      </c>
    </row>
    <row r="4954" spans="1:26" x14ac:dyDescent="0.25">
      <c r="A4954" t="s">
        <v>26</v>
      </c>
      <c r="B4954" t="s">
        <v>27</v>
      </c>
      <c r="C4954" t="s">
        <v>35</v>
      </c>
      <c r="D4954">
        <v>1</v>
      </c>
      <c r="F4954">
        <v>1</v>
      </c>
      <c r="G4954">
        <v>84.3</v>
      </c>
      <c r="H4954">
        <f t="shared" si="1233"/>
        <v>0</v>
      </c>
      <c r="I4954">
        <f t="shared" si="1234"/>
        <v>1</v>
      </c>
      <c r="J4954">
        <f t="shared" si="1235"/>
        <v>0</v>
      </c>
      <c r="K4954">
        <f t="shared" si="1236"/>
        <v>1</v>
      </c>
      <c r="L4954">
        <f t="shared" si="1237"/>
        <v>0</v>
      </c>
      <c r="M4954">
        <f t="shared" si="1238"/>
        <v>1</v>
      </c>
      <c r="N4954">
        <f t="shared" si="1239"/>
        <v>0</v>
      </c>
      <c r="O4954">
        <f t="shared" si="1240"/>
        <v>0</v>
      </c>
      <c r="P4954">
        <v>29</v>
      </c>
      <c r="Q4954">
        <f t="shared" si="1241"/>
        <v>1</v>
      </c>
      <c r="R4954">
        <f t="shared" si="1242"/>
        <v>0</v>
      </c>
      <c r="S4954">
        <f t="shared" si="1243"/>
        <v>0</v>
      </c>
      <c r="T4954">
        <f t="shared" si="1244"/>
        <v>0</v>
      </c>
      <c r="U4954">
        <v>0</v>
      </c>
      <c r="V4954">
        <f t="shared" si="1245"/>
        <v>0.53082328375698218</v>
      </c>
      <c r="W4954">
        <f t="shared" si="1246"/>
        <v>0.62967510935499971</v>
      </c>
      <c r="X4954">
        <f t="shared" si="1247"/>
        <v>0.28177335857854563</v>
      </c>
      <c r="Y4954">
        <f t="shared" si="1248"/>
        <v>1</v>
      </c>
      <c r="Z4954" t="s">
        <v>4986</v>
      </c>
    </row>
    <row r="4955" spans="1:26" x14ac:dyDescent="0.25">
      <c r="A4955" t="s">
        <v>26</v>
      </c>
      <c r="B4955" t="s">
        <v>27</v>
      </c>
      <c r="C4955" t="s">
        <v>35</v>
      </c>
      <c r="D4955">
        <v>0</v>
      </c>
      <c r="F4955">
        <v>1</v>
      </c>
      <c r="G4955">
        <v>100.2</v>
      </c>
      <c r="H4955">
        <f t="shared" si="1233"/>
        <v>1</v>
      </c>
      <c r="I4955">
        <f t="shared" si="1234"/>
        <v>0</v>
      </c>
      <c r="J4955">
        <f t="shared" si="1235"/>
        <v>0</v>
      </c>
      <c r="K4955">
        <f t="shared" si="1236"/>
        <v>1</v>
      </c>
      <c r="L4955">
        <f t="shared" si="1237"/>
        <v>0</v>
      </c>
      <c r="M4955">
        <f t="shared" si="1238"/>
        <v>1</v>
      </c>
      <c r="N4955">
        <f t="shared" si="1239"/>
        <v>0</v>
      </c>
      <c r="O4955">
        <f t="shared" si="1240"/>
        <v>0</v>
      </c>
      <c r="P4955">
        <v>2</v>
      </c>
      <c r="Q4955">
        <f t="shared" si="1241"/>
        <v>1</v>
      </c>
      <c r="R4955">
        <f t="shared" si="1242"/>
        <v>0</v>
      </c>
      <c r="S4955">
        <f t="shared" si="1243"/>
        <v>0</v>
      </c>
      <c r="T4955">
        <f t="shared" si="1244"/>
        <v>0</v>
      </c>
      <c r="U4955">
        <v>0</v>
      </c>
      <c r="V4955">
        <f t="shared" si="1245"/>
        <v>0.5507490955639881</v>
      </c>
      <c r="W4955">
        <f t="shared" si="1246"/>
        <v>0.63430936943770333</v>
      </c>
      <c r="X4955">
        <f t="shared" si="1247"/>
        <v>0.3033245662645509</v>
      </c>
      <c r="Y4955">
        <f t="shared" si="1248"/>
        <v>1</v>
      </c>
      <c r="Z4955" t="s">
        <v>4987</v>
      </c>
    </row>
    <row r="4956" spans="1:26" x14ac:dyDescent="0.25">
      <c r="A4956" t="s">
        <v>45</v>
      </c>
      <c r="B4956" t="s">
        <v>30</v>
      </c>
      <c r="C4956" t="s">
        <v>23</v>
      </c>
      <c r="D4956">
        <v>0</v>
      </c>
      <c r="F4956">
        <v>1</v>
      </c>
      <c r="G4956">
        <v>19.399999999999999</v>
      </c>
      <c r="H4956">
        <f t="shared" si="1233"/>
        <v>1</v>
      </c>
      <c r="I4956">
        <f t="shared" si="1234"/>
        <v>0</v>
      </c>
      <c r="J4956">
        <f t="shared" si="1235"/>
        <v>0</v>
      </c>
      <c r="K4956">
        <f t="shared" si="1236"/>
        <v>0</v>
      </c>
      <c r="L4956">
        <f t="shared" si="1237"/>
        <v>1</v>
      </c>
      <c r="M4956">
        <f t="shared" si="1238"/>
        <v>0</v>
      </c>
      <c r="N4956">
        <f t="shared" si="1239"/>
        <v>0</v>
      </c>
      <c r="O4956">
        <f t="shared" si="1240"/>
        <v>1</v>
      </c>
      <c r="P4956">
        <v>29</v>
      </c>
      <c r="Q4956">
        <f t="shared" si="1241"/>
        <v>0</v>
      </c>
      <c r="R4956">
        <f t="shared" si="1242"/>
        <v>1</v>
      </c>
      <c r="S4956">
        <f t="shared" si="1243"/>
        <v>0</v>
      </c>
      <c r="T4956">
        <f t="shared" si="1244"/>
        <v>0</v>
      </c>
      <c r="U4956">
        <v>0</v>
      </c>
      <c r="V4956">
        <f t="shared" si="1245"/>
        <v>-6.7244870060056514E-2</v>
      </c>
      <c r="W4956">
        <f t="shared" si="1246"/>
        <v>0.48319511447034175</v>
      </c>
      <c r="X4956">
        <f t="shared" si="1247"/>
        <v>4.5218725493938851E-3</v>
      </c>
      <c r="Y4956">
        <f t="shared" si="1248"/>
        <v>0</v>
      </c>
      <c r="Z4956" t="s">
        <v>4988</v>
      </c>
    </row>
    <row r="4957" spans="1:26" x14ac:dyDescent="0.25">
      <c r="A4957" t="s">
        <v>26</v>
      </c>
      <c r="B4957" t="s">
        <v>27</v>
      </c>
      <c r="C4957" t="s">
        <v>35</v>
      </c>
      <c r="D4957">
        <v>0</v>
      </c>
      <c r="F4957">
        <v>1</v>
      </c>
      <c r="G4957">
        <v>90.85</v>
      </c>
      <c r="H4957">
        <f t="shared" si="1233"/>
        <v>1</v>
      </c>
      <c r="I4957">
        <f t="shared" si="1234"/>
        <v>0</v>
      </c>
      <c r="J4957">
        <f t="shared" si="1235"/>
        <v>0</v>
      </c>
      <c r="K4957">
        <f t="shared" si="1236"/>
        <v>1</v>
      </c>
      <c r="L4957">
        <f t="shared" si="1237"/>
        <v>0</v>
      </c>
      <c r="M4957">
        <f t="shared" si="1238"/>
        <v>1</v>
      </c>
      <c r="N4957">
        <f t="shared" si="1239"/>
        <v>0</v>
      </c>
      <c r="O4957">
        <f t="shared" si="1240"/>
        <v>0</v>
      </c>
      <c r="P4957">
        <v>1</v>
      </c>
      <c r="Q4957">
        <f t="shared" si="1241"/>
        <v>1</v>
      </c>
      <c r="R4957">
        <f t="shared" si="1242"/>
        <v>0</v>
      </c>
      <c r="S4957">
        <f t="shared" si="1243"/>
        <v>0</v>
      </c>
      <c r="T4957">
        <f t="shared" si="1244"/>
        <v>0</v>
      </c>
      <c r="U4957">
        <v>1</v>
      </c>
      <c r="V4957">
        <f t="shared" si="1245"/>
        <v>0.54103509671256944</v>
      </c>
      <c r="W4957">
        <f t="shared" si="1246"/>
        <v>0.63205317474242428</v>
      </c>
      <c r="X4957">
        <f t="shared" si="1247"/>
        <v>0.2106487824496405</v>
      </c>
      <c r="Y4957">
        <f t="shared" si="1248"/>
        <v>1</v>
      </c>
      <c r="Z4957" t="s">
        <v>4989</v>
      </c>
    </row>
    <row r="4958" spans="1:26" x14ac:dyDescent="0.25">
      <c r="A4958" t="s">
        <v>26</v>
      </c>
      <c r="B4958" t="s">
        <v>30</v>
      </c>
      <c r="C4958" t="s">
        <v>35</v>
      </c>
      <c r="D4958">
        <v>0</v>
      </c>
      <c r="F4958">
        <v>1</v>
      </c>
      <c r="G4958">
        <v>69.400000000000006</v>
      </c>
      <c r="H4958">
        <f t="shared" si="1233"/>
        <v>1</v>
      </c>
      <c r="I4958">
        <f t="shared" si="1234"/>
        <v>0</v>
      </c>
      <c r="J4958">
        <f t="shared" si="1235"/>
        <v>0</v>
      </c>
      <c r="K4958">
        <f t="shared" si="1236"/>
        <v>1</v>
      </c>
      <c r="L4958">
        <f t="shared" si="1237"/>
        <v>0</v>
      </c>
      <c r="M4958">
        <f t="shared" si="1238"/>
        <v>1</v>
      </c>
      <c r="N4958">
        <f t="shared" si="1239"/>
        <v>0</v>
      </c>
      <c r="O4958">
        <f t="shared" si="1240"/>
        <v>0</v>
      </c>
      <c r="P4958">
        <v>1</v>
      </c>
      <c r="Q4958">
        <f t="shared" si="1241"/>
        <v>0</v>
      </c>
      <c r="R4958">
        <f t="shared" si="1242"/>
        <v>1</v>
      </c>
      <c r="S4958">
        <f t="shared" si="1243"/>
        <v>0</v>
      </c>
      <c r="T4958">
        <f t="shared" si="1244"/>
        <v>0</v>
      </c>
      <c r="U4958">
        <v>1</v>
      </c>
      <c r="V4958">
        <f t="shared" si="1245"/>
        <v>0.38451646346903867</v>
      </c>
      <c r="W4958">
        <f t="shared" si="1246"/>
        <v>0.59496195550857489</v>
      </c>
      <c r="X4958">
        <f t="shared" si="1247"/>
        <v>0.37881998374065923</v>
      </c>
      <c r="Y4958">
        <f t="shared" si="1248"/>
        <v>1</v>
      </c>
      <c r="Z4958" t="s">
        <v>4990</v>
      </c>
    </row>
    <row r="4959" spans="1:26" x14ac:dyDescent="0.25">
      <c r="A4959" t="s">
        <v>26</v>
      </c>
      <c r="B4959" t="s">
        <v>38</v>
      </c>
      <c r="C4959" t="s">
        <v>35</v>
      </c>
      <c r="D4959">
        <v>1</v>
      </c>
      <c r="F4959">
        <v>1</v>
      </c>
      <c r="G4959">
        <v>94.45</v>
      </c>
      <c r="H4959">
        <f t="shared" si="1233"/>
        <v>0</v>
      </c>
      <c r="I4959">
        <f t="shared" si="1234"/>
        <v>1</v>
      </c>
      <c r="J4959">
        <f t="shared" si="1235"/>
        <v>0</v>
      </c>
      <c r="K4959">
        <f t="shared" si="1236"/>
        <v>1</v>
      </c>
      <c r="L4959">
        <f t="shared" si="1237"/>
        <v>0</v>
      </c>
      <c r="M4959">
        <f t="shared" si="1238"/>
        <v>1</v>
      </c>
      <c r="N4959">
        <f t="shared" si="1239"/>
        <v>0</v>
      </c>
      <c r="O4959">
        <f t="shared" si="1240"/>
        <v>0</v>
      </c>
      <c r="P4959">
        <v>8</v>
      </c>
      <c r="Q4959">
        <f t="shared" si="1241"/>
        <v>0</v>
      </c>
      <c r="R4959">
        <f t="shared" si="1242"/>
        <v>0</v>
      </c>
      <c r="S4959">
        <f t="shared" si="1243"/>
        <v>1</v>
      </c>
      <c r="T4959">
        <f t="shared" si="1244"/>
        <v>0</v>
      </c>
      <c r="U4959">
        <v>1</v>
      </c>
      <c r="V4959">
        <f t="shared" si="1245"/>
        <v>0.40501618320130284</v>
      </c>
      <c r="W4959">
        <f t="shared" si="1246"/>
        <v>0.59989225318714001</v>
      </c>
      <c r="X4959">
        <f t="shared" si="1247"/>
        <v>0.3540057422523456</v>
      </c>
      <c r="Y4959">
        <f t="shared" si="1248"/>
        <v>1</v>
      </c>
      <c r="Z4959" t="s">
        <v>4991</v>
      </c>
    </row>
    <row r="4960" spans="1:26" x14ac:dyDescent="0.25">
      <c r="A4960" t="s">
        <v>26</v>
      </c>
      <c r="B4960" t="s">
        <v>27</v>
      </c>
      <c r="C4960" t="s">
        <v>23</v>
      </c>
      <c r="D4960">
        <v>0</v>
      </c>
      <c r="F4960">
        <v>1</v>
      </c>
      <c r="G4960">
        <v>20.399999999999999</v>
      </c>
      <c r="H4960">
        <f t="shared" si="1233"/>
        <v>1</v>
      </c>
      <c r="I4960">
        <f t="shared" si="1234"/>
        <v>0</v>
      </c>
      <c r="J4960">
        <f t="shared" si="1235"/>
        <v>0</v>
      </c>
      <c r="K4960">
        <f t="shared" si="1236"/>
        <v>0</v>
      </c>
      <c r="L4960">
        <f t="shared" si="1237"/>
        <v>1</v>
      </c>
      <c r="M4960">
        <f t="shared" si="1238"/>
        <v>1</v>
      </c>
      <c r="N4960">
        <f t="shared" si="1239"/>
        <v>0</v>
      </c>
      <c r="O4960">
        <f t="shared" si="1240"/>
        <v>0</v>
      </c>
      <c r="P4960">
        <v>13</v>
      </c>
      <c r="Q4960">
        <f t="shared" si="1241"/>
        <v>1</v>
      </c>
      <c r="R4960">
        <f t="shared" si="1242"/>
        <v>0</v>
      </c>
      <c r="S4960">
        <f t="shared" si="1243"/>
        <v>0</v>
      </c>
      <c r="T4960">
        <f t="shared" si="1244"/>
        <v>0</v>
      </c>
      <c r="U4960">
        <v>0</v>
      </c>
      <c r="V4960">
        <f t="shared" si="1245"/>
        <v>0.40247143367516708</v>
      </c>
      <c r="W4960">
        <f t="shared" si="1246"/>
        <v>0.59928130351850406</v>
      </c>
      <c r="X4960">
        <f t="shared" si="1247"/>
        <v>0.16198325492454441</v>
      </c>
      <c r="Y4960">
        <f t="shared" si="1248"/>
        <v>1</v>
      </c>
      <c r="Z4960" t="s">
        <v>4992</v>
      </c>
    </row>
    <row r="4961" spans="1:26" x14ac:dyDescent="0.25">
      <c r="A4961" t="s">
        <v>26</v>
      </c>
      <c r="B4961" t="s">
        <v>27</v>
      </c>
      <c r="C4961" t="s">
        <v>35</v>
      </c>
      <c r="D4961">
        <v>0</v>
      </c>
      <c r="F4961">
        <v>1</v>
      </c>
      <c r="G4961">
        <v>94.75</v>
      </c>
      <c r="H4961">
        <f t="shared" si="1233"/>
        <v>1</v>
      </c>
      <c r="I4961">
        <f t="shared" si="1234"/>
        <v>0</v>
      </c>
      <c r="J4961">
        <f t="shared" si="1235"/>
        <v>0</v>
      </c>
      <c r="K4961">
        <f t="shared" si="1236"/>
        <v>1</v>
      </c>
      <c r="L4961">
        <f t="shared" si="1237"/>
        <v>0</v>
      </c>
      <c r="M4961">
        <f t="shared" si="1238"/>
        <v>1</v>
      </c>
      <c r="N4961">
        <f t="shared" si="1239"/>
        <v>0</v>
      </c>
      <c r="O4961">
        <f t="shared" si="1240"/>
        <v>0</v>
      </c>
      <c r="P4961">
        <v>59</v>
      </c>
      <c r="Q4961">
        <f t="shared" si="1241"/>
        <v>1</v>
      </c>
      <c r="R4961">
        <f t="shared" si="1242"/>
        <v>0</v>
      </c>
      <c r="S4961">
        <f t="shared" si="1243"/>
        <v>0</v>
      </c>
      <c r="T4961">
        <f t="shared" si="1244"/>
        <v>0</v>
      </c>
      <c r="U4961">
        <v>0</v>
      </c>
      <c r="V4961">
        <f t="shared" si="1245"/>
        <v>0.54225224356277424</v>
      </c>
      <c r="W4961">
        <f t="shared" si="1246"/>
        <v>0.6323361912746972</v>
      </c>
      <c r="X4961">
        <f t="shared" si="1247"/>
        <v>0.29403749564886222</v>
      </c>
      <c r="Y4961">
        <f t="shared" si="1248"/>
        <v>1</v>
      </c>
      <c r="Z4961" t="s">
        <v>4993</v>
      </c>
    </row>
    <row r="4962" spans="1:26" x14ac:dyDescent="0.25">
      <c r="A4962" t="s">
        <v>26</v>
      </c>
      <c r="B4962" t="s">
        <v>38</v>
      </c>
      <c r="C4962" t="s">
        <v>23</v>
      </c>
      <c r="D4962">
        <v>0</v>
      </c>
      <c r="F4962">
        <v>1</v>
      </c>
      <c r="G4962">
        <v>20.149999999999999</v>
      </c>
      <c r="H4962">
        <f t="shared" si="1233"/>
        <v>1</v>
      </c>
      <c r="I4962">
        <f t="shared" si="1234"/>
        <v>0</v>
      </c>
      <c r="J4962">
        <f t="shared" si="1235"/>
        <v>0</v>
      </c>
      <c r="K4962">
        <f t="shared" si="1236"/>
        <v>0</v>
      </c>
      <c r="L4962">
        <f t="shared" si="1237"/>
        <v>1</v>
      </c>
      <c r="M4962">
        <f t="shared" si="1238"/>
        <v>1</v>
      </c>
      <c r="N4962">
        <f t="shared" si="1239"/>
        <v>0</v>
      </c>
      <c r="O4962">
        <f t="shared" si="1240"/>
        <v>0</v>
      </c>
      <c r="P4962">
        <v>1</v>
      </c>
      <c r="Q4962">
        <f t="shared" si="1241"/>
        <v>0</v>
      </c>
      <c r="R4962">
        <f t="shared" si="1242"/>
        <v>0</v>
      </c>
      <c r="S4962">
        <f t="shared" si="1243"/>
        <v>1</v>
      </c>
      <c r="T4962">
        <f t="shared" si="1244"/>
        <v>0</v>
      </c>
      <c r="U4962">
        <v>1</v>
      </c>
      <c r="V4962">
        <f t="shared" si="1245"/>
        <v>0.27900477518865163</v>
      </c>
      <c r="W4962">
        <f t="shared" si="1246"/>
        <v>0.5693022144488461</v>
      </c>
      <c r="X4962">
        <f t="shared" si="1247"/>
        <v>0.51983411420076675</v>
      </c>
      <c r="Y4962">
        <f t="shared" si="1248"/>
        <v>0</v>
      </c>
      <c r="Z4962" t="s">
        <v>4994</v>
      </c>
    </row>
    <row r="4963" spans="1:26" x14ac:dyDescent="0.25">
      <c r="A4963" t="s">
        <v>26</v>
      </c>
      <c r="B4963" t="s">
        <v>27</v>
      </c>
      <c r="C4963" t="s">
        <v>35</v>
      </c>
      <c r="D4963">
        <v>1</v>
      </c>
      <c r="F4963">
        <v>1</v>
      </c>
      <c r="G4963">
        <v>95.7</v>
      </c>
      <c r="H4963">
        <f t="shared" si="1233"/>
        <v>0</v>
      </c>
      <c r="I4963">
        <f t="shared" si="1234"/>
        <v>1</v>
      </c>
      <c r="J4963">
        <f t="shared" si="1235"/>
        <v>0</v>
      </c>
      <c r="K4963">
        <f t="shared" si="1236"/>
        <v>1</v>
      </c>
      <c r="L4963">
        <f t="shared" si="1237"/>
        <v>0</v>
      </c>
      <c r="M4963">
        <f t="shared" si="1238"/>
        <v>1</v>
      </c>
      <c r="N4963">
        <f t="shared" si="1239"/>
        <v>0</v>
      </c>
      <c r="O4963">
        <f t="shared" si="1240"/>
        <v>0</v>
      </c>
      <c r="P4963">
        <v>50</v>
      </c>
      <c r="Q4963">
        <f t="shared" si="1241"/>
        <v>1</v>
      </c>
      <c r="R4963">
        <f t="shared" si="1242"/>
        <v>0</v>
      </c>
      <c r="S4963">
        <f t="shared" si="1243"/>
        <v>0</v>
      </c>
      <c r="T4963">
        <f t="shared" si="1244"/>
        <v>0</v>
      </c>
      <c r="U4963">
        <v>1</v>
      </c>
      <c r="V4963">
        <f t="shared" si="1245"/>
        <v>0.54373334620518765</v>
      </c>
      <c r="W4963">
        <f t="shared" si="1246"/>
        <v>0.63268046103993159</v>
      </c>
      <c r="X4963">
        <f t="shared" si="1247"/>
        <v>0.20817925936511514</v>
      </c>
      <c r="Y4963">
        <f t="shared" si="1248"/>
        <v>1</v>
      </c>
      <c r="Z4963" t="s">
        <v>4995</v>
      </c>
    </row>
    <row r="4964" spans="1:26" x14ac:dyDescent="0.25">
      <c r="A4964" t="s">
        <v>26</v>
      </c>
      <c r="B4964" t="s">
        <v>33</v>
      </c>
      <c r="C4964" t="s">
        <v>25</v>
      </c>
      <c r="D4964">
        <v>0</v>
      </c>
      <c r="F4964">
        <v>1</v>
      </c>
      <c r="G4964">
        <v>44.35</v>
      </c>
      <c r="H4964">
        <f t="shared" si="1233"/>
        <v>1</v>
      </c>
      <c r="I4964">
        <f t="shared" si="1234"/>
        <v>0</v>
      </c>
      <c r="J4964">
        <f t="shared" si="1235"/>
        <v>1</v>
      </c>
      <c r="K4964">
        <f t="shared" si="1236"/>
        <v>0</v>
      </c>
      <c r="L4964">
        <f t="shared" si="1237"/>
        <v>0</v>
      </c>
      <c r="M4964">
        <f t="shared" si="1238"/>
        <v>1</v>
      </c>
      <c r="N4964">
        <f t="shared" si="1239"/>
        <v>0</v>
      </c>
      <c r="O4964">
        <f t="shared" si="1240"/>
        <v>0</v>
      </c>
      <c r="P4964">
        <v>18</v>
      </c>
      <c r="Q4964">
        <f t="shared" si="1241"/>
        <v>0</v>
      </c>
      <c r="R4964">
        <f t="shared" si="1242"/>
        <v>0</v>
      </c>
      <c r="S4964">
        <f t="shared" si="1243"/>
        <v>0</v>
      </c>
      <c r="T4964">
        <f t="shared" si="1244"/>
        <v>1</v>
      </c>
      <c r="U4964">
        <v>0</v>
      </c>
      <c r="V4964">
        <f t="shared" si="1245"/>
        <v>0.32690750700665788</v>
      </c>
      <c r="W4964">
        <f t="shared" si="1246"/>
        <v>0.58100673596074903</v>
      </c>
      <c r="X4964">
        <f t="shared" si="1247"/>
        <v>0.10686851813730808</v>
      </c>
      <c r="Y4964">
        <f t="shared" si="1248"/>
        <v>1</v>
      </c>
      <c r="Z4964" t="s">
        <v>4996</v>
      </c>
    </row>
    <row r="4965" spans="1:26" x14ac:dyDescent="0.25">
      <c r="A4965" t="s">
        <v>26</v>
      </c>
      <c r="B4965" t="s">
        <v>30</v>
      </c>
      <c r="C4965" t="s">
        <v>25</v>
      </c>
      <c r="D4965">
        <v>0</v>
      </c>
      <c r="F4965">
        <v>1</v>
      </c>
      <c r="G4965">
        <v>74.55</v>
      </c>
      <c r="H4965">
        <f t="shared" si="1233"/>
        <v>1</v>
      </c>
      <c r="I4965">
        <f t="shared" si="1234"/>
        <v>0</v>
      </c>
      <c r="J4965">
        <f t="shared" si="1235"/>
        <v>1</v>
      </c>
      <c r="K4965">
        <f t="shared" si="1236"/>
        <v>0</v>
      </c>
      <c r="L4965">
        <f t="shared" si="1237"/>
        <v>0</v>
      </c>
      <c r="M4965">
        <f t="shared" si="1238"/>
        <v>1</v>
      </c>
      <c r="N4965">
        <f t="shared" si="1239"/>
        <v>0</v>
      </c>
      <c r="O4965">
        <f t="shared" si="1240"/>
        <v>0</v>
      </c>
      <c r="P4965">
        <v>17</v>
      </c>
      <c r="Q4965">
        <f t="shared" si="1241"/>
        <v>0</v>
      </c>
      <c r="R4965">
        <f t="shared" si="1242"/>
        <v>1</v>
      </c>
      <c r="S4965">
        <f t="shared" si="1243"/>
        <v>0</v>
      </c>
      <c r="T4965">
        <f t="shared" si="1244"/>
        <v>0</v>
      </c>
      <c r="U4965">
        <v>0</v>
      </c>
      <c r="V4965">
        <f t="shared" si="1245"/>
        <v>0.37399098048127422</v>
      </c>
      <c r="W4965">
        <f t="shared" si="1246"/>
        <v>0.59242298686689199</v>
      </c>
      <c r="X4965">
        <f t="shared" si="1247"/>
        <v>0.13986925348134482</v>
      </c>
      <c r="Y4965">
        <f t="shared" si="1248"/>
        <v>1</v>
      </c>
      <c r="Z4965" t="s">
        <v>4997</v>
      </c>
    </row>
    <row r="4966" spans="1:26" x14ac:dyDescent="0.25">
      <c r="A4966" t="s">
        <v>45</v>
      </c>
      <c r="B4966" t="s">
        <v>27</v>
      </c>
      <c r="C4966" t="s">
        <v>25</v>
      </c>
      <c r="D4966">
        <v>0</v>
      </c>
      <c r="F4966">
        <v>1</v>
      </c>
      <c r="G4966">
        <v>73.599999999999994</v>
      </c>
      <c r="H4966">
        <f t="shared" si="1233"/>
        <v>1</v>
      </c>
      <c r="I4966">
        <f t="shared" si="1234"/>
        <v>0</v>
      </c>
      <c r="J4966">
        <f t="shared" si="1235"/>
        <v>1</v>
      </c>
      <c r="K4966">
        <f t="shared" si="1236"/>
        <v>0</v>
      </c>
      <c r="L4966">
        <f t="shared" si="1237"/>
        <v>0</v>
      </c>
      <c r="M4966">
        <f t="shared" si="1238"/>
        <v>0</v>
      </c>
      <c r="N4966">
        <f t="shared" si="1239"/>
        <v>0</v>
      </c>
      <c r="O4966">
        <f t="shared" si="1240"/>
        <v>1</v>
      </c>
      <c r="P4966">
        <v>47</v>
      </c>
      <c r="Q4966">
        <f t="shared" si="1241"/>
        <v>1</v>
      </c>
      <c r="R4966">
        <f t="shared" si="1242"/>
        <v>0</v>
      </c>
      <c r="S4966">
        <f t="shared" si="1243"/>
        <v>0</v>
      </c>
      <c r="T4966">
        <f t="shared" si="1244"/>
        <v>0</v>
      </c>
      <c r="U4966">
        <v>0</v>
      </c>
      <c r="V4966">
        <f t="shared" si="1245"/>
        <v>0.18275248625256224</v>
      </c>
      <c r="W4966">
        <f t="shared" si="1246"/>
        <v>0.54556138537467436</v>
      </c>
      <c r="X4966">
        <f t="shared" si="1247"/>
        <v>3.3398471231492949E-2</v>
      </c>
      <c r="Y4966">
        <f t="shared" si="1248"/>
        <v>0</v>
      </c>
      <c r="Z4966" t="s">
        <v>4998</v>
      </c>
    </row>
    <row r="4967" spans="1:26" x14ac:dyDescent="0.25">
      <c r="A4967" t="s">
        <v>26</v>
      </c>
      <c r="B4967" t="s">
        <v>33</v>
      </c>
      <c r="C4967" t="s">
        <v>35</v>
      </c>
      <c r="D4967">
        <v>0</v>
      </c>
      <c r="F4967">
        <v>1</v>
      </c>
      <c r="G4967">
        <v>74.95</v>
      </c>
      <c r="H4967">
        <f t="shared" si="1233"/>
        <v>1</v>
      </c>
      <c r="I4967">
        <f t="shared" si="1234"/>
        <v>0</v>
      </c>
      <c r="J4967">
        <f t="shared" si="1235"/>
        <v>0</v>
      </c>
      <c r="K4967">
        <f t="shared" si="1236"/>
        <v>1</v>
      </c>
      <c r="L4967">
        <f t="shared" si="1237"/>
        <v>0</v>
      </c>
      <c r="M4967">
        <f t="shared" si="1238"/>
        <v>1</v>
      </c>
      <c r="N4967">
        <f t="shared" si="1239"/>
        <v>0</v>
      </c>
      <c r="O4967">
        <f t="shared" si="1240"/>
        <v>0</v>
      </c>
      <c r="P4967">
        <v>26</v>
      </c>
      <c r="Q4967">
        <f t="shared" si="1241"/>
        <v>0</v>
      </c>
      <c r="R4967">
        <f t="shared" si="1242"/>
        <v>0</v>
      </c>
      <c r="S4967">
        <f t="shared" si="1243"/>
        <v>0</v>
      </c>
      <c r="T4967">
        <f t="shared" si="1244"/>
        <v>1</v>
      </c>
      <c r="U4967">
        <v>1</v>
      </c>
      <c r="V4967">
        <f t="shared" si="1245"/>
        <v>0.37461460264650093</v>
      </c>
      <c r="W4967">
        <f t="shared" si="1246"/>
        <v>0.59257355673908263</v>
      </c>
      <c r="X4967">
        <f t="shared" si="1247"/>
        <v>0.39110689522299391</v>
      </c>
      <c r="Y4967">
        <f t="shared" si="1248"/>
        <v>1</v>
      </c>
      <c r="Z4967" t="s">
        <v>4999</v>
      </c>
    </row>
    <row r="4968" spans="1:26" x14ac:dyDescent="0.25">
      <c r="A4968" t="s">
        <v>26</v>
      </c>
      <c r="B4968" t="s">
        <v>27</v>
      </c>
      <c r="C4968" t="s">
        <v>25</v>
      </c>
      <c r="D4968">
        <v>0</v>
      </c>
      <c r="F4968">
        <v>1</v>
      </c>
      <c r="G4968">
        <v>47.95</v>
      </c>
      <c r="H4968">
        <f t="shared" si="1233"/>
        <v>1</v>
      </c>
      <c r="I4968">
        <f t="shared" si="1234"/>
        <v>0</v>
      </c>
      <c r="J4968">
        <f t="shared" si="1235"/>
        <v>1</v>
      </c>
      <c r="K4968">
        <f t="shared" si="1236"/>
        <v>0</v>
      </c>
      <c r="L4968">
        <f t="shared" si="1237"/>
        <v>0</v>
      </c>
      <c r="M4968">
        <f t="shared" si="1238"/>
        <v>1</v>
      </c>
      <c r="N4968">
        <f t="shared" si="1239"/>
        <v>0</v>
      </c>
      <c r="O4968">
        <f t="shared" si="1240"/>
        <v>0</v>
      </c>
      <c r="P4968">
        <v>6</v>
      </c>
      <c r="Q4968">
        <f t="shared" si="1241"/>
        <v>1</v>
      </c>
      <c r="R4968">
        <f t="shared" si="1242"/>
        <v>0</v>
      </c>
      <c r="S4968">
        <f t="shared" si="1243"/>
        <v>0</v>
      </c>
      <c r="T4968">
        <f t="shared" si="1244"/>
        <v>0</v>
      </c>
      <c r="U4968">
        <v>1</v>
      </c>
      <c r="V4968">
        <f t="shared" si="1245"/>
        <v>0.46928845023124954</v>
      </c>
      <c r="W4968">
        <f t="shared" si="1246"/>
        <v>0.61521532828262504</v>
      </c>
      <c r="X4968">
        <f t="shared" si="1247"/>
        <v>0.28165474905794891</v>
      </c>
      <c r="Y4968">
        <f t="shared" si="1248"/>
        <v>1</v>
      </c>
      <c r="Z4968" t="s">
        <v>5000</v>
      </c>
    </row>
    <row r="4969" spans="1:26" x14ac:dyDescent="0.25">
      <c r="A4969" t="s">
        <v>26</v>
      </c>
      <c r="B4969" t="s">
        <v>38</v>
      </c>
      <c r="C4969" t="s">
        <v>25</v>
      </c>
      <c r="D4969">
        <v>0</v>
      </c>
      <c r="F4969">
        <v>1</v>
      </c>
      <c r="G4969">
        <v>50.1</v>
      </c>
      <c r="H4969">
        <f t="shared" si="1233"/>
        <v>1</v>
      </c>
      <c r="I4969">
        <f t="shared" si="1234"/>
        <v>0</v>
      </c>
      <c r="J4969">
        <f t="shared" si="1235"/>
        <v>1</v>
      </c>
      <c r="K4969">
        <f t="shared" si="1236"/>
        <v>0</v>
      </c>
      <c r="L4969">
        <f t="shared" si="1237"/>
        <v>0</v>
      </c>
      <c r="M4969">
        <f t="shared" si="1238"/>
        <v>1</v>
      </c>
      <c r="N4969">
        <f t="shared" si="1239"/>
        <v>0</v>
      </c>
      <c r="O4969">
        <f t="shared" si="1240"/>
        <v>0</v>
      </c>
      <c r="P4969">
        <v>19</v>
      </c>
      <c r="Q4969">
        <f t="shared" si="1241"/>
        <v>0</v>
      </c>
      <c r="R4969">
        <f t="shared" si="1242"/>
        <v>0</v>
      </c>
      <c r="S4969">
        <f t="shared" si="1243"/>
        <v>1</v>
      </c>
      <c r="T4969">
        <f t="shared" si="1244"/>
        <v>0</v>
      </c>
      <c r="U4969">
        <v>0</v>
      </c>
      <c r="V4969">
        <f t="shared" si="1245"/>
        <v>0.33587207563179178</v>
      </c>
      <c r="W4969">
        <f t="shared" si="1246"/>
        <v>0.58318745357906077</v>
      </c>
      <c r="X4969">
        <f t="shared" si="1247"/>
        <v>0.11281005118920806</v>
      </c>
      <c r="Y4969">
        <f t="shared" si="1248"/>
        <v>1</v>
      </c>
      <c r="Z4969" t="s">
        <v>5001</v>
      </c>
    </row>
    <row r="4970" spans="1:26" x14ac:dyDescent="0.25">
      <c r="A4970" t="s">
        <v>26</v>
      </c>
      <c r="B4970" t="s">
        <v>27</v>
      </c>
      <c r="C4970" t="s">
        <v>25</v>
      </c>
      <c r="D4970">
        <v>0</v>
      </c>
      <c r="F4970">
        <v>1</v>
      </c>
      <c r="G4970">
        <v>63.6</v>
      </c>
      <c r="H4970">
        <f t="shared" si="1233"/>
        <v>1</v>
      </c>
      <c r="I4970">
        <f t="shared" si="1234"/>
        <v>0</v>
      </c>
      <c r="J4970">
        <f t="shared" si="1235"/>
        <v>1</v>
      </c>
      <c r="K4970">
        <f t="shared" si="1236"/>
        <v>0</v>
      </c>
      <c r="L4970">
        <f t="shared" si="1237"/>
        <v>0</v>
      </c>
      <c r="M4970">
        <f t="shared" si="1238"/>
        <v>1</v>
      </c>
      <c r="N4970">
        <f t="shared" si="1239"/>
        <v>0</v>
      </c>
      <c r="O4970">
        <f t="shared" si="1240"/>
        <v>0</v>
      </c>
      <c r="P4970">
        <v>3</v>
      </c>
      <c r="Q4970">
        <f t="shared" si="1241"/>
        <v>1</v>
      </c>
      <c r="R4970">
        <f t="shared" si="1242"/>
        <v>0</v>
      </c>
      <c r="S4970">
        <f t="shared" si="1243"/>
        <v>0</v>
      </c>
      <c r="T4970">
        <f t="shared" si="1244"/>
        <v>0</v>
      </c>
      <c r="U4970">
        <v>1</v>
      </c>
      <c r="V4970">
        <f t="shared" si="1245"/>
        <v>0.50737911655004697</v>
      </c>
      <c r="W4970">
        <f t="shared" si="1246"/>
        <v>0.62419187752120309</v>
      </c>
      <c r="X4970">
        <f t="shared" si="1247"/>
        <v>0.24267533481101219</v>
      </c>
      <c r="Y4970">
        <f t="shared" si="1248"/>
        <v>1</v>
      </c>
      <c r="Z4970" t="s">
        <v>5002</v>
      </c>
    </row>
    <row r="4971" spans="1:26" x14ac:dyDescent="0.25">
      <c r="A4971" t="s">
        <v>45</v>
      </c>
      <c r="B4971" t="s">
        <v>27</v>
      </c>
      <c r="C4971" t="s">
        <v>25</v>
      </c>
      <c r="D4971">
        <v>1</v>
      </c>
      <c r="F4971">
        <v>1</v>
      </c>
      <c r="G4971">
        <v>53</v>
      </c>
      <c r="H4971">
        <f t="shared" si="1233"/>
        <v>0</v>
      </c>
      <c r="I4971">
        <f t="shared" si="1234"/>
        <v>1</v>
      </c>
      <c r="J4971">
        <f t="shared" si="1235"/>
        <v>1</v>
      </c>
      <c r="K4971">
        <f t="shared" si="1236"/>
        <v>0</v>
      </c>
      <c r="L4971">
        <f t="shared" si="1237"/>
        <v>0</v>
      </c>
      <c r="M4971">
        <f t="shared" si="1238"/>
        <v>0</v>
      </c>
      <c r="N4971">
        <f t="shared" si="1239"/>
        <v>0</v>
      </c>
      <c r="O4971">
        <f t="shared" si="1240"/>
        <v>1</v>
      </c>
      <c r="P4971">
        <v>68</v>
      </c>
      <c r="Q4971">
        <f t="shared" si="1241"/>
        <v>1</v>
      </c>
      <c r="R4971">
        <f t="shared" si="1242"/>
        <v>0</v>
      </c>
      <c r="S4971">
        <f t="shared" si="1243"/>
        <v>0</v>
      </c>
      <c r="T4971">
        <f t="shared" si="1244"/>
        <v>0</v>
      </c>
      <c r="U4971">
        <v>0</v>
      </c>
      <c r="V4971">
        <f t="shared" si="1245"/>
        <v>0.14577277548263118</v>
      </c>
      <c r="W4971">
        <f t="shared" si="1246"/>
        <v>0.53637879679138001</v>
      </c>
      <c r="X4971">
        <f t="shared" si="1247"/>
        <v>2.1249702071909599E-2</v>
      </c>
      <c r="Y4971">
        <f t="shared" si="1248"/>
        <v>0</v>
      </c>
      <c r="Z4971" t="s">
        <v>5003</v>
      </c>
    </row>
    <row r="4972" spans="1:26" x14ac:dyDescent="0.25">
      <c r="A4972" t="s">
        <v>26</v>
      </c>
      <c r="B4972" t="s">
        <v>33</v>
      </c>
      <c r="C4972" t="s">
        <v>23</v>
      </c>
      <c r="D4972">
        <v>0</v>
      </c>
      <c r="F4972">
        <v>1</v>
      </c>
      <c r="G4972">
        <v>19.850000000000001</v>
      </c>
      <c r="H4972">
        <f t="shared" si="1233"/>
        <v>1</v>
      </c>
      <c r="I4972">
        <f t="shared" si="1234"/>
        <v>0</v>
      </c>
      <c r="J4972">
        <f t="shared" si="1235"/>
        <v>0</v>
      </c>
      <c r="K4972">
        <f t="shared" si="1236"/>
        <v>0</v>
      </c>
      <c r="L4972">
        <f t="shared" si="1237"/>
        <v>1</v>
      </c>
      <c r="M4972">
        <f t="shared" si="1238"/>
        <v>1</v>
      </c>
      <c r="N4972">
        <f t="shared" si="1239"/>
        <v>0</v>
      </c>
      <c r="O4972">
        <f t="shared" si="1240"/>
        <v>0</v>
      </c>
      <c r="P4972">
        <v>2</v>
      </c>
      <c r="Q4972">
        <f t="shared" si="1241"/>
        <v>0</v>
      </c>
      <c r="R4972">
        <f t="shared" si="1242"/>
        <v>0</v>
      </c>
      <c r="S4972">
        <f t="shared" si="1243"/>
        <v>0</v>
      </c>
      <c r="T4972">
        <f t="shared" si="1244"/>
        <v>1</v>
      </c>
      <c r="U4972">
        <v>0</v>
      </c>
      <c r="V4972">
        <f t="shared" si="1245"/>
        <v>0.25998244019967331</v>
      </c>
      <c r="W4972">
        <f t="shared" si="1246"/>
        <v>0.56463197521026387</v>
      </c>
      <c r="X4972">
        <f t="shared" si="1247"/>
        <v>6.7590869212176705E-2</v>
      </c>
      <c r="Y4972">
        <f t="shared" si="1248"/>
        <v>0</v>
      </c>
      <c r="Z4972" t="s">
        <v>5004</v>
      </c>
    </row>
    <row r="4973" spans="1:26" x14ac:dyDescent="0.25">
      <c r="A4973" t="s">
        <v>29</v>
      </c>
      <c r="B4973" t="s">
        <v>38</v>
      </c>
      <c r="C4973" t="s">
        <v>25</v>
      </c>
      <c r="D4973">
        <v>0</v>
      </c>
      <c r="F4973">
        <v>1</v>
      </c>
      <c r="G4973">
        <v>24.35</v>
      </c>
      <c r="H4973">
        <f t="shared" si="1233"/>
        <v>1</v>
      </c>
      <c r="I4973">
        <f t="shared" si="1234"/>
        <v>0</v>
      </c>
      <c r="J4973">
        <f t="shared" si="1235"/>
        <v>1</v>
      </c>
      <c r="K4973">
        <f t="shared" si="1236"/>
        <v>0</v>
      </c>
      <c r="L4973">
        <f t="shared" si="1237"/>
        <v>0</v>
      </c>
      <c r="M4973">
        <f t="shared" si="1238"/>
        <v>0</v>
      </c>
      <c r="N4973">
        <f t="shared" si="1239"/>
        <v>1</v>
      </c>
      <c r="O4973">
        <f t="shared" si="1240"/>
        <v>0</v>
      </c>
      <c r="P4973">
        <v>7</v>
      </c>
      <c r="Q4973">
        <f t="shared" si="1241"/>
        <v>0</v>
      </c>
      <c r="R4973">
        <f t="shared" si="1242"/>
        <v>0</v>
      </c>
      <c r="S4973">
        <f t="shared" si="1243"/>
        <v>1</v>
      </c>
      <c r="T4973">
        <f t="shared" si="1244"/>
        <v>0</v>
      </c>
      <c r="U4973">
        <v>0</v>
      </c>
      <c r="V4973">
        <f t="shared" si="1245"/>
        <v>2.4271550203873185E-2</v>
      </c>
      <c r="W4973">
        <f t="shared" si="1246"/>
        <v>0.5060675896816822</v>
      </c>
      <c r="X4973">
        <f t="shared" si="1247"/>
        <v>5.891081492991365E-4</v>
      </c>
      <c r="Y4973">
        <f t="shared" si="1248"/>
        <v>0</v>
      </c>
      <c r="Z4973" t="s">
        <v>5005</v>
      </c>
    </row>
    <row r="4974" spans="1:26" x14ac:dyDescent="0.25">
      <c r="A4974" t="s">
        <v>26</v>
      </c>
      <c r="B4974" t="s">
        <v>30</v>
      </c>
      <c r="C4974" t="s">
        <v>23</v>
      </c>
      <c r="D4974">
        <v>0</v>
      </c>
      <c r="F4974">
        <v>1</v>
      </c>
      <c r="G4974">
        <v>19.55</v>
      </c>
      <c r="H4974">
        <f t="shared" si="1233"/>
        <v>1</v>
      </c>
      <c r="I4974">
        <f t="shared" si="1234"/>
        <v>0</v>
      </c>
      <c r="J4974">
        <f t="shared" si="1235"/>
        <v>0</v>
      </c>
      <c r="K4974">
        <f t="shared" si="1236"/>
        <v>0</v>
      </c>
      <c r="L4974">
        <f t="shared" si="1237"/>
        <v>1</v>
      </c>
      <c r="M4974">
        <f t="shared" si="1238"/>
        <v>1</v>
      </c>
      <c r="N4974">
        <f t="shared" si="1239"/>
        <v>0</v>
      </c>
      <c r="O4974">
        <f t="shared" si="1240"/>
        <v>0</v>
      </c>
      <c r="P4974">
        <v>18</v>
      </c>
      <c r="Q4974">
        <f t="shared" si="1241"/>
        <v>0</v>
      </c>
      <c r="R4974">
        <f t="shared" si="1242"/>
        <v>1</v>
      </c>
      <c r="S4974">
        <f t="shared" si="1243"/>
        <v>0</v>
      </c>
      <c r="T4974">
        <f t="shared" si="1244"/>
        <v>0</v>
      </c>
      <c r="U4974">
        <v>0</v>
      </c>
      <c r="V4974">
        <f t="shared" si="1245"/>
        <v>0.25951472357575328</v>
      </c>
      <c r="W4974">
        <f t="shared" si="1246"/>
        <v>0.56451699636964692</v>
      </c>
      <c r="X4974">
        <f t="shared" si="1247"/>
        <v>6.7347891752599642E-2</v>
      </c>
      <c r="Y4974">
        <f t="shared" si="1248"/>
        <v>0</v>
      </c>
      <c r="Z4974" t="s">
        <v>5006</v>
      </c>
    </row>
    <row r="4975" spans="1:26" x14ac:dyDescent="0.25">
      <c r="A4975" t="s">
        <v>45</v>
      </c>
      <c r="B4975" t="s">
        <v>38</v>
      </c>
      <c r="C4975" t="s">
        <v>23</v>
      </c>
      <c r="D4975">
        <v>0</v>
      </c>
      <c r="F4975">
        <v>1</v>
      </c>
      <c r="G4975">
        <v>25.05</v>
      </c>
      <c r="H4975">
        <f t="shared" si="1233"/>
        <v>1</v>
      </c>
      <c r="I4975">
        <f t="shared" si="1234"/>
        <v>0</v>
      </c>
      <c r="J4975">
        <f t="shared" si="1235"/>
        <v>0</v>
      </c>
      <c r="K4975">
        <f t="shared" si="1236"/>
        <v>0</v>
      </c>
      <c r="L4975">
        <f t="shared" si="1237"/>
        <v>1</v>
      </c>
      <c r="M4975">
        <f t="shared" si="1238"/>
        <v>0</v>
      </c>
      <c r="N4975">
        <f t="shared" si="1239"/>
        <v>0</v>
      </c>
      <c r="O4975">
        <f t="shared" si="1240"/>
        <v>1</v>
      </c>
      <c r="P4975">
        <v>71</v>
      </c>
      <c r="Q4975">
        <f t="shared" si="1241"/>
        <v>0</v>
      </c>
      <c r="R4975">
        <f t="shared" si="1242"/>
        <v>0</v>
      </c>
      <c r="S4975">
        <f t="shared" si="1243"/>
        <v>1</v>
      </c>
      <c r="T4975">
        <f t="shared" si="1244"/>
        <v>0</v>
      </c>
      <c r="U4975">
        <v>0</v>
      </c>
      <c r="V4975">
        <f t="shared" si="1245"/>
        <v>-4.4744757871926694E-2</v>
      </c>
      <c r="W4975">
        <f t="shared" si="1246"/>
        <v>0.48881567647474206</v>
      </c>
      <c r="X4975">
        <f t="shared" si="1247"/>
        <v>2.0020933570173457E-3</v>
      </c>
      <c r="Y4975">
        <f t="shared" si="1248"/>
        <v>0</v>
      </c>
      <c r="Z4975" t="s">
        <v>5007</v>
      </c>
    </row>
    <row r="4976" spans="1:26" x14ac:dyDescent="0.25">
      <c r="A4976" t="s">
        <v>26</v>
      </c>
      <c r="B4976" t="s">
        <v>38</v>
      </c>
      <c r="C4976" t="s">
        <v>35</v>
      </c>
      <c r="D4976">
        <v>1</v>
      </c>
      <c r="F4976">
        <v>1</v>
      </c>
      <c r="G4976">
        <v>93.8</v>
      </c>
      <c r="H4976">
        <f t="shared" si="1233"/>
        <v>0</v>
      </c>
      <c r="I4976">
        <f t="shared" si="1234"/>
        <v>1</v>
      </c>
      <c r="J4976">
        <f t="shared" si="1235"/>
        <v>0</v>
      </c>
      <c r="K4976">
        <f t="shared" si="1236"/>
        <v>1</v>
      </c>
      <c r="L4976">
        <f t="shared" si="1237"/>
        <v>0</v>
      </c>
      <c r="M4976">
        <f t="shared" si="1238"/>
        <v>1</v>
      </c>
      <c r="N4976">
        <f t="shared" si="1239"/>
        <v>0</v>
      </c>
      <c r="O4976">
        <f t="shared" si="1240"/>
        <v>0</v>
      </c>
      <c r="P4976">
        <v>13</v>
      </c>
      <c r="Q4976">
        <f t="shared" si="1241"/>
        <v>0</v>
      </c>
      <c r="R4976">
        <f t="shared" si="1242"/>
        <v>0</v>
      </c>
      <c r="S4976">
        <f t="shared" si="1243"/>
        <v>1</v>
      </c>
      <c r="T4976">
        <f t="shared" si="1244"/>
        <v>0</v>
      </c>
      <c r="U4976">
        <v>0</v>
      </c>
      <c r="V4976">
        <f t="shared" si="1245"/>
        <v>0.40400279718280946</v>
      </c>
      <c r="W4976">
        <f t="shared" si="1246"/>
        <v>0.59964899411248829</v>
      </c>
      <c r="X4976">
        <f t="shared" si="1247"/>
        <v>0.16321826013153429</v>
      </c>
      <c r="Y4976">
        <f t="shared" si="1248"/>
        <v>1</v>
      </c>
      <c r="Z4976" t="s">
        <v>5008</v>
      </c>
    </row>
    <row r="4977" spans="1:26" x14ac:dyDescent="0.25">
      <c r="A4977" t="s">
        <v>26</v>
      </c>
      <c r="B4977" t="s">
        <v>30</v>
      </c>
      <c r="C4977" t="s">
        <v>25</v>
      </c>
      <c r="D4977">
        <v>0</v>
      </c>
      <c r="F4977">
        <v>1</v>
      </c>
      <c r="G4977">
        <v>36.85</v>
      </c>
      <c r="H4977">
        <f t="shared" si="1233"/>
        <v>1</v>
      </c>
      <c r="I4977">
        <f t="shared" si="1234"/>
        <v>0</v>
      </c>
      <c r="J4977">
        <f t="shared" si="1235"/>
        <v>1</v>
      </c>
      <c r="K4977">
        <f t="shared" si="1236"/>
        <v>0</v>
      </c>
      <c r="L4977">
        <f t="shared" si="1237"/>
        <v>0</v>
      </c>
      <c r="M4977">
        <f t="shared" si="1238"/>
        <v>1</v>
      </c>
      <c r="N4977">
        <f t="shared" si="1239"/>
        <v>0</v>
      </c>
      <c r="O4977">
        <f t="shared" si="1240"/>
        <v>0</v>
      </c>
      <c r="P4977">
        <v>3</v>
      </c>
      <c r="Q4977">
        <f t="shared" si="1241"/>
        <v>0</v>
      </c>
      <c r="R4977">
        <f t="shared" si="1242"/>
        <v>1</v>
      </c>
      <c r="S4977">
        <f t="shared" si="1243"/>
        <v>0</v>
      </c>
      <c r="T4977">
        <f t="shared" si="1244"/>
        <v>0</v>
      </c>
      <c r="U4977">
        <v>1</v>
      </c>
      <c r="V4977">
        <f t="shared" si="1245"/>
        <v>0.32007776066941285</v>
      </c>
      <c r="W4977">
        <f t="shared" si="1246"/>
        <v>0.57934320290286334</v>
      </c>
      <c r="X4977">
        <f t="shared" si="1247"/>
        <v>0.46229425153632026</v>
      </c>
      <c r="Y4977">
        <f t="shared" si="1248"/>
        <v>0</v>
      </c>
      <c r="Z4977" t="s">
        <v>5009</v>
      </c>
    </row>
    <row r="4978" spans="1:26" x14ac:dyDescent="0.25">
      <c r="A4978" t="s">
        <v>45</v>
      </c>
      <c r="B4978" t="s">
        <v>33</v>
      </c>
      <c r="C4978" t="s">
        <v>35</v>
      </c>
      <c r="D4978">
        <v>0</v>
      </c>
      <c r="F4978">
        <v>1</v>
      </c>
      <c r="G4978">
        <v>103.75</v>
      </c>
      <c r="H4978">
        <f t="shared" si="1233"/>
        <v>1</v>
      </c>
      <c r="I4978">
        <f t="shared" si="1234"/>
        <v>0</v>
      </c>
      <c r="J4978">
        <f t="shared" si="1235"/>
        <v>0</v>
      </c>
      <c r="K4978">
        <f t="shared" si="1236"/>
        <v>1</v>
      </c>
      <c r="L4978">
        <f t="shared" si="1237"/>
        <v>0</v>
      </c>
      <c r="M4978">
        <f t="shared" si="1238"/>
        <v>0</v>
      </c>
      <c r="N4978">
        <f t="shared" si="1239"/>
        <v>0</v>
      </c>
      <c r="O4978">
        <f t="shared" si="1240"/>
        <v>1</v>
      </c>
      <c r="P4978">
        <v>72</v>
      </c>
      <c r="Q4978">
        <f t="shared" si="1241"/>
        <v>0</v>
      </c>
      <c r="R4978">
        <f t="shared" si="1242"/>
        <v>0</v>
      </c>
      <c r="S4978">
        <f t="shared" si="1243"/>
        <v>0</v>
      </c>
      <c r="T4978">
        <f t="shared" si="1244"/>
        <v>1</v>
      </c>
      <c r="U4978">
        <v>0</v>
      </c>
      <c r="V4978">
        <f t="shared" si="1245"/>
        <v>8.8126493958218283E-2</v>
      </c>
      <c r="W4978">
        <f t="shared" si="1246"/>
        <v>0.5220173759100647</v>
      </c>
      <c r="X4978">
        <f t="shared" si="1247"/>
        <v>7.7662789373678836E-3</v>
      </c>
      <c r="Y4978">
        <f t="shared" si="1248"/>
        <v>0</v>
      </c>
      <c r="Z4978" t="s">
        <v>5010</v>
      </c>
    </row>
    <row r="4979" spans="1:26" x14ac:dyDescent="0.25">
      <c r="A4979" t="s">
        <v>45</v>
      </c>
      <c r="B4979" t="s">
        <v>38</v>
      </c>
      <c r="C4979" t="s">
        <v>25</v>
      </c>
      <c r="D4979">
        <v>0</v>
      </c>
      <c r="F4979">
        <v>1</v>
      </c>
      <c r="G4979">
        <v>56.75</v>
      </c>
      <c r="H4979">
        <f t="shared" si="1233"/>
        <v>1</v>
      </c>
      <c r="I4979">
        <f t="shared" si="1234"/>
        <v>0</v>
      </c>
      <c r="J4979">
        <f t="shared" si="1235"/>
        <v>1</v>
      </c>
      <c r="K4979">
        <f t="shared" si="1236"/>
        <v>0</v>
      </c>
      <c r="L4979">
        <f t="shared" si="1237"/>
        <v>0</v>
      </c>
      <c r="M4979">
        <f t="shared" si="1238"/>
        <v>0</v>
      </c>
      <c r="N4979">
        <f t="shared" si="1239"/>
        <v>0</v>
      </c>
      <c r="O4979">
        <f t="shared" si="1240"/>
        <v>1</v>
      </c>
      <c r="P4979">
        <v>66</v>
      </c>
      <c r="Q4979">
        <f t="shared" si="1241"/>
        <v>0</v>
      </c>
      <c r="R4979">
        <f t="shared" si="1242"/>
        <v>0</v>
      </c>
      <c r="S4979">
        <f t="shared" si="1243"/>
        <v>1</v>
      </c>
      <c r="T4979">
        <f t="shared" si="1244"/>
        <v>0</v>
      </c>
      <c r="U4979">
        <v>0</v>
      </c>
      <c r="V4979">
        <f t="shared" si="1245"/>
        <v>1.4850889544080259E-2</v>
      </c>
      <c r="W4979">
        <f t="shared" si="1246"/>
        <v>0.50371265415111555</v>
      </c>
      <c r="X4979">
        <f t="shared" si="1247"/>
        <v>2.2054892025047236E-4</v>
      </c>
      <c r="Y4979">
        <f t="shared" si="1248"/>
        <v>0</v>
      </c>
      <c r="Z4979" t="s">
        <v>5011</v>
      </c>
    </row>
    <row r="4980" spans="1:26" x14ac:dyDescent="0.25">
      <c r="A4980" t="s">
        <v>29</v>
      </c>
      <c r="B4980" t="s">
        <v>38</v>
      </c>
      <c r="C4980" t="s">
        <v>23</v>
      </c>
      <c r="D4980">
        <v>0</v>
      </c>
      <c r="F4980">
        <v>1</v>
      </c>
      <c r="G4980">
        <v>20.8</v>
      </c>
      <c r="H4980">
        <f t="shared" si="1233"/>
        <v>1</v>
      </c>
      <c r="I4980">
        <f t="shared" si="1234"/>
        <v>0</v>
      </c>
      <c r="J4980">
        <f t="shared" si="1235"/>
        <v>0</v>
      </c>
      <c r="K4980">
        <f t="shared" si="1236"/>
        <v>0</v>
      </c>
      <c r="L4980">
        <f t="shared" si="1237"/>
        <v>1</v>
      </c>
      <c r="M4980">
        <f t="shared" si="1238"/>
        <v>0</v>
      </c>
      <c r="N4980">
        <f t="shared" si="1239"/>
        <v>1</v>
      </c>
      <c r="O4980">
        <f t="shared" si="1240"/>
        <v>0</v>
      </c>
      <c r="P4980">
        <v>24</v>
      </c>
      <c r="Q4980">
        <f t="shared" si="1241"/>
        <v>0</v>
      </c>
      <c r="R4980">
        <f t="shared" si="1242"/>
        <v>0</v>
      </c>
      <c r="S4980">
        <f t="shared" si="1243"/>
        <v>1</v>
      </c>
      <c r="T4980">
        <f t="shared" si="1244"/>
        <v>0</v>
      </c>
      <c r="U4980">
        <v>0</v>
      </c>
      <c r="V4980">
        <f t="shared" si="1245"/>
        <v>-9.9913056993625841E-3</v>
      </c>
      <c r="W4980">
        <f t="shared" si="1246"/>
        <v>0.49750219435399318</v>
      </c>
      <c r="X4980">
        <f t="shared" si="1247"/>
        <v>9.9826189578115253E-5</v>
      </c>
      <c r="Y4980">
        <f t="shared" si="1248"/>
        <v>0</v>
      </c>
      <c r="Z4980" t="s">
        <v>5012</v>
      </c>
    </row>
    <row r="4981" spans="1:26" x14ac:dyDescent="0.25">
      <c r="A4981" t="s">
        <v>26</v>
      </c>
      <c r="B4981" t="s">
        <v>27</v>
      </c>
      <c r="C4981" t="s">
        <v>25</v>
      </c>
      <c r="D4981">
        <v>0</v>
      </c>
      <c r="F4981">
        <v>1</v>
      </c>
      <c r="G4981">
        <v>44.1</v>
      </c>
      <c r="H4981">
        <f t="shared" si="1233"/>
        <v>1</v>
      </c>
      <c r="I4981">
        <f t="shared" si="1234"/>
        <v>0</v>
      </c>
      <c r="J4981">
        <f t="shared" si="1235"/>
        <v>1</v>
      </c>
      <c r="K4981">
        <f t="shared" si="1236"/>
        <v>0</v>
      </c>
      <c r="L4981">
        <f t="shared" si="1237"/>
        <v>0</v>
      </c>
      <c r="M4981">
        <f t="shared" si="1238"/>
        <v>1</v>
      </c>
      <c r="N4981">
        <f t="shared" si="1239"/>
        <v>0</v>
      </c>
      <c r="O4981">
        <f t="shared" si="1240"/>
        <v>0</v>
      </c>
      <c r="P4981">
        <v>1</v>
      </c>
      <c r="Q4981">
        <f t="shared" si="1241"/>
        <v>1</v>
      </c>
      <c r="R4981">
        <f t="shared" si="1242"/>
        <v>0</v>
      </c>
      <c r="S4981">
        <f t="shared" si="1243"/>
        <v>0</v>
      </c>
      <c r="T4981">
        <f t="shared" si="1244"/>
        <v>0</v>
      </c>
      <c r="U4981">
        <v>1</v>
      </c>
      <c r="V4981">
        <f t="shared" si="1245"/>
        <v>0.46328608689094242</v>
      </c>
      <c r="W4981">
        <f t="shared" si="1246"/>
        <v>0.61379343719107404</v>
      </c>
      <c r="X4981">
        <f t="shared" si="1247"/>
        <v>0.28806182452483703</v>
      </c>
      <c r="Y4981">
        <f t="shared" si="1248"/>
        <v>1</v>
      </c>
      <c r="Z4981" t="s">
        <v>5013</v>
      </c>
    </row>
    <row r="4982" spans="1:26" x14ac:dyDescent="0.25">
      <c r="A4982" t="s">
        <v>45</v>
      </c>
      <c r="B4982" t="s">
        <v>30</v>
      </c>
      <c r="C4982" t="s">
        <v>23</v>
      </c>
      <c r="D4982">
        <v>0</v>
      </c>
      <c r="F4982">
        <v>1</v>
      </c>
      <c r="G4982">
        <v>24.45</v>
      </c>
      <c r="H4982">
        <f t="shared" si="1233"/>
        <v>1</v>
      </c>
      <c r="I4982">
        <f t="shared" si="1234"/>
        <v>0</v>
      </c>
      <c r="J4982">
        <f t="shared" si="1235"/>
        <v>0</v>
      </c>
      <c r="K4982">
        <f t="shared" si="1236"/>
        <v>0</v>
      </c>
      <c r="L4982">
        <f t="shared" si="1237"/>
        <v>1</v>
      </c>
      <c r="M4982">
        <f t="shared" si="1238"/>
        <v>0</v>
      </c>
      <c r="N4982">
        <f t="shared" si="1239"/>
        <v>0</v>
      </c>
      <c r="O4982">
        <f t="shared" si="1240"/>
        <v>1</v>
      </c>
      <c r="P4982">
        <v>56</v>
      </c>
      <c r="Q4982">
        <f t="shared" si="1241"/>
        <v>0</v>
      </c>
      <c r="R4982">
        <f t="shared" si="1242"/>
        <v>1</v>
      </c>
      <c r="S4982">
        <f t="shared" si="1243"/>
        <v>0</v>
      </c>
      <c r="T4982">
        <f t="shared" si="1244"/>
        <v>0</v>
      </c>
      <c r="U4982">
        <v>0</v>
      </c>
      <c r="V4982">
        <f t="shared" si="1245"/>
        <v>-5.054336038052247E-2</v>
      </c>
      <c r="W4982">
        <f t="shared" si="1246"/>
        <v>0.4873668492105479</v>
      </c>
      <c r="X4982">
        <f t="shared" si="1247"/>
        <v>2.5546312785553684E-3</v>
      </c>
      <c r="Y4982">
        <f t="shared" si="1248"/>
        <v>0</v>
      </c>
      <c r="Z4982" t="s">
        <v>5014</v>
      </c>
    </row>
    <row r="4983" spans="1:26" x14ac:dyDescent="0.25">
      <c r="A4983" t="s">
        <v>29</v>
      </c>
      <c r="B4983" t="s">
        <v>33</v>
      </c>
      <c r="C4983" t="s">
        <v>23</v>
      </c>
      <c r="D4983">
        <v>1</v>
      </c>
      <c r="F4983">
        <v>1</v>
      </c>
      <c r="G4983">
        <v>25.6</v>
      </c>
      <c r="H4983">
        <f t="shared" si="1233"/>
        <v>0</v>
      </c>
      <c r="I4983">
        <f t="shared" si="1234"/>
        <v>1</v>
      </c>
      <c r="J4983">
        <f t="shared" si="1235"/>
        <v>0</v>
      </c>
      <c r="K4983">
        <f t="shared" si="1236"/>
        <v>0</v>
      </c>
      <c r="L4983">
        <f t="shared" si="1237"/>
        <v>1</v>
      </c>
      <c r="M4983">
        <f t="shared" si="1238"/>
        <v>0</v>
      </c>
      <c r="N4983">
        <f t="shared" si="1239"/>
        <v>1</v>
      </c>
      <c r="O4983">
        <f t="shared" si="1240"/>
        <v>0</v>
      </c>
      <c r="P4983">
        <v>22</v>
      </c>
      <c r="Q4983">
        <f t="shared" si="1241"/>
        <v>0</v>
      </c>
      <c r="R4983">
        <f t="shared" si="1242"/>
        <v>0</v>
      </c>
      <c r="S4983">
        <f t="shared" si="1243"/>
        <v>0</v>
      </c>
      <c r="T4983">
        <f t="shared" si="1244"/>
        <v>1</v>
      </c>
      <c r="U4983">
        <v>0</v>
      </c>
      <c r="V4983">
        <f t="shared" si="1245"/>
        <v>-2.5078397166421011E-3</v>
      </c>
      <c r="W4983">
        <f t="shared" si="1246"/>
        <v>0.49937304039943214</v>
      </c>
      <c r="X4983">
        <f t="shared" si="1247"/>
        <v>6.2892600443675339E-6</v>
      </c>
      <c r="Y4983">
        <f t="shared" si="1248"/>
        <v>0</v>
      </c>
      <c r="Z4983" t="s">
        <v>5015</v>
      </c>
    </row>
    <row r="4984" spans="1:26" x14ac:dyDescent="0.25">
      <c r="A4984" t="s">
        <v>26</v>
      </c>
      <c r="B4984" t="s">
        <v>27</v>
      </c>
      <c r="C4984" t="s">
        <v>25</v>
      </c>
      <c r="D4984">
        <v>0</v>
      </c>
      <c r="F4984">
        <v>1</v>
      </c>
      <c r="G4984">
        <v>50.75</v>
      </c>
      <c r="H4984">
        <f t="shared" si="1233"/>
        <v>1</v>
      </c>
      <c r="I4984">
        <f t="shared" si="1234"/>
        <v>0</v>
      </c>
      <c r="J4984">
        <f t="shared" si="1235"/>
        <v>1</v>
      </c>
      <c r="K4984">
        <f t="shared" si="1236"/>
        <v>0</v>
      </c>
      <c r="L4984">
        <f t="shared" si="1237"/>
        <v>0</v>
      </c>
      <c r="M4984">
        <f t="shared" si="1238"/>
        <v>1</v>
      </c>
      <c r="N4984">
        <f t="shared" si="1239"/>
        <v>0</v>
      </c>
      <c r="O4984">
        <f t="shared" si="1240"/>
        <v>0</v>
      </c>
      <c r="P4984">
        <v>14</v>
      </c>
      <c r="Q4984">
        <f t="shared" si="1241"/>
        <v>1</v>
      </c>
      <c r="R4984">
        <f t="shared" si="1242"/>
        <v>0</v>
      </c>
      <c r="S4984">
        <f t="shared" si="1243"/>
        <v>0</v>
      </c>
      <c r="T4984">
        <f t="shared" si="1244"/>
        <v>0</v>
      </c>
      <c r="U4984">
        <v>1</v>
      </c>
      <c r="V4984">
        <f t="shared" si="1245"/>
        <v>0.49220842375289475</v>
      </c>
      <c r="W4984">
        <f t="shared" si="1246"/>
        <v>0.62062654237436443</v>
      </c>
      <c r="X4984">
        <f t="shared" si="1247"/>
        <v>0.25785228490751971</v>
      </c>
      <c r="Y4984">
        <f t="shared" si="1248"/>
        <v>1</v>
      </c>
      <c r="Z4984" t="s">
        <v>5016</v>
      </c>
    </row>
    <row r="4985" spans="1:26" x14ac:dyDescent="0.25">
      <c r="A4985" t="s">
        <v>29</v>
      </c>
      <c r="B4985" t="s">
        <v>38</v>
      </c>
      <c r="C4985" t="s">
        <v>35</v>
      </c>
      <c r="D4985">
        <v>1</v>
      </c>
      <c r="F4985">
        <v>1</v>
      </c>
      <c r="G4985">
        <v>104.4</v>
      </c>
      <c r="H4985">
        <f t="shared" si="1233"/>
        <v>0</v>
      </c>
      <c r="I4985">
        <f t="shared" si="1234"/>
        <v>1</v>
      </c>
      <c r="J4985">
        <f t="shared" si="1235"/>
        <v>0</v>
      </c>
      <c r="K4985">
        <f t="shared" si="1236"/>
        <v>1</v>
      </c>
      <c r="L4985">
        <f t="shared" si="1237"/>
        <v>0</v>
      </c>
      <c r="M4985">
        <f t="shared" si="1238"/>
        <v>0</v>
      </c>
      <c r="N4985">
        <f t="shared" si="1239"/>
        <v>1</v>
      </c>
      <c r="O4985">
        <f t="shared" si="1240"/>
        <v>0</v>
      </c>
      <c r="P4985">
        <v>61</v>
      </c>
      <c r="Q4985">
        <f t="shared" si="1241"/>
        <v>0</v>
      </c>
      <c r="R4985">
        <f t="shared" si="1242"/>
        <v>0</v>
      </c>
      <c r="S4985">
        <f t="shared" si="1243"/>
        <v>1</v>
      </c>
      <c r="T4985">
        <f t="shared" si="1244"/>
        <v>0</v>
      </c>
      <c r="U4985">
        <v>1</v>
      </c>
      <c r="V4985">
        <f t="shared" si="1245"/>
        <v>0.16276538512417044</v>
      </c>
      <c r="W4985">
        <f t="shared" si="1246"/>
        <v>0.54060174877671774</v>
      </c>
      <c r="X4985">
        <f t="shared" si="1247"/>
        <v>0.70096180034627875</v>
      </c>
      <c r="Y4985">
        <f t="shared" si="1248"/>
        <v>0</v>
      </c>
      <c r="Z4985" t="s">
        <v>5017</v>
      </c>
    </row>
    <row r="4986" spans="1:26" x14ac:dyDescent="0.25">
      <c r="A4986" t="s">
        <v>26</v>
      </c>
      <c r="B4986" t="s">
        <v>27</v>
      </c>
      <c r="C4986" t="s">
        <v>25</v>
      </c>
      <c r="D4986">
        <v>1</v>
      </c>
      <c r="F4986">
        <v>1</v>
      </c>
      <c r="G4986">
        <v>39.299999999999997</v>
      </c>
      <c r="H4986">
        <f t="shared" si="1233"/>
        <v>0</v>
      </c>
      <c r="I4986">
        <f t="shared" si="1234"/>
        <v>1</v>
      </c>
      <c r="J4986">
        <f t="shared" si="1235"/>
        <v>1</v>
      </c>
      <c r="K4986">
        <f t="shared" si="1236"/>
        <v>0</v>
      </c>
      <c r="L4986">
        <f t="shared" si="1237"/>
        <v>0</v>
      </c>
      <c r="M4986">
        <f t="shared" si="1238"/>
        <v>1</v>
      </c>
      <c r="N4986">
        <f t="shared" si="1239"/>
        <v>0</v>
      </c>
      <c r="O4986">
        <f t="shared" si="1240"/>
        <v>0</v>
      </c>
      <c r="P4986">
        <v>40</v>
      </c>
      <c r="Q4986">
        <f t="shared" si="1241"/>
        <v>1</v>
      </c>
      <c r="R4986">
        <f t="shared" si="1242"/>
        <v>0</v>
      </c>
      <c r="S4986">
        <f t="shared" si="1243"/>
        <v>0</v>
      </c>
      <c r="T4986">
        <f t="shared" si="1244"/>
        <v>0</v>
      </c>
      <c r="U4986">
        <v>1</v>
      </c>
      <c r="V4986">
        <f t="shared" si="1245"/>
        <v>0.45580262090822199</v>
      </c>
      <c r="W4986">
        <f t="shared" si="1246"/>
        <v>0.61201797004739833</v>
      </c>
      <c r="X4986">
        <f t="shared" si="1247"/>
        <v>0.29615078741036033</v>
      </c>
      <c r="Y4986">
        <f t="shared" si="1248"/>
        <v>1</v>
      </c>
      <c r="Z4986" t="s">
        <v>5018</v>
      </c>
    </row>
    <row r="4987" spans="1:26" x14ac:dyDescent="0.25">
      <c r="A4987" t="s">
        <v>26</v>
      </c>
      <c r="B4987" t="s">
        <v>33</v>
      </c>
      <c r="C4987" t="s">
        <v>25</v>
      </c>
      <c r="D4987">
        <v>0</v>
      </c>
      <c r="F4987">
        <v>1</v>
      </c>
      <c r="G4987">
        <v>59.65</v>
      </c>
      <c r="H4987">
        <f t="shared" si="1233"/>
        <v>1</v>
      </c>
      <c r="I4987">
        <f t="shared" si="1234"/>
        <v>0</v>
      </c>
      <c r="J4987">
        <f t="shared" si="1235"/>
        <v>1</v>
      </c>
      <c r="K4987">
        <f t="shared" si="1236"/>
        <v>0</v>
      </c>
      <c r="L4987">
        <f t="shared" si="1237"/>
        <v>0</v>
      </c>
      <c r="M4987">
        <f t="shared" si="1238"/>
        <v>1</v>
      </c>
      <c r="N4987">
        <f t="shared" si="1239"/>
        <v>0</v>
      </c>
      <c r="O4987">
        <f t="shared" si="1240"/>
        <v>0</v>
      </c>
      <c r="P4987">
        <v>42</v>
      </c>
      <c r="Q4987">
        <f t="shared" si="1241"/>
        <v>0</v>
      </c>
      <c r="R4987">
        <f t="shared" si="1242"/>
        <v>0</v>
      </c>
      <c r="S4987">
        <f t="shared" si="1243"/>
        <v>0</v>
      </c>
      <c r="T4987">
        <f t="shared" si="1244"/>
        <v>1</v>
      </c>
      <c r="U4987">
        <v>0</v>
      </c>
      <c r="V4987">
        <f t="shared" si="1245"/>
        <v>0.35076105482657938</v>
      </c>
      <c r="W4987">
        <f t="shared" si="1246"/>
        <v>0.58680212055621861</v>
      </c>
      <c r="X4987">
        <f t="shared" si="1247"/>
        <v>0.12303331758305462</v>
      </c>
      <c r="Y4987">
        <f t="shared" si="1248"/>
        <v>1</v>
      </c>
      <c r="Z4987" t="s">
        <v>5019</v>
      </c>
    </row>
    <row r="4988" spans="1:26" x14ac:dyDescent="0.25">
      <c r="A4988" t="s">
        <v>45</v>
      </c>
      <c r="B4988" t="s">
        <v>33</v>
      </c>
      <c r="C4988" t="s">
        <v>25</v>
      </c>
      <c r="D4988">
        <v>0</v>
      </c>
      <c r="F4988">
        <v>1</v>
      </c>
      <c r="G4988">
        <v>83.3</v>
      </c>
      <c r="H4988">
        <f t="shared" si="1233"/>
        <v>1</v>
      </c>
      <c r="I4988">
        <f t="shared" si="1234"/>
        <v>0</v>
      </c>
      <c r="J4988">
        <f t="shared" si="1235"/>
        <v>1</v>
      </c>
      <c r="K4988">
        <f t="shared" si="1236"/>
        <v>0</v>
      </c>
      <c r="L4988">
        <f t="shared" si="1237"/>
        <v>0</v>
      </c>
      <c r="M4988">
        <f t="shared" si="1238"/>
        <v>0</v>
      </c>
      <c r="N4988">
        <f t="shared" si="1239"/>
        <v>0</v>
      </c>
      <c r="O4988">
        <f t="shared" si="1240"/>
        <v>1</v>
      </c>
      <c r="P4988">
        <v>72</v>
      </c>
      <c r="Q4988">
        <f t="shared" si="1241"/>
        <v>0</v>
      </c>
      <c r="R4988">
        <f t="shared" si="1242"/>
        <v>0</v>
      </c>
      <c r="S4988">
        <f t="shared" si="1243"/>
        <v>0</v>
      </c>
      <c r="T4988">
        <f t="shared" si="1244"/>
        <v>1</v>
      </c>
      <c r="U4988">
        <v>0</v>
      </c>
      <c r="V4988">
        <f t="shared" si="1245"/>
        <v>6.1106980021758614E-2</v>
      </c>
      <c r="W4988">
        <f t="shared" si="1246"/>
        <v>0.5152719930857953</v>
      </c>
      <c r="X4988">
        <f t="shared" si="1247"/>
        <v>3.7340630073796062E-3</v>
      </c>
      <c r="Y4988">
        <f t="shared" si="1248"/>
        <v>0</v>
      </c>
      <c r="Z4988" t="s">
        <v>5020</v>
      </c>
    </row>
    <row r="4989" spans="1:26" x14ac:dyDescent="0.25">
      <c r="A4989" t="s">
        <v>26</v>
      </c>
      <c r="B4989" t="s">
        <v>38</v>
      </c>
      <c r="C4989" t="s">
        <v>35</v>
      </c>
      <c r="D4989">
        <v>0</v>
      </c>
      <c r="F4989">
        <v>1</v>
      </c>
      <c r="G4989">
        <v>79.55</v>
      </c>
      <c r="H4989">
        <f t="shared" si="1233"/>
        <v>1</v>
      </c>
      <c r="I4989">
        <f t="shared" si="1234"/>
        <v>0</v>
      </c>
      <c r="J4989">
        <f t="shared" si="1235"/>
        <v>0</v>
      </c>
      <c r="K4989">
        <f t="shared" si="1236"/>
        <v>1</v>
      </c>
      <c r="L4989">
        <f t="shared" si="1237"/>
        <v>0</v>
      </c>
      <c r="M4989">
        <f t="shared" si="1238"/>
        <v>1</v>
      </c>
      <c r="N4989">
        <f t="shared" si="1239"/>
        <v>0</v>
      </c>
      <c r="O4989">
        <f t="shared" si="1240"/>
        <v>0</v>
      </c>
      <c r="P4989">
        <v>12</v>
      </c>
      <c r="Q4989">
        <f t="shared" si="1241"/>
        <v>0</v>
      </c>
      <c r="R4989">
        <f t="shared" si="1242"/>
        <v>0</v>
      </c>
      <c r="S4989">
        <f t="shared" si="1243"/>
        <v>1</v>
      </c>
      <c r="T4989">
        <f t="shared" si="1244"/>
        <v>0</v>
      </c>
      <c r="U4989">
        <v>0</v>
      </c>
      <c r="V4989">
        <f t="shared" si="1245"/>
        <v>0.38178625754660805</v>
      </c>
      <c r="W4989">
        <f t="shared" si="1246"/>
        <v>0.59430385419090004</v>
      </c>
      <c r="X4989">
        <f t="shared" si="1247"/>
        <v>0.14576074645144493</v>
      </c>
      <c r="Y4989">
        <f t="shared" si="1248"/>
        <v>1</v>
      </c>
      <c r="Z4989" t="s">
        <v>5021</v>
      </c>
    </row>
    <row r="4990" spans="1:26" x14ac:dyDescent="0.25">
      <c r="A4990" t="s">
        <v>45</v>
      </c>
      <c r="B4990" t="s">
        <v>33</v>
      </c>
      <c r="C4990" t="s">
        <v>23</v>
      </c>
      <c r="D4990">
        <v>0</v>
      </c>
      <c r="F4990">
        <v>1</v>
      </c>
      <c r="G4990">
        <v>24.45</v>
      </c>
      <c r="H4990">
        <f t="shared" si="1233"/>
        <v>1</v>
      </c>
      <c r="I4990">
        <f t="shared" si="1234"/>
        <v>0</v>
      </c>
      <c r="J4990">
        <f t="shared" si="1235"/>
        <v>0</v>
      </c>
      <c r="K4990">
        <f t="shared" si="1236"/>
        <v>0</v>
      </c>
      <c r="L4990">
        <f t="shared" si="1237"/>
        <v>1</v>
      </c>
      <c r="M4990">
        <f t="shared" si="1238"/>
        <v>0</v>
      </c>
      <c r="N4990">
        <f t="shared" si="1239"/>
        <v>0</v>
      </c>
      <c r="O4990">
        <f t="shared" si="1240"/>
        <v>1</v>
      </c>
      <c r="P4990">
        <v>71</v>
      </c>
      <c r="Q4990">
        <f t="shared" si="1241"/>
        <v>0</v>
      </c>
      <c r="R4990">
        <f t="shared" si="1242"/>
        <v>0</v>
      </c>
      <c r="S4990">
        <f t="shared" si="1243"/>
        <v>0</v>
      </c>
      <c r="T4990">
        <f t="shared" si="1244"/>
        <v>1</v>
      </c>
      <c r="U4990">
        <v>0</v>
      </c>
      <c r="V4990">
        <f t="shared" si="1245"/>
        <v>-6.4234809484825045E-2</v>
      </c>
      <c r="W4990">
        <f t="shared" si="1246"/>
        <v>0.48394681701681752</v>
      </c>
      <c r="X4990">
        <f t="shared" si="1247"/>
        <v>4.1261107495517693E-3</v>
      </c>
      <c r="Y4990">
        <f t="shared" si="1248"/>
        <v>0</v>
      </c>
      <c r="Z4990" t="s">
        <v>5022</v>
      </c>
    </row>
    <row r="4991" spans="1:26" x14ac:dyDescent="0.25">
      <c r="A4991" t="s">
        <v>29</v>
      </c>
      <c r="B4991" t="s">
        <v>30</v>
      </c>
      <c r="C4991" t="s">
        <v>23</v>
      </c>
      <c r="D4991">
        <v>0</v>
      </c>
      <c r="F4991">
        <v>1</v>
      </c>
      <c r="G4991">
        <v>19.2</v>
      </c>
      <c r="H4991">
        <f t="shared" si="1233"/>
        <v>1</v>
      </c>
      <c r="I4991">
        <f t="shared" si="1234"/>
        <v>0</v>
      </c>
      <c r="J4991">
        <f t="shared" si="1235"/>
        <v>0</v>
      </c>
      <c r="K4991">
        <f t="shared" si="1236"/>
        <v>0</v>
      </c>
      <c r="L4991">
        <f t="shared" si="1237"/>
        <v>1</v>
      </c>
      <c r="M4991">
        <f t="shared" si="1238"/>
        <v>0</v>
      </c>
      <c r="N4991">
        <f t="shared" si="1239"/>
        <v>1</v>
      </c>
      <c r="O4991">
        <f t="shared" si="1240"/>
        <v>0</v>
      </c>
      <c r="P4991">
        <v>26</v>
      </c>
      <c r="Q4991">
        <f t="shared" si="1241"/>
        <v>0</v>
      </c>
      <c r="R4991">
        <f t="shared" si="1242"/>
        <v>1</v>
      </c>
      <c r="S4991">
        <f t="shared" si="1243"/>
        <v>0</v>
      </c>
      <c r="T4991">
        <f t="shared" si="1244"/>
        <v>0</v>
      </c>
      <c r="U4991">
        <v>0</v>
      </c>
      <c r="V4991">
        <f t="shared" si="1245"/>
        <v>-1.2485794360269413E-2</v>
      </c>
      <c r="W4991">
        <f t="shared" si="1246"/>
        <v>0.49687859196083534</v>
      </c>
      <c r="X4991">
        <f t="shared" si="1247"/>
        <v>1.5589506080693547E-4</v>
      </c>
      <c r="Y4991">
        <f t="shared" si="1248"/>
        <v>0</v>
      </c>
      <c r="Z4991" t="s">
        <v>5023</v>
      </c>
    </row>
    <row r="4992" spans="1:26" x14ac:dyDescent="0.25">
      <c r="A4992" t="s">
        <v>26</v>
      </c>
      <c r="B4992" t="s">
        <v>30</v>
      </c>
      <c r="C4992" t="s">
        <v>25</v>
      </c>
      <c r="D4992">
        <v>0</v>
      </c>
      <c r="F4992">
        <v>1</v>
      </c>
      <c r="G4992">
        <v>29.8</v>
      </c>
      <c r="H4992">
        <f t="shared" si="1233"/>
        <v>1</v>
      </c>
      <c r="I4992">
        <f t="shared" si="1234"/>
        <v>0</v>
      </c>
      <c r="J4992">
        <f t="shared" si="1235"/>
        <v>1</v>
      </c>
      <c r="K4992">
        <f t="shared" si="1236"/>
        <v>0</v>
      </c>
      <c r="L4992">
        <f t="shared" si="1237"/>
        <v>0</v>
      </c>
      <c r="M4992">
        <f t="shared" si="1238"/>
        <v>1</v>
      </c>
      <c r="N4992">
        <f t="shared" si="1239"/>
        <v>0</v>
      </c>
      <c r="O4992">
        <f t="shared" si="1240"/>
        <v>0</v>
      </c>
      <c r="P4992">
        <v>7</v>
      </c>
      <c r="Q4992">
        <f t="shared" si="1241"/>
        <v>0</v>
      </c>
      <c r="R4992">
        <f t="shared" si="1242"/>
        <v>1</v>
      </c>
      <c r="S4992">
        <f t="shared" si="1243"/>
        <v>0</v>
      </c>
      <c r="T4992">
        <f t="shared" si="1244"/>
        <v>0</v>
      </c>
      <c r="U4992">
        <v>0</v>
      </c>
      <c r="V4992">
        <f t="shared" si="1245"/>
        <v>0.30422325074653644</v>
      </c>
      <c r="W4992">
        <f t="shared" si="1246"/>
        <v>0.57547459954911095</v>
      </c>
      <c r="X4992">
        <f t="shared" si="1247"/>
        <v>9.2551786294789981E-2</v>
      </c>
      <c r="Y4992">
        <f t="shared" si="1248"/>
        <v>0</v>
      </c>
      <c r="Z4992" t="s">
        <v>5024</v>
      </c>
    </row>
    <row r="4993" spans="1:26" x14ac:dyDescent="0.25">
      <c r="A4993" t="s">
        <v>26</v>
      </c>
      <c r="B4993" t="s">
        <v>30</v>
      </c>
      <c r="C4993" t="s">
        <v>25</v>
      </c>
      <c r="D4993">
        <v>0</v>
      </c>
      <c r="F4993">
        <v>1</v>
      </c>
      <c r="G4993">
        <v>45.5</v>
      </c>
      <c r="H4993">
        <f t="shared" si="1233"/>
        <v>1</v>
      </c>
      <c r="I4993">
        <f t="shared" si="1234"/>
        <v>0</v>
      </c>
      <c r="J4993">
        <f t="shared" si="1235"/>
        <v>1</v>
      </c>
      <c r="K4993">
        <f t="shared" si="1236"/>
        <v>0</v>
      </c>
      <c r="L4993">
        <f t="shared" si="1237"/>
        <v>0</v>
      </c>
      <c r="M4993">
        <f t="shared" si="1238"/>
        <v>1</v>
      </c>
      <c r="N4993">
        <f t="shared" si="1239"/>
        <v>0</v>
      </c>
      <c r="O4993">
        <f t="shared" si="1240"/>
        <v>0</v>
      </c>
      <c r="P4993">
        <v>6</v>
      </c>
      <c r="Q4993">
        <f t="shared" si="1241"/>
        <v>0</v>
      </c>
      <c r="R4993">
        <f t="shared" si="1242"/>
        <v>1</v>
      </c>
      <c r="S4993">
        <f t="shared" si="1243"/>
        <v>0</v>
      </c>
      <c r="T4993">
        <f t="shared" si="1244"/>
        <v>0</v>
      </c>
      <c r="U4993">
        <v>0</v>
      </c>
      <c r="V4993">
        <f t="shared" si="1245"/>
        <v>0.33356358999244035</v>
      </c>
      <c r="W4993">
        <f t="shared" si="1246"/>
        <v>0.58262619970945206</v>
      </c>
      <c r="X4993">
        <f t="shared" si="1247"/>
        <v>0.11126466856864485</v>
      </c>
      <c r="Y4993">
        <f t="shared" si="1248"/>
        <v>1</v>
      </c>
      <c r="Z4993" t="s">
        <v>5025</v>
      </c>
    </row>
    <row r="4994" spans="1:26" x14ac:dyDescent="0.25">
      <c r="A4994" t="s">
        <v>29</v>
      </c>
      <c r="B4994" t="s">
        <v>27</v>
      </c>
      <c r="C4994" t="s">
        <v>35</v>
      </c>
      <c r="D4994">
        <v>0</v>
      </c>
      <c r="F4994">
        <v>1</v>
      </c>
      <c r="G4994">
        <v>106.45</v>
      </c>
      <c r="H4994">
        <f t="shared" si="1233"/>
        <v>1</v>
      </c>
      <c r="I4994">
        <f t="shared" si="1234"/>
        <v>0</v>
      </c>
      <c r="J4994">
        <f t="shared" si="1235"/>
        <v>0</v>
      </c>
      <c r="K4994">
        <f t="shared" si="1236"/>
        <v>1</v>
      </c>
      <c r="L4994">
        <f t="shared" si="1237"/>
        <v>0</v>
      </c>
      <c r="M4994">
        <f t="shared" si="1238"/>
        <v>0</v>
      </c>
      <c r="N4994">
        <f t="shared" si="1239"/>
        <v>1</v>
      </c>
      <c r="O4994">
        <f t="shared" si="1240"/>
        <v>0</v>
      </c>
      <c r="P4994">
        <v>58</v>
      </c>
      <c r="Q4994">
        <f t="shared" si="1241"/>
        <v>1</v>
      </c>
      <c r="R4994">
        <f t="shared" si="1242"/>
        <v>0</v>
      </c>
      <c r="S4994">
        <f t="shared" si="1243"/>
        <v>0</v>
      </c>
      <c r="T4994">
        <f t="shared" si="1244"/>
        <v>0</v>
      </c>
      <c r="U4994">
        <v>1</v>
      </c>
      <c r="V4994">
        <f t="shared" si="1245"/>
        <v>0.28903834335420597</v>
      </c>
      <c r="W4994">
        <f t="shared" si="1246"/>
        <v>0.57176068717955653</v>
      </c>
      <c r="X4994">
        <f t="shared" si="1247"/>
        <v>0.50546647722053195</v>
      </c>
      <c r="Y4994">
        <f t="shared" si="1248"/>
        <v>0</v>
      </c>
      <c r="Z4994" t="s">
        <v>5026</v>
      </c>
    </row>
    <row r="4995" spans="1:26" x14ac:dyDescent="0.25">
      <c r="A4995" t="s">
        <v>26</v>
      </c>
      <c r="B4995" t="s">
        <v>38</v>
      </c>
      <c r="C4995" t="s">
        <v>25</v>
      </c>
      <c r="D4995">
        <v>0</v>
      </c>
      <c r="F4995">
        <v>1</v>
      </c>
      <c r="G4995">
        <v>30.05</v>
      </c>
      <c r="H4995">
        <f t="shared" ref="H4995:H5058" si="1249">IF(D4995:D12037=0,1,0)</f>
        <v>1</v>
      </c>
      <c r="I4995">
        <f t="shared" ref="I4995:I5058" si="1250">IF(D4995:D12037=1,1,0)</f>
        <v>0</v>
      </c>
      <c r="J4995">
        <f t="shared" ref="J4995:J5058" si="1251">IF(C4995:C12037="DSL",1,0)</f>
        <v>1</v>
      </c>
      <c r="K4995">
        <f t="shared" ref="K4995:K5058" si="1252">IF(C4995:C12037="Fiber optic",1,0)</f>
        <v>0</v>
      </c>
      <c r="L4995">
        <f t="shared" ref="L4995:L5058" si="1253">IF(C4995:C12037="No",1,0)</f>
        <v>0</v>
      </c>
      <c r="M4995">
        <f t="shared" ref="M4995:M5058" si="1254">IF(A4995:A12037="Month-to-month",1,0)</f>
        <v>1</v>
      </c>
      <c r="N4995">
        <f t="shared" ref="N4995:N5058" si="1255">IF(A4995:A12037="ONE YEAR",1,0)</f>
        <v>0</v>
      </c>
      <c r="O4995">
        <f t="shared" ref="O4995:O5058" si="1256">IF(A4995:A12037="two year",1,0)</f>
        <v>0</v>
      </c>
      <c r="P4995">
        <v>51</v>
      </c>
      <c r="Q4995">
        <f t="shared" ref="Q4995:Q5058" si="1257">IF(B4995:B12037="Electronic check",1,0)</f>
        <v>0</v>
      </c>
      <c r="R4995">
        <f t="shared" ref="R4995:R5058" si="1258">IF(B4995:B12037="Mailed check",1,0)</f>
        <v>0</v>
      </c>
      <c r="S4995">
        <f t="shared" ref="S4995:S5058" si="1259">IF(B4995:B12037="Credit card (automatic)",1,0)</f>
        <v>1</v>
      </c>
      <c r="T4995">
        <f t="shared" ref="T4995:T5058" si="1260">IF(B4995:B12037="Bank transfer (automatic)",1,0)</f>
        <v>0</v>
      </c>
      <c r="U4995">
        <v>0</v>
      </c>
      <c r="V4995">
        <f t="shared" si="1245"/>
        <v>0.30461301459980311</v>
      </c>
      <c r="W4995">
        <f t="shared" si="1246"/>
        <v>0.57556981745344205</v>
      </c>
      <c r="X4995">
        <f t="shared" si="1247"/>
        <v>9.2789088663579863E-2</v>
      </c>
      <c r="Y4995">
        <f t="shared" si="1248"/>
        <v>0</v>
      </c>
      <c r="Z4995" t="s">
        <v>5027</v>
      </c>
    </row>
    <row r="4996" spans="1:26" x14ac:dyDescent="0.25">
      <c r="A4996" t="s">
        <v>45</v>
      </c>
      <c r="B4996" t="s">
        <v>33</v>
      </c>
      <c r="C4996" t="s">
        <v>25</v>
      </c>
      <c r="D4996">
        <v>0</v>
      </c>
      <c r="F4996">
        <v>1</v>
      </c>
      <c r="G4996">
        <v>65.650000000000006</v>
      </c>
      <c r="H4996">
        <f t="shared" si="1249"/>
        <v>1</v>
      </c>
      <c r="I4996">
        <f t="shared" si="1250"/>
        <v>0</v>
      </c>
      <c r="J4996">
        <f t="shared" si="1251"/>
        <v>1</v>
      </c>
      <c r="K4996">
        <f t="shared" si="1252"/>
        <v>0</v>
      </c>
      <c r="L4996">
        <f t="shared" si="1253"/>
        <v>0</v>
      </c>
      <c r="M4996">
        <f t="shared" si="1254"/>
        <v>0</v>
      </c>
      <c r="N4996">
        <f t="shared" si="1255"/>
        <v>0</v>
      </c>
      <c r="O4996">
        <f t="shared" si="1256"/>
        <v>1</v>
      </c>
      <c r="P4996">
        <v>72</v>
      </c>
      <c r="Q4996">
        <f t="shared" si="1257"/>
        <v>0</v>
      </c>
      <c r="R4996">
        <f t="shared" si="1258"/>
        <v>0</v>
      </c>
      <c r="S4996">
        <f t="shared" si="1259"/>
        <v>0</v>
      </c>
      <c r="T4996">
        <f t="shared" si="1260"/>
        <v>1</v>
      </c>
      <c r="U4996">
        <v>0</v>
      </c>
      <c r="V4996">
        <f t="shared" ref="V4996:V5059" si="1261">G4996*$G$2+H4997*$H$2+K4997*$K$2+M4996*$M$2+O4996*$O$2+Q4996*$Q$2+L4996*$L$2</f>
        <v>3.3589651981130189E-2</v>
      </c>
      <c r="W4996">
        <f t="shared" ref="W4996:W5059" si="1262">1/ (1+EXP(-V4996))</f>
        <v>0.50839662354228499</v>
      </c>
      <c r="X4996">
        <f t="shared" ref="X4996:X5059" si="1263">(U4996-V4996)^2</f>
        <v>1.1282647202134433E-3</v>
      </c>
      <c r="Y4996">
        <f t="shared" ref="Y4996:Y5059" si="1264">IF(W4996&gt;=0.58,1,0)</f>
        <v>0</v>
      </c>
      <c r="Z4996" t="s">
        <v>5028</v>
      </c>
    </row>
    <row r="4997" spans="1:26" x14ac:dyDescent="0.25">
      <c r="A4997" t="s">
        <v>26</v>
      </c>
      <c r="B4997" t="s">
        <v>27</v>
      </c>
      <c r="C4997" t="s">
        <v>35</v>
      </c>
      <c r="D4997">
        <v>0</v>
      </c>
      <c r="F4997">
        <v>1</v>
      </c>
      <c r="G4997">
        <v>96.05</v>
      </c>
      <c r="H4997">
        <f t="shared" si="1249"/>
        <v>1</v>
      </c>
      <c r="I4997">
        <f t="shared" si="1250"/>
        <v>0</v>
      </c>
      <c r="J4997">
        <f t="shared" si="1251"/>
        <v>0</v>
      </c>
      <c r="K4997">
        <f t="shared" si="1252"/>
        <v>1</v>
      </c>
      <c r="L4997">
        <f t="shared" si="1253"/>
        <v>0</v>
      </c>
      <c r="M4997">
        <f t="shared" si="1254"/>
        <v>1</v>
      </c>
      <c r="N4997">
        <f t="shared" si="1255"/>
        <v>0</v>
      </c>
      <c r="O4997">
        <f t="shared" si="1256"/>
        <v>0</v>
      </c>
      <c r="P4997">
        <v>18</v>
      </c>
      <c r="Q4997">
        <f t="shared" si="1257"/>
        <v>1</v>
      </c>
      <c r="R4997">
        <f t="shared" si="1258"/>
        <v>0</v>
      </c>
      <c r="S4997">
        <f t="shared" si="1259"/>
        <v>0</v>
      </c>
      <c r="T4997">
        <f t="shared" si="1260"/>
        <v>0</v>
      </c>
      <c r="U4997">
        <v>1</v>
      </c>
      <c r="V4997">
        <f t="shared" si="1261"/>
        <v>0.54914218486051669</v>
      </c>
      <c r="W4997">
        <f t="shared" si="1262"/>
        <v>0.63393654845163094</v>
      </c>
      <c r="X4997">
        <f t="shared" si="1263"/>
        <v>0.20327276947234851</v>
      </c>
      <c r="Y4997">
        <f t="shared" si="1264"/>
        <v>1</v>
      </c>
      <c r="Z4997" t="s">
        <v>5029</v>
      </c>
    </row>
    <row r="4998" spans="1:26" x14ac:dyDescent="0.25">
      <c r="A4998" t="s">
        <v>26</v>
      </c>
      <c r="B4998" t="s">
        <v>33</v>
      </c>
      <c r="C4998" t="s">
        <v>35</v>
      </c>
      <c r="D4998">
        <v>0</v>
      </c>
      <c r="F4998">
        <v>1</v>
      </c>
      <c r="G4998">
        <v>75.099999999999994</v>
      </c>
      <c r="H4998">
        <f t="shared" si="1249"/>
        <v>1</v>
      </c>
      <c r="I4998">
        <f t="shared" si="1250"/>
        <v>0</v>
      </c>
      <c r="J4998">
        <f t="shared" si="1251"/>
        <v>0</v>
      </c>
      <c r="K4998">
        <f t="shared" si="1252"/>
        <v>1</v>
      </c>
      <c r="L4998">
        <f t="shared" si="1253"/>
        <v>0</v>
      </c>
      <c r="M4998">
        <f t="shared" si="1254"/>
        <v>1</v>
      </c>
      <c r="N4998">
        <f t="shared" si="1255"/>
        <v>0</v>
      </c>
      <c r="O4998">
        <f t="shared" si="1256"/>
        <v>0</v>
      </c>
      <c r="P4998">
        <v>7</v>
      </c>
      <c r="Q4998">
        <f t="shared" si="1257"/>
        <v>0</v>
      </c>
      <c r="R4998">
        <f t="shared" si="1258"/>
        <v>0</v>
      </c>
      <c r="S4998">
        <f t="shared" si="1259"/>
        <v>0</v>
      </c>
      <c r="T4998">
        <f t="shared" si="1260"/>
        <v>1</v>
      </c>
      <c r="U4998">
        <v>1</v>
      </c>
      <c r="V4998">
        <f t="shared" si="1261"/>
        <v>0.37484846095846092</v>
      </c>
      <c r="W4998">
        <f t="shared" si="1262"/>
        <v>0.59263001596073406</v>
      </c>
      <c r="X4998">
        <f t="shared" si="1263"/>
        <v>0.39081444676600496</v>
      </c>
      <c r="Y4998">
        <f t="shared" si="1264"/>
        <v>1</v>
      </c>
      <c r="Z4998" t="s">
        <v>5030</v>
      </c>
    </row>
    <row r="4999" spans="1:26" x14ac:dyDescent="0.25">
      <c r="A4999" t="s">
        <v>45</v>
      </c>
      <c r="B4999" t="s">
        <v>30</v>
      </c>
      <c r="C4999" t="s">
        <v>25</v>
      </c>
      <c r="D4999">
        <v>0</v>
      </c>
      <c r="F4999">
        <v>1</v>
      </c>
      <c r="G4999">
        <v>74.05</v>
      </c>
      <c r="H4999">
        <f t="shared" si="1249"/>
        <v>1</v>
      </c>
      <c r="I4999">
        <f t="shared" si="1250"/>
        <v>0</v>
      </c>
      <c r="J4999">
        <f t="shared" si="1251"/>
        <v>1</v>
      </c>
      <c r="K4999">
        <f t="shared" si="1252"/>
        <v>0</v>
      </c>
      <c r="L4999">
        <f t="shared" si="1253"/>
        <v>0</v>
      </c>
      <c r="M4999">
        <f t="shared" si="1254"/>
        <v>0</v>
      </c>
      <c r="N4999">
        <f t="shared" si="1255"/>
        <v>0</v>
      </c>
      <c r="O4999">
        <f t="shared" si="1256"/>
        <v>1</v>
      </c>
      <c r="P4999">
        <v>47</v>
      </c>
      <c r="Q4999">
        <f t="shared" si="1257"/>
        <v>0</v>
      </c>
      <c r="R4999">
        <f t="shared" si="1258"/>
        <v>1</v>
      </c>
      <c r="S4999">
        <f t="shared" si="1259"/>
        <v>0</v>
      </c>
      <c r="T4999">
        <f t="shared" si="1260"/>
        <v>0</v>
      </c>
      <c r="U4999">
        <v>0</v>
      </c>
      <c r="V4999">
        <f t="shared" si="1261"/>
        <v>5.55139972944379E-2</v>
      </c>
      <c r="W4999">
        <f t="shared" si="1262"/>
        <v>0.51387493618725411</v>
      </c>
      <c r="X4999">
        <f t="shared" si="1263"/>
        <v>3.0818038956068584E-3</v>
      </c>
      <c r="Y4999">
        <f t="shared" si="1264"/>
        <v>0</v>
      </c>
      <c r="Z4999" t="s">
        <v>5031</v>
      </c>
    </row>
    <row r="5000" spans="1:26" x14ac:dyDescent="0.25">
      <c r="A5000" t="s">
        <v>26</v>
      </c>
      <c r="B5000" t="s">
        <v>27</v>
      </c>
      <c r="C5000" t="s">
        <v>25</v>
      </c>
      <c r="D5000">
        <v>1</v>
      </c>
      <c r="F5000">
        <v>1</v>
      </c>
      <c r="G5000">
        <v>44.7</v>
      </c>
      <c r="H5000">
        <f t="shared" si="1249"/>
        <v>0</v>
      </c>
      <c r="I5000">
        <f t="shared" si="1250"/>
        <v>1</v>
      </c>
      <c r="J5000">
        <f t="shared" si="1251"/>
        <v>1</v>
      </c>
      <c r="K5000">
        <f t="shared" si="1252"/>
        <v>0</v>
      </c>
      <c r="L5000">
        <f t="shared" si="1253"/>
        <v>0</v>
      </c>
      <c r="M5000">
        <f t="shared" si="1254"/>
        <v>1</v>
      </c>
      <c r="N5000">
        <f t="shared" si="1255"/>
        <v>0</v>
      </c>
      <c r="O5000">
        <f t="shared" si="1256"/>
        <v>0</v>
      </c>
      <c r="P5000">
        <v>2</v>
      </c>
      <c r="Q5000">
        <f t="shared" si="1257"/>
        <v>1</v>
      </c>
      <c r="R5000">
        <f t="shared" si="1258"/>
        <v>0</v>
      </c>
      <c r="S5000">
        <f t="shared" si="1259"/>
        <v>0</v>
      </c>
      <c r="T5000">
        <f t="shared" si="1260"/>
        <v>0</v>
      </c>
      <c r="U5000">
        <v>1</v>
      </c>
      <c r="V5000">
        <f t="shared" si="1261"/>
        <v>0.48277613850384082</v>
      </c>
      <c r="W5000">
        <f t="shared" si="1262"/>
        <v>0.61840320481271027</v>
      </c>
      <c r="X5000">
        <f t="shared" si="1263"/>
        <v>0.26752052290099804</v>
      </c>
      <c r="Y5000">
        <f t="shared" si="1264"/>
        <v>1</v>
      </c>
      <c r="Z5000" t="s">
        <v>5032</v>
      </c>
    </row>
    <row r="5001" spans="1:26" x14ac:dyDescent="0.25">
      <c r="A5001" t="s">
        <v>29</v>
      </c>
      <c r="B5001" t="s">
        <v>33</v>
      </c>
      <c r="C5001" t="s">
        <v>35</v>
      </c>
      <c r="D5001">
        <v>1</v>
      </c>
      <c r="F5001">
        <v>1</v>
      </c>
      <c r="G5001">
        <v>110.75</v>
      </c>
      <c r="H5001">
        <f t="shared" si="1249"/>
        <v>0</v>
      </c>
      <c r="I5001">
        <f t="shared" si="1250"/>
        <v>1</v>
      </c>
      <c r="J5001">
        <f t="shared" si="1251"/>
        <v>0</v>
      </c>
      <c r="K5001">
        <f t="shared" si="1252"/>
        <v>1</v>
      </c>
      <c r="L5001">
        <f t="shared" si="1253"/>
        <v>0</v>
      </c>
      <c r="M5001">
        <f t="shared" si="1254"/>
        <v>0</v>
      </c>
      <c r="N5001">
        <f t="shared" si="1255"/>
        <v>1</v>
      </c>
      <c r="O5001">
        <f t="shared" si="1256"/>
        <v>0</v>
      </c>
      <c r="P5001">
        <v>62</v>
      </c>
      <c r="Q5001">
        <f t="shared" si="1257"/>
        <v>0</v>
      </c>
      <c r="R5001">
        <f t="shared" si="1258"/>
        <v>0</v>
      </c>
      <c r="S5001">
        <f t="shared" si="1259"/>
        <v>0</v>
      </c>
      <c r="T5001">
        <f t="shared" si="1260"/>
        <v>1</v>
      </c>
      <c r="U5001">
        <v>0</v>
      </c>
      <c r="V5001">
        <f t="shared" si="1261"/>
        <v>0.15897393789284181</v>
      </c>
      <c r="W5001">
        <f t="shared" si="1262"/>
        <v>0.53965999333213654</v>
      </c>
      <c r="X5001">
        <f t="shared" si="1263"/>
        <v>2.5272712929157125E-2</v>
      </c>
      <c r="Y5001">
        <f t="shared" si="1264"/>
        <v>0</v>
      </c>
      <c r="Z5001" t="s">
        <v>5033</v>
      </c>
    </row>
    <row r="5002" spans="1:26" x14ac:dyDescent="0.25">
      <c r="A5002" t="s">
        <v>45</v>
      </c>
      <c r="B5002" t="s">
        <v>30</v>
      </c>
      <c r="C5002" t="s">
        <v>23</v>
      </c>
      <c r="D5002">
        <v>0</v>
      </c>
      <c r="F5002">
        <v>1</v>
      </c>
      <c r="G5002">
        <v>19.7</v>
      </c>
      <c r="H5002">
        <f t="shared" si="1249"/>
        <v>1</v>
      </c>
      <c r="I5002">
        <f t="shared" si="1250"/>
        <v>0</v>
      </c>
      <c r="J5002">
        <f t="shared" si="1251"/>
        <v>0</v>
      </c>
      <c r="K5002">
        <f t="shared" si="1252"/>
        <v>0</v>
      </c>
      <c r="L5002">
        <f t="shared" si="1253"/>
        <v>1</v>
      </c>
      <c r="M5002">
        <f t="shared" si="1254"/>
        <v>0</v>
      </c>
      <c r="N5002">
        <f t="shared" si="1255"/>
        <v>0</v>
      </c>
      <c r="O5002">
        <f t="shared" si="1256"/>
        <v>1</v>
      </c>
      <c r="P5002">
        <v>16</v>
      </c>
      <c r="Q5002">
        <f t="shared" si="1257"/>
        <v>0</v>
      </c>
      <c r="R5002">
        <f t="shared" si="1258"/>
        <v>1</v>
      </c>
      <c r="S5002">
        <f t="shared" si="1259"/>
        <v>0</v>
      </c>
      <c r="T5002">
        <f t="shared" si="1260"/>
        <v>0</v>
      </c>
      <c r="U5002">
        <v>0</v>
      </c>
      <c r="V5002">
        <f t="shared" si="1261"/>
        <v>-7.1640322696892189E-2</v>
      </c>
      <c r="W5002">
        <f t="shared" si="1262"/>
        <v>0.48209757544216419</v>
      </c>
      <c r="X5002">
        <f t="shared" si="1263"/>
        <v>5.1323358361148458E-3</v>
      </c>
      <c r="Y5002">
        <f t="shared" si="1264"/>
        <v>0</v>
      </c>
      <c r="Z5002" t="s">
        <v>5034</v>
      </c>
    </row>
    <row r="5003" spans="1:26" x14ac:dyDescent="0.25">
      <c r="A5003" t="s">
        <v>26</v>
      </c>
      <c r="B5003" t="s">
        <v>38</v>
      </c>
      <c r="C5003" t="s">
        <v>25</v>
      </c>
      <c r="D5003">
        <v>0</v>
      </c>
      <c r="F5003">
        <v>1</v>
      </c>
      <c r="G5003">
        <v>49.5</v>
      </c>
      <c r="H5003">
        <f t="shared" si="1249"/>
        <v>1</v>
      </c>
      <c r="I5003">
        <f t="shared" si="1250"/>
        <v>0</v>
      </c>
      <c r="J5003">
        <f t="shared" si="1251"/>
        <v>1</v>
      </c>
      <c r="K5003">
        <f t="shared" si="1252"/>
        <v>0</v>
      </c>
      <c r="L5003">
        <f t="shared" si="1253"/>
        <v>0</v>
      </c>
      <c r="M5003">
        <f t="shared" si="1254"/>
        <v>1</v>
      </c>
      <c r="N5003">
        <f t="shared" si="1255"/>
        <v>0</v>
      </c>
      <c r="O5003">
        <f t="shared" si="1256"/>
        <v>0</v>
      </c>
      <c r="P5003">
        <v>6</v>
      </c>
      <c r="Q5003">
        <f t="shared" si="1257"/>
        <v>0</v>
      </c>
      <c r="R5003">
        <f t="shared" si="1258"/>
        <v>0</v>
      </c>
      <c r="S5003">
        <f t="shared" si="1259"/>
        <v>1</v>
      </c>
      <c r="T5003">
        <f t="shared" si="1260"/>
        <v>0</v>
      </c>
      <c r="U5003">
        <v>0</v>
      </c>
      <c r="V5003">
        <f t="shared" si="1261"/>
        <v>0.33493664238395171</v>
      </c>
      <c r="W5003">
        <f t="shared" si="1262"/>
        <v>0.58296005092871361</v>
      </c>
      <c r="X5003">
        <f t="shared" si="1263"/>
        <v>0.11218255441143515</v>
      </c>
      <c r="Y5003">
        <f t="shared" si="1264"/>
        <v>1</v>
      </c>
      <c r="Z5003" t="s">
        <v>5035</v>
      </c>
    </row>
    <row r="5004" spans="1:26" x14ac:dyDescent="0.25">
      <c r="A5004" t="s">
        <v>26</v>
      </c>
      <c r="B5004" t="s">
        <v>38</v>
      </c>
      <c r="C5004" t="s">
        <v>25</v>
      </c>
      <c r="D5004">
        <v>0</v>
      </c>
      <c r="F5004">
        <v>1</v>
      </c>
      <c r="G5004">
        <v>55</v>
      </c>
      <c r="H5004">
        <f t="shared" si="1249"/>
        <v>1</v>
      </c>
      <c r="I5004">
        <f t="shared" si="1250"/>
        <v>0</v>
      </c>
      <c r="J5004">
        <f t="shared" si="1251"/>
        <v>1</v>
      </c>
      <c r="K5004">
        <f t="shared" si="1252"/>
        <v>0</v>
      </c>
      <c r="L5004">
        <f t="shared" si="1253"/>
        <v>0</v>
      </c>
      <c r="M5004">
        <f t="shared" si="1254"/>
        <v>1</v>
      </c>
      <c r="N5004">
        <f t="shared" si="1255"/>
        <v>0</v>
      </c>
      <c r="O5004">
        <f t="shared" si="1256"/>
        <v>0</v>
      </c>
      <c r="P5004">
        <v>19</v>
      </c>
      <c r="Q5004">
        <f t="shared" si="1257"/>
        <v>0</v>
      </c>
      <c r="R5004">
        <f t="shared" si="1258"/>
        <v>0</v>
      </c>
      <c r="S5004">
        <f t="shared" si="1259"/>
        <v>1</v>
      </c>
      <c r="T5004">
        <f t="shared" si="1260"/>
        <v>0</v>
      </c>
      <c r="U5004">
        <v>1</v>
      </c>
      <c r="V5004">
        <f t="shared" si="1261"/>
        <v>0.34351144715581894</v>
      </c>
      <c r="W5004">
        <f t="shared" si="1262"/>
        <v>0.58504324246573336</v>
      </c>
      <c r="X5004">
        <f t="shared" si="1263"/>
        <v>0.43097722001544708</v>
      </c>
      <c r="Y5004">
        <f t="shared" si="1264"/>
        <v>1</v>
      </c>
      <c r="Z5004" t="s">
        <v>5036</v>
      </c>
    </row>
    <row r="5005" spans="1:26" x14ac:dyDescent="0.25">
      <c r="A5005" t="s">
        <v>45</v>
      </c>
      <c r="B5005" t="s">
        <v>38</v>
      </c>
      <c r="C5005" t="s">
        <v>25</v>
      </c>
      <c r="D5005">
        <v>0</v>
      </c>
      <c r="F5005">
        <v>1</v>
      </c>
      <c r="G5005">
        <v>43.95</v>
      </c>
      <c r="H5005">
        <f t="shared" si="1249"/>
        <v>1</v>
      </c>
      <c r="I5005">
        <f t="shared" si="1250"/>
        <v>0</v>
      </c>
      <c r="J5005">
        <f t="shared" si="1251"/>
        <v>1</v>
      </c>
      <c r="K5005">
        <f t="shared" si="1252"/>
        <v>0</v>
      </c>
      <c r="L5005">
        <f t="shared" si="1253"/>
        <v>0</v>
      </c>
      <c r="M5005">
        <f t="shared" si="1254"/>
        <v>0</v>
      </c>
      <c r="N5005">
        <f t="shared" si="1255"/>
        <v>0</v>
      </c>
      <c r="O5005">
        <f t="shared" si="1256"/>
        <v>1</v>
      </c>
      <c r="P5005">
        <v>69</v>
      </c>
      <c r="Q5005">
        <f t="shared" si="1257"/>
        <v>0</v>
      </c>
      <c r="R5005">
        <f t="shared" si="1258"/>
        <v>0</v>
      </c>
      <c r="S5005">
        <f t="shared" si="1259"/>
        <v>1</v>
      </c>
      <c r="T5005">
        <f t="shared" si="1260"/>
        <v>0</v>
      </c>
      <c r="U5005">
        <v>0</v>
      </c>
      <c r="V5005">
        <f t="shared" si="1261"/>
        <v>-2.4185048241864154E-4</v>
      </c>
      <c r="W5005">
        <f t="shared" si="1262"/>
        <v>0.49993953737968999</v>
      </c>
      <c r="X5005">
        <f t="shared" si="1263"/>
        <v>5.8491655846129644E-8</v>
      </c>
      <c r="Y5005">
        <f t="shared" si="1264"/>
        <v>0</v>
      </c>
      <c r="Z5005" t="s">
        <v>5037</v>
      </c>
    </row>
    <row r="5006" spans="1:26" x14ac:dyDescent="0.25">
      <c r="A5006" t="s">
        <v>26</v>
      </c>
      <c r="B5006" t="s">
        <v>27</v>
      </c>
      <c r="C5006" t="s">
        <v>35</v>
      </c>
      <c r="D5006">
        <v>0</v>
      </c>
      <c r="F5006">
        <v>1</v>
      </c>
      <c r="G5006">
        <v>74.349999999999994</v>
      </c>
      <c r="H5006">
        <f t="shared" si="1249"/>
        <v>1</v>
      </c>
      <c r="I5006">
        <f t="shared" si="1250"/>
        <v>0</v>
      </c>
      <c r="J5006">
        <f t="shared" si="1251"/>
        <v>0</v>
      </c>
      <c r="K5006">
        <f t="shared" si="1252"/>
        <v>1</v>
      </c>
      <c r="L5006">
        <f t="shared" si="1253"/>
        <v>0</v>
      </c>
      <c r="M5006">
        <f t="shared" si="1254"/>
        <v>1</v>
      </c>
      <c r="N5006">
        <f t="shared" si="1255"/>
        <v>0</v>
      </c>
      <c r="O5006">
        <f t="shared" si="1256"/>
        <v>0</v>
      </c>
      <c r="P5006">
        <v>11</v>
      </c>
      <c r="Q5006">
        <f t="shared" si="1257"/>
        <v>1</v>
      </c>
      <c r="R5006">
        <f t="shared" si="1258"/>
        <v>0</v>
      </c>
      <c r="S5006">
        <f t="shared" si="1259"/>
        <v>0</v>
      </c>
      <c r="T5006">
        <f t="shared" si="1260"/>
        <v>0</v>
      </c>
      <c r="U5006">
        <v>1</v>
      </c>
      <c r="V5006">
        <f t="shared" si="1261"/>
        <v>0.51531068239696787</v>
      </c>
      <c r="W5006">
        <f t="shared" si="1262"/>
        <v>0.62605059485806858</v>
      </c>
      <c r="X5006">
        <f t="shared" si="1263"/>
        <v>0.23492373459849294</v>
      </c>
      <c r="Y5006">
        <f t="shared" si="1264"/>
        <v>1</v>
      </c>
      <c r="Z5006" t="s">
        <v>5038</v>
      </c>
    </row>
    <row r="5007" spans="1:26" x14ac:dyDescent="0.25">
      <c r="A5007" t="s">
        <v>26</v>
      </c>
      <c r="B5007" t="s">
        <v>27</v>
      </c>
      <c r="C5007" t="s">
        <v>35</v>
      </c>
      <c r="D5007">
        <v>0</v>
      </c>
      <c r="F5007">
        <v>1</v>
      </c>
      <c r="G5007">
        <v>111.15</v>
      </c>
      <c r="H5007">
        <f t="shared" si="1249"/>
        <v>1</v>
      </c>
      <c r="I5007">
        <f t="shared" si="1250"/>
        <v>0</v>
      </c>
      <c r="J5007">
        <f t="shared" si="1251"/>
        <v>0</v>
      </c>
      <c r="K5007">
        <f t="shared" si="1252"/>
        <v>1</v>
      </c>
      <c r="L5007">
        <f t="shared" si="1253"/>
        <v>0</v>
      </c>
      <c r="M5007">
        <f t="shared" si="1254"/>
        <v>1</v>
      </c>
      <c r="N5007">
        <f t="shared" si="1255"/>
        <v>0</v>
      </c>
      <c r="O5007">
        <f t="shared" si="1256"/>
        <v>0</v>
      </c>
      <c r="P5007">
        <v>64</v>
      </c>
      <c r="Q5007">
        <f t="shared" si="1257"/>
        <v>1</v>
      </c>
      <c r="R5007">
        <f t="shared" si="1258"/>
        <v>0</v>
      </c>
      <c r="S5007">
        <f t="shared" si="1259"/>
        <v>0</v>
      </c>
      <c r="T5007">
        <f t="shared" si="1260"/>
        <v>0</v>
      </c>
      <c r="U5007">
        <v>0</v>
      </c>
      <c r="V5007">
        <f t="shared" si="1261"/>
        <v>0.57268392159782489</v>
      </c>
      <c r="W5007">
        <f t="shared" si="1262"/>
        <v>0.63938224511922259</v>
      </c>
      <c r="X5007">
        <f t="shared" si="1263"/>
        <v>0.32796687405666364</v>
      </c>
      <c r="Y5007">
        <f t="shared" si="1264"/>
        <v>1</v>
      </c>
      <c r="Z5007" t="s">
        <v>5039</v>
      </c>
    </row>
    <row r="5008" spans="1:26" x14ac:dyDescent="0.25">
      <c r="A5008" t="s">
        <v>29</v>
      </c>
      <c r="B5008" t="s">
        <v>38</v>
      </c>
      <c r="C5008" t="s">
        <v>35</v>
      </c>
      <c r="D5008">
        <v>0</v>
      </c>
      <c r="F5008">
        <v>1</v>
      </c>
      <c r="G5008">
        <v>104.7</v>
      </c>
      <c r="H5008">
        <f t="shared" si="1249"/>
        <v>1</v>
      </c>
      <c r="I5008">
        <f t="shared" si="1250"/>
        <v>0</v>
      </c>
      <c r="J5008">
        <f t="shared" si="1251"/>
        <v>0</v>
      </c>
      <c r="K5008">
        <f t="shared" si="1252"/>
        <v>1</v>
      </c>
      <c r="L5008">
        <f t="shared" si="1253"/>
        <v>0</v>
      </c>
      <c r="M5008">
        <f t="shared" si="1254"/>
        <v>0</v>
      </c>
      <c r="N5008">
        <f t="shared" si="1255"/>
        <v>1</v>
      </c>
      <c r="O5008">
        <f t="shared" si="1256"/>
        <v>0</v>
      </c>
      <c r="P5008">
        <v>39</v>
      </c>
      <c r="Q5008">
        <f t="shared" si="1257"/>
        <v>0</v>
      </c>
      <c r="R5008">
        <f t="shared" si="1258"/>
        <v>0</v>
      </c>
      <c r="S5008">
        <f t="shared" si="1259"/>
        <v>1</v>
      </c>
      <c r="T5008">
        <f t="shared" si="1260"/>
        <v>0</v>
      </c>
      <c r="U5008">
        <v>1</v>
      </c>
      <c r="V5008">
        <f t="shared" si="1261"/>
        <v>0.14954165264378788</v>
      </c>
      <c r="W5008">
        <f t="shared" si="1262"/>
        <v>0.53731589869342278</v>
      </c>
      <c r="X5008">
        <f t="shared" si="1263"/>
        <v>0.72327940058785967</v>
      </c>
      <c r="Y5008">
        <f t="shared" si="1264"/>
        <v>0</v>
      </c>
      <c r="Z5008" t="s">
        <v>5040</v>
      </c>
    </row>
    <row r="5009" spans="1:26" x14ac:dyDescent="0.25">
      <c r="A5009" t="s">
        <v>26</v>
      </c>
      <c r="B5009" t="s">
        <v>30</v>
      </c>
      <c r="C5009" t="s">
        <v>25</v>
      </c>
      <c r="D5009">
        <v>0</v>
      </c>
      <c r="F5009">
        <v>1</v>
      </c>
      <c r="G5009">
        <v>55.7</v>
      </c>
      <c r="H5009">
        <f t="shared" si="1249"/>
        <v>1</v>
      </c>
      <c r="I5009">
        <f t="shared" si="1250"/>
        <v>0</v>
      </c>
      <c r="J5009">
        <f t="shared" si="1251"/>
        <v>1</v>
      </c>
      <c r="K5009">
        <f t="shared" si="1252"/>
        <v>0</v>
      </c>
      <c r="L5009">
        <f t="shared" si="1253"/>
        <v>0</v>
      </c>
      <c r="M5009">
        <f t="shared" si="1254"/>
        <v>1</v>
      </c>
      <c r="N5009">
        <f t="shared" si="1255"/>
        <v>0</v>
      </c>
      <c r="O5009">
        <f t="shared" si="1256"/>
        <v>0</v>
      </c>
      <c r="P5009">
        <v>15</v>
      </c>
      <c r="Q5009">
        <f t="shared" si="1257"/>
        <v>0</v>
      </c>
      <c r="R5009">
        <f t="shared" si="1258"/>
        <v>1</v>
      </c>
      <c r="S5009">
        <f t="shared" si="1259"/>
        <v>0</v>
      </c>
      <c r="T5009">
        <f t="shared" si="1260"/>
        <v>0</v>
      </c>
      <c r="U5009">
        <v>1</v>
      </c>
      <c r="V5009">
        <f t="shared" si="1261"/>
        <v>0.34460278594496568</v>
      </c>
      <c r="W5009">
        <f t="shared" si="1262"/>
        <v>0.58530815960204208</v>
      </c>
      <c r="X5009">
        <f t="shared" si="1263"/>
        <v>0.42954550819110054</v>
      </c>
      <c r="Y5009">
        <f t="shared" si="1264"/>
        <v>1</v>
      </c>
      <c r="Z5009" t="s">
        <v>5041</v>
      </c>
    </row>
    <row r="5010" spans="1:26" x14ac:dyDescent="0.25">
      <c r="A5010" t="s">
        <v>26</v>
      </c>
      <c r="B5010" t="s">
        <v>30</v>
      </c>
      <c r="C5010" t="s">
        <v>23</v>
      </c>
      <c r="D5010">
        <v>0</v>
      </c>
      <c r="F5010">
        <v>1</v>
      </c>
      <c r="G5010">
        <v>20.6</v>
      </c>
      <c r="H5010">
        <f t="shared" si="1249"/>
        <v>1</v>
      </c>
      <c r="I5010">
        <f t="shared" si="1250"/>
        <v>0</v>
      </c>
      <c r="J5010">
        <f t="shared" si="1251"/>
        <v>0</v>
      </c>
      <c r="K5010">
        <f t="shared" si="1252"/>
        <v>0</v>
      </c>
      <c r="L5010">
        <f t="shared" si="1253"/>
        <v>1</v>
      </c>
      <c r="M5010">
        <f t="shared" si="1254"/>
        <v>1</v>
      </c>
      <c r="N5010">
        <f t="shared" si="1255"/>
        <v>0</v>
      </c>
      <c r="O5010">
        <f t="shared" si="1256"/>
        <v>0</v>
      </c>
      <c r="P5010">
        <v>25</v>
      </c>
      <c r="Q5010">
        <f t="shared" si="1257"/>
        <v>0</v>
      </c>
      <c r="R5010">
        <f t="shared" si="1258"/>
        <v>1</v>
      </c>
      <c r="S5010">
        <f t="shared" si="1259"/>
        <v>0</v>
      </c>
      <c r="T5010">
        <f t="shared" si="1260"/>
        <v>0</v>
      </c>
      <c r="U5010">
        <v>0</v>
      </c>
      <c r="V5010">
        <f t="shared" si="1261"/>
        <v>0.26115173175947343</v>
      </c>
      <c r="W5010">
        <f t="shared" si="1262"/>
        <v>0.56491939187381279</v>
      </c>
      <c r="X5010">
        <f t="shared" si="1263"/>
        <v>6.8200227000971961E-2</v>
      </c>
      <c r="Y5010">
        <f t="shared" si="1264"/>
        <v>0</v>
      </c>
      <c r="Z5010" t="s">
        <v>5042</v>
      </c>
    </row>
    <row r="5011" spans="1:26" x14ac:dyDescent="0.25">
      <c r="A5011" t="s">
        <v>45</v>
      </c>
      <c r="B5011" t="s">
        <v>38</v>
      </c>
      <c r="C5011" t="s">
        <v>23</v>
      </c>
      <c r="D5011">
        <v>0</v>
      </c>
      <c r="F5011">
        <v>1</v>
      </c>
      <c r="G5011">
        <v>19.649999999999999</v>
      </c>
      <c r="H5011">
        <f t="shared" si="1249"/>
        <v>1</v>
      </c>
      <c r="I5011">
        <f t="shared" si="1250"/>
        <v>0</v>
      </c>
      <c r="J5011">
        <f t="shared" si="1251"/>
        <v>0</v>
      </c>
      <c r="K5011">
        <f t="shared" si="1252"/>
        <v>0</v>
      </c>
      <c r="L5011">
        <f t="shared" si="1253"/>
        <v>1</v>
      </c>
      <c r="M5011">
        <f t="shared" si="1254"/>
        <v>0</v>
      </c>
      <c r="N5011">
        <f t="shared" si="1255"/>
        <v>0</v>
      </c>
      <c r="O5011">
        <f t="shared" si="1256"/>
        <v>1</v>
      </c>
      <c r="P5011">
        <v>6</v>
      </c>
      <c r="Q5011">
        <f t="shared" si="1257"/>
        <v>0</v>
      </c>
      <c r="R5011">
        <f t="shared" si="1258"/>
        <v>0</v>
      </c>
      <c r="S5011">
        <f t="shared" si="1259"/>
        <v>1</v>
      </c>
      <c r="T5011">
        <f t="shared" si="1260"/>
        <v>0</v>
      </c>
      <c r="U5011">
        <v>0</v>
      </c>
      <c r="V5011">
        <f t="shared" si="1261"/>
        <v>-6.6855106206789819E-2</v>
      </c>
      <c r="W5011">
        <f t="shared" si="1262"/>
        <v>0.48329244599900123</v>
      </c>
      <c r="X5011">
        <f t="shared" si="1263"/>
        <v>4.4696052259211461E-3</v>
      </c>
      <c r="Y5011">
        <f t="shared" si="1264"/>
        <v>0</v>
      </c>
      <c r="Z5011" t="s">
        <v>5043</v>
      </c>
    </row>
    <row r="5012" spans="1:26" x14ac:dyDescent="0.25">
      <c r="A5012" t="s">
        <v>29</v>
      </c>
      <c r="B5012" t="s">
        <v>33</v>
      </c>
      <c r="C5012" t="s">
        <v>35</v>
      </c>
      <c r="D5012">
        <v>0</v>
      </c>
      <c r="F5012">
        <v>1</v>
      </c>
      <c r="G5012">
        <v>115.8</v>
      </c>
      <c r="H5012">
        <f t="shared" si="1249"/>
        <v>1</v>
      </c>
      <c r="I5012">
        <f t="shared" si="1250"/>
        <v>0</v>
      </c>
      <c r="J5012">
        <f t="shared" si="1251"/>
        <v>0</v>
      </c>
      <c r="K5012">
        <f t="shared" si="1252"/>
        <v>1</v>
      </c>
      <c r="L5012">
        <f t="shared" si="1253"/>
        <v>0</v>
      </c>
      <c r="M5012">
        <f t="shared" si="1254"/>
        <v>0</v>
      </c>
      <c r="N5012">
        <f t="shared" si="1255"/>
        <v>1</v>
      </c>
      <c r="O5012">
        <f t="shared" si="1256"/>
        <v>0</v>
      </c>
      <c r="P5012">
        <v>66</v>
      </c>
      <c r="Q5012">
        <f t="shared" si="1257"/>
        <v>0</v>
      </c>
      <c r="R5012">
        <f t="shared" si="1258"/>
        <v>0</v>
      </c>
      <c r="S5012">
        <f t="shared" si="1259"/>
        <v>0</v>
      </c>
      <c r="T5012">
        <f t="shared" si="1260"/>
        <v>1</v>
      </c>
      <c r="U5012">
        <v>0</v>
      </c>
      <c r="V5012">
        <f t="shared" si="1261"/>
        <v>0.16684716772882896</v>
      </c>
      <c r="W5012">
        <f t="shared" si="1262"/>
        <v>0.54161529622116211</v>
      </c>
      <c r="X5012">
        <f t="shared" si="1263"/>
        <v>2.7837977379131983E-2</v>
      </c>
      <c r="Y5012">
        <f t="shared" si="1264"/>
        <v>0</v>
      </c>
      <c r="Z5012" t="s">
        <v>5044</v>
      </c>
    </row>
    <row r="5013" spans="1:26" x14ac:dyDescent="0.25">
      <c r="A5013" t="s">
        <v>45</v>
      </c>
      <c r="B5013" t="s">
        <v>38</v>
      </c>
      <c r="C5013" t="s">
        <v>25</v>
      </c>
      <c r="D5013">
        <v>0</v>
      </c>
      <c r="F5013">
        <v>1</v>
      </c>
      <c r="G5013">
        <v>88.65</v>
      </c>
      <c r="H5013">
        <f t="shared" si="1249"/>
        <v>1</v>
      </c>
      <c r="I5013">
        <f t="shared" si="1250"/>
        <v>0</v>
      </c>
      <c r="J5013">
        <f t="shared" si="1251"/>
        <v>1</v>
      </c>
      <c r="K5013">
        <f t="shared" si="1252"/>
        <v>0</v>
      </c>
      <c r="L5013">
        <f t="shared" si="1253"/>
        <v>0</v>
      </c>
      <c r="M5013">
        <f t="shared" si="1254"/>
        <v>0</v>
      </c>
      <c r="N5013">
        <f t="shared" si="1255"/>
        <v>0</v>
      </c>
      <c r="O5013">
        <f t="shared" si="1256"/>
        <v>1</v>
      </c>
      <c r="P5013">
        <v>61</v>
      </c>
      <c r="Q5013">
        <f t="shared" si="1257"/>
        <v>0</v>
      </c>
      <c r="R5013">
        <f t="shared" si="1258"/>
        <v>0</v>
      </c>
      <c r="S5013">
        <f t="shared" si="1259"/>
        <v>1</v>
      </c>
      <c r="T5013">
        <f t="shared" si="1260"/>
        <v>0</v>
      </c>
      <c r="U5013">
        <v>0</v>
      </c>
      <c r="V5013">
        <f t="shared" si="1261"/>
        <v>8.31393755859684E-2</v>
      </c>
      <c r="W5013">
        <f t="shared" si="1262"/>
        <v>0.52077287982628184</v>
      </c>
      <c r="X5013">
        <f t="shared" si="1263"/>
        <v>6.9121557728247188E-3</v>
      </c>
      <c r="Y5013">
        <f t="shared" si="1264"/>
        <v>0</v>
      </c>
      <c r="Z5013" t="s">
        <v>5045</v>
      </c>
    </row>
    <row r="5014" spans="1:26" x14ac:dyDescent="0.25">
      <c r="A5014" t="s">
        <v>26</v>
      </c>
      <c r="B5014" t="s">
        <v>27</v>
      </c>
      <c r="C5014" t="s">
        <v>35</v>
      </c>
      <c r="D5014">
        <v>1</v>
      </c>
      <c r="F5014">
        <v>1</v>
      </c>
      <c r="G5014">
        <v>94.5</v>
      </c>
      <c r="H5014">
        <f t="shared" si="1249"/>
        <v>0</v>
      </c>
      <c r="I5014">
        <f t="shared" si="1250"/>
        <v>1</v>
      </c>
      <c r="J5014">
        <f t="shared" si="1251"/>
        <v>0</v>
      </c>
      <c r="K5014">
        <f t="shared" si="1252"/>
        <v>1</v>
      </c>
      <c r="L5014">
        <f t="shared" si="1253"/>
        <v>0</v>
      </c>
      <c r="M5014">
        <f t="shared" si="1254"/>
        <v>1</v>
      </c>
      <c r="N5014">
        <f t="shared" si="1255"/>
        <v>0</v>
      </c>
      <c r="O5014">
        <f t="shared" si="1256"/>
        <v>0</v>
      </c>
      <c r="P5014">
        <v>43</v>
      </c>
      <c r="Q5014">
        <f t="shared" si="1257"/>
        <v>1</v>
      </c>
      <c r="R5014">
        <f t="shared" si="1258"/>
        <v>0</v>
      </c>
      <c r="S5014">
        <f t="shared" si="1259"/>
        <v>0</v>
      </c>
      <c r="T5014">
        <f t="shared" si="1260"/>
        <v>0</v>
      </c>
      <c r="U5014">
        <v>0</v>
      </c>
      <c r="V5014">
        <f t="shared" si="1261"/>
        <v>0.54186247970950752</v>
      </c>
      <c r="W5014">
        <f t="shared" si="1262"/>
        <v>0.63224557152109995</v>
      </c>
      <c r="X5014">
        <f t="shared" si="1263"/>
        <v>0.29361494691693646</v>
      </c>
      <c r="Y5014">
        <f t="shared" si="1264"/>
        <v>1</v>
      </c>
      <c r="Z5014" t="s">
        <v>5046</v>
      </c>
    </row>
    <row r="5015" spans="1:26" x14ac:dyDescent="0.25">
      <c r="A5015" t="s">
        <v>26</v>
      </c>
      <c r="B5015" t="s">
        <v>30</v>
      </c>
      <c r="C5015" t="s">
        <v>23</v>
      </c>
      <c r="D5015">
        <v>0</v>
      </c>
      <c r="F5015">
        <v>1</v>
      </c>
      <c r="G5015">
        <v>20.100000000000001</v>
      </c>
      <c r="H5015">
        <f t="shared" si="1249"/>
        <v>1</v>
      </c>
      <c r="I5015">
        <f t="shared" si="1250"/>
        <v>0</v>
      </c>
      <c r="J5015">
        <f t="shared" si="1251"/>
        <v>0</v>
      </c>
      <c r="K5015">
        <f t="shared" si="1252"/>
        <v>0</v>
      </c>
      <c r="L5015">
        <f t="shared" si="1253"/>
        <v>1</v>
      </c>
      <c r="M5015">
        <f t="shared" si="1254"/>
        <v>1</v>
      </c>
      <c r="N5015">
        <f t="shared" si="1255"/>
        <v>0</v>
      </c>
      <c r="O5015">
        <f t="shared" si="1256"/>
        <v>0</v>
      </c>
      <c r="P5015">
        <v>12</v>
      </c>
      <c r="Q5015">
        <f t="shared" si="1257"/>
        <v>0</v>
      </c>
      <c r="R5015">
        <f t="shared" si="1258"/>
        <v>1</v>
      </c>
      <c r="S5015">
        <f t="shared" si="1259"/>
        <v>0</v>
      </c>
      <c r="T5015">
        <f t="shared" si="1260"/>
        <v>0</v>
      </c>
      <c r="U5015">
        <v>0</v>
      </c>
      <c r="V5015">
        <f t="shared" si="1261"/>
        <v>0.27406365315724263</v>
      </c>
      <c r="W5015">
        <f t="shared" si="1262"/>
        <v>0.5680902525995668</v>
      </c>
      <c r="X5015">
        <f t="shared" si="1263"/>
        <v>7.5110885981893388E-2</v>
      </c>
      <c r="Y5015">
        <f t="shared" si="1264"/>
        <v>0</v>
      </c>
      <c r="Z5015" t="s">
        <v>5047</v>
      </c>
    </row>
    <row r="5016" spans="1:26" x14ac:dyDescent="0.25">
      <c r="A5016" t="s">
        <v>26</v>
      </c>
      <c r="B5016" t="s">
        <v>33</v>
      </c>
      <c r="C5016" t="s">
        <v>25</v>
      </c>
      <c r="D5016">
        <v>1</v>
      </c>
      <c r="F5016">
        <v>1</v>
      </c>
      <c r="G5016">
        <v>34.65</v>
      </c>
      <c r="H5016">
        <f t="shared" si="1249"/>
        <v>0</v>
      </c>
      <c r="I5016">
        <f t="shared" si="1250"/>
        <v>1</v>
      </c>
      <c r="J5016">
        <f t="shared" si="1251"/>
        <v>1</v>
      </c>
      <c r="K5016">
        <f t="shared" si="1252"/>
        <v>0</v>
      </c>
      <c r="L5016">
        <f t="shared" si="1253"/>
        <v>0</v>
      </c>
      <c r="M5016">
        <f t="shared" si="1254"/>
        <v>1</v>
      </c>
      <c r="N5016">
        <f t="shared" si="1255"/>
        <v>0</v>
      </c>
      <c r="O5016">
        <f t="shared" si="1256"/>
        <v>0</v>
      </c>
      <c r="P5016">
        <v>23</v>
      </c>
      <c r="Q5016">
        <f t="shared" si="1257"/>
        <v>0</v>
      </c>
      <c r="R5016">
        <f t="shared" si="1258"/>
        <v>0</v>
      </c>
      <c r="S5016">
        <f t="shared" si="1259"/>
        <v>0</v>
      </c>
      <c r="T5016">
        <f t="shared" si="1260"/>
        <v>1</v>
      </c>
      <c r="U5016">
        <v>0</v>
      </c>
      <c r="V5016">
        <f t="shared" si="1261"/>
        <v>0.32547611860421283</v>
      </c>
      <c r="W5016">
        <f t="shared" si="1262"/>
        <v>0.58065824141230504</v>
      </c>
      <c r="X5016">
        <f t="shared" si="1263"/>
        <v>0.10593470378166361</v>
      </c>
      <c r="Y5016">
        <f t="shared" si="1264"/>
        <v>1</v>
      </c>
      <c r="Z5016" t="s">
        <v>5048</v>
      </c>
    </row>
    <row r="5017" spans="1:26" x14ac:dyDescent="0.25">
      <c r="A5017" t="s">
        <v>26</v>
      </c>
      <c r="B5017" t="s">
        <v>33</v>
      </c>
      <c r="C5017" t="s">
        <v>25</v>
      </c>
      <c r="D5017">
        <v>1</v>
      </c>
      <c r="F5017">
        <v>1</v>
      </c>
      <c r="G5017">
        <v>52.3</v>
      </c>
      <c r="H5017">
        <f t="shared" si="1249"/>
        <v>0</v>
      </c>
      <c r="I5017">
        <f t="shared" si="1250"/>
        <v>1</v>
      </c>
      <c r="J5017">
        <f t="shared" si="1251"/>
        <v>1</v>
      </c>
      <c r="K5017">
        <f t="shared" si="1252"/>
        <v>0</v>
      </c>
      <c r="L5017">
        <f t="shared" si="1253"/>
        <v>0</v>
      </c>
      <c r="M5017">
        <f t="shared" si="1254"/>
        <v>1</v>
      </c>
      <c r="N5017">
        <f t="shared" si="1255"/>
        <v>0</v>
      </c>
      <c r="O5017">
        <f t="shared" si="1256"/>
        <v>0</v>
      </c>
      <c r="P5017">
        <v>71</v>
      </c>
      <c r="Q5017">
        <f t="shared" si="1257"/>
        <v>0</v>
      </c>
      <c r="R5017">
        <f t="shared" si="1258"/>
        <v>0</v>
      </c>
      <c r="S5017">
        <f t="shared" si="1259"/>
        <v>0</v>
      </c>
      <c r="T5017">
        <f t="shared" si="1260"/>
        <v>1</v>
      </c>
      <c r="U5017">
        <v>0</v>
      </c>
      <c r="V5017">
        <f t="shared" si="1261"/>
        <v>0.33930199754053869</v>
      </c>
      <c r="W5017">
        <f t="shared" si="1262"/>
        <v>0.58402095983526925</v>
      </c>
      <c r="X5017">
        <f t="shared" si="1263"/>
        <v>0.11512584553499973</v>
      </c>
      <c r="Y5017">
        <f t="shared" si="1264"/>
        <v>1</v>
      </c>
      <c r="Z5017" t="s">
        <v>5049</v>
      </c>
    </row>
    <row r="5018" spans="1:26" x14ac:dyDescent="0.25">
      <c r="A5018" t="s">
        <v>26</v>
      </c>
      <c r="B5018" t="s">
        <v>30</v>
      </c>
      <c r="C5018" t="s">
        <v>25</v>
      </c>
      <c r="D5018">
        <v>0</v>
      </c>
      <c r="F5018">
        <v>1</v>
      </c>
      <c r="G5018">
        <v>65</v>
      </c>
      <c r="H5018">
        <f t="shared" si="1249"/>
        <v>1</v>
      </c>
      <c r="I5018">
        <f t="shared" si="1250"/>
        <v>0</v>
      </c>
      <c r="J5018">
        <f t="shared" si="1251"/>
        <v>1</v>
      </c>
      <c r="K5018">
        <f t="shared" si="1252"/>
        <v>0</v>
      </c>
      <c r="L5018">
        <f t="shared" si="1253"/>
        <v>0</v>
      </c>
      <c r="M5018">
        <f t="shared" si="1254"/>
        <v>1</v>
      </c>
      <c r="N5018">
        <f t="shared" si="1255"/>
        <v>0</v>
      </c>
      <c r="O5018">
        <f t="shared" si="1256"/>
        <v>0</v>
      </c>
      <c r="P5018">
        <v>34</v>
      </c>
      <c r="Q5018">
        <f t="shared" si="1257"/>
        <v>0</v>
      </c>
      <c r="R5018">
        <f t="shared" si="1258"/>
        <v>1</v>
      </c>
      <c r="S5018">
        <f t="shared" si="1259"/>
        <v>0</v>
      </c>
      <c r="T5018">
        <f t="shared" si="1260"/>
        <v>0</v>
      </c>
      <c r="U5018">
        <v>0</v>
      </c>
      <c r="V5018">
        <f t="shared" si="1261"/>
        <v>0.35910200128648662</v>
      </c>
      <c r="W5018">
        <f t="shared" si="1262"/>
        <v>0.58882303652459167</v>
      </c>
      <c r="X5018">
        <f t="shared" si="1263"/>
        <v>0.12895424732795985</v>
      </c>
      <c r="Y5018">
        <f t="shared" si="1264"/>
        <v>1</v>
      </c>
      <c r="Z5018" t="s">
        <v>5050</v>
      </c>
    </row>
    <row r="5019" spans="1:26" x14ac:dyDescent="0.25">
      <c r="A5019" t="s">
        <v>26</v>
      </c>
      <c r="B5019" t="s">
        <v>38</v>
      </c>
      <c r="C5019" t="s">
        <v>23</v>
      </c>
      <c r="D5019">
        <v>0</v>
      </c>
      <c r="F5019">
        <v>1</v>
      </c>
      <c r="G5019">
        <v>19.850000000000001</v>
      </c>
      <c r="H5019">
        <f t="shared" si="1249"/>
        <v>1</v>
      </c>
      <c r="I5019">
        <f t="shared" si="1250"/>
        <v>0</v>
      </c>
      <c r="J5019">
        <f t="shared" si="1251"/>
        <v>0</v>
      </c>
      <c r="K5019">
        <f t="shared" si="1252"/>
        <v>0</v>
      </c>
      <c r="L5019">
        <f t="shared" si="1253"/>
        <v>1</v>
      </c>
      <c r="M5019">
        <f t="shared" si="1254"/>
        <v>1</v>
      </c>
      <c r="N5019">
        <f t="shared" si="1255"/>
        <v>0</v>
      </c>
      <c r="O5019">
        <f t="shared" si="1256"/>
        <v>0</v>
      </c>
      <c r="P5019">
        <v>5</v>
      </c>
      <c r="Q5019">
        <f t="shared" si="1257"/>
        <v>0</v>
      </c>
      <c r="R5019">
        <f t="shared" si="1258"/>
        <v>0</v>
      </c>
      <c r="S5019">
        <f t="shared" si="1259"/>
        <v>1</v>
      </c>
      <c r="T5019">
        <f t="shared" si="1260"/>
        <v>0</v>
      </c>
      <c r="U5019">
        <v>1</v>
      </c>
      <c r="V5019">
        <f t="shared" si="1261"/>
        <v>0.25998244019967331</v>
      </c>
      <c r="W5019">
        <f t="shared" si="1262"/>
        <v>0.56463197521026387</v>
      </c>
      <c r="X5019">
        <f t="shared" si="1263"/>
        <v>0.54762598881283009</v>
      </c>
      <c r="Y5019">
        <f t="shared" si="1264"/>
        <v>0</v>
      </c>
      <c r="Z5019" t="s">
        <v>5051</v>
      </c>
    </row>
    <row r="5020" spans="1:26" x14ac:dyDescent="0.25">
      <c r="A5020" t="s">
        <v>29</v>
      </c>
      <c r="B5020" t="s">
        <v>30</v>
      </c>
      <c r="C5020" t="s">
        <v>25</v>
      </c>
      <c r="D5020">
        <v>0</v>
      </c>
      <c r="F5020">
        <v>1</v>
      </c>
      <c r="G5020">
        <v>35.450000000000003</v>
      </c>
      <c r="H5020">
        <f t="shared" si="1249"/>
        <v>1</v>
      </c>
      <c r="I5020">
        <f t="shared" si="1250"/>
        <v>0</v>
      </c>
      <c r="J5020">
        <f t="shared" si="1251"/>
        <v>1</v>
      </c>
      <c r="K5020">
        <f t="shared" si="1252"/>
        <v>0</v>
      </c>
      <c r="L5020">
        <f t="shared" si="1253"/>
        <v>0</v>
      </c>
      <c r="M5020">
        <f t="shared" si="1254"/>
        <v>0</v>
      </c>
      <c r="N5020">
        <f t="shared" si="1255"/>
        <v>1</v>
      </c>
      <c r="O5020">
        <f t="shared" si="1256"/>
        <v>0</v>
      </c>
      <c r="P5020">
        <v>41</v>
      </c>
      <c r="Q5020">
        <f t="shared" si="1257"/>
        <v>0</v>
      </c>
      <c r="R5020">
        <f t="shared" si="1258"/>
        <v>1</v>
      </c>
      <c r="S5020">
        <f t="shared" si="1259"/>
        <v>0</v>
      </c>
      <c r="T5020">
        <f t="shared" si="1260"/>
        <v>0</v>
      </c>
      <c r="U5020">
        <v>0</v>
      </c>
      <c r="V5020">
        <f t="shared" si="1261"/>
        <v>4.1577065288914292E-2</v>
      </c>
      <c r="W5020">
        <f t="shared" si="1262"/>
        <v>0.51039276924160559</v>
      </c>
      <c r="X5020">
        <f t="shared" si="1263"/>
        <v>1.7286523580386417E-3</v>
      </c>
      <c r="Y5020">
        <f t="shared" si="1264"/>
        <v>0</v>
      </c>
      <c r="Z5020" t="s">
        <v>5052</v>
      </c>
    </row>
    <row r="5021" spans="1:26" x14ac:dyDescent="0.25">
      <c r="A5021" t="s">
        <v>45</v>
      </c>
      <c r="B5021" t="s">
        <v>38</v>
      </c>
      <c r="C5021" t="s">
        <v>23</v>
      </c>
      <c r="D5021">
        <v>0</v>
      </c>
      <c r="F5021">
        <v>1</v>
      </c>
      <c r="G5021">
        <v>19.7</v>
      </c>
      <c r="H5021">
        <f t="shared" si="1249"/>
        <v>1</v>
      </c>
      <c r="I5021">
        <f t="shared" si="1250"/>
        <v>0</v>
      </c>
      <c r="J5021">
        <f t="shared" si="1251"/>
        <v>0</v>
      </c>
      <c r="K5021">
        <f t="shared" si="1252"/>
        <v>0</v>
      </c>
      <c r="L5021">
        <f t="shared" si="1253"/>
        <v>1</v>
      </c>
      <c r="M5021">
        <f t="shared" si="1254"/>
        <v>0</v>
      </c>
      <c r="N5021">
        <f t="shared" si="1255"/>
        <v>0</v>
      </c>
      <c r="O5021">
        <f t="shared" si="1256"/>
        <v>1</v>
      </c>
      <c r="P5021">
        <v>72</v>
      </c>
      <c r="Q5021">
        <f t="shared" si="1257"/>
        <v>0</v>
      </c>
      <c r="R5021">
        <f t="shared" si="1258"/>
        <v>0</v>
      </c>
      <c r="S5021">
        <f t="shared" si="1259"/>
        <v>1</v>
      </c>
      <c r="T5021">
        <f t="shared" si="1260"/>
        <v>0</v>
      </c>
      <c r="U5021">
        <v>0</v>
      </c>
      <c r="V5021">
        <f t="shared" si="1261"/>
        <v>-5.3085704331833905E-2</v>
      </c>
      <c r="W5021">
        <f t="shared" si="1262"/>
        <v>0.48673168971396186</v>
      </c>
      <c r="X5021">
        <f t="shared" si="1263"/>
        <v>2.8180920044068888E-3</v>
      </c>
      <c r="Y5021">
        <f t="shared" si="1264"/>
        <v>0</v>
      </c>
      <c r="Z5021" t="s">
        <v>5053</v>
      </c>
    </row>
    <row r="5022" spans="1:26" x14ac:dyDescent="0.25">
      <c r="A5022" t="s">
        <v>26</v>
      </c>
      <c r="B5022" t="s">
        <v>27</v>
      </c>
      <c r="C5022" t="s">
        <v>35</v>
      </c>
      <c r="D5022">
        <v>1</v>
      </c>
      <c r="F5022">
        <v>1</v>
      </c>
      <c r="G5022">
        <v>95.6</v>
      </c>
      <c r="H5022">
        <f t="shared" si="1249"/>
        <v>0</v>
      </c>
      <c r="I5022">
        <f t="shared" si="1250"/>
        <v>1</v>
      </c>
      <c r="J5022">
        <f t="shared" si="1251"/>
        <v>0</v>
      </c>
      <c r="K5022">
        <f t="shared" si="1252"/>
        <v>1</v>
      </c>
      <c r="L5022">
        <f t="shared" si="1253"/>
        <v>0</v>
      </c>
      <c r="M5022">
        <f t="shared" si="1254"/>
        <v>1</v>
      </c>
      <c r="N5022">
        <f t="shared" si="1255"/>
        <v>0</v>
      </c>
      <c r="O5022">
        <f t="shared" si="1256"/>
        <v>0</v>
      </c>
      <c r="P5022">
        <v>14</v>
      </c>
      <c r="Q5022">
        <f t="shared" si="1257"/>
        <v>1</v>
      </c>
      <c r="R5022">
        <f t="shared" si="1258"/>
        <v>0</v>
      </c>
      <c r="S5022">
        <f t="shared" si="1259"/>
        <v>0</v>
      </c>
      <c r="T5022">
        <f t="shared" si="1260"/>
        <v>0</v>
      </c>
      <c r="U5022">
        <v>0</v>
      </c>
      <c r="V5022">
        <f t="shared" si="1261"/>
        <v>0.54357744066388092</v>
      </c>
      <c r="W5022">
        <f t="shared" si="1262"/>
        <v>0.63264422848266433</v>
      </c>
      <c r="X5022">
        <f t="shared" si="1263"/>
        <v>0.295476433998695</v>
      </c>
      <c r="Y5022">
        <f t="shared" si="1264"/>
        <v>1</v>
      </c>
      <c r="Z5022" t="s">
        <v>5054</v>
      </c>
    </row>
    <row r="5023" spans="1:26" x14ac:dyDescent="0.25">
      <c r="A5023" t="s">
        <v>45</v>
      </c>
      <c r="B5023" t="s">
        <v>30</v>
      </c>
      <c r="C5023" t="s">
        <v>23</v>
      </c>
      <c r="D5023">
        <v>0</v>
      </c>
      <c r="F5023">
        <v>1</v>
      </c>
      <c r="G5023">
        <v>19.850000000000001</v>
      </c>
      <c r="H5023">
        <f t="shared" si="1249"/>
        <v>1</v>
      </c>
      <c r="I5023">
        <f t="shared" si="1250"/>
        <v>0</v>
      </c>
      <c r="J5023">
        <f t="shared" si="1251"/>
        <v>0</v>
      </c>
      <c r="K5023">
        <f t="shared" si="1252"/>
        <v>0</v>
      </c>
      <c r="L5023">
        <f t="shared" si="1253"/>
        <v>1</v>
      </c>
      <c r="M5023">
        <f t="shared" si="1254"/>
        <v>0</v>
      </c>
      <c r="N5023">
        <f t="shared" si="1255"/>
        <v>0</v>
      </c>
      <c r="O5023">
        <f t="shared" si="1256"/>
        <v>1</v>
      </c>
      <c r="P5023">
        <v>41</v>
      </c>
      <c r="Q5023">
        <f t="shared" si="1257"/>
        <v>0</v>
      </c>
      <c r="R5023">
        <f t="shared" si="1258"/>
        <v>1</v>
      </c>
      <c r="S5023">
        <f t="shared" si="1259"/>
        <v>0</v>
      </c>
      <c r="T5023">
        <f t="shared" si="1260"/>
        <v>0</v>
      </c>
      <c r="U5023">
        <v>0</v>
      </c>
      <c r="V5023">
        <f t="shared" si="1261"/>
        <v>-6.6543295124176463E-2</v>
      </c>
      <c r="W5023">
        <f t="shared" si="1262"/>
        <v>0.48337031213499343</v>
      </c>
      <c r="X5023">
        <f t="shared" si="1263"/>
        <v>4.4280101259832469E-3</v>
      </c>
      <c r="Y5023">
        <f t="shared" si="1264"/>
        <v>0</v>
      </c>
      <c r="Z5023" t="s">
        <v>5055</v>
      </c>
    </row>
    <row r="5024" spans="1:26" x14ac:dyDescent="0.25">
      <c r="A5024" t="s">
        <v>29</v>
      </c>
      <c r="B5024" t="s">
        <v>38</v>
      </c>
      <c r="C5024" t="s">
        <v>35</v>
      </c>
      <c r="D5024">
        <v>0</v>
      </c>
      <c r="F5024">
        <v>1</v>
      </c>
      <c r="G5024">
        <v>81.849999999999994</v>
      </c>
      <c r="H5024">
        <f t="shared" si="1249"/>
        <v>1</v>
      </c>
      <c r="I5024">
        <f t="shared" si="1250"/>
        <v>0</v>
      </c>
      <c r="J5024">
        <f t="shared" si="1251"/>
        <v>0</v>
      </c>
      <c r="K5024">
        <f t="shared" si="1252"/>
        <v>1</v>
      </c>
      <c r="L5024">
        <f t="shared" si="1253"/>
        <v>0</v>
      </c>
      <c r="M5024">
        <f t="shared" si="1254"/>
        <v>0</v>
      </c>
      <c r="N5024">
        <f t="shared" si="1255"/>
        <v>1</v>
      </c>
      <c r="O5024">
        <f t="shared" si="1256"/>
        <v>0</v>
      </c>
      <c r="P5024">
        <v>23</v>
      </c>
      <c r="Q5024">
        <f t="shared" si="1257"/>
        <v>0</v>
      </c>
      <c r="R5024">
        <f t="shared" si="1258"/>
        <v>0</v>
      </c>
      <c r="S5024">
        <f t="shared" si="1259"/>
        <v>1</v>
      </c>
      <c r="T5024">
        <f t="shared" si="1260"/>
        <v>0</v>
      </c>
      <c r="U5024">
        <v>0</v>
      </c>
      <c r="V5024">
        <f t="shared" si="1261"/>
        <v>0.11878040571596794</v>
      </c>
      <c r="W5024">
        <f t="shared" si="1262"/>
        <v>0.52966023713452004</v>
      </c>
      <c r="X5024">
        <f t="shared" si="1263"/>
        <v>1.410878478204995E-2</v>
      </c>
      <c r="Y5024">
        <f t="shared" si="1264"/>
        <v>0</v>
      </c>
      <c r="Z5024" t="s">
        <v>5056</v>
      </c>
    </row>
    <row r="5025" spans="1:26" x14ac:dyDescent="0.25">
      <c r="A5025" t="s">
        <v>45</v>
      </c>
      <c r="B5025" t="s">
        <v>38</v>
      </c>
      <c r="C5025" t="s">
        <v>35</v>
      </c>
      <c r="D5025">
        <v>0</v>
      </c>
      <c r="F5025">
        <v>1</v>
      </c>
      <c r="G5025">
        <v>109.3</v>
      </c>
      <c r="H5025">
        <f t="shared" si="1249"/>
        <v>1</v>
      </c>
      <c r="I5025">
        <f t="shared" si="1250"/>
        <v>0</v>
      </c>
      <c r="J5025">
        <f t="shared" si="1251"/>
        <v>0</v>
      </c>
      <c r="K5025">
        <f t="shared" si="1252"/>
        <v>1</v>
      </c>
      <c r="L5025">
        <f t="shared" si="1253"/>
        <v>0</v>
      </c>
      <c r="M5025">
        <f t="shared" si="1254"/>
        <v>0</v>
      </c>
      <c r="N5025">
        <f t="shared" si="1255"/>
        <v>0</v>
      </c>
      <c r="O5025">
        <f t="shared" si="1256"/>
        <v>1</v>
      </c>
      <c r="P5025">
        <v>71</v>
      </c>
      <c r="Q5025">
        <f t="shared" si="1257"/>
        <v>0</v>
      </c>
      <c r="R5025">
        <f t="shared" si="1258"/>
        <v>0</v>
      </c>
      <c r="S5025">
        <f t="shared" si="1259"/>
        <v>1</v>
      </c>
      <c r="T5025">
        <f t="shared" si="1260"/>
        <v>0</v>
      </c>
      <c r="U5025">
        <v>0</v>
      </c>
      <c r="V5025">
        <f t="shared" si="1261"/>
        <v>0.10164242076149452</v>
      </c>
      <c r="W5025">
        <f t="shared" si="1262"/>
        <v>0.52538875096981463</v>
      </c>
      <c r="X5025">
        <f t="shared" si="1263"/>
        <v>1.0331181698256692E-2</v>
      </c>
      <c r="Y5025">
        <f t="shared" si="1264"/>
        <v>0</v>
      </c>
      <c r="Z5025" t="s">
        <v>5057</v>
      </c>
    </row>
    <row r="5026" spans="1:26" x14ac:dyDescent="0.25">
      <c r="A5026" t="s">
        <v>26</v>
      </c>
      <c r="B5026" t="s">
        <v>27</v>
      </c>
      <c r="C5026" t="s">
        <v>35</v>
      </c>
      <c r="D5026">
        <v>0</v>
      </c>
      <c r="F5026">
        <v>1</v>
      </c>
      <c r="G5026">
        <v>70.3</v>
      </c>
      <c r="H5026">
        <f t="shared" si="1249"/>
        <v>1</v>
      </c>
      <c r="I5026">
        <f t="shared" si="1250"/>
        <v>0</v>
      </c>
      <c r="J5026">
        <f t="shared" si="1251"/>
        <v>0</v>
      </c>
      <c r="K5026">
        <f t="shared" si="1252"/>
        <v>1</v>
      </c>
      <c r="L5026">
        <f t="shared" si="1253"/>
        <v>0</v>
      </c>
      <c r="M5026">
        <f t="shared" si="1254"/>
        <v>1</v>
      </c>
      <c r="N5026">
        <f t="shared" si="1255"/>
        <v>0</v>
      </c>
      <c r="O5026">
        <f t="shared" si="1256"/>
        <v>0</v>
      </c>
      <c r="P5026">
        <v>1</v>
      </c>
      <c r="Q5026">
        <f t="shared" si="1257"/>
        <v>1</v>
      </c>
      <c r="R5026">
        <f t="shared" si="1258"/>
        <v>0</v>
      </c>
      <c r="S5026">
        <f t="shared" si="1259"/>
        <v>0</v>
      </c>
      <c r="T5026">
        <f t="shared" si="1260"/>
        <v>0</v>
      </c>
      <c r="U5026">
        <v>1</v>
      </c>
      <c r="V5026">
        <f t="shared" si="1261"/>
        <v>0.5041333387132918</v>
      </c>
      <c r="W5026">
        <f t="shared" si="1262"/>
        <v>0.62343018834627373</v>
      </c>
      <c r="X5026">
        <f t="shared" si="1263"/>
        <v>0.24588374577562699</v>
      </c>
      <c r="Y5026">
        <f t="shared" si="1264"/>
        <v>1</v>
      </c>
      <c r="Z5026" t="s">
        <v>5058</v>
      </c>
    </row>
    <row r="5027" spans="1:26" x14ac:dyDescent="0.25">
      <c r="A5027" t="s">
        <v>45</v>
      </c>
      <c r="B5027" t="s">
        <v>30</v>
      </c>
      <c r="C5027" t="s">
        <v>23</v>
      </c>
      <c r="D5027">
        <v>0</v>
      </c>
      <c r="F5027">
        <v>1</v>
      </c>
      <c r="G5027">
        <v>25.4</v>
      </c>
      <c r="H5027">
        <f t="shared" si="1249"/>
        <v>1</v>
      </c>
      <c r="I5027">
        <f t="shared" si="1250"/>
        <v>0</v>
      </c>
      <c r="J5027">
        <f t="shared" si="1251"/>
        <v>0</v>
      </c>
      <c r="K5027">
        <f t="shared" si="1252"/>
        <v>0</v>
      </c>
      <c r="L5027">
        <f t="shared" si="1253"/>
        <v>1</v>
      </c>
      <c r="M5027">
        <f t="shared" si="1254"/>
        <v>0</v>
      </c>
      <c r="N5027">
        <f t="shared" si="1255"/>
        <v>0</v>
      </c>
      <c r="O5027">
        <f t="shared" si="1256"/>
        <v>1</v>
      </c>
      <c r="P5027">
        <v>72</v>
      </c>
      <c r="Q5027">
        <f t="shared" si="1257"/>
        <v>0</v>
      </c>
      <c r="R5027">
        <f t="shared" si="1258"/>
        <v>1</v>
      </c>
      <c r="S5027">
        <f t="shared" si="1259"/>
        <v>0</v>
      </c>
      <c r="T5027">
        <f t="shared" si="1260"/>
        <v>0</v>
      </c>
      <c r="U5027">
        <v>0</v>
      </c>
      <c r="V5027">
        <f t="shared" si="1261"/>
        <v>-5.7890537581655917E-2</v>
      </c>
      <c r="W5027">
        <f t="shared" si="1262"/>
        <v>0.48553140611275752</v>
      </c>
      <c r="X5027">
        <f t="shared" si="1263"/>
        <v>3.3513143414931161E-3</v>
      </c>
      <c r="Y5027">
        <f t="shared" si="1264"/>
        <v>0</v>
      </c>
      <c r="Z5027" t="s">
        <v>5059</v>
      </c>
    </row>
    <row r="5028" spans="1:26" x14ac:dyDescent="0.25">
      <c r="A5028" t="s">
        <v>26</v>
      </c>
      <c r="B5028" t="s">
        <v>27</v>
      </c>
      <c r="C5028" t="s">
        <v>35</v>
      </c>
      <c r="D5028">
        <v>0</v>
      </c>
      <c r="F5028">
        <v>1</v>
      </c>
      <c r="G5028">
        <v>69.8</v>
      </c>
      <c r="H5028">
        <f t="shared" si="1249"/>
        <v>1</v>
      </c>
      <c r="I5028">
        <f t="shared" si="1250"/>
        <v>0</v>
      </c>
      <c r="J5028">
        <f t="shared" si="1251"/>
        <v>0</v>
      </c>
      <c r="K5028">
        <f t="shared" si="1252"/>
        <v>1</v>
      </c>
      <c r="L5028">
        <f t="shared" si="1253"/>
        <v>0</v>
      </c>
      <c r="M5028">
        <f t="shared" si="1254"/>
        <v>1</v>
      </c>
      <c r="N5028">
        <f t="shared" si="1255"/>
        <v>0</v>
      </c>
      <c r="O5028">
        <f t="shared" si="1256"/>
        <v>0</v>
      </c>
      <c r="P5028">
        <v>6</v>
      </c>
      <c r="Q5028">
        <f t="shared" si="1257"/>
        <v>1</v>
      </c>
      <c r="R5028">
        <f t="shared" si="1258"/>
        <v>0</v>
      </c>
      <c r="S5028">
        <f t="shared" si="1259"/>
        <v>0</v>
      </c>
      <c r="T5028">
        <f t="shared" si="1260"/>
        <v>0</v>
      </c>
      <c r="U5028">
        <v>0</v>
      </c>
      <c r="V5028">
        <f t="shared" si="1261"/>
        <v>0.50335381100675836</v>
      </c>
      <c r="W5028">
        <f t="shared" si="1262"/>
        <v>0.62324716493239041</v>
      </c>
      <c r="X5028">
        <f t="shared" si="1263"/>
        <v>0.25336505905502743</v>
      </c>
      <c r="Y5028">
        <f t="shared" si="1264"/>
        <v>1</v>
      </c>
      <c r="Z5028" t="s">
        <v>5060</v>
      </c>
    </row>
    <row r="5029" spans="1:26" x14ac:dyDescent="0.25">
      <c r="A5029" t="s">
        <v>29</v>
      </c>
      <c r="B5029" t="s">
        <v>38</v>
      </c>
      <c r="C5029" t="s">
        <v>23</v>
      </c>
      <c r="D5029">
        <v>0</v>
      </c>
      <c r="F5029">
        <v>1</v>
      </c>
      <c r="G5029">
        <v>20</v>
      </c>
      <c r="H5029">
        <f t="shared" si="1249"/>
        <v>1</v>
      </c>
      <c r="I5029">
        <f t="shared" si="1250"/>
        <v>0</v>
      </c>
      <c r="J5029">
        <f t="shared" si="1251"/>
        <v>0</v>
      </c>
      <c r="K5029">
        <f t="shared" si="1252"/>
        <v>0</v>
      </c>
      <c r="L5029">
        <f t="shared" si="1253"/>
        <v>1</v>
      </c>
      <c r="M5029">
        <f t="shared" si="1254"/>
        <v>0</v>
      </c>
      <c r="N5029">
        <f t="shared" si="1255"/>
        <v>1</v>
      </c>
      <c r="O5029">
        <f t="shared" si="1256"/>
        <v>0</v>
      </c>
      <c r="P5029">
        <v>23</v>
      </c>
      <c r="Q5029">
        <f t="shared" si="1257"/>
        <v>0</v>
      </c>
      <c r="R5029">
        <f t="shared" si="1258"/>
        <v>0</v>
      </c>
      <c r="S5029">
        <f t="shared" si="1259"/>
        <v>1</v>
      </c>
      <c r="T5029">
        <f t="shared" si="1260"/>
        <v>0</v>
      </c>
      <c r="U5029">
        <v>0</v>
      </c>
      <c r="V5029">
        <f t="shared" si="1261"/>
        <v>7.3160683352422907E-3</v>
      </c>
      <c r="W5029">
        <f t="shared" si="1262"/>
        <v>0.50182900892569793</v>
      </c>
      <c r="X5029">
        <f t="shared" si="1263"/>
        <v>5.3524855885934904E-5</v>
      </c>
      <c r="Y5029">
        <f t="shared" si="1264"/>
        <v>0</v>
      </c>
      <c r="Z5029" t="s">
        <v>5061</v>
      </c>
    </row>
    <row r="5030" spans="1:26" x14ac:dyDescent="0.25">
      <c r="A5030" t="s">
        <v>26</v>
      </c>
      <c r="B5030" t="s">
        <v>27</v>
      </c>
      <c r="C5030" t="s">
        <v>35</v>
      </c>
      <c r="D5030">
        <v>1</v>
      </c>
      <c r="F5030">
        <v>1</v>
      </c>
      <c r="G5030">
        <v>85.55</v>
      </c>
      <c r="H5030">
        <f t="shared" si="1249"/>
        <v>0</v>
      </c>
      <c r="I5030">
        <f t="shared" si="1250"/>
        <v>1</v>
      </c>
      <c r="J5030">
        <f t="shared" si="1251"/>
        <v>0</v>
      </c>
      <c r="K5030">
        <f t="shared" si="1252"/>
        <v>1</v>
      </c>
      <c r="L5030">
        <f t="shared" si="1253"/>
        <v>0</v>
      </c>
      <c r="M5030">
        <f t="shared" si="1254"/>
        <v>1</v>
      </c>
      <c r="N5030">
        <f t="shared" si="1255"/>
        <v>0</v>
      </c>
      <c r="O5030">
        <f t="shared" si="1256"/>
        <v>0</v>
      </c>
      <c r="P5030">
        <v>10</v>
      </c>
      <c r="Q5030">
        <f t="shared" si="1257"/>
        <v>1</v>
      </c>
      <c r="R5030">
        <f t="shared" si="1258"/>
        <v>0</v>
      </c>
      <c r="S5030">
        <f t="shared" si="1259"/>
        <v>0</v>
      </c>
      <c r="T5030">
        <f t="shared" si="1260"/>
        <v>0</v>
      </c>
      <c r="U5030">
        <v>1</v>
      </c>
      <c r="V5030">
        <f t="shared" si="1261"/>
        <v>0.53277210302331568</v>
      </c>
      <c r="W5030">
        <f t="shared" si="1262"/>
        <v>0.63012942858377197</v>
      </c>
      <c r="X5030">
        <f t="shared" si="1263"/>
        <v>0.21830190771325514</v>
      </c>
      <c r="Y5030">
        <f t="shared" si="1264"/>
        <v>1</v>
      </c>
      <c r="Z5030" t="s">
        <v>5062</v>
      </c>
    </row>
    <row r="5031" spans="1:26" x14ac:dyDescent="0.25">
      <c r="A5031" t="s">
        <v>45</v>
      </c>
      <c r="B5031" t="s">
        <v>27</v>
      </c>
      <c r="C5031" t="s">
        <v>35</v>
      </c>
      <c r="D5031">
        <v>0</v>
      </c>
      <c r="F5031">
        <v>1</v>
      </c>
      <c r="G5031">
        <v>109.9</v>
      </c>
      <c r="H5031">
        <f t="shared" si="1249"/>
        <v>1</v>
      </c>
      <c r="I5031">
        <f t="shared" si="1250"/>
        <v>0</v>
      </c>
      <c r="J5031">
        <f t="shared" si="1251"/>
        <v>0</v>
      </c>
      <c r="K5031">
        <f t="shared" si="1252"/>
        <v>1</v>
      </c>
      <c r="L5031">
        <f t="shared" si="1253"/>
        <v>0</v>
      </c>
      <c r="M5031">
        <f t="shared" si="1254"/>
        <v>0</v>
      </c>
      <c r="N5031">
        <f t="shared" si="1255"/>
        <v>0</v>
      </c>
      <c r="O5031">
        <f t="shared" si="1256"/>
        <v>1</v>
      </c>
      <c r="P5031">
        <v>72</v>
      </c>
      <c r="Q5031">
        <f t="shared" si="1257"/>
        <v>1</v>
      </c>
      <c r="R5031">
        <f t="shared" si="1258"/>
        <v>0</v>
      </c>
      <c r="S5031">
        <f t="shared" si="1259"/>
        <v>0</v>
      </c>
      <c r="T5031">
        <f t="shared" si="1260"/>
        <v>0</v>
      </c>
      <c r="U5031">
        <v>0</v>
      </c>
      <c r="V5031">
        <f t="shared" si="1261"/>
        <v>0.23448302848613017</v>
      </c>
      <c r="W5031">
        <f t="shared" si="1262"/>
        <v>0.55835363377198266</v>
      </c>
      <c r="X5031">
        <f t="shared" si="1263"/>
        <v>5.4982290648027336E-2</v>
      </c>
      <c r="Y5031">
        <f t="shared" si="1264"/>
        <v>0</v>
      </c>
      <c r="Z5031" t="s">
        <v>5063</v>
      </c>
    </row>
    <row r="5032" spans="1:26" x14ac:dyDescent="0.25">
      <c r="A5032" t="s">
        <v>26</v>
      </c>
      <c r="B5032" t="s">
        <v>33</v>
      </c>
      <c r="C5032" t="s">
        <v>25</v>
      </c>
      <c r="D5032">
        <v>0</v>
      </c>
      <c r="F5032">
        <v>1</v>
      </c>
      <c r="G5032">
        <v>50.3</v>
      </c>
      <c r="H5032">
        <f t="shared" si="1249"/>
        <v>1</v>
      </c>
      <c r="I5032">
        <f t="shared" si="1250"/>
        <v>0</v>
      </c>
      <c r="J5032">
        <f t="shared" si="1251"/>
        <v>1</v>
      </c>
      <c r="K5032">
        <f t="shared" si="1252"/>
        <v>0</v>
      </c>
      <c r="L5032">
        <f t="shared" si="1253"/>
        <v>0</v>
      </c>
      <c r="M5032">
        <f t="shared" si="1254"/>
        <v>1</v>
      </c>
      <c r="N5032">
        <f t="shared" si="1255"/>
        <v>0</v>
      </c>
      <c r="O5032">
        <f t="shared" si="1256"/>
        <v>0</v>
      </c>
      <c r="P5032">
        <v>7</v>
      </c>
      <c r="Q5032">
        <f t="shared" si="1257"/>
        <v>0</v>
      </c>
      <c r="R5032">
        <f t="shared" si="1258"/>
        <v>0</v>
      </c>
      <c r="S5032">
        <f t="shared" si="1259"/>
        <v>0</v>
      </c>
      <c r="T5032">
        <f t="shared" si="1260"/>
        <v>1</v>
      </c>
      <c r="U5032">
        <v>0</v>
      </c>
      <c r="V5032">
        <f t="shared" si="1261"/>
        <v>0.34104705597516083</v>
      </c>
      <c r="W5032">
        <f t="shared" si="1262"/>
        <v>0.58444484290811849</v>
      </c>
      <c r="X5032">
        <f t="shared" si="1263"/>
        <v>0.11631309438932448</v>
      </c>
      <c r="Y5032">
        <f t="shared" si="1264"/>
        <v>1</v>
      </c>
      <c r="Z5032" t="s">
        <v>5064</v>
      </c>
    </row>
    <row r="5033" spans="1:26" x14ac:dyDescent="0.25">
      <c r="A5033" t="s">
        <v>26</v>
      </c>
      <c r="B5033" t="s">
        <v>30</v>
      </c>
      <c r="C5033" t="s">
        <v>35</v>
      </c>
      <c r="D5033">
        <v>0</v>
      </c>
      <c r="F5033">
        <v>1</v>
      </c>
      <c r="G5033">
        <v>94.5</v>
      </c>
      <c r="H5033">
        <f t="shared" si="1249"/>
        <v>1</v>
      </c>
      <c r="I5033">
        <f t="shared" si="1250"/>
        <v>0</v>
      </c>
      <c r="J5033">
        <f t="shared" si="1251"/>
        <v>0</v>
      </c>
      <c r="K5033">
        <f t="shared" si="1252"/>
        <v>1</v>
      </c>
      <c r="L5033">
        <f t="shared" si="1253"/>
        <v>0</v>
      </c>
      <c r="M5033">
        <f t="shared" si="1254"/>
        <v>1</v>
      </c>
      <c r="N5033">
        <f t="shared" si="1255"/>
        <v>0</v>
      </c>
      <c r="O5033">
        <f t="shared" si="1256"/>
        <v>0</v>
      </c>
      <c r="P5033">
        <v>6</v>
      </c>
      <c r="Q5033">
        <f t="shared" si="1257"/>
        <v>0</v>
      </c>
      <c r="R5033">
        <f t="shared" si="1258"/>
        <v>1</v>
      </c>
      <c r="S5033">
        <f t="shared" si="1259"/>
        <v>0</v>
      </c>
      <c r="T5033">
        <f t="shared" si="1260"/>
        <v>0</v>
      </c>
      <c r="U5033">
        <v>1</v>
      </c>
      <c r="V5033">
        <f t="shared" si="1261"/>
        <v>0.4099573052327119</v>
      </c>
      <c r="W5033">
        <f t="shared" si="1262"/>
        <v>0.60107764139991349</v>
      </c>
      <c r="X5033">
        <f t="shared" si="1263"/>
        <v>0.34815038164824313</v>
      </c>
      <c r="Y5033">
        <f t="shared" si="1264"/>
        <v>1</v>
      </c>
      <c r="Z5033" t="s">
        <v>5065</v>
      </c>
    </row>
    <row r="5034" spans="1:26" x14ac:dyDescent="0.25">
      <c r="A5034" t="s">
        <v>26</v>
      </c>
      <c r="B5034" t="s">
        <v>27</v>
      </c>
      <c r="C5034" t="s">
        <v>35</v>
      </c>
      <c r="D5034">
        <v>0</v>
      </c>
      <c r="F5034">
        <v>1</v>
      </c>
      <c r="G5034">
        <v>101.5</v>
      </c>
      <c r="H5034">
        <f t="shared" si="1249"/>
        <v>1</v>
      </c>
      <c r="I5034">
        <f t="shared" si="1250"/>
        <v>0</v>
      </c>
      <c r="J5034">
        <f t="shared" si="1251"/>
        <v>0</v>
      </c>
      <c r="K5034">
        <f t="shared" si="1252"/>
        <v>1</v>
      </c>
      <c r="L5034">
        <f t="shared" si="1253"/>
        <v>0</v>
      </c>
      <c r="M5034">
        <f t="shared" si="1254"/>
        <v>1</v>
      </c>
      <c r="N5034">
        <f t="shared" si="1255"/>
        <v>0</v>
      </c>
      <c r="O5034">
        <f t="shared" si="1256"/>
        <v>0</v>
      </c>
      <c r="P5034">
        <v>9</v>
      </c>
      <c r="Q5034">
        <f t="shared" si="1257"/>
        <v>1</v>
      </c>
      <c r="R5034">
        <f t="shared" si="1258"/>
        <v>0</v>
      </c>
      <c r="S5034">
        <f t="shared" si="1259"/>
        <v>0</v>
      </c>
      <c r="T5034">
        <f t="shared" si="1260"/>
        <v>0</v>
      </c>
      <c r="U5034">
        <v>0</v>
      </c>
      <c r="V5034">
        <f t="shared" si="1261"/>
        <v>0.55763903686173055</v>
      </c>
      <c r="W5034">
        <f t="shared" si="1262"/>
        <v>0.63590608317545649</v>
      </c>
      <c r="X5034">
        <f t="shared" si="1263"/>
        <v>0.31096129543207851</v>
      </c>
      <c r="Y5034">
        <f t="shared" si="1264"/>
        <v>1</v>
      </c>
      <c r="Z5034" t="s">
        <v>5066</v>
      </c>
    </row>
    <row r="5035" spans="1:26" x14ac:dyDescent="0.25">
      <c r="A5035" t="s">
        <v>26</v>
      </c>
      <c r="B5035" t="s">
        <v>27</v>
      </c>
      <c r="C5035" t="s">
        <v>35</v>
      </c>
      <c r="D5035">
        <v>0</v>
      </c>
      <c r="F5035">
        <v>1</v>
      </c>
      <c r="G5035">
        <v>89.15</v>
      </c>
      <c r="H5035">
        <f t="shared" si="1249"/>
        <v>1</v>
      </c>
      <c r="I5035">
        <f t="shared" si="1250"/>
        <v>0</v>
      </c>
      <c r="J5035">
        <f t="shared" si="1251"/>
        <v>0</v>
      </c>
      <c r="K5035">
        <f t="shared" si="1252"/>
        <v>1</v>
      </c>
      <c r="L5035">
        <f t="shared" si="1253"/>
        <v>0</v>
      </c>
      <c r="M5035">
        <f t="shared" si="1254"/>
        <v>1</v>
      </c>
      <c r="N5035">
        <f t="shared" si="1255"/>
        <v>0</v>
      </c>
      <c r="O5035">
        <f t="shared" si="1256"/>
        <v>0</v>
      </c>
      <c r="P5035">
        <v>12</v>
      </c>
      <c r="Q5035">
        <f t="shared" si="1257"/>
        <v>1</v>
      </c>
      <c r="R5035">
        <f t="shared" si="1258"/>
        <v>0</v>
      </c>
      <c r="S5035">
        <f t="shared" si="1259"/>
        <v>0</v>
      </c>
      <c r="T5035">
        <f t="shared" si="1260"/>
        <v>0</v>
      </c>
      <c r="U5035">
        <v>0</v>
      </c>
      <c r="V5035">
        <f t="shared" si="1261"/>
        <v>0.53352153324960028</v>
      </c>
      <c r="W5035">
        <f t="shared" si="1262"/>
        <v>0.63030407849701953</v>
      </c>
      <c r="X5035">
        <f t="shared" si="1263"/>
        <v>0.28464522644100432</v>
      </c>
      <c r="Y5035">
        <f t="shared" si="1264"/>
        <v>1</v>
      </c>
      <c r="Z5035" t="s">
        <v>5067</v>
      </c>
    </row>
    <row r="5036" spans="1:26" x14ac:dyDescent="0.25">
      <c r="A5036" t="s">
        <v>26</v>
      </c>
      <c r="B5036" t="s">
        <v>30</v>
      </c>
      <c r="C5036" t="s">
        <v>23</v>
      </c>
      <c r="D5036">
        <v>0</v>
      </c>
      <c r="F5036">
        <v>1</v>
      </c>
      <c r="G5036">
        <v>19.399999999999999</v>
      </c>
      <c r="H5036">
        <f t="shared" si="1249"/>
        <v>1</v>
      </c>
      <c r="I5036">
        <f t="shared" si="1250"/>
        <v>0</v>
      </c>
      <c r="J5036">
        <f t="shared" si="1251"/>
        <v>0</v>
      </c>
      <c r="K5036">
        <f t="shared" si="1252"/>
        <v>0</v>
      </c>
      <c r="L5036">
        <f t="shared" si="1253"/>
        <v>1</v>
      </c>
      <c r="M5036">
        <f t="shared" si="1254"/>
        <v>1</v>
      </c>
      <c r="N5036">
        <f t="shared" si="1255"/>
        <v>0</v>
      </c>
      <c r="O5036">
        <f t="shared" si="1256"/>
        <v>0</v>
      </c>
      <c r="P5036">
        <v>1</v>
      </c>
      <c r="Q5036">
        <f t="shared" si="1257"/>
        <v>0</v>
      </c>
      <c r="R5036">
        <f t="shared" si="1258"/>
        <v>1</v>
      </c>
      <c r="S5036">
        <f t="shared" si="1259"/>
        <v>0</v>
      </c>
      <c r="T5036">
        <f t="shared" si="1260"/>
        <v>0</v>
      </c>
      <c r="U5036">
        <v>0</v>
      </c>
      <c r="V5036">
        <f t="shared" si="1261"/>
        <v>0.27297231436809588</v>
      </c>
      <c r="W5036">
        <f t="shared" si="1262"/>
        <v>0.56782245778407991</v>
      </c>
      <c r="X5036">
        <f t="shared" si="1263"/>
        <v>7.4513884411474565E-2</v>
      </c>
      <c r="Y5036">
        <f t="shared" si="1264"/>
        <v>0</v>
      </c>
      <c r="Z5036" t="s">
        <v>5068</v>
      </c>
    </row>
    <row r="5037" spans="1:26" x14ac:dyDescent="0.25">
      <c r="A5037" t="s">
        <v>29</v>
      </c>
      <c r="B5037" t="s">
        <v>33</v>
      </c>
      <c r="C5037" t="s">
        <v>25</v>
      </c>
      <c r="D5037">
        <v>1</v>
      </c>
      <c r="F5037">
        <v>1</v>
      </c>
      <c r="G5037">
        <v>29.9</v>
      </c>
      <c r="H5037">
        <f t="shared" si="1249"/>
        <v>0</v>
      </c>
      <c r="I5037">
        <f t="shared" si="1250"/>
        <v>1</v>
      </c>
      <c r="J5037">
        <f t="shared" si="1251"/>
        <v>1</v>
      </c>
      <c r="K5037">
        <f t="shared" si="1252"/>
        <v>0</v>
      </c>
      <c r="L5037">
        <f t="shared" si="1253"/>
        <v>0</v>
      </c>
      <c r="M5037">
        <f t="shared" si="1254"/>
        <v>0</v>
      </c>
      <c r="N5037">
        <f t="shared" si="1255"/>
        <v>1</v>
      </c>
      <c r="O5037">
        <f t="shared" si="1256"/>
        <v>0</v>
      </c>
      <c r="P5037">
        <v>48</v>
      </c>
      <c r="Q5037">
        <f t="shared" si="1257"/>
        <v>0</v>
      </c>
      <c r="R5037">
        <f t="shared" si="1258"/>
        <v>0</v>
      </c>
      <c r="S5037">
        <f t="shared" si="1259"/>
        <v>0</v>
      </c>
      <c r="T5037">
        <f t="shared" si="1260"/>
        <v>1</v>
      </c>
      <c r="U5037">
        <v>0</v>
      </c>
      <c r="V5037">
        <f t="shared" si="1261"/>
        <v>3.7787477007149441E-2</v>
      </c>
      <c r="W5037">
        <f t="shared" si="1262"/>
        <v>0.50944574531873688</v>
      </c>
      <c r="X5037">
        <f t="shared" si="1263"/>
        <v>1.4278934185658477E-3</v>
      </c>
      <c r="Y5037">
        <f t="shared" si="1264"/>
        <v>0</v>
      </c>
      <c r="Z5037" t="s">
        <v>5069</v>
      </c>
    </row>
    <row r="5038" spans="1:26" x14ac:dyDescent="0.25">
      <c r="A5038" t="s">
        <v>26</v>
      </c>
      <c r="B5038" t="s">
        <v>27</v>
      </c>
      <c r="C5038" t="s">
        <v>35</v>
      </c>
      <c r="D5038">
        <v>0</v>
      </c>
      <c r="F5038">
        <v>1</v>
      </c>
      <c r="G5038">
        <v>78.8</v>
      </c>
      <c r="H5038">
        <f t="shared" si="1249"/>
        <v>1</v>
      </c>
      <c r="I5038">
        <f t="shared" si="1250"/>
        <v>0</v>
      </c>
      <c r="J5038">
        <f t="shared" si="1251"/>
        <v>0</v>
      </c>
      <c r="K5038">
        <f t="shared" si="1252"/>
        <v>1</v>
      </c>
      <c r="L5038">
        <f t="shared" si="1253"/>
        <v>0</v>
      </c>
      <c r="M5038">
        <f t="shared" si="1254"/>
        <v>1</v>
      </c>
      <c r="N5038">
        <f t="shared" si="1255"/>
        <v>0</v>
      </c>
      <c r="O5038">
        <f t="shared" si="1256"/>
        <v>0</v>
      </c>
      <c r="P5038">
        <v>20</v>
      </c>
      <c r="Q5038">
        <f t="shared" si="1257"/>
        <v>1</v>
      </c>
      <c r="R5038">
        <f t="shared" si="1258"/>
        <v>0</v>
      </c>
      <c r="S5038">
        <f t="shared" si="1259"/>
        <v>0</v>
      </c>
      <c r="T5038">
        <f t="shared" si="1260"/>
        <v>0</v>
      </c>
      <c r="U5038">
        <v>0</v>
      </c>
      <c r="V5038">
        <f t="shared" si="1261"/>
        <v>0.53593992808941759</v>
      </c>
      <c r="W5038">
        <f t="shared" si="1262"/>
        <v>0.63086743710736226</v>
      </c>
      <c r="X5038">
        <f t="shared" si="1263"/>
        <v>0.28723160652049012</v>
      </c>
      <c r="Y5038">
        <f t="shared" si="1264"/>
        <v>1</v>
      </c>
      <c r="Z5038" t="s">
        <v>5070</v>
      </c>
    </row>
    <row r="5039" spans="1:26" x14ac:dyDescent="0.25">
      <c r="A5039" t="s">
        <v>26</v>
      </c>
      <c r="B5039" t="s">
        <v>38</v>
      </c>
      <c r="C5039" t="s">
        <v>35</v>
      </c>
      <c r="D5039">
        <v>1</v>
      </c>
      <c r="F5039">
        <v>1</v>
      </c>
      <c r="G5039">
        <v>85.35</v>
      </c>
      <c r="H5039">
        <f t="shared" si="1249"/>
        <v>0</v>
      </c>
      <c r="I5039">
        <f t="shared" si="1250"/>
        <v>1</v>
      </c>
      <c r="J5039">
        <f t="shared" si="1251"/>
        <v>0</v>
      </c>
      <c r="K5039">
        <f t="shared" si="1252"/>
        <v>1</v>
      </c>
      <c r="L5039">
        <f t="shared" si="1253"/>
        <v>0</v>
      </c>
      <c r="M5039">
        <f t="shared" si="1254"/>
        <v>1</v>
      </c>
      <c r="N5039">
        <f t="shared" si="1255"/>
        <v>0</v>
      </c>
      <c r="O5039">
        <f t="shared" si="1256"/>
        <v>0</v>
      </c>
      <c r="P5039">
        <v>16</v>
      </c>
      <c r="Q5039">
        <f t="shared" si="1257"/>
        <v>0</v>
      </c>
      <c r="R5039">
        <f t="shared" si="1258"/>
        <v>0</v>
      </c>
      <c r="S5039">
        <f t="shared" si="1259"/>
        <v>1</v>
      </c>
      <c r="T5039">
        <f t="shared" si="1260"/>
        <v>0</v>
      </c>
      <c r="U5039">
        <v>1</v>
      </c>
      <c r="V5039">
        <f t="shared" si="1261"/>
        <v>0.39569194820315101</v>
      </c>
      <c r="W5039">
        <f t="shared" si="1262"/>
        <v>0.59765216573451119</v>
      </c>
      <c r="X5039">
        <f t="shared" si="1263"/>
        <v>0.36518822146650309</v>
      </c>
      <c r="Y5039">
        <f t="shared" si="1264"/>
        <v>1</v>
      </c>
      <c r="Z5039" t="s">
        <v>5071</v>
      </c>
    </row>
    <row r="5040" spans="1:26" x14ac:dyDescent="0.25">
      <c r="A5040" t="s">
        <v>26</v>
      </c>
      <c r="B5040" t="s">
        <v>30</v>
      </c>
      <c r="C5040" t="s">
        <v>35</v>
      </c>
      <c r="D5040">
        <v>0</v>
      </c>
      <c r="F5040">
        <v>1</v>
      </c>
      <c r="G5040">
        <v>79.650000000000006</v>
      </c>
      <c r="H5040">
        <f t="shared" si="1249"/>
        <v>1</v>
      </c>
      <c r="I5040">
        <f t="shared" si="1250"/>
        <v>0</v>
      </c>
      <c r="J5040">
        <f t="shared" si="1251"/>
        <v>0</v>
      </c>
      <c r="K5040">
        <f t="shared" si="1252"/>
        <v>1</v>
      </c>
      <c r="L5040">
        <f t="shared" si="1253"/>
        <v>0</v>
      </c>
      <c r="M5040">
        <f t="shared" si="1254"/>
        <v>1</v>
      </c>
      <c r="N5040">
        <f t="shared" si="1255"/>
        <v>0</v>
      </c>
      <c r="O5040">
        <f t="shared" si="1256"/>
        <v>0</v>
      </c>
      <c r="P5040">
        <v>2</v>
      </c>
      <c r="Q5040">
        <f t="shared" si="1257"/>
        <v>0</v>
      </c>
      <c r="R5040">
        <f t="shared" si="1258"/>
        <v>1</v>
      </c>
      <c r="S5040">
        <f t="shared" si="1259"/>
        <v>0</v>
      </c>
      <c r="T5040">
        <f t="shared" si="1260"/>
        <v>0</v>
      </c>
      <c r="U5040">
        <v>1</v>
      </c>
      <c r="V5040">
        <f t="shared" si="1261"/>
        <v>0.38194216308791473</v>
      </c>
      <c r="W5040">
        <f t="shared" si="1262"/>
        <v>0.59434144352169649</v>
      </c>
      <c r="X5040">
        <f t="shared" si="1263"/>
        <v>0.38199548976844577</v>
      </c>
      <c r="Y5040">
        <f t="shared" si="1264"/>
        <v>1</v>
      </c>
      <c r="Z5040" t="s">
        <v>5072</v>
      </c>
    </row>
    <row r="5041" spans="1:26" x14ac:dyDescent="0.25">
      <c r="A5041" t="s">
        <v>29</v>
      </c>
      <c r="B5041" t="s">
        <v>30</v>
      </c>
      <c r="C5041" t="s">
        <v>23</v>
      </c>
      <c r="D5041">
        <v>0</v>
      </c>
      <c r="F5041">
        <v>1</v>
      </c>
      <c r="G5041">
        <v>19.3</v>
      </c>
      <c r="H5041">
        <f t="shared" si="1249"/>
        <v>1</v>
      </c>
      <c r="I5041">
        <f t="shared" si="1250"/>
        <v>0</v>
      </c>
      <c r="J5041">
        <f t="shared" si="1251"/>
        <v>0</v>
      </c>
      <c r="K5041">
        <f t="shared" si="1252"/>
        <v>0</v>
      </c>
      <c r="L5041">
        <f t="shared" si="1253"/>
        <v>1</v>
      </c>
      <c r="M5041">
        <f t="shared" si="1254"/>
        <v>0</v>
      </c>
      <c r="N5041">
        <f t="shared" si="1255"/>
        <v>1</v>
      </c>
      <c r="O5041">
        <f t="shared" si="1256"/>
        <v>0</v>
      </c>
      <c r="P5041">
        <v>10</v>
      </c>
      <c r="Q5041">
        <f t="shared" si="1257"/>
        <v>0</v>
      </c>
      <c r="R5041">
        <f t="shared" si="1258"/>
        <v>1</v>
      </c>
      <c r="S5041">
        <f t="shared" si="1259"/>
        <v>0</v>
      </c>
      <c r="T5041">
        <f t="shared" si="1260"/>
        <v>0</v>
      </c>
      <c r="U5041">
        <v>0</v>
      </c>
      <c r="V5041">
        <f t="shared" si="1261"/>
        <v>6.2247295460955594E-3</v>
      </c>
      <c r="W5041">
        <f t="shared" si="1262"/>
        <v>0.50155617736172664</v>
      </c>
      <c r="X5041">
        <f t="shared" si="1263"/>
        <v>3.8747257922035028E-5</v>
      </c>
      <c r="Y5041">
        <f t="shared" si="1264"/>
        <v>0</v>
      </c>
      <c r="Z5041" t="s">
        <v>5073</v>
      </c>
    </row>
    <row r="5042" spans="1:26" x14ac:dyDescent="0.25">
      <c r="A5042" t="s">
        <v>26</v>
      </c>
      <c r="B5042" t="s">
        <v>27</v>
      </c>
      <c r="C5042" t="s">
        <v>35</v>
      </c>
      <c r="D5042">
        <v>1</v>
      </c>
      <c r="F5042">
        <v>1</v>
      </c>
      <c r="G5042">
        <v>79.599999999999994</v>
      </c>
      <c r="H5042">
        <f t="shared" si="1249"/>
        <v>0</v>
      </c>
      <c r="I5042">
        <f t="shared" si="1250"/>
        <v>1</v>
      </c>
      <c r="J5042">
        <f t="shared" si="1251"/>
        <v>0</v>
      </c>
      <c r="K5042">
        <f t="shared" si="1252"/>
        <v>1</v>
      </c>
      <c r="L5042">
        <f t="shared" si="1253"/>
        <v>0</v>
      </c>
      <c r="M5042">
        <f t="shared" si="1254"/>
        <v>1</v>
      </c>
      <c r="N5042">
        <f t="shared" si="1255"/>
        <v>0</v>
      </c>
      <c r="O5042">
        <f t="shared" si="1256"/>
        <v>0</v>
      </c>
      <c r="P5042">
        <v>2</v>
      </c>
      <c r="Q5042">
        <f t="shared" si="1257"/>
        <v>1</v>
      </c>
      <c r="R5042">
        <f t="shared" si="1258"/>
        <v>0</v>
      </c>
      <c r="S5042">
        <f t="shared" si="1259"/>
        <v>0</v>
      </c>
      <c r="T5042">
        <f t="shared" si="1260"/>
        <v>0</v>
      </c>
      <c r="U5042">
        <v>1</v>
      </c>
      <c r="V5042">
        <f t="shared" si="1261"/>
        <v>0.52349572331556837</v>
      </c>
      <c r="W5042">
        <f t="shared" si="1262"/>
        <v>0.6279648193502767</v>
      </c>
      <c r="X5042">
        <f t="shared" si="1263"/>
        <v>0.22705632569855336</v>
      </c>
      <c r="Y5042">
        <f t="shared" si="1264"/>
        <v>1</v>
      </c>
      <c r="Z5042" t="s">
        <v>5074</v>
      </c>
    </row>
    <row r="5043" spans="1:26" x14ac:dyDescent="0.25">
      <c r="A5043" t="s">
        <v>26</v>
      </c>
      <c r="B5043" t="s">
        <v>30</v>
      </c>
      <c r="C5043" t="s">
        <v>35</v>
      </c>
      <c r="D5043">
        <v>0</v>
      </c>
      <c r="F5043">
        <v>1</v>
      </c>
      <c r="G5043">
        <v>96.8</v>
      </c>
      <c r="H5043">
        <f t="shared" si="1249"/>
        <v>1</v>
      </c>
      <c r="I5043">
        <f t="shared" si="1250"/>
        <v>0</v>
      </c>
      <c r="J5043">
        <f t="shared" si="1251"/>
        <v>0</v>
      </c>
      <c r="K5043">
        <f t="shared" si="1252"/>
        <v>1</v>
      </c>
      <c r="L5043">
        <f t="shared" si="1253"/>
        <v>0</v>
      </c>
      <c r="M5043">
        <f t="shared" si="1254"/>
        <v>1</v>
      </c>
      <c r="N5043">
        <f t="shared" si="1255"/>
        <v>0</v>
      </c>
      <c r="O5043">
        <f t="shared" si="1256"/>
        <v>0</v>
      </c>
      <c r="P5043">
        <v>20</v>
      </c>
      <c r="Q5043">
        <f t="shared" si="1257"/>
        <v>0</v>
      </c>
      <c r="R5043">
        <f t="shared" si="1258"/>
        <v>1</v>
      </c>
      <c r="S5043">
        <f t="shared" si="1259"/>
        <v>0</v>
      </c>
      <c r="T5043">
        <f t="shared" si="1260"/>
        <v>0</v>
      </c>
      <c r="U5043">
        <v>0</v>
      </c>
      <c r="V5043">
        <f t="shared" si="1261"/>
        <v>0.40867996342200974</v>
      </c>
      <c r="W5043">
        <f t="shared" si="1262"/>
        <v>0.60077131664386652</v>
      </c>
      <c r="X5043">
        <f t="shared" si="1263"/>
        <v>0.16701931250261523</v>
      </c>
      <c r="Y5043">
        <f t="shared" si="1264"/>
        <v>1</v>
      </c>
      <c r="Z5043" t="s">
        <v>5075</v>
      </c>
    </row>
    <row r="5044" spans="1:26" x14ac:dyDescent="0.25">
      <c r="A5044" t="s">
        <v>29</v>
      </c>
      <c r="B5044" t="s">
        <v>30</v>
      </c>
      <c r="C5044" t="s">
        <v>23</v>
      </c>
      <c r="D5044">
        <v>0</v>
      </c>
      <c r="F5044">
        <v>1</v>
      </c>
      <c r="G5044">
        <v>20.65</v>
      </c>
      <c r="H5044">
        <f t="shared" si="1249"/>
        <v>1</v>
      </c>
      <c r="I5044">
        <f t="shared" si="1250"/>
        <v>0</v>
      </c>
      <c r="J5044">
        <f t="shared" si="1251"/>
        <v>0</v>
      </c>
      <c r="K5044">
        <f t="shared" si="1252"/>
        <v>0</v>
      </c>
      <c r="L5044">
        <f t="shared" si="1253"/>
        <v>1</v>
      </c>
      <c r="M5044">
        <f t="shared" si="1254"/>
        <v>0</v>
      </c>
      <c r="N5044">
        <f t="shared" si="1255"/>
        <v>1</v>
      </c>
      <c r="O5044">
        <f t="shared" si="1256"/>
        <v>0</v>
      </c>
      <c r="P5044">
        <v>20</v>
      </c>
      <c r="Q5044">
        <f t="shared" si="1257"/>
        <v>0</v>
      </c>
      <c r="R5044">
        <f t="shared" si="1258"/>
        <v>1</v>
      </c>
      <c r="S5044">
        <f t="shared" si="1259"/>
        <v>0</v>
      </c>
      <c r="T5044">
        <f t="shared" si="1260"/>
        <v>0</v>
      </c>
      <c r="U5044">
        <v>0</v>
      </c>
      <c r="V5044">
        <f t="shared" si="1261"/>
        <v>-1.0225164011322601E-2</v>
      </c>
      <c r="W5044">
        <f t="shared" si="1262"/>
        <v>0.49744373126946956</v>
      </c>
      <c r="X5044">
        <f t="shared" si="1263"/>
        <v>1.045539790584469E-4</v>
      </c>
      <c r="Y5044">
        <f t="shared" si="1264"/>
        <v>0</v>
      </c>
      <c r="Z5044" t="s">
        <v>5076</v>
      </c>
    </row>
    <row r="5045" spans="1:26" x14ac:dyDescent="0.25">
      <c r="A5045" t="s">
        <v>29</v>
      </c>
      <c r="B5045" t="s">
        <v>30</v>
      </c>
      <c r="C5045" t="s">
        <v>23</v>
      </c>
      <c r="D5045">
        <v>0</v>
      </c>
      <c r="F5045">
        <v>1</v>
      </c>
      <c r="G5045">
        <v>19.8</v>
      </c>
      <c r="H5045">
        <f t="shared" si="1249"/>
        <v>1</v>
      </c>
      <c r="I5045">
        <f t="shared" si="1250"/>
        <v>0</v>
      </c>
      <c r="J5045">
        <f t="shared" si="1251"/>
        <v>0</v>
      </c>
      <c r="K5045">
        <f t="shared" si="1252"/>
        <v>0</v>
      </c>
      <c r="L5045">
        <f t="shared" si="1253"/>
        <v>1</v>
      </c>
      <c r="M5045">
        <f t="shared" si="1254"/>
        <v>0</v>
      </c>
      <c r="N5045">
        <f t="shared" si="1255"/>
        <v>1</v>
      </c>
      <c r="O5045">
        <f t="shared" si="1256"/>
        <v>0</v>
      </c>
      <c r="P5045">
        <v>19</v>
      </c>
      <c r="Q5045">
        <f t="shared" si="1257"/>
        <v>0</v>
      </c>
      <c r="R5045">
        <f t="shared" si="1258"/>
        <v>1</v>
      </c>
      <c r="S5045">
        <f t="shared" si="1259"/>
        <v>0</v>
      </c>
      <c r="T5045">
        <f t="shared" si="1260"/>
        <v>0</v>
      </c>
      <c r="U5045">
        <v>0</v>
      </c>
      <c r="V5045">
        <f t="shared" si="1261"/>
        <v>7.0042572526289419E-3</v>
      </c>
      <c r="W5045">
        <f t="shared" si="1262"/>
        <v>0.50175105715431323</v>
      </c>
      <c r="X5045">
        <f t="shared" si="1263"/>
        <v>4.9059619661005131E-5</v>
      </c>
      <c r="Y5045">
        <f t="shared" si="1264"/>
        <v>0</v>
      </c>
      <c r="Z5045" t="s">
        <v>5077</v>
      </c>
    </row>
    <row r="5046" spans="1:26" x14ac:dyDescent="0.25">
      <c r="A5046" t="s">
        <v>26</v>
      </c>
      <c r="B5046" t="s">
        <v>27</v>
      </c>
      <c r="C5046" t="s">
        <v>35</v>
      </c>
      <c r="D5046">
        <v>1</v>
      </c>
      <c r="F5046">
        <v>1</v>
      </c>
      <c r="G5046">
        <v>90.6</v>
      </c>
      <c r="H5046">
        <f t="shared" si="1249"/>
        <v>0</v>
      </c>
      <c r="I5046">
        <f t="shared" si="1250"/>
        <v>1</v>
      </c>
      <c r="J5046">
        <f t="shared" si="1251"/>
        <v>0</v>
      </c>
      <c r="K5046">
        <f t="shared" si="1252"/>
        <v>1</v>
      </c>
      <c r="L5046">
        <f t="shared" si="1253"/>
        <v>0</v>
      </c>
      <c r="M5046">
        <f t="shared" si="1254"/>
        <v>1</v>
      </c>
      <c r="N5046">
        <f t="shared" si="1255"/>
        <v>0</v>
      </c>
      <c r="O5046">
        <f t="shared" si="1256"/>
        <v>0</v>
      </c>
      <c r="P5046">
        <v>19</v>
      </c>
      <c r="Q5046">
        <f t="shared" si="1257"/>
        <v>1</v>
      </c>
      <c r="R5046">
        <f t="shared" si="1258"/>
        <v>0</v>
      </c>
      <c r="S5046">
        <f t="shared" si="1259"/>
        <v>0</v>
      </c>
      <c r="T5046">
        <f t="shared" si="1260"/>
        <v>0</v>
      </c>
      <c r="U5046">
        <v>1</v>
      </c>
      <c r="V5046">
        <f t="shared" si="1261"/>
        <v>0.54064533285930283</v>
      </c>
      <c r="W5046">
        <f t="shared" si="1262"/>
        <v>0.63196252583263401</v>
      </c>
      <c r="X5046">
        <f t="shared" si="1263"/>
        <v>0.21100671022394069</v>
      </c>
      <c r="Y5046">
        <f t="shared" si="1264"/>
        <v>1</v>
      </c>
      <c r="Z5046" t="s">
        <v>5078</v>
      </c>
    </row>
    <row r="5047" spans="1:26" x14ac:dyDescent="0.25">
      <c r="A5047" t="s">
        <v>26</v>
      </c>
      <c r="B5047" t="s">
        <v>27</v>
      </c>
      <c r="C5047" t="s">
        <v>35</v>
      </c>
      <c r="D5047">
        <v>0</v>
      </c>
      <c r="F5047">
        <v>1</v>
      </c>
      <c r="G5047">
        <v>104.6</v>
      </c>
      <c r="H5047">
        <f t="shared" si="1249"/>
        <v>1</v>
      </c>
      <c r="I5047">
        <f t="shared" si="1250"/>
        <v>0</v>
      </c>
      <c r="J5047">
        <f t="shared" si="1251"/>
        <v>0</v>
      </c>
      <c r="K5047">
        <f t="shared" si="1252"/>
        <v>1</v>
      </c>
      <c r="L5047">
        <f t="shared" si="1253"/>
        <v>0</v>
      </c>
      <c r="M5047">
        <f t="shared" si="1254"/>
        <v>1</v>
      </c>
      <c r="N5047">
        <f t="shared" si="1255"/>
        <v>0</v>
      </c>
      <c r="O5047">
        <f t="shared" si="1256"/>
        <v>0</v>
      </c>
      <c r="P5047">
        <v>22</v>
      </c>
      <c r="Q5047">
        <f t="shared" si="1257"/>
        <v>1</v>
      </c>
      <c r="R5047">
        <f t="shared" si="1258"/>
        <v>0</v>
      </c>
      <c r="S5047">
        <f t="shared" si="1259"/>
        <v>0</v>
      </c>
      <c r="T5047">
        <f t="shared" si="1260"/>
        <v>0</v>
      </c>
      <c r="U5047">
        <v>0</v>
      </c>
      <c r="V5047">
        <f t="shared" si="1261"/>
        <v>0.56247210864223751</v>
      </c>
      <c r="W5047">
        <f t="shared" si="1262"/>
        <v>0.63702434534455343</v>
      </c>
      <c r="X5047">
        <f t="shared" si="1263"/>
        <v>0.31637487300044503</v>
      </c>
      <c r="Y5047">
        <f t="shared" si="1264"/>
        <v>1</v>
      </c>
      <c r="Z5047" t="s">
        <v>5079</v>
      </c>
    </row>
    <row r="5048" spans="1:26" x14ac:dyDescent="0.25">
      <c r="A5048" t="s">
        <v>26</v>
      </c>
      <c r="B5048" t="s">
        <v>38</v>
      </c>
      <c r="C5048" t="s">
        <v>35</v>
      </c>
      <c r="D5048">
        <v>0</v>
      </c>
      <c r="F5048">
        <v>1</v>
      </c>
      <c r="G5048">
        <v>80.05</v>
      </c>
      <c r="H5048">
        <f t="shared" si="1249"/>
        <v>1</v>
      </c>
      <c r="I5048">
        <f t="shared" si="1250"/>
        <v>0</v>
      </c>
      <c r="J5048">
        <f t="shared" si="1251"/>
        <v>0</v>
      </c>
      <c r="K5048">
        <f t="shared" si="1252"/>
        <v>1</v>
      </c>
      <c r="L5048">
        <f t="shared" si="1253"/>
        <v>0</v>
      </c>
      <c r="M5048">
        <f t="shared" si="1254"/>
        <v>1</v>
      </c>
      <c r="N5048">
        <f t="shared" si="1255"/>
        <v>0</v>
      </c>
      <c r="O5048">
        <f t="shared" si="1256"/>
        <v>0</v>
      </c>
      <c r="P5048">
        <v>35</v>
      </c>
      <c r="Q5048">
        <f t="shared" si="1257"/>
        <v>0</v>
      </c>
      <c r="R5048">
        <f t="shared" si="1258"/>
        <v>0</v>
      </c>
      <c r="S5048">
        <f t="shared" si="1259"/>
        <v>1</v>
      </c>
      <c r="T5048">
        <f t="shared" si="1260"/>
        <v>0</v>
      </c>
      <c r="U5048">
        <v>0</v>
      </c>
      <c r="V5048">
        <f t="shared" si="1261"/>
        <v>0.38256578525314144</v>
      </c>
      <c r="W5048">
        <f t="shared" si="1262"/>
        <v>0.59449178978342188</v>
      </c>
      <c r="X5048">
        <f t="shared" si="1263"/>
        <v>0.14635658004635274</v>
      </c>
      <c r="Y5048">
        <f t="shared" si="1264"/>
        <v>1</v>
      </c>
      <c r="Z5048" t="s">
        <v>5080</v>
      </c>
    </row>
    <row r="5049" spans="1:26" x14ac:dyDescent="0.25">
      <c r="A5049" t="s">
        <v>26</v>
      </c>
      <c r="B5049" t="s">
        <v>30</v>
      </c>
      <c r="C5049" t="s">
        <v>25</v>
      </c>
      <c r="D5049">
        <v>0</v>
      </c>
      <c r="F5049">
        <v>1</v>
      </c>
      <c r="G5049">
        <v>45.15</v>
      </c>
      <c r="H5049">
        <f t="shared" si="1249"/>
        <v>1</v>
      </c>
      <c r="I5049">
        <f t="shared" si="1250"/>
        <v>0</v>
      </c>
      <c r="J5049">
        <f t="shared" si="1251"/>
        <v>1</v>
      </c>
      <c r="K5049">
        <f t="shared" si="1252"/>
        <v>0</v>
      </c>
      <c r="L5049">
        <f t="shared" si="1253"/>
        <v>0</v>
      </c>
      <c r="M5049">
        <f t="shared" si="1254"/>
        <v>1</v>
      </c>
      <c r="N5049">
        <f t="shared" si="1255"/>
        <v>0</v>
      </c>
      <c r="O5049">
        <f t="shared" si="1256"/>
        <v>0</v>
      </c>
      <c r="P5049">
        <v>1</v>
      </c>
      <c r="Q5049">
        <f t="shared" si="1257"/>
        <v>0</v>
      </c>
      <c r="R5049">
        <f t="shared" si="1258"/>
        <v>1</v>
      </c>
      <c r="S5049">
        <f t="shared" si="1259"/>
        <v>0</v>
      </c>
      <c r="T5049">
        <f t="shared" si="1260"/>
        <v>0</v>
      </c>
      <c r="U5049">
        <v>0</v>
      </c>
      <c r="V5049">
        <f t="shared" si="1261"/>
        <v>0.333017920597867</v>
      </c>
      <c r="W5049">
        <f t="shared" si="1262"/>
        <v>0.58249350171465641</v>
      </c>
      <c r="X5049">
        <f t="shared" si="1263"/>
        <v>0.11090093543932725</v>
      </c>
      <c r="Y5049">
        <f t="shared" si="1264"/>
        <v>1</v>
      </c>
      <c r="Z5049" t="s">
        <v>5081</v>
      </c>
    </row>
    <row r="5050" spans="1:26" x14ac:dyDescent="0.25">
      <c r="A5050" t="s">
        <v>26</v>
      </c>
      <c r="B5050" t="s">
        <v>38</v>
      </c>
      <c r="C5050" t="s">
        <v>35</v>
      </c>
      <c r="D5050">
        <v>0</v>
      </c>
      <c r="F5050">
        <v>1</v>
      </c>
      <c r="G5050">
        <v>73.150000000000006</v>
      </c>
      <c r="H5050">
        <f t="shared" si="1249"/>
        <v>1</v>
      </c>
      <c r="I5050">
        <f t="shared" si="1250"/>
        <v>0</v>
      </c>
      <c r="J5050">
        <f t="shared" si="1251"/>
        <v>0</v>
      </c>
      <c r="K5050">
        <f t="shared" si="1252"/>
        <v>1</v>
      </c>
      <c r="L5050">
        <f t="shared" si="1253"/>
        <v>0</v>
      </c>
      <c r="M5050">
        <f t="shared" si="1254"/>
        <v>1</v>
      </c>
      <c r="N5050">
        <f t="shared" si="1255"/>
        <v>0</v>
      </c>
      <c r="O5050">
        <f t="shared" si="1256"/>
        <v>0</v>
      </c>
      <c r="P5050">
        <v>39</v>
      </c>
      <c r="Q5050">
        <f t="shared" si="1257"/>
        <v>0</v>
      </c>
      <c r="R5050">
        <f t="shared" si="1258"/>
        <v>0</v>
      </c>
      <c r="S5050">
        <f t="shared" si="1259"/>
        <v>1</v>
      </c>
      <c r="T5050">
        <f t="shared" si="1260"/>
        <v>0</v>
      </c>
      <c r="U5050">
        <v>0</v>
      </c>
      <c r="V5050">
        <f t="shared" si="1261"/>
        <v>0.39036292126803906</v>
      </c>
      <c r="W5050">
        <f t="shared" si="1262"/>
        <v>0.59637006214996779</v>
      </c>
      <c r="X5050">
        <f t="shared" si="1263"/>
        <v>0.15238321030091725</v>
      </c>
      <c r="Y5050">
        <f t="shared" si="1264"/>
        <v>1</v>
      </c>
      <c r="Z5050" t="s">
        <v>5082</v>
      </c>
    </row>
    <row r="5051" spans="1:26" x14ac:dyDescent="0.25">
      <c r="A5051" t="s">
        <v>29</v>
      </c>
      <c r="B5051" t="s">
        <v>27</v>
      </c>
      <c r="C5051" t="s">
        <v>35</v>
      </c>
      <c r="D5051">
        <v>1</v>
      </c>
      <c r="F5051">
        <v>1</v>
      </c>
      <c r="G5051">
        <v>99.1</v>
      </c>
      <c r="H5051">
        <f t="shared" si="1249"/>
        <v>0</v>
      </c>
      <c r="I5051">
        <f t="shared" si="1250"/>
        <v>1</v>
      </c>
      <c r="J5051">
        <f t="shared" si="1251"/>
        <v>0</v>
      </c>
      <c r="K5051">
        <f t="shared" si="1252"/>
        <v>1</v>
      </c>
      <c r="L5051">
        <f t="shared" si="1253"/>
        <v>0</v>
      </c>
      <c r="M5051">
        <f t="shared" si="1254"/>
        <v>0</v>
      </c>
      <c r="N5051">
        <f t="shared" si="1255"/>
        <v>1</v>
      </c>
      <c r="O5051">
        <f t="shared" si="1256"/>
        <v>0</v>
      </c>
      <c r="P5051">
        <v>54</v>
      </c>
      <c r="Q5051">
        <f t="shared" si="1257"/>
        <v>1</v>
      </c>
      <c r="R5051">
        <f t="shared" si="1258"/>
        <v>0</v>
      </c>
      <c r="S5051">
        <f t="shared" si="1259"/>
        <v>0</v>
      </c>
      <c r="T5051">
        <f t="shared" si="1260"/>
        <v>0</v>
      </c>
      <c r="U5051">
        <v>0</v>
      </c>
      <c r="V5051">
        <f t="shared" si="1261"/>
        <v>0.27757928606816529</v>
      </c>
      <c r="W5051">
        <f t="shared" si="1262"/>
        <v>0.56895265402976791</v>
      </c>
      <c r="X5051">
        <f t="shared" si="1263"/>
        <v>7.7050260054112335E-2</v>
      </c>
      <c r="Y5051">
        <f t="shared" si="1264"/>
        <v>0</v>
      </c>
      <c r="Z5051" t="s">
        <v>5083</v>
      </c>
    </row>
    <row r="5052" spans="1:26" x14ac:dyDescent="0.25">
      <c r="A5052" t="s">
        <v>26</v>
      </c>
      <c r="B5052" t="s">
        <v>33</v>
      </c>
      <c r="C5052" t="s">
        <v>23</v>
      </c>
      <c r="D5052">
        <v>0</v>
      </c>
      <c r="F5052">
        <v>1</v>
      </c>
      <c r="G5052">
        <v>20.2</v>
      </c>
      <c r="H5052">
        <f t="shared" si="1249"/>
        <v>1</v>
      </c>
      <c r="I5052">
        <f t="shared" si="1250"/>
        <v>0</v>
      </c>
      <c r="J5052">
        <f t="shared" si="1251"/>
        <v>0</v>
      </c>
      <c r="K5052">
        <f t="shared" si="1252"/>
        <v>0</v>
      </c>
      <c r="L5052">
        <f t="shared" si="1253"/>
        <v>1</v>
      </c>
      <c r="M5052">
        <f t="shared" si="1254"/>
        <v>1</v>
      </c>
      <c r="N5052">
        <f t="shared" si="1255"/>
        <v>0</v>
      </c>
      <c r="O5052">
        <f t="shared" si="1256"/>
        <v>0</v>
      </c>
      <c r="P5052">
        <v>1</v>
      </c>
      <c r="Q5052">
        <f t="shared" si="1257"/>
        <v>0</v>
      </c>
      <c r="R5052">
        <f t="shared" si="1258"/>
        <v>0</v>
      </c>
      <c r="S5052">
        <f t="shared" si="1259"/>
        <v>0</v>
      </c>
      <c r="T5052">
        <f t="shared" si="1260"/>
        <v>1</v>
      </c>
      <c r="U5052">
        <v>1</v>
      </c>
      <c r="V5052">
        <f t="shared" si="1261"/>
        <v>0.26539127885500241</v>
      </c>
      <c r="W5052">
        <f t="shared" si="1262"/>
        <v>0.56596112268546328</v>
      </c>
      <c r="X5052">
        <f t="shared" si="1263"/>
        <v>0.53964997318228891</v>
      </c>
      <c r="Y5052">
        <f t="shared" si="1264"/>
        <v>0</v>
      </c>
      <c r="Z5052" t="s">
        <v>5084</v>
      </c>
    </row>
    <row r="5053" spans="1:26" x14ac:dyDescent="0.25">
      <c r="A5053" t="s">
        <v>45</v>
      </c>
      <c r="B5053" t="s">
        <v>38</v>
      </c>
      <c r="C5053" t="s">
        <v>35</v>
      </c>
      <c r="D5053">
        <v>0</v>
      </c>
      <c r="F5053">
        <v>1</v>
      </c>
      <c r="G5053">
        <v>106.05</v>
      </c>
      <c r="H5053">
        <f t="shared" si="1249"/>
        <v>1</v>
      </c>
      <c r="I5053">
        <f t="shared" si="1250"/>
        <v>0</v>
      </c>
      <c r="J5053">
        <f t="shared" si="1251"/>
        <v>0</v>
      </c>
      <c r="K5053">
        <f t="shared" si="1252"/>
        <v>1</v>
      </c>
      <c r="L5053">
        <f t="shared" si="1253"/>
        <v>0</v>
      </c>
      <c r="M5053">
        <f t="shared" si="1254"/>
        <v>0</v>
      </c>
      <c r="N5053">
        <f t="shared" si="1255"/>
        <v>0</v>
      </c>
      <c r="O5053">
        <f t="shared" si="1256"/>
        <v>1</v>
      </c>
      <c r="P5053">
        <v>66</v>
      </c>
      <c r="Q5053">
        <f t="shared" si="1257"/>
        <v>0</v>
      </c>
      <c r="R5053">
        <f t="shared" si="1258"/>
        <v>0</v>
      </c>
      <c r="S5053">
        <f t="shared" si="1259"/>
        <v>1</v>
      </c>
      <c r="T5053">
        <f t="shared" si="1260"/>
        <v>0</v>
      </c>
      <c r="U5053">
        <v>1</v>
      </c>
      <c r="V5053">
        <f t="shared" si="1261"/>
        <v>9.6575490669027542E-2</v>
      </c>
      <c r="W5053">
        <f t="shared" si="1262"/>
        <v>0.52412512467925065</v>
      </c>
      <c r="X5053">
        <f t="shared" si="1263"/>
        <v>0.8161758440599084</v>
      </c>
      <c r="Y5053">
        <f t="shared" si="1264"/>
        <v>0</v>
      </c>
      <c r="Z5053" t="s">
        <v>5085</v>
      </c>
    </row>
    <row r="5054" spans="1:26" x14ac:dyDescent="0.25">
      <c r="A5054" t="s">
        <v>26</v>
      </c>
      <c r="B5054" t="s">
        <v>30</v>
      </c>
      <c r="C5054" t="s">
        <v>35</v>
      </c>
      <c r="D5054">
        <v>0</v>
      </c>
      <c r="F5054">
        <v>1</v>
      </c>
      <c r="G5054">
        <v>105.35</v>
      </c>
      <c r="H5054">
        <f t="shared" si="1249"/>
        <v>1</v>
      </c>
      <c r="I5054">
        <f t="shared" si="1250"/>
        <v>0</v>
      </c>
      <c r="J5054">
        <f t="shared" si="1251"/>
        <v>0</v>
      </c>
      <c r="K5054">
        <f t="shared" si="1252"/>
        <v>1</v>
      </c>
      <c r="L5054">
        <f t="shared" si="1253"/>
        <v>0</v>
      </c>
      <c r="M5054">
        <f t="shared" si="1254"/>
        <v>1</v>
      </c>
      <c r="N5054">
        <f t="shared" si="1255"/>
        <v>0</v>
      </c>
      <c r="O5054">
        <f t="shared" si="1256"/>
        <v>0</v>
      </c>
      <c r="P5054">
        <v>56</v>
      </c>
      <c r="Q5054">
        <f t="shared" si="1257"/>
        <v>0</v>
      </c>
      <c r="R5054">
        <f t="shared" si="1258"/>
        <v>1</v>
      </c>
      <c r="S5054">
        <f t="shared" si="1259"/>
        <v>0</v>
      </c>
      <c r="T5054">
        <f t="shared" si="1260"/>
        <v>0</v>
      </c>
      <c r="U5054">
        <v>0</v>
      </c>
      <c r="V5054">
        <f t="shared" si="1261"/>
        <v>0.42200988720373062</v>
      </c>
      <c r="W5054">
        <f t="shared" si="1262"/>
        <v>0.60396409804641349</v>
      </c>
      <c r="X5054">
        <f t="shared" si="1263"/>
        <v>0.17809234489770545</v>
      </c>
      <c r="Y5054">
        <f t="shared" si="1264"/>
        <v>1</v>
      </c>
      <c r="Z5054" t="s">
        <v>5086</v>
      </c>
    </row>
    <row r="5055" spans="1:26" x14ac:dyDescent="0.25">
      <c r="A5055" t="s">
        <v>26</v>
      </c>
      <c r="B5055" t="s">
        <v>38</v>
      </c>
      <c r="C5055" t="s">
        <v>25</v>
      </c>
      <c r="D5055">
        <v>0</v>
      </c>
      <c r="F5055">
        <v>1</v>
      </c>
      <c r="G5055">
        <v>45.65</v>
      </c>
      <c r="H5055">
        <f t="shared" si="1249"/>
        <v>1</v>
      </c>
      <c r="I5055">
        <f t="shared" si="1250"/>
        <v>0</v>
      </c>
      <c r="J5055">
        <f t="shared" si="1251"/>
        <v>1</v>
      </c>
      <c r="K5055">
        <f t="shared" si="1252"/>
        <v>0</v>
      </c>
      <c r="L5055">
        <f t="shared" si="1253"/>
        <v>0</v>
      </c>
      <c r="M5055">
        <f t="shared" si="1254"/>
        <v>1</v>
      </c>
      <c r="N5055">
        <f t="shared" si="1255"/>
        <v>0</v>
      </c>
      <c r="O5055">
        <f t="shared" si="1256"/>
        <v>0</v>
      </c>
      <c r="P5055">
        <v>18</v>
      </c>
      <c r="Q5055">
        <f t="shared" si="1257"/>
        <v>0</v>
      </c>
      <c r="R5055">
        <f t="shared" si="1258"/>
        <v>0</v>
      </c>
      <c r="S5055">
        <f t="shared" si="1259"/>
        <v>1</v>
      </c>
      <c r="T5055">
        <f t="shared" si="1260"/>
        <v>0</v>
      </c>
      <c r="U5055">
        <v>0</v>
      </c>
      <c r="V5055">
        <f t="shared" si="1261"/>
        <v>0.33379744830440039</v>
      </c>
      <c r="W5055">
        <f t="shared" si="1262"/>
        <v>0.58268306661687297</v>
      </c>
      <c r="X5055">
        <f t="shared" si="1263"/>
        <v>0.11142073649452885</v>
      </c>
      <c r="Y5055">
        <f t="shared" si="1264"/>
        <v>1</v>
      </c>
      <c r="Z5055" t="s">
        <v>5087</v>
      </c>
    </row>
    <row r="5056" spans="1:26" x14ac:dyDescent="0.25">
      <c r="A5056" t="s">
        <v>26</v>
      </c>
      <c r="B5056" t="s">
        <v>38</v>
      </c>
      <c r="C5056" t="s">
        <v>35</v>
      </c>
      <c r="D5056">
        <v>0</v>
      </c>
      <c r="F5056">
        <v>1</v>
      </c>
      <c r="G5056">
        <v>79.95</v>
      </c>
      <c r="H5056">
        <f t="shared" si="1249"/>
        <v>1</v>
      </c>
      <c r="I5056">
        <f t="shared" si="1250"/>
        <v>0</v>
      </c>
      <c r="J5056">
        <f t="shared" si="1251"/>
        <v>0</v>
      </c>
      <c r="K5056">
        <f t="shared" si="1252"/>
        <v>1</v>
      </c>
      <c r="L5056">
        <f t="shared" si="1253"/>
        <v>0</v>
      </c>
      <c r="M5056">
        <f t="shared" si="1254"/>
        <v>1</v>
      </c>
      <c r="N5056">
        <f t="shared" si="1255"/>
        <v>0</v>
      </c>
      <c r="O5056">
        <f t="shared" si="1256"/>
        <v>0</v>
      </c>
      <c r="P5056">
        <v>16</v>
      </c>
      <c r="Q5056">
        <f t="shared" si="1257"/>
        <v>0</v>
      </c>
      <c r="R5056">
        <f t="shared" si="1258"/>
        <v>0</v>
      </c>
      <c r="S5056">
        <f t="shared" si="1259"/>
        <v>1</v>
      </c>
      <c r="T5056">
        <f t="shared" si="1260"/>
        <v>0</v>
      </c>
      <c r="U5056">
        <v>0</v>
      </c>
      <c r="V5056">
        <f t="shared" si="1261"/>
        <v>0.38240987971183477</v>
      </c>
      <c r="W5056">
        <f t="shared" si="1262"/>
        <v>0.59445420487802547</v>
      </c>
      <c r="X5056">
        <f t="shared" si="1263"/>
        <v>0.14623731610121993</v>
      </c>
      <c r="Y5056">
        <f t="shared" si="1264"/>
        <v>1</v>
      </c>
      <c r="Z5056" t="s">
        <v>5088</v>
      </c>
    </row>
    <row r="5057" spans="1:26" x14ac:dyDescent="0.25">
      <c r="A5057" t="s">
        <v>29</v>
      </c>
      <c r="B5057" t="s">
        <v>38</v>
      </c>
      <c r="C5057" t="s">
        <v>25</v>
      </c>
      <c r="D5057">
        <v>0</v>
      </c>
      <c r="F5057">
        <v>1</v>
      </c>
      <c r="G5057">
        <v>54.45</v>
      </c>
      <c r="H5057">
        <f t="shared" si="1249"/>
        <v>1</v>
      </c>
      <c r="I5057">
        <f t="shared" si="1250"/>
        <v>0</v>
      </c>
      <c r="J5057">
        <f t="shared" si="1251"/>
        <v>1</v>
      </c>
      <c r="K5057">
        <f t="shared" si="1252"/>
        <v>0</v>
      </c>
      <c r="L5057">
        <f t="shared" si="1253"/>
        <v>0</v>
      </c>
      <c r="M5057">
        <f t="shared" si="1254"/>
        <v>0</v>
      </c>
      <c r="N5057">
        <f t="shared" si="1255"/>
        <v>1</v>
      </c>
      <c r="O5057">
        <f t="shared" si="1256"/>
        <v>0</v>
      </c>
      <c r="P5057">
        <v>68</v>
      </c>
      <c r="Q5057">
        <f t="shared" si="1257"/>
        <v>0</v>
      </c>
      <c r="R5057">
        <f t="shared" si="1258"/>
        <v>0</v>
      </c>
      <c r="S5057">
        <f t="shared" si="1259"/>
        <v>1</v>
      </c>
      <c r="T5057">
        <f t="shared" si="1260"/>
        <v>0</v>
      </c>
      <c r="U5057">
        <v>0</v>
      </c>
      <c r="V5057">
        <f t="shared" si="1261"/>
        <v>8.4890567241485443E-2</v>
      </c>
      <c r="W5057">
        <f t="shared" si="1262"/>
        <v>0.52120990606949169</v>
      </c>
      <c r="X5057">
        <f t="shared" si="1263"/>
        <v>7.2064084065811612E-3</v>
      </c>
      <c r="Y5057">
        <f t="shared" si="1264"/>
        <v>0</v>
      </c>
      <c r="Z5057" t="s">
        <v>5089</v>
      </c>
    </row>
    <row r="5058" spans="1:26" x14ac:dyDescent="0.25">
      <c r="A5058" t="s">
        <v>45</v>
      </c>
      <c r="B5058" t="s">
        <v>38</v>
      </c>
      <c r="C5058" t="s">
        <v>23</v>
      </c>
      <c r="D5058">
        <v>1</v>
      </c>
      <c r="F5058">
        <v>1</v>
      </c>
      <c r="G5058">
        <v>25.1</v>
      </c>
      <c r="H5058">
        <f t="shared" si="1249"/>
        <v>0</v>
      </c>
      <c r="I5058">
        <f t="shared" si="1250"/>
        <v>1</v>
      </c>
      <c r="J5058">
        <f t="shared" si="1251"/>
        <v>0</v>
      </c>
      <c r="K5058">
        <f t="shared" si="1252"/>
        <v>0</v>
      </c>
      <c r="L5058">
        <f t="shared" si="1253"/>
        <v>1</v>
      </c>
      <c r="M5058">
        <f t="shared" si="1254"/>
        <v>0</v>
      </c>
      <c r="N5058">
        <f t="shared" si="1255"/>
        <v>0</v>
      </c>
      <c r="O5058">
        <f t="shared" si="1256"/>
        <v>1</v>
      </c>
      <c r="P5058">
        <v>53</v>
      </c>
      <c r="Q5058">
        <f t="shared" si="1257"/>
        <v>0</v>
      </c>
      <c r="R5058">
        <f t="shared" si="1258"/>
        <v>0</v>
      </c>
      <c r="S5058">
        <f t="shared" si="1259"/>
        <v>1</v>
      </c>
      <c r="T5058">
        <f t="shared" si="1260"/>
        <v>0</v>
      </c>
      <c r="U5058">
        <v>0</v>
      </c>
      <c r="V5058">
        <f t="shared" si="1261"/>
        <v>-6.3221423466331639E-2</v>
      </c>
      <c r="W5058">
        <f t="shared" si="1262"/>
        <v>0.48419990646273514</v>
      </c>
      <c r="X5058">
        <f t="shared" si="1263"/>
        <v>3.9969483851092285E-3</v>
      </c>
      <c r="Y5058">
        <f t="shared" si="1264"/>
        <v>0</v>
      </c>
      <c r="Z5058" t="s">
        <v>5090</v>
      </c>
    </row>
    <row r="5059" spans="1:26" x14ac:dyDescent="0.25">
      <c r="A5059" t="s">
        <v>45</v>
      </c>
      <c r="B5059" t="s">
        <v>38</v>
      </c>
      <c r="C5059" t="s">
        <v>25</v>
      </c>
      <c r="D5059">
        <v>0</v>
      </c>
      <c r="F5059">
        <v>1</v>
      </c>
      <c r="G5059">
        <v>84.7</v>
      </c>
      <c r="H5059">
        <f t="shared" ref="H5059:H5122" si="1265">IF(D5059:D12101=0,1,0)</f>
        <v>1</v>
      </c>
      <c r="I5059">
        <f t="shared" ref="I5059:I5122" si="1266">IF(D5059:D12101=1,1,0)</f>
        <v>0</v>
      </c>
      <c r="J5059">
        <f t="shared" ref="J5059:J5122" si="1267">IF(C5059:C12101="DSL",1,0)</f>
        <v>1</v>
      </c>
      <c r="K5059">
        <f t="shared" ref="K5059:K5122" si="1268">IF(C5059:C12101="Fiber optic",1,0)</f>
        <v>0</v>
      </c>
      <c r="L5059">
        <f t="shared" ref="L5059:L5122" si="1269">IF(C5059:C12101="No",1,0)</f>
        <v>0</v>
      </c>
      <c r="M5059">
        <f t="shared" ref="M5059:M5122" si="1270">IF(A5059:A12101="Month-to-month",1,0)</f>
        <v>0</v>
      </c>
      <c r="N5059">
        <f t="shared" ref="N5059:N5122" si="1271">IF(A5059:A12101="ONE YEAR",1,0)</f>
        <v>0</v>
      </c>
      <c r="O5059">
        <f t="shared" ref="O5059:O5122" si="1272">IF(A5059:A12101="two year",1,0)</f>
        <v>1</v>
      </c>
      <c r="P5059">
        <v>72</v>
      </c>
      <c r="Q5059">
        <f t="shared" ref="Q5059:Q5122" si="1273">IF(B5059:B12101="Electronic check",1,0)</f>
        <v>0</v>
      </c>
      <c r="R5059">
        <f t="shared" ref="R5059:R5122" si="1274">IF(B5059:B12101="Mailed check",1,0)</f>
        <v>0</v>
      </c>
      <c r="S5059">
        <f t="shared" ref="S5059:S5122" si="1275">IF(B5059:B12101="Credit card (automatic)",1,0)</f>
        <v>1</v>
      </c>
      <c r="T5059">
        <f t="shared" ref="T5059:T5122" si="1276">IF(B5059:B12101="Bank transfer (automatic)",1,0)</f>
        <v>0</v>
      </c>
      <c r="U5059">
        <v>0</v>
      </c>
      <c r="V5059">
        <f t="shared" si="1261"/>
        <v>6.3289657600052077E-2</v>
      </c>
      <c r="W5059">
        <f t="shared" si="1262"/>
        <v>0.51581713501814497</v>
      </c>
      <c r="X5059">
        <f t="shared" si="1263"/>
        <v>4.0055807591318294E-3</v>
      </c>
      <c r="Y5059">
        <f t="shared" si="1264"/>
        <v>0</v>
      </c>
      <c r="Z5059" t="s">
        <v>5091</v>
      </c>
    </row>
    <row r="5060" spans="1:26" x14ac:dyDescent="0.25">
      <c r="A5060" t="s">
        <v>26</v>
      </c>
      <c r="B5060" t="s">
        <v>27</v>
      </c>
      <c r="C5060" t="s">
        <v>35</v>
      </c>
      <c r="D5060">
        <v>0</v>
      </c>
      <c r="F5060">
        <v>1</v>
      </c>
      <c r="G5060">
        <v>75.849999999999994</v>
      </c>
      <c r="H5060">
        <f t="shared" si="1265"/>
        <v>1</v>
      </c>
      <c r="I5060">
        <f t="shared" si="1266"/>
        <v>0</v>
      </c>
      <c r="J5060">
        <f t="shared" si="1267"/>
        <v>0</v>
      </c>
      <c r="K5060">
        <f t="shared" si="1268"/>
        <v>1</v>
      </c>
      <c r="L5060">
        <f t="shared" si="1269"/>
        <v>0</v>
      </c>
      <c r="M5060">
        <f t="shared" si="1270"/>
        <v>1</v>
      </c>
      <c r="N5060">
        <f t="shared" si="1271"/>
        <v>0</v>
      </c>
      <c r="O5060">
        <f t="shared" si="1272"/>
        <v>0</v>
      </c>
      <c r="P5060">
        <v>9</v>
      </c>
      <c r="Q5060">
        <f t="shared" si="1273"/>
        <v>1</v>
      </c>
      <c r="R5060">
        <f t="shared" si="1274"/>
        <v>0</v>
      </c>
      <c r="S5060">
        <f t="shared" si="1275"/>
        <v>0</v>
      </c>
      <c r="T5060">
        <f t="shared" si="1276"/>
        <v>0</v>
      </c>
      <c r="U5060">
        <v>0</v>
      </c>
      <c r="V5060">
        <f t="shared" ref="V5060:V5123" si="1277">G5060*$G$2+H5061*$H$2+K5061*$K$2+M5060*$M$2+O5060*$O$2+Q5060*$Q$2+L5060*$L$2</f>
        <v>0.51278609625581228</v>
      </c>
      <c r="W5060">
        <f t="shared" ref="W5060:W5123" si="1278">1/ (1+EXP(-V5060))</f>
        <v>0.62545937301914956</v>
      </c>
      <c r="X5060">
        <f t="shared" ref="X5060:X5123" si="1279">(U5060-V5060)^2</f>
        <v>0.26294958051327516</v>
      </c>
      <c r="Y5060">
        <f t="shared" ref="Y5060:Y5123" si="1280">IF(W5060&gt;=0.58,1,0)</f>
        <v>1</v>
      </c>
      <c r="Z5060" t="s">
        <v>5092</v>
      </c>
    </row>
    <row r="5061" spans="1:26" x14ac:dyDescent="0.25">
      <c r="A5061" t="s">
        <v>26</v>
      </c>
      <c r="B5061" t="s">
        <v>30</v>
      </c>
      <c r="C5061" t="s">
        <v>25</v>
      </c>
      <c r="D5061">
        <v>0</v>
      </c>
      <c r="F5061">
        <v>1</v>
      </c>
      <c r="G5061">
        <v>48.8</v>
      </c>
      <c r="H5061">
        <f t="shared" si="1265"/>
        <v>1</v>
      </c>
      <c r="I5061">
        <f t="shared" si="1266"/>
        <v>0</v>
      </c>
      <c r="J5061">
        <f t="shared" si="1267"/>
        <v>1</v>
      </c>
      <c r="K5061">
        <f t="shared" si="1268"/>
        <v>0</v>
      </c>
      <c r="L5061">
        <f t="shared" si="1269"/>
        <v>0</v>
      </c>
      <c r="M5061">
        <f t="shared" si="1270"/>
        <v>1</v>
      </c>
      <c r="N5061">
        <f t="shared" si="1271"/>
        <v>0</v>
      </c>
      <c r="O5061">
        <f t="shared" si="1272"/>
        <v>0</v>
      </c>
      <c r="P5061">
        <v>30</v>
      </c>
      <c r="Q5061">
        <f t="shared" si="1273"/>
        <v>0</v>
      </c>
      <c r="R5061">
        <f t="shared" si="1274"/>
        <v>1</v>
      </c>
      <c r="S5061">
        <f t="shared" si="1275"/>
        <v>0</v>
      </c>
      <c r="T5061">
        <f t="shared" si="1276"/>
        <v>0</v>
      </c>
      <c r="U5061">
        <v>0</v>
      </c>
      <c r="V5061">
        <f t="shared" si="1277"/>
        <v>0.33870847285556066</v>
      </c>
      <c r="W5061">
        <f t="shared" si="1278"/>
        <v>0.58387676147768819</v>
      </c>
      <c r="X5061">
        <f t="shared" si="1279"/>
        <v>0.11472342958414607</v>
      </c>
      <c r="Y5061">
        <f t="shared" si="1280"/>
        <v>1</v>
      </c>
      <c r="Z5061" t="s">
        <v>5093</v>
      </c>
    </row>
    <row r="5062" spans="1:26" x14ac:dyDescent="0.25">
      <c r="A5062" t="s">
        <v>26</v>
      </c>
      <c r="B5062" t="s">
        <v>27</v>
      </c>
      <c r="C5062" t="s">
        <v>35</v>
      </c>
      <c r="D5062">
        <v>0</v>
      </c>
      <c r="F5062">
        <v>1</v>
      </c>
      <c r="G5062">
        <v>99.15</v>
      </c>
      <c r="H5062">
        <f t="shared" si="1265"/>
        <v>1</v>
      </c>
      <c r="I5062">
        <f t="shared" si="1266"/>
        <v>0</v>
      </c>
      <c r="J5062">
        <f t="shared" si="1267"/>
        <v>0</v>
      </c>
      <c r="K5062">
        <f t="shared" si="1268"/>
        <v>1</v>
      </c>
      <c r="L5062">
        <f t="shared" si="1269"/>
        <v>0</v>
      </c>
      <c r="M5062">
        <f t="shared" si="1270"/>
        <v>1</v>
      </c>
      <c r="N5062">
        <f t="shared" si="1271"/>
        <v>0</v>
      </c>
      <c r="O5062">
        <f t="shared" si="1272"/>
        <v>0</v>
      </c>
      <c r="P5062">
        <v>36</v>
      </c>
      <c r="Q5062">
        <f t="shared" si="1273"/>
        <v>1</v>
      </c>
      <c r="R5062">
        <f t="shared" si="1274"/>
        <v>0</v>
      </c>
      <c r="S5062">
        <f t="shared" si="1275"/>
        <v>0</v>
      </c>
      <c r="T5062">
        <f t="shared" si="1276"/>
        <v>0</v>
      </c>
      <c r="U5062">
        <v>1</v>
      </c>
      <c r="V5062">
        <f t="shared" si="1277"/>
        <v>0.54911208738026795</v>
      </c>
      <c r="W5062">
        <f t="shared" si="1278"/>
        <v>0.63392956397208222</v>
      </c>
      <c r="X5062">
        <f t="shared" si="1279"/>
        <v>0.20329990974657913</v>
      </c>
      <c r="Y5062">
        <f t="shared" si="1280"/>
        <v>1</v>
      </c>
      <c r="Z5062" t="s">
        <v>5094</v>
      </c>
    </row>
    <row r="5063" spans="1:26" x14ac:dyDescent="0.25">
      <c r="A5063" t="s">
        <v>26</v>
      </c>
      <c r="B5063" t="s">
        <v>27</v>
      </c>
      <c r="C5063" t="s">
        <v>25</v>
      </c>
      <c r="D5063">
        <v>0</v>
      </c>
      <c r="F5063">
        <v>1</v>
      </c>
      <c r="G5063">
        <v>35.200000000000003</v>
      </c>
      <c r="H5063">
        <f t="shared" si="1265"/>
        <v>1</v>
      </c>
      <c r="I5063">
        <f t="shared" si="1266"/>
        <v>0</v>
      </c>
      <c r="J5063">
        <f t="shared" si="1267"/>
        <v>1</v>
      </c>
      <c r="K5063">
        <f t="shared" si="1268"/>
        <v>0</v>
      </c>
      <c r="L5063">
        <f t="shared" si="1269"/>
        <v>0</v>
      </c>
      <c r="M5063">
        <f t="shared" si="1270"/>
        <v>1</v>
      </c>
      <c r="N5063">
        <f t="shared" si="1271"/>
        <v>0</v>
      </c>
      <c r="O5063">
        <f t="shared" si="1272"/>
        <v>0</v>
      </c>
      <c r="P5063">
        <v>18</v>
      </c>
      <c r="Q5063">
        <f t="shared" si="1273"/>
        <v>1</v>
      </c>
      <c r="R5063">
        <f t="shared" si="1274"/>
        <v>0</v>
      </c>
      <c r="S5063">
        <f t="shared" si="1275"/>
        <v>0</v>
      </c>
      <c r="T5063">
        <f t="shared" si="1276"/>
        <v>0</v>
      </c>
      <c r="U5063">
        <v>0</v>
      </c>
      <c r="V5063">
        <f t="shared" si="1277"/>
        <v>0.46310194281895078</v>
      </c>
      <c r="W5063">
        <f t="shared" si="1278"/>
        <v>0.61374978473019737</v>
      </c>
      <c r="X5063">
        <f t="shared" si="1279"/>
        <v>0.21446340944268677</v>
      </c>
      <c r="Y5063">
        <f t="shared" si="1280"/>
        <v>1</v>
      </c>
      <c r="Z5063" t="s">
        <v>5095</v>
      </c>
    </row>
    <row r="5064" spans="1:26" x14ac:dyDescent="0.25">
      <c r="A5064" t="s">
        <v>29</v>
      </c>
      <c r="B5064" t="s">
        <v>27</v>
      </c>
      <c r="C5064" t="s">
        <v>25</v>
      </c>
      <c r="D5064">
        <v>1</v>
      </c>
      <c r="F5064">
        <v>1</v>
      </c>
      <c r="G5064">
        <v>76.25</v>
      </c>
      <c r="H5064">
        <f t="shared" si="1265"/>
        <v>0</v>
      </c>
      <c r="I5064">
        <f t="shared" si="1266"/>
        <v>1</v>
      </c>
      <c r="J5064">
        <f t="shared" si="1267"/>
        <v>1</v>
      </c>
      <c r="K5064">
        <f t="shared" si="1268"/>
        <v>0</v>
      </c>
      <c r="L5064">
        <f t="shared" si="1269"/>
        <v>0</v>
      </c>
      <c r="M5064">
        <f t="shared" si="1270"/>
        <v>0</v>
      </c>
      <c r="N5064">
        <f t="shared" si="1271"/>
        <v>1</v>
      </c>
      <c r="O5064">
        <f t="shared" si="1272"/>
        <v>0</v>
      </c>
      <c r="P5064">
        <v>55</v>
      </c>
      <c r="Q5064">
        <f t="shared" si="1273"/>
        <v>1</v>
      </c>
      <c r="R5064">
        <f t="shared" si="1274"/>
        <v>0</v>
      </c>
      <c r="S5064">
        <f t="shared" si="1275"/>
        <v>0</v>
      </c>
      <c r="T5064">
        <f t="shared" si="1276"/>
        <v>0</v>
      </c>
      <c r="U5064">
        <v>0</v>
      </c>
      <c r="V5064">
        <f t="shared" si="1277"/>
        <v>0.24195486987958964</v>
      </c>
      <c r="W5064">
        <f t="shared" si="1278"/>
        <v>0.56019533983633951</v>
      </c>
      <c r="X5064">
        <f t="shared" si="1279"/>
        <v>5.8542159058449152E-2</v>
      </c>
      <c r="Y5064">
        <f t="shared" si="1280"/>
        <v>0</v>
      </c>
      <c r="Z5064" t="s">
        <v>5096</v>
      </c>
    </row>
    <row r="5065" spans="1:26" x14ac:dyDescent="0.25">
      <c r="A5065" t="s">
        <v>26</v>
      </c>
      <c r="B5065" t="s">
        <v>27</v>
      </c>
      <c r="C5065" t="s">
        <v>25</v>
      </c>
      <c r="D5065">
        <v>0</v>
      </c>
      <c r="F5065">
        <v>1</v>
      </c>
      <c r="G5065">
        <v>55.9</v>
      </c>
      <c r="H5065">
        <f t="shared" si="1265"/>
        <v>1</v>
      </c>
      <c r="I5065">
        <f t="shared" si="1266"/>
        <v>0</v>
      </c>
      <c r="J5065">
        <f t="shared" si="1267"/>
        <v>1</v>
      </c>
      <c r="K5065">
        <f t="shared" si="1268"/>
        <v>0</v>
      </c>
      <c r="L5065">
        <f t="shared" si="1269"/>
        <v>0</v>
      </c>
      <c r="M5065">
        <f t="shared" si="1270"/>
        <v>1</v>
      </c>
      <c r="N5065">
        <f t="shared" si="1271"/>
        <v>0</v>
      </c>
      <c r="O5065">
        <f t="shared" si="1272"/>
        <v>0</v>
      </c>
      <c r="P5065">
        <v>39</v>
      </c>
      <c r="Q5065">
        <f t="shared" si="1273"/>
        <v>1</v>
      </c>
      <c r="R5065">
        <f t="shared" si="1274"/>
        <v>0</v>
      </c>
      <c r="S5065">
        <f t="shared" si="1275"/>
        <v>0</v>
      </c>
      <c r="T5065">
        <f t="shared" si="1276"/>
        <v>0</v>
      </c>
      <c r="U5065">
        <v>1</v>
      </c>
      <c r="V5065">
        <f t="shared" si="1277"/>
        <v>0.48654611002588599</v>
      </c>
      <c r="W5065">
        <f t="shared" si="1278"/>
        <v>0.61929244726984023</v>
      </c>
      <c r="X5065">
        <f t="shared" si="1279"/>
        <v>0.26363489712954957</v>
      </c>
      <c r="Y5065">
        <f t="shared" si="1280"/>
        <v>1</v>
      </c>
      <c r="Z5065" t="s">
        <v>5097</v>
      </c>
    </row>
    <row r="5066" spans="1:26" x14ac:dyDescent="0.25">
      <c r="A5066" t="s">
        <v>26</v>
      </c>
      <c r="B5066" t="s">
        <v>27</v>
      </c>
      <c r="C5066" t="s">
        <v>35</v>
      </c>
      <c r="D5066">
        <v>0</v>
      </c>
      <c r="F5066">
        <v>1</v>
      </c>
      <c r="G5066">
        <v>82.35</v>
      </c>
      <c r="H5066">
        <f t="shared" si="1265"/>
        <v>1</v>
      </c>
      <c r="I5066">
        <f t="shared" si="1266"/>
        <v>0</v>
      </c>
      <c r="J5066">
        <f t="shared" si="1267"/>
        <v>0</v>
      </c>
      <c r="K5066">
        <f t="shared" si="1268"/>
        <v>1</v>
      </c>
      <c r="L5066">
        <f t="shared" si="1269"/>
        <v>0</v>
      </c>
      <c r="M5066">
        <f t="shared" si="1270"/>
        <v>1</v>
      </c>
      <c r="N5066">
        <f t="shared" si="1271"/>
        <v>0</v>
      </c>
      <c r="O5066">
        <f t="shared" si="1272"/>
        <v>0</v>
      </c>
      <c r="P5066">
        <v>21</v>
      </c>
      <c r="Q5066">
        <f t="shared" si="1273"/>
        <v>1</v>
      </c>
      <c r="R5066">
        <f t="shared" si="1274"/>
        <v>0</v>
      </c>
      <c r="S5066">
        <f t="shared" si="1275"/>
        <v>0</v>
      </c>
      <c r="T5066">
        <f t="shared" si="1276"/>
        <v>0</v>
      </c>
      <c r="U5066">
        <v>1</v>
      </c>
      <c r="V5066">
        <f t="shared" si="1277"/>
        <v>0.52291995644074629</v>
      </c>
      <c r="W5066">
        <f t="shared" si="1278"/>
        <v>0.62783029590357331</v>
      </c>
      <c r="X5066">
        <f t="shared" si="1279"/>
        <v>0.22760536796249942</v>
      </c>
      <c r="Y5066">
        <f t="shared" si="1280"/>
        <v>1</v>
      </c>
      <c r="Z5066" t="s">
        <v>5098</v>
      </c>
    </row>
    <row r="5067" spans="1:26" x14ac:dyDescent="0.25">
      <c r="A5067" t="s">
        <v>26</v>
      </c>
      <c r="B5067" t="s">
        <v>38</v>
      </c>
      <c r="C5067" t="s">
        <v>25</v>
      </c>
      <c r="D5067">
        <v>0</v>
      </c>
      <c r="F5067">
        <v>1</v>
      </c>
      <c r="G5067">
        <v>40.4</v>
      </c>
      <c r="H5067">
        <f t="shared" si="1265"/>
        <v>1</v>
      </c>
      <c r="I5067">
        <f t="shared" si="1266"/>
        <v>0</v>
      </c>
      <c r="J5067">
        <f t="shared" si="1267"/>
        <v>1</v>
      </c>
      <c r="K5067">
        <f t="shared" si="1268"/>
        <v>0</v>
      </c>
      <c r="L5067">
        <f t="shared" si="1269"/>
        <v>0</v>
      </c>
      <c r="M5067">
        <f t="shared" si="1270"/>
        <v>1</v>
      </c>
      <c r="N5067">
        <f t="shared" si="1271"/>
        <v>0</v>
      </c>
      <c r="O5067">
        <f t="shared" si="1272"/>
        <v>0</v>
      </c>
      <c r="P5067">
        <v>2</v>
      </c>
      <c r="Q5067">
        <f t="shared" si="1273"/>
        <v>0</v>
      </c>
      <c r="R5067">
        <f t="shared" si="1274"/>
        <v>0</v>
      </c>
      <c r="S5067">
        <f t="shared" si="1275"/>
        <v>1</v>
      </c>
      <c r="T5067">
        <f t="shared" si="1276"/>
        <v>0</v>
      </c>
      <c r="U5067">
        <v>1</v>
      </c>
      <c r="V5067">
        <f t="shared" si="1277"/>
        <v>0.33444068722934672</v>
      </c>
      <c r="W5067">
        <f t="shared" si="1278"/>
        <v>0.58283947052822016</v>
      </c>
      <c r="X5067">
        <f t="shared" si="1279"/>
        <v>0.44296919881574426</v>
      </c>
      <c r="Y5067">
        <f t="shared" si="1280"/>
        <v>1</v>
      </c>
      <c r="Z5067" t="s">
        <v>5099</v>
      </c>
    </row>
    <row r="5068" spans="1:26" x14ac:dyDescent="0.25">
      <c r="A5068" t="s">
        <v>29</v>
      </c>
      <c r="B5068" t="s">
        <v>33</v>
      </c>
      <c r="C5068" t="s">
        <v>23</v>
      </c>
      <c r="D5068">
        <v>1</v>
      </c>
      <c r="F5068">
        <v>1</v>
      </c>
      <c r="G5068">
        <v>24.9</v>
      </c>
      <c r="H5068">
        <f t="shared" si="1265"/>
        <v>0</v>
      </c>
      <c r="I5068">
        <f t="shared" si="1266"/>
        <v>1</v>
      </c>
      <c r="J5068">
        <f t="shared" si="1267"/>
        <v>0</v>
      </c>
      <c r="K5068">
        <f t="shared" si="1268"/>
        <v>0</v>
      </c>
      <c r="L5068">
        <f t="shared" si="1269"/>
        <v>1</v>
      </c>
      <c r="M5068">
        <f t="shared" si="1270"/>
        <v>0</v>
      </c>
      <c r="N5068">
        <f t="shared" si="1271"/>
        <v>1</v>
      </c>
      <c r="O5068">
        <f t="shared" si="1272"/>
        <v>0</v>
      </c>
      <c r="P5068">
        <v>33</v>
      </c>
      <c r="Q5068">
        <f t="shared" si="1273"/>
        <v>0</v>
      </c>
      <c r="R5068">
        <f t="shared" si="1274"/>
        <v>0</v>
      </c>
      <c r="S5068">
        <f t="shared" si="1275"/>
        <v>0</v>
      </c>
      <c r="T5068">
        <f t="shared" si="1276"/>
        <v>1</v>
      </c>
      <c r="U5068">
        <v>0</v>
      </c>
      <c r="V5068">
        <f t="shared" si="1277"/>
        <v>-3.5991785057888463E-3</v>
      </c>
      <c r="W5068">
        <f t="shared" si="1278"/>
        <v>0.49910020634488628</v>
      </c>
      <c r="X5068">
        <f t="shared" si="1279"/>
        <v>1.2954085916532432E-5</v>
      </c>
      <c r="Y5068">
        <f t="shared" si="1280"/>
        <v>0</v>
      </c>
      <c r="Z5068" t="s">
        <v>5100</v>
      </c>
    </row>
    <row r="5069" spans="1:26" x14ac:dyDescent="0.25">
      <c r="A5069" t="s">
        <v>45</v>
      </c>
      <c r="B5069" t="s">
        <v>33</v>
      </c>
      <c r="C5069" t="s">
        <v>25</v>
      </c>
      <c r="D5069">
        <v>0</v>
      </c>
      <c r="F5069">
        <v>1</v>
      </c>
      <c r="G5069">
        <v>54.3</v>
      </c>
      <c r="H5069">
        <f t="shared" si="1265"/>
        <v>1</v>
      </c>
      <c r="I5069">
        <f t="shared" si="1266"/>
        <v>0</v>
      </c>
      <c r="J5069">
        <f t="shared" si="1267"/>
        <v>1</v>
      </c>
      <c r="K5069">
        <f t="shared" si="1268"/>
        <v>0</v>
      </c>
      <c r="L5069">
        <f t="shared" si="1269"/>
        <v>0</v>
      </c>
      <c r="M5069">
        <f t="shared" si="1270"/>
        <v>0</v>
      </c>
      <c r="N5069">
        <f t="shared" si="1271"/>
        <v>0</v>
      </c>
      <c r="O5069">
        <f t="shared" si="1272"/>
        <v>1</v>
      </c>
      <c r="P5069">
        <v>44</v>
      </c>
      <c r="Q5069">
        <f t="shared" si="1273"/>
        <v>0</v>
      </c>
      <c r="R5069">
        <f t="shared" si="1274"/>
        <v>0</v>
      </c>
      <c r="S5069">
        <f t="shared" si="1275"/>
        <v>0</v>
      </c>
      <c r="T5069">
        <f t="shared" si="1276"/>
        <v>1</v>
      </c>
      <c r="U5069">
        <v>0</v>
      </c>
      <c r="V5069">
        <f t="shared" si="1277"/>
        <v>1.1031203782066679E-2</v>
      </c>
      <c r="W5069">
        <f t="shared" si="1278"/>
        <v>0.50275777298004165</v>
      </c>
      <c r="X5069">
        <f t="shared" si="1279"/>
        <v>1.2168745688148219E-4</v>
      </c>
      <c r="Y5069">
        <f t="shared" si="1280"/>
        <v>0</v>
      </c>
      <c r="Z5069" t="s">
        <v>5101</v>
      </c>
    </row>
    <row r="5070" spans="1:26" x14ac:dyDescent="0.25">
      <c r="A5070" t="s">
        <v>26</v>
      </c>
      <c r="B5070" t="s">
        <v>33</v>
      </c>
      <c r="C5070" t="s">
        <v>25</v>
      </c>
      <c r="D5070">
        <v>0</v>
      </c>
      <c r="F5070">
        <v>1</v>
      </c>
      <c r="G5070">
        <v>66.3</v>
      </c>
      <c r="H5070">
        <f t="shared" si="1265"/>
        <v>1</v>
      </c>
      <c r="I5070">
        <f t="shared" si="1266"/>
        <v>0</v>
      </c>
      <c r="J5070">
        <f t="shared" si="1267"/>
        <v>1</v>
      </c>
      <c r="K5070">
        <f t="shared" si="1268"/>
        <v>0</v>
      </c>
      <c r="L5070">
        <f t="shared" si="1269"/>
        <v>0</v>
      </c>
      <c r="M5070">
        <f t="shared" si="1270"/>
        <v>1</v>
      </c>
      <c r="N5070">
        <f t="shared" si="1271"/>
        <v>0</v>
      </c>
      <c r="O5070">
        <f t="shared" si="1272"/>
        <v>0</v>
      </c>
      <c r="P5070">
        <v>30</v>
      </c>
      <c r="Q5070">
        <f t="shared" si="1273"/>
        <v>0</v>
      </c>
      <c r="R5070">
        <f t="shared" si="1274"/>
        <v>0</v>
      </c>
      <c r="S5070">
        <f t="shared" si="1275"/>
        <v>0</v>
      </c>
      <c r="T5070">
        <f t="shared" si="1276"/>
        <v>1</v>
      </c>
      <c r="U5070">
        <v>0</v>
      </c>
      <c r="V5070">
        <f t="shared" si="1277"/>
        <v>0.36112877332347337</v>
      </c>
      <c r="W5070">
        <f t="shared" si="1278"/>
        <v>0.58931365076106013</v>
      </c>
      <c r="X5070">
        <f t="shared" si="1279"/>
        <v>0.13041399092211661</v>
      </c>
      <c r="Y5070">
        <f t="shared" si="1280"/>
        <v>1</v>
      </c>
      <c r="Z5070" t="s">
        <v>5102</v>
      </c>
    </row>
    <row r="5071" spans="1:26" x14ac:dyDescent="0.25">
      <c r="A5071" t="s">
        <v>45</v>
      </c>
      <c r="B5071" t="s">
        <v>33</v>
      </c>
      <c r="C5071" t="s">
        <v>23</v>
      </c>
      <c r="D5071">
        <v>0</v>
      </c>
      <c r="F5071">
        <v>1</v>
      </c>
      <c r="G5071">
        <v>20.9</v>
      </c>
      <c r="H5071">
        <f t="shared" si="1265"/>
        <v>1</v>
      </c>
      <c r="I5071">
        <f t="shared" si="1266"/>
        <v>0</v>
      </c>
      <c r="J5071">
        <f t="shared" si="1267"/>
        <v>0</v>
      </c>
      <c r="K5071">
        <f t="shared" si="1268"/>
        <v>0</v>
      </c>
      <c r="L5071">
        <f t="shared" si="1269"/>
        <v>1</v>
      </c>
      <c r="M5071">
        <f t="shared" si="1270"/>
        <v>0</v>
      </c>
      <c r="N5071">
        <f t="shared" si="1271"/>
        <v>0</v>
      </c>
      <c r="O5071">
        <f t="shared" si="1272"/>
        <v>1</v>
      </c>
      <c r="P5071">
        <v>71</v>
      </c>
      <c r="Q5071">
        <f t="shared" si="1273"/>
        <v>0</v>
      </c>
      <c r="R5071">
        <f t="shared" si="1274"/>
        <v>0</v>
      </c>
      <c r="S5071">
        <f t="shared" si="1275"/>
        <v>0</v>
      </c>
      <c r="T5071">
        <f t="shared" si="1276"/>
        <v>1</v>
      </c>
      <c r="U5071">
        <v>0</v>
      </c>
      <c r="V5071">
        <f t="shared" si="1277"/>
        <v>-6.4906286940456373E-2</v>
      </c>
      <c r="W5071">
        <f t="shared" si="1278"/>
        <v>0.48377912250973376</v>
      </c>
      <c r="X5071">
        <f t="shared" si="1279"/>
        <v>4.2128260843968578E-3</v>
      </c>
      <c r="Y5071">
        <f t="shared" si="1280"/>
        <v>0</v>
      </c>
      <c r="Z5071" t="s">
        <v>5103</v>
      </c>
    </row>
    <row r="5072" spans="1:26" x14ac:dyDescent="0.25">
      <c r="A5072" t="s">
        <v>26</v>
      </c>
      <c r="B5072" t="s">
        <v>27</v>
      </c>
      <c r="C5072" t="s">
        <v>35</v>
      </c>
      <c r="D5072">
        <v>0</v>
      </c>
      <c r="F5072">
        <v>1</v>
      </c>
      <c r="G5072">
        <v>75.349999999999994</v>
      </c>
      <c r="H5072">
        <f t="shared" si="1265"/>
        <v>1</v>
      </c>
      <c r="I5072">
        <f t="shared" si="1266"/>
        <v>0</v>
      </c>
      <c r="J5072">
        <f t="shared" si="1267"/>
        <v>0</v>
      </c>
      <c r="K5072">
        <f t="shared" si="1268"/>
        <v>1</v>
      </c>
      <c r="L5072">
        <f t="shared" si="1269"/>
        <v>0</v>
      </c>
      <c r="M5072">
        <f t="shared" si="1270"/>
        <v>1</v>
      </c>
      <c r="N5072">
        <f t="shared" si="1271"/>
        <v>0</v>
      </c>
      <c r="O5072">
        <f t="shared" si="1272"/>
        <v>0</v>
      </c>
      <c r="P5072">
        <v>4</v>
      </c>
      <c r="Q5072">
        <f t="shared" si="1273"/>
        <v>1</v>
      </c>
      <c r="R5072">
        <f t="shared" si="1274"/>
        <v>0</v>
      </c>
      <c r="S5072">
        <f t="shared" si="1275"/>
        <v>0</v>
      </c>
      <c r="T5072">
        <f t="shared" si="1276"/>
        <v>0</v>
      </c>
      <c r="U5072">
        <v>1</v>
      </c>
      <c r="V5072">
        <f t="shared" si="1277"/>
        <v>0.51686973781003465</v>
      </c>
      <c r="W5072">
        <f t="shared" si="1278"/>
        <v>0.62641551547773311</v>
      </c>
      <c r="X5072">
        <f t="shared" si="1279"/>
        <v>0.23341485024374467</v>
      </c>
      <c r="Y5072">
        <f t="shared" si="1280"/>
        <v>1</v>
      </c>
      <c r="Z5072" t="s">
        <v>5104</v>
      </c>
    </row>
    <row r="5073" spans="1:26" x14ac:dyDescent="0.25">
      <c r="A5073" t="s">
        <v>29</v>
      </c>
      <c r="B5073" t="s">
        <v>27</v>
      </c>
      <c r="C5073" t="s">
        <v>35</v>
      </c>
      <c r="D5073">
        <v>0</v>
      </c>
      <c r="F5073">
        <v>1</v>
      </c>
      <c r="G5073">
        <v>85.15</v>
      </c>
      <c r="H5073">
        <f t="shared" si="1265"/>
        <v>1</v>
      </c>
      <c r="I5073">
        <f t="shared" si="1266"/>
        <v>0</v>
      </c>
      <c r="J5073">
        <f t="shared" si="1267"/>
        <v>0</v>
      </c>
      <c r="K5073">
        <f t="shared" si="1268"/>
        <v>1</v>
      </c>
      <c r="L5073">
        <f t="shared" si="1269"/>
        <v>0</v>
      </c>
      <c r="M5073">
        <f t="shared" si="1270"/>
        <v>0</v>
      </c>
      <c r="N5073">
        <f t="shared" si="1271"/>
        <v>1</v>
      </c>
      <c r="O5073">
        <f t="shared" si="1272"/>
        <v>0</v>
      </c>
      <c r="P5073">
        <v>35</v>
      </c>
      <c r="Q5073">
        <f t="shared" si="1273"/>
        <v>1</v>
      </c>
      <c r="R5073">
        <f t="shared" si="1274"/>
        <v>0</v>
      </c>
      <c r="S5073">
        <f t="shared" si="1275"/>
        <v>0</v>
      </c>
      <c r="T5073">
        <f t="shared" si="1276"/>
        <v>0</v>
      </c>
      <c r="U5073">
        <v>1</v>
      </c>
      <c r="V5073">
        <f t="shared" si="1277"/>
        <v>0.26069363231663956</v>
      </c>
      <c r="W5073">
        <f t="shared" si="1278"/>
        <v>0.56480679433914749</v>
      </c>
      <c r="X5073">
        <f t="shared" si="1279"/>
        <v>0.5465739052971641</v>
      </c>
      <c r="Y5073">
        <f t="shared" si="1280"/>
        <v>0</v>
      </c>
      <c r="Z5073" t="s">
        <v>5105</v>
      </c>
    </row>
    <row r="5074" spans="1:26" x14ac:dyDescent="0.25">
      <c r="A5074" t="s">
        <v>26</v>
      </c>
      <c r="B5074" t="s">
        <v>38</v>
      </c>
      <c r="C5074" t="s">
        <v>35</v>
      </c>
      <c r="D5074">
        <v>0</v>
      </c>
      <c r="F5074">
        <v>1</v>
      </c>
      <c r="G5074">
        <v>75.349999999999994</v>
      </c>
      <c r="H5074">
        <f t="shared" si="1265"/>
        <v>1</v>
      </c>
      <c r="I5074">
        <f t="shared" si="1266"/>
        <v>0</v>
      </c>
      <c r="J5074">
        <f t="shared" si="1267"/>
        <v>0</v>
      </c>
      <c r="K5074">
        <f t="shared" si="1268"/>
        <v>1</v>
      </c>
      <c r="L5074">
        <f t="shared" si="1269"/>
        <v>0</v>
      </c>
      <c r="M5074">
        <f t="shared" si="1270"/>
        <v>1</v>
      </c>
      <c r="N5074">
        <f t="shared" si="1271"/>
        <v>0</v>
      </c>
      <c r="O5074">
        <f t="shared" si="1272"/>
        <v>0</v>
      </c>
      <c r="P5074">
        <v>1</v>
      </c>
      <c r="Q5074">
        <f t="shared" si="1273"/>
        <v>0</v>
      </c>
      <c r="R5074">
        <f t="shared" si="1274"/>
        <v>0</v>
      </c>
      <c r="S5074">
        <f t="shared" si="1275"/>
        <v>1</v>
      </c>
      <c r="T5074">
        <f t="shared" si="1276"/>
        <v>0</v>
      </c>
      <c r="U5074">
        <v>0</v>
      </c>
      <c r="V5074">
        <f t="shared" si="1277"/>
        <v>0.39379284317678592</v>
      </c>
      <c r="W5074">
        <f t="shared" si="1278"/>
        <v>0.59719541467190507</v>
      </c>
      <c r="X5074">
        <f t="shared" si="1279"/>
        <v>0.1550728033372567</v>
      </c>
      <c r="Y5074">
        <f t="shared" si="1280"/>
        <v>1</v>
      </c>
      <c r="Z5074" t="s">
        <v>5106</v>
      </c>
    </row>
    <row r="5075" spans="1:26" x14ac:dyDescent="0.25">
      <c r="A5075" t="s">
        <v>26</v>
      </c>
      <c r="B5075" t="s">
        <v>27</v>
      </c>
      <c r="C5075" t="s">
        <v>35</v>
      </c>
      <c r="D5075">
        <v>1</v>
      </c>
      <c r="F5075">
        <v>1</v>
      </c>
      <c r="G5075">
        <v>104.45</v>
      </c>
      <c r="H5075">
        <f t="shared" si="1265"/>
        <v>0</v>
      </c>
      <c r="I5075">
        <f t="shared" si="1266"/>
        <v>1</v>
      </c>
      <c r="J5075">
        <f t="shared" si="1267"/>
        <v>0</v>
      </c>
      <c r="K5075">
        <f t="shared" si="1268"/>
        <v>1</v>
      </c>
      <c r="L5075">
        <f t="shared" si="1269"/>
        <v>0</v>
      </c>
      <c r="M5075">
        <f t="shared" si="1270"/>
        <v>1</v>
      </c>
      <c r="N5075">
        <f t="shared" si="1271"/>
        <v>0</v>
      </c>
      <c r="O5075">
        <f t="shared" si="1272"/>
        <v>0</v>
      </c>
      <c r="P5075">
        <v>23</v>
      </c>
      <c r="Q5075">
        <f t="shared" si="1273"/>
        <v>1</v>
      </c>
      <c r="R5075">
        <f t="shared" si="1274"/>
        <v>0</v>
      </c>
      <c r="S5075">
        <f t="shared" si="1275"/>
        <v>0</v>
      </c>
      <c r="T5075">
        <f t="shared" si="1276"/>
        <v>0</v>
      </c>
      <c r="U5075">
        <v>0</v>
      </c>
      <c r="V5075">
        <f t="shared" si="1277"/>
        <v>0.55737508106952183</v>
      </c>
      <c r="W5075">
        <f t="shared" si="1278"/>
        <v>0.63584496742115248</v>
      </c>
      <c r="X5075">
        <f t="shared" si="1279"/>
        <v>0.31066698099725604</v>
      </c>
      <c r="Y5075">
        <f t="shared" si="1280"/>
        <v>1</v>
      </c>
      <c r="Z5075" t="s">
        <v>5107</v>
      </c>
    </row>
    <row r="5076" spans="1:26" x14ac:dyDescent="0.25">
      <c r="A5076" t="s">
        <v>29</v>
      </c>
      <c r="B5076" t="s">
        <v>38</v>
      </c>
      <c r="C5076" t="s">
        <v>25</v>
      </c>
      <c r="D5076">
        <v>0</v>
      </c>
      <c r="F5076">
        <v>1</v>
      </c>
      <c r="G5076">
        <v>49.45</v>
      </c>
      <c r="H5076">
        <f t="shared" si="1265"/>
        <v>1</v>
      </c>
      <c r="I5076">
        <f t="shared" si="1266"/>
        <v>0</v>
      </c>
      <c r="J5076">
        <f t="shared" si="1267"/>
        <v>1</v>
      </c>
      <c r="K5076">
        <f t="shared" si="1268"/>
        <v>0</v>
      </c>
      <c r="L5076">
        <f t="shared" si="1269"/>
        <v>0</v>
      </c>
      <c r="M5076">
        <f t="shared" si="1270"/>
        <v>0</v>
      </c>
      <c r="N5076">
        <f t="shared" si="1271"/>
        <v>1</v>
      </c>
      <c r="O5076">
        <f t="shared" si="1272"/>
        <v>0</v>
      </c>
      <c r="P5076">
        <v>22</v>
      </c>
      <c r="Q5076">
        <f t="shared" si="1273"/>
        <v>0</v>
      </c>
      <c r="R5076">
        <f t="shared" si="1274"/>
        <v>0</v>
      </c>
      <c r="S5076">
        <f t="shared" si="1275"/>
        <v>1</v>
      </c>
      <c r="T5076">
        <f t="shared" si="1276"/>
        <v>0</v>
      </c>
      <c r="U5076">
        <v>0</v>
      </c>
      <c r="V5076">
        <f t="shared" si="1277"/>
        <v>6.3403841071849015E-2</v>
      </c>
      <c r="W5076">
        <f t="shared" si="1278"/>
        <v>0.51584565226793755</v>
      </c>
      <c r="X5076">
        <f t="shared" si="1279"/>
        <v>4.0200470626642884E-3</v>
      </c>
      <c r="Y5076">
        <f t="shared" si="1280"/>
        <v>0</v>
      </c>
      <c r="Z5076" t="s">
        <v>5108</v>
      </c>
    </row>
    <row r="5077" spans="1:26" x14ac:dyDescent="0.25">
      <c r="A5077" t="s">
        <v>29</v>
      </c>
      <c r="B5077" t="s">
        <v>38</v>
      </c>
      <c r="C5077" t="s">
        <v>23</v>
      </c>
      <c r="D5077">
        <v>0</v>
      </c>
      <c r="F5077">
        <v>1</v>
      </c>
      <c r="G5077">
        <v>19.45</v>
      </c>
      <c r="H5077">
        <f t="shared" si="1265"/>
        <v>1</v>
      </c>
      <c r="I5077">
        <f t="shared" si="1266"/>
        <v>0</v>
      </c>
      <c r="J5077">
        <f t="shared" si="1267"/>
        <v>0</v>
      </c>
      <c r="K5077">
        <f t="shared" si="1268"/>
        <v>0</v>
      </c>
      <c r="L5077">
        <f t="shared" si="1269"/>
        <v>1</v>
      </c>
      <c r="M5077">
        <f t="shared" si="1270"/>
        <v>0</v>
      </c>
      <c r="N5077">
        <f t="shared" si="1271"/>
        <v>1</v>
      </c>
      <c r="O5077">
        <f t="shared" si="1272"/>
        <v>0</v>
      </c>
      <c r="P5077">
        <v>49</v>
      </c>
      <c r="Q5077">
        <f t="shared" si="1273"/>
        <v>0</v>
      </c>
      <c r="R5077">
        <f t="shared" si="1274"/>
        <v>0</v>
      </c>
      <c r="S5077">
        <f t="shared" si="1275"/>
        <v>1</v>
      </c>
      <c r="T5077">
        <f t="shared" si="1276"/>
        <v>0</v>
      </c>
      <c r="U5077">
        <v>0</v>
      </c>
      <c r="V5077">
        <f t="shared" si="1277"/>
        <v>-7.232861246247016E-3</v>
      </c>
      <c r="W5077">
        <f t="shared" si="1278"/>
        <v>0.49819179257135404</v>
      </c>
      <c r="X5077">
        <f t="shared" si="1279"/>
        <v>5.2314281807461936E-5</v>
      </c>
      <c r="Y5077">
        <f t="shared" si="1280"/>
        <v>0</v>
      </c>
      <c r="Z5077" t="s">
        <v>5109</v>
      </c>
    </row>
    <row r="5078" spans="1:26" x14ac:dyDescent="0.25">
      <c r="A5078" t="s">
        <v>26</v>
      </c>
      <c r="B5078" t="s">
        <v>27</v>
      </c>
      <c r="C5078" t="s">
        <v>35</v>
      </c>
      <c r="D5078">
        <v>0</v>
      </c>
      <c r="F5078">
        <v>1</v>
      </c>
      <c r="G5078">
        <v>92.15</v>
      </c>
      <c r="H5078">
        <f t="shared" si="1265"/>
        <v>1</v>
      </c>
      <c r="I5078">
        <f t="shared" si="1266"/>
        <v>0</v>
      </c>
      <c r="J5078">
        <f t="shared" si="1267"/>
        <v>0</v>
      </c>
      <c r="K5078">
        <f t="shared" si="1268"/>
        <v>1</v>
      </c>
      <c r="L5078">
        <f t="shared" si="1269"/>
        <v>0</v>
      </c>
      <c r="M5078">
        <f t="shared" si="1270"/>
        <v>1</v>
      </c>
      <c r="N5078">
        <f t="shared" si="1271"/>
        <v>0</v>
      </c>
      <c r="O5078">
        <f t="shared" si="1272"/>
        <v>0</v>
      </c>
      <c r="P5078">
        <v>42</v>
      </c>
      <c r="Q5078">
        <f t="shared" si="1273"/>
        <v>1</v>
      </c>
      <c r="R5078">
        <f t="shared" si="1274"/>
        <v>0</v>
      </c>
      <c r="S5078">
        <f t="shared" si="1275"/>
        <v>0</v>
      </c>
      <c r="T5078">
        <f t="shared" si="1276"/>
        <v>0</v>
      </c>
      <c r="U5078">
        <v>0</v>
      </c>
      <c r="V5078">
        <f t="shared" si="1277"/>
        <v>0.54306186874955631</v>
      </c>
      <c r="W5078">
        <f t="shared" si="1278"/>
        <v>0.63252439853743725</v>
      </c>
      <c r="X5078">
        <f t="shared" si="1279"/>
        <v>0.29491619328976032</v>
      </c>
      <c r="Y5078">
        <f t="shared" si="1280"/>
        <v>1</v>
      </c>
      <c r="Z5078" t="s">
        <v>5110</v>
      </c>
    </row>
    <row r="5079" spans="1:26" x14ac:dyDescent="0.25">
      <c r="A5079" t="s">
        <v>29</v>
      </c>
      <c r="B5079" t="s">
        <v>27</v>
      </c>
      <c r="C5079" t="s">
        <v>35</v>
      </c>
      <c r="D5079">
        <v>0</v>
      </c>
      <c r="F5079">
        <v>1</v>
      </c>
      <c r="G5079">
        <v>93.8</v>
      </c>
      <c r="H5079">
        <f t="shared" si="1265"/>
        <v>1</v>
      </c>
      <c r="I5079">
        <f t="shared" si="1266"/>
        <v>0</v>
      </c>
      <c r="J5079">
        <f t="shared" si="1267"/>
        <v>0</v>
      </c>
      <c r="K5079">
        <f t="shared" si="1268"/>
        <v>1</v>
      </c>
      <c r="L5079">
        <f t="shared" si="1269"/>
        <v>0</v>
      </c>
      <c r="M5079">
        <f t="shared" si="1270"/>
        <v>0</v>
      </c>
      <c r="N5079">
        <f t="shared" si="1271"/>
        <v>1</v>
      </c>
      <c r="O5079">
        <f t="shared" si="1272"/>
        <v>0</v>
      </c>
      <c r="P5079">
        <v>33</v>
      </c>
      <c r="Q5079">
        <f t="shared" si="1273"/>
        <v>1</v>
      </c>
      <c r="R5079">
        <f t="shared" si="1274"/>
        <v>0</v>
      </c>
      <c r="S5079">
        <f t="shared" si="1275"/>
        <v>0</v>
      </c>
      <c r="T5079">
        <f t="shared" si="1276"/>
        <v>0</v>
      </c>
      <c r="U5079">
        <v>1</v>
      </c>
      <c r="V5079">
        <f t="shared" si="1277"/>
        <v>0.26931629237891141</v>
      </c>
      <c r="W5079">
        <f t="shared" si="1278"/>
        <v>0.56692504804787014</v>
      </c>
      <c r="X5079">
        <f t="shared" si="1279"/>
        <v>0.53389868058290046</v>
      </c>
      <c r="Y5079">
        <f t="shared" si="1280"/>
        <v>0</v>
      </c>
      <c r="Z5079" t="s">
        <v>5111</v>
      </c>
    </row>
    <row r="5080" spans="1:26" x14ac:dyDescent="0.25">
      <c r="A5080" t="s">
        <v>45</v>
      </c>
      <c r="B5080" t="s">
        <v>30</v>
      </c>
      <c r="C5080" t="s">
        <v>23</v>
      </c>
      <c r="D5080">
        <v>0</v>
      </c>
      <c r="F5080">
        <v>1</v>
      </c>
      <c r="G5080">
        <v>19.850000000000001</v>
      </c>
      <c r="H5080">
        <f t="shared" si="1265"/>
        <v>1</v>
      </c>
      <c r="I5080">
        <f t="shared" si="1266"/>
        <v>0</v>
      </c>
      <c r="J5080">
        <f t="shared" si="1267"/>
        <v>0</v>
      </c>
      <c r="K5080">
        <f t="shared" si="1268"/>
        <v>0</v>
      </c>
      <c r="L5080">
        <f t="shared" si="1269"/>
        <v>1</v>
      </c>
      <c r="M5080">
        <f t="shared" si="1270"/>
        <v>0</v>
      </c>
      <c r="N5080">
        <f t="shared" si="1271"/>
        <v>0</v>
      </c>
      <c r="O5080">
        <f t="shared" si="1272"/>
        <v>1</v>
      </c>
      <c r="P5080">
        <v>7</v>
      </c>
      <c r="Q5080">
        <f t="shared" si="1273"/>
        <v>0</v>
      </c>
      <c r="R5080">
        <f t="shared" si="1274"/>
        <v>1</v>
      </c>
      <c r="S5080">
        <f t="shared" si="1275"/>
        <v>0</v>
      </c>
      <c r="T5080">
        <f t="shared" si="1276"/>
        <v>0</v>
      </c>
      <c r="U5080">
        <v>0</v>
      </c>
      <c r="V5080">
        <f t="shared" si="1277"/>
        <v>-6.6543295124176463E-2</v>
      </c>
      <c r="W5080">
        <f t="shared" si="1278"/>
        <v>0.48337031213499343</v>
      </c>
      <c r="X5080">
        <f t="shared" si="1279"/>
        <v>4.4280101259832469E-3</v>
      </c>
      <c r="Y5080">
        <f t="shared" si="1280"/>
        <v>0</v>
      </c>
      <c r="Z5080" t="s">
        <v>5112</v>
      </c>
    </row>
    <row r="5081" spans="1:26" x14ac:dyDescent="0.25">
      <c r="A5081" t="s">
        <v>29</v>
      </c>
      <c r="B5081" t="s">
        <v>33</v>
      </c>
      <c r="C5081" t="s">
        <v>35</v>
      </c>
      <c r="D5081">
        <v>0</v>
      </c>
      <c r="F5081">
        <v>1</v>
      </c>
      <c r="G5081">
        <v>100.25</v>
      </c>
      <c r="H5081">
        <f t="shared" si="1265"/>
        <v>1</v>
      </c>
      <c r="I5081">
        <f t="shared" si="1266"/>
        <v>0</v>
      </c>
      <c r="J5081">
        <f t="shared" si="1267"/>
        <v>0</v>
      </c>
      <c r="K5081">
        <f t="shared" si="1268"/>
        <v>1</v>
      </c>
      <c r="L5081">
        <f t="shared" si="1269"/>
        <v>0</v>
      </c>
      <c r="M5081">
        <f t="shared" si="1270"/>
        <v>0</v>
      </c>
      <c r="N5081">
        <f t="shared" si="1271"/>
        <v>1</v>
      </c>
      <c r="O5081">
        <f t="shared" si="1272"/>
        <v>0</v>
      </c>
      <c r="P5081">
        <v>67</v>
      </c>
      <c r="Q5081">
        <f t="shared" si="1273"/>
        <v>0</v>
      </c>
      <c r="R5081">
        <f t="shared" si="1274"/>
        <v>0</v>
      </c>
      <c r="S5081">
        <f t="shared" si="1275"/>
        <v>0</v>
      </c>
      <c r="T5081">
        <f t="shared" si="1276"/>
        <v>1</v>
      </c>
      <c r="U5081">
        <v>0</v>
      </c>
      <c r="V5081">
        <f t="shared" si="1277"/>
        <v>0.14746702531639644</v>
      </c>
      <c r="W5081">
        <f t="shared" si="1278"/>
        <v>0.53680009098388581</v>
      </c>
      <c r="X5081">
        <f t="shared" si="1279"/>
        <v>2.1746523555666707E-2</v>
      </c>
      <c r="Y5081">
        <f t="shared" si="1280"/>
        <v>0</v>
      </c>
      <c r="Z5081" t="s">
        <v>5113</v>
      </c>
    </row>
    <row r="5082" spans="1:26" x14ac:dyDescent="0.25">
      <c r="A5082" t="s">
        <v>26</v>
      </c>
      <c r="B5082" t="s">
        <v>27</v>
      </c>
      <c r="C5082" t="s">
        <v>35</v>
      </c>
      <c r="D5082">
        <v>0</v>
      </c>
      <c r="F5082">
        <v>1</v>
      </c>
      <c r="G5082">
        <v>95.7</v>
      </c>
      <c r="H5082">
        <f t="shared" si="1265"/>
        <v>1</v>
      </c>
      <c r="I5082">
        <f t="shared" si="1266"/>
        <v>0</v>
      </c>
      <c r="J5082">
        <f t="shared" si="1267"/>
        <v>0</v>
      </c>
      <c r="K5082">
        <f t="shared" si="1268"/>
        <v>1</v>
      </c>
      <c r="L5082">
        <f t="shared" si="1269"/>
        <v>0</v>
      </c>
      <c r="M5082">
        <f t="shared" si="1270"/>
        <v>1</v>
      </c>
      <c r="N5082">
        <f t="shared" si="1271"/>
        <v>0</v>
      </c>
      <c r="O5082">
        <f t="shared" si="1272"/>
        <v>0</v>
      </c>
      <c r="P5082">
        <v>15</v>
      </c>
      <c r="Q5082">
        <f t="shared" si="1273"/>
        <v>1</v>
      </c>
      <c r="R5082">
        <f t="shared" si="1274"/>
        <v>0</v>
      </c>
      <c r="S5082">
        <f t="shared" si="1275"/>
        <v>0</v>
      </c>
      <c r="T5082">
        <f t="shared" si="1276"/>
        <v>0</v>
      </c>
      <c r="U5082">
        <v>0</v>
      </c>
      <c r="V5082">
        <f t="shared" si="1277"/>
        <v>0.54859651546594335</v>
      </c>
      <c r="W5082">
        <f t="shared" si="1278"/>
        <v>0.63380991061352354</v>
      </c>
      <c r="X5082">
        <f t="shared" si="1279"/>
        <v>0.30095813678137501</v>
      </c>
      <c r="Y5082">
        <f t="shared" si="1280"/>
        <v>1</v>
      </c>
      <c r="Z5082" t="s">
        <v>5114</v>
      </c>
    </row>
    <row r="5083" spans="1:26" x14ac:dyDescent="0.25">
      <c r="A5083" t="s">
        <v>45</v>
      </c>
      <c r="B5083" t="s">
        <v>27</v>
      </c>
      <c r="C5083" t="s">
        <v>35</v>
      </c>
      <c r="D5083">
        <v>0</v>
      </c>
      <c r="F5083">
        <v>1</v>
      </c>
      <c r="G5083">
        <v>93.15</v>
      </c>
      <c r="H5083">
        <f t="shared" si="1265"/>
        <v>1</v>
      </c>
      <c r="I5083">
        <f t="shared" si="1266"/>
        <v>0</v>
      </c>
      <c r="J5083">
        <f t="shared" si="1267"/>
        <v>0</v>
      </c>
      <c r="K5083">
        <f t="shared" si="1268"/>
        <v>1</v>
      </c>
      <c r="L5083">
        <f t="shared" si="1269"/>
        <v>0</v>
      </c>
      <c r="M5083">
        <f t="shared" si="1270"/>
        <v>0</v>
      </c>
      <c r="N5083">
        <f t="shared" si="1271"/>
        <v>0</v>
      </c>
      <c r="O5083">
        <f t="shared" si="1272"/>
        <v>1</v>
      </c>
      <c r="P5083">
        <v>67</v>
      </c>
      <c r="Q5083">
        <f t="shared" si="1273"/>
        <v>1</v>
      </c>
      <c r="R5083">
        <f t="shared" si="1274"/>
        <v>0</v>
      </c>
      <c r="S5083">
        <f t="shared" si="1275"/>
        <v>0</v>
      </c>
      <c r="T5083">
        <f t="shared" si="1276"/>
        <v>0</v>
      </c>
      <c r="U5083">
        <v>0</v>
      </c>
      <c r="V5083">
        <f t="shared" si="1277"/>
        <v>0.20836885031726185</v>
      </c>
      <c r="W5083">
        <f t="shared" si="1278"/>
        <v>0.55190455084472356</v>
      </c>
      <c r="X5083">
        <f t="shared" si="1279"/>
        <v>4.3417577782537471E-2</v>
      </c>
      <c r="Y5083">
        <f t="shared" si="1280"/>
        <v>0</v>
      </c>
      <c r="Z5083" t="s">
        <v>5115</v>
      </c>
    </row>
    <row r="5084" spans="1:26" x14ac:dyDescent="0.25">
      <c r="A5084" t="s">
        <v>45</v>
      </c>
      <c r="B5084" t="s">
        <v>30</v>
      </c>
      <c r="C5084" t="s">
        <v>25</v>
      </c>
      <c r="D5084">
        <v>0</v>
      </c>
      <c r="F5084">
        <v>1</v>
      </c>
      <c r="G5084">
        <v>69.7</v>
      </c>
      <c r="H5084">
        <f t="shared" si="1265"/>
        <v>1</v>
      </c>
      <c r="I5084">
        <f t="shared" si="1266"/>
        <v>0</v>
      </c>
      <c r="J5084">
        <f t="shared" si="1267"/>
        <v>1</v>
      </c>
      <c r="K5084">
        <f t="shared" si="1268"/>
        <v>0</v>
      </c>
      <c r="L5084">
        <f t="shared" si="1269"/>
        <v>0</v>
      </c>
      <c r="M5084">
        <f t="shared" si="1270"/>
        <v>0</v>
      </c>
      <c r="N5084">
        <f t="shared" si="1271"/>
        <v>0</v>
      </c>
      <c r="O5084">
        <f t="shared" si="1272"/>
        <v>1</v>
      </c>
      <c r="P5084">
        <v>53</v>
      </c>
      <c r="Q5084">
        <f t="shared" si="1273"/>
        <v>0</v>
      </c>
      <c r="R5084">
        <f t="shared" si="1274"/>
        <v>1</v>
      </c>
      <c r="S5084">
        <f t="shared" si="1275"/>
        <v>0</v>
      </c>
      <c r="T5084">
        <f t="shared" si="1276"/>
        <v>0</v>
      </c>
      <c r="U5084">
        <v>0</v>
      </c>
      <c r="V5084">
        <f t="shared" si="1277"/>
        <v>3.5040657143294879E-2</v>
      </c>
      <c r="W5084">
        <f t="shared" si="1278"/>
        <v>0.50875926805027105</v>
      </c>
      <c r="X5084">
        <f t="shared" si="1279"/>
        <v>1.2278476530339425E-3</v>
      </c>
      <c r="Y5084">
        <f t="shared" si="1280"/>
        <v>0</v>
      </c>
      <c r="Z5084" t="s">
        <v>5116</v>
      </c>
    </row>
    <row r="5085" spans="1:26" x14ac:dyDescent="0.25">
      <c r="A5085" t="s">
        <v>29</v>
      </c>
      <c r="B5085" t="s">
        <v>30</v>
      </c>
      <c r="C5085" t="s">
        <v>23</v>
      </c>
      <c r="D5085">
        <v>0</v>
      </c>
      <c r="F5085">
        <v>1</v>
      </c>
      <c r="G5085">
        <v>19.8</v>
      </c>
      <c r="H5085">
        <f t="shared" si="1265"/>
        <v>1</v>
      </c>
      <c r="I5085">
        <f t="shared" si="1266"/>
        <v>0</v>
      </c>
      <c r="J5085">
        <f t="shared" si="1267"/>
        <v>0</v>
      </c>
      <c r="K5085">
        <f t="shared" si="1268"/>
        <v>0</v>
      </c>
      <c r="L5085">
        <f t="shared" si="1269"/>
        <v>1</v>
      </c>
      <c r="M5085">
        <f t="shared" si="1270"/>
        <v>0</v>
      </c>
      <c r="N5085">
        <f t="shared" si="1271"/>
        <v>1</v>
      </c>
      <c r="O5085">
        <f t="shared" si="1272"/>
        <v>0</v>
      </c>
      <c r="P5085">
        <v>21</v>
      </c>
      <c r="Q5085">
        <f t="shared" si="1273"/>
        <v>0</v>
      </c>
      <c r="R5085">
        <f t="shared" si="1274"/>
        <v>1</v>
      </c>
      <c r="S5085">
        <f t="shared" si="1275"/>
        <v>0</v>
      </c>
      <c r="T5085">
        <f t="shared" si="1276"/>
        <v>0</v>
      </c>
      <c r="U5085">
        <v>0</v>
      </c>
      <c r="V5085">
        <f t="shared" si="1277"/>
        <v>-1.1550361112429349E-2</v>
      </c>
      <c r="W5085">
        <f t="shared" si="1278"/>
        <v>0.49711244182445186</v>
      </c>
      <c r="X5085">
        <f t="shared" si="1279"/>
        <v>1.3341084182752014E-4</v>
      </c>
      <c r="Y5085">
        <f t="shared" si="1280"/>
        <v>0</v>
      </c>
      <c r="Z5085" t="s">
        <v>5117</v>
      </c>
    </row>
    <row r="5086" spans="1:26" x14ac:dyDescent="0.25">
      <c r="A5086" t="s">
        <v>26</v>
      </c>
      <c r="B5086" t="s">
        <v>30</v>
      </c>
      <c r="C5086" t="s">
        <v>25</v>
      </c>
      <c r="D5086">
        <v>0</v>
      </c>
      <c r="F5086">
        <v>1</v>
      </c>
      <c r="G5086">
        <v>71.349999999999994</v>
      </c>
      <c r="H5086">
        <f t="shared" si="1265"/>
        <v>1</v>
      </c>
      <c r="I5086">
        <f t="shared" si="1266"/>
        <v>0</v>
      </c>
      <c r="J5086">
        <f t="shared" si="1267"/>
        <v>1</v>
      </c>
      <c r="K5086">
        <f t="shared" si="1268"/>
        <v>0</v>
      </c>
      <c r="L5086">
        <f t="shared" si="1269"/>
        <v>0</v>
      </c>
      <c r="M5086">
        <f t="shared" si="1270"/>
        <v>1</v>
      </c>
      <c r="N5086">
        <f t="shared" si="1271"/>
        <v>0</v>
      </c>
      <c r="O5086">
        <f t="shared" si="1272"/>
        <v>0</v>
      </c>
      <c r="P5086">
        <v>40</v>
      </c>
      <c r="Q5086">
        <f t="shared" si="1273"/>
        <v>0</v>
      </c>
      <c r="R5086">
        <f t="shared" si="1274"/>
        <v>1</v>
      </c>
      <c r="S5086">
        <f t="shared" si="1275"/>
        <v>0</v>
      </c>
      <c r="T5086">
        <f t="shared" si="1276"/>
        <v>0</v>
      </c>
      <c r="U5086">
        <v>0</v>
      </c>
      <c r="V5086">
        <f t="shared" si="1277"/>
        <v>0.36900200315946052</v>
      </c>
      <c r="W5086">
        <f t="shared" si="1278"/>
        <v>0.59121780521820977</v>
      </c>
      <c r="X5086">
        <f t="shared" si="1279"/>
        <v>0.1361624783356945</v>
      </c>
      <c r="Y5086">
        <f t="shared" si="1280"/>
        <v>1</v>
      </c>
      <c r="Z5086" t="s">
        <v>5118</v>
      </c>
    </row>
    <row r="5087" spans="1:26" x14ac:dyDescent="0.25">
      <c r="A5087" t="s">
        <v>29</v>
      </c>
      <c r="B5087" t="s">
        <v>33</v>
      </c>
      <c r="C5087" t="s">
        <v>23</v>
      </c>
      <c r="D5087">
        <v>0</v>
      </c>
      <c r="F5087">
        <v>1</v>
      </c>
      <c r="G5087">
        <v>20.75</v>
      </c>
      <c r="H5087">
        <f t="shared" si="1265"/>
        <v>1</v>
      </c>
      <c r="I5087">
        <f t="shared" si="1266"/>
        <v>0</v>
      </c>
      <c r="J5087">
        <f t="shared" si="1267"/>
        <v>0</v>
      </c>
      <c r="K5087">
        <f t="shared" si="1268"/>
        <v>0</v>
      </c>
      <c r="L5087">
        <f t="shared" si="1269"/>
        <v>1</v>
      </c>
      <c r="M5087">
        <f t="shared" si="1270"/>
        <v>0</v>
      </c>
      <c r="N5087">
        <f t="shared" si="1271"/>
        <v>1</v>
      </c>
      <c r="O5087">
        <f t="shared" si="1272"/>
        <v>0</v>
      </c>
      <c r="P5087">
        <v>22</v>
      </c>
      <c r="Q5087">
        <f t="shared" si="1273"/>
        <v>0</v>
      </c>
      <c r="R5087">
        <f t="shared" si="1274"/>
        <v>0</v>
      </c>
      <c r="S5087">
        <f t="shared" si="1275"/>
        <v>0</v>
      </c>
      <c r="T5087">
        <f t="shared" si="1276"/>
        <v>1</v>
      </c>
      <c r="U5087">
        <v>0</v>
      </c>
      <c r="V5087">
        <f t="shared" si="1277"/>
        <v>-1.0069258470015923E-2</v>
      </c>
      <c r="W5087">
        <f t="shared" si="1278"/>
        <v>0.49748270665148403</v>
      </c>
      <c r="X5087">
        <f t="shared" si="1279"/>
        <v>1.013899661359874E-4</v>
      </c>
      <c r="Y5087">
        <f t="shared" si="1280"/>
        <v>0</v>
      </c>
      <c r="Z5087" t="s">
        <v>5119</v>
      </c>
    </row>
    <row r="5088" spans="1:26" x14ac:dyDescent="0.25">
      <c r="A5088" t="s">
        <v>26</v>
      </c>
      <c r="B5088" t="s">
        <v>27</v>
      </c>
      <c r="C5088" t="s">
        <v>25</v>
      </c>
      <c r="D5088">
        <v>0</v>
      </c>
      <c r="F5088">
        <v>1</v>
      </c>
      <c r="G5088">
        <v>40.6</v>
      </c>
      <c r="H5088">
        <f t="shared" si="1265"/>
        <v>1</v>
      </c>
      <c r="I5088">
        <f t="shared" si="1266"/>
        <v>0</v>
      </c>
      <c r="J5088">
        <f t="shared" si="1267"/>
        <v>1</v>
      </c>
      <c r="K5088">
        <f t="shared" si="1268"/>
        <v>0</v>
      </c>
      <c r="L5088">
        <f t="shared" si="1269"/>
        <v>0</v>
      </c>
      <c r="M5088">
        <f t="shared" si="1270"/>
        <v>1</v>
      </c>
      <c r="N5088">
        <f t="shared" si="1271"/>
        <v>0</v>
      </c>
      <c r="O5088">
        <f t="shared" si="1272"/>
        <v>0</v>
      </c>
      <c r="P5088">
        <v>39</v>
      </c>
      <c r="Q5088">
        <f t="shared" si="1273"/>
        <v>1</v>
      </c>
      <c r="R5088">
        <f t="shared" si="1274"/>
        <v>0</v>
      </c>
      <c r="S5088">
        <f t="shared" si="1275"/>
        <v>0</v>
      </c>
      <c r="T5088">
        <f t="shared" si="1276"/>
        <v>0</v>
      </c>
      <c r="U5088">
        <v>0</v>
      </c>
      <c r="V5088">
        <f t="shared" si="1277"/>
        <v>0.45782939294520875</v>
      </c>
      <c r="W5088">
        <f t="shared" si="1278"/>
        <v>0.61249912166630116</v>
      </c>
      <c r="X5088">
        <f t="shared" si="1279"/>
        <v>0.20960775304457835</v>
      </c>
      <c r="Y5088">
        <f t="shared" si="1280"/>
        <v>1</v>
      </c>
      <c r="Z5088" t="s">
        <v>5120</v>
      </c>
    </row>
    <row r="5089" spans="1:26" x14ac:dyDescent="0.25">
      <c r="A5089" t="s">
        <v>29</v>
      </c>
      <c r="B5089" t="s">
        <v>27</v>
      </c>
      <c r="C5089" t="s">
        <v>23</v>
      </c>
      <c r="D5089">
        <v>0</v>
      </c>
      <c r="F5089">
        <v>1</v>
      </c>
      <c r="G5089">
        <v>20.399999999999999</v>
      </c>
      <c r="H5089">
        <f t="shared" si="1265"/>
        <v>1</v>
      </c>
      <c r="I5089">
        <f t="shared" si="1266"/>
        <v>0</v>
      </c>
      <c r="J5089">
        <f t="shared" si="1267"/>
        <v>0</v>
      </c>
      <c r="K5089">
        <f t="shared" si="1268"/>
        <v>0</v>
      </c>
      <c r="L5089">
        <f t="shared" si="1269"/>
        <v>1</v>
      </c>
      <c r="M5089">
        <f t="shared" si="1270"/>
        <v>0</v>
      </c>
      <c r="N5089">
        <f t="shared" si="1271"/>
        <v>1</v>
      </c>
      <c r="O5089">
        <f t="shared" si="1272"/>
        <v>0</v>
      </c>
      <c r="P5089">
        <v>45</v>
      </c>
      <c r="Q5089">
        <f t="shared" si="1273"/>
        <v>1</v>
      </c>
      <c r="R5089">
        <f t="shared" si="1274"/>
        <v>0</v>
      </c>
      <c r="S5089">
        <f t="shared" si="1275"/>
        <v>0</v>
      </c>
      <c r="T5089">
        <f t="shared" si="1276"/>
        <v>0</v>
      </c>
      <c r="U5089">
        <v>1</v>
      </c>
      <c r="V5089">
        <f t="shared" si="1277"/>
        <v>0.126153415872962</v>
      </c>
      <c r="W5089">
        <f t="shared" si="1278"/>
        <v>0.53149659351509992</v>
      </c>
      <c r="X5089">
        <f t="shared" si="1279"/>
        <v>0.76360785259049246</v>
      </c>
      <c r="Y5089">
        <f t="shared" si="1280"/>
        <v>0</v>
      </c>
      <c r="Z5089" t="s">
        <v>5121</v>
      </c>
    </row>
    <row r="5090" spans="1:26" x14ac:dyDescent="0.25">
      <c r="A5090" t="s">
        <v>26</v>
      </c>
      <c r="B5090" t="s">
        <v>30</v>
      </c>
      <c r="C5090" t="s">
        <v>23</v>
      </c>
      <c r="D5090">
        <v>0</v>
      </c>
      <c r="F5090">
        <v>1</v>
      </c>
      <c r="G5090">
        <v>20.350000000000001</v>
      </c>
      <c r="H5090">
        <f t="shared" si="1265"/>
        <v>1</v>
      </c>
      <c r="I5090">
        <f t="shared" si="1266"/>
        <v>0</v>
      </c>
      <c r="J5090">
        <f t="shared" si="1267"/>
        <v>0</v>
      </c>
      <c r="K5090">
        <f t="shared" si="1268"/>
        <v>0</v>
      </c>
      <c r="L5090">
        <f t="shared" si="1269"/>
        <v>1</v>
      </c>
      <c r="M5090">
        <f t="shared" si="1270"/>
        <v>1</v>
      </c>
      <c r="N5090">
        <f t="shared" si="1271"/>
        <v>0</v>
      </c>
      <c r="O5090">
        <f t="shared" si="1272"/>
        <v>0</v>
      </c>
      <c r="P5090">
        <v>2</v>
      </c>
      <c r="Q5090">
        <f t="shared" si="1273"/>
        <v>0</v>
      </c>
      <c r="R5090">
        <f t="shared" si="1274"/>
        <v>1</v>
      </c>
      <c r="S5090">
        <f t="shared" si="1275"/>
        <v>0</v>
      </c>
      <c r="T5090">
        <f t="shared" si="1276"/>
        <v>0</v>
      </c>
      <c r="U5090">
        <v>0</v>
      </c>
      <c r="V5090">
        <f t="shared" si="1277"/>
        <v>0.2607619679062067</v>
      </c>
      <c r="W5090">
        <f t="shared" si="1278"/>
        <v>0.56482359115809633</v>
      </c>
      <c r="X5090">
        <f t="shared" si="1279"/>
        <v>6.7996803906317571E-2</v>
      </c>
      <c r="Y5090">
        <f t="shared" si="1280"/>
        <v>0</v>
      </c>
      <c r="Z5090" t="s">
        <v>5122</v>
      </c>
    </row>
    <row r="5091" spans="1:26" x14ac:dyDescent="0.25">
      <c r="A5091" t="s">
        <v>45</v>
      </c>
      <c r="B5091" t="s">
        <v>33</v>
      </c>
      <c r="C5091" t="s">
        <v>23</v>
      </c>
      <c r="D5091">
        <v>0</v>
      </c>
      <c r="F5091">
        <v>1</v>
      </c>
      <c r="G5091">
        <v>19.75</v>
      </c>
      <c r="H5091">
        <f t="shared" si="1265"/>
        <v>1</v>
      </c>
      <c r="I5091">
        <f t="shared" si="1266"/>
        <v>0</v>
      </c>
      <c r="J5091">
        <f t="shared" si="1267"/>
        <v>0</v>
      </c>
      <c r="K5091">
        <f t="shared" si="1268"/>
        <v>0</v>
      </c>
      <c r="L5091">
        <f t="shared" si="1269"/>
        <v>1</v>
      </c>
      <c r="M5091">
        <f t="shared" si="1270"/>
        <v>0</v>
      </c>
      <c r="N5091">
        <f t="shared" si="1271"/>
        <v>0</v>
      </c>
      <c r="O5091">
        <f t="shared" si="1272"/>
        <v>1</v>
      </c>
      <c r="P5091">
        <v>57</v>
      </c>
      <c r="Q5091">
        <f t="shared" si="1273"/>
        <v>0</v>
      </c>
      <c r="R5091">
        <f t="shared" si="1274"/>
        <v>0</v>
      </c>
      <c r="S5091">
        <f t="shared" si="1275"/>
        <v>0</v>
      </c>
      <c r="T5091">
        <f t="shared" si="1276"/>
        <v>1</v>
      </c>
      <c r="U5091">
        <v>0</v>
      </c>
      <c r="V5091">
        <f t="shared" si="1277"/>
        <v>-7.156236992623885E-2</v>
      </c>
      <c r="W5091">
        <f t="shared" si="1278"/>
        <v>0.48211703867836558</v>
      </c>
      <c r="X5091">
        <f t="shared" si="1279"/>
        <v>5.1211727894598545E-3</v>
      </c>
      <c r="Y5091">
        <f t="shared" si="1280"/>
        <v>0</v>
      </c>
      <c r="Z5091" t="s">
        <v>5123</v>
      </c>
    </row>
    <row r="5092" spans="1:26" x14ac:dyDescent="0.25">
      <c r="A5092" t="s">
        <v>26</v>
      </c>
      <c r="B5092" t="s">
        <v>27</v>
      </c>
      <c r="C5092" t="s">
        <v>25</v>
      </c>
      <c r="D5092">
        <v>0</v>
      </c>
      <c r="F5092">
        <v>1</v>
      </c>
      <c r="G5092">
        <v>54.4</v>
      </c>
      <c r="H5092">
        <f t="shared" si="1265"/>
        <v>1</v>
      </c>
      <c r="I5092">
        <f t="shared" si="1266"/>
        <v>0</v>
      </c>
      <c r="J5092">
        <f t="shared" si="1267"/>
        <v>1</v>
      </c>
      <c r="K5092">
        <f t="shared" si="1268"/>
        <v>0</v>
      </c>
      <c r="L5092">
        <f t="shared" si="1269"/>
        <v>0</v>
      </c>
      <c r="M5092">
        <f t="shared" si="1270"/>
        <v>1</v>
      </c>
      <c r="N5092">
        <f t="shared" si="1271"/>
        <v>0</v>
      </c>
      <c r="O5092">
        <f t="shared" si="1272"/>
        <v>0</v>
      </c>
      <c r="P5092">
        <v>8</v>
      </c>
      <c r="Q5092">
        <f t="shared" si="1273"/>
        <v>1</v>
      </c>
      <c r="R5092">
        <f t="shared" si="1274"/>
        <v>0</v>
      </c>
      <c r="S5092">
        <f t="shared" si="1275"/>
        <v>0</v>
      </c>
      <c r="T5092">
        <f t="shared" si="1276"/>
        <v>0</v>
      </c>
      <c r="U5092">
        <v>0</v>
      </c>
      <c r="V5092">
        <f t="shared" si="1277"/>
        <v>0.49789897601058841</v>
      </c>
      <c r="W5092">
        <f t="shared" si="1278"/>
        <v>0.62196545587741592</v>
      </c>
      <c r="X5092">
        <f t="shared" si="1279"/>
        <v>0.2479033903123925</v>
      </c>
      <c r="Y5092">
        <f t="shared" si="1280"/>
        <v>1</v>
      </c>
      <c r="Z5092" t="s">
        <v>5124</v>
      </c>
    </row>
    <row r="5093" spans="1:26" x14ac:dyDescent="0.25">
      <c r="A5093" t="s">
        <v>26</v>
      </c>
      <c r="B5093" t="s">
        <v>38</v>
      </c>
      <c r="C5093" t="s">
        <v>35</v>
      </c>
      <c r="D5093">
        <v>1</v>
      </c>
      <c r="F5093">
        <v>1</v>
      </c>
      <c r="G5093">
        <v>94.7</v>
      </c>
      <c r="H5093">
        <f t="shared" si="1265"/>
        <v>0</v>
      </c>
      <c r="I5093">
        <f t="shared" si="1266"/>
        <v>1</v>
      </c>
      <c r="J5093">
        <f t="shared" si="1267"/>
        <v>0</v>
      </c>
      <c r="K5093">
        <f t="shared" si="1268"/>
        <v>1</v>
      </c>
      <c r="L5093">
        <f t="shared" si="1269"/>
        <v>0</v>
      </c>
      <c r="M5093">
        <f t="shared" si="1270"/>
        <v>1</v>
      </c>
      <c r="N5093">
        <f t="shared" si="1271"/>
        <v>0</v>
      </c>
      <c r="O5093">
        <f t="shared" si="1272"/>
        <v>0</v>
      </c>
      <c r="P5093">
        <v>7</v>
      </c>
      <c r="Q5093">
        <f t="shared" si="1273"/>
        <v>0</v>
      </c>
      <c r="R5093">
        <f t="shared" si="1274"/>
        <v>0</v>
      </c>
      <c r="S5093">
        <f t="shared" si="1275"/>
        <v>1</v>
      </c>
      <c r="T5093">
        <f t="shared" si="1276"/>
        <v>0</v>
      </c>
      <c r="U5093">
        <v>1</v>
      </c>
      <c r="V5093">
        <f t="shared" si="1277"/>
        <v>0.40540594705456956</v>
      </c>
      <c r="W5093">
        <f t="shared" si="1278"/>
        <v>0.59998580126314016</v>
      </c>
      <c r="X5093">
        <f t="shared" si="1279"/>
        <v>0.35354208779807333</v>
      </c>
      <c r="Y5093">
        <f t="shared" si="1280"/>
        <v>1</v>
      </c>
      <c r="Z5093" t="s">
        <v>5125</v>
      </c>
    </row>
    <row r="5094" spans="1:26" x14ac:dyDescent="0.25">
      <c r="A5094" t="s">
        <v>26</v>
      </c>
      <c r="B5094" t="s">
        <v>38</v>
      </c>
      <c r="C5094" t="s">
        <v>25</v>
      </c>
      <c r="D5094">
        <v>0</v>
      </c>
      <c r="F5094">
        <v>1</v>
      </c>
      <c r="G5094">
        <v>30.5</v>
      </c>
      <c r="H5094">
        <f t="shared" si="1265"/>
        <v>1</v>
      </c>
      <c r="I5094">
        <f t="shared" si="1266"/>
        <v>0</v>
      </c>
      <c r="J5094">
        <f t="shared" si="1267"/>
        <v>1</v>
      </c>
      <c r="K5094">
        <f t="shared" si="1268"/>
        <v>0</v>
      </c>
      <c r="L5094">
        <f t="shared" si="1269"/>
        <v>0</v>
      </c>
      <c r="M5094">
        <f t="shared" si="1270"/>
        <v>1</v>
      </c>
      <c r="N5094">
        <f t="shared" si="1271"/>
        <v>0</v>
      </c>
      <c r="O5094">
        <f t="shared" si="1272"/>
        <v>0</v>
      </c>
      <c r="P5094">
        <v>6</v>
      </c>
      <c r="Q5094">
        <f t="shared" si="1273"/>
        <v>0</v>
      </c>
      <c r="R5094">
        <f t="shared" si="1274"/>
        <v>0</v>
      </c>
      <c r="S5094">
        <f t="shared" si="1275"/>
        <v>1</v>
      </c>
      <c r="T5094">
        <f t="shared" si="1276"/>
        <v>0</v>
      </c>
      <c r="U5094">
        <v>1</v>
      </c>
      <c r="V5094">
        <f t="shared" si="1277"/>
        <v>0.30531458953568313</v>
      </c>
      <c r="W5094">
        <f t="shared" si="1278"/>
        <v>0.57574119554202141</v>
      </c>
      <c r="X5094">
        <f t="shared" si="1279"/>
        <v>0.48258781951197638</v>
      </c>
      <c r="Y5094">
        <f t="shared" si="1280"/>
        <v>0</v>
      </c>
      <c r="Z5094" t="s">
        <v>5126</v>
      </c>
    </row>
    <row r="5095" spans="1:26" x14ac:dyDescent="0.25">
      <c r="A5095" t="s">
        <v>26</v>
      </c>
      <c r="B5095" t="s">
        <v>30</v>
      </c>
      <c r="C5095" t="s">
        <v>23</v>
      </c>
      <c r="D5095">
        <v>0</v>
      </c>
      <c r="F5095">
        <v>1</v>
      </c>
      <c r="G5095">
        <v>20.45</v>
      </c>
      <c r="H5095">
        <f t="shared" si="1265"/>
        <v>1</v>
      </c>
      <c r="I5095">
        <f t="shared" si="1266"/>
        <v>0</v>
      </c>
      <c r="J5095">
        <f t="shared" si="1267"/>
        <v>0</v>
      </c>
      <c r="K5095">
        <f t="shared" si="1268"/>
        <v>0</v>
      </c>
      <c r="L5095">
        <f t="shared" si="1269"/>
        <v>1</v>
      </c>
      <c r="M5095">
        <f t="shared" si="1270"/>
        <v>1</v>
      </c>
      <c r="N5095">
        <f t="shared" si="1271"/>
        <v>0</v>
      </c>
      <c r="O5095">
        <f t="shared" si="1272"/>
        <v>0</v>
      </c>
      <c r="P5095">
        <v>7</v>
      </c>
      <c r="Q5095">
        <f t="shared" si="1273"/>
        <v>0</v>
      </c>
      <c r="R5095">
        <f t="shared" si="1274"/>
        <v>1</v>
      </c>
      <c r="S5095">
        <f t="shared" si="1275"/>
        <v>0</v>
      </c>
      <c r="T5095">
        <f t="shared" si="1276"/>
        <v>0</v>
      </c>
      <c r="U5095">
        <v>0</v>
      </c>
      <c r="V5095">
        <f t="shared" si="1277"/>
        <v>0.26091787344751338</v>
      </c>
      <c r="W5095">
        <f t="shared" si="1278"/>
        <v>0.56486191202570224</v>
      </c>
      <c r="X5095">
        <f t="shared" si="1279"/>
        <v>6.8078136684372612E-2</v>
      </c>
      <c r="Y5095">
        <f t="shared" si="1280"/>
        <v>0</v>
      </c>
      <c r="Z5095" t="s">
        <v>5127</v>
      </c>
    </row>
    <row r="5096" spans="1:26" x14ac:dyDescent="0.25">
      <c r="A5096" t="s">
        <v>45</v>
      </c>
      <c r="B5096" t="s">
        <v>33</v>
      </c>
      <c r="C5096" t="s">
        <v>25</v>
      </c>
      <c r="D5096">
        <v>0</v>
      </c>
      <c r="F5096">
        <v>1</v>
      </c>
      <c r="G5096">
        <v>66.150000000000006</v>
      </c>
      <c r="H5096">
        <f t="shared" si="1265"/>
        <v>1</v>
      </c>
      <c r="I5096">
        <f t="shared" si="1266"/>
        <v>0</v>
      </c>
      <c r="J5096">
        <f t="shared" si="1267"/>
        <v>1</v>
      </c>
      <c r="K5096">
        <f t="shared" si="1268"/>
        <v>0</v>
      </c>
      <c r="L5096">
        <f t="shared" si="1269"/>
        <v>0</v>
      </c>
      <c r="M5096">
        <f t="shared" si="1270"/>
        <v>0</v>
      </c>
      <c r="N5096">
        <f t="shared" si="1271"/>
        <v>0</v>
      </c>
      <c r="O5096">
        <f t="shared" si="1272"/>
        <v>1</v>
      </c>
      <c r="P5096">
        <v>49</v>
      </c>
      <c r="Q5096">
        <f t="shared" si="1273"/>
        <v>0</v>
      </c>
      <c r="R5096">
        <f t="shared" si="1274"/>
        <v>0</v>
      </c>
      <c r="S5096">
        <f t="shared" si="1275"/>
        <v>0</v>
      </c>
      <c r="T5096">
        <f t="shared" si="1276"/>
        <v>1</v>
      </c>
      <c r="U5096">
        <v>0</v>
      </c>
      <c r="V5096">
        <f t="shared" si="1277"/>
        <v>3.4369179687663579E-2</v>
      </c>
      <c r="W5096">
        <f t="shared" si="1278"/>
        <v>0.50859144922457489</v>
      </c>
      <c r="X5096">
        <f t="shared" si="1279"/>
        <v>1.1812405124029066E-3</v>
      </c>
      <c r="Y5096">
        <f t="shared" si="1280"/>
        <v>0</v>
      </c>
      <c r="Z5096" t="s">
        <v>5128</v>
      </c>
    </row>
    <row r="5097" spans="1:26" x14ac:dyDescent="0.25">
      <c r="A5097" t="s">
        <v>29</v>
      </c>
      <c r="B5097" t="s">
        <v>27</v>
      </c>
      <c r="C5097" t="s">
        <v>35</v>
      </c>
      <c r="D5097">
        <v>0</v>
      </c>
      <c r="F5097">
        <v>1</v>
      </c>
      <c r="G5097">
        <v>89.85</v>
      </c>
      <c r="H5097">
        <f t="shared" si="1265"/>
        <v>1</v>
      </c>
      <c r="I5097">
        <f t="shared" si="1266"/>
        <v>0</v>
      </c>
      <c r="J5097">
        <f t="shared" si="1267"/>
        <v>0</v>
      </c>
      <c r="K5097">
        <f t="shared" si="1268"/>
        <v>1</v>
      </c>
      <c r="L5097">
        <f t="shared" si="1269"/>
        <v>0</v>
      </c>
      <c r="M5097">
        <f t="shared" si="1270"/>
        <v>0</v>
      </c>
      <c r="N5097">
        <f t="shared" si="1271"/>
        <v>1</v>
      </c>
      <c r="O5097">
        <f t="shared" si="1272"/>
        <v>0</v>
      </c>
      <c r="P5097">
        <v>65</v>
      </c>
      <c r="Q5097">
        <f t="shared" si="1273"/>
        <v>1</v>
      </c>
      <c r="R5097">
        <f t="shared" si="1274"/>
        <v>0</v>
      </c>
      <c r="S5097">
        <f t="shared" si="1275"/>
        <v>0</v>
      </c>
      <c r="T5097">
        <f t="shared" si="1276"/>
        <v>0</v>
      </c>
      <c r="U5097">
        <v>0</v>
      </c>
      <c r="V5097">
        <f t="shared" si="1277"/>
        <v>0.26315802349729767</v>
      </c>
      <c r="W5097">
        <f t="shared" si="1278"/>
        <v>0.56541244485250852</v>
      </c>
      <c r="X5097">
        <f t="shared" si="1279"/>
        <v>6.9252145331004267E-2</v>
      </c>
      <c r="Y5097">
        <f t="shared" si="1280"/>
        <v>0</v>
      </c>
      <c r="Z5097" t="s">
        <v>5129</v>
      </c>
    </row>
    <row r="5098" spans="1:26" x14ac:dyDescent="0.25">
      <c r="A5098" t="s">
        <v>29</v>
      </c>
      <c r="B5098" t="s">
        <v>33</v>
      </c>
      <c r="C5098" t="s">
        <v>25</v>
      </c>
      <c r="D5098">
        <v>0</v>
      </c>
      <c r="F5098">
        <v>1</v>
      </c>
      <c r="G5098">
        <v>45.05</v>
      </c>
      <c r="H5098">
        <f t="shared" si="1265"/>
        <v>1</v>
      </c>
      <c r="I5098">
        <f t="shared" si="1266"/>
        <v>0</v>
      </c>
      <c r="J5098">
        <f t="shared" si="1267"/>
        <v>1</v>
      </c>
      <c r="K5098">
        <f t="shared" si="1268"/>
        <v>0</v>
      </c>
      <c r="L5098">
        <f t="shared" si="1269"/>
        <v>0</v>
      </c>
      <c r="M5098">
        <f t="shared" si="1270"/>
        <v>0</v>
      </c>
      <c r="N5098">
        <f t="shared" si="1271"/>
        <v>1</v>
      </c>
      <c r="O5098">
        <f t="shared" si="1272"/>
        <v>0</v>
      </c>
      <c r="P5098">
        <v>55</v>
      </c>
      <c r="Q5098">
        <f t="shared" si="1273"/>
        <v>0</v>
      </c>
      <c r="R5098">
        <f t="shared" si="1274"/>
        <v>0</v>
      </c>
      <c r="S5098">
        <f t="shared" si="1275"/>
        <v>0</v>
      </c>
      <c r="T5098">
        <f t="shared" si="1276"/>
        <v>1</v>
      </c>
      <c r="U5098">
        <v>0</v>
      </c>
      <c r="V5098">
        <f t="shared" si="1277"/>
        <v>5.6543997254355251E-2</v>
      </c>
      <c r="W5098">
        <f t="shared" si="1278"/>
        <v>0.51413223418813103</v>
      </c>
      <c r="X5098">
        <f t="shared" si="1279"/>
        <v>3.1972236255005341E-3</v>
      </c>
      <c r="Y5098">
        <f t="shared" si="1280"/>
        <v>0</v>
      </c>
      <c r="Z5098" t="s">
        <v>5130</v>
      </c>
    </row>
    <row r="5099" spans="1:26" x14ac:dyDescent="0.25">
      <c r="A5099" t="s">
        <v>45</v>
      </c>
      <c r="B5099" t="s">
        <v>33</v>
      </c>
      <c r="C5099" t="s">
        <v>25</v>
      </c>
      <c r="D5099">
        <v>0</v>
      </c>
      <c r="F5099">
        <v>1</v>
      </c>
      <c r="G5099">
        <v>86.85</v>
      </c>
      <c r="H5099">
        <f t="shared" si="1265"/>
        <v>1</v>
      </c>
      <c r="I5099">
        <f t="shared" si="1266"/>
        <v>0</v>
      </c>
      <c r="J5099">
        <f t="shared" si="1267"/>
        <v>1</v>
      </c>
      <c r="K5099">
        <f t="shared" si="1268"/>
        <v>0</v>
      </c>
      <c r="L5099">
        <f t="shared" si="1269"/>
        <v>0</v>
      </c>
      <c r="M5099">
        <f t="shared" si="1270"/>
        <v>0</v>
      </c>
      <c r="N5099">
        <f t="shared" si="1271"/>
        <v>0</v>
      </c>
      <c r="O5099">
        <f t="shared" si="1272"/>
        <v>1</v>
      </c>
      <c r="P5099">
        <v>71</v>
      </c>
      <c r="Q5099">
        <f t="shared" si="1273"/>
        <v>0</v>
      </c>
      <c r="R5099">
        <f t="shared" si="1274"/>
        <v>0</v>
      </c>
      <c r="S5099">
        <f t="shared" si="1275"/>
        <v>0</v>
      </c>
      <c r="T5099">
        <f t="shared" si="1276"/>
        <v>1</v>
      </c>
      <c r="U5099">
        <v>0</v>
      </c>
      <c r="V5099">
        <f t="shared" si="1277"/>
        <v>6.664162673814561E-2</v>
      </c>
      <c r="W5099">
        <f t="shared" si="1278"/>
        <v>0.51665424353505951</v>
      </c>
      <c r="X5099">
        <f t="shared" si="1279"/>
        <v>4.4411064143063238E-3</v>
      </c>
      <c r="Y5099">
        <f t="shared" si="1280"/>
        <v>0</v>
      </c>
      <c r="Z5099" t="s">
        <v>5131</v>
      </c>
    </row>
    <row r="5100" spans="1:26" x14ac:dyDescent="0.25">
      <c r="A5100" t="s">
        <v>26</v>
      </c>
      <c r="B5100" t="s">
        <v>30</v>
      </c>
      <c r="C5100" t="s">
        <v>35</v>
      </c>
      <c r="D5100">
        <v>0</v>
      </c>
      <c r="F5100">
        <v>1</v>
      </c>
      <c r="G5100">
        <v>96.75</v>
      </c>
      <c r="H5100">
        <f t="shared" si="1265"/>
        <v>1</v>
      </c>
      <c r="I5100">
        <f t="shared" si="1266"/>
        <v>0</v>
      </c>
      <c r="J5100">
        <f t="shared" si="1267"/>
        <v>0</v>
      </c>
      <c r="K5100">
        <f t="shared" si="1268"/>
        <v>1</v>
      </c>
      <c r="L5100">
        <f t="shared" si="1269"/>
        <v>0</v>
      </c>
      <c r="M5100">
        <f t="shared" si="1270"/>
        <v>1</v>
      </c>
      <c r="N5100">
        <f t="shared" si="1271"/>
        <v>0</v>
      </c>
      <c r="O5100">
        <f t="shared" si="1272"/>
        <v>0</v>
      </c>
      <c r="P5100">
        <v>35</v>
      </c>
      <c r="Q5100">
        <f t="shared" si="1273"/>
        <v>0</v>
      </c>
      <c r="R5100">
        <f t="shared" si="1274"/>
        <v>1</v>
      </c>
      <c r="S5100">
        <f t="shared" si="1275"/>
        <v>0</v>
      </c>
      <c r="T5100">
        <f t="shared" si="1276"/>
        <v>0</v>
      </c>
      <c r="U5100">
        <v>0</v>
      </c>
      <c r="V5100">
        <f t="shared" si="1277"/>
        <v>0.42715662901641471</v>
      </c>
      <c r="W5100">
        <f t="shared" si="1278"/>
        <v>0.60519449369571854</v>
      </c>
      <c r="X5100">
        <f t="shared" si="1279"/>
        <v>0.18246278571266694</v>
      </c>
      <c r="Y5100">
        <f t="shared" si="1280"/>
        <v>1</v>
      </c>
      <c r="Z5100" t="s">
        <v>5132</v>
      </c>
    </row>
    <row r="5101" spans="1:26" x14ac:dyDescent="0.25">
      <c r="A5101" t="s">
        <v>26</v>
      </c>
      <c r="B5101" t="s">
        <v>27</v>
      </c>
      <c r="C5101" t="s">
        <v>35</v>
      </c>
      <c r="D5101">
        <v>1</v>
      </c>
      <c r="F5101">
        <v>1</v>
      </c>
      <c r="G5101">
        <v>77</v>
      </c>
      <c r="H5101">
        <f t="shared" si="1265"/>
        <v>0</v>
      </c>
      <c r="I5101">
        <f t="shared" si="1266"/>
        <v>1</v>
      </c>
      <c r="J5101">
        <f t="shared" si="1267"/>
        <v>0</v>
      </c>
      <c r="K5101">
        <f t="shared" si="1268"/>
        <v>1</v>
      </c>
      <c r="L5101">
        <f t="shared" si="1269"/>
        <v>0</v>
      </c>
      <c r="M5101">
        <f t="shared" si="1270"/>
        <v>1</v>
      </c>
      <c r="N5101">
        <f t="shared" si="1271"/>
        <v>0</v>
      </c>
      <c r="O5101">
        <f t="shared" si="1272"/>
        <v>0</v>
      </c>
      <c r="P5101">
        <v>3</v>
      </c>
      <c r="Q5101">
        <f t="shared" si="1273"/>
        <v>1</v>
      </c>
      <c r="R5101">
        <f t="shared" si="1274"/>
        <v>0</v>
      </c>
      <c r="S5101">
        <f t="shared" si="1275"/>
        <v>0</v>
      </c>
      <c r="T5101">
        <f t="shared" si="1276"/>
        <v>0</v>
      </c>
      <c r="U5101">
        <v>1</v>
      </c>
      <c r="V5101">
        <f t="shared" si="1277"/>
        <v>0.51457900998083905</v>
      </c>
      <c r="W5101">
        <f t="shared" si="1278"/>
        <v>0.62587928632418388</v>
      </c>
      <c r="X5101">
        <f t="shared" si="1279"/>
        <v>0.23563353755118235</v>
      </c>
      <c r="Y5101">
        <f t="shared" si="1280"/>
        <v>1</v>
      </c>
      <c r="Z5101" t="s">
        <v>5133</v>
      </c>
    </row>
    <row r="5102" spans="1:26" x14ac:dyDescent="0.25">
      <c r="A5102" t="s">
        <v>26</v>
      </c>
      <c r="B5102" t="s">
        <v>38</v>
      </c>
      <c r="C5102" t="s">
        <v>23</v>
      </c>
      <c r="D5102">
        <v>0</v>
      </c>
      <c r="F5102">
        <v>1</v>
      </c>
      <c r="G5102">
        <v>20.100000000000001</v>
      </c>
      <c r="H5102">
        <f t="shared" si="1265"/>
        <v>1</v>
      </c>
      <c r="I5102">
        <f t="shared" si="1266"/>
        <v>0</v>
      </c>
      <c r="J5102">
        <f t="shared" si="1267"/>
        <v>0</v>
      </c>
      <c r="K5102">
        <f t="shared" si="1268"/>
        <v>0</v>
      </c>
      <c r="L5102">
        <f t="shared" si="1269"/>
        <v>1</v>
      </c>
      <c r="M5102">
        <f t="shared" si="1270"/>
        <v>1</v>
      </c>
      <c r="N5102">
        <f t="shared" si="1271"/>
        <v>0</v>
      </c>
      <c r="O5102">
        <f t="shared" si="1272"/>
        <v>0</v>
      </c>
      <c r="P5102">
        <v>11</v>
      </c>
      <c r="Q5102">
        <f t="shared" si="1273"/>
        <v>0</v>
      </c>
      <c r="R5102">
        <f t="shared" si="1274"/>
        <v>0</v>
      </c>
      <c r="S5102">
        <f t="shared" si="1275"/>
        <v>1</v>
      </c>
      <c r="T5102">
        <f t="shared" si="1276"/>
        <v>0</v>
      </c>
      <c r="U5102">
        <v>1</v>
      </c>
      <c r="V5102">
        <f t="shared" si="1277"/>
        <v>0.26523537331369573</v>
      </c>
      <c r="W5102">
        <f t="shared" si="1278"/>
        <v>0.56592282423106088</v>
      </c>
      <c r="X5102">
        <f t="shared" si="1279"/>
        <v>0.53987905662946412</v>
      </c>
      <c r="Y5102">
        <f t="shared" si="1280"/>
        <v>0</v>
      </c>
      <c r="Z5102" t="s">
        <v>5134</v>
      </c>
    </row>
    <row r="5103" spans="1:26" x14ac:dyDescent="0.25">
      <c r="A5103" t="s">
        <v>26</v>
      </c>
      <c r="B5103" t="s">
        <v>27</v>
      </c>
      <c r="C5103" t="s">
        <v>35</v>
      </c>
      <c r="D5103">
        <v>0</v>
      </c>
      <c r="F5103">
        <v>1</v>
      </c>
      <c r="G5103">
        <v>75.3</v>
      </c>
      <c r="H5103">
        <f t="shared" si="1265"/>
        <v>1</v>
      </c>
      <c r="I5103">
        <f t="shared" si="1266"/>
        <v>0</v>
      </c>
      <c r="J5103">
        <f t="shared" si="1267"/>
        <v>0</v>
      </c>
      <c r="K5103">
        <f t="shared" si="1268"/>
        <v>1</v>
      </c>
      <c r="L5103">
        <f t="shared" si="1269"/>
        <v>0</v>
      </c>
      <c r="M5103">
        <f t="shared" si="1270"/>
        <v>1</v>
      </c>
      <c r="N5103">
        <f t="shared" si="1271"/>
        <v>0</v>
      </c>
      <c r="O5103">
        <f t="shared" si="1272"/>
        <v>0</v>
      </c>
      <c r="P5103">
        <v>1</v>
      </c>
      <c r="Q5103">
        <f t="shared" si="1273"/>
        <v>1</v>
      </c>
      <c r="R5103">
        <f t="shared" si="1274"/>
        <v>0</v>
      </c>
      <c r="S5103">
        <f t="shared" si="1275"/>
        <v>0</v>
      </c>
      <c r="T5103">
        <f t="shared" si="1276"/>
        <v>0</v>
      </c>
      <c r="U5103">
        <v>1</v>
      </c>
      <c r="V5103">
        <f t="shared" si="1277"/>
        <v>0.51679178503938128</v>
      </c>
      <c r="W5103">
        <f t="shared" si="1278"/>
        <v>0.62639727285938063</v>
      </c>
      <c r="X5103">
        <f t="shared" si="1279"/>
        <v>0.23349017900542751</v>
      </c>
      <c r="Y5103">
        <f t="shared" si="1280"/>
        <v>1</v>
      </c>
      <c r="Z5103" t="s">
        <v>5135</v>
      </c>
    </row>
    <row r="5104" spans="1:26" x14ac:dyDescent="0.25">
      <c r="A5104" t="s">
        <v>26</v>
      </c>
      <c r="B5104" t="s">
        <v>33</v>
      </c>
      <c r="C5104" t="s">
        <v>35</v>
      </c>
      <c r="D5104">
        <v>0</v>
      </c>
      <c r="F5104">
        <v>1</v>
      </c>
      <c r="G5104">
        <v>106.65</v>
      </c>
      <c r="H5104">
        <f t="shared" si="1265"/>
        <v>1</v>
      </c>
      <c r="I5104">
        <f t="shared" si="1266"/>
        <v>0</v>
      </c>
      <c r="J5104">
        <f t="shared" si="1267"/>
        <v>0</v>
      </c>
      <c r="K5104">
        <f t="shared" si="1268"/>
        <v>1</v>
      </c>
      <c r="L5104">
        <f t="shared" si="1269"/>
        <v>0</v>
      </c>
      <c r="M5104">
        <f t="shared" si="1270"/>
        <v>1</v>
      </c>
      <c r="N5104">
        <f t="shared" si="1271"/>
        <v>0</v>
      </c>
      <c r="O5104">
        <f t="shared" si="1272"/>
        <v>0</v>
      </c>
      <c r="P5104">
        <v>17</v>
      </c>
      <c r="Q5104">
        <f t="shared" si="1273"/>
        <v>0</v>
      </c>
      <c r="R5104">
        <f t="shared" si="1274"/>
        <v>0</v>
      </c>
      <c r="S5104">
        <f t="shared" si="1275"/>
        <v>0</v>
      </c>
      <c r="T5104">
        <f t="shared" si="1276"/>
        <v>1</v>
      </c>
      <c r="U5104">
        <v>0</v>
      </c>
      <c r="V5104">
        <f t="shared" si="1277"/>
        <v>0.42889982850147312</v>
      </c>
      <c r="W5104">
        <f t="shared" si="1278"/>
        <v>0.60561092705912822</v>
      </c>
      <c r="X5104">
        <f t="shared" si="1279"/>
        <v>0.18395506288859306</v>
      </c>
      <c r="Y5104">
        <f t="shared" si="1280"/>
        <v>1</v>
      </c>
      <c r="Z5104" t="s">
        <v>5136</v>
      </c>
    </row>
    <row r="5105" spans="1:26" x14ac:dyDescent="0.25">
      <c r="A5105" t="s">
        <v>45</v>
      </c>
      <c r="B5105" t="s">
        <v>38</v>
      </c>
      <c r="C5105" t="s">
        <v>35</v>
      </c>
      <c r="D5105">
        <v>0</v>
      </c>
      <c r="F5105">
        <v>1</v>
      </c>
      <c r="G5105">
        <v>110.15</v>
      </c>
      <c r="H5105">
        <f t="shared" si="1265"/>
        <v>1</v>
      </c>
      <c r="I5105">
        <f t="shared" si="1266"/>
        <v>0</v>
      </c>
      <c r="J5105">
        <f t="shared" si="1267"/>
        <v>0</v>
      </c>
      <c r="K5105">
        <f t="shared" si="1268"/>
        <v>1</v>
      </c>
      <c r="L5105">
        <f t="shared" si="1269"/>
        <v>0</v>
      </c>
      <c r="M5105">
        <f t="shared" si="1270"/>
        <v>0</v>
      </c>
      <c r="N5105">
        <f t="shared" si="1271"/>
        <v>0</v>
      </c>
      <c r="O5105">
        <f t="shared" si="1272"/>
        <v>1</v>
      </c>
      <c r="P5105">
        <v>72</v>
      </c>
      <c r="Q5105">
        <f t="shared" si="1273"/>
        <v>0</v>
      </c>
      <c r="R5105">
        <f t="shared" si="1274"/>
        <v>0</v>
      </c>
      <c r="S5105">
        <f t="shared" si="1275"/>
        <v>1</v>
      </c>
      <c r="T5105">
        <f t="shared" si="1276"/>
        <v>0</v>
      </c>
      <c r="U5105">
        <v>0</v>
      </c>
      <c r="V5105">
        <f t="shared" si="1277"/>
        <v>0.10296761786260128</v>
      </c>
      <c r="W5105">
        <f t="shared" si="1278"/>
        <v>0.52571918487220781</v>
      </c>
      <c r="X5105">
        <f t="shared" si="1279"/>
        <v>1.0602330328298687E-2</v>
      </c>
      <c r="Y5105">
        <f t="shared" si="1280"/>
        <v>0</v>
      </c>
      <c r="Z5105" t="s">
        <v>5137</v>
      </c>
    </row>
    <row r="5106" spans="1:26" x14ac:dyDescent="0.25">
      <c r="A5106" t="s">
        <v>29</v>
      </c>
      <c r="B5106" t="s">
        <v>33</v>
      </c>
      <c r="C5106" t="s">
        <v>35</v>
      </c>
      <c r="D5106">
        <v>0</v>
      </c>
      <c r="F5106">
        <v>1</v>
      </c>
      <c r="G5106">
        <v>82.85</v>
      </c>
      <c r="H5106">
        <f t="shared" si="1265"/>
        <v>1</v>
      </c>
      <c r="I5106">
        <f t="shared" si="1266"/>
        <v>0</v>
      </c>
      <c r="J5106">
        <f t="shared" si="1267"/>
        <v>0</v>
      </c>
      <c r="K5106">
        <f t="shared" si="1268"/>
        <v>1</v>
      </c>
      <c r="L5106">
        <f t="shared" si="1269"/>
        <v>0</v>
      </c>
      <c r="M5106">
        <f t="shared" si="1270"/>
        <v>0</v>
      </c>
      <c r="N5106">
        <f t="shared" si="1271"/>
        <v>1</v>
      </c>
      <c r="O5106">
        <f t="shared" si="1272"/>
        <v>0</v>
      </c>
      <c r="P5106">
        <v>28</v>
      </c>
      <c r="Q5106">
        <f t="shared" si="1273"/>
        <v>0</v>
      </c>
      <c r="R5106">
        <f t="shared" si="1274"/>
        <v>0</v>
      </c>
      <c r="S5106">
        <f t="shared" si="1275"/>
        <v>0</v>
      </c>
      <c r="T5106">
        <f t="shared" si="1276"/>
        <v>1</v>
      </c>
      <c r="U5106">
        <v>0</v>
      </c>
      <c r="V5106">
        <f t="shared" si="1277"/>
        <v>0.11547629186827901</v>
      </c>
      <c r="W5106">
        <f t="shared" si="1278"/>
        <v>0.52883703547407002</v>
      </c>
      <c r="X5106">
        <f t="shared" si="1279"/>
        <v>1.3334773983647961E-2</v>
      </c>
      <c r="Y5106">
        <f t="shared" si="1280"/>
        <v>0</v>
      </c>
      <c r="Z5106" t="s">
        <v>5138</v>
      </c>
    </row>
    <row r="5107" spans="1:26" x14ac:dyDescent="0.25">
      <c r="A5107" t="s">
        <v>45</v>
      </c>
      <c r="B5107" t="s">
        <v>30</v>
      </c>
      <c r="C5107" t="s">
        <v>23</v>
      </c>
      <c r="D5107">
        <v>0</v>
      </c>
      <c r="F5107">
        <v>1</v>
      </c>
      <c r="G5107">
        <v>20.100000000000001</v>
      </c>
      <c r="H5107">
        <f t="shared" si="1265"/>
        <v>1</v>
      </c>
      <c r="I5107">
        <f t="shared" si="1266"/>
        <v>0</v>
      </c>
      <c r="J5107">
        <f t="shared" si="1267"/>
        <v>0</v>
      </c>
      <c r="K5107">
        <f t="shared" si="1268"/>
        <v>0</v>
      </c>
      <c r="L5107">
        <f t="shared" si="1269"/>
        <v>1</v>
      </c>
      <c r="M5107">
        <f t="shared" si="1270"/>
        <v>0</v>
      </c>
      <c r="N5107">
        <f t="shared" si="1271"/>
        <v>0</v>
      </c>
      <c r="O5107">
        <f t="shared" si="1272"/>
        <v>1</v>
      </c>
      <c r="P5107">
        <v>18</v>
      </c>
      <c r="Q5107">
        <f t="shared" si="1273"/>
        <v>0</v>
      </c>
      <c r="R5107">
        <f t="shared" si="1274"/>
        <v>1</v>
      </c>
      <c r="S5107">
        <f t="shared" si="1275"/>
        <v>0</v>
      </c>
      <c r="T5107">
        <f t="shared" si="1276"/>
        <v>0</v>
      </c>
      <c r="U5107">
        <v>0</v>
      </c>
      <c r="V5107">
        <f t="shared" si="1277"/>
        <v>-5.246208216660718E-2</v>
      </c>
      <c r="W5107">
        <f t="shared" si="1278"/>
        <v>0.48688748675187732</v>
      </c>
      <c r="X5107">
        <f t="shared" si="1279"/>
        <v>2.7522700652558431E-3</v>
      </c>
      <c r="Y5107">
        <f t="shared" si="1280"/>
        <v>0</v>
      </c>
      <c r="Z5107" t="s">
        <v>5139</v>
      </c>
    </row>
    <row r="5108" spans="1:26" x14ac:dyDescent="0.25">
      <c r="A5108" t="s">
        <v>29</v>
      </c>
      <c r="B5108" t="s">
        <v>38</v>
      </c>
      <c r="C5108" t="s">
        <v>35</v>
      </c>
      <c r="D5108">
        <v>1</v>
      </c>
      <c r="F5108">
        <v>1</v>
      </c>
      <c r="G5108">
        <v>99.2</v>
      </c>
      <c r="H5108">
        <f t="shared" si="1265"/>
        <v>0</v>
      </c>
      <c r="I5108">
        <f t="shared" si="1266"/>
        <v>1</v>
      </c>
      <c r="J5108">
        <f t="shared" si="1267"/>
        <v>0</v>
      </c>
      <c r="K5108">
        <f t="shared" si="1268"/>
        <v>1</v>
      </c>
      <c r="L5108">
        <f t="shared" si="1269"/>
        <v>0</v>
      </c>
      <c r="M5108">
        <f t="shared" si="1270"/>
        <v>0</v>
      </c>
      <c r="N5108">
        <f t="shared" si="1271"/>
        <v>1</v>
      </c>
      <c r="O5108">
        <f t="shared" si="1272"/>
        <v>0</v>
      </c>
      <c r="P5108">
        <v>40</v>
      </c>
      <c r="Q5108">
        <f t="shared" si="1273"/>
        <v>0</v>
      </c>
      <c r="R5108">
        <f t="shared" si="1274"/>
        <v>0</v>
      </c>
      <c r="S5108">
        <f t="shared" si="1275"/>
        <v>1</v>
      </c>
      <c r="T5108">
        <f t="shared" si="1276"/>
        <v>0</v>
      </c>
      <c r="U5108">
        <v>1</v>
      </c>
      <c r="V5108">
        <f t="shared" si="1277"/>
        <v>0.14096684787192065</v>
      </c>
      <c r="W5108">
        <f t="shared" si="1278"/>
        <v>0.53518346845114007</v>
      </c>
      <c r="X5108">
        <f t="shared" si="1279"/>
        <v>0.73793795645510396</v>
      </c>
      <c r="Y5108">
        <f t="shared" si="1280"/>
        <v>0</v>
      </c>
      <c r="Z5108" t="s">
        <v>5140</v>
      </c>
    </row>
    <row r="5109" spans="1:26" x14ac:dyDescent="0.25">
      <c r="A5109" t="s">
        <v>26</v>
      </c>
      <c r="B5109" t="s">
        <v>27</v>
      </c>
      <c r="C5109" t="s">
        <v>25</v>
      </c>
      <c r="D5109">
        <v>0</v>
      </c>
      <c r="F5109">
        <v>1</v>
      </c>
      <c r="G5109">
        <v>59.45</v>
      </c>
      <c r="H5109">
        <f t="shared" si="1265"/>
        <v>1</v>
      </c>
      <c r="I5109">
        <f t="shared" si="1266"/>
        <v>0</v>
      </c>
      <c r="J5109">
        <f t="shared" si="1267"/>
        <v>1</v>
      </c>
      <c r="K5109">
        <f t="shared" si="1268"/>
        <v>0</v>
      </c>
      <c r="L5109">
        <f t="shared" si="1269"/>
        <v>0</v>
      </c>
      <c r="M5109">
        <f t="shared" si="1270"/>
        <v>1</v>
      </c>
      <c r="N5109">
        <f t="shared" si="1271"/>
        <v>0</v>
      </c>
      <c r="O5109">
        <f t="shared" si="1272"/>
        <v>0</v>
      </c>
      <c r="P5109">
        <v>52</v>
      </c>
      <c r="Q5109">
        <f t="shared" si="1273"/>
        <v>1</v>
      </c>
      <c r="R5109">
        <f t="shared" si="1274"/>
        <v>0</v>
      </c>
      <c r="S5109">
        <f t="shared" si="1275"/>
        <v>0</v>
      </c>
      <c r="T5109">
        <f t="shared" si="1276"/>
        <v>0</v>
      </c>
      <c r="U5109">
        <v>0</v>
      </c>
      <c r="V5109">
        <f t="shared" si="1277"/>
        <v>0.48721758748151733</v>
      </c>
      <c r="W5109">
        <f t="shared" si="1278"/>
        <v>0.61945074836138236</v>
      </c>
      <c r="X5109">
        <f t="shared" si="1279"/>
        <v>0.23738097755130999</v>
      </c>
      <c r="Y5109">
        <f t="shared" si="1280"/>
        <v>1</v>
      </c>
      <c r="Z5109" t="s">
        <v>5141</v>
      </c>
    </row>
    <row r="5110" spans="1:26" x14ac:dyDescent="0.25">
      <c r="A5110" t="s">
        <v>26</v>
      </c>
      <c r="B5110" t="s">
        <v>33</v>
      </c>
      <c r="C5110" t="s">
        <v>25</v>
      </c>
      <c r="D5110">
        <v>0</v>
      </c>
      <c r="F5110">
        <v>1</v>
      </c>
      <c r="G5110">
        <v>58.6</v>
      </c>
      <c r="H5110">
        <f t="shared" si="1265"/>
        <v>1</v>
      </c>
      <c r="I5110">
        <f t="shared" si="1266"/>
        <v>0</v>
      </c>
      <c r="J5110">
        <f t="shared" si="1267"/>
        <v>1</v>
      </c>
      <c r="K5110">
        <f t="shared" si="1268"/>
        <v>0</v>
      </c>
      <c r="L5110">
        <f t="shared" si="1269"/>
        <v>0</v>
      </c>
      <c r="M5110">
        <f t="shared" si="1270"/>
        <v>1</v>
      </c>
      <c r="N5110">
        <f t="shared" si="1271"/>
        <v>0</v>
      </c>
      <c r="O5110">
        <f t="shared" si="1272"/>
        <v>0</v>
      </c>
      <c r="P5110">
        <v>47</v>
      </c>
      <c r="Q5110">
        <f t="shared" si="1273"/>
        <v>0</v>
      </c>
      <c r="R5110">
        <f t="shared" si="1274"/>
        <v>0</v>
      </c>
      <c r="S5110">
        <f t="shared" si="1275"/>
        <v>0</v>
      </c>
      <c r="T5110">
        <f t="shared" si="1276"/>
        <v>1</v>
      </c>
      <c r="U5110">
        <v>0</v>
      </c>
      <c r="V5110">
        <f t="shared" si="1277"/>
        <v>0.34912404664285929</v>
      </c>
      <c r="W5110">
        <f t="shared" si="1278"/>
        <v>0.58640514640576225</v>
      </c>
      <c r="X5110">
        <f t="shared" si="1279"/>
        <v>0.12188759994428539</v>
      </c>
      <c r="Y5110">
        <f t="shared" si="1280"/>
        <v>1</v>
      </c>
      <c r="Z5110" t="s">
        <v>5142</v>
      </c>
    </row>
    <row r="5111" spans="1:26" x14ac:dyDescent="0.25">
      <c r="A5111" t="s">
        <v>26</v>
      </c>
      <c r="B5111" t="s">
        <v>38</v>
      </c>
      <c r="C5111" t="s">
        <v>25</v>
      </c>
      <c r="D5111">
        <v>0</v>
      </c>
      <c r="F5111">
        <v>1</v>
      </c>
      <c r="G5111">
        <v>49.7</v>
      </c>
      <c r="H5111">
        <f t="shared" si="1265"/>
        <v>1</v>
      </c>
      <c r="I5111">
        <f t="shared" si="1266"/>
        <v>0</v>
      </c>
      <c r="J5111">
        <f t="shared" si="1267"/>
        <v>1</v>
      </c>
      <c r="K5111">
        <f t="shared" si="1268"/>
        <v>0</v>
      </c>
      <c r="L5111">
        <f t="shared" si="1269"/>
        <v>0</v>
      </c>
      <c r="M5111">
        <f t="shared" si="1270"/>
        <v>1</v>
      </c>
      <c r="N5111">
        <f t="shared" si="1271"/>
        <v>0</v>
      </c>
      <c r="O5111">
        <f t="shared" si="1272"/>
        <v>0</v>
      </c>
      <c r="P5111">
        <v>23</v>
      </c>
      <c r="Q5111">
        <f t="shared" si="1273"/>
        <v>0</v>
      </c>
      <c r="R5111">
        <f t="shared" si="1274"/>
        <v>0</v>
      </c>
      <c r="S5111">
        <f t="shared" si="1275"/>
        <v>1</v>
      </c>
      <c r="T5111">
        <f t="shared" si="1276"/>
        <v>0</v>
      </c>
      <c r="U5111">
        <v>0</v>
      </c>
      <c r="V5111">
        <f t="shared" si="1277"/>
        <v>0.33524845346656507</v>
      </c>
      <c r="W5111">
        <f t="shared" si="1278"/>
        <v>0.58303585573858807</v>
      </c>
      <c r="X5111">
        <f t="shared" si="1279"/>
        <v>0.11239152555172365</v>
      </c>
      <c r="Y5111">
        <f t="shared" si="1280"/>
        <v>1</v>
      </c>
      <c r="Z5111" t="s">
        <v>5143</v>
      </c>
    </row>
    <row r="5112" spans="1:26" x14ac:dyDescent="0.25">
      <c r="A5112" t="s">
        <v>45</v>
      </c>
      <c r="B5112" t="s">
        <v>30</v>
      </c>
      <c r="C5112" t="s">
        <v>25</v>
      </c>
      <c r="D5112">
        <v>0</v>
      </c>
      <c r="F5112">
        <v>1</v>
      </c>
      <c r="G5112">
        <v>65.849999999999994</v>
      </c>
      <c r="H5112">
        <f t="shared" si="1265"/>
        <v>1</v>
      </c>
      <c r="I5112">
        <f t="shared" si="1266"/>
        <v>0</v>
      </c>
      <c r="J5112">
        <f t="shared" si="1267"/>
        <v>1</v>
      </c>
      <c r="K5112">
        <f t="shared" si="1268"/>
        <v>0</v>
      </c>
      <c r="L5112">
        <f t="shared" si="1269"/>
        <v>0</v>
      </c>
      <c r="M5112">
        <f t="shared" si="1270"/>
        <v>0</v>
      </c>
      <c r="N5112">
        <f t="shared" si="1271"/>
        <v>0</v>
      </c>
      <c r="O5112">
        <f t="shared" si="1272"/>
        <v>1</v>
      </c>
      <c r="P5112">
        <v>66</v>
      </c>
      <c r="Q5112">
        <f t="shared" si="1273"/>
        <v>0</v>
      </c>
      <c r="R5112">
        <f t="shared" si="1274"/>
        <v>1</v>
      </c>
      <c r="S5112">
        <f t="shared" si="1275"/>
        <v>0</v>
      </c>
      <c r="T5112">
        <f t="shared" si="1276"/>
        <v>0</v>
      </c>
      <c r="U5112">
        <v>0</v>
      </c>
      <c r="V5112">
        <f t="shared" si="1277"/>
        <v>3.3901463063743545E-2</v>
      </c>
      <c r="W5112">
        <f t="shared" si="1278"/>
        <v>0.50847455412456588</v>
      </c>
      <c r="X5112">
        <f t="shared" si="1279"/>
        <v>1.1493091978623678E-3</v>
      </c>
      <c r="Y5112">
        <f t="shared" si="1280"/>
        <v>0</v>
      </c>
      <c r="Z5112" t="s">
        <v>5144</v>
      </c>
    </row>
    <row r="5113" spans="1:26" x14ac:dyDescent="0.25">
      <c r="A5113" t="s">
        <v>26</v>
      </c>
      <c r="B5113" t="s">
        <v>27</v>
      </c>
      <c r="C5113" t="s">
        <v>35</v>
      </c>
      <c r="D5113">
        <v>0</v>
      </c>
      <c r="F5113">
        <v>1</v>
      </c>
      <c r="G5113">
        <v>73.5</v>
      </c>
      <c r="H5113">
        <f t="shared" si="1265"/>
        <v>1</v>
      </c>
      <c r="I5113">
        <f t="shared" si="1266"/>
        <v>0</v>
      </c>
      <c r="J5113">
        <f t="shared" si="1267"/>
        <v>0</v>
      </c>
      <c r="K5113">
        <f t="shared" si="1268"/>
        <v>1</v>
      </c>
      <c r="L5113">
        <f t="shared" si="1269"/>
        <v>0</v>
      </c>
      <c r="M5113">
        <f t="shared" si="1270"/>
        <v>1</v>
      </c>
      <c r="N5113">
        <f t="shared" si="1271"/>
        <v>0</v>
      </c>
      <c r="O5113">
        <f t="shared" si="1272"/>
        <v>0</v>
      </c>
      <c r="P5113">
        <v>8</v>
      </c>
      <c r="Q5113">
        <f t="shared" si="1273"/>
        <v>1</v>
      </c>
      <c r="R5113">
        <f t="shared" si="1274"/>
        <v>0</v>
      </c>
      <c r="S5113">
        <f t="shared" si="1275"/>
        <v>0</v>
      </c>
      <c r="T5113">
        <f t="shared" si="1276"/>
        <v>0</v>
      </c>
      <c r="U5113">
        <v>0</v>
      </c>
      <c r="V5113">
        <f t="shared" si="1277"/>
        <v>0.52767693440016372</v>
      </c>
      <c r="W5113">
        <f t="shared" si="1278"/>
        <v>0.62894113101496518</v>
      </c>
      <c r="X5113">
        <f t="shared" si="1279"/>
        <v>0.2784429470979547</v>
      </c>
      <c r="Y5113">
        <f t="shared" si="1280"/>
        <v>1</v>
      </c>
      <c r="Z5113" t="s">
        <v>5145</v>
      </c>
    </row>
    <row r="5114" spans="1:26" x14ac:dyDescent="0.25">
      <c r="A5114" t="s">
        <v>26</v>
      </c>
      <c r="B5114" t="s">
        <v>30</v>
      </c>
      <c r="C5114" t="s">
        <v>35</v>
      </c>
      <c r="D5114">
        <v>1</v>
      </c>
      <c r="F5114">
        <v>1</v>
      </c>
      <c r="G5114">
        <v>85.5</v>
      </c>
      <c r="H5114">
        <f t="shared" si="1265"/>
        <v>0</v>
      </c>
      <c r="I5114">
        <f t="shared" si="1266"/>
        <v>1</v>
      </c>
      <c r="J5114">
        <f t="shared" si="1267"/>
        <v>0</v>
      </c>
      <c r="K5114">
        <f t="shared" si="1268"/>
        <v>1</v>
      </c>
      <c r="L5114">
        <f t="shared" si="1269"/>
        <v>0</v>
      </c>
      <c r="M5114">
        <f t="shared" si="1270"/>
        <v>1</v>
      </c>
      <c r="N5114">
        <f t="shared" si="1271"/>
        <v>0</v>
      </c>
      <c r="O5114">
        <f t="shared" si="1272"/>
        <v>0</v>
      </c>
      <c r="P5114">
        <v>47</v>
      </c>
      <c r="Q5114">
        <f t="shared" si="1273"/>
        <v>0</v>
      </c>
      <c r="R5114">
        <f t="shared" si="1274"/>
        <v>1</v>
      </c>
      <c r="S5114">
        <f t="shared" si="1275"/>
        <v>0</v>
      </c>
      <c r="T5114">
        <f t="shared" si="1276"/>
        <v>0</v>
      </c>
      <c r="U5114">
        <v>1</v>
      </c>
      <c r="V5114">
        <f t="shared" si="1277"/>
        <v>0.39106263725435531</v>
      </c>
      <c r="W5114">
        <f t="shared" si="1278"/>
        <v>0.59653848138835786</v>
      </c>
      <c r="X5114">
        <f t="shared" si="1279"/>
        <v>0.37080471174762086</v>
      </c>
      <c r="Y5114">
        <f t="shared" si="1280"/>
        <v>1</v>
      </c>
      <c r="Z5114" t="s">
        <v>5146</v>
      </c>
    </row>
    <row r="5115" spans="1:26" x14ac:dyDescent="0.25">
      <c r="A5115" t="s">
        <v>26</v>
      </c>
      <c r="B5115" t="s">
        <v>30</v>
      </c>
      <c r="C5115" t="s">
        <v>23</v>
      </c>
      <c r="D5115">
        <v>0</v>
      </c>
      <c r="F5115">
        <v>1</v>
      </c>
      <c r="G5115">
        <v>20.05</v>
      </c>
      <c r="H5115">
        <f t="shared" si="1265"/>
        <v>1</v>
      </c>
      <c r="I5115">
        <f t="shared" si="1266"/>
        <v>0</v>
      </c>
      <c r="J5115">
        <f t="shared" si="1267"/>
        <v>0</v>
      </c>
      <c r="K5115">
        <f t="shared" si="1268"/>
        <v>0</v>
      </c>
      <c r="L5115">
        <f t="shared" si="1269"/>
        <v>1</v>
      </c>
      <c r="M5115">
        <f t="shared" si="1270"/>
        <v>1</v>
      </c>
      <c r="N5115">
        <f t="shared" si="1271"/>
        <v>0</v>
      </c>
      <c r="O5115">
        <f t="shared" si="1272"/>
        <v>0</v>
      </c>
      <c r="P5115">
        <v>7</v>
      </c>
      <c r="Q5115">
        <f t="shared" si="1273"/>
        <v>0</v>
      </c>
      <c r="R5115">
        <f t="shared" si="1274"/>
        <v>1</v>
      </c>
      <c r="S5115">
        <f t="shared" si="1275"/>
        <v>0</v>
      </c>
      <c r="T5115">
        <f t="shared" si="1276"/>
        <v>0</v>
      </c>
      <c r="U5115">
        <v>1</v>
      </c>
      <c r="V5115">
        <f t="shared" si="1277"/>
        <v>0.26515742054304237</v>
      </c>
      <c r="W5115">
        <f t="shared" si="1278"/>
        <v>0.56590367470861314</v>
      </c>
      <c r="X5115">
        <f t="shared" si="1279"/>
        <v>0.53999361658295508</v>
      </c>
      <c r="Y5115">
        <f t="shared" si="1280"/>
        <v>0</v>
      </c>
      <c r="Z5115" t="s">
        <v>5147</v>
      </c>
    </row>
    <row r="5116" spans="1:26" x14ac:dyDescent="0.25">
      <c r="A5116" t="s">
        <v>45</v>
      </c>
      <c r="B5116" t="s">
        <v>38</v>
      </c>
      <c r="C5116" t="s">
        <v>35</v>
      </c>
      <c r="D5116">
        <v>0</v>
      </c>
      <c r="F5116">
        <v>1</v>
      </c>
      <c r="G5116">
        <v>113.65</v>
      </c>
      <c r="H5116">
        <f t="shared" si="1265"/>
        <v>1</v>
      </c>
      <c r="I5116">
        <f t="shared" si="1266"/>
        <v>0</v>
      </c>
      <c r="J5116">
        <f t="shared" si="1267"/>
        <v>0</v>
      </c>
      <c r="K5116">
        <f t="shared" si="1268"/>
        <v>1</v>
      </c>
      <c r="L5116">
        <f t="shared" si="1269"/>
        <v>0</v>
      </c>
      <c r="M5116">
        <f t="shared" si="1270"/>
        <v>0</v>
      </c>
      <c r="N5116">
        <f t="shared" si="1271"/>
        <v>0</v>
      </c>
      <c r="O5116">
        <f t="shared" si="1272"/>
        <v>1</v>
      </c>
      <c r="P5116">
        <v>71</v>
      </c>
      <c r="Q5116">
        <f t="shared" si="1273"/>
        <v>0</v>
      </c>
      <c r="R5116">
        <f t="shared" si="1274"/>
        <v>0</v>
      </c>
      <c r="S5116">
        <f t="shared" si="1275"/>
        <v>1</v>
      </c>
      <c r="T5116">
        <f t="shared" si="1276"/>
        <v>0</v>
      </c>
      <c r="U5116">
        <v>0</v>
      </c>
      <c r="V5116">
        <f t="shared" si="1277"/>
        <v>0.12211576091263757</v>
      </c>
      <c r="W5116">
        <f t="shared" si="1278"/>
        <v>0.5304910587615137</v>
      </c>
      <c r="X5116">
        <f t="shared" si="1279"/>
        <v>1.4912259063272461E-2</v>
      </c>
      <c r="Y5116">
        <f t="shared" si="1280"/>
        <v>0</v>
      </c>
      <c r="Z5116" t="s">
        <v>5148</v>
      </c>
    </row>
    <row r="5117" spans="1:26" x14ac:dyDescent="0.25">
      <c r="A5117" t="s">
        <v>26</v>
      </c>
      <c r="B5117" t="s">
        <v>27</v>
      </c>
      <c r="C5117" t="s">
        <v>35</v>
      </c>
      <c r="D5117">
        <v>1</v>
      </c>
      <c r="F5117">
        <v>1</v>
      </c>
      <c r="G5117">
        <v>83.4</v>
      </c>
      <c r="H5117">
        <f t="shared" si="1265"/>
        <v>0</v>
      </c>
      <c r="I5117">
        <f t="shared" si="1266"/>
        <v>1</v>
      </c>
      <c r="J5117">
        <f t="shared" si="1267"/>
        <v>0</v>
      </c>
      <c r="K5117">
        <f t="shared" si="1268"/>
        <v>1</v>
      </c>
      <c r="L5117">
        <f t="shared" si="1269"/>
        <v>0</v>
      </c>
      <c r="M5117">
        <f t="shared" si="1270"/>
        <v>1</v>
      </c>
      <c r="N5117">
        <f t="shared" si="1271"/>
        <v>0</v>
      </c>
      <c r="O5117">
        <f t="shared" si="1272"/>
        <v>0</v>
      </c>
      <c r="P5117">
        <v>50</v>
      </c>
      <c r="Q5117">
        <f t="shared" si="1273"/>
        <v>1</v>
      </c>
      <c r="R5117">
        <f t="shared" si="1274"/>
        <v>0</v>
      </c>
      <c r="S5117">
        <f t="shared" si="1275"/>
        <v>0</v>
      </c>
      <c r="T5117">
        <f t="shared" si="1276"/>
        <v>0</v>
      </c>
      <c r="U5117">
        <v>0</v>
      </c>
      <c r="V5117">
        <f t="shared" si="1277"/>
        <v>0.52455696462446644</v>
      </c>
      <c r="W5117">
        <f t="shared" si="1278"/>
        <v>0.62821271816807323</v>
      </c>
      <c r="X5117">
        <f t="shared" si="1279"/>
        <v>0.27516000913603372</v>
      </c>
      <c r="Y5117">
        <f t="shared" si="1280"/>
        <v>1</v>
      </c>
      <c r="Z5117" t="s">
        <v>5149</v>
      </c>
    </row>
    <row r="5118" spans="1:26" x14ac:dyDescent="0.25">
      <c r="A5118" t="s">
        <v>45</v>
      </c>
      <c r="B5118" t="s">
        <v>30</v>
      </c>
      <c r="C5118" t="s">
        <v>25</v>
      </c>
      <c r="D5118">
        <v>0</v>
      </c>
      <c r="F5118">
        <v>1</v>
      </c>
      <c r="G5118">
        <v>65.650000000000006</v>
      </c>
      <c r="H5118">
        <f t="shared" si="1265"/>
        <v>1</v>
      </c>
      <c r="I5118">
        <f t="shared" si="1266"/>
        <v>0</v>
      </c>
      <c r="J5118">
        <f t="shared" si="1267"/>
        <v>1</v>
      </c>
      <c r="K5118">
        <f t="shared" si="1268"/>
        <v>0</v>
      </c>
      <c r="L5118">
        <f t="shared" si="1269"/>
        <v>0</v>
      </c>
      <c r="M5118">
        <f t="shared" si="1270"/>
        <v>0</v>
      </c>
      <c r="N5118">
        <f t="shared" si="1271"/>
        <v>0</v>
      </c>
      <c r="O5118">
        <f t="shared" si="1272"/>
        <v>1</v>
      </c>
      <c r="P5118">
        <v>46</v>
      </c>
      <c r="Q5118">
        <f t="shared" si="1273"/>
        <v>0</v>
      </c>
      <c r="R5118">
        <f t="shared" si="1274"/>
        <v>1</v>
      </c>
      <c r="S5118">
        <f t="shared" si="1275"/>
        <v>0</v>
      </c>
      <c r="T5118">
        <f t="shared" si="1276"/>
        <v>0</v>
      </c>
      <c r="U5118">
        <v>0</v>
      </c>
      <c r="V5118">
        <f t="shared" si="1277"/>
        <v>3.3589651981130189E-2</v>
      </c>
      <c r="W5118">
        <f t="shared" si="1278"/>
        <v>0.50839662354228499</v>
      </c>
      <c r="X5118">
        <f t="shared" si="1279"/>
        <v>1.1282647202134433E-3</v>
      </c>
      <c r="Y5118">
        <f t="shared" si="1280"/>
        <v>0</v>
      </c>
      <c r="Z5118" t="s">
        <v>5150</v>
      </c>
    </row>
    <row r="5119" spans="1:26" x14ac:dyDescent="0.25">
      <c r="A5119" t="s">
        <v>26</v>
      </c>
      <c r="B5119" t="s">
        <v>27</v>
      </c>
      <c r="C5119" t="s">
        <v>35</v>
      </c>
      <c r="D5119">
        <v>0</v>
      </c>
      <c r="F5119">
        <v>1</v>
      </c>
      <c r="G5119">
        <v>70.400000000000006</v>
      </c>
      <c r="H5119">
        <f t="shared" si="1265"/>
        <v>1</v>
      </c>
      <c r="I5119">
        <f t="shared" si="1266"/>
        <v>0</v>
      </c>
      <c r="J5119">
        <f t="shared" si="1267"/>
        <v>0</v>
      </c>
      <c r="K5119">
        <f t="shared" si="1268"/>
        <v>1</v>
      </c>
      <c r="L5119">
        <f t="shared" si="1269"/>
        <v>0</v>
      </c>
      <c r="M5119">
        <f t="shared" si="1270"/>
        <v>1</v>
      </c>
      <c r="N5119">
        <f t="shared" si="1271"/>
        <v>0</v>
      </c>
      <c r="O5119">
        <f t="shared" si="1272"/>
        <v>0</v>
      </c>
      <c r="P5119">
        <v>1</v>
      </c>
      <c r="Q5119">
        <f t="shared" si="1273"/>
        <v>1</v>
      </c>
      <c r="R5119">
        <f t="shared" si="1274"/>
        <v>0</v>
      </c>
      <c r="S5119">
        <f t="shared" si="1275"/>
        <v>0</v>
      </c>
      <c r="T5119">
        <f t="shared" si="1276"/>
        <v>0</v>
      </c>
      <c r="U5119">
        <v>1</v>
      </c>
      <c r="V5119">
        <f t="shared" si="1277"/>
        <v>0.50428924425459842</v>
      </c>
      <c r="W5119">
        <f t="shared" si="1278"/>
        <v>0.62346678880450868</v>
      </c>
      <c r="X5119">
        <f t="shared" si="1279"/>
        <v>0.24572915336167719</v>
      </c>
      <c r="Y5119">
        <f t="shared" si="1280"/>
        <v>1</v>
      </c>
      <c r="Z5119" t="s">
        <v>5151</v>
      </c>
    </row>
    <row r="5120" spans="1:26" x14ac:dyDescent="0.25">
      <c r="A5120" t="s">
        <v>45</v>
      </c>
      <c r="B5120" t="s">
        <v>33</v>
      </c>
      <c r="C5120" t="s">
        <v>25</v>
      </c>
      <c r="D5120">
        <v>0</v>
      </c>
      <c r="F5120">
        <v>1</v>
      </c>
      <c r="G5120">
        <v>61.35</v>
      </c>
      <c r="H5120">
        <f t="shared" si="1265"/>
        <v>1</v>
      </c>
      <c r="I5120">
        <f t="shared" si="1266"/>
        <v>0</v>
      </c>
      <c r="J5120">
        <f t="shared" si="1267"/>
        <v>1</v>
      </c>
      <c r="K5120">
        <f t="shared" si="1268"/>
        <v>0</v>
      </c>
      <c r="L5120">
        <f t="shared" si="1269"/>
        <v>0</v>
      </c>
      <c r="M5120">
        <f t="shared" si="1270"/>
        <v>0</v>
      </c>
      <c r="N5120">
        <f t="shared" si="1271"/>
        <v>0</v>
      </c>
      <c r="O5120">
        <f t="shared" si="1272"/>
        <v>1</v>
      </c>
      <c r="P5120">
        <v>66</v>
      </c>
      <c r="Q5120">
        <f t="shared" si="1273"/>
        <v>0</v>
      </c>
      <c r="R5120">
        <f t="shared" si="1274"/>
        <v>0</v>
      </c>
      <c r="S5120">
        <f t="shared" si="1275"/>
        <v>0</v>
      </c>
      <c r="T5120">
        <f t="shared" si="1276"/>
        <v>1</v>
      </c>
      <c r="U5120">
        <v>0</v>
      </c>
      <c r="V5120">
        <f t="shared" si="1277"/>
        <v>2.6885713704943096E-2</v>
      </c>
      <c r="W5120">
        <f t="shared" si="1278"/>
        <v>0.50672102357815918</v>
      </c>
      <c r="X5120">
        <f t="shared" si="1279"/>
        <v>7.2284160142416503E-4</v>
      </c>
      <c r="Y5120">
        <f t="shared" si="1280"/>
        <v>0</v>
      </c>
      <c r="Z5120" t="s">
        <v>5152</v>
      </c>
    </row>
    <row r="5121" spans="1:26" x14ac:dyDescent="0.25">
      <c r="A5121" t="s">
        <v>26</v>
      </c>
      <c r="B5121" t="s">
        <v>38</v>
      </c>
      <c r="C5121" t="s">
        <v>35</v>
      </c>
      <c r="D5121">
        <v>0</v>
      </c>
      <c r="F5121">
        <v>1</v>
      </c>
      <c r="G5121">
        <v>85.9</v>
      </c>
      <c r="H5121">
        <f t="shared" si="1265"/>
        <v>1</v>
      </c>
      <c r="I5121">
        <f t="shared" si="1266"/>
        <v>0</v>
      </c>
      <c r="J5121">
        <f t="shared" si="1267"/>
        <v>0</v>
      </c>
      <c r="K5121">
        <f t="shared" si="1268"/>
        <v>1</v>
      </c>
      <c r="L5121">
        <f t="shared" si="1269"/>
        <v>0</v>
      </c>
      <c r="M5121">
        <f t="shared" si="1270"/>
        <v>1</v>
      </c>
      <c r="N5121">
        <f t="shared" si="1271"/>
        <v>0</v>
      </c>
      <c r="O5121">
        <f t="shared" si="1272"/>
        <v>0</v>
      </c>
      <c r="P5121">
        <v>42</v>
      </c>
      <c r="Q5121">
        <f t="shared" si="1273"/>
        <v>0</v>
      </c>
      <c r="R5121">
        <f t="shared" si="1274"/>
        <v>0</v>
      </c>
      <c r="S5121">
        <f t="shared" si="1275"/>
        <v>1</v>
      </c>
      <c r="T5121">
        <f t="shared" si="1276"/>
        <v>0</v>
      </c>
      <c r="U5121">
        <v>0</v>
      </c>
      <c r="V5121">
        <f t="shared" si="1277"/>
        <v>0.39654942868033771</v>
      </c>
      <c r="W5121">
        <f t="shared" si="1278"/>
        <v>0.59785834168999297</v>
      </c>
      <c r="X5121">
        <f t="shared" si="1279"/>
        <v>0.15725144938670224</v>
      </c>
      <c r="Y5121">
        <f t="shared" si="1280"/>
        <v>1</v>
      </c>
      <c r="Z5121" t="s">
        <v>5153</v>
      </c>
    </row>
    <row r="5122" spans="1:26" x14ac:dyDescent="0.25">
      <c r="A5122" t="s">
        <v>26</v>
      </c>
      <c r="B5122" t="s">
        <v>30</v>
      </c>
      <c r="C5122" t="s">
        <v>35</v>
      </c>
      <c r="D5122">
        <v>0</v>
      </c>
      <c r="F5122">
        <v>1</v>
      </c>
      <c r="G5122">
        <v>75.650000000000006</v>
      </c>
      <c r="H5122">
        <f t="shared" si="1265"/>
        <v>1</v>
      </c>
      <c r="I5122">
        <f t="shared" si="1266"/>
        <v>0</v>
      </c>
      <c r="J5122">
        <f t="shared" si="1267"/>
        <v>0</v>
      </c>
      <c r="K5122">
        <f t="shared" si="1268"/>
        <v>1</v>
      </c>
      <c r="L5122">
        <f t="shared" si="1269"/>
        <v>0</v>
      </c>
      <c r="M5122">
        <f t="shared" si="1270"/>
        <v>1</v>
      </c>
      <c r="N5122">
        <f t="shared" si="1271"/>
        <v>0</v>
      </c>
      <c r="O5122">
        <f t="shared" si="1272"/>
        <v>0</v>
      </c>
      <c r="P5122">
        <v>5</v>
      </c>
      <c r="Q5122">
        <f t="shared" si="1273"/>
        <v>0</v>
      </c>
      <c r="R5122">
        <f t="shared" si="1274"/>
        <v>1</v>
      </c>
      <c r="S5122">
        <f t="shared" si="1275"/>
        <v>0</v>
      </c>
      <c r="T5122">
        <f t="shared" si="1276"/>
        <v>0</v>
      </c>
      <c r="U5122">
        <v>0</v>
      </c>
      <c r="V5122">
        <f t="shared" si="1277"/>
        <v>0.37570594143564767</v>
      </c>
      <c r="W5122">
        <f t="shared" si="1278"/>
        <v>0.59283701216919826</v>
      </c>
      <c r="X5122">
        <f t="shared" si="1279"/>
        <v>0.14115495443004633</v>
      </c>
      <c r="Y5122">
        <f t="shared" si="1280"/>
        <v>1</v>
      </c>
      <c r="Z5122" t="s">
        <v>5154</v>
      </c>
    </row>
    <row r="5123" spans="1:26" x14ac:dyDescent="0.25">
      <c r="A5123" t="s">
        <v>29</v>
      </c>
      <c r="B5123" t="s">
        <v>27</v>
      </c>
      <c r="C5123" t="s">
        <v>25</v>
      </c>
      <c r="D5123">
        <v>0</v>
      </c>
      <c r="F5123">
        <v>1</v>
      </c>
      <c r="G5123">
        <v>49.75</v>
      </c>
      <c r="H5123">
        <f t="shared" ref="H5123:H5186" si="1281">IF(D5123:D12165=0,1,0)</f>
        <v>1</v>
      </c>
      <c r="I5123">
        <f t="shared" ref="I5123:I5186" si="1282">IF(D5123:D12165=1,1,0)</f>
        <v>0</v>
      </c>
      <c r="J5123">
        <f t="shared" ref="J5123:J5186" si="1283">IF(C5123:C12165="DSL",1,0)</f>
        <v>1</v>
      </c>
      <c r="K5123">
        <f t="shared" ref="K5123:K5186" si="1284">IF(C5123:C12165="Fiber optic",1,0)</f>
        <v>0</v>
      </c>
      <c r="L5123">
        <f t="shared" ref="L5123:L5186" si="1285">IF(C5123:C12165="No",1,0)</f>
        <v>0</v>
      </c>
      <c r="M5123">
        <f t="shared" ref="M5123:M5186" si="1286">IF(A5123:A12165="Month-to-month",1,0)</f>
        <v>0</v>
      </c>
      <c r="N5123">
        <f t="shared" ref="N5123:N5186" si="1287">IF(A5123:A12165="ONE YEAR",1,0)</f>
        <v>1</v>
      </c>
      <c r="O5123">
        <f t="shared" ref="O5123:O5186" si="1288">IF(A5123:A12165="two year",1,0)</f>
        <v>0</v>
      </c>
      <c r="P5123">
        <v>7</v>
      </c>
      <c r="Q5123">
        <f t="shared" ref="Q5123:Q5186" si="1289">IF(B5123:B12165="Electronic check",1,0)</f>
        <v>1</v>
      </c>
      <c r="R5123">
        <f t="shared" ref="R5123:R5186" si="1290">IF(B5123:B12165="Mailed check",1,0)</f>
        <v>0</v>
      </c>
      <c r="S5123">
        <f t="shared" ref="S5123:S5186" si="1291">IF(B5123:B12165="Credit card (automatic)",1,0)</f>
        <v>0</v>
      </c>
      <c r="T5123">
        <f t="shared" ref="T5123:T5186" si="1292">IF(B5123:B12165="Bank transfer (automatic)",1,0)</f>
        <v>0</v>
      </c>
      <c r="U5123">
        <v>1</v>
      </c>
      <c r="V5123">
        <f t="shared" si="1277"/>
        <v>0.20063990143332033</v>
      </c>
      <c r="W5123">
        <f t="shared" si="1278"/>
        <v>0.54999237846613014</v>
      </c>
      <c r="X5123">
        <f t="shared" si="1279"/>
        <v>0.63897656718053186</v>
      </c>
      <c r="Y5123">
        <f t="shared" si="1280"/>
        <v>0</v>
      </c>
      <c r="Z5123" t="s">
        <v>5155</v>
      </c>
    </row>
    <row r="5124" spans="1:26" x14ac:dyDescent="0.25">
      <c r="A5124" t="s">
        <v>29</v>
      </c>
      <c r="B5124" t="s">
        <v>38</v>
      </c>
      <c r="C5124" t="s">
        <v>25</v>
      </c>
      <c r="D5124">
        <v>0</v>
      </c>
      <c r="F5124">
        <v>1</v>
      </c>
      <c r="G5124">
        <v>70.900000000000006</v>
      </c>
      <c r="H5124">
        <f t="shared" si="1281"/>
        <v>1</v>
      </c>
      <c r="I5124">
        <f t="shared" si="1282"/>
        <v>0</v>
      </c>
      <c r="J5124">
        <f t="shared" si="1283"/>
        <v>1</v>
      </c>
      <c r="K5124">
        <f t="shared" si="1284"/>
        <v>0</v>
      </c>
      <c r="L5124">
        <f t="shared" si="1285"/>
        <v>0</v>
      </c>
      <c r="M5124">
        <f t="shared" si="1286"/>
        <v>0</v>
      </c>
      <c r="N5124">
        <f t="shared" si="1287"/>
        <v>1</v>
      </c>
      <c r="O5124">
        <f t="shared" si="1288"/>
        <v>0</v>
      </c>
      <c r="P5124">
        <v>29</v>
      </c>
      <c r="Q5124">
        <f t="shared" si="1289"/>
        <v>0</v>
      </c>
      <c r="R5124">
        <f t="shared" si="1290"/>
        <v>0</v>
      </c>
      <c r="S5124">
        <f t="shared" si="1291"/>
        <v>1</v>
      </c>
      <c r="T5124">
        <f t="shared" si="1292"/>
        <v>0</v>
      </c>
      <c r="U5124">
        <v>0</v>
      </c>
      <c r="V5124">
        <f t="shared" ref="V5124:V5187" si="1293">G5124*$G$2+H5125*$H$2+K5125*$K$2+M5124*$M$2+O5124*$O$2+Q5124*$Q$2+L5124*$L$2</f>
        <v>9.6845579682131172E-2</v>
      </c>
      <c r="W5124">
        <f t="shared" ref="W5124:W5187" si="1294">1/ (1+EXP(-V5124))</f>
        <v>0.52419248929552331</v>
      </c>
      <c r="X5124">
        <f t="shared" ref="X5124:X5187" si="1295">(U5124-V5124)^2</f>
        <v>9.3790663039680176E-3</v>
      </c>
      <c r="Y5124">
        <f t="shared" ref="Y5124:Y5187" si="1296">IF(W5124&gt;=0.58,1,0)</f>
        <v>0</v>
      </c>
      <c r="Z5124" t="s">
        <v>5156</v>
      </c>
    </row>
    <row r="5125" spans="1:26" x14ac:dyDescent="0.25">
      <c r="A5125" t="s">
        <v>26</v>
      </c>
      <c r="B5125" t="s">
        <v>30</v>
      </c>
      <c r="C5125" t="s">
        <v>25</v>
      </c>
      <c r="D5125">
        <v>0</v>
      </c>
      <c r="F5125">
        <v>1</v>
      </c>
      <c r="G5125">
        <v>49.85</v>
      </c>
      <c r="H5125">
        <f t="shared" si="1281"/>
        <v>1</v>
      </c>
      <c r="I5125">
        <f t="shared" si="1282"/>
        <v>0</v>
      </c>
      <c r="J5125">
        <f t="shared" si="1283"/>
        <v>1</v>
      </c>
      <c r="K5125">
        <f t="shared" si="1284"/>
        <v>0</v>
      </c>
      <c r="L5125">
        <f t="shared" si="1285"/>
        <v>0</v>
      </c>
      <c r="M5125">
        <f t="shared" si="1286"/>
        <v>1</v>
      </c>
      <c r="N5125">
        <f t="shared" si="1287"/>
        <v>0</v>
      </c>
      <c r="O5125">
        <f t="shared" si="1288"/>
        <v>0</v>
      </c>
      <c r="P5125">
        <v>27</v>
      </c>
      <c r="Q5125">
        <f t="shared" si="1289"/>
        <v>0</v>
      </c>
      <c r="R5125">
        <f t="shared" si="1290"/>
        <v>1</v>
      </c>
      <c r="S5125">
        <f t="shared" si="1291"/>
        <v>0</v>
      </c>
      <c r="T5125">
        <f t="shared" si="1292"/>
        <v>0</v>
      </c>
      <c r="U5125">
        <v>0</v>
      </c>
      <c r="V5125">
        <f t="shared" si="1293"/>
        <v>0.35403693014358339</v>
      </c>
      <c r="W5125">
        <f t="shared" si="1294"/>
        <v>0.58759618044530015</v>
      </c>
      <c r="X5125">
        <f t="shared" si="1295"/>
        <v>0.12534214790549256</v>
      </c>
      <c r="Y5125">
        <f t="shared" si="1296"/>
        <v>1</v>
      </c>
      <c r="Z5125" t="s">
        <v>5157</v>
      </c>
    </row>
    <row r="5126" spans="1:26" x14ac:dyDescent="0.25">
      <c r="A5126" t="s">
        <v>26</v>
      </c>
      <c r="B5126" t="s">
        <v>38</v>
      </c>
      <c r="C5126" t="s">
        <v>35</v>
      </c>
      <c r="D5126">
        <v>1</v>
      </c>
      <c r="F5126">
        <v>1</v>
      </c>
      <c r="G5126">
        <v>75.3</v>
      </c>
      <c r="H5126">
        <f t="shared" si="1281"/>
        <v>0</v>
      </c>
      <c r="I5126">
        <f t="shared" si="1282"/>
        <v>1</v>
      </c>
      <c r="J5126">
        <f t="shared" si="1283"/>
        <v>0</v>
      </c>
      <c r="K5126">
        <f t="shared" si="1284"/>
        <v>1</v>
      </c>
      <c r="L5126">
        <f t="shared" si="1285"/>
        <v>0</v>
      </c>
      <c r="M5126">
        <f t="shared" si="1286"/>
        <v>1</v>
      </c>
      <c r="N5126">
        <f t="shared" si="1287"/>
        <v>0</v>
      </c>
      <c r="O5126">
        <f t="shared" si="1288"/>
        <v>0</v>
      </c>
      <c r="P5126">
        <v>15</v>
      </c>
      <c r="Q5126">
        <f t="shared" si="1289"/>
        <v>0</v>
      </c>
      <c r="R5126">
        <f t="shared" si="1290"/>
        <v>0</v>
      </c>
      <c r="S5126">
        <f t="shared" si="1291"/>
        <v>1</v>
      </c>
      <c r="T5126">
        <f t="shared" si="1292"/>
        <v>0</v>
      </c>
      <c r="U5126">
        <v>1</v>
      </c>
      <c r="V5126">
        <f t="shared" si="1293"/>
        <v>0.37516027204107427</v>
      </c>
      <c r="W5126">
        <f t="shared" si="1294"/>
        <v>0.59270529111777648</v>
      </c>
      <c r="X5126">
        <f t="shared" si="1295"/>
        <v>0.39042468563578431</v>
      </c>
      <c r="Y5126">
        <f t="shared" si="1296"/>
        <v>1</v>
      </c>
      <c r="Z5126" t="s">
        <v>5158</v>
      </c>
    </row>
    <row r="5127" spans="1:26" x14ac:dyDescent="0.25">
      <c r="A5127" t="s">
        <v>45</v>
      </c>
      <c r="B5127" t="s">
        <v>30</v>
      </c>
      <c r="C5127" t="s">
        <v>23</v>
      </c>
      <c r="D5127">
        <v>0</v>
      </c>
      <c r="F5127">
        <v>1</v>
      </c>
      <c r="G5127">
        <v>20.100000000000001</v>
      </c>
      <c r="H5127">
        <f t="shared" si="1281"/>
        <v>1</v>
      </c>
      <c r="I5127">
        <f t="shared" si="1282"/>
        <v>0</v>
      </c>
      <c r="J5127">
        <f t="shared" si="1283"/>
        <v>0</v>
      </c>
      <c r="K5127">
        <f t="shared" si="1284"/>
        <v>0</v>
      </c>
      <c r="L5127">
        <f t="shared" si="1285"/>
        <v>1</v>
      </c>
      <c r="M5127">
        <f t="shared" si="1286"/>
        <v>0</v>
      </c>
      <c r="N5127">
        <f t="shared" si="1287"/>
        <v>0</v>
      </c>
      <c r="O5127">
        <f t="shared" si="1288"/>
        <v>1</v>
      </c>
      <c r="P5127">
        <v>25</v>
      </c>
      <c r="Q5127">
        <f t="shared" si="1289"/>
        <v>0</v>
      </c>
      <c r="R5127">
        <f t="shared" si="1290"/>
        <v>1</v>
      </c>
      <c r="S5127">
        <f t="shared" si="1291"/>
        <v>0</v>
      </c>
      <c r="T5127">
        <f t="shared" si="1292"/>
        <v>0</v>
      </c>
      <c r="U5127">
        <v>0</v>
      </c>
      <c r="V5127">
        <f t="shared" si="1293"/>
        <v>-6.6153531270909768E-2</v>
      </c>
      <c r="W5127">
        <f t="shared" si="1294"/>
        <v>0.48346764594012503</v>
      </c>
      <c r="X5127">
        <f t="shared" si="1295"/>
        <v>4.3762896996112364E-3</v>
      </c>
      <c r="Y5127">
        <f t="shared" si="1296"/>
        <v>0</v>
      </c>
      <c r="Z5127" t="s">
        <v>5159</v>
      </c>
    </row>
    <row r="5128" spans="1:26" x14ac:dyDescent="0.25">
      <c r="A5128" t="s">
        <v>26</v>
      </c>
      <c r="B5128" t="s">
        <v>27</v>
      </c>
      <c r="C5128" t="s">
        <v>35</v>
      </c>
      <c r="D5128">
        <v>0</v>
      </c>
      <c r="F5128">
        <v>1</v>
      </c>
      <c r="G5128">
        <v>94</v>
      </c>
      <c r="H5128">
        <f t="shared" si="1281"/>
        <v>1</v>
      </c>
      <c r="I5128">
        <f t="shared" si="1282"/>
        <v>0</v>
      </c>
      <c r="J5128">
        <f t="shared" si="1283"/>
        <v>0</v>
      </c>
      <c r="K5128">
        <f t="shared" si="1284"/>
        <v>1</v>
      </c>
      <c r="L5128">
        <f t="shared" si="1285"/>
        <v>0</v>
      </c>
      <c r="M5128">
        <f t="shared" si="1286"/>
        <v>1</v>
      </c>
      <c r="N5128">
        <f t="shared" si="1287"/>
        <v>0</v>
      </c>
      <c r="O5128">
        <f t="shared" si="1288"/>
        <v>0</v>
      </c>
      <c r="P5128">
        <v>11</v>
      </c>
      <c r="Q5128">
        <f t="shared" si="1289"/>
        <v>1</v>
      </c>
      <c r="R5128">
        <f t="shared" si="1290"/>
        <v>0</v>
      </c>
      <c r="S5128">
        <f t="shared" si="1291"/>
        <v>0</v>
      </c>
      <c r="T5128">
        <f t="shared" si="1292"/>
        <v>0</v>
      </c>
      <c r="U5128">
        <v>1</v>
      </c>
      <c r="V5128">
        <f t="shared" si="1293"/>
        <v>0.54594612126372977</v>
      </c>
      <c r="W5128">
        <f t="shared" si="1294"/>
        <v>0.63319454973856548</v>
      </c>
      <c r="X5128">
        <f t="shared" si="1295"/>
        <v>0.20616492479545159</v>
      </c>
      <c r="Y5128">
        <f t="shared" si="1296"/>
        <v>1</v>
      </c>
      <c r="Z5128" t="s">
        <v>5160</v>
      </c>
    </row>
    <row r="5129" spans="1:26" x14ac:dyDescent="0.25">
      <c r="A5129" t="s">
        <v>26</v>
      </c>
      <c r="B5129" t="s">
        <v>27</v>
      </c>
      <c r="C5129" t="s">
        <v>35</v>
      </c>
      <c r="D5129">
        <v>0</v>
      </c>
      <c r="F5129">
        <v>1</v>
      </c>
      <c r="G5129">
        <v>103.05</v>
      </c>
      <c r="H5129">
        <f t="shared" si="1281"/>
        <v>1</v>
      </c>
      <c r="I5129">
        <f t="shared" si="1282"/>
        <v>0</v>
      </c>
      <c r="J5129">
        <f t="shared" si="1283"/>
        <v>0</v>
      </c>
      <c r="K5129">
        <f t="shared" si="1284"/>
        <v>1</v>
      </c>
      <c r="L5129">
        <f t="shared" si="1285"/>
        <v>0</v>
      </c>
      <c r="M5129">
        <f t="shared" si="1286"/>
        <v>1</v>
      </c>
      <c r="N5129">
        <f t="shared" si="1287"/>
        <v>0</v>
      </c>
      <c r="O5129">
        <f t="shared" si="1288"/>
        <v>0</v>
      </c>
      <c r="P5129">
        <v>57</v>
      </c>
      <c r="Q5129">
        <f t="shared" si="1289"/>
        <v>1</v>
      </c>
      <c r="R5129">
        <f t="shared" si="1290"/>
        <v>0</v>
      </c>
      <c r="S5129">
        <f t="shared" si="1291"/>
        <v>0</v>
      </c>
      <c r="T5129">
        <f t="shared" si="1292"/>
        <v>0</v>
      </c>
      <c r="U5129">
        <v>0</v>
      </c>
      <c r="V5129">
        <f t="shared" si="1293"/>
        <v>0.56005557275198403</v>
      </c>
      <c r="W5129">
        <f t="shared" si="1294"/>
        <v>0.63646539864654872</v>
      </c>
      <c r="X5129">
        <f t="shared" si="1295"/>
        <v>0.31366224457055286</v>
      </c>
      <c r="Y5129">
        <f t="shared" si="1296"/>
        <v>1</v>
      </c>
      <c r="Z5129" t="s">
        <v>5161</v>
      </c>
    </row>
    <row r="5130" spans="1:26" x14ac:dyDescent="0.25">
      <c r="A5130" t="s">
        <v>29</v>
      </c>
      <c r="B5130" t="s">
        <v>33</v>
      </c>
      <c r="C5130" t="s">
        <v>35</v>
      </c>
      <c r="D5130">
        <v>0</v>
      </c>
      <c r="F5130">
        <v>1</v>
      </c>
      <c r="G5130">
        <v>118.35</v>
      </c>
      <c r="H5130">
        <f t="shared" si="1281"/>
        <v>1</v>
      </c>
      <c r="I5130">
        <f t="shared" si="1282"/>
        <v>0</v>
      </c>
      <c r="J5130">
        <f t="shared" si="1283"/>
        <v>0</v>
      </c>
      <c r="K5130">
        <f t="shared" si="1284"/>
        <v>1</v>
      </c>
      <c r="L5130">
        <f t="shared" si="1285"/>
        <v>0</v>
      </c>
      <c r="M5130">
        <f t="shared" si="1286"/>
        <v>0</v>
      </c>
      <c r="N5130">
        <f t="shared" si="1287"/>
        <v>1</v>
      </c>
      <c r="O5130">
        <f t="shared" si="1288"/>
        <v>0</v>
      </c>
      <c r="P5130">
        <v>67</v>
      </c>
      <c r="Q5130">
        <f t="shared" si="1289"/>
        <v>0</v>
      </c>
      <c r="R5130">
        <f t="shared" si="1290"/>
        <v>0</v>
      </c>
      <c r="S5130">
        <f t="shared" si="1291"/>
        <v>0</v>
      </c>
      <c r="T5130">
        <f t="shared" si="1292"/>
        <v>1</v>
      </c>
      <c r="U5130">
        <v>1</v>
      </c>
      <c r="V5130">
        <f t="shared" si="1293"/>
        <v>0.1893773773972075</v>
      </c>
      <c r="W5130">
        <f t="shared" si="1294"/>
        <v>0.54720335433186795</v>
      </c>
      <c r="X5130">
        <f t="shared" si="1295"/>
        <v>0.65710903627542938</v>
      </c>
      <c r="Y5130">
        <f t="shared" si="1296"/>
        <v>0</v>
      </c>
      <c r="Z5130" t="s">
        <v>5162</v>
      </c>
    </row>
    <row r="5131" spans="1:26" x14ac:dyDescent="0.25">
      <c r="A5131" t="s">
        <v>26</v>
      </c>
      <c r="B5131" t="s">
        <v>27</v>
      </c>
      <c r="C5131" t="s">
        <v>35</v>
      </c>
      <c r="D5131">
        <v>1</v>
      </c>
      <c r="F5131">
        <v>1</v>
      </c>
      <c r="G5131">
        <v>99.7</v>
      </c>
      <c r="H5131">
        <f t="shared" si="1281"/>
        <v>0</v>
      </c>
      <c r="I5131">
        <f t="shared" si="1282"/>
        <v>1</v>
      </c>
      <c r="J5131">
        <f t="shared" si="1283"/>
        <v>0</v>
      </c>
      <c r="K5131">
        <f t="shared" si="1284"/>
        <v>1</v>
      </c>
      <c r="L5131">
        <f t="shared" si="1285"/>
        <v>0</v>
      </c>
      <c r="M5131">
        <f t="shared" si="1286"/>
        <v>1</v>
      </c>
      <c r="N5131">
        <f t="shared" si="1287"/>
        <v>0</v>
      </c>
      <c r="O5131">
        <f t="shared" si="1288"/>
        <v>0</v>
      </c>
      <c r="P5131">
        <v>47</v>
      </c>
      <c r="Q5131">
        <f t="shared" si="1289"/>
        <v>1</v>
      </c>
      <c r="R5131">
        <f t="shared" si="1290"/>
        <v>0</v>
      </c>
      <c r="S5131">
        <f t="shared" si="1291"/>
        <v>0</v>
      </c>
      <c r="T5131">
        <f t="shared" si="1292"/>
        <v>0</v>
      </c>
      <c r="U5131">
        <v>0</v>
      </c>
      <c r="V5131">
        <f t="shared" si="1293"/>
        <v>0.55483273711821035</v>
      </c>
      <c r="W5131">
        <f t="shared" si="1294"/>
        <v>0.63525609442167963</v>
      </c>
      <c r="X5131">
        <f t="shared" si="1295"/>
        <v>0.30783936617808511</v>
      </c>
      <c r="Y5131">
        <f t="shared" si="1296"/>
        <v>1</v>
      </c>
      <c r="Z5131" t="s">
        <v>5163</v>
      </c>
    </row>
    <row r="5132" spans="1:26" x14ac:dyDescent="0.25">
      <c r="A5132" t="s">
        <v>26</v>
      </c>
      <c r="B5132" t="s">
        <v>30</v>
      </c>
      <c r="C5132" t="s">
        <v>35</v>
      </c>
      <c r="D5132">
        <v>0</v>
      </c>
      <c r="F5132">
        <v>1</v>
      </c>
      <c r="G5132">
        <v>81.900000000000006</v>
      </c>
      <c r="H5132">
        <f t="shared" si="1281"/>
        <v>1</v>
      </c>
      <c r="I5132">
        <f t="shared" si="1282"/>
        <v>0</v>
      </c>
      <c r="J5132">
        <f t="shared" si="1283"/>
        <v>0</v>
      </c>
      <c r="K5132">
        <f t="shared" si="1284"/>
        <v>1</v>
      </c>
      <c r="L5132">
        <f t="shared" si="1285"/>
        <v>0</v>
      </c>
      <c r="M5132">
        <f t="shared" si="1286"/>
        <v>1</v>
      </c>
      <c r="N5132">
        <f t="shared" si="1287"/>
        <v>0</v>
      </c>
      <c r="O5132">
        <f t="shared" si="1288"/>
        <v>0</v>
      </c>
      <c r="P5132">
        <v>13</v>
      </c>
      <c r="Q5132">
        <f t="shared" si="1289"/>
        <v>0</v>
      </c>
      <c r="R5132">
        <f t="shared" si="1290"/>
        <v>1</v>
      </c>
      <c r="S5132">
        <f t="shared" si="1291"/>
        <v>0</v>
      </c>
      <c r="T5132">
        <f t="shared" si="1292"/>
        <v>0</v>
      </c>
      <c r="U5132">
        <v>0</v>
      </c>
      <c r="V5132">
        <f t="shared" si="1293"/>
        <v>0.38545003776731496</v>
      </c>
      <c r="W5132">
        <f t="shared" si="1294"/>
        <v>0.59518691036255367</v>
      </c>
      <c r="X5132">
        <f t="shared" si="1295"/>
        <v>0.14857173161482454</v>
      </c>
      <c r="Y5132">
        <f t="shared" si="1296"/>
        <v>1</v>
      </c>
      <c r="Z5132" t="s">
        <v>5164</v>
      </c>
    </row>
    <row r="5133" spans="1:26" x14ac:dyDescent="0.25">
      <c r="A5133" t="s">
        <v>26</v>
      </c>
      <c r="B5133" t="s">
        <v>27</v>
      </c>
      <c r="C5133" t="s">
        <v>25</v>
      </c>
      <c r="D5133">
        <v>0</v>
      </c>
      <c r="F5133">
        <v>1</v>
      </c>
      <c r="G5133">
        <v>30.45</v>
      </c>
      <c r="H5133">
        <f t="shared" si="1281"/>
        <v>1</v>
      </c>
      <c r="I5133">
        <f t="shared" si="1282"/>
        <v>0</v>
      </c>
      <c r="J5133">
        <f t="shared" si="1283"/>
        <v>1</v>
      </c>
      <c r="K5133">
        <f t="shared" si="1284"/>
        <v>0</v>
      </c>
      <c r="L5133">
        <f t="shared" si="1285"/>
        <v>0</v>
      </c>
      <c r="M5133">
        <f t="shared" si="1286"/>
        <v>1</v>
      </c>
      <c r="N5133">
        <f t="shared" si="1287"/>
        <v>0</v>
      </c>
      <c r="O5133">
        <f t="shared" si="1288"/>
        <v>0</v>
      </c>
      <c r="P5133">
        <v>8</v>
      </c>
      <c r="Q5133">
        <f t="shared" si="1289"/>
        <v>1</v>
      </c>
      <c r="R5133">
        <f t="shared" si="1290"/>
        <v>0</v>
      </c>
      <c r="S5133">
        <f t="shared" si="1291"/>
        <v>0</v>
      </c>
      <c r="T5133">
        <f t="shared" si="1292"/>
        <v>0</v>
      </c>
      <c r="U5133">
        <v>1</v>
      </c>
      <c r="V5133">
        <f t="shared" si="1293"/>
        <v>0.44686814976333677</v>
      </c>
      <c r="W5133">
        <f t="shared" si="1294"/>
        <v>0.60989435099715528</v>
      </c>
      <c r="X5133">
        <f t="shared" si="1295"/>
        <v>0.30595484374623444</v>
      </c>
      <c r="Y5133">
        <f t="shared" si="1296"/>
        <v>1</v>
      </c>
      <c r="Z5133" t="s">
        <v>5165</v>
      </c>
    </row>
    <row r="5134" spans="1:26" x14ac:dyDescent="0.25">
      <c r="A5134" t="s">
        <v>26</v>
      </c>
      <c r="B5134" t="s">
        <v>27</v>
      </c>
      <c r="C5134" t="s">
        <v>35</v>
      </c>
      <c r="D5134">
        <v>0</v>
      </c>
      <c r="F5134">
        <v>1</v>
      </c>
      <c r="G5134">
        <v>96.1</v>
      </c>
      <c r="H5134">
        <f t="shared" si="1281"/>
        <v>1</v>
      </c>
      <c r="I5134">
        <f t="shared" si="1282"/>
        <v>0</v>
      </c>
      <c r="J5134">
        <f t="shared" si="1283"/>
        <v>0</v>
      </c>
      <c r="K5134">
        <f t="shared" si="1284"/>
        <v>1</v>
      </c>
      <c r="L5134">
        <f t="shared" si="1285"/>
        <v>0</v>
      </c>
      <c r="M5134">
        <f t="shared" si="1286"/>
        <v>1</v>
      </c>
      <c r="N5134">
        <f t="shared" si="1287"/>
        <v>0</v>
      </c>
      <c r="O5134">
        <f t="shared" si="1288"/>
        <v>0</v>
      </c>
      <c r="P5134">
        <v>44</v>
      </c>
      <c r="Q5134">
        <f t="shared" si="1289"/>
        <v>1</v>
      </c>
      <c r="R5134">
        <f t="shared" si="1290"/>
        <v>0</v>
      </c>
      <c r="S5134">
        <f t="shared" si="1291"/>
        <v>0</v>
      </c>
      <c r="T5134">
        <f t="shared" si="1292"/>
        <v>0</v>
      </c>
      <c r="U5134">
        <v>1</v>
      </c>
      <c r="V5134">
        <f t="shared" si="1293"/>
        <v>0.54435696837041436</v>
      </c>
      <c r="W5134">
        <f t="shared" si="1294"/>
        <v>0.63282537627598023</v>
      </c>
      <c r="X5134">
        <f t="shared" si="1295"/>
        <v>0.20761057227259958</v>
      </c>
      <c r="Y5134">
        <f t="shared" si="1296"/>
        <v>1</v>
      </c>
      <c r="Z5134" t="s">
        <v>5166</v>
      </c>
    </row>
    <row r="5135" spans="1:26" x14ac:dyDescent="0.25">
      <c r="A5135" t="s">
        <v>29</v>
      </c>
      <c r="B5135" t="s">
        <v>27</v>
      </c>
      <c r="C5135" t="s">
        <v>25</v>
      </c>
      <c r="D5135">
        <v>0</v>
      </c>
      <c r="F5135">
        <v>1</v>
      </c>
      <c r="G5135">
        <v>66.2</v>
      </c>
      <c r="H5135">
        <f t="shared" si="1281"/>
        <v>1</v>
      </c>
      <c r="I5135">
        <f t="shared" si="1282"/>
        <v>0</v>
      </c>
      <c r="J5135">
        <f t="shared" si="1283"/>
        <v>1</v>
      </c>
      <c r="K5135">
        <f t="shared" si="1284"/>
        <v>0</v>
      </c>
      <c r="L5135">
        <f t="shared" si="1285"/>
        <v>0</v>
      </c>
      <c r="M5135">
        <f t="shared" si="1286"/>
        <v>0</v>
      </c>
      <c r="N5135">
        <f t="shared" si="1287"/>
        <v>1</v>
      </c>
      <c r="O5135">
        <f t="shared" si="1288"/>
        <v>0</v>
      </c>
      <c r="P5135">
        <v>71</v>
      </c>
      <c r="Q5135">
        <f t="shared" si="1289"/>
        <v>1</v>
      </c>
      <c r="R5135">
        <f t="shared" si="1290"/>
        <v>0</v>
      </c>
      <c r="S5135">
        <f t="shared" si="1291"/>
        <v>0</v>
      </c>
      <c r="T5135">
        <f t="shared" si="1292"/>
        <v>0</v>
      </c>
      <c r="U5135">
        <v>0</v>
      </c>
      <c r="V5135">
        <f t="shared" si="1293"/>
        <v>0.24484098134332694</v>
      </c>
      <c r="W5135">
        <f t="shared" si="1294"/>
        <v>0.56090628593168612</v>
      </c>
      <c r="X5135">
        <f t="shared" si="1295"/>
        <v>5.9947106145163367E-2</v>
      </c>
      <c r="Y5135">
        <f t="shared" si="1296"/>
        <v>0</v>
      </c>
      <c r="Z5135" t="s">
        <v>5167</v>
      </c>
    </row>
    <row r="5136" spans="1:26" x14ac:dyDescent="0.25">
      <c r="A5136" t="s">
        <v>26</v>
      </c>
      <c r="B5136" t="s">
        <v>27</v>
      </c>
      <c r="C5136" t="s">
        <v>35</v>
      </c>
      <c r="D5136">
        <v>1</v>
      </c>
      <c r="F5136">
        <v>1</v>
      </c>
      <c r="G5136">
        <v>104.25</v>
      </c>
      <c r="H5136">
        <f t="shared" si="1281"/>
        <v>0</v>
      </c>
      <c r="I5136">
        <f t="shared" si="1282"/>
        <v>1</v>
      </c>
      <c r="J5136">
        <f t="shared" si="1283"/>
        <v>0</v>
      </c>
      <c r="K5136">
        <f t="shared" si="1284"/>
        <v>1</v>
      </c>
      <c r="L5136">
        <f t="shared" si="1285"/>
        <v>0</v>
      </c>
      <c r="M5136">
        <f t="shared" si="1286"/>
        <v>1</v>
      </c>
      <c r="N5136">
        <f t="shared" si="1287"/>
        <v>0</v>
      </c>
      <c r="O5136">
        <f t="shared" si="1288"/>
        <v>0</v>
      </c>
      <c r="P5136">
        <v>24</v>
      </c>
      <c r="Q5136">
        <f t="shared" si="1289"/>
        <v>1</v>
      </c>
      <c r="R5136">
        <f t="shared" si="1290"/>
        <v>0</v>
      </c>
      <c r="S5136">
        <f t="shared" si="1291"/>
        <v>0</v>
      </c>
      <c r="T5136">
        <f t="shared" si="1292"/>
        <v>0</v>
      </c>
      <c r="U5136">
        <v>1</v>
      </c>
      <c r="V5136">
        <f t="shared" si="1293"/>
        <v>0.57561788835196681</v>
      </c>
      <c r="W5136">
        <f t="shared" si="1294"/>
        <v>0.64005846041344627</v>
      </c>
      <c r="X5136">
        <f t="shared" si="1295"/>
        <v>0.18010017668684369</v>
      </c>
      <c r="Y5136">
        <f t="shared" si="1296"/>
        <v>1</v>
      </c>
      <c r="Z5136" t="s">
        <v>5168</v>
      </c>
    </row>
    <row r="5137" spans="1:26" x14ac:dyDescent="0.25">
      <c r="A5137" t="s">
        <v>26</v>
      </c>
      <c r="B5137" t="s">
        <v>27</v>
      </c>
      <c r="C5137" t="s">
        <v>35</v>
      </c>
      <c r="D5137">
        <v>1</v>
      </c>
      <c r="F5137">
        <v>1</v>
      </c>
      <c r="G5137">
        <v>80.2</v>
      </c>
      <c r="H5137">
        <f t="shared" si="1281"/>
        <v>0</v>
      </c>
      <c r="I5137">
        <f t="shared" si="1282"/>
        <v>1</v>
      </c>
      <c r="J5137">
        <f t="shared" si="1283"/>
        <v>0</v>
      </c>
      <c r="K5137">
        <f t="shared" si="1284"/>
        <v>1</v>
      </c>
      <c r="L5137">
        <f t="shared" si="1285"/>
        <v>0</v>
      </c>
      <c r="M5137">
        <f t="shared" si="1286"/>
        <v>1</v>
      </c>
      <c r="N5137">
        <f t="shared" si="1287"/>
        <v>0</v>
      </c>
      <c r="O5137">
        <f t="shared" si="1288"/>
        <v>0</v>
      </c>
      <c r="P5137">
        <v>15</v>
      </c>
      <c r="Q5137">
        <f t="shared" si="1289"/>
        <v>1</v>
      </c>
      <c r="R5137">
        <f t="shared" si="1290"/>
        <v>0</v>
      </c>
      <c r="S5137">
        <f t="shared" si="1291"/>
        <v>0</v>
      </c>
      <c r="T5137">
        <f t="shared" si="1292"/>
        <v>0</v>
      </c>
      <c r="U5137">
        <v>1</v>
      </c>
      <c r="V5137">
        <f t="shared" si="1293"/>
        <v>0.51956798730265275</v>
      </c>
      <c r="W5137">
        <f t="shared" si="1294"/>
        <v>0.62704674174801334</v>
      </c>
      <c r="X5137">
        <f t="shared" si="1295"/>
        <v>0.23081491882442404</v>
      </c>
      <c r="Y5137">
        <f t="shared" si="1296"/>
        <v>1</v>
      </c>
      <c r="Z5137" t="s">
        <v>5169</v>
      </c>
    </row>
    <row r="5138" spans="1:26" x14ac:dyDescent="0.25">
      <c r="A5138" t="s">
        <v>26</v>
      </c>
      <c r="B5138" t="s">
        <v>27</v>
      </c>
      <c r="C5138" t="s">
        <v>23</v>
      </c>
      <c r="D5138">
        <v>0</v>
      </c>
      <c r="F5138">
        <v>1</v>
      </c>
      <c r="G5138">
        <v>19.75</v>
      </c>
      <c r="H5138">
        <f t="shared" si="1281"/>
        <v>1</v>
      </c>
      <c r="I5138">
        <f t="shared" si="1282"/>
        <v>0</v>
      </c>
      <c r="J5138">
        <f t="shared" si="1283"/>
        <v>0</v>
      </c>
      <c r="K5138">
        <f t="shared" si="1284"/>
        <v>0</v>
      </c>
      <c r="L5138">
        <f t="shared" si="1285"/>
        <v>1</v>
      </c>
      <c r="M5138">
        <f t="shared" si="1286"/>
        <v>1</v>
      </c>
      <c r="N5138">
        <f t="shared" si="1287"/>
        <v>0</v>
      </c>
      <c r="O5138">
        <f t="shared" si="1288"/>
        <v>0</v>
      </c>
      <c r="P5138">
        <v>1</v>
      </c>
      <c r="Q5138">
        <f t="shared" si="1289"/>
        <v>1</v>
      </c>
      <c r="R5138">
        <f t="shared" si="1290"/>
        <v>0</v>
      </c>
      <c r="S5138">
        <f t="shared" si="1291"/>
        <v>0</v>
      </c>
      <c r="T5138">
        <f t="shared" si="1292"/>
        <v>0</v>
      </c>
      <c r="U5138">
        <v>0</v>
      </c>
      <c r="V5138">
        <f t="shared" si="1293"/>
        <v>0.41514949676097618</v>
      </c>
      <c r="W5138">
        <f t="shared" si="1294"/>
        <v>0.60232198642705004</v>
      </c>
      <c r="X5138">
        <f t="shared" si="1295"/>
        <v>0.17234910466089176</v>
      </c>
      <c r="Y5138">
        <f t="shared" si="1296"/>
        <v>1</v>
      </c>
      <c r="Z5138" t="s">
        <v>5170</v>
      </c>
    </row>
    <row r="5139" spans="1:26" x14ac:dyDescent="0.25">
      <c r="A5139" t="s">
        <v>26</v>
      </c>
      <c r="B5139" t="s">
        <v>30</v>
      </c>
      <c r="C5139" t="s">
        <v>35</v>
      </c>
      <c r="D5139">
        <v>1</v>
      </c>
      <c r="F5139">
        <v>1</v>
      </c>
      <c r="G5139">
        <v>72.599999999999994</v>
      </c>
      <c r="H5139">
        <f t="shared" si="1281"/>
        <v>0</v>
      </c>
      <c r="I5139">
        <f t="shared" si="1282"/>
        <v>1</v>
      </c>
      <c r="J5139">
        <f t="shared" si="1283"/>
        <v>0</v>
      </c>
      <c r="K5139">
        <f t="shared" si="1284"/>
        <v>1</v>
      </c>
      <c r="L5139">
        <f t="shared" si="1285"/>
        <v>0</v>
      </c>
      <c r="M5139">
        <f t="shared" si="1286"/>
        <v>1</v>
      </c>
      <c r="N5139">
        <f t="shared" si="1287"/>
        <v>0</v>
      </c>
      <c r="O5139">
        <f t="shared" si="1288"/>
        <v>0</v>
      </c>
      <c r="P5139">
        <v>2</v>
      </c>
      <c r="Q5139">
        <f t="shared" si="1289"/>
        <v>0</v>
      </c>
      <c r="R5139">
        <f t="shared" si="1290"/>
        <v>1</v>
      </c>
      <c r="S5139">
        <f t="shared" si="1291"/>
        <v>0</v>
      </c>
      <c r="T5139">
        <f t="shared" si="1292"/>
        <v>0</v>
      </c>
      <c r="U5139">
        <v>0</v>
      </c>
      <c r="V5139">
        <f t="shared" si="1293"/>
        <v>0.38950544079085231</v>
      </c>
      <c r="W5139">
        <f t="shared" si="1294"/>
        <v>0.59616363856856591</v>
      </c>
      <c r="X5139">
        <f t="shared" si="1295"/>
        <v>0.15171448840567614</v>
      </c>
      <c r="Y5139">
        <f t="shared" si="1296"/>
        <v>1</v>
      </c>
      <c r="Z5139" t="s">
        <v>5171</v>
      </c>
    </row>
    <row r="5140" spans="1:26" x14ac:dyDescent="0.25">
      <c r="A5140" t="s">
        <v>26</v>
      </c>
      <c r="B5140" t="s">
        <v>27</v>
      </c>
      <c r="C5140" t="s">
        <v>35</v>
      </c>
      <c r="D5140">
        <v>1</v>
      </c>
      <c r="F5140">
        <v>1</v>
      </c>
      <c r="G5140">
        <v>116.5</v>
      </c>
      <c r="H5140">
        <f t="shared" si="1281"/>
        <v>0</v>
      </c>
      <c r="I5140">
        <f t="shared" si="1282"/>
        <v>1</v>
      </c>
      <c r="J5140">
        <f t="shared" si="1283"/>
        <v>0</v>
      </c>
      <c r="K5140">
        <f t="shared" si="1284"/>
        <v>1</v>
      </c>
      <c r="L5140">
        <f t="shared" si="1285"/>
        <v>0</v>
      </c>
      <c r="M5140">
        <f t="shared" si="1286"/>
        <v>1</v>
      </c>
      <c r="N5140">
        <f t="shared" si="1287"/>
        <v>0</v>
      </c>
      <c r="O5140">
        <f t="shared" si="1288"/>
        <v>0</v>
      </c>
      <c r="P5140">
        <v>55</v>
      </c>
      <c r="Q5140">
        <f t="shared" si="1289"/>
        <v>1</v>
      </c>
      <c r="R5140">
        <f t="shared" si="1290"/>
        <v>0</v>
      </c>
      <c r="S5140">
        <f t="shared" si="1291"/>
        <v>0</v>
      </c>
      <c r="T5140">
        <f t="shared" si="1292"/>
        <v>0</v>
      </c>
      <c r="U5140">
        <v>0</v>
      </c>
      <c r="V5140">
        <f t="shared" si="1293"/>
        <v>0.59471631716203466</v>
      </c>
      <c r="W5140">
        <f t="shared" si="1294"/>
        <v>0.64444655464841194</v>
      </c>
      <c r="X5140">
        <f t="shared" si="1295"/>
        <v>0.35368749789877379</v>
      </c>
      <c r="Y5140">
        <f t="shared" si="1296"/>
        <v>1</v>
      </c>
      <c r="Z5140" t="s">
        <v>5172</v>
      </c>
    </row>
    <row r="5141" spans="1:26" x14ac:dyDescent="0.25">
      <c r="A5141" t="s">
        <v>45</v>
      </c>
      <c r="B5141" t="s">
        <v>27</v>
      </c>
      <c r="C5141" t="s">
        <v>35</v>
      </c>
      <c r="D5141">
        <v>1</v>
      </c>
      <c r="F5141">
        <v>1</v>
      </c>
      <c r="G5141">
        <v>106.8</v>
      </c>
      <c r="H5141">
        <f t="shared" si="1281"/>
        <v>0</v>
      </c>
      <c r="I5141">
        <f t="shared" si="1282"/>
        <v>1</v>
      </c>
      <c r="J5141">
        <f t="shared" si="1283"/>
        <v>0</v>
      </c>
      <c r="K5141">
        <f t="shared" si="1284"/>
        <v>1</v>
      </c>
      <c r="L5141">
        <f t="shared" si="1285"/>
        <v>0</v>
      </c>
      <c r="M5141">
        <f t="shared" si="1286"/>
        <v>0</v>
      </c>
      <c r="N5141">
        <f t="shared" si="1287"/>
        <v>0</v>
      </c>
      <c r="O5141">
        <f t="shared" si="1288"/>
        <v>1</v>
      </c>
      <c r="P5141">
        <v>71</v>
      </c>
      <c r="Q5141">
        <f t="shared" si="1289"/>
        <v>1</v>
      </c>
      <c r="R5141">
        <f t="shared" si="1290"/>
        <v>0</v>
      </c>
      <c r="S5141">
        <f t="shared" si="1291"/>
        <v>0</v>
      </c>
      <c r="T5141">
        <f t="shared" si="1292"/>
        <v>0</v>
      </c>
      <c r="U5141">
        <v>0</v>
      </c>
      <c r="V5141">
        <f t="shared" si="1293"/>
        <v>0.22964995670562319</v>
      </c>
      <c r="W5141">
        <f t="shared" si="1294"/>
        <v>0.5571614892479374</v>
      </c>
      <c r="X5141">
        <f t="shared" si="1295"/>
        <v>5.2739102614894603E-2</v>
      </c>
      <c r="Y5141">
        <f t="shared" si="1296"/>
        <v>0</v>
      </c>
      <c r="Z5141" t="s">
        <v>5173</v>
      </c>
    </row>
    <row r="5142" spans="1:26" x14ac:dyDescent="0.25">
      <c r="A5142" t="s">
        <v>45</v>
      </c>
      <c r="B5142" t="s">
        <v>30</v>
      </c>
      <c r="C5142" t="s">
        <v>23</v>
      </c>
      <c r="D5142">
        <v>0</v>
      </c>
      <c r="F5142">
        <v>1</v>
      </c>
      <c r="G5142">
        <v>24.95</v>
      </c>
      <c r="H5142">
        <f t="shared" si="1281"/>
        <v>1</v>
      </c>
      <c r="I5142">
        <f t="shared" si="1282"/>
        <v>0</v>
      </c>
      <c r="J5142">
        <f t="shared" si="1283"/>
        <v>0</v>
      </c>
      <c r="K5142">
        <f t="shared" si="1284"/>
        <v>0</v>
      </c>
      <c r="L5142">
        <f t="shared" si="1285"/>
        <v>1</v>
      </c>
      <c r="M5142">
        <f t="shared" si="1286"/>
        <v>0</v>
      </c>
      <c r="N5142">
        <f t="shared" si="1287"/>
        <v>0</v>
      </c>
      <c r="O5142">
        <f t="shared" si="1288"/>
        <v>1</v>
      </c>
      <c r="P5142">
        <v>50</v>
      </c>
      <c r="Q5142">
        <f t="shared" si="1289"/>
        <v>0</v>
      </c>
      <c r="R5142">
        <f t="shared" si="1290"/>
        <v>1</v>
      </c>
      <c r="S5142">
        <f t="shared" si="1291"/>
        <v>0</v>
      </c>
      <c r="T5142">
        <f t="shared" si="1292"/>
        <v>0</v>
      </c>
      <c r="U5142">
        <v>0</v>
      </c>
      <c r="V5142">
        <f t="shared" si="1293"/>
        <v>-5.859211251753596E-2</v>
      </c>
      <c r="W5142">
        <f t="shared" si="1294"/>
        <v>0.48535616103269758</v>
      </c>
      <c r="X5142">
        <f t="shared" si="1295"/>
        <v>3.4330356492675942E-3</v>
      </c>
      <c r="Y5142">
        <f t="shared" si="1296"/>
        <v>0</v>
      </c>
      <c r="Z5142" t="s">
        <v>5174</v>
      </c>
    </row>
    <row r="5143" spans="1:26" x14ac:dyDescent="0.25">
      <c r="A5143" t="s">
        <v>26</v>
      </c>
      <c r="B5143" t="s">
        <v>27</v>
      </c>
      <c r="C5143" t="s">
        <v>35</v>
      </c>
      <c r="D5143">
        <v>0</v>
      </c>
      <c r="F5143">
        <v>1</v>
      </c>
      <c r="G5143">
        <v>89.25</v>
      </c>
      <c r="H5143">
        <f t="shared" si="1281"/>
        <v>1</v>
      </c>
      <c r="I5143">
        <f t="shared" si="1282"/>
        <v>0</v>
      </c>
      <c r="J5143">
        <f t="shared" si="1283"/>
        <v>0</v>
      </c>
      <c r="K5143">
        <f t="shared" si="1284"/>
        <v>1</v>
      </c>
      <c r="L5143">
        <f t="shared" si="1285"/>
        <v>0</v>
      </c>
      <c r="M5143">
        <f t="shared" si="1286"/>
        <v>1</v>
      </c>
      <c r="N5143">
        <f t="shared" si="1287"/>
        <v>0</v>
      </c>
      <c r="O5143">
        <f t="shared" si="1288"/>
        <v>0</v>
      </c>
      <c r="P5143">
        <v>1</v>
      </c>
      <c r="Q5143">
        <f t="shared" si="1289"/>
        <v>1</v>
      </c>
      <c r="R5143">
        <f t="shared" si="1290"/>
        <v>0</v>
      </c>
      <c r="S5143">
        <f t="shared" si="1291"/>
        <v>0</v>
      </c>
      <c r="T5143">
        <f t="shared" si="1292"/>
        <v>0</v>
      </c>
      <c r="U5143">
        <v>0</v>
      </c>
      <c r="V5143">
        <f t="shared" si="1293"/>
        <v>0.53367743879090701</v>
      </c>
      <c r="W5143">
        <f t="shared" si="1294"/>
        <v>0.63034040700023475</v>
      </c>
      <c r="X5143">
        <f t="shared" si="1295"/>
        <v>0.28481160867442229</v>
      </c>
      <c r="Y5143">
        <f t="shared" si="1296"/>
        <v>1</v>
      </c>
      <c r="Z5143" t="s">
        <v>5175</v>
      </c>
    </row>
    <row r="5144" spans="1:26" x14ac:dyDescent="0.25">
      <c r="A5144" t="s">
        <v>26</v>
      </c>
      <c r="B5144" t="s">
        <v>30</v>
      </c>
      <c r="C5144" t="s">
        <v>23</v>
      </c>
      <c r="D5144">
        <v>0</v>
      </c>
      <c r="F5144">
        <v>1</v>
      </c>
      <c r="G5144">
        <v>19.25</v>
      </c>
      <c r="H5144">
        <f t="shared" si="1281"/>
        <v>1</v>
      </c>
      <c r="I5144">
        <f t="shared" si="1282"/>
        <v>0</v>
      </c>
      <c r="J5144">
        <f t="shared" si="1283"/>
        <v>0</v>
      </c>
      <c r="K5144">
        <f t="shared" si="1284"/>
        <v>0</v>
      </c>
      <c r="L5144">
        <f t="shared" si="1285"/>
        <v>1</v>
      </c>
      <c r="M5144">
        <f t="shared" si="1286"/>
        <v>1</v>
      </c>
      <c r="N5144">
        <f t="shared" si="1287"/>
        <v>0</v>
      </c>
      <c r="O5144">
        <f t="shared" si="1288"/>
        <v>0</v>
      </c>
      <c r="P5144">
        <v>5</v>
      </c>
      <c r="Q5144">
        <f t="shared" si="1289"/>
        <v>0</v>
      </c>
      <c r="R5144">
        <f t="shared" si="1290"/>
        <v>1</v>
      </c>
      <c r="S5144">
        <f t="shared" si="1291"/>
        <v>0</v>
      </c>
      <c r="T5144">
        <f t="shared" si="1292"/>
        <v>0</v>
      </c>
      <c r="U5144">
        <v>0</v>
      </c>
      <c r="V5144">
        <f t="shared" si="1293"/>
        <v>0.263910176212589</v>
      </c>
      <c r="W5144">
        <f t="shared" si="1294"/>
        <v>0.56559725562793262</v>
      </c>
      <c r="X5144">
        <f t="shared" si="1295"/>
        <v>6.9648581108559773E-2</v>
      </c>
      <c r="Y5144">
        <f t="shared" si="1296"/>
        <v>0</v>
      </c>
      <c r="Z5144" t="s">
        <v>5176</v>
      </c>
    </row>
    <row r="5145" spans="1:26" x14ac:dyDescent="0.25">
      <c r="A5145" t="s">
        <v>29</v>
      </c>
      <c r="B5145" t="s">
        <v>33</v>
      </c>
      <c r="C5145" t="s">
        <v>35</v>
      </c>
      <c r="D5145">
        <v>0</v>
      </c>
      <c r="F5145">
        <v>1</v>
      </c>
      <c r="G5145">
        <v>104.55</v>
      </c>
      <c r="H5145">
        <f t="shared" si="1281"/>
        <v>1</v>
      </c>
      <c r="I5145">
        <f t="shared" si="1282"/>
        <v>0</v>
      </c>
      <c r="J5145">
        <f t="shared" si="1283"/>
        <v>0</v>
      </c>
      <c r="K5145">
        <f t="shared" si="1284"/>
        <v>1</v>
      </c>
      <c r="L5145">
        <f t="shared" si="1285"/>
        <v>0</v>
      </c>
      <c r="M5145">
        <f t="shared" si="1286"/>
        <v>0</v>
      </c>
      <c r="N5145">
        <f t="shared" si="1287"/>
        <v>1</v>
      </c>
      <c r="O5145">
        <f t="shared" si="1288"/>
        <v>0</v>
      </c>
      <c r="P5145">
        <v>66</v>
      </c>
      <c r="Q5145">
        <f t="shared" si="1289"/>
        <v>0</v>
      </c>
      <c r="R5145">
        <f t="shared" si="1290"/>
        <v>0</v>
      </c>
      <c r="S5145">
        <f t="shared" si="1291"/>
        <v>0</v>
      </c>
      <c r="T5145">
        <f t="shared" si="1292"/>
        <v>1</v>
      </c>
      <c r="U5145">
        <v>0</v>
      </c>
      <c r="V5145">
        <f t="shared" si="1293"/>
        <v>0.14930779433182784</v>
      </c>
      <c r="W5145">
        <f t="shared" si="1294"/>
        <v>0.53725775925049202</v>
      </c>
      <c r="X5145">
        <f t="shared" si="1295"/>
        <v>2.22928174482354E-2</v>
      </c>
      <c r="Y5145">
        <f t="shared" si="1296"/>
        <v>0</v>
      </c>
      <c r="Z5145" t="s">
        <v>5177</v>
      </c>
    </row>
    <row r="5146" spans="1:26" x14ac:dyDescent="0.25">
      <c r="A5146" t="s">
        <v>29</v>
      </c>
      <c r="B5146" t="s">
        <v>30</v>
      </c>
      <c r="C5146" t="s">
        <v>25</v>
      </c>
      <c r="D5146">
        <v>0</v>
      </c>
      <c r="F5146">
        <v>1</v>
      </c>
      <c r="G5146">
        <v>87.2</v>
      </c>
      <c r="H5146">
        <f t="shared" si="1281"/>
        <v>1</v>
      </c>
      <c r="I5146">
        <f t="shared" si="1282"/>
        <v>0</v>
      </c>
      <c r="J5146">
        <f t="shared" si="1283"/>
        <v>1</v>
      </c>
      <c r="K5146">
        <f t="shared" si="1284"/>
        <v>0</v>
      </c>
      <c r="L5146">
        <f t="shared" si="1285"/>
        <v>0</v>
      </c>
      <c r="M5146">
        <f t="shared" si="1286"/>
        <v>0</v>
      </c>
      <c r="N5146">
        <f t="shared" si="1287"/>
        <v>1</v>
      </c>
      <c r="O5146">
        <f t="shared" si="1288"/>
        <v>0</v>
      </c>
      <c r="P5146">
        <v>49</v>
      </c>
      <c r="Q5146">
        <f t="shared" si="1289"/>
        <v>0</v>
      </c>
      <c r="R5146">
        <f t="shared" si="1290"/>
        <v>1</v>
      </c>
      <c r="S5146">
        <f t="shared" si="1291"/>
        <v>0</v>
      </c>
      <c r="T5146">
        <f t="shared" si="1292"/>
        <v>0</v>
      </c>
      <c r="U5146">
        <v>0</v>
      </c>
      <c r="V5146">
        <f t="shared" si="1293"/>
        <v>0.13594963201942203</v>
      </c>
      <c r="W5146">
        <f t="shared" si="1294"/>
        <v>0.53393515744428843</v>
      </c>
      <c r="X5146">
        <f t="shared" si="1295"/>
        <v>1.8482302446216261E-2</v>
      </c>
      <c r="Y5146">
        <f t="shared" si="1296"/>
        <v>0</v>
      </c>
      <c r="Z5146" t="s">
        <v>5178</v>
      </c>
    </row>
    <row r="5147" spans="1:26" x14ac:dyDescent="0.25">
      <c r="A5147" t="s">
        <v>26</v>
      </c>
      <c r="B5147" t="s">
        <v>27</v>
      </c>
      <c r="C5147" t="s">
        <v>25</v>
      </c>
      <c r="D5147">
        <v>1</v>
      </c>
      <c r="F5147">
        <v>1</v>
      </c>
      <c r="G5147">
        <v>30.75</v>
      </c>
      <c r="H5147">
        <f t="shared" si="1281"/>
        <v>0</v>
      </c>
      <c r="I5147">
        <f t="shared" si="1282"/>
        <v>1</v>
      </c>
      <c r="J5147">
        <f t="shared" si="1283"/>
        <v>1</v>
      </c>
      <c r="K5147">
        <f t="shared" si="1284"/>
        <v>0</v>
      </c>
      <c r="L5147">
        <f t="shared" si="1285"/>
        <v>0</v>
      </c>
      <c r="M5147">
        <f t="shared" si="1286"/>
        <v>1</v>
      </c>
      <c r="N5147">
        <f t="shared" si="1287"/>
        <v>0</v>
      </c>
      <c r="O5147">
        <f t="shared" si="1288"/>
        <v>0</v>
      </c>
      <c r="P5147">
        <v>3</v>
      </c>
      <c r="Q5147">
        <f t="shared" si="1289"/>
        <v>1</v>
      </c>
      <c r="R5147">
        <f t="shared" si="1290"/>
        <v>0</v>
      </c>
      <c r="S5147">
        <f t="shared" si="1291"/>
        <v>0</v>
      </c>
      <c r="T5147">
        <f t="shared" si="1292"/>
        <v>0</v>
      </c>
      <c r="U5147">
        <v>0</v>
      </c>
      <c r="V5147">
        <f t="shared" si="1293"/>
        <v>0.44247269712650117</v>
      </c>
      <c r="W5147">
        <f t="shared" si="1294"/>
        <v>0.6088480669936609</v>
      </c>
      <c r="X5147">
        <f t="shared" si="1295"/>
        <v>0.19578208770240044</v>
      </c>
      <c r="Y5147">
        <f t="shared" si="1296"/>
        <v>1</v>
      </c>
      <c r="Z5147" t="s">
        <v>5179</v>
      </c>
    </row>
    <row r="5148" spans="1:26" x14ac:dyDescent="0.25">
      <c r="A5148" t="s">
        <v>29</v>
      </c>
      <c r="B5148" t="s">
        <v>38</v>
      </c>
      <c r="C5148" t="s">
        <v>23</v>
      </c>
      <c r="D5148">
        <v>0</v>
      </c>
      <c r="F5148">
        <v>1</v>
      </c>
      <c r="G5148">
        <v>25.7</v>
      </c>
      <c r="H5148">
        <f t="shared" si="1281"/>
        <v>1</v>
      </c>
      <c r="I5148">
        <f t="shared" si="1282"/>
        <v>0</v>
      </c>
      <c r="J5148">
        <f t="shared" si="1283"/>
        <v>0</v>
      </c>
      <c r="K5148">
        <f t="shared" si="1284"/>
        <v>0</v>
      </c>
      <c r="L5148">
        <f t="shared" si="1285"/>
        <v>1</v>
      </c>
      <c r="M5148">
        <f t="shared" si="1286"/>
        <v>0</v>
      </c>
      <c r="N5148">
        <f t="shared" si="1287"/>
        <v>1</v>
      </c>
      <c r="O5148">
        <f t="shared" si="1288"/>
        <v>0</v>
      </c>
      <c r="P5148">
        <v>66</v>
      </c>
      <c r="Q5148">
        <f t="shared" si="1289"/>
        <v>0</v>
      </c>
      <c r="R5148">
        <f t="shared" si="1290"/>
        <v>0</v>
      </c>
      <c r="S5148">
        <f t="shared" si="1291"/>
        <v>1</v>
      </c>
      <c r="T5148">
        <f t="shared" si="1292"/>
        <v>0</v>
      </c>
      <c r="U5148">
        <v>0</v>
      </c>
      <c r="V5148">
        <f t="shared" si="1293"/>
        <v>2.5112350854202756E-3</v>
      </c>
      <c r="W5148">
        <f t="shared" si="1294"/>
        <v>0.50062780844142596</v>
      </c>
      <c r="X5148">
        <f t="shared" si="1295"/>
        <v>6.3063016542457788E-6</v>
      </c>
      <c r="Y5148">
        <f t="shared" si="1296"/>
        <v>0</v>
      </c>
      <c r="Z5148" t="s">
        <v>5180</v>
      </c>
    </row>
    <row r="5149" spans="1:26" x14ac:dyDescent="0.25">
      <c r="A5149" t="s">
        <v>26</v>
      </c>
      <c r="B5149" t="s">
        <v>27</v>
      </c>
      <c r="C5149" t="s">
        <v>35</v>
      </c>
      <c r="D5149">
        <v>0</v>
      </c>
      <c r="F5149">
        <v>1</v>
      </c>
      <c r="G5149">
        <v>86.2</v>
      </c>
      <c r="H5149">
        <f t="shared" si="1281"/>
        <v>1</v>
      </c>
      <c r="I5149">
        <f t="shared" si="1282"/>
        <v>0</v>
      </c>
      <c r="J5149">
        <f t="shared" si="1283"/>
        <v>0</v>
      </c>
      <c r="K5149">
        <f t="shared" si="1284"/>
        <v>1</v>
      </c>
      <c r="L5149">
        <f t="shared" si="1285"/>
        <v>0</v>
      </c>
      <c r="M5149">
        <f t="shared" si="1286"/>
        <v>1</v>
      </c>
      <c r="N5149">
        <f t="shared" si="1287"/>
        <v>0</v>
      </c>
      <c r="O5149">
        <f t="shared" si="1288"/>
        <v>0</v>
      </c>
      <c r="P5149">
        <v>11</v>
      </c>
      <c r="Q5149">
        <f t="shared" si="1289"/>
        <v>1</v>
      </c>
      <c r="R5149">
        <f t="shared" si="1290"/>
        <v>0</v>
      </c>
      <c r="S5149">
        <f t="shared" si="1291"/>
        <v>0</v>
      </c>
      <c r="T5149">
        <f t="shared" si="1292"/>
        <v>0</v>
      </c>
      <c r="U5149">
        <v>0</v>
      </c>
      <c r="V5149">
        <f t="shared" si="1293"/>
        <v>0.52892231978105331</v>
      </c>
      <c r="W5149">
        <f t="shared" si="1294"/>
        <v>0.62923172511134262</v>
      </c>
      <c r="X5149">
        <f t="shared" si="1295"/>
        <v>0.27975882036257083</v>
      </c>
      <c r="Y5149">
        <f t="shared" si="1296"/>
        <v>1</v>
      </c>
      <c r="Z5149" t="s">
        <v>5181</v>
      </c>
    </row>
    <row r="5150" spans="1:26" x14ac:dyDescent="0.25">
      <c r="A5150" t="s">
        <v>26</v>
      </c>
      <c r="B5150" t="s">
        <v>38</v>
      </c>
      <c r="C5150" t="s">
        <v>25</v>
      </c>
      <c r="D5150">
        <v>0</v>
      </c>
      <c r="F5150">
        <v>1</v>
      </c>
      <c r="G5150">
        <v>30.1</v>
      </c>
      <c r="H5150">
        <f t="shared" si="1281"/>
        <v>1</v>
      </c>
      <c r="I5150">
        <f t="shared" si="1282"/>
        <v>0</v>
      </c>
      <c r="J5150">
        <f t="shared" si="1283"/>
        <v>1</v>
      </c>
      <c r="K5150">
        <f t="shared" si="1284"/>
        <v>0</v>
      </c>
      <c r="L5150">
        <f t="shared" si="1285"/>
        <v>0</v>
      </c>
      <c r="M5150">
        <f t="shared" si="1286"/>
        <v>1</v>
      </c>
      <c r="N5150">
        <f t="shared" si="1287"/>
        <v>0</v>
      </c>
      <c r="O5150">
        <f t="shared" si="1288"/>
        <v>0</v>
      </c>
      <c r="P5150">
        <v>28</v>
      </c>
      <c r="Q5150">
        <f t="shared" si="1289"/>
        <v>0</v>
      </c>
      <c r="R5150">
        <f t="shared" si="1290"/>
        <v>0</v>
      </c>
      <c r="S5150">
        <f t="shared" si="1291"/>
        <v>1</v>
      </c>
      <c r="T5150">
        <f t="shared" si="1292"/>
        <v>0</v>
      </c>
      <c r="U5150">
        <v>0</v>
      </c>
      <c r="V5150">
        <f t="shared" si="1293"/>
        <v>0.30955413663121217</v>
      </c>
      <c r="W5150">
        <f t="shared" si="1294"/>
        <v>0.57677642721226374</v>
      </c>
      <c r="X5150">
        <f t="shared" si="1295"/>
        <v>9.582376350549518E-2</v>
      </c>
      <c r="Y5150">
        <f t="shared" si="1296"/>
        <v>0</v>
      </c>
      <c r="Z5150" t="s">
        <v>5182</v>
      </c>
    </row>
    <row r="5151" spans="1:26" x14ac:dyDescent="0.25">
      <c r="A5151" t="s">
        <v>45</v>
      </c>
      <c r="B5151" t="s">
        <v>27</v>
      </c>
      <c r="C5151" t="s">
        <v>35</v>
      </c>
      <c r="D5151">
        <v>0</v>
      </c>
      <c r="F5151">
        <v>1</v>
      </c>
      <c r="G5151">
        <v>99.35</v>
      </c>
      <c r="H5151">
        <f t="shared" si="1281"/>
        <v>1</v>
      </c>
      <c r="I5151">
        <f t="shared" si="1282"/>
        <v>0</v>
      </c>
      <c r="J5151">
        <f t="shared" si="1283"/>
        <v>0</v>
      </c>
      <c r="K5151">
        <f t="shared" si="1284"/>
        <v>1</v>
      </c>
      <c r="L5151">
        <f t="shared" si="1285"/>
        <v>0</v>
      </c>
      <c r="M5151">
        <f t="shared" si="1286"/>
        <v>0</v>
      </c>
      <c r="N5151">
        <f t="shared" si="1287"/>
        <v>0</v>
      </c>
      <c r="O5151">
        <f t="shared" si="1288"/>
        <v>1</v>
      </c>
      <c r="P5151">
        <v>65</v>
      </c>
      <c r="Q5151">
        <f t="shared" si="1289"/>
        <v>1</v>
      </c>
      <c r="R5151">
        <f t="shared" si="1290"/>
        <v>0</v>
      </c>
      <c r="S5151">
        <f t="shared" si="1291"/>
        <v>0</v>
      </c>
      <c r="T5151">
        <f t="shared" si="1292"/>
        <v>0</v>
      </c>
      <c r="U5151">
        <v>0</v>
      </c>
      <c r="V5151">
        <f t="shared" si="1293"/>
        <v>0.21803499387827577</v>
      </c>
      <c r="W5151">
        <f t="shared" si="1294"/>
        <v>0.55429382800381588</v>
      </c>
      <c r="X5151">
        <f t="shared" si="1295"/>
        <v>4.7539258555499751E-2</v>
      </c>
      <c r="Y5151">
        <f t="shared" si="1296"/>
        <v>0</v>
      </c>
      <c r="Z5151" t="s">
        <v>5183</v>
      </c>
    </row>
    <row r="5152" spans="1:26" x14ac:dyDescent="0.25">
      <c r="A5152" t="s">
        <v>45</v>
      </c>
      <c r="B5152" t="s">
        <v>38</v>
      </c>
      <c r="C5152" t="s">
        <v>23</v>
      </c>
      <c r="D5152">
        <v>0</v>
      </c>
      <c r="F5152">
        <v>1</v>
      </c>
      <c r="G5152">
        <v>19.2</v>
      </c>
      <c r="H5152">
        <f t="shared" si="1281"/>
        <v>1</v>
      </c>
      <c r="I5152">
        <f t="shared" si="1282"/>
        <v>0</v>
      </c>
      <c r="J5152">
        <f t="shared" si="1283"/>
        <v>0</v>
      </c>
      <c r="K5152">
        <f t="shared" si="1284"/>
        <v>0</v>
      </c>
      <c r="L5152">
        <f t="shared" si="1285"/>
        <v>1</v>
      </c>
      <c r="M5152">
        <f t="shared" si="1286"/>
        <v>0</v>
      </c>
      <c r="N5152">
        <f t="shared" si="1287"/>
        <v>0</v>
      </c>
      <c r="O5152">
        <f t="shared" si="1288"/>
        <v>1</v>
      </c>
      <c r="P5152">
        <v>62</v>
      </c>
      <c r="Q5152">
        <f t="shared" si="1289"/>
        <v>0</v>
      </c>
      <c r="R5152">
        <f t="shared" si="1290"/>
        <v>0</v>
      </c>
      <c r="S5152">
        <f t="shared" si="1291"/>
        <v>1</v>
      </c>
      <c r="T5152">
        <f t="shared" si="1292"/>
        <v>0</v>
      </c>
      <c r="U5152">
        <v>0</v>
      </c>
      <c r="V5152">
        <f t="shared" si="1293"/>
        <v>-7.2419850403425579E-2</v>
      </c>
      <c r="W5152">
        <f t="shared" si="1294"/>
        <v>0.48190294607766371</v>
      </c>
      <c r="X5152">
        <f t="shared" si="1295"/>
        <v>5.2446347324545404E-3</v>
      </c>
      <c r="Y5152">
        <f t="shared" si="1296"/>
        <v>0</v>
      </c>
      <c r="Z5152" t="s">
        <v>5184</v>
      </c>
    </row>
    <row r="5153" spans="1:26" x14ac:dyDescent="0.25">
      <c r="A5153" t="s">
        <v>26</v>
      </c>
      <c r="B5153" t="s">
        <v>33</v>
      </c>
      <c r="C5153" t="s">
        <v>23</v>
      </c>
      <c r="D5153">
        <v>0</v>
      </c>
      <c r="F5153">
        <v>1</v>
      </c>
      <c r="G5153">
        <v>20.100000000000001</v>
      </c>
      <c r="H5153">
        <f t="shared" si="1281"/>
        <v>1</v>
      </c>
      <c r="I5153">
        <f t="shared" si="1282"/>
        <v>0</v>
      </c>
      <c r="J5153">
        <f t="shared" si="1283"/>
        <v>0</v>
      </c>
      <c r="K5153">
        <f t="shared" si="1284"/>
        <v>0</v>
      </c>
      <c r="L5153">
        <f t="shared" si="1285"/>
        <v>1</v>
      </c>
      <c r="M5153">
        <f t="shared" si="1286"/>
        <v>1</v>
      </c>
      <c r="N5153">
        <f t="shared" si="1287"/>
        <v>0</v>
      </c>
      <c r="O5153">
        <f t="shared" si="1288"/>
        <v>0</v>
      </c>
      <c r="P5153">
        <v>2</v>
      </c>
      <c r="Q5153">
        <f t="shared" si="1289"/>
        <v>0</v>
      </c>
      <c r="R5153">
        <f t="shared" si="1290"/>
        <v>0</v>
      </c>
      <c r="S5153">
        <f t="shared" si="1291"/>
        <v>0</v>
      </c>
      <c r="T5153">
        <f t="shared" si="1292"/>
        <v>1</v>
      </c>
      <c r="U5153">
        <v>0</v>
      </c>
      <c r="V5153">
        <f t="shared" si="1293"/>
        <v>0.26037220405294004</v>
      </c>
      <c r="W5153">
        <f t="shared" si="1294"/>
        <v>0.56472778560127646</v>
      </c>
      <c r="X5153">
        <f t="shared" si="1295"/>
        <v>6.7793684643385838E-2</v>
      </c>
      <c r="Y5153">
        <f t="shared" si="1296"/>
        <v>0</v>
      </c>
      <c r="Z5153" t="s">
        <v>5185</v>
      </c>
    </row>
    <row r="5154" spans="1:26" x14ac:dyDescent="0.25">
      <c r="A5154" t="s">
        <v>26</v>
      </c>
      <c r="B5154" t="s">
        <v>38</v>
      </c>
      <c r="C5154" t="s">
        <v>23</v>
      </c>
      <c r="D5154">
        <v>0</v>
      </c>
      <c r="F5154">
        <v>1</v>
      </c>
      <c r="G5154">
        <v>20.350000000000001</v>
      </c>
      <c r="H5154">
        <f t="shared" si="1281"/>
        <v>1</v>
      </c>
      <c r="I5154">
        <f t="shared" si="1282"/>
        <v>0</v>
      </c>
      <c r="J5154">
        <f t="shared" si="1283"/>
        <v>0</v>
      </c>
      <c r="K5154">
        <f t="shared" si="1284"/>
        <v>0</v>
      </c>
      <c r="L5154">
        <f t="shared" si="1285"/>
        <v>1</v>
      </c>
      <c r="M5154">
        <f t="shared" si="1286"/>
        <v>1</v>
      </c>
      <c r="N5154">
        <f t="shared" si="1287"/>
        <v>0</v>
      </c>
      <c r="O5154">
        <f t="shared" si="1288"/>
        <v>0</v>
      </c>
      <c r="P5154">
        <v>2</v>
      </c>
      <c r="Q5154">
        <f t="shared" si="1289"/>
        <v>0</v>
      </c>
      <c r="R5154">
        <f t="shared" si="1290"/>
        <v>0</v>
      </c>
      <c r="S5154">
        <f t="shared" si="1291"/>
        <v>1</v>
      </c>
      <c r="T5154">
        <f t="shared" si="1292"/>
        <v>0</v>
      </c>
      <c r="U5154">
        <v>0</v>
      </c>
      <c r="V5154">
        <f t="shared" si="1293"/>
        <v>0.2607619679062067</v>
      </c>
      <c r="W5154">
        <f t="shared" si="1294"/>
        <v>0.56482359115809633</v>
      </c>
      <c r="X5154">
        <f t="shared" si="1295"/>
        <v>6.7996803906317571E-2</v>
      </c>
      <c r="Y5154">
        <f t="shared" si="1296"/>
        <v>0</v>
      </c>
      <c r="Z5154" t="s">
        <v>5186</v>
      </c>
    </row>
    <row r="5155" spans="1:26" x14ac:dyDescent="0.25">
      <c r="A5155" t="s">
        <v>45</v>
      </c>
      <c r="B5155" t="s">
        <v>38</v>
      </c>
      <c r="C5155" t="s">
        <v>23</v>
      </c>
      <c r="D5155">
        <v>0</v>
      </c>
      <c r="F5155">
        <v>1</v>
      </c>
      <c r="G5155">
        <v>25.65</v>
      </c>
      <c r="H5155">
        <f t="shared" si="1281"/>
        <v>1</v>
      </c>
      <c r="I5155">
        <f t="shared" si="1282"/>
        <v>0</v>
      </c>
      <c r="J5155">
        <f t="shared" si="1283"/>
        <v>0</v>
      </c>
      <c r="K5155">
        <f t="shared" si="1284"/>
        <v>0</v>
      </c>
      <c r="L5155">
        <f t="shared" si="1285"/>
        <v>1</v>
      </c>
      <c r="M5155">
        <f t="shared" si="1286"/>
        <v>0</v>
      </c>
      <c r="N5155">
        <f t="shared" si="1287"/>
        <v>0</v>
      </c>
      <c r="O5155">
        <f t="shared" si="1288"/>
        <v>1</v>
      </c>
      <c r="P5155">
        <v>55</v>
      </c>
      <c r="Q5155">
        <f t="shared" si="1289"/>
        <v>0</v>
      </c>
      <c r="R5155">
        <f t="shared" si="1290"/>
        <v>0</v>
      </c>
      <c r="S5155">
        <f t="shared" si="1291"/>
        <v>1</v>
      </c>
      <c r="T5155">
        <f t="shared" si="1292"/>
        <v>0</v>
      </c>
      <c r="U5155">
        <v>0</v>
      </c>
      <c r="V5155">
        <f t="shared" si="1293"/>
        <v>-4.380932462408664E-2</v>
      </c>
      <c r="W5155">
        <f t="shared" si="1294"/>
        <v>0.48904942020263209</v>
      </c>
      <c r="X5155">
        <f t="shared" si="1295"/>
        <v>1.9192569240186041E-3</v>
      </c>
      <c r="Y5155">
        <f t="shared" si="1296"/>
        <v>0</v>
      </c>
      <c r="Z5155" t="s">
        <v>5187</v>
      </c>
    </row>
    <row r="5156" spans="1:26" x14ac:dyDescent="0.25">
      <c r="A5156" t="s">
        <v>26</v>
      </c>
      <c r="B5156" t="s">
        <v>27</v>
      </c>
      <c r="C5156" t="s">
        <v>35</v>
      </c>
      <c r="D5156">
        <v>1</v>
      </c>
      <c r="F5156">
        <v>1</v>
      </c>
      <c r="G5156">
        <v>94.55</v>
      </c>
      <c r="H5156">
        <f t="shared" si="1281"/>
        <v>0</v>
      </c>
      <c r="I5156">
        <f t="shared" si="1282"/>
        <v>1</v>
      </c>
      <c r="J5156">
        <f t="shared" si="1283"/>
        <v>0</v>
      </c>
      <c r="K5156">
        <f t="shared" si="1284"/>
        <v>1</v>
      </c>
      <c r="L5156">
        <f t="shared" si="1285"/>
        <v>0</v>
      </c>
      <c r="M5156">
        <f t="shared" si="1286"/>
        <v>1</v>
      </c>
      <c r="N5156">
        <f t="shared" si="1287"/>
        <v>0</v>
      </c>
      <c r="O5156">
        <f t="shared" si="1288"/>
        <v>0</v>
      </c>
      <c r="P5156">
        <v>41</v>
      </c>
      <c r="Q5156">
        <f t="shared" si="1289"/>
        <v>1</v>
      </c>
      <c r="R5156">
        <f t="shared" si="1290"/>
        <v>0</v>
      </c>
      <c r="S5156">
        <f t="shared" si="1291"/>
        <v>0</v>
      </c>
      <c r="T5156">
        <f t="shared" si="1292"/>
        <v>0</v>
      </c>
      <c r="U5156">
        <v>0</v>
      </c>
      <c r="V5156">
        <f t="shared" si="1293"/>
        <v>0.54680360174091658</v>
      </c>
      <c r="W5156">
        <f t="shared" si="1294"/>
        <v>0.63339368472268176</v>
      </c>
      <c r="X5156">
        <f t="shared" si="1295"/>
        <v>0.29899417887683893</v>
      </c>
      <c r="Y5156">
        <f t="shared" si="1296"/>
        <v>1</v>
      </c>
      <c r="Z5156" t="s">
        <v>5188</v>
      </c>
    </row>
    <row r="5157" spans="1:26" x14ac:dyDescent="0.25">
      <c r="A5157" t="s">
        <v>26</v>
      </c>
      <c r="B5157" t="s">
        <v>27</v>
      </c>
      <c r="C5157" t="s">
        <v>35</v>
      </c>
      <c r="D5157">
        <v>0</v>
      </c>
      <c r="F5157">
        <v>1</v>
      </c>
      <c r="G5157">
        <v>104.2</v>
      </c>
      <c r="H5157">
        <f t="shared" si="1281"/>
        <v>1</v>
      </c>
      <c r="I5157">
        <f t="shared" si="1282"/>
        <v>0</v>
      </c>
      <c r="J5157">
        <f t="shared" si="1283"/>
        <v>0</v>
      </c>
      <c r="K5157">
        <f t="shared" si="1284"/>
        <v>1</v>
      </c>
      <c r="L5157">
        <f t="shared" si="1285"/>
        <v>0</v>
      </c>
      <c r="M5157">
        <f t="shared" si="1286"/>
        <v>1</v>
      </c>
      <c r="N5157">
        <f t="shared" si="1287"/>
        <v>0</v>
      </c>
      <c r="O5157">
        <f t="shared" si="1288"/>
        <v>0</v>
      </c>
      <c r="P5157">
        <v>17</v>
      </c>
      <c r="Q5157">
        <f t="shared" si="1289"/>
        <v>1</v>
      </c>
      <c r="R5157">
        <f t="shared" si="1290"/>
        <v>0</v>
      </c>
      <c r="S5157">
        <f t="shared" si="1291"/>
        <v>0</v>
      </c>
      <c r="T5157">
        <f t="shared" si="1292"/>
        <v>0</v>
      </c>
      <c r="U5157">
        <v>1</v>
      </c>
      <c r="V5157">
        <f t="shared" si="1293"/>
        <v>0.5618484864770108</v>
      </c>
      <c r="W5157">
        <f t="shared" si="1294"/>
        <v>0.63688013640980023</v>
      </c>
      <c r="X5157">
        <f t="shared" si="1295"/>
        <v>0.19197674880248619</v>
      </c>
      <c r="Y5157">
        <f t="shared" si="1296"/>
        <v>1</v>
      </c>
      <c r="Z5157" t="s">
        <v>5189</v>
      </c>
    </row>
    <row r="5158" spans="1:26" x14ac:dyDescent="0.25">
      <c r="A5158" t="s">
        <v>29</v>
      </c>
      <c r="B5158" t="s">
        <v>33</v>
      </c>
      <c r="C5158" t="s">
        <v>35</v>
      </c>
      <c r="D5158">
        <v>0</v>
      </c>
      <c r="F5158">
        <v>1</v>
      </c>
      <c r="G5158">
        <v>94.4</v>
      </c>
      <c r="H5158">
        <f t="shared" si="1281"/>
        <v>1</v>
      </c>
      <c r="I5158">
        <f t="shared" si="1282"/>
        <v>0</v>
      </c>
      <c r="J5158">
        <f t="shared" si="1283"/>
        <v>0</v>
      </c>
      <c r="K5158">
        <f t="shared" si="1284"/>
        <v>1</v>
      </c>
      <c r="L5158">
        <f t="shared" si="1285"/>
        <v>0</v>
      </c>
      <c r="M5158">
        <f t="shared" si="1286"/>
        <v>0</v>
      </c>
      <c r="N5158">
        <f t="shared" si="1287"/>
        <v>1</v>
      </c>
      <c r="O5158">
        <f t="shared" si="1288"/>
        <v>0</v>
      </c>
      <c r="P5158">
        <v>30</v>
      </c>
      <c r="Q5158">
        <f t="shared" si="1289"/>
        <v>0</v>
      </c>
      <c r="R5158">
        <f t="shared" si="1290"/>
        <v>0</v>
      </c>
      <c r="S5158">
        <f t="shared" si="1291"/>
        <v>0</v>
      </c>
      <c r="T5158">
        <f t="shared" si="1292"/>
        <v>1</v>
      </c>
      <c r="U5158">
        <v>0</v>
      </c>
      <c r="V5158">
        <f t="shared" si="1293"/>
        <v>0.13348338188920017</v>
      </c>
      <c r="W5158">
        <f t="shared" si="1294"/>
        <v>0.53332138397564322</v>
      </c>
      <c r="X5158">
        <f t="shared" si="1295"/>
        <v>1.7817813240578052E-2</v>
      </c>
      <c r="Y5158">
        <f t="shared" si="1296"/>
        <v>0</v>
      </c>
      <c r="Z5158" t="s">
        <v>5190</v>
      </c>
    </row>
    <row r="5159" spans="1:26" x14ac:dyDescent="0.25">
      <c r="A5159" t="s">
        <v>29</v>
      </c>
      <c r="B5159" t="s">
        <v>30</v>
      </c>
      <c r="C5159" t="s">
        <v>25</v>
      </c>
      <c r="D5159">
        <v>0</v>
      </c>
      <c r="F5159">
        <v>1</v>
      </c>
      <c r="G5159">
        <v>56.1</v>
      </c>
      <c r="H5159">
        <f t="shared" si="1281"/>
        <v>1</v>
      </c>
      <c r="I5159">
        <f t="shared" si="1282"/>
        <v>0</v>
      </c>
      <c r="J5159">
        <f t="shared" si="1283"/>
        <v>1</v>
      </c>
      <c r="K5159">
        <f t="shared" si="1284"/>
        <v>0</v>
      </c>
      <c r="L5159">
        <f t="shared" si="1285"/>
        <v>0</v>
      </c>
      <c r="M5159">
        <f t="shared" si="1286"/>
        <v>0</v>
      </c>
      <c r="N5159">
        <f t="shared" si="1287"/>
        <v>1</v>
      </c>
      <c r="O5159">
        <f t="shared" si="1288"/>
        <v>0</v>
      </c>
      <c r="P5159">
        <v>17</v>
      </c>
      <c r="Q5159">
        <f t="shared" si="1289"/>
        <v>0</v>
      </c>
      <c r="R5159">
        <f t="shared" si="1290"/>
        <v>1</v>
      </c>
      <c r="S5159">
        <f t="shared" si="1291"/>
        <v>0</v>
      </c>
      <c r="T5159">
        <f t="shared" si="1292"/>
        <v>0</v>
      </c>
      <c r="U5159">
        <v>0</v>
      </c>
      <c r="V5159">
        <f t="shared" si="1293"/>
        <v>7.3771559568743011E-2</v>
      </c>
      <c r="W5159">
        <f t="shared" si="1294"/>
        <v>0.51843453021765784</v>
      </c>
      <c r="X5159">
        <f t="shared" si="1295"/>
        <v>5.4422430012045983E-3</v>
      </c>
      <c r="Y5159">
        <f t="shared" si="1296"/>
        <v>0</v>
      </c>
      <c r="Z5159" t="s">
        <v>5191</v>
      </c>
    </row>
    <row r="5160" spans="1:26" x14ac:dyDescent="0.25">
      <c r="A5160" t="s">
        <v>45</v>
      </c>
      <c r="B5160" t="s">
        <v>33</v>
      </c>
      <c r="C5160" t="s">
        <v>25</v>
      </c>
      <c r="D5160">
        <v>0</v>
      </c>
      <c r="F5160">
        <v>1</v>
      </c>
      <c r="G5160">
        <v>68.25</v>
      </c>
      <c r="H5160">
        <f t="shared" si="1281"/>
        <v>1</v>
      </c>
      <c r="I5160">
        <f t="shared" si="1282"/>
        <v>0</v>
      </c>
      <c r="J5160">
        <f t="shared" si="1283"/>
        <v>1</v>
      </c>
      <c r="K5160">
        <f t="shared" si="1284"/>
        <v>0</v>
      </c>
      <c r="L5160">
        <f t="shared" si="1285"/>
        <v>0</v>
      </c>
      <c r="M5160">
        <f t="shared" si="1286"/>
        <v>0</v>
      </c>
      <c r="N5160">
        <f t="shared" si="1287"/>
        <v>0</v>
      </c>
      <c r="O5160">
        <f t="shared" si="1288"/>
        <v>1</v>
      </c>
      <c r="P5160">
        <v>16</v>
      </c>
      <c r="Q5160">
        <f t="shared" si="1289"/>
        <v>0</v>
      </c>
      <c r="R5160">
        <f t="shared" si="1290"/>
        <v>0</v>
      </c>
      <c r="S5160">
        <f t="shared" si="1291"/>
        <v>0</v>
      </c>
      <c r="T5160">
        <f t="shared" si="1292"/>
        <v>1</v>
      </c>
      <c r="U5160">
        <v>0</v>
      </c>
      <c r="V5160">
        <f t="shared" si="1293"/>
        <v>3.2780026794348077E-2</v>
      </c>
      <c r="W5160">
        <f t="shared" si="1294"/>
        <v>0.50819427296227648</v>
      </c>
      <c r="X5160">
        <f t="shared" si="1295"/>
        <v>1.0745301566381779E-3</v>
      </c>
      <c r="Y5160">
        <f t="shared" si="1296"/>
        <v>0</v>
      </c>
      <c r="Z5160" t="s">
        <v>5192</v>
      </c>
    </row>
    <row r="5161" spans="1:26" x14ac:dyDescent="0.25">
      <c r="A5161" t="s">
        <v>45</v>
      </c>
      <c r="B5161" t="s">
        <v>33</v>
      </c>
      <c r="C5161" t="s">
        <v>23</v>
      </c>
      <c r="D5161">
        <v>0</v>
      </c>
      <c r="F5161">
        <v>1</v>
      </c>
      <c r="G5161">
        <v>24.75</v>
      </c>
      <c r="H5161">
        <f t="shared" si="1281"/>
        <v>1</v>
      </c>
      <c r="I5161">
        <f t="shared" si="1282"/>
        <v>0</v>
      </c>
      <c r="J5161">
        <f t="shared" si="1283"/>
        <v>0</v>
      </c>
      <c r="K5161">
        <f t="shared" si="1284"/>
        <v>0</v>
      </c>
      <c r="L5161">
        <f t="shared" si="1285"/>
        <v>1</v>
      </c>
      <c r="M5161">
        <f t="shared" si="1286"/>
        <v>0</v>
      </c>
      <c r="N5161">
        <f t="shared" si="1287"/>
        <v>0</v>
      </c>
      <c r="O5161">
        <f t="shared" si="1288"/>
        <v>1</v>
      </c>
      <c r="P5161">
        <v>72</v>
      </c>
      <c r="Q5161">
        <f t="shared" si="1289"/>
        <v>0</v>
      </c>
      <c r="R5161">
        <f t="shared" si="1290"/>
        <v>0</v>
      </c>
      <c r="S5161">
        <f t="shared" si="1291"/>
        <v>0</v>
      </c>
      <c r="T5161">
        <f t="shared" si="1292"/>
        <v>1</v>
      </c>
      <c r="U5161">
        <v>0</v>
      </c>
      <c r="V5161">
        <f t="shared" si="1293"/>
        <v>-5.8903923600149309E-2</v>
      </c>
      <c r="W5161">
        <f t="shared" si="1294"/>
        <v>0.48527827548370772</v>
      </c>
      <c r="X5161">
        <f t="shared" si="1295"/>
        <v>3.469672215492227E-3</v>
      </c>
      <c r="Y5161">
        <f t="shared" si="1296"/>
        <v>0</v>
      </c>
      <c r="Z5161" t="s">
        <v>5193</v>
      </c>
    </row>
    <row r="5162" spans="1:26" x14ac:dyDescent="0.25">
      <c r="A5162" t="s">
        <v>26</v>
      </c>
      <c r="B5162" t="s">
        <v>27</v>
      </c>
      <c r="C5162" t="s">
        <v>35</v>
      </c>
      <c r="D5162">
        <v>0</v>
      </c>
      <c r="F5162">
        <v>1</v>
      </c>
      <c r="G5162">
        <v>76.25</v>
      </c>
      <c r="H5162">
        <f t="shared" si="1281"/>
        <v>1</v>
      </c>
      <c r="I5162">
        <f t="shared" si="1282"/>
        <v>0</v>
      </c>
      <c r="J5162">
        <f t="shared" si="1283"/>
        <v>0</v>
      </c>
      <c r="K5162">
        <f t="shared" si="1284"/>
        <v>1</v>
      </c>
      <c r="L5162">
        <f t="shared" si="1285"/>
        <v>0</v>
      </c>
      <c r="M5162">
        <f t="shared" si="1286"/>
        <v>1</v>
      </c>
      <c r="N5162">
        <f t="shared" si="1287"/>
        <v>0</v>
      </c>
      <c r="O5162">
        <f t="shared" si="1288"/>
        <v>0</v>
      </c>
      <c r="P5162">
        <v>9</v>
      </c>
      <c r="Q5162">
        <f t="shared" si="1289"/>
        <v>1</v>
      </c>
      <c r="R5162">
        <f t="shared" si="1290"/>
        <v>0</v>
      </c>
      <c r="S5162">
        <f t="shared" si="1291"/>
        <v>0</v>
      </c>
      <c r="T5162">
        <f t="shared" si="1292"/>
        <v>0</v>
      </c>
      <c r="U5162">
        <v>0</v>
      </c>
      <c r="V5162">
        <f t="shared" si="1293"/>
        <v>0.51827288768179469</v>
      </c>
      <c r="W5162">
        <f t="shared" si="1294"/>
        <v>0.62674382108368243</v>
      </c>
      <c r="X5162">
        <f t="shared" si="1295"/>
        <v>0.26860678610602617</v>
      </c>
      <c r="Y5162">
        <f t="shared" si="1296"/>
        <v>1</v>
      </c>
      <c r="Z5162" t="s">
        <v>5194</v>
      </c>
    </row>
    <row r="5163" spans="1:26" x14ac:dyDescent="0.25">
      <c r="A5163" t="s">
        <v>26</v>
      </c>
      <c r="B5163" t="s">
        <v>27</v>
      </c>
      <c r="C5163" t="s">
        <v>35</v>
      </c>
      <c r="D5163">
        <v>0</v>
      </c>
      <c r="F5163">
        <v>1</v>
      </c>
      <c r="G5163">
        <v>74.349999999999994</v>
      </c>
      <c r="H5163">
        <f t="shared" si="1281"/>
        <v>1</v>
      </c>
      <c r="I5163">
        <f t="shared" si="1282"/>
        <v>0</v>
      </c>
      <c r="J5163">
        <f t="shared" si="1283"/>
        <v>0</v>
      </c>
      <c r="K5163">
        <f t="shared" si="1284"/>
        <v>1</v>
      </c>
      <c r="L5163">
        <f t="shared" si="1285"/>
        <v>0</v>
      </c>
      <c r="M5163">
        <f t="shared" si="1286"/>
        <v>1</v>
      </c>
      <c r="N5163">
        <f t="shared" si="1287"/>
        <v>0</v>
      </c>
      <c r="O5163">
        <f t="shared" si="1288"/>
        <v>0</v>
      </c>
      <c r="P5163">
        <v>1</v>
      </c>
      <c r="Q5163">
        <f t="shared" si="1289"/>
        <v>1</v>
      </c>
      <c r="R5163">
        <f t="shared" si="1290"/>
        <v>0</v>
      </c>
      <c r="S5163">
        <f t="shared" si="1291"/>
        <v>0</v>
      </c>
      <c r="T5163">
        <f t="shared" si="1292"/>
        <v>0</v>
      </c>
      <c r="U5163">
        <v>0</v>
      </c>
      <c r="V5163">
        <f t="shared" si="1293"/>
        <v>0.51044751313621217</v>
      </c>
      <c r="W5163">
        <f t="shared" si="1294"/>
        <v>0.62491137613349823</v>
      </c>
      <c r="X5163">
        <f t="shared" si="1295"/>
        <v>0.26055666366694352</v>
      </c>
      <c r="Y5163">
        <f t="shared" si="1296"/>
        <v>1</v>
      </c>
      <c r="Z5163" t="s">
        <v>5195</v>
      </c>
    </row>
    <row r="5164" spans="1:26" x14ac:dyDescent="0.25">
      <c r="A5164" t="s">
        <v>26</v>
      </c>
      <c r="B5164" t="s">
        <v>27</v>
      </c>
      <c r="C5164" t="s">
        <v>25</v>
      </c>
      <c r="D5164">
        <v>0</v>
      </c>
      <c r="F5164">
        <v>1</v>
      </c>
      <c r="G5164">
        <v>54.15</v>
      </c>
      <c r="H5164">
        <f t="shared" si="1281"/>
        <v>1</v>
      </c>
      <c r="I5164">
        <f t="shared" si="1282"/>
        <v>0</v>
      </c>
      <c r="J5164">
        <f t="shared" si="1283"/>
        <v>1</v>
      </c>
      <c r="K5164">
        <f t="shared" si="1284"/>
        <v>0</v>
      </c>
      <c r="L5164">
        <f t="shared" si="1285"/>
        <v>0</v>
      </c>
      <c r="M5164">
        <f t="shared" si="1286"/>
        <v>1</v>
      </c>
      <c r="N5164">
        <f t="shared" si="1287"/>
        <v>0</v>
      </c>
      <c r="O5164">
        <f t="shared" si="1288"/>
        <v>0</v>
      </c>
      <c r="P5164">
        <v>23</v>
      </c>
      <c r="Q5164">
        <f t="shared" si="1289"/>
        <v>1</v>
      </c>
      <c r="R5164">
        <f t="shared" si="1290"/>
        <v>0</v>
      </c>
      <c r="S5164">
        <f t="shared" si="1291"/>
        <v>0</v>
      </c>
      <c r="T5164">
        <f t="shared" si="1292"/>
        <v>0</v>
      </c>
      <c r="U5164">
        <v>0</v>
      </c>
      <c r="V5164">
        <f t="shared" si="1293"/>
        <v>0.47895459379226346</v>
      </c>
      <c r="W5164">
        <f t="shared" si="1294"/>
        <v>0.61750098694849709</v>
      </c>
      <c r="X5164">
        <f t="shared" si="1295"/>
        <v>0.22939750291471209</v>
      </c>
      <c r="Y5164">
        <f t="shared" si="1296"/>
        <v>1</v>
      </c>
      <c r="Z5164" t="s">
        <v>5196</v>
      </c>
    </row>
    <row r="5165" spans="1:26" x14ac:dyDescent="0.25">
      <c r="A5165" t="s">
        <v>26</v>
      </c>
      <c r="B5165" t="s">
        <v>33</v>
      </c>
      <c r="C5165" t="s">
        <v>23</v>
      </c>
      <c r="D5165">
        <v>0</v>
      </c>
      <c r="F5165">
        <v>1</v>
      </c>
      <c r="G5165">
        <v>19.45</v>
      </c>
      <c r="H5165">
        <f t="shared" si="1281"/>
        <v>1</v>
      </c>
      <c r="I5165">
        <f t="shared" si="1282"/>
        <v>0</v>
      </c>
      <c r="J5165">
        <f t="shared" si="1283"/>
        <v>0</v>
      </c>
      <c r="K5165">
        <f t="shared" si="1284"/>
        <v>0</v>
      </c>
      <c r="L5165">
        <f t="shared" si="1285"/>
        <v>1</v>
      </c>
      <c r="M5165">
        <f t="shared" si="1286"/>
        <v>1</v>
      </c>
      <c r="N5165">
        <f t="shared" si="1287"/>
        <v>0</v>
      </c>
      <c r="O5165">
        <f t="shared" si="1288"/>
        <v>0</v>
      </c>
      <c r="P5165">
        <v>8</v>
      </c>
      <c r="Q5165">
        <f t="shared" si="1289"/>
        <v>0</v>
      </c>
      <c r="R5165">
        <f t="shared" si="1290"/>
        <v>0</v>
      </c>
      <c r="S5165">
        <f t="shared" si="1291"/>
        <v>0</v>
      </c>
      <c r="T5165">
        <f t="shared" si="1292"/>
        <v>1</v>
      </c>
      <c r="U5165">
        <v>0</v>
      </c>
      <c r="V5165">
        <f t="shared" si="1293"/>
        <v>0.2593588180344466</v>
      </c>
      <c r="W5165">
        <f t="shared" si="1294"/>
        <v>0.56447866854677642</v>
      </c>
      <c r="X5165">
        <f t="shared" si="1295"/>
        <v>6.7266996492225187E-2</v>
      </c>
      <c r="Y5165">
        <f t="shared" si="1296"/>
        <v>0</v>
      </c>
      <c r="Z5165" t="s">
        <v>5197</v>
      </c>
    </row>
    <row r="5166" spans="1:26" x14ac:dyDescent="0.25">
      <c r="A5166" t="s">
        <v>26</v>
      </c>
      <c r="B5166" t="s">
        <v>30</v>
      </c>
      <c r="C5166" t="s">
        <v>25</v>
      </c>
      <c r="D5166">
        <v>0</v>
      </c>
      <c r="F5166">
        <v>1</v>
      </c>
      <c r="G5166">
        <v>34.950000000000003</v>
      </c>
      <c r="H5166">
        <f t="shared" si="1281"/>
        <v>1</v>
      </c>
      <c r="I5166">
        <f t="shared" si="1282"/>
        <v>0</v>
      </c>
      <c r="J5166">
        <f t="shared" si="1283"/>
        <v>1</v>
      </c>
      <c r="K5166">
        <f t="shared" si="1284"/>
        <v>0</v>
      </c>
      <c r="L5166">
        <f t="shared" si="1285"/>
        <v>0</v>
      </c>
      <c r="M5166">
        <f t="shared" si="1286"/>
        <v>1</v>
      </c>
      <c r="N5166">
        <f t="shared" si="1287"/>
        <v>0</v>
      </c>
      <c r="O5166">
        <f t="shared" si="1288"/>
        <v>0</v>
      </c>
      <c r="P5166">
        <v>19</v>
      </c>
      <c r="Q5166">
        <f t="shared" si="1289"/>
        <v>0</v>
      </c>
      <c r="R5166">
        <f t="shared" si="1290"/>
        <v>1</v>
      </c>
      <c r="S5166">
        <f t="shared" si="1291"/>
        <v>0</v>
      </c>
      <c r="T5166">
        <f t="shared" si="1292"/>
        <v>0</v>
      </c>
      <c r="U5166">
        <v>0</v>
      </c>
      <c r="V5166">
        <f t="shared" si="1293"/>
        <v>0.31225238612383027</v>
      </c>
      <c r="W5166">
        <f t="shared" si="1294"/>
        <v>0.57743494761069369</v>
      </c>
      <c r="X5166">
        <f t="shared" si="1295"/>
        <v>9.7501552640025593E-2</v>
      </c>
      <c r="Y5166">
        <f t="shared" si="1296"/>
        <v>0</v>
      </c>
      <c r="Z5166" t="s">
        <v>5198</v>
      </c>
    </row>
    <row r="5167" spans="1:26" x14ac:dyDescent="0.25">
      <c r="A5167" t="s">
        <v>26</v>
      </c>
      <c r="B5167" t="s">
        <v>27</v>
      </c>
      <c r="C5167" t="s">
        <v>25</v>
      </c>
      <c r="D5167">
        <v>0</v>
      </c>
      <c r="F5167">
        <v>1</v>
      </c>
      <c r="G5167">
        <v>53.65</v>
      </c>
      <c r="H5167">
        <f t="shared" si="1281"/>
        <v>1</v>
      </c>
      <c r="I5167">
        <f t="shared" si="1282"/>
        <v>0</v>
      </c>
      <c r="J5167">
        <f t="shared" si="1283"/>
        <v>1</v>
      </c>
      <c r="K5167">
        <f t="shared" si="1284"/>
        <v>0</v>
      </c>
      <c r="L5167">
        <f t="shared" si="1285"/>
        <v>0</v>
      </c>
      <c r="M5167">
        <f t="shared" si="1286"/>
        <v>1</v>
      </c>
      <c r="N5167">
        <f t="shared" si="1287"/>
        <v>0</v>
      </c>
      <c r="O5167">
        <f t="shared" si="1288"/>
        <v>0</v>
      </c>
      <c r="P5167">
        <v>7</v>
      </c>
      <c r="Q5167">
        <f t="shared" si="1289"/>
        <v>1</v>
      </c>
      <c r="R5167">
        <f t="shared" si="1290"/>
        <v>0</v>
      </c>
      <c r="S5167">
        <f t="shared" si="1291"/>
        <v>0</v>
      </c>
      <c r="T5167">
        <f t="shared" si="1292"/>
        <v>0</v>
      </c>
      <c r="U5167">
        <v>0</v>
      </c>
      <c r="V5167">
        <f t="shared" si="1293"/>
        <v>0.49672968445078836</v>
      </c>
      <c r="W5167">
        <f t="shared" si="1294"/>
        <v>0.62169048768599378</v>
      </c>
      <c r="X5167">
        <f t="shared" si="1295"/>
        <v>0.24674037941457977</v>
      </c>
      <c r="Y5167">
        <f t="shared" si="1296"/>
        <v>1</v>
      </c>
      <c r="Z5167" t="s">
        <v>5199</v>
      </c>
    </row>
    <row r="5168" spans="1:26" x14ac:dyDescent="0.25">
      <c r="A5168" t="s">
        <v>26</v>
      </c>
      <c r="B5168" t="s">
        <v>27</v>
      </c>
      <c r="C5168" t="s">
        <v>35</v>
      </c>
      <c r="D5168">
        <v>1</v>
      </c>
      <c r="F5168">
        <v>1</v>
      </c>
      <c r="G5168">
        <v>69.650000000000006</v>
      </c>
      <c r="H5168">
        <f t="shared" si="1281"/>
        <v>0</v>
      </c>
      <c r="I5168">
        <f t="shared" si="1282"/>
        <v>1</v>
      </c>
      <c r="J5168">
        <f t="shared" si="1283"/>
        <v>0</v>
      </c>
      <c r="K5168">
        <f t="shared" si="1284"/>
        <v>1</v>
      </c>
      <c r="L5168">
        <f t="shared" si="1285"/>
        <v>0</v>
      </c>
      <c r="M5168">
        <f t="shared" si="1286"/>
        <v>1</v>
      </c>
      <c r="N5168">
        <f t="shared" si="1287"/>
        <v>0</v>
      </c>
      <c r="O5168">
        <f t="shared" si="1288"/>
        <v>0</v>
      </c>
      <c r="P5168">
        <v>1</v>
      </c>
      <c r="Q5168">
        <f t="shared" si="1289"/>
        <v>1</v>
      </c>
      <c r="R5168">
        <f t="shared" si="1290"/>
        <v>0</v>
      </c>
      <c r="S5168">
        <f t="shared" si="1291"/>
        <v>0</v>
      </c>
      <c r="T5168">
        <f t="shared" si="1292"/>
        <v>0</v>
      </c>
      <c r="U5168">
        <v>1</v>
      </c>
      <c r="V5168">
        <f t="shared" si="1293"/>
        <v>0.50798312195555406</v>
      </c>
      <c r="W5168">
        <f t="shared" si="1294"/>
        <v>0.62433355228955711</v>
      </c>
      <c r="X5168">
        <f t="shared" si="1295"/>
        <v>0.24208060828060318</v>
      </c>
      <c r="Y5168">
        <f t="shared" si="1296"/>
        <v>1</v>
      </c>
      <c r="Z5168" t="s">
        <v>5200</v>
      </c>
    </row>
    <row r="5169" spans="1:26" x14ac:dyDescent="0.25">
      <c r="A5169" t="s">
        <v>29</v>
      </c>
      <c r="B5169" t="s">
        <v>27</v>
      </c>
      <c r="C5169" t="s">
        <v>35</v>
      </c>
      <c r="D5169">
        <v>0</v>
      </c>
      <c r="F5169">
        <v>1</v>
      </c>
      <c r="G5169">
        <v>104</v>
      </c>
      <c r="H5169">
        <f t="shared" si="1281"/>
        <v>1</v>
      </c>
      <c r="I5169">
        <f t="shared" si="1282"/>
        <v>0</v>
      </c>
      <c r="J5169">
        <f t="shared" si="1283"/>
        <v>0</v>
      </c>
      <c r="K5169">
        <f t="shared" si="1284"/>
        <v>1</v>
      </c>
      <c r="L5169">
        <f t="shared" si="1285"/>
        <v>0</v>
      </c>
      <c r="M5169">
        <f t="shared" si="1286"/>
        <v>0</v>
      </c>
      <c r="N5169">
        <f t="shared" si="1287"/>
        <v>1</v>
      </c>
      <c r="O5169">
        <f t="shared" si="1288"/>
        <v>0</v>
      </c>
      <c r="P5169">
        <v>61</v>
      </c>
      <c r="Q5169">
        <f t="shared" si="1289"/>
        <v>1</v>
      </c>
      <c r="R5169">
        <f t="shared" si="1290"/>
        <v>0</v>
      </c>
      <c r="S5169">
        <f t="shared" si="1291"/>
        <v>0</v>
      </c>
      <c r="T5169">
        <f t="shared" si="1292"/>
        <v>0</v>
      </c>
      <c r="U5169">
        <v>0</v>
      </c>
      <c r="V5169">
        <f t="shared" si="1293"/>
        <v>0.28521865759219245</v>
      </c>
      <c r="W5169">
        <f t="shared" si="1294"/>
        <v>0.57082518029034979</v>
      </c>
      <c r="X5169">
        <f t="shared" si="1295"/>
        <v>8.1349682638692314E-2</v>
      </c>
      <c r="Y5169">
        <f t="shared" si="1296"/>
        <v>0</v>
      </c>
      <c r="Z5169" t="s">
        <v>5201</v>
      </c>
    </row>
    <row r="5170" spans="1:26" x14ac:dyDescent="0.25">
      <c r="A5170" t="s">
        <v>45</v>
      </c>
      <c r="B5170" t="s">
        <v>38</v>
      </c>
      <c r="C5170" t="s">
        <v>25</v>
      </c>
      <c r="D5170">
        <v>0</v>
      </c>
      <c r="F5170">
        <v>1</v>
      </c>
      <c r="G5170">
        <v>70.349999999999994</v>
      </c>
      <c r="H5170">
        <f t="shared" si="1281"/>
        <v>1</v>
      </c>
      <c r="I5170">
        <f t="shared" si="1282"/>
        <v>0</v>
      </c>
      <c r="J5170">
        <f t="shared" si="1283"/>
        <v>1</v>
      </c>
      <c r="K5170">
        <f t="shared" si="1284"/>
        <v>0</v>
      </c>
      <c r="L5170">
        <f t="shared" si="1285"/>
        <v>0</v>
      </c>
      <c r="M5170">
        <f t="shared" si="1286"/>
        <v>0</v>
      </c>
      <c r="N5170">
        <f t="shared" si="1287"/>
        <v>0</v>
      </c>
      <c r="O5170">
        <f t="shared" si="1288"/>
        <v>1</v>
      </c>
      <c r="P5170">
        <v>57</v>
      </c>
      <c r="Q5170">
        <f t="shared" si="1289"/>
        <v>0</v>
      </c>
      <c r="R5170">
        <f t="shared" si="1290"/>
        <v>0</v>
      </c>
      <c r="S5170">
        <f t="shared" si="1291"/>
        <v>1</v>
      </c>
      <c r="T5170">
        <f t="shared" si="1292"/>
        <v>0</v>
      </c>
      <c r="U5170">
        <v>0</v>
      </c>
      <c r="V5170">
        <f t="shared" si="1293"/>
        <v>4.0917212422543994E-2</v>
      </c>
      <c r="W5170">
        <f t="shared" si="1294"/>
        <v>0.51022787617068777</v>
      </c>
      <c r="X5170">
        <f t="shared" si="1295"/>
        <v>1.6742182724315885E-3</v>
      </c>
      <c r="Y5170">
        <f t="shared" si="1296"/>
        <v>0</v>
      </c>
      <c r="Z5170" t="s">
        <v>5202</v>
      </c>
    </row>
    <row r="5171" spans="1:26" x14ac:dyDescent="0.25">
      <c r="A5171" t="s">
        <v>26</v>
      </c>
      <c r="B5171" t="s">
        <v>27</v>
      </c>
      <c r="C5171" t="s">
        <v>35</v>
      </c>
      <c r="D5171">
        <v>0</v>
      </c>
      <c r="F5171">
        <v>1</v>
      </c>
      <c r="G5171">
        <v>80.8</v>
      </c>
      <c r="H5171">
        <f t="shared" si="1281"/>
        <v>1</v>
      </c>
      <c r="I5171">
        <f t="shared" si="1282"/>
        <v>0</v>
      </c>
      <c r="J5171">
        <f t="shared" si="1283"/>
        <v>0</v>
      </c>
      <c r="K5171">
        <f t="shared" si="1284"/>
        <v>1</v>
      </c>
      <c r="L5171">
        <f t="shared" si="1285"/>
        <v>0</v>
      </c>
      <c r="M5171">
        <f t="shared" si="1286"/>
        <v>1</v>
      </c>
      <c r="N5171">
        <f t="shared" si="1287"/>
        <v>0</v>
      </c>
      <c r="O5171">
        <f t="shared" si="1288"/>
        <v>0</v>
      </c>
      <c r="P5171">
        <v>9</v>
      </c>
      <c r="Q5171">
        <f t="shared" si="1289"/>
        <v>1</v>
      </c>
      <c r="R5171">
        <f t="shared" si="1290"/>
        <v>0</v>
      </c>
      <c r="S5171">
        <f t="shared" si="1291"/>
        <v>0</v>
      </c>
      <c r="T5171">
        <f t="shared" si="1292"/>
        <v>0</v>
      </c>
      <c r="U5171">
        <v>1</v>
      </c>
      <c r="V5171">
        <f t="shared" si="1293"/>
        <v>0.52050342055049281</v>
      </c>
      <c r="W5171">
        <f t="shared" si="1294"/>
        <v>0.62726547533816446</v>
      </c>
      <c r="X5171">
        <f t="shared" si="1295"/>
        <v>0.22991696970377756</v>
      </c>
      <c r="Y5171">
        <f t="shared" si="1296"/>
        <v>1</v>
      </c>
      <c r="Z5171" t="s">
        <v>5203</v>
      </c>
    </row>
    <row r="5172" spans="1:26" x14ac:dyDescent="0.25">
      <c r="A5172" t="s">
        <v>29</v>
      </c>
      <c r="B5172" t="s">
        <v>30</v>
      </c>
      <c r="C5172" t="s">
        <v>25</v>
      </c>
      <c r="D5172">
        <v>0</v>
      </c>
      <c r="F5172">
        <v>1</v>
      </c>
      <c r="G5172">
        <v>64.849999999999994</v>
      </c>
      <c r="H5172">
        <f t="shared" si="1281"/>
        <v>1</v>
      </c>
      <c r="I5172">
        <f t="shared" si="1282"/>
        <v>0</v>
      </c>
      <c r="J5172">
        <f t="shared" si="1283"/>
        <v>1</v>
      </c>
      <c r="K5172">
        <f t="shared" si="1284"/>
        <v>0</v>
      </c>
      <c r="L5172">
        <f t="shared" si="1285"/>
        <v>0</v>
      </c>
      <c r="M5172">
        <f t="shared" si="1286"/>
        <v>0</v>
      </c>
      <c r="N5172">
        <f t="shared" si="1287"/>
        <v>1</v>
      </c>
      <c r="O5172">
        <f t="shared" si="1288"/>
        <v>0</v>
      </c>
      <c r="P5172">
        <v>15</v>
      </c>
      <c r="Q5172">
        <f t="shared" si="1289"/>
        <v>0</v>
      </c>
      <c r="R5172">
        <f t="shared" si="1290"/>
        <v>1</v>
      </c>
      <c r="S5172">
        <f t="shared" si="1291"/>
        <v>0</v>
      </c>
      <c r="T5172">
        <f t="shared" si="1292"/>
        <v>0</v>
      </c>
      <c r="U5172">
        <v>0</v>
      </c>
      <c r="V5172">
        <f t="shared" si="1293"/>
        <v>8.7413294433077215E-2</v>
      </c>
      <c r="W5172">
        <f t="shared" si="1294"/>
        <v>0.52183941897595876</v>
      </c>
      <c r="X5172">
        <f t="shared" si="1295"/>
        <v>7.6410840436438483E-3</v>
      </c>
      <c r="Y5172">
        <f t="shared" si="1296"/>
        <v>0</v>
      </c>
      <c r="Z5172" t="s">
        <v>5204</v>
      </c>
    </row>
    <row r="5173" spans="1:26" x14ac:dyDescent="0.25">
      <c r="A5173" t="s">
        <v>26</v>
      </c>
      <c r="B5173" t="s">
        <v>30</v>
      </c>
      <c r="C5173" t="s">
        <v>23</v>
      </c>
      <c r="D5173">
        <v>0</v>
      </c>
      <c r="F5173">
        <v>1</v>
      </c>
      <c r="G5173">
        <v>19.649999999999999</v>
      </c>
      <c r="H5173">
        <f t="shared" si="1281"/>
        <v>1</v>
      </c>
      <c r="I5173">
        <f t="shared" si="1282"/>
        <v>0</v>
      </c>
      <c r="J5173">
        <f t="shared" si="1283"/>
        <v>0</v>
      </c>
      <c r="K5173">
        <f t="shared" si="1284"/>
        <v>0</v>
      </c>
      <c r="L5173">
        <f t="shared" si="1285"/>
        <v>1</v>
      </c>
      <c r="M5173">
        <f t="shared" si="1286"/>
        <v>1</v>
      </c>
      <c r="N5173">
        <f t="shared" si="1287"/>
        <v>0</v>
      </c>
      <c r="O5173">
        <f t="shared" si="1288"/>
        <v>0</v>
      </c>
      <c r="P5173">
        <v>1</v>
      </c>
      <c r="Q5173">
        <f t="shared" si="1289"/>
        <v>0</v>
      </c>
      <c r="R5173">
        <f t="shared" si="1290"/>
        <v>1</v>
      </c>
      <c r="S5173">
        <f t="shared" si="1291"/>
        <v>0</v>
      </c>
      <c r="T5173">
        <f t="shared" si="1292"/>
        <v>0</v>
      </c>
      <c r="U5173">
        <v>0</v>
      </c>
      <c r="V5173">
        <f t="shared" si="1293"/>
        <v>0.25967062911705996</v>
      </c>
      <c r="W5173">
        <f t="shared" si="1294"/>
        <v>0.56455532342148007</v>
      </c>
      <c r="X5173">
        <f t="shared" si="1295"/>
        <v>6.7428835626049705E-2</v>
      </c>
      <c r="Y5173">
        <f t="shared" si="1296"/>
        <v>0</v>
      </c>
      <c r="Z5173" t="s">
        <v>5205</v>
      </c>
    </row>
    <row r="5174" spans="1:26" x14ac:dyDescent="0.25">
      <c r="A5174" t="s">
        <v>26</v>
      </c>
      <c r="B5174" t="s">
        <v>33</v>
      </c>
      <c r="C5174" t="s">
        <v>25</v>
      </c>
      <c r="D5174">
        <v>0</v>
      </c>
      <c r="F5174">
        <v>1</v>
      </c>
      <c r="G5174">
        <v>45.9</v>
      </c>
      <c r="H5174">
        <f t="shared" si="1281"/>
        <v>1</v>
      </c>
      <c r="I5174">
        <f t="shared" si="1282"/>
        <v>0</v>
      </c>
      <c r="J5174">
        <f t="shared" si="1283"/>
        <v>1</v>
      </c>
      <c r="K5174">
        <f t="shared" si="1284"/>
        <v>0</v>
      </c>
      <c r="L5174">
        <f t="shared" si="1285"/>
        <v>0</v>
      </c>
      <c r="M5174">
        <f t="shared" si="1286"/>
        <v>1</v>
      </c>
      <c r="N5174">
        <f t="shared" si="1287"/>
        <v>0</v>
      </c>
      <c r="O5174">
        <f t="shared" si="1288"/>
        <v>0</v>
      </c>
      <c r="P5174">
        <v>12</v>
      </c>
      <c r="Q5174">
        <f t="shared" si="1289"/>
        <v>0</v>
      </c>
      <c r="R5174">
        <f t="shared" si="1290"/>
        <v>0</v>
      </c>
      <c r="S5174">
        <f t="shared" si="1291"/>
        <v>0</v>
      </c>
      <c r="T5174">
        <f t="shared" si="1292"/>
        <v>1</v>
      </c>
      <c r="U5174">
        <v>0</v>
      </c>
      <c r="V5174">
        <f t="shared" si="1293"/>
        <v>0.32932404289691136</v>
      </c>
      <c r="W5174">
        <f t="shared" si="1294"/>
        <v>0.58159489698215638</v>
      </c>
      <c r="X5174">
        <f t="shared" si="1295"/>
        <v>0.10845432522996672</v>
      </c>
      <c r="Y5174">
        <f t="shared" si="1296"/>
        <v>1</v>
      </c>
      <c r="Z5174" t="s">
        <v>5206</v>
      </c>
    </row>
    <row r="5175" spans="1:26" x14ac:dyDescent="0.25">
      <c r="A5175" t="s">
        <v>45</v>
      </c>
      <c r="B5175" t="s">
        <v>30</v>
      </c>
      <c r="C5175" t="s">
        <v>23</v>
      </c>
      <c r="D5175">
        <v>0</v>
      </c>
      <c r="F5175">
        <v>1</v>
      </c>
      <c r="G5175">
        <v>20</v>
      </c>
      <c r="H5175">
        <f t="shared" si="1281"/>
        <v>1</v>
      </c>
      <c r="I5175">
        <f t="shared" si="1282"/>
        <v>0</v>
      </c>
      <c r="J5175">
        <f t="shared" si="1283"/>
        <v>0</v>
      </c>
      <c r="K5175">
        <f t="shared" si="1284"/>
        <v>0</v>
      </c>
      <c r="L5175">
        <f t="shared" si="1285"/>
        <v>1</v>
      </c>
      <c r="M5175">
        <f t="shared" si="1286"/>
        <v>0</v>
      </c>
      <c r="N5175">
        <f t="shared" si="1287"/>
        <v>0</v>
      </c>
      <c r="O5175">
        <f t="shared" si="1288"/>
        <v>1</v>
      </c>
      <c r="P5175">
        <v>54</v>
      </c>
      <c r="Q5175">
        <f t="shared" si="1289"/>
        <v>0</v>
      </c>
      <c r="R5175">
        <f t="shared" si="1290"/>
        <v>1</v>
      </c>
      <c r="S5175">
        <f t="shared" si="1291"/>
        <v>0</v>
      </c>
      <c r="T5175">
        <f t="shared" si="1292"/>
        <v>0</v>
      </c>
      <c r="U5175">
        <v>0</v>
      </c>
      <c r="V5175">
        <f t="shared" si="1293"/>
        <v>-7.1172606072972155E-2</v>
      </c>
      <c r="W5175">
        <f t="shared" si="1294"/>
        <v>0.48221435567216314</v>
      </c>
      <c r="X5175">
        <f t="shared" si="1295"/>
        <v>5.0655398552184733E-3</v>
      </c>
      <c r="Y5175">
        <f t="shared" si="1296"/>
        <v>0</v>
      </c>
      <c r="Z5175" t="s">
        <v>5207</v>
      </c>
    </row>
    <row r="5176" spans="1:26" x14ac:dyDescent="0.25">
      <c r="A5176" t="s">
        <v>26</v>
      </c>
      <c r="B5176" t="s">
        <v>27</v>
      </c>
      <c r="C5176" t="s">
        <v>25</v>
      </c>
      <c r="D5176">
        <v>0</v>
      </c>
      <c r="F5176">
        <v>1</v>
      </c>
      <c r="G5176">
        <v>44.8</v>
      </c>
      <c r="H5176">
        <f t="shared" si="1281"/>
        <v>1</v>
      </c>
      <c r="I5176">
        <f t="shared" si="1282"/>
        <v>0</v>
      </c>
      <c r="J5176">
        <f t="shared" si="1283"/>
        <v>1</v>
      </c>
      <c r="K5176">
        <f t="shared" si="1284"/>
        <v>0</v>
      </c>
      <c r="L5176">
        <f t="shared" si="1285"/>
        <v>0</v>
      </c>
      <c r="M5176">
        <f t="shared" si="1286"/>
        <v>1</v>
      </c>
      <c r="N5176">
        <f t="shared" si="1287"/>
        <v>0</v>
      </c>
      <c r="O5176">
        <f t="shared" si="1288"/>
        <v>0</v>
      </c>
      <c r="P5176">
        <v>4</v>
      </c>
      <c r="Q5176">
        <f t="shared" si="1289"/>
        <v>1</v>
      </c>
      <c r="R5176">
        <f t="shared" si="1290"/>
        <v>0</v>
      </c>
      <c r="S5176">
        <f t="shared" si="1291"/>
        <v>0</v>
      </c>
      <c r="T5176">
        <f t="shared" si="1292"/>
        <v>0</v>
      </c>
      <c r="U5176">
        <v>0</v>
      </c>
      <c r="V5176">
        <f t="shared" si="1293"/>
        <v>0.46924059494084491</v>
      </c>
      <c r="W5176">
        <f t="shared" si="1294"/>
        <v>0.61520399965605566</v>
      </c>
      <c r="X5176">
        <f t="shared" si="1295"/>
        <v>0.22018673594043808</v>
      </c>
      <c r="Y5176">
        <f t="shared" si="1296"/>
        <v>1</v>
      </c>
      <c r="Z5176" t="s">
        <v>5208</v>
      </c>
    </row>
    <row r="5177" spans="1:26" x14ac:dyDescent="0.25">
      <c r="A5177" t="s">
        <v>26</v>
      </c>
      <c r="B5177" t="s">
        <v>30</v>
      </c>
      <c r="C5177" t="s">
        <v>35</v>
      </c>
      <c r="D5177">
        <v>0</v>
      </c>
      <c r="F5177">
        <v>1</v>
      </c>
      <c r="G5177">
        <v>80.3</v>
      </c>
      <c r="H5177">
        <f t="shared" si="1281"/>
        <v>1</v>
      </c>
      <c r="I5177">
        <f t="shared" si="1282"/>
        <v>0</v>
      </c>
      <c r="J5177">
        <f t="shared" si="1283"/>
        <v>0</v>
      </c>
      <c r="K5177">
        <f t="shared" si="1284"/>
        <v>1</v>
      </c>
      <c r="L5177">
        <f t="shared" si="1285"/>
        <v>0</v>
      </c>
      <c r="M5177">
        <f t="shared" si="1286"/>
        <v>1</v>
      </c>
      <c r="N5177">
        <f t="shared" si="1287"/>
        <v>0</v>
      </c>
      <c r="O5177">
        <f t="shared" si="1288"/>
        <v>0</v>
      </c>
      <c r="P5177">
        <v>7</v>
      </c>
      <c r="Q5177">
        <f t="shared" si="1289"/>
        <v>0</v>
      </c>
      <c r="R5177">
        <f t="shared" si="1290"/>
        <v>1</v>
      </c>
      <c r="S5177">
        <f t="shared" si="1291"/>
        <v>0</v>
      </c>
      <c r="T5177">
        <f t="shared" si="1292"/>
        <v>0</v>
      </c>
      <c r="U5177">
        <v>1</v>
      </c>
      <c r="V5177">
        <f t="shared" si="1293"/>
        <v>0.38295554910640811</v>
      </c>
      <c r="W5177">
        <f t="shared" si="1294"/>
        <v>0.59458574720127755</v>
      </c>
      <c r="X5177">
        <f t="shared" si="1295"/>
        <v>0.38074385437857439</v>
      </c>
      <c r="Y5177">
        <f t="shared" si="1296"/>
        <v>1</v>
      </c>
      <c r="Z5177" t="s">
        <v>5209</v>
      </c>
    </row>
    <row r="5178" spans="1:26" x14ac:dyDescent="0.25">
      <c r="A5178" t="s">
        <v>29</v>
      </c>
      <c r="B5178" t="s">
        <v>30</v>
      </c>
      <c r="C5178" t="s">
        <v>23</v>
      </c>
      <c r="D5178">
        <v>0</v>
      </c>
      <c r="F5178">
        <v>1</v>
      </c>
      <c r="G5178">
        <v>20.350000000000001</v>
      </c>
      <c r="H5178">
        <f t="shared" si="1281"/>
        <v>1</v>
      </c>
      <c r="I5178">
        <f t="shared" si="1282"/>
        <v>0</v>
      </c>
      <c r="J5178">
        <f t="shared" si="1283"/>
        <v>0</v>
      </c>
      <c r="K5178">
        <f t="shared" si="1284"/>
        <v>0</v>
      </c>
      <c r="L5178">
        <f t="shared" si="1285"/>
        <v>1</v>
      </c>
      <c r="M5178">
        <f t="shared" si="1286"/>
        <v>0</v>
      </c>
      <c r="N5178">
        <f t="shared" si="1287"/>
        <v>1</v>
      </c>
      <c r="O5178">
        <f t="shared" si="1288"/>
        <v>0</v>
      </c>
      <c r="P5178">
        <v>20</v>
      </c>
      <c r="Q5178">
        <f t="shared" si="1289"/>
        <v>0</v>
      </c>
      <c r="R5178">
        <f t="shared" si="1290"/>
        <v>1</v>
      </c>
      <c r="S5178">
        <f t="shared" si="1291"/>
        <v>0</v>
      </c>
      <c r="T5178">
        <f t="shared" si="1292"/>
        <v>0</v>
      </c>
      <c r="U5178">
        <v>0</v>
      </c>
      <c r="V5178">
        <f t="shared" si="1293"/>
        <v>-1.0692880635242628E-2</v>
      </c>
      <c r="W5178">
        <f t="shared" si="1294"/>
        <v>0.49732680531171763</v>
      </c>
      <c r="X5178">
        <f t="shared" si="1295"/>
        <v>1.1433769627954678E-4</v>
      </c>
      <c r="Y5178">
        <f t="shared" si="1296"/>
        <v>0</v>
      </c>
      <c r="Z5178" t="s">
        <v>5210</v>
      </c>
    </row>
    <row r="5179" spans="1:26" x14ac:dyDescent="0.25">
      <c r="A5179" t="s">
        <v>26</v>
      </c>
      <c r="B5179" t="s">
        <v>30</v>
      </c>
      <c r="C5179" t="s">
        <v>25</v>
      </c>
      <c r="D5179">
        <v>0</v>
      </c>
      <c r="F5179">
        <v>1</v>
      </c>
      <c r="G5179">
        <v>45.8</v>
      </c>
      <c r="H5179">
        <f t="shared" si="1281"/>
        <v>1</v>
      </c>
      <c r="I5179">
        <f t="shared" si="1282"/>
        <v>0</v>
      </c>
      <c r="J5179">
        <f t="shared" si="1283"/>
        <v>1</v>
      </c>
      <c r="K5179">
        <f t="shared" si="1284"/>
        <v>0</v>
      </c>
      <c r="L5179">
        <f t="shared" si="1285"/>
        <v>0</v>
      </c>
      <c r="M5179">
        <f t="shared" si="1286"/>
        <v>1</v>
      </c>
      <c r="N5179">
        <f t="shared" si="1287"/>
        <v>0</v>
      </c>
      <c r="O5179">
        <f t="shared" si="1288"/>
        <v>0</v>
      </c>
      <c r="P5179">
        <v>26</v>
      </c>
      <c r="Q5179">
        <f t="shared" si="1289"/>
        <v>0</v>
      </c>
      <c r="R5179">
        <f t="shared" si="1290"/>
        <v>1</v>
      </c>
      <c r="S5179">
        <f t="shared" si="1291"/>
        <v>0</v>
      </c>
      <c r="T5179">
        <f t="shared" si="1292"/>
        <v>0</v>
      </c>
      <c r="U5179">
        <v>0</v>
      </c>
      <c r="V5179">
        <f t="shared" si="1293"/>
        <v>0.34772275572066297</v>
      </c>
      <c r="W5179">
        <f t="shared" si="1294"/>
        <v>0.58606524440281027</v>
      </c>
      <c r="X5179">
        <f t="shared" si="1295"/>
        <v>0.12091111484597185</v>
      </c>
      <c r="Y5179">
        <f t="shared" si="1296"/>
        <v>1</v>
      </c>
      <c r="Z5179" t="s">
        <v>5211</v>
      </c>
    </row>
    <row r="5180" spans="1:26" x14ac:dyDescent="0.25">
      <c r="A5180" t="s">
        <v>26</v>
      </c>
      <c r="B5180" t="s">
        <v>27</v>
      </c>
      <c r="C5180" t="s">
        <v>35</v>
      </c>
      <c r="D5180">
        <v>1</v>
      </c>
      <c r="F5180">
        <v>1</v>
      </c>
      <c r="G5180">
        <v>84.1</v>
      </c>
      <c r="H5180">
        <f t="shared" si="1281"/>
        <v>0</v>
      </c>
      <c r="I5180">
        <f t="shared" si="1282"/>
        <v>1</v>
      </c>
      <c r="J5180">
        <f t="shared" si="1283"/>
        <v>0</v>
      </c>
      <c r="K5180">
        <f t="shared" si="1284"/>
        <v>1</v>
      </c>
      <c r="L5180">
        <f t="shared" si="1285"/>
        <v>0</v>
      </c>
      <c r="M5180">
        <f t="shared" si="1286"/>
        <v>1</v>
      </c>
      <c r="N5180">
        <f t="shared" si="1287"/>
        <v>0</v>
      </c>
      <c r="O5180">
        <f t="shared" si="1288"/>
        <v>0</v>
      </c>
      <c r="P5180">
        <v>36</v>
      </c>
      <c r="Q5180">
        <f t="shared" si="1289"/>
        <v>1</v>
      </c>
      <c r="R5180">
        <f t="shared" si="1290"/>
        <v>0</v>
      </c>
      <c r="S5180">
        <f t="shared" si="1291"/>
        <v>0</v>
      </c>
      <c r="T5180">
        <f t="shared" si="1292"/>
        <v>0</v>
      </c>
      <c r="U5180">
        <v>1</v>
      </c>
      <c r="V5180">
        <f t="shared" si="1293"/>
        <v>0.53051147267436882</v>
      </c>
      <c r="W5180">
        <f t="shared" si="1294"/>
        <v>0.62960239694591003</v>
      </c>
      <c r="X5180">
        <f t="shared" si="1295"/>
        <v>0.22041947729038994</v>
      </c>
      <c r="Y5180">
        <f t="shared" si="1296"/>
        <v>1</v>
      </c>
      <c r="Z5180" t="s">
        <v>5212</v>
      </c>
    </row>
    <row r="5181" spans="1:26" x14ac:dyDescent="0.25">
      <c r="A5181" t="s">
        <v>29</v>
      </c>
      <c r="B5181" t="s">
        <v>33</v>
      </c>
      <c r="C5181" t="s">
        <v>35</v>
      </c>
      <c r="D5181">
        <v>0</v>
      </c>
      <c r="F5181">
        <v>1</v>
      </c>
      <c r="G5181">
        <v>108.95</v>
      </c>
      <c r="H5181">
        <f t="shared" si="1281"/>
        <v>1</v>
      </c>
      <c r="I5181">
        <f t="shared" si="1282"/>
        <v>0</v>
      </c>
      <c r="J5181">
        <f t="shared" si="1283"/>
        <v>0</v>
      </c>
      <c r="K5181">
        <f t="shared" si="1284"/>
        <v>1</v>
      </c>
      <c r="L5181">
        <f t="shared" si="1285"/>
        <v>0</v>
      </c>
      <c r="M5181">
        <f t="shared" si="1286"/>
        <v>0</v>
      </c>
      <c r="N5181">
        <f t="shared" si="1287"/>
        <v>1</v>
      </c>
      <c r="O5181">
        <f t="shared" si="1288"/>
        <v>0</v>
      </c>
      <c r="P5181">
        <v>53</v>
      </c>
      <c r="Q5181">
        <f t="shared" si="1289"/>
        <v>0</v>
      </c>
      <c r="R5181">
        <f t="shared" si="1290"/>
        <v>0</v>
      </c>
      <c r="S5181">
        <f t="shared" si="1291"/>
        <v>0</v>
      </c>
      <c r="T5181">
        <f t="shared" si="1292"/>
        <v>1</v>
      </c>
      <c r="U5181">
        <v>0</v>
      </c>
      <c r="V5181">
        <f t="shared" si="1293"/>
        <v>0.15616763814932164</v>
      </c>
      <c r="W5181">
        <f t="shared" si="1294"/>
        <v>0.53896275532392135</v>
      </c>
      <c r="X5181">
        <f t="shared" si="1295"/>
        <v>2.4388331205137458E-2</v>
      </c>
      <c r="Y5181">
        <f t="shared" si="1296"/>
        <v>0</v>
      </c>
      <c r="Z5181" t="s">
        <v>5213</v>
      </c>
    </row>
    <row r="5182" spans="1:26" x14ac:dyDescent="0.25">
      <c r="A5182" t="s">
        <v>26</v>
      </c>
      <c r="B5182" t="s">
        <v>27</v>
      </c>
      <c r="C5182" t="s">
        <v>25</v>
      </c>
      <c r="D5182">
        <v>0</v>
      </c>
      <c r="F5182">
        <v>1</v>
      </c>
      <c r="G5182">
        <v>69.349999999999994</v>
      </c>
      <c r="H5182">
        <f t="shared" si="1281"/>
        <v>1</v>
      </c>
      <c r="I5182">
        <f t="shared" si="1282"/>
        <v>0</v>
      </c>
      <c r="J5182">
        <f t="shared" si="1283"/>
        <v>1</v>
      </c>
      <c r="K5182">
        <f t="shared" si="1284"/>
        <v>0</v>
      </c>
      <c r="L5182">
        <f t="shared" si="1285"/>
        <v>0</v>
      </c>
      <c r="M5182">
        <f t="shared" si="1286"/>
        <v>1</v>
      </c>
      <c r="N5182">
        <f t="shared" si="1287"/>
        <v>0</v>
      </c>
      <c r="O5182">
        <f t="shared" si="1288"/>
        <v>0</v>
      </c>
      <c r="P5182">
        <v>3</v>
      </c>
      <c r="Q5182">
        <f t="shared" si="1289"/>
        <v>1</v>
      </c>
      <c r="R5182">
        <f t="shared" si="1290"/>
        <v>0</v>
      </c>
      <c r="S5182">
        <f t="shared" si="1291"/>
        <v>0</v>
      </c>
      <c r="T5182">
        <f t="shared" si="1292"/>
        <v>0</v>
      </c>
      <c r="U5182">
        <v>1</v>
      </c>
      <c r="V5182">
        <f t="shared" si="1293"/>
        <v>0.50265223607087828</v>
      </c>
      <c r="W5182">
        <f t="shared" si="1294"/>
        <v>0.62308241378724671</v>
      </c>
      <c r="X5182">
        <f t="shared" si="1295"/>
        <v>0.24735479828529738</v>
      </c>
      <c r="Y5182">
        <f t="shared" si="1296"/>
        <v>1</v>
      </c>
      <c r="Z5182" t="s">
        <v>5214</v>
      </c>
    </row>
    <row r="5183" spans="1:26" x14ac:dyDescent="0.25">
      <c r="A5183" t="s">
        <v>45</v>
      </c>
      <c r="B5183" t="s">
        <v>38</v>
      </c>
      <c r="C5183" t="s">
        <v>25</v>
      </c>
      <c r="D5183">
        <v>0</v>
      </c>
      <c r="F5183">
        <v>1</v>
      </c>
      <c r="G5183">
        <v>64.349999999999994</v>
      </c>
      <c r="H5183">
        <f t="shared" si="1281"/>
        <v>1</v>
      </c>
      <c r="I5183">
        <f t="shared" si="1282"/>
        <v>0</v>
      </c>
      <c r="J5183">
        <f t="shared" si="1283"/>
        <v>1</v>
      </c>
      <c r="K5183">
        <f t="shared" si="1284"/>
        <v>0</v>
      </c>
      <c r="L5183">
        <f t="shared" si="1285"/>
        <v>0</v>
      </c>
      <c r="M5183">
        <f t="shared" si="1286"/>
        <v>0</v>
      </c>
      <c r="N5183">
        <f t="shared" si="1287"/>
        <v>0</v>
      </c>
      <c r="O5183">
        <f t="shared" si="1288"/>
        <v>1</v>
      </c>
      <c r="P5183">
        <v>68</v>
      </c>
      <c r="Q5183">
        <f t="shared" si="1289"/>
        <v>0</v>
      </c>
      <c r="R5183">
        <f t="shared" si="1290"/>
        <v>0</v>
      </c>
      <c r="S5183">
        <f t="shared" si="1291"/>
        <v>1</v>
      </c>
      <c r="T5183">
        <f t="shared" si="1292"/>
        <v>0</v>
      </c>
      <c r="U5183">
        <v>0</v>
      </c>
      <c r="V5183">
        <f t="shared" si="1293"/>
        <v>2.6699710683387667E-2</v>
      </c>
      <c r="W5183">
        <f t="shared" si="1294"/>
        <v>0.50667453116694061</v>
      </c>
      <c r="X5183">
        <f t="shared" si="1295"/>
        <v>7.1287455057660553E-4</v>
      </c>
      <c r="Y5183">
        <f t="shared" si="1296"/>
        <v>0</v>
      </c>
      <c r="Z5183" t="s">
        <v>5215</v>
      </c>
    </row>
    <row r="5184" spans="1:26" x14ac:dyDescent="0.25">
      <c r="A5184" t="s">
        <v>45</v>
      </c>
      <c r="B5184" t="s">
        <v>38</v>
      </c>
      <c r="C5184" t="s">
        <v>25</v>
      </c>
      <c r="D5184">
        <v>0</v>
      </c>
      <c r="F5184">
        <v>1</v>
      </c>
      <c r="G5184">
        <v>90.8</v>
      </c>
      <c r="H5184">
        <f t="shared" si="1281"/>
        <v>1</v>
      </c>
      <c r="I5184">
        <f t="shared" si="1282"/>
        <v>0</v>
      </c>
      <c r="J5184">
        <f t="shared" si="1283"/>
        <v>1</v>
      </c>
      <c r="K5184">
        <f t="shared" si="1284"/>
        <v>0</v>
      </c>
      <c r="L5184">
        <f t="shared" si="1285"/>
        <v>0</v>
      </c>
      <c r="M5184">
        <f t="shared" si="1286"/>
        <v>0</v>
      </c>
      <c r="N5184">
        <f t="shared" si="1287"/>
        <v>0</v>
      </c>
      <c r="O5184">
        <f t="shared" si="1288"/>
        <v>1</v>
      </c>
      <c r="P5184">
        <v>72</v>
      </c>
      <c r="Q5184">
        <f t="shared" si="1289"/>
        <v>0</v>
      </c>
      <c r="R5184">
        <f t="shared" si="1290"/>
        <v>0</v>
      </c>
      <c r="S5184">
        <f t="shared" si="1291"/>
        <v>1</v>
      </c>
      <c r="T5184">
        <f t="shared" si="1292"/>
        <v>0</v>
      </c>
      <c r="U5184">
        <v>0</v>
      </c>
      <c r="V5184">
        <f t="shared" si="1293"/>
        <v>6.7936726359003635E-2</v>
      </c>
      <c r="W5184">
        <f t="shared" si="1294"/>
        <v>0.51697765220571124</v>
      </c>
      <c r="X5184">
        <f t="shared" si="1295"/>
        <v>4.6153987883781394E-3</v>
      </c>
      <c r="Y5184">
        <f t="shared" si="1296"/>
        <v>0</v>
      </c>
      <c r="Z5184" t="s">
        <v>5216</v>
      </c>
    </row>
    <row r="5185" spans="1:26" x14ac:dyDescent="0.25">
      <c r="A5185" t="s">
        <v>29</v>
      </c>
      <c r="B5185" t="s">
        <v>38</v>
      </c>
      <c r="C5185" t="s">
        <v>23</v>
      </c>
      <c r="D5185">
        <v>0</v>
      </c>
      <c r="F5185">
        <v>1</v>
      </c>
      <c r="G5185">
        <v>24.95</v>
      </c>
      <c r="H5185">
        <f t="shared" si="1281"/>
        <v>1</v>
      </c>
      <c r="I5185">
        <f t="shared" si="1282"/>
        <v>0</v>
      </c>
      <c r="J5185">
        <f t="shared" si="1283"/>
        <v>0</v>
      </c>
      <c r="K5185">
        <f t="shared" si="1284"/>
        <v>0</v>
      </c>
      <c r="L5185">
        <f t="shared" si="1285"/>
        <v>1</v>
      </c>
      <c r="M5185">
        <f t="shared" si="1286"/>
        <v>0</v>
      </c>
      <c r="N5185">
        <f t="shared" si="1287"/>
        <v>1</v>
      </c>
      <c r="O5185">
        <f t="shared" si="1288"/>
        <v>0</v>
      </c>
      <c r="P5185">
        <v>12</v>
      </c>
      <c r="Q5185">
        <f t="shared" si="1289"/>
        <v>0</v>
      </c>
      <c r="R5185">
        <f t="shared" si="1290"/>
        <v>0</v>
      </c>
      <c r="S5185">
        <f t="shared" si="1291"/>
        <v>1</v>
      </c>
      <c r="T5185">
        <f t="shared" si="1292"/>
        <v>0</v>
      </c>
      <c r="U5185">
        <v>0</v>
      </c>
      <c r="V5185">
        <f t="shared" si="1293"/>
        <v>1.5033392629922784E-2</v>
      </c>
      <c r="W5185">
        <f t="shared" si="1294"/>
        <v>0.50375827737595036</v>
      </c>
      <c r="X5185">
        <f t="shared" si="1295"/>
        <v>2.2600289396541666E-4</v>
      </c>
      <c r="Y5185">
        <f t="shared" si="1296"/>
        <v>0</v>
      </c>
      <c r="Z5185" t="s">
        <v>5217</v>
      </c>
    </row>
    <row r="5186" spans="1:26" x14ac:dyDescent="0.25">
      <c r="A5186" t="s">
        <v>26</v>
      </c>
      <c r="B5186" t="s">
        <v>30</v>
      </c>
      <c r="C5186" t="s">
        <v>35</v>
      </c>
      <c r="D5186">
        <v>1</v>
      </c>
      <c r="F5186">
        <v>1</v>
      </c>
      <c r="G5186">
        <v>79.599999999999994</v>
      </c>
      <c r="H5186">
        <f t="shared" si="1281"/>
        <v>0</v>
      </c>
      <c r="I5186">
        <f t="shared" si="1282"/>
        <v>1</v>
      </c>
      <c r="J5186">
        <f t="shared" si="1283"/>
        <v>0</v>
      </c>
      <c r="K5186">
        <f t="shared" si="1284"/>
        <v>1</v>
      </c>
      <c r="L5186">
        <f t="shared" si="1285"/>
        <v>0</v>
      </c>
      <c r="M5186">
        <f t="shared" si="1286"/>
        <v>1</v>
      </c>
      <c r="N5186">
        <f t="shared" si="1287"/>
        <v>0</v>
      </c>
      <c r="O5186">
        <f t="shared" si="1288"/>
        <v>0</v>
      </c>
      <c r="P5186">
        <v>34</v>
      </c>
      <c r="Q5186">
        <f t="shared" si="1289"/>
        <v>0</v>
      </c>
      <c r="R5186">
        <f t="shared" si="1290"/>
        <v>1</v>
      </c>
      <c r="S5186">
        <f t="shared" si="1291"/>
        <v>0</v>
      </c>
      <c r="T5186">
        <f t="shared" si="1292"/>
        <v>0</v>
      </c>
      <c r="U5186">
        <v>1</v>
      </c>
      <c r="V5186">
        <f t="shared" si="1293"/>
        <v>0.38672737957801706</v>
      </c>
      <c r="W5186">
        <f t="shared" si="1294"/>
        <v>0.59549463494165422</v>
      </c>
      <c r="X5186">
        <f t="shared" si="1295"/>
        <v>0.37610330695924554</v>
      </c>
      <c r="Y5186">
        <f t="shared" si="1296"/>
        <v>1</v>
      </c>
      <c r="Z5186" t="s">
        <v>5218</v>
      </c>
    </row>
    <row r="5187" spans="1:26" x14ac:dyDescent="0.25">
      <c r="A5187" t="s">
        <v>45</v>
      </c>
      <c r="B5187" t="s">
        <v>33</v>
      </c>
      <c r="C5187" t="s">
        <v>35</v>
      </c>
      <c r="D5187">
        <v>0</v>
      </c>
      <c r="F5187">
        <v>1</v>
      </c>
      <c r="G5187">
        <v>84.7</v>
      </c>
      <c r="H5187">
        <f t="shared" ref="H5187:H5250" si="1297">IF(D5187:D12229=0,1,0)</f>
        <v>1</v>
      </c>
      <c r="I5187">
        <f t="shared" ref="I5187:I5250" si="1298">IF(D5187:D12229=1,1,0)</f>
        <v>0</v>
      </c>
      <c r="J5187">
        <f t="shared" ref="J5187:J5250" si="1299">IF(C5187:C12229="DSL",1,0)</f>
        <v>0</v>
      </c>
      <c r="K5187">
        <f t="shared" ref="K5187:K5250" si="1300">IF(C5187:C12229="Fiber optic",1,0)</f>
        <v>1</v>
      </c>
      <c r="L5187">
        <f t="shared" ref="L5187:L5250" si="1301">IF(C5187:C12229="No",1,0)</f>
        <v>0</v>
      </c>
      <c r="M5187">
        <f t="shared" ref="M5187:M5250" si="1302">IF(A5187:A12229="Month-to-month",1,0)</f>
        <v>0</v>
      </c>
      <c r="N5187">
        <f t="shared" ref="N5187:N5250" si="1303">IF(A5187:A12229="ONE YEAR",1,0)</f>
        <v>0</v>
      </c>
      <c r="O5187">
        <f t="shared" ref="O5187:O5250" si="1304">IF(A5187:A12229="two year",1,0)</f>
        <v>1</v>
      </c>
      <c r="P5187">
        <v>68</v>
      </c>
      <c r="Q5187">
        <f t="shared" ref="Q5187:Q5250" si="1305">IF(B5187:B12229="Electronic check",1,0)</f>
        <v>0</v>
      </c>
      <c r="R5187">
        <f t="shared" ref="R5187:R5250" si="1306">IF(B5187:B12229="Mailed check",1,0)</f>
        <v>0</v>
      </c>
      <c r="S5187">
        <f t="shared" ref="S5187:S5250" si="1307">IF(B5187:B12229="Credit card (automatic)",1,0)</f>
        <v>0</v>
      </c>
      <c r="T5187">
        <f t="shared" ref="T5187:T5250" si="1308">IF(B5187:B12229="Bank transfer (automatic)",1,0)</f>
        <v>1</v>
      </c>
      <c r="U5187">
        <v>0</v>
      </c>
      <c r="V5187">
        <f t="shared" si="1293"/>
        <v>5.8426488339296367E-2</v>
      </c>
      <c r="W5187">
        <f t="shared" si="1294"/>
        <v>0.51460246833928114</v>
      </c>
      <c r="X5187">
        <f t="shared" si="1295"/>
        <v>3.4136545396619344E-3</v>
      </c>
      <c r="Y5187">
        <f t="shared" si="1296"/>
        <v>0</v>
      </c>
      <c r="Z5187" t="s">
        <v>5219</v>
      </c>
    </row>
    <row r="5188" spans="1:26" x14ac:dyDescent="0.25">
      <c r="A5188" t="s">
        <v>29</v>
      </c>
      <c r="B5188" t="s">
        <v>38</v>
      </c>
      <c r="C5188" t="s">
        <v>25</v>
      </c>
      <c r="D5188">
        <v>0</v>
      </c>
      <c r="F5188">
        <v>1</v>
      </c>
      <c r="G5188">
        <v>70.8</v>
      </c>
      <c r="H5188">
        <f t="shared" si="1297"/>
        <v>1</v>
      </c>
      <c r="I5188">
        <f t="shared" si="1298"/>
        <v>0</v>
      </c>
      <c r="J5188">
        <f t="shared" si="1299"/>
        <v>1</v>
      </c>
      <c r="K5188">
        <f t="shared" si="1300"/>
        <v>0</v>
      </c>
      <c r="L5188">
        <f t="shared" si="1301"/>
        <v>0</v>
      </c>
      <c r="M5188">
        <f t="shared" si="1302"/>
        <v>0</v>
      </c>
      <c r="N5188">
        <f t="shared" si="1303"/>
        <v>1</v>
      </c>
      <c r="O5188">
        <f t="shared" si="1304"/>
        <v>0</v>
      </c>
      <c r="P5188">
        <v>50</v>
      </c>
      <c r="Q5188">
        <f t="shared" si="1305"/>
        <v>0</v>
      </c>
      <c r="R5188">
        <f t="shared" si="1306"/>
        <v>0</v>
      </c>
      <c r="S5188">
        <f t="shared" si="1307"/>
        <v>1</v>
      </c>
      <c r="T5188">
        <f t="shared" si="1308"/>
        <v>0</v>
      </c>
      <c r="U5188">
        <v>0</v>
      </c>
      <c r="V5188">
        <f t="shared" ref="V5188:V5251" si="1309">G5188*$G$2+H5189*$H$2+K5189*$K$2+M5188*$M$2+O5188*$O$2+Q5188*$Q$2+L5188*$L$2</f>
        <v>0.11038112324512707</v>
      </c>
      <c r="W5188">
        <f t="shared" ref="W5188:W5251" si="1310">1/ (1+EXP(-V5188))</f>
        <v>0.5275672965159296</v>
      </c>
      <c r="X5188">
        <f t="shared" ref="X5188:X5251" si="1311">(U5188-V5188)^2</f>
        <v>1.2183992368855931E-2</v>
      </c>
      <c r="Y5188">
        <f t="shared" ref="Y5188:Y5251" si="1312">IF(W5188&gt;=0.58,1,0)</f>
        <v>0</v>
      </c>
      <c r="Z5188" t="s">
        <v>5220</v>
      </c>
    </row>
    <row r="5189" spans="1:26" x14ac:dyDescent="0.25">
      <c r="A5189" t="s">
        <v>26</v>
      </c>
      <c r="B5189" t="s">
        <v>27</v>
      </c>
      <c r="C5189" t="s">
        <v>25</v>
      </c>
      <c r="D5189">
        <v>1</v>
      </c>
      <c r="F5189">
        <v>1</v>
      </c>
      <c r="G5189">
        <v>36.450000000000003</v>
      </c>
      <c r="H5189">
        <f t="shared" si="1297"/>
        <v>0</v>
      </c>
      <c r="I5189">
        <f t="shared" si="1298"/>
        <v>1</v>
      </c>
      <c r="J5189">
        <f t="shared" si="1299"/>
        <v>1</v>
      </c>
      <c r="K5189">
        <f t="shared" si="1300"/>
        <v>0</v>
      </c>
      <c r="L5189">
        <f t="shared" si="1301"/>
        <v>0</v>
      </c>
      <c r="M5189">
        <f t="shared" si="1302"/>
        <v>1</v>
      </c>
      <c r="N5189">
        <f t="shared" si="1303"/>
        <v>0</v>
      </c>
      <c r="O5189">
        <f t="shared" si="1304"/>
        <v>0</v>
      </c>
      <c r="P5189">
        <v>1</v>
      </c>
      <c r="Q5189">
        <f t="shared" si="1305"/>
        <v>1</v>
      </c>
      <c r="R5189">
        <f t="shared" si="1306"/>
        <v>0</v>
      </c>
      <c r="S5189">
        <f t="shared" si="1307"/>
        <v>0</v>
      </c>
      <c r="T5189">
        <f t="shared" si="1308"/>
        <v>0</v>
      </c>
      <c r="U5189">
        <v>1</v>
      </c>
      <c r="V5189">
        <f t="shared" si="1309"/>
        <v>0.46991393134603998</v>
      </c>
      <c r="W5189">
        <f t="shared" si="1310"/>
        <v>0.61536338489278186</v>
      </c>
      <c r="X5189">
        <f t="shared" si="1311"/>
        <v>0.28099124018101079</v>
      </c>
      <c r="Y5189">
        <f t="shared" si="1312"/>
        <v>1</v>
      </c>
      <c r="Z5189" t="s">
        <v>5221</v>
      </c>
    </row>
    <row r="5190" spans="1:26" x14ac:dyDescent="0.25">
      <c r="A5190" t="s">
        <v>26</v>
      </c>
      <c r="B5190" t="s">
        <v>27</v>
      </c>
      <c r="C5190" t="s">
        <v>35</v>
      </c>
      <c r="D5190">
        <v>1</v>
      </c>
      <c r="F5190">
        <v>1</v>
      </c>
      <c r="G5190">
        <v>104.4</v>
      </c>
      <c r="H5190">
        <f t="shared" si="1297"/>
        <v>0</v>
      </c>
      <c r="I5190">
        <f t="shared" si="1298"/>
        <v>1</v>
      </c>
      <c r="J5190">
        <f t="shared" si="1299"/>
        <v>0</v>
      </c>
      <c r="K5190">
        <f t="shared" si="1300"/>
        <v>1</v>
      </c>
      <c r="L5190">
        <f t="shared" si="1301"/>
        <v>0</v>
      </c>
      <c r="M5190">
        <f t="shared" si="1302"/>
        <v>1</v>
      </c>
      <c r="N5190">
        <f t="shared" si="1303"/>
        <v>0</v>
      </c>
      <c r="O5190">
        <f t="shared" si="1304"/>
        <v>0</v>
      </c>
      <c r="P5190">
        <v>41</v>
      </c>
      <c r="Q5190">
        <f t="shared" si="1305"/>
        <v>1</v>
      </c>
      <c r="R5190">
        <f t="shared" si="1306"/>
        <v>0</v>
      </c>
      <c r="S5190">
        <f t="shared" si="1307"/>
        <v>0</v>
      </c>
      <c r="T5190">
        <f t="shared" si="1308"/>
        <v>0</v>
      </c>
      <c r="U5190">
        <v>0</v>
      </c>
      <c r="V5190">
        <f t="shared" si="1309"/>
        <v>0.5758517466639268</v>
      </c>
      <c r="W5190">
        <f t="shared" si="1310"/>
        <v>0.64011233577484528</v>
      </c>
      <c r="X5190">
        <f t="shared" si="1311"/>
        <v>0.33160523413589532</v>
      </c>
      <c r="Y5190">
        <f t="shared" si="1312"/>
        <v>1</v>
      </c>
      <c r="Z5190" t="s">
        <v>5222</v>
      </c>
    </row>
    <row r="5191" spans="1:26" x14ac:dyDescent="0.25">
      <c r="A5191" t="s">
        <v>26</v>
      </c>
      <c r="B5191" t="s">
        <v>27</v>
      </c>
      <c r="C5191" t="s">
        <v>35</v>
      </c>
      <c r="D5191">
        <v>1</v>
      </c>
      <c r="F5191">
        <v>1</v>
      </c>
      <c r="G5191">
        <v>101.5</v>
      </c>
      <c r="H5191">
        <f t="shared" si="1297"/>
        <v>0</v>
      </c>
      <c r="I5191">
        <f t="shared" si="1298"/>
        <v>1</v>
      </c>
      <c r="J5191">
        <f t="shared" si="1299"/>
        <v>0</v>
      </c>
      <c r="K5191">
        <f t="shared" si="1300"/>
        <v>1</v>
      </c>
      <c r="L5191">
        <f t="shared" si="1301"/>
        <v>0</v>
      </c>
      <c r="M5191">
        <f t="shared" si="1302"/>
        <v>1</v>
      </c>
      <c r="N5191">
        <f t="shared" si="1303"/>
        <v>0</v>
      </c>
      <c r="O5191">
        <f t="shared" si="1304"/>
        <v>0</v>
      </c>
      <c r="P5191">
        <v>30</v>
      </c>
      <c r="Q5191">
        <f t="shared" si="1305"/>
        <v>1</v>
      </c>
      <c r="R5191">
        <f t="shared" si="1306"/>
        <v>0</v>
      </c>
      <c r="S5191">
        <f t="shared" si="1307"/>
        <v>0</v>
      </c>
      <c r="T5191">
        <f t="shared" si="1308"/>
        <v>0</v>
      </c>
      <c r="U5191">
        <v>0</v>
      </c>
      <c r="V5191">
        <f t="shared" si="1309"/>
        <v>0.55277586760097486</v>
      </c>
      <c r="W5191">
        <f t="shared" si="1310"/>
        <v>0.63477937338978829</v>
      </c>
      <c r="X5191">
        <f t="shared" si="1311"/>
        <v>0.30556115980201048</v>
      </c>
      <c r="Y5191">
        <f t="shared" si="1312"/>
        <v>1</v>
      </c>
      <c r="Z5191" t="s">
        <v>5223</v>
      </c>
    </row>
    <row r="5192" spans="1:26" x14ac:dyDescent="0.25">
      <c r="A5192" t="s">
        <v>26</v>
      </c>
      <c r="B5192" t="s">
        <v>27</v>
      </c>
      <c r="C5192" t="s">
        <v>25</v>
      </c>
      <c r="D5192">
        <v>0</v>
      </c>
      <c r="F5192">
        <v>1</v>
      </c>
      <c r="G5192">
        <v>54.3</v>
      </c>
      <c r="H5192">
        <f t="shared" si="1297"/>
        <v>1</v>
      </c>
      <c r="I5192">
        <f t="shared" si="1298"/>
        <v>0</v>
      </c>
      <c r="J5192">
        <f t="shared" si="1299"/>
        <v>1</v>
      </c>
      <c r="K5192">
        <f t="shared" si="1300"/>
        <v>0</v>
      </c>
      <c r="L5192">
        <f t="shared" si="1301"/>
        <v>0</v>
      </c>
      <c r="M5192">
        <f t="shared" si="1302"/>
        <v>1</v>
      </c>
      <c r="N5192">
        <f t="shared" si="1303"/>
        <v>0</v>
      </c>
      <c r="O5192">
        <f t="shared" si="1304"/>
        <v>0</v>
      </c>
      <c r="P5192">
        <v>1</v>
      </c>
      <c r="Q5192">
        <f t="shared" si="1305"/>
        <v>1</v>
      </c>
      <c r="R5192">
        <f t="shared" si="1306"/>
        <v>0</v>
      </c>
      <c r="S5192">
        <f t="shared" si="1307"/>
        <v>0</v>
      </c>
      <c r="T5192">
        <f t="shared" si="1308"/>
        <v>0</v>
      </c>
      <c r="U5192">
        <v>0</v>
      </c>
      <c r="V5192">
        <f t="shared" si="1309"/>
        <v>0.49774307046928179</v>
      </c>
      <c r="W5192">
        <f t="shared" si="1310"/>
        <v>0.6219287979792818</v>
      </c>
      <c r="X5192">
        <f t="shared" si="1311"/>
        <v>0.24774816420018841</v>
      </c>
      <c r="Y5192">
        <f t="shared" si="1312"/>
        <v>1</v>
      </c>
      <c r="Z5192" t="s">
        <v>5224</v>
      </c>
    </row>
    <row r="5193" spans="1:26" x14ac:dyDescent="0.25">
      <c r="A5193" t="s">
        <v>26</v>
      </c>
      <c r="B5193" t="s">
        <v>27</v>
      </c>
      <c r="C5193" t="s">
        <v>35</v>
      </c>
      <c r="D5193">
        <v>1</v>
      </c>
      <c r="F5193">
        <v>1</v>
      </c>
      <c r="G5193">
        <v>103.95</v>
      </c>
      <c r="H5193">
        <f t="shared" si="1297"/>
        <v>0</v>
      </c>
      <c r="I5193">
        <f t="shared" si="1298"/>
        <v>1</v>
      </c>
      <c r="J5193">
        <f t="shared" si="1299"/>
        <v>0</v>
      </c>
      <c r="K5193">
        <f t="shared" si="1300"/>
        <v>1</v>
      </c>
      <c r="L5193">
        <f t="shared" si="1301"/>
        <v>0</v>
      </c>
      <c r="M5193">
        <f t="shared" si="1302"/>
        <v>1</v>
      </c>
      <c r="N5193">
        <f t="shared" si="1303"/>
        <v>0</v>
      </c>
      <c r="O5193">
        <f t="shared" si="1304"/>
        <v>0</v>
      </c>
      <c r="P5193">
        <v>29</v>
      </c>
      <c r="Q5193">
        <f t="shared" si="1305"/>
        <v>1</v>
      </c>
      <c r="R5193">
        <f t="shared" si="1306"/>
        <v>0</v>
      </c>
      <c r="S5193">
        <f t="shared" si="1307"/>
        <v>0</v>
      </c>
      <c r="T5193">
        <f t="shared" si="1308"/>
        <v>0</v>
      </c>
      <c r="U5193">
        <v>0</v>
      </c>
      <c r="V5193">
        <f t="shared" si="1309"/>
        <v>0.55659555336298849</v>
      </c>
      <c r="W5193">
        <f t="shared" si="1310"/>
        <v>0.63566445167936114</v>
      </c>
      <c r="X5193">
        <f t="shared" si="1311"/>
        <v>0.30979861002345138</v>
      </c>
      <c r="Y5193">
        <f t="shared" si="1312"/>
        <v>1</v>
      </c>
      <c r="Z5193" t="s">
        <v>5225</v>
      </c>
    </row>
    <row r="5194" spans="1:26" x14ac:dyDescent="0.25">
      <c r="A5194" t="s">
        <v>45</v>
      </c>
      <c r="B5194" t="s">
        <v>38</v>
      </c>
      <c r="C5194" t="s">
        <v>25</v>
      </c>
      <c r="D5194">
        <v>0</v>
      </c>
      <c r="F5194">
        <v>1</v>
      </c>
      <c r="G5194">
        <v>91.1</v>
      </c>
      <c r="H5194">
        <f t="shared" si="1297"/>
        <v>1</v>
      </c>
      <c r="I5194">
        <f t="shared" si="1298"/>
        <v>0</v>
      </c>
      <c r="J5194">
        <f t="shared" si="1299"/>
        <v>1</v>
      </c>
      <c r="K5194">
        <f t="shared" si="1300"/>
        <v>0</v>
      </c>
      <c r="L5194">
        <f t="shared" si="1301"/>
        <v>0</v>
      </c>
      <c r="M5194">
        <f t="shared" si="1302"/>
        <v>0</v>
      </c>
      <c r="N5194">
        <f t="shared" si="1303"/>
        <v>0</v>
      </c>
      <c r="O5194">
        <f t="shared" si="1304"/>
        <v>1</v>
      </c>
      <c r="P5194">
        <v>23</v>
      </c>
      <c r="Q5194">
        <f t="shared" si="1305"/>
        <v>0</v>
      </c>
      <c r="R5194">
        <f t="shared" si="1306"/>
        <v>0</v>
      </c>
      <c r="S5194">
        <f t="shared" si="1307"/>
        <v>1</v>
      </c>
      <c r="T5194">
        <f t="shared" si="1308"/>
        <v>0</v>
      </c>
      <c r="U5194">
        <v>0</v>
      </c>
      <c r="V5194">
        <f t="shared" si="1309"/>
        <v>6.8404442982923669E-2</v>
      </c>
      <c r="W5194">
        <f t="shared" si="1310"/>
        <v>0.51709444561718199</v>
      </c>
      <c r="X5194">
        <f t="shared" si="1311"/>
        <v>4.6791678198040551E-3</v>
      </c>
      <c r="Y5194">
        <f t="shared" si="1312"/>
        <v>0</v>
      </c>
      <c r="Z5194" t="s">
        <v>5226</v>
      </c>
    </row>
    <row r="5195" spans="1:26" x14ac:dyDescent="0.25">
      <c r="A5195" t="s">
        <v>45</v>
      </c>
      <c r="B5195" t="s">
        <v>30</v>
      </c>
      <c r="C5195" t="s">
        <v>23</v>
      </c>
      <c r="D5195">
        <v>0</v>
      </c>
      <c r="F5195">
        <v>1</v>
      </c>
      <c r="G5195">
        <v>19.95</v>
      </c>
      <c r="H5195">
        <f t="shared" si="1297"/>
        <v>1</v>
      </c>
      <c r="I5195">
        <f t="shared" si="1298"/>
        <v>0</v>
      </c>
      <c r="J5195">
        <f t="shared" si="1299"/>
        <v>0</v>
      </c>
      <c r="K5195">
        <f t="shared" si="1300"/>
        <v>0</v>
      </c>
      <c r="L5195">
        <f t="shared" si="1301"/>
        <v>1</v>
      </c>
      <c r="M5195">
        <f t="shared" si="1302"/>
        <v>0</v>
      </c>
      <c r="N5195">
        <f t="shared" si="1303"/>
        <v>0</v>
      </c>
      <c r="O5195">
        <f t="shared" si="1304"/>
        <v>1</v>
      </c>
      <c r="P5195">
        <v>60</v>
      </c>
      <c r="Q5195">
        <f t="shared" si="1305"/>
        <v>0</v>
      </c>
      <c r="R5195">
        <f t="shared" si="1306"/>
        <v>1</v>
      </c>
      <c r="S5195">
        <f t="shared" si="1307"/>
        <v>0</v>
      </c>
      <c r="T5195">
        <f t="shared" si="1308"/>
        <v>0</v>
      </c>
      <c r="U5195">
        <v>0</v>
      </c>
      <c r="V5195">
        <f t="shared" si="1309"/>
        <v>-7.1250558843625494E-2</v>
      </c>
      <c r="W5195">
        <f t="shared" si="1310"/>
        <v>0.48219489216522793</v>
      </c>
      <c r="X5195">
        <f t="shared" si="1311"/>
        <v>5.0766421355289389E-3</v>
      </c>
      <c r="Y5195">
        <f t="shared" si="1312"/>
        <v>0</v>
      </c>
      <c r="Z5195" t="s">
        <v>5227</v>
      </c>
    </row>
    <row r="5196" spans="1:26" x14ac:dyDescent="0.25">
      <c r="A5196" t="s">
        <v>45</v>
      </c>
      <c r="B5196" t="s">
        <v>38</v>
      </c>
      <c r="C5196" t="s">
        <v>23</v>
      </c>
      <c r="D5196">
        <v>0</v>
      </c>
      <c r="F5196">
        <v>1</v>
      </c>
      <c r="G5196">
        <v>26.45</v>
      </c>
      <c r="H5196">
        <f t="shared" si="1297"/>
        <v>1</v>
      </c>
      <c r="I5196">
        <f t="shared" si="1298"/>
        <v>0</v>
      </c>
      <c r="J5196">
        <f t="shared" si="1299"/>
        <v>0</v>
      </c>
      <c r="K5196">
        <f t="shared" si="1300"/>
        <v>0</v>
      </c>
      <c r="L5196">
        <f t="shared" si="1301"/>
        <v>1</v>
      </c>
      <c r="M5196">
        <f t="shared" si="1302"/>
        <v>0</v>
      </c>
      <c r="N5196">
        <f t="shared" si="1303"/>
        <v>0</v>
      </c>
      <c r="O5196">
        <f t="shared" si="1304"/>
        <v>1</v>
      </c>
      <c r="P5196">
        <v>72</v>
      </c>
      <c r="Q5196">
        <f t="shared" si="1305"/>
        <v>0</v>
      </c>
      <c r="R5196">
        <f t="shared" si="1306"/>
        <v>0</v>
      </c>
      <c r="S5196">
        <f t="shared" si="1307"/>
        <v>1</v>
      </c>
      <c r="T5196">
        <f t="shared" si="1308"/>
        <v>0</v>
      </c>
      <c r="U5196">
        <v>0</v>
      </c>
      <c r="V5196">
        <f t="shared" si="1309"/>
        <v>-5.6253529397935806E-2</v>
      </c>
      <c r="W5196">
        <f t="shared" si="1310"/>
        <v>0.48594032506106355</v>
      </c>
      <c r="X5196">
        <f t="shared" si="1311"/>
        <v>3.1644595697244279E-3</v>
      </c>
      <c r="Y5196">
        <f t="shared" si="1312"/>
        <v>0</v>
      </c>
      <c r="Z5196" t="s">
        <v>5228</v>
      </c>
    </row>
    <row r="5197" spans="1:26" x14ac:dyDescent="0.25">
      <c r="A5197" t="s">
        <v>26</v>
      </c>
      <c r="B5197" t="s">
        <v>27</v>
      </c>
      <c r="C5197" t="s">
        <v>35</v>
      </c>
      <c r="D5197">
        <v>0</v>
      </c>
      <c r="F5197">
        <v>1</v>
      </c>
      <c r="G5197">
        <v>89.4</v>
      </c>
      <c r="H5197">
        <f t="shared" si="1297"/>
        <v>1</v>
      </c>
      <c r="I5197">
        <f t="shared" si="1298"/>
        <v>0</v>
      </c>
      <c r="J5197">
        <f t="shared" si="1299"/>
        <v>0</v>
      </c>
      <c r="K5197">
        <f t="shared" si="1300"/>
        <v>1</v>
      </c>
      <c r="L5197">
        <f t="shared" si="1301"/>
        <v>0</v>
      </c>
      <c r="M5197">
        <f t="shared" si="1302"/>
        <v>1</v>
      </c>
      <c r="N5197">
        <f t="shared" si="1303"/>
        <v>0</v>
      </c>
      <c r="O5197">
        <f t="shared" si="1304"/>
        <v>0</v>
      </c>
      <c r="P5197">
        <v>22</v>
      </c>
      <c r="Q5197">
        <f t="shared" si="1305"/>
        <v>1</v>
      </c>
      <c r="R5197">
        <f t="shared" si="1306"/>
        <v>0</v>
      </c>
      <c r="S5197">
        <f t="shared" si="1307"/>
        <v>0</v>
      </c>
      <c r="T5197">
        <f t="shared" si="1308"/>
        <v>0</v>
      </c>
      <c r="U5197">
        <v>1</v>
      </c>
      <c r="V5197">
        <f t="shared" si="1309"/>
        <v>0.533911297102867</v>
      </c>
      <c r="W5197">
        <f t="shared" si="1310"/>
        <v>0.6303948969866644</v>
      </c>
      <c r="X5197">
        <f t="shared" si="1311"/>
        <v>0.21723867896833191</v>
      </c>
      <c r="Y5197">
        <f t="shared" si="1312"/>
        <v>1</v>
      </c>
      <c r="Z5197" t="s">
        <v>5229</v>
      </c>
    </row>
    <row r="5198" spans="1:26" x14ac:dyDescent="0.25">
      <c r="A5198" t="s">
        <v>45</v>
      </c>
      <c r="B5198" t="s">
        <v>33</v>
      </c>
      <c r="C5198" t="s">
        <v>25</v>
      </c>
      <c r="D5198">
        <v>0</v>
      </c>
      <c r="F5198">
        <v>1</v>
      </c>
      <c r="G5198">
        <v>75.099999999999994</v>
      </c>
      <c r="H5198">
        <f t="shared" si="1297"/>
        <v>1</v>
      </c>
      <c r="I5198">
        <f t="shared" si="1298"/>
        <v>0</v>
      </c>
      <c r="J5198">
        <f t="shared" si="1299"/>
        <v>1</v>
      </c>
      <c r="K5198">
        <f t="shared" si="1300"/>
        <v>0</v>
      </c>
      <c r="L5198">
        <f t="shared" si="1301"/>
        <v>0</v>
      </c>
      <c r="M5198">
        <f t="shared" si="1302"/>
        <v>0</v>
      </c>
      <c r="N5198">
        <f t="shared" si="1303"/>
        <v>0</v>
      </c>
      <c r="O5198">
        <f t="shared" si="1304"/>
        <v>1</v>
      </c>
      <c r="P5198">
        <v>72</v>
      </c>
      <c r="Q5198">
        <f t="shared" si="1305"/>
        <v>0</v>
      </c>
      <c r="R5198">
        <f t="shared" si="1306"/>
        <v>0</v>
      </c>
      <c r="S5198">
        <f t="shared" si="1307"/>
        <v>0</v>
      </c>
      <c r="T5198">
        <f t="shared" si="1308"/>
        <v>1</v>
      </c>
      <c r="U5198">
        <v>0</v>
      </c>
      <c r="V5198">
        <f t="shared" si="1309"/>
        <v>6.2014174738913699E-2</v>
      </c>
      <c r="W5198">
        <f t="shared" si="1310"/>
        <v>0.51549857702185164</v>
      </c>
      <c r="X5198">
        <f t="shared" si="1311"/>
        <v>3.8457578685485222E-3</v>
      </c>
      <c r="Y5198">
        <f t="shared" si="1312"/>
        <v>0</v>
      </c>
      <c r="Z5198" t="s">
        <v>5230</v>
      </c>
    </row>
    <row r="5199" spans="1:26" x14ac:dyDescent="0.25">
      <c r="A5199" t="s">
        <v>29</v>
      </c>
      <c r="B5199" t="s">
        <v>33</v>
      </c>
      <c r="C5199" t="s">
        <v>35</v>
      </c>
      <c r="D5199">
        <v>1</v>
      </c>
      <c r="F5199">
        <v>1</v>
      </c>
      <c r="G5199">
        <v>108.1</v>
      </c>
      <c r="H5199">
        <f t="shared" si="1297"/>
        <v>0</v>
      </c>
      <c r="I5199">
        <f t="shared" si="1298"/>
        <v>1</v>
      </c>
      <c r="J5199">
        <f t="shared" si="1299"/>
        <v>0</v>
      </c>
      <c r="K5199">
        <f t="shared" si="1300"/>
        <v>1</v>
      </c>
      <c r="L5199">
        <f t="shared" si="1301"/>
        <v>0</v>
      </c>
      <c r="M5199">
        <f t="shared" si="1302"/>
        <v>0</v>
      </c>
      <c r="N5199">
        <f t="shared" si="1303"/>
        <v>1</v>
      </c>
      <c r="O5199">
        <f t="shared" si="1304"/>
        <v>0</v>
      </c>
      <c r="P5199">
        <v>66</v>
      </c>
      <c r="Q5199">
        <f t="shared" si="1305"/>
        <v>0</v>
      </c>
      <c r="R5199">
        <f t="shared" si="1306"/>
        <v>0</v>
      </c>
      <c r="S5199">
        <f t="shared" si="1307"/>
        <v>0</v>
      </c>
      <c r="T5199">
        <f t="shared" si="1308"/>
        <v>1</v>
      </c>
      <c r="U5199">
        <v>0</v>
      </c>
      <c r="V5199">
        <f t="shared" si="1309"/>
        <v>0.15970561030897057</v>
      </c>
      <c r="W5199">
        <f t="shared" si="1310"/>
        <v>0.53984175529509859</v>
      </c>
      <c r="X5199">
        <f t="shared" si="1311"/>
        <v>2.5505881964160766E-2</v>
      </c>
      <c r="Y5199">
        <f t="shared" si="1312"/>
        <v>0</v>
      </c>
      <c r="Z5199" t="s">
        <v>5231</v>
      </c>
    </row>
    <row r="5200" spans="1:26" x14ac:dyDescent="0.25">
      <c r="A5200" t="s">
        <v>45</v>
      </c>
      <c r="B5200" t="s">
        <v>27</v>
      </c>
      <c r="C5200" t="s">
        <v>35</v>
      </c>
      <c r="D5200">
        <v>0</v>
      </c>
      <c r="F5200">
        <v>1</v>
      </c>
      <c r="G5200">
        <v>110.15</v>
      </c>
      <c r="H5200">
        <f t="shared" si="1297"/>
        <v>1</v>
      </c>
      <c r="I5200">
        <f t="shared" si="1298"/>
        <v>0</v>
      </c>
      <c r="J5200">
        <f t="shared" si="1299"/>
        <v>0</v>
      </c>
      <c r="K5200">
        <f t="shared" si="1300"/>
        <v>1</v>
      </c>
      <c r="L5200">
        <f t="shared" si="1301"/>
        <v>0</v>
      </c>
      <c r="M5200">
        <f t="shared" si="1302"/>
        <v>0</v>
      </c>
      <c r="N5200">
        <f t="shared" si="1303"/>
        <v>0</v>
      </c>
      <c r="O5200">
        <f t="shared" si="1304"/>
        <v>1</v>
      </c>
      <c r="P5200">
        <v>72</v>
      </c>
      <c r="Q5200">
        <f t="shared" si="1305"/>
        <v>1</v>
      </c>
      <c r="R5200">
        <f t="shared" si="1306"/>
        <v>0</v>
      </c>
      <c r="S5200">
        <f t="shared" si="1307"/>
        <v>0</v>
      </c>
      <c r="T5200">
        <f t="shared" si="1308"/>
        <v>0</v>
      </c>
      <c r="U5200">
        <v>0</v>
      </c>
      <c r="V5200">
        <f t="shared" si="1309"/>
        <v>0.25342741070445518</v>
      </c>
      <c r="W5200">
        <f t="shared" si="1310"/>
        <v>0.56301992291310532</v>
      </c>
      <c r="X5200">
        <f t="shared" si="1311"/>
        <v>6.4225452496364605E-2</v>
      </c>
      <c r="Y5200">
        <f t="shared" si="1312"/>
        <v>0</v>
      </c>
      <c r="Z5200" t="s">
        <v>5232</v>
      </c>
    </row>
    <row r="5201" spans="1:26" x14ac:dyDescent="0.25">
      <c r="A5201" t="s">
        <v>26</v>
      </c>
      <c r="B5201" t="s">
        <v>27</v>
      </c>
      <c r="C5201" t="s">
        <v>35</v>
      </c>
      <c r="D5201">
        <v>1</v>
      </c>
      <c r="F5201">
        <v>1</v>
      </c>
      <c r="G5201">
        <v>80.349999999999994</v>
      </c>
      <c r="H5201">
        <f t="shared" si="1297"/>
        <v>0</v>
      </c>
      <c r="I5201">
        <f t="shared" si="1298"/>
        <v>1</v>
      </c>
      <c r="J5201">
        <f t="shared" si="1299"/>
        <v>0</v>
      </c>
      <c r="K5201">
        <f t="shared" si="1300"/>
        <v>1</v>
      </c>
      <c r="L5201">
        <f t="shared" si="1301"/>
        <v>0</v>
      </c>
      <c r="M5201">
        <f t="shared" si="1302"/>
        <v>1</v>
      </c>
      <c r="N5201">
        <f t="shared" si="1303"/>
        <v>0</v>
      </c>
      <c r="O5201">
        <f t="shared" si="1304"/>
        <v>0</v>
      </c>
      <c r="P5201">
        <v>47</v>
      </c>
      <c r="Q5201">
        <f t="shared" si="1305"/>
        <v>1</v>
      </c>
      <c r="R5201">
        <f t="shared" si="1306"/>
        <v>0</v>
      </c>
      <c r="S5201">
        <f t="shared" si="1307"/>
        <v>0</v>
      </c>
      <c r="T5201">
        <f t="shared" si="1308"/>
        <v>0</v>
      </c>
      <c r="U5201">
        <v>1</v>
      </c>
      <c r="V5201">
        <f t="shared" si="1309"/>
        <v>0.52466501487536843</v>
      </c>
      <c r="W5201">
        <f t="shared" si="1310"/>
        <v>0.62823795419700046</v>
      </c>
      <c r="X5201">
        <f t="shared" si="1311"/>
        <v>0.22594334808343372</v>
      </c>
      <c r="Y5201">
        <f t="shared" si="1312"/>
        <v>1</v>
      </c>
      <c r="Z5201" t="s">
        <v>5233</v>
      </c>
    </row>
    <row r="5202" spans="1:26" x14ac:dyDescent="0.25">
      <c r="A5202" t="s">
        <v>29</v>
      </c>
      <c r="B5202" t="s">
        <v>27</v>
      </c>
      <c r="C5202" t="s">
        <v>35</v>
      </c>
      <c r="D5202">
        <v>0</v>
      </c>
      <c r="F5202">
        <v>1</v>
      </c>
      <c r="G5202">
        <v>111.5</v>
      </c>
      <c r="H5202">
        <f t="shared" si="1297"/>
        <v>1</v>
      </c>
      <c r="I5202">
        <f t="shared" si="1298"/>
        <v>0</v>
      </c>
      <c r="J5202">
        <f t="shared" si="1299"/>
        <v>0</v>
      </c>
      <c r="K5202">
        <f t="shared" si="1300"/>
        <v>1</v>
      </c>
      <c r="L5202">
        <f t="shared" si="1301"/>
        <v>0</v>
      </c>
      <c r="M5202">
        <f t="shared" si="1302"/>
        <v>0</v>
      </c>
      <c r="N5202">
        <f t="shared" si="1303"/>
        <v>1</v>
      </c>
      <c r="O5202">
        <f t="shared" si="1304"/>
        <v>0</v>
      </c>
      <c r="P5202">
        <v>51</v>
      </c>
      <c r="Q5202">
        <f t="shared" si="1305"/>
        <v>1</v>
      </c>
      <c r="R5202">
        <f t="shared" si="1306"/>
        <v>0</v>
      </c>
      <c r="S5202">
        <f t="shared" si="1307"/>
        <v>0</v>
      </c>
      <c r="T5202">
        <f t="shared" si="1308"/>
        <v>0</v>
      </c>
      <c r="U5202">
        <v>0</v>
      </c>
      <c r="V5202">
        <f t="shared" si="1309"/>
        <v>0.30177474245094882</v>
      </c>
      <c r="W5202">
        <f t="shared" si="1310"/>
        <v>0.57487630992990413</v>
      </c>
      <c r="X5202">
        <f t="shared" si="1311"/>
        <v>9.1067995181336486E-2</v>
      </c>
      <c r="Y5202">
        <f t="shared" si="1312"/>
        <v>0</v>
      </c>
      <c r="Z5202" t="s">
        <v>5234</v>
      </c>
    </row>
    <row r="5203" spans="1:26" x14ac:dyDescent="0.25">
      <c r="A5203" t="s">
        <v>29</v>
      </c>
      <c r="B5203" t="s">
        <v>27</v>
      </c>
      <c r="C5203" t="s">
        <v>35</v>
      </c>
      <c r="D5203">
        <v>0</v>
      </c>
      <c r="F5203">
        <v>1</v>
      </c>
      <c r="G5203">
        <v>106.5</v>
      </c>
      <c r="H5203">
        <f t="shared" si="1297"/>
        <v>1</v>
      </c>
      <c r="I5203">
        <f t="shared" si="1298"/>
        <v>0</v>
      </c>
      <c r="J5203">
        <f t="shared" si="1299"/>
        <v>0</v>
      </c>
      <c r="K5203">
        <f t="shared" si="1300"/>
        <v>1</v>
      </c>
      <c r="L5203">
        <f t="shared" si="1301"/>
        <v>0</v>
      </c>
      <c r="M5203">
        <f t="shared" si="1302"/>
        <v>0</v>
      </c>
      <c r="N5203">
        <f t="shared" si="1303"/>
        <v>1</v>
      </c>
      <c r="O5203">
        <f t="shared" si="1304"/>
        <v>0</v>
      </c>
      <c r="P5203">
        <v>70</v>
      </c>
      <c r="Q5203">
        <f t="shared" si="1305"/>
        <v>1</v>
      </c>
      <c r="R5203">
        <f t="shared" si="1306"/>
        <v>0</v>
      </c>
      <c r="S5203">
        <f t="shared" si="1307"/>
        <v>0</v>
      </c>
      <c r="T5203">
        <f t="shared" si="1308"/>
        <v>0</v>
      </c>
      <c r="U5203">
        <v>0</v>
      </c>
      <c r="V5203">
        <f t="shared" si="1309"/>
        <v>0.28911629612485934</v>
      </c>
      <c r="W5203">
        <f t="shared" si="1310"/>
        <v>0.571779773840147</v>
      </c>
      <c r="X5203">
        <f t="shared" si="1311"/>
        <v>8.3588232684957353E-2</v>
      </c>
      <c r="Y5203">
        <f t="shared" si="1312"/>
        <v>0</v>
      </c>
      <c r="Z5203" t="s">
        <v>5235</v>
      </c>
    </row>
    <row r="5204" spans="1:26" x14ac:dyDescent="0.25">
      <c r="A5204" t="s">
        <v>29</v>
      </c>
      <c r="B5204" t="s">
        <v>27</v>
      </c>
      <c r="C5204" t="s">
        <v>23</v>
      </c>
      <c r="D5204">
        <v>0</v>
      </c>
      <c r="F5204">
        <v>1</v>
      </c>
      <c r="G5204">
        <v>19.899999999999999</v>
      </c>
      <c r="H5204">
        <f t="shared" si="1297"/>
        <v>1</v>
      </c>
      <c r="I5204">
        <f t="shared" si="1298"/>
        <v>0</v>
      </c>
      <c r="J5204">
        <f t="shared" si="1299"/>
        <v>0</v>
      </c>
      <c r="K5204">
        <f t="shared" si="1300"/>
        <v>0</v>
      </c>
      <c r="L5204">
        <f t="shared" si="1301"/>
        <v>1</v>
      </c>
      <c r="M5204">
        <f t="shared" si="1302"/>
        <v>0</v>
      </c>
      <c r="N5204">
        <f t="shared" si="1303"/>
        <v>1</v>
      </c>
      <c r="O5204">
        <f t="shared" si="1304"/>
        <v>0</v>
      </c>
      <c r="P5204">
        <v>9</v>
      </c>
      <c r="Q5204">
        <f t="shared" si="1305"/>
        <v>1</v>
      </c>
      <c r="R5204">
        <f t="shared" si="1306"/>
        <v>0</v>
      </c>
      <c r="S5204">
        <f t="shared" si="1307"/>
        <v>0</v>
      </c>
      <c r="T5204">
        <f t="shared" si="1308"/>
        <v>0</v>
      </c>
      <c r="U5204">
        <v>0</v>
      </c>
      <c r="V5204">
        <f t="shared" si="1309"/>
        <v>0.13023705742718433</v>
      </c>
      <c r="W5204">
        <f t="shared" si="1310"/>
        <v>0.53251332060148882</v>
      </c>
      <c r="X5204">
        <f t="shared" si="1311"/>
        <v>1.6961691127291709E-2</v>
      </c>
      <c r="Y5204">
        <f t="shared" si="1312"/>
        <v>0</v>
      </c>
      <c r="Z5204" t="s">
        <v>5236</v>
      </c>
    </row>
    <row r="5205" spans="1:26" x14ac:dyDescent="0.25">
      <c r="A5205" t="s">
        <v>45</v>
      </c>
      <c r="B5205" t="s">
        <v>30</v>
      </c>
      <c r="C5205" t="s">
        <v>35</v>
      </c>
      <c r="D5205">
        <v>0</v>
      </c>
      <c r="F5205">
        <v>1</v>
      </c>
      <c r="G5205">
        <v>111.1</v>
      </c>
      <c r="H5205">
        <f t="shared" si="1297"/>
        <v>1</v>
      </c>
      <c r="I5205">
        <f t="shared" si="1298"/>
        <v>0</v>
      </c>
      <c r="J5205">
        <f t="shared" si="1299"/>
        <v>0</v>
      </c>
      <c r="K5205">
        <f t="shared" si="1300"/>
        <v>1</v>
      </c>
      <c r="L5205">
        <f t="shared" si="1301"/>
        <v>0</v>
      </c>
      <c r="M5205">
        <f t="shared" si="1302"/>
        <v>0</v>
      </c>
      <c r="N5205">
        <f t="shared" si="1303"/>
        <v>0</v>
      </c>
      <c r="O5205">
        <f t="shared" si="1304"/>
        <v>1</v>
      </c>
      <c r="P5205">
        <v>59</v>
      </c>
      <c r="Q5205">
        <f t="shared" si="1305"/>
        <v>0</v>
      </c>
      <c r="R5205">
        <f t="shared" si="1306"/>
        <v>1</v>
      </c>
      <c r="S5205">
        <f t="shared" si="1307"/>
        <v>0</v>
      </c>
      <c r="T5205">
        <f t="shared" si="1308"/>
        <v>0</v>
      </c>
      <c r="U5205">
        <v>0</v>
      </c>
      <c r="V5205">
        <f t="shared" si="1309"/>
        <v>9.9585551244258996E-2</v>
      </c>
      <c r="W5205">
        <f t="shared" si="1310"/>
        <v>0.52487583282086114</v>
      </c>
      <c r="X5205">
        <f t="shared" si="1311"/>
        <v>9.9172820166229352E-3</v>
      </c>
      <c r="Y5205">
        <f t="shared" si="1312"/>
        <v>0</v>
      </c>
      <c r="Z5205" t="s">
        <v>5237</v>
      </c>
    </row>
    <row r="5206" spans="1:26" x14ac:dyDescent="0.25">
      <c r="A5206" t="s">
        <v>26</v>
      </c>
      <c r="B5206" t="s">
        <v>30</v>
      </c>
      <c r="C5206" t="s">
        <v>25</v>
      </c>
      <c r="D5206">
        <v>0</v>
      </c>
      <c r="F5206">
        <v>1</v>
      </c>
      <c r="G5206">
        <v>70.7</v>
      </c>
      <c r="H5206">
        <f t="shared" si="1297"/>
        <v>1</v>
      </c>
      <c r="I5206">
        <f t="shared" si="1298"/>
        <v>0</v>
      </c>
      <c r="J5206">
        <f t="shared" si="1299"/>
        <v>1</v>
      </c>
      <c r="K5206">
        <f t="shared" si="1300"/>
        <v>0</v>
      </c>
      <c r="L5206">
        <f t="shared" si="1301"/>
        <v>0</v>
      </c>
      <c r="M5206">
        <f t="shared" si="1302"/>
        <v>1</v>
      </c>
      <c r="N5206">
        <f t="shared" si="1303"/>
        <v>0</v>
      </c>
      <c r="O5206">
        <f t="shared" si="1304"/>
        <v>0</v>
      </c>
      <c r="P5206">
        <v>3</v>
      </c>
      <c r="Q5206">
        <f t="shared" si="1305"/>
        <v>0</v>
      </c>
      <c r="R5206">
        <f t="shared" si="1306"/>
        <v>1</v>
      </c>
      <c r="S5206">
        <f t="shared" si="1307"/>
        <v>0</v>
      </c>
      <c r="T5206">
        <f t="shared" si="1308"/>
        <v>0</v>
      </c>
      <c r="U5206">
        <v>0</v>
      </c>
      <c r="V5206">
        <f t="shared" si="1309"/>
        <v>0.38168006624526973</v>
      </c>
      <c r="W5206">
        <f t="shared" si="1310"/>
        <v>0.59427825049146499</v>
      </c>
      <c r="X5206">
        <f t="shared" si="1311"/>
        <v>0.14567967296899348</v>
      </c>
      <c r="Y5206">
        <f t="shared" si="1312"/>
        <v>1</v>
      </c>
      <c r="Z5206" t="s">
        <v>5238</v>
      </c>
    </row>
    <row r="5207" spans="1:26" x14ac:dyDescent="0.25">
      <c r="A5207" t="s">
        <v>26</v>
      </c>
      <c r="B5207" t="s">
        <v>27</v>
      </c>
      <c r="C5207" t="s">
        <v>25</v>
      </c>
      <c r="D5207">
        <v>1</v>
      </c>
      <c r="F5207">
        <v>1</v>
      </c>
      <c r="G5207">
        <v>24.85</v>
      </c>
      <c r="H5207">
        <f t="shared" si="1297"/>
        <v>0</v>
      </c>
      <c r="I5207">
        <f t="shared" si="1298"/>
        <v>1</v>
      </c>
      <c r="J5207">
        <f t="shared" si="1299"/>
        <v>1</v>
      </c>
      <c r="K5207">
        <f t="shared" si="1300"/>
        <v>0</v>
      </c>
      <c r="L5207">
        <f t="shared" si="1301"/>
        <v>0</v>
      </c>
      <c r="M5207">
        <f t="shared" si="1302"/>
        <v>1</v>
      </c>
      <c r="N5207">
        <f t="shared" si="1303"/>
        <v>0</v>
      </c>
      <c r="O5207">
        <f t="shared" si="1304"/>
        <v>0</v>
      </c>
      <c r="P5207">
        <v>38</v>
      </c>
      <c r="Q5207">
        <f t="shared" si="1305"/>
        <v>1</v>
      </c>
      <c r="R5207">
        <f t="shared" si="1306"/>
        <v>0</v>
      </c>
      <c r="S5207">
        <f t="shared" si="1307"/>
        <v>0</v>
      </c>
      <c r="T5207">
        <f t="shared" si="1308"/>
        <v>0</v>
      </c>
      <c r="U5207">
        <v>0</v>
      </c>
      <c r="V5207">
        <f t="shared" si="1309"/>
        <v>0.43813743945016292</v>
      </c>
      <c r="W5207">
        <f t="shared" si="1310"/>
        <v>0.60781513047245939</v>
      </c>
      <c r="X5207">
        <f t="shared" si="1311"/>
        <v>0.19196441584794519</v>
      </c>
      <c r="Y5207">
        <f t="shared" si="1312"/>
        <v>1</v>
      </c>
      <c r="Z5207" t="s">
        <v>5239</v>
      </c>
    </row>
    <row r="5208" spans="1:26" x14ac:dyDescent="0.25">
      <c r="A5208" t="s">
        <v>26</v>
      </c>
      <c r="B5208" t="s">
        <v>33</v>
      </c>
      <c r="C5208" t="s">
        <v>35</v>
      </c>
      <c r="D5208">
        <v>0</v>
      </c>
      <c r="F5208">
        <v>1</v>
      </c>
      <c r="G5208">
        <v>91.2</v>
      </c>
      <c r="H5208">
        <f t="shared" si="1297"/>
        <v>1</v>
      </c>
      <c r="I5208">
        <f t="shared" si="1298"/>
        <v>0</v>
      </c>
      <c r="J5208">
        <f t="shared" si="1299"/>
        <v>0</v>
      </c>
      <c r="K5208">
        <f t="shared" si="1300"/>
        <v>1</v>
      </c>
      <c r="L5208">
        <f t="shared" si="1301"/>
        <v>0</v>
      </c>
      <c r="M5208">
        <f t="shared" si="1302"/>
        <v>1</v>
      </c>
      <c r="N5208">
        <f t="shared" si="1303"/>
        <v>0</v>
      </c>
      <c r="O5208">
        <f t="shared" si="1304"/>
        <v>0</v>
      </c>
      <c r="P5208">
        <v>37</v>
      </c>
      <c r="Q5208">
        <f t="shared" si="1305"/>
        <v>0</v>
      </c>
      <c r="R5208">
        <f t="shared" si="1306"/>
        <v>0</v>
      </c>
      <c r="S5208">
        <f t="shared" si="1307"/>
        <v>0</v>
      </c>
      <c r="T5208">
        <f t="shared" si="1308"/>
        <v>1</v>
      </c>
      <c r="U5208">
        <v>0</v>
      </c>
      <c r="V5208">
        <f t="shared" si="1309"/>
        <v>0.39994925310883589</v>
      </c>
      <c r="W5208">
        <f t="shared" si="1310"/>
        <v>0.59867546756547796</v>
      </c>
      <c r="X5208">
        <f t="shared" si="1311"/>
        <v>0.15995940506231568</v>
      </c>
      <c r="Y5208">
        <f t="shared" si="1312"/>
        <v>1</v>
      </c>
      <c r="Z5208" t="s">
        <v>5240</v>
      </c>
    </row>
    <row r="5209" spans="1:26" x14ac:dyDescent="0.25">
      <c r="A5209" t="s">
        <v>45</v>
      </c>
      <c r="B5209" t="s">
        <v>33</v>
      </c>
      <c r="C5209" t="s">
        <v>25</v>
      </c>
      <c r="D5209">
        <v>0</v>
      </c>
      <c r="F5209">
        <v>1</v>
      </c>
      <c r="G5209">
        <v>65.599999999999994</v>
      </c>
      <c r="H5209">
        <f t="shared" si="1297"/>
        <v>1</v>
      </c>
      <c r="I5209">
        <f t="shared" si="1298"/>
        <v>0</v>
      </c>
      <c r="J5209">
        <f t="shared" si="1299"/>
        <v>1</v>
      </c>
      <c r="K5209">
        <f t="shared" si="1300"/>
        <v>0</v>
      </c>
      <c r="L5209">
        <f t="shared" si="1301"/>
        <v>0</v>
      </c>
      <c r="M5209">
        <f t="shared" si="1302"/>
        <v>0</v>
      </c>
      <c r="N5209">
        <f t="shared" si="1303"/>
        <v>0</v>
      </c>
      <c r="O5209">
        <f t="shared" si="1304"/>
        <v>1</v>
      </c>
      <c r="P5209">
        <v>37</v>
      </c>
      <c r="Q5209">
        <f t="shared" si="1305"/>
        <v>0</v>
      </c>
      <c r="R5209">
        <f t="shared" si="1306"/>
        <v>0</v>
      </c>
      <c r="S5209">
        <f t="shared" si="1307"/>
        <v>0</v>
      </c>
      <c r="T5209">
        <f t="shared" si="1308"/>
        <v>1</v>
      </c>
      <c r="U5209">
        <v>0</v>
      </c>
      <c r="V5209">
        <f t="shared" si="1309"/>
        <v>4.2339979054023716E-2</v>
      </c>
      <c r="W5209">
        <f t="shared" si="1310"/>
        <v>0.51058341376000571</v>
      </c>
      <c r="X5209">
        <f t="shared" si="1311"/>
        <v>1.7926738262951669E-3</v>
      </c>
      <c r="Y5209">
        <f t="shared" si="1312"/>
        <v>0</v>
      </c>
      <c r="Z5209" t="s">
        <v>5241</v>
      </c>
    </row>
    <row r="5210" spans="1:26" x14ac:dyDescent="0.25">
      <c r="A5210" t="s">
        <v>26</v>
      </c>
      <c r="B5210" t="s">
        <v>38</v>
      </c>
      <c r="C5210" t="s">
        <v>25</v>
      </c>
      <c r="D5210">
        <v>1</v>
      </c>
      <c r="F5210">
        <v>1</v>
      </c>
      <c r="G5210">
        <v>40.65</v>
      </c>
      <c r="H5210">
        <f t="shared" si="1297"/>
        <v>0</v>
      </c>
      <c r="I5210">
        <f t="shared" si="1298"/>
        <v>1</v>
      </c>
      <c r="J5210">
        <f t="shared" si="1299"/>
        <v>1</v>
      </c>
      <c r="K5210">
        <f t="shared" si="1300"/>
        <v>0</v>
      </c>
      <c r="L5210">
        <f t="shared" si="1301"/>
        <v>0</v>
      </c>
      <c r="M5210">
        <f t="shared" si="1302"/>
        <v>1</v>
      </c>
      <c r="N5210">
        <f t="shared" si="1303"/>
        <v>0</v>
      </c>
      <c r="O5210">
        <f t="shared" si="1304"/>
        <v>0</v>
      </c>
      <c r="P5210">
        <v>24</v>
      </c>
      <c r="Q5210">
        <f t="shared" si="1305"/>
        <v>0</v>
      </c>
      <c r="R5210">
        <f t="shared" si="1306"/>
        <v>0</v>
      </c>
      <c r="S5210">
        <f t="shared" si="1307"/>
        <v>1</v>
      </c>
      <c r="T5210">
        <f t="shared" si="1308"/>
        <v>0</v>
      </c>
      <c r="U5210">
        <v>1</v>
      </c>
      <c r="V5210">
        <f t="shared" si="1309"/>
        <v>0.32113900197831086</v>
      </c>
      <c r="W5210">
        <f t="shared" si="1310"/>
        <v>0.57960181055151805</v>
      </c>
      <c r="X5210">
        <f t="shared" si="1311"/>
        <v>0.46085225463500373</v>
      </c>
      <c r="Y5210">
        <f t="shared" si="1312"/>
        <v>0</v>
      </c>
      <c r="Z5210" t="s">
        <v>5242</v>
      </c>
    </row>
    <row r="5211" spans="1:26" x14ac:dyDescent="0.25">
      <c r="A5211" t="s">
        <v>26</v>
      </c>
      <c r="B5211" t="s">
        <v>33</v>
      </c>
      <c r="C5211" t="s">
        <v>25</v>
      </c>
      <c r="D5211">
        <v>0</v>
      </c>
      <c r="F5211">
        <v>1</v>
      </c>
      <c r="G5211">
        <v>59.45</v>
      </c>
      <c r="H5211">
        <f t="shared" si="1297"/>
        <v>1</v>
      </c>
      <c r="I5211">
        <f t="shared" si="1298"/>
        <v>0</v>
      </c>
      <c r="J5211">
        <f t="shared" si="1299"/>
        <v>1</v>
      </c>
      <c r="K5211">
        <f t="shared" si="1300"/>
        <v>0</v>
      </c>
      <c r="L5211">
        <f t="shared" si="1301"/>
        <v>0</v>
      </c>
      <c r="M5211">
        <f t="shared" si="1302"/>
        <v>1</v>
      </c>
      <c r="N5211">
        <f t="shared" si="1303"/>
        <v>0</v>
      </c>
      <c r="O5211">
        <f t="shared" si="1304"/>
        <v>0</v>
      </c>
      <c r="P5211">
        <v>14</v>
      </c>
      <c r="Q5211">
        <f t="shared" si="1305"/>
        <v>0</v>
      </c>
      <c r="R5211">
        <f t="shared" si="1306"/>
        <v>0</v>
      </c>
      <c r="S5211">
        <f t="shared" si="1307"/>
        <v>0</v>
      </c>
      <c r="T5211">
        <f t="shared" si="1308"/>
        <v>1</v>
      </c>
      <c r="U5211">
        <v>0</v>
      </c>
      <c r="V5211">
        <f t="shared" si="1309"/>
        <v>0.35531241300472177</v>
      </c>
      <c r="W5211">
        <f t="shared" si="1310"/>
        <v>0.5879052296935654</v>
      </c>
      <c r="X5211">
        <f t="shared" si="1311"/>
        <v>0.12624691083523798</v>
      </c>
      <c r="Y5211">
        <f t="shared" si="1312"/>
        <v>1</v>
      </c>
      <c r="Z5211" t="s">
        <v>5243</v>
      </c>
    </row>
    <row r="5212" spans="1:26" x14ac:dyDescent="0.25">
      <c r="A5212" t="s">
        <v>45</v>
      </c>
      <c r="B5212" t="s">
        <v>38</v>
      </c>
      <c r="C5212" t="s">
        <v>35</v>
      </c>
      <c r="D5212">
        <v>0</v>
      </c>
      <c r="F5212">
        <v>1</v>
      </c>
      <c r="G5212">
        <v>109.95</v>
      </c>
      <c r="H5212">
        <f t="shared" si="1297"/>
        <v>1</v>
      </c>
      <c r="I5212">
        <f t="shared" si="1298"/>
        <v>0</v>
      </c>
      <c r="J5212">
        <f t="shared" si="1299"/>
        <v>0</v>
      </c>
      <c r="K5212">
        <f t="shared" si="1300"/>
        <v>1</v>
      </c>
      <c r="L5212">
        <f t="shared" si="1301"/>
        <v>0</v>
      </c>
      <c r="M5212">
        <f t="shared" si="1302"/>
        <v>0</v>
      </c>
      <c r="N5212">
        <f t="shared" si="1303"/>
        <v>0</v>
      </c>
      <c r="O5212">
        <f t="shared" si="1304"/>
        <v>1</v>
      </c>
      <c r="P5212">
        <v>72</v>
      </c>
      <c r="Q5212">
        <f t="shared" si="1305"/>
        <v>0</v>
      </c>
      <c r="R5212">
        <f t="shared" si="1306"/>
        <v>0</v>
      </c>
      <c r="S5212">
        <f t="shared" si="1307"/>
        <v>1</v>
      </c>
      <c r="T5212">
        <f t="shared" si="1308"/>
        <v>0</v>
      </c>
      <c r="U5212">
        <v>0</v>
      </c>
      <c r="V5212">
        <f t="shared" si="1309"/>
        <v>9.7792637519232228E-2</v>
      </c>
      <c r="W5212">
        <f t="shared" si="1310"/>
        <v>0.52442869403456238</v>
      </c>
      <c r="X5212">
        <f t="shared" si="1311"/>
        <v>9.5633999529679461E-3</v>
      </c>
      <c r="Y5212">
        <f t="shared" si="1312"/>
        <v>0</v>
      </c>
      <c r="Z5212" t="s">
        <v>5244</v>
      </c>
    </row>
    <row r="5213" spans="1:26" x14ac:dyDescent="0.25">
      <c r="A5213" t="s">
        <v>29</v>
      </c>
      <c r="B5213" t="s">
        <v>27</v>
      </c>
      <c r="C5213" t="s">
        <v>25</v>
      </c>
      <c r="D5213">
        <v>0</v>
      </c>
      <c r="F5213">
        <v>1</v>
      </c>
      <c r="G5213">
        <v>60.45</v>
      </c>
      <c r="H5213">
        <f t="shared" si="1297"/>
        <v>1</v>
      </c>
      <c r="I5213">
        <f t="shared" si="1298"/>
        <v>0</v>
      </c>
      <c r="J5213">
        <f t="shared" si="1299"/>
        <v>1</v>
      </c>
      <c r="K5213">
        <f t="shared" si="1300"/>
        <v>0</v>
      </c>
      <c r="L5213">
        <f t="shared" si="1301"/>
        <v>0</v>
      </c>
      <c r="M5213">
        <f t="shared" si="1302"/>
        <v>0</v>
      </c>
      <c r="N5213">
        <f t="shared" si="1303"/>
        <v>1</v>
      </c>
      <c r="O5213">
        <f t="shared" si="1304"/>
        <v>0</v>
      </c>
      <c r="P5213">
        <v>53</v>
      </c>
      <c r="Q5213">
        <f t="shared" si="1305"/>
        <v>1</v>
      </c>
      <c r="R5213">
        <f t="shared" si="1306"/>
        <v>0</v>
      </c>
      <c r="S5213">
        <f t="shared" si="1307"/>
        <v>0</v>
      </c>
      <c r="T5213">
        <f t="shared" si="1308"/>
        <v>0</v>
      </c>
      <c r="U5213">
        <v>1</v>
      </c>
      <c r="V5213">
        <f t="shared" si="1309"/>
        <v>0.22218496361389045</v>
      </c>
      <c r="W5213">
        <f t="shared" si="1310"/>
        <v>0.55531885464713759</v>
      </c>
      <c r="X5213">
        <f t="shared" si="1311"/>
        <v>0.60499623082832499</v>
      </c>
      <c r="Y5213">
        <f t="shared" si="1312"/>
        <v>0</v>
      </c>
      <c r="Z5213" t="s">
        <v>5245</v>
      </c>
    </row>
    <row r="5214" spans="1:26" x14ac:dyDescent="0.25">
      <c r="A5214" t="s">
        <v>26</v>
      </c>
      <c r="B5214" t="s">
        <v>27</v>
      </c>
      <c r="C5214" t="s">
        <v>35</v>
      </c>
      <c r="D5214">
        <v>0</v>
      </c>
      <c r="F5214">
        <v>1</v>
      </c>
      <c r="G5214">
        <v>84.9</v>
      </c>
      <c r="H5214">
        <f t="shared" si="1297"/>
        <v>1</v>
      </c>
      <c r="I5214">
        <f t="shared" si="1298"/>
        <v>0</v>
      </c>
      <c r="J5214">
        <f t="shared" si="1299"/>
        <v>0</v>
      </c>
      <c r="K5214">
        <f t="shared" si="1300"/>
        <v>1</v>
      </c>
      <c r="L5214">
        <f t="shared" si="1301"/>
        <v>0</v>
      </c>
      <c r="M5214">
        <f t="shared" si="1302"/>
        <v>1</v>
      </c>
      <c r="N5214">
        <f t="shared" si="1303"/>
        <v>0</v>
      </c>
      <c r="O5214">
        <f t="shared" si="1304"/>
        <v>0</v>
      </c>
      <c r="P5214">
        <v>8</v>
      </c>
      <c r="Q5214">
        <f t="shared" si="1305"/>
        <v>1</v>
      </c>
      <c r="R5214">
        <f t="shared" si="1306"/>
        <v>0</v>
      </c>
      <c r="S5214">
        <f t="shared" si="1307"/>
        <v>0</v>
      </c>
      <c r="T5214">
        <f t="shared" si="1308"/>
        <v>0</v>
      </c>
      <c r="U5214">
        <v>1</v>
      </c>
      <c r="V5214">
        <f t="shared" si="1309"/>
        <v>0.52689554774406655</v>
      </c>
      <c r="W5214">
        <f t="shared" si="1310"/>
        <v>0.62875875717572749</v>
      </c>
      <c r="X5214">
        <f t="shared" si="1311"/>
        <v>0.22382782274438681</v>
      </c>
      <c r="Y5214">
        <f t="shared" si="1312"/>
        <v>1</v>
      </c>
      <c r="Z5214" t="s">
        <v>5246</v>
      </c>
    </row>
    <row r="5215" spans="1:26" x14ac:dyDescent="0.25">
      <c r="A5215" t="s">
        <v>45</v>
      </c>
      <c r="B5215" t="s">
        <v>38</v>
      </c>
      <c r="C5215" t="s">
        <v>25</v>
      </c>
      <c r="D5215">
        <v>0</v>
      </c>
      <c r="F5215">
        <v>1</v>
      </c>
      <c r="G5215">
        <v>38.5</v>
      </c>
      <c r="H5215">
        <f t="shared" si="1297"/>
        <v>1</v>
      </c>
      <c r="I5215">
        <f t="shared" si="1298"/>
        <v>0</v>
      </c>
      <c r="J5215">
        <f t="shared" si="1299"/>
        <v>1</v>
      </c>
      <c r="K5215">
        <f t="shared" si="1300"/>
        <v>0</v>
      </c>
      <c r="L5215">
        <f t="shared" si="1301"/>
        <v>0</v>
      </c>
      <c r="M5215">
        <f t="shared" si="1302"/>
        <v>0</v>
      </c>
      <c r="N5215">
        <f t="shared" si="1303"/>
        <v>0</v>
      </c>
      <c r="O5215">
        <f t="shared" si="1304"/>
        <v>1</v>
      </c>
      <c r="P5215">
        <v>72</v>
      </c>
      <c r="Q5215">
        <f t="shared" si="1305"/>
        <v>0</v>
      </c>
      <c r="R5215">
        <f t="shared" si="1306"/>
        <v>0</v>
      </c>
      <c r="S5215">
        <f t="shared" si="1307"/>
        <v>1</v>
      </c>
      <c r="T5215">
        <f t="shared" si="1308"/>
        <v>0</v>
      </c>
      <c r="U5215">
        <v>0</v>
      </c>
      <c r="V5215">
        <f t="shared" si="1309"/>
        <v>4.952746620670051E-3</v>
      </c>
      <c r="W5215">
        <f t="shared" si="1310"/>
        <v>0.50123818412414489</v>
      </c>
      <c r="X5215">
        <f t="shared" si="1311"/>
        <v>2.452969908855861E-5</v>
      </c>
      <c r="Y5215">
        <f t="shared" si="1312"/>
        <v>0</v>
      </c>
      <c r="Z5215" t="s">
        <v>5247</v>
      </c>
    </row>
    <row r="5216" spans="1:26" x14ac:dyDescent="0.25">
      <c r="A5216" t="s">
        <v>26</v>
      </c>
      <c r="B5216" t="s">
        <v>27</v>
      </c>
      <c r="C5216" t="s">
        <v>35</v>
      </c>
      <c r="D5216">
        <v>1</v>
      </c>
      <c r="F5216">
        <v>1</v>
      </c>
      <c r="G5216">
        <v>92.55</v>
      </c>
      <c r="H5216">
        <f t="shared" si="1297"/>
        <v>0</v>
      </c>
      <c r="I5216">
        <f t="shared" si="1298"/>
        <v>1</v>
      </c>
      <c r="J5216">
        <f t="shared" si="1299"/>
        <v>0</v>
      </c>
      <c r="K5216">
        <f t="shared" si="1300"/>
        <v>1</v>
      </c>
      <c r="L5216">
        <f t="shared" si="1301"/>
        <v>0</v>
      </c>
      <c r="M5216">
        <f t="shared" si="1302"/>
        <v>1</v>
      </c>
      <c r="N5216">
        <f t="shared" si="1303"/>
        <v>0</v>
      </c>
      <c r="O5216">
        <f t="shared" si="1304"/>
        <v>0</v>
      </c>
      <c r="P5216">
        <v>17</v>
      </c>
      <c r="Q5216">
        <f t="shared" si="1305"/>
        <v>1</v>
      </c>
      <c r="R5216">
        <f t="shared" si="1306"/>
        <v>0</v>
      </c>
      <c r="S5216">
        <f t="shared" si="1307"/>
        <v>0</v>
      </c>
      <c r="T5216">
        <f t="shared" si="1308"/>
        <v>0</v>
      </c>
      <c r="U5216">
        <v>0</v>
      </c>
      <c r="V5216">
        <f t="shared" si="1309"/>
        <v>0.54368549091478302</v>
      </c>
      <c r="W5216">
        <f t="shared" si="1310"/>
        <v>0.63266933959626204</v>
      </c>
      <c r="X5216">
        <f t="shared" si="1311"/>
        <v>0.2955939130312486</v>
      </c>
      <c r="Y5216">
        <f t="shared" si="1312"/>
        <v>1</v>
      </c>
      <c r="Z5216" t="s">
        <v>5248</v>
      </c>
    </row>
    <row r="5217" spans="1:26" x14ac:dyDescent="0.25">
      <c r="A5217" t="s">
        <v>26</v>
      </c>
      <c r="B5217" t="s">
        <v>33</v>
      </c>
      <c r="C5217" t="s">
        <v>35</v>
      </c>
      <c r="D5217">
        <v>0</v>
      </c>
      <c r="F5217">
        <v>1</v>
      </c>
      <c r="G5217">
        <v>73.55</v>
      </c>
      <c r="H5217">
        <f t="shared" si="1297"/>
        <v>1</v>
      </c>
      <c r="I5217">
        <f t="shared" si="1298"/>
        <v>0</v>
      </c>
      <c r="J5217">
        <f t="shared" si="1299"/>
        <v>0</v>
      </c>
      <c r="K5217">
        <f t="shared" si="1300"/>
        <v>1</v>
      </c>
      <c r="L5217">
        <f t="shared" si="1301"/>
        <v>0</v>
      </c>
      <c r="M5217">
        <f t="shared" si="1302"/>
        <v>1</v>
      </c>
      <c r="N5217">
        <f t="shared" si="1303"/>
        <v>0</v>
      </c>
      <c r="O5217">
        <f t="shared" si="1304"/>
        <v>0</v>
      </c>
      <c r="P5217">
        <v>2</v>
      </c>
      <c r="Q5217">
        <f t="shared" si="1305"/>
        <v>0</v>
      </c>
      <c r="R5217">
        <f t="shared" si="1306"/>
        <v>0</v>
      </c>
      <c r="S5217">
        <f t="shared" si="1307"/>
        <v>0</v>
      </c>
      <c r="T5217">
        <f t="shared" si="1308"/>
        <v>1</v>
      </c>
      <c r="U5217">
        <v>1</v>
      </c>
      <c r="V5217">
        <f t="shared" si="1309"/>
        <v>0.37243192506820744</v>
      </c>
      <c r="W5217">
        <f t="shared" si="1310"/>
        <v>0.59204648630355039</v>
      </c>
      <c r="X5217">
        <f t="shared" si="1311"/>
        <v>0.39384168867359598</v>
      </c>
      <c r="Y5217">
        <f t="shared" si="1312"/>
        <v>1</v>
      </c>
      <c r="Z5217" t="s">
        <v>5249</v>
      </c>
    </row>
    <row r="5218" spans="1:26" x14ac:dyDescent="0.25">
      <c r="A5218" t="s">
        <v>26</v>
      </c>
      <c r="B5218" t="s">
        <v>33</v>
      </c>
      <c r="C5218" t="s">
        <v>23</v>
      </c>
      <c r="D5218">
        <v>0</v>
      </c>
      <c r="F5218">
        <v>1</v>
      </c>
      <c r="G5218">
        <v>20.149999999999999</v>
      </c>
      <c r="H5218">
        <f t="shared" si="1297"/>
        <v>1</v>
      </c>
      <c r="I5218">
        <f t="shared" si="1298"/>
        <v>0</v>
      </c>
      <c r="J5218">
        <f t="shared" si="1299"/>
        <v>0</v>
      </c>
      <c r="K5218">
        <f t="shared" si="1300"/>
        <v>0</v>
      </c>
      <c r="L5218">
        <f t="shared" si="1301"/>
        <v>1</v>
      </c>
      <c r="M5218">
        <f t="shared" si="1302"/>
        <v>1</v>
      </c>
      <c r="N5218">
        <f t="shared" si="1303"/>
        <v>0</v>
      </c>
      <c r="O5218">
        <f t="shared" si="1304"/>
        <v>0</v>
      </c>
      <c r="P5218">
        <v>8</v>
      </c>
      <c r="Q5218">
        <f t="shared" si="1305"/>
        <v>0</v>
      </c>
      <c r="R5218">
        <f t="shared" si="1306"/>
        <v>0</v>
      </c>
      <c r="S5218">
        <f t="shared" si="1307"/>
        <v>0</v>
      </c>
      <c r="T5218">
        <f t="shared" si="1308"/>
        <v>1</v>
      </c>
      <c r="U5218">
        <v>1</v>
      </c>
      <c r="V5218">
        <f t="shared" si="1309"/>
        <v>0.26045015682359335</v>
      </c>
      <c r="W5218">
        <f t="shared" si="1310"/>
        <v>0.56474694709959705</v>
      </c>
      <c r="X5218">
        <f t="shared" si="1311"/>
        <v>0.54693397054224779</v>
      </c>
      <c r="Y5218">
        <f t="shared" si="1312"/>
        <v>0</v>
      </c>
      <c r="Z5218" t="s">
        <v>5250</v>
      </c>
    </row>
    <row r="5219" spans="1:26" x14ac:dyDescent="0.25">
      <c r="A5219" t="s">
        <v>29</v>
      </c>
      <c r="B5219" t="s">
        <v>30</v>
      </c>
      <c r="C5219" t="s">
        <v>25</v>
      </c>
      <c r="D5219">
        <v>0</v>
      </c>
      <c r="F5219">
        <v>1</v>
      </c>
      <c r="G5219">
        <v>34.700000000000003</v>
      </c>
      <c r="H5219">
        <f t="shared" si="1297"/>
        <v>1</v>
      </c>
      <c r="I5219">
        <f t="shared" si="1298"/>
        <v>0</v>
      </c>
      <c r="J5219">
        <f t="shared" si="1299"/>
        <v>1</v>
      </c>
      <c r="K5219">
        <f t="shared" si="1300"/>
        <v>0</v>
      </c>
      <c r="L5219">
        <f t="shared" si="1301"/>
        <v>0</v>
      </c>
      <c r="M5219">
        <f t="shared" si="1302"/>
        <v>0</v>
      </c>
      <c r="N5219">
        <f t="shared" si="1303"/>
        <v>1</v>
      </c>
      <c r="O5219">
        <f t="shared" si="1304"/>
        <v>0</v>
      </c>
      <c r="P5219">
        <v>48</v>
      </c>
      <c r="Q5219">
        <f t="shared" si="1305"/>
        <v>0</v>
      </c>
      <c r="R5219">
        <f t="shared" si="1306"/>
        <v>1</v>
      </c>
      <c r="S5219">
        <f t="shared" si="1307"/>
        <v>0</v>
      </c>
      <c r="T5219">
        <f t="shared" si="1308"/>
        <v>0</v>
      </c>
      <c r="U5219">
        <v>1</v>
      </c>
      <c r="V5219">
        <f t="shared" si="1309"/>
        <v>4.0407773729114221E-2</v>
      </c>
      <c r="W5219">
        <f t="shared" si="1310"/>
        <v>0.51010056912885537</v>
      </c>
      <c r="X5219">
        <f t="shared" si="1311"/>
        <v>0.92081724071951487</v>
      </c>
      <c r="Y5219">
        <f t="shared" si="1312"/>
        <v>0</v>
      </c>
      <c r="Z5219" t="s">
        <v>5251</v>
      </c>
    </row>
    <row r="5220" spans="1:26" x14ac:dyDescent="0.25">
      <c r="A5220" t="s">
        <v>26</v>
      </c>
      <c r="B5220" t="s">
        <v>30</v>
      </c>
      <c r="C5220" t="s">
        <v>23</v>
      </c>
      <c r="D5220">
        <v>0</v>
      </c>
      <c r="F5220">
        <v>1</v>
      </c>
      <c r="G5220">
        <v>24.5</v>
      </c>
      <c r="H5220">
        <f t="shared" si="1297"/>
        <v>1</v>
      </c>
      <c r="I5220">
        <f t="shared" si="1298"/>
        <v>0</v>
      </c>
      <c r="J5220">
        <f t="shared" si="1299"/>
        <v>0</v>
      </c>
      <c r="K5220">
        <f t="shared" si="1300"/>
        <v>0</v>
      </c>
      <c r="L5220">
        <f t="shared" si="1301"/>
        <v>1</v>
      </c>
      <c r="M5220">
        <f t="shared" si="1302"/>
        <v>1</v>
      </c>
      <c r="N5220">
        <f t="shared" si="1303"/>
        <v>0</v>
      </c>
      <c r="O5220">
        <f t="shared" si="1304"/>
        <v>0</v>
      </c>
      <c r="P5220">
        <v>10</v>
      </c>
      <c r="Q5220">
        <f t="shared" si="1305"/>
        <v>0</v>
      </c>
      <c r="R5220">
        <f t="shared" si="1306"/>
        <v>1</v>
      </c>
      <c r="S5220">
        <f t="shared" si="1307"/>
        <v>0</v>
      </c>
      <c r="T5220">
        <f t="shared" si="1308"/>
        <v>0</v>
      </c>
      <c r="U5220">
        <v>0</v>
      </c>
      <c r="V5220">
        <f t="shared" si="1309"/>
        <v>0.26723204787043381</v>
      </c>
      <c r="W5220">
        <f t="shared" si="1310"/>
        <v>0.56641325096845896</v>
      </c>
      <c r="X5220">
        <f t="shared" si="1311"/>
        <v>7.1412967409025821E-2</v>
      </c>
      <c r="Y5220">
        <f t="shared" si="1312"/>
        <v>0</v>
      </c>
      <c r="Z5220" t="s">
        <v>5252</v>
      </c>
    </row>
    <row r="5221" spans="1:26" x14ac:dyDescent="0.25">
      <c r="A5221" t="s">
        <v>29</v>
      </c>
      <c r="B5221" t="s">
        <v>30</v>
      </c>
      <c r="C5221" t="s">
        <v>23</v>
      </c>
      <c r="D5221">
        <v>0</v>
      </c>
      <c r="F5221">
        <v>1</v>
      </c>
      <c r="G5221">
        <v>19.7</v>
      </c>
      <c r="H5221">
        <f t="shared" si="1297"/>
        <v>1</v>
      </c>
      <c r="I5221">
        <f t="shared" si="1298"/>
        <v>0</v>
      </c>
      <c r="J5221">
        <f t="shared" si="1299"/>
        <v>0</v>
      </c>
      <c r="K5221">
        <f t="shared" si="1300"/>
        <v>0</v>
      </c>
      <c r="L5221">
        <f t="shared" si="1301"/>
        <v>1</v>
      </c>
      <c r="M5221">
        <f t="shared" si="1302"/>
        <v>0</v>
      </c>
      <c r="N5221">
        <f t="shared" si="1303"/>
        <v>1</v>
      </c>
      <c r="O5221">
        <f t="shared" si="1304"/>
        <v>0</v>
      </c>
      <c r="P5221">
        <v>0</v>
      </c>
      <c r="Q5221">
        <f t="shared" si="1305"/>
        <v>0</v>
      </c>
      <c r="R5221">
        <f t="shared" si="1306"/>
        <v>1</v>
      </c>
      <c r="S5221">
        <f t="shared" si="1307"/>
        <v>0</v>
      </c>
      <c r="T5221">
        <f t="shared" si="1308"/>
        <v>0</v>
      </c>
      <c r="U5221">
        <v>0</v>
      </c>
      <c r="V5221">
        <f t="shared" si="1309"/>
        <v>-1.170626665373603E-2</v>
      </c>
      <c r="W5221">
        <f t="shared" si="1310"/>
        <v>0.49707346675668934</v>
      </c>
      <c r="X5221">
        <f t="shared" si="1311"/>
        <v>1.3703667896837216E-4</v>
      </c>
      <c r="Y5221">
        <f t="shared" si="1312"/>
        <v>0</v>
      </c>
      <c r="Z5221" t="s">
        <v>5253</v>
      </c>
    </row>
    <row r="5222" spans="1:26" x14ac:dyDescent="0.25">
      <c r="A5222" t="s">
        <v>26</v>
      </c>
      <c r="B5222" t="s">
        <v>30</v>
      </c>
      <c r="C5222" t="s">
        <v>23</v>
      </c>
      <c r="D5222">
        <v>0</v>
      </c>
      <c r="F5222">
        <v>1</v>
      </c>
      <c r="G5222">
        <v>20.6</v>
      </c>
      <c r="H5222">
        <f t="shared" si="1297"/>
        <v>1</v>
      </c>
      <c r="I5222">
        <f t="shared" si="1298"/>
        <v>0</v>
      </c>
      <c r="J5222">
        <f t="shared" si="1299"/>
        <v>0</v>
      </c>
      <c r="K5222">
        <f t="shared" si="1300"/>
        <v>0</v>
      </c>
      <c r="L5222">
        <f t="shared" si="1301"/>
        <v>1</v>
      </c>
      <c r="M5222">
        <f t="shared" si="1302"/>
        <v>1</v>
      </c>
      <c r="N5222">
        <f t="shared" si="1303"/>
        <v>0</v>
      </c>
      <c r="O5222">
        <f t="shared" si="1304"/>
        <v>0</v>
      </c>
      <c r="P5222">
        <v>1</v>
      </c>
      <c r="Q5222">
        <f t="shared" si="1305"/>
        <v>0</v>
      </c>
      <c r="R5222">
        <f t="shared" si="1306"/>
        <v>1</v>
      </c>
      <c r="S5222">
        <f t="shared" si="1307"/>
        <v>0</v>
      </c>
      <c r="T5222">
        <f t="shared" si="1308"/>
        <v>0</v>
      </c>
      <c r="U5222">
        <v>0</v>
      </c>
      <c r="V5222">
        <f t="shared" si="1309"/>
        <v>0.26115173175947343</v>
      </c>
      <c r="W5222">
        <f t="shared" si="1310"/>
        <v>0.56491939187381279</v>
      </c>
      <c r="X5222">
        <f t="shared" si="1311"/>
        <v>6.8200227000971961E-2</v>
      </c>
      <c r="Y5222">
        <f t="shared" si="1312"/>
        <v>0</v>
      </c>
      <c r="Z5222" t="s">
        <v>5254</v>
      </c>
    </row>
    <row r="5223" spans="1:26" x14ac:dyDescent="0.25">
      <c r="A5223" t="s">
        <v>29</v>
      </c>
      <c r="B5223" t="s">
        <v>38</v>
      </c>
      <c r="C5223" t="s">
        <v>25</v>
      </c>
      <c r="D5223">
        <v>0</v>
      </c>
      <c r="F5223">
        <v>1</v>
      </c>
      <c r="G5223">
        <v>58</v>
      </c>
      <c r="H5223">
        <f t="shared" si="1297"/>
        <v>1</v>
      </c>
      <c r="I5223">
        <f t="shared" si="1298"/>
        <v>0</v>
      </c>
      <c r="J5223">
        <f t="shared" si="1299"/>
        <v>1</v>
      </c>
      <c r="K5223">
        <f t="shared" si="1300"/>
        <v>0</v>
      </c>
      <c r="L5223">
        <f t="shared" si="1301"/>
        <v>0</v>
      </c>
      <c r="M5223">
        <f t="shared" si="1302"/>
        <v>0</v>
      </c>
      <c r="N5223">
        <f t="shared" si="1303"/>
        <v>1</v>
      </c>
      <c r="O5223">
        <f t="shared" si="1304"/>
        <v>0</v>
      </c>
      <c r="P5223">
        <v>29</v>
      </c>
      <c r="Q5223">
        <f t="shared" si="1305"/>
        <v>0</v>
      </c>
      <c r="R5223">
        <f t="shared" si="1306"/>
        <v>0</v>
      </c>
      <c r="S5223">
        <f t="shared" si="1307"/>
        <v>1</v>
      </c>
      <c r="T5223">
        <f t="shared" si="1308"/>
        <v>0</v>
      </c>
      <c r="U5223">
        <v>0</v>
      </c>
      <c r="V5223">
        <f t="shared" si="1309"/>
        <v>9.5288383218628162E-2</v>
      </c>
      <c r="W5223">
        <f t="shared" si="1310"/>
        <v>0.5238040870166194</v>
      </c>
      <c r="X5223">
        <f t="shared" si="1311"/>
        <v>9.0798759764201369E-3</v>
      </c>
      <c r="Y5223">
        <f t="shared" si="1312"/>
        <v>0</v>
      </c>
      <c r="Z5223" t="s">
        <v>5255</v>
      </c>
    </row>
    <row r="5224" spans="1:26" x14ac:dyDescent="0.25">
      <c r="A5224" t="s">
        <v>29</v>
      </c>
      <c r="B5224" t="s">
        <v>27</v>
      </c>
      <c r="C5224" t="s">
        <v>35</v>
      </c>
      <c r="D5224">
        <v>1</v>
      </c>
      <c r="F5224">
        <v>1</v>
      </c>
      <c r="G5224">
        <v>107.45</v>
      </c>
      <c r="H5224">
        <f t="shared" si="1297"/>
        <v>0</v>
      </c>
      <c r="I5224">
        <f t="shared" si="1298"/>
        <v>1</v>
      </c>
      <c r="J5224">
        <f t="shared" si="1299"/>
        <v>0</v>
      </c>
      <c r="K5224">
        <f t="shared" si="1300"/>
        <v>1</v>
      </c>
      <c r="L5224">
        <f t="shared" si="1301"/>
        <v>0</v>
      </c>
      <c r="M5224">
        <f t="shared" si="1302"/>
        <v>0</v>
      </c>
      <c r="N5224">
        <f t="shared" si="1303"/>
        <v>1</v>
      </c>
      <c r="O5224">
        <f t="shared" si="1304"/>
        <v>0</v>
      </c>
      <c r="P5224">
        <v>65</v>
      </c>
      <c r="Q5224">
        <f t="shared" si="1305"/>
        <v>1</v>
      </c>
      <c r="R5224">
        <f t="shared" si="1306"/>
        <v>0</v>
      </c>
      <c r="S5224">
        <f t="shared" si="1307"/>
        <v>0</v>
      </c>
      <c r="T5224">
        <f t="shared" si="1308"/>
        <v>0</v>
      </c>
      <c r="U5224">
        <v>0</v>
      </c>
      <c r="V5224">
        <f t="shared" si="1309"/>
        <v>0.29059739876727275</v>
      </c>
      <c r="W5224">
        <f t="shared" si="1310"/>
        <v>0.572142379746301</v>
      </c>
      <c r="X5224">
        <f t="shared" si="1311"/>
        <v>8.444684817030533E-2</v>
      </c>
      <c r="Y5224">
        <f t="shared" si="1312"/>
        <v>0</v>
      </c>
      <c r="Z5224" t="s">
        <v>5256</v>
      </c>
    </row>
    <row r="5225" spans="1:26" x14ac:dyDescent="0.25">
      <c r="A5225" t="s">
        <v>26</v>
      </c>
      <c r="B5225" t="s">
        <v>33</v>
      </c>
      <c r="C5225" t="s">
        <v>25</v>
      </c>
      <c r="D5225">
        <v>0</v>
      </c>
      <c r="F5225">
        <v>1</v>
      </c>
      <c r="G5225">
        <v>65.5</v>
      </c>
      <c r="H5225">
        <f t="shared" si="1297"/>
        <v>1</v>
      </c>
      <c r="I5225">
        <f t="shared" si="1298"/>
        <v>0</v>
      </c>
      <c r="J5225">
        <f t="shared" si="1299"/>
        <v>1</v>
      </c>
      <c r="K5225">
        <f t="shared" si="1300"/>
        <v>0</v>
      </c>
      <c r="L5225">
        <f t="shared" si="1301"/>
        <v>0</v>
      </c>
      <c r="M5225">
        <f t="shared" si="1302"/>
        <v>1</v>
      </c>
      <c r="N5225">
        <f t="shared" si="1303"/>
        <v>0</v>
      </c>
      <c r="O5225">
        <f t="shared" si="1304"/>
        <v>0</v>
      </c>
      <c r="P5225">
        <v>8</v>
      </c>
      <c r="Q5225">
        <f t="shared" si="1305"/>
        <v>0</v>
      </c>
      <c r="R5225">
        <f t="shared" si="1306"/>
        <v>0</v>
      </c>
      <c r="S5225">
        <f t="shared" si="1307"/>
        <v>0</v>
      </c>
      <c r="T5225">
        <f t="shared" si="1308"/>
        <v>1</v>
      </c>
      <c r="U5225">
        <v>0</v>
      </c>
      <c r="V5225">
        <f t="shared" si="1309"/>
        <v>0.35988152899301995</v>
      </c>
      <c r="W5225">
        <f t="shared" si="1310"/>
        <v>0.58901175526613625</v>
      </c>
      <c r="X5225">
        <f t="shared" si="1311"/>
        <v>0.12951471491035385</v>
      </c>
      <c r="Y5225">
        <f t="shared" si="1312"/>
        <v>1</v>
      </c>
      <c r="Z5225" t="s">
        <v>5257</v>
      </c>
    </row>
    <row r="5226" spans="1:26" x14ac:dyDescent="0.25">
      <c r="A5226" t="s">
        <v>45</v>
      </c>
      <c r="B5226" t="s">
        <v>33</v>
      </c>
      <c r="C5226" t="s">
        <v>23</v>
      </c>
      <c r="D5226">
        <v>0</v>
      </c>
      <c r="F5226">
        <v>1</v>
      </c>
      <c r="G5226">
        <v>25.45</v>
      </c>
      <c r="H5226">
        <f t="shared" si="1297"/>
        <v>1</v>
      </c>
      <c r="I5226">
        <f t="shared" si="1298"/>
        <v>0</v>
      </c>
      <c r="J5226">
        <f t="shared" si="1299"/>
        <v>0</v>
      </c>
      <c r="K5226">
        <f t="shared" si="1300"/>
        <v>0</v>
      </c>
      <c r="L5226">
        <f t="shared" si="1301"/>
        <v>1</v>
      </c>
      <c r="M5226">
        <f t="shared" si="1302"/>
        <v>0</v>
      </c>
      <c r="N5226">
        <f t="shared" si="1303"/>
        <v>0</v>
      </c>
      <c r="O5226">
        <f t="shared" si="1304"/>
        <v>1</v>
      </c>
      <c r="P5226">
        <v>61</v>
      </c>
      <c r="Q5226">
        <f t="shared" si="1305"/>
        <v>0</v>
      </c>
      <c r="R5226">
        <f t="shared" si="1306"/>
        <v>0</v>
      </c>
      <c r="S5226">
        <f t="shared" si="1307"/>
        <v>0</v>
      </c>
      <c r="T5226">
        <f t="shared" si="1308"/>
        <v>1</v>
      </c>
      <c r="U5226">
        <v>0</v>
      </c>
      <c r="V5226">
        <f t="shared" si="1309"/>
        <v>-4.4121135706699982E-2</v>
      </c>
      <c r="W5226">
        <f t="shared" si="1310"/>
        <v>0.48897150508953985</v>
      </c>
      <c r="X5226">
        <f t="shared" si="1311"/>
        <v>1.946674616049036E-3</v>
      </c>
      <c r="Y5226">
        <f t="shared" si="1312"/>
        <v>0</v>
      </c>
      <c r="Z5226" t="s">
        <v>5258</v>
      </c>
    </row>
    <row r="5227" spans="1:26" x14ac:dyDescent="0.25">
      <c r="A5227" t="s">
        <v>29</v>
      </c>
      <c r="B5227" t="s">
        <v>33</v>
      </c>
      <c r="C5227" t="s">
        <v>35</v>
      </c>
      <c r="D5227">
        <v>1</v>
      </c>
      <c r="F5227">
        <v>1</v>
      </c>
      <c r="G5227">
        <v>100.15</v>
      </c>
      <c r="H5227">
        <f t="shared" si="1297"/>
        <v>0</v>
      </c>
      <c r="I5227">
        <f t="shared" si="1298"/>
        <v>1</v>
      </c>
      <c r="J5227">
        <f t="shared" si="1299"/>
        <v>0</v>
      </c>
      <c r="K5227">
        <f t="shared" si="1300"/>
        <v>1</v>
      </c>
      <c r="L5227">
        <f t="shared" si="1301"/>
        <v>0</v>
      </c>
      <c r="M5227">
        <f t="shared" si="1302"/>
        <v>0</v>
      </c>
      <c r="N5227">
        <f t="shared" si="1303"/>
        <v>1</v>
      </c>
      <c r="O5227">
        <f t="shared" si="1304"/>
        <v>0</v>
      </c>
      <c r="P5227">
        <v>45</v>
      </c>
      <c r="Q5227">
        <f t="shared" si="1305"/>
        <v>0</v>
      </c>
      <c r="R5227">
        <f t="shared" si="1306"/>
        <v>0</v>
      </c>
      <c r="S5227">
        <f t="shared" si="1307"/>
        <v>0</v>
      </c>
      <c r="T5227">
        <f t="shared" si="1308"/>
        <v>1</v>
      </c>
      <c r="U5227">
        <v>0</v>
      </c>
      <c r="V5227">
        <f t="shared" si="1309"/>
        <v>0.14731111977508979</v>
      </c>
      <c r="W5227">
        <f t="shared" si="1310"/>
        <v>0.53676132551079137</v>
      </c>
      <c r="X5227">
        <f t="shared" si="1311"/>
        <v>2.170056600939085E-2</v>
      </c>
      <c r="Y5227">
        <f t="shared" si="1312"/>
        <v>0</v>
      </c>
      <c r="Z5227" t="s">
        <v>5259</v>
      </c>
    </row>
    <row r="5228" spans="1:26" x14ac:dyDescent="0.25">
      <c r="A5228" t="s">
        <v>29</v>
      </c>
      <c r="B5228" t="s">
        <v>38</v>
      </c>
      <c r="C5228" t="s">
        <v>35</v>
      </c>
      <c r="D5228">
        <v>0</v>
      </c>
      <c r="F5228">
        <v>1</v>
      </c>
      <c r="G5228">
        <v>104.45</v>
      </c>
      <c r="H5228">
        <f t="shared" si="1297"/>
        <v>1</v>
      </c>
      <c r="I5228">
        <f t="shared" si="1298"/>
        <v>0</v>
      </c>
      <c r="J5228">
        <f t="shared" si="1299"/>
        <v>0</v>
      </c>
      <c r="K5228">
        <f t="shared" si="1300"/>
        <v>1</v>
      </c>
      <c r="L5228">
        <f t="shared" si="1301"/>
        <v>0</v>
      </c>
      <c r="M5228">
        <f t="shared" si="1302"/>
        <v>0</v>
      </c>
      <c r="N5228">
        <f t="shared" si="1303"/>
        <v>1</v>
      </c>
      <c r="O5228">
        <f t="shared" si="1304"/>
        <v>0</v>
      </c>
      <c r="P5228">
        <v>72</v>
      </c>
      <c r="Q5228">
        <f t="shared" si="1305"/>
        <v>0</v>
      </c>
      <c r="R5228">
        <f t="shared" si="1306"/>
        <v>0</v>
      </c>
      <c r="S5228">
        <f t="shared" si="1307"/>
        <v>1</v>
      </c>
      <c r="T5228">
        <f t="shared" si="1308"/>
        <v>0</v>
      </c>
      <c r="U5228">
        <v>0</v>
      </c>
      <c r="V5228">
        <f t="shared" si="1309"/>
        <v>0.14915188879052119</v>
      </c>
      <c r="W5228">
        <f t="shared" si="1310"/>
        <v>0.53721899905891335</v>
      </c>
      <c r="X5228">
        <f t="shared" si="1311"/>
        <v>2.2246285929780001E-2</v>
      </c>
      <c r="Y5228">
        <f t="shared" si="1312"/>
        <v>0</v>
      </c>
      <c r="Z5228" t="s">
        <v>5260</v>
      </c>
    </row>
    <row r="5229" spans="1:26" x14ac:dyDescent="0.25">
      <c r="A5229" t="s">
        <v>26</v>
      </c>
      <c r="B5229" t="s">
        <v>27</v>
      </c>
      <c r="C5229" t="s">
        <v>23</v>
      </c>
      <c r="D5229">
        <v>0</v>
      </c>
      <c r="F5229">
        <v>1</v>
      </c>
      <c r="G5229">
        <v>21.15</v>
      </c>
      <c r="H5229">
        <f t="shared" si="1297"/>
        <v>1</v>
      </c>
      <c r="I5229">
        <f t="shared" si="1298"/>
        <v>0</v>
      </c>
      <c r="J5229">
        <f t="shared" si="1299"/>
        <v>0</v>
      </c>
      <c r="K5229">
        <f t="shared" si="1300"/>
        <v>0</v>
      </c>
      <c r="L5229">
        <f t="shared" si="1301"/>
        <v>1</v>
      </c>
      <c r="M5229">
        <f t="shared" si="1302"/>
        <v>1</v>
      </c>
      <c r="N5229">
        <f t="shared" si="1303"/>
        <v>0</v>
      </c>
      <c r="O5229">
        <f t="shared" si="1304"/>
        <v>0</v>
      </c>
      <c r="P5229">
        <v>12</v>
      </c>
      <c r="Q5229">
        <f t="shared" si="1305"/>
        <v>1</v>
      </c>
      <c r="R5229">
        <f t="shared" si="1306"/>
        <v>0</v>
      </c>
      <c r="S5229">
        <f t="shared" si="1307"/>
        <v>0</v>
      </c>
      <c r="T5229">
        <f t="shared" si="1308"/>
        <v>0</v>
      </c>
      <c r="U5229">
        <v>0</v>
      </c>
      <c r="V5229">
        <f t="shared" si="1309"/>
        <v>0.40364072523496713</v>
      </c>
      <c r="W5229">
        <f t="shared" si="1310"/>
        <v>0.59956206833639658</v>
      </c>
      <c r="X5229">
        <f t="shared" si="1311"/>
        <v>0.16292583506821023</v>
      </c>
      <c r="Y5229">
        <f t="shared" si="1312"/>
        <v>1</v>
      </c>
      <c r="Z5229" t="s">
        <v>5261</v>
      </c>
    </row>
    <row r="5230" spans="1:26" x14ac:dyDescent="0.25">
      <c r="A5230" t="s">
        <v>26</v>
      </c>
      <c r="B5230" t="s">
        <v>27</v>
      </c>
      <c r="C5230" t="s">
        <v>35</v>
      </c>
      <c r="D5230">
        <v>0</v>
      </c>
      <c r="F5230">
        <v>1</v>
      </c>
      <c r="G5230">
        <v>96.2</v>
      </c>
      <c r="H5230">
        <f t="shared" si="1297"/>
        <v>1</v>
      </c>
      <c r="I5230">
        <f t="shared" si="1298"/>
        <v>0</v>
      </c>
      <c r="J5230">
        <f t="shared" si="1299"/>
        <v>0</v>
      </c>
      <c r="K5230">
        <f t="shared" si="1300"/>
        <v>1</v>
      </c>
      <c r="L5230">
        <f t="shared" si="1301"/>
        <v>0</v>
      </c>
      <c r="M5230">
        <f t="shared" si="1302"/>
        <v>1</v>
      </c>
      <c r="N5230">
        <f t="shared" si="1303"/>
        <v>0</v>
      </c>
      <c r="O5230">
        <f t="shared" si="1304"/>
        <v>0</v>
      </c>
      <c r="P5230">
        <v>7</v>
      </c>
      <c r="Q5230">
        <f t="shared" si="1305"/>
        <v>1</v>
      </c>
      <c r="R5230">
        <f t="shared" si="1306"/>
        <v>0</v>
      </c>
      <c r="S5230">
        <f t="shared" si="1307"/>
        <v>0</v>
      </c>
      <c r="T5230">
        <f t="shared" si="1308"/>
        <v>0</v>
      </c>
      <c r="U5230">
        <v>0</v>
      </c>
      <c r="V5230">
        <f t="shared" si="1309"/>
        <v>0.54451287391172098</v>
      </c>
      <c r="W5230">
        <f t="shared" si="1310"/>
        <v>0.63286160133500147</v>
      </c>
      <c r="X5230">
        <f t="shared" si="1311"/>
        <v>0.29649426985560173</v>
      </c>
      <c r="Y5230">
        <f t="shared" si="1312"/>
        <v>1</v>
      </c>
      <c r="Z5230" t="s">
        <v>5262</v>
      </c>
    </row>
    <row r="5231" spans="1:26" x14ac:dyDescent="0.25">
      <c r="A5231" t="s">
        <v>26</v>
      </c>
      <c r="B5231" t="s">
        <v>30</v>
      </c>
      <c r="C5231" t="s">
        <v>25</v>
      </c>
      <c r="D5231">
        <v>0</v>
      </c>
      <c r="F5231">
        <v>1</v>
      </c>
      <c r="G5231">
        <v>44.4</v>
      </c>
      <c r="H5231">
        <f t="shared" si="1297"/>
        <v>1</v>
      </c>
      <c r="I5231">
        <f t="shared" si="1298"/>
        <v>0</v>
      </c>
      <c r="J5231">
        <f t="shared" si="1299"/>
        <v>1</v>
      </c>
      <c r="K5231">
        <f t="shared" si="1300"/>
        <v>0</v>
      </c>
      <c r="L5231">
        <f t="shared" si="1301"/>
        <v>0</v>
      </c>
      <c r="M5231">
        <f t="shared" si="1302"/>
        <v>1</v>
      </c>
      <c r="N5231">
        <f t="shared" si="1303"/>
        <v>0</v>
      </c>
      <c r="O5231">
        <f t="shared" si="1304"/>
        <v>0</v>
      </c>
      <c r="P5231">
        <v>9</v>
      </c>
      <c r="Q5231">
        <f t="shared" si="1305"/>
        <v>0</v>
      </c>
      <c r="R5231">
        <f t="shared" si="1306"/>
        <v>1</v>
      </c>
      <c r="S5231">
        <f t="shared" si="1307"/>
        <v>0</v>
      </c>
      <c r="T5231">
        <f t="shared" si="1308"/>
        <v>0</v>
      </c>
      <c r="U5231">
        <v>0</v>
      </c>
      <c r="V5231">
        <f t="shared" si="1309"/>
        <v>0.34554007814236948</v>
      </c>
      <c r="W5231">
        <f t="shared" si="1310"/>
        <v>0.58553564331825902</v>
      </c>
      <c r="X5231">
        <f t="shared" si="1311"/>
        <v>0.11939794560263481</v>
      </c>
      <c r="Y5231">
        <f t="shared" si="1312"/>
        <v>1</v>
      </c>
      <c r="Z5231" t="s">
        <v>5263</v>
      </c>
    </row>
    <row r="5232" spans="1:26" x14ac:dyDescent="0.25">
      <c r="A5232" t="s">
        <v>29</v>
      </c>
      <c r="B5232" t="s">
        <v>27</v>
      </c>
      <c r="C5232" t="s">
        <v>35</v>
      </c>
      <c r="D5232">
        <v>1</v>
      </c>
      <c r="F5232">
        <v>1</v>
      </c>
      <c r="G5232">
        <v>107.55</v>
      </c>
      <c r="H5232">
        <f t="shared" si="1297"/>
        <v>0</v>
      </c>
      <c r="I5232">
        <f t="shared" si="1298"/>
        <v>1</v>
      </c>
      <c r="J5232">
        <f t="shared" si="1299"/>
        <v>0</v>
      </c>
      <c r="K5232">
        <f t="shared" si="1300"/>
        <v>1</v>
      </c>
      <c r="L5232">
        <f t="shared" si="1301"/>
        <v>0</v>
      </c>
      <c r="M5232">
        <f t="shared" si="1302"/>
        <v>0</v>
      </c>
      <c r="N5232">
        <f t="shared" si="1303"/>
        <v>1</v>
      </c>
      <c r="O5232">
        <f t="shared" si="1304"/>
        <v>0</v>
      </c>
      <c r="P5232">
        <v>43</v>
      </c>
      <c r="Q5232">
        <f t="shared" si="1305"/>
        <v>1</v>
      </c>
      <c r="R5232">
        <f t="shared" si="1306"/>
        <v>0</v>
      </c>
      <c r="S5232">
        <f t="shared" si="1307"/>
        <v>0</v>
      </c>
      <c r="T5232">
        <f t="shared" si="1308"/>
        <v>0</v>
      </c>
      <c r="U5232">
        <v>1</v>
      </c>
      <c r="V5232">
        <f t="shared" si="1309"/>
        <v>0.29561647356933513</v>
      </c>
      <c r="W5232">
        <f t="shared" si="1310"/>
        <v>0.57337057926217916</v>
      </c>
      <c r="X5232">
        <f t="shared" si="1311"/>
        <v>0.49615615230689908</v>
      </c>
      <c r="Y5232">
        <f t="shared" si="1312"/>
        <v>0</v>
      </c>
      <c r="Z5232" t="s">
        <v>5264</v>
      </c>
    </row>
    <row r="5233" spans="1:26" x14ac:dyDescent="0.25">
      <c r="A5233" t="s">
        <v>45</v>
      </c>
      <c r="B5233" t="s">
        <v>33</v>
      </c>
      <c r="C5233" t="s">
        <v>35</v>
      </c>
      <c r="D5233">
        <v>0</v>
      </c>
      <c r="F5233">
        <v>1</v>
      </c>
      <c r="G5233">
        <v>94.35</v>
      </c>
      <c r="H5233">
        <f t="shared" si="1297"/>
        <v>1</v>
      </c>
      <c r="I5233">
        <f t="shared" si="1298"/>
        <v>0</v>
      </c>
      <c r="J5233">
        <f t="shared" si="1299"/>
        <v>0</v>
      </c>
      <c r="K5233">
        <f t="shared" si="1300"/>
        <v>1</v>
      </c>
      <c r="L5233">
        <f t="shared" si="1301"/>
        <v>0</v>
      </c>
      <c r="M5233">
        <f t="shared" si="1302"/>
        <v>0</v>
      </c>
      <c r="N5233">
        <f t="shared" si="1303"/>
        <v>0</v>
      </c>
      <c r="O5233">
        <f t="shared" si="1304"/>
        <v>1</v>
      </c>
      <c r="P5233">
        <v>58</v>
      </c>
      <c r="Q5233">
        <f t="shared" si="1305"/>
        <v>0</v>
      </c>
      <c r="R5233">
        <f t="shared" si="1306"/>
        <v>0</v>
      </c>
      <c r="S5233">
        <f t="shared" si="1307"/>
        <v>0</v>
      </c>
      <c r="T5233">
        <f t="shared" si="1308"/>
        <v>1</v>
      </c>
      <c r="U5233">
        <v>0</v>
      </c>
      <c r="V5233">
        <f t="shared" si="1309"/>
        <v>9.2025991440448957E-2</v>
      </c>
      <c r="W5233">
        <f t="shared" si="1310"/>
        <v>0.52299027517858743</v>
      </c>
      <c r="X5233">
        <f t="shared" si="1311"/>
        <v>8.4687831005975846E-3</v>
      </c>
      <c r="Y5233">
        <f t="shared" si="1312"/>
        <v>0</v>
      </c>
      <c r="Z5233" t="s">
        <v>5265</v>
      </c>
    </row>
    <row r="5234" spans="1:26" x14ac:dyDescent="0.25">
      <c r="A5234" t="s">
        <v>26</v>
      </c>
      <c r="B5234" t="s">
        <v>27</v>
      </c>
      <c r="C5234" t="s">
        <v>35</v>
      </c>
      <c r="D5234">
        <v>1</v>
      </c>
      <c r="F5234">
        <v>1</v>
      </c>
      <c r="G5234">
        <v>98.75</v>
      </c>
      <c r="H5234">
        <f t="shared" si="1297"/>
        <v>0</v>
      </c>
      <c r="I5234">
        <f t="shared" si="1298"/>
        <v>1</v>
      </c>
      <c r="J5234">
        <f t="shared" si="1299"/>
        <v>0</v>
      </c>
      <c r="K5234">
        <f t="shared" si="1300"/>
        <v>1</v>
      </c>
      <c r="L5234">
        <f t="shared" si="1301"/>
        <v>0</v>
      </c>
      <c r="M5234">
        <f t="shared" si="1302"/>
        <v>1</v>
      </c>
      <c r="N5234">
        <f t="shared" si="1303"/>
        <v>0</v>
      </c>
      <c r="O5234">
        <f t="shared" si="1304"/>
        <v>0</v>
      </c>
      <c r="P5234">
        <v>16</v>
      </c>
      <c r="Q5234">
        <f t="shared" si="1305"/>
        <v>1</v>
      </c>
      <c r="R5234">
        <f t="shared" si="1306"/>
        <v>0</v>
      </c>
      <c r="S5234">
        <f t="shared" si="1307"/>
        <v>0</v>
      </c>
      <c r="T5234">
        <f t="shared" si="1308"/>
        <v>0</v>
      </c>
      <c r="U5234">
        <v>1</v>
      </c>
      <c r="V5234">
        <f t="shared" si="1309"/>
        <v>0.54848846521504124</v>
      </c>
      <c r="W5234">
        <f t="shared" si="1310"/>
        <v>0.63378483233793814</v>
      </c>
      <c r="X5234">
        <f t="shared" si="1311"/>
        <v>0.20386266604386902</v>
      </c>
      <c r="Y5234">
        <f t="shared" si="1312"/>
        <v>1</v>
      </c>
      <c r="Z5234" t="s">
        <v>5266</v>
      </c>
    </row>
    <row r="5235" spans="1:26" x14ac:dyDescent="0.25">
      <c r="A5235" t="s">
        <v>26</v>
      </c>
      <c r="B5235" t="s">
        <v>30</v>
      </c>
      <c r="C5235" t="s">
        <v>23</v>
      </c>
      <c r="D5235">
        <v>0</v>
      </c>
      <c r="F5235">
        <v>1</v>
      </c>
      <c r="G5235">
        <v>20.3</v>
      </c>
      <c r="H5235">
        <f t="shared" si="1297"/>
        <v>1</v>
      </c>
      <c r="I5235">
        <f t="shared" si="1298"/>
        <v>0</v>
      </c>
      <c r="J5235">
        <f t="shared" si="1299"/>
        <v>0</v>
      </c>
      <c r="K5235">
        <f t="shared" si="1300"/>
        <v>0</v>
      </c>
      <c r="L5235">
        <f t="shared" si="1301"/>
        <v>1</v>
      </c>
      <c r="M5235">
        <f t="shared" si="1302"/>
        <v>1</v>
      </c>
      <c r="N5235">
        <f t="shared" si="1303"/>
        <v>0</v>
      </c>
      <c r="O5235">
        <f t="shared" si="1304"/>
        <v>0</v>
      </c>
      <c r="P5235">
        <v>2</v>
      </c>
      <c r="Q5235">
        <f t="shared" si="1305"/>
        <v>0</v>
      </c>
      <c r="R5235">
        <f t="shared" si="1306"/>
        <v>1</v>
      </c>
      <c r="S5235">
        <f t="shared" si="1307"/>
        <v>0</v>
      </c>
      <c r="T5235">
        <f t="shared" si="1308"/>
        <v>0</v>
      </c>
      <c r="U5235">
        <v>0</v>
      </c>
      <c r="V5235">
        <f t="shared" si="1309"/>
        <v>0.26554718439630909</v>
      </c>
      <c r="W5235">
        <f t="shared" si="1310"/>
        <v>0.56599942035217388</v>
      </c>
      <c r="X5235">
        <f t="shared" si="1311"/>
        <v>7.0515307140807379E-2</v>
      </c>
      <c r="Y5235">
        <f t="shared" si="1312"/>
        <v>0</v>
      </c>
      <c r="Z5235" t="s">
        <v>5267</v>
      </c>
    </row>
    <row r="5236" spans="1:26" x14ac:dyDescent="0.25">
      <c r="A5236" t="s">
        <v>26</v>
      </c>
      <c r="B5236" t="s">
        <v>27</v>
      </c>
      <c r="C5236" t="s">
        <v>35</v>
      </c>
      <c r="D5236">
        <v>0</v>
      </c>
      <c r="F5236">
        <v>1</v>
      </c>
      <c r="G5236">
        <v>101.15</v>
      </c>
      <c r="H5236">
        <f t="shared" si="1297"/>
        <v>1</v>
      </c>
      <c r="I5236">
        <f t="shared" si="1298"/>
        <v>0</v>
      </c>
      <c r="J5236">
        <f t="shared" si="1299"/>
        <v>0</v>
      </c>
      <c r="K5236">
        <f t="shared" si="1300"/>
        <v>1</v>
      </c>
      <c r="L5236">
        <f t="shared" si="1301"/>
        <v>0</v>
      </c>
      <c r="M5236">
        <f t="shared" si="1302"/>
        <v>1</v>
      </c>
      <c r="N5236">
        <f t="shared" si="1303"/>
        <v>0</v>
      </c>
      <c r="O5236">
        <f t="shared" si="1304"/>
        <v>0</v>
      </c>
      <c r="P5236">
        <v>8</v>
      </c>
      <c r="Q5236">
        <f t="shared" si="1305"/>
        <v>1</v>
      </c>
      <c r="R5236">
        <f t="shared" si="1306"/>
        <v>0</v>
      </c>
      <c r="S5236">
        <f t="shared" si="1307"/>
        <v>0</v>
      </c>
      <c r="T5236">
        <f t="shared" si="1308"/>
        <v>0</v>
      </c>
      <c r="U5236">
        <v>1</v>
      </c>
      <c r="V5236">
        <f t="shared" si="1309"/>
        <v>0.55709336746715721</v>
      </c>
      <c r="W5236">
        <f t="shared" si="1310"/>
        <v>0.63577973522661591</v>
      </c>
      <c r="X5236">
        <f t="shared" si="1311"/>
        <v>0.19616628514158263</v>
      </c>
      <c r="Y5236">
        <f t="shared" si="1312"/>
        <v>1</v>
      </c>
      <c r="Z5236" t="s">
        <v>5268</v>
      </c>
    </row>
    <row r="5237" spans="1:26" x14ac:dyDescent="0.25">
      <c r="A5237" t="s">
        <v>29</v>
      </c>
      <c r="B5237" t="s">
        <v>33</v>
      </c>
      <c r="C5237" t="s">
        <v>35</v>
      </c>
      <c r="D5237">
        <v>0</v>
      </c>
      <c r="F5237">
        <v>1</v>
      </c>
      <c r="G5237">
        <v>105.75</v>
      </c>
      <c r="H5237">
        <f t="shared" si="1297"/>
        <v>1</v>
      </c>
      <c r="I5237">
        <f t="shared" si="1298"/>
        <v>0</v>
      </c>
      <c r="J5237">
        <f t="shared" si="1299"/>
        <v>0</v>
      </c>
      <c r="K5237">
        <f t="shared" si="1300"/>
        <v>1</v>
      </c>
      <c r="L5237">
        <f t="shared" si="1301"/>
        <v>0</v>
      </c>
      <c r="M5237">
        <f t="shared" si="1302"/>
        <v>0</v>
      </c>
      <c r="N5237">
        <f t="shared" si="1303"/>
        <v>1</v>
      </c>
      <c r="O5237">
        <f t="shared" si="1304"/>
        <v>0</v>
      </c>
      <c r="P5237">
        <v>40</v>
      </c>
      <c r="Q5237">
        <f t="shared" si="1305"/>
        <v>0</v>
      </c>
      <c r="R5237">
        <f t="shared" si="1306"/>
        <v>0</v>
      </c>
      <c r="S5237">
        <f t="shared" si="1307"/>
        <v>0</v>
      </c>
      <c r="T5237">
        <f t="shared" si="1308"/>
        <v>1</v>
      </c>
      <c r="U5237">
        <v>0</v>
      </c>
      <c r="V5237">
        <f t="shared" si="1309"/>
        <v>0.15604183008826367</v>
      </c>
      <c r="W5237">
        <f t="shared" si="1310"/>
        <v>0.53893149414421337</v>
      </c>
      <c r="X5237">
        <f t="shared" si="1311"/>
        <v>2.4349052737294548E-2</v>
      </c>
      <c r="Y5237">
        <f t="shared" si="1312"/>
        <v>0</v>
      </c>
      <c r="Z5237" t="s">
        <v>5269</v>
      </c>
    </row>
    <row r="5238" spans="1:26" x14ac:dyDescent="0.25">
      <c r="A5238" t="s">
        <v>26</v>
      </c>
      <c r="B5238" t="s">
        <v>27</v>
      </c>
      <c r="C5238" t="s">
        <v>35</v>
      </c>
      <c r="D5238">
        <v>0</v>
      </c>
      <c r="F5238">
        <v>1</v>
      </c>
      <c r="G5238">
        <v>81.150000000000006</v>
      </c>
      <c r="H5238">
        <f t="shared" si="1297"/>
        <v>1</v>
      </c>
      <c r="I5238">
        <f t="shared" si="1298"/>
        <v>0</v>
      </c>
      <c r="J5238">
        <f t="shared" si="1299"/>
        <v>0</v>
      </c>
      <c r="K5238">
        <f t="shared" si="1300"/>
        <v>1</v>
      </c>
      <c r="L5238">
        <f t="shared" si="1301"/>
        <v>0</v>
      </c>
      <c r="M5238">
        <f t="shared" si="1302"/>
        <v>1</v>
      </c>
      <c r="N5238">
        <f t="shared" si="1303"/>
        <v>0</v>
      </c>
      <c r="O5238">
        <f t="shared" si="1304"/>
        <v>0</v>
      </c>
      <c r="P5238">
        <v>9</v>
      </c>
      <c r="Q5238">
        <f t="shared" si="1305"/>
        <v>1</v>
      </c>
      <c r="R5238">
        <f t="shared" si="1306"/>
        <v>0</v>
      </c>
      <c r="S5238">
        <f t="shared" si="1307"/>
        <v>0</v>
      </c>
      <c r="T5238">
        <f t="shared" si="1308"/>
        <v>0</v>
      </c>
      <c r="U5238">
        <v>0</v>
      </c>
      <c r="V5238">
        <f t="shared" si="1309"/>
        <v>0.52591225920582185</v>
      </c>
      <c r="W5238">
        <f t="shared" si="1310"/>
        <v>0.62852920775837007</v>
      </c>
      <c r="X5238">
        <f t="shared" si="1311"/>
        <v>0.27658370438297153</v>
      </c>
      <c r="Y5238">
        <f t="shared" si="1312"/>
        <v>1</v>
      </c>
      <c r="Z5238" t="s">
        <v>5270</v>
      </c>
    </row>
    <row r="5239" spans="1:26" x14ac:dyDescent="0.25">
      <c r="A5239" t="s">
        <v>29</v>
      </c>
      <c r="B5239" t="s">
        <v>27</v>
      </c>
      <c r="C5239" t="s">
        <v>35</v>
      </c>
      <c r="D5239">
        <v>0</v>
      </c>
      <c r="F5239">
        <v>1</v>
      </c>
      <c r="G5239">
        <v>89.55</v>
      </c>
      <c r="H5239">
        <f t="shared" si="1297"/>
        <v>1</v>
      </c>
      <c r="I5239">
        <f t="shared" si="1298"/>
        <v>0</v>
      </c>
      <c r="J5239">
        <f t="shared" si="1299"/>
        <v>0</v>
      </c>
      <c r="K5239">
        <f t="shared" si="1300"/>
        <v>1</v>
      </c>
      <c r="L5239">
        <f t="shared" si="1301"/>
        <v>0</v>
      </c>
      <c r="M5239">
        <f t="shared" si="1302"/>
        <v>0</v>
      </c>
      <c r="N5239">
        <f t="shared" si="1303"/>
        <v>1</v>
      </c>
      <c r="O5239">
        <f t="shared" si="1304"/>
        <v>0</v>
      </c>
      <c r="P5239">
        <v>41</v>
      </c>
      <c r="Q5239">
        <f t="shared" si="1305"/>
        <v>1</v>
      </c>
      <c r="R5239">
        <f t="shared" si="1306"/>
        <v>0</v>
      </c>
      <c r="S5239">
        <f t="shared" si="1307"/>
        <v>0</v>
      </c>
      <c r="T5239">
        <f t="shared" si="1308"/>
        <v>0</v>
      </c>
      <c r="U5239">
        <v>0</v>
      </c>
      <c r="V5239">
        <f t="shared" si="1309"/>
        <v>0.26269030687337763</v>
      </c>
      <c r="W5239">
        <f t="shared" si="1310"/>
        <v>0.56529751344260659</v>
      </c>
      <c r="X5239">
        <f t="shared" si="1311"/>
        <v>6.9006197325229307E-2</v>
      </c>
      <c r="Y5239">
        <f t="shared" si="1312"/>
        <v>0</v>
      </c>
      <c r="Z5239" t="s">
        <v>5271</v>
      </c>
    </row>
    <row r="5240" spans="1:26" x14ac:dyDescent="0.25">
      <c r="A5240" t="s">
        <v>26</v>
      </c>
      <c r="B5240" t="s">
        <v>38</v>
      </c>
      <c r="C5240" t="s">
        <v>25</v>
      </c>
      <c r="D5240">
        <v>0</v>
      </c>
      <c r="F5240">
        <v>1</v>
      </c>
      <c r="G5240">
        <v>54.75</v>
      </c>
      <c r="H5240">
        <f t="shared" si="1297"/>
        <v>1</v>
      </c>
      <c r="I5240">
        <f t="shared" si="1298"/>
        <v>0</v>
      </c>
      <c r="J5240">
        <f t="shared" si="1299"/>
        <v>1</v>
      </c>
      <c r="K5240">
        <f t="shared" si="1300"/>
        <v>0</v>
      </c>
      <c r="L5240">
        <f t="shared" si="1301"/>
        <v>0</v>
      </c>
      <c r="M5240">
        <f t="shared" si="1302"/>
        <v>1</v>
      </c>
      <c r="N5240">
        <f t="shared" si="1303"/>
        <v>0</v>
      </c>
      <c r="O5240">
        <f t="shared" si="1304"/>
        <v>0</v>
      </c>
      <c r="P5240">
        <v>26</v>
      </c>
      <c r="Q5240">
        <f t="shared" si="1305"/>
        <v>0</v>
      </c>
      <c r="R5240">
        <f t="shared" si="1306"/>
        <v>0</v>
      </c>
      <c r="S5240">
        <f t="shared" si="1307"/>
        <v>1</v>
      </c>
      <c r="T5240">
        <f t="shared" si="1308"/>
        <v>0</v>
      </c>
      <c r="U5240">
        <v>0</v>
      </c>
      <c r="V5240">
        <f t="shared" si="1309"/>
        <v>0.34312168330255222</v>
      </c>
      <c r="W5240">
        <f t="shared" si="1310"/>
        <v>0.58494861727690217</v>
      </c>
      <c r="X5240">
        <f t="shared" si="1311"/>
        <v>0.11773248955237695</v>
      </c>
      <c r="Y5240">
        <f t="shared" si="1312"/>
        <v>1</v>
      </c>
      <c r="Z5240" t="s">
        <v>5272</v>
      </c>
    </row>
    <row r="5241" spans="1:26" x14ac:dyDescent="0.25">
      <c r="A5241" t="s">
        <v>29</v>
      </c>
      <c r="B5241" t="s">
        <v>38</v>
      </c>
      <c r="C5241" t="s">
        <v>25</v>
      </c>
      <c r="D5241">
        <v>0</v>
      </c>
      <c r="F5241">
        <v>1</v>
      </c>
      <c r="G5241">
        <v>53.75</v>
      </c>
      <c r="H5241">
        <f t="shared" si="1297"/>
        <v>1</v>
      </c>
      <c r="I5241">
        <f t="shared" si="1298"/>
        <v>0</v>
      </c>
      <c r="J5241">
        <f t="shared" si="1299"/>
        <v>1</v>
      </c>
      <c r="K5241">
        <f t="shared" si="1300"/>
        <v>0</v>
      </c>
      <c r="L5241">
        <f t="shared" si="1301"/>
        <v>0</v>
      </c>
      <c r="M5241">
        <f t="shared" si="1302"/>
        <v>0</v>
      </c>
      <c r="N5241">
        <f t="shared" si="1303"/>
        <v>1</v>
      </c>
      <c r="O5241">
        <f t="shared" si="1304"/>
        <v>0</v>
      </c>
      <c r="P5241">
        <v>33</v>
      </c>
      <c r="Q5241">
        <f t="shared" si="1305"/>
        <v>0</v>
      </c>
      <c r="R5241">
        <f t="shared" si="1306"/>
        <v>0</v>
      </c>
      <c r="S5241">
        <f t="shared" si="1307"/>
        <v>1</v>
      </c>
      <c r="T5241">
        <f t="shared" si="1308"/>
        <v>0</v>
      </c>
      <c r="U5241">
        <v>0</v>
      </c>
      <c r="V5241">
        <f t="shared" si="1309"/>
        <v>7.4970948608791818E-2</v>
      </c>
      <c r="W5241">
        <f t="shared" si="1310"/>
        <v>0.51873396323059728</v>
      </c>
      <c r="X5241">
        <f t="shared" si="1311"/>
        <v>5.6206431353021035E-3</v>
      </c>
      <c r="Y5241">
        <f t="shared" si="1312"/>
        <v>0</v>
      </c>
      <c r="Z5241" t="s">
        <v>5273</v>
      </c>
    </row>
    <row r="5242" spans="1:26" x14ac:dyDescent="0.25">
      <c r="A5242" t="s">
        <v>29</v>
      </c>
      <c r="B5242" t="s">
        <v>38</v>
      </c>
      <c r="C5242" t="s">
        <v>35</v>
      </c>
      <c r="D5242">
        <v>0</v>
      </c>
      <c r="F5242">
        <v>1</v>
      </c>
      <c r="G5242">
        <v>105.75</v>
      </c>
      <c r="H5242">
        <f t="shared" si="1297"/>
        <v>1</v>
      </c>
      <c r="I5242">
        <f t="shared" si="1298"/>
        <v>0</v>
      </c>
      <c r="J5242">
        <f t="shared" si="1299"/>
        <v>0</v>
      </c>
      <c r="K5242">
        <f t="shared" si="1300"/>
        <v>1</v>
      </c>
      <c r="L5242">
        <f t="shared" si="1301"/>
        <v>0</v>
      </c>
      <c r="M5242">
        <f t="shared" si="1302"/>
        <v>0</v>
      </c>
      <c r="N5242">
        <f t="shared" si="1303"/>
        <v>1</v>
      </c>
      <c r="O5242">
        <f t="shared" si="1304"/>
        <v>0</v>
      </c>
      <c r="P5242">
        <v>68</v>
      </c>
      <c r="Q5242">
        <f t="shared" si="1305"/>
        <v>0</v>
      </c>
      <c r="R5242">
        <f t="shared" si="1306"/>
        <v>0</v>
      </c>
      <c r="S5242">
        <f t="shared" si="1307"/>
        <v>1</v>
      </c>
      <c r="T5242">
        <f t="shared" si="1308"/>
        <v>0</v>
      </c>
      <c r="U5242">
        <v>0</v>
      </c>
      <c r="V5242">
        <f t="shared" si="1309"/>
        <v>0.16973327919256626</v>
      </c>
      <c r="W5242">
        <f t="shared" si="1310"/>
        <v>0.54233173927767575</v>
      </c>
      <c r="X5242">
        <f t="shared" si="1311"/>
        <v>2.8809386065461646E-2</v>
      </c>
      <c r="Y5242">
        <f t="shared" si="1312"/>
        <v>0</v>
      </c>
      <c r="Z5242" t="s">
        <v>5274</v>
      </c>
    </row>
    <row r="5243" spans="1:26" x14ac:dyDescent="0.25">
      <c r="A5243" t="s">
        <v>45</v>
      </c>
      <c r="B5243" t="s">
        <v>38</v>
      </c>
      <c r="C5243" t="s">
        <v>35</v>
      </c>
      <c r="D5243">
        <v>1</v>
      </c>
      <c r="F5243">
        <v>1</v>
      </c>
      <c r="G5243">
        <v>105.85</v>
      </c>
      <c r="H5243">
        <f t="shared" si="1297"/>
        <v>0</v>
      </c>
      <c r="I5243">
        <f t="shared" si="1298"/>
        <v>1</v>
      </c>
      <c r="J5243">
        <f t="shared" si="1299"/>
        <v>0</v>
      </c>
      <c r="K5243">
        <f t="shared" si="1300"/>
        <v>1</v>
      </c>
      <c r="L5243">
        <f t="shared" si="1301"/>
        <v>0</v>
      </c>
      <c r="M5243">
        <f t="shared" si="1302"/>
        <v>0</v>
      </c>
      <c r="N5243">
        <f t="shared" si="1303"/>
        <v>0</v>
      </c>
      <c r="O5243">
        <f t="shared" si="1304"/>
        <v>1</v>
      </c>
      <c r="P5243">
        <v>65</v>
      </c>
      <c r="Q5243">
        <f t="shared" si="1305"/>
        <v>0</v>
      </c>
      <c r="R5243">
        <f t="shared" si="1306"/>
        <v>0</v>
      </c>
      <c r="S5243">
        <f t="shared" si="1307"/>
        <v>1</v>
      </c>
      <c r="T5243">
        <f t="shared" si="1308"/>
        <v>0</v>
      </c>
      <c r="U5243">
        <v>0</v>
      </c>
      <c r="V5243">
        <f t="shared" si="1309"/>
        <v>9.1400510325658491E-2</v>
      </c>
      <c r="W5243">
        <f t="shared" si="1310"/>
        <v>0.52283423326086198</v>
      </c>
      <c r="X5243">
        <f t="shared" si="1311"/>
        <v>8.3540532877908035E-3</v>
      </c>
      <c r="Y5243">
        <f t="shared" si="1312"/>
        <v>0</v>
      </c>
      <c r="Z5243" t="s">
        <v>5275</v>
      </c>
    </row>
    <row r="5244" spans="1:26" x14ac:dyDescent="0.25">
      <c r="A5244" t="s">
        <v>29</v>
      </c>
      <c r="B5244" t="s">
        <v>27</v>
      </c>
      <c r="C5244" t="s">
        <v>25</v>
      </c>
      <c r="D5244">
        <v>0</v>
      </c>
      <c r="F5244">
        <v>1</v>
      </c>
      <c r="G5244">
        <v>64.2</v>
      </c>
      <c r="H5244">
        <f t="shared" si="1297"/>
        <v>1</v>
      </c>
      <c r="I5244">
        <f t="shared" si="1298"/>
        <v>0</v>
      </c>
      <c r="J5244">
        <f t="shared" si="1299"/>
        <v>1</v>
      </c>
      <c r="K5244">
        <f t="shared" si="1300"/>
        <v>0</v>
      </c>
      <c r="L5244">
        <f t="shared" si="1301"/>
        <v>0</v>
      </c>
      <c r="M5244">
        <f t="shared" si="1302"/>
        <v>0</v>
      </c>
      <c r="N5244">
        <f t="shared" si="1303"/>
        <v>1</v>
      </c>
      <c r="O5244">
        <f t="shared" si="1304"/>
        <v>0</v>
      </c>
      <c r="P5244">
        <v>55</v>
      </c>
      <c r="Q5244">
        <f t="shared" si="1305"/>
        <v>1</v>
      </c>
      <c r="R5244">
        <f t="shared" si="1306"/>
        <v>0</v>
      </c>
      <c r="S5244">
        <f t="shared" si="1307"/>
        <v>0</v>
      </c>
      <c r="T5244">
        <f t="shared" si="1308"/>
        <v>0</v>
      </c>
      <c r="U5244">
        <v>0</v>
      </c>
      <c r="V5244">
        <f t="shared" si="1309"/>
        <v>0.22803142141289084</v>
      </c>
      <c r="W5244">
        <f t="shared" si="1310"/>
        <v>0.55676210702218631</v>
      </c>
      <c r="X5244">
        <f t="shared" si="1311"/>
        <v>5.1998329151583415E-2</v>
      </c>
      <c r="Y5244">
        <f t="shared" si="1312"/>
        <v>0</v>
      </c>
      <c r="Z5244" t="s">
        <v>5276</v>
      </c>
    </row>
    <row r="5245" spans="1:26" x14ac:dyDescent="0.25">
      <c r="A5245" t="s">
        <v>26</v>
      </c>
      <c r="B5245" t="s">
        <v>27</v>
      </c>
      <c r="C5245" t="s">
        <v>35</v>
      </c>
      <c r="D5245">
        <v>0</v>
      </c>
      <c r="F5245">
        <v>1</v>
      </c>
      <c r="G5245">
        <v>88.7</v>
      </c>
      <c r="H5245">
        <f t="shared" si="1297"/>
        <v>1</v>
      </c>
      <c r="I5245">
        <f t="shared" si="1298"/>
        <v>0</v>
      </c>
      <c r="J5245">
        <f t="shared" si="1299"/>
        <v>0</v>
      </c>
      <c r="K5245">
        <f t="shared" si="1300"/>
        <v>1</v>
      </c>
      <c r="L5245">
        <f t="shared" si="1301"/>
        <v>0</v>
      </c>
      <c r="M5245">
        <f t="shared" si="1302"/>
        <v>1</v>
      </c>
      <c r="N5245">
        <f t="shared" si="1303"/>
        <v>0</v>
      </c>
      <c r="O5245">
        <f t="shared" si="1304"/>
        <v>0</v>
      </c>
      <c r="P5245">
        <v>20</v>
      </c>
      <c r="Q5245">
        <f t="shared" si="1305"/>
        <v>1</v>
      </c>
      <c r="R5245">
        <f t="shared" si="1306"/>
        <v>0</v>
      </c>
      <c r="S5245">
        <f t="shared" si="1307"/>
        <v>0</v>
      </c>
      <c r="T5245">
        <f t="shared" si="1308"/>
        <v>0</v>
      </c>
      <c r="U5245">
        <v>1</v>
      </c>
      <c r="V5245">
        <f t="shared" si="1309"/>
        <v>0.53768312757447601</v>
      </c>
      <c r="W5245">
        <f t="shared" si="1310"/>
        <v>0.63127328975637842</v>
      </c>
      <c r="X5245">
        <f t="shared" si="1311"/>
        <v>0.21373689052931824</v>
      </c>
      <c r="Y5245">
        <f t="shared" si="1312"/>
        <v>1</v>
      </c>
      <c r="Z5245" t="s">
        <v>5277</v>
      </c>
    </row>
    <row r="5246" spans="1:26" x14ac:dyDescent="0.25">
      <c r="A5246" t="s">
        <v>29</v>
      </c>
      <c r="B5246" t="s">
        <v>38</v>
      </c>
      <c r="C5246" t="s">
        <v>35</v>
      </c>
      <c r="D5246">
        <v>0</v>
      </c>
      <c r="F5246">
        <v>1</v>
      </c>
      <c r="G5246">
        <v>87.7</v>
      </c>
      <c r="H5246">
        <f t="shared" si="1297"/>
        <v>1</v>
      </c>
      <c r="I5246">
        <f t="shared" si="1298"/>
        <v>0</v>
      </c>
      <c r="J5246">
        <f t="shared" si="1299"/>
        <v>0</v>
      </c>
      <c r="K5246">
        <f t="shared" si="1300"/>
        <v>1</v>
      </c>
      <c r="L5246">
        <f t="shared" si="1301"/>
        <v>0</v>
      </c>
      <c r="M5246">
        <f t="shared" si="1302"/>
        <v>0</v>
      </c>
      <c r="N5246">
        <f t="shared" si="1303"/>
        <v>1</v>
      </c>
      <c r="O5246">
        <f t="shared" si="1304"/>
        <v>0</v>
      </c>
      <c r="P5246">
        <v>19</v>
      </c>
      <c r="Q5246">
        <f t="shared" si="1305"/>
        <v>0</v>
      </c>
      <c r="R5246">
        <f t="shared" si="1306"/>
        <v>0</v>
      </c>
      <c r="S5246">
        <f t="shared" si="1307"/>
        <v>1</v>
      </c>
      <c r="T5246">
        <f t="shared" si="1308"/>
        <v>0</v>
      </c>
      <c r="U5246">
        <v>0</v>
      </c>
      <c r="V5246">
        <f t="shared" si="1309"/>
        <v>0.12790087988240853</v>
      </c>
      <c r="W5246">
        <f t="shared" si="1310"/>
        <v>0.53193170191257466</v>
      </c>
      <c r="X5246">
        <f t="shared" si="1311"/>
        <v>1.6358635074694296E-2</v>
      </c>
      <c r="Y5246">
        <f t="shared" si="1312"/>
        <v>0</v>
      </c>
      <c r="Z5246" t="s">
        <v>5278</v>
      </c>
    </row>
    <row r="5247" spans="1:26" x14ac:dyDescent="0.25">
      <c r="A5247" t="s">
        <v>26</v>
      </c>
      <c r="B5247" t="s">
        <v>38</v>
      </c>
      <c r="C5247" t="s">
        <v>35</v>
      </c>
      <c r="D5247">
        <v>0</v>
      </c>
      <c r="F5247">
        <v>1</v>
      </c>
      <c r="G5247">
        <v>89.3</v>
      </c>
      <c r="H5247">
        <f t="shared" si="1297"/>
        <v>1</v>
      </c>
      <c r="I5247">
        <f t="shared" si="1298"/>
        <v>0</v>
      </c>
      <c r="J5247">
        <f t="shared" si="1299"/>
        <v>0</v>
      </c>
      <c r="K5247">
        <f t="shared" si="1300"/>
        <v>1</v>
      </c>
      <c r="L5247">
        <f t="shared" si="1301"/>
        <v>0</v>
      </c>
      <c r="M5247">
        <f t="shared" si="1302"/>
        <v>1</v>
      </c>
      <c r="N5247">
        <f t="shared" si="1303"/>
        <v>0</v>
      </c>
      <c r="O5247">
        <f t="shared" si="1304"/>
        <v>0</v>
      </c>
      <c r="P5247">
        <v>45</v>
      </c>
      <c r="Q5247">
        <f t="shared" si="1305"/>
        <v>0</v>
      </c>
      <c r="R5247">
        <f t="shared" si="1306"/>
        <v>0</v>
      </c>
      <c r="S5247">
        <f t="shared" si="1307"/>
        <v>1</v>
      </c>
      <c r="T5247">
        <f t="shared" si="1308"/>
        <v>0</v>
      </c>
      <c r="U5247">
        <v>0</v>
      </c>
      <c r="V5247">
        <f t="shared" si="1309"/>
        <v>0.39698704782400901</v>
      </c>
      <c r="W5247">
        <f t="shared" si="1310"/>
        <v>0.59796355121613753</v>
      </c>
      <c r="X5247">
        <f t="shared" si="1311"/>
        <v>0.15759871614002202</v>
      </c>
      <c r="Y5247">
        <f t="shared" si="1312"/>
        <v>1</v>
      </c>
      <c r="Z5247" t="s">
        <v>5279</v>
      </c>
    </row>
    <row r="5248" spans="1:26" x14ac:dyDescent="0.25">
      <c r="A5248" t="s">
        <v>45</v>
      </c>
      <c r="B5248" t="s">
        <v>38</v>
      </c>
      <c r="C5248" t="s">
        <v>23</v>
      </c>
      <c r="D5248">
        <v>0</v>
      </c>
      <c r="F5248">
        <v>1</v>
      </c>
      <c r="G5248">
        <v>20.149999999999999</v>
      </c>
      <c r="H5248">
        <f t="shared" si="1297"/>
        <v>1</v>
      </c>
      <c r="I5248">
        <f t="shared" si="1298"/>
        <v>0</v>
      </c>
      <c r="J5248">
        <f t="shared" si="1299"/>
        <v>0</v>
      </c>
      <c r="K5248">
        <f t="shared" si="1300"/>
        <v>0</v>
      </c>
      <c r="L5248">
        <f t="shared" si="1301"/>
        <v>1</v>
      </c>
      <c r="M5248">
        <f t="shared" si="1302"/>
        <v>0</v>
      </c>
      <c r="N5248">
        <f t="shared" si="1303"/>
        <v>0</v>
      </c>
      <c r="O5248">
        <f t="shared" si="1304"/>
        <v>1</v>
      </c>
      <c r="P5248">
        <v>70</v>
      </c>
      <c r="Q5248">
        <f t="shared" si="1305"/>
        <v>0</v>
      </c>
      <c r="R5248">
        <f t="shared" si="1306"/>
        <v>0</v>
      </c>
      <c r="S5248">
        <f t="shared" si="1307"/>
        <v>1</v>
      </c>
      <c r="T5248">
        <f t="shared" si="1308"/>
        <v>0</v>
      </c>
      <c r="U5248">
        <v>0</v>
      </c>
      <c r="V5248">
        <f t="shared" si="1309"/>
        <v>-6.6075578500256443E-2</v>
      </c>
      <c r="W5248">
        <f t="shared" si="1310"/>
        <v>0.48348711285191392</v>
      </c>
      <c r="X5248">
        <f t="shared" si="1311"/>
        <v>4.3659820741435516E-3</v>
      </c>
      <c r="Y5248">
        <f t="shared" si="1312"/>
        <v>0</v>
      </c>
      <c r="Z5248" t="s">
        <v>5280</v>
      </c>
    </row>
    <row r="5249" spans="1:26" x14ac:dyDescent="0.25">
      <c r="A5249" t="s">
        <v>26</v>
      </c>
      <c r="B5249" t="s">
        <v>27</v>
      </c>
      <c r="C5249" t="s">
        <v>35</v>
      </c>
      <c r="D5249">
        <v>0</v>
      </c>
      <c r="F5249">
        <v>1</v>
      </c>
      <c r="G5249">
        <v>79.75</v>
      </c>
      <c r="H5249">
        <f t="shared" si="1297"/>
        <v>1</v>
      </c>
      <c r="I5249">
        <f t="shared" si="1298"/>
        <v>0</v>
      </c>
      <c r="J5249">
        <f t="shared" si="1299"/>
        <v>0</v>
      </c>
      <c r="K5249">
        <f t="shared" si="1300"/>
        <v>1</v>
      </c>
      <c r="L5249">
        <f t="shared" si="1301"/>
        <v>0</v>
      </c>
      <c r="M5249">
        <f t="shared" si="1302"/>
        <v>1</v>
      </c>
      <c r="N5249">
        <f t="shared" si="1303"/>
        <v>0</v>
      </c>
      <c r="O5249">
        <f t="shared" si="1304"/>
        <v>0</v>
      </c>
      <c r="P5249">
        <v>2</v>
      </c>
      <c r="Q5249">
        <f t="shared" si="1305"/>
        <v>1</v>
      </c>
      <c r="R5249">
        <f t="shared" si="1306"/>
        <v>0</v>
      </c>
      <c r="S5249">
        <f t="shared" si="1307"/>
        <v>0</v>
      </c>
      <c r="T5249">
        <f t="shared" si="1308"/>
        <v>0</v>
      </c>
      <c r="U5249">
        <v>1</v>
      </c>
      <c r="V5249">
        <f t="shared" si="1309"/>
        <v>0.52372958162752836</v>
      </c>
      <c r="W5249">
        <f t="shared" si="1310"/>
        <v>0.62801945286438798</v>
      </c>
      <c r="X5249">
        <f t="shared" si="1311"/>
        <v>0.22683351141668917</v>
      </c>
      <c r="Y5249">
        <f t="shared" si="1312"/>
        <v>1</v>
      </c>
      <c r="Z5249" t="s">
        <v>5281</v>
      </c>
    </row>
    <row r="5250" spans="1:26" x14ac:dyDescent="0.25">
      <c r="A5250" t="s">
        <v>26</v>
      </c>
      <c r="B5250" t="s">
        <v>30</v>
      </c>
      <c r="C5250" t="s">
        <v>35</v>
      </c>
      <c r="D5250">
        <v>0</v>
      </c>
      <c r="F5250">
        <v>1</v>
      </c>
      <c r="G5250">
        <v>94.55</v>
      </c>
      <c r="H5250">
        <f t="shared" si="1297"/>
        <v>1</v>
      </c>
      <c r="I5250">
        <f t="shared" si="1298"/>
        <v>0</v>
      </c>
      <c r="J5250">
        <f t="shared" si="1299"/>
        <v>0</v>
      </c>
      <c r="K5250">
        <f t="shared" si="1300"/>
        <v>1</v>
      </c>
      <c r="L5250">
        <f t="shared" si="1301"/>
        <v>0</v>
      </c>
      <c r="M5250">
        <f t="shared" si="1302"/>
        <v>1</v>
      </c>
      <c r="N5250">
        <f t="shared" si="1303"/>
        <v>0</v>
      </c>
      <c r="O5250">
        <f t="shared" si="1304"/>
        <v>0</v>
      </c>
      <c r="P5250">
        <v>27</v>
      </c>
      <c r="Q5250">
        <f t="shared" si="1305"/>
        <v>0</v>
      </c>
      <c r="R5250">
        <f t="shared" si="1306"/>
        <v>1</v>
      </c>
      <c r="S5250">
        <f t="shared" si="1307"/>
        <v>0</v>
      </c>
      <c r="T5250">
        <f t="shared" si="1308"/>
        <v>0</v>
      </c>
      <c r="U5250">
        <v>1</v>
      </c>
      <c r="V5250">
        <f t="shared" si="1309"/>
        <v>0.40517208874260957</v>
      </c>
      <c r="W5250">
        <f t="shared" si="1310"/>
        <v>0.59992967329206126</v>
      </c>
      <c r="X5250">
        <f t="shared" si="1311"/>
        <v>0.35382024401082995</v>
      </c>
      <c r="Y5250">
        <f t="shared" si="1312"/>
        <v>1</v>
      </c>
      <c r="Z5250" t="s">
        <v>5282</v>
      </c>
    </row>
    <row r="5251" spans="1:26" x14ac:dyDescent="0.25">
      <c r="A5251" t="s">
        <v>45</v>
      </c>
      <c r="B5251" t="s">
        <v>27</v>
      </c>
      <c r="C5251" t="s">
        <v>23</v>
      </c>
      <c r="D5251">
        <v>0</v>
      </c>
      <c r="F5251">
        <v>1</v>
      </c>
      <c r="G5251">
        <v>20.05</v>
      </c>
      <c r="H5251">
        <f t="shared" ref="H5251:H5314" si="1313">IF(D5251:D12293=0,1,0)</f>
        <v>1</v>
      </c>
      <c r="I5251">
        <f t="shared" ref="I5251:I5314" si="1314">IF(D5251:D12293=1,1,0)</f>
        <v>0</v>
      </c>
      <c r="J5251">
        <f t="shared" ref="J5251:J5314" si="1315">IF(C5251:C12293="DSL",1,0)</f>
        <v>0</v>
      </c>
      <c r="K5251">
        <f t="shared" ref="K5251:K5314" si="1316">IF(C5251:C12293="Fiber optic",1,0)</f>
        <v>0</v>
      </c>
      <c r="L5251">
        <f t="shared" ref="L5251:L5314" si="1317">IF(C5251:C12293="No",1,0)</f>
        <v>1</v>
      </c>
      <c r="M5251">
        <f t="shared" ref="M5251:M5314" si="1318">IF(A5251:A12293="Month-to-month",1,0)</f>
        <v>0</v>
      </c>
      <c r="N5251">
        <f t="shared" ref="N5251:N5314" si="1319">IF(A5251:A12293="ONE YEAR",1,0)</f>
        <v>0</v>
      </c>
      <c r="O5251">
        <f t="shared" ref="O5251:O5314" si="1320">IF(A5251:A12293="two year",1,0)</f>
        <v>1</v>
      </c>
      <c r="P5251">
        <v>12</v>
      </c>
      <c r="Q5251">
        <f t="shared" ref="Q5251:Q5314" si="1321">IF(B5251:B12293="Electronic check",1,0)</f>
        <v>1</v>
      </c>
      <c r="R5251">
        <f t="shared" ref="R5251:R5314" si="1322">IF(B5251:B12293="Mailed check",1,0)</f>
        <v>0</v>
      </c>
      <c r="S5251">
        <f t="shared" ref="S5251:S5314" si="1323">IF(B5251:B12293="Credit card (automatic)",1,0)</f>
        <v>0</v>
      </c>
      <c r="T5251">
        <f t="shared" ref="T5251:T5314" si="1324">IF(B5251:B12293="Bank transfer (automatic)",1,0)</f>
        <v>0</v>
      </c>
      <c r="U5251">
        <v>0</v>
      </c>
      <c r="V5251">
        <f t="shared" si="1309"/>
        <v>6.5673690435232454E-2</v>
      </c>
      <c r="W5251">
        <f t="shared" si="1310"/>
        <v>0.51641252405214377</v>
      </c>
      <c r="X5251">
        <f t="shared" si="1311"/>
        <v>4.313033615382743E-3</v>
      </c>
      <c r="Y5251">
        <f t="shared" si="1312"/>
        <v>0</v>
      </c>
      <c r="Z5251" t="s">
        <v>5283</v>
      </c>
    </row>
    <row r="5252" spans="1:26" x14ac:dyDescent="0.25">
      <c r="A5252" t="s">
        <v>45</v>
      </c>
      <c r="B5252" t="s">
        <v>38</v>
      </c>
      <c r="C5252" t="s">
        <v>25</v>
      </c>
      <c r="D5252">
        <v>0</v>
      </c>
      <c r="F5252">
        <v>1</v>
      </c>
      <c r="G5252">
        <v>67.2</v>
      </c>
      <c r="H5252">
        <f t="shared" si="1313"/>
        <v>1</v>
      </c>
      <c r="I5252">
        <f t="shared" si="1314"/>
        <v>0</v>
      </c>
      <c r="J5252">
        <f t="shared" si="1315"/>
        <v>1</v>
      </c>
      <c r="K5252">
        <f t="shared" si="1316"/>
        <v>0</v>
      </c>
      <c r="L5252">
        <f t="shared" si="1317"/>
        <v>0</v>
      </c>
      <c r="M5252">
        <f t="shared" si="1318"/>
        <v>0</v>
      </c>
      <c r="N5252">
        <f t="shared" si="1319"/>
        <v>0</v>
      </c>
      <c r="O5252">
        <f t="shared" si="1320"/>
        <v>1</v>
      </c>
      <c r="P5252">
        <v>72</v>
      </c>
      <c r="Q5252">
        <f t="shared" si="1321"/>
        <v>0</v>
      </c>
      <c r="R5252">
        <f t="shared" si="1322"/>
        <v>0</v>
      </c>
      <c r="S5252">
        <f t="shared" si="1323"/>
        <v>1</v>
      </c>
      <c r="T5252">
        <f t="shared" si="1324"/>
        <v>0</v>
      </c>
      <c r="U5252">
        <v>0</v>
      </c>
      <c r="V5252">
        <f t="shared" ref="V5252:V5315" si="1325">G5252*$G$2+H5253*$H$2+K5253*$K$2+M5252*$M$2+O5252*$O$2+Q5252*$Q$2+L5252*$L$2</f>
        <v>3.6006187871383669E-2</v>
      </c>
      <c r="W5252">
        <f t="shared" ref="W5252:W5315" si="1326">1/ (1+EXP(-V5252))</f>
        <v>0.50900057459260517</v>
      </c>
      <c r="X5252">
        <f t="shared" ref="X5252:X5315" si="1327">(U5252-V5252)^2</f>
        <v>1.2964455650293764E-3</v>
      </c>
      <c r="Y5252">
        <f t="shared" ref="Y5252:Y5315" si="1328">IF(W5252&gt;=0.58,1,0)</f>
        <v>0</v>
      </c>
      <c r="Z5252" t="s">
        <v>5284</v>
      </c>
    </row>
    <row r="5253" spans="1:26" x14ac:dyDescent="0.25">
      <c r="A5253" t="s">
        <v>26</v>
      </c>
      <c r="B5253" t="s">
        <v>27</v>
      </c>
      <c r="C5253" t="s">
        <v>35</v>
      </c>
      <c r="D5253">
        <v>0</v>
      </c>
      <c r="F5253">
        <v>1</v>
      </c>
      <c r="G5253">
        <v>94.55</v>
      </c>
      <c r="H5253">
        <f t="shared" si="1313"/>
        <v>1</v>
      </c>
      <c r="I5253">
        <f t="shared" si="1314"/>
        <v>0</v>
      </c>
      <c r="J5253">
        <f t="shared" si="1315"/>
        <v>0</v>
      </c>
      <c r="K5253">
        <f t="shared" si="1316"/>
        <v>1</v>
      </c>
      <c r="L5253">
        <f t="shared" si="1317"/>
        <v>0</v>
      </c>
      <c r="M5253">
        <f t="shared" si="1318"/>
        <v>1</v>
      </c>
      <c r="N5253">
        <f t="shared" si="1319"/>
        <v>0</v>
      </c>
      <c r="O5253">
        <f t="shared" si="1320"/>
        <v>0</v>
      </c>
      <c r="P5253">
        <v>12</v>
      </c>
      <c r="Q5253">
        <f t="shared" si="1321"/>
        <v>1</v>
      </c>
      <c r="R5253">
        <f t="shared" si="1322"/>
        <v>0</v>
      </c>
      <c r="S5253">
        <f t="shared" si="1323"/>
        <v>0</v>
      </c>
      <c r="T5253">
        <f t="shared" si="1324"/>
        <v>0</v>
      </c>
      <c r="U5253">
        <v>0</v>
      </c>
      <c r="V5253">
        <f t="shared" si="1325"/>
        <v>0.56049505084521911</v>
      </c>
      <c r="W5253">
        <f t="shared" si="1326"/>
        <v>0.63656707775531918</v>
      </c>
      <c r="X5253">
        <f t="shared" si="1327"/>
        <v>0.31415470202198476</v>
      </c>
      <c r="Y5253">
        <f t="shared" si="1328"/>
        <v>1</v>
      </c>
      <c r="Z5253" t="s">
        <v>5285</v>
      </c>
    </row>
    <row r="5254" spans="1:26" x14ac:dyDescent="0.25">
      <c r="A5254" t="s">
        <v>26</v>
      </c>
      <c r="B5254" t="s">
        <v>30</v>
      </c>
      <c r="C5254" t="s">
        <v>35</v>
      </c>
      <c r="D5254">
        <v>1</v>
      </c>
      <c r="F5254">
        <v>1</v>
      </c>
      <c r="G5254">
        <v>69.05</v>
      </c>
      <c r="H5254">
        <f t="shared" si="1313"/>
        <v>0</v>
      </c>
      <c r="I5254">
        <f t="shared" si="1314"/>
        <v>1</v>
      </c>
      <c r="J5254">
        <f t="shared" si="1315"/>
        <v>0</v>
      </c>
      <c r="K5254">
        <f t="shared" si="1316"/>
        <v>1</v>
      </c>
      <c r="L5254">
        <f t="shared" si="1317"/>
        <v>0</v>
      </c>
      <c r="M5254">
        <f t="shared" si="1318"/>
        <v>1</v>
      </c>
      <c r="N5254">
        <f t="shared" si="1319"/>
        <v>0</v>
      </c>
      <c r="O5254">
        <f t="shared" si="1320"/>
        <v>0</v>
      </c>
      <c r="P5254">
        <v>5</v>
      </c>
      <c r="Q5254">
        <f t="shared" si="1321"/>
        <v>0</v>
      </c>
      <c r="R5254">
        <f t="shared" si="1322"/>
        <v>1</v>
      </c>
      <c r="S5254">
        <f t="shared" si="1323"/>
        <v>0</v>
      </c>
      <c r="T5254">
        <f t="shared" si="1324"/>
        <v>0</v>
      </c>
      <c r="U5254">
        <v>1</v>
      </c>
      <c r="V5254">
        <f t="shared" si="1325"/>
        <v>0.38397079407446527</v>
      </c>
      <c r="W5254">
        <f t="shared" si="1326"/>
        <v>0.59483045207170138</v>
      </c>
      <c r="X5254">
        <f t="shared" si="1327"/>
        <v>0.37949198255324496</v>
      </c>
      <c r="Y5254">
        <f t="shared" si="1328"/>
        <v>1</v>
      </c>
      <c r="Z5254" t="s">
        <v>5286</v>
      </c>
    </row>
    <row r="5255" spans="1:26" x14ac:dyDescent="0.25">
      <c r="A5255" t="s">
        <v>26</v>
      </c>
      <c r="B5255" t="s">
        <v>27</v>
      </c>
      <c r="C5255" t="s">
        <v>35</v>
      </c>
      <c r="D5255">
        <v>1</v>
      </c>
      <c r="F5255">
        <v>1</v>
      </c>
      <c r="G5255">
        <v>107.5</v>
      </c>
      <c r="H5255">
        <f t="shared" si="1313"/>
        <v>0</v>
      </c>
      <c r="I5255">
        <f t="shared" si="1314"/>
        <v>1</v>
      </c>
      <c r="J5255">
        <f t="shared" si="1315"/>
        <v>0</v>
      </c>
      <c r="K5255">
        <f t="shared" si="1316"/>
        <v>1</v>
      </c>
      <c r="L5255">
        <f t="shared" si="1317"/>
        <v>0</v>
      </c>
      <c r="M5255">
        <f t="shared" si="1318"/>
        <v>1</v>
      </c>
      <c r="N5255">
        <f t="shared" si="1319"/>
        <v>0</v>
      </c>
      <c r="O5255">
        <f t="shared" si="1320"/>
        <v>0</v>
      </c>
      <c r="P5255">
        <v>71</v>
      </c>
      <c r="Q5255">
        <f t="shared" si="1321"/>
        <v>1</v>
      </c>
      <c r="R5255">
        <f t="shared" si="1322"/>
        <v>0</v>
      </c>
      <c r="S5255">
        <f t="shared" si="1323"/>
        <v>0</v>
      </c>
      <c r="T5255">
        <f t="shared" si="1324"/>
        <v>0</v>
      </c>
      <c r="U5255">
        <v>0</v>
      </c>
      <c r="V5255">
        <f t="shared" si="1325"/>
        <v>0.57582164918367806</v>
      </c>
      <c r="W5255">
        <f t="shared" si="1326"/>
        <v>0.64010540223322421</v>
      </c>
      <c r="X5255">
        <f t="shared" si="1327"/>
        <v>0.33157057166861081</v>
      </c>
      <c r="Y5255">
        <f t="shared" si="1328"/>
        <v>1</v>
      </c>
      <c r="Z5255" t="s">
        <v>5287</v>
      </c>
    </row>
    <row r="5256" spans="1:26" x14ac:dyDescent="0.25">
      <c r="A5256" t="s">
        <v>29</v>
      </c>
      <c r="B5256" t="s">
        <v>27</v>
      </c>
      <c r="C5256" t="s">
        <v>25</v>
      </c>
      <c r="D5256">
        <v>1</v>
      </c>
      <c r="F5256">
        <v>1</v>
      </c>
      <c r="G5256">
        <v>73</v>
      </c>
      <c r="H5256">
        <f t="shared" si="1313"/>
        <v>0</v>
      </c>
      <c r="I5256">
        <f t="shared" si="1314"/>
        <v>1</v>
      </c>
      <c r="J5256">
        <f t="shared" si="1315"/>
        <v>1</v>
      </c>
      <c r="K5256">
        <f t="shared" si="1316"/>
        <v>0</v>
      </c>
      <c r="L5256">
        <f t="shared" si="1317"/>
        <v>0</v>
      </c>
      <c r="M5256">
        <f t="shared" si="1318"/>
        <v>0</v>
      </c>
      <c r="N5256">
        <f t="shared" si="1319"/>
        <v>1</v>
      </c>
      <c r="O5256">
        <f t="shared" si="1320"/>
        <v>0</v>
      </c>
      <c r="P5256">
        <v>35</v>
      </c>
      <c r="Q5256">
        <f t="shared" si="1321"/>
        <v>1</v>
      </c>
      <c r="R5256">
        <f t="shared" si="1322"/>
        <v>0</v>
      </c>
      <c r="S5256">
        <f t="shared" si="1323"/>
        <v>0</v>
      </c>
      <c r="T5256">
        <f t="shared" si="1324"/>
        <v>0</v>
      </c>
      <c r="U5256">
        <v>0</v>
      </c>
      <c r="V5256">
        <f t="shared" si="1325"/>
        <v>0.24175110904787839</v>
      </c>
      <c r="W5256">
        <f t="shared" si="1326"/>
        <v>0.56014513733591109</v>
      </c>
      <c r="X5256">
        <f t="shared" si="1327"/>
        <v>5.8443598725879189E-2</v>
      </c>
      <c r="Y5256">
        <f t="shared" si="1328"/>
        <v>0</v>
      </c>
      <c r="Z5256" t="s">
        <v>5288</v>
      </c>
    </row>
    <row r="5257" spans="1:26" x14ac:dyDescent="0.25">
      <c r="A5257" t="s">
        <v>45</v>
      </c>
      <c r="B5257" t="s">
        <v>38</v>
      </c>
      <c r="C5257" t="s">
        <v>35</v>
      </c>
      <c r="D5257">
        <v>0</v>
      </c>
      <c r="F5257">
        <v>1</v>
      </c>
      <c r="G5257">
        <v>114.75</v>
      </c>
      <c r="H5257">
        <f t="shared" si="1313"/>
        <v>1</v>
      </c>
      <c r="I5257">
        <f t="shared" si="1314"/>
        <v>0</v>
      </c>
      <c r="J5257">
        <f t="shared" si="1315"/>
        <v>0</v>
      </c>
      <c r="K5257">
        <f t="shared" si="1316"/>
        <v>1</v>
      </c>
      <c r="L5257">
        <f t="shared" si="1317"/>
        <v>0</v>
      </c>
      <c r="M5257">
        <f t="shared" si="1318"/>
        <v>0</v>
      </c>
      <c r="N5257">
        <f t="shared" si="1319"/>
        <v>0</v>
      </c>
      <c r="O5257">
        <f t="shared" si="1320"/>
        <v>1</v>
      </c>
      <c r="P5257">
        <v>70</v>
      </c>
      <c r="Q5257">
        <f t="shared" si="1321"/>
        <v>0</v>
      </c>
      <c r="R5257">
        <f t="shared" si="1322"/>
        <v>0</v>
      </c>
      <c r="S5257">
        <f t="shared" si="1323"/>
        <v>1</v>
      </c>
      <c r="T5257">
        <f t="shared" si="1324"/>
        <v>0</v>
      </c>
      <c r="U5257">
        <v>0</v>
      </c>
      <c r="V5257">
        <f t="shared" si="1325"/>
        <v>0.11013927276270841</v>
      </c>
      <c r="W5257">
        <f t="shared" si="1326"/>
        <v>0.52750701728941318</v>
      </c>
      <c r="X5257">
        <f t="shared" si="1327"/>
        <v>1.2130659404698282E-2</v>
      </c>
      <c r="Y5257">
        <f t="shared" si="1328"/>
        <v>0</v>
      </c>
      <c r="Z5257" t="s">
        <v>5289</v>
      </c>
    </row>
    <row r="5258" spans="1:26" x14ac:dyDescent="0.25">
      <c r="A5258" t="s">
        <v>26</v>
      </c>
      <c r="B5258" t="s">
        <v>27</v>
      </c>
      <c r="C5258" t="s">
        <v>35</v>
      </c>
      <c r="D5258">
        <v>0</v>
      </c>
      <c r="F5258">
        <v>1</v>
      </c>
      <c r="G5258">
        <v>76.05</v>
      </c>
      <c r="H5258">
        <f t="shared" si="1313"/>
        <v>1</v>
      </c>
      <c r="I5258">
        <f t="shared" si="1314"/>
        <v>0</v>
      </c>
      <c r="J5258">
        <f t="shared" si="1315"/>
        <v>0</v>
      </c>
      <c r="K5258">
        <f t="shared" si="1316"/>
        <v>1</v>
      </c>
      <c r="L5258">
        <f t="shared" si="1317"/>
        <v>0</v>
      </c>
      <c r="M5258">
        <f t="shared" si="1318"/>
        <v>1</v>
      </c>
      <c r="N5258">
        <f t="shared" si="1319"/>
        <v>0</v>
      </c>
      <c r="O5258">
        <f t="shared" si="1320"/>
        <v>0</v>
      </c>
      <c r="P5258">
        <v>31</v>
      </c>
      <c r="Q5258">
        <f t="shared" si="1321"/>
        <v>1</v>
      </c>
      <c r="R5258">
        <f t="shared" si="1322"/>
        <v>0</v>
      </c>
      <c r="S5258">
        <f t="shared" si="1323"/>
        <v>0</v>
      </c>
      <c r="T5258">
        <f t="shared" si="1324"/>
        <v>0</v>
      </c>
      <c r="U5258">
        <v>0</v>
      </c>
      <c r="V5258">
        <f t="shared" si="1325"/>
        <v>0.51796107659918134</v>
      </c>
      <c r="W5258">
        <f t="shared" si="1326"/>
        <v>0.62667087436279723</v>
      </c>
      <c r="X5258">
        <f t="shared" si="1327"/>
        <v>0.26828367687178301</v>
      </c>
      <c r="Y5258">
        <f t="shared" si="1328"/>
        <v>1</v>
      </c>
      <c r="Z5258" t="s">
        <v>5290</v>
      </c>
    </row>
    <row r="5259" spans="1:26" x14ac:dyDescent="0.25">
      <c r="A5259" t="s">
        <v>45</v>
      </c>
      <c r="B5259" t="s">
        <v>33</v>
      </c>
      <c r="C5259" t="s">
        <v>35</v>
      </c>
      <c r="D5259">
        <v>0</v>
      </c>
      <c r="F5259">
        <v>1</v>
      </c>
      <c r="G5259">
        <v>96.25</v>
      </c>
      <c r="H5259">
        <f t="shared" si="1313"/>
        <v>1</v>
      </c>
      <c r="I5259">
        <f t="shared" si="1314"/>
        <v>0</v>
      </c>
      <c r="J5259">
        <f t="shared" si="1315"/>
        <v>0</v>
      </c>
      <c r="K5259">
        <f t="shared" si="1316"/>
        <v>1</v>
      </c>
      <c r="L5259">
        <f t="shared" si="1317"/>
        <v>0</v>
      </c>
      <c r="M5259">
        <f t="shared" si="1318"/>
        <v>0</v>
      </c>
      <c r="N5259">
        <f t="shared" si="1319"/>
        <v>0</v>
      </c>
      <c r="O5259">
        <f t="shared" si="1320"/>
        <v>1</v>
      </c>
      <c r="P5259">
        <v>52</v>
      </c>
      <c r="Q5259">
        <f t="shared" si="1321"/>
        <v>0</v>
      </c>
      <c r="R5259">
        <f t="shared" si="1322"/>
        <v>0</v>
      </c>
      <c r="S5259">
        <f t="shared" si="1323"/>
        <v>0</v>
      </c>
      <c r="T5259">
        <f t="shared" si="1324"/>
        <v>1</v>
      </c>
      <c r="U5259">
        <v>1</v>
      </c>
      <c r="V5259">
        <f t="shared" si="1325"/>
        <v>9.4988196725275809E-2</v>
      </c>
      <c r="W5259">
        <f t="shared" si="1326"/>
        <v>0.5237292099548384</v>
      </c>
      <c r="X5259">
        <f t="shared" si="1327"/>
        <v>0.81904636406656806</v>
      </c>
      <c r="Y5259">
        <f t="shared" si="1328"/>
        <v>0</v>
      </c>
      <c r="Z5259" t="s">
        <v>5291</v>
      </c>
    </row>
    <row r="5260" spans="1:26" x14ac:dyDescent="0.25">
      <c r="A5260" t="s">
        <v>26</v>
      </c>
      <c r="B5260" t="s">
        <v>27</v>
      </c>
      <c r="C5260" t="s">
        <v>35</v>
      </c>
      <c r="D5260">
        <v>1</v>
      </c>
      <c r="F5260">
        <v>1</v>
      </c>
      <c r="G5260">
        <v>101.1</v>
      </c>
      <c r="H5260">
        <f t="shared" si="1313"/>
        <v>0</v>
      </c>
      <c r="I5260">
        <f t="shared" si="1314"/>
        <v>1</v>
      </c>
      <c r="J5260">
        <f t="shared" si="1315"/>
        <v>0</v>
      </c>
      <c r="K5260">
        <f t="shared" si="1316"/>
        <v>1</v>
      </c>
      <c r="L5260">
        <f t="shared" si="1317"/>
        <v>0</v>
      </c>
      <c r="M5260">
        <f t="shared" si="1318"/>
        <v>1</v>
      </c>
      <c r="N5260">
        <f t="shared" si="1319"/>
        <v>0</v>
      </c>
      <c r="O5260">
        <f t="shared" si="1320"/>
        <v>0</v>
      </c>
      <c r="P5260">
        <v>37</v>
      </c>
      <c r="Q5260">
        <f t="shared" si="1321"/>
        <v>1</v>
      </c>
      <c r="R5260">
        <f t="shared" si="1322"/>
        <v>0</v>
      </c>
      <c r="S5260">
        <f t="shared" si="1323"/>
        <v>0</v>
      </c>
      <c r="T5260">
        <f t="shared" si="1324"/>
        <v>0</v>
      </c>
      <c r="U5260">
        <v>1</v>
      </c>
      <c r="V5260">
        <f t="shared" si="1325"/>
        <v>0.55701541469650384</v>
      </c>
      <c r="W5260">
        <f t="shared" si="1326"/>
        <v>0.63576168399082011</v>
      </c>
      <c r="X5260">
        <f t="shared" si="1327"/>
        <v>0.19623534281651048</v>
      </c>
      <c r="Y5260">
        <f t="shared" si="1328"/>
        <v>1</v>
      </c>
      <c r="Z5260" t="s">
        <v>5292</v>
      </c>
    </row>
    <row r="5261" spans="1:26" x14ac:dyDescent="0.25">
      <c r="A5261" t="s">
        <v>29</v>
      </c>
      <c r="B5261" t="s">
        <v>33</v>
      </c>
      <c r="C5261" t="s">
        <v>35</v>
      </c>
      <c r="D5261">
        <v>0</v>
      </c>
      <c r="F5261">
        <v>1</v>
      </c>
      <c r="G5261">
        <v>104.7</v>
      </c>
      <c r="H5261">
        <f t="shared" si="1313"/>
        <v>1</v>
      </c>
      <c r="I5261">
        <f t="shared" si="1314"/>
        <v>0</v>
      </c>
      <c r="J5261">
        <f t="shared" si="1315"/>
        <v>0</v>
      </c>
      <c r="K5261">
        <f t="shared" si="1316"/>
        <v>1</v>
      </c>
      <c r="L5261">
        <f t="shared" si="1317"/>
        <v>0</v>
      </c>
      <c r="M5261">
        <f t="shared" si="1318"/>
        <v>0</v>
      </c>
      <c r="N5261">
        <f t="shared" si="1319"/>
        <v>1</v>
      </c>
      <c r="O5261">
        <f t="shared" si="1320"/>
        <v>0</v>
      </c>
      <c r="P5261">
        <v>69</v>
      </c>
      <c r="Q5261">
        <f t="shared" si="1321"/>
        <v>0</v>
      </c>
      <c r="R5261">
        <f t="shared" si="1322"/>
        <v>0</v>
      </c>
      <c r="S5261">
        <f t="shared" si="1323"/>
        <v>0</v>
      </c>
      <c r="T5261">
        <f t="shared" si="1324"/>
        <v>1</v>
      </c>
      <c r="U5261">
        <v>1</v>
      </c>
      <c r="V5261">
        <f t="shared" si="1325"/>
        <v>0.16809627100884617</v>
      </c>
      <c r="W5261">
        <f t="shared" si="1326"/>
        <v>0.54192539264334572</v>
      </c>
      <c r="X5261">
        <f t="shared" si="1327"/>
        <v>0.69206381430938713</v>
      </c>
      <c r="Y5261">
        <f t="shared" si="1328"/>
        <v>0</v>
      </c>
      <c r="Z5261" t="s">
        <v>5293</v>
      </c>
    </row>
    <row r="5262" spans="1:26" x14ac:dyDescent="0.25">
      <c r="A5262" t="s">
        <v>26</v>
      </c>
      <c r="B5262" t="s">
        <v>30</v>
      </c>
      <c r="C5262" t="s">
        <v>35</v>
      </c>
      <c r="D5262">
        <v>1</v>
      </c>
      <c r="F5262">
        <v>1</v>
      </c>
      <c r="G5262">
        <v>77.900000000000006</v>
      </c>
      <c r="H5262">
        <f t="shared" si="1313"/>
        <v>0</v>
      </c>
      <c r="I5262">
        <f t="shared" si="1314"/>
        <v>1</v>
      </c>
      <c r="J5262">
        <f t="shared" si="1315"/>
        <v>0</v>
      </c>
      <c r="K5262">
        <f t="shared" si="1316"/>
        <v>1</v>
      </c>
      <c r="L5262">
        <f t="shared" si="1317"/>
        <v>0</v>
      </c>
      <c r="M5262">
        <f t="shared" si="1318"/>
        <v>1</v>
      </c>
      <c r="N5262">
        <f t="shared" si="1319"/>
        <v>0</v>
      </c>
      <c r="O5262">
        <f t="shared" si="1320"/>
        <v>0</v>
      </c>
      <c r="P5262">
        <v>30</v>
      </c>
      <c r="Q5262">
        <f t="shared" si="1321"/>
        <v>0</v>
      </c>
      <c r="R5262">
        <f t="shared" si="1322"/>
        <v>1</v>
      </c>
      <c r="S5262">
        <f t="shared" si="1323"/>
        <v>0</v>
      </c>
      <c r="T5262">
        <f t="shared" si="1324"/>
        <v>0</v>
      </c>
      <c r="U5262">
        <v>0</v>
      </c>
      <c r="V5262">
        <f t="shared" si="1325"/>
        <v>0.38407698537580359</v>
      </c>
      <c r="W5262">
        <f t="shared" si="1326"/>
        <v>0.59485604468060072</v>
      </c>
      <c r="X5262">
        <f t="shared" si="1327"/>
        <v>0.14751513069536526</v>
      </c>
      <c r="Y5262">
        <f t="shared" si="1328"/>
        <v>1</v>
      </c>
      <c r="Z5262" t="s">
        <v>5294</v>
      </c>
    </row>
    <row r="5263" spans="1:26" x14ac:dyDescent="0.25">
      <c r="A5263" t="s">
        <v>26</v>
      </c>
      <c r="B5263" t="s">
        <v>27</v>
      </c>
      <c r="C5263" t="s">
        <v>35</v>
      </c>
      <c r="D5263">
        <v>0</v>
      </c>
      <c r="F5263">
        <v>1</v>
      </c>
      <c r="G5263">
        <v>90.65</v>
      </c>
      <c r="H5263">
        <f t="shared" si="1313"/>
        <v>1</v>
      </c>
      <c r="I5263">
        <f t="shared" si="1314"/>
        <v>0</v>
      </c>
      <c r="J5263">
        <f t="shared" si="1315"/>
        <v>0</v>
      </c>
      <c r="K5263">
        <f t="shared" si="1316"/>
        <v>1</v>
      </c>
      <c r="L5263">
        <f t="shared" si="1317"/>
        <v>0</v>
      </c>
      <c r="M5263">
        <f t="shared" si="1318"/>
        <v>1</v>
      </c>
      <c r="N5263">
        <f t="shared" si="1319"/>
        <v>0</v>
      </c>
      <c r="O5263">
        <f t="shared" si="1320"/>
        <v>0</v>
      </c>
      <c r="P5263">
        <v>33</v>
      </c>
      <c r="Q5263">
        <f t="shared" si="1321"/>
        <v>1</v>
      </c>
      <c r="R5263">
        <f t="shared" si="1322"/>
        <v>0</v>
      </c>
      <c r="S5263">
        <f t="shared" si="1323"/>
        <v>0</v>
      </c>
      <c r="T5263">
        <f t="shared" si="1324"/>
        <v>0</v>
      </c>
      <c r="U5263">
        <v>0</v>
      </c>
      <c r="V5263">
        <f t="shared" si="1325"/>
        <v>0.55441473473425873</v>
      </c>
      <c r="W5263">
        <f t="shared" si="1326"/>
        <v>0.63515923537478958</v>
      </c>
      <c r="X5263">
        <f t="shared" si="1327"/>
        <v>0.30737569809045845</v>
      </c>
      <c r="Y5263">
        <f t="shared" si="1328"/>
        <v>1</v>
      </c>
      <c r="Z5263" t="s">
        <v>5295</v>
      </c>
    </row>
    <row r="5264" spans="1:26" x14ac:dyDescent="0.25">
      <c r="A5264" t="s">
        <v>45</v>
      </c>
      <c r="B5264" t="s">
        <v>27</v>
      </c>
      <c r="C5264" t="s">
        <v>35</v>
      </c>
      <c r="D5264">
        <v>1</v>
      </c>
      <c r="F5264">
        <v>1</v>
      </c>
      <c r="G5264">
        <v>110.45</v>
      </c>
      <c r="H5264">
        <f t="shared" si="1313"/>
        <v>0</v>
      </c>
      <c r="I5264">
        <f t="shared" si="1314"/>
        <v>1</v>
      </c>
      <c r="J5264">
        <f t="shared" si="1315"/>
        <v>0</v>
      </c>
      <c r="K5264">
        <f t="shared" si="1316"/>
        <v>1</v>
      </c>
      <c r="L5264">
        <f t="shared" si="1317"/>
        <v>0</v>
      </c>
      <c r="M5264">
        <f t="shared" si="1318"/>
        <v>0</v>
      </c>
      <c r="N5264">
        <f t="shared" si="1319"/>
        <v>0</v>
      </c>
      <c r="O5264">
        <f t="shared" si="1320"/>
        <v>1</v>
      </c>
      <c r="P5264">
        <v>54</v>
      </c>
      <c r="Q5264">
        <f t="shared" si="1321"/>
        <v>1</v>
      </c>
      <c r="R5264">
        <f t="shared" si="1322"/>
        <v>0</v>
      </c>
      <c r="S5264">
        <f t="shared" si="1323"/>
        <v>0</v>
      </c>
      <c r="T5264">
        <f t="shared" si="1324"/>
        <v>0</v>
      </c>
      <c r="U5264">
        <v>0</v>
      </c>
      <c r="V5264">
        <f t="shared" si="1325"/>
        <v>0.2353405089633169</v>
      </c>
      <c r="W5264">
        <f t="shared" si="1326"/>
        <v>0.55856507345178563</v>
      </c>
      <c r="X5264">
        <f t="shared" si="1327"/>
        <v>5.5385155159113041E-2</v>
      </c>
      <c r="Y5264">
        <f t="shared" si="1328"/>
        <v>0</v>
      </c>
      <c r="Z5264" t="s">
        <v>5296</v>
      </c>
    </row>
    <row r="5265" spans="1:26" x14ac:dyDescent="0.25">
      <c r="A5265" t="s">
        <v>29</v>
      </c>
      <c r="B5265" t="s">
        <v>33</v>
      </c>
      <c r="C5265" t="s">
        <v>25</v>
      </c>
      <c r="D5265">
        <v>0</v>
      </c>
      <c r="F5265">
        <v>1</v>
      </c>
      <c r="G5265">
        <v>68.7</v>
      </c>
      <c r="H5265">
        <f t="shared" si="1313"/>
        <v>1</v>
      </c>
      <c r="I5265">
        <f t="shared" si="1314"/>
        <v>0</v>
      </c>
      <c r="J5265">
        <f t="shared" si="1315"/>
        <v>1</v>
      </c>
      <c r="K5265">
        <f t="shared" si="1316"/>
        <v>0</v>
      </c>
      <c r="L5265">
        <f t="shared" si="1317"/>
        <v>0</v>
      </c>
      <c r="M5265">
        <f t="shared" si="1318"/>
        <v>0</v>
      </c>
      <c r="N5265">
        <f t="shared" si="1319"/>
        <v>1</v>
      </c>
      <c r="O5265">
        <f t="shared" si="1320"/>
        <v>0</v>
      </c>
      <c r="P5265">
        <v>59</v>
      </c>
      <c r="Q5265">
        <f t="shared" si="1321"/>
        <v>0</v>
      </c>
      <c r="R5265">
        <f t="shared" si="1322"/>
        <v>0</v>
      </c>
      <c r="S5265">
        <f t="shared" si="1323"/>
        <v>0</v>
      </c>
      <c r="T5265">
        <f t="shared" si="1324"/>
        <v>1</v>
      </c>
      <c r="U5265">
        <v>0</v>
      </c>
      <c r="V5265">
        <f t="shared" si="1325"/>
        <v>0.10710710687768686</v>
      </c>
      <c r="W5265">
        <f t="shared" si="1326"/>
        <v>0.52675120760416161</v>
      </c>
      <c r="X5265">
        <f t="shared" si="1327"/>
        <v>1.1471932343708236E-2</v>
      </c>
      <c r="Y5265">
        <f t="shared" si="1328"/>
        <v>0</v>
      </c>
      <c r="Z5265" t="s">
        <v>5297</v>
      </c>
    </row>
    <row r="5266" spans="1:26" x14ac:dyDescent="0.25">
      <c r="A5266" t="s">
        <v>26</v>
      </c>
      <c r="B5266" t="s">
        <v>27</v>
      </c>
      <c r="C5266" t="s">
        <v>25</v>
      </c>
      <c r="D5266">
        <v>1</v>
      </c>
      <c r="F5266">
        <v>1</v>
      </c>
      <c r="G5266">
        <v>44.85</v>
      </c>
      <c r="H5266">
        <f t="shared" si="1313"/>
        <v>0</v>
      </c>
      <c r="I5266">
        <f t="shared" si="1314"/>
        <v>1</v>
      </c>
      <c r="J5266">
        <f t="shared" si="1315"/>
        <v>1</v>
      </c>
      <c r="K5266">
        <f t="shared" si="1316"/>
        <v>0</v>
      </c>
      <c r="L5266">
        <f t="shared" si="1317"/>
        <v>0</v>
      </c>
      <c r="M5266">
        <f t="shared" si="1318"/>
        <v>1</v>
      </c>
      <c r="N5266">
        <f t="shared" si="1319"/>
        <v>0</v>
      </c>
      <c r="O5266">
        <f t="shared" si="1320"/>
        <v>0</v>
      </c>
      <c r="P5266">
        <v>55</v>
      </c>
      <c r="Q5266">
        <f t="shared" si="1321"/>
        <v>1</v>
      </c>
      <c r="R5266">
        <f t="shared" si="1322"/>
        <v>0</v>
      </c>
      <c r="S5266">
        <f t="shared" si="1323"/>
        <v>0</v>
      </c>
      <c r="T5266">
        <f t="shared" si="1324"/>
        <v>0</v>
      </c>
      <c r="U5266">
        <v>0</v>
      </c>
      <c r="V5266">
        <f t="shared" si="1325"/>
        <v>0.47814682755504512</v>
      </c>
      <c r="W5266">
        <f t="shared" si="1326"/>
        <v>0.61731017969937696</v>
      </c>
      <c r="X5266">
        <f t="shared" si="1327"/>
        <v>0.22862438870095406</v>
      </c>
      <c r="Y5266">
        <f t="shared" si="1328"/>
        <v>1</v>
      </c>
      <c r="Z5266" t="s">
        <v>5298</v>
      </c>
    </row>
    <row r="5267" spans="1:26" x14ac:dyDescent="0.25">
      <c r="A5267" t="s">
        <v>29</v>
      </c>
      <c r="B5267" t="s">
        <v>38</v>
      </c>
      <c r="C5267" t="s">
        <v>25</v>
      </c>
      <c r="D5267">
        <v>1</v>
      </c>
      <c r="F5267">
        <v>1</v>
      </c>
      <c r="G5267">
        <v>29.8</v>
      </c>
      <c r="H5267">
        <f t="shared" si="1313"/>
        <v>0</v>
      </c>
      <c r="I5267">
        <f t="shared" si="1314"/>
        <v>1</v>
      </c>
      <c r="J5267">
        <f t="shared" si="1315"/>
        <v>1</v>
      </c>
      <c r="K5267">
        <f t="shared" si="1316"/>
        <v>0</v>
      </c>
      <c r="L5267">
        <f t="shared" si="1317"/>
        <v>0</v>
      </c>
      <c r="M5267">
        <f t="shared" si="1318"/>
        <v>0</v>
      </c>
      <c r="N5267">
        <f t="shared" si="1319"/>
        <v>1</v>
      </c>
      <c r="O5267">
        <f t="shared" si="1320"/>
        <v>0</v>
      </c>
      <c r="P5267">
        <v>69</v>
      </c>
      <c r="Q5267">
        <f t="shared" si="1321"/>
        <v>0</v>
      </c>
      <c r="R5267">
        <f t="shared" si="1322"/>
        <v>0</v>
      </c>
      <c r="S5267">
        <f t="shared" si="1323"/>
        <v>1</v>
      </c>
      <c r="T5267">
        <f t="shared" si="1324"/>
        <v>0</v>
      </c>
      <c r="U5267">
        <v>0</v>
      </c>
      <c r="V5267">
        <f t="shared" si="1325"/>
        <v>3.763157146584277E-2</v>
      </c>
      <c r="W5267">
        <f t="shared" si="1326"/>
        <v>0.50940678278633167</v>
      </c>
      <c r="X5267">
        <f t="shared" si="1327"/>
        <v>1.4161351709888318E-3</v>
      </c>
      <c r="Y5267">
        <f t="shared" si="1328"/>
        <v>0</v>
      </c>
      <c r="Z5267" t="s">
        <v>5299</v>
      </c>
    </row>
    <row r="5268" spans="1:26" x14ac:dyDescent="0.25">
      <c r="A5268" t="s">
        <v>29</v>
      </c>
      <c r="B5268" t="s">
        <v>33</v>
      </c>
      <c r="C5268" t="s">
        <v>35</v>
      </c>
      <c r="D5268">
        <v>0</v>
      </c>
      <c r="F5268">
        <v>1</v>
      </c>
      <c r="G5268">
        <v>88.9</v>
      </c>
      <c r="H5268">
        <f t="shared" si="1313"/>
        <v>1</v>
      </c>
      <c r="I5268">
        <f t="shared" si="1314"/>
        <v>0</v>
      </c>
      <c r="J5268">
        <f t="shared" si="1315"/>
        <v>0</v>
      </c>
      <c r="K5268">
        <f t="shared" si="1316"/>
        <v>1</v>
      </c>
      <c r="L5268">
        <f t="shared" si="1317"/>
        <v>0</v>
      </c>
      <c r="M5268">
        <f t="shared" si="1318"/>
        <v>0</v>
      </c>
      <c r="N5268">
        <f t="shared" si="1319"/>
        <v>1</v>
      </c>
      <c r="O5268">
        <f t="shared" si="1320"/>
        <v>0</v>
      </c>
      <c r="P5268">
        <v>66</v>
      </c>
      <c r="Q5268">
        <f t="shared" si="1321"/>
        <v>0</v>
      </c>
      <c r="R5268">
        <f t="shared" si="1322"/>
        <v>0</v>
      </c>
      <c r="S5268">
        <f t="shared" si="1323"/>
        <v>0</v>
      </c>
      <c r="T5268">
        <f t="shared" si="1324"/>
        <v>1</v>
      </c>
      <c r="U5268">
        <v>0</v>
      </c>
      <c r="V5268">
        <f t="shared" si="1325"/>
        <v>0.12490857711733297</v>
      </c>
      <c r="W5268">
        <f t="shared" si="1326"/>
        <v>0.53118660663631811</v>
      </c>
      <c r="X5268">
        <f t="shared" si="1327"/>
        <v>1.5602152637476718E-2</v>
      </c>
      <c r="Y5268">
        <f t="shared" si="1328"/>
        <v>0</v>
      </c>
      <c r="Z5268" t="s">
        <v>5300</v>
      </c>
    </row>
    <row r="5269" spans="1:26" x14ac:dyDescent="0.25">
      <c r="A5269" t="s">
        <v>29</v>
      </c>
      <c r="B5269" t="s">
        <v>30</v>
      </c>
      <c r="C5269" t="s">
        <v>25</v>
      </c>
      <c r="D5269">
        <v>0</v>
      </c>
      <c r="F5269">
        <v>1</v>
      </c>
      <c r="G5269">
        <v>58.75</v>
      </c>
      <c r="H5269">
        <f t="shared" si="1313"/>
        <v>1</v>
      </c>
      <c r="I5269">
        <f t="shared" si="1314"/>
        <v>0</v>
      </c>
      <c r="J5269">
        <f t="shared" si="1315"/>
        <v>1</v>
      </c>
      <c r="K5269">
        <f t="shared" si="1316"/>
        <v>0</v>
      </c>
      <c r="L5269">
        <f t="shared" si="1317"/>
        <v>0</v>
      </c>
      <c r="M5269">
        <f t="shared" si="1318"/>
        <v>0</v>
      </c>
      <c r="N5269">
        <f t="shared" si="1319"/>
        <v>1</v>
      </c>
      <c r="O5269">
        <f t="shared" si="1320"/>
        <v>0</v>
      </c>
      <c r="P5269">
        <v>37</v>
      </c>
      <c r="Q5269">
        <f t="shared" si="1321"/>
        <v>0</v>
      </c>
      <c r="R5269">
        <f t="shared" si="1322"/>
        <v>1</v>
      </c>
      <c r="S5269">
        <f t="shared" si="1323"/>
        <v>0</v>
      </c>
      <c r="T5269">
        <f t="shared" si="1324"/>
        <v>0</v>
      </c>
      <c r="U5269">
        <v>0</v>
      </c>
      <c r="V5269">
        <f t="shared" si="1325"/>
        <v>9.1594505517672536E-2</v>
      </c>
      <c r="W5269">
        <f t="shared" si="1326"/>
        <v>0.52288263069480445</v>
      </c>
      <c r="X5269">
        <f t="shared" si="1327"/>
        <v>8.3895534410269451E-3</v>
      </c>
      <c r="Y5269">
        <f t="shared" si="1328"/>
        <v>0</v>
      </c>
      <c r="Z5269" t="s">
        <v>5301</v>
      </c>
    </row>
    <row r="5270" spans="1:26" x14ac:dyDescent="0.25">
      <c r="A5270" t="s">
        <v>29</v>
      </c>
      <c r="B5270" t="s">
        <v>38</v>
      </c>
      <c r="C5270" t="s">
        <v>23</v>
      </c>
      <c r="D5270">
        <v>1</v>
      </c>
      <c r="F5270">
        <v>1</v>
      </c>
      <c r="G5270">
        <v>19.850000000000001</v>
      </c>
      <c r="H5270">
        <f t="shared" si="1313"/>
        <v>0</v>
      </c>
      <c r="I5270">
        <f t="shared" si="1314"/>
        <v>1</v>
      </c>
      <c r="J5270">
        <f t="shared" si="1315"/>
        <v>0</v>
      </c>
      <c r="K5270">
        <f t="shared" si="1316"/>
        <v>0</v>
      </c>
      <c r="L5270">
        <f t="shared" si="1317"/>
        <v>1</v>
      </c>
      <c r="M5270">
        <f t="shared" si="1318"/>
        <v>0</v>
      </c>
      <c r="N5270">
        <f t="shared" si="1319"/>
        <v>1</v>
      </c>
      <c r="O5270">
        <f t="shared" si="1320"/>
        <v>0</v>
      </c>
      <c r="P5270">
        <v>9</v>
      </c>
      <c r="Q5270">
        <f t="shared" si="1321"/>
        <v>0</v>
      </c>
      <c r="R5270">
        <f t="shared" si="1322"/>
        <v>0</v>
      </c>
      <c r="S5270">
        <f t="shared" si="1323"/>
        <v>1</v>
      </c>
      <c r="T5270">
        <f t="shared" si="1324"/>
        <v>0</v>
      </c>
      <c r="U5270">
        <v>0</v>
      </c>
      <c r="V5270">
        <f t="shared" si="1325"/>
        <v>-1.147240834177601E-2</v>
      </c>
      <c r="W5270">
        <f t="shared" si="1326"/>
        <v>0.49713192937152229</v>
      </c>
      <c r="X5270">
        <f t="shared" si="1327"/>
        <v>1.3161615316045178E-4</v>
      </c>
      <c r="Y5270">
        <f t="shared" si="1328"/>
        <v>0</v>
      </c>
      <c r="Z5270" t="s">
        <v>5302</v>
      </c>
    </row>
    <row r="5271" spans="1:26" x14ac:dyDescent="0.25">
      <c r="A5271" t="s">
        <v>45</v>
      </c>
      <c r="B5271" t="s">
        <v>33</v>
      </c>
      <c r="C5271" t="s">
        <v>25</v>
      </c>
      <c r="D5271">
        <v>0</v>
      </c>
      <c r="F5271">
        <v>1</v>
      </c>
      <c r="G5271">
        <v>86.9</v>
      </c>
      <c r="H5271">
        <f t="shared" si="1313"/>
        <v>1</v>
      </c>
      <c r="I5271">
        <f t="shared" si="1314"/>
        <v>0</v>
      </c>
      <c r="J5271">
        <f t="shared" si="1315"/>
        <v>1</v>
      </c>
      <c r="K5271">
        <f t="shared" si="1316"/>
        <v>0</v>
      </c>
      <c r="L5271">
        <f t="shared" si="1317"/>
        <v>0</v>
      </c>
      <c r="M5271">
        <f t="shared" si="1318"/>
        <v>0</v>
      </c>
      <c r="N5271">
        <f t="shared" si="1319"/>
        <v>0</v>
      </c>
      <c r="O5271">
        <f t="shared" si="1320"/>
        <v>1</v>
      </c>
      <c r="P5271">
        <v>69</v>
      </c>
      <c r="Q5271">
        <f t="shared" si="1321"/>
        <v>0</v>
      </c>
      <c r="R5271">
        <f t="shared" si="1322"/>
        <v>0</v>
      </c>
      <c r="S5271">
        <f t="shared" si="1323"/>
        <v>0</v>
      </c>
      <c r="T5271">
        <f t="shared" si="1324"/>
        <v>1</v>
      </c>
      <c r="U5271">
        <v>0</v>
      </c>
      <c r="V5271">
        <f t="shared" si="1325"/>
        <v>6.1856410248043281E-2</v>
      </c>
      <c r="W5271">
        <f t="shared" si="1326"/>
        <v>0.51545917369882965</v>
      </c>
      <c r="X5271">
        <f t="shared" si="1327"/>
        <v>3.8262154887742338E-3</v>
      </c>
      <c r="Y5271">
        <f t="shared" si="1328"/>
        <v>0</v>
      </c>
      <c r="Z5271" t="s">
        <v>5303</v>
      </c>
    </row>
    <row r="5272" spans="1:26" x14ac:dyDescent="0.25">
      <c r="A5272" t="s">
        <v>26</v>
      </c>
      <c r="B5272" t="s">
        <v>30</v>
      </c>
      <c r="C5272" t="s">
        <v>25</v>
      </c>
      <c r="D5272">
        <v>0</v>
      </c>
      <c r="F5272">
        <v>1</v>
      </c>
      <c r="G5272">
        <v>59.65</v>
      </c>
      <c r="H5272">
        <f t="shared" si="1313"/>
        <v>1</v>
      </c>
      <c r="I5272">
        <f t="shared" si="1314"/>
        <v>0</v>
      </c>
      <c r="J5272">
        <f t="shared" si="1315"/>
        <v>1</v>
      </c>
      <c r="K5272">
        <f t="shared" si="1316"/>
        <v>0</v>
      </c>
      <c r="L5272">
        <f t="shared" si="1317"/>
        <v>0</v>
      </c>
      <c r="M5272">
        <f t="shared" si="1318"/>
        <v>1</v>
      </c>
      <c r="N5272">
        <f t="shared" si="1319"/>
        <v>0</v>
      </c>
      <c r="O5272">
        <f t="shared" si="1320"/>
        <v>0</v>
      </c>
      <c r="P5272">
        <v>10</v>
      </c>
      <c r="Q5272">
        <f t="shared" si="1321"/>
        <v>0</v>
      </c>
      <c r="R5272">
        <f t="shared" si="1322"/>
        <v>1</v>
      </c>
      <c r="S5272">
        <f t="shared" si="1323"/>
        <v>0</v>
      </c>
      <c r="T5272">
        <f t="shared" si="1324"/>
        <v>0</v>
      </c>
      <c r="U5272">
        <v>0</v>
      </c>
      <c r="V5272">
        <f t="shared" si="1325"/>
        <v>0.35076105482657938</v>
      </c>
      <c r="W5272">
        <f t="shared" si="1326"/>
        <v>0.58680212055621861</v>
      </c>
      <c r="X5272">
        <f t="shared" si="1327"/>
        <v>0.12303331758305462</v>
      </c>
      <c r="Y5272">
        <f t="shared" si="1328"/>
        <v>1</v>
      </c>
      <c r="Z5272" t="s">
        <v>5304</v>
      </c>
    </row>
    <row r="5273" spans="1:26" x14ac:dyDescent="0.25">
      <c r="A5273" t="s">
        <v>26</v>
      </c>
      <c r="B5273" t="s">
        <v>30</v>
      </c>
      <c r="C5273" t="s">
        <v>25</v>
      </c>
      <c r="D5273">
        <v>0</v>
      </c>
      <c r="F5273">
        <v>1</v>
      </c>
      <c r="G5273">
        <v>55.25</v>
      </c>
      <c r="H5273">
        <f t="shared" si="1313"/>
        <v>1</v>
      </c>
      <c r="I5273">
        <f t="shared" si="1314"/>
        <v>0</v>
      </c>
      <c r="J5273">
        <f t="shared" si="1315"/>
        <v>1</v>
      </c>
      <c r="K5273">
        <f t="shared" si="1316"/>
        <v>0</v>
      </c>
      <c r="L5273">
        <f t="shared" si="1317"/>
        <v>0</v>
      </c>
      <c r="M5273">
        <f t="shared" si="1318"/>
        <v>1</v>
      </c>
      <c r="N5273">
        <f t="shared" si="1319"/>
        <v>0</v>
      </c>
      <c r="O5273">
        <f t="shared" si="1320"/>
        <v>0</v>
      </c>
      <c r="P5273">
        <v>40</v>
      </c>
      <c r="Q5273">
        <f t="shared" si="1321"/>
        <v>0</v>
      </c>
      <c r="R5273">
        <f t="shared" si="1322"/>
        <v>1</v>
      </c>
      <c r="S5273">
        <f t="shared" si="1323"/>
        <v>0</v>
      </c>
      <c r="T5273">
        <f t="shared" si="1324"/>
        <v>0</v>
      </c>
      <c r="U5273">
        <v>1</v>
      </c>
      <c r="V5273">
        <f t="shared" si="1325"/>
        <v>0.34390121100908566</v>
      </c>
      <c r="W5273">
        <f t="shared" si="1326"/>
        <v>0.58513786138173141</v>
      </c>
      <c r="X5273">
        <f t="shared" si="1327"/>
        <v>0.43046562091534435</v>
      </c>
      <c r="Y5273">
        <f t="shared" si="1328"/>
        <v>1</v>
      </c>
      <c r="Z5273" t="s">
        <v>5305</v>
      </c>
    </row>
    <row r="5274" spans="1:26" x14ac:dyDescent="0.25">
      <c r="A5274" t="s">
        <v>26</v>
      </c>
      <c r="B5274" t="s">
        <v>38</v>
      </c>
      <c r="C5274" t="s">
        <v>25</v>
      </c>
      <c r="D5274">
        <v>0</v>
      </c>
      <c r="F5274">
        <v>1</v>
      </c>
      <c r="G5274">
        <v>66.400000000000006</v>
      </c>
      <c r="H5274">
        <f t="shared" si="1313"/>
        <v>1</v>
      </c>
      <c r="I5274">
        <f t="shared" si="1314"/>
        <v>0</v>
      </c>
      <c r="J5274">
        <f t="shared" si="1315"/>
        <v>1</v>
      </c>
      <c r="K5274">
        <f t="shared" si="1316"/>
        <v>0</v>
      </c>
      <c r="L5274">
        <f t="shared" si="1317"/>
        <v>0</v>
      </c>
      <c r="M5274">
        <f t="shared" si="1318"/>
        <v>1</v>
      </c>
      <c r="N5274">
        <f t="shared" si="1319"/>
        <v>0</v>
      </c>
      <c r="O5274">
        <f t="shared" si="1320"/>
        <v>0</v>
      </c>
      <c r="P5274">
        <v>13</v>
      </c>
      <c r="Q5274">
        <f t="shared" si="1321"/>
        <v>0</v>
      </c>
      <c r="R5274">
        <f t="shared" si="1322"/>
        <v>0</v>
      </c>
      <c r="S5274">
        <f t="shared" si="1323"/>
        <v>1</v>
      </c>
      <c r="T5274">
        <f t="shared" si="1324"/>
        <v>0</v>
      </c>
      <c r="U5274">
        <v>0</v>
      </c>
      <c r="V5274">
        <f t="shared" si="1325"/>
        <v>0.3661478481255358</v>
      </c>
      <c r="W5274">
        <f t="shared" si="1326"/>
        <v>0.59052783582825963</v>
      </c>
      <c r="X5274">
        <f t="shared" si="1327"/>
        <v>0.13406424668696043</v>
      </c>
      <c r="Y5274">
        <f t="shared" si="1328"/>
        <v>1</v>
      </c>
      <c r="Z5274" t="s">
        <v>5306</v>
      </c>
    </row>
    <row r="5275" spans="1:26" x14ac:dyDescent="0.25">
      <c r="A5275" t="s">
        <v>26</v>
      </c>
      <c r="B5275" t="s">
        <v>27</v>
      </c>
      <c r="C5275" t="s">
        <v>35</v>
      </c>
      <c r="D5275">
        <v>0</v>
      </c>
      <c r="F5275">
        <v>1</v>
      </c>
      <c r="G5275">
        <v>90.1</v>
      </c>
      <c r="H5275">
        <f t="shared" si="1313"/>
        <v>1</v>
      </c>
      <c r="I5275">
        <f t="shared" si="1314"/>
        <v>0</v>
      </c>
      <c r="J5275">
        <f t="shared" si="1315"/>
        <v>0</v>
      </c>
      <c r="K5275">
        <f t="shared" si="1316"/>
        <v>1</v>
      </c>
      <c r="L5275">
        <f t="shared" si="1317"/>
        <v>0</v>
      </c>
      <c r="M5275">
        <f t="shared" si="1318"/>
        <v>1</v>
      </c>
      <c r="N5275">
        <f t="shared" si="1319"/>
        <v>0</v>
      </c>
      <c r="O5275">
        <f t="shared" si="1320"/>
        <v>0</v>
      </c>
      <c r="P5275">
        <v>6</v>
      </c>
      <c r="Q5275">
        <f t="shared" si="1321"/>
        <v>1</v>
      </c>
      <c r="R5275">
        <f t="shared" si="1322"/>
        <v>0</v>
      </c>
      <c r="S5275">
        <f t="shared" si="1323"/>
        <v>0</v>
      </c>
      <c r="T5275">
        <f t="shared" si="1324"/>
        <v>0</v>
      </c>
      <c r="U5275">
        <v>1</v>
      </c>
      <c r="V5275">
        <f t="shared" si="1325"/>
        <v>0.53500263589201369</v>
      </c>
      <c r="W5275">
        <f t="shared" si="1326"/>
        <v>0.63064913963172753</v>
      </c>
      <c r="X5275">
        <f t="shared" si="1327"/>
        <v>0.21622254862737519</v>
      </c>
      <c r="Y5275">
        <f t="shared" si="1328"/>
        <v>1</v>
      </c>
      <c r="Z5275" t="s">
        <v>5307</v>
      </c>
    </row>
    <row r="5276" spans="1:26" x14ac:dyDescent="0.25">
      <c r="A5276" t="s">
        <v>45</v>
      </c>
      <c r="B5276" t="s">
        <v>33</v>
      </c>
      <c r="C5276" t="s">
        <v>23</v>
      </c>
      <c r="D5276">
        <v>0</v>
      </c>
      <c r="F5276">
        <v>1</v>
      </c>
      <c r="G5276">
        <v>20.149999999999999</v>
      </c>
      <c r="H5276">
        <f t="shared" si="1313"/>
        <v>1</v>
      </c>
      <c r="I5276">
        <f t="shared" si="1314"/>
        <v>0</v>
      </c>
      <c r="J5276">
        <f t="shared" si="1315"/>
        <v>0</v>
      </c>
      <c r="K5276">
        <f t="shared" si="1316"/>
        <v>0</v>
      </c>
      <c r="L5276">
        <f t="shared" si="1317"/>
        <v>1</v>
      </c>
      <c r="M5276">
        <f t="shared" si="1318"/>
        <v>0</v>
      </c>
      <c r="N5276">
        <f t="shared" si="1319"/>
        <v>0</v>
      </c>
      <c r="O5276">
        <f t="shared" si="1320"/>
        <v>1</v>
      </c>
      <c r="P5276">
        <v>69</v>
      </c>
      <c r="Q5276">
        <f t="shared" si="1321"/>
        <v>0</v>
      </c>
      <c r="R5276">
        <f t="shared" si="1322"/>
        <v>0</v>
      </c>
      <c r="S5276">
        <f t="shared" si="1323"/>
        <v>0</v>
      </c>
      <c r="T5276">
        <f t="shared" si="1324"/>
        <v>1</v>
      </c>
      <c r="U5276">
        <v>0</v>
      </c>
      <c r="V5276">
        <f t="shared" si="1325"/>
        <v>-5.2384129395953855E-2</v>
      </c>
      <c r="W5276">
        <f t="shared" si="1326"/>
        <v>0.48690696156139335</v>
      </c>
      <c r="X5276">
        <f t="shared" si="1327"/>
        <v>2.7440970125720368E-3</v>
      </c>
      <c r="Y5276">
        <f t="shared" si="1328"/>
        <v>0</v>
      </c>
      <c r="Z5276" t="s">
        <v>5308</v>
      </c>
    </row>
    <row r="5277" spans="1:26" x14ac:dyDescent="0.25">
      <c r="A5277" t="s">
        <v>29</v>
      </c>
      <c r="B5277" t="s">
        <v>38</v>
      </c>
      <c r="C5277" t="s">
        <v>35</v>
      </c>
      <c r="D5277">
        <v>1</v>
      </c>
      <c r="F5277">
        <v>1</v>
      </c>
      <c r="G5277">
        <v>108.1</v>
      </c>
      <c r="H5277">
        <f t="shared" si="1313"/>
        <v>0</v>
      </c>
      <c r="I5277">
        <f t="shared" si="1314"/>
        <v>1</v>
      </c>
      <c r="J5277">
        <f t="shared" si="1315"/>
        <v>0</v>
      </c>
      <c r="K5277">
        <f t="shared" si="1316"/>
        <v>1</v>
      </c>
      <c r="L5277">
        <f t="shared" si="1317"/>
        <v>0</v>
      </c>
      <c r="M5277">
        <f t="shared" si="1318"/>
        <v>0</v>
      </c>
      <c r="N5277">
        <f t="shared" si="1319"/>
        <v>1</v>
      </c>
      <c r="O5277">
        <f t="shared" si="1320"/>
        <v>0</v>
      </c>
      <c r="P5277">
        <v>66</v>
      </c>
      <c r="Q5277">
        <f t="shared" si="1321"/>
        <v>0</v>
      </c>
      <c r="R5277">
        <f t="shared" si="1322"/>
        <v>0</v>
      </c>
      <c r="S5277">
        <f t="shared" si="1323"/>
        <v>1</v>
      </c>
      <c r="T5277">
        <f t="shared" si="1324"/>
        <v>0</v>
      </c>
      <c r="U5277">
        <v>0</v>
      </c>
      <c r="V5277">
        <f t="shared" si="1325"/>
        <v>0.15484244104821487</v>
      </c>
      <c r="W5277">
        <f t="shared" si="1326"/>
        <v>0.53863345087057046</v>
      </c>
      <c r="X5277">
        <f t="shared" si="1327"/>
        <v>2.3976181549769899E-2</v>
      </c>
      <c r="Y5277">
        <f t="shared" si="1328"/>
        <v>0</v>
      </c>
      <c r="Z5277" t="s">
        <v>5309</v>
      </c>
    </row>
    <row r="5278" spans="1:26" x14ac:dyDescent="0.25">
      <c r="A5278" t="s">
        <v>26</v>
      </c>
      <c r="B5278" t="s">
        <v>27</v>
      </c>
      <c r="C5278" t="s">
        <v>25</v>
      </c>
      <c r="D5278">
        <v>0</v>
      </c>
      <c r="F5278">
        <v>1</v>
      </c>
      <c r="G5278">
        <v>53.75</v>
      </c>
      <c r="H5278">
        <f t="shared" si="1313"/>
        <v>1</v>
      </c>
      <c r="I5278">
        <f t="shared" si="1314"/>
        <v>0</v>
      </c>
      <c r="J5278">
        <f t="shared" si="1315"/>
        <v>1</v>
      </c>
      <c r="K5278">
        <f t="shared" si="1316"/>
        <v>0</v>
      </c>
      <c r="L5278">
        <f t="shared" si="1317"/>
        <v>0</v>
      </c>
      <c r="M5278">
        <f t="shared" si="1318"/>
        <v>1</v>
      </c>
      <c r="N5278">
        <f t="shared" si="1319"/>
        <v>0</v>
      </c>
      <c r="O5278">
        <f t="shared" si="1320"/>
        <v>0</v>
      </c>
      <c r="P5278">
        <v>11</v>
      </c>
      <c r="Q5278">
        <f t="shared" si="1321"/>
        <v>1</v>
      </c>
      <c r="R5278">
        <f t="shared" si="1322"/>
        <v>0</v>
      </c>
      <c r="S5278">
        <f t="shared" si="1323"/>
        <v>0</v>
      </c>
      <c r="T5278">
        <f t="shared" si="1324"/>
        <v>0</v>
      </c>
      <c r="U5278">
        <v>1</v>
      </c>
      <c r="V5278">
        <f t="shared" si="1325"/>
        <v>0.47833097162703675</v>
      </c>
      <c r="W5278">
        <f t="shared" si="1326"/>
        <v>0.6173536806460731</v>
      </c>
      <c r="X5278">
        <f t="shared" si="1327"/>
        <v>0.27213857516359152</v>
      </c>
      <c r="Y5278">
        <f t="shared" si="1328"/>
        <v>1</v>
      </c>
      <c r="Z5278" t="s">
        <v>5310</v>
      </c>
    </row>
    <row r="5279" spans="1:26" x14ac:dyDescent="0.25">
      <c r="A5279" t="s">
        <v>29</v>
      </c>
      <c r="B5279" t="s">
        <v>30</v>
      </c>
      <c r="C5279" t="s">
        <v>25</v>
      </c>
      <c r="D5279">
        <v>0</v>
      </c>
      <c r="F5279">
        <v>1</v>
      </c>
      <c r="G5279">
        <v>56.9</v>
      </c>
      <c r="H5279">
        <f t="shared" si="1313"/>
        <v>1</v>
      </c>
      <c r="I5279">
        <f t="shared" si="1314"/>
        <v>0</v>
      </c>
      <c r="J5279">
        <f t="shared" si="1315"/>
        <v>1</v>
      </c>
      <c r="K5279">
        <f t="shared" si="1316"/>
        <v>0</v>
      </c>
      <c r="L5279">
        <f t="shared" si="1317"/>
        <v>0</v>
      </c>
      <c r="M5279">
        <f t="shared" si="1318"/>
        <v>0</v>
      </c>
      <c r="N5279">
        <f t="shared" si="1319"/>
        <v>1</v>
      </c>
      <c r="O5279">
        <f t="shared" si="1320"/>
        <v>0</v>
      </c>
      <c r="P5279">
        <v>46</v>
      </c>
      <c r="Q5279">
        <f t="shared" si="1321"/>
        <v>0</v>
      </c>
      <c r="R5279">
        <f t="shared" si="1322"/>
        <v>1</v>
      </c>
      <c r="S5279">
        <f t="shared" si="1323"/>
        <v>0</v>
      </c>
      <c r="T5279">
        <f t="shared" si="1324"/>
        <v>0</v>
      </c>
      <c r="U5279">
        <v>0</v>
      </c>
      <c r="V5279">
        <f t="shared" si="1325"/>
        <v>7.9881973159952144E-2</v>
      </c>
      <c r="W5279">
        <f t="shared" si="1326"/>
        <v>0.51995988053652409</v>
      </c>
      <c r="X5279">
        <f t="shared" si="1327"/>
        <v>6.3811296359273144E-3</v>
      </c>
      <c r="Y5279">
        <f t="shared" si="1328"/>
        <v>0</v>
      </c>
      <c r="Z5279" t="s">
        <v>5311</v>
      </c>
    </row>
    <row r="5280" spans="1:26" x14ac:dyDescent="0.25">
      <c r="A5280" t="s">
        <v>26</v>
      </c>
      <c r="B5280" t="s">
        <v>27</v>
      </c>
      <c r="C5280" t="s">
        <v>35</v>
      </c>
      <c r="D5280">
        <v>0</v>
      </c>
      <c r="F5280">
        <v>1</v>
      </c>
      <c r="G5280">
        <v>89.3</v>
      </c>
      <c r="H5280">
        <f t="shared" si="1313"/>
        <v>1</v>
      </c>
      <c r="I5280">
        <f t="shared" si="1314"/>
        <v>0</v>
      </c>
      <c r="J5280">
        <f t="shared" si="1315"/>
        <v>0</v>
      </c>
      <c r="K5280">
        <f t="shared" si="1316"/>
        <v>1</v>
      </c>
      <c r="L5280">
        <f t="shared" si="1317"/>
        <v>0</v>
      </c>
      <c r="M5280">
        <f t="shared" si="1318"/>
        <v>1</v>
      </c>
      <c r="N5280">
        <f t="shared" si="1319"/>
        <v>0</v>
      </c>
      <c r="O5280">
        <f t="shared" si="1320"/>
        <v>0</v>
      </c>
      <c r="P5280">
        <v>6</v>
      </c>
      <c r="Q5280">
        <f t="shared" si="1321"/>
        <v>1</v>
      </c>
      <c r="R5280">
        <f t="shared" si="1322"/>
        <v>0</v>
      </c>
      <c r="S5280">
        <f t="shared" si="1323"/>
        <v>0</v>
      </c>
      <c r="T5280">
        <f t="shared" si="1324"/>
        <v>0</v>
      </c>
      <c r="U5280">
        <v>1</v>
      </c>
      <c r="V5280">
        <f t="shared" si="1325"/>
        <v>0.53861856082231596</v>
      </c>
      <c r="W5280">
        <f t="shared" si="1326"/>
        <v>0.6314910012994075</v>
      </c>
      <c r="X5280">
        <f t="shared" si="1327"/>
        <v>0.21287283241767097</v>
      </c>
      <c r="Y5280">
        <f t="shared" si="1328"/>
        <v>1</v>
      </c>
      <c r="Z5280" t="s">
        <v>5312</v>
      </c>
    </row>
    <row r="5281" spans="1:26" x14ac:dyDescent="0.25">
      <c r="A5281" t="s">
        <v>26</v>
      </c>
      <c r="B5281" t="s">
        <v>30</v>
      </c>
      <c r="C5281" t="s">
        <v>35</v>
      </c>
      <c r="D5281">
        <v>0</v>
      </c>
      <c r="F5281">
        <v>1</v>
      </c>
      <c r="G5281">
        <v>109.6</v>
      </c>
      <c r="H5281">
        <f t="shared" si="1313"/>
        <v>1</v>
      </c>
      <c r="I5281">
        <f t="shared" si="1314"/>
        <v>0</v>
      </c>
      <c r="J5281">
        <f t="shared" si="1315"/>
        <v>0</v>
      </c>
      <c r="K5281">
        <f t="shared" si="1316"/>
        <v>1</v>
      </c>
      <c r="L5281">
        <f t="shared" si="1317"/>
        <v>0</v>
      </c>
      <c r="M5281">
        <f t="shared" si="1318"/>
        <v>1</v>
      </c>
      <c r="N5281">
        <f t="shared" si="1319"/>
        <v>0</v>
      </c>
      <c r="O5281">
        <f t="shared" si="1320"/>
        <v>0</v>
      </c>
      <c r="P5281">
        <v>56</v>
      </c>
      <c r="Q5281">
        <f t="shared" si="1321"/>
        <v>0</v>
      </c>
      <c r="R5281">
        <f t="shared" si="1322"/>
        <v>1</v>
      </c>
      <c r="S5281">
        <f t="shared" si="1323"/>
        <v>0</v>
      </c>
      <c r="T5281">
        <f t="shared" si="1324"/>
        <v>0</v>
      </c>
      <c r="U5281">
        <v>0</v>
      </c>
      <c r="V5281">
        <f t="shared" si="1325"/>
        <v>0.4286358727092644</v>
      </c>
      <c r="W5281">
        <f t="shared" si="1326"/>
        <v>0.60554788042916585</v>
      </c>
      <c r="X5281">
        <f t="shared" si="1327"/>
        <v>0.18372871137323271</v>
      </c>
      <c r="Y5281">
        <f t="shared" si="1328"/>
        <v>1</v>
      </c>
      <c r="Z5281" t="s">
        <v>5313</v>
      </c>
    </row>
    <row r="5282" spans="1:26" x14ac:dyDescent="0.25">
      <c r="A5282" t="s">
        <v>45</v>
      </c>
      <c r="B5282" t="s">
        <v>38</v>
      </c>
      <c r="C5282" t="s">
        <v>23</v>
      </c>
      <c r="D5282">
        <v>0</v>
      </c>
      <c r="F5282">
        <v>1</v>
      </c>
      <c r="G5282">
        <v>25.15</v>
      </c>
      <c r="H5282">
        <f t="shared" si="1313"/>
        <v>1</v>
      </c>
      <c r="I5282">
        <f t="shared" si="1314"/>
        <v>0</v>
      </c>
      <c r="J5282">
        <f t="shared" si="1315"/>
        <v>0</v>
      </c>
      <c r="K5282">
        <f t="shared" si="1316"/>
        <v>0</v>
      </c>
      <c r="L5282">
        <f t="shared" si="1317"/>
        <v>1</v>
      </c>
      <c r="M5282">
        <f t="shared" si="1318"/>
        <v>0</v>
      </c>
      <c r="N5282">
        <f t="shared" si="1319"/>
        <v>0</v>
      </c>
      <c r="O5282">
        <f t="shared" si="1320"/>
        <v>1</v>
      </c>
      <c r="P5282">
        <v>70</v>
      </c>
      <c r="Q5282">
        <f t="shared" si="1321"/>
        <v>0</v>
      </c>
      <c r="R5282">
        <f t="shared" si="1322"/>
        <v>0</v>
      </c>
      <c r="S5282">
        <f t="shared" si="1323"/>
        <v>1</v>
      </c>
      <c r="T5282">
        <f t="shared" si="1324"/>
        <v>0</v>
      </c>
      <c r="U5282">
        <v>0</v>
      </c>
      <c r="V5282">
        <f t="shared" si="1325"/>
        <v>-6.3143470695678314E-2</v>
      </c>
      <c r="W5282">
        <f t="shared" si="1326"/>
        <v>0.48421937521900749</v>
      </c>
      <c r="X5282">
        <f t="shared" si="1327"/>
        <v>3.9870978914959858E-3</v>
      </c>
      <c r="Y5282">
        <f t="shared" si="1328"/>
        <v>0</v>
      </c>
      <c r="Z5282" t="s">
        <v>5314</v>
      </c>
    </row>
    <row r="5283" spans="1:26" x14ac:dyDescent="0.25">
      <c r="A5283" t="s">
        <v>29</v>
      </c>
      <c r="B5283" t="s">
        <v>27</v>
      </c>
      <c r="C5283" t="s">
        <v>25</v>
      </c>
      <c r="D5283">
        <v>0</v>
      </c>
      <c r="F5283">
        <v>1</v>
      </c>
      <c r="G5283">
        <v>79.150000000000006</v>
      </c>
      <c r="H5283">
        <f t="shared" si="1313"/>
        <v>1</v>
      </c>
      <c r="I5283">
        <f t="shared" si="1314"/>
        <v>0</v>
      </c>
      <c r="J5283">
        <f t="shared" si="1315"/>
        <v>1</v>
      </c>
      <c r="K5283">
        <f t="shared" si="1316"/>
        <v>0</v>
      </c>
      <c r="L5283">
        <f t="shared" si="1317"/>
        <v>0</v>
      </c>
      <c r="M5283">
        <f t="shared" si="1318"/>
        <v>0</v>
      </c>
      <c r="N5283">
        <f t="shared" si="1319"/>
        <v>1</v>
      </c>
      <c r="O5283">
        <f t="shared" si="1320"/>
        <v>0</v>
      </c>
      <c r="P5283">
        <v>33</v>
      </c>
      <c r="Q5283">
        <f t="shared" si="1321"/>
        <v>1</v>
      </c>
      <c r="R5283">
        <f t="shared" si="1322"/>
        <v>0</v>
      </c>
      <c r="S5283">
        <f t="shared" si="1323"/>
        <v>0</v>
      </c>
      <c r="T5283">
        <f t="shared" si="1324"/>
        <v>0</v>
      </c>
      <c r="U5283">
        <v>0</v>
      </c>
      <c r="V5283">
        <f t="shared" si="1325"/>
        <v>0.24647613057748327</v>
      </c>
      <c r="W5283">
        <f t="shared" si="1326"/>
        <v>0.5613089673373044</v>
      </c>
      <c r="X5283">
        <f t="shared" si="1327"/>
        <v>6.0750482944448583E-2</v>
      </c>
      <c r="Y5283">
        <f t="shared" si="1328"/>
        <v>0</v>
      </c>
      <c r="Z5283" t="s">
        <v>5315</v>
      </c>
    </row>
    <row r="5284" spans="1:26" x14ac:dyDescent="0.25">
      <c r="A5284" t="s">
        <v>45</v>
      </c>
      <c r="B5284" t="s">
        <v>38</v>
      </c>
      <c r="C5284" t="s">
        <v>25</v>
      </c>
      <c r="D5284">
        <v>0</v>
      </c>
      <c r="F5284">
        <v>1</v>
      </c>
      <c r="G5284">
        <v>66.75</v>
      </c>
      <c r="H5284">
        <f t="shared" si="1313"/>
        <v>1</v>
      </c>
      <c r="I5284">
        <f t="shared" si="1314"/>
        <v>0</v>
      </c>
      <c r="J5284">
        <f t="shared" si="1315"/>
        <v>1</v>
      </c>
      <c r="K5284">
        <f t="shared" si="1316"/>
        <v>0</v>
      </c>
      <c r="L5284">
        <f t="shared" si="1317"/>
        <v>0</v>
      </c>
      <c r="M5284">
        <f t="shared" si="1318"/>
        <v>0</v>
      </c>
      <c r="N5284">
        <f t="shared" si="1319"/>
        <v>0</v>
      </c>
      <c r="O5284">
        <f t="shared" si="1320"/>
        <v>1</v>
      </c>
      <c r="P5284">
        <v>72</v>
      </c>
      <c r="Q5284">
        <f t="shared" si="1321"/>
        <v>0</v>
      </c>
      <c r="R5284">
        <f t="shared" si="1322"/>
        <v>0</v>
      </c>
      <c r="S5284">
        <f t="shared" si="1323"/>
        <v>1</v>
      </c>
      <c r="T5284">
        <f t="shared" si="1324"/>
        <v>0</v>
      </c>
      <c r="U5284">
        <v>0</v>
      </c>
      <c r="V5284">
        <f t="shared" si="1325"/>
        <v>3.5304612935503646E-2</v>
      </c>
      <c r="W5284">
        <f t="shared" si="1326"/>
        <v>0.50882523659346779</v>
      </c>
      <c r="X5284">
        <f t="shared" si="1327"/>
        <v>1.2464156945257313E-3</v>
      </c>
      <c r="Y5284">
        <f t="shared" si="1328"/>
        <v>0</v>
      </c>
      <c r="Z5284" t="s">
        <v>5316</v>
      </c>
    </row>
    <row r="5285" spans="1:26" x14ac:dyDescent="0.25">
      <c r="A5285" t="s">
        <v>26</v>
      </c>
      <c r="B5285" t="s">
        <v>27</v>
      </c>
      <c r="C5285" t="s">
        <v>35</v>
      </c>
      <c r="D5285">
        <v>0</v>
      </c>
      <c r="F5285">
        <v>1</v>
      </c>
      <c r="G5285">
        <v>95.2</v>
      </c>
      <c r="H5285">
        <f t="shared" si="1313"/>
        <v>1</v>
      </c>
      <c r="I5285">
        <f t="shared" si="1314"/>
        <v>0</v>
      </c>
      <c r="J5285">
        <f t="shared" si="1315"/>
        <v>0</v>
      </c>
      <c r="K5285">
        <f t="shared" si="1316"/>
        <v>1</v>
      </c>
      <c r="L5285">
        <f t="shared" si="1317"/>
        <v>0</v>
      </c>
      <c r="M5285">
        <f t="shared" si="1318"/>
        <v>1</v>
      </c>
      <c r="N5285">
        <f t="shared" si="1319"/>
        <v>0</v>
      </c>
      <c r="O5285">
        <f t="shared" si="1320"/>
        <v>0</v>
      </c>
      <c r="P5285">
        <v>3</v>
      </c>
      <c r="Q5285">
        <f t="shared" si="1321"/>
        <v>1</v>
      </c>
      <c r="R5285">
        <f t="shared" si="1322"/>
        <v>0</v>
      </c>
      <c r="S5285">
        <f t="shared" si="1323"/>
        <v>0</v>
      </c>
      <c r="T5285">
        <f t="shared" si="1324"/>
        <v>0</v>
      </c>
      <c r="U5285">
        <v>1</v>
      </c>
      <c r="V5285">
        <f t="shared" si="1325"/>
        <v>0.54295381849865421</v>
      </c>
      <c r="W5285">
        <f t="shared" si="1326"/>
        <v>0.63249928327099614</v>
      </c>
      <c r="X5285">
        <f t="shared" si="1327"/>
        <v>0.20889121202496111</v>
      </c>
      <c r="Y5285">
        <f t="shared" si="1328"/>
        <v>1</v>
      </c>
      <c r="Z5285" t="s">
        <v>5317</v>
      </c>
    </row>
    <row r="5286" spans="1:26" x14ac:dyDescent="0.25">
      <c r="A5286" t="s">
        <v>26</v>
      </c>
      <c r="B5286" t="s">
        <v>30</v>
      </c>
      <c r="C5286" t="s">
        <v>25</v>
      </c>
      <c r="D5286">
        <v>0</v>
      </c>
      <c r="F5286">
        <v>1</v>
      </c>
      <c r="G5286">
        <v>48.8</v>
      </c>
      <c r="H5286">
        <f t="shared" si="1313"/>
        <v>1</v>
      </c>
      <c r="I5286">
        <f t="shared" si="1314"/>
        <v>0</v>
      </c>
      <c r="J5286">
        <f t="shared" si="1315"/>
        <v>1</v>
      </c>
      <c r="K5286">
        <f t="shared" si="1316"/>
        <v>0</v>
      </c>
      <c r="L5286">
        <f t="shared" si="1317"/>
        <v>0</v>
      </c>
      <c r="M5286">
        <f t="shared" si="1318"/>
        <v>1</v>
      </c>
      <c r="N5286">
        <f t="shared" si="1319"/>
        <v>0</v>
      </c>
      <c r="O5286">
        <f t="shared" si="1320"/>
        <v>0</v>
      </c>
      <c r="P5286">
        <v>19</v>
      </c>
      <c r="Q5286">
        <f t="shared" si="1321"/>
        <v>0</v>
      </c>
      <c r="R5286">
        <f t="shared" si="1322"/>
        <v>1</v>
      </c>
      <c r="S5286">
        <f t="shared" si="1323"/>
        <v>0</v>
      </c>
      <c r="T5286">
        <f t="shared" si="1324"/>
        <v>0</v>
      </c>
      <c r="U5286">
        <v>0</v>
      </c>
      <c r="V5286">
        <f t="shared" si="1325"/>
        <v>0.34753675269910755</v>
      </c>
      <c r="W5286">
        <f t="shared" si="1326"/>
        <v>0.58602012069166542</v>
      </c>
      <c r="X5286">
        <f t="shared" si="1327"/>
        <v>0.12078179447664064</v>
      </c>
      <c r="Y5286">
        <f t="shared" si="1328"/>
        <v>1</v>
      </c>
      <c r="Z5286" t="s">
        <v>5318</v>
      </c>
    </row>
    <row r="5287" spans="1:26" x14ac:dyDescent="0.25">
      <c r="A5287" t="s">
        <v>26</v>
      </c>
      <c r="B5287" t="s">
        <v>27</v>
      </c>
      <c r="C5287" t="s">
        <v>25</v>
      </c>
      <c r="D5287">
        <v>1</v>
      </c>
      <c r="F5287">
        <v>1</v>
      </c>
      <c r="G5287">
        <v>45.7</v>
      </c>
      <c r="H5287">
        <f t="shared" si="1313"/>
        <v>0</v>
      </c>
      <c r="I5287">
        <f t="shared" si="1314"/>
        <v>1</v>
      </c>
      <c r="J5287">
        <f t="shared" si="1315"/>
        <v>1</v>
      </c>
      <c r="K5287">
        <f t="shared" si="1316"/>
        <v>0</v>
      </c>
      <c r="L5287">
        <f t="shared" si="1317"/>
        <v>0</v>
      </c>
      <c r="M5287">
        <f t="shared" si="1318"/>
        <v>1</v>
      </c>
      <c r="N5287">
        <f t="shared" si="1319"/>
        <v>0</v>
      </c>
      <c r="O5287">
        <f t="shared" si="1320"/>
        <v>0</v>
      </c>
      <c r="P5287">
        <v>5</v>
      </c>
      <c r="Q5287">
        <f t="shared" si="1321"/>
        <v>1</v>
      </c>
      <c r="R5287">
        <f t="shared" si="1322"/>
        <v>0</v>
      </c>
      <c r="S5287">
        <f t="shared" si="1323"/>
        <v>0</v>
      </c>
      <c r="T5287">
        <f t="shared" si="1324"/>
        <v>0</v>
      </c>
      <c r="U5287">
        <v>1</v>
      </c>
      <c r="V5287">
        <f t="shared" si="1325"/>
        <v>0.46578057555184926</v>
      </c>
      <c r="W5287">
        <f t="shared" si="1326"/>
        <v>0.61438459024732817</v>
      </c>
      <c r="X5287">
        <f t="shared" si="1327"/>
        <v>0.28539039345771344</v>
      </c>
      <c r="Y5287">
        <f t="shared" si="1328"/>
        <v>1</v>
      </c>
      <c r="Z5287" t="s">
        <v>5319</v>
      </c>
    </row>
    <row r="5288" spans="1:26" x14ac:dyDescent="0.25">
      <c r="A5288" t="s">
        <v>45</v>
      </c>
      <c r="B5288" t="s">
        <v>38</v>
      </c>
      <c r="C5288" t="s">
        <v>25</v>
      </c>
      <c r="D5288">
        <v>0</v>
      </c>
      <c r="F5288">
        <v>1</v>
      </c>
      <c r="G5288">
        <v>80.7</v>
      </c>
      <c r="H5288">
        <f t="shared" si="1313"/>
        <v>1</v>
      </c>
      <c r="I5288">
        <f t="shared" si="1314"/>
        <v>0</v>
      </c>
      <c r="J5288">
        <f t="shared" si="1315"/>
        <v>1</v>
      </c>
      <c r="K5288">
        <f t="shared" si="1316"/>
        <v>0</v>
      </c>
      <c r="L5288">
        <f t="shared" si="1317"/>
        <v>0</v>
      </c>
      <c r="M5288">
        <f t="shared" si="1318"/>
        <v>0</v>
      </c>
      <c r="N5288">
        <f t="shared" si="1319"/>
        <v>0</v>
      </c>
      <c r="O5288">
        <f t="shared" si="1320"/>
        <v>1</v>
      </c>
      <c r="P5288">
        <v>71</v>
      </c>
      <c r="Q5288">
        <f t="shared" si="1321"/>
        <v>0</v>
      </c>
      <c r="R5288">
        <f t="shared" si="1322"/>
        <v>0</v>
      </c>
      <c r="S5288">
        <f t="shared" si="1323"/>
        <v>1</v>
      </c>
      <c r="T5288">
        <f t="shared" si="1324"/>
        <v>0</v>
      </c>
      <c r="U5288">
        <v>0</v>
      </c>
      <c r="V5288">
        <f t="shared" si="1325"/>
        <v>5.7053435947785017E-2</v>
      </c>
      <c r="W5288">
        <f t="shared" si="1326"/>
        <v>0.51425949119743075</v>
      </c>
      <c r="X5288">
        <f t="shared" si="1327"/>
        <v>3.2550945534480075E-3</v>
      </c>
      <c r="Y5288">
        <f t="shared" si="1328"/>
        <v>0</v>
      </c>
      <c r="Z5288" t="s">
        <v>5320</v>
      </c>
    </row>
    <row r="5289" spans="1:26" x14ac:dyDescent="0.25">
      <c r="A5289" t="s">
        <v>26</v>
      </c>
      <c r="B5289" t="s">
        <v>27</v>
      </c>
      <c r="C5289" t="s">
        <v>35</v>
      </c>
      <c r="D5289">
        <v>0</v>
      </c>
      <c r="F5289">
        <v>1</v>
      </c>
      <c r="G5289">
        <v>74.5</v>
      </c>
      <c r="H5289">
        <f t="shared" si="1313"/>
        <v>1</v>
      </c>
      <c r="I5289">
        <f t="shared" si="1314"/>
        <v>0</v>
      </c>
      <c r="J5289">
        <f t="shared" si="1315"/>
        <v>0</v>
      </c>
      <c r="K5289">
        <f t="shared" si="1316"/>
        <v>1</v>
      </c>
      <c r="L5289">
        <f t="shared" si="1317"/>
        <v>0</v>
      </c>
      <c r="M5289">
        <f t="shared" si="1318"/>
        <v>1</v>
      </c>
      <c r="N5289">
        <f t="shared" si="1319"/>
        <v>0</v>
      </c>
      <c r="O5289">
        <f t="shared" si="1320"/>
        <v>0</v>
      </c>
      <c r="P5289">
        <v>8</v>
      </c>
      <c r="Q5289">
        <f t="shared" si="1321"/>
        <v>1</v>
      </c>
      <c r="R5289">
        <f t="shared" si="1322"/>
        <v>0</v>
      </c>
      <c r="S5289">
        <f t="shared" si="1323"/>
        <v>0</v>
      </c>
      <c r="T5289">
        <f t="shared" si="1324"/>
        <v>0</v>
      </c>
      <c r="U5289">
        <v>1</v>
      </c>
      <c r="V5289">
        <f t="shared" si="1325"/>
        <v>0.51068137144817216</v>
      </c>
      <c r="W5289">
        <f t="shared" si="1326"/>
        <v>0.62496619025342814</v>
      </c>
      <c r="X5289">
        <f t="shared" si="1327"/>
        <v>0.23943272024784168</v>
      </c>
      <c r="Y5289">
        <f t="shared" si="1328"/>
        <v>1</v>
      </c>
      <c r="Z5289" t="s">
        <v>5321</v>
      </c>
    </row>
    <row r="5290" spans="1:26" x14ac:dyDescent="0.25">
      <c r="A5290" t="s">
        <v>26</v>
      </c>
      <c r="B5290" t="s">
        <v>38</v>
      </c>
      <c r="C5290" t="s">
        <v>23</v>
      </c>
      <c r="D5290">
        <v>0</v>
      </c>
      <c r="F5290">
        <v>1</v>
      </c>
      <c r="G5290">
        <v>20.55</v>
      </c>
      <c r="H5290">
        <f t="shared" si="1313"/>
        <v>1</v>
      </c>
      <c r="I5290">
        <f t="shared" si="1314"/>
        <v>0</v>
      </c>
      <c r="J5290">
        <f t="shared" si="1315"/>
        <v>0</v>
      </c>
      <c r="K5290">
        <f t="shared" si="1316"/>
        <v>0</v>
      </c>
      <c r="L5290">
        <f t="shared" si="1317"/>
        <v>1</v>
      </c>
      <c r="M5290">
        <f t="shared" si="1318"/>
        <v>1</v>
      </c>
      <c r="N5290">
        <f t="shared" si="1319"/>
        <v>0</v>
      </c>
      <c r="O5290">
        <f t="shared" si="1320"/>
        <v>0</v>
      </c>
      <c r="P5290">
        <v>1</v>
      </c>
      <c r="Q5290">
        <f t="shared" si="1321"/>
        <v>0</v>
      </c>
      <c r="R5290">
        <f t="shared" si="1322"/>
        <v>0</v>
      </c>
      <c r="S5290">
        <f t="shared" si="1323"/>
        <v>1</v>
      </c>
      <c r="T5290">
        <f t="shared" si="1324"/>
        <v>0</v>
      </c>
      <c r="U5290">
        <v>0</v>
      </c>
      <c r="V5290">
        <f t="shared" si="1325"/>
        <v>0.26593694824957576</v>
      </c>
      <c r="W5290">
        <f t="shared" si="1326"/>
        <v>0.56609516106990343</v>
      </c>
      <c r="X5290">
        <f t="shared" si="1327"/>
        <v>7.072246044429753E-2</v>
      </c>
      <c r="Y5290">
        <f t="shared" si="1328"/>
        <v>0</v>
      </c>
      <c r="Z5290" t="s">
        <v>5322</v>
      </c>
    </row>
    <row r="5291" spans="1:26" x14ac:dyDescent="0.25">
      <c r="A5291" t="s">
        <v>26</v>
      </c>
      <c r="B5291" t="s">
        <v>27</v>
      </c>
      <c r="C5291" t="s">
        <v>35</v>
      </c>
      <c r="D5291">
        <v>0</v>
      </c>
      <c r="F5291">
        <v>1</v>
      </c>
      <c r="G5291">
        <v>79.650000000000006</v>
      </c>
      <c r="H5291">
        <f t="shared" si="1313"/>
        <v>1</v>
      </c>
      <c r="I5291">
        <f t="shared" si="1314"/>
        <v>0</v>
      </c>
      <c r="J5291">
        <f t="shared" si="1315"/>
        <v>0</v>
      </c>
      <c r="K5291">
        <f t="shared" si="1316"/>
        <v>1</v>
      </c>
      <c r="L5291">
        <f t="shared" si="1317"/>
        <v>0</v>
      </c>
      <c r="M5291">
        <f t="shared" si="1318"/>
        <v>1</v>
      </c>
      <c r="N5291">
        <f t="shared" si="1319"/>
        <v>0</v>
      </c>
      <c r="O5291">
        <f t="shared" si="1320"/>
        <v>0</v>
      </c>
      <c r="P5291">
        <v>1</v>
      </c>
      <c r="Q5291">
        <f t="shared" si="1321"/>
        <v>1</v>
      </c>
      <c r="R5291">
        <f t="shared" si="1322"/>
        <v>0</v>
      </c>
      <c r="S5291">
        <f t="shared" si="1323"/>
        <v>0</v>
      </c>
      <c r="T5291">
        <f t="shared" si="1324"/>
        <v>0</v>
      </c>
      <c r="U5291">
        <v>1</v>
      </c>
      <c r="V5291">
        <f t="shared" si="1325"/>
        <v>0.52357367608622174</v>
      </c>
      <c r="W5291">
        <f t="shared" si="1326"/>
        <v>0.62798303088503793</v>
      </c>
      <c r="X5291">
        <f t="shared" si="1327"/>
        <v>0.22698204211799636</v>
      </c>
      <c r="Y5291">
        <f t="shared" si="1328"/>
        <v>1</v>
      </c>
      <c r="Z5291" t="s">
        <v>5323</v>
      </c>
    </row>
    <row r="5292" spans="1:26" x14ac:dyDescent="0.25">
      <c r="A5292" t="s">
        <v>29</v>
      </c>
      <c r="B5292" t="s">
        <v>30</v>
      </c>
      <c r="C5292" t="s">
        <v>35</v>
      </c>
      <c r="D5292">
        <v>0</v>
      </c>
      <c r="F5292">
        <v>1</v>
      </c>
      <c r="G5292">
        <v>115.1</v>
      </c>
      <c r="H5292">
        <f t="shared" si="1313"/>
        <v>1</v>
      </c>
      <c r="I5292">
        <f t="shared" si="1314"/>
        <v>0</v>
      </c>
      <c r="J5292">
        <f t="shared" si="1315"/>
        <v>0</v>
      </c>
      <c r="K5292">
        <f t="shared" si="1316"/>
        <v>1</v>
      </c>
      <c r="L5292">
        <f t="shared" si="1317"/>
        <v>0</v>
      </c>
      <c r="M5292">
        <f t="shared" si="1318"/>
        <v>0</v>
      </c>
      <c r="N5292">
        <f t="shared" si="1319"/>
        <v>1</v>
      </c>
      <c r="O5292">
        <f t="shared" si="1320"/>
        <v>0</v>
      </c>
      <c r="P5292">
        <v>61</v>
      </c>
      <c r="Q5292">
        <f t="shared" si="1321"/>
        <v>0</v>
      </c>
      <c r="R5292">
        <f t="shared" si="1322"/>
        <v>1</v>
      </c>
      <c r="S5292">
        <f t="shared" si="1323"/>
        <v>0</v>
      </c>
      <c r="T5292">
        <f t="shared" si="1324"/>
        <v>0</v>
      </c>
      <c r="U5292">
        <v>0</v>
      </c>
      <c r="V5292">
        <f t="shared" si="1325"/>
        <v>0.16575582893968221</v>
      </c>
      <c r="W5292">
        <f t="shared" si="1326"/>
        <v>0.54134433926128012</v>
      </c>
      <c r="X5292">
        <f t="shared" si="1327"/>
        <v>2.747499482748119E-2</v>
      </c>
      <c r="Y5292">
        <f t="shared" si="1328"/>
        <v>0</v>
      </c>
      <c r="Z5292" t="s">
        <v>5324</v>
      </c>
    </row>
    <row r="5293" spans="1:26" x14ac:dyDescent="0.25">
      <c r="A5293" t="s">
        <v>45</v>
      </c>
      <c r="B5293" t="s">
        <v>33</v>
      </c>
      <c r="C5293" t="s">
        <v>25</v>
      </c>
      <c r="D5293">
        <v>0</v>
      </c>
      <c r="F5293">
        <v>1</v>
      </c>
      <c r="G5293">
        <v>59.7</v>
      </c>
      <c r="H5293">
        <f t="shared" si="1313"/>
        <v>1</v>
      </c>
      <c r="I5293">
        <f t="shared" si="1314"/>
        <v>0</v>
      </c>
      <c r="J5293">
        <f t="shared" si="1315"/>
        <v>1</v>
      </c>
      <c r="K5293">
        <f t="shared" si="1316"/>
        <v>0</v>
      </c>
      <c r="L5293">
        <f t="shared" si="1317"/>
        <v>0</v>
      </c>
      <c r="M5293">
        <f t="shared" si="1318"/>
        <v>0</v>
      </c>
      <c r="N5293">
        <f t="shared" si="1319"/>
        <v>0</v>
      </c>
      <c r="O5293">
        <f t="shared" si="1320"/>
        <v>1</v>
      </c>
      <c r="P5293">
        <v>71</v>
      </c>
      <c r="Q5293">
        <f t="shared" si="1321"/>
        <v>0</v>
      </c>
      <c r="R5293">
        <f t="shared" si="1322"/>
        <v>0</v>
      </c>
      <c r="S5293">
        <f t="shared" si="1323"/>
        <v>0</v>
      </c>
      <c r="T5293">
        <f t="shared" si="1324"/>
        <v>1</v>
      </c>
      <c r="U5293">
        <v>0</v>
      </c>
      <c r="V5293">
        <f t="shared" si="1325"/>
        <v>2.4313272273382938E-2</v>
      </c>
      <c r="W5293">
        <f t="shared" si="1326"/>
        <v>0.50607801866039315</v>
      </c>
      <c r="X5293">
        <f t="shared" si="1327"/>
        <v>5.9113520863965157E-4</v>
      </c>
      <c r="Y5293">
        <f t="shared" si="1328"/>
        <v>0</v>
      </c>
      <c r="Z5293" t="s">
        <v>5325</v>
      </c>
    </row>
    <row r="5294" spans="1:26" x14ac:dyDescent="0.25">
      <c r="A5294" t="s">
        <v>29</v>
      </c>
      <c r="B5294" t="s">
        <v>38</v>
      </c>
      <c r="C5294" t="s">
        <v>35</v>
      </c>
      <c r="D5294">
        <v>0</v>
      </c>
      <c r="F5294">
        <v>1</v>
      </c>
      <c r="G5294">
        <v>86.45</v>
      </c>
      <c r="H5294">
        <f t="shared" si="1313"/>
        <v>1</v>
      </c>
      <c r="I5294">
        <f t="shared" si="1314"/>
        <v>0</v>
      </c>
      <c r="J5294">
        <f t="shared" si="1315"/>
        <v>0</v>
      </c>
      <c r="K5294">
        <f t="shared" si="1316"/>
        <v>1</v>
      </c>
      <c r="L5294">
        <f t="shared" si="1317"/>
        <v>0</v>
      </c>
      <c r="M5294">
        <f t="shared" si="1318"/>
        <v>0</v>
      </c>
      <c r="N5294">
        <f t="shared" si="1319"/>
        <v>1</v>
      </c>
      <c r="O5294">
        <f t="shared" si="1320"/>
        <v>0</v>
      </c>
      <c r="P5294">
        <v>68</v>
      </c>
      <c r="Q5294">
        <f t="shared" si="1321"/>
        <v>0</v>
      </c>
      <c r="R5294">
        <f t="shared" si="1322"/>
        <v>0</v>
      </c>
      <c r="S5294">
        <f t="shared" si="1323"/>
        <v>1</v>
      </c>
      <c r="T5294">
        <f t="shared" si="1324"/>
        <v>0</v>
      </c>
      <c r="U5294">
        <v>0</v>
      </c>
      <c r="V5294">
        <f t="shared" si="1325"/>
        <v>0.12108889135531939</v>
      </c>
      <c r="W5294">
        <f t="shared" si="1326"/>
        <v>0.53023528807180909</v>
      </c>
      <c r="X5294">
        <f t="shared" si="1327"/>
        <v>1.4662519609660342E-2</v>
      </c>
      <c r="Y5294">
        <f t="shared" si="1328"/>
        <v>0</v>
      </c>
      <c r="Z5294" t="s">
        <v>5326</v>
      </c>
    </row>
    <row r="5295" spans="1:26" x14ac:dyDescent="0.25">
      <c r="A5295" t="s">
        <v>29</v>
      </c>
      <c r="B5295" t="s">
        <v>38</v>
      </c>
      <c r="C5295" t="s">
        <v>25</v>
      </c>
      <c r="D5295">
        <v>0</v>
      </c>
      <c r="F5295">
        <v>1</v>
      </c>
      <c r="G5295">
        <v>33.700000000000003</v>
      </c>
      <c r="H5295">
        <f t="shared" si="1313"/>
        <v>1</v>
      </c>
      <c r="I5295">
        <f t="shared" si="1314"/>
        <v>0</v>
      </c>
      <c r="J5295">
        <f t="shared" si="1315"/>
        <v>1</v>
      </c>
      <c r="K5295">
        <f t="shared" si="1316"/>
        <v>0</v>
      </c>
      <c r="L5295">
        <f t="shared" si="1317"/>
        <v>0</v>
      </c>
      <c r="M5295">
        <f t="shared" si="1318"/>
        <v>0</v>
      </c>
      <c r="N5295">
        <f t="shared" si="1319"/>
        <v>1</v>
      </c>
      <c r="O5295">
        <f t="shared" si="1320"/>
        <v>0</v>
      </c>
      <c r="P5295">
        <v>46</v>
      </c>
      <c r="Q5295">
        <f t="shared" si="1321"/>
        <v>0</v>
      </c>
      <c r="R5295">
        <f t="shared" si="1322"/>
        <v>0</v>
      </c>
      <c r="S5295">
        <f t="shared" si="1323"/>
        <v>1</v>
      </c>
      <c r="T5295">
        <f t="shared" si="1324"/>
        <v>0</v>
      </c>
      <c r="U5295">
        <v>0</v>
      </c>
      <c r="V5295">
        <f t="shared" si="1325"/>
        <v>4.3711887576803166E-2</v>
      </c>
      <c r="W5295">
        <f t="shared" si="1326"/>
        <v>0.51092623219377031</v>
      </c>
      <c r="X5295">
        <f t="shared" si="1327"/>
        <v>1.9107291155270789E-3</v>
      </c>
      <c r="Y5295">
        <f t="shared" si="1328"/>
        <v>0</v>
      </c>
      <c r="Z5295" t="s">
        <v>5327</v>
      </c>
    </row>
    <row r="5296" spans="1:26" x14ac:dyDescent="0.25">
      <c r="A5296" t="s">
        <v>29</v>
      </c>
      <c r="B5296" t="s">
        <v>33</v>
      </c>
      <c r="C5296" t="s">
        <v>35</v>
      </c>
      <c r="D5296">
        <v>0</v>
      </c>
      <c r="F5296">
        <v>1</v>
      </c>
      <c r="G5296">
        <v>80.099999999999994</v>
      </c>
      <c r="H5296">
        <f t="shared" si="1313"/>
        <v>1</v>
      </c>
      <c r="I5296">
        <f t="shared" si="1314"/>
        <v>0</v>
      </c>
      <c r="J5296">
        <f t="shared" si="1315"/>
        <v>0</v>
      </c>
      <c r="K5296">
        <f t="shared" si="1316"/>
        <v>1</v>
      </c>
      <c r="L5296">
        <f t="shared" si="1317"/>
        <v>0</v>
      </c>
      <c r="M5296">
        <f t="shared" si="1318"/>
        <v>0</v>
      </c>
      <c r="N5296">
        <f t="shared" si="1319"/>
        <v>1</v>
      </c>
      <c r="O5296">
        <f t="shared" si="1320"/>
        <v>0</v>
      </c>
      <c r="P5296">
        <v>33</v>
      </c>
      <c r="Q5296">
        <f t="shared" si="1321"/>
        <v>0</v>
      </c>
      <c r="R5296">
        <f t="shared" si="1322"/>
        <v>0</v>
      </c>
      <c r="S5296">
        <f t="shared" si="1323"/>
        <v>0</v>
      </c>
      <c r="T5296">
        <f t="shared" si="1324"/>
        <v>1</v>
      </c>
      <c r="U5296">
        <v>0</v>
      </c>
      <c r="V5296">
        <f t="shared" si="1325"/>
        <v>0.11605205874310111</v>
      </c>
      <c r="W5296">
        <f t="shared" si="1326"/>
        <v>0.52898049601376096</v>
      </c>
      <c r="X5296">
        <f t="shared" si="1327"/>
        <v>1.3468080338512191E-2</v>
      </c>
      <c r="Y5296">
        <f t="shared" si="1328"/>
        <v>0</v>
      </c>
      <c r="Z5296" t="s">
        <v>5328</v>
      </c>
    </row>
    <row r="5297" spans="1:26" x14ac:dyDescent="0.25">
      <c r="A5297" t="s">
        <v>45</v>
      </c>
      <c r="B5297" t="s">
        <v>33</v>
      </c>
      <c r="C5297" t="s">
        <v>35</v>
      </c>
      <c r="D5297">
        <v>0</v>
      </c>
      <c r="F5297">
        <v>1</v>
      </c>
      <c r="G5297">
        <v>104.05</v>
      </c>
      <c r="H5297">
        <f t="shared" si="1313"/>
        <v>1</v>
      </c>
      <c r="I5297">
        <f t="shared" si="1314"/>
        <v>0</v>
      </c>
      <c r="J5297">
        <f t="shared" si="1315"/>
        <v>0</v>
      </c>
      <c r="K5297">
        <f t="shared" si="1316"/>
        <v>1</v>
      </c>
      <c r="L5297">
        <f t="shared" si="1317"/>
        <v>0</v>
      </c>
      <c r="M5297">
        <f t="shared" si="1318"/>
        <v>0</v>
      </c>
      <c r="N5297">
        <f t="shared" si="1319"/>
        <v>0</v>
      </c>
      <c r="O5297">
        <f t="shared" si="1320"/>
        <v>1</v>
      </c>
      <c r="P5297">
        <v>53</v>
      </c>
      <c r="Q5297">
        <f t="shared" si="1321"/>
        <v>0</v>
      </c>
      <c r="R5297">
        <f t="shared" si="1322"/>
        <v>0</v>
      </c>
      <c r="S5297">
        <f t="shared" si="1323"/>
        <v>0</v>
      </c>
      <c r="T5297">
        <f t="shared" si="1324"/>
        <v>1</v>
      </c>
      <c r="U5297">
        <v>0</v>
      </c>
      <c r="V5297">
        <f t="shared" si="1325"/>
        <v>0.1071488289471966</v>
      </c>
      <c r="W5297">
        <f t="shared" si="1326"/>
        <v>0.52676160825248519</v>
      </c>
      <c r="X5297">
        <f t="shared" si="1327"/>
        <v>1.1480871544755597E-2</v>
      </c>
      <c r="Y5297">
        <f t="shared" si="1328"/>
        <v>0</v>
      </c>
      <c r="Z5297" t="s">
        <v>5329</v>
      </c>
    </row>
    <row r="5298" spans="1:26" x14ac:dyDescent="0.25">
      <c r="A5298" t="s">
        <v>26</v>
      </c>
      <c r="B5298" t="s">
        <v>33</v>
      </c>
      <c r="C5298" t="s">
        <v>35</v>
      </c>
      <c r="D5298">
        <v>1</v>
      </c>
      <c r="F5298">
        <v>1</v>
      </c>
      <c r="G5298">
        <v>108.75</v>
      </c>
      <c r="H5298">
        <f t="shared" si="1313"/>
        <v>0</v>
      </c>
      <c r="I5298">
        <f t="shared" si="1314"/>
        <v>1</v>
      </c>
      <c r="J5298">
        <f t="shared" si="1315"/>
        <v>0</v>
      </c>
      <c r="K5298">
        <f t="shared" si="1316"/>
        <v>1</v>
      </c>
      <c r="L5298">
        <f t="shared" si="1317"/>
        <v>0</v>
      </c>
      <c r="M5298">
        <f t="shared" si="1318"/>
        <v>1</v>
      </c>
      <c r="N5298">
        <f t="shared" si="1319"/>
        <v>0</v>
      </c>
      <c r="O5298">
        <f t="shared" si="1320"/>
        <v>0</v>
      </c>
      <c r="P5298">
        <v>50</v>
      </c>
      <c r="Q5298">
        <f t="shared" si="1321"/>
        <v>0</v>
      </c>
      <c r="R5298">
        <f t="shared" si="1322"/>
        <v>0</v>
      </c>
      <c r="S5298">
        <f t="shared" si="1323"/>
        <v>0</v>
      </c>
      <c r="T5298">
        <f t="shared" si="1324"/>
        <v>1</v>
      </c>
      <c r="U5298">
        <v>0</v>
      </c>
      <c r="V5298">
        <f t="shared" si="1325"/>
        <v>0.42731067560815761</v>
      </c>
      <c r="W5298">
        <f t="shared" si="1326"/>
        <v>0.60523130008580905</v>
      </c>
      <c r="X5298">
        <f t="shared" si="1327"/>
        <v>0.18259441348870009</v>
      </c>
      <c r="Y5298">
        <f t="shared" si="1328"/>
        <v>1</v>
      </c>
      <c r="Z5298" t="s">
        <v>5330</v>
      </c>
    </row>
    <row r="5299" spans="1:26" x14ac:dyDescent="0.25">
      <c r="A5299" t="s">
        <v>29</v>
      </c>
      <c r="B5299" t="s">
        <v>38</v>
      </c>
      <c r="C5299" t="s">
        <v>25</v>
      </c>
      <c r="D5299">
        <v>0</v>
      </c>
      <c r="F5299">
        <v>1</v>
      </c>
      <c r="G5299">
        <v>41.1</v>
      </c>
      <c r="H5299">
        <f t="shared" si="1313"/>
        <v>1</v>
      </c>
      <c r="I5299">
        <f t="shared" si="1314"/>
        <v>0</v>
      </c>
      <c r="J5299">
        <f t="shared" si="1315"/>
        <v>1</v>
      </c>
      <c r="K5299">
        <f t="shared" si="1316"/>
        <v>0</v>
      </c>
      <c r="L5299">
        <f t="shared" si="1317"/>
        <v>0</v>
      </c>
      <c r="M5299">
        <f t="shared" si="1318"/>
        <v>0</v>
      </c>
      <c r="N5299">
        <f t="shared" si="1319"/>
        <v>1</v>
      </c>
      <c r="O5299">
        <f t="shared" si="1320"/>
        <v>0</v>
      </c>
      <c r="P5299">
        <v>57</v>
      </c>
      <c r="Q5299">
        <f t="shared" si="1321"/>
        <v>0</v>
      </c>
      <c r="R5299">
        <f t="shared" si="1322"/>
        <v>0</v>
      </c>
      <c r="S5299">
        <f t="shared" si="1323"/>
        <v>1</v>
      </c>
      <c r="T5299">
        <f t="shared" si="1324"/>
        <v>0</v>
      </c>
      <c r="U5299">
        <v>0</v>
      </c>
      <c r="V5299">
        <f t="shared" si="1325"/>
        <v>5.038572837274153E-2</v>
      </c>
      <c r="W5299">
        <f t="shared" si="1326"/>
        <v>0.51259376786667832</v>
      </c>
      <c r="X5299">
        <f t="shared" si="1327"/>
        <v>2.5387216236516909E-3</v>
      </c>
      <c r="Y5299">
        <f t="shared" si="1328"/>
        <v>0</v>
      </c>
      <c r="Z5299" t="s">
        <v>5331</v>
      </c>
    </row>
    <row r="5300" spans="1:26" x14ac:dyDescent="0.25">
      <c r="A5300" t="s">
        <v>45</v>
      </c>
      <c r="B5300" t="s">
        <v>33</v>
      </c>
      <c r="C5300" t="s">
        <v>23</v>
      </c>
      <c r="D5300">
        <v>0</v>
      </c>
      <c r="F5300">
        <v>1</v>
      </c>
      <c r="G5300">
        <v>20.350000000000001</v>
      </c>
      <c r="H5300">
        <f t="shared" si="1313"/>
        <v>1</v>
      </c>
      <c r="I5300">
        <f t="shared" si="1314"/>
        <v>0</v>
      </c>
      <c r="J5300">
        <f t="shared" si="1315"/>
        <v>0</v>
      </c>
      <c r="K5300">
        <f t="shared" si="1316"/>
        <v>0</v>
      </c>
      <c r="L5300">
        <f t="shared" si="1317"/>
        <v>1</v>
      </c>
      <c r="M5300">
        <f t="shared" si="1318"/>
        <v>0</v>
      </c>
      <c r="N5300">
        <f t="shared" si="1319"/>
        <v>0</v>
      </c>
      <c r="O5300">
        <f t="shared" si="1320"/>
        <v>1</v>
      </c>
      <c r="P5300">
        <v>54</v>
      </c>
      <c r="Q5300">
        <f t="shared" si="1321"/>
        <v>0</v>
      </c>
      <c r="R5300">
        <f t="shared" si="1322"/>
        <v>0</v>
      </c>
      <c r="S5300">
        <f t="shared" si="1323"/>
        <v>0</v>
      </c>
      <c r="T5300">
        <f t="shared" si="1324"/>
        <v>1</v>
      </c>
      <c r="U5300">
        <v>0</v>
      </c>
      <c r="V5300">
        <f t="shared" si="1325"/>
        <v>-5.2072318313340499E-2</v>
      </c>
      <c r="W5300">
        <f t="shared" si="1326"/>
        <v>0.48698486119640205</v>
      </c>
      <c r="X5300">
        <f t="shared" si="1327"/>
        <v>2.7115263345258564E-3</v>
      </c>
      <c r="Y5300">
        <f t="shared" si="1328"/>
        <v>0</v>
      </c>
      <c r="Z5300" t="s">
        <v>5332</v>
      </c>
    </row>
    <row r="5301" spans="1:26" x14ac:dyDescent="0.25">
      <c r="A5301" t="s">
        <v>26</v>
      </c>
      <c r="B5301" t="s">
        <v>27</v>
      </c>
      <c r="C5301" t="s">
        <v>35</v>
      </c>
      <c r="D5301">
        <v>1</v>
      </c>
      <c r="F5301">
        <v>1</v>
      </c>
      <c r="G5301">
        <v>105.9</v>
      </c>
      <c r="H5301">
        <f t="shared" si="1313"/>
        <v>0</v>
      </c>
      <c r="I5301">
        <f t="shared" si="1314"/>
        <v>1</v>
      </c>
      <c r="J5301">
        <f t="shared" si="1315"/>
        <v>0</v>
      </c>
      <c r="K5301">
        <f t="shared" si="1316"/>
        <v>1</v>
      </c>
      <c r="L5301">
        <f t="shared" si="1317"/>
        <v>0</v>
      </c>
      <c r="M5301">
        <f t="shared" si="1318"/>
        <v>1</v>
      </c>
      <c r="N5301">
        <f t="shared" si="1319"/>
        <v>0</v>
      </c>
      <c r="O5301">
        <f t="shared" si="1320"/>
        <v>0</v>
      </c>
      <c r="P5301">
        <v>60</v>
      </c>
      <c r="Q5301">
        <f t="shared" si="1321"/>
        <v>1</v>
      </c>
      <c r="R5301">
        <f t="shared" si="1322"/>
        <v>0</v>
      </c>
      <c r="S5301">
        <f t="shared" si="1323"/>
        <v>0</v>
      </c>
      <c r="T5301">
        <f t="shared" si="1324"/>
        <v>0</v>
      </c>
      <c r="U5301">
        <v>0</v>
      </c>
      <c r="V5301">
        <f t="shared" si="1325"/>
        <v>0.57819032978352691</v>
      </c>
      <c r="W5301">
        <f t="shared" si="1326"/>
        <v>0.64065089502614625</v>
      </c>
      <c r="X5301">
        <f t="shared" si="1327"/>
        <v>0.3343040574551836</v>
      </c>
      <c r="Y5301">
        <f t="shared" si="1328"/>
        <v>1</v>
      </c>
      <c r="Z5301" t="s">
        <v>5333</v>
      </c>
    </row>
    <row r="5302" spans="1:26" x14ac:dyDescent="0.25">
      <c r="A5302" t="s">
        <v>26</v>
      </c>
      <c r="B5302" t="s">
        <v>38</v>
      </c>
      <c r="C5302" t="s">
        <v>35</v>
      </c>
      <c r="D5302">
        <v>1</v>
      </c>
      <c r="F5302">
        <v>1</v>
      </c>
      <c r="G5302">
        <v>101.3</v>
      </c>
      <c r="H5302">
        <f t="shared" si="1313"/>
        <v>0</v>
      </c>
      <c r="I5302">
        <f t="shared" si="1314"/>
        <v>1</v>
      </c>
      <c r="J5302">
        <f t="shared" si="1315"/>
        <v>0</v>
      </c>
      <c r="K5302">
        <f t="shared" si="1316"/>
        <v>1</v>
      </c>
      <c r="L5302">
        <f t="shared" si="1317"/>
        <v>0</v>
      </c>
      <c r="M5302">
        <f t="shared" si="1318"/>
        <v>1</v>
      </c>
      <c r="N5302">
        <f t="shared" si="1319"/>
        <v>0</v>
      </c>
      <c r="O5302">
        <f t="shared" si="1320"/>
        <v>0</v>
      </c>
      <c r="P5302">
        <v>28</v>
      </c>
      <c r="Q5302">
        <f t="shared" si="1321"/>
        <v>0</v>
      </c>
      <c r="R5302">
        <f t="shared" si="1322"/>
        <v>0</v>
      </c>
      <c r="S5302">
        <f t="shared" si="1323"/>
        <v>1</v>
      </c>
      <c r="T5302">
        <f t="shared" si="1324"/>
        <v>0</v>
      </c>
      <c r="U5302">
        <v>1</v>
      </c>
      <c r="V5302">
        <f t="shared" si="1325"/>
        <v>0.42055888204156588</v>
      </c>
      <c r="W5302">
        <f t="shared" si="1326"/>
        <v>0.60361697769099032</v>
      </c>
      <c r="X5302">
        <f t="shared" si="1327"/>
        <v>0.33575200918091996</v>
      </c>
      <c r="Y5302">
        <f t="shared" si="1328"/>
        <v>1</v>
      </c>
      <c r="Z5302" t="s">
        <v>5334</v>
      </c>
    </row>
    <row r="5303" spans="1:26" x14ac:dyDescent="0.25">
      <c r="A5303" t="s">
        <v>26</v>
      </c>
      <c r="B5303" t="s">
        <v>30</v>
      </c>
      <c r="C5303" t="s">
        <v>35</v>
      </c>
      <c r="D5303">
        <v>0</v>
      </c>
      <c r="F5303">
        <v>1</v>
      </c>
      <c r="G5303">
        <v>80.05</v>
      </c>
      <c r="H5303">
        <f t="shared" si="1313"/>
        <v>1</v>
      </c>
      <c r="I5303">
        <f t="shared" si="1314"/>
        <v>0</v>
      </c>
      <c r="J5303">
        <f t="shared" si="1315"/>
        <v>0</v>
      </c>
      <c r="K5303">
        <f t="shared" si="1316"/>
        <v>1</v>
      </c>
      <c r="L5303">
        <f t="shared" si="1317"/>
        <v>0</v>
      </c>
      <c r="M5303">
        <f t="shared" si="1318"/>
        <v>1</v>
      </c>
      <c r="N5303">
        <f t="shared" si="1319"/>
        <v>0</v>
      </c>
      <c r="O5303">
        <f t="shared" si="1320"/>
        <v>0</v>
      </c>
      <c r="P5303">
        <v>1</v>
      </c>
      <c r="Q5303">
        <f t="shared" si="1321"/>
        <v>0</v>
      </c>
      <c r="R5303">
        <f t="shared" si="1322"/>
        <v>1</v>
      </c>
      <c r="S5303">
        <f t="shared" si="1323"/>
        <v>0</v>
      </c>
      <c r="T5303">
        <f t="shared" si="1324"/>
        <v>0</v>
      </c>
      <c r="U5303">
        <v>1</v>
      </c>
      <c r="V5303">
        <f t="shared" si="1325"/>
        <v>0.38742895451389714</v>
      </c>
      <c r="W5303">
        <f t="shared" si="1326"/>
        <v>0.59566361952738611</v>
      </c>
      <c r="X5303">
        <f t="shared" si="1327"/>
        <v>0.37524328576793708</v>
      </c>
      <c r="Y5303">
        <f t="shared" si="1328"/>
        <v>1</v>
      </c>
      <c r="Z5303" t="s">
        <v>5335</v>
      </c>
    </row>
    <row r="5304" spans="1:26" x14ac:dyDescent="0.25">
      <c r="A5304" t="s">
        <v>26</v>
      </c>
      <c r="B5304" t="s">
        <v>27</v>
      </c>
      <c r="C5304" t="s">
        <v>35</v>
      </c>
      <c r="D5304">
        <v>0</v>
      </c>
      <c r="F5304">
        <v>1</v>
      </c>
      <c r="G5304">
        <v>89.2</v>
      </c>
      <c r="H5304">
        <f t="shared" si="1313"/>
        <v>1</v>
      </c>
      <c r="I5304">
        <f t="shared" si="1314"/>
        <v>0</v>
      </c>
      <c r="J5304">
        <f t="shared" si="1315"/>
        <v>0</v>
      </c>
      <c r="K5304">
        <f t="shared" si="1316"/>
        <v>1</v>
      </c>
      <c r="L5304">
        <f t="shared" si="1317"/>
        <v>0</v>
      </c>
      <c r="M5304">
        <f t="shared" si="1318"/>
        <v>1</v>
      </c>
      <c r="N5304">
        <f t="shared" si="1319"/>
        <v>0</v>
      </c>
      <c r="O5304">
        <f t="shared" si="1320"/>
        <v>0</v>
      </c>
      <c r="P5304">
        <v>29</v>
      </c>
      <c r="Q5304">
        <f t="shared" si="1321"/>
        <v>1</v>
      </c>
      <c r="R5304">
        <f t="shared" si="1322"/>
        <v>0</v>
      </c>
      <c r="S5304">
        <f t="shared" si="1323"/>
        <v>0</v>
      </c>
      <c r="T5304">
        <f t="shared" si="1324"/>
        <v>0</v>
      </c>
      <c r="U5304">
        <v>1</v>
      </c>
      <c r="V5304">
        <f t="shared" si="1325"/>
        <v>0.53359948602025364</v>
      </c>
      <c r="W5304">
        <f t="shared" si="1326"/>
        <v>0.63032224293315742</v>
      </c>
      <c r="X5304">
        <f t="shared" si="1327"/>
        <v>0.21752943944057157</v>
      </c>
      <c r="Y5304">
        <f t="shared" si="1328"/>
        <v>1</v>
      </c>
      <c r="Z5304" t="s">
        <v>5336</v>
      </c>
    </row>
    <row r="5305" spans="1:26" x14ac:dyDescent="0.25">
      <c r="A5305" t="s">
        <v>26</v>
      </c>
      <c r="B5305" t="s">
        <v>27</v>
      </c>
      <c r="C5305" t="s">
        <v>25</v>
      </c>
      <c r="D5305">
        <v>0</v>
      </c>
      <c r="F5305">
        <v>1</v>
      </c>
      <c r="G5305">
        <v>65.5</v>
      </c>
      <c r="H5305">
        <f t="shared" si="1313"/>
        <v>1</v>
      </c>
      <c r="I5305">
        <f t="shared" si="1314"/>
        <v>0</v>
      </c>
      <c r="J5305">
        <f t="shared" si="1315"/>
        <v>1</v>
      </c>
      <c r="K5305">
        <f t="shared" si="1316"/>
        <v>0</v>
      </c>
      <c r="L5305">
        <f t="shared" si="1317"/>
        <v>0</v>
      </c>
      <c r="M5305">
        <f t="shared" si="1318"/>
        <v>1</v>
      </c>
      <c r="N5305">
        <f t="shared" si="1319"/>
        <v>0</v>
      </c>
      <c r="O5305">
        <f t="shared" si="1320"/>
        <v>0</v>
      </c>
      <c r="P5305">
        <v>10</v>
      </c>
      <c r="Q5305">
        <f t="shared" si="1321"/>
        <v>1</v>
      </c>
      <c r="R5305">
        <f t="shared" si="1322"/>
        <v>0</v>
      </c>
      <c r="S5305">
        <f t="shared" si="1323"/>
        <v>0</v>
      </c>
      <c r="T5305">
        <f t="shared" si="1324"/>
        <v>0</v>
      </c>
      <c r="U5305">
        <v>0</v>
      </c>
      <c r="V5305">
        <f t="shared" si="1325"/>
        <v>0.49664987273057126</v>
      </c>
      <c r="W5305">
        <f t="shared" si="1326"/>
        <v>0.62167171647146546</v>
      </c>
      <c r="X5305">
        <f t="shared" si="1327"/>
        <v>0.24666109608329262</v>
      </c>
      <c r="Y5305">
        <f t="shared" si="1328"/>
        <v>1</v>
      </c>
      <c r="Z5305" t="s">
        <v>5337</v>
      </c>
    </row>
    <row r="5306" spans="1:26" x14ac:dyDescent="0.25">
      <c r="A5306" t="s">
        <v>26</v>
      </c>
      <c r="B5306" t="s">
        <v>27</v>
      </c>
      <c r="C5306" t="s">
        <v>25</v>
      </c>
      <c r="D5306">
        <v>0</v>
      </c>
      <c r="F5306">
        <v>1</v>
      </c>
      <c r="G5306">
        <v>40.450000000000003</v>
      </c>
      <c r="H5306">
        <f t="shared" si="1313"/>
        <v>1</v>
      </c>
      <c r="I5306">
        <f t="shared" si="1314"/>
        <v>0</v>
      </c>
      <c r="J5306">
        <f t="shared" si="1315"/>
        <v>1</v>
      </c>
      <c r="K5306">
        <f t="shared" si="1316"/>
        <v>0</v>
      </c>
      <c r="L5306">
        <f t="shared" si="1317"/>
        <v>0</v>
      </c>
      <c r="M5306">
        <f t="shared" si="1318"/>
        <v>1</v>
      </c>
      <c r="N5306">
        <f t="shared" si="1319"/>
        <v>0</v>
      </c>
      <c r="O5306">
        <f t="shared" si="1320"/>
        <v>0</v>
      </c>
      <c r="P5306">
        <v>43</v>
      </c>
      <c r="Q5306">
        <f t="shared" si="1321"/>
        <v>1</v>
      </c>
      <c r="R5306">
        <f t="shared" si="1322"/>
        <v>0</v>
      </c>
      <c r="S5306">
        <f t="shared" si="1323"/>
        <v>0</v>
      </c>
      <c r="T5306">
        <f t="shared" si="1324"/>
        <v>0</v>
      </c>
      <c r="U5306">
        <v>0</v>
      </c>
      <c r="V5306">
        <f t="shared" si="1325"/>
        <v>0.4761501529983071</v>
      </c>
      <c r="W5306">
        <f t="shared" si="1326"/>
        <v>0.61683837829961863</v>
      </c>
      <c r="X5306">
        <f t="shared" si="1327"/>
        <v>0.22671896820031126</v>
      </c>
      <c r="Y5306">
        <f t="shared" si="1328"/>
        <v>1</v>
      </c>
      <c r="Z5306" t="s">
        <v>5338</v>
      </c>
    </row>
    <row r="5307" spans="1:26" x14ac:dyDescent="0.25">
      <c r="A5307" t="s">
        <v>26</v>
      </c>
      <c r="B5307" t="s">
        <v>33</v>
      </c>
      <c r="C5307" t="s">
        <v>35</v>
      </c>
      <c r="D5307">
        <v>1</v>
      </c>
      <c r="F5307">
        <v>1</v>
      </c>
      <c r="G5307">
        <v>70.45</v>
      </c>
      <c r="H5307">
        <f t="shared" si="1313"/>
        <v>0</v>
      </c>
      <c r="I5307">
        <f t="shared" si="1314"/>
        <v>1</v>
      </c>
      <c r="J5307">
        <f t="shared" si="1315"/>
        <v>0</v>
      </c>
      <c r="K5307">
        <f t="shared" si="1316"/>
        <v>1</v>
      </c>
      <c r="L5307">
        <f t="shared" si="1317"/>
        <v>0</v>
      </c>
      <c r="M5307">
        <f t="shared" si="1318"/>
        <v>1</v>
      </c>
      <c r="N5307">
        <f t="shared" si="1319"/>
        <v>0</v>
      </c>
      <c r="O5307">
        <f t="shared" si="1320"/>
        <v>0</v>
      </c>
      <c r="P5307">
        <v>13</v>
      </c>
      <c r="Q5307">
        <f t="shared" si="1321"/>
        <v>0</v>
      </c>
      <c r="R5307">
        <f t="shared" si="1322"/>
        <v>0</v>
      </c>
      <c r="S5307">
        <f t="shared" si="1323"/>
        <v>0</v>
      </c>
      <c r="T5307">
        <f t="shared" si="1324"/>
        <v>1</v>
      </c>
      <c r="U5307">
        <v>0</v>
      </c>
      <c r="V5307">
        <f t="shared" si="1325"/>
        <v>0.36759885328770048</v>
      </c>
      <c r="W5307">
        <f t="shared" si="1326"/>
        <v>0.5908786495689039</v>
      </c>
      <c r="X5307">
        <f t="shared" si="1327"/>
        <v>0.13512891693843235</v>
      </c>
      <c r="Y5307">
        <f t="shared" si="1328"/>
        <v>1</v>
      </c>
      <c r="Z5307" t="s">
        <v>5339</v>
      </c>
    </row>
    <row r="5308" spans="1:26" x14ac:dyDescent="0.25">
      <c r="A5308" t="s">
        <v>45</v>
      </c>
      <c r="B5308" t="s">
        <v>27</v>
      </c>
      <c r="C5308" t="s">
        <v>25</v>
      </c>
      <c r="D5308">
        <v>0</v>
      </c>
      <c r="F5308">
        <v>1</v>
      </c>
      <c r="G5308">
        <v>78.8</v>
      </c>
      <c r="H5308">
        <f t="shared" si="1313"/>
        <v>1</v>
      </c>
      <c r="I5308">
        <f t="shared" si="1314"/>
        <v>0</v>
      </c>
      <c r="J5308">
        <f t="shared" si="1315"/>
        <v>1</v>
      </c>
      <c r="K5308">
        <f t="shared" si="1316"/>
        <v>0</v>
      </c>
      <c r="L5308">
        <f t="shared" si="1317"/>
        <v>0</v>
      </c>
      <c r="M5308">
        <f t="shared" si="1318"/>
        <v>0</v>
      </c>
      <c r="N5308">
        <f t="shared" si="1319"/>
        <v>0</v>
      </c>
      <c r="O5308">
        <f t="shared" si="1320"/>
        <v>1</v>
      </c>
      <c r="P5308">
        <v>43</v>
      </c>
      <c r="Q5308">
        <f t="shared" si="1321"/>
        <v>1</v>
      </c>
      <c r="R5308">
        <f t="shared" si="1322"/>
        <v>0</v>
      </c>
      <c r="S5308">
        <f t="shared" si="1323"/>
        <v>0</v>
      </c>
      <c r="T5308">
        <f t="shared" si="1324"/>
        <v>0</v>
      </c>
      <c r="U5308">
        <v>0</v>
      </c>
      <c r="V5308">
        <f t="shared" si="1325"/>
        <v>0.19085957440050944</v>
      </c>
      <c r="W5308">
        <f t="shared" si="1326"/>
        <v>0.54757057525584873</v>
      </c>
      <c r="X5308">
        <f t="shared" si="1327"/>
        <v>3.6427377140343595E-2</v>
      </c>
      <c r="Y5308">
        <f t="shared" si="1328"/>
        <v>0</v>
      </c>
      <c r="Z5308" t="s">
        <v>5340</v>
      </c>
    </row>
    <row r="5309" spans="1:26" x14ac:dyDescent="0.25">
      <c r="A5309" t="s">
        <v>26</v>
      </c>
      <c r="B5309" t="s">
        <v>27</v>
      </c>
      <c r="C5309" t="s">
        <v>35</v>
      </c>
      <c r="D5309">
        <v>0</v>
      </c>
      <c r="F5309">
        <v>1</v>
      </c>
      <c r="G5309">
        <v>83.65</v>
      </c>
      <c r="H5309">
        <f t="shared" si="1313"/>
        <v>1</v>
      </c>
      <c r="I5309">
        <f t="shared" si="1314"/>
        <v>0</v>
      </c>
      <c r="J5309">
        <f t="shared" si="1315"/>
        <v>0</v>
      </c>
      <c r="K5309">
        <f t="shared" si="1316"/>
        <v>1</v>
      </c>
      <c r="L5309">
        <f t="shared" si="1317"/>
        <v>0</v>
      </c>
      <c r="M5309">
        <f t="shared" si="1318"/>
        <v>1</v>
      </c>
      <c r="N5309">
        <f t="shared" si="1319"/>
        <v>0</v>
      </c>
      <c r="O5309">
        <f t="shared" si="1320"/>
        <v>0</v>
      </c>
      <c r="P5309">
        <v>19</v>
      </c>
      <c r="Q5309">
        <f t="shared" si="1321"/>
        <v>1</v>
      </c>
      <c r="R5309">
        <f t="shared" si="1322"/>
        <v>0</v>
      </c>
      <c r="S5309">
        <f t="shared" si="1323"/>
        <v>0</v>
      </c>
      <c r="T5309">
        <f t="shared" si="1324"/>
        <v>0</v>
      </c>
      <c r="U5309">
        <v>1</v>
      </c>
      <c r="V5309">
        <f t="shared" si="1325"/>
        <v>0.52980989773848874</v>
      </c>
      <c r="W5309">
        <f t="shared" si="1326"/>
        <v>0.62943877254173208</v>
      </c>
      <c r="X5309">
        <f t="shared" si="1327"/>
        <v>0.22107873226469041</v>
      </c>
      <c r="Y5309">
        <f t="shared" si="1328"/>
        <v>1</v>
      </c>
      <c r="Z5309" t="s">
        <v>5341</v>
      </c>
    </row>
    <row r="5310" spans="1:26" x14ac:dyDescent="0.25">
      <c r="A5310" t="s">
        <v>26</v>
      </c>
      <c r="B5310" t="s">
        <v>27</v>
      </c>
      <c r="C5310" t="s">
        <v>35</v>
      </c>
      <c r="D5310">
        <v>0</v>
      </c>
      <c r="F5310">
        <v>1</v>
      </c>
      <c r="G5310">
        <v>90.1</v>
      </c>
      <c r="H5310">
        <f t="shared" si="1313"/>
        <v>1</v>
      </c>
      <c r="I5310">
        <f t="shared" si="1314"/>
        <v>0</v>
      </c>
      <c r="J5310">
        <f t="shared" si="1315"/>
        <v>0</v>
      </c>
      <c r="K5310">
        <f t="shared" si="1316"/>
        <v>1</v>
      </c>
      <c r="L5310">
        <f t="shared" si="1317"/>
        <v>0</v>
      </c>
      <c r="M5310">
        <f t="shared" si="1318"/>
        <v>1</v>
      </c>
      <c r="N5310">
        <f t="shared" si="1319"/>
        <v>0</v>
      </c>
      <c r="O5310">
        <f t="shared" si="1320"/>
        <v>0</v>
      </c>
      <c r="P5310">
        <v>1</v>
      </c>
      <c r="Q5310">
        <f t="shared" si="1321"/>
        <v>1</v>
      </c>
      <c r="R5310">
        <f t="shared" si="1322"/>
        <v>0</v>
      </c>
      <c r="S5310">
        <f t="shared" si="1323"/>
        <v>0</v>
      </c>
      <c r="T5310">
        <f t="shared" si="1324"/>
        <v>0</v>
      </c>
      <c r="U5310">
        <v>0</v>
      </c>
      <c r="V5310">
        <f t="shared" si="1325"/>
        <v>0.53500263589201369</v>
      </c>
      <c r="W5310">
        <f t="shared" si="1326"/>
        <v>0.63064913963172753</v>
      </c>
      <c r="X5310">
        <f t="shared" si="1327"/>
        <v>0.2862278204114026</v>
      </c>
      <c r="Y5310">
        <f t="shared" si="1328"/>
        <v>1</v>
      </c>
      <c r="Z5310" t="s">
        <v>5342</v>
      </c>
    </row>
    <row r="5311" spans="1:26" x14ac:dyDescent="0.25">
      <c r="A5311" t="s">
        <v>45</v>
      </c>
      <c r="B5311" t="s">
        <v>38</v>
      </c>
      <c r="C5311" t="s">
        <v>25</v>
      </c>
      <c r="D5311">
        <v>0</v>
      </c>
      <c r="F5311">
        <v>1</v>
      </c>
      <c r="G5311">
        <v>82.45</v>
      </c>
      <c r="H5311">
        <f t="shared" si="1313"/>
        <v>1</v>
      </c>
      <c r="I5311">
        <f t="shared" si="1314"/>
        <v>0</v>
      </c>
      <c r="J5311">
        <f t="shared" si="1315"/>
        <v>1</v>
      </c>
      <c r="K5311">
        <f t="shared" si="1316"/>
        <v>0</v>
      </c>
      <c r="L5311">
        <f t="shared" si="1317"/>
        <v>0</v>
      </c>
      <c r="M5311">
        <f t="shared" si="1318"/>
        <v>0</v>
      </c>
      <c r="N5311">
        <f t="shared" si="1319"/>
        <v>0</v>
      </c>
      <c r="O5311">
        <f t="shared" si="1320"/>
        <v>1</v>
      </c>
      <c r="P5311">
        <v>69</v>
      </c>
      <c r="Q5311">
        <f t="shared" si="1321"/>
        <v>0</v>
      </c>
      <c r="R5311">
        <f t="shared" si="1322"/>
        <v>0</v>
      </c>
      <c r="S5311">
        <f t="shared" si="1323"/>
        <v>1</v>
      </c>
      <c r="T5311">
        <f t="shared" si="1324"/>
        <v>0</v>
      </c>
      <c r="U5311">
        <v>0</v>
      </c>
      <c r="V5311">
        <f t="shared" si="1325"/>
        <v>5.4918613659896143E-2</v>
      </c>
      <c r="W5311">
        <f t="shared" si="1326"/>
        <v>0.51372620367394461</v>
      </c>
      <c r="X5311">
        <f t="shared" si="1327"/>
        <v>3.0160541263249312E-3</v>
      </c>
      <c r="Y5311">
        <f t="shared" si="1328"/>
        <v>0</v>
      </c>
      <c r="Z5311" t="s">
        <v>5343</v>
      </c>
    </row>
    <row r="5312" spans="1:26" x14ac:dyDescent="0.25">
      <c r="A5312" t="s">
        <v>45</v>
      </c>
      <c r="B5312" t="s">
        <v>38</v>
      </c>
      <c r="C5312" t="s">
        <v>23</v>
      </c>
      <c r="D5312">
        <v>0</v>
      </c>
      <c r="F5312">
        <v>1</v>
      </c>
      <c r="G5312">
        <v>20.25</v>
      </c>
      <c r="H5312">
        <f t="shared" si="1313"/>
        <v>1</v>
      </c>
      <c r="I5312">
        <f t="shared" si="1314"/>
        <v>0</v>
      </c>
      <c r="J5312">
        <f t="shared" si="1315"/>
        <v>0</v>
      </c>
      <c r="K5312">
        <f t="shared" si="1316"/>
        <v>0</v>
      </c>
      <c r="L5312">
        <f t="shared" si="1317"/>
        <v>1</v>
      </c>
      <c r="M5312">
        <f t="shared" si="1318"/>
        <v>0</v>
      </c>
      <c r="N5312">
        <f t="shared" si="1319"/>
        <v>0</v>
      </c>
      <c r="O5312">
        <f t="shared" si="1320"/>
        <v>1</v>
      </c>
      <c r="P5312">
        <v>61</v>
      </c>
      <c r="Q5312">
        <f t="shared" si="1321"/>
        <v>0</v>
      </c>
      <c r="R5312">
        <f t="shared" si="1322"/>
        <v>0</v>
      </c>
      <c r="S5312">
        <f t="shared" si="1323"/>
        <v>1</v>
      </c>
      <c r="T5312">
        <f t="shared" si="1324"/>
        <v>0</v>
      </c>
      <c r="U5312">
        <v>0</v>
      </c>
      <c r="V5312">
        <f t="shared" si="1325"/>
        <v>-7.0782842219705461E-2</v>
      </c>
      <c r="W5312">
        <f t="shared" si="1326"/>
        <v>0.48231167401521202</v>
      </c>
      <c r="X5312">
        <f t="shared" si="1327"/>
        <v>5.0102107526997178E-3</v>
      </c>
      <c r="Y5312">
        <f t="shared" si="1328"/>
        <v>0</v>
      </c>
      <c r="Z5312" t="s">
        <v>5344</v>
      </c>
    </row>
    <row r="5313" spans="1:26" x14ac:dyDescent="0.25">
      <c r="A5313" t="s">
        <v>26</v>
      </c>
      <c r="B5313" t="s">
        <v>33</v>
      </c>
      <c r="C5313" t="s">
        <v>25</v>
      </c>
      <c r="D5313">
        <v>0</v>
      </c>
      <c r="F5313">
        <v>1</v>
      </c>
      <c r="G5313">
        <v>66.25</v>
      </c>
      <c r="H5313">
        <f t="shared" si="1313"/>
        <v>1</v>
      </c>
      <c r="I5313">
        <f t="shared" si="1314"/>
        <v>0</v>
      </c>
      <c r="J5313">
        <f t="shared" si="1315"/>
        <v>1</v>
      </c>
      <c r="K5313">
        <f t="shared" si="1316"/>
        <v>0</v>
      </c>
      <c r="L5313">
        <f t="shared" si="1317"/>
        <v>0</v>
      </c>
      <c r="M5313">
        <f t="shared" si="1318"/>
        <v>1</v>
      </c>
      <c r="N5313">
        <f t="shared" si="1319"/>
        <v>0</v>
      </c>
      <c r="O5313">
        <f t="shared" si="1320"/>
        <v>0</v>
      </c>
      <c r="P5313">
        <v>43</v>
      </c>
      <c r="Q5313">
        <f t="shared" si="1321"/>
        <v>0</v>
      </c>
      <c r="R5313">
        <f t="shared" si="1322"/>
        <v>0</v>
      </c>
      <c r="S5313">
        <f t="shared" si="1323"/>
        <v>0</v>
      </c>
      <c r="T5313">
        <f t="shared" si="1324"/>
        <v>1</v>
      </c>
      <c r="U5313">
        <v>0</v>
      </c>
      <c r="V5313">
        <f t="shared" si="1325"/>
        <v>0.36105082055282006</v>
      </c>
      <c r="W5313">
        <f t="shared" si="1326"/>
        <v>0.58929478426070847</v>
      </c>
      <c r="X5313">
        <f t="shared" si="1327"/>
        <v>0.13035769502186467</v>
      </c>
      <c r="Y5313">
        <f t="shared" si="1328"/>
        <v>1</v>
      </c>
      <c r="Z5313" t="s">
        <v>5345</v>
      </c>
    </row>
    <row r="5314" spans="1:26" x14ac:dyDescent="0.25">
      <c r="A5314" t="s">
        <v>26</v>
      </c>
      <c r="B5314" t="s">
        <v>33</v>
      </c>
      <c r="C5314" t="s">
        <v>23</v>
      </c>
      <c r="D5314">
        <v>0</v>
      </c>
      <c r="F5314">
        <v>1</v>
      </c>
      <c r="G5314">
        <v>19.5</v>
      </c>
      <c r="H5314">
        <f t="shared" si="1313"/>
        <v>1</v>
      </c>
      <c r="I5314">
        <f t="shared" si="1314"/>
        <v>0</v>
      </c>
      <c r="J5314">
        <f t="shared" si="1315"/>
        <v>0</v>
      </c>
      <c r="K5314">
        <f t="shared" si="1316"/>
        <v>0</v>
      </c>
      <c r="L5314">
        <f t="shared" si="1317"/>
        <v>1</v>
      </c>
      <c r="M5314">
        <f t="shared" si="1318"/>
        <v>1</v>
      </c>
      <c r="N5314">
        <f t="shared" si="1319"/>
        <v>0</v>
      </c>
      <c r="O5314">
        <f t="shared" si="1320"/>
        <v>0</v>
      </c>
      <c r="P5314">
        <v>6</v>
      </c>
      <c r="Q5314">
        <f t="shared" si="1321"/>
        <v>0</v>
      </c>
      <c r="R5314">
        <f t="shared" si="1322"/>
        <v>0</v>
      </c>
      <c r="S5314">
        <f t="shared" si="1323"/>
        <v>0</v>
      </c>
      <c r="T5314">
        <f t="shared" si="1324"/>
        <v>1</v>
      </c>
      <c r="U5314">
        <v>1</v>
      </c>
      <c r="V5314">
        <f t="shared" si="1325"/>
        <v>0.25943677080509997</v>
      </c>
      <c r="W5314">
        <f t="shared" si="1326"/>
        <v>0.56449783255456376</v>
      </c>
      <c r="X5314">
        <f t="shared" si="1327"/>
        <v>0.54843389643557805</v>
      </c>
      <c r="Y5314">
        <f t="shared" si="1328"/>
        <v>0</v>
      </c>
      <c r="Z5314" t="s">
        <v>5346</v>
      </c>
    </row>
    <row r="5315" spans="1:26" x14ac:dyDescent="0.25">
      <c r="A5315" t="s">
        <v>26</v>
      </c>
      <c r="B5315" t="s">
        <v>30</v>
      </c>
      <c r="C5315" t="s">
        <v>25</v>
      </c>
      <c r="D5315">
        <v>0</v>
      </c>
      <c r="F5315">
        <v>1</v>
      </c>
      <c r="G5315">
        <v>51.25</v>
      </c>
      <c r="H5315">
        <f t="shared" ref="H5315:H5378" si="1329">IF(D5315:D12357=0,1,0)</f>
        <v>1</v>
      </c>
      <c r="I5315">
        <f t="shared" ref="I5315:I5378" si="1330">IF(D5315:D12357=1,1,0)</f>
        <v>0</v>
      </c>
      <c r="J5315">
        <f t="shared" ref="J5315:J5378" si="1331">IF(C5315:C12357="DSL",1,0)</f>
        <v>1</v>
      </c>
      <c r="K5315">
        <f t="shared" ref="K5315:K5378" si="1332">IF(C5315:C12357="Fiber optic",1,0)</f>
        <v>0</v>
      </c>
      <c r="L5315">
        <f t="shared" ref="L5315:L5378" si="1333">IF(C5315:C12357="No",1,0)</f>
        <v>0</v>
      </c>
      <c r="M5315">
        <f t="shared" ref="M5315:M5378" si="1334">IF(A5315:A12357="Month-to-month",1,0)</f>
        <v>1</v>
      </c>
      <c r="N5315">
        <f t="shared" ref="N5315:N5378" si="1335">IF(A5315:A12357="ONE YEAR",1,0)</f>
        <v>0</v>
      </c>
      <c r="O5315">
        <f t="shared" ref="O5315:O5378" si="1336">IF(A5315:A12357="two year",1,0)</f>
        <v>0</v>
      </c>
      <c r="P5315">
        <v>1</v>
      </c>
      <c r="Q5315">
        <f t="shared" ref="Q5315:Q5378" si="1337">IF(B5315:B12357="Electronic check",1,0)</f>
        <v>0</v>
      </c>
      <c r="R5315">
        <f t="shared" ref="R5315:R5378" si="1338">IF(B5315:B12357="Mailed check",1,0)</f>
        <v>1</v>
      </c>
      <c r="S5315">
        <f t="shared" ref="S5315:S5378" si="1339">IF(B5315:B12357="Credit card (automatic)",1,0)</f>
        <v>0</v>
      </c>
      <c r="T5315">
        <f t="shared" ref="T5315:T5378" si="1340">IF(B5315:B12357="Bank transfer (automatic)",1,0)</f>
        <v>0</v>
      </c>
      <c r="U5315">
        <v>1</v>
      </c>
      <c r="V5315">
        <f t="shared" si="1325"/>
        <v>0.34252815861757424</v>
      </c>
      <c r="W5315">
        <f t="shared" si="1326"/>
        <v>0.58480451187716387</v>
      </c>
      <c r="X5315">
        <f t="shared" si="1327"/>
        <v>0.43226922221079761</v>
      </c>
      <c r="Y5315">
        <f t="shared" si="1328"/>
        <v>1</v>
      </c>
      <c r="Z5315" t="s">
        <v>5347</v>
      </c>
    </row>
    <row r="5316" spans="1:26" x14ac:dyDescent="0.25">
      <c r="A5316" t="s">
        <v>26</v>
      </c>
      <c r="B5316" t="s">
        <v>30</v>
      </c>
      <c r="C5316" t="s">
        <v>35</v>
      </c>
      <c r="D5316">
        <v>0</v>
      </c>
      <c r="F5316">
        <v>1</v>
      </c>
      <c r="G5316">
        <v>89.7</v>
      </c>
      <c r="H5316">
        <f t="shared" si="1329"/>
        <v>1</v>
      </c>
      <c r="I5316">
        <f t="shared" si="1330"/>
        <v>0</v>
      </c>
      <c r="J5316">
        <f t="shared" si="1331"/>
        <v>0</v>
      </c>
      <c r="K5316">
        <f t="shared" si="1332"/>
        <v>1</v>
      </c>
      <c r="L5316">
        <f t="shared" si="1333"/>
        <v>0</v>
      </c>
      <c r="M5316">
        <f t="shared" si="1334"/>
        <v>1</v>
      </c>
      <c r="N5316">
        <f t="shared" si="1335"/>
        <v>0</v>
      </c>
      <c r="O5316">
        <f t="shared" si="1336"/>
        <v>0</v>
      </c>
      <c r="P5316">
        <v>56</v>
      </c>
      <c r="Q5316">
        <f t="shared" si="1337"/>
        <v>0</v>
      </c>
      <c r="R5316">
        <f t="shared" si="1338"/>
        <v>1</v>
      </c>
      <c r="S5316">
        <f t="shared" si="1339"/>
        <v>0</v>
      </c>
      <c r="T5316">
        <f t="shared" si="1340"/>
        <v>0</v>
      </c>
      <c r="U5316">
        <v>0</v>
      </c>
      <c r="V5316">
        <f t="shared" ref="V5316:V5379" si="1341">G5316*$G$2+H5317*$H$2+K5317*$K$2+M5316*$M$2+O5316*$O$2+Q5316*$Q$2+L5316*$L$2</f>
        <v>0.39761066998923572</v>
      </c>
      <c r="W5316">
        <f t="shared" ref="W5316:W5379" si="1342">1/ (1+EXP(-V5316))</f>
        <v>0.59811346278118172</v>
      </c>
      <c r="X5316">
        <f t="shared" ref="X5316:X5379" si="1343">(U5316-V5316)^2</f>
        <v>0.15809424488928892</v>
      </c>
      <c r="Y5316">
        <f t="shared" ref="Y5316:Y5379" si="1344">IF(W5316&gt;=0.58,1,0)</f>
        <v>1</v>
      </c>
      <c r="Z5316" t="s">
        <v>5348</v>
      </c>
    </row>
    <row r="5317" spans="1:26" x14ac:dyDescent="0.25">
      <c r="A5317" t="s">
        <v>45</v>
      </c>
      <c r="B5317" t="s">
        <v>33</v>
      </c>
      <c r="C5317" t="s">
        <v>25</v>
      </c>
      <c r="D5317">
        <v>0</v>
      </c>
      <c r="F5317">
        <v>1</v>
      </c>
      <c r="G5317">
        <v>64.55</v>
      </c>
      <c r="H5317">
        <f t="shared" si="1329"/>
        <v>1</v>
      </c>
      <c r="I5317">
        <f t="shared" si="1330"/>
        <v>0</v>
      </c>
      <c r="J5317">
        <f t="shared" si="1331"/>
        <v>1</v>
      </c>
      <c r="K5317">
        <f t="shared" si="1332"/>
        <v>0</v>
      </c>
      <c r="L5317">
        <f t="shared" si="1333"/>
        <v>0</v>
      </c>
      <c r="M5317">
        <f t="shared" si="1334"/>
        <v>0</v>
      </c>
      <c r="N5317">
        <f t="shared" si="1335"/>
        <v>0</v>
      </c>
      <c r="O5317">
        <f t="shared" si="1336"/>
        <v>1</v>
      </c>
      <c r="P5317">
        <v>70</v>
      </c>
      <c r="Q5317">
        <f t="shared" si="1337"/>
        <v>0</v>
      </c>
      <c r="R5317">
        <f t="shared" si="1338"/>
        <v>0</v>
      </c>
      <c r="S5317">
        <f t="shared" si="1339"/>
        <v>0</v>
      </c>
      <c r="T5317">
        <f t="shared" si="1340"/>
        <v>1</v>
      </c>
      <c r="U5317">
        <v>0</v>
      </c>
      <c r="V5317">
        <f t="shared" si="1341"/>
        <v>2.7011521766001023E-2</v>
      </c>
      <c r="W5317">
        <f t="shared" si="1342"/>
        <v>0.50675246988377087</v>
      </c>
      <c r="X5317">
        <f t="shared" si="1343"/>
        <v>7.2962230811514709E-4</v>
      </c>
      <c r="Y5317">
        <f t="shared" si="1344"/>
        <v>0</v>
      </c>
      <c r="Z5317" t="s">
        <v>5349</v>
      </c>
    </row>
    <row r="5318" spans="1:26" x14ac:dyDescent="0.25">
      <c r="A5318" t="s">
        <v>26</v>
      </c>
      <c r="B5318" t="s">
        <v>27</v>
      </c>
      <c r="C5318" t="s">
        <v>25</v>
      </c>
      <c r="D5318">
        <v>0</v>
      </c>
      <c r="F5318">
        <v>1</v>
      </c>
      <c r="G5318">
        <v>45.6</v>
      </c>
      <c r="H5318">
        <f t="shared" si="1329"/>
        <v>1</v>
      </c>
      <c r="I5318">
        <f t="shared" si="1330"/>
        <v>0</v>
      </c>
      <c r="J5318">
        <f t="shared" si="1331"/>
        <v>1</v>
      </c>
      <c r="K5318">
        <f t="shared" si="1332"/>
        <v>0</v>
      </c>
      <c r="L5318">
        <f t="shared" si="1333"/>
        <v>0</v>
      </c>
      <c r="M5318">
        <f t="shared" si="1334"/>
        <v>1</v>
      </c>
      <c r="N5318">
        <f t="shared" si="1335"/>
        <v>0</v>
      </c>
      <c r="O5318">
        <f t="shared" si="1336"/>
        <v>0</v>
      </c>
      <c r="P5318">
        <v>1</v>
      </c>
      <c r="Q5318">
        <f t="shared" si="1337"/>
        <v>1</v>
      </c>
      <c r="R5318">
        <f t="shared" si="1338"/>
        <v>0</v>
      </c>
      <c r="S5318">
        <f t="shared" si="1339"/>
        <v>0</v>
      </c>
      <c r="T5318">
        <f t="shared" si="1340"/>
        <v>0</v>
      </c>
      <c r="U5318">
        <v>1</v>
      </c>
      <c r="V5318">
        <f t="shared" si="1341"/>
        <v>0.47048783927129834</v>
      </c>
      <c r="W5318">
        <f t="shared" si="1342"/>
        <v>0.61549921490286696</v>
      </c>
      <c r="X5318">
        <f t="shared" si="1343"/>
        <v>0.2803831283595784</v>
      </c>
      <c r="Y5318">
        <f t="shared" si="1344"/>
        <v>1</v>
      </c>
      <c r="Z5318" t="s">
        <v>5350</v>
      </c>
    </row>
    <row r="5319" spans="1:26" x14ac:dyDescent="0.25">
      <c r="A5319" t="s">
        <v>29</v>
      </c>
      <c r="B5319" t="s">
        <v>27</v>
      </c>
      <c r="C5319" t="s">
        <v>35</v>
      </c>
      <c r="D5319">
        <v>0</v>
      </c>
      <c r="F5319">
        <v>1</v>
      </c>
      <c r="G5319">
        <v>93.65</v>
      </c>
      <c r="H5319">
        <f t="shared" si="1329"/>
        <v>1</v>
      </c>
      <c r="I5319">
        <f t="shared" si="1330"/>
        <v>0</v>
      </c>
      <c r="J5319">
        <f t="shared" si="1331"/>
        <v>0</v>
      </c>
      <c r="K5319">
        <f t="shared" si="1332"/>
        <v>1</v>
      </c>
      <c r="L5319">
        <f t="shared" si="1333"/>
        <v>0</v>
      </c>
      <c r="M5319">
        <f t="shared" si="1334"/>
        <v>0</v>
      </c>
      <c r="N5319">
        <f t="shared" si="1335"/>
        <v>1</v>
      </c>
      <c r="O5319">
        <f t="shared" si="1336"/>
        <v>0</v>
      </c>
      <c r="P5319">
        <v>49</v>
      </c>
      <c r="Q5319">
        <f t="shared" si="1337"/>
        <v>1</v>
      </c>
      <c r="R5319">
        <f t="shared" si="1338"/>
        <v>0</v>
      </c>
      <c r="S5319">
        <f t="shared" si="1339"/>
        <v>0</v>
      </c>
      <c r="T5319">
        <f t="shared" si="1340"/>
        <v>0</v>
      </c>
      <c r="U5319">
        <v>0</v>
      </c>
      <c r="V5319">
        <f t="shared" si="1341"/>
        <v>0.26908243406695143</v>
      </c>
      <c r="W5319">
        <f t="shared" si="1342"/>
        <v>0.5668676300139992</v>
      </c>
      <c r="X5319">
        <f t="shared" si="1343"/>
        <v>7.2405356323395259E-2</v>
      </c>
      <c r="Y5319">
        <f t="shared" si="1344"/>
        <v>0</v>
      </c>
      <c r="Z5319" t="s">
        <v>5351</v>
      </c>
    </row>
    <row r="5320" spans="1:26" x14ac:dyDescent="0.25">
      <c r="A5320" t="s">
        <v>26</v>
      </c>
      <c r="B5320" t="s">
        <v>33</v>
      </c>
      <c r="C5320" t="s">
        <v>25</v>
      </c>
      <c r="D5320">
        <v>0</v>
      </c>
      <c r="F5320">
        <v>1</v>
      </c>
      <c r="G5320">
        <v>49.65</v>
      </c>
      <c r="H5320">
        <f t="shared" si="1329"/>
        <v>1</v>
      </c>
      <c r="I5320">
        <f t="shared" si="1330"/>
        <v>0</v>
      </c>
      <c r="J5320">
        <f t="shared" si="1331"/>
        <v>1</v>
      </c>
      <c r="K5320">
        <f t="shared" si="1332"/>
        <v>0</v>
      </c>
      <c r="L5320">
        <f t="shared" si="1333"/>
        <v>0</v>
      </c>
      <c r="M5320">
        <f t="shared" si="1334"/>
        <v>1</v>
      </c>
      <c r="N5320">
        <f t="shared" si="1335"/>
        <v>0</v>
      </c>
      <c r="O5320">
        <f t="shared" si="1336"/>
        <v>0</v>
      </c>
      <c r="P5320">
        <v>6</v>
      </c>
      <c r="Q5320">
        <f t="shared" si="1337"/>
        <v>0</v>
      </c>
      <c r="R5320">
        <f t="shared" si="1338"/>
        <v>0</v>
      </c>
      <c r="S5320">
        <f t="shared" si="1339"/>
        <v>0</v>
      </c>
      <c r="T5320">
        <f t="shared" si="1340"/>
        <v>1</v>
      </c>
      <c r="U5320">
        <v>1</v>
      </c>
      <c r="V5320">
        <f t="shared" si="1341"/>
        <v>0.3351705006959117</v>
      </c>
      <c r="W5320">
        <f t="shared" si="1342"/>
        <v>0.58301690490398417</v>
      </c>
      <c r="X5320">
        <f t="shared" si="1343"/>
        <v>0.44199826314492474</v>
      </c>
      <c r="Y5320">
        <f t="shared" si="1344"/>
        <v>1</v>
      </c>
      <c r="Z5320" t="s">
        <v>5352</v>
      </c>
    </row>
    <row r="5321" spans="1:26" x14ac:dyDescent="0.25">
      <c r="A5321" t="s">
        <v>45</v>
      </c>
      <c r="B5321" t="s">
        <v>30</v>
      </c>
      <c r="C5321" t="s">
        <v>25</v>
      </c>
      <c r="D5321">
        <v>0</v>
      </c>
      <c r="F5321">
        <v>1</v>
      </c>
      <c r="G5321">
        <v>73.599999999999994</v>
      </c>
      <c r="H5321">
        <f t="shared" si="1329"/>
        <v>1</v>
      </c>
      <c r="I5321">
        <f t="shared" si="1330"/>
        <v>0</v>
      </c>
      <c r="J5321">
        <f t="shared" si="1331"/>
        <v>1</v>
      </c>
      <c r="K5321">
        <f t="shared" si="1332"/>
        <v>0</v>
      </c>
      <c r="L5321">
        <f t="shared" si="1333"/>
        <v>0</v>
      </c>
      <c r="M5321">
        <f t="shared" si="1334"/>
        <v>0</v>
      </c>
      <c r="N5321">
        <f t="shared" si="1335"/>
        <v>0</v>
      </c>
      <c r="O5321">
        <f t="shared" si="1336"/>
        <v>1</v>
      </c>
      <c r="P5321">
        <v>32</v>
      </c>
      <c r="Q5321">
        <f t="shared" si="1337"/>
        <v>0</v>
      </c>
      <c r="R5321">
        <f t="shared" si="1338"/>
        <v>1</v>
      </c>
      <c r="S5321">
        <f t="shared" si="1339"/>
        <v>0</v>
      </c>
      <c r="T5321">
        <f t="shared" si="1340"/>
        <v>0</v>
      </c>
      <c r="U5321">
        <v>0</v>
      </c>
      <c r="V5321">
        <f t="shared" si="1341"/>
        <v>5.9675591619313559E-2</v>
      </c>
      <c r="W5321">
        <f t="shared" si="1342"/>
        <v>0.5149144720788803</v>
      </c>
      <c r="X5321">
        <f t="shared" si="1343"/>
        <v>3.5611762351150868E-3</v>
      </c>
      <c r="Y5321">
        <f t="shared" si="1344"/>
        <v>0</v>
      </c>
      <c r="Z5321" t="s">
        <v>5353</v>
      </c>
    </row>
    <row r="5322" spans="1:26" x14ac:dyDescent="0.25">
      <c r="A5322" t="s">
        <v>45</v>
      </c>
      <c r="B5322" t="s">
        <v>30</v>
      </c>
      <c r="C5322" t="s">
        <v>35</v>
      </c>
      <c r="D5322">
        <v>1</v>
      </c>
      <c r="F5322">
        <v>1</v>
      </c>
      <c r="G5322">
        <v>109.75</v>
      </c>
      <c r="H5322">
        <f t="shared" si="1329"/>
        <v>0</v>
      </c>
      <c r="I5322">
        <f t="shared" si="1330"/>
        <v>1</v>
      </c>
      <c r="J5322">
        <f t="shared" si="1331"/>
        <v>0</v>
      </c>
      <c r="K5322">
        <f t="shared" si="1332"/>
        <v>1</v>
      </c>
      <c r="L5322">
        <f t="shared" si="1333"/>
        <v>0</v>
      </c>
      <c r="M5322">
        <f t="shared" si="1334"/>
        <v>0</v>
      </c>
      <c r="N5322">
        <f t="shared" si="1335"/>
        <v>0</v>
      </c>
      <c r="O5322">
        <f t="shared" si="1336"/>
        <v>1</v>
      </c>
      <c r="P5322">
        <v>72</v>
      </c>
      <c r="Q5322">
        <f t="shared" si="1337"/>
        <v>0</v>
      </c>
      <c r="R5322">
        <f t="shared" si="1338"/>
        <v>1</v>
      </c>
      <c r="S5322">
        <f t="shared" si="1339"/>
        <v>0</v>
      </c>
      <c r="T5322">
        <f t="shared" si="1340"/>
        <v>0</v>
      </c>
      <c r="U5322">
        <v>0</v>
      </c>
      <c r="V5322">
        <f t="shared" si="1341"/>
        <v>9.7480826436618873E-2</v>
      </c>
      <c r="W5322">
        <f t="shared" si="1342"/>
        <v>0.52435092674889727</v>
      </c>
      <c r="X5322">
        <f t="shared" si="1343"/>
        <v>9.5025115227662122E-3</v>
      </c>
      <c r="Y5322">
        <f t="shared" si="1344"/>
        <v>0</v>
      </c>
      <c r="Z5322" t="s">
        <v>5354</v>
      </c>
    </row>
    <row r="5323" spans="1:26" x14ac:dyDescent="0.25">
      <c r="A5323" t="s">
        <v>45</v>
      </c>
      <c r="B5323" t="s">
        <v>38</v>
      </c>
      <c r="C5323" t="s">
        <v>25</v>
      </c>
      <c r="D5323">
        <v>0</v>
      </c>
      <c r="F5323">
        <v>1</v>
      </c>
      <c r="G5323">
        <v>61.45</v>
      </c>
      <c r="H5323">
        <f t="shared" si="1329"/>
        <v>1</v>
      </c>
      <c r="I5323">
        <f t="shared" si="1330"/>
        <v>0</v>
      </c>
      <c r="J5323">
        <f t="shared" si="1331"/>
        <v>1</v>
      </c>
      <c r="K5323">
        <f t="shared" si="1332"/>
        <v>0</v>
      </c>
      <c r="L5323">
        <f t="shared" si="1333"/>
        <v>0</v>
      </c>
      <c r="M5323">
        <f t="shared" si="1334"/>
        <v>0</v>
      </c>
      <c r="N5323">
        <f t="shared" si="1335"/>
        <v>0</v>
      </c>
      <c r="O5323">
        <f t="shared" si="1336"/>
        <v>1</v>
      </c>
      <c r="P5323">
        <v>37</v>
      </c>
      <c r="Q5323">
        <f t="shared" si="1337"/>
        <v>0</v>
      </c>
      <c r="R5323">
        <f t="shared" si="1338"/>
        <v>0</v>
      </c>
      <c r="S5323">
        <f t="shared" si="1339"/>
        <v>1</v>
      </c>
      <c r="T5323">
        <f t="shared" si="1340"/>
        <v>0</v>
      </c>
      <c r="U5323">
        <v>0</v>
      </c>
      <c r="V5323">
        <f t="shared" si="1341"/>
        <v>2.7041619246249773E-2</v>
      </c>
      <c r="W5323">
        <f t="shared" si="1342"/>
        <v>0.50675999287998341</v>
      </c>
      <c r="X5323">
        <f t="shared" si="1343"/>
        <v>7.3124917145914615E-4</v>
      </c>
      <c r="Y5323">
        <f t="shared" si="1344"/>
        <v>0</v>
      </c>
      <c r="Z5323" t="s">
        <v>5355</v>
      </c>
    </row>
    <row r="5324" spans="1:26" x14ac:dyDescent="0.25">
      <c r="A5324" t="s">
        <v>29</v>
      </c>
      <c r="B5324" t="s">
        <v>38</v>
      </c>
      <c r="C5324" t="s">
        <v>35</v>
      </c>
      <c r="D5324">
        <v>0</v>
      </c>
      <c r="F5324">
        <v>1</v>
      </c>
      <c r="G5324">
        <v>106.4</v>
      </c>
      <c r="H5324">
        <f t="shared" si="1329"/>
        <v>1</v>
      </c>
      <c r="I5324">
        <f t="shared" si="1330"/>
        <v>0</v>
      </c>
      <c r="J5324">
        <f t="shared" si="1331"/>
        <v>0</v>
      </c>
      <c r="K5324">
        <f t="shared" si="1332"/>
        <v>1</v>
      </c>
      <c r="L5324">
        <f t="shared" si="1333"/>
        <v>0</v>
      </c>
      <c r="M5324">
        <f t="shared" si="1334"/>
        <v>0</v>
      </c>
      <c r="N5324">
        <f t="shared" si="1335"/>
        <v>1</v>
      </c>
      <c r="O5324">
        <f t="shared" si="1336"/>
        <v>0</v>
      </c>
      <c r="P5324">
        <v>69</v>
      </c>
      <c r="Q5324">
        <f t="shared" si="1337"/>
        <v>0</v>
      </c>
      <c r="R5324">
        <f t="shared" si="1338"/>
        <v>0</v>
      </c>
      <c r="S5324">
        <f t="shared" si="1339"/>
        <v>1</v>
      </c>
      <c r="T5324">
        <f t="shared" si="1340"/>
        <v>0</v>
      </c>
      <c r="U5324">
        <v>0</v>
      </c>
      <c r="V5324">
        <f t="shared" si="1341"/>
        <v>0.15219204684600138</v>
      </c>
      <c r="W5324">
        <f t="shared" si="1342"/>
        <v>0.53797474108647569</v>
      </c>
      <c r="X5324">
        <f t="shared" si="1343"/>
        <v>2.3162419123175477E-2</v>
      </c>
      <c r="Y5324">
        <f t="shared" si="1344"/>
        <v>0</v>
      </c>
      <c r="Z5324" t="s">
        <v>5356</v>
      </c>
    </row>
    <row r="5325" spans="1:26" x14ac:dyDescent="0.25">
      <c r="A5325" t="s">
        <v>26</v>
      </c>
      <c r="B5325" t="s">
        <v>33</v>
      </c>
      <c r="C5325" t="s">
        <v>25</v>
      </c>
      <c r="D5325">
        <v>0</v>
      </c>
      <c r="F5325">
        <v>1</v>
      </c>
      <c r="G5325">
        <v>81.900000000000006</v>
      </c>
      <c r="H5325">
        <f t="shared" si="1329"/>
        <v>1</v>
      </c>
      <c r="I5325">
        <f t="shared" si="1330"/>
        <v>0</v>
      </c>
      <c r="J5325">
        <f t="shared" si="1331"/>
        <v>1</v>
      </c>
      <c r="K5325">
        <f t="shared" si="1332"/>
        <v>0</v>
      </c>
      <c r="L5325">
        <f t="shared" si="1333"/>
        <v>0</v>
      </c>
      <c r="M5325">
        <f t="shared" si="1334"/>
        <v>1</v>
      </c>
      <c r="N5325">
        <f t="shared" si="1335"/>
        <v>0</v>
      </c>
      <c r="O5325">
        <f t="shared" si="1336"/>
        <v>0</v>
      </c>
      <c r="P5325">
        <v>26</v>
      </c>
      <c r="Q5325">
        <f t="shared" si="1337"/>
        <v>0</v>
      </c>
      <c r="R5325">
        <f t="shared" si="1338"/>
        <v>0</v>
      </c>
      <c r="S5325">
        <f t="shared" si="1339"/>
        <v>0</v>
      </c>
      <c r="T5325">
        <f t="shared" si="1340"/>
        <v>1</v>
      </c>
      <c r="U5325">
        <v>0</v>
      </c>
      <c r="V5325">
        <f t="shared" si="1341"/>
        <v>0.39031320702807065</v>
      </c>
      <c r="W5325">
        <f t="shared" si="1342"/>
        <v>0.59635809523818162</v>
      </c>
      <c r="X5325">
        <f t="shared" si="1343"/>
        <v>0.15234439958053755</v>
      </c>
      <c r="Y5325">
        <f t="shared" si="1344"/>
        <v>1</v>
      </c>
      <c r="Z5325" t="s">
        <v>5357</v>
      </c>
    </row>
    <row r="5326" spans="1:26" x14ac:dyDescent="0.25">
      <c r="A5326" t="s">
        <v>29</v>
      </c>
      <c r="B5326" t="s">
        <v>38</v>
      </c>
      <c r="C5326" t="s">
        <v>35</v>
      </c>
      <c r="D5326">
        <v>0</v>
      </c>
      <c r="F5326">
        <v>1</v>
      </c>
      <c r="G5326">
        <v>105.2</v>
      </c>
      <c r="H5326">
        <f t="shared" si="1329"/>
        <v>1</v>
      </c>
      <c r="I5326">
        <f t="shared" si="1330"/>
        <v>0</v>
      </c>
      <c r="J5326">
        <f t="shared" si="1331"/>
        <v>0</v>
      </c>
      <c r="K5326">
        <f t="shared" si="1332"/>
        <v>1</v>
      </c>
      <c r="L5326">
        <f t="shared" si="1333"/>
        <v>0</v>
      </c>
      <c r="M5326">
        <f t="shared" si="1334"/>
        <v>0</v>
      </c>
      <c r="N5326">
        <f t="shared" si="1335"/>
        <v>1</v>
      </c>
      <c r="O5326">
        <f t="shared" si="1336"/>
        <v>0</v>
      </c>
      <c r="P5326">
        <v>58</v>
      </c>
      <c r="Q5326">
        <f t="shared" si="1337"/>
        <v>0</v>
      </c>
      <c r="R5326">
        <f t="shared" si="1338"/>
        <v>0</v>
      </c>
      <c r="S5326">
        <f t="shared" si="1339"/>
        <v>1</v>
      </c>
      <c r="T5326">
        <f t="shared" si="1340"/>
        <v>0</v>
      </c>
      <c r="U5326">
        <v>0</v>
      </c>
      <c r="V5326">
        <f t="shared" si="1341"/>
        <v>0.15032118035032124</v>
      </c>
      <c r="W5326">
        <f t="shared" si="1342"/>
        <v>0.53750968949925249</v>
      </c>
      <c r="X5326">
        <f t="shared" si="1343"/>
        <v>2.2596457261913807E-2</v>
      </c>
      <c r="Y5326">
        <f t="shared" si="1344"/>
        <v>0</v>
      </c>
      <c r="Z5326" t="s">
        <v>5358</v>
      </c>
    </row>
    <row r="5327" spans="1:26" x14ac:dyDescent="0.25">
      <c r="A5327" t="s">
        <v>29</v>
      </c>
      <c r="B5327" t="s">
        <v>33</v>
      </c>
      <c r="C5327" t="s">
        <v>25</v>
      </c>
      <c r="D5327">
        <v>0</v>
      </c>
      <c r="F5327">
        <v>1</v>
      </c>
      <c r="G5327">
        <v>54.6</v>
      </c>
      <c r="H5327">
        <f t="shared" si="1329"/>
        <v>1</v>
      </c>
      <c r="I5327">
        <f t="shared" si="1330"/>
        <v>0</v>
      </c>
      <c r="J5327">
        <f t="shared" si="1331"/>
        <v>1</v>
      </c>
      <c r="K5327">
        <f t="shared" si="1332"/>
        <v>0</v>
      </c>
      <c r="L5327">
        <f t="shared" si="1333"/>
        <v>0</v>
      </c>
      <c r="M5327">
        <f t="shared" si="1334"/>
        <v>0</v>
      </c>
      <c r="N5327">
        <f t="shared" si="1335"/>
        <v>1</v>
      </c>
      <c r="O5327">
        <f t="shared" si="1336"/>
        <v>0</v>
      </c>
      <c r="P5327">
        <v>24</v>
      </c>
      <c r="Q5327">
        <f t="shared" si="1337"/>
        <v>0</v>
      </c>
      <c r="R5327">
        <f t="shared" si="1338"/>
        <v>0</v>
      </c>
      <c r="S5327">
        <f t="shared" si="1339"/>
        <v>0</v>
      </c>
      <c r="T5327">
        <f t="shared" si="1340"/>
        <v>1</v>
      </c>
      <c r="U5327">
        <v>0</v>
      </c>
      <c r="V5327">
        <f t="shared" si="1341"/>
        <v>7.1432976449142871E-2</v>
      </c>
      <c r="W5327">
        <f t="shared" si="1342"/>
        <v>0.51785065425772248</v>
      </c>
      <c r="X5327">
        <f t="shared" si="1343"/>
        <v>5.1026701243838003E-3</v>
      </c>
      <c r="Y5327">
        <f t="shared" si="1344"/>
        <v>0</v>
      </c>
      <c r="Z5327" t="s">
        <v>5359</v>
      </c>
    </row>
    <row r="5328" spans="1:26" x14ac:dyDescent="0.25">
      <c r="A5328" t="s">
        <v>29</v>
      </c>
      <c r="B5328" t="s">
        <v>27</v>
      </c>
      <c r="C5328" t="s">
        <v>23</v>
      </c>
      <c r="D5328">
        <v>0</v>
      </c>
      <c r="F5328">
        <v>1</v>
      </c>
      <c r="G5328">
        <v>20.55</v>
      </c>
      <c r="H5328">
        <f t="shared" si="1329"/>
        <v>1</v>
      </c>
      <c r="I5328">
        <f t="shared" si="1330"/>
        <v>0</v>
      </c>
      <c r="J5328">
        <f t="shared" si="1331"/>
        <v>0</v>
      </c>
      <c r="K5328">
        <f t="shared" si="1332"/>
        <v>0</v>
      </c>
      <c r="L5328">
        <f t="shared" si="1333"/>
        <v>1</v>
      </c>
      <c r="M5328">
        <f t="shared" si="1334"/>
        <v>0</v>
      </c>
      <c r="N5328">
        <f t="shared" si="1335"/>
        <v>1</v>
      </c>
      <c r="O5328">
        <f t="shared" si="1336"/>
        <v>0</v>
      </c>
      <c r="P5328">
        <v>5</v>
      </c>
      <c r="Q5328">
        <f t="shared" si="1337"/>
        <v>1</v>
      </c>
      <c r="R5328">
        <f t="shared" si="1338"/>
        <v>0</v>
      </c>
      <c r="S5328">
        <f t="shared" si="1339"/>
        <v>0</v>
      </c>
      <c r="T5328">
        <f t="shared" si="1340"/>
        <v>0</v>
      </c>
      <c r="U5328">
        <v>0</v>
      </c>
      <c r="V5328">
        <f t="shared" si="1341"/>
        <v>0.12638727418492202</v>
      </c>
      <c r="W5328">
        <f t="shared" si="1342"/>
        <v>0.53155482566817691</v>
      </c>
      <c r="X5328">
        <f t="shared" si="1343"/>
        <v>1.5973743075894654E-2</v>
      </c>
      <c r="Y5328">
        <f t="shared" si="1344"/>
        <v>0</v>
      </c>
      <c r="Z5328" t="s">
        <v>5360</v>
      </c>
    </row>
    <row r="5329" spans="1:26" x14ac:dyDescent="0.25">
      <c r="A5329" t="s">
        <v>26</v>
      </c>
      <c r="B5329" t="s">
        <v>27</v>
      </c>
      <c r="C5329" t="s">
        <v>23</v>
      </c>
      <c r="D5329">
        <v>0</v>
      </c>
      <c r="F5329">
        <v>1</v>
      </c>
      <c r="G5329">
        <v>20</v>
      </c>
      <c r="H5329">
        <f t="shared" si="1329"/>
        <v>1</v>
      </c>
      <c r="I5329">
        <f t="shared" si="1330"/>
        <v>0</v>
      </c>
      <c r="J5329">
        <f t="shared" si="1331"/>
        <v>0</v>
      </c>
      <c r="K5329">
        <f t="shared" si="1332"/>
        <v>0</v>
      </c>
      <c r="L5329">
        <f t="shared" si="1333"/>
        <v>1</v>
      </c>
      <c r="M5329">
        <f t="shared" si="1334"/>
        <v>1</v>
      </c>
      <c r="N5329">
        <f t="shared" si="1335"/>
        <v>0</v>
      </c>
      <c r="O5329">
        <f t="shared" si="1336"/>
        <v>0</v>
      </c>
      <c r="P5329">
        <v>15</v>
      </c>
      <c r="Q5329">
        <f t="shared" si="1337"/>
        <v>1</v>
      </c>
      <c r="R5329">
        <f t="shared" si="1338"/>
        <v>0</v>
      </c>
      <c r="S5329">
        <f t="shared" si="1339"/>
        <v>0</v>
      </c>
      <c r="T5329">
        <f t="shared" si="1340"/>
        <v>0</v>
      </c>
      <c r="U5329">
        <v>1</v>
      </c>
      <c r="V5329">
        <f t="shared" si="1341"/>
        <v>0.39698464224918467</v>
      </c>
      <c r="W5329">
        <f t="shared" si="1342"/>
        <v>0.59796297290825362</v>
      </c>
      <c r="X5329">
        <f t="shared" si="1343"/>
        <v>0.36362752168334372</v>
      </c>
      <c r="Y5329">
        <f t="shared" si="1344"/>
        <v>1</v>
      </c>
      <c r="Z5329" t="s">
        <v>5361</v>
      </c>
    </row>
    <row r="5330" spans="1:26" x14ac:dyDescent="0.25">
      <c r="A5330" t="s">
        <v>45</v>
      </c>
      <c r="B5330" t="s">
        <v>30</v>
      </c>
      <c r="C5330" t="s">
        <v>23</v>
      </c>
      <c r="D5330">
        <v>0</v>
      </c>
      <c r="F5330">
        <v>1</v>
      </c>
      <c r="G5330">
        <v>19.7</v>
      </c>
      <c r="H5330">
        <f t="shared" si="1329"/>
        <v>1</v>
      </c>
      <c r="I5330">
        <f t="shared" si="1330"/>
        <v>0</v>
      </c>
      <c r="J5330">
        <f t="shared" si="1331"/>
        <v>0</v>
      </c>
      <c r="K5330">
        <f t="shared" si="1332"/>
        <v>0</v>
      </c>
      <c r="L5330">
        <f t="shared" si="1333"/>
        <v>1</v>
      </c>
      <c r="M5330">
        <f t="shared" si="1334"/>
        <v>0</v>
      </c>
      <c r="N5330">
        <f t="shared" si="1335"/>
        <v>0</v>
      </c>
      <c r="O5330">
        <f t="shared" si="1336"/>
        <v>1</v>
      </c>
      <c r="P5330">
        <v>30</v>
      </c>
      <c r="Q5330">
        <f t="shared" si="1337"/>
        <v>0</v>
      </c>
      <c r="R5330">
        <f t="shared" si="1338"/>
        <v>1</v>
      </c>
      <c r="S5330">
        <f t="shared" si="1339"/>
        <v>0</v>
      </c>
      <c r="T5330">
        <f t="shared" si="1340"/>
        <v>0</v>
      </c>
      <c r="U5330">
        <v>0</v>
      </c>
      <c r="V5330">
        <f t="shared" si="1341"/>
        <v>-7.1640322696892189E-2</v>
      </c>
      <c r="W5330">
        <f t="shared" si="1342"/>
        <v>0.48209757544216419</v>
      </c>
      <c r="X5330">
        <f t="shared" si="1343"/>
        <v>5.1323358361148458E-3</v>
      </c>
      <c r="Y5330">
        <f t="shared" si="1344"/>
        <v>0</v>
      </c>
      <c r="Z5330" t="s">
        <v>5362</v>
      </c>
    </row>
    <row r="5331" spans="1:26" x14ac:dyDescent="0.25">
      <c r="A5331" t="s">
        <v>29</v>
      </c>
      <c r="B5331" t="s">
        <v>38</v>
      </c>
      <c r="C5331" t="s">
        <v>25</v>
      </c>
      <c r="D5331">
        <v>0</v>
      </c>
      <c r="F5331">
        <v>1</v>
      </c>
      <c r="G5331">
        <v>66.05</v>
      </c>
      <c r="H5331">
        <f t="shared" si="1329"/>
        <v>1</v>
      </c>
      <c r="I5331">
        <f t="shared" si="1330"/>
        <v>0</v>
      </c>
      <c r="J5331">
        <f t="shared" si="1331"/>
        <v>1</v>
      </c>
      <c r="K5331">
        <f t="shared" si="1332"/>
        <v>0</v>
      </c>
      <c r="L5331">
        <f t="shared" si="1333"/>
        <v>0</v>
      </c>
      <c r="M5331">
        <f t="shared" si="1334"/>
        <v>0</v>
      </c>
      <c r="N5331">
        <f t="shared" si="1335"/>
        <v>1</v>
      </c>
      <c r="O5331">
        <f t="shared" si="1336"/>
        <v>0</v>
      </c>
      <c r="P5331">
        <v>55</v>
      </c>
      <c r="Q5331">
        <f t="shared" si="1337"/>
        <v>0</v>
      </c>
      <c r="R5331">
        <f t="shared" si="1338"/>
        <v>0</v>
      </c>
      <c r="S5331">
        <f t="shared" si="1339"/>
        <v>1</v>
      </c>
      <c r="T5331">
        <f t="shared" si="1340"/>
        <v>0</v>
      </c>
      <c r="U5331">
        <v>0</v>
      </c>
      <c r="V5331">
        <f t="shared" si="1341"/>
        <v>8.928416092875735E-2</v>
      </c>
      <c r="W5331">
        <f t="shared" si="1342"/>
        <v>0.52230622406180449</v>
      </c>
      <c r="X5331">
        <f t="shared" si="1343"/>
        <v>7.9716613927522401E-3</v>
      </c>
      <c r="Y5331">
        <f t="shared" si="1344"/>
        <v>0</v>
      </c>
      <c r="Z5331" t="s">
        <v>5363</v>
      </c>
    </row>
    <row r="5332" spans="1:26" x14ac:dyDescent="0.25">
      <c r="A5332" t="s">
        <v>26</v>
      </c>
      <c r="B5332" t="s">
        <v>33</v>
      </c>
      <c r="C5332" t="s">
        <v>25</v>
      </c>
      <c r="D5332">
        <v>0</v>
      </c>
      <c r="F5332">
        <v>1</v>
      </c>
      <c r="G5332">
        <v>34</v>
      </c>
      <c r="H5332">
        <f t="shared" si="1329"/>
        <v>1</v>
      </c>
      <c r="I5332">
        <f t="shared" si="1330"/>
        <v>0</v>
      </c>
      <c r="J5332">
        <f t="shared" si="1331"/>
        <v>1</v>
      </c>
      <c r="K5332">
        <f t="shared" si="1332"/>
        <v>0</v>
      </c>
      <c r="L5332">
        <f t="shared" si="1333"/>
        <v>0</v>
      </c>
      <c r="M5332">
        <f t="shared" si="1334"/>
        <v>1</v>
      </c>
      <c r="N5332">
        <f t="shared" si="1335"/>
        <v>0</v>
      </c>
      <c r="O5332">
        <f t="shared" si="1336"/>
        <v>0</v>
      </c>
      <c r="P5332">
        <v>25</v>
      </c>
      <c r="Q5332">
        <f t="shared" si="1337"/>
        <v>0</v>
      </c>
      <c r="R5332">
        <f t="shared" si="1338"/>
        <v>0</v>
      </c>
      <c r="S5332">
        <f t="shared" si="1339"/>
        <v>0</v>
      </c>
      <c r="T5332">
        <f t="shared" si="1340"/>
        <v>1</v>
      </c>
      <c r="U5332">
        <v>1</v>
      </c>
      <c r="V5332">
        <f t="shared" si="1341"/>
        <v>0.32932590184647514</v>
      </c>
      <c r="W5332">
        <f t="shared" si="1342"/>
        <v>0.58159534934309964</v>
      </c>
      <c r="X5332">
        <f t="shared" si="1343"/>
        <v>0.44980374593404387</v>
      </c>
      <c r="Y5332">
        <f t="shared" si="1344"/>
        <v>1</v>
      </c>
      <c r="Z5332" t="s">
        <v>5364</v>
      </c>
    </row>
    <row r="5333" spans="1:26" x14ac:dyDescent="0.25">
      <c r="A5333" t="s">
        <v>26</v>
      </c>
      <c r="B5333" t="s">
        <v>30</v>
      </c>
      <c r="C5333" t="s">
        <v>35</v>
      </c>
      <c r="D5333">
        <v>1</v>
      </c>
      <c r="F5333">
        <v>1</v>
      </c>
      <c r="G5333">
        <v>92.5</v>
      </c>
      <c r="H5333">
        <f t="shared" si="1329"/>
        <v>0</v>
      </c>
      <c r="I5333">
        <f t="shared" si="1330"/>
        <v>1</v>
      </c>
      <c r="J5333">
        <f t="shared" si="1331"/>
        <v>0</v>
      </c>
      <c r="K5333">
        <f t="shared" si="1332"/>
        <v>1</v>
      </c>
      <c r="L5333">
        <f t="shared" si="1333"/>
        <v>0</v>
      </c>
      <c r="M5333">
        <f t="shared" si="1334"/>
        <v>1</v>
      </c>
      <c r="N5333">
        <f t="shared" si="1335"/>
        <v>0</v>
      </c>
      <c r="O5333">
        <f t="shared" si="1336"/>
        <v>0</v>
      </c>
      <c r="P5333">
        <v>10</v>
      </c>
      <c r="Q5333">
        <f t="shared" si="1337"/>
        <v>0</v>
      </c>
      <c r="R5333">
        <f t="shared" si="1338"/>
        <v>1</v>
      </c>
      <c r="S5333">
        <f t="shared" si="1339"/>
        <v>0</v>
      </c>
      <c r="T5333">
        <f t="shared" si="1340"/>
        <v>0</v>
      </c>
      <c r="U5333">
        <v>1</v>
      </c>
      <c r="V5333">
        <f t="shared" si="1341"/>
        <v>0.40197602514582265</v>
      </c>
      <c r="W5333">
        <f t="shared" si="1342"/>
        <v>0.59916232866835728</v>
      </c>
      <c r="X5333">
        <f t="shared" si="1343"/>
        <v>0.35763267450038977</v>
      </c>
      <c r="Y5333">
        <f t="shared" si="1344"/>
        <v>1</v>
      </c>
      <c r="Z5333" t="s">
        <v>5365</v>
      </c>
    </row>
    <row r="5334" spans="1:26" x14ac:dyDescent="0.25">
      <c r="A5334" t="s">
        <v>45</v>
      </c>
      <c r="B5334" t="s">
        <v>38</v>
      </c>
      <c r="C5334" t="s">
        <v>25</v>
      </c>
      <c r="D5334">
        <v>0</v>
      </c>
      <c r="F5334">
        <v>1</v>
      </c>
      <c r="G5334">
        <v>54.05</v>
      </c>
      <c r="H5334">
        <f t="shared" si="1329"/>
        <v>1</v>
      </c>
      <c r="I5334">
        <f t="shared" si="1330"/>
        <v>0</v>
      </c>
      <c r="J5334">
        <f t="shared" si="1331"/>
        <v>1</v>
      </c>
      <c r="K5334">
        <f t="shared" si="1332"/>
        <v>0</v>
      </c>
      <c r="L5334">
        <f t="shared" si="1333"/>
        <v>0</v>
      </c>
      <c r="M5334">
        <f t="shared" si="1334"/>
        <v>0</v>
      </c>
      <c r="N5334">
        <f t="shared" si="1335"/>
        <v>0</v>
      </c>
      <c r="O5334">
        <f t="shared" si="1336"/>
        <v>1</v>
      </c>
      <c r="P5334">
        <v>44</v>
      </c>
      <c r="Q5334">
        <f t="shared" si="1337"/>
        <v>0</v>
      </c>
      <c r="R5334">
        <f t="shared" si="1338"/>
        <v>0</v>
      </c>
      <c r="S5334">
        <f t="shared" si="1339"/>
        <v>1</v>
      </c>
      <c r="T5334">
        <f t="shared" si="1340"/>
        <v>0</v>
      </c>
      <c r="U5334">
        <v>0</v>
      </c>
      <c r="V5334">
        <f t="shared" si="1341"/>
        <v>1.0641439928799984E-2</v>
      </c>
      <c r="W5334">
        <f t="shared" si="1342"/>
        <v>0.50266033487749984</v>
      </c>
      <c r="X5334">
        <f t="shared" si="1343"/>
        <v>1.1324024375825861E-4</v>
      </c>
      <c r="Y5334">
        <f t="shared" si="1344"/>
        <v>0</v>
      </c>
      <c r="Z5334" t="s">
        <v>5366</v>
      </c>
    </row>
    <row r="5335" spans="1:26" x14ac:dyDescent="0.25">
      <c r="A5335" t="s">
        <v>29</v>
      </c>
      <c r="B5335" t="s">
        <v>30</v>
      </c>
      <c r="C5335" t="s">
        <v>25</v>
      </c>
      <c r="D5335">
        <v>0</v>
      </c>
      <c r="F5335">
        <v>1</v>
      </c>
      <c r="G5335">
        <v>58.9</v>
      </c>
      <c r="H5335">
        <f t="shared" si="1329"/>
        <v>1</v>
      </c>
      <c r="I5335">
        <f t="shared" si="1330"/>
        <v>0</v>
      </c>
      <c r="J5335">
        <f t="shared" si="1331"/>
        <v>1</v>
      </c>
      <c r="K5335">
        <f t="shared" si="1332"/>
        <v>0</v>
      </c>
      <c r="L5335">
        <f t="shared" si="1333"/>
        <v>0</v>
      </c>
      <c r="M5335">
        <f t="shared" si="1334"/>
        <v>0</v>
      </c>
      <c r="N5335">
        <f t="shared" si="1335"/>
        <v>1</v>
      </c>
      <c r="O5335">
        <f t="shared" si="1336"/>
        <v>0</v>
      </c>
      <c r="P5335">
        <v>47</v>
      </c>
      <c r="Q5335">
        <f t="shared" si="1337"/>
        <v>0</v>
      </c>
      <c r="R5335">
        <f t="shared" si="1338"/>
        <v>1</v>
      </c>
      <c r="S5335">
        <f t="shared" si="1339"/>
        <v>0</v>
      </c>
      <c r="T5335">
        <f t="shared" si="1340"/>
        <v>0</v>
      </c>
      <c r="U5335">
        <v>0</v>
      </c>
      <c r="V5335">
        <f t="shared" si="1341"/>
        <v>8.3000083986085674E-2</v>
      </c>
      <c r="W5335">
        <f t="shared" si="1342"/>
        <v>0.52073811693185301</v>
      </c>
      <c r="X5335">
        <f t="shared" si="1343"/>
        <v>6.8890139416972751E-3</v>
      </c>
      <c r="Y5335">
        <f t="shared" si="1344"/>
        <v>0</v>
      </c>
      <c r="Z5335" t="s">
        <v>5367</v>
      </c>
    </row>
    <row r="5336" spans="1:26" x14ac:dyDescent="0.25">
      <c r="A5336" t="s">
        <v>26</v>
      </c>
      <c r="B5336" t="s">
        <v>27</v>
      </c>
      <c r="C5336" t="s">
        <v>35</v>
      </c>
      <c r="D5336">
        <v>0</v>
      </c>
      <c r="F5336">
        <v>1</v>
      </c>
      <c r="G5336">
        <v>88.35</v>
      </c>
      <c r="H5336">
        <f t="shared" si="1329"/>
        <v>1</v>
      </c>
      <c r="I5336">
        <f t="shared" si="1330"/>
        <v>0</v>
      </c>
      <c r="J5336">
        <f t="shared" si="1331"/>
        <v>0</v>
      </c>
      <c r="K5336">
        <f t="shared" si="1332"/>
        <v>1</v>
      </c>
      <c r="L5336">
        <f t="shared" si="1333"/>
        <v>0</v>
      </c>
      <c r="M5336">
        <f t="shared" si="1334"/>
        <v>1</v>
      </c>
      <c r="N5336">
        <f t="shared" si="1335"/>
        <v>0</v>
      </c>
      <c r="O5336">
        <f t="shared" si="1336"/>
        <v>0</v>
      </c>
      <c r="P5336">
        <v>13</v>
      </c>
      <c r="Q5336">
        <f t="shared" si="1337"/>
        <v>1</v>
      </c>
      <c r="R5336">
        <f t="shared" si="1338"/>
        <v>0</v>
      </c>
      <c r="S5336">
        <f t="shared" si="1339"/>
        <v>0</v>
      </c>
      <c r="T5336">
        <f t="shared" si="1340"/>
        <v>0</v>
      </c>
      <c r="U5336">
        <v>1</v>
      </c>
      <c r="V5336">
        <f t="shared" si="1341"/>
        <v>0.53713745817990255</v>
      </c>
      <c r="W5336">
        <f t="shared" si="1342"/>
        <v>0.63114626665620055</v>
      </c>
      <c r="X5336">
        <f t="shared" si="1343"/>
        <v>0.21424173262016147</v>
      </c>
      <c r="Y5336">
        <f t="shared" si="1344"/>
        <v>1</v>
      </c>
      <c r="Z5336" t="s">
        <v>5368</v>
      </c>
    </row>
    <row r="5337" spans="1:26" x14ac:dyDescent="0.25">
      <c r="A5337" t="s">
        <v>45</v>
      </c>
      <c r="B5337" t="s">
        <v>33</v>
      </c>
      <c r="C5337" t="s">
        <v>35</v>
      </c>
      <c r="D5337">
        <v>0</v>
      </c>
      <c r="F5337">
        <v>1</v>
      </c>
      <c r="G5337">
        <v>107.95</v>
      </c>
      <c r="H5337">
        <f t="shared" si="1329"/>
        <v>1</v>
      </c>
      <c r="I5337">
        <f t="shared" si="1330"/>
        <v>0</v>
      </c>
      <c r="J5337">
        <f t="shared" si="1331"/>
        <v>0</v>
      </c>
      <c r="K5337">
        <f t="shared" si="1332"/>
        <v>1</v>
      </c>
      <c r="L5337">
        <f t="shared" si="1333"/>
        <v>0</v>
      </c>
      <c r="M5337">
        <f t="shared" si="1334"/>
        <v>0</v>
      </c>
      <c r="N5337">
        <f t="shared" si="1335"/>
        <v>0</v>
      </c>
      <c r="O5337">
        <f t="shared" si="1336"/>
        <v>1</v>
      </c>
      <c r="P5337">
        <v>49</v>
      </c>
      <c r="Q5337">
        <f t="shared" si="1337"/>
        <v>0</v>
      </c>
      <c r="R5337">
        <f t="shared" si="1338"/>
        <v>0</v>
      </c>
      <c r="S5337">
        <f t="shared" si="1339"/>
        <v>0</v>
      </c>
      <c r="T5337">
        <f t="shared" si="1340"/>
        <v>1</v>
      </c>
      <c r="U5337">
        <v>1</v>
      </c>
      <c r="V5337">
        <f t="shared" si="1341"/>
        <v>9.9537695953854394E-2</v>
      </c>
      <c r="W5337">
        <f t="shared" si="1342"/>
        <v>0.52486389859724669</v>
      </c>
      <c r="X5337">
        <f t="shared" si="1343"/>
        <v>0.81083236100809308</v>
      </c>
      <c r="Y5337">
        <f t="shared" si="1344"/>
        <v>0</v>
      </c>
      <c r="Z5337" t="s">
        <v>5369</v>
      </c>
    </row>
    <row r="5338" spans="1:26" x14ac:dyDescent="0.25">
      <c r="A5338" t="s">
        <v>29</v>
      </c>
      <c r="B5338" t="s">
        <v>30</v>
      </c>
      <c r="C5338" t="s">
        <v>35</v>
      </c>
      <c r="D5338">
        <v>0</v>
      </c>
      <c r="F5338">
        <v>1</v>
      </c>
      <c r="G5338">
        <v>96.9</v>
      </c>
      <c r="H5338">
        <f t="shared" si="1329"/>
        <v>1</v>
      </c>
      <c r="I5338">
        <f t="shared" si="1330"/>
        <v>0</v>
      </c>
      <c r="J5338">
        <f t="shared" si="1331"/>
        <v>0</v>
      </c>
      <c r="K5338">
        <f t="shared" si="1332"/>
        <v>1</v>
      </c>
      <c r="L5338">
        <f t="shared" si="1333"/>
        <v>0</v>
      </c>
      <c r="M5338">
        <f t="shared" si="1334"/>
        <v>0</v>
      </c>
      <c r="N5338">
        <f t="shared" si="1335"/>
        <v>1</v>
      </c>
      <c r="O5338">
        <f t="shared" si="1336"/>
        <v>0</v>
      </c>
      <c r="P5338">
        <v>64</v>
      </c>
      <c r="Q5338">
        <f t="shared" si="1337"/>
        <v>0</v>
      </c>
      <c r="R5338">
        <f t="shared" si="1338"/>
        <v>1</v>
      </c>
      <c r="S5338">
        <f t="shared" si="1339"/>
        <v>0</v>
      </c>
      <c r="T5338">
        <f t="shared" si="1340"/>
        <v>0</v>
      </c>
      <c r="U5338">
        <v>0</v>
      </c>
      <c r="V5338">
        <f t="shared" si="1341"/>
        <v>0.13738102042186709</v>
      </c>
      <c r="W5338">
        <f t="shared" si="1342"/>
        <v>0.53429133880319335</v>
      </c>
      <c r="X5338">
        <f t="shared" si="1343"/>
        <v>1.8873544772153462E-2</v>
      </c>
      <c r="Y5338">
        <f t="shared" si="1344"/>
        <v>0</v>
      </c>
      <c r="Z5338" t="s">
        <v>5370</v>
      </c>
    </row>
    <row r="5339" spans="1:26" x14ac:dyDescent="0.25">
      <c r="A5339" t="s">
        <v>26</v>
      </c>
      <c r="B5339" t="s">
        <v>30</v>
      </c>
      <c r="C5339" t="s">
        <v>23</v>
      </c>
      <c r="D5339">
        <v>0</v>
      </c>
      <c r="F5339">
        <v>1</v>
      </c>
      <c r="G5339">
        <v>19.100000000000001</v>
      </c>
      <c r="H5339">
        <f t="shared" si="1329"/>
        <v>1</v>
      </c>
      <c r="I5339">
        <f t="shared" si="1330"/>
        <v>0</v>
      </c>
      <c r="J5339">
        <f t="shared" si="1331"/>
        <v>0</v>
      </c>
      <c r="K5339">
        <f t="shared" si="1332"/>
        <v>0</v>
      </c>
      <c r="L5339">
        <f t="shared" si="1333"/>
        <v>1</v>
      </c>
      <c r="M5339">
        <f t="shared" si="1334"/>
        <v>1</v>
      </c>
      <c r="N5339">
        <f t="shared" si="1335"/>
        <v>0</v>
      </c>
      <c r="O5339">
        <f t="shared" si="1336"/>
        <v>0</v>
      </c>
      <c r="P5339">
        <v>1</v>
      </c>
      <c r="Q5339">
        <f t="shared" si="1337"/>
        <v>0</v>
      </c>
      <c r="R5339">
        <f t="shared" si="1338"/>
        <v>1</v>
      </c>
      <c r="S5339">
        <f t="shared" si="1339"/>
        <v>0</v>
      </c>
      <c r="T5339">
        <f t="shared" si="1340"/>
        <v>0</v>
      </c>
      <c r="U5339">
        <v>0</v>
      </c>
      <c r="V5339">
        <f t="shared" si="1341"/>
        <v>0.25881314863987326</v>
      </c>
      <c r="W5339">
        <f t="shared" si="1342"/>
        <v>0.56434451510119943</v>
      </c>
      <c r="X5339">
        <f t="shared" si="1343"/>
        <v>6.6984245908885132E-2</v>
      </c>
      <c r="Y5339">
        <f t="shared" si="1344"/>
        <v>0</v>
      </c>
      <c r="Z5339" t="s">
        <v>5371</v>
      </c>
    </row>
    <row r="5340" spans="1:26" x14ac:dyDescent="0.25">
      <c r="A5340" t="s">
        <v>26</v>
      </c>
      <c r="B5340" t="s">
        <v>30</v>
      </c>
      <c r="C5340" t="s">
        <v>25</v>
      </c>
      <c r="D5340">
        <v>0</v>
      </c>
      <c r="F5340">
        <v>1</v>
      </c>
      <c r="G5340">
        <v>50</v>
      </c>
      <c r="H5340">
        <f t="shared" si="1329"/>
        <v>1</v>
      </c>
      <c r="I5340">
        <f t="shared" si="1330"/>
        <v>0</v>
      </c>
      <c r="J5340">
        <f t="shared" si="1331"/>
        <v>1</v>
      </c>
      <c r="K5340">
        <f t="shared" si="1332"/>
        <v>0</v>
      </c>
      <c r="L5340">
        <f t="shared" si="1333"/>
        <v>0</v>
      </c>
      <c r="M5340">
        <f t="shared" si="1334"/>
        <v>1</v>
      </c>
      <c r="N5340">
        <f t="shared" si="1335"/>
        <v>0</v>
      </c>
      <c r="O5340">
        <f t="shared" si="1336"/>
        <v>0</v>
      </c>
      <c r="P5340">
        <v>20</v>
      </c>
      <c r="Q5340">
        <f t="shared" si="1337"/>
        <v>0</v>
      </c>
      <c r="R5340">
        <f t="shared" si="1338"/>
        <v>1</v>
      </c>
      <c r="S5340">
        <f t="shared" si="1339"/>
        <v>0</v>
      </c>
      <c r="T5340">
        <f t="shared" si="1340"/>
        <v>0</v>
      </c>
      <c r="U5340">
        <v>0</v>
      </c>
      <c r="V5340">
        <f t="shared" si="1341"/>
        <v>0.3357161700904851</v>
      </c>
      <c r="W5340">
        <f t="shared" si="1342"/>
        <v>0.58314955559240822</v>
      </c>
      <c r="X5340">
        <f t="shared" si="1343"/>
        <v>0.11270534686022353</v>
      </c>
      <c r="Y5340">
        <f t="shared" si="1344"/>
        <v>1</v>
      </c>
      <c r="Z5340" t="s">
        <v>5372</v>
      </c>
    </row>
    <row r="5341" spans="1:26" x14ac:dyDescent="0.25">
      <c r="A5341" t="s">
        <v>45</v>
      </c>
      <c r="B5341" t="s">
        <v>27</v>
      </c>
      <c r="C5341" t="s">
        <v>25</v>
      </c>
      <c r="D5341">
        <v>0</v>
      </c>
      <c r="F5341">
        <v>1</v>
      </c>
      <c r="G5341">
        <v>45.4</v>
      </c>
      <c r="H5341">
        <f t="shared" si="1329"/>
        <v>1</v>
      </c>
      <c r="I5341">
        <f t="shared" si="1330"/>
        <v>0</v>
      </c>
      <c r="J5341">
        <f t="shared" si="1331"/>
        <v>1</v>
      </c>
      <c r="K5341">
        <f t="shared" si="1332"/>
        <v>0</v>
      </c>
      <c r="L5341">
        <f t="shared" si="1333"/>
        <v>0</v>
      </c>
      <c r="M5341">
        <f t="shared" si="1334"/>
        <v>0</v>
      </c>
      <c r="N5341">
        <f t="shared" si="1335"/>
        <v>0</v>
      </c>
      <c r="O5341">
        <f t="shared" si="1336"/>
        <v>1</v>
      </c>
      <c r="P5341">
        <v>37</v>
      </c>
      <c r="Q5341">
        <f t="shared" si="1337"/>
        <v>1</v>
      </c>
      <c r="R5341">
        <f t="shared" si="1338"/>
        <v>0</v>
      </c>
      <c r="S5341">
        <f t="shared" si="1339"/>
        <v>0</v>
      </c>
      <c r="T5341">
        <f t="shared" si="1340"/>
        <v>0</v>
      </c>
      <c r="U5341">
        <v>0</v>
      </c>
      <c r="V5341">
        <f t="shared" si="1341"/>
        <v>0.13878712360407944</v>
      </c>
      <c r="W5341">
        <f t="shared" si="1342"/>
        <v>0.53464119424107748</v>
      </c>
      <c r="X5341">
        <f t="shared" si="1343"/>
        <v>1.9261865678294025E-2</v>
      </c>
      <c r="Y5341">
        <f t="shared" si="1344"/>
        <v>0</v>
      </c>
      <c r="Z5341" t="s">
        <v>5373</v>
      </c>
    </row>
    <row r="5342" spans="1:26" x14ac:dyDescent="0.25">
      <c r="A5342" t="s">
        <v>26</v>
      </c>
      <c r="B5342" t="s">
        <v>27</v>
      </c>
      <c r="C5342" t="s">
        <v>35</v>
      </c>
      <c r="D5342">
        <v>0</v>
      </c>
      <c r="F5342">
        <v>1</v>
      </c>
      <c r="G5342">
        <v>85.45</v>
      </c>
      <c r="H5342">
        <f t="shared" si="1329"/>
        <v>1</v>
      </c>
      <c r="I5342">
        <f t="shared" si="1330"/>
        <v>0</v>
      </c>
      <c r="J5342">
        <f t="shared" si="1331"/>
        <v>0</v>
      </c>
      <c r="K5342">
        <f t="shared" si="1332"/>
        <v>1</v>
      </c>
      <c r="L5342">
        <f t="shared" si="1333"/>
        <v>0</v>
      </c>
      <c r="M5342">
        <f t="shared" si="1334"/>
        <v>1</v>
      </c>
      <c r="N5342">
        <f t="shared" si="1335"/>
        <v>0</v>
      </c>
      <c r="O5342">
        <f t="shared" si="1336"/>
        <v>0</v>
      </c>
      <c r="P5342">
        <v>30</v>
      </c>
      <c r="Q5342">
        <f t="shared" si="1337"/>
        <v>1</v>
      </c>
      <c r="R5342">
        <f t="shared" si="1338"/>
        <v>0</v>
      </c>
      <c r="S5342">
        <f t="shared" si="1339"/>
        <v>0</v>
      </c>
      <c r="T5342">
        <f t="shared" si="1340"/>
        <v>0</v>
      </c>
      <c r="U5342">
        <v>0</v>
      </c>
      <c r="V5342">
        <f t="shared" si="1341"/>
        <v>0.52775302822125325</v>
      </c>
      <c r="W5342">
        <f t="shared" si="1342"/>
        <v>0.62895888917418019</v>
      </c>
      <c r="X5342">
        <f t="shared" si="1343"/>
        <v>0.27852325879670292</v>
      </c>
      <c r="Y5342">
        <f t="shared" si="1344"/>
        <v>1</v>
      </c>
      <c r="Z5342" t="s">
        <v>5374</v>
      </c>
    </row>
    <row r="5343" spans="1:26" x14ac:dyDescent="0.25">
      <c r="A5343" t="s">
        <v>29</v>
      </c>
      <c r="B5343" t="s">
        <v>33</v>
      </c>
      <c r="C5343" t="s">
        <v>25</v>
      </c>
      <c r="D5343">
        <v>0</v>
      </c>
      <c r="F5343">
        <v>1</v>
      </c>
      <c r="G5343">
        <v>84.1</v>
      </c>
      <c r="H5343">
        <f t="shared" si="1329"/>
        <v>1</v>
      </c>
      <c r="I5343">
        <f t="shared" si="1330"/>
        <v>0</v>
      </c>
      <c r="J5343">
        <f t="shared" si="1331"/>
        <v>1</v>
      </c>
      <c r="K5343">
        <f t="shared" si="1332"/>
        <v>0</v>
      </c>
      <c r="L5343">
        <f t="shared" si="1333"/>
        <v>0</v>
      </c>
      <c r="M5343">
        <f t="shared" si="1334"/>
        <v>0</v>
      </c>
      <c r="N5343">
        <f t="shared" si="1335"/>
        <v>1</v>
      </c>
      <c r="O5343">
        <f t="shared" si="1336"/>
        <v>0</v>
      </c>
      <c r="P5343">
        <v>38</v>
      </c>
      <c r="Q5343">
        <f t="shared" si="1337"/>
        <v>0</v>
      </c>
      <c r="R5343">
        <f t="shared" si="1338"/>
        <v>0</v>
      </c>
      <c r="S5343">
        <f t="shared" si="1339"/>
        <v>0</v>
      </c>
      <c r="T5343">
        <f t="shared" si="1340"/>
        <v>1</v>
      </c>
      <c r="U5343">
        <v>0</v>
      </c>
      <c r="V5343">
        <f t="shared" si="1341"/>
        <v>0.13597972949967074</v>
      </c>
      <c r="W5343">
        <f t="shared" si="1342"/>
        <v>0.53394264714659523</v>
      </c>
      <c r="X5343">
        <f t="shared" si="1343"/>
        <v>1.8490486834803626E-2</v>
      </c>
      <c r="Y5343">
        <f t="shared" si="1344"/>
        <v>0</v>
      </c>
      <c r="Z5343" t="s">
        <v>5375</v>
      </c>
    </row>
    <row r="5344" spans="1:26" x14ac:dyDescent="0.25">
      <c r="A5344" t="s">
        <v>26</v>
      </c>
      <c r="B5344" t="s">
        <v>30</v>
      </c>
      <c r="C5344" t="s">
        <v>35</v>
      </c>
      <c r="D5344">
        <v>1</v>
      </c>
      <c r="F5344">
        <v>1</v>
      </c>
      <c r="G5344">
        <v>74.45</v>
      </c>
      <c r="H5344">
        <f t="shared" si="1329"/>
        <v>0</v>
      </c>
      <c r="I5344">
        <f t="shared" si="1330"/>
        <v>1</v>
      </c>
      <c r="J5344">
        <f t="shared" si="1331"/>
        <v>0</v>
      </c>
      <c r="K5344">
        <f t="shared" si="1332"/>
        <v>1</v>
      </c>
      <c r="L5344">
        <f t="shared" si="1333"/>
        <v>0</v>
      </c>
      <c r="M5344">
        <f t="shared" si="1334"/>
        <v>1</v>
      </c>
      <c r="N5344">
        <f t="shared" si="1335"/>
        <v>0</v>
      </c>
      <c r="O5344">
        <f t="shared" si="1336"/>
        <v>0</v>
      </c>
      <c r="P5344">
        <v>1</v>
      </c>
      <c r="Q5344">
        <f t="shared" si="1337"/>
        <v>0</v>
      </c>
      <c r="R5344">
        <f t="shared" si="1338"/>
        <v>1</v>
      </c>
      <c r="S5344">
        <f t="shared" si="1339"/>
        <v>0</v>
      </c>
      <c r="T5344">
        <f t="shared" si="1340"/>
        <v>0</v>
      </c>
      <c r="U5344">
        <v>1</v>
      </c>
      <c r="V5344">
        <f t="shared" si="1341"/>
        <v>0.37383507493996754</v>
      </c>
      <c r="W5344">
        <f t="shared" si="1342"/>
        <v>0.59238534168566181</v>
      </c>
      <c r="X5344">
        <f t="shared" si="1343"/>
        <v>0.39208251337543615</v>
      </c>
      <c r="Y5344">
        <f t="shared" si="1344"/>
        <v>1</v>
      </c>
      <c r="Z5344" t="s">
        <v>5376</v>
      </c>
    </row>
    <row r="5345" spans="1:26" x14ac:dyDescent="0.25">
      <c r="A5345" t="s">
        <v>26</v>
      </c>
      <c r="B5345" t="s">
        <v>27</v>
      </c>
      <c r="C5345" t="s">
        <v>25</v>
      </c>
      <c r="D5345">
        <v>0</v>
      </c>
      <c r="F5345">
        <v>1</v>
      </c>
      <c r="G5345">
        <v>64.75</v>
      </c>
      <c r="H5345">
        <f t="shared" si="1329"/>
        <v>1</v>
      </c>
      <c r="I5345">
        <f t="shared" si="1330"/>
        <v>0</v>
      </c>
      <c r="J5345">
        <f t="shared" si="1331"/>
        <v>1</v>
      </c>
      <c r="K5345">
        <f t="shared" si="1332"/>
        <v>0</v>
      </c>
      <c r="L5345">
        <f t="shared" si="1333"/>
        <v>0</v>
      </c>
      <c r="M5345">
        <f t="shared" si="1334"/>
        <v>1</v>
      </c>
      <c r="N5345">
        <f t="shared" si="1335"/>
        <v>0</v>
      </c>
      <c r="O5345">
        <f t="shared" si="1336"/>
        <v>0</v>
      </c>
      <c r="P5345">
        <v>37</v>
      </c>
      <c r="Q5345">
        <f t="shared" si="1337"/>
        <v>1</v>
      </c>
      <c r="R5345">
        <f t="shared" si="1338"/>
        <v>0</v>
      </c>
      <c r="S5345">
        <f t="shared" si="1339"/>
        <v>0</v>
      </c>
      <c r="T5345">
        <f t="shared" si="1340"/>
        <v>0</v>
      </c>
      <c r="U5345">
        <v>1</v>
      </c>
      <c r="V5345">
        <f t="shared" si="1341"/>
        <v>0.49548058117077121</v>
      </c>
      <c r="W5345">
        <f t="shared" si="1342"/>
        <v>0.62139666468127119</v>
      </c>
      <c r="X5345">
        <f t="shared" si="1343"/>
        <v>0.25453984397578278</v>
      </c>
      <c r="Y5345">
        <f t="shared" si="1344"/>
        <v>1</v>
      </c>
      <c r="Z5345" t="s">
        <v>5377</v>
      </c>
    </row>
    <row r="5346" spans="1:26" x14ac:dyDescent="0.25">
      <c r="A5346" t="s">
        <v>45</v>
      </c>
      <c r="B5346" t="s">
        <v>38</v>
      </c>
      <c r="C5346" t="s">
        <v>25</v>
      </c>
      <c r="D5346">
        <v>0</v>
      </c>
      <c r="F5346">
        <v>1</v>
      </c>
      <c r="G5346">
        <v>66.25</v>
      </c>
      <c r="H5346">
        <f t="shared" si="1329"/>
        <v>1</v>
      </c>
      <c r="I5346">
        <f t="shared" si="1330"/>
        <v>0</v>
      </c>
      <c r="J5346">
        <f t="shared" si="1331"/>
        <v>1</v>
      </c>
      <c r="K5346">
        <f t="shared" si="1332"/>
        <v>0</v>
      </c>
      <c r="L5346">
        <f t="shared" si="1333"/>
        <v>0</v>
      </c>
      <c r="M5346">
        <f t="shared" si="1334"/>
        <v>0</v>
      </c>
      <c r="N5346">
        <f t="shared" si="1335"/>
        <v>0</v>
      </c>
      <c r="O5346">
        <f t="shared" si="1336"/>
        <v>1</v>
      </c>
      <c r="P5346">
        <v>52</v>
      </c>
      <c r="Q5346">
        <f t="shared" si="1337"/>
        <v>0</v>
      </c>
      <c r="R5346">
        <f t="shared" si="1338"/>
        <v>0</v>
      </c>
      <c r="S5346">
        <f t="shared" si="1339"/>
        <v>1</v>
      </c>
      <c r="T5346">
        <f t="shared" si="1340"/>
        <v>0</v>
      </c>
      <c r="U5346">
        <v>0</v>
      </c>
      <c r="V5346">
        <f t="shared" si="1341"/>
        <v>2.9661915968214547E-2</v>
      </c>
      <c r="W5346">
        <f t="shared" si="1342"/>
        <v>0.50741493534360316</v>
      </c>
      <c r="X5346">
        <f t="shared" si="1343"/>
        <v>8.7982925890542113E-4</v>
      </c>
      <c r="Y5346">
        <f t="shared" si="1344"/>
        <v>0</v>
      </c>
      <c r="Z5346" t="s">
        <v>5378</v>
      </c>
    </row>
    <row r="5347" spans="1:26" x14ac:dyDescent="0.25">
      <c r="A5347" t="s">
        <v>45</v>
      </c>
      <c r="B5347" t="s">
        <v>38</v>
      </c>
      <c r="C5347" t="s">
        <v>25</v>
      </c>
      <c r="D5347">
        <v>0</v>
      </c>
      <c r="F5347">
        <v>1</v>
      </c>
      <c r="G5347">
        <v>76.900000000000006</v>
      </c>
      <c r="H5347">
        <f t="shared" si="1329"/>
        <v>1</v>
      </c>
      <c r="I5347">
        <f t="shared" si="1330"/>
        <v>0</v>
      </c>
      <c r="J5347">
        <f t="shared" si="1331"/>
        <v>1</v>
      </c>
      <c r="K5347">
        <f t="shared" si="1332"/>
        <v>0</v>
      </c>
      <c r="L5347">
        <f t="shared" si="1333"/>
        <v>0</v>
      </c>
      <c r="M5347">
        <f t="shared" si="1334"/>
        <v>0</v>
      </c>
      <c r="N5347">
        <f t="shared" si="1335"/>
        <v>0</v>
      </c>
      <c r="O5347">
        <f t="shared" si="1336"/>
        <v>1</v>
      </c>
      <c r="P5347">
        <v>71</v>
      </c>
      <c r="Q5347">
        <f t="shared" si="1337"/>
        <v>0</v>
      </c>
      <c r="R5347">
        <f t="shared" si="1338"/>
        <v>0</v>
      </c>
      <c r="S5347">
        <f t="shared" si="1339"/>
        <v>1</v>
      </c>
      <c r="T5347">
        <f t="shared" si="1340"/>
        <v>0</v>
      </c>
      <c r="U5347">
        <v>0</v>
      </c>
      <c r="V5347">
        <f t="shared" si="1341"/>
        <v>5.1129025378131313E-2</v>
      </c>
      <c r="W5347">
        <f t="shared" si="1342"/>
        <v>0.51277947248198474</v>
      </c>
      <c r="X5347">
        <f t="shared" si="1343"/>
        <v>2.6141772361175956E-3</v>
      </c>
      <c r="Y5347">
        <f t="shared" si="1344"/>
        <v>0</v>
      </c>
      <c r="Z5347" t="s">
        <v>5379</v>
      </c>
    </row>
    <row r="5348" spans="1:26" x14ac:dyDescent="0.25">
      <c r="A5348" t="s">
        <v>26</v>
      </c>
      <c r="B5348" t="s">
        <v>27</v>
      </c>
      <c r="C5348" t="s">
        <v>35</v>
      </c>
      <c r="D5348">
        <v>0</v>
      </c>
      <c r="F5348">
        <v>1</v>
      </c>
      <c r="G5348">
        <v>89.8</v>
      </c>
      <c r="H5348">
        <f t="shared" si="1329"/>
        <v>1</v>
      </c>
      <c r="I5348">
        <f t="shared" si="1330"/>
        <v>0</v>
      </c>
      <c r="J5348">
        <f t="shared" si="1331"/>
        <v>0</v>
      </c>
      <c r="K5348">
        <f t="shared" si="1332"/>
        <v>1</v>
      </c>
      <c r="L5348">
        <f t="shared" si="1333"/>
        <v>0</v>
      </c>
      <c r="M5348">
        <f t="shared" si="1334"/>
        <v>1</v>
      </c>
      <c r="N5348">
        <f t="shared" si="1335"/>
        <v>0</v>
      </c>
      <c r="O5348">
        <f t="shared" si="1336"/>
        <v>0</v>
      </c>
      <c r="P5348">
        <v>26</v>
      </c>
      <c r="Q5348">
        <f t="shared" si="1337"/>
        <v>1</v>
      </c>
      <c r="R5348">
        <f t="shared" si="1338"/>
        <v>0</v>
      </c>
      <c r="S5348">
        <f t="shared" si="1339"/>
        <v>0</v>
      </c>
      <c r="T5348">
        <f t="shared" si="1340"/>
        <v>0</v>
      </c>
      <c r="U5348">
        <v>1</v>
      </c>
      <c r="V5348">
        <f t="shared" si="1341"/>
        <v>0.53453491926809371</v>
      </c>
      <c r="W5348">
        <f t="shared" si="1342"/>
        <v>0.63054018736752715</v>
      </c>
      <c r="X5348">
        <f t="shared" si="1343"/>
        <v>0.21665774138076005</v>
      </c>
      <c r="Y5348">
        <f t="shared" si="1344"/>
        <v>1</v>
      </c>
      <c r="Z5348" t="s">
        <v>5380</v>
      </c>
    </row>
    <row r="5349" spans="1:26" x14ac:dyDescent="0.25">
      <c r="A5349" t="s">
        <v>45</v>
      </c>
      <c r="B5349" t="s">
        <v>38</v>
      </c>
      <c r="C5349" t="s">
        <v>25</v>
      </c>
      <c r="D5349">
        <v>0</v>
      </c>
      <c r="F5349">
        <v>1</v>
      </c>
      <c r="G5349">
        <v>74.599999999999994</v>
      </c>
      <c r="H5349">
        <f t="shared" si="1329"/>
        <v>1</v>
      </c>
      <c r="I5349">
        <f t="shared" si="1330"/>
        <v>0</v>
      </c>
      <c r="J5349">
        <f t="shared" si="1331"/>
        <v>1</v>
      </c>
      <c r="K5349">
        <f t="shared" si="1332"/>
        <v>0</v>
      </c>
      <c r="L5349">
        <f t="shared" si="1333"/>
        <v>0</v>
      </c>
      <c r="M5349">
        <f t="shared" si="1334"/>
        <v>0</v>
      </c>
      <c r="N5349">
        <f t="shared" si="1335"/>
        <v>0</v>
      </c>
      <c r="O5349">
        <f t="shared" si="1336"/>
        <v>1</v>
      </c>
      <c r="P5349">
        <v>66</v>
      </c>
      <c r="Q5349">
        <f t="shared" si="1337"/>
        <v>0</v>
      </c>
      <c r="R5349">
        <f t="shared" si="1338"/>
        <v>0</v>
      </c>
      <c r="S5349">
        <f t="shared" si="1339"/>
        <v>1</v>
      </c>
      <c r="T5349">
        <f t="shared" si="1340"/>
        <v>0</v>
      </c>
      <c r="U5349">
        <v>0</v>
      </c>
      <c r="V5349">
        <f t="shared" si="1341"/>
        <v>4.7543197928077749E-2</v>
      </c>
      <c r="W5349">
        <f t="shared" si="1342"/>
        <v>0.51188356114344191</v>
      </c>
      <c r="X5349">
        <f t="shared" si="1343"/>
        <v>2.2603556692283762E-3</v>
      </c>
      <c r="Y5349">
        <f t="shared" si="1344"/>
        <v>0</v>
      </c>
      <c r="Z5349" t="s">
        <v>5381</v>
      </c>
    </row>
    <row r="5350" spans="1:26" x14ac:dyDescent="0.25">
      <c r="A5350" t="s">
        <v>45</v>
      </c>
      <c r="B5350" t="s">
        <v>38</v>
      </c>
      <c r="C5350" t="s">
        <v>35</v>
      </c>
      <c r="D5350">
        <v>0</v>
      </c>
      <c r="F5350">
        <v>1</v>
      </c>
      <c r="G5350">
        <v>116.95</v>
      </c>
      <c r="H5350">
        <f t="shared" si="1329"/>
        <v>1</v>
      </c>
      <c r="I5350">
        <f t="shared" si="1330"/>
        <v>0</v>
      </c>
      <c r="J5350">
        <f t="shared" si="1331"/>
        <v>0</v>
      </c>
      <c r="K5350">
        <f t="shared" si="1332"/>
        <v>1</v>
      </c>
      <c r="L5350">
        <f t="shared" si="1333"/>
        <v>0</v>
      </c>
      <c r="M5350">
        <f t="shared" si="1334"/>
        <v>0</v>
      </c>
      <c r="N5350">
        <f t="shared" si="1335"/>
        <v>0</v>
      </c>
      <c r="O5350">
        <f t="shared" si="1336"/>
        <v>1</v>
      </c>
      <c r="P5350">
        <v>72</v>
      </c>
      <c r="Q5350">
        <f t="shared" si="1337"/>
        <v>0</v>
      </c>
      <c r="R5350">
        <f t="shared" si="1338"/>
        <v>0</v>
      </c>
      <c r="S5350">
        <f t="shared" si="1339"/>
        <v>1</v>
      </c>
      <c r="T5350">
        <f t="shared" si="1340"/>
        <v>0</v>
      </c>
      <c r="U5350">
        <v>0</v>
      </c>
      <c r="V5350">
        <f t="shared" si="1341"/>
        <v>0.1087060254106996</v>
      </c>
      <c r="W5350">
        <f t="shared" si="1342"/>
        <v>0.52714977587509437</v>
      </c>
      <c r="X5350">
        <f t="shared" si="1343"/>
        <v>1.1816999960591667E-2</v>
      </c>
      <c r="Y5350">
        <f t="shared" si="1344"/>
        <v>0</v>
      </c>
      <c r="Z5350" t="s">
        <v>5382</v>
      </c>
    </row>
    <row r="5351" spans="1:26" x14ac:dyDescent="0.25">
      <c r="A5351" t="s">
        <v>29</v>
      </c>
      <c r="B5351" t="s">
        <v>38</v>
      </c>
      <c r="C5351" t="s">
        <v>25</v>
      </c>
      <c r="D5351">
        <v>0</v>
      </c>
      <c r="F5351">
        <v>1</v>
      </c>
      <c r="G5351">
        <v>40.65</v>
      </c>
      <c r="H5351">
        <f t="shared" si="1329"/>
        <v>1</v>
      </c>
      <c r="I5351">
        <f t="shared" si="1330"/>
        <v>0</v>
      </c>
      <c r="J5351">
        <f t="shared" si="1331"/>
        <v>1</v>
      </c>
      <c r="K5351">
        <f t="shared" si="1332"/>
        <v>0</v>
      </c>
      <c r="L5351">
        <f t="shared" si="1333"/>
        <v>0</v>
      </c>
      <c r="M5351">
        <f t="shared" si="1334"/>
        <v>0</v>
      </c>
      <c r="N5351">
        <f t="shared" si="1335"/>
        <v>1</v>
      </c>
      <c r="O5351">
        <f t="shared" si="1336"/>
        <v>0</v>
      </c>
      <c r="P5351">
        <v>25</v>
      </c>
      <c r="Q5351">
        <f t="shared" si="1337"/>
        <v>0</v>
      </c>
      <c r="R5351">
        <f t="shared" si="1338"/>
        <v>0</v>
      </c>
      <c r="S5351">
        <f t="shared" si="1339"/>
        <v>1</v>
      </c>
      <c r="T5351">
        <f t="shared" si="1340"/>
        <v>0</v>
      </c>
      <c r="U5351">
        <v>0</v>
      </c>
      <c r="V5351">
        <f t="shared" si="1341"/>
        <v>5.4547322697617188E-2</v>
      </c>
      <c r="W5351">
        <f t="shared" si="1342"/>
        <v>0.5136334504161667</v>
      </c>
      <c r="X5351">
        <f t="shared" si="1343"/>
        <v>2.9754104134779831E-3</v>
      </c>
      <c r="Y5351">
        <f t="shared" si="1344"/>
        <v>0</v>
      </c>
      <c r="Z5351" t="s">
        <v>5383</v>
      </c>
    </row>
    <row r="5352" spans="1:26" x14ac:dyDescent="0.25">
      <c r="A5352" t="s">
        <v>45</v>
      </c>
      <c r="B5352" t="s">
        <v>33</v>
      </c>
      <c r="C5352" t="s">
        <v>35</v>
      </c>
      <c r="D5352">
        <v>0</v>
      </c>
      <c r="F5352">
        <v>1</v>
      </c>
      <c r="G5352">
        <v>114.35</v>
      </c>
      <c r="H5352">
        <f t="shared" si="1329"/>
        <v>1</v>
      </c>
      <c r="I5352">
        <f t="shared" si="1330"/>
        <v>0</v>
      </c>
      <c r="J5352">
        <f t="shared" si="1331"/>
        <v>0</v>
      </c>
      <c r="K5352">
        <f t="shared" si="1332"/>
        <v>1</v>
      </c>
      <c r="L5352">
        <f t="shared" si="1333"/>
        <v>0</v>
      </c>
      <c r="M5352">
        <f t="shared" si="1334"/>
        <v>0</v>
      </c>
      <c r="N5352">
        <f t="shared" si="1335"/>
        <v>0</v>
      </c>
      <c r="O5352">
        <f t="shared" si="1336"/>
        <v>1</v>
      </c>
      <c r="P5352">
        <v>69</v>
      </c>
      <c r="Q5352">
        <f t="shared" si="1337"/>
        <v>0</v>
      </c>
      <c r="R5352">
        <f t="shared" si="1338"/>
        <v>0</v>
      </c>
      <c r="S5352">
        <f t="shared" si="1339"/>
        <v>0</v>
      </c>
      <c r="T5352">
        <f t="shared" si="1340"/>
        <v>1</v>
      </c>
      <c r="U5352">
        <v>0</v>
      </c>
      <c r="V5352">
        <f t="shared" si="1341"/>
        <v>0.104652481336726</v>
      </c>
      <c r="W5352">
        <f t="shared" si="1342"/>
        <v>0.52613926794022636</v>
      </c>
      <c r="X5352">
        <f t="shared" si="1343"/>
        <v>1.0952141849933783E-2</v>
      </c>
      <c r="Y5352">
        <f t="shared" si="1344"/>
        <v>0</v>
      </c>
      <c r="Z5352" t="s">
        <v>5384</v>
      </c>
    </row>
    <row r="5353" spans="1:26" x14ac:dyDescent="0.25">
      <c r="A5353" t="s">
        <v>45</v>
      </c>
      <c r="B5353" t="s">
        <v>33</v>
      </c>
      <c r="C5353" t="s">
        <v>25</v>
      </c>
      <c r="D5353">
        <v>0</v>
      </c>
      <c r="F5353">
        <v>1</v>
      </c>
      <c r="G5353">
        <v>69.7</v>
      </c>
      <c r="H5353">
        <f t="shared" si="1329"/>
        <v>1</v>
      </c>
      <c r="I5353">
        <f t="shared" si="1330"/>
        <v>0</v>
      </c>
      <c r="J5353">
        <f t="shared" si="1331"/>
        <v>1</v>
      </c>
      <c r="K5353">
        <f t="shared" si="1332"/>
        <v>0</v>
      </c>
      <c r="L5353">
        <f t="shared" si="1333"/>
        <v>0</v>
      </c>
      <c r="M5353">
        <f t="shared" si="1334"/>
        <v>0</v>
      </c>
      <c r="N5353">
        <f t="shared" si="1335"/>
        <v>0</v>
      </c>
      <c r="O5353">
        <f t="shared" si="1336"/>
        <v>1</v>
      </c>
      <c r="P5353">
        <v>53</v>
      </c>
      <c r="Q5353">
        <f t="shared" si="1337"/>
        <v>0</v>
      </c>
      <c r="R5353">
        <f t="shared" si="1338"/>
        <v>0</v>
      </c>
      <c r="S5353">
        <f t="shared" si="1339"/>
        <v>0</v>
      </c>
      <c r="T5353">
        <f t="shared" si="1340"/>
        <v>1</v>
      </c>
      <c r="U5353">
        <v>0</v>
      </c>
      <c r="V5353">
        <f t="shared" si="1341"/>
        <v>3.9903826404050588E-2</v>
      </c>
      <c r="W5353">
        <f t="shared" si="1342"/>
        <v>0.50997463307268109</v>
      </c>
      <c r="X5353">
        <f t="shared" si="1343"/>
        <v>1.592315361684605E-3</v>
      </c>
      <c r="Y5353">
        <f t="shared" si="1344"/>
        <v>0</v>
      </c>
      <c r="Z5353" t="s">
        <v>5385</v>
      </c>
    </row>
    <row r="5354" spans="1:26" x14ac:dyDescent="0.25">
      <c r="A5354" t="s">
        <v>29</v>
      </c>
      <c r="B5354" t="s">
        <v>30</v>
      </c>
      <c r="C5354" t="s">
        <v>35</v>
      </c>
      <c r="D5354">
        <v>0</v>
      </c>
      <c r="F5354">
        <v>1</v>
      </c>
      <c r="G5354">
        <v>95.5</v>
      </c>
      <c r="H5354">
        <f t="shared" si="1329"/>
        <v>1</v>
      </c>
      <c r="I5354">
        <f t="shared" si="1330"/>
        <v>0</v>
      </c>
      <c r="J5354">
        <f t="shared" si="1331"/>
        <v>0</v>
      </c>
      <c r="K5354">
        <f t="shared" si="1332"/>
        <v>1</v>
      </c>
      <c r="L5354">
        <f t="shared" si="1333"/>
        <v>0</v>
      </c>
      <c r="M5354">
        <f t="shared" si="1334"/>
        <v>0</v>
      </c>
      <c r="N5354">
        <f t="shared" si="1335"/>
        <v>1</v>
      </c>
      <c r="O5354">
        <f t="shared" si="1336"/>
        <v>0</v>
      </c>
      <c r="P5354">
        <v>12</v>
      </c>
      <c r="Q5354">
        <f t="shared" si="1337"/>
        <v>0</v>
      </c>
      <c r="R5354">
        <f t="shared" si="1338"/>
        <v>1</v>
      </c>
      <c r="S5354">
        <f t="shared" si="1339"/>
        <v>0</v>
      </c>
      <c r="T5354">
        <f t="shared" si="1340"/>
        <v>0</v>
      </c>
      <c r="U5354">
        <v>1</v>
      </c>
      <c r="V5354">
        <f t="shared" si="1341"/>
        <v>0.14006151210432929</v>
      </c>
      <c r="W5354">
        <f t="shared" si="1342"/>
        <v>0.53495824804454117</v>
      </c>
      <c r="X5354">
        <f t="shared" si="1343"/>
        <v>0.73949420296429269</v>
      </c>
      <c r="Y5354">
        <f t="shared" si="1344"/>
        <v>0</v>
      </c>
      <c r="Z5354" t="s">
        <v>5386</v>
      </c>
    </row>
    <row r="5355" spans="1:26" x14ac:dyDescent="0.25">
      <c r="A5355" t="s">
        <v>26</v>
      </c>
      <c r="B5355" t="s">
        <v>27</v>
      </c>
      <c r="C5355" t="s">
        <v>35</v>
      </c>
      <c r="D5355">
        <v>0</v>
      </c>
      <c r="F5355">
        <v>1</v>
      </c>
      <c r="G5355">
        <v>98.65</v>
      </c>
      <c r="H5355">
        <f t="shared" si="1329"/>
        <v>1</v>
      </c>
      <c r="I5355">
        <f t="shared" si="1330"/>
        <v>0</v>
      </c>
      <c r="J5355">
        <f t="shared" si="1331"/>
        <v>0</v>
      </c>
      <c r="K5355">
        <f t="shared" si="1332"/>
        <v>1</v>
      </c>
      <c r="L5355">
        <f t="shared" si="1333"/>
        <v>0</v>
      </c>
      <c r="M5355">
        <f t="shared" si="1334"/>
        <v>1</v>
      </c>
      <c r="N5355">
        <f t="shared" si="1335"/>
        <v>0</v>
      </c>
      <c r="O5355">
        <f t="shared" si="1336"/>
        <v>0</v>
      </c>
      <c r="P5355">
        <v>26</v>
      </c>
      <c r="Q5355">
        <f t="shared" si="1337"/>
        <v>1</v>
      </c>
      <c r="R5355">
        <f t="shared" si="1338"/>
        <v>0</v>
      </c>
      <c r="S5355">
        <f t="shared" si="1339"/>
        <v>0</v>
      </c>
      <c r="T5355">
        <f t="shared" si="1340"/>
        <v>0</v>
      </c>
      <c r="U5355">
        <v>0</v>
      </c>
      <c r="V5355">
        <f t="shared" si="1341"/>
        <v>0.54833255967373462</v>
      </c>
      <c r="W5355">
        <f t="shared" si="1342"/>
        <v>0.63374864565474542</v>
      </c>
      <c r="X5355">
        <f t="shared" si="1343"/>
        <v>0.30066859599834972</v>
      </c>
      <c r="Y5355">
        <f t="shared" si="1344"/>
        <v>1</v>
      </c>
      <c r="Z5355" t="s">
        <v>5387</v>
      </c>
    </row>
    <row r="5356" spans="1:26" x14ac:dyDescent="0.25">
      <c r="A5356" t="s">
        <v>26</v>
      </c>
      <c r="B5356" t="s">
        <v>30</v>
      </c>
      <c r="C5356" t="s">
        <v>25</v>
      </c>
      <c r="D5356">
        <v>0</v>
      </c>
      <c r="F5356">
        <v>1</v>
      </c>
      <c r="G5356">
        <v>61.65</v>
      </c>
      <c r="H5356">
        <f t="shared" si="1329"/>
        <v>1</v>
      </c>
      <c r="I5356">
        <f t="shared" si="1330"/>
        <v>0</v>
      </c>
      <c r="J5356">
        <f t="shared" si="1331"/>
        <v>1</v>
      </c>
      <c r="K5356">
        <f t="shared" si="1332"/>
        <v>0</v>
      </c>
      <c r="L5356">
        <f t="shared" si="1333"/>
        <v>0</v>
      </c>
      <c r="M5356">
        <f t="shared" si="1334"/>
        <v>1</v>
      </c>
      <c r="N5356">
        <f t="shared" si="1335"/>
        <v>0</v>
      </c>
      <c r="O5356">
        <f t="shared" si="1336"/>
        <v>0</v>
      </c>
      <c r="P5356">
        <v>21</v>
      </c>
      <c r="Q5356">
        <f t="shared" si="1337"/>
        <v>0</v>
      </c>
      <c r="R5356">
        <f t="shared" si="1338"/>
        <v>1</v>
      </c>
      <c r="S5356">
        <f t="shared" si="1339"/>
        <v>0</v>
      </c>
      <c r="T5356">
        <f t="shared" si="1340"/>
        <v>0</v>
      </c>
      <c r="U5356">
        <v>0</v>
      </c>
      <c r="V5356">
        <f t="shared" si="1341"/>
        <v>0.35874233491346863</v>
      </c>
      <c r="W5356">
        <f t="shared" si="1342"/>
        <v>0.58873595474959783</v>
      </c>
      <c r="X5356">
        <f t="shared" si="1343"/>
        <v>0.12869606285916729</v>
      </c>
      <c r="Y5356">
        <f t="shared" si="1344"/>
        <v>1</v>
      </c>
      <c r="Z5356" t="s">
        <v>5388</v>
      </c>
    </row>
    <row r="5357" spans="1:26" x14ac:dyDescent="0.25">
      <c r="A5357" t="s">
        <v>26</v>
      </c>
      <c r="B5357" t="s">
        <v>27</v>
      </c>
      <c r="C5357" t="s">
        <v>35</v>
      </c>
      <c r="D5357">
        <v>0</v>
      </c>
      <c r="F5357">
        <v>1</v>
      </c>
      <c r="G5357">
        <v>89.35</v>
      </c>
      <c r="H5357">
        <f t="shared" si="1329"/>
        <v>1</v>
      </c>
      <c r="I5357">
        <f t="shared" si="1330"/>
        <v>0</v>
      </c>
      <c r="J5357">
        <f t="shared" si="1331"/>
        <v>0</v>
      </c>
      <c r="K5357">
        <f t="shared" si="1332"/>
        <v>1</v>
      </c>
      <c r="L5357">
        <f t="shared" si="1333"/>
        <v>0</v>
      </c>
      <c r="M5357">
        <f t="shared" si="1334"/>
        <v>1</v>
      </c>
      <c r="N5357">
        <f t="shared" si="1335"/>
        <v>0</v>
      </c>
      <c r="O5357">
        <f t="shared" si="1336"/>
        <v>0</v>
      </c>
      <c r="P5357">
        <v>1</v>
      </c>
      <c r="Q5357">
        <f t="shared" si="1337"/>
        <v>1</v>
      </c>
      <c r="R5357">
        <f t="shared" si="1338"/>
        <v>0</v>
      </c>
      <c r="S5357">
        <f t="shared" si="1339"/>
        <v>0</v>
      </c>
      <c r="T5357">
        <f t="shared" si="1340"/>
        <v>0</v>
      </c>
      <c r="U5357">
        <v>0</v>
      </c>
      <c r="V5357">
        <f t="shared" si="1341"/>
        <v>0.53869651359296933</v>
      </c>
      <c r="W5357">
        <f t="shared" si="1342"/>
        <v>0.63150914151180582</v>
      </c>
      <c r="X5357">
        <f t="shared" si="1343"/>
        <v>0.29019393375722019</v>
      </c>
      <c r="Y5357">
        <f t="shared" si="1344"/>
        <v>1</v>
      </c>
      <c r="Z5357" t="s">
        <v>5389</v>
      </c>
    </row>
    <row r="5358" spans="1:26" x14ac:dyDescent="0.25">
      <c r="A5358" t="s">
        <v>26</v>
      </c>
      <c r="B5358" t="s">
        <v>27</v>
      </c>
      <c r="C5358" t="s">
        <v>35</v>
      </c>
      <c r="D5358">
        <v>0</v>
      </c>
      <c r="F5358">
        <v>1</v>
      </c>
      <c r="G5358">
        <v>95.4</v>
      </c>
      <c r="H5358">
        <f t="shared" si="1329"/>
        <v>1</v>
      </c>
      <c r="I5358">
        <f t="shared" si="1330"/>
        <v>0</v>
      </c>
      <c r="J5358">
        <f t="shared" si="1331"/>
        <v>0</v>
      </c>
      <c r="K5358">
        <f t="shared" si="1332"/>
        <v>1</v>
      </c>
      <c r="L5358">
        <f t="shared" si="1333"/>
        <v>0</v>
      </c>
      <c r="M5358">
        <f t="shared" si="1334"/>
        <v>1</v>
      </c>
      <c r="N5358">
        <f t="shared" si="1335"/>
        <v>0</v>
      </c>
      <c r="O5358">
        <f t="shared" si="1336"/>
        <v>0</v>
      </c>
      <c r="P5358">
        <v>48</v>
      </c>
      <c r="Q5358">
        <f t="shared" si="1337"/>
        <v>1</v>
      </c>
      <c r="R5358">
        <f t="shared" si="1338"/>
        <v>0</v>
      </c>
      <c r="S5358">
        <f t="shared" si="1339"/>
        <v>0</v>
      </c>
      <c r="T5358">
        <f t="shared" si="1340"/>
        <v>0</v>
      </c>
      <c r="U5358">
        <v>0</v>
      </c>
      <c r="V5358">
        <f t="shared" si="1341"/>
        <v>0.54326562958126756</v>
      </c>
      <c r="W5358">
        <f t="shared" si="1342"/>
        <v>0.63257175887265515</v>
      </c>
      <c r="X5358">
        <f t="shared" si="1343"/>
        <v>0.29513754428433103</v>
      </c>
      <c r="Y5358">
        <f t="shared" si="1344"/>
        <v>1</v>
      </c>
      <c r="Z5358" t="s">
        <v>5390</v>
      </c>
    </row>
    <row r="5359" spans="1:26" x14ac:dyDescent="0.25">
      <c r="A5359" t="s">
        <v>29</v>
      </c>
      <c r="B5359" t="s">
        <v>38</v>
      </c>
      <c r="C5359" t="s">
        <v>25</v>
      </c>
      <c r="D5359">
        <v>0</v>
      </c>
      <c r="F5359">
        <v>1</v>
      </c>
      <c r="G5359">
        <v>35.4</v>
      </c>
      <c r="H5359">
        <f t="shared" si="1329"/>
        <v>1</v>
      </c>
      <c r="I5359">
        <f t="shared" si="1330"/>
        <v>0</v>
      </c>
      <c r="J5359">
        <f t="shared" si="1331"/>
        <v>1</v>
      </c>
      <c r="K5359">
        <f t="shared" si="1332"/>
        <v>0</v>
      </c>
      <c r="L5359">
        <f t="shared" si="1333"/>
        <v>0</v>
      </c>
      <c r="M5359">
        <f t="shared" si="1334"/>
        <v>0</v>
      </c>
      <c r="N5359">
        <f t="shared" si="1335"/>
        <v>1</v>
      </c>
      <c r="O5359">
        <f t="shared" si="1336"/>
        <v>0</v>
      </c>
      <c r="P5359">
        <v>26</v>
      </c>
      <c r="Q5359">
        <f t="shared" si="1337"/>
        <v>0</v>
      </c>
      <c r="R5359">
        <f t="shared" si="1338"/>
        <v>0</v>
      </c>
      <c r="S5359">
        <f t="shared" si="1339"/>
        <v>1</v>
      </c>
      <c r="T5359">
        <f t="shared" si="1340"/>
        <v>0</v>
      </c>
      <c r="U5359">
        <v>0</v>
      </c>
      <c r="V5359">
        <f t="shared" si="1341"/>
        <v>4.1499112518260953E-2</v>
      </c>
      <c r="W5359">
        <f t="shared" si="1342"/>
        <v>0.51037328945282234</v>
      </c>
      <c r="X5359">
        <f t="shared" si="1343"/>
        <v>1.7221763398032829E-3</v>
      </c>
      <c r="Y5359">
        <f t="shared" si="1344"/>
        <v>0</v>
      </c>
      <c r="Z5359" t="s">
        <v>5391</v>
      </c>
    </row>
    <row r="5360" spans="1:26" x14ac:dyDescent="0.25">
      <c r="A5360" t="s">
        <v>45</v>
      </c>
      <c r="B5360" t="s">
        <v>30</v>
      </c>
      <c r="C5360" t="s">
        <v>23</v>
      </c>
      <c r="D5360">
        <v>0</v>
      </c>
      <c r="F5360">
        <v>1</v>
      </c>
      <c r="G5360">
        <v>19.95</v>
      </c>
      <c r="H5360">
        <f t="shared" si="1329"/>
        <v>1</v>
      </c>
      <c r="I5360">
        <f t="shared" si="1330"/>
        <v>0</v>
      </c>
      <c r="J5360">
        <f t="shared" si="1331"/>
        <v>0</v>
      </c>
      <c r="K5360">
        <f t="shared" si="1332"/>
        <v>0</v>
      </c>
      <c r="L5360">
        <f t="shared" si="1333"/>
        <v>1</v>
      </c>
      <c r="M5360">
        <f t="shared" si="1334"/>
        <v>0</v>
      </c>
      <c r="N5360">
        <f t="shared" si="1335"/>
        <v>0</v>
      </c>
      <c r="O5360">
        <f t="shared" si="1336"/>
        <v>1</v>
      </c>
      <c r="P5360">
        <v>60</v>
      </c>
      <c r="Q5360">
        <f t="shared" si="1337"/>
        <v>0</v>
      </c>
      <c r="R5360">
        <f t="shared" si="1338"/>
        <v>1</v>
      </c>
      <c r="S5360">
        <f t="shared" si="1339"/>
        <v>0</v>
      </c>
      <c r="T5360">
        <f t="shared" si="1340"/>
        <v>0</v>
      </c>
      <c r="U5360">
        <v>0</v>
      </c>
      <c r="V5360">
        <f t="shared" si="1341"/>
        <v>-7.1250558843625494E-2</v>
      </c>
      <c r="W5360">
        <f t="shared" si="1342"/>
        <v>0.48219489216522793</v>
      </c>
      <c r="X5360">
        <f t="shared" si="1343"/>
        <v>5.0766421355289389E-3</v>
      </c>
      <c r="Y5360">
        <f t="shared" si="1344"/>
        <v>0</v>
      </c>
      <c r="Z5360" t="s">
        <v>5392</v>
      </c>
    </row>
    <row r="5361" spans="1:26" x14ac:dyDescent="0.25">
      <c r="A5361" t="s">
        <v>26</v>
      </c>
      <c r="B5361" t="s">
        <v>30</v>
      </c>
      <c r="C5361" t="s">
        <v>23</v>
      </c>
      <c r="D5361">
        <v>0</v>
      </c>
      <c r="F5361">
        <v>1</v>
      </c>
      <c r="G5361">
        <v>19.25</v>
      </c>
      <c r="H5361">
        <f t="shared" si="1329"/>
        <v>1</v>
      </c>
      <c r="I5361">
        <f t="shared" si="1330"/>
        <v>0</v>
      </c>
      <c r="J5361">
        <f t="shared" si="1331"/>
        <v>0</v>
      </c>
      <c r="K5361">
        <f t="shared" si="1332"/>
        <v>0</v>
      </c>
      <c r="L5361">
        <f t="shared" si="1333"/>
        <v>1</v>
      </c>
      <c r="M5361">
        <f t="shared" si="1334"/>
        <v>1</v>
      </c>
      <c r="N5361">
        <f t="shared" si="1335"/>
        <v>0</v>
      </c>
      <c r="O5361">
        <f t="shared" si="1336"/>
        <v>0</v>
      </c>
      <c r="P5361">
        <v>18</v>
      </c>
      <c r="Q5361">
        <f t="shared" si="1337"/>
        <v>0</v>
      </c>
      <c r="R5361">
        <f t="shared" si="1338"/>
        <v>1</v>
      </c>
      <c r="S5361">
        <f t="shared" si="1339"/>
        <v>0</v>
      </c>
      <c r="T5361">
        <f t="shared" si="1340"/>
        <v>0</v>
      </c>
      <c r="U5361">
        <v>0</v>
      </c>
      <c r="V5361">
        <f t="shared" si="1341"/>
        <v>0.27273845605613584</v>
      </c>
      <c r="W5361">
        <f t="shared" si="1342"/>
        <v>0.56776506801762494</v>
      </c>
      <c r="X5361">
        <f t="shared" si="1343"/>
        <v>7.4386265411884742E-2</v>
      </c>
      <c r="Y5361">
        <f t="shared" si="1344"/>
        <v>0</v>
      </c>
      <c r="Z5361" t="s">
        <v>5393</v>
      </c>
    </row>
    <row r="5362" spans="1:26" x14ac:dyDescent="0.25">
      <c r="A5362" t="s">
        <v>26</v>
      </c>
      <c r="B5362" t="s">
        <v>27</v>
      </c>
      <c r="C5362" t="s">
        <v>25</v>
      </c>
      <c r="D5362">
        <v>1</v>
      </c>
      <c r="F5362">
        <v>1</v>
      </c>
      <c r="G5362">
        <v>29.65</v>
      </c>
      <c r="H5362">
        <f t="shared" si="1329"/>
        <v>0</v>
      </c>
      <c r="I5362">
        <f t="shared" si="1330"/>
        <v>1</v>
      </c>
      <c r="J5362">
        <f t="shared" si="1331"/>
        <v>1</v>
      </c>
      <c r="K5362">
        <f t="shared" si="1332"/>
        <v>0</v>
      </c>
      <c r="L5362">
        <f t="shared" si="1333"/>
        <v>0</v>
      </c>
      <c r="M5362">
        <f t="shared" si="1334"/>
        <v>1</v>
      </c>
      <c r="N5362">
        <f t="shared" si="1335"/>
        <v>0</v>
      </c>
      <c r="O5362">
        <f t="shared" si="1336"/>
        <v>0</v>
      </c>
      <c r="P5362">
        <v>10</v>
      </c>
      <c r="Q5362">
        <f t="shared" si="1337"/>
        <v>1</v>
      </c>
      <c r="R5362">
        <f t="shared" si="1338"/>
        <v>0</v>
      </c>
      <c r="S5362">
        <f t="shared" si="1339"/>
        <v>0</v>
      </c>
      <c r="T5362">
        <f t="shared" si="1340"/>
        <v>0</v>
      </c>
      <c r="U5362">
        <v>1</v>
      </c>
      <c r="V5362">
        <f t="shared" si="1341"/>
        <v>0.44562090543288335</v>
      </c>
      <c r="W5362">
        <f t="shared" si="1342"/>
        <v>0.609597561954488</v>
      </c>
      <c r="X5362">
        <f t="shared" si="1343"/>
        <v>0.30733618049305605</v>
      </c>
      <c r="Y5362">
        <f t="shared" si="1344"/>
        <v>1</v>
      </c>
      <c r="Z5362" t="s">
        <v>5394</v>
      </c>
    </row>
    <row r="5363" spans="1:26" x14ac:dyDescent="0.25">
      <c r="A5363" t="s">
        <v>26</v>
      </c>
      <c r="B5363" t="s">
        <v>27</v>
      </c>
      <c r="C5363" t="s">
        <v>35</v>
      </c>
      <c r="D5363">
        <v>0</v>
      </c>
      <c r="F5363">
        <v>1</v>
      </c>
      <c r="G5363">
        <v>84.5</v>
      </c>
      <c r="H5363">
        <f t="shared" si="1329"/>
        <v>1</v>
      </c>
      <c r="I5363">
        <f t="shared" si="1330"/>
        <v>0</v>
      </c>
      <c r="J5363">
        <f t="shared" si="1331"/>
        <v>0</v>
      </c>
      <c r="K5363">
        <f t="shared" si="1332"/>
        <v>1</v>
      </c>
      <c r="L5363">
        <f t="shared" si="1333"/>
        <v>0</v>
      </c>
      <c r="M5363">
        <f t="shared" si="1334"/>
        <v>1</v>
      </c>
      <c r="N5363">
        <f t="shared" si="1335"/>
        <v>0</v>
      </c>
      <c r="O5363">
        <f t="shared" si="1336"/>
        <v>0</v>
      </c>
      <c r="P5363">
        <v>5</v>
      </c>
      <c r="Q5363">
        <f t="shared" si="1337"/>
        <v>1</v>
      </c>
      <c r="R5363">
        <f t="shared" si="1338"/>
        <v>0</v>
      </c>
      <c r="S5363">
        <f t="shared" si="1339"/>
        <v>0</v>
      </c>
      <c r="T5363">
        <f t="shared" si="1340"/>
        <v>0</v>
      </c>
      <c r="U5363">
        <v>1</v>
      </c>
      <c r="V5363">
        <f t="shared" si="1341"/>
        <v>0.52627192557883984</v>
      </c>
      <c r="W5363">
        <f t="shared" si="1342"/>
        <v>0.62861317886776147</v>
      </c>
      <c r="X5363">
        <f t="shared" si="1343"/>
        <v>0.22441828849478027</v>
      </c>
      <c r="Y5363">
        <f t="shared" si="1344"/>
        <v>1</v>
      </c>
      <c r="Z5363" t="s">
        <v>5395</v>
      </c>
    </row>
    <row r="5364" spans="1:26" x14ac:dyDescent="0.25">
      <c r="A5364" t="s">
        <v>29</v>
      </c>
      <c r="B5364" t="s">
        <v>30</v>
      </c>
      <c r="C5364" t="s">
        <v>23</v>
      </c>
      <c r="D5364">
        <v>0</v>
      </c>
      <c r="F5364">
        <v>1</v>
      </c>
      <c r="G5364">
        <v>20.399999999999999</v>
      </c>
      <c r="H5364">
        <f t="shared" si="1329"/>
        <v>1</v>
      </c>
      <c r="I5364">
        <f t="shared" si="1330"/>
        <v>0</v>
      </c>
      <c r="J5364">
        <f t="shared" si="1331"/>
        <v>0</v>
      </c>
      <c r="K5364">
        <f t="shared" si="1332"/>
        <v>0</v>
      </c>
      <c r="L5364">
        <f t="shared" si="1333"/>
        <v>1</v>
      </c>
      <c r="M5364">
        <f t="shared" si="1334"/>
        <v>0</v>
      </c>
      <c r="N5364">
        <f t="shared" si="1335"/>
        <v>1</v>
      </c>
      <c r="O5364">
        <f t="shared" si="1336"/>
        <v>0</v>
      </c>
      <c r="P5364">
        <v>4</v>
      </c>
      <c r="Q5364">
        <f t="shared" si="1337"/>
        <v>0</v>
      </c>
      <c r="R5364">
        <f t="shared" si="1338"/>
        <v>1</v>
      </c>
      <c r="S5364">
        <f t="shared" si="1339"/>
        <v>0</v>
      </c>
      <c r="T5364">
        <f t="shared" si="1340"/>
        <v>0</v>
      </c>
      <c r="U5364">
        <v>0</v>
      </c>
      <c r="V5364">
        <f t="shared" si="1341"/>
        <v>-1.0614927864589296E-2</v>
      </c>
      <c r="W5364">
        <f t="shared" si="1342"/>
        <v>0.49734629295138394</v>
      </c>
      <c r="X5364">
        <f t="shared" si="1343"/>
        <v>1.1267669357043427E-4</v>
      </c>
      <c r="Y5364">
        <f t="shared" si="1344"/>
        <v>0</v>
      </c>
      <c r="Z5364" t="s">
        <v>5396</v>
      </c>
    </row>
    <row r="5365" spans="1:26" x14ac:dyDescent="0.25">
      <c r="A5365" t="s">
        <v>45</v>
      </c>
      <c r="B5365" t="s">
        <v>38</v>
      </c>
      <c r="C5365" t="s">
        <v>23</v>
      </c>
      <c r="D5365">
        <v>0</v>
      </c>
      <c r="F5365">
        <v>1</v>
      </c>
      <c r="G5365">
        <v>24.75</v>
      </c>
      <c r="H5365">
        <f t="shared" si="1329"/>
        <v>1</v>
      </c>
      <c r="I5365">
        <f t="shared" si="1330"/>
        <v>0</v>
      </c>
      <c r="J5365">
        <f t="shared" si="1331"/>
        <v>0</v>
      </c>
      <c r="K5365">
        <f t="shared" si="1332"/>
        <v>0</v>
      </c>
      <c r="L5365">
        <f t="shared" si="1333"/>
        <v>1</v>
      </c>
      <c r="M5365">
        <f t="shared" si="1334"/>
        <v>0</v>
      </c>
      <c r="N5365">
        <f t="shared" si="1335"/>
        <v>0</v>
      </c>
      <c r="O5365">
        <f t="shared" si="1336"/>
        <v>1</v>
      </c>
      <c r="P5365">
        <v>65</v>
      </c>
      <c r="Q5365">
        <f t="shared" si="1337"/>
        <v>0</v>
      </c>
      <c r="R5365">
        <f t="shared" si="1338"/>
        <v>0</v>
      </c>
      <c r="S5365">
        <f t="shared" si="1339"/>
        <v>1</v>
      </c>
      <c r="T5365">
        <f t="shared" si="1340"/>
        <v>0</v>
      </c>
      <c r="U5365">
        <v>0</v>
      </c>
      <c r="V5365">
        <f t="shared" si="1341"/>
        <v>-6.3767092860905011E-2</v>
      </c>
      <c r="W5365">
        <f t="shared" si="1342"/>
        <v>0.48406362651494877</v>
      </c>
      <c r="X5365">
        <f t="shared" si="1343"/>
        <v>4.066242131931283E-3</v>
      </c>
      <c r="Y5365">
        <f t="shared" si="1344"/>
        <v>0</v>
      </c>
      <c r="Z5365" t="s">
        <v>5397</v>
      </c>
    </row>
    <row r="5366" spans="1:26" x14ac:dyDescent="0.25">
      <c r="A5366" t="s">
        <v>45</v>
      </c>
      <c r="B5366" t="s">
        <v>30</v>
      </c>
      <c r="C5366" t="s">
        <v>23</v>
      </c>
      <c r="D5366">
        <v>0</v>
      </c>
      <c r="F5366">
        <v>1</v>
      </c>
      <c r="G5366">
        <v>25.35</v>
      </c>
      <c r="H5366">
        <f t="shared" si="1329"/>
        <v>1</v>
      </c>
      <c r="I5366">
        <f t="shared" si="1330"/>
        <v>0</v>
      </c>
      <c r="J5366">
        <f t="shared" si="1331"/>
        <v>0</v>
      </c>
      <c r="K5366">
        <f t="shared" si="1332"/>
        <v>0</v>
      </c>
      <c r="L5366">
        <f t="shared" si="1333"/>
        <v>1</v>
      </c>
      <c r="M5366">
        <f t="shared" si="1334"/>
        <v>0</v>
      </c>
      <c r="N5366">
        <f t="shared" si="1335"/>
        <v>0</v>
      </c>
      <c r="O5366">
        <f t="shared" si="1336"/>
        <v>1</v>
      </c>
      <c r="P5366">
        <v>70</v>
      </c>
      <c r="Q5366">
        <f t="shared" si="1337"/>
        <v>0</v>
      </c>
      <c r="R5366">
        <f t="shared" si="1338"/>
        <v>1</v>
      </c>
      <c r="S5366">
        <f t="shared" si="1339"/>
        <v>0</v>
      </c>
      <c r="T5366">
        <f t="shared" si="1340"/>
        <v>0</v>
      </c>
      <c r="U5366">
        <v>0</v>
      </c>
      <c r="V5366">
        <f t="shared" si="1341"/>
        <v>-5.7968490352309249E-2</v>
      </c>
      <c r="W5366">
        <f t="shared" si="1342"/>
        <v>0.48551193426071493</v>
      </c>
      <c r="X5366">
        <f t="shared" si="1343"/>
        <v>3.3603458737257704E-3</v>
      </c>
      <c r="Y5366">
        <f t="shared" si="1344"/>
        <v>0</v>
      </c>
      <c r="Z5366" t="s">
        <v>5398</v>
      </c>
    </row>
    <row r="5367" spans="1:26" x14ac:dyDescent="0.25">
      <c r="A5367" t="s">
        <v>26</v>
      </c>
      <c r="B5367" t="s">
        <v>38</v>
      </c>
      <c r="C5367" t="s">
        <v>35</v>
      </c>
      <c r="D5367">
        <v>0</v>
      </c>
      <c r="F5367">
        <v>1</v>
      </c>
      <c r="G5367">
        <v>90.7</v>
      </c>
      <c r="H5367">
        <f t="shared" si="1329"/>
        <v>1</v>
      </c>
      <c r="I5367">
        <f t="shared" si="1330"/>
        <v>0</v>
      </c>
      <c r="J5367">
        <f t="shared" si="1331"/>
        <v>0</v>
      </c>
      <c r="K5367">
        <f t="shared" si="1332"/>
        <v>1</v>
      </c>
      <c r="L5367">
        <f t="shared" si="1333"/>
        <v>0</v>
      </c>
      <c r="M5367">
        <f t="shared" si="1334"/>
        <v>1</v>
      </c>
      <c r="N5367">
        <f t="shared" si="1335"/>
        <v>0</v>
      </c>
      <c r="O5367">
        <f t="shared" si="1336"/>
        <v>0</v>
      </c>
      <c r="P5367">
        <v>18</v>
      </c>
      <c r="Q5367">
        <f t="shared" si="1337"/>
        <v>0</v>
      </c>
      <c r="R5367">
        <f t="shared" si="1338"/>
        <v>0</v>
      </c>
      <c r="S5367">
        <f t="shared" si="1339"/>
        <v>1</v>
      </c>
      <c r="T5367">
        <f t="shared" si="1340"/>
        <v>0</v>
      </c>
      <c r="U5367">
        <v>1</v>
      </c>
      <c r="V5367">
        <f t="shared" si="1341"/>
        <v>0.3991697254023025</v>
      </c>
      <c r="W5367">
        <f t="shared" si="1342"/>
        <v>0.59848816138340111</v>
      </c>
      <c r="X5367">
        <f t="shared" si="1343"/>
        <v>0.3609970188731445</v>
      </c>
      <c r="Y5367">
        <f t="shared" si="1344"/>
        <v>1</v>
      </c>
      <c r="Z5367" t="s">
        <v>5399</v>
      </c>
    </row>
    <row r="5368" spans="1:26" x14ac:dyDescent="0.25">
      <c r="A5368" t="s">
        <v>45</v>
      </c>
      <c r="B5368" t="s">
        <v>33</v>
      </c>
      <c r="C5368" t="s">
        <v>23</v>
      </c>
      <c r="D5368">
        <v>0</v>
      </c>
      <c r="F5368">
        <v>1</v>
      </c>
      <c r="G5368">
        <v>20</v>
      </c>
      <c r="H5368">
        <f t="shared" si="1329"/>
        <v>1</v>
      </c>
      <c r="I5368">
        <f t="shared" si="1330"/>
        <v>0</v>
      </c>
      <c r="J5368">
        <f t="shared" si="1331"/>
        <v>0</v>
      </c>
      <c r="K5368">
        <f t="shared" si="1332"/>
        <v>0</v>
      </c>
      <c r="L5368">
        <f t="shared" si="1333"/>
        <v>1</v>
      </c>
      <c r="M5368">
        <f t="shared" si="1334"/>
        <v>0</v>
      </c>
      <c r="N5368">
        <f t="shared" si="1335"/>
        <v>0</v>
      </c>
      <c r="O5368">
        <f t="shared" si="1336"/>
        <v>1</v>
      </c>
      <c r="P5368">
        <v>62</v>
      </c>
      <c r="Q5368">
        <f t="shared" si="1337"/>
        <v>0</v>
      </c>
      <c r="R5368">
        <f t="shared" si="1338"/>
        <v>0</v>
      </c>
      <c r="S5368">
        <f t="shared" si="1339"/>
        <v>0</v>
      </c>
      <c r="T5368">
        <f t="shared" si="1340"/>
        <v>1</v>
      </c>
      <c r="U5368">
        <v>0</v>
      </c>
      <c r="V5368">
        <f t="shared" si="1341"/>
        <v>-7.1172606072972155E-2</v>
      </c>
      <c r="W5368">
        <f t="shared" si="1342"/>
        <v>0.48221435567216314</v>
      </c>
      <c r="X5368">
        <f t="shared" si="1343"/>
        <v>5.0655398552184733E-3</v>
      </c>
      <c r="Y5368">
        <f t="shared" si="1344"/>
        <v>0</v>
      </c>
      <c r="Z5368" t="s">
        <v>5400</v>
      </c>
    </row>
    <row r="5369" spans="1:26" x14ac:dyDescent="0.25">
      <c r="A5369" t="s">
        <v>45</v>
      </c>
      <c r="B5369" t="s">
        <v>27</v>
      </c>
      <c r="C5369" t="s">
        <v>25</v>
      </c>
      <c r="D5369">
        <v>0</v>
      </c>
      <c r="F5369">
        <v>1</v>
      </c>
      <c r="G5369">
        <v>59.75</v>
      </c>
      <c r="H5369">
        <f t="shared" si="1329"/>
        <v>1</v>
      </c>
      <c r="I5369">
        <f t="shared" si="1330"/>
        <v>0</v>
      </c>
      <c r="J5369">
        <f t="shared" si="1331"/>
        <v>1</v>
      </c>
      <c r="K5369">
        <f t="shared" si="1332"/>
        <v>0</v>
      </c>
      <c r="L5369">
        <f t="shared" si="1333"/>
        <v>0</v>
      </c>
      <c r="M5369">
        <f t="shared" si="1334"/>
        <v>0</v>
      </c>
      <c r="N5369">
        <f t="shared" si="1335"/>
        <v>0</v>
      </c>
      <c r="O5369">
        <f t="shared" si="1336"/>
        <v>1</v>
      </c>
      <c r="P5369">
        <v>66</v>
      </c>
      <c r="Q5369">
        <f t="shared" si="1337"/>
        <v>1</v>
      </c>
      <c r="R5369">
        <f t="shared" si="1338"/>
        <v>0</v>
      </c>
      <c r="S5369">
        <f t="shared" si="1339"/>
        <v>0</v>
      </c>
      <c r="T5369">
        <f t="shared" si="1340"/>
        <v>0</v>
      </c>
      <c r="U5369">
        <v>0</v>
      </c>
      <c r="V5369">
        <f t="shared" si="1341"/>
        <v>0.15629639952083185</v>
      </c>
      <c r="W5369">
        <f t="shared" si="1342"/>
        <v>0.53899475003407848</v>
      </c>
      <c r="X5369">
        <f t="shared" si="1343"/>
        <v>2.4428564503175487E-2</v>
      </c>
      <c r="Y5369">
        <f t="shared" si="1344"/>
        <v>0</v>
      </c>
      <c r="Z5369" t="s">
        <v>5401</v>
      </c>
    </row>
    <row r="5370" spans="1:26" x14ac:dyDescent="0.25">
      <c r="A5370" t="s">
        <v>45</v>
      </c>
      <c r="B5370" t="s">
        <v>33</v>
      </c>
      <c r="C5370" t="s">
        <v>25</v>
      </c>
      <c r="D5370">
        <v>0</v>
      </c>
      <c r="F5370">
        <v>1</v>
      </c>
      <c r="G5370">
        <v>82.5</v>
      </c>
      <c r="H5370">
        <f t="shared" si="1329"/>
        <v>1</v>
      </c>
      <c r="I5370">
        <f t="shared" si="1330"/>
        <v>0</v>
      </c>
      <c r="J5370">
        <f t="shared" si="1331"/>
        <v>1</v>
      </c>
      <c r="K5370">
        <f t="shared" si="1332"/>
        <v>0</v>
      </c>
      <c r="L5370">
        <f t="shared" si="1333"/>
        <v>0</v>
      </c>
      <c r="M5370">
        <f t="shared" si="1334"/>
        <v>0</v>
      </c>
      <c r="N5370">
        <f t="shared" si="1335"/>
        <v>0</v>
      </c>
      <c r="O5370">
        <f t="shared" si="1336"/>
        <v>1</v>
      </c>
      <c r="P5370">
        <v>65</v>
      </c>
      <c r="Q5370">
        <f t="shared" si="1337"/>
        <v>0</v>
      </c>
      <c r="R5370">
        <f t="shared" si="1338"/>
        <v>0</v>
      </c>
      <c r="S5370">
        <f t="shared" si="1339"/>
        <v>0</v>
      </c>
      <c r="T5370">
        <f t="shared" si="1340"/>
        <v>1</v>
      </c>
      <c r="U5370">
        <v>0</v>
      </c>
      <c r="V5370">
        <f t="shared" si="1341"/>
        <v>7.3551184795607766E-2</v>
      </c>
      <c r="W5370">
        <f t="shared" si="1342"/>
        <v>0.51837951119146042</v>
      </c>
      <c r="X5370">
        <f t="shared" si="1343"/>
        <v>5.4097767848376426E-3</v>
      </c>
      <c r="Y5370">
        <f t="shared" si="1344"/>
        <v>0</v>
      </c>
      <c r="Z5370" t="s">
        <v>5402</v>
      </c>
    </row>
    <row r="5371" spans="1:26" x14ac:dyDescent="0.25">
      <c r="A5371" t="s">
        <v>26</v>
      </c>
      <c r="B5371" t="s">
        <v>27</v>
      </c>
      <c r="C5371" t="s">
        <v>35</v>
      </c>
      <c r="D5371">
        <v>1</v>
      </c>
      <c r="F5371">
        <v>1</v>
      </c>
      <c r="G5371">
        <v>70.3</v>
      </c>
      <c r="H5371">
        <f t="shared" si="1329"/>
        <v>0</v>
      </c>
      <c r="I5371">
        <f t="shared" si="1330"/>
        <v>1</v>
      </c>
      <c r="J5371">
        <f t="shared" si="1331"/>
        <v>0</v>
      </c>
      <c r="K5371">
        <f t="shared" si="1332"/>
        <v>1</v>
      </c>
      <c r="L5371">
        <f t="shared" si="1333"/>
        <v>0</v>
      </c>
      <c r="M5371">
        <f t="shared" si="1334"/>
        <v>1</v>
      </c>
      <c r="N5371">
        <f t="shared" si="1335"/>
        <v>0</v>
      </c>
      <c r="O5371">
        <f t="shared" si="1336"/>
        <v>0</v>
      </c>
      <c r="P5371">
        <v>3</v>
      </c>
      <c r="Q5371">
        <f t="shared" si="1337"/>
        <v>1</v>
      </c>
      <c r="R5371">
        <f t="shared" si="1338"/>
        <v>0</v>
      </c>
      <c r="S5371">
        <f t="shared" si="1339"/>
        <v>0</v>
      </c>
      <c r="T5371">
        <f t="shared" si="1340"/>
        <v>0</v>
      </c>
      <c r="U5371">
        <v>1</v>
      </c>
      <c r="V5371">
        <f t="shared" si="1341"/>
        <v>0.5041333387132918</v>
      </c>
      <c r="W5371">
        <f t="shared" si="1342"/>
        <v>0.62343018834627373</v>
      </c>
      <c r="X5371">
        <f t="shared" si="1343"/>
        <v>0.24588374577562699</v>
      </c>
      <c r="Y5371">
        <f t="shared" si="1344"/>
        <v>1</v>
      </c>
      <c r="Z5371" t="s">
        <v>5403</v>
      </c>
    </row>
    <row r="5372" spans="1:26" x14ac:dyDescent="0.25">
      <c r="A5372" t="s">
        <v>26</v>
      </c>
      <c r="B5372" t="s">
        <v>30</v>
      </c>
      <c r="C5372" t="s">
        <v>23</v>
      </c>
      <c r="D5372">
        <v>0</v>
      </c>
      <c r="F5372">
        <v>1</v>
      </c>
      <c r="G5372">
        <v>20.350000000000001</v>
      </c>
      <c r="H5372">
        <f t="shared" si="1329"/>
        <v>1</v>
      </c>
      <c r="I5372">
        <f t="shared" si="1330"/>
        <v>0</v>
      </c>
      <c r="J5372">
        <f t="shared" si="1331"/>
        <v>0</v>
      </c>
      <c r="K5372">
        <f t="shared" si="1332"/>
        <v>0</v>
      </c>
      <c r="L5372">
        <f t="shared" si="1333"/>
        <v>1</v>
      </c>
      <c r="M5372">
        <f t="shared" si="1334"/>
        <v>1</v>
      </c>
      <c r="N5372">
        <f t="shared" si="1335"/>
        <v>0</v>
      </c>
      <c r="O5372">
        <f t="shared" si="1336"/>
        <v>0</v>
      </c>
      <c r="P5372">
        <v>34</v>
      </c>
      <c r="Q5372">
        <f t="shared" si="1337"/>
        <v>0</v>
      </c>
      <c r="R5372">
        <f t="shared" si="1338"/>
        <v>1</v>
      </c>
      <c r="S5372">
        <f t="shared" si="1339"/>
        <v>0</v>
      </c>
      <c r="T5372">
        <f t="shared" si="1340"/>
        <v>0</v>
      </c>
      <c r="U5372">
        <v>0</v>
      </c>
      <c r="V5372">
        <f t="shared" si="1341"/>
        <v>0.2656251371669624</v>
      </c>
      <c r="W5372">
        <f t="shared" si="1342"/>
        <v>0.56601856889000679</v>
      </c>
      <c r="X5372">
        <f t="shared" si="1343"/>
        <v>7.0556713494967588E-2</v>
      </c>
      <c r="Y5372">
        <f t="shared" si="1344"/>
        <v>0</v>
      </c>
      <c r="Z5372" t="s">
        <v>5404</v>
      </c>
    </row>
    <row r="5373" spans="1:26" x14ac:dyDescent="0.25">
      <c r="A5373" t="s">
        <v>26</v>
      </c>
      <c r="B5373" t="s">
        <v>33</v>
      </c>
      <c r="C5373" t="s">
        <v>35</v>
      </c>
      <c r="D5373">
        <v>0</v>
      </c>
      <c r="F5373">
        <v>1</v>
      </c>
      <c r="G5373">
        <v>90.8</v>
      </c>
      <c r="H5373">
        <f t="shared" si="1329"/>
        <v>1</v>
      </c>
      <c r="I5373">
        <f t="shared" si="1330"/>
        <v>0</v>
      </c>
      <c r="J5373">
        <f t="shared" si="1331"/>
        <v>0</v>
      </c>
      <c r="K5373">
        <f t="shared" si="1332"/>
        <v>1</v>
      </c>
      <c r="L5373">
        <f t="shared" si="1333"/>
        <v>0</v>
      </c>
      <c r="M5373">
        <f t="shared" si="1334"/>
        <v>1</v>
      </c>
      <c r="N5373">
        <f t="shared" si="1335"/>
        <v>0</v>
      </c>
      <c r="O5373">
        <f t="shared" si="1336"/>
        <v>0</v>
      </c>
      <c r="P5373">
        <v>16</v>
      </c>
      <c r="Q5373">
        <f t="shared" si="1337"/>
        <v>0</v>
      </c>
      <c r="R5373">
        <f t="shared" si="1338"/>
        <v>0</v>
      </c>
      <c r="S5373">
        <f t="shared" si="1339"/>
        <v>0</v>
      </c>
      <c r="T5373">
        <f t="shared" si="1340"/>
        <v>1</v>
      </c>
      <c r="U5373">
        <v>0</v>
      </c>
      <c r="V5373">
        <f t="shared" si="1341"/>
        <v>0.40418880020436487</v>
      </c>
      <c r="W5373">
        <f t="shared" si="1342"/>
        <v>0.59969364704460471</v>
      </c>
      <c r="X5373">
        <f t="shared" si="1343"/>
        <v>0.16336858621064398</v>
      </c>
      <c r="Y5373">
        <f t="shared" si="1344"/>
        <v>1</v>
      </c>
      <c r="Z5373" t="s">
        <v>5405</v>
      </c>
    </row>
    <row r="5374" spans="1:26" x14ac:dyDescent="0.25">
      <c r="A5374" t="s">
        <v>29</v>
      </c>
      <c r="B5374" t="s">
        <v>33</v>
      </c>
      <c r="C5374" t="s">
        <v>35</v>
      </c>
      <c r="D5374">
        <v>0</v>
      </c>
      <c r="F5374">
        <v>1</v>
      </c>
      <c r="G5374">
        <v>103.95</v>
      </c>
      <c r="H5374">
        <f t="shared" si="1329"/>
        <v>1</v>
      </c>
      <c r="I5374">
        <f t="shared" si="1330"/>
        <v>0</v>
      </c>
      <c r="J5374">
        <f t="shared" si="1331"/>
        <v>0</v>
      </c>
      <c r="K5374">
        <f t="shared" si="1332"/>
        <v>1</v>
      </c>
      <c r="L5374">
        <f t="shared" si="1333"/>
        <v>0</v>
      </c>
      <c r="M5374">
        <f t="shared" si="1334"/>
        <v>0</v>
      </c>
      <c r="N5374">
        <f t="shared" si="1335"/>
        <v>1</v>
      </c>
      <c r="O5374">
        <f t="shared" si="1336"/>
        <v>0</v>
      </c>
      <c r="P5374">
        <v>54</v>
      </c>
      <c r="Q5374">
        <f t="shared" si="1337"/>
        <v>0</v>
      </c>
      <c r="R5374">
        <f t="shared" si="1338"/>
        <v>0</v>
      </c>
      <c r="S5374">
        <f t="shared" si="1339"/>
        <v>0</v>
      </c>
      <c r="T5374">
        <f t="shared" si="1340"/>
        <v>1</v>
      </c>
      <c r="U5374">
        <v>1</v>
      </c>
      <c r="V5374">
        <f t="shared" si="1341"/>
        <v>0.16692697944904608</v>
      </c>
      <c r="W5374">
        <f t="shared" si="1342"/>
        <v>0.54163511086483251</v>
      </c>
      <c r="X5374">
        <f t="shared" si="1343"/>
        <v>0.69401065756989</v>
      </c>
      <c r="Y5374">
        <f t="shared" si="1344"/>
        <v>0</v>
      </c>
      <c r="Z5374" t="s">
        <v>5406</v>
      </c>
    </row>
    <row r="5375" spans="1:26" x14ac:dyDescent="0.25">
      <c r="A5375" t="s">
        <v>26</v>
      </c>
      <c r="B5375" t="s">
        <v>27</v>
      </c>
      <c r="C5375" t="s">
        <v>35</v>
      </c>
      <c r="D5375">
        <v>1</v>
      </c>
      <c r="F5375">
        <v>1</v>
      </c>
      <c r="G5375">
        <v>104.95</v>
      </c>
      <c r="H5375">
        <f t="shared" si="1329"/>
        <v>0</v>
      </c>
      <c r="I5375">
        <f t="shared" si="1330"/>
        <v>1</v>
      </c>
      <c r="J5375">
        <f t="shared" si="1331"/>
        <v>0</v>
      </c>
      <c r="K5375">
        <f t="shared" si="1332"/>
        <v>1</v>
      </c>
      <c r="L5375">
        <f t="shared" si="1333"/>
        <v>0</v>
      </c>
      <c r="M5375">
        <f t="shared" si="1334"/>
        <v>1</v>
      </c>
      <c r="N5375">
        <f t="shared" si="1335"/>
        <v>0</v>
      </c>
      <c r="O5375">
        <f t="shared" si="1336"/>
        <v>0</v>
      </c>
      <c r="P5375">
        <v>50</v>
      </c>
      <c r="Q5375">
        <f t="shared" si="1337"/>
        <v>1</v>
      </c>
      <c r="R5375">
        <f t="shared" si="1338"/>
        <v>0</v>
      </c>
      <c r="S5375">
        <f t="shared" si="1339"/>
        <v>0</v>
      </c>
      <c r="T5375">
        <f t="shared" si="1340"/>
        <v>0</v>
      </c>
      <c r="U5375">
        <v>0</v>
      </c>
      <c r="V5375">
        <f t="shared" si="1341"/>
        <v>0.56301777803681086</v>
      </c>
      <c r="W5375">
        <f t="shared" si="1342"/>
        <v>0.63715050794774375</v>
      </c>
      <c r="X5375">
        <f t="shared" si="1343"/>
        <v>0.31698901838550764</v>
      </c>
      <c r="Y5375">
        <f t="shared" si="1344"/>
        <v>1</v>
      </c>
      <c r="Z5375" t="s">
        <v>5407</v>
      </c>
    </row>
    <row r="5376" spans="1:26" x14ac:dyDescent="0.25">
      <c r="A5376" t="s">
        <v>45</v>
      </c>
      <c r="B5376" t="s">
        <v>27</v>
      </c>
      <c r="C5376" t="s">
        <v>35</v>
      </c>
      <c r="D5376">
        <v>0</v>
      </c>
      <c r="F5376">
        <v>1</v>
      </c>
      <c r="G5376">
        <v>105.25</v>
      </c>
      <c r="H5376">
        <f t="shared" si="1329"/>
        <v>1</v>
      </c>
      <c r="I5376">
        <f t="shared" si="1330"/>
        <v>0</v>
      </c>
      <c r="J5376">
        <f t="shared" si="1331"/>
        <v>0</v>
      </c>
      <c r="K5376">
        <f t="shared" si="1332"/>
        <v>1</v>
      </c>
      <c r="L5376">
        <f t="shared" si="1333"/>
        <v>0</v>
      </c>
      <c r="M5376">
        <f t="shared" si="1334"/>
        <v>0</v>
      </c>
      <c r="N5376">
        <f t="shared" si="1335"/>
        <v>0</v>
      </c>
      <c r="O5376">
        <f t="shared" si="1336"/>
        <v>1</v>
      </c>
      <c r="P5376">
        <v>71</v>
      </c>
      <c r="Q5376">
        <f t="shared" si="1337"/>
        <v>1</v>
      </c>
      <c r="R5376">
        <f t="shared" si="1338"/>
        <v>0</v>
      </c>
      <c r="S5376">
        <f t="shared" si="1339"/>
        <v>0</v>
      </c>
      <c r="T5376">
        <f t="shared" si="1340"/>
        <v>0</v>
      </c>
      <c r="U5376">
        <v>0</v>
      </c>
      <c r="V5376">
        <f t="shared" si="1341"/>
        <v>0.2320965900761254</v>
      </c>
      <c r="W5376">
        <f t="shared" si="1342"/>
        <v>0.55776506865936626</v>
      </c>
      <c r="X5376">
        <f t="shared" si="1343"/>
        <v>5.3868827124964991E-2</v>
      </c>
      <c r="Y5376">
        <f t="shared" si="1344"/>
        <v>0</v>
      </c>
      <c r="Z5376" t="s">
        <v>5408</v>
      </c>
    </row>
    <row r="5377" spans="1:26" x14ac:dyDescent="0.25">
      <c r="A5377" t="s">
        <v>26</v>
      </c>
      <c r="B5377" t="s">
        <v>27</v>
      </c>
      <c r="C5377" t="s">
        <v>35</v>
      </c>
      <c r="D5377">
        <v>0</v>
      </c>
      <c r="F5377">
        <v>1</v>
      </c>
      <c r="G5377">
        <v>74.75</v>
      </c>
      <c r="H5377">
        <f t="shared" si="1329"/>
        <v>1</v>
      </c>
      <c r="I5377">
        <f t="shared" si="1330"/>
        <v>0</v>
      </c>
      <c r="J5377">
        <f t="shared" si="1331"/>
        <v>0</v>
      </c>
      <c r="K5377">
        <f t="shared" si="1332"/>
        <v>1</v>
      </c>
      <c r="L5377">
        <f t="shared" si="1333"/>
        <v>0</v>
      </c>
      <c r="M5377">
        <f t="shared" si="1334"/>
        <v>1</v>
      </c>
      <c r="N5377">
        <f t="shared" si="1335"/>
        <v>0</v>
      </c>
      <c r="O5377">
        <f t="shared" si="1336"/>
        <v>0</v>
      </c>
      <c r="P5377">
        <v>10</v>
      </c>
      <c r="Q5377">
        <f t="shared" si="1337"/>
        <v>1</v>
      </c>
      <c r="R5377">
        <f t="shared" si="1338"/>
        <v>0</v>
      </c>
      <c r="S5377">
        <f t="shared" si="1339"/>
        <v>0</v>
      </c>
      <c r="T5377">
        <f t="shared" si="1340"/>
        <v>0</v>
      </c>
      <c r="U5377">
        <v>1</v>
      </c>
      <c r="V5377">
        <f t="shared" si="1341"/>
        <v>0.51107113530143888</v>
      </c>
      <c r="W5377">
        <f t="shared" si="1342"/>
        <v>0.62505753999998992</v>
      </c>
      <c r="X5377">
        <f t="shared" si="1343"/>
        <v>0.2390514347354239</v>
      </c>
      <c r="Y5377">
        <f t="shared" si="1344"/>
        <v>1</v>
      </c>
      <c r="Z5377" t="s">
        <v>5409</v>
      </c>
    </row>
    <row r="5378" spans="1:26" x14ac:dyDescent="0.25">
      <c r="A5378" t="s">
        <v>26</v>
      </c>
      <c r="B5378" t="s">
        <v>27</v>
      </c>
      <c r="C5378" t="s">
        <v>25</v>
      </c>
      <c r="D5378">
        <v>0</v>
      </c>
      <c r="F5378">
        <v>1</v>
      </c>
      <c r="G5378">
        <v>50.8</v>
      </c>
      <c r="H5378">
        <f t="shared" si="1329"/>
        <v>1</v>
      </c>
      <c r="I5378">
        <f t="shared" si="1330"/>
        <v>0</v>
      </c>
      <c r="J5378">
        <f t="shared" si="1331"/>
        <v>1</v>
      </c>
      <c r="K5378">
        <f t="shared" si="1332"/>
        <v>0</v>
      </c>
      <c r="L5378">
        <f t="shared" si="1333"/>
        <v>0</v>
      </c>
      <c r="M5378">
        <f t="shared" si="1334"/>
        <v>1</v>
      </c>
      <c r="N5378">
        <f t="shared" si="1335"/>
        <v>0</v>
      </c>
      <c r="O5378">
        <f t="shared" si="1336"/>
        <v>0</v>
      </c>
      <c r="P5378">
        <v>1</v>
      </c>
      <c r="Q5378">
        <f t="shared" si="1337"/>
        <v>1</v>
      </c>
      <c r="R5378">
        <f t="shared" si="1338"/>
        <v>0</v>
      </c>
      <c r="S5378">
        <f t="shared" si="1339"/>
        <v>0</v>
      </c>
      <c r="T5378">
        <f t="shared" si="1340"/>
        <v>0</v>
      </c>
      <c r="U5378">
        <v>1</v>
      </c>
      <c r="V5378">
        <f t="shared" si="1341"/>
        <v>0.47373175815848978</v>
      </c>
      <c r="W5378">
        <f t="shared" si="1342"/>
        <v>0.61626663232272538</v>
      </c>
      <c r="X5378">
        <f t="shared" si="1343"/>
        <v>0.27695826237095428</v>
      </c>
      <c r="Y5378">
        <f t="shared" si="1344"/>
        <v>1</v>
      </c>
      <c r="Z5378" t="s">
        <v>5410</v>
      </c>
    </row>
    <row r="5379" spans="1:26" x14ac:dyDescent="0.25">
      <c r="A5379" t="s">
        <v>29</v>
      </c>
      <c r="B5379" t="s">
        <v>30</v>
      </c>
      <c r="C5379" t="s">
        <v>23</v>
      </c>
      <c r="D5379">
        <v>0</v>
      </c>
      <c r="F5379">
        <v>1</v>
      </c>
      <c r="G5379">
        <v>23.75</v>
      </c>
      <c r="H5379">
        <f t="shared" ref="H5379:H5442" si="1345">IF(D5379:D12421=0,1,0)</f>
        <v>1</v>
      </c>
      <c r="I5379">
        <f t="shared" ref="I5379:I5442" si="1346">IF(D5379:D12421=1,1,0)</f>
        <v>0</v>
      </c>
      <c r="J5379">
        <f t="shared" ref="J5379:J5442" si="1347">IF(C5379:C12421="DSL",1,0)</f>
        <v>0</v>
      </c>
      <c r="K5379">
        <f t="shared" ref="K5379:K5442" si="1348">IF(C5379:C12421="Fiber optic",1,0)</f>
        <v>0</v>
      </c>
      <c r="L5379">
        <f t="shared" ref="L5379:L5442" si="1349">IF(C5379:C12421="No",1,0)</f>
        <v>1</v>
      </c>
      <c r="M5379">
        <f t="shared" ref="M5379:M5442" si="1350">IF(A5379:A12421="Month-to-month",1,0)</f>
        <v>0</v>
      </c>
      <c r="N5379">
        <f t="shared" ref="N5379:N5442" si="1351">IF(A5379:A12421="ONE YEAR",1,0)</f>
        <v>1</v>
      </c>
      <c r="O5379">
        <f t="shared" ref="O5379:O5442" si="1352">IF(A5379:A12421="two year",1,0)</f>
        <v>0</v>
      </c>
      <c r="P5379">
        <v>18</v>
      </c>
      <c r="Q5379">
        <f t="shared" ref="Q5379:Q5442" si="1353">IF(B5379:B12421="Electronic check",1,0)</f>
        <v>0</v>
      </c>
      <c r="R5379">
        <f t="shared" ref="R5379:R5442" si="1354">IF(B5379:B12421="Mailed check",1,0)</f>
        <v>1</v>
      </c>
      <c r="S5379">
        <f t="shared" ref="S5379:S5442" si="1355">IF(B5379:B12421="Credit card (automatic)",1,0)</f>
        <v>0</v>
      </c>
      <c r="T5379">
        <f t="shared" ref="T5379:T5442" si="1356">IF(B5379:B12421="Bank transfer (automatic)",1,0)</f>
        <v>0</v>
      </c>
      <c r="U5379">
        <v>0</v>
      </c>
      <c r="V5379">
        <f t="shared" si="1341"/>
        <v>-5.3920922308156212E-3</v>
      </c>
      <c r="W5379">
        <f t="shared" si="1342"/>
        <v>0.4986519802083958</v>
      </c>
      <c r="X5379">
        <f t="shared" si="1343"/>
        <v>2.9074658625622184E-5</v>
      </c>
      <c r="Y5379">
        <f t="shared" si="1344"/>
        <v>0</v>
      </c>
      <c r="Z5379" t="s">
        <v>5411</v>
      </c>
    </row>
    <row r="5380" spans="1:26" x14ac:dyDescent="0.25">
      <c r="A5380" t="s">
        <v>26</v>
      </c>
      <c r="B5380" t="s">
        <v>27</v>
      </c>
      <c r="C5380" t="s">
        <v>25</v>
      </c>
      <c r="D5380">
        <v>0</v>
      </c>
      <c r="F5380">
        <v>1</v>
      </c>
      <c r="G5380">
        <v>61.3</v>
      </c>
      <c r="H5380">
        <f t="shared" si="1345"/>
        <v>1</v>
      </c>
      <c r="I5380">
        <f t="shared" si="1346"/>
        <v>0</v>
      </c>
      <c r="J5380">
        <f t="shared" si="1347"/>
        <v>1</v>
      </c>
      <c r="K5380">
        <f t="shared" si="1348"/>
        <v>0</v>
      </c>
      <c r="L5380">
        <f t="shared" si="1349"/>
        <v>0</v>
      </c>
      <c r="M5380">
        <f t="shared" si="1350"/>
        <v>1</v>
      </c>
      <c r="N5380">
        <f t="shared" si="1351"/>
        <v>0</v>
      </c>
      <c r="O5380">
        <f t="shared" si="1352"/>
        <v>0</v>
      </c>
      <c r="P5380">
        <v>4</v>
      </c>
      <c r="Q5380">
        <f t="shared" si="1353"/>
        <v>1</v>
      </c>
      <c r="R5380">
        <f t="shared" si="1354"/>
        <v>0</v>
      </c>
      <c r="S5380">
        <f t="shared" si="1355"/>
        <v>0</v>
      </c>
      <c r="T5380">
        <f t="shared" si="1356"/>
        <v>0</v>
      </c>
      <c r="U5380">
        <v>0</v>
      </c>
      <c r="V5380">
        <f t="shared" ref="V5380:V5443" si="1357">G5380*$G$2+H5381*$H$2+K5381*$K$2+M5380*$M$2+O5380*$O$2+Q5380*$Q$2+L5380*$L$2</f>
        <v>0.4901018399956909</v>
      </c>
      <c r="W5380">
        <f t="shared" ref="W5380:W5443" si="1358">1/ (1+EXP(-V5380))</f>
        <v>0.62013042295007947</v>
      </c>
      <c r="X5380">
        <f t="shared" ref="X5380:X5443" si="1359">(U5380-V5380)^2</f>
        <v>0.2401998135671618</v>
      </c>
      <c r="Y5380">
        <f t="shared" ref="Y5380:Y5443" si="1360">IF(W5380&gt;=0.58,1,0)</f>
        <v>1</v>
      </c>
      <c r="Z5380" t="s">
        <v>5412</v>
      </c>
    </row>
    <row r="5381" spans="1:26" x14ac:dyDescent="0.25">
      <c r="A5381" t="s">
        <v>45</v>
      </c>
      <c r="B5381" t="s">
        <v>30</v>
      </c>
      <c r="C5381" t="s">
        <v>25</v>
      </c>
      <c r="D5381">
        <v>0</v>
      </c>
      <c r="F5381">
        <v>1</v>
      </c>
      <c r="G5381">
        <v>75.8</v>
      </c>
      <c r="H5381">
        <f t="shared" si="1345"/>
        <v>1</v>
      </c>
      <c r="I5381">
        <f t="shared" si="1346"/>
        <v>0</v>
      </c>
      <c r="J5381">
        <f t="shared" si="1347"/>
        <v>1</v>
      </c>
      <c r="K5381">
        <f t="shared" si="1348"/>
        <v>0</v>
      </c>
      <c r="L5381">
        <f t="shared" si="1349"/>
        <v>0</v>
      </c>
      <c r="M5381">
        <f t="shared" si="1350"/>
        <v>0</v>
      </c>
      <c r="N5381">
        <f t="shared" si="1351"/>
        <v>0</v>
      </c>
      <c r="O5381">
        <f t="shared" si="1352"/>
        <v>1</v>
      </c>
      <c r="P5381">
        <v>58</v>
      </c>
      <c r="Q5381">
        <f t="shared" si="1353"/>
        <v>0</v>
      </c>
      <c r="R5381">
        <f t="shared" si="1354"/>
        <v>1</v>
      </c>
      <c r="S5381">
        <f t="shared" si="1355"/>
        <v>0</v>
      </c>
      <c r="T5381">
        <f t="shared" si="1356"/>
        <v>0</v>
      </c>
      <c r="U5381">
        <v>0</v>
      </c>
      <c r="V5381">
        <f t="shared" si="1357"/>
        <v>4.9414064423757856E-2</v>
      </c>
      <c r="W5381">
        <f t="shared" si="1358"/>
        <v>0.51235100303664782</v>
      </c>
      <c r="X5381">
        <f t="shared" si="1359"/>
        <v>2.4417497628752916E-3</v>
      </c>
      <c r="Y5381">
        <f t="shared" si="1360"/>
        <v>0</v>
      </c>
      <c r="Z5381" t="s">
        <v>5413</v>
      </c>
    </row>
    <row r="5382" spans="1:26" x14ac:dyDescent="0.25">
      <c r="A5382" t="s">
        <v>29</v>
      </c>
      <c r="B5382" t="s">
        <v>27</v>
      </c>
      <c r="C5382" t="s">
        <v>35</v>
      </c>
      <c r="D5382">
        <v>0</v>
      </c>
      <c r="F5382">
        <v>1</v>
      </c>
      <c r="G5382">
        <v>98</v>
      </c>
      <c r="H5382">
        <f t="shared" si="1345"/>
        <v>1</v>
      </c>
      <c r="I5382">
        <f t="shared" si="1346"/>
        <v>0</v>
      </c>
      <c r="J5382">
        <f t="shared" si="1347"/>
        <v>0</v>
      </c>
      <c r="K5382">
        <f t="shared" si="1348"/>
        <v>1</v>
      </c>
      <c r="L5382">
        <f t="shared" si="1349"/>
        <v>0</v>
      </c>
      <c r="M5382">
        <f t="shared" si="1350"/>
        <v>0</v>
      </c>
      <c r="N5382">
        <f t="shared" si="1351"/>
        <v>1</v>
      </c>
      <c r="O5382">
        <f t="shared" si="1352"/>
        <v>0</v>
      </c>
      <c r="P5382">
        <v>56</v>
      </c>
      <c r="Q5382">
        <f t="shared" si="1353"/>
        <v>1</v>
      </c>
      <c r="R5382">
        <f t="shared" si="1354"/>
        <v>0</v>
      </c>
      <c r="S5382">
        <f t="shared" si="1355"/>
        <v>0</v>
      </c>
      <c r="T5382">
        <f t="shared" si="1356"/>
        <v>0</v>
      </c>
      <c r="U5382">
        <v>0</v>
      </c>
      <c r="V5382">
        <f t="shared" si="1357"/>
        <v>0.28072749437454747</v>
      </c>
      <c r="W5382">
        <f t="shared" si="1358"/>
        <v>0.56972456984617925</v>
      </c>
      <c r="X5382">
        <f t="shared" si="1359"/>
        <v>7.8807926097811579E-2</v>
      </c>
      <c r="Y5382">
        <f t="shared" si="1360"/>
        <v>0</v>
      </c>
      <c r="Z5382" t="s">
        <v>5414</v>
      </c>
    </row>
    <row r="5383" spans="1:26" x14ac:dyDescent="0.25">
      <c r="A5383" t="s">
        <v>26</v>
      </c>
      <c r="B5383" t="s">
        <v>27</v>
      </c>
      <c r="C5383" t="s">
        <v>35</v>
      </c>
      <c r="D5383">
        <v>0</v>
      </c>
      <c r="F5383">
        <v>1</v>
      </c>
      <c r="G5383">
        <v>80.25</v>
      </c>
      <c r="H5383">
        <f t="shared" si="1345"/>
        <v>1</v>
      </c>
      <c r="I5383">
        <f t="shared" si="1346"/>
        <v>0</v>
      </c>
      <c r="J5383">
        <f t="shared" si="1347"/>
        <v>0</v>
      </c>
      <c r="K5383">
        <f t="shared" si="1348"/>
        <v>1</v>
      </c>
      <c r="L5383">
        <f t="shared" si="1349"/>
        <v>0</v>
      </c>
      <c r="M5383">
        <f t="shared" si="1350"/>
        <v>1</v>
      </c>
      <c r="N5383">
        <f t="shared" si="1351"/>
        <v>0</v>
      </c>
      <c r="O5383">
        <f t="shared" si="1352"/>
        <v>0</v>
      </c>
      <c r="P5383">
        <v>2</v>
      </c>
      <c r="Q5383">
        <f t="shared" si="1353"/>
        <v>1</v>
      </c>
      <c r="R5383">
        <f t="shared" si="1354"/>
        <v>0</v>
      </c>
      <c r="S5383">
        <f t="shared" si="1355"/>
        <v>0</v>
      </c>
      <c r="T5383">
        <f t="shared" si="1356"/>
        <v>0</v>
      </c>
      <c r="U5383">
        <v>1</v>
      </c>
      <c r="V5383">
        <f t="shared" si="1357"/>
        <v>0.52450910933406181</v>
      </c>
      <c r="W5383">
        <f t="shared" si="1358"/>
        <v>0.62820154094613845</v>
      </c>
      <c r="X5383">
        <f t="shared" si="1359"/>
        <v>0.22609158710628718</v>
      </c>
      <c r="Y5383">
        <f t="shared" si="1360"/>
        <v>1</v>
      </c>
      <c r="Z5383" t="s">
        <v>5415</v>
      </c>
    </row>
    <row r="5384" spans="1:26" x14ac:dyDescent="0.25">
      <c r="A5384" t="s">
        <v>26</v>
      </c>
      <c r="B5384" t="s">
        <v>27</v>
      </c>
      <c r="C5384" t="s">
        <v>35</v>
      </c>
      <c r="D5384">
        <v>0</v>
      </c>
      <c r="F5384">
        <v>1</v>
      </c>
      <c r="G5384">
        <v>78.900000000000006</v>
      </c>
      <c r="H5384">
        <f t="shared" si="1345"/>
        <v>1</v>
      </c>
      <c r="I5384">
        <f t="shared" si="1346"/>
        <v>0</v>
      </c>
      <c r="J5384">
        <f t="shared" si="1347"/>
        <v>0</v>
      </c>
      <c r="K5384">
        <f t="shared" si="1348"/>
        <v>1</v>
      </c>
      <c r="L5384">
        <f t="shared" si="1349"/>
        <v>0</v>
      </c>
      <c r="M5384">
        <f t="shared" si="1350"/>
        <v>1</v>
      </c>
      <c r="N5384">
        <f t="shared" si="1351"/>
        <v>0</v>
      </c>
      <c r="O5384">
        <f t="shared" si="1352"/>
        <v>0</v>
      </c>
      <c r="P5384">
        <v>32</v>
      </c>
      <c r="Q5384">
        <f t="shared" si="1353"/>
        <v>1</v>
      </c>
      <c r="R5384">
        <f t="shared" si="1354"/>
        <v>0</v>
      </c>
      <c r="S5384">
        <f t="shared" si="1355"/>
        <v>0</v>
      </c>
      <c r="T5384">
        <f t="shared" si="1356"/>
        <v>0</v>
      </c>
      <c r="U5384">
        <v>1</v>
      </c>
      <c r="V5384">
        <f t="shared" si="1357"/>
        <v>0.51754121526566599</v>
      </c>
      <c r="W5384">
        <f t="shared" si="1358"/>
        <v>0.62657264069578067</v>
      </c>
      <c r="X5384">
        <f t="shared" si="1359"/>
        <v>0.23276647896733044</v>
      </c>
      <c r="Y5384">
        <f t="shared" si="1360"/>
        <v>1</v>
      </c>
      <c r="Z5384" t="s">
        <v>5416</v>
      </c>
    </row>
    <row r="5385" spans="1:26" x14ac:dyDescent="0.25">
      <c r="A5385" t="s">
        <v>29</v>
      </c>
      <c r="B5385" t="s">
        <v>30</v>
      </c>
      <c r="C5385" t="s">
        <v>25</v>
      </c>
      <c r="D5385">
        <v>0</v>
      </c>
      <c r="F5385">
        <v>1</v>
      </c>
      <c r="G5385">
        <v>52</v>
      </c>
      <c r="H5385">
        <f t="shared" si="1345"/>
        <v>1</v>
      </c>
      <c r="I5385">
        <f t="shared" si="1346"/>
        <v>0</v>
      </c>
      <c r="J5385">
        <f t="shared" si="1347"/>
        <v>1</v>
      </c>
      <c r="K5385">
        <f t="shared" si="1348"/>
        <v>0</v>
      </c>
      <c r="L5385">
        <f t="shared" si="1349"/>
        <v>0</v>
      </c>
      <c r="M5385">
        <f t="shared" si="1350"/>
        <v>0</v>
      </c>
      <c r="N5385">
        <f t="shared" si="1351"/>
        <v>1</v>
      </c>
      <c r="O5385">
        <f t="shared" si="1352"/>
        <v>0</v>
      </c>
      <c r="P5385">
        <v>56</v>
      </c>
      <c r="Q5385">
        <f t="shared" si="1353"/>
        <v>0</v>
      </c>
      <c r="R5385">
        <f t="shared" si="1354"/>
        <v>1</v>
      </c>
      <c r="S5385">
        <f t="shared" si="1355"/>
        <v>0</v>
      </c>
      <c r="T5385">
        <f t="shared" si="1356"/>
        <v>0</v>
      </c>
      <c r="U5385">
        <v>0</v>
      </c>
      <c r="V5385">
        <f t="shared" si="1357"/>
        <v>7.2242601635924983E-2</v>
      </c>
      <c r="W5385">
        <f t="shared" si="1358"/>
        <v>0.5180527996381904</v>
      </c>
      <c r="X5385">
        <f t="shared" si="1359"/>
        <v>5.2189934911269506E-3</v>
      </c>
      <c r="Y5385">
        <f t="shared" si="1360"/>
        <v>0</v>
      </c>
      <c r="Z5385" t="s">
        <v>5417</v>
      </c>
    </row>
    <row r="5386" spans="1:26" x14ac:dyDescent="0.25">
      <c r="A5386" t="s">
        <v>26</v>
      </c>
      <c r="B5386" t="s">
        <v>27</v>
      </c>
      <c r="C5386" t="s">
        <v>35</v>
      </c>
      <c r="D5386">
        <v>0</v>
      </c>
      <c r="F5386">
        <v>1</v>
      </c>
      <c r="G5386">
        <v>84.75</v>
      </c>
      <c r="H5386">
        <f t="shared" si="1345"/>
        <v>1</v>
      </c>
      <c r="I5386">
        <f t="shared" si="1346"/>
        <v>0</v>
      </c>
      <c r="J5386">
        <f t="shared" si="1347"/>
        <v>0</v>
      </c>
      <c r="K5386">
        <f t="shared" si="1348"/>
        <v>1</v>
      </c>
      <c r="L5386">
        <f t="shared" si="1349"/>
        <v>0</v>
      </c>
      <c r="M5386">
        <f t="shared" si="1350"/>
        <v>1</v>
      </c>
      <c r="N5386">
        <f t="shared" si="1351"/>
        <v>0</v>
      </c>
      <c r="O5386">
        <f t="shared" si="1352"/>
        <v>0</v>
      </c>
      <c r="P5386">
        <v>36</v>
      </c>
      <c r="Q5386">
        <f t="shared" si="1353"/>
        <v>1</v>
      </c>
      <c r="R5386">
        <f t="shared" si="1354"/>
        <v>0</v>
      </c>
      <c r="S5386">
        <f t="shared" si="1355"/>
        <v>0</v>
      </c>
      <c r="T5386">
        <f t="shared" si="1356"/>
        <v>0</v>
      </c>
      <c r="U5386">
        <v>1</v>
      </c>
      <c r="V5386">
        <f t="shared" si="1357"/>
        <v>0.52666168943210656</v>
      </c>
      <c r="W5386">
        <f t="shared" si="1358"/>
        <v>0.6287041680485228</v>
      </c>
      <c r="X5386">
        <f t="shared" si="1359"/>
        <v>0.22404915625126753</v>
      </c>
      <c r="Y5386">
        <f t="shared" si="1360"/>
        <v>1</v>
      </c>
      <c r="Z5386" t="s">
        <v>5418</v>
      </c>
    </row>
    <row r="5387" spans="1:26" x14ac:dyDescent="0.25">
      <c r="A5387" t="s">
        <v>26</v>
      </c>
      <c r="B5387" t="s">
        <v>30</v>
      </c>
      <c r="C5387" t="s">
        <v>25</v>
      </c>
      <c r="D5387">
        <v>0</v>
      </c>
      <c r="F5387">
        <v>1</v>
      </c>
      <c r="G5387">
        <v>64.400000000000006</v>
      </c>
      <c r="H5387">
        <f t="shared" si="1345"/>
        <v>1</v>
      </c>
      <c r="I5387">
        <f t="shared" si="1346"/>
        <v>0</v>
      </c>
      <c r="J5387">
        <f t="shared" si="1347"/>
        <v>1</v>
      </c>
      <c r="K5387">
        <f t="shared" si="1348"/>
        <v>0</v>
      </c>
      <c r="L5387">
        <f t="shared" si="1349"/>
        <v>0</v>
      </c>
      <c r="M5387">
        <f t="shared" si="1350"/>
        <v>1</v>
      </c>
      <c r="N5387">
        <f t="shared" si="1351"/>
        <v>0</v>
      </c>
      <c r="O5387">
        <f t="shared" si="1352"/>
        <v>0</v>
      </c>
      <c r="P5387">
        <v>4</v>
      </c>
      <c r="Q5387">
        <f t="shared" si="1353"/>
        <v>0</v>
      </c>
      <c r="R5387">
        <f t="shared" si="1354"/>
        <v>1</v>
      </c>
      <c r="S5387">
        <f t="shared" si="1355"/>
        <v>0</v>
      </c>
      <c r="T5387">
        <f t="shared" si="1356"/>
        <v>0</v>
      </c>
      <c r="U5387">
        <v>0</v>
      </c>
      <c r="V5387">
        <f t="shared" si="1357"/>
        <v>0.36302973729940224</v>
      </c>
      <c r="W5387">
        <f t="shared" si="1358"/>
        <v>0.58977364966379997</v>
      </c>
      <c r="X5387">
        <f t="shared" si="1359"/>
        <v>0.131790590163673</v>
      </c>
      <c r="Y5387">
        <f t="shared" si="1360"/>
        <v>1</v>
      </c>
      <c r="Z5387" t="s">
        <v>5419</v>
      </c>
    </row>
    <row r="5388" spans="1:26" x14ac:dyDescent="0.25">
      <c r="A5388" t="s">
        <v>26</v>
      </c>
      <c r="B5388" t="s">
        <v>33</v>
      </c>
      <c r="C5388" t="s">
        <v>35</v>
      </c>
      <c r="D5388">
        <v>0</v>
      </c>
      <c r="F5388">
        <v>1</v>
      </c>
      <c r="G5388">
        <v>85.45</v>
      </c>
      <c r="H5388">
        <f t="shared" si="1345"/>
        <v>1</v>
      </c>
      <c r="I5388">
        <f t="shared" si="1346"/>
        <v>0</v>
      </c>
      <c r="J5388">
        <f t="shared" si="1347"/>
        <v>0</v>
      </c>
      <c r="K5388">
        <f t="shared" si="1348"/>
        <v>1</v>
      </c>
      <c r="L5388">
        <f t="shared" si="1349"/>
        <v>0</v>
      </c>
      <c r="M5388">
        <f t="shared" si="1350"/>
        <v>1</v>
      </c>
      <c r="N5388">
        <f t="shared" si="1351"/>
        <v>0</v>
      </c>
      <c r="O5388">
        <f t="shared" si="1352"/>
        <v>0</v>
      </c>
      <c r="P5388">
        <v>53</v>
      </c>
      <c r="Q5388">
        <f t="shared" si="1353"/>
        <v>0</v>
      </c>
      <c r="R5388">
        <f t="shared" si="1354"/>
        <v>0</v>
      </c>
      <c r="S5388">
        <f t="shared" si="1355"/>
        <v>0</v>
      </c>
      <c r="T5388">
        <f t="shared" si="1356"/>
        <v>1</v>
      </c>
      <c r="U5388">
        <v>1</v>
      </c>
      <c r="V5388">
        <f t="shared" si="1357"/>
        <v>0.39098468448370194</v>
      </c>
      <c r="W5388">
        <f t="shared" si="1358"/>
        <v>0.59651971954926497</v>
      </c>
      <c r="X5388">
        <f t="shared" si="1359"/>
        <v>0.37089965453341606</v>
      </c>
      <c r="Y5388">
        <f t="shared" si="1360"/>
        <v>1</v>
      </c>
      <c r="Z5388" t="s">
        <v>5420</v>
      </c>
    </row>
    <row r="5389" spans="1:26" x14ac:dyDescent="0.25">
      <c r="A5389" t="s">
        <v>26</v>
      </c>
      <c r="B5389" t="s">
        <v>38</v>
      </c>
      <c r="C5389" t="s">
        <v>25</v>
      </c>
      <c r="D5389">
        <v>0</v>
      </c>
      <c r="F5389">
        <v>1</v>
      </c>
      <c r="G5389">
        <v>45.8</v>
      </c>
      <c r="H5389">
        <f t="shared" si="1345"/>
        <v>1</v>
      </c>
      <c r="I5389">
        <f t="shared" si="1346"/>
        <v>0</v>
      </c>
      <c r="J5389">
        <f t="shared" si="1347"/>
        <v>1</v>
      </c>
      <c r="K5389">
        <f t="shared" si="1348"/>
        <v>0</v>
      </c>
      <c r="L5389">
        <f t="shared" si="1349"/>
        <v>0</v>
      </c>
      <c r="M5389">
        <f t="shared" si="1350"/>
        <v>1</v>
      </c>
      <c r="N5389">
        <f t="shared" si="1351"/>
        <v>0</v>
      </c>
      <c r="O5389">
        <f t="shared" si="1352"/>
        <v>0</v>
      </c>
      <c r="P5389">
        <v>10</v>
      </c>
      <c r="Q5389">
        <f t="shared" si="1353"/>
        <v>0</v>
      </c>
      <c r="R5389">
        <f t="shared" si="1354"/>
        <v>0</v>
      </c>
      <c r="S5389">
        <f t="shared" si="1355"/>
        <v>1</v>
      </c>
      <c r="T5389">
        <f t="shared" si="1356"/>
        <v>0</v>
      </c>
      <c r="U5389">
        <v>0</v>
      </c>
      <c r="V5389">
        <f t="shared" si="1357"/>
        <v>0.32916813735560468</v>
      </c>
      <c r="W5389">
        <f t="shared" si="1358"/>
        <v>0.5815569580908474</v>
      </c>
      <c r="X5389">
        <f t="shared" si="1359"/>
        <v>0.10835166265015823</v>
      </c>
      <c r="Y5389">
        <f t="shared" si="1360"/>
        <v>1</v>
      </c>
      <c r="Z5389" t="s">
        <v>5421</v>
      </c>
    </row>
    <row r="5390" spans="1:26" x14ac:dyDescent="0.25">
      <c r="A5390" t="s">
        <v>26</v>
      </c>
      <c r="B5390" t="s">
        <v>27</v>
      </c>
      <c r="C5390" t="s">
        <v>25</v>
      </c>
      <c r="D5390">
        <v>0</v>
      </c>
      <c r="F5390">
        <v>1</v>
      </c>
      <c r="G5390">
        <v>30.5</v>
      </c>
      <c r="H5390">
        <f t="shared" si="1345"/>
        <v>1</v>
      </c>
      <c r="I5390">
        <f t="shared" si="1346"/>
        <v>0</v>
      </c>
      <c r="J5390">
        <f t="shared" si="1347"/>
        <v>1</v>
      </c>
      <c r="K5390">
        <f t="shared" si="1348"/>
        <v>0</v>
      </c>
      <c r="L5390">
        <f t="shared" si="1349"/>
        <v>0</v>
      </c>
      <c r="M5390">
        <f t="shared" si="1350"/>
        <v>1</v>
      </c>
      <c r="N5390">
        <f t="shared" si="1351"/>
        <v>0</v>
      </c>
      <c r="O5390">
        <f t="shared" si="1352"/>
        <v>0</v>
      </c>
      <c r="P5390">
        <v>4</v>
      </c>
      <c r="Q5390">
        <f t="shared" si="1353"/>
        <v>1</v>
      </c>
      <c r="R5390">
        <f t="shared" si="1354"/>
        <v>0</v>
      </c>
      <c r="S5390">
        <f t="shared" si="1355"/>
        <v>0</v>
      </c>
      <c r="T5390">
        <f t="shared" si="1356"/>
        <v>0</v>
      </c>
      <c r="U5390">
        <v>0</v>
      </c>
      <c r="V5390">
        <f t="shared" si="1357"/>
        <v>0.44208293327323445</v>
      </c>
      <c r="W5390">
        <f t="shared" si="1358"/>
        <v>0.60875523997714431</v>
      </c>
      <c r="X5390">
        <f t="shared" si="1359"/>
        <v>0.19543731989146707</v>
      </c>
      <c r="Y5390">
        <f t="shared" si="1360"/>
        <v>1</v>
      </c>
      <c r="Z5390" t="s">
        <v>5422</v>
      </c>
    </row>
    <row r="5391" spans="1:26" x14ac:dyDescent="0.25">
      <c r="A5391" t="s">
        <v>26</v>
      </c>
      <c r="B5391" t="s">
        <v>30</v>
      </c>
      <c r="C5391" t="s">
        <v>23</v>
      </c>
      <c r="D5391">
        <v>0</v>
      </c>
      <c r="F5391">
        <v>1</v>
      </c>
      <c r="G5391">
        <v>19.899999999999999</v>
      </c>
      <c r="H5391">
        <f t="shared" si="1345"/>
        <v>1</v>
      </c>
      <c r="I5391">
        <f t="shared" si="1346"/>
        <v>0</v>
      </c>
      <c r="J5391">
        <f t="shared" si="1347"/>
        <v>0</v>
      </c>
      <c r="K5391">
        <f t="shared" si="1348"/>
        <v>0</v>
      </c>
      <c r="L5391">
        <f t="shared" si="1349"/>
        <v>1</v>
      </c>
      <c r="M5391">
        <f t="shared" si="1350"/>
        <v>1</v>
      </c>
      <c r="N5391">
        <f t="shared" si="1351"/>
        <v>0</v>
      </c>
      <c r="O5391">
        <f t="shared" si="1352"/>
        <v>0</v>
      </c>
      <c r="P5391">
        <v>1</v>
      </c>
      <c r="Q5391">
        <f t="shared" si="1353"/>
        <v>0</v>
      </c>
      <c r="R5391">
        <f t="shared" si="1354"/>
        <v>1</v>
      </c>
      <c r="S5391">
        <f t="shared" si="1355"/>
        <v>0</v>
      </c>
      <c r="T5391">
        <f t="shared" si="1356"/>
        <v>0</v>
      </c>
      <c r="U5391">
        <v>1</v>
      </c>
      <c r="V5391">
        <f t="shared" si="1357"/>
        <v>0.26492356223108238</v>
      </c>
      <c r="W5391">
        <f t="shared" si="1358"/>
        <v>0.56584622496094505</v>
      </c>
      <c r="X5391">
        <f t="shared" si="1359"/>
        <v>0.54033736936304144</v>
      </c>
      <c r="Y5391">
        <f t="shared" si="1360"/>
        <v>0</v>
      </c>
      <c r="Z5391" t="s">
        <v>5423</v>
      </c>
    </row>
    <row r="5392" spans="1:26" x14ac:dyDescent="0.25">
      <c r="A5392" t="s">
        <v>26</v>
      </c>
      <c r="B5392" t="s">
        <v>30</v>
      </c>
      <c r="C5392" t="s">
        <v>35</v>
      </c>
      <c r="D5392">
        <v>0</v>
      </c>
      <c r="F5392">
        <v>1</v>
      </c>
      <c r="G5392">
        <v>69.150000000000006</v>
      </c>
      <c r="H5392">
        <f t="shared" si="1345"/>
        <v>1</v>
      </c>
      <c r="I5392">
        <f t="shared" si="1346"/>
        <v>0</v>
      </c>
      <c r="J5392">
        <f t="shared" si="1347"/>
        <v>0</v>
      </c>
      <c r="K5392">
        <f t="shared" si="1348"/>
        <v>1</v>
      </c>
      <c r="L5392">
        <f t="shared" si="1349"/>
        <v>0</v>
      </c>
      <c r="M5392">
        <f t="shared" si="1350"/>
        <v>1</v>
      </c>
      <c r="N5392">
        <f t="shared" si="1351"/>
        <v>0</v>
      </c>
      <c r="O5392">
        <f t="shared" si="1352"/>
        <v>0</v>
      </c>
      <c r="P5392">
        <v>51</v>
      </c>
      <c r="Q5392">
        <f t="shared" si="1353"/>
        <v>0</v>
      </c>
      <c r="R5392">
        <f t="shared" si="1354"/>
        <v>1</v>
      </c>
      <c r="S5392">
        <f t="shared" si="1355"/>
        <v>0</v>
      </c>
      <c r="T5392">
        <f t="shared" si="1356"/>
        <v>0</v>
      </c>
      <c r="U5392">
        <v>0</v>
      </c>
      <c r="V5392">
        <f t="shared" si="1357"/>
        <v>0.38412669961577195</v>
      </c>
      <c r="W5392">
        <f t="shared" si="1358"/>
        <v>0.59486802587180421</v>
      </c>
      <c r="X5392">
        <f t="shared" si="1359"/>
        <v>0.14755332135770549</v>
      </c>
      <c r="Y5392">
        <f t="shared" si="1360"/>
        <v>1</v>
      </c>
      <c r="Z5392" t="s">
        <v>5424</v>
      </c>
    </row>
    <row r="5393" spans="1:26" x14ac:dyDescent="0.25">
      <c r="A5393" t="s">
        <v>26</v>
      </c>
      <c r="B5393" t="s">
        <v>27</v>
      </c>
      <c r="C5393" t="s">
        <v>35</v>
      </c>
      <c r="D5393">
        <v>1</v>
      </c>
      <c r="F5393">
        <v>1</v>
      </c>
      <c r="G5393">
        <v>99.45</v>
      </c>
      <c r="H5393">
        <f t="shared" si="1345"/>
        <v>0</v>
      </c>
      <c r="I5393">
        <f t="shared" si="1346"/>
        <v>1</v>
      </c>
      <c r="J5393">
        <f t="shared" si="1347"/>
        <v>0</v>
      </c>
      <c r="K5393">
        <f t="shared" si="1348"/>
        <v>1</v>
      </c>
      <c r="L5393">
        <f t="shared" si="1349"/>
        <v>0</v>
      </c>
      <c r="M5393">
        <f t="shared" si="1350"/>
        <v>1</v>
      </c>
      <c r="N5393">
        <f t="shared" si="1351"/>
        <v>0</v>
      </c>
      <c r="O5393">
        <f t="shared" si="1352"/>
        <v>0</v>
      </c>
      <c r="P5393">
        <v>12</v>
      </c>
      <c r="Q5393">
        <f t="shared" si="1353"/>
        <v>1</v>
      </c>
      <c r="R5393">
        <f t="shared" si="1354"/>
        <v>0</v>
      </c>
      <c r="S5393">
        <f t="shared" si="1355"/>
        <v>0</v>
      </c>
      <c r="T5393">
        <f t="shared" si="1356"/>
        <v>0</v>
      </c>
      <c r="U5393">
        <v>1</v>
      </c>
      <c r="V5393">
        <f t="shared" si="1357"/>
        <v>0.54957980400418804</v>
      </c>
      <c r="W5393">
        <f t="shared" si="1358"/>
        <v>0.6340380968344671</v>
      </c>
      <c r="X5393">
        <f t="shared" si="1359"/>
        <v>0.20287835296090564</v>
      </c>
      <c r="Y5393">
        <f t="shared" si="1360"/>
        <v>1</v>
      </c>
      <c r="Z5393" t="s">
        <v>5425</v>
      </c>
    </row>
    <row r="5394" spans="1:26" x14ac:dyDescent="0.25">
      <c r="A5394" t="s">
        <v>29</v>
      </c>
      <c r="B5394" t="s">
        <v>30</v>
      </c>
      <c r="C5394" t="s">
        <v>25</v>
      </c>
      <c r="D5394">
        <v>0</v>
      </c>
      <c r="F5394">
        <v>1</v>
      </c>
      <c r="G5394">
        <v>49.25</v>
      </c>
      <c r="H5394">
        <f t="shared" si="1345"/>
        <v>1</v>
      </c>
      <c r="I5394">
        <f t="shared" si="1346"/>
        <v>0</v>
      </c>
      <c r="J5394">
        <f t="shared" si="1347"/>
        <v>1</v>
      </c>
      <c r="K5394">
        <f t="shared" si="1348"/>
        <v>0</v>
      </c>
      <c r="L5394">
        <f t="shared" si="1349"/>
        <v>0</v>
      </c>
      <c r="M5394">
        <f t="shared" si="1350"/>
        <v>0</v>
      </c>
      <c r="N5394">
        <f t="shared" si="1351"/>
        <v>1</v>
      </c>
      <c r="O5394">
        <f t="shared" si="1352"/>
        <v>0</v>
      </c>
      <c r="P5394">
        <v>6</v>
      </c>
      <c r="Q5394">
        <f t="shared" si="1353"/>
        <v>0</v>
      </c>
      <c r="R5394">
        <f t="shared" si="1354"/>
        <v>1</v>
      </c>
      <c r="S5394">
        <f t="shared" si="1355"/>
        <v>0</v>
      </c>
      <c r="T5394">
        <f t="shared" si="1356"/>
        <v>0</v>
      </c>
      <c r="U5394">
        <v>0</v>
      </c>
      <c r="V5394">
        <f t="shared" si="1357"/>
        <v>6.309202998923566E-2</v>
      </c>
      <c r="W5394">
        <f t="shared" si="1358"/>
        <v>0.51576777740413804</v>
      </c>
      <c r="X5394">
        <f t="shared" si="1359"/>
        <v>3.9806042481626116E-3</v>
      </c>
      <c r="Y5394">
        <f t="shared" si="1360"/>
        <v>0</v>
      </c>
      <c r="Z5394" t="s">
        <v>5426</v>
      </c>
    </row>
    <row r="5395" spans="1:26" x14ac:dyDescent="0.25">
      <c r="A5395" t="s">
        <v>45</v>
      </c>
      <c r="B5395" t="s">
        <v>33</v>
      </c>
      <c r="C5395" t="s">
        <v>25</v>
      </c>
      <c r="D5395">
        <v>0</v>
      </c>
      <c r="F5395">
        <v>1</v>
      </c>
      <c r="G5395">
        <v>39.35</v>
      </c>
      <c r="H5395">
        <f t="shared" si="1345"/>
        <v>1</v>
      </c>
      <c r="I5395">
        <f t="shared" si="1346"/>
        <v>0</v>
      </c>
      <c r="J5395">
        <f t="shared" si="1347"/>
        <v>1</v>
      </c>
      <c r="K5395">
        <f t="shared" si="1348"/>
        <v>0</v>
      </c>
      <c r="L5395">
        <f t="shared" si="1349"/>
        <v>0</v>
      </c>
      <c r="M5395">
        <f t="shared" si="1350"/>
        <v>0</v>
      </c>
      <c r="N5395">
        <f t="shared" si="1351"/>
        <v>0</v>
      </c>
      <c r="O5395">
        <f t="shared" si="1352"/>
        <v>1</v>
      </c>
      <c r="P5395">
        <v>63</v>
      </c>
      <c r="Q5395">
        <f t="shared" si="1353"/>
        <v>0</v>
      </c>
      <c r="R5395">
        <f t="shared" si="1354"/>
        <v>0</v>
      </c>
      <c r="S5395">
        <f t="shared" si="1355"/>
        <v>0</v>
      </c>
      <c r="T5395">
        <f t="shared" si="1356"/>
        <v>1</v>
      </c>
      <c r="U5395">
        <v>0</v>
      </c>
      <c r="V5395">
        <f t="shared" si="1357"/>
        <v>-7.4135053825257688E-3</v>
      </c>
      <c r="W5395">
        <f t="shared" si="1358"/>
        <v>0.49814663214279514</v>
      </c>
      <c r="X5395">
        <f t="shared" si="1359"/>
        <v>5.4960062056738548E-5</v>
      </c>
      <c r="Y5395">
        <f t="shared" si="1360"/>
        <v>0</v>
      </c>
      <c r="Z5395" t="s">
        <v>5427</v>
      </c>
    </row>
    <row r="5396" spans="1:26" x14ac:dyDescent="0.25">
      <c r="A5396" t="s">
        <v>26</v>
      </c>
      <c r="B5396" t="s">
        <v>27</v>
      </c>
      <c r="C5396" t="s">
        <v>35</v>
      </c>
      <c r="D5396">
        <v>0</v>
      </c>
      <c r="F5396">
        <v>1</v>
      </c>
      <c r="G5396">
        <v>70.599999999999994</v>
      </c>
      <c r="H5396">
        <f t="shared" si="1345"/>
        <v>1</v>
      </c>
      <c r="I5396">
        <f t="shared" si="1346"/>
        <v>0</v>
      </c>
      <c r="J5396">
        <f t="shared" si="1347"/>
        <v>0</v>
      </c>
      <c r="K5396">
        <f t="shared" si="1348"/>
        <v>1</v>
      </c>
      <c r="L5396">
        <f t="shared" si="1349"/>
        <v>0</v>
      </c>
      <c r="M5396">
        <f t="shared" si="1350"/>
        <v>1</v>
      </c>
      <c r="N5396">
        <f t="shared" si="1351"/>
        <v>0</v>
      </c>
      <c r="O5396">
        <f t="shared" si="1352"/>
        <v>0</v>
      </c>
      <c r="P5396">
        <v>1</v>
      </c>
      <c r="Q5396">
        <f t="shared" si="1353"/>
        <v>1</v>
      </c>
      <c r="R5396">
        <f t="shared" si="1354"/>
        <v>0</v>
      </c>
      <c r="S5396">
        <f t="shared" si="1355"/>
        <v>0</v>
      </c>
      <c r="T5396">
        <f t="shared" si="1356"/>
        <v>0</v>
      </c>
      <c r="U5396">
        <v>1</v>
      </c>
      <c r="V5396">
        <f t="shared" si="1357"/>
        <v>0.50946422459796747</v>
      </c>
      <c r="W5396">
        <f t="shared" si="1358"/>
        <v>0.62468086781099763</v>
      </c>
      <c r="X5396">
        <f t="shared" si="1359"/>
        <v>0.24062534694927329</v>
      </c>
      <c r="Y5396">
        <f t="shared" si="1360"/>
        <v>1</v>
      </c>
      <c r="Z5396" t="s">
        <v>5428</v>
      </c>
    </row>
    <row r="5397" spans="1:26" x14ac:dyDescent="0.25">
      <c r="A5397" t="s">
        <v>26</v>
      </c>
      <c r="B5397" t="s">
        <v>38</v>
      </c>
      <c r="C5397" t="s">
        <v>35</v>
      </c>
      <c r="D5397">
        <v>0</v>
      </c>
      <c r="F5397">
        <v>1</v>
      </c>
      <c r="G5397">
        <v>105.1</v>
      </c>
      <c r="H5397">
        <f t="shared" si="1345"/>
        <v>1</v>
      </c>
      <c r="I5397">
        <f t="shared" si="1346"/>
        <v>0</v>
      </c>
      <c r="J5397">
        <f t="shared" si="1347"/>
        <v>0</v>
      </c>
      <c r="K5397">
        <f t="shared" si="1348"/>
        <v>1</v>
      </c>
      <c r="L5397">
        <f t="shared" si="1349"/>
        <v>0</v>
      </c>
      <c r="M5397">
        <f t="shared" si="1350"/>
        <v>1</v>
      </c>
      <c r="N5397">
        <f t="shared" si="1351"/>
        <v>0</v>
      </c>
      <c r="O5397">
        <f t="shared" si="1352"/>
        <v>0</v>
      </c>
      <c r="P5397">
        <v>48</v>
      </c>
      <c r="Q5397">
        <f t="shared" si="1353"/>
        <v>0</v>
      </c>
      <c r="R5397">
        <f t="shared" si="1354"/>
        <v>0</v>
      </c>
      <c r="S5397">
        <f t="shared" si="1355"/>
        <v>1</v>
      </c>
      <c r="T5397">
        <f t="shared" si="1356"/>
        <v>0</v>
      </c>
      <c r="U5397">
        <v>0</v>
      </c>
      <c r="V5397">
        <f t="shared" si="1357"/>
        <v>0.42648329261121964</v>
      </c>
      <c r="W5397">
        <f t="shared" si="1358"/>
        <v>0.60503359926501199</v>
      </c>
      <c r="X5397">
        <f t="shared" si="1359"/>
        <v>0.1818879988765072</v>
      </c>
      <c r="Y5397">
        <f t="shared" si="1360"/>
        <v>1</v>
      </c>
      <c r="Z5397" t="s">
        <v>5429</v>
      </c>
    </row>
    <row r="5398" spans="1:26" x14ac:dyDescent="0.25">
      <c r="A5398" t="s">
        <v>26</v>
      </c>
      <c r="B5398" t="s">
        <v>38</v>
      </c>
      <c r="C5398" t="s">
        <v>35</v>
      </c>
      <c r="D5398">
        <v>0</v>
      </c>
      <c r="F5398">
        <v>1</v>
      </c>
      <c r="G5398">
        <v>81</v>
      </c>
      <c r="H5398">
        <f t="shared" si="1345"/>
        <v>1</v>
      </c>
      <c r="I5398">
        <f t="shared" si="1346"/>
        <v>0</v>
      </c>
      <c r="J5398">
        <f t="shared" si="1347"/>
        <v>0</v>
      </c>
      <c r="K5398">
        <f t="shared" si="1348"/>
        <v>1</v>
      </c>
      <c r="L5398">
        <f t="shared" si="1349"/>
        <v>0</v>
      </c>
      <c r="M5398">
        <f t="shared" si="1350"/>
        <v>1</v>
      </c>
      <c r="N5398">
        <f t="shared" si="1351"/>
        <v>0</v>
      </c>
      <c r="O5398">
        <f t="shared" si="1352"/>
        <v>0</v>
      </c>
      <c r="P5398">
        <v>5</v>
      </c>
      <c r="Q5398">
        <f t="shared" si="1353"/>
        <v>0</v>
      </c>
      <c r="R5398">
        <f t="shared" si="1354"/>
        <v>0</v>
      </c>
      <c r="S5398">
        <f t="shared" si="1355"/>
        <v>1</v>
      </c>
      <c r="T5398">
        <f t="shared" si="1356"/>
        <v>0</v>
      </c>
      <c r="U5398">
        <v>1</v>
      </c>
      <c r="V5398">
        <f t="shared" si="1357"/>
        <v>0.38404688789555486</v>
      </c>
      <c r="W5398">
        <f t="shared" si="1358"/>
        <v>0.59484879109700206</v>
      </c>
      <c r="X5398">
        <f t="shared" si="1359"/>
        <v>0.37939823631115116</v>
      </c>
      <c r="Y5398">
        <f t="shared" si="1360"/>
        <v>1</v>
      </c>
      <c r="Z5398" t="s">
        <v>5430</v>
      </c>
    </row>
    <row r="5399" spans="1:26" x14ac:dyDescent="0.25">
      <c r="A5399" t="s">
        <v>29</v>
      </c>
      <c r="B5399" t="s">
        <v>38</v>
      </c>
      <c r="C5399" t="s">
        <v>23</v>
      </c>
      <c r="D5399">
        <v>0</v>
      </c>
      <c r="F5399">
        <v>1</v>
      </c>
      <c r="G5399">
        <v>20.100000000000001</v>
      </c>
      <c r="H5399">
        <f t="shared" si="1345"/>
        <v>1</v>
      </c>
      <c r="I5399">
        <f t="shared" si="1346"/>
        <v>0</v>
      </c>
      <c r="J5399">
        <f t="shared" si="1347"/>
        <v>0</v>
      </c>
      <c r="K5399">
        <f t="shared" si="1348"/>
        <v>0</v>
      </c>
      <c r="L5399">
        <f t="shared" si="1349"/>
        <v>1</v>
      </c>
      <c r="M5399">
        <f t="shared" si="1350"/>
        <v>0</v>
      </c>
      <c r="N5399">
        <f t="shared" si="1351"/>
        <v>1</v>
      </c>
      <c r="O5399">
        <f t="shared" si="1352"/>
        <v>0</v>
      </c>
      <c r="P5399">
        <v>35</v>
      </c>
      <c r="Q5399">
        <f t="shared" si="1353"/>
        <v>0</v>
      </c>
      <c r="R5399">
        <f t="shared" si="1354"/>
        <v>0</v>
      </c>
      <c r="S5399">
        <f t="shared" si="1355"/>
        <v>1</v>
      </c>
      <c r="T5399">
        <f t="shared" si="1356"/>
        <v>0</v>
      </c>
      <c r="U5399">
        <v>0</v>
      </c>
      <c r="V5399">
        <f t="shared" si="1357"/>
        <v>-6.2194752277536097E-3</v>
      </c>
      <c r="W5399">
        <f t="shared" si="1358"/>
        <v>0.4984451362051453</v>
      </c>
      <c r="X5399">
        <f t="shared" si="1359"/>
        <v>3.8681872108640815E-5</v>
      </c>
      <c r="Y5399">
        <f t="shared" si="1360"/>
        <v>0</v>
      </c>
      <c r="Z5399" t="s">
        <v>5431</v>
      </c>
    </row>
    <row r="5400" spans="1:26" x14ac:dyDescent="0.25">
      <c r="A5400" t="s">
        <v>26</v>
      </c>
      <c r="B5400" t="s">
        <v>27</v>
      </c>
      <c r="C5400" t="s">
        <v>35</v>
      </c>
      <c r="D5400">
        <v>0</v>
      </c>
      <c r="F5400">
        <v>1</v>
      </c>
      <c r="G5400">
        <v>84.85</v>
      </c>
      <c r="H5400">
        <f t="shared" si="1345"/>
        <v>1</v>
      </c>
      <c r="I5400">
        <f t="shared" si="1346"/>
        <v>0</v>
      </c>
      <c r="J5400">
        <f t="shared" si="1347"/>
        <v>0</v>
      </c>
      <c r="K5400">
        <f t="shared" si="1348"/>
        <v>1</v>
      </c>
      <c r="L5400">
        <f t="shared" si="1349"/>
        <v>0</v>
      </c>
      <c r="M5400">
        <f t="shared" si="1350"/>
        <v>1</v>
      </c>
      <c r="N5400">
        <f t="shared" si="1351"/>
        <v>0</v>
      </c>
      <c r="O5400">
        <f t="shared" si="1352"/>
        <v>0</v>
      </c>
      <c r="P5400">
        <v>6</v>
      </c>
      <c r="Q5400">
        <f t="shared" si="1353"/>
        <v>1</v>
      </c>
      <c r="R5400">
        <f t="shared" si="1354"/>
        <v>0</v>
      </c>
      <c r="S5400">
        <f t="shared" si="1355"/>
        <v>0</v>
      </c>
      <c r="T5400">
        <f t="shared" si="1356"/>
        <v>0</v>
      </c>
      <c r="U5400">
        <v>1</v>
      </c>
      <c r="V5400">
        <f t="shared" si="1357"/>
        <v>0.52681759497341318</v>
      </c>
      <c r="W5400">
        <f t="shared" si="1358"/>
        <v>0.62874056116520027</v>
      </c>
      <c r="X5400">
        <f t="shared" si="1359"/>
        <v>0.22390158842674485</v>
      </c>
      <c r="Y5400">
        <f t="shared" si="1360"/>
        <v>1</v>
      </c>
      <c r="Z5400" t="s">
        <v>5432</v>
      </c>
    </row>
    <row r="5401" spans="1:26" x14ac:dyDescent="0.25">
      <c r="A5401" t="s">
        <v>26</v>
      </c>
      <c r="B5401" t="s">
        <v>30</v>
      </c>
      <c r="C5401" t="s">
        <v>23</v>
      </c>
      <c r="D5401">
        <v>0</v>
      </c>
      <c r="F5401">
        <v>1</v>
      </c>
      <c r="G5401">
        <v>19.75</v>
      </c>
      <c r="H5401">
        <f t="shared" si="1345"/>
        <v>1</v>
      </c>
      <c r="I5401">
        <f t="shared" si="1346"/>
        <v>0</v>
      </c>
      <c r="J5401">
        <f t="shared" si="1347"/>
        <v>0</v>
      </c>
      <c r="K5401">
        <f t="shared" si="1348"/>
        <v>0</v>
      </c>
      <c r="L5401">
        <f t="shared" si="1349"/>
        <v>1</v>
      </c>
      <c r="M5401">
        <f t="shared" si="1350"/>
        <v>1</v>
      </c>
      <c r="N5401">
        <f t="shared" si="1351"/>
        <v>0</v>
      </c>
      <c r="O5401">
        <f t="shared" si="1352"/>
        <v>0</v>
      </c>
      <c r="P5401">
        <v>2</v>
      </c>
      <c r="Q5401">
        <f t="shared" si="1353"/>
        <v>0</v>
      </c>
      <c r="R5401">
        <f t="shared" si="1354"/>
        <v>1</v>
      </c>
      <c r="S5401">
        <f t="shared" si="1355"/>
        <v>0</v>
      </c>
      <c r="T5401">
        <f t="shared" si="1356"/>
        <v>0</v>
      </c>
      <c r="U5401">
        <v>0</v>
      </c>
      <c r="V5401">
        <f t="shared" si="1357"/>
        <v>0.25982653465836664</v>
      </c>
      <c r="W5401">
        <f t="shared" si="1358"/>
        <v>0.56459364970183323</v>
      </c>
      <c r="X5401">
        <f t="shared" si="1359"/>
        <v>6.7509828112575401E-2</v>
      </c>
      <c r="Y5401">
        <f t="shared" si="1360"/>
        <v>0</v>
      </c>
      <c r="Z5401" t="s">
        <v>5433</v>
      </c>
    </row>
    <row r="5402" spans="1:26" x14ac:dyDescent="0.25">
      <c r="A5402" t="s">
        <v>29</v>
      </c>
      <c r="B5402" t="s">
        <v>33</v>
      </c>
      <c r="C5402" t="s">
        <v>23</v>
      </c>
      <c r="D5402">
        <v>0</v>
      </c>
      <c r="F5402">
        <v>1</v>
      </c>
      <c r="G5402">
        <v>19.75</v>
      </c>
      <c r="H5402">
        <f t="shared" si="1345"/>
        <v>1</v>
      </c>
      <c r="I5402">
        <f t="shared" si="1346"/>
        <v>0</v>
      </c>
      <c r="J5402">
        <f t="shared" si="1347"/>
        <v>0</v>
      </c>
      <c r="K5402">
        <f t="shared" si="1348"/>
        <v>0</v>
      </c>
      <c r="L5402">
        <f t="shared" si="1349"/>
        <v>1</v>
      </c>
      <c r="M5402">
        <f t="shared" si="1350"/>
        <v>0</v>
      </c>
      <c r="N5402">
        <f t="shared" si="1351"/>
        <v>1</v>
      </c>
      <c r="O5402">
        <f t="shared" si="1352"/>
        <v>0</v>
      </c>
      <c r="P5402">
        <v>50</v>
      </c>
      <c r="Q5402">
        <f t="shared" si="1353"/>
        <v>0</v>
      </c>
      <c r="R5402">
        <f t="shared" si="1354"/>
        <v>0</v>
      </c>
      <c r="S5402">
        <f t="shared" si="1355"/>
        <v>0</v>
      </c>
      <c r="T5402">
        <f t="shared" si="1356"/>
        <v>1</v>
      </c>
      <c r="U5402">
        <v>0</v>
      </c>
      <c r="V5402">
        <f t="shared" si="1357"/>
        <v>-6.7651446223269823E-3</v>
      </c>
      <c r="W5402">
        <f t="shared" si="1358"/>
        <v>0.49830872029483886</v>
      </c>
      <c r="X5402">
        <f t="shared" si="1359"/>
        <v>4.5767181760999688E-5</v>
      </c>
      <c r="Y5402">
        <f t="shared" si="1360"/>
        <v>0</v>
      </c>
      <c r="Z5402" t="s">
        <v>5434</v>
      </c>
    </row>
    <row r="5403" spans="1:26" x14ac:dyDescent="0.25">
      <c r="A5403" t="s">
        <v>26</v>
      </c>
      <c r="B5403" t="s">
        <v>33</v>
      </c>
      <c r="C5403" t="s">
        <v>35</v>
      </c>
      <c r="D5403">
        <v>0</v>
      </c>
      <c r="F5403">
        <v>1</v>
      </c>
      <c r="G5403">
        <v>70.400000000000006</v>
      </c>
      <c r="H5403">
        <f t="shared" si="1345"/>
        <v>1</v>
      </c>
      <c r="I5403">
        <f t="shared" si="1346"/>
        <v>0</v>
      </c>
      <c r="J5403">
        <f t="shared" si="1347"/>
        <v>0</v>
      </c>
      <c r="K5403">
        <f t="shared" si="1348"/>
        <v>1</v>
      </c>
      <c r="L5403">
        <f t="shared" si="1349"/>
        <v>0</v>
      </c>
      <c r="M5403">
        <f t="shared" si="1350"/>
        <v>1</v>
      </c>
      <c r="N5403">
        <f t="shared" si="1351"/>
        <v>0</v>
      </c>
      <c r="O5403">
        <f t="shared" si="1352"/>
        <v>0</v>
      </c>
      <c r="P5403">
        <v>33</v>
      </c>
      <c r="Q5403">
        <f t="shared" si="1353"/>
        <v>0</v>
      </c>
      <c r="R5403">
        <f t="shared" si="1354"/>
        <v>0</v>
      </c>
      <c r="S5403">
        <f t="shared" si="1355"/>
        <v>0</v>
      </c>
      <c r="T5403">
        <f t="shared" si="1356"/>
        <v>1</v>
      </c>
      <c r="U5403">
        <v>0</v>
      </c>
      <c r="V5403">
        <f t="shared" si="1357"/>
        <v>0.36752090051704711</v>
      </c>
      <c r="W5403">
        <f t="shared" si="1358"/>
        <v>0.59085980504914515</v>
      </c>
      <c r="X5403">
        <f t="shared" si="1359"/>
        <v>0.13507161231686124</v>
      </c>
      <c r="Y5403">
        <f t="shared" si="1360"/>
        <v>1</v>
      </c>
      <c r="Z5403" t="s">
        <v>5435</v>
      </c>
    </row>
    <row r="5404" spans="1:26" x14ac:dyDescent="0.25">
      <c r="A5404" t="s">
        <v>45</v>
      </c>
      <c r="B5404" t="s">
        <v>30</v>
      </c>
      <c r="C5404" t="s">
        <v>23</v>
      </c>
      <c r="D5404">
        <v>0</v>
      </c>
      <c r="F5404">
        <v>1</v>
      </c>
      <c r="G5404">
        <v>20.45</v>
      </c>
      <c r="H5404">
        <f t="shared" si="1345"/>
        <v>1</v>
      </c>
      <c r="I5404">
        <f t="shared" si="1346"/>
        <v>0</v>
      </c>
      <c r="J5404">
        <f t="shared" si="1347"/>
        <v>0</v>
      </c>
      <c r="K5404">
        <f t="shared" si="1348"/>
        <v>0</v>
      </c>
      <c r="L5404">
        <f t="shared" si="1349"/>
        <v>1</v>
      </c>
      <c r="M5404">
        <f t="shared" si="1350"/>
        <v>0</v>
      </c>
      <c r="N5404">
        <f t="shared" si="1351"/>
        <v>0</v>
      </c>
      <c r="O5404">
        <f t="shared" si="1352"/>
        <v>1</v>
      </c>
      <c r="P5404">
        <v>31</v>
      </c>
      <c r="Q5404">
        <f t="shared" si="1353"/>
        <v>0</v>
      </c>
      <c r="R5404">
        <f t="shared" si="1354"/>
        <v>1</v>
      </c>
      <c r="S5404">
        <f t="shared" si="1355"/>
        <v>0</v>
      </c>
      <c r="T5404">
        <f t="shared" si="1356"/>
        <v>0</v>
      </c>
      <c r="U5404">
        <v>0</v>
      </c>
      <c r="V5404">
        <f t="shared" si="1357"/>
        <v>-7.0471031137092119E-2</v>
      </c>
      <c r="W5404">
        <f t="shared" si="1358"/>
        <v>0.48238952965616333</v>
      </c>
      <c r="X5404">
        <f t="shared" si="1359"/>
        <v>4.9661662295250068E-3</v>
      </c>
      <c r="Y5404">
        <f t="shared" si="1360"/>
        <v>0</v>
      </c>
      <c r="Z5404" t="s">
        <v>5436</v>
      </c>
    </row>
    <row r="5405" spans="1:26" x14ac:dyDescent="0.25">
      <c r="A5405" t="s">
        <v>45</v>
      </c>
      <c r="B5405" t="s">
        <v>30</v>
      </c>
      <c r="C5405" t="s">
        <v>23</v>
      </c>
      <c r="D5405">
        <v>0</v>
      </c>
      <c r="F5405">
        <v>1</v>
      </c>
      <c r="G5405">
        <v>20.350000000000001</v>
      </c>
      <c r="H5405">
        <f t="shared" si="1345"/>
        <v>1</v>
      </c>
      <c r="I5405">
        <f t="shared" si="1346"/>
        <v>0</v>
      </c>
      <c r="J5405">
        <f t="shared" si="1347"/>
        <v>0</v>
      </c>
      <c r="K5405">
        <f t="shared" si="1348"/>
        <v>0</v>
      </c>
      <c r="L5405">
        <f t="shared" si="1349"/>
        <v>1</v>
      </c>
      <c r="M5405">
        <f t="shared" si="1350"/>
        <v>0</v>
      </c>
      <c r="N5405">
        <f t="shared" si="1351"/>
        <v>0</v>
      </c>
      <c r="O5405">
        <f t="shared" si="1352"/>
        <v>1</v>
      </c>
      <c r="P5405">
        <v>9</v>
      </c>
      <c r="Q5405">
        <f t="shared" si="1353"/>
        <v>0</v>
      </c>
      <c r="R5405">
        <f t="shared" si="1354"/>
        <v>1</v>
      </c>
      <c r="S5405">
        <f t="shared" si="1355"/>
        <v>0</v>
      </c>
      <c r="T5405">
        <f t="shared" si="1356"/>
        <v>0</v>
      </c>
      <c r="U5405">
        <v>0</v>
      </c>
      <c r="V5405">
        <f t="shared" si="1357"/>
        <v>-7.0626936678398783E-2</v>
      </c>
      <c r="W5405">
        <f t="shared" si="1358"/>
        <v>0.48235060172857236</v>
      </c>
      <c r="X5405">
        <f t="shared" si="1359"/>
        <v>4.9881641845745516E-3</v>
      </c>
      <c r="Y5405">
        <f t="shared" si="1360"/>
        <v>0</v>
      </c>
      <c r="Z5405" t="s">
        <v>5437</v>
      </c>
    </row>
    <row r="5406" spans="1:26" x14ac:dyDescent="0.25">
      <c r="A5406" t="s">
        <v>26</v>
      </c>
      <c r="B5406" t="s">
        <v>27</v>
      </c>
      <c r="C5406" t="s">
        <v>25</v>
      </c>
      <c r="D5406">
        <v>0</v>
      </c>
      <c r="F5406">
        <v>1</v>
      </c>
      <c r="G5406">
        <v>86.2</v>
      </c>
      <c r="H5406">
        <f t="shared" si="1345"/>
        <v>1</v>
      </c>
      <c r="I5406">
        <f t="shared" si="1346"/>
        <v>0</v>
      </c>
      <c r="J5406">
        <f t="shared" si="1347"/>
        <v>1</v>
      </c>
      <c r="K5406">
        <f t="shared" si="1348"/>
        <v>0</v>
      </c>
      <c r="L5406">
        <f t="shared" si="1349"/>
        <v>0</v>
      </c>
      <c r="M5406">
        <f t="shared" si="1350"/>
        <v>1</v>
      </c>
      <c r="N5406">
        <f t="shared" si="1351"/>
        <v>0</v>
      </c>
      <c r="O5406">
        <f t="shared" si="1352"/>
        <v>0</v>
      </c>
      <c r="P5406">
        <v>54</v>
      </c>
      <c r="Q5406">
        <f t="shared" si="1353"/>
        <v>1</v>
      </c>
      <c r="R5406">
        <f t="shared" si="1354"/>
        <v>0</v>
      </c>
      <c r="S5406">
        <f t="shared" si="1355"/>
        <v>0</v>
      </c>
      <c r="T5406">
        <f t="shared" si="1356"/>
        <v>0</v>
      </c>
      <c r="U5406">
        <v>0</v>
      </c>
      <c r="V5406">
        <f t="shared" si="1357"/>
        <v>0.533785489041809</v>
      </c>
      <c r="W5406">
        <f t="shared" si="1358"/>
        <v>0.63036558358352923</v>
      </c>
      <c r="X5406">
        <f t="shared" si="1359"/>
        <v>0.2849269483116032</v>
      </c>
      <c r="Y5406">
        <f t="shared" si="1360"/>
        <v>1</v>
      </c>
      <c r="Z5406" t="s">
        <v>5438</v>
      </c>
    </row>
    <row r="5407" spans="1:26" x14ac:dyDescent="0.25">
      <c r="A5407" t="s">
        <v>29</v>
      </c>
      <c r="B5407" t="s">
        <v>38</v>
      </c>
      <c r="C5407" t="s">
        <v>35</v>
      </c>
      <c r="D5407">
        <v>0</v>
      </c>
      <c r="F5407">
        <v>1</v>
      </c>
      <c r="G5407">
        <v>95.65</v>
      </c>
      <c r="H5407">
        <f t="shared" si="1345"/>
        <v>1</v>
      </c>
      <c r="I5407">
        <f t="shared" si="1346"/>
        <v>0</v>
      </c>
      <c r="J5407">
        <f t="shared" si="1347"/>
        <v>0</v>
      </c>
      <c r="K5407">
        <f t="shared" si="1348"/>
        <v>1</v>
      </c>
      <c r="L5407">
        <f t="shared" si="1349"/>
        <v>0</v>
      </c>
      <c r="M5407">
        <f t="shared" si="1350"/>
        <v>0</v>
      </c>
      <c r="N5407">
        <f t="shared" si="1351"/>
        <v>1</v>
      </c>
      <c r="O5407">
        <f t="shared" si="1352"/>
        <v>0</v>
      </c>
      <c r="P5407">
        <v>46</v>
      </c>
      <c r="Q5407">
        <f t="shared" si="1353"/>
        <v>0</v>
      </c>
      <c r="R5407">
        <f t="shared" si="1354"/>
        <v>0</v>
      </c>
      <c r="S5407">
        <f t="shared" si="1355"/>
        <v>1</v>
      </c>
      <c r="T5407">
        <f t="shared" si="1356"/>
        <v>0</v>
      </c>
      <c r="U5407">
        <v>0</v>
      </c>
      <c r="V5407">
        <f t="shared" si="1357"/>
        <v>0.14029537041628934</v>
      </c>
      <c r="W5407">
        <f t="shared" si="1358"/>
        <v>0.53501642635328539</v>
      </c>
      <c r="X5407">
        <f t="shared" si="1359"/>
        <v>1.9682790960243834E-2</v>
      </c>
      <c r="Y5407">
        <f t="shared" si="1360"/>
        <v>0</v>
      </c>
      <c r="Z5407" t="s">
        <v>5439</v>
      </c>
    </row>
    <row r="5408" spans="1:26" x14ac:dyDescent="0.25">
      <c r="A5408" t="s">
        <v>29</v>
      </c>
      <c r="B5408" t="s">
        <v>27</v>
      </c>
      <c r="C5408" t="s">
        <v>35</v>
      </c>
      <c r="D5408">
        <v>0</v>
      </c>
      <c r="F5408">
        <v>1</v>
      </c>
      <c r="G5408">
        <v>103.8</v>
      </c>
      <c r="H5408">
        <f t="shared" si="1345"/>
        <v>1</v>
      </c>
      <c r="I5408">
        <f t="shared" si="1346"/>
        <v>0</v>
      </c>
      <c r="J5408">
        <f t="shared" si="1347"/>
        <v>0</v>
      </c>
      <c r="K5408">
        <f t="shared" si="1348"/>
        <v>1</v>
      </c>
      <c r="L5408">
        <f t="shared" si="1349"/>
        <v>0</v>
      </c>
      <c r="M5408">
        <f t="shared" si="1350"/>
        <v>0</v>
      </c>
      <c r="N5408">
        <f t="shared" si="1351"/>
        <v>1</v>
      </c>
      <c r="O5408">
        <f t="shared" si="1352"/>
        <v>0</v>
      </c>
      <c r="P5408">
        <v>34</v>
      </c>
      <c r="Q5408">
        <f t="shared" si="1353"/>
        <v>1</v>
      </c>
      <c r="R5408">
        <f t="shared" si="1354"/>
        <v>0</v>
      </c>
      <c r="S5408">
        <f t="shared" si="1355"/>
        <v>0</v>
      </c>
      <c r="T5408">
        <f t="shared" si="1356"/>
        <v>0</v>
      </c>
      <c r="U5408">
        <v>0</v>
      </c>
      <c r="V5408">
        <f t="shared" si="1357"/>
        <v>0.28977001577033479</v>
      </c>
      <c r="W5408">
        <f t="shared" si="1358"/>
        <v>0.5719398280522372</v>
      </c>
      <c r="X5408">
        <f t="shared" si="1359"/>
        <v>8.3966662039540077E-2</v>
      </c>
      <c r="Y5408">
        <f t="shared" si="1360"/>
        <v>0</v>
      </c>
      <c r="Z5408" t="s">
        <v>5440</v>
      </c>
    </row>
    <row r="5409" spans="1:26" x14ac:dyDescent="0.25">
      <c r="A5409" t="s">
        <v>45</v>
      </c>
      <c r="B5409" t="s">
        <v>27</v>
      </c>
      <c r="C5409" t="s">
        <v>35</v>
      </c>
      <c r="D5409">
        <v>0</v>
      </c>
      <c r="F5409">
        <v>1</v>
      </c>
      <c r="G5409">
        <v>97.2</v>
      </c>
      <c r="H5409">
        <f t="shared" si="1345"/>
        <v>1</v>
      </c>
      <c r="I5409">
        <f t="shared" si="1346"/>
        <v>0</v>
      </c>
      <c r="J5409">
        <f t="shared" si="1347"/>
        <v>0</v>
      </c>
      <c r="K5409">
        <f t="shared" si="1348"/>
        <v>1</v>
      </c>
      <c r="L5409">
        <f t="shared" si="1349"/>
        <v>0</v>
      </c>
      <c r="M5409">
        <f t="shared" si="1350"/>
        <v>0</v>
      </c>
      <c r="N5409">
        <f t="shared" si="1351"/>
        <v>0</v>
      </c>
      <c r="O5409">
        <f t="shared" si="1352"/>
        <v>1</v>
      </c>
      <c r="P5409">
        <v>71</v>
      </c>
      <c r="Q5409">
        <f t="shared" si="1353"/>
        <v>1</v>
      </c>
      <c r="R5409">
        <f t="shared" si="1354"/>
        <v>0</v>
      </c>
      <c r="S5409">
        <f t="shared" si="1355"/>
        <v>0</v>
      </c>
      <c r="T5409">
        <f t="shared" si="1356"/>
        <v>0</v>
      </c>
      <c r="U5409">
        <v>0</v>
      </c>
      <c r="V5409">
        <f t="shared" si="1357"/>
        <v>0.21468302474018225</v>
      </c>
      <c r="W5409">
        <f t="shared" si="1358"/>
        <v>0.55346556675937042</v>
      </c>
      <c r="X5409">
        <f t="shared" si="1359"/>
        <v>4.6088801111593705E-2</v>
      </c>
      <c r="Y5409">
        <f t="shared" si="1360"/>
        <v>0</v>
      </c>
      <c r="Z5409" t="s">
        <v>5441</v>
      </c>
    </row>
    <row r="5410" spans="1:26" x14ac:dyDescent="0.25">
      <c r="A5410" t="s">
        <v>45</v>
      </c>
      <c r="B5410" t="s">
        <v>30</v>
      </c>
      <c r="C5410" t="s">
        <v>25</v>
      </c>
      <c r="D5410">
        <v>0</v>
      </c>
      <c r="F5410">
        <v>1</v>
      </c>
      <c r="G5410">
        <v>63.55</v>
      </c>
      <c r="H5410">
        <f t="shared" si="1345"/>
        <v>1</v>
      </c>
      <c r="I5410">
        <f t="shared" si="1346"/>
        <v>0</v>
      </c>
      <c r="J5410">
        <f t="shared" si="1347"/>
        <v>1</v>
      </c>
      <c r="K5410">
        <f t="shared" si="1348"/>
        <v>0</v>
      </c>
      <c r="L5410">
        <f t="shared" si="1349"/>
        <v>0</v>
      </c>
      <c r="M5410">
        <f t="shared" si="1350"/>
        <v>0</v>
      </c>
      <c r="N5410">
        <f t="shared" si="1351"/>
        <v>0</v>
      </c>
      <c r="O5410">
        <f t="shared" si="1352"/>
        <v>1</v>
      </c>
      <c r="P5410">
        <v>63</v>
      </c>
      <c r="Q5410">
        <f t="shared" si="1353"/>
        <v>0</v>
      </c>
      <c r="R5410">
        <f t="shared" si="1354"/>
        <v>1</v>
      </c>
      <c r="S5410">
        <f t="shared" si="1355"/>
        <v>0</v>
      </c>
      <c r="T5410">
        <f t="shared" si="1356"/>
        <v>0</v>
      </c>
      <c r="U5410">
        <v>0</v>
      </c>
      <c r="V5410">
        <f t="shared" si="1357"/>
        <v>2.5452466352934272E-2</v>
      </c>
      <c r="W5410">
        <f t="shared" si="1358"/>
        <v>0.50636277309337197</v>
      </c>
      <c r="X5410">
        <f t="shared" si="1359"/>
        <v>6.4782804344725125E-4</v>
      </c>
      <c r="Y5410">
        <f t="shared" si="1360"/>
        <v>0</v>
      </c>
      <c r="Z5410" t="s">
        <v>5442</v>
      </c>
    </row>
    <row r="5411" spans="1:26" x14ac:dyDescent="0.25">
      <c r="A5411" t="s">
        <v>45</v>
      </c>
      <c r="B5411" t="s">
        <v>33</v>
      </c>
      <c r="C5411" t="s">
        <v>23</v>
      </c>
      <c r="D5411">
        <v>0</v>
      </c>
      <c r="F5411">
        <v>1</v>
      </c>
      <c r="G5411">
        <v>24.95</v>
      </c>
      <c r="H5411">
        <f t="shared" si="1345"/>
        <v>1</v>
      </c>
      <c r="I5411">
        <f t="shared" si="1346"/>
        <v>0</v>
      </c>
      <c r="J5411">
        <f t="shared" si="1347"/>
        <v>0</v>
      </c>
      <c r="K5411">
        <f t="shared" si="1348"/>
        <v>0</v>
      </c>
      <c r="L5411">
        <f t="shared" si="1349"/>
        <v>1</v>
      </c>
      <c r="M5411">
        <f t="shared" si="1350"/>
        <v>0</v>
      </c>
      <c r="N5411">
        <f t="shared" si="1351"/>
        <v>0</v>
      </c>
      <c r="O5411">
        <f t="shared" si="1352"/>
        <v>1</v>
      </c>
      <c r="P5411">
        <v>51</v>
      </c>
      <c r="Q5411">
        <f t="shared" si="1353"/>
        <v>0</v>
      </c>
      <c r="R5411">
        <f t="shared" si="1354"/>
        <v>0</v>
      </c>
      <c r="S5411">
        <f t="shared" si="1355"/>
        <v>0</v>
      </c>
      <c r="T5411">
        <f t="shared" si="1356"/>
        <v>1</v>
      </c>
      <c r="U5411">
        <v>0</v>
      </c>
      <c r="V5411">
        <f t="shared" si="1357"/>
        <v>-4.4900663413233372E-2</v>
      </c>
      <c r="W5411">
        <f t="shared" si="1358"/>
        <v>0.48877671965950598</v>
      </c>
      <c r="X5411">
        <f t="shared" si="1359"/>
        <v>2.0160695749484739E-3</v>
      </c>
      <c r="Y5411">
        <f t="shared" si="1360"/>
        <v>0</v>
      </c>
      <c r="Z5411" t="s">
        <v>5443</v>
      </c>
    </row>
    <row r="5412" spans="1:26" x14ac:dyDescent="0.25">
      <c r="A5412" t="s">
        <v>26</v>
      </c>
      <c r="B5412" t="s">
        <v>27</v>
      </c>
      <c r="C5412" t="s">
        <v>35</v>
      </c>
      <c r="D5412">
        <v>1</v>
      </c>
      <c r="F5412">
        <v>1</v>
      </c>
      <c r="G5412">
        <v>89.15</v>
      </c>
      <c r="H5412">
        <f t="shared" si="1345"/>
        <v>0</v>
      </c>
      <c r="I5412">
        <f t="shared" si="1346"/>
        <v>1</v>
      </c>
      <c r="J5412">
        <f t="shared" si="1347"/>
        <v>0</v>
      </c>
      <c r="K5412">
        <f t="shared" si="1348"/>
        <v>1</v>
      </c>
      <c r="L5412">
        <f t="shared" si="1349"/>
        <v>0</v>
      </c>
      <c r="M5412">
        <f t="shared" si="1350"/>
        <v>1</v>
      </c>
      <c r="N5412">
        <f t="shared" si="1351"/>
        <v>0</v>
      </c>
      <c r="O5412">
        <f t="shared" si="1352"/>
        <v>0</v>
      </c>
      <c r="P5412">
        <v>26</v>
      </c>
      <c r="Q5412">
        <f t="shared" si="1353"/>
        <v>1</v>
      </c>
      <c r="R5412">
        <f t="shared" si="1354"/>
        <v>0</v>
      </c>
      <c r="S5412">
        <f t="shared" si="1355"/>
        <v>0</v>
      </c>
      <c r="T5412">
        <f t="shared" si="1356"/>
        <v>0</v>
      </c>
      <c r="U5412">
        <v>1</v>
      </c>
      <c r="V5412">
        <f t="shared" si="1357"/>
        <v>0.53838470251035597</v>
      </c>
      <c r="W5412">
        <f t="shared" si="1358"/>
        <v>0.63143657843109913</v>
      </c>
      <c r="X5412">
        <f t="shared" si="1359"/>
        <v>0.21308868287645255</v>
      </c>
      <c r="Y5412">
        <f t="shared" si="1360"/>
        <v>1</v>
      </c>
      <c r="Z5412" t="s">
        <v>5444</v>
      </c>
    </row>
    <row r="5413" spans="1:26" x14ac:dyDescent="0.25">
      <c r="A5413" t="s">
        <v>45</v>
      </c>
      <c r="B5413" t="s">
        <v>33</v>
      </c>
      <c r="C5413" t="s">
        <v>35</v>
      </c>
      <c r="D5413">
        <v>0</v>
      </c>
      <c r="F5413">
        <v>1</v>
      </c>
      <c r="G5413">
        <v>99</v>
      </c>
      <c r="H5413">
        <f t="shared" si="1345"/>
        <v>1</v>
      </c>
      <c r="I5413">
        <f t="shared" si="1346"/>
        <v>0</v>
      </c>
      <c r="J5413">
        <f t="shared" si="1347"/>
        <v>0</v>
      </c>
      <c r="K5413">
        <f t="shared" si="1348"/>
        <v>1</v>
      </c>
      <c r="L5413">
        <f t="shared" si="1349"/>
        <v>0</v>
      </c>
      <c r="M5413">
        <f t="shared" si="1350"/>
        <v>0</v>
      </c>
      <c r="N5413">
        <f t="shared" si="1351"/>
        <v>0</v>
      </c>
      <c r="O5413">
        <f t="shared" si="1352"/>
        <v>1</v>
      </c>
      <c r="P5413">
        <v>64</v>
      </c>
      <c r="Q5413">
        <f t="shared" si="1353"/>
        <v>0</v>
      </c>
      <c r="R5413">
        <f t="shared" si="1354"/>
        <v>0</v>
      </c>
      <c r="S5413">
        <f t="shared" si="1355"/>
        <v>0</v>
      </c>
      <c r="T5413">
        <f t="shared" si="1356"/>
        <v>1</v>
      </c>
      <c r="U5413">
        <v>0</v>
      </c>
      <c r="V5413">
        <f t="shared" si="1357"/>
        <v>9.4412429850453727E-2</v>
      </c>
      <c r="W5413">
        <f t="shared" si="1358"/>
        <v>0.52358559047806663</v>
      </c>
      <c r="X5413">
        <f t="shared" si="1359"/>
        <v>8.9137069102668467E-3</v>
      </c>
      <c r="Y5413">
        <f t="shared" si="1360"/>
        <v>0</v>
      </c>
      <c r="Z5413" t="s">
        <v>5445</v>
      </c>
    </row>
    <row r="5414" spans="1:26" x14ac:dyDescent="0.25">
      <c r="A5414" t="s">
        <v>26</v>
      </c>
      <c r="B5414" t="s">
        <v>27</v>
      </c>
      <c r="C5414" t="s">
        <v>25</v>
      </c>
      <c r="D5414">
        <v>1</v>
      </c>
      <c r="F5414">
        <v>1</v>
      </c>
      <c r="G5414">
        <v>24.8</v>
      </c>
      <c r="H5414">
        <f t="shared" si="1345"/>
        <v>0</v>
      </c>
      <c r="I5414">
        <f t="shared" si="1346"/>
        <v>1</v>
      </c>
      <c r="J5414">
        <f t="shared" si="1347"/>
        <v>1</v>
      </c>
      <c r="K5414">
        <f t="shared" si="1348"/>
        <v>0</v>
      </c>
      <c r="L5414">
        <f t="shared" si="1349"/>
        <v>0</v>
      </c>
      <c r="M5414">
        <f t="shared" si="1350"/>
        <v>1</v>
      </c>
      <c r="N5414">
        <f t="shared" si="1351"/>
        <v>0</v>
      </c>
      <c r="O5414">
        <f t="shared" si="1352"/>
        <v>0</v>
      </c>
      <c r="P5414">
        <v>1</v>
      </c>
      <c r="Q5414">
        <f t="shared" si="1353"/>
        <v>1</v>
      </c>
      <c r="R5414">
        <f t="shared" si="1354"/>
        <v>0</v>
      </c>
      <c r="S5414">
        <f t="shared" si="1355"/>
        <v>0</v>
      </c>
      <c r="T5414">
        <f t="shared" si="1356"/>
        <v>0</v>
      </c>
      <c r="U5414">
        <v>1</v>
      </c>
      <c r="V5414">
        <f t="shared" si="1357"/>
        <v>0.4517509357838122</v>
      </c>
      <c r="W5414">
        <f t="shared" si="1358"/>
        <v>0.61105545388267724</v>
      </c>
      <c r="X5414">
        <f t="shared" si="1359"/>
        <v>0.30057703641392564</v>
      </c>
      <c r="Y5414">
        <f t="shared" si="1360"/>
        <v>1</v>
      </c>
      <c r="Z5414" t="s">
        <v>5446</v>
      </c>
    </row>
    <row r="5415" spans="1:26" x14ac:dyDescent="0.25">
      <c r="A5415" t="s">
        <v>29</v>
      </c>
      <c r="B5415" t="s">
        <v>33</v>
      </c>
      <c r="C5415" t="s">
        <v>35</v>
      </c>
      <c r="D5415">
        <v>1</v>
      </c>
      <c r="F5415">
        <v>1</v>
      </c>
      <c r="G5415">
        <v>85.55</v>
      </c>
      <c r="H5415">
        <f t="shared" si="1345"/>
        <v>0</v>
      </c>
      <c r="I5415">
        <f t="shared" si="1346"/>
        <v>1</v>
      </c>
      <c r="J5415">
        <f t="shared" si="1347"/>
        <v>0</v>
      </c>
      <c r="K5415">
        <f t="shared" si="1348"/>
        <v>1</v>
      </c>
      <c r="L5415">
        <f t="shared" si="1349"/>
        <v>0</v>
      </c>
      <c r="M5415">
        <f t="shared" si="1350"/>
        <v>0</v>
      </c>
      <c r="N5415">
        <f t="shared" si="1351"/>
        <v>1</v>
      </c>
      <c r="O5415">
        <f t="shared" si="1352"/>
        <v>0</v>
      </c>
      <c r="P5415">
        <v>61</v>
      </c>
      <c r="Q5415">
        <f t="shared" si="1353"/>
        <v>0</v>
      </c>
      <c r="R5415">
        <f t="shared" si="1354"/>
        <v>0</v>
      </c>
      <c r="S5415">
        <f t="shared" si="1355"/>
        <v>0</v>
      </c>
      <c r="T5415">
        <f t="shared" si="1356"/>
        <v>1</v>
      </c>
      <c r="U5415">
        <v>0</v>
      </c>
      <c r="V5415">
        <f t="shared" si="1357"/>
        <v>0.124548910744315</v>
      </c>
      <c r="W5415">
        <f t="shared" si="1358"/>
        <v>0.53109703885247661</v>
      </c>
      <c r="X5415">
        <f t="shared" si="1359"/>
        <v>1.5512431167595344E-2</v>
      </c>
      <c r="Y5415">
        <f t="shared" si="1360"/>
        <v>0</v>
      </c>
      <c r="Z5415" t="s">
        <v>5447</v>
      </c>
    </row>
    <row r="5416" spans="1:26" x14ac:dyDescent="0.25">
      <c r="A5416" t="s">
        <v>26</v>
      </c>
      <c r="B5416" t="s">
        <v>38</v>
      </c>
      <c r="C5416" t="s">
        <v>35</v>
      </c>
      <c r="D5416">
        <v>0</v>
      </c>
      <c r="F5416">
        <v>1</v>
      </c>
      <c r="G5416">
        <v>94</v>
      </c>
      <c r="H5416">
        <f t="shared" si="1345"/>
        <v>1</v>
      </c>
      <c r="I5416">
        <f t="shared" si="1346"/>
        <v>0</v>
      </c>
      <c r="J5416">
        <f t="shared" si="1347"/>
        <v>0</v>
      </c>
      <c r="K5416">
        <f t="shared" si="1348"/>
        <v>1</v>
      </c>
      <c r="L5416">
        <f t="shared" si="1349"/>
        <v>0</v>
      </c>
      <c r="M5416">
        <f t="shared" si="1350"/>
        <v>1</v>
      </c>
      <c r="N5416">
        <f t="shared" si="1351"/>
        <v>0</v>
      </c>
      <c r="O5416">
        <f t="shared" si="1352"/>
        <v>0</v>
      </c>
      <c r="P5416">
        <v>15</v>
      </c>
      <c r="Q5416">
        <f t="shared" si="1353"/>
        <v>0</v>
      </c>
      <c r="R5416">
        <f t="shared" si="1354"/>
        <v>0</v>
      </c>
      <c r="S5416">
        <f t="shared" si="1355"/>
        <v>1</v>
      </c>
      <c r="T5416">
        <f t="shared" si="1356"/>
        <v>0</v>
      </c>
      <c r="U5416">
        <v>0</v>
      </c>
      <c r="V5416">
        <f t="shared" si="1357"/>
        <v>0.40917777752617851</v>
      </c>
      <c r="W5416">
        <f t="shared" si="1358"/>
        <v>0.60089070894641572</v>
      </c>
      <c r="X5416">
        <f t="shared" si="1359"/>
        <v>0.16742645362126282</v>
      </c>
      <c r="Y5416">
        <f t="shared" si="1360"/>
        <v>1</v>
      </c>
      <c r="Z5416" t="s">
        <v>5448</v>
      </c>
    </row>
    <row r="5417" spans="1:26" x14ac:dyDescent="0.25">
      <c r="A5417" t="s">
        <v>29</v>
      </c>
      <c r="B5417" t="s">
        <v>38</v>
      </c>
      <c r="C5417" t="s">
        <v>35</v>
      </c>
      <c r="D5417">
        <v>0</v>
      </c>
      <c r="F5417">
        <v>1</v>
      </c>
      <c r="G5417">
        <v>105.65</v>
      </c>
      <c r="H5417">
        <f t="shared" si="1345"/>
        <v>1</v>
      </c>
      <c r="I5417">
        <f t="shared" si="1346"/>
        <v>0</v>
      </c>
      <c r="J5417">
        <f t="shared" si="1347"/>
        <v>0</v>
      </c>
      <c r="K5417">
        <f t="shared" si="1348"/>
        <v>1</v>
      </c>
      <c r="L5417">
        <f t="shared" si="1349"/>
        <v>0</v>
      </c>
      <c r="M5417">
        <f t="shared" si="1350"/>
        <v>0</v>
      </c>
      <c r="N5417">
        <f t="shared" si="1351"/>
        <v>1</v>
      </c>
      <c r="O5417">
        <f t="shared" si="1352"/>
        <v>0</v>
      </c>
      <c r="P5417">
        <v>64</v>
      </c>
      <c r="Q5417">
        <f t="shared" si="1353"/>
        <v>0</v>
      </c>
      <c r="R5417">
        <f t="shared" si="1354"/>
        <v>0</v>
      </c>
      <c r="S5417">
        <f t="shared" si="1355"/>
        <v>1</v>
      </c>
      <c r="T5417">
        <f t="shared" si="1356"/>
        <v>0</v>
      </c>
      <c r="U5417">
        <v>1</v>
      </c>
      <c r="V5417">
        <f t="shared" si="1357"/>
        <v>0.15102275528620129</v>
      </c>
      <c r="W5417">
        <f t="shared" si="1358"/>
        <v>0.53768409153686703</v>
      </c>
      <c r="X5417">
        <f t="shared" si="1359"/>
        <v>0.72076236204183319</v>
      </c>
      <c r="Y5417">
        <f t="shared" si="1360"/>
        <v>0</v>
      </c>
      <c r="Z5417" t="s">
        <v>5449</v>
      </c>
    </row>
    <row r="5418" spans="1:26" x14ac:dyDescent="0.25">
      <c r="A5418" t="s">
        <v>26</v>
      </c>
      <c r="B5418" t="s">
        <v>27</v>
      </c>
      <c r="C5418" t="s">
        <v>25</v>
      </c>
      <c r="D5418">
        <v>0</v>
      </c>
      <c r="F5418">
        <v>1</v>
      </c>
      <c r="G5418">
        <v>50.3</v>
      </c>
      <c r="H5418">
        <f t="shared" si="1345"/>
        <v>1</v>
      </c>
      <c r="I5418">
        <f t="shared" si="1346"/>
        <v>0</v>
      </c>
      <c r="J5418">
        <f t="shared" si="1347"/>
        <v>1</v>
      </c>
      <c r="K5418">
        <f t="shared" si="1348"/>
        <v>0</v>
      </c>
      <c r="L5418">
        <f t="shared" si="1349"/>
        <v>0</v>
      </c>
      <c r="M5418">
        <f t="shared" si="1350"/>
        <v>1</v>
      </c>
      <c r="N5418">
        <f t="shared" si="1351"/>
        <v>0</v>
      </c>
      <c r="O5418">
        <f t="shared" si="1352"/>
        <v>0</v>
      </c>
      <c r="P5418">
        <v>18</v>
      </c>
      <c r="Q5418">
        <f t="shared" si="1353"/>
        <v>1</v>
      </c>
      <c r="R5418">
        <f t="shared" si="1354"/>
        <v>0</v>
      </c>
      <c r="S5418">
        <f t="shared" si="1355"/>
        <v>0</v>
      </c>
      <c r="T5418">
        <f t="shared" si="1356"/>
        <v>0</v>
      </c>
      <c r="U5418">
        <v>0</v>
      </c>
      <c r="V5418">
        <f t="shared" si="1357"/>
        <v>0.47781539971271214</v>
      </c>
      <c r="W5418">
        <f t="shared" si="1358"/>
        <v>0.61723188069858925</v>
      </c>
      <c r="X5418">
        <f t="shared" si="1359"/>
        <v>0.22830755620261886</v>
      </c>
      <c r="Y5418">
        <f t="shared" si="1360"/>
        <v>1</v>
      </c>
      <c r="Z5418" t="s">
        <v>5450</v>
      </c>
    </row>
    <row r="5419" spans="1:26" x14ac:dyDescent="0.25">
      <c r="A5419" t="s">
        <v>29</v>
      </c>
      <c r="B5419" t="s">
        <v>27</v>
      </c>
      <c r="C5419" t="s">
        <v>35</v>
      </c>
      <c r="D5419">
        <v>0</v>
      </c>
      <c r="F5419">
        <v>1</v>
      </c>
      <c r="G5419">
        <v>95</v>
      </c>
      <c r="H5419">
        <f t="shared" si="1345"/>
        <v>1</v>
      </c>
      <c r="I5419">
        <f t="shared" si="1346"/>
        <v>0</v>
      </c>
      <c r="J5419">
        <f t="shared" si="1347"/>
        <v>0</v>
      </c>
      <c r="K5419">
        <f t="shared" si="1348"/>
        <v>1</v>
      </c>
      <c r="L5419">
        <f t="shared" si="1349"/>
        <v>0</v>
      </c>
      <c r="M5419">
        <f t="shared" si="1350"/>
        <v>0</v>
      </c>
      <c r="N5419">
        <f t="shared" si="1351"/>
        <v>1</v>
      </c>
      <c r="O5419">
        <f t="shared" si="1352"/>
        <v>0</v>
      </c>
      <c r="P5419">
        <v>57</v>
      </c>
      <c r="Q5419">
        <f t="shared" si="1353"/>
        <v>1</v>
      </c>
      <c r="R5419">
        <f t="shared" si="1354"/>
        <v>0</v>
      </c>
      <c r="S5419">
        <f t="shared" si="1355"/>
        <v>0</v>
      </c>
      <c r="T5419">
        <f t="shared" si="1356"/>
        <v>0</v>
      </c>
      <c r="U5419">
        <v>0</v>
      </c>
      <c r="V5419">
        <f t="shared" si="1357"/>
        <v>0.27118715887459155</v>
      </c>
      <c r="W5419">
        <f t="shared" si="1358"/>
        <v>0.56738432749239931</v>
      </c>
      <c r="X5419">
        <f t="shared" si="1359"/>
        <v>7.3542475138472951E-2</v>
      </c>
      <c r="Y5419">
        <f t="shared" si="1360"/>
        <v>0</v>
      </c>
      <c r="Z5419" t="s">
        <v>5451</v>
      </c>
    </row>
    <row r="5420" spans="1:26" x14ac:dyDescent="0.25">
      <c r="A5420" t="s">
        <v>45</v>
      </c>
      <c r="B5420" t="s">
        <v>33</v>
      </c>
      <c r="C5420" t="s">
        <v>25</v>
      </c>
      <c r="D5420">
        <v>0</v>
      </c>
      <c r="F5420">
        <v>1</v>
      </c>
      <c r="G5420">
        <v>61.4</v>
      </c>
      <c r="H5420">
        <f t="shared" si="1345"/>
        <v>1</v>
      </c>
      <c r="I5420">
        <f t="shared" si="1346"/>
        <v>0</v>
      </c>
      <c r="J5420">
        <f t="shared" si="1347"/>
        <v>1</v>
      </c>
      <c r="K5420">
        <f t="shared" si="1348"/>
        <v>0</v>
      </c>
      <c r="L5420">
        <f t="shared" si="1349"/>
        <v>0</v>
      </c>
      <c r="M5420">
        <f t="shared" si="1350"/>
        <v>0</v>
      </c>
      <c r="N5420">
        <f t="shared" si="1351"/>
        <v>0</v>
      </c>
      <c r="O5420">
        <f t="shared" si="1352"/>
        <v>1</v>
      </c>
      <c r="P5420">
        <v>14</v>
      </c>
      <c r="Q5420">
        <f t="shared" si="1353"/>
        <v>0</v>
      </c>
      <c r="R5420">
        <f t="shared" si="1354"/>
        <v>0</v>
      </c>
      <c r="S5420">
        <f t="shared" si="1355"/>
        <v>0</v>
      </c>
      <c r="T5420">
        <f t="shared" si="1356"/>
        <v>1</v>
      </c>
      <c r="U5420">
        <v>0</v>
      </c>
      <c r="V5420">
        <f t="shared" si="1357"/>
        <v>4.0655115579899009E-2</v>
      </c>
      <c r="W5420">
        <f t="shared" si="1358"/>
        <v>0.51016237920263097</v>
      </c>
      <c r="X5420">
        <f t="shared" si="1359"/>
        <v>1.6528384228149471E-3</v>
      </c>
      <c r="Y5420">
        <f t="shared" si="1360"/>
        <v>0</v>
      </c>
      <c r="Z5420" t="s">
        <v>5452</v>
      </c>
    </row>
    <row r="5421" spans="1:26" x14ac:dyDescent="0.25">
      <c r="A5421" t="s">
        <v>26</v>
      </c>
      <c r="B5421" t="s">
        <v>38</v>
      </c>
      <c r="C5421" t="s">
        <v>35</v>
      </c>
      <c r="D5421">
        <v>1</v>
      </c>
      <c r="F5421">
        <v>1</v>
      </c>
      <c r="G5421">
        <v>80.55</v>
      </c>
      <c r="H5421">
        <f t="shared" si="1345"/>
        <v>0</v>
      </c>
      <c r="I5421">
        <f t="shared" si="1346"/>
        <v>1</v>
      </c>
      <c r="J5421">
        <f t="shared" si="1347"/>
        <v>0</v>
      </c>
      <c r="K5421">
        <f t="shared" si="1348"/>
        <v>1</v>
      </c>
      <c r="L5421">
        <f t="shared" si="1349"/>
        <v>0</v>
      </c>
      <c r="M5421">
        <f t="shared" si="1350"/>
        <v>1</v>
      </c>
      <c r="N5421">
        <f t="shared" si="1351"/>
        <v>0</v>
      </c>
      <c r="O5421">
        <f t="shared" si="1352"/>
        <v>0</v>
      </c>
      <c r="P5421">
        <v>18</v>
      </c>
      <c r="Q5421">
        <f t="shared" si="1353"/>
        <v>0</v>
      </c>
      <c r="R5421">
        <f t="shared" si="1354"/>
        <v>0</v>
      </c>
      <c r="S5421">
        <f t="shared" si="1355"/>
        <v>1</v>
      </c>
      <c r="T5421">
        <f t="shared" si="1356"/>
        <v>0</v>
      </c>
      <c r="U5421">
        <v>0</v>
      </c>
      <c r="V5421">
        <f t="shared" si="1357"/>
        <v>0.40189993132473312</v>
      </c>
      <c r="W5421">
        <f t="shared" si="1358"/>
        <v>0.59914405331847742</v>
      </c>
      <c r="X5421">
        <f t="shared" si="1359"/>
        <v>0.16152355479882519</v>
      </c>
      <c r="Y5421">
        <f t="shared" si="1360"/>
        <v>1</v>
      </c>
      <c r="Z5421" t="s">
        <v>5453</v>
      </c>
    </row>
    <row r="5422" spans="1:26" x14ac:dyDescent="0.25">
      <c r="A5422" t="s">
        <v>45</v>
      </c>
      <c r="B5422" t="s">
        <v>33</v>
      </c>
      <c r="C5422" t="s">
        <v>35</v>
      </c>
      <c r="D5422">
        <v>1</v>
      </c>
      <c r="F5422">
        <v>1</v>
      </c>
      <c r="G5422">
        <v>78.5</v>
      </c>
      <c r="H5422">
        <f t="shared" si="1345"/>
        <v>0</v>
      </c>
      <c r="I5422">
        <f t="shared" si="1346"/>
        <v>1</v>
      </c>
      <c r="J5422">
        <f t="shared" si="1347"/>
        <v>0</v>
      </c>
      <c r="K5422">
        <f t="shared" si="1348"/>
        <v>1</v>
      </c>
      <c r="L5422">
        <f t="shared" si="1349"/>
        <v>0</v>
      </c>
      <c r="M5422">
        <f t="shared" si="1350"/>
        <v>0</v>
      </c>
      <c r="N5422">
        <f t="shared" si="1351"/>
        <v>0</v>
      </c>
      <c r="O5422">
        <f t="shared" si="1352"/>
        <v>1</v>
      </c>
      <c r="P5422">
        <v>72</v>
      </c>
      <c r="Q5422">
        <f t="shared" si="1353"/>
        <v>0</v>
      </c>
      <c r="R5422">
        <f t="shared" si="1354"/>
        <v>0</v>
      </c>
      <c r="S5422">
        <f t="shared" si="1355"/>
        <v>0</v>
      </c>
      <c r="T5422">
        <f t="shared" si="1356"/>
        <v>1</v>
      </c>
      <c r="U5422">
        <v>0</v>
      </c>
      <c r="V5422">
        <f t="shared" si="1357"/>
        <v>5.3623514039038131E-2</v>
      </c>
      <c r="W5422">
        <f t="shared" si="1358"/>
        <v>0.51340266707049964</v>
      </c>
      <c r="X5422">
        <f t="shared" si="1359"/>
        <v>2.8754812578949194E-3</v>
      </c>
      <c r="Y5422">
        <f t="shared" si="1360"/>
        <v>0</v>
      </c>
      <c r="Z5422" t="s">
        <v>5454</v>
      </c>
    </row>
    <row r="5423" spans="1:26" x14ac:dyDescent="0.25">
      <c r="A5423" t="s">
        <v>45</v>
      </c>
      <c r="B5423" t="s">
        <v>38</v>
      </c>
      <c r="C5423" t="s">
        <v>35</v>
      </c>
      <c r="D5423">
        <v>0</v>
      </c>
      <c r="F5423">
        <v>1</v>
      </c>
      <c r="G5423">
        <v>114.3</v>
      </c>
      <c r="H5423">
        <f t="shared" si="1345"/>
        <v>1</v>
      </c>
      <c r="I5423">
        <f t="shared" si="1346"/>
        <v>0</v>
      </c>
      <c r="J5423">
        <f t="shared" si="1347"/>
        <v>0</v>
      </c>
      <c r="K5423">
        <f t="shared" si="1348"/>
        <v>1</v>
      </c>
      <c r="L5423">
        <f t="shared" si="1349"/>
        <v>0</v>
      </c>
      <c r="M5423">
        <f t="shared" si="1350"/>
        <v>0</v>
      </c>
      <c r="N5423">
        <f t="shared" si="1351"/>
        <v>0</v>
      </c>
      <c r="O5423">
        <f t="shared" si="1352"/>
        <v>1</v>
      </c>
      <c r="P5423">
        <v>70</v>
      </c>
      <c r="Q5423">
        <f t="shared" si="1353"/>
        <v>0</v>
      </c>
      <c r="R5423">
        <f t="shared" si="1354"/>
        <v>0</v>
      </c>
      <c r="S5423">
        <f t="shared" si="1355"/>
        <v>1</v>
      </c>
      <c r="T5423">
        <f t="shared" si="1356"/>
        <v>0</v>
      </c>
      <c r="U5423">
        <v>0</v>
      </c>
      <c r="V5423">
        <f t="shared" si="1357"/>
        <v>0.10457452856607266</v>
      </c>
      <c r="W5423">
        <f t="shared" si="1358"/>
        <v>0.52611983297008524</v>
      </c>
      <c r="X5423">
        <f t="shared" si="1359"/>
        <v>1.0935832024816346E-2</v>
      </c>
      <c r="Y5423">
        <f t="shared" si="1360"/>
        <v>0</v>
      </c>
      <c r="Z5423" t="s">
        <v>5455</v>
      </c>
    </row>
    <row r="5424" spans="1:26" x14ac:dyDescent="0.25">
      <c r="A5424" t="s">
        <v>45</v>
      </c>
      <c r="B5424" t="s">
        <v>30</v>
      </c>
      <c r="C5424" t="s">
        <v>23</v>
      </c>
      <c r="D5424">
        <v>0</v>
      </c>
      <c r="F5424">
        <v>1</v>
      </c>
      <c r="G5424">
        <v>20.05</v>
      </c>
      <c r="H5424">
        <f t="shared" si="1345"/>
        <v>1</v>
      </c>
      <c r="I5424">
        <f t="shared" si="1346"/>
        <v>0</v>
      </c>
      <c r="J5424">
        <f t="shared" si="1347"/>
        <v>0</v>
      </c>
      <c r="K5424">
        <f t="shared" si="1348"/>
        <v>0</v>
      </c>
      <c r="L5424">
        <f t="shared" si="1349"/>
        <v>1</v>
      </c>
      <c r="M5424">
        <f t="shared" si="1350"/>
        <v>0</v>
      </c>
      <c r="N5424">
        <f t="shared" si="1351"/>
        <v>0</v>
      </c>
      <c r="O5424">
        <f t="shared" si="1352"/>
        <v>1</v>
      </c>
      <c r="P5424">
        <v>38</v>
      </c>
      <c r="Q5424">
        <f t="shared" si="1353"/>
        <v>0</v>
      </c>
      <c r="R5424">
        <f t="shared" si="1354"/>
        <v>1</v>
      </c>
      <c r="S5424">
        <f t="shared" si="1355"/>
        <v>0</v>
      </c>
      <c r="T5424">
        <f t="shared" si="1356"/>
        <v>0</v>
      </c>
      <c r="U5424">
        <v>0</v>
      </c>
      <c r="V5424">
        <f t="shared" si="1357"/>
        <v>-7.1094653302318817E-2</v>
      </c>
      <c r="W5424">
        <f t="shared" si="1358"/>
        <v>0.48223381923306852</v>
      </c>
      <c r="X5424">
        <f t="shared" si="1359"/>
        <v>5.0544497281769119E-3</v>
      </c>
      <c r="Y5424">
        <f t="shared" si="1360"/>
        <v>0</v>
      </c>
      <c r="Z5424" t="s">
        <v>5456</v>
      </c>
    </row>
    <row r="5425" spans="1:26" x14ac:dyDescent="0.25">
      <c r="A5425" t="s">
        <v>45</v>
      </c>
      <c r="B5425" t="s">
        <v>38</v>
      </c>
      <c r="C5425" t="s">
        <v>25</v>
      </c>
      <c r="D5425">
        <v>0</v>
      </c>
      <c r="F5425">
        <v>1</v>
      </c>
      <c r="G5425">
        <v>62.65</v>
      </c>
      <c r="H5425">
        <f t="shared" si="1345"/>
        <v>1</v>
      </c>
      <c r="I5425">
        <f t="shared" si="1346"/>
        <v>0</v>
      </c>
      <c r="J5425">
        <f t="shared" si="1347"/>
        <v>1</v>
      </c>
      <c r="K5425">
        <f t="shared" si="1348"/>
        <v>0</v>
      </c>
      <c r="L5425">
        <f t="shared" si="1349"/>
        <v>0</v>
      </c>
      <c r="M5425">
        <f t="shared" si="1350"/>
        <v>0</v>
      </c>
      <c r="N5425">
        <f t="shared" si="1351"/>
        <v>0</v>
      </c>
      <c r="O5425">
        <f t="shared" si="1352"/>
        <v>1</v>
      </c>
      <c r="P5425">
        <v>68</v>
      </c>
      <c r="Q5425">
        <f t="shared" si="1353"/>
        <v>0</v>
      </c>
      <c r="R5425">
        <f t="shared" si="1354"/>
        <v>0</v>
      </c>
      <c r="S5425">
        <f t="shared" si="1355"/>
        <v>1</v>
      </c>
      <c r="T5425">
        <f t="shared" si="1356"/>
        <v>0</v>
      </c>
      <c r="U5425">
        <v>0</v>
      </c>
      <c r="V5425">
        <f t="shared" si="1357"/>
        <v>2.891248574192988E-2</v>
      </c>
      <c r="W5425">
        <f t="shared" si="1358"/>
        <v>0.50722761795950355</v>
      </c>
      <c r="X5425">
        <f t="shared" si="1359"/>
        <v>8.3593183177729867E-4</v>
      </c>
      <c r="Y5425">
        <f t="shared" si="1360"/>
        <v>0</v>
      </c>
      <c r="Z5425" t="s">
        <v>5457</v>
      </c>
    </row>
    <row r="5426" spans="1:26" x14ac:dyDescent="0.25">
      <c r="A5426" t="s">
        <v>26</v>
      </c>
      <c r="B5426" t="s">
        <v>27</v>
      </c>
      <c r="C5426" t="s">
        <v>35</v>
      </c>
      <c r="D5426">
        <v>0</v>
      </c>
      <c r="F5426">
        <v>1</v>
      </c>
      <c r="G5426">
        <v>80.849999999999994</v>
      </c>
      <c r="H5426">
        <f t="shared" si="1345"/>
        <v>1</v>
      </c>
      <c r="I5426">
        <f t="shared" si="1346"/>
        <v>0</v>
      </c>
      <c r="J5426">
        <f t="shared" si="1347"/>
        <v>0</v>
      </c>
      <c r="K5426">
        <f t="shared" si="1348"/>
        <v>1</v>
      </c>
      <c r="L5426">
        <f t="shared" si="1349"/>
        <v>0</v>
      </c>
      <c r="M5426">
        <f t="shared" si="1350"/>
        <v>1</v>
      </c>
      <c r="N5426">
        <f t="shared" si="1351"/>
        <v>0</v>
      </c>
      <c r="O5426">
        <f t="shared" si="1352"/>
        <v>0</v>
      </c>
      <c r="P5426">
        <v>13</v>
      </c>
      <c r="Q5426">
        <f t="shared" si="1353"/>
        <v>1</v>
      </c>
      <c r="R5426">
        <f t="shared" si="1354"/>
        <v>0</v>
      </c>
      <c r="S5426">
        <f t="shared" si="1355"/>
        <v>0</v>
      </c>
      <c r="T5426">
        <f t="shared" si="1356"/>
        <v>0</v>
      </c>
      <c r="U5426">
        <v>1</v>
      </c>
      <c r="V5426">
        <f t="shared" si="1357"/>
        <v>0.53913599168620441</v>
      </c>
      <c r="W5426">
        <f t="shared" si="1358"/>
        <v>0.63161140450144415</v>
      </c>
      <c r="X5426">
        <f t="shared" si="1359"/>
        <v>0.21239563415905827</v>
      </c>
      <c r="Y5426">
        <f t="shared" si="1360"/>
        <v>1</v>
      </c>
      <c r="Z5426" t="s">
        <v>5458</v>
      </c>
    </row>
    <row r="5427" spans="1:26" x14ac:dyDescent="0.25">
      <c r="A5427" t="s">
        <v>45</v>
      </c>
      <c r="B5427" t="s">
        <v>38</v>
      </c>
      <c r="C5427" t="s">
        <v>35</v>
      </c>
      <c r="D5427">
        <v>1</v>
      </c>
      <c r="F5427">
        <v>1</v>
      </c>
      <c r="G5427">
        <v>92.7</v>
      </c>
      <c r="H5427">
        <f t="shared" si="1345"/>
        <v>0</v>
      </c>
      <c r="I5427">
        <f t="shared" si="1346"/>
        <v>1</v>
      </c>
      <c r="J5427">
        <f t="shared" si="1347"/>
        <v>0</v>
      </c>
      <c r="K5427">
        <f t="shared" si="1348"/>
        <v>1</v>
      </c>
      <c r="L5427">
        <f t="shared" si="1349"/>
        <v>0</v>
      </c>
      <c r="M5427">
        <f t="shared" si="1350"/>
        <v>0</v>
      </c>
      <c r="N5427">
        <f t="shared" si="1351"/>
        <v>0</v>
      </c>
      <c r="O5427">
        <f t="shared" si="1352"/>
        <v>1</v>
      </c>
      <c r="P5427">
        <v>65</v>
      </c>
      <c r="Q5427">
        <f t="shared" si="1353"/>
        <v>0</v>
      </c>
      <c r="R5427">
        <f t="shared" si="1354"/>
        <v>0</v>
      </c>
      <c r="S5427">
        <f t="shared" si="1355"/>
        <v>1</v>
      </c>
      <c r="T5427">
        <f t="shared" si="1356"/>
        <v>0</v>
      </c>
      <c r="U5427">
        <v>0</v>
      </c>
      <c r="V5427">
        <f t="shared" si="1357"/>
        <v>7.576210090458621E-2</v>
      </c>
      <c r="W5427">
        <f t="shared" si="1358"/>
        <v>0.51893147070300272</v>
      </c>
      <c r="X5427">
        <f t="shared" si="1359"/>
        <v>5.7398959334767023E-3</v>
      </c>
      <c r="Y5427">
        <f t="shared" si="1360"/>
        <v>0</v>
      </c>
      <c r="Z5427" t="s">
        <v>5459</v>
      </c>
    </row>
    <row r="5428" spans="1:26" x14ac:dyDescent="0.25">
      <c r="A5428" t="s">
        <v>26</v>
      </c>
      <c r="B5428" t="s">
        <v>27</v>
      </c>
      <c r="C5428" t="s">
        <v>35</v>
      </c>
      <c r="D5428">
        <v>0</v>
      </c>
      <c r="F5428">
        <v>1</v>
      </c>
      <c r="G5428">
        <v>100.45</v>
      </c>
      <c r="H5428">
        <f t="shared" si="1345"/>
        <v>1</v>
      </c>
      <c r="I5428">
        <f t="shared" si="1346"/>
        <v>0</v>
      </c>
      <c r="J5428">
        <f t="shared" si="1347"/>
        <v>0</v>
      </c>
      <c r="K5428">
        <f t="shared" si="1348"/>
        <v>1</v>
      </c>
      <c r="L5428">
        <f t="shared" si="1349"/>
        <v>0</v>
      </c>
      <c r="M5428">
        <f t="shared" si="1350"/>
        <v>1</v>
      </c>
      <c r="N5428">
        <f t="shared" si="1351"/>
        <v>0</v>
      </c>
      <c r="O5428">
        <f t="shared" si="1352"/>
        <v>0</v>
      </c>
      <c r="P5428">
        <v>30</v>
      </c>
      <c r="Q5428">
        <f t="shared" si="1353"/>
        <v>1</v>
      </c>
      <c r="R5428">
        <f t="shared" si="1354"/>
        <v>0</v>
      </c>
      <c r="S5428">
        <f t="shared" si="1355"/>
        <v>0</v>
      </c>
      <c r="T5428">
        <f t="shared" si="1356"/>
        <v>0</v>
      </c>
      <c r="U5428">
        <v>0</v>
      </c>
      <c r="V5428">
        <f t="shared" si="1357"/>
        <v>0.55113885941725471</v>
      </c>
      <c r="W5428">
        <f t="shared" si="1358"/>
        <v>0.6343997747144875</v>
      </c>
      <c r="X5428">
        <f t="shared" si="1359"/>
        <v>0.30375404235975245</v>
      </c>
      <c r="Y5428">
        <f t="shared" si="1360"/>
        <v>1</v>
      </c>
      <c r="Z5428" t="s">
        <v>5460</v>
      </c>
    </row>
    <row r="5429" spans="1:26" x14ac:dyDescent="0.25">
      <c r="A5429" t="s">
        <v>45</v>
      </c>
      <c r="B5429" t="s">
        <v>33</v>
      </c>
      <c r="C5429" t="s">
        <v>25</v>
      </c>
      <c r="D5429">
        <v>0</v>
      </c>
      <c r="F5429">
        <v>1</v>
      </c>
      <c r="G5429">
        <v>75.2</v>
      </c>
      <c r="H5429">
        <f t="shared" si="1345"/>
        <v>1</v>
      </c>
      <c r="I5429">
        <f t="shared" si="1346"/>
        <v>0</v>
      </c>
      <c r="J5429">
        <f t="shared" si="1347"/>
        <v>1</v>
      </c>
      <c r="K5429">
        <f t="shared" si="1348"/>
        <v>0</v>
      </c>
      <c r="L5429">
        <f t="shared" si="1349"/>
        <v>0</v>
      </c>
      <c r="M5429">
        <f t="shared" si="1350"/>
        <v>0</v>
      </c>
      <c r="N5429">
        <f t="shared" si="1351"/>
        <v>0</v>
      </c>
      <c r="O5429">
        <f t="shared" si="1352"/>
        <v>1</v>
      </c>
      <c r="P5429">
        <v>51</v>
      </c>
      <c r="Q5429">
        <f t="shared" si="1353"/>
        <v>0</v>
      </c>
      <c r="R5429">
        <f t="shared" si="1354"/>
        <v>0</v>
      </c>
      <c r="S5429">
        <f t="shared" si="1355"/>
        <v>0</v>
      </c>
      <c r="T5429">
        <f t="shared" si="1356"/>
        <v>1</v>
      </c>
      <c r="U5429">
        <v>0</v>
      </c>
      <c r="V5429">
        <f t="shared" si="1357"/>
        <v>4.8478631175917816E-2</v>
      </c>
      <c r="W5429">
        <f t="shared" si="1358"/>
        <v>0.51211728473925078</v>
      </c>
      <c r="X5429">
        <f t="shared" si="1359"/>
        <v>2.3501776806906707E-3</v>
      </c>
      <c r="Y5429">
        <f t="shared" si="1360"/>
        <v>0</v>
      </c>
      <c r="Z5429" t="s">
        <v>5461</v>
      </c>
    </row>
    <row r="5430" spans="1:26" x14ac:dyDescent="0.25">
      <c r="A5430" t="s">
        <v>26</v>
      </c>
      <c r="B5430" t="s">
        <v>38</v>
      </c>
      <c r="C5430" t="s">
        <v>35</v>
      </c>
      <c r="D5430">
        <v>0</v>
      </c>
      <c r="F5430">
        <v>1</v>
      </c>
      <c r="G5430">
        <v>84.75</v>
      </c>
      <c r="H5430">
        <f t="shared" si="1345"/>
        <v>1</v>
      </c>
      <c r="I5430">
        <f t="shared" si="1346"/>
        <v>0</v>
      </c>
      <c r="J5430">
        <f t="shared" si="1347"/>
        <v>0</v>
      </c>
      <c r="K5430">
        <f t="shared" si="1348"/>
        <v>1</v>
      </c>
      <c r="L5430">
        <f t="shared" si="1349"/>
        <v>0</v>
      </c>
      <c r="M5430">
        <f t="shared" si="1350"/>
        <v>1</v>
      </c>
      <c r="N5430">
        <f t="shared" si="1351"/>
        <v>0</v>
      </c>
      <c r="O5430">
        <f t="shared" si="1352"/>
        <v>0</v>
      </c>
      <c r="P5430">
        <v>31</v>
      </c>
      <c r="Q5430">
        <f t="shared" si="1353"/>
        <v>0</v>
      </c>
      <c r="R5430">
        <f t="shared" si="1354"/>
        <v>0</v>
      </c>
      <c r="S5430">
        <f t="shared" si="1355"/>
        <v>1</v>
      </c>
      <c r="T5430">
        <f t="shared" si="1356"/>
        <v>0</v>
      </c>
      <c r="U5430">
        <v>0</v>
      </c>
      <c r="V5430">
        <f t="shared" si="1357"/>
        <v>0.39475651495531094</v>
      </c>
      <c r="W5430">
        <f t="shared" si="1358"/>
        <v>0.59742720713008757</v>
      </c>
      <c r="X5430">
        <f t="shared" si="1359"/>
        <v>0.15583270609966263</v>
      </c>
      <c r="Y5430">
        <f t="shared" si="1360"/>
        <v>1</v>
      </c>
      <c r="Z5430" t="s">
        <v>5462</v>
      </c>
    </row>
    <row r="5431" spans="1:26" x14ac:dyDescent="0.25">
      <c r="A5431" t="s">
        <v>26</v>
      </c>
      <c r="B5431" t="s">
        <v>27</v>
      </c>
      <c r="C5431" t="s">
        <v>35</v>
      </c>
      <c r="D5431">
        <v>0</v>
      </c>
      <c r="F5431">
        <v>1</v>
      </c>
      <c r="G5431">
        <v>89.45</v>
      </c>
      <c r="H5431">
        <f t="shared" si="1345"/>
        <v>1</v>
      </c>
      <c r="I5431">
        <f t="shared" si="1346"/>
        <v>0</v>
      </c>
      <c r="J5431">
        <f t="shared" si="1347"/>
        <v>0</v>
      </c>
      <c r="K5431">
        <f t="shared" si="1348"/>
        <v>1</v>
      </c>
      <c r="L5431">
        <f t="shared" si="1349"/>
        <v>0</v>
      </c>
      <c r="M5431">
        <f t="shared" si="1350"/>
        <v>1</v>
      </c>
      <c r="N5431">
        <f t="shared" si="1351"/>
        <v>0</v>
      </c>
      <c r="O5431">
        <f t="shared" si="1352"/>
        <v>0</v>
      </c>
      <c r="P5431">
        <v>9</v>
      </c>
      <c r="Q5431">
        <f t="shared" si="1353"/>
        <v>1</v>
      </c>
      <c r="R5431">
        <f t="shared" si="1354"/>
        <v>0</v>
      </c>
      <c r="S5431">
        <f t="shared" si="1355"/>
        <v>0</v>
      </c>
      <c r="T5431">
        <f t="shared" si="1356"/>
        <v>0</v>
      </c>
      <c r="U5431">
        <v>1</v>
      </c>
      <c r="V5431">
        <f t="shared" si="1357"/>
        <v>0.53398924987352037</v>
      </c>
      <c r="W5431">
        <f t="shared" si="1358"/>
        <v>0.63041305957706029</v>
      </c>
      <c r="X5431">
        <f t="shared" si="1359"/>
        <v>0.21716601923344422</v>
      </c>
      <c r="Y5431">
        <f t="shared" si="1360"/>
        <v>1</v>
      </c>
      <c r="Z5431" t="s">
        <v>5463</v>
      </c>
    </row>
    <row r="5432" spans="1:26" x14ac:dyDescent="0.25">
      <c r="A5432" t="s">
        <v>45</v>
      </c>
      <c r="B5432" t="s">
        <v>33</v>
      </c>
      <c r="C5432" t="s">
        <v>25</v>
      </c>
      <c r="D5432">
        <v>0</v>
      </c>
      <c r="F5432">
        <v>1</v>
      </c>
      <c r="G5432">
        <v>79.5</v>
      </c>
      <c r="H5432">
        <f t="shared" si="1345"/>
        <v>1</v>
      </c>
      <c r="I5432">
        <f t="shared" si="1346"/>
        <v>0</v>
      </c>
      <c r="J5432">
        <f t="shared" si="1347"/>
        <v>1</v>
      </c>
      <c r="K5432">
        <f t="shared" si="1348"/>
        <v>0</v>
      </c>
      <c r="L5432">
        <f t="shared" si="1349"/>
        <v>0</v>
      </c>
      <c r="M5432">
        <f t="shared" si="1350"/>
        <v>0</v>
      </c>
      <c r="N5432">
        <f t="shared" si="1351"/>
        <v>0</v>
      </c>
      <c r="O5432">
        <f t="shared" si="1352"/>
        <v>1</v>
      </c>
      <c r="P5432">
        <v>72</v>
      </c>
      <c r="Q5432">
        <f t="shared" si="1353"/>
        <v>0</v>
      </c>
      <c r="R5432">
        <f t="shared" si="1354"/>
        <v>0</v>
      </c>
      <c r="S5432">
        <f t="shared" si="1355"/>
        <v>0</v>
      </c>
      <c r="T5432">
        <f t="shared" si="1356"/>
        <v>1</v>
      </c>
      <c r="U5432">
        <v>0</v>
      </c>
      <c r="V5432">
        <f t="shared" si="1357"/>
        <v>5.0319400191349201E-2</v>
      </c>
      <c r="W5432">
        <f t="shared" si="1358"/>
        <v>0.51257719632734156</v>
      </c>
      <c r="X5432">
        <f t="shared" si="1359"/>
        <v>2.5320420356171542E-3</v>
      </c>
      <c r="Y5432">
        <f t="shared" si="1360"/>
        <v>0</v>
      </c>
      <c r="Z5432" t="s">
        <v>5464</v>
      </c>
    </row>
    <row r="5433" spans="1:26" x14ac:dyDescent="0.25">
      <c r="A5433" t="s">
        <v>26</v>
      </c>
      <c r="B5433" t="s">
        <v>38</v>
      </c>
      <c r="C5433" t="s">
        <v>25</v>
      </c>
      <c r="D5433">
        <v>0</v>
      </c>
      <c r="F5433">
        <v>1</v>
      </c>
      <c r="G5433">
        <v>72.150000000000006</v>
      </c>
      <c r="H5433">
        <f t="shared" si="1345"/>
        <v>1</v>
      </c>
      <c r="I5433">
        <f t="shared" si="1346"/>
        <v>0</v>
      </c>
      <c r="J5433">
        <f t="shared" si="1347"/>
        <v>1</v>
      </c>
      <c r="K5433">
        <f t="shared" si="1348"/>
        <v>0</v>
      </c>
      <c r="L5433">
        <f t="shared" si="1349"/>
        <v>0</v>
      </c>
      <c r="M5433">
        <f t="shared" si="1350"/>
        <v>1</v>
      </c>
      <c r="N5433">
        <f t="shared" si="1351"/>
        <v>0</v>
      </c>
      <c r="O5433">
        <f t="shared" si="1352"/>
        <v>0</v>
      </c>
      <c r="P5433">
        <v>10</v>
      </c>
      <c r="Q5433">
        <f t="shared" si="1353"/>
        <v>0</v>
      </c>
      <c r="R5433">
        <f t="shared" si="1354"/>
        <v>0</v>
      </c>
      <c r="S5433">
        <f t="shared" si="1355"/>
        <v>1</v>
      </c>
      <c r="T5433">
        <f t="shared" si="1356"/>
        <v>0</v>
      </c>
      <c r="U5433">
        <v>1</v>
      </c>
      <c r="V5433">
        <f t="shared" si="1357"/>
        <v>0.37024924748991395</v>
      </c>
      <c r="W5433">
        <f t="shared" si="1358"/>
        <v>0.59151920404041936</v>
      </c>
      <c r="X5433">
        <f t="shared" si="1359"/>
        <v>0.39658601028701967</v>
      </c>
      <c r="Y5433">
        <f t="shared" si="1360"/>
        <v>1</v>
      </c>
      <c r="Z5433" t="s">
        <v>5465</v>
      </c>
    </row>
    <row r="5434" spans="1:26" x14ac:dyDescent="0.25">
      <c r="A5434" t="s">
        <v>29</v>
      </c>
      <c r="B5434" t="s">
        <v>27</v>
      </c>
      <c r="C5434" t="s">
        <v>23</v>
      </c>
      <c r="D5434">
        <v>0</v>
      </c>
      <c r="F5434">
        <v>1</v>
      </c>
      <c r="G5434">
        <v>19.8</v>
      </c>
      <c r="H5434">
        <f t="shared" si="1345"/>
        <v>1</v>
      </c>
      <c r="I5434">
        <f t="shared" si="1346"/>
        <v>0</v>
      </c>
      <c r="J5434">
        <f t="shared" si="1347"/>
        <v>0</v>
      </c>
      <c r="K5434">
        <f t="shared" si="1348"/>
        <v>0</v>
      </c>
      <c r="L5434">
        <f t="shared" si="1349"/>
        <v>1</v>
      </c>
      <c r="M5434">
        <f t="shared" si="1350"/>
        <v>0</v>
      </c>
      <c r="N5434">
        <f t="shared" si="1351"/>
        <v>1</v>
      </c>
      <c r="O5434">
        <f t="shared" si="1352"/>
        <v>0</v>
      </c>
      <c r="P5434">
        <v>37</v>
      </c>
      <c r="Q5434">
        <f t="shared" si="1353"/>
        <v>1</v>
      </c>
      <c r="R5434">
        <f t="shared" si="1354"/>
        <v>0</v>
      </c>
      <c r="S5434">
        <f t="shared" si="1355"/>
        <v>0</v>
      </c>
      <c r="T5434">
        <f t="shared" si="1356"/>
        <v>0</v>
      </c>
      <c r="U5434">
        <v>0</v>
      </c>
      <c r="V5434">
        <f t="shared" si="1357"/>
        <v>0.12521798262512193</v>
      </c>
      <c r="W5434">
        <f t="shared" si="1358"/>
        <v>0.53126365634000583</v>
      </c>
      <c r="X5434">
        <f t="shared" si="1359"/>
        <v>1.5679543172705337E-2</v>
      </c>
      <c r="Y5434">
        <f t="shared" si="1360"/>
        <v>0</v>
      </c>
      <c r="Z5434" t="s">
        <v>5466</v>
      </c>
    </row>
    <row r="5435" spans="1:26" x14ac:dyDescent="0.25">
      <c r="A5435" t="s">
        <v>26</v>
      </c>
      <c r="B5435" t="s">
        <v>27</v>
      </c>
      <c r="C5435" t="s">
        <v>25</v>
      </c>
      <c r="D5435">
        <v>0</v>
      </c>
      <c r="F5435">
        <v>1</v>
      </c>
      <c r="G5435">
        <v>76.400000000000006</v>
      </c>
      <c r="H5435">
        <f t="shared" si="1345"/>
        <v>1</v>
      </c>
      <c r="I5435">
        <f t="shared" si="1346"/>
        <v>0</v>
      </c>
      <c r="J5435">
        <f t="shared" si="1347"/>
        <v>1</v>
      </c>
      <c r="K5435">
        <f t="shared" si="1348"/>
        <v>0</v>
      </c>
      <c r="L5435">
        <f t="shared" si="1349"/>
        <v>0</v>
      </c>
      <c r="M5435">
        <f t="shared" si="1350"/>
        <v>1</v>
      </c>
      <c r="N5435">
        <f t="shared" si="1351"/>
        <v>0</v>
      </c>
      <c r="O5435">
        <f t="shared" si="1352"/>
        <v>0</v>
      </c>
      <c r="P5435">
        <v>2</v>
      </c>
      <c r="Q5435">
        <f t="shared" si="1353"/>
        <v>1</v>
      </c>
      <c r="R5435">
        <f t="shared" si="1354"/>
        <v>0</v>
      </c>
      <c r="S5435">
        <f t="shared" si="1355"/>
        <v>0</v>
      </c>
      <c r="T5435">
        <f t="shared" si="1356"/>
        <v>0</v>
      </c>
      <c r="U5435">
        <v>1</v>
      </c>
      <c r="V5435">
        <f t="shared" si="1357"/>
        <v>0.51850674599375479</v>
      </c>
      <c r="W5435">
        <f t="shared" si="1358"/>
        <v>0.6267985273408937</v>
      </c>
      <c r="X5435">
        <f t="shared" si="1359"/>
        <v>0.23183575365352257</v>
      </c>
      <c r="Y5435">
        <f t="shared" si="1360"/>
        <v>1</v>
      </c>
      <c r="Z5435" t="s">
        <v>5467</v>
      </c>
    </row>
    <row r="5436" spans="1:26" x14ac:dyDescent="0.25">
      <c r="A5436" t="s">
        <v>29</v>
      </c>
      <c r="B5436" t="s">
        <v>30</v>
      </c>
      <c r="C5436" t="s">
        <v>35</v>
      </c>
      <c r="D5436">
        <v>0</v>
      </c>
      <c r="F5436">
        <v>1</v>
      </c>
      <c r="G5436">
        <v>100.9</v>
      </c>
      <c r="H5436">
        <f t="shared" si="1345"/>
        <v>1</v>
      </c>
      <c r="I5436">
        <f t="shared" si="1346"/>
        <v>0</v>
      </c>
      <c r="J5436">
        <f t="shared" si="1347"/>
        <v>0</v>
      </c>
      <c r="K5436">
        <f t="shared" si="1348"/>
        <v>1</v>
      </c>
      <c r="L5436">
        <f t="shared" si="1349"/>
        <v>0</v>
      </c>
      <c r="M5436">
        <f t="shared" si="1350"/>
        <v>0</v>
      </c>
      <c r="N5436">
        <f t="shared" si="1351"/>
        <v>1</v>
      </c>
      <c r="O5436">
        <f t="shared" si="1352"/>
        <v>0</v>
      </c>
      <c r="P5436">
        <v>55</v>
      </c>
      <c r="Q5436">
        <f t="shared" si="1353"/>
        <v>0</v>
      </c>
      <c r="R5436">
        <f t="shared" si="1354"/>
        <v>1</v>
      </c>
      <c r="S5436">
        <f t="shared" si="1355"/>
        <v>0</v>
      </c>
      <c r="T5436">
        <f t="shared" si="1356"/>
        <v>0</v>
      </c>
      <c r="U5436">
        <v>0</v>
      </c>
      <c r="V5436">
        <f t="shared" si="1357"/>
        <v>0.14848041133488984</v>
      </c>
      <c r="W5436">
        <f t="shared" si="1358"/>
        <v>0.5370520556958347</v>
      </c>
      <c r="X5436">
        <f t="shared" si="1359"/>
        <v>2.2046432550178085E-2</v>
      </c>
      <c r="Y5436">
        <f t="shared" si="1360"/>
        <v>0</v>
      </c>
      <c r="Z5436" t="s">
        <v>5468</v>
      </c>
    </row>
    <row r="5437" spans="1:26" x14ac:dyDescent="0.25">
      <c r="A5437" t="s">
        <v>26</v>
      </c>
      <c r="B5437" t="s">
        <v>33</v>
      </c>
      <c r="C5437" t="s">
        <v>35</v>
      </c>
      <c r="D5437">
        <v>0</v>
      </c>
      <c r="F5437">
        <v>1</v>
      </c>
      <c r="G5437">
        <v>95.3</v>
      </c>
      <c r="H5437">
        <f t="shared" si="1345"/>
        <v>1</v>
      </c>
      <c r="I5437">
        <f t="shared" si="1346"/>
        <v>0</v>
      </c>
      <c r="J5437">
        <f t="shared" si="1347"/>
        <v>0</v>
      </c>
      <c r="K5437">
        <f t="shared" si="1348"/>
        <v>1</v>
      </c>
      <c r="L5437">
        <f t="shared" si="1349"/>
        <v>0</v>
      </c>
      <c r="M5437">
        <f t="shared" si="1350"/>
        <v>1</v>
      </c>
      <c r="N5437">
        <f t="shared" si="1351"/>
        <v>0</v>
      </c>
      <c r="O5437">
        <f t="shared" si="1352"/>
        <v>0</v>
      </c>
      <c r="P5437">
        <v>33</v>
      </c>
      <c r="Q5437">
        <f t="shared" si="1353"/>
        <v>0</v>
      </c>
      <c r="R5437">
        <f t="shared" si="1354"/>
        <v>0</v>
      </c>
      <c r="S5437">
        <f t="shared" si="1355"/>
        <v>0</v>
      </c>
      <c r="T5437">
        <f t="shared" si="1356"/>
        <v>1</v>
      </c>
      <c r="U5437">
        <v>0</v>
      </c>
      <c r="V5437">
        <f t="shared" si="1357"/>
        <v>0.41120454956316532</v>
      </c>
      <c r="W5437">
        <f t="shared" si="1358"/>
        <v>0.60137667203724521</v>
      </c>
      <c r="X5437">
        <f t="shared" si="1359"/>
        <v>0.16908918158144567</v>
      </c>
      <c r="Y5437">
        <f t="shared" si="1360"/>
        <v>1</v>
      </c>
      <c r="Z5437" t="s">
        <v>5469</v>
      </c>
    </row>
    <row r="5438" spans="1:26" x14ac:dyDescent="0.25">
      <c r="A5438" t="s">
        <v>29</v>
      </c>
      <c r="B5438" t="s">
        <v>33</v>
      </c>
      <c r="C5438" t="s">
        <v>35</v>
      </c>
      <c r="D5438">
        <v>0</v>
      </c>
      <c r="F5438">
        <v>1</v>
      </c>
      <c r="G5438">
        <v>90.95</v>
      </c>
      <c r="H5438">
        <f t="shared" si="1345"/>
        <v>1</v>
      </c>
      <c r="I5438">
        <f t="shared" si="1346"/>
        <v>0</v>
      </c>
      <c r="J5438">
        <f t="shared" si="1347"/>
        <v>0</v>
      </c>
      <c r="K5438">
        <f t="shared" si="1348"/>
        <v>1</v>
      </c>
      <c r="L5438">
        <f t="shared" si="1349"/>
        <v>0</v>
      </c>
      <c r="M5438">
        <f t="shared" si="1350"/>
        <v>0</v>
      </c>
      <c r="N5438">
        <f t="shared" si="1351"/>
        <v>1</v>
      </c>
      <c r="O5438">
        <f t="shared" si="1352"/>
        <v>0</v>
      </c>
      <c r="P5438">
        <v>46</v>
      </c>
      <c r="Q5438">
        <f t="shared" si="1353"/>
        <v>0</v>
      </c>
      <c r="R5438">
        <f t="shared" si="1354"/>
        <v>0</v>
      </c>
      <c r="S5438">
        <f t="shared" si="1355"/>
        <v>0</v>
      </c>
      <c r="T5438">
        <f t="shared" si="1356"/>
        <v>1</v>
      </c>
      <c r="U5438">
        <v>0</v>
      </c>
      <c r="V5438">
        <f t="shared" si="1357"/>
        <v>0.12810464071411984</v>
      </c>
      <c r="W5438">
        <f t="shared" si="1358"/>
        <v>0.53198243402885426</v>
      </c>
      <c r="X5438">
        <f t="shared" si="1359"/>
        <v>1.6410798972493729E-2</v>
      </c>
      <c r="Y5438">
        <f t="shared" si="1360"/>
        <v>0</v>
      </c>
      <c r="Z5438" t="s">
        <v>5470</v>
      </c>
    </row>
    <row r="5439" spans="1:26" x14ac:dyDescent="0.25">
      <c r="A5439" t="s">
        <v>26</v>
      </c>
      <c r="B5439" t="s">
        <v>27</v>
      </c>
      <c r="C5439" t="s">
        <v>25</v>
      </c>
      <c r="D5439">
        <v>0</v>
      </c>
      <c r="F5439">
        <v>1</v>
      </c>
      <c r="G5439">
        <v>54.5</v>
      </c>
      <c r="H5439">
        <f t="shared" si="1345"/>
        <v>1</v>
      </c>
      <c r="I5439">
        <f t="shared" si="1346"/>
        <v>0</v>
      </c>
      <c r="J5439">
        <f t="shared" si="1347"/>
        <v>1</v>
      </c>
      <c r="K5439">
        <f t="shared" si="1348"/>
        <v>0</v>
      </c>
      <c r="L5439">
        <f t="shared" si="1349"/>
        <v>0</v>
      </c>
      <c r="M5439">
        <f t="shared" si="1350"/>
        <v>1</v>
      </c>
      <c r="N5439">
        <f t="shared" si="1351"/>
        <v>0</v>
      </c>
      <c r="O5439">
        <f t="shared" si="1352"/>
        <v>0</v>
      </c>
      <c r="P5439">
        <v>1</v>
      </c>
      <c r="Q5439">
        <f t="shared" si="1353"/>
        <v>1</v>
      </c>
      <c r="R5439">
        <f t="shared" si="1354"/>
        <v>0</v>
      </c>
      <c r="S5439">
        <f t="shared" si="1355"/>
        <v>0</v>
      </c>
      <c r="T5439">
        <f t="shared" si="1356"/>
        <v>0</v>
      </c>
      <c r="U5439">
        <v>0</v>
      </c>
      <c r="V5439">
        <f t="shared" si="1357"/>
        <v>0.49319171229113945</v>
      </c>
      <c r="W5439">
        <f t="shared" si="1358"/>
        <v>0.62085802943522239</v>
      </c>
      <c r="X5439">
        <f t="shared" si="1359"/>
        <v>0.24323806507266607</v>
      </c>
      <c r="Y5439">
        <f t="shared" si="1360"/>
        <v>1</v>
      </c>
      <c r="Z5439" t="s">
        <v>5471</v>
      </c>
    </row>
    <row r="5440" spans="1:26" x14ac:dyDescent="0.25">
      <c r="A5440" t="s">
        <v>26</v>
      </c>
      <c r="B5440" t="s">
        <v>30</v>
      </c>
      <c r="C5440" t="s">
        <v>25</v>
      </c>
      <c r="D5440">
        <v>1</v>
      </c>
      <c r="F5440">
        <v>1</v>
      </c>
      <c r="G5440">
        <v>61.6</v>
      </c>
      <c r="H5440">
        <f t="shared" si="1345"/>
        <v>0</v>
      </c>
      <c r="I5440">
        <f t="shared" si="1346"/>
        <v>1</v>
      </c>
      <c r="J5440">
        <f t="shared" si="1347"/>
        <v>1</v>
      </c>
      <c r="K5440">
        <f t="shared" si="1348"/>
        <v>0</v>
      </c>
      <c r="L5440">
        <f t="shared" si="1349"/>
        <v>0</v>
      </c>
      <c r="M5440">
        <f t="shared" si="1350"/>
        <v>1</v>
      </c>
      <c r="N5440">
        <f t="shared" si="1351"/>
        <v>0</v>
      </c>
      <c r="O5440">
        <f t="shared" si="1352"/>
        <v>0</v>
      </c>
      <c r="P5440">
        <v>20</v>
      </c>
      <c r="Q5440">
        <f t="shared" si="1353"/>
        <v>0</v>
      </c>
      <c r="R5440">
        <f t="shared" si="1354"/>
        <v>1</v>
      </c>
      <c r="S5440">
        <f t="shared" si="1355"/>
        <v>0</v>
      </c>
      <c r="T5440">
        <f t="shared" si="1356"/>
        <v>0</v>
      </c>
      <c r="U5440">
        <v>1</v>
      </c>
      <c r="V5440">
        <f t="shared" si="1357"/>
        <v>0.35866438214281532</v>
      </c>
      <c r="W5440">
        <f t="shared" si="1358"/>
        <v>0.5887170802319317</v>
      </c>
      <c r="X5440">
        <f t="shared" si="1359"/>
        <v>0.41131137473225687</v>
      </c>
      <c r="Y5440">
        <f t="shared" si="1360"/>
        <v>1</v>
      </c>
      <c r="Z5440" t="s">
        <v>5472</v>
      </c>
    </row>
    <row r="5441" spans="1:26" x14ac:dyDescent="0.25">
      <c r="A5441" t="s">
        <v>26</v>
      </c>
      <c r="B5441" t="s">
        <v>27</v>
      </c>
      <c r="C5441" t="s">
        <v>35</v>
      </c>
      <c r="D5441">
        <v>0</v>
      </c>
      <c r="F5441">
        <v>1</v>
      </c>
      <c r="G5441">
        <v>79.900000000000006</v>
      </c>
      <c r="H5441">
        <f t="shared" si="1345"/>
        <v>1</v>
      </c>
      <c r="I5441">
        <f t="shared" si="1346"/>
        <v>0</v>
      </c>
      <c r="J5441">
        <f t="shared" si="1347"/>
        <v>0</v>
      </c>
      <c r="K5441">
        <f t="shared" si="1348"/>
        <v>1</v>
      </c>
      <c r="L5441">
        <f t="shared" si="1349"/>
        <v>0</v>
      </c>
      <c r="M5441">
        <f t="shared" si="1350"/>
        <v>1</v>
      </c>
      <c r="N5441">
        <f t="shared" si="1351"/>
        <v>0</v>
      </c>
      <c r="O5441">
        <f t="shared" si="1352"/>
        <v>0</v>
      </c>
      <c r="P5441">
        <v>9</v>
      </c>
      <c r="Q5441">
        <f t="shared" si="1353"/>
        <v>1</v>
      </c>
      <c r="R5441">
        <f t="shared" si="1354"/>
        <v>0</v>
      </c>
      <c r="S5441">
        <f t="shared" si="1355"/>
        <v>0</v>
      </c>
      <c r="T5441">
        <f t="shared" si="1356"/>
        <v>0</v>
      </c>
      <c r="U5441">
        <v>1</v>
      </c>
      <c r="V5441">
        <f t="shared" si="1357"/>
        <v>0.537654889043791</v>
      </c>
      <c r="W5441">
        <f t="shared" si="1358"/>
        <v>0.63126671672480872</v>
      </c>
      <c r="X5441">
        <f t="shared" si="1359"/>
        <v>0.21376300162510922</v>
      </c>
      <c r="Y5441">
        <f t="shared" si="1360"/>
        <v>1</v>
      </c>
      <c r="Z5441" t="s">
        <v>5473</v>
      </c>
    </row>
    <row r="5442" spans="1:26" x14ac:dyDescent="0.25">
      <c r="A5442" t="s">
        <v>26</v>
      </c>
      <c r="B5442" t="s">
        <v>38</v>
      </c>
      <c r="C5442" t="s">
        <v>35</v>
      </c>
      <c r="D5442">
        <v>1</v>
      </c>
      <c r="F5442">
        <v>1</v>
      </c>
      <c r="G5442">
        <v>96.15</v>
      </c>
      <c r="H5442">
        <f t="shared" si="1345"/>
        <v>0</v>
      </c>
      <c r="I5442">
        <f t="shared" si="1346"/>
        <v>1</v>
      </c>
      <c r="J5442">
        <f t="shared" si="1347"/>
        <v>0</v>
      </c>
      <c r="K5442">
        <f t="shared" si="1348"/>
        <v>1</v>
      </c>
      <c r="L5442">
        <f t="shared" si="1349"/>
        <v>0</v>
      </c>
      <c r="M5442">
        <f t="shared" si="1350"/>
        <v>1</v>
      </c>
      <c r="N5442">
        <f t="shared" si="1351"/>
        <v>0</v>
      </c>
      <c r="O5442">
        <f t="shared" si="1352"/>
        <v>0</v>
      </c>
      <c r="P5442">
        <v>32</v>
      </c>
      <c r="Q5442">
        <f t="shared" si="1353"/>
        <v>0</v>
      </c>
      <c r="R5442">
        <f t="shared" si="1354"/>
        <v>0</v>
      </c>
      <c r="S5442">
        <f t="shared" si="1355"/>
        <v>1</v>
      </c>
      <c r="T5442">
        <f t="shared" si="1356"/>
        <v>0</v>
      </c>
      <c r="U5442">
        <v>1</v>
      </c>
      <c r="V5442">
        <f t="shared" si="1357"/>
        <v>0.40766657740351642</v>
      </c>
      <c r="W5442">
        <f t="shared" si="1358"/>
        <v>0.6005282361279829</v>
      </c>
      <c r="X5442">
        <f t="shared" si="1359"/>
        <v>0.35085888352486438</v>
      </c>
      <c r="Y5442">
        <f t="shared" si="1360"/>
        <v>1</v>
      </c>
      <c r="Z5442" t="s">
        <v>5474</v>
      </c>
    </row>
    <row r="5443" spans="1:26" x14ac:dyDescent="0.25">
      <c r="A5443" t="s">
        <v>26</v>
      </c>
      <c r="B5443" t="s">
        <v>33</v>
      </c>
      <c r="C5443" t="s">
        <v>25</v>
      </c>
      <c r="D5443">
        <v>0</v>
      </c>
      <c r="F5443">
        <v>1</v>
      </c>
      <c r="G5443">
        <v>49.6</v>
      </c>
      <c r="H5443">
        <f t="shared" ref="H5443:H5506" si="1361">IF(D5443:D12485=0,1,0)</f>
        <v>1</v>
      </c>
      <c r="I5443">
        <f t="shared" ref="I5443:I5506" si="1362">IF(D5443:D12485=1,1,0)</f>
        <v>0</v>
      </c>
      <c r="J5443">
        <f t="shared" ref="J5443:J5506" si="1363">IF(C5443:C12485="DSL",1,0)</f>
        <v>1</v>
      </c>
      <c r="K5443">
        <f t="shared" ref="K5443:K5506" si="1364">IF(C5443:C12485="Fiber optic",1,0)</f>
        <v>0</v>
      </c>
      <c r="L5443">
        <f t="shared" ref="L5443:L5506" si="1365">IF(C5443:C12485="No",1,0)</f>
        <v>0</v>
      </c>
      <c r="M5443">
        <f t="shared" ref="M5443:M5506" si="1366">IF(A5443:A12485="Month-to-month",1,0)</f>
        <v>1</v>
      </c>
      <c r="N5443">
        <f t="shared" ref="N5443:N5506" si="1367">IF(A5443:A12485="ONE YEAR",1,0)</f>
        <v>0</v>
      </c>
      <c r="O5443">
        <f t="shared" ref="O5443:O5506" si="1368">IF(A5443:A12485="two year",1,0)</f>
        <v>0</v>
      </c>
      <c r="P5443">
        <v>19</v>
      </c>
      <c r="Q5443">
        <f t="shared" ref="Q5443:Q5506" si="1369">IF(B5443:B12485="Electronic check",1,0)</f>
        <v>0</v>
      </c>
      <c r="R5443">
        <f t="shared" ref="R5443:R5506" si="1370">IF(B5443:B12485="Mailed check",1,0)</f>
        <v>0</v>
      </c>
      <c r="S5443">
        <f t="shared" ref="S5443:S5506" si="1371">IF(B5443:B12485="Credit card (automatic)",1,0)</f>
        <v>0</v>
      </c>
      <c r="T5443">
        <f t="shared" ref="T5443:T5506" si="1372">IF(B5443:B12485="Bank transfer (automatic)",1,0)</f>
        <v>1</v>
      </c>
      <c r="U5443">
        <v>0</v>
      </c>
      <c r="V5443">
        <f t="shared" si="1357"/>
        <v>0.33509254792525839</v>
      </c>
      <c r="W5443">
        <f t="shared" si="1358"/>
        <v>0.58299795382410202</v>
      </c>
      <c r="X5443">
        <f t="shared" si="1359"/>
        <v>0.1122870156750416</v>
      </c>
      <c r="Y5443">
        <f t="shared" si="1360"/>
        <v>1</v>
      </c>
      <c r="Z5443" t="s">
        <v>5475</v>
      </c>
    </row>
    <row r="5444" spans="1:26" x14ac:dyDescent="0.25">
      <c r="A5444" t="s">
        <v>45</v>
      </c>
      <c r="B5444" t="s">
        <v>38</v>
      </c>
      <c r="C5444" t="s">
        <v>25</v>
      </c>
      <c r="D5444">
        <v>0</v>
      </c>
      <c r="F5444">
        <v>1</v>
      </c>
      <c r="G5444">
        <v>65.3</v>
      </c>
      <c r="H5444">
        <f t="shared" si="1361"/>
        <v>1</v>
      </c>
      <c r="I5444">
        <f t="shared" si="1362"/>
        <v>0</v>
      </c>
      <c r="J5444">
        <f t="shared" si="1363"/>
        <v>1</v>
      </c>
      <c r="K5444">
        <f t="shared" si="1364"/>
        <v>0</v>
      </c>
      <c r="L5444">
        <f t="shared" si="1365"/>
        <v>0</v>
      </c>
      <c r="M5444">
        <f t="shared" si="1366"/>
        <v>0</v>
      </c>
      <c r="N5444">
        <f t="shared" si="1367"/>
        <v>0</v>
      </c>
      <c r="O5444">
        <f t="shared" si="1368"/>
        <v>1</v>
      </c>
      <c r="P5444">
        <v>70</v>
      </c>
      <c r="Q5444">
        <f t="shared" si="1369"/>
        <v>0</v>
      </c>
      <c r="R5444">
        <f t="shared" si="1370"/>
        <v>0</v>
      </c>
      <c r="S5444">
        <f t="shared" si="1371"/>
        <v>1</v>
      </c>
      <c r="T5444">
        <f t="shared" si="1372"/>
        <v>0</v>
      </c>
      <c r="U5444">
        <v>1</v>
      </c>
      <c r="V5444">
        <f t="shared" ref="V5444:V5507" si="1373">G5444*$G$2+H5445*$H$2+K5445*$K$2+M5444*$M$2+O5444*$O$2+Q5444*$Q$2+L5444*$L$2</f>
        <v>2.8180813325801107E-2</v>
      </c>
      <c r="W5444">
        <f t="shared" ref="W5444:W5507" si="1374">1/ (1+EXP(-V5444))</f>
        <v>0.50704473711795195</v>
      </c>
      <c r="X5444">
        <f t="shared" ref="X5444:X5507" si="1375">(U5444-V5444)^2</f>
        <v>0.94443253158810136</v>
      </c>
      <c r="Y5444">
        <f t="shared" ref="Y5444:Y5507" si="1376">IF(W5444&gt;=0.58,1,0)</f>
        <v>0</v>
      </c>
      <c r="Z5444" t="s">
        <v>5476</v>
      </c>
    </row>
    <row r="5445" spans="1:26" x14ac:dyDescent="0.25">
      <c r="A5445" t="s">
        <v>45</v>
      </c>
      <c r="B5445" t="s">
        <v>38</v>
      </c>
      <c r="C5445" t="s">
        <v>23</v>
      </c>
      <c r="D5445">
        <v>0</v>
      </c>
      <c r="F5445">
        <v>1</v>
      </c>
      <c r="G5445">
        <v>25</v>
      </c>
      <c r="H5445">
        <f t="shared" si="1361"/>
        <v>1</v>
      </c>
      <c r="I5445">
        <f t="shared" si="1362"/>
        <v>0</v>
      </c>
      <c r="J5445">
        <f t="shared" si="1363"/>
        <v>0</v>
      </c>
      <c r="K5445">
        <f t="shared" si="1364"/>
        <v>0</v>
      </c>
      <c r="L5445">
        <f t="shared" si="1365"/>
        <v>1</v>
      </c>
      <c r="M5445">
        <f t="shared" si="1366"/>
        <v>0</v>
      </c>
      <c r="N5445">
        <f t="shared" si="1367"/>
        <v>0</v>
      </c>
      <c r="O5445">
        <f t="shared" si="1368"/>
        <v>1</v>
      </c>
      <c r="P5445">
        <v>61</v>
      </c>
      <c r="Q5445">
        <f t="shared" si="1369"/>
        <v>0</v>
      </c>
      <c r="R5445">
        <f t="shared" si="1370"/>
        <v>0</v>
      </c>
      <c r="S5445">
        <f t="shared" si="1371"/>
        <v>1</v>
      </c>
      <c r="T5445">
        <f t="shared" si="1372"/>
        <v>0</v>
      </c>
      <c r="U5445">
        <v>0</v>
      </c>
      <c r="V5445">
        <f t="shared" si="1373"/>
        <v>-6.3377329007638331E-2</v>
      </c>
      <c r="W5445">
        <f t="shared" si="1374"/>
        <v>0.48416096909412276</v>
      </c>
      <c r="X5445">
        <f t="shared" si="1375"/>
        <v>4.0166858321424347E-3</v>
      </c>
      <c r="Y5445">
        <f t="shared" si="1376"/>
        <v>0</v>
      </c>
      <c r="Z5445" t="s">
        <v>5477</v>
      </c>
    </row>
    <row r="5446" spans="1:26" x14ac:dyDescent="0.25">
      <c r="A5446" t="s">
        <v>26</v>
      </c>
      <c r="B5446" t="s">
        <v>27</v>
      </c>
      <c r="C5446" t="s">
        <v>25</v>
      </c>
      <c r="D5446">
        <v>0</v>
      </c>
      <c r="F5446">
        <v>1</v>
      </c>
      <c r="G5446">
        <v>45.45</v>
      </c>
      <c r="H5446">
        <f t="shared" si="1361"/>
        <v>1</v>
      </c>
      <c r="I5446">
        <f t="shared" si="1362"/>
        <v>0</v>
      </c>
      <c r="J5446">
        <f t="shared" si="1363"/>
        <v>1</v>
      </c>
      <c r="K5446">
        <f t="shared" si="1364"/>
        <v>0</v>
      </c>
      <c r="L5446">
        <f t="shared" si="1365"/>
        <v>0</v>
      </c>
      <c r="M5446">
        <f t="shared" si="1366"/>
        <v>1</v>
      </c>
      <c r="N5446">
        <f t="shared" si="1367"/>
        <v>0</v>
      </c>
      <c r="O5446">
        <f t="shared" si="1368"/>
        <v>0</v>
      </c>
      <c r="P5446">
        <v>26</v>
      </c>
      <c r="Q5446">
        <f t="shared" si="1369"/>
        <v>1</v>
      </c>
      <c r="R5446">
        <f t="shared" si="1370"/>
        <v>0</v>
      </c>
      <c r="S5446">
        <f t="shared" si="1371"/>
        <v>0</v>
      </c>
      <c r="T5446">
        <f t="shared" si="1372"/>
        <v>0</v>
      </c>
      <c r="U5446">
        <v>0</v>
      </c>
      <c r="V5446">
        <f t="shared" si="1373"/>
        <v>0.47025398095933835</v>
      </c>
      <c r="W5446">
        <f t="shared" si="1374"/>
        <v>0.61544386851613264</v>
      </c>
      <c r="X5446">
        <f t="shared" si="1375"/>
        <v>0.22113880660810575</v>
      </c>
      <c r="Y5446">
        <f t="shared" si="1376"/>
        <v>1</v>
      </c>
      <c r="Z5446" t="s">
        <v>5478</v>
      </c>
    </row>
    <row r="5447" spans="1:26" x14ac:dyDescent="0.25">
      <c r="A5447" t="s">
        <v>26</v>
      </c>
      <c r="B5447" t="s">
        <v>33</v>
      </c>
      <c r="C5447" t="s">
        <v>35</v>
      </c>
      <c r="D5447">
        <v>0</v>
      </c>
      <c r="F5447">
        <v>1</v>
      </c>
      <c r="G5447">
        <v>107.75</v>
      </c>
      <c r="H5447">
        <f t="shared" si="1361"/>
        <v>1</v>
      </c>
      <c r="I5447">
        <f t="shared" si="1362"/>
        <v>0</v>
      </c>
      <c r="J5447">
        <f t="shared" si="1363"/>
        <v>0</v>
      </c>
      <c r="K5447">
        <f t="shared" si="1364"/>
        <v>1</v>
      </c>
      <c r="L5447">
        <f t="shared" si="1365"/>
        <v>0</v>
      </c>
      <c r="M5447">
        <f t="shared" si="1366"/>
        <v>1</v>
      </c>
      <c r="N5447">
        <f t="shared" si="1367"/>
        <v>0</v>
      </c>
      <c r="O5447">
        <f t="shared" si="1368"/>
        <v>0</v>
      </c>
      <c r="P5447">
        <v>45</v>
      </c>
      <c r="Q5447">
        <f t="shared" si="1369"/>
        <v>0</v>
      </c>
      <c r="R5447">
        <f t="shared" si="1370"/>
        <v>0</v>
      </c>
      <c r="S5447">
        <f t="shared" si="1371"/>
        <v>0</v>
      </c>
      <c r="T5447">
        <f t="shared" si="1372"/>
        <v>1</v>
      </c>
      <c r="U5447">
        <v>0</v>
      </c>
      <c r="V5447">
        <f t="shared" si="1373"/>
        <v>0.43061478945584653</v>
      </c>
      <c r="W5447">
        <f t="shared" si="1374"/>
        <v>0.60602046491744632</v>
      </c>
      <c r="X5447">
        <f t="shared" si="1375"/>
        <v>0.18542909689810302</v>
      </c>
      <c r="Y5447">
        <f t="shared" si="1376"/>
        <v>1</v>
      </c>
      <c r="Z5447" t="s">
        <v>5479</v>
      </c>
    </row>
    <row r="5448" spans="1:26" x14ac:dyDescent="0.25">
      <c r="A5448" t="s">
        <v>45</v>
      </c>
      <c r="B5448" t="s">
        <v>38</v>
      </c>
      <c r="C5448" t="s">
        <v>35</v>
      </c>
      <c r="D5448">
        <v>0</v>
      </c>
      <c r="F5448">
        <v>1</v>
      </c>
      <c r="G5448">
        <v>89.1</v>
      </c>
      <c r="H5448">
        <f t="shared" si="1361"/>
        <v>1</v>
      </c>
      <c r="I5448">
        <f t="shared" si="1362"/>
        <v>0</v>
      </c>
      <c r="J5448">
        <f t="shared" si="1363"/>
        <v>0</v>
      </c>
      <c r="K5448">
        <f t="shared" si="1364"/>
        <v>1</v>
      </c>
      <c r="L5448">
        <f t="shared" si="1365"/>
        <v>0</v>
      </c>
      <c r="M5448">
        <f t="shared" si="1366"/>
        <v>0</v>
      </c>
      <c r="N5448">
        <f t="shared" si="1367"/>
        <v>0</v>
      </c>
      <c r="O5448">
        <f t="shared" si="1368"/>
        <v>1</v>
      </c>
      <c r="P5448">
        <v>62</v>
      </c>
      <c r="Q5448">
        <f t="shared" si="1369"/>
        <v>0</v>
      </c>
      <c r="R5448">
        <f t="shared" si="1370"/>
        <v>0</v>
      </c>
      <c r="S5448">
        <f t="shared" si="1371"/>
        <v>1</v>
      </c>
      <c r="T5448">
        <f t="shared" si="1372"/>
        <v>0</v>
      </c>
      <c r="U5448">
        <v>0</v>
      </c>
      <c r="V5448">
        <f t="shared" si="1373"/>
        <v>6.5286332156790139E-2</v>
      </c>
      <c r="W5448">
        <f t="shared" si="1374"/>
        <v>0.5163157882118079</v>
      </c>
      <c r="X5448">
        <f t="shared" si="1375"/>
        <v>4.2623051664867299E-3</v>
      </c>
      <c r="Y5448">
        <f t="shared" si="1376"/>
        <v>0</v>
      </c>
      <c r="Z5448" t="s">
        <v>5480</v>
      </c>
    </row>
    <row r="5449" spans="1:26" x14ac:dyDescent="0.25">
      <c r="A5449" t="s">
        <v>26</v>
      </c>
      <c r="B5449" t="s">
        <v>30</v>
      </c>
      <c r="C5449" t="s">
        <v>23</v>
      </c>
      <c r="D5449">
        <v>0</v>
      </c>
      <c r="F5449">
        <v>1</v>
      </c>
      <c r="G5449">
        <v>19.649999999999999</v>
      </c>
      <c r="H5449">
        <f t="shared" si="1361"/>
        <v>1</v>
      </c>
      <c r="I5449">
        <f t="shared" si="1362"/>
        <v>0</v>
      </c>
      <c r="J5449">
        <f t="shared" si="1363"/>
        <v>0</v>
      </c>
      <c r="K5449">
        <f t="shared" si="1364"/>
        <v>0</v>
      </c>
      <c r="L5449">
        <f t="shared" si="1365"/>
        <v>1</v>
      </c>
      <c r="M5449">
        <f t="shared" si="1366"/>
        <v>1</v>
      </c>
      <c r="N5449">
        <f t="shared" si="1367"/>
        <v>0</v>
      </c>
      <c r="O5449">
        <f t="shared" si="1368"/>
        <v>0</v>
      </c>
      <c r="P5449">
        <v>1</v>
      </c>
      <c r="Q5449">
        <f t="shared" si="1369"/>
        <v>0</v>
      </c>
      <c r="R5449">
        <f t="shared" si="1370"/>
        <v>1</v>
      </c>
      <c r="S5449">
        <f t="shared" si="1371"/>
        <v>0</v>
      </c>
      <c r="T5449">
        <f t="shared" si="1372"/>
        <v>0</v>
      </c>
      <c r="U5449">
        <v>1</v>
      </c>
      <c r="V5449">
        <f t="shared" si="1373"/>
        <v>0.25967062911705996</v>
      </c>
      <c r="W5449">
        <f t="shared" si="1374"/>
        <v>0.56455532342148007</v>
      </c>
      <c r="X5449">
        <f t="shared" si="1375"/>
        <v>0.54808757739192981</v>
      </c>
      <c r="Y5449">
        <f t="shared" si="1376"/>
        <v>0</v>
      </c>
      <c r="Z5449" t="s">
        <v>5481</v>
      </c>
    </row>
    <row r="5450" spans="1:26" x14ac:dyDescent="0.25">
      <c r="A5450" t="s">
        <v>26</v>
      </c>
      <c r="B5450" t="s">
        <v>30</v>
      </c>
      <c r="C5450" t="s">
        <v>25</v>
      </c>
      <c r="D5450">
        <v>0</v>
      </c>
      <c r="F5450">
        <v>1</v>
      </c>
      <c r="G5450">
        <v>44.75</v>
      </c>
      <c r="H5450">
        <f t="shared" si="1361"/>
        <v>1</v>
      </c>
      <c r="I5450">
        <f t="shared" si="1362"/>
        <v>0</v>
      </c>
      <c r="J5450">
        <f t="shared" si="1363"/>
        <v>1</v>
      </c>
      <c r="K5450">
        <f t="shared" si="1364"/>
        <v>0</v>
      </c>
      <c r="L5450">
        <f t="shared" si="1365"/>
        <v>0</v>
      </c>
      <c r="M5450">
        <f t="shared" si="1366"/>
        <v>1</v>
      </c>
      <c r="N5450">
        <f t="shared" si="1367"/>
        <v>0</v>
      </c>
      <c r="O5450">
        <f t="shared" si="1368"/>
        <v>0</v>
      </c>
      <c r="P5450">
        <v>3</v>
      </c>
      <c r="Q5450">
        <f t="shared" si="1369"/>
        <v>0</v>
      </c>
      <c r="R5450">
        <f t="shared" si="1370"/>
        <v>1</v>
      </c>
      <c r="S5450">
        <f t="shared" si="1371"/>
        <v>0</v>
      </c>
      <c r="T5450">
        <f t="shared" si="1372"/>
        <v>0</v>
      </c>
      <c r="U5450">
        <v>0</v>
      </c>
      <c r="V5450">
        <f t="shared" si="1373"/>
        <v>0.33239429843264029</v>
      </c>
      <c r="W5450">
        <f t="shared" si="1374"/>
        <v>0.58234183223539282</v>
      </c>
      <c r="X5450">
        <f t="shared" si="1375"/>
        <v>0.11048596963052713</v>
      </c>
      <c r="Y5450">
        <f t="shared" si="1376"/>
        <v>1</v>
      </c>
      <c r="Z5450" t="s">
        <v>5482</v>
      </c>
    </row>
    <row r="5451" spans="1:26" x14ac:dyDescent="0.25">
      <c r="A5451" t="s">
        <v>29</v>
      </c>
      <c r="B5451" t="s">
        <v>33</v>
      </c>
      <c r="C5451" t="s">
        <v>35</v>
      </c>
      <c r="D5451">
        <v>0</v>
      </c>
      <c r="F5451">
        <v>1</v>
      </c>
      <c r="G5451">
        <v>101.6</v>
      </c>
      <c r="H5451">
        <f t="shared" si="1361"/>
        <v>1</v>
      </c>
      <c r="I5451">
        <f t="shared" si="1362"/>
        <v>0</v>
      </c>
      <c r="J5451">
        <f t="shared" si="1363"/>
        <v>0</v>
      </c>
      <c r="K5451">
        <f t="shared" si="1364"/>
        <v>1</v>
      </c>
      <c r="L5451">
        <f t="shared" si="1365"/>
        <v>0</v>
      </c>
      <c r="M5451">
        <f t="shared" si="1366"/>
        <v>0</v>
      </c>
      <c r="N5451">
        <f t="shared" si="1367"/>
        <v>1</v>
      </c>
      <c r="O5451">
        <f t="shared" si="1368"/>
        <v>0</v>
      </c>
      <c r="P5451">
        <v>41</v>
      </c>
      <c r="Q5451">
        <f t="shared" si="1369"/>
        <v>0</v>
      </c>
      <c r="R5451">
        <f t="shared" si="1370"/>
        <v>0</v>
      </c>
      <c r="S5451">
        <f t="shared" si="1371"/>
        <v>0</v>
      </c>
      <c r="T5451">
        <f t="shared" si="1372"/>
        <v>1</v>
      </c>
      <c r="U5451">
        <v>0</v>
      </c>
      <c r="V5451">
        <f t="shared" si="1373"/>
        <v>0.14957175012403656</v>
      </c>
      <c r="W5451">
        <f t="shared" si="1374"/>
        <v>0.53732338114505296</v>
      </c>
      <c r="X5451">
        <f t="shared" si="1375"/>
        <v>2.2371708435167233E-2</v>
      </c>
      <c r="Y5451">
        <f t="shared" si="1376"/>
        <v>0</v>
      </c>
      <c r="Z5451" t="s">
        <v>5483</v>
      </c>
    </row>
    <row r="5452" spans="1:26" x14ac:dyDescent="0.25">
      <c r="A5452" t="s">
        <v>45</v>
      </c>
      <c r="B5452" t="s">
        <v>33</v>
      </c>
      <c r="C5452" t="s">
        <v>35</v>
      </c>
      <c r="D5452">
        <v>0</v>
      </c>
      <c r="F5452">
        <v>1</v>
      </c>
      <c r="G5452">
        <v>103.15</v>
      </c>
      <c r="H5452">
        <f t="shared" si="1361"/>
        <v>1</v>
      </c>
      <c r="I5452">
        <f t="shared" si="1362"/>
        <v>0</v>
      </c>
      <c r="J5452">
        <f t="shared" si="1363"/>
        <v>0</v>
      </c>
      <c r="K5452">
        <f t="shared" si="1364"/>
        <v>1</v>
      </c>
      <c r="L5452">
        <f t="shared" si="1365"/>
        <v>0</v>
      </c>
      <c r="M5452">
        <f t="shared" si="1366"/>
        <v>0</v>
      </c>
      <c r="N5452">
        <f t="shared" si="1367"/>
        <v>0</v>
      </c>
      <c r="O5452">
        <f t="shared" si="1368"/>
        <v>1</v>
      </c>
      <c r="P5452">
        <v>67</v>
      </c>
      <c r="Q5452">
        <f t="shared" si="1369"/>
        <v>0</v>
      </c>
      <c r="R5452">
        <f t="shared" si="1370"/>
        <v>0</v>
      </c>
      <c r="S5452">
        <f t="shared" si="1371"/>
        <v>0</v>
      </c>
      <c r="T5452">
        <f t="shared" si="1372"/>
        <v>1</v>
      </c>
      <c r="U5452">
        <v>0</v>
      </c>
      <c r="V5452">
        <f t="shared" si="1373"/>
        <v>9.2054229971133911E-2</v>
      </c>
      <c r="W5452">
        <f t="shared" si="1374"/>
        <v>0.52299731988113152</v>
      </c>
      <c r="X5452">
        <f t="shared" si="1375"/>
        <v>8.4739812555784094E-3</v>
      </c>
      <c r="Y5452">
        <f t="shared" si="1376"/>
        <v>0</v>
      </c>
      <c r="Z5452" t="s">
        <v>5484</v>
      </c>
    </row>
    <row r="5453" spans="1:26" x14ac:dyDescent="0.25">
      <c r="A5453" t="s">
        <v>26</v>
      </c>
      <c r="B5453" t="s">
        <v>30</v>
      </c>
      <c r="C5453" t="s">
        <v>35</v>
      </c>
      <c r="D5453">
        <v>0</v>
      </c>
      <c r="F5453">
        <v>1</v>
      </c>
      <c r="G5453">
        <v>84.65</v>
      </c>
      <c r="H5453">
        <f t="shared" si="1361"/>
        <v>1</v>
      </c>
      <c r="I5453">
        <f t="shared" si="1362"/>
        <v>0</v>
      </c>
      <c r="J5453">
        <f t="shared" si="1363"/>
        <v>0</v>
      </c>
      <c r="K5453">
        <f t="shared" si="1364"/>
        <v>1</v>
      </c>
      <c r="L5453">
        <f t="shared" si="1365"/>
        <v>0</v>
      </c>
      <c r="M5453">
        <f t="shared" si="1366"/>
        <v>1</v>
      </c>
      <c r="N5453">
        <f t="shared" si="1367"/>
        <v>0</v>
      </c>
      <c r="O5453">
        <f t="shared" si="1368"/>
        <v>0</v>
      </c>
      <c r="P5453">
        <v>1</v>
      </c>
      <c r="Q5453">
        <f t="shared" si="1369"/>
        <v>0</v>
      </c>
      <c r="R5453">
        <f t="shared" si="1370"/>
        <v>1</v>
      </c>
      <c r="S5453">
        <f t="shared" si="1371"/>
        <v>0</v>
      </c>
      <c r="T5453">
        <f t="shared" si="1372"/>
        <v>0</v>
      </c>
      <c r="U5453">
        <v>1</v>
      </c>
      <c r="V5453">
        <f t="shared" si="1373"/>
        <v>0.39460060941400427</v>
      </c>
      <c r="W5453">
        <f t="shared" si="1374"/>
        <v>0.59738971004013686</v>
      </c>
      <c r="X5453">
        <f t="shared" si="1375"/>
        <v>0.36650842212189511</v>
      </c>
      <c r="Y5453">
        <f t="shared" si="1376"/>
        <v>1</v>
      </c>
      <c r="Z5453" t="s">
        <v>5485</v>
      </c>
    </row>
    <row r="5454" spans="1:26" x14ac:dyDescent="0.25">
      <c r="A5454" t="s">
        <v>29</v>
      </c>
      <c r="B5454" t="s">
        <v>30</v>
      </c>
      <c r="C5454" t="s">
        <v>35</v>
      </c>
      <c r="D5454">
        <v>0</v>
      </c>
      <c r="F5454">
        <v>1</v>
      </c>
      <c r="G5454">
        <v>95.65</v>
      </c>
      <c r="H5454">
        <f t="shared" si="1361"/>
        <v>1</v>
      </c>
      <c r="I5454">
        <f t="shared" si="1362"/>
        <v>0</v>
      </c>
      <c r="J5454">
        <f t="shared" si="1363"/>
        <v>0</v>
      </c>
      <c r="K5454">
        <f t="shared" si="1364"/>
        <v>1</v>
      </c>
      <c r="L5454">
        <f t="shared" si="1365"/>
        <v>0</v>
      </c>
      <c r="M5454">
        <f t="shared" si="1366"/>
        <v>0</v>
      </c>
      <c r="N5454">
        <f t="shared" si="1367"/>
        <v>1</v>
      </c>
      <c r="O5454">
        <f t="shared" si="1368"/>
        <v>0</v>
      </c>
      <c r="P5454">
        <v>71</v>
      </c>
      <c r="Q5454">
        <f t="shared" si="1369"/>
        <v>0</v>
      </c>
      <c r="R5454">
        <f t="shared" si="1370"/>
        <v>1</v>
      </c>
      <c r="S5454">
        <f t="shared" si="1371"/>
        <v>0</v>
      </c>
      <c r="T5454">
        <f t="shared" si="1372"/>
        <v>0</v>
      </c>
      <c r="U5454">
        <v>0</v>
      </c>
      <c r="V5454">
        <f t="shared" si="1373"/>
        <v>0.13543220115553364</v>
      </c>
      <c r="W5454">
        <f t="shared" si="1374"/>
        <v>0.53380639334095725</v>
      </c>
      <c r="X5454">
        <f t="shared" si="1375"/>
        <v>1.8341881109832928E-2</v>
      </c>
      <c r="Y5454">
        <f t="shared" si="1376"/>
        <v>0</v>
      </c>
      <c r="Z5454" t="s">
        <v>5486</v>
      </c>
    </row>
    <row r="5455" spans="1:26" x14ac:dyDescent="0.25">
      <c r="A5455" t="s">
        <v>29</v>
      </c>
      <c r="B5455" t="s">
        <v>33</v>
      </c>
      <c r="C5455" t="s">
        <v>25</v>
      </c>
      <c r="D5455">
        <v>0</v>
      </c>
      <c r="F5455">
        <v>1</v>
      </c>
      <c r="G5455">
        <v>75.099999999999994</v>
      </c>
      <c r="H5455">
        <f t="shared" si="1361"/>
        <v>1</v>
      </c>
      <c r="I5455">
        <f t="shared" si="1362"/>
        <v>0</v>
      </c>
      <c r="J5455">
        <f t="shared" si="1363"/>
        <v>1</v>
      </c>
      <c r="K5455">
        <f t="shared" si="1364"/>
        <v>0</v>
      </c>
      <c r="L5455">
        <f t="shared" si="1365"/>
        <v>0</v>
      </c>
      <c r="M5455">
        <f t="shared" si="1366"/>
        <v>0</v>
      </c>
      <c r="N5455">
        <f t="shared" si="1367"/>
        <v>1</v>
      </c>
      <c r="O5455">
        <f t="shared" si="1368"/>
        <v>0</v>
      </c>
      <c r="P5455">
        <v>37</v>
      </c>
      <c r="Q5455">
        <f t="shared" si="1369"/>
        <v>0</v>
      </c>
      <c r="R5455">
        <f t="shared" si="1370"/>
        <v>0</v>
      </c>
      <c r="S5455">
        <f t="shared" si="1371"/>
        <v>0</v>
      </c>
      <c r="T5455">
        <f t="shared" si="1372"/>
        <v>1</v>
      </c>
      <c r="U5455">
        <v>0</v>
      </c>
      <c r="V5455">
        <f t="shared" si="1373"/>
        <v>0.10339361241701156</v>
      </c>
      <c r="W5455">
        <f t="shared" si="1374"/>
        <v>0.52582540056010596</v>
      </c>
      <c r="X5455">
        <f t="shared" si="1375"/>
        <v>1.0690239088639208E-2</v>
      </c>
      <c r="Y5455">
        <f t="shared" si="1376"/>
        <v>0</v>
      </c>
      <c r="Z5455" t="s">
        <v>5487</v>
      </c>
    </row>
    <row r="5456" spans="1:26" x14ac:dyDescent="0.25">
      <c r="A5456" t="s">
        <v>45</v>
      </c>
      <c r="B5456" t="s">
        <v>30</v>
      </c>
      <c r="C5456" t="s">
        <v>25</v>
      </c>
      <c r="D5456">
        <v>0</v>
      </c>
      <c r="F5456">
        <v>1</v>
      </c>
      <c r="G5456">
        <v>61.35</v>
      </c>
      <c r="H5456">
        <f t="shared" si="1361"/>
        <v>1</v>
      </c>
      <c r="I5456">
        <f t="shared" si="1362"/>
        <v>0</v>
      </c>
      <c r="J5456">
        <f t="shared" si="1363"/>
        <v>1</v>
      </c>
      <c r="K5456">
        <f t="shared" si="1364"/>
        <v>0</v>
      </c>
      <c r="L5456">
        <f t="shared" si="1365"/>
        <v>0</v>
      </c>
      <c r="M5456">
        <f t="shared" si="1366"/>
        <v>0</v>
      </c>
      <c r="N5456">
        <f t="shared" si="1367"/>
        <v>0</v>
      </c>
      <c r="O5456">
        <f t="shared" si="1368"/>
        <v>1</v>
      </c>
      <c r="P5456">
        <v>60</v>
      </c>
      <c r="Q5456">
        <f t="shared" si="1369"/>
        <v>0</v>
      </c>
      <c r="R5456">
        <f t="shared" si="1370"/>
        <v>1</v>
      </c>
      <c r="S5456">
        <f t="shared" si="1371"/>
        <v>0</v>
      </c>
      <c r="T5456">
        <f t="shared" si="1372"/>
        <v>0</v>
      </c>
      <c r="U5456">
        <v>0</v>
      </c>
      <c r="V5456">
        <f t="shared" si="1373"/>
        <v>4.0577162809245684E-2</v>
      </c>
      <c r="W5456">
        <f t="shared" si="1374"/>
        <v>0.51014289904503618</v>
      </c>
      <c r="X5456">
        <f t="shared" si="1375"/>
        <v>1.646506141648031E-3</v>
      </c>
      <c r="Y5456">
        <f t="shared" si="1376"/>
        <v>0</v>
      </c>
      <c r="Z5456" t="s">
        <v>5488</v>
      </c>
    </row>
    <row r="5457" spans="1:26" x14ac:dyDescent="0.25">
      <c r="A5457" t="s">
        <v>26</v>
      </c>
      <c r="B5457" t="s">
        <v>27</v>
      </c>
      <c r="C5457" t="s">
        <v>35</v>
      </c>
      <c r="D5457">
        <v>1</v>
      </c>
      <c r="F5457">
        <v>1</v>
      </c>
      <c r="G5457">
        <v>69.55</v>
      </c>
      <c r="H5457">
        <f t="shared" si="1361"/>
        <v>0</v>
      </c>
      <c r="I5457">
        <f t="shared" si="1362"/>
        <v>1</v>
      </c>
      <c r="J5457">
        <f t="shared" si="1363"/>
        <v>0</v>
      </c>
      <c r="K5457">
        <f t="shared" si="1364"/>
        <v>1</v>
      </c>
      <c r="L5457">
        <f t="shared" si="1365"/>
        <v>0</v>
      </c>
      <c r="M5457">
        <f t="shared" si="1366"/>
        <v>1</v>
      </c>
      <c r="N5457">
        <f t="shared" si="1367"/>
        <v>0</v>
      </c>
      <c r="O5457">
        <f t="shared" si="1368"/>
        <v>0</v>
      </c>
      <c r="P5457">
        <v>1</v>
      </c>
      <c r="Q5457">
        <f t="shared" si="1369"/>
        <v>1</v>
      </c>
      <c r="R5457">
        <f t="shared" si="1370"/>
        <v>0</v>
      </c>
      <c r="S5457">
        <f t="shared" si="1371"/>
        <v>0</v>
      </c>
      <c r="T5457">
        <f t="shared" si="1372"/>
        <v>0</v>
      </c>
      <c r="U5457">
        <v>1</v>
      </c>
      <c r="V5457">
        <f t="shared" si="1373"/>
        <v>0.50296404715349163</v>
      </c>
      <c r="W5457">
        <f t="shared" si="1374"/>
        <v>0.6231556400334165</v>
      </c>
      <c r="X5457">
        <f t="shared" si="1375"/>
        <v>0.24704473842203648</v>
      </c>
      <c r="Y5457">
        <f t="shared" si="1376"/>
        <v>1</v>
      </c>
      <c r="Z5457" t="s">
        <v>5489</v>
      </c>
    </row>
    <row r="5458" spans="1:26" x14ac:dyDescent="0.25">
      <c r="A5458" t="s">
        <v>26</v>
      </c>
      <c r="B5458" t="s">
        <v>38</v>
      </c>
      <c r="C5458" t="s">
        <v>23</v>
      </c>
      <c r="D5458">
        <v>0</v>
      </c>
      <c r="F5458">
        <v>1</v>
      </c>
      <c r="G5458">
        <v>19.7</v>
      </c>
      <c r="H5458">
        <f t="shared" si="1361"/>
        <v>1</v>
      </c>
      <c r="I5458">
        <f t="shared" si="1362"/>
        <v>0</v>
      </c>
      <c r="J5458">
        <f t="shared" si="1363"/>
        <v>0</v>
      </c>
      <c r="K5458">
        <f t="shared" si="1364"/>
        <v>0</v>
      </c>
      <c r="L5458">
        <f t="shared" si="1365"/>
        <v>1</v>
      </c>
      <c r="M5458">
        <f t="shared" si="1366"/>
        <v>1</v>
      </c>
      <c r="N5458">
        <f t="shared" si="1367"/>
        <v>0</v>
      </c>
      <c r="O5458">
        <f t="shared" si="1368"/>
        <v>0</v>
      </c>
      <c r="P5458">
        <v>6</v>
      </c>
      <c r="Q5458">
        <f t="shared" si="1369"/>
        <v>0</v>
      </c>
      <c r="R5458">
        <f t="shared" si="1370"/>
        <v>0</v>
      </c>
      <c r="S5458">
        <f t="shared" si="1371"/>
        <v>1</v>
      </c>
      <c r="T5458">
        <f t="shared" si="1372"/>
        <v>0</v>
      </c>
      <c r="U5458">
        <v>0</v>
      </c>
      <c r="V5458">
        <f t="shared" si="1373"/>
        <v>0.25974858188771333</v>
      </c>
      <c r="W5458">
        <f t="shared" si="1374"/>
        <v>0.56457448665811927</v>
      </c>
      <c r="X5458">
        <f t="shared" si="1375"/>
        <v>6.7469325792678114E-2</v>
      </c>
      <c r="Y5458">
        <f t="shared" si="1376"/>
        <v>0</v>
      </c>
      <c r="Z5458" t="s">
        <v>5490</v>
      </c>
    </row>
    <row r="5459" spans="1:26" x14ac:dyDescent="0.25">
      <c r="A5459" t="s">
        <v>26</v>
      </c>
      <c r="B5459" t="s">
        <v>27</v>
      </c>
      <c r="C5459" t="s">
        <v>25</v>
      </c>
      <c r="D5459">
        <v>0</v>
      </c>
      <c r="F5459">
        <v>1</v>
      </c>
      <c r="G5459">
        <v>31.05</v>
      </c>
      <c r="H5459">
        <f t="shared" si="1361"/>
        <v>1</v>
      </c>
      <c r="I5459">
        <f t="shared" si="1362"/>
        <v>0</v>
      </c>
      <c r="J5459">
        <f t="shared" si="1363"/>
        <v>1</v>
      </c>
      <c r="K5459">
        <f t="shared" si="1364"/>
        <v>0</v>
      </c>
      <c r="L5459">
        <f t="shared" si="1365"/>
        <v>0</v>
      </c>
      <c r="M5459">
        <f t="shared" si="1366"/>
        <v>1</v>
      </c>
      <c r="N5459">
        <f t="shared" si="1367"/>
        <v>0</v>
      </c>
      <c r="O5459">
        <f t="shared" si="1368"/>
        <v>0</v>
      </c>
      <c r="P5459">
        <v>13</v>
      </c>
      <c r="Q5459">
        <f t="shared" si="1369"/>
        <v>1</v>
      </c>
      <c r="R5459">
        <f t="shared" si="1370"/>
        <v>0</v>
      </c>
      <c r="S5459">
        <f t="shared" si="1371"/>
        <v>0</v>
      </c>
      <c r="T5459">
        <f t="shared" si="1372"/>
        <v>0</v>
      </c>
      <c r="U5459">
        <v>1</v>
      </c>
      <c r="V5459">
        <f t="shared" si="1373"/>
        <v>0.44294041375042115</v>
      </c>
      <c r="W5459">
        <f t="shared" si="1374"/>
        <v>0.60895944901656784</v>
      </c>
      <c r="X5459">
        <f t="shared" si="1375"/>
        <v>0.31031538263255198</v>
      </c>
      <c r="Y5459">
        <f t="shared" si="1376"/>
        <v>1</v>
      </c>
      <c r="Z5459" t="s">
        <v>5491</v>
      </c>
    </row>
    <row r="5460" spans="1:26" x14ac:dyDescent="0.25">
      <c r="A5460" t="s">
        <v>26</v>
      </c>
      <c r="B5460" t="s">
        <v>33</v>
      </c>
      <c r="C5460" t="s">
        <v>25</v>
      </c>
      <c r="D5460">
        <v>0</v>
      </c>
      <c r="F5460">
        <v>1</v>
      </c>
      <c r="G5460">
        <v>51</v>
      </c>
      <c r="H5460">
        <f t="shared" si="1361"/>
        <v>1</v>
      </c>
      <c r="I5460">
        <f t="shared" si="1362"/>
        <v>0</v>
      </c>
      <c r="J5460">
        <f t="shared" si="1363"/>
        <v>1</v>
      </c>
      <c r="K5460">
        <f t="shared" si="1364"/>
        <v>0</v>
      </c>
      <c r="L5460">
        <f t="shared" si="1365"/>
        <v>0</v>
      </c>
      <c r="M5460">
        <f t="shared" si="1366"/>
        <v>1</v>
      </c>
      <c r="N5460">
        <f t="shared" si="1367"/>
        <v>0</v>
      </c>
      <c r="O5460">
        <f t="shared" si="1368"/>
        <v>0</v>
      </c>
      <c r="P5460">
        <v>11</v>
      </c>
      <c r="Q5460">
        <f t="shared" si="1369"/>
        <v>0</v>
      </c>
      <c r="R5460">
        <f t="shared" si="1370"/>
        <v>0</v>
      </c>
      <c r="S5460">
        <f t="shared" si="1371"/>
        <v>0</v>
      </c>
      <c r="T5460">
        <f t="shared" si="1372"/>
        <v>1</v>
      </c>
      <c r="U5460">
        <v>0</v>
      </c>
      <c r="V5460">
        <f t="shared" si="1373"/>
        <v>0.33727522550355188</v>
      </c>
      <c r="W5460">
        <f t="shared" si="1374"/>
        <v>0.58352849117261751</v>
      </c>
      <c r="X5460">
        <f t="shared" si="1375"/>
        <v>0.11375457773847177</v>
      </c>
      <c r="Y5460">
        <f t="shared" si="1376"/>
        <v>1</v>
      </c>
      <c r="Z5460" t="s">
        <v>5492</v>
      </c>
    </row>
    <row r="5461" spans="1:26" x14ac:dyDescent="0.25">
      <c r="A5461" t="s">
        <v>26</v>
      </c>
      <c r="B5461" t="s">
        <v>30</v>
      </c>
      <c r="C5461" t="s">
        <v>25</v>
      </c>
      <c r="D5461">
        <v>0</v>
      </c>
      <c r="F5461">
        <v>1</v>
      </c>
      <c r="G5461">
        <v>51</v>
      </c>
      <c r="H5461">
        <f t="shared" si="1361"/>
        <v>1</v>
      </c>
      <c r="I5461">
        <f t="shared" si="1362"/>
        <v>0</v>
      </c>
      <c r="J5461">
        <f t="shared" si="1363"/>
        <v>1</v>
      </c>
      <c r="K5461">
        <f t="shared" si="1364"/>
        <v>0</v>
      </c>
      <c r="L5461">
        <f t="shared" si="1365"/>
        <v>0</v>
      </c>
      <c r="M5461">
        <f t="shared" si="1366"/>
        <v>1</v>
      </c>
      <c r="N5461">
        <f t="shared" si="1367"/>
        <v>0</v>
      </c>
      <c r="O5461">
        <f t="shared" si="1368"/>
        <v>0</v>
      </c>
      <c r="P5461">
        <v>7</v>
      </c>
      <c r="Q5461">
        <f t="shared" si="1369"/>
        <v>0</v>
      </c>
      <c r="R5461">
        <f t="shared" si="1370"/>
        <v>1</v>
      </c>
      <c r="S5461">
        <f t="shared" si="1371"/>
        <v>0</v>
      </c>
      <c r="T5461">
        <f t="shared" si="1372"/>
        <v>0</v>
      </c>
      <c r="U5461">
        <v>1</v>
      </c>
      <c r="V5461">
        <f t="shared" si="1373"/>
        <v>0.34213839476430757</v>
      </c>
      <c r="W5461">
        <f t="shared" si="1374"/>
        <v>0.58470987089252768</v>
      </c>
      <c r="X5461">
        <f t="shared" si="1375"/>
        <v>0.43278189164328207</v>
      </c>
      <c r="Y5461">
        <f t="shared" si="1376"/>
        <v>1</v>
      </c>
      <c r="Z5461" t="s">
        <v>5493</v>
      </c>
    </row>
    <row r="5462" spans="1:26" x14ac:dyDescent="0.25">
      <c r="A5462" t="s">
        <v>26</v>
      </c>
      <c r="B5462" t="s">
        <v>27</v>
      </c>
      <c r="C5462" t="s">
        <v>35</v>
      </c>
      <c r="D5462">
        <v>0</v>
      </c>
      <c r="F5462">
        <v>1</v>
      </c>
      <c r="G5462">
        <v>88.85</v>
      </c>
      <c r="H5462">
        <f t="shared" si="1361"/>
        <v>1</v>
      </c>
      <c r="I5462">
        <f t="shared" si="1362"/>
        <v>0</v>
      </c>
      <c r="J5462">
        <f t="shared" si="1363"/>
        <v>0</v>
      </c>
      <c r="K5462">
        <f t="shared" si="1364"/>
        <v>1</v>
      </c>
      <c r="L5462">
        <f t="shared" si="1365"/>
        <v>0</v>
      </c>
      <c r="M5462">
        <f t="shared" si="1366"/>
        <v>1</v>
      </c>
      <c r="N5462">
        <f t="shared" si="1367"/>
        <v>0</v>
      </c>
      <c r="O5462">
        <f t="shared" si="1368"/>
        <v>0</v>
      </c>
      <c r="P5462">
        <v>10</v>
      </c>
      <c r="Q5462">
        <f t="shared" si="1369"/>
        <v>1</v>
      </c>
      <c r="R5462">
        <f t="shared" si="1370"/>
        <v>0</v>
      </c>
      <c r="S5462">
        <f t="shared" si="1371"/>
        <v>0</v>
      </c>
      <c r="T5462">
        <f t="shared" si="1372"/>
        <v>0</v>
      </c>
      <c r="U5462">
        <v>0</v>
      </c>
      <c r="V5462">
        <f t="shared" si="1373"/>
        <v>0.5330538166256803</v>
      </c>
      <c r="W5462">
        <f t="shared" si="1374"/>
        <v>0.63019508413238179</v>
      </c>
      <c r="X5462">
        <f t="shared" si="1375"/>
        <v>0.2841463714192044</v>
      </c>
      <c r="Y5462">
        <f t="shared" si="1376"/>
        <v>1</v>
      </c>
      <c r="Z5462" t="s">
        <v>5494</v>
      </c>
    </row>
    <row r="5463" spans="1:26" x14ac:dyDescent="0.25">
      <c r="A5463" t="s">
        <v>45</v>
      </c>
      <c r="B5463" t="s">
        <v>38</v>
      </c>
      <c r="C5463" t="s">
        <v>23</v>
      </c>
      <c r="D5463">
        <v>0</v>
      </c>
      <c r="F5463">
        <v>1</v>
      </c>
      <c r="G5463">
        <v>20.05</v>
      </c>
      <c r="H5463">
        <f t="shared" si="1361"/>
        <v>1</v>
      </c>
      <c r="I5463">
        <f t="shared" si="1362"/>
        <v>0</v>
      </c>
      <c r="J5463">
        <f t="shared" si="1363"/>
        <v>0</v>
      </c>
      <c r="K5463">
        <f t="shared" si="1364"/>
        <v>0</v>
      </c>
      <c r="L5463">
        <f t="shared" si="1365"/>
        <v>1</v>
      </c>
      <c r="M5463">
        <f t="shared" si="1366"/>
        <v>0</v>
      </c>
      <c r="N5463">
        <f t="shared" si="1367"/>
        <v>0</v>
      </c>
      <c r="O5463">
        <f t="shared" si="1368"/>
        <v>1</v>
      </c>
      <c r="P5463">
        <v>34</v>
      </c>
      <c r="Q5463">
        <f t="shared" si="1369"/>
        <v>0</v>
      </c>
      <c r="R5463">
        <f t="shared" si="1370"/>
        <v>0</v>
      </c>
      <c r="S5463">
        <f t="shared" si="1371"/>
        <v>1</v>
      </c>
      <c r="T5463">
        <f t="shared" si="1372"/>
        <v>0</v>
      </c>
      <c r="U5463">
        <v>0</v>
      </c>
      <c r="V5463">
        <f t="shared" si="1373"/>
        <v>-7.1094653302318817E-2</v>
      </c>
      <c r="W5463">
        <f t="shared" si="1374"/>
        <v>0.48223381923306852</v>
      </c>
      <c r="X5463">
        <f t="shared" si="1375"/>
        <v>5.0544497281769119E-3</v>
      </c>
      <c r="Y5463">
        <f t="shared" si="1376"/>
        <v>0</v>
      </c>
      <c r="Z5463" t="s">
        <v>5495</v>
      </c>
    </row>
    <row r="5464" spans="1:26" x14ac:dyDescent="0.25">
      <c r="A5464" t="s">
        <v>45</v>
      </c>
      <c r="B5464" t="s">
        <v>30</v>
      </c>
      <c r="C5464" t="s">
        <v>25</v>
      </c>
      <c r="D5464">
        <v>0</v>
      </c>
      <c r="F5464">
        <v>1</v>
      </c>
      <c r="G5464">
        <v>65.099999999999994</v>
      </c>
      <c r="H5464">
        <f t="shared" si="1361"/>
        <v>1</v>
      </c>
      <c r="I5464">
        <f t="shared" si="1362"/>
        <v>0</v>
      </c>
      <c r="J5464">
        <f t="shared" si="1363"/>
        <v>1</v>
      </c>
      <c r="K5464">
        <f t="shared" si="1364"/>
        <v>0</v>
      </c>
      <c r="L5464">
        <f t="shared" si="1365"/>
        <v>0</v>
      </c>
      <c r="M5464">
        <f t="shared" si="1366"/>
        <v>0</v>
      </c>
      <c r="N5464">
        <f t="shared" si="1367"/>
        <v>0</v>
      </c>
      <c r="O5464">
        <f t="shared" si="1368"/>
        <v>1</v>
      </c>
      <c r="P5464">
        <v>62</v>
      </c>
      <c r="Q5464">
        <f t="shared" si="1369"/>
        <v>0</v>
      </c>
      <c r="R5464">
        <f t="shared" si="1370"/>
        <v>1</v>
      </c>
      <c r="S5464">
        <f t="shared" si="1371"/>
        <v>0</v>
      </c>
      <c r="T5464">
        <f t="shared" si="1372"/>
        <v>0</v>
      </c>
      <c r="U5464">
        <v>0</v>
      </c>
      <c r="V5464">
        <f t="shared" si="1373"/>
        <v>2.7869002243187752E-2</v>
      </c>
      <c r="W5464">
        <f t="shared" si="1374"/>
        <v>0.50696679965139113</v>
      </c>
      <c r="X5464">
        <f t="shared" si="1375"/>
        <v>7.7668128603080395E-4</v>
      </c>
      <c r="Y5464">
        <f t="shared" si="1376"/>
        <v>0</v>
      </c>
      <c r="Z5464" t="s">
        <v>5496</v>
      </c>
    </row>
    <row r="5465" spans="1:26" x14ac:dyDescent="0.25">
      <c r="A5465" t="s">
        <v>29</v>
      </c>
      <c r="B5465" t="s">
        <v>30</v>
      </c>
      <c r="C5465" t="s">
        <v>25</v>
      </c>
      <c r="D5465">
        <v>0</v>
      </c>
      <c r="F5465">
        <v>1</v>
      </c>
      <c r="G5465">
        <v>70.150000000000006</v>
      </c>
      <c r="H5465">
        <f t="shared" si="1361"/>
        <v>1</v>
      </c>
      <c r="I5465">
        <f t="shared" si="1362"/>
        <v>0</v>
      </c>
      <c r="J5465">
        <f t="shared" si="1363"/>
        <v>1</v>
      </c>
      <c r="K5465">
        <f t="shared" si="1364"/>
        <v>0</v>
      </c>
      <c r="L5465">
        <f t="shared" si="1365"/>
        <v>0</v>
      </c>
      <c r="M5465">
        <f t="shared" si="1366"/>
        <v>0</v>
      </c>
      <c r="N5465">
        <f t="shared" si="1367"/>
        <v>1</v>
      </c>
      <c r="O5465">
        <f t="shared" si="1368"/>
        <v>0</v>
      </c>
      <c r="P5465">
        <v>64</v>
      </c>
      <c r="Q5465">
        <f t="shared" si="1369"/>
        <v>0</v>
      </c>
      <c r="R5465">
        <f t="shared" si="1370"/>
        <v>1</v>
      </c>
      <c r="S5465">
        <f t="shared" si="1371"/>
        <v>0</v>
      </c>
      <c r="T5465">
        <f t="shared" si="1372"/>
        <v>0</v>
      </c>
      <c r="U5465">
        <v>0</v>
      </c>
      <c r="V5465">
        <f t="shared" si="1373"/>
        <v>9.5676288122331088E-2</v>
      </c>
      <c r="W5465">
        <f t="shared" si="1374"/>
        <v>0.52390084254759428</v>
      </c>
      <c r="X5465">
        <f t="shared" si="1375"/>
        <v>9.1539521088673127E-3</v>
      </c>
      <c r="Y5465">
        <f t="shared" si="1376"/>
        <v>0</v>
      </c>
      <c r="Z5465" t="s">
        <v>5497</v>
      </c>
    </row>
    <row r="5466" spans="1:26" x14ac:dyDescent="0.25">
      <c r="A5466" t="s">
        <v>26</v>
      </c>
      <c r="B5466" t="s">
        <v>33</v>
      </c>
      <c r="C5466" t="s">
        <v>25</v>
      </c>
      <c r="D5466">
        <v>0</v>
      </c>
      <c r="F5466">
        <v>1</v>
      </c>
      <c r="G5466">
        <v>44.35</v>
      </c>
      <c r="H5466">
        <f t="shared" si="1361"/>
        <v>1</v>
      </c>
      <c r="I5466">
        <f t="shared" si="1362"/>
        <v>0</v>
      </c>
      <c r="J5466">
        <f t="shared" si="1363"/>
        <v>1</v>
      </c>
      <c r="K5466">
        <f t="shared" si="1364"/>
        <v>0</v>
      </c>
      <c r="L5466">
        <f t="shared" si="1365"/>
        <v>0</v>
      </c>
      <c r="M5466">
        <f t="shared" si="1366"/>
        <v>1</v>
      </c>
      <c r="N5466">
        <f t="shared" si="1367"/>
        <v>0</v>
      </c>
      <c r="O5466">
        <f t="shared" si="1368"/>
        <v>0</v>
      </c>
      <c r="P5466">
        <v>1</v>
      </c>
      <c r="Q5466">
        <f t="shared" si="1369"/>
        <v>0</v>
      </c>
      <c r="R5466">
        <f t="shared" si="1370"/>
        <v>0</v>
      </c>
      <c r="S5466">
        <f t="shared" si="1371"/>
        <v>0</v>
      </c>
      <c r="T5466">
        <f t="shared" si="1372"/>
        <v>1</v>
      </c>
      <c r="U5466">
        <v>1</v>
      </c>
      <c r="V5466">
        <f t="shared" si="1373"/>
        <v>0.32690750700665788</v>
      </c>
      <c r="W5466">
        <f t="shared" si="1374"/>
        <v>0.58100673596074903</v>
      </c>
      <c r="X5466">
        <f t="shared" si="1375"/>
        <v>0.45305350412399237</v>
      </c>
      <c r="Y5466">
        <f t="shared" si="1376"/>
        <v>1</v>
      </c>
      <c r="Z5466" t="s">
        <v>5498</v>
      </c>
    </row>
    <row r="5467" spans="1:26" x14ac:dyDescent="0.25">
      <c r="A5467" t="s">
        <v>45</v>
      </c>
      <c r="B5467" t="s">
        <v>30</v>
      </c>
      <c r="C5467" t="s">
        <v>23</v>
      </c>
      <c r="D5467">
        <v>0</v>
      </c>
      <c r="F5467">
        <v>1</v>
      </c>
      <c r="G5467">
        <v>20.75</v>
      </c>
      <c r="H5467">
        <f t="shared" si="1361"/>
        <v>1</v>
      </c>
      <c r="I5467">
        <f t="shared" si="1362"/>
        <v>0</v>
      </c>
      <c r="J5467">
        <f t="shared" si="1363"/>
        <v>0</v>
      </c>
      <c r="K5467">
        <f t="shared" si="1364"/>
        <v>0</v>
      </c>
      <c r="L5467">
        <f t="shared" si="1365"/>
        <v>1</v>
      </c>
      <c r="M5467">
        <f t="shared" si="1366"/>
        <v>0</v>
      </c>
      <c r="N5467">
        <f t="shared" si="1367"/>
        <v>0</v>
      </c>
      <c r="O5467">
        <f t="shared" si="1368"/>
        <v>1</v>
      </c>
      <c r="P5467">
        <v>25</v>
      </c>
      <c r="Q5467">
        <f t="shared" si="1369"/>
        <v>0</v>
      </c>
      <c r="R5467">
        <f t="shared" si="1370"/>
        <v>1</v>
      </c>
      <c r="S5467">
        <f t="shared" si="1371"/>
        <v>0</v>
      </c>
      <c r="T5467">
        <f t="shared" si="1372"/>
        <v>0</v>
      </c>
      <c r="U5467">
        <v>0</v>
      </c>
      <c r="V5467">
        <f t="shared" si="1373"/>
        <v>-7.0003314513172085E-2</v>
      </c>
      <c r="W5467">
        <f t="shared" si="1374"/>
        <v>0.48250631471960653</v>
      </c>
      <c r="X5467">
        <f t="shared" si="1375"/>
        <v>4.9004640428300895E-3</v>
      </c>
      <c r="Y5467">
        <f t="shared" si="1376"/>
        <v>0</v>
      </c>
      <c r="Z5467" t="s">
        <v>5499</v>
      </c>
    </row>
    <row r="5468" spans="1:26" x14ac:dyDescent="0.25">
      <c r="A5468" t="s">
        <v>29</v>
      </c>
      <c r="B5468" t="s">
        <v>30</v>
      </c>
      <c r="C5468" t="s">
        <v>25</v>
      </c>
      <c r="D5468">
        <v>0</v>
      </c>
      <c r="F5468">
        <v>1</v>
      </c>
      <c r="G5468">
        <v>56.05</v>
      </c>
      <c r="H5468">
        <f t="shared" si="1361"/>
        <v>1</v>
      </c>
      <c r="I5468">
        <f t="shared" si="1362"/>
        <v>0</v>
      </c>
      <c r="J5468">
        <f t="shared" si="1363"/>
        <v>1</v>
      </c>
      <c r="K5468">
        <f t="shared" si="1364"/>
        <v>0</v>
      </c>
      <c r="L5468">
        <f t="shared" si="1365"/>
        <v>0</v>
      </c>
      <c r="M5468">
        <f t="shared" si="1366"/>
        <v>0</v>
      </c>
      <c r="N5468">
        <f t="shared" si="1367"/>
        <v>1</v>
      </c>
      <c r="O5468">
        <f t="shared" si="1368"/>
        <v>0</v>
      </c>
      <c r="P5468">
        <v>26</v>
      </c>
      <c r="Q5468">
        <f t="shared" si="1369"/>
        <v>0</v>
      </c>
      <c r="R5468">
        <f t="shared" si="1370"/>
        <v>1</v>
      </c>
      <c r="S5468">
        <f t="shared" si="1371"/>
        <v>0</v>
      </c>
      <c r="T5468">
        <f t="shared" si="1372"/>
        <v>0</v>
      </c>
      <c r="U5468">
        <v>0</v>
      </c>
      <c r="V5468">
        <f t="shared" si="1373"/>
        <v>7.3693606798089673E-2</v>
      </c>
      <c r="W5468">
        <f t="shared" si="1374"/>
        <v>0.51841506848787589</v>
      </c>
      <c r="X5468">
        <f t="shared" si="1375"/>
        <v>5.4307476829114484E-3</v>
      </c>
      <c r="Y5468">
        <f t="shared" si="1376"/>
        <v>0</v>
      </c>
      <c r="Z5468" t="s">
        <v>5500</v>
      </c>
    </row>
    <row r="5469" spans="1:26" x14ac:dyDescent="0.25">
      <c r="A5469" t="s">
        <v>29</v>
      </c>
      <c r="B5469" t="s">
        <v>33</v>
      </c>
      <c r="C5469" t="s">
        <v>23</v>
      </c>
      <c r="D5469">
        <v>0</v>
      </c>
      <c r="F5469">
        <v>1</v>
      </c>
      <c r="G5469">
        <v>19.95</v>
      </c>
      <c r="H5469">
        <f t="shared" si="1361"/>
        <v>1</v>
      </c>
      <c r="I5469">
        <f t="shared" si="1362"/>
        <v>0</v>
      </c>
      <c r="J5469">
        <f t="shared" si="1363"/>
        <v>0</v>
      </c>
      <c r="K5469">
        <f t="shared" si="1364"/>
        <v>0</v>
      </c>
      <c r="L5469">
        <f t="shared" si="1365"/>
        <v>1</v>
      </c>
      <c r="M5469">
        <f t="shared" si="1366"/>
        <v>0</v>
      </c>
      <c r="N5469">
        <f t="shared" si="1367"/>
        <v>1</v>
      </c>
      <c r="O5469">
        <f t="shared" si="1368"/>
        <v>0</v>
      </c>
      <c r="P5469">
        <v>10</v>
      </c>
      <c r="Q5469">
        <f t="shared" si="1369"/>
        <v>0</v>
      </c>
      <c r="R5469">
        <f t="shared" si="1370"/>
        <v>0</v>
      </c>
      <c r="S5469">
        <f t="shared" si="1371"/>
        <v>0</v>
      </c>
      <c r="T5469">
        <f t="shared" si="1372"/>
        <v>1</v>
      </c>
      <c r="U5469">
        <v>0</v>
      </c>
      <c r="V5469">
        <f t="shared" si="1373"/>
        <v>-6.45333353971363E-3</v>
      </c>
      <c r="W5469">
        <f t="shared" si="1374"/>
        <v>0.49838667221405641</v>
      </c>
      <c r="X5469">
        <f t="shared" si="1375"/>
        <v>4.164551377479285E-5</v>
      </c>
      <c r="Y5469">
        <f t="shared" si="1376"/>
        <v>0</v>
      </c>
      <c r="Z5469" t="s">
        <v>5501</v>
      </c>
    </row>
    <row r="5470" spans="1:26" x14ac:dyDescent="0.25">
      <c r="A5470" t="s">
        <v>29</v>
      </c>
      <c r="B5470" t="s">
        <v>30</v>
      </c>
      <c r="C5470" t="s">
        <v>35</v>
      </c>
      <c r="D5470">
        <v>0</v>
      </c>
      <c r="F5470">
        <v>1</v>
      </c>
      <c r="G5470">
        <v>98.6</v>
      </c>
      <c r="H5470">
        <f t="shared" si="1361"/>
        <v>1</v>
      </c>
      <c r="I5470">
        <f t="shared" si="1362"/>
        <v>0</v>
      </c>
      <c r="J5470">
        <f t="shared" si="1363"/>
        <v>0</v>
      </c>
      <c r="K5470">
        <f t="shared" si="1364"/>
        <v>1</v>
      </c>
      <c r="L5470">
        <f t="shared" si="1365"/>
        <v>0</v>
      </c>
      <c r="M5470">
        <f t="shared" si="1366"/>
        <v>0</v>
      </c>
      <c r="N5470">
        <f t="shared" si="1367"/>
        <v>1</v>
      </c>
      <c r="O5470">
        <f t="shared" si="1368"/>
        <v>0</v>
      </c>
      <c r="P5470">
        <v>53</v>
      </c>
      <c r="Q5470">
        <f t="shared" si="1369"/>
        <v>0</v>
      </c>
      <c r="R5470">
        <f t="shared" si="1370"/>
        <v>1</v>
      </c>
      <c r="S5470">
        <f t="shared" si="1371"/>
        <v>0</v>
      </c>
      <c r="T5470">
        <f t="shared" si="1372"/>
        <v>0</v>
      </c>
      <c r="U5470">
        <v>0</v>
      </c>
      <c r="V5470">
        <f t="shared" si="1373"/>
        <v>0.14489458388483628</v>
      </c>
      <c r="W5470">
        <f t="shared" si="1374"/>
        <v>0.5361604041424195</v>
      </c>
      <c r="X5470">
        <f t="shared" si="1375"/>
        <v>2.0994440439159857E-2</v>
      </c>
      <c r="Y5470">
        <f t="shared" si="1376"/>
        <v>0</v>
      </c>
      <c r="Z5470" t="s">
        <v>5502</v>
      </c>
    </row>
    <row r="5471" spans="1:26" x14ac:dyDescent="0.25">
      <c r="A5471" t="s">
        <v>26</v>
      </c>
      <c r="B5471" t="s">
        <v>27</v>
      </c>
      <c r="C5471" t="s">
        <v>35</v>
      </c>
      <c r="D5471">
        <v>0</v>
      </c>
      <c r="F5471">
        <v>1</v>
      </c>
      <c r="G5471">
        <v>79.7</v>
      </c>
      <c r="H5471">
        <f t="shared" si="1361"/>
        <v>1</v>
      </c>
      <c r="I5471">
        <f t="shared" si="1362"/>
        <v>0</v>
      </c>
      <c r="J5471">
        <f t="shared" si="1363"/>
        <v>0</v>
      </c>
      <c r="K5471">
        <f t="shared" si="1364"/>
        <v>1</v>
      </c>
      <c r="L5471">
        <f t="shared" si="1365"/>
        <v>0</v>
      </c>
      <c r="M5471">
        <f t="shared" si="1366"/>
        <v>1</v>
      </c>
      <c r="N5471">
        <f t="shared" si="1367"/>
        <v>0</v>
      </c>
      <c r="O5471">
        <f t="shared" si="1368"/>
        <v>0</v>
      </c>
      <c r="P5471">
        <v>7</v>
      </c>
      <c r="Q5471">
        <f t="shared" si="1369"/>
        <v>1</v>
      </c>
      <c r="R5471">
        <f t="shared" si="1370"/>
        <v>0</v>
      </c>
      <c r="S5471">
        <f t="shared" si="1371"/>
        <v>0</v>
      </c>
      <c r="T5471">
        <f t="shared" si="1372"/>
        <v>0</v>
      </c>
      <c r="U5471">
        <v>1</v>
      </c>
      <c r="V5471">
        <f t="shared" si="1373"/>
        <v>0.52365162885687511</v>
      </c>
      <c r="W5471">
        <f t="shared" si="1374"/>
        <v>0.62800124205642316</v>
      </c>
      <c r="X5471">
        <f t="shared" si="1375"/>
        <v>0.22690777069070825</v>
      </c>
      <c r="Y5471">
        <f t="shared" si="1376"/>
        <v>1</v>
      </c>
      <c r="Z5471" t="s">
        <v>5503</v>
      </c>
    </row>
    <row r="5472" spans="1:26" x14ac:dyDescent="0.25">
      <c r="A5472" t="s">
        <v>26</v>
      </c>
      <c r="B5472" t="s">
        <v>38</v>
      </c>
      <c r="C5472" t="s">
        <v>35</v>
      </c>
      <c r="D5472">
        <v>0</v>
      </c>
      <c r="F5472">
        <v>1</v>
      </c>
      <c r="G5472">
        <v>79</v>
      </c>
      <c r="H5472">
        <f t="shared" si="1361"/>
        <v>1</v>
      </c>
      <c r="I5472">
        <f t="shared" si="1362"/>
        <v>0</v>
      </c>
      <c r="J5472">
        <f t="shared" si="1363"/>
        <v>0</v>
      </c>
      <c r="K5472">
        <f t="shared" si="1364"/>
        <v>1</v>
      </c>
      <c r="L5472">
        <f t="shared" si="1365"/>
        <v>0</v>
      </c>
      <c r="M5472">
        <f t="shared" si="1366"/>
        <v>1</v>
      </c>
      <c r="N5472">
        <f t="shared" si="1367"/>
        <v>0</v>
      </c>
      <c r="O5472">
        <f t="shared" si="1368"/>
        <v>0</v>
      </c>
      <c r="P5472">
        <v>33</v>
      </c>
      <c r="Q5472">
        <f t="shared" si="1369"/>
        <v>0</v>
      </c>
      <c r="R5472">
        <f t="shared" si="1370"/>
        <v>0</v>
      </c>
      <c r="S5472">
        <f t="shared" si="1371"/>
        <v>1</v>
      </c>
      <c r="T5472">
        <f t="shared" si="1372"/>
        <v>0</v>
      </c>
      <c r="U5472">
        <v>0</v>
      </c>
      <c r="V5472">
        <f t="shared" si="1373"/>
        <v>0.39948339543447964</v>
      </c>
      <c r="W5472">
        <f t="shared" si="1374"/>
        <v>0.59856353398878759</v>
      </c>
      <c r="X5472">
        <f t="shared" si="1375"/>
        <v>0.15958698322786083</v>
      </c>
      <c r="Y5472">
        <f t="shared" si="1376"/>
        <v>1</v>
      </c>
      <c r="Z5472" t="s">
        <v>5504</v>
      </c>
    </row>
    <row r="5473" spans="1:26" x14ac:dyDescent="0.25">
      <c r="A5473" t="s">
        <v>45</v>
      </c>
      <c r="B5473" t="s">
        <v>38</v>
      </c>
      <c r="C5473" t="s">
        <v>35</v>
      </c>
      <c r="D5473">
        <v>1</v>
      </c>
      <c r="F5473">
        <v>1</v>
      </c>
      <c r="G5473">
        <v>89.45</v>
      </c>
      <c r="H5473">
        <f t="shared" si="1361"/>
        <v>0</v>
      </c>
      <c r="I5473">
        <f t="shared" si="1362"/>
        <v>1</v>
      </c>
      <c r="J5473">
        <f t="shared" si="1363"/>
        <v>0</v>
      </c>
      <c r="K5473">
        <f t="shared" si="1364"/>
        <v>1</v>
      </c>
      <c r="L5473">
        <f t="shared" si="1365"/>
        <v>0</v>
      </c>
      <c r="M5473">
        <f t="shared" si="1366"/>
        <v>0</v>
      </c>
      <c r="N5473">
        <f t="shared" si="1367"/>
        <v>0</v>
      </c>
      <c r="O5473">
        <f t="shared" si="1368"/>
        <v>1</v>
      </c>
      <c r="P5473">
        <v>71</v>
      </c>
      <c r="Q5473">
        <f t="shared" si="1369"/>
        <v>0</v>
      </c>
      <c r="R5473">
        <f t="shared" si="1370"/>
        <v>0</v>
      </c>
      <c r="S5473">
        <f t="shared" si="1371"/>
        <v>1</v>
      </c>
      <c r="T5473">
        <f t="shared" si="1372"/>
        <v>0</v>
      </c>
      <c r="U5473">
        <v>0</v>
      </c>
      <c r="V5473">
        <f t="shared" si="1373"/>
        <v>7.0695170812119207E-2</v>
      </c>
      <c r="W5473">
        <f t="shared" si="1374"/>
        <v>0.51766643552931468</v>
      </c>
      <c r="X5473">
        <f t="shared" si="1375"/>
        <v>4.9978071761547114E-3</v>
      </c>
      <c r="Y5473">
        <f t="shared" si="1376"/>
        <v>0</v>
      </c>
      <c r="Z5473" t="s">
        <v>5505</v>
      </c>
    </row>
    <row r="5474" spans="1:26" x14ac:dyDescent="0.25">
      <c r="A5474" t="s">
        <v>26</v>
      </c>
      <c r="B5474" t="s">
        <v>27</v>
      </c>
      <c r="C5474" t="s">
        <v>35</v>
      </c>
      <c r="D5474">
        <v>0</v>
      </c>
      <c r="F5474">
        <v>1</v>
      </c>
      <c r="G5474">
        <v>74.2</v>
      </c>
      <c r="H5474">
        <f t="shared" si="1361"/>
        <v>1</v>
      </c>
      <c r="I5474">
        <f t="shared" si="1362"/>
        <v>0</v>
      </c>
      <c r="J5474">
        <f t="shared" si="1363"/>
        <v>0</v>
      </c>
      <c r="K5474">
        <f t="shared" si="1364"/>
        <v>1</v>
      </c>
      <c r="L5474">
        <f t="shared" si="1365"/>
        <v>0</v>
      </c>
      <c r="M5474">
        <f t="shared" si="1366"/>
        <v>1</v>
      </c>
      <c r="N5474">
        <f t="shared" si="1367"/>
        <v>0</v>
      </c>
      <c r="O5474">
        <f t="shared" si="1368"/>
        <v>0</v>
      </c>
      <c r="P5474">
        <v>29</v>
      </c>
      <c r="Q5474">
        <f t="shared" si="1369"/>
        <v>1</v>
      </c>
      <c r="R5474">
        <f t="shared" si="1370"/>
        <v>0</v>
      </c>
      <c r="S5474">
        <f t="shared" si="1371"/>
        <v>0</v>
      </c>
      <c r="T5474">
        <f t="shared" si="1372"/>
        <v>0</v>
      </c>
      <c r="U5474">
        <v>0</v>
      </c>
      <c r="V5474">
        <f t="shared" si="1373"/>
        <v>0.51021365482425218</v>
      </c>
      <c r="W5474">
        <f t="shared" si="1374"/>
        <v>0.62485655881106261</v>
      </c>
      <c r="X5474">
        <f t="shared" si="1375"/>
        <v>0.26031797356912117</v>
      </c>
      <c r="Y5474">
        <f t="shared" si="1376"/>
        <v>1</v>
      </c>
      <c r="Z5474" t="s">
        <v>5506</v>
      </c>
    </row>
    <row r="5475" spans="1:26" x14ac:dyDescent="0.25">
      <c r="A5475" t="s">
        <v>26</v>
      </c>
      <c r="B5475" t="s">
        <v>33</v>
      </c>
      <c r="C5475" t="s">
        <v>25</v>
      </c>
      <c r="D5475">
        <v>0</v>
      </c>
      <c r="F5475">
        <v>1</v>
      </c>
      <c r="G5475">
        <v>81</v>
      </c>
      <c r="H5475">
        <f t="shared" si="1361"/>
        <v>1</v>
      </c>
      <c r="I5475">
        <f t="shared" si="1362"/>
        <v>0</v>
      </c>
      <c r="J5475">
        <f t="shared" si="1363"/>
        <v>1</v>
      </c>
      <c r="K5475">
        <f t="shared" si="1364"/>
        <v>0</v>
      </c>
      <c r="L5475">
        <f t="shared" si="1365"/>
        <v>0</v>
      </c>
      <c r="M5475">
        <f t="shared" si="1366"/>
        <v>1</v>
      </c>
      <c r="N5475">
        <f t="shared" si="1367"/>
        <v>0</v>
      </c>
      <c r="O5475">
        <f t="shared" si="1368"/>
        <v>0</v>
      </c>
      <c r="P5475">
        <v>24</v>
      </c>
      <c r="Q5475">
        <f t="shared" si="1369"/>
        <v>0</v>
      </c>
      <c r="R5475">
        <f t="shared" si="1370"/>
        <v>0</v>
      </c>
      <c r="S5475">
        <f t="shared" si="1371"/>
        <v>0</v>
      </c>
      <c r="T5475">
        <f t="shared" si="1372"/>
        <v>1</v>
      </c>
      <c r="U5475">
        <v>0</v>
      </c>
      <c r="V5475">
        <f t="shared" si="1373"/>
        <v>0.38404688789555486</v>
      </c>
      <c r="W5475">
        <f t="shared" si="1374"/>
        <v>0.59484879109700206</v>
      </c>
      <c r="X5475">
        <f t="shared" si="1375"/>
        <v>0.14749201210226087</v>
      </c>
      <c r="Y5475">
        <f t="shared" si="1376"/>
        <v>1</v>
      </c>
      <c r="Z5475" t="s">
        <v>5507</v>
      </c>
    </row>
    <row r="5476" spans="1:26" x14ac:dyDescent="0.25">
      <c r="A5476" t="s">
        <v>26</v>
      </c>
      <c r="B5476" t="s">
        <v>27</v>
      </c>
      <c r="C5476" t="s">
        <v>25</v>
      </c>
      <c r="D5476">
        <v>0</v>
      </c>
      <c r="F5476">
        <v>1</v>
      </c>
      <c r="G5476">
        <v>49.6</v>
      </c>
      <c r="H5476">
        <f t="shared" si="1361"/>
        <v>1</v>
      </c>
      <c r="I5476">
        <f t="shared" si="1362"/>
        <v>0</v>
      </c>
      <c r="J5476">
        <f t="shared" si="1363"/>
        <v>1</v>
      </c>
      <c r="K5476">
        <f t="shared" si="1364"/>
        <v>0</v>
      </c>
      <c r="L5476">
        <f t="shared" si="1365"/>
        <v>0</v>
      </c>
      <c r="M5476">
        <f t="shared" si="1366"/>
        <v>1</v>
      </c>
      <c r="N5476">
        <f t="shared" si="1367"/>
        <v>0</v>
      </c>
      <c r="O5476">
        <f t="shared" si="1368"/>
        <v>0</v>
      </c>
      <c r="P5476">
        <v>20</v>
      </c>
      <c r="Q5476">
        <f t="shared" si="1369"/>
        <v>1</v>
      </c>
      <c r="R5476">
        <f t="shared" si="1370"/>
        <v>0</v>
      </c>
      <c r="S5476">
        <f t="shared" si="1371"/>
        <v>0</v>
      </c>
      <c r="T5476">
        <f t="shared" si="1372"/>
        <v>0</v>
      </c>
      <c r="U5476">
        <v>0</v>
      </c>
      <c r="V5476">
        <f t="shared" si="1373"/>
        <v>0.47672406092356534</v>
      </c>
      <c r="W5476">
        <f t="shared" si="1374"/>
        <v>0.61697401164670584</v>
      </c>
      <c r="X5476">
        <f t="shared" si="1375"/>
        <v>0.22726583026345523</v>
      </c>
      <c r="Y5476">
        <f t="shared" si="1376"/>
        <v>1</v>
      </c>
      <c r="Z5476" t="s">
        <v>5508</v>
      </c>
    </row>
    <row r="5477" spans="1:26" x14ac:dyDescent="0.25">
      <c r="A5477" t="s">
        <v>26</v>
      </c>
      <c r="B5477" t="s">
        <v>27</v>
      </c>
      <c r="C5477" t="s">
        <v>35</v>
      </c>
      <c r="D5477">
        <v>0</v>
      </c>
      <c r="F5477">
        <v>1</v>
      </c>
      <c r="G5477">
        <v>84.6</v>
      </c>
      <c r="H5477">
        <f t="shared" si="1361"/>
        <v>1</v>
      </c>
      <c r="I5477">
        <f t="shared" si="1362"/>
        <v>0</v>
      </c>
      <c r="J5477">
        <f t="shared" si="1363"/>
        <v>0</v>
      </c>
      <c r="K5477">
        <f t="shared" si="1364"/>
        <v>1</v>
      </c>
      <c r="L5477">
        <f t="shared" si="1365"/>
        <v>0</v>
      </c>
      <c r="M5477">
        <f t="shared" si="1366"/>
        <v>1</v>
      </c>
      <c r="N5477">
        <f t="shared" si="1367"/>
        <v>0</v>
      </c>
      <c r="O5477">
        <f t="shared" si="1368"/>
        <v>0</v>
      </c>
      <c r="P5477">
        <v>1</v>
      </c>
      <c r="Q5477">
        <f t="shared" si="1369"/>
        <v>1</v>
      </c>
      <c r="R5477">
        <f t="shared" si="1370"/>
        <v>0</v>
      </c>
      <c r="S5477">
        <f t="shared" si="1371"/>
        <v>0</v>
      </c>
      <c r="T5477">
        <f t="shared" si="1372"/>
        <v>0</v>
      </c>
      <c r="U5477">
        <v>0</v>
      </c>
      <c r="V5477">
        <f t="shared" si="1373"/>
        <v>0.52642783112014646</v>
      </c>
      <c r="W5477">
        <f t="shared" si="1374"/>
        <v>0.62864957563511314</v>
      </c>
      <c r="X5477">
        <f t="shared" si="1375"/>
        <v>0.27712626137786145</v>
      </c>
      <c r="Y5477">
        <f t="shared" si="1376"/>
        <v>1</v>
      </c>
      <c r="Z5477" t="s">
        <v>5509</v>
      </c>
    </row>
    <row r="5478" spans="1:26" x14ac:dyDescent="0.25">
      <c r="A5478" t="s">
        <v>26</v>
      </c>
      <c r="B5478" t="s">
        <v>38</v>
      </c>
      <c r="C5478" t="s">
        <v>25</v>
      </c>
      <c r="D5478">
        <v>0</v>
      </c>
      <c r="F5478">
        <v>1</v>
      </c>
      <c r="G5478">
        <v>55</v>
      </c>
      <c r="H5478">
        <f t="shared" si="1361"/>
        <v>1</v>
      </c>
      <c r="I5478">
        <f t="shared" si="1362"/>
        <v>0</v>
      </c>
      <c r="J5478">
        <f t="shared" si="1363"/>
        <v>1</v>
      </c>
      <c r="K5478">
        <f t="shared" si="1364"/>
        <v>0</v>
      </c>
      <c r="L5478">
        <f t="shared" si="1365"/>
        <v>0</v>
      </c>
      <c r="M5478">
        <f t="shared" si="1366"/>
        <v>1</v>
      </c>
      <c r="N5478">
        <f t="shared" si="1367"/>
        <v>0</v>
      </c>
      <c r="O5478">
        <f t="shared" si="1368"/>
        <v>0</v>
      </c>
      <c r="P5478">
        <v>54</v>
      </c>
      <c r="Q5478">
        <f t="shared" si="1369"/>
        <v>0</v>
      </c>
      <c r="R5478">
        <f t="shared" si="1370"/>
        <v>0</v>
      </c>
      <c r="S5478">
        <f t="shared" si="1371"/>
        <v>1</v>
      </c>
      <c r="T5478">
        <f t="shared" si="1372"/>
        <v>0</v>
      </c>
      <c r="U5478">
        <v>1</v>
      </c>
      <c r="V5478">
        <f t="shared" si="1373"/>
        <v>0.36206606552087722</v>
      </c>
      <c r="W5478">
        <f t="shared" si="1374"/>
        <v>0.58954047809283872</v>
      </c>
      <c r="X5478">
        <f t="shared" si="1375"/>
        <v>0.40695970476001381</v>
      </c>
      <c r="Y5478">
        <f t="shared" si="1376"/>
        <v>1</v>
      </c>
      <c r="Z5478" t="s">
        <v>5510</v>
      </c>
    </row>
    <row r="5479" spans="1:26" x14ac:dyDescent="0.25">
      <c r="A5479" t="s">
        <v>26</v>
      </c>
      <c r="B5479" t="s">
        <v>30</v>
      </c>
      <c r="C5479" t="s">
        <v>35</v>
      </c>
      <c r="D5479">
        <v>1</v>
      </c>
      <c r="F5479">
        <v>1</v>
      </c>
      <c r="G5479">
        <v>84.85</v>
      </c>
      <c r="H5479">
        <f t="shared" si="1361"/>
        <v>0</v>
      </c>
      <c r="I5479">
        <f t="shared" si="1362"/>
        <v>1</v>
      </c>
      <c r="J5479">
        <f t="shared" si="1363"/>
        <v>0</v>
      </c>
      <c r="K5479">
        <f t="shared" si="1364"/>
        <v>1</v>
      </c>
      <c r="L5479">
        <f t="shared" si="1365"/>
        <v>0</v>
      </c>
      <c r="M5479">
        <f t="shared" si="1366"/>
        <v>1</v>
      </c>
      <c r="N5479">
        <f t="shared" si="1367"/>
        <v>0</v>
      </c>
      <c r="O5479">
        <f t="shared" si="1368"/>
        <v>0</v>
      </c>
      <c r="P5479">
        <v>5</v>
      </c>
      <c r="Q5479">
        <f t="shared" si="1369"/>
        <v>0</v>
      </c>
      <c r="R5479">
        <f t="shared" si="1370"/>
        <v>1</v>
      </c>
      <c r="S5479">
        <f t="shared" si="1371"/>
        <v>0</v>
      </c>
      <c r="T5479">
        <f t="shared" si="1372"/>
        <v>0</v>
      </c>
      <c r="U5479">
        <v>1</v>
      </c>
      <c r="V5479">
        <f t="shared" si="1373"/>
        <v>0.39004925123586187</v>
      </c>
      <c r="W5479">
        <f t="shared" si="1374"/>
        <v>0.59629455547293098</v>
      </c>
      <c r="X5479">
        <f t="shared" si="1375"/>
        <v>0.37203991591793273</v>
      </c>
      <c r="Y5479">
        <f t="shared" si="1376"/>
        <v>1</v>
      </c>
      <c r="Z5479" t="s">
        <v>5511</v>
      </c>
    </row>
    <row r="5480" spans="1:26" x14ac:dyDescent="0.25">
      <c r="A5480" t="s">
        <v>45</v>
      </c>
      <c r="B5480" t="s">
        <v>33</v>
      </c>
      <c r="C5480" t="s">
        <v>25</v>
      </c>
      <c r="D5480">
        <v>0</v>
      </c>
      <c r="F5480">
        <v>1</v>
      </c>
      <c r="G5480">
        <v>84.2</v>
      </c>
      <c r="H5480">
        <f t="shared" si="1361"/>
        <v>1</v>
      </c>
      <c r="I5480">
        <f t="shared" si="1362"/>
        <v>0</v>
      </c>
      <c r="J5480">
        <f t="shared" si="1363"/>
        <v>1</v>
      </c>
      <c r="K5480">
        <f t="shared" si="1364"/>
        <v>0</v>
      </c>
      <c r="L5480">
        <f t="shared" si="1365"/>
        <v>0</v>
      </c>
      <c r="M5480">
        <f t="shared" si="1366"/>
        <v>0</v>
      </c>
      <c r="N5480">
        <f t="shared" si="1367"/>
        <v>0</v>
      </c>
      <c r="O5480">
        <f t="shared" si="1368"/>
        <v>1</v>
      </c>
      <c r="P5480">
        <v>72</v>
      </c>
      <c r="Q5480">
        <f t="shared" si="1369"/>
        <v>0</v>
      </c>
      <c r="R5480">
        <f t="shared" si="1370"/>
        <v>0</v>
      </c>
      <c r="S5480">
        <f t="shared" si="1371"/>
        <v>0</v>
      </c>
      <c r="T5480">
        <f t="shared" si="1372"/>
        <v>1</v>
      </c>
      <c r="U5480">
        <v>0</v>
      </c>
      <c r="V5480">
        <f t="shared" si="1373"/>
        <v>6.2510129893518715E-2</v>
      </c>
      <c r="W5480">
        <f t="shared" si="1374"/>
        <v>0.51562244572448568</v>
      </c>
      <c r="X5480">
        <f t="shared" si="1375"/>
        <v>3.9075163393045825E-3</v>
      </c>
      <c r="Y5480">
        <f t="shared" si="1376"/>
        <v>0</v>
      </c>
      <c r="Z5480" t="s">
        <v>5512</v>
      </c>
    </row>
    <row r="5481" spans="1:26" x14ac:dyDescent="0.25">
      <c r="A5481" t="s">
        <v>45</v>
      </c>
      <c r="B5481" t="s">
        <v>27</v>
      </c>
      <c r="C5481" t="s">
        <v>35</v>
      </c>
      <c r="D5481">
        <v>0</v>
      </c>
      <c r="F5481">
        <v>1</v>
      </c>
      <c r="G5481">
        <v>106.3</v>
      </c>
      <c r="H5481">
        <f t="shared" si="1361"/>
        <v>1</v>
      </c>
      <c r="I5481">
        <f t="shared" si="1362"/>
        <v>0</v>
      </c>
      <c r="J5481">
        <f t="shared" si="1363"/>
        <v>0</v>
      </c>
      <c r="K5481">
        <f t="shared" si="1364"/>
        <v>1</v>
      </c>
      <c r="L5481">
        <f t="shared" si="1365"/>
        <v>0</v>
      </c>
      <c r="M5481">
        <f t="shared" si="1366"/>
        <v>0</v>
      </c>
      <c r="N5481">
        <f t="shared" si="1367"/>
        <v>0</v>
      </c>
      <c r="O5481">
        <f t="shared" si="1368"/>
        <v>1</v>
      </c>
      <c r="P5481">
        <v>52</v>
      </c>
      <c r="Q5481">
        <f t="shared" si="1369"/>
        <v>1</v>
      </c>
      <c r="R5481">
        <f t="shared" si="1370"/>
        <v>0</v>
      </c>
      <c r="S5481">
        <f t="shared" si="1371"/>
        <v>0</v>
      </c>
      <c r="T5481">
        <f t="shared" si="1372"/>
        <v>0</v>
      </c>
      <c r="U5481">
        <v>0</v>
      </c>
      <c r="V5481">
        <f t="shared" si="1373"/>
        <v>0.23373359825984552</v>
      </c>
      <c r="W5481">
        <f t="shared" si="1374"/>
        <v>0.55816882006156043</v>
      </c>
      <c r="X5481">
        <f t="shared" si="1375"/>
        <v>5.4631394955494864E-2</v>
      </c>
      <c r="Y5481">
        <f t="shared" si="1376"/>
        <v>0</v>
      </c>
      <c r="Z5481" t="s">
        <v>5513</v>
      </c>
    </row>
    <row r="5482" spans="1:26" x14ac:dyDescent="0.25">
      <c r="A5482" t="s">
        <v>26</v>
      </c>
      <c r="B5482" t="s">
        <v>27</v>
      </c>
      <c r="C5482" t="s">
        <v>35</v>
      </c>
      <c r="D5482">
        <v>0</v>
      </c>
      <c r="F5482">
        <v>1</v>
      </c>
      <c r="G5482">
        <v>69.05</v>
      </c>
      <c r="H5482">
        <f t="shared" si="1361"/>
        <v>1</v>
      </c>
      <c r="I5482">
        <f t="shared" si="1362"/>
        <v>0</v>
      </c>
      <c r="J5482">
        <f t="shared" si="1363"/>
        <v>0</v>
      </c>
      <c r="K5482">
        <f t="shared" si="1364"/>
        <v>1</v>
      </c>
      <c r="L5482">
        <f t="shared" si="1365"/>
        <v>0</v>
      </c>
      <c r="M5482">
        <f t="shared" si="1366"/>
        <v>1</v>
      </c>
      <c r="N5482">
        <f t="shared" si="1367"/>
        <v>0</v>
      </c>
      <c r="O5482">
        <f t="shared" si="1368"/>
        <v>0</v>
      </c>
      <c r="P5482">
        <v>9</v>
      </c>
      <c r="Q5482">
        <f t="shared" si="1369"/>
        <v>1</v>
      </c>
      <c r="R5482">
        <f t="shared" si="1370"/>
        <v>0</v>
      </c>
      <c r="S5482">
        <f t="shared" si="1371"/>
        <v>0</v>
      </c>
      <c r="T5482">
        <f t="shared" si="1372"/>
        <v>0</v>
      </c>
      <c r="U5482">
        <v>0</v>
      </c>
      <c r="V5482">
        <f t="shared" si="1373"/>
        <v>0.5021845194469583</v>
      </c>
      <c r="W5482">
        <f t="shared" si="1374"/>
        <v>0.62297256387983313</v>
      </c>
      <c r="X5482">
        <f t="shared" si="1375"/>
        <v>0.25218929157217246</v>
      </c>
      <c r="Y5482">
        <f t="shared" si="1376"/>
        <v>1</v>
      </c>
      <c r="Z5482" t="s">
        <v>5514</v>
      </c>
    </row>
    <row r="5483" spans="1:26" x14ac:dyDescent="0.25">
      <c r="A5483" t="s">
        <v>26</v>
      </c>
      <c r="B5483" t="s">
        <v>30</v>
      </c>
      <c r="C5483" t="s">
        <v>25</v>
      </c>
      <c r="D5483">
        <v>0</v>
      </c>
      <c r="F5483">
        <v>1</v>
      </c>
      <c r="G5483">
        <v>45.4</v>
      </c>
      <c r="H5483">
        <f t="shared" si="1361"/>
        <v>1</v>
      </c>
      <c r="I5483">
        <f t="shared" si="1362"/>
        <v>0</v>
      </c>
      <c r="J5483">
        <f t="shared" si="1363"/>
        <v>1</v>
      </c>
      <c r="K5483">
        <f t="shared" si="1364"/>
        <v>0</v>
      </c>
      <c r="L5483">
        <f t="shared" si="1365"/>
        <v>0</v>
      </c>
      <c r="M5483">
        <f t="shared" si="1366"/>
        <v>1</v>
      </c>
      <c r="N5483">
        <f t="shared" si="1367"/>
        <v>0</v>
      </c>
      <c r="O5483">
        <f t="shared" si="1368"/>
        <v>0</v>
      </c>
      <c r="P5483">
        <v>1</v>
      </c>
      <c r="Q5483">
        <f t="shared" si="1369"/>
        <v>0</v>
      </c>
      <c r="R5483">
        <f t="shared" si="1370"/>
        <v>1</v>
      </c>
      <c r="S5483">
        <f t="shared" si="1371"/>
        <v>0</v>
      </c>
      <c r="T5483">
        <f t="shared" si="1372"/>
        <v>0</v>
      </c>
      <c r="U5483">
        <v>0</v>
      </c>
      <c r="V5483">
        <f t="shared" si="1373"/>
        <v>0.34709913355543626</v>
      </c>
      <c r="W5483">
        <f t="shared" si="1374"/>
        <v>0.58591395005660718</v>
      </c>
      <c r="X5483">
        <f t="shared" si="1375"/>
        <v>0.12047780851493457</v>
      </c>
      <c r="Y5483">
        <f t="shared" si="1376"/>
        <v>1</v>
      </c>
      <c r="Z5483" t="s">
        <v>5515</v>
      </c>
    </row>
    <row r="5484" spans="1:26" x14ac:dyDescent="0.25">
      <c r="A5484" t="s">
        <v>26</v>
      </c>
      <c r="B5484" t="s">
        <v>27</v>
      </c>
      <c r="C5484" t="s">
        <v>35</v>
      </c>
      <c r="D5484">
        <v>1</v>
      </c>
      <c r="F5484">
        <v>1</v>
      </c>
      <c r="G5484">
        <v>73.650000000000006</v>
      </c>
      <c r="H5484">
        <f t="shared" si="1361"/>
        <v>0</v>
      </c>
      <c r="I5484">
        <f t="shared" si="1362"/>
        <v>1</v>
      </c>
      <c r="J5484">
        <f t="shared" si="1363"/>
        <v>0</v>
      </c>
      <c r="K5484">
        <f t="shared" si="1364"/>
        <v>1</v>
      </c>
      <c r="L5484">
        <f t="shared" si="1365"/>
        <v>0</v>
      </c>
      <c r="M5484">
        <f t="shared" si="1366"/>
        <v>1</v>
      </c>
      <c r="N5484">
        <f t="shared" si="1367"/>
        <v>0</v>
      </c>
      <c r="O5484">
        <f t="shared" si="1368"/>
        <v>0</v>
      </c>
      <c r="P5484">
        <v>1</v>
      </c>
      <c r="Q5484">
        <f t="shared" si="1369"/>
        <v>1</v>
      </c>
      <c r="R5484">
        <f t="shared" si="1370"/>
        <v>0</v>
      </c>
      <c r="S5484">
        <f t="shared" si="1371"/>
        <v>0</v>
      </c>
      <c r="T5484">
        <f t="shared" si="1372"/>
        <v>0</v>
      </c>
      <c r="U5484">
        <v>1</v>
      </c>
      <c r="V5484">
        <f t="shared" si="1373"/>
        <v>0.50935617434706548</v>
      </c>
      <c r="W5484">
        <f t="shared" si="1374"/>
        <v>0.62465553458260914</v>
      </c>
      <c r="X5484">
        <f t="shared" si="1375"/>
        <v>0.2407313636513472</v>
      </c>
      <c r="Y5484">
        <f t="shared" si="1376"/>
        <v>1</v>
      </c>
      <c r="Z5484" t="s">
        <v>5516</v>
      </c>
    </row>
    <row r="5485" spans="1:26" x14ac:dyDescent="0.25">
      <c r="A5485" t="s">
        <v>29</v>
      </c>
      <c r="B5485" t="s">
        <v>30</v>
      </c>
      <c r="C5485" t="s">
        <v>25</v>
      </c>
      <c r="D5485">
        <v>0</v>
      </c>
      <c r="F5485">
        <v>1</v>
      </c>
      <c r="G5485">
        <v>73.900000000000006</v>
      </c>
      <c r="H5485">
        <f t="shared" si="1361"/>
        <v>1</v>
      </c>
      <c r="I5485">
        <f t="shared" si="1362"/>
        <v>0</v>
      </c>
      <c r="J5485">
        <f t="shared" si="1363"/>
        <v>1</v>
      </c>
      <c r="K5485">
        <f t="shared" si="1364"/>
        <v>0</v>
      </c>
      <c r="L5485">
        <f t="shared" si="1365"/>
        <v>0</v>
      </c>
      <c r="M5485">
        <f t="shared" si="1366"/>
        <v>0</v>
      </c>
      <c r="N5485">
        <f t="shared" si="1367"/>
        <v>1</v>
      </c>
      <c r="O5485">
        <f t="shared" si="1368"/>
        <v>0</v>
      </c>
      <c r="P5485">
        <v>33</v>
      </c>
      <c r="Q5485">
        <f t="shared" si="1369"/>
        <v>0</v>
      </c>
      <c r="R5485">
        <f t="shared" si="1370"/>
        <v>1</v>
      </c>
      <c r="S5485">
        <f t="shared" si="1371"/>
        <v>0</v>
      </c>
      <c r="T5485">
        <f t="shared" si="1372"/>
        <v>0</v>
      </c>
      <c r="U5485">
        <v>1</v>
      </c>
      <c r="V5485">
        <f t="shared" si="1373"/>
        <v>0.10638591518208719</v>
      </c>
      <c r="W5485">
        <f t="shared" si="1374"/>
        <v>0.52657142232382947</v>
      </c>
      <c r="X5485">
        <f t="shared" si="1375"/>
        <v>0.79854613258495588</v>
      </c>
      <c r="Y5485">
        <f t="shared" si="1376"/>
        <v>0</v>
      </c>
      <c r="Z5485" t="s">
        <v>5517</v>
      </c>
    </row>
    <row r="5486" spans="1:26" x14ac:dyDescent="0.25">
      <c r="A5486" t="s">
        <v>26</v>
      </c>
      <c r="B5486" t="s">
        <v>27</v>
      </c>
      <c r="C5486" t="s">
        <v>35</v>
      </c>
      <c r="D5486">
        <v>0</v>
      </c>
      <c r="F5486">
        <v>1</v>
      </c>
      <c r="G5486">
        <v>77.75</v>
      </c>
      <c r="H5486">
        <f t="shared" si="1361"/>
        <v>1</v>
      </c>
      <c r="I5486">
        <f t="shared" si="1362"/>
        <v>0</v>
      </c>
      <c r="J5486">
        <f t="shared" si="1363"/>
        <v>0</v>
      </c>
      <c r="K5486">
        <f t="shared" si="1364"/>
        <v>1</v>
      </c>
      <c r="L5486">
        <f t="shared" si="1365"/>
        <v>0</v>
      </c>
      <c r="M5486">
        <f t="shared" si="1366"/>
        <v>1</v>
      </c>
      <c r="N5486">
        <f t="shared" si="1367"/>
        <v>0</v>
      </c>
      <c r="O5486">
        <f t="shared" si="1368"/>
        <v>0</v>
      </c>
      <c r="P5486">
        <v>55</v>
      </c>
      <c r="Q5486">
        <f t="shared" si="1369"/>
        <v>1</v>
      </c>
      <c r="R5486">
        <f t="shared" si="1370"/>
        <v>0</v>
      </c>
      <c r="S5486">
        <f t="shared" si="1371"/>
        <v>0</v>
      </c>
      <c r="T5486">
        <f t="shared" si="1372"/>
        <v>0</v>
      </c>
      <c r="U5486">
        <v>1</v>
      </c>
      <c r="V5486">
        <f t="shared" si="1373"/>
        <v>0.52061147080139492</v>
      </c>
      <c r="W5486">
        <f t="shared" si="1374"/>
        <v>0.62729073751746378</v>
      </c>
      <c r="X5486">
        <f t="shared" si="1375"/>
        <v>0.22981336192720184</v>
      </c>
      <c r="Y5486">
        <f t="shared" si="1376"/>
        <v>1</v>
      </c>
      <c r="Z5486" t="s">
        <v>5518</v>
      </c>
    </row>
    <row r="5487" spans="1:26" x14ac:dyDescent="0.25">
      <c r="A5487" t="s">
        <v>45</v>
      </c>
      <c r="B5487" t="s">
        <v>27</v>
      </c>
      <c r="C5487" t="s">
        <v>35</v>
      </c>
      <c r="D5487">
        <v>0</v>
      </c>
      <c r="F5487">
        <v>1</v>
      </c>
      <c r="G5487">
        <v>99.35</v>
      </c>
      <c r="H5487">
        <f t="shared" si="1361"/>
        <v>1</v>
      </c>
      <c r="I5487">
        <f t="shared" si="1362"/>
        <v>0</v>
      </c>
      <c r="J5487">
        <f t="shared" si="1363"/>
        <v>0</v>
      </c>
      <c r="K5487">
        <f t="shared" si="1364"/>
        <v>1</v>
      </c>
      <c r="L5487">
        <f t="shared" si="1365"/>
        <v>0</v>
      </c>
      <c r="M5487">
        <f t="shared" si="1366"/>
        <v>0</v>
      </c>
      <c r="N5487">
        <f t="shared" si="1367"/>
        <v>0</v>
      </c>
      <c r="O5487">
        <f t="shared" si="1368"/>
        <v>1</v>
      </c>
      <c r="P5487">
        <v>69</v>
      </c>
      <c r="Q5487">
        <f t="shared" si="1369"/>
        <v>1</v>
      </c>
      <c r="R5487">
        <f t="shared" si="1370"/>
        <v>0</v>
      </c>
      <c r="S5487">
        <f t="shared" si="1371"/>
        <v>0</v>
      </c>
      <c r="T5487">
        <f t="shared" si="1372"/>
        <v>0</v>
      </c>
      <c r="U5487">
        <v>0</v>
      </c>
      <c r="V5487">
        <f t="shared" si="1373"/>
        <v>0.21803499387827577</v>
      </c>
      <c r="W5487">
        <f t="shared" si="1374"/>
        <v>0.55429382800381588</v>
      </c>
      <c r="X5487">
        <f t="shared" si="1375"/>
        <v>4.7539258555499751E-2</v>
      </c>
      <c r="Y5487">
        <f t="shared" si="1376"/>
        <v>0</v>
      </c>
      <c r="Z5487" t="s">
        <v>5519</v>
      </c>
    </row>
    <row r="5488" spans="1:26" x14ac:dyDescent="0.25">
      <c r="A5488" t="s">
        <v>26</v>
      </c>
      <c r="B5488" t="s">
        <v>30</v>
      </c>
      <c r="C5488" t="s">
        <v>25</v>
      </c>
      <c r="D5488">
        <v>0</v>
      </c>
      <c r="F5488">
        <v>1</v>
      </c>
      <c r="G5488">
        <v>50.75</v>
      </c>
      <c r="H5488">
        <f t="shared" si="1361"/>
        <v>1</v>
      </c>
      <c r="I5488">
        <f t="shared" si="1362"/>
        <v>0</v>
      </c>
      <c r="J5488">
        <f t="shared" si="1363"/>
        <v>1</v>
      </c>
      <c r="K5488">
        <f t="shared" si="1364"/>
        <v>0</v>
      </c>
      <c r="L5488">
        <f t="shared" si="1365"/>
        <v>0</v>
      </c>
      <c r="M5488">
        <f t="shared" si="1366"/>
        <v>1</v>
      </c>
      <c r="N5488">
        <f t="shared" si="1367"/>
        <v>0</v>
      </c>
      <c r="O5488">
        <f t="shared" si="1368"/>
        <v>0</v>
      </c>
      <c r="P5488">
        <v>1</v>
      </c>
      <c r="Q5488">
        <f t="shared" si="1369"/>
        <v>0</v>
      </c>
      <c r="R5488">
        <f t="shared" si="1370"/>
        <v>1</v>
      </c>
      <c r="S5488">
        <f t="shared" si="1371"/>
        <v>0</v>
      </c>
      <c r="T5488">
        <f t="shared" si="1372"/>
        <v>0</v>
      </c>
      <c r="U5488">
        <v>0</v>
      </c>
      <c r="V5488">
        <f t="shared" si="1373"/>
        <v>0.33688546165028521</v>
      </c>
      <c r="W5488">
        <f t="shared" si="1374"/>
        <v>0.58343376651245626</v>
      </c>
      <c r="X5488">
        <f t="shared" si="1375"/>
        <v>0.11349181427132579</v>
      </c>
      <c r="Y5488">
        <f t="shared" si="1376"/>
        <v>1</v>
      </c>
      <c r="Z5488" t="s">
        <v>5520</v>
      </c>
    </row>
    <row r="5489" spans="1:26" x14ac:dyDescent="0.25">
      <c r="A5489" t="s">
        <v>45</v>
      </c>
      <c r="B5489" t="s">
        <v>33</v>
      </c>
      <c r="C5489" t="s">
        <v>25</v>
      </c>
      <c r="D5489">
        <v>0</v>
      </c>
      <c r="F5489">
        <v>1</v>
      </c>
      <c r="G5489">
        <v>87.1</v>
      </c>
      <c r="H5489">
        <f t="shared" si="1361"/>
        <v>1</v>
      </c>
      <c r="I5489">
        <f t="shared" si="1362"/>
        <v>0</v>
      </c>
      <c r="J5489">
        <f t="shared" si="1363"/>
        <v>1</v>
      </c>
      <c r="K5489">
        <f t="shared" si="1364"/>
        <v>0</v>
      </c>
      <c r="L5489">
        <f t="shared" si="1365"/>
        <v>0</v>
      </c>
      <c r="M5489">
        <f t="shared" si="1366"/>
        <v>0</v>
      </c>
      <c r="N5489">
        <f t="shared" si="1367"/>
        <v>0</v>
      </c>
      <c r="O5489">
        <f t="shared" si="1368"/>
        <v>1</v>
      </c>
      <c r="P5489">
        <v>54</v>
      </c>
      <c r="Q5489">
        <f t="shared" si="1369"/>
        <v>0</v>
      </c>
      <c r="R5489">
        <f t="shared" si="1370"/>
        <v>0</v>
      </c>
      <c r="S5489">
        <f t="shared" si="1371"/>
        <v>0</v>
      </c>
      <c r="T5489">
        <f t="shared" si="1372"/>
        <v>1</v>
      </c>
      <c r="U5489">
        <v>0</v>
      </c>
      <c r="V5489">
        <f t="shared" si="1373"/>
        <v>6.2168221330656609E-2</v>
      </c>
      <c r="W5489">
        <f t="shared" si="1374"/>
        <v>0.51553705157495455</v>
      </c>
      <c r="X5489">
        <f t="shared" si="1375"/>
        <v>3.8648877434175073E-3</v>
      </c>
      <c r="Y5489">
        <f t="shared" si="1376"/>
        <v>0</v>
      </c>
      <c r="Z5489" t="s">
        <v>5521</v>
      </c>
    </row>
    <row r="5490" spans="1:26" x14ac:dyDescent="0.25">
      <c r="A5490" t="s">
        <v>29</v>
      </c>
      <c r="B5490" t="s">
        <v>30</v>
      </c>
      <c r="C5490" t="s">
        <v>23</v>
      </c>
      <c r="D5490">
        <v>0</v>
      </c>
      <c r="F5490">
        <v>1</v>
      </c>
      <c r="G5490">
        <v>20.149999999999999</v>
      </c>
      <c r="H5490">
        <f t="shared" si="1361"/>
        <v>1</v>
      </c>
      <c r="I5490">
        <f t="shared" si="1362"/>
        <v>0</v>
      </c>
      <c r="J5490">
        <f t="shared" si="1363"/>
        <v>0</v>
      </c>
      <c r="K5490">
        <f t="shared" si="1364"/>
        <v>0</v>
      </c>
      <c r="L5490">
        <f t="shared" si="1365"/>
        <v>1</v>
      </c>
      <c r="M5490">
        <f t="shared" si="1366"/>
        <v>0</v>
      </c>
      <c r="N5490">
        <f t="shared" si="1367"/>
        <v>1</v>
      </c>
      <c r="O5490">
        <f t="shared" si="1368"/>
        <v>0</v>
      </c>
      <c r="P5490">
        <v>33</v>
      </c>
      <c r="Q5490">
        <f t="shared" si="1369"/>
        <v>0</v>
      </c>
      <c r="R5490">
        <f t="shared" si="1370"/>
        <v>1</v>
      </c>
      <c r="S5490">
        <f t="shared" si="1371"/>
        <v>0</v>
      </c>
      <c r="T5490">
        <f t="shared" si="1372"/>
        <v>0</v>
      </c>
      <c r="U5490">
        <v>0</v>
      </c>
      <c r="V5490">
        <f t="shared" si="1373"/>
        <v>7.5499266472023076E-3</v>
      </c>
      <c r="W5490">
        <f t="shared" si="1374"/>
        <v>0.50188747269609479</v>
      </c>
      <c r="X5490">
        <f t="shared" si="1375"/>
        <v>5.7001392378135475E-5</v>
      </c>
      <c r="Y5490">
        <f t="shared" si="1376"/>
        <v>0</v>
      </c>
      <c r="Z5490" t="s">
        <v>5522</v>
      </c>
    </row>
    <row r="5491" spans="1:26" x14ac:dyDescent="0.25">
      <c r="A5491" t="s">
        <v>29</v>
      </c>
      <c r="B5491" t="s">
        <v>33</v>
      </c>
      <c r="C5491" t="s">
        <v>35</v>
      </c>
      <c r="D5491">
        <v>1</v>
      </c>
      <c r="F5491">
        <v>1</v>
      </c>
      <c r="G5491">
        <v>98.7</v>
      </c>
      <c r="H5491">
        <f t="shared" si="1361"/>
        <v>0</v>
      </c>
      <c r="I5491">
        <f t="shared" si="1362"/>
        <v>1</v>
      </c>
      <c r="J5491">
        <f t="shared" si="1363"/>
        <v>0</v>
      </c>
      <c r="K5491">
        <f t="shared" si="1364"/>
        <v>1</v>
      </c>
      <c r="L5491">
        <f t="shared" si="1365"/>
        <v>0</v>
      </c>
      <c r="M5491">
        <f t="shared" si="1366"/>
        <v>0</v>
      </c>
      <c r="N5491">
        <f t="shared" si="1367"/>
        <v>1</v>
      </c>
      <c r="O5491">
        <f t="shared" si="1368"/>
        <v>0</v>
      </c>
      <c r="P5491">
        <v>45</v>
      </c>
      <c r="Q5491">
        <f t="shared" si="1369"/>
        <v>0</v>
      </c>
      <c r="R5491">
        <f t="shared" si="1370"/>
        <v>0</v>
      </c>
      <c r="S5491">
        <f t="shared" si="1371"/>
        <v>0</v>
      </c>
      <c r="T5491">
        <f t="shared" si="1372"/>
        <v>1</v>
      </c>
      <c r="U5491">
        <v>0</v>
      </c>
      <c r="V5491">
        <f t="shared" si="1373"/>
        <v>0.14018732016538726</v>
      </c>
      <c r="W5491">
        <f t="shared" si="1374"/>
        <v>0.53498954617471151</v>
      </c>
      <c r="X5491">
        <f t="shared" si="1375"/>
        <v>1.9652484735152794E-2</v>
      </c>
      <c r="Y5491">
        <f t="shared" si="1376"/>
        <v>0</v>
      </c>
      <c r="Z5491" t="s">
        <v>5523</v>
      </c>
    </row>
    <row r="5492" spans="1:26" x14ac:dyDescent="0.25">
      <c r="A5492" t="s">
        <v>26</v>
      </c>
      <c r="B5492" t="s">
        <v>27</v>
      </c>
      <c r="C5492" t="s">
        <v>25</v>
      </c>
      <c r="D5492">
        <v>0</v>
      </c>
      <c r="F5492">
        <v>1</v>
      </c>
      <c r="G5492">
        <v>25.2</v>
      </c>
      <c r="H5492">
        <f t="shared" si="1361"/>
        <v>1</v>
      </c>
      <c r="I5492">
        <f t="shared" si="1362"/>
        <v>0</v>
      </c>
      <c r="J5492">
        <f t="shared" si="1363"/>
        <v>1</v>
      </c>
      <c r="K5492">
        <f t="shared" si="1364"/>
        <v>0</v>
      </c>
      <c r="L5492">
        <f t="shared" si="1365"/>
        <v>0</v>
      </c>
      <c r="M5492">
        <f t="shared" si="1366"/>
        <v>1</v>
      </c>
      <c r="N5492">
        <f t="shared" si="1367"/>
        <v>0</v>
      </c>
      <c r="O5492">
        <f t="shared" si="1368"/>
        <v>0</v>
      </c>
      <c r="P5492">
        <v>11</v>
      </c>
      <c r="Q5492">
        <f t="shared" si="1369"/>
        <v>1</v>
      </c>
      <c r="R5492">
        <f t="shared" si="1370"/>
        <v>0</v>
      </c>
      <c r="S5492">
        <f t="shared" si="1371"/>
        <v>0</v>
      </c>
      <c r="T5492">
        <f t="shared" si="1372"/>
        <v>0</v>
      </c>
      <c r="U5492">
        <v>0</v>
      </c>
      <c r="V5492">
        <f t="shared" si="1373"/>
        <v>0.43381993958398057</v>
      </c>
      <c r="W5492">
        <f t="shared" si="1374"/>
        <v>0.60678546486486618</v>
      </c>
      <c r="X5492">
        <f t="shared" si="1375"/>
        <v>0.18819973998064857</v>
      </c>
      <c r="Y5492">
        <f t="shared" si="1376"/>
        <v>1</v>
      </c>
      <c r="Z5492" t="s">
        <v>5524</v>
      </c>
    </row>
    <row r="5493" spans="1:26" x14ac:dyDescent="0.25">
      <c r="A5493" t="s">
        <v>26</v>
      </c>
      <c r="B5493" t="s">
        <v>33</v>
      </c>
      <c r="C5493" t="s">
        <v>25</v>
      </c>
      <c r="D5493">
        <v>0</v>
      </c>
      <c r="F5493">
        <v>1</v>
      </c>
      <c r="G5493">
        <v>55.7</v>
      </c>
      <c r="H5493">
        <f t="shared" si="1361"/>
        <v>1</v>
      </c>
      <c r="I5493">
        <f t="shared" si="1362"/>
        <v>0</v>
      </c>
      <c r="J5493">
        <f t="shared" si="1363"/>
        <v>1</v>
      </c>
      <c r="K5493">
        <f t="shared" si="1364"/>
        <v>0</v>
      </c>
      <c r="L5493">
        <f t="shared" si="1365"/>
        <v>0</v>
      </c>
      <c r="M5493">
        <f t="shared" si="1366"/>
        <v>1</v>
      </c>
      <c r="N5493">
        <f t="shared" si="1367"/>
        <v>0</v>
      </c>
      <c r="O5493">
        <f t="shared" si="1368"/>
        <v>0</v>
      </c>
      <c r="P5493">
        <v>6</v>
      </c>
      <c r="Q5493">
        <f t="shared" si="1369"/>
        <v>0</v>
      </c>
      <c r="R5493">
        <f t="shared" si="1370"/>
        <v>0</v>
      </c>
      <c r="S5493">
        <f t="shared" si="1371"/>
        <v>0</v>
      </c>
      <c r="T5493">
        <f t="shared" si="1372"/>
        <v>1</v>
      </c>
      <c r="U5493">
        <v>0</v>
      </c>
      <c r="V5493">
        <f t="shared" si="1373"/>
        <v>0.34460278594496568</v>
      </c>
      <c r="W5493">
        <f t="shared" si="1374"/>
        <v>0.58530815960204208</v>
      </c>
      <c r="X5493">
        <f t="shared" si="1375"/>
        <v>0.11875108008103184</v>
      </c>
      <c r="Y5493">
        <f t="shared" si="1376"/>
        <v>1</v>
      </c>
      <c r="Z5493" t="s">
        <v>5525</v>
      </c>
    </row>
    <row r="5494" spans="1:26" x14ac:dyDescent="0.25">
      <c r="A5494" t="s">
        <v>26</v>
      </c>
      <c r="B5494" t="s">
        <v>33</v>
      </c>
      <c r="C5494" t="s">
        <v>25</v>
      </c>
      <c r="D5494">
        <v>0</v>
      </c>
      <c r="F5494">
        <v>1</v>
      </c>
      <c r="G5494">
        <v>65.349999999999994</v>
      </c>
      <c r="H5494">
        <f t="shared" si="1361"/>
        <v>1</v>
      </c>
      <c r="I5494">
        <f t="shared" si="1362"/>
        <v>0</v>
      </c>
      <c r="J5494">
        <f t="shared" si="1363"/>
        <v>1</v>
      </c>
      <c r="K5494">
        <f t="shared" si="1364"/>
        <v>0</v>
      </c>
      <c r="L5494">
        <f t="shared" si="1365"/>
        <v>0</v>
      </c>
      <c r="M5494">
        <f t="shared" si="1366"/>
        <v>1</v>
      </c>
      <c r="N5494">
        <f t="shared" si="1367"/>
        <v>0</v>
      </c>
      <c r="O5494">
        <f t="shared" si="1368"/>
        <v>0</v>
      </c>
      <c r="P5494">
        <v>21</v>
      </c>
      <c r="Q5494">
        <f t="shared" si="1369"/>
        <v>0</v>
      </c>
      <c r="R5494">
        <f t="shared" si="1370"/>
        <v>0</v>
      </c>
      <c r="S5494">
        <f t="shared" si="1371"/>
        <v>0</v>
      </c>
      <c r="T5494">
        <f t="shared" si="1372"/>
        <v>1</v>
      </c>
      <c r="U5494">
        <v>0</v>
      </c>
      <c r="V5494">
        <f t="shared" si="1373"/>
        <v>0.35964767068105996</v>
      </c>
      <c r="W5494">
        <f t="shared" si="1374"/>
        <v>0.588955142390998</v>
      </c>
      <c r="X5494">
        <f t="shared" si="1375"/>
        <v>0.12934644702631215</v>
      </c>
      <c r="Y5494">
        <f t="shared" si="1376"/>
        <v>1</v>
      </c>
      <c r="Z5494" t="s">
        <v>5526</v>
      </c>
    </row>
    <row r="5495" spans="1:26" x14ac:dyDescent="0.25">
      <c r="A5495" t="s">
        <v>45</v>
      </c>
      <c r="B5495" t="s">
        <v>33</v>
      </c>
      <c r="C5495" t="s">
        <v>23</v>
      </c>
      <c r="D5495">
        <v>0</v>
      </c>
      <c r="F5495">
        <v>1</v>
      </c>
      <c r="G5495">
        <v>25.3</v>
      </c>
      <c r="H5495">
        <f t="shared" si="1361"/>
        <v>1</v>
      </c>
      <c r="I5495">
        <f t="shared" si="1362"/>
        <v>0</v>
      </c>
      <c r="J5495">
        <f t="shared" si="1363"/>
        <v>0</v>
      </c>
      <c r="K5495">
        <f t="shared" si="1364"/>
        <v>0</v>
      </c>
      <c r="L5495">
        <f t="shared" si="1365"/>
        <v>1</v>
      </c>
      <c r="M5495">
        <f t="shared" si="1366"/>
        <v>0</v>
      </c>
      <c r="N5495">
        <f t="shared" si="1367"/>
        <v>0</v>
      </c>
      <c r="O5495">
        <f t="shared" si="1368"/>
        <v>1</v>
      </c>
      <c r="P5495">
        <v>65</v>
      </c>
      <c r="Q5495">
        <f t="shared" si="1369"/>
        <v>0</v>
      </c>
      <c r="R5495">
        <f t="shared" si="1370"/>
        <v>0</v>
      </c>
      <c r="S5495">
        <f t="shared" si="1371"/>
        <v>0</v>
      </c>
      <c r="T5495">
        <f t="shared" si="1372"/>
        <v>1</v>
      </c>
      <c r="U5495">
        <v>0</v>
      </c>
      <c r="V5495">
        <f t="shared" si="1373"/>
        <v>-4.4354994018659999E-2</v>
      </c>
      <c r="W5495">
        <f t="shared" si="1374"/>
        <v>0.48891306910617732</v>
      </c>
      <c r="X5495">
        <f t="shared" si="1375"/>
        <v>1.9673654943953645E-3</v>
      </c>
      <c r="Y5495">
        <f t="shared" si="1376"/>
        <v>0</v>
      </c>
      <c r="Z5495" t="s">
        <v>5527</v>
      </c>
    </row>
    <row r="5496" spans="1:26" x14ac:dyDescent="0.25">
      <c r="A5496" t="s">
        <v>26</v>
      </c>
      <c r="B5496" t="s">
        <v>27</v>
      </c>
      <c r="C5496" t="s">
        <v>35</v>
      </c>
      <c r="D5496">
        <v>1</v>
      </c>
      <c r="F5496">
        <v>1</v>
      </c>
      <c r="G5496">
        <v>84.35</v>
      </c>
      <c r="H5496">
        <f t="shared" si="1361"/>
        <v>0</v>
      </c>
      <c r="I5496">
        <f t="shared" si="1362"/>
        <v>1</v>
      </c>
      <c r="J5496">
        <f t="shared" si="1363"/>
        <v>0</v>
      </c>
      <c r="K5496">
        <f t="shared" si="1364"/>
        <v>1</v>
      </c>
      <c r="L5496">
        <f t="shared" si="1365"/>
        <v>0</v>
      </c>
      <c r="M5496">
        <f t="shared" si="1366"/>
        <v>1</v>
      </c>
      <c r="N5496">
        <f t="shared" si="1367"/>
        <v>0</v>
      </c>
      <c r="O5496">
        <f t="shared" si="1368"/>
        <v>0</v>
      </c>
      <c r="P5496">
        <v>6</v>
      </c>
      <c r="Q5496">
        <f t="shared" si="1369"/>
        <v>1</v>
      </c>
      <c r="R5496">
        <f t="shared" si="1370"/>
        <v>0</v>
      </c>
      <c r="S5496">
        <f t="shared" si="1371"/>
        <v>0</v>
      </c>
      <c r="T5496">
        <f t="shared" si="1372"/>
        <v>0</v>
      </c>
      <c r="U5496">
        <v>1</v>
      </c>
      <c r="V5496">
        <f t="shared" si="1373"/>
        <v>0.53090123652763554</v>
      </c>
      <c r="W5496">
        <f t="shared" si="1374"/>
        <v>0.62969328653864953</v>
      </c>
      <c r="X5496">
        <f t="shared" si="1375"/>
        <v>0.22005364989130133</v>
      </c>
      <c r="Y5496">
        <f t="shared" si="1376"/>
        <v>1</v>
      </c>
      <c r="Z5496" t="s">
        <v>5528</v>
      </c>
    </row>
    <row r="5497" spans="1:26" x14ac:dyDescent="0.25">
      <c r="A5497" t="s">
        <v>26</v>
      </c>
      <c r="B5497" t="s">
        <v>27</v>
      </c>
      <c r="C5497" t="s">
        <v>35</v>
      </c>
      <c r="D5497">
        <v>0</v>
      </c>
      <c r="F5497">
        <v>1</v>
      </c>
      <c r="G5497">
        <v>84.95</v>
      </c>
      <c r="H5497">
        <f t="shared" si="1361"/>
        <v>1</v>
      </c>
      <c r="I5497">
        <f t="shared" si="1362"/>
        <v>0</v>
      </c>
      <c r="J5497">
        <f t="shared" si="1363"/>
        <v>0</v>
      </c>
      <c r="K5497">
        <f t="shared" si="1364"/>
        <v>1</v>
      </c>
      <c r="L5497">
        <f t="shared" si="1365"/>
        <v>0</v>
      </c>
      <c r="M5497">
        <f t="shared" si="1366"/>
        <v>1</v>
      </c>
      <c r="N5497">
        <f t="shared" si="1367"/>
        <v>0</v>
      </c>
      <c r="O5497">
        <f t="shared" si="1368"/>
        <v>0</v>
      </c>
      <c r="P5497">
        <v>8</v>
      </c>
      <c r="Q5497">
        <f t="shared" si="1369"/>
        <v>1</v>
      </c>
      <c r="R5497">
        <f t="shared" si="1370"/>
        <v>0</v>
      </c>
      <c r="S5497">
        <f t="shared" si="1371"/>
        <v>0</v>
      </c>
      <c r="T5497">
        <f t="shared" si="1372"/>
        <v>0</v>
      </c>
      <c r="U5497">
        <v>1</v>
      </c>
      <c r="V5497">
        <f t="shared" si="1373"/>
        <v>0.53183666977547561</v>
      </c>
      <c r="W5497">
        <f t="shared" si="1374"/>
        <v>0.62991138406194702</v>
      </c>
      <c r="X5497">
        <f t="shared" si="1375"/>
        <v>0.21917690376691706</v>
      </c>
      <c r="Y5497">
        <f t="shared" si="1376"/>
        <v>1</v>
      </c>
      <c r="Z5497" t="s">
        <v>5529</v>
      </c>
    </row>
    <row r="5498" spans="1:26" x14ac:dyDescent="0.25">
      <c r="A5498" t="s">
        <v>26</v>
      </c>
      <c r="B5498" t="s">
        <v>27</v>
      </c>
      <c r="C5498" t="s">
        <v>35</v>
      </c>
      <c r="D5498">
        <v>0</v>
      </c>
      <c r="F5498">
        <v>1</v>
      </c>
      <c r="G5498">
        <v>73.849999999999994</v>
      </c>
      <c r="H5498">
        <f t="shared" si="1361"/>
        <v>1</v>
      </c>
      <c r="I5498">
        <f t="shared" si="1362"/>
        <v>0</v>
      </c>
      <c r="J5498">
        <f t="shared" si="1363"/>
        <v>0</v>
      </c>
      <c r="K5498">
        <f t="shared" si="1364"/>
        <v>1</v>
      </c>
      <c r="L5498">
        <f t="shared" si="1365"/>
        <v>0</v>
      </c>
      <c r="M5498">
        <f t="shared" si="1366"/>
        <v>1</v>
      </c>
      <c r="N5498">
        <f t="shared" si="1367"/>
        <v>0</v>
      </c>
      <c r="O5498">
        <f t="shared" si="1368"/>
        <v>0</v>
      </c>
      <c r="P5498">
        <v>11</v>
      </c>
      <c r="Q5498">
        <f t="shared" si="1369"/>
        <v>1</v>
      </c>
      <c r="R5498">
        <f t="shared" si="1370"/>
        <v>0</v>
      </c>
      <c r="S5498">
        <f t="shared" si="1371"/>
        <v>0</v>
      </c>
      <c r="T5498">
        <f t="shared" si="1372"/>
        <v>0</v>
      </c>
      <c r="U5498">
        <v>1</v>
      </c>
      <c r="V5498">
        <f t="shared" si="1373"/>
        <v>0.50966798542967873</v>
      </c>
      <c r="W5498">
        <f t="shared" si="1374"/>
        <v>0.6247286392780349</v>
      </c>
      <c r="X5498">
        <f t="shared" si="1375"/>
        <v>0.24042548451258974</v>
      </c>
      <c r="Y5498">
        <f t="shared" si="1376"/>
        <v>1</v>
      </c>
      <c r="Z5498" t="s">
        <v>5530</v>
      </c>
    </row>
    <row r="5499" spans="1:26" x14ac:dyDescent="0.25">
      <c r="A5499" t="s">
        <v>45</v>
      </c>
      <c r="B5499" t="s">
        <v>30</v>
      </c>
      <c r="C5499" t="s">
        <v>23</v>
      </c>
      <c r="D5499">
        <v>0</v>
      </c>
      <c r="F5499">
        <v>1</v>
      </c>
      <c r="G5499">
        <v>24.25</v>
      </c>
      <c r="H5499">
        <f t="shared" si="1361"/>
        <v>1</v>
      </c>
      <c r="I5499">
        <f t="shared" si="1362"/>
        <v>0</v>
      </c>
      <c r="J5499">
        <f t="shared" si="1363"/>
        <v>0</v>
      </c>
      <c r="K5499">
        <f t="shared" si="1364"/>
        <v>0</v>
      </c>
      <c r="L5499">
        <f t="shared" si="1365"/>
        <v>1</v>
      </c>
      <c r="M5499">
        <f t="shared" si="1366"/>
        <v>0</v>
      </c>
      <c r="N5499">
        <f t="shared" si="1367"/>
        <v>0</v>
      </c>
      <c r="O5499">
        <f t="shared" si="1368"/>
        <v>1</v>
      </c>
      <c r="P5499">
        <v>43</v>
      </c>
      <c r="Q5499">
        <f t="shared" si="1369"/>
        <v>0</v>
      </c>
      <c r="R5499">
        <f t="shared" si="1370"/>
        <v>1</v>
      </c>
      <c r="S5499">
        <f t="shared" si="1371"/>
        <v>0</v>
      </c>
      <c r="T5499">
        <f t="shared" si="1372"/>
        <v>0</v>
      </c>
      <c r="U5499">
        <v>0</v>
      </c>
      <c r="V5499">
        <f t="shared" si="1373"/>
        <v>-6.4546620567438401E-2</v>
      </c>
      <c r="W5499">
        <f t="shared" si="1374"/>
        <v>0.48386894499176458</v>
      </c>
      <c r="X5499">
        <f t="shared" si="1375"/>
        <v>4.1662662266768622E-3</v>
      </c>
      <c r="Y5499">
        <f t="shared" si="1376"/>
        <v>0</v>
      </c>
      <c r="Z5499" t="s">
        <v>5531</v>
      </c>
    </row>
    <row r="5500" spans="1:26" x14ac:dyDescent="0.25">
      <c r="A5500" t="s">
        <v>29</v>
      </c>
      <c r="B5500" t="s">
        <v>33</v>
      </c>
      <c r="C5500" t="s">
        <v>25</v>
      </c>
      <c r="D5500">
        <v>0</v>
      </c>
      <c r="F5500">
        <v>1</v>
      </c>
      <c r="G5500">
        <v>51.8</v>
      </c>
      <c r="H5500">
        <f t="shared" si="1361"/>
        <v>1</v>
      </c>
      <c r="I5500">
        <f t="shared" si="1362"/>
        <v>0</v>
      </c>
      <c r="J5500">
        <f t="shared" si="1363"/>
        <v>1</v>
      </c>
      <c r="K5500">
        <f t="shared" si="1364"/>
        <v>0</v>
      </c>
      <c r="L5500">
        <f t="shared" si="1365"/>
        <v>0</v>
      </c>
      <c r="M5500">
        <f t="shared" si="1366"/>
        <v>0</v>
      </c>
      <c r="N5500">
        <f t="shared" si="1367"/>
        <v>1</v>
      </c>
      <c r="O5500">
        <f t="shared" si="1368"/>
        <v>0</v>
      </c>
      <c r="P5500">
        <v>49</v>
      </c>
      <c r="Q5500">
        <f t="shared" si="1369"/>
        <v>0</v>
      </c>
      <c r="R5500">
        <f t="shared" si="1370"/>
        <v>0</v>
      </c>
      <c r="S5500">
        <f t="shared" si="1371"/>
        <v>0</v>
      </c>
      <c r="T5500">
        <f t="shared" si="1372"/>
        <v>1</v>
      </c>
      <c r="U5500">
        <v>1</v>
      </c>
      <c r="V5500">
        <f t="shared" si="1373"/>
        <v>8.0759070396858507E-2</v>
      </c>
      <c r="W5500">
        <f t="shared" si="1374"/>
        <v>0.52017880156635932</v>
      </c>
      <c r="X5500">
        <f t="shared" si="1375"/>
        <v>0.84500388665764781</v>
      </c>
      <c r="Y5500">
        <f t="shared" si="1376"/>
        <v>0</v>
      </c>
      <c r="Z5500" t="s">
        <v>5532</v>
      </c>
    </row>
    <row r="5501" spans="1:26" x14ac:dyDescent="0.25">
      <c r="A5501" t="s">
        <v>26</v>
      </c>
      <c r="B5501" t="s">
        <v>27</v>
      </c>
      <c r="C5501" t="s">
        <v>25</v>
      </c>
      <c r="D5501">
        <v>1</v>
      </c>
      <c r="F5501">
        <v>1</v>
      </c>
      <c r="G5501">
        <v>46</v>
      </c>
      <c r="H5501">
        <f t="shared" si="1361"/>
        <v>0</v>
      </c>
      <c r="I5501">
        <f t="shared" si="1362"/>
        <v>1</v>
      </c>
      <c r="J5501">
        <f t="shared" si="1363"/>
        <v>1</v>
      </c>
      <c r="K5501">
        <f t="shared" si="1364"/>
        <v>0</v>
      </c>
      <c r="L5501">
        <f t="shared" si="1365"/>
        <v>0</v>
      </c>
      <c r="M5501">
        <f t="shared" si="1366"/>
        <v>1</v>
      </c>
      <c r="N5501">
        <f t="shared" si="1367"/>
        <v>0</v>
      </c>
      <c r="O5501">
        <f t="shared" si="1368"/>
        <v>0</v>
      </c>
      <c r="P5501">
        <v>1</v>
      </c>
      <c r="Q5501">
        <f t="shared" si="1369"/>
        <v>1</v>
      </c>
      <c r="R5501">
        <f t="shared" si="1370"/>
        <v>0</v>
      </c>
      <c r="S5501">
        <f t="shared" si="1371"/>
        <v>0</v>
      </c>
      <c r="T5501">
        <f t="shared" si="1372"/>
        <v>0</v>
      </c>
      <c r="U5501">
        <v>1</v>
      </c>
      <c r="V5501">
        <f t="shared" si="1373"/>
        <v>0.48480291054082758</v>
      </c>
      <c r="W5501">
        <f t="shared" si="1374"/>
        <v>0.61888136894666723</v>
      </c>
      <c r="X5501">
        <f t="shared" si="1375"/>
        <v>0.26542804098720252</v>
      </c>
      <c r="Y5501">
        <f t="shared" si="1376"/>
        <v>1</v>
      </c>
      <c r="Z5501" t="s">
        <v>5533</v>
      </c>
    </row>
    <row r="5502" spans="1:26" x14ac:dyDescent="0.25">
      <c r="A5502" t="s">
        <v>26</v>
      </c>
      <c r="B5502" t="s">
        <v>27</v>
      </c>
      <c r="C5502" t="s">
        <v>35</v>
      </c>
      <c r="D5502">
        <v>1</v>
      </c>
      <c r="F5502">
        <v>1</v>
      </c>
      <c r="G5502">
        <v>79.400000000000006</v>
      </c>
      <c r="H5502">
        <f t="shared" si="1361"/>
        <v>0</v>
      </c>
      <c r="I5502">
        <f t="shared" si="1362"/>
        <v>1</v>
      </c>
      <c r="J5502">
        <f t="shared" si="1363"/>
        <v>0</v>
      </c>
      <c r="K5502">
        <f t="shared" si="1364"/>
        <v>1</v>
      </c>
      <c r="L5502">
        <f t="shared" si="1365"/>
        <v>0</v>
      </c>
      <c r="M5502">
        <f t="shared" si="1366"/>
        <v>1</v>
      </c>
      <c r="N5502">
        <f t="shared" si="1367"/>
        <v>0</v>
      </c>
      <c r="O5502">
        <f t="shared" si="1368"/>
        <v>0</v>
      </c>
      <c r="P5502">
        <v>15</v>
      </c>
      <c r="Q5502">
        <f t="shared" si="1369"/>
        <v>1</v>
      </c>
      <c r="R5502">
        <f t="shared" si="1370"/>
        <v>0</v>
      </c>
      <c r="S5502">
        <f t="shared" si="1371"/>
        <v>0</v>
      </c>
      <c r="T5502">
        <f t="shared" si="1372"/>
        <v>0</v>
      </c>
      <c r="U5502">
        <v>1</v>
      </c>
      <c r="V5502">
        <f t="shared" si="1373"/>
        <v>0.51832074297219932</v>
      </c>
      <c r="W5502">
        <f t="shared" si="1374"/>
        <v>0.62675501609117723</v>
      </c>
      <c r="X5502">
        <f t="shared" si="1375"/>
        <v>0.23201490665085406</v>
      </c>
      <c r="Y5502">
        <f t="shared" si="1376"/>
        <v>1</v>
      </c>
      <c r="Z5502" t="s">
        <v>5534</v>
      </c>
    </row>
    <row r="5503" spans="1:26" x14ac:dyDescent="0.25">
      <c r="A5503" t="s">
        <v>45</v>
      </c>
      <c r="B5503" t="s">
        <v>33</v>
      </c>
      <c r="C5503" t="s">
        <v>25</v>
      </c>
      <c r="D5503">
        <v>0</v>
      </c>
      <c r="F5503">
        <v>1</v>
      </c>
      <c r="G5503">
        <v>60.5</v>
      </c>
      <c r="H5503">
        <f t="shared" si="1361"/>
        <v>1</v>
      </c>
      <c r="I5503">
        <f t="shared" si="1362"/>
        <v>0</v>
      </c>
      <c r="J5503">
        <f t="shared" si="1363"/>
        <v>1</v>
      </c>
      <c r="K5503">
        <f t="shared" si="1364"/>
        <v>0</v>
      </c>
      <c r="L5503">
        <f t="shared" si="1365"/>
        <v>0</v>
      </c>
      <c r="M5503">
        <f t="shared" si="1366"/>
        <v>0</v>
      </c>
      <c r="N5503">
        <f t="shared" si="1367"/>
        <v>0</v>
      </c>
      <c r="O5503">
        <f t="shared" si="1368"/>
        <v>1</v>
      </c>
      <c r="P5503">
        <v>60</v>
      </c>
      <c r="Q5503">
        <f t="shared" si="1369"/>
        <v>0</v>
      </c>
      <c r="R5503">
        <f t="shared" si="1370"/>
        <v>0</v>
      </c>
      <c r="S5503">
        <f t="shared" si="1371"/>
        <v>0</v>
      </c>
      <c r="T5503">
        <f t="shared" si="1372"/>
        <v>1</v>
      </c>
      <c r="U5503">
        <v>0</v>
      </c>
      <c r="V5503">
        <f t="shared" si="1373"/>
        <v>2.0697347343080624E-2</v>
      </c>
      <c r="W5503">
        <f t="shared" si="1374"/>
        <v>0.50517415212840089</v>
      </c>
      <c r="X5503">
        <f t="shared" si="1375"/>
        <v>4.2838018704012657E-4</v>
      </c>
      <c r="Y5503">
        <f t="shared" si="1376"/>
        <v>0</v>
      </c>
      <c r="Z5503" t="s">
        <v>5535</v>
      </c>
    </row>
    <row r="5504" spans="1:26" x14ac:dyDescent="0.25">
      <c r="A5504" t="s">
        <v>26</v>
      </c>
      <c r="B5504" t="s">
        <v>38</v>
      </c>
      <c r="C5504" t="s">
        <v>25</v>
      </c>
      <c r="D5504">
        <v>0</v>
      </c>
      <c r="F5504">
        <v>1</v>
      </c>
      <c r="G5504">
        <v>25.1</v>
      </c>
      <c r="H5504">
        <f t="shared" si="1361"/>
        <v>1</v>
      </c>
      <c r="I5504">
        <f t="shared" si="1362"/>
        <v>0</v>
      </c>
      <c r="J5504">
        <f t="shared" si="1363"/>
        <v>1</v>
      </c>
      <c r="K5504">
        <f t="shared" si="1364"/>
        <v>0</v>
      </c>
      <c r="L5504">
        <f t="shared" si="1365"/>
        <v>0</v>
      </c>
      <c r="M5504">
        <f t="shared" si="1366"/>
        <v>1</v>
      </c>
      <c r="N5504">
        <f t="shared" si="1367"/>
        <v>0</v>
      </c>
      <c r="O5504">
        <f t="shared" si="1368"/>
        <v>0</v>
      </c>
      <c r="P5504">
        <v>17</v>
      </c>
      <c r="Q5504">
        <f t="shared" si="1369"/>
        <v>0</v>
      </c>
      <c r="R5504">
        <f t="shared" si="1370"/>
        <v>0</v>
      </c>
      <c r="S5504">
        <f t="shared" si="1371"/>
        <v>1</v>
      </c>
      <c r="T5504">
        <f t="shared" si="1372"/>
        <v>0</v>
      </c>
      <c r="U5504">
        <v>0</v>
      </c>
      <c r="V5504">
        <f t="shared" si="1373"/>
        <v>0.31545030867018092</v>
      </c>
      <c r="W5504">
        <f t="shared" si="1374"/>
        <v>0.57821505911189752</v>
      </c>
      <c r="X5504">
        <f t="shared" si="1375"/>
        <v>9.9508897240112415E-2</v>
      </c>
      <c r="Y5504">
        <f t="shared" si="1376"/>
        <v>0</v>
      </c>
      <c r="Z5504" t="s">
        <v>5536</v>
      </c>
    </row>
    <row r="5505" spans="1:26" x14ac:dyDescent="0.25">
      <c r="A5505" t="s">
        <v>26</v>
      </c>
      <c r="B5505" t="s">
        <v>33</v>
      </c>
      <c r="C5505" t="s">
        <v>35</v>
      </c>
      <c r="D5505">
        <v>1</v>
      </c>
      <c r="F5505">
        <v>1</v>
      </c>
      <c r="G5505">
        <v>71.8</v>
      </c>
      <c r="H5505">
        <f t="shared" si="1361"/>
        <v>0</v>
      </c>
      <c r="I5505">
        <f t="shared" si="1362"/>
        <v>1</v>
      </c>
      <c r="J5505">
        <f t="shared" si="1363"/>
        <v>0</v>
      </c>
      <c r="K5505">
        <f t="shared" si="1364"/>
        <v>1</v>
      </c>
      <c r="L5505">
        <f t="shared" si="1365"/>
        <v>0</v>
      </c>
      <c r="M5505">
        <f t="shared" si="1366"/>
        <v>1</v>
      </c>
      <c r="N5505">
        <f t="shared" si="1367"/>
        <v>0</v>
      </c>
      <c r="O5505">
        <f t="shared" si="1368"/>
        <v>0</v>
      </c>
      <c r="P5505">
        <v>16</v>
      </c>
      <c r="Q5505">
        <f t="shared" si="1369"/>
        <v>0</v>
      </c>
      <c r="R5505">
        <f t="shared" si="1370"/>
        <v>0</v>
      </c>
      <c r="S5505">
        <f t="shared" si="1371"/>
        <v>0</v>
      </c>
      <c r="T5505">
        <f t="shared" si="1372"/>
        <v>1</v>
      </c>
      <c r="U5505">
        <v>1</v>
      </c>
      <c r="V5505">
        <f t="shared" si="1373"/>
        <v>0.3697035780953406</v>
      </c>
      <c r="W5505">
        <f t="shared" si="1374"/>
        <v>0.59138735050884139</v>
      </c>
      <c r="X5505">
        <f t="shared" si="1375"/>
        <v>0.39727357946581643</v>
      </c>
      <c r="Y5505">
        <f t="shared" si="1376"/>
        <v>1</v>
      </c>
      <c r="Z5505" t="s">
        <v>5537</v>
      </c>
    </row>
    <row r="5506" spans="1:26" x14ac:dyDescent="0.25">
      <c r="A5506" t="s">
        <v>29</v>
      </c>
      <c r="B5506" t="s">
        <v>33</v>
      </c>
      <c r="C5506" t="s">
        <v>23</v>
      </c>
      <c r="D5506">
        <v>0</v>
      </c>
      <c r="F5506">
        <v>1</v>
      </c>
      <c r="G5506">
        <v>20.05</v>
      </c>
      <c r="H5506">
        <f t="shared" si="1361"/>
        <v>1</v>
      </c>
      <c r="I5506">
        <f t="shared" si="1362"/>
        <v>0</v>
      </c>
      <c r="J5506">
        <f t="shared" si="1363"/>
        <v>0</v>
      </c>
      <c r="K5506">
        <f t="shared" si="1364"/>
        <v>0</v>
      </c>
      <c r="L5506">
        <f t="shared" si="1365"/>
        <v>1</v>
      </c>
      <c r="M5506">
        <f t="shared" si="1366"/>
        <v>0</v>
      </c>
      <c r="N5506">
        <f t="shared" si="1367"/>
        <v>1</v>
      </c>
      <c r="O5506">
        <f t="shared" si="1368"/>
        <v>0</v>
      </c>
      <c r="P5506">
        <v>35</v>
      </c>
      <c r="Q5506">
        <f t="shared" si="1369"/>
        <v>0</v>
      </c>
      <c r="R5506">
        <f t="shared" si="1370"/>
        <v>0</v>
      </c>
      <c r="S5506">
        <f t="shared" si="1371"/>
        <v>0</v>
      </c>
      <c r="T5506">
        <f t="shared" si="1372"/>
        <v>1</v>
      </c>
      <c r="U5506">
        <v>0</v>
      </c>
      <c r="V5506">
        <f t="shared" si="1373"/>
        <v>7.3940211058956297E-3</v>
      </c>
      <c r="W5506">
        <f t="shared" si="1374"/>
        <v>0.50184849685479949</v>
      </c>
      <c r="X5506">
        <f t="shared" si="1375"/>
        <v>5.4671548114430029E-5</v>
      </c>
      <c r="Y5506">
        <f t="shared" si="1376"/>
        <v>0</v>
      </c>
      <c r="Z5506" t="s">
        <v>5538</v>
      </c>
    </row>
    <row r="5507" spans="1:26" x14ac:dyDescent="0.25">
      <c r="A5507" t="s">
        <v>29</v>
      </c>
      <c r="B5507" t="s">
        <v>30</v>
      </c>
      <c r="C5507" t="s">
        <v>35</v>
      </c>
      <c r="D5507">
        <v>1</v>
      </c>
      <c r="F5507">
        <v>1</v>
      </c>
      <c r="G5507">
        <v>88.4</v>
      </c>
      <c r="H5507">
        <f t="shared" ref="H5507:H5570" si="1377">IF(D5507:D12549=0,1,0)</f>
        <v>0</v>
      </c>
      <c r="I5507">
        <f t="shared" ref="I5507:I5570" si="1378">IF(D5507:D12549=1,1,0)</f>
        <v>1</v>
      </c>
      <c r="J5507">
        <f t="shared" ref="J5507:J5570" si="1379">IF(C5507:C12549="DSL",1,0)</f>
        <v>0</v>
      </c>
      <c r="K5507">
        <f t="shared" ref="K5507:K5570" si="1380">IF(C5507:C12549="Fiber optic",1,0)</f>
        <v>1</v>
      </c>
      <c r="L5507">
        <f t="shared" ref="L5507:L5570" si="1381">IF(C5507:C12549="No",1,0)</f>
        <v>0</v>
      </c>
      <c r="M5507">
        <f t="shared" ref="M5507:M5570" si="1382">IF(A5507:A12549="Month-to-month",1,0)</f>
        <v>0</v>
      </c>
      <c r="N5507">
        <f t="shared" ref="N5507:N5570" si="1383">IF(A5507:A12549="ONE YEAR",1,0)</f>
        <v>1</v>
      </c>
      <c r="O5507">
        <f t="shared" ref="O5507:O5570" si="1384">IF(A5507:A12549="two year",1,0)</f>
        <v>0</v>
      </c>
      <c r="P5507">
        <v>44</v>
      </c>
      <c r="Q5507">
        <f t="shared" ref="Q5507:Q5570" si="1385">IF(B5507:B12549="Electronic check",1,0)</f>
        <v>0</v>
      </c>
      <c r="R5507">
        <f t="shared" ref="R5507:R5570" si="1386">IF(B5507:B12549="Mailed check",1,0)</f>
        <v>1</v>
      </c>
      <c r="S5507">
        <f t="shared" ref="S5507:S5570" si="1387">IF(B5507:B12549="Credit card (automatic)",1,0)</f>
        <v>0</v>
      </c>
      <c r="T5507">
        <f t="shared" ref="T5507:T5570" si="1388">IF(B5507:B12549="Bank transfer (automatic)",1,0)</f>
        <v>0</v>
      </c>
      <c r="U5507">
        <v>1</v>
      </c>
      <c r="V5507">
        <f t="shared" si="1373"/>
        <v>0.12412904941079958</v>
      </c>
      <c r="W5507">
        <f t="shared" si="1374"/>
        <v>0.53099247817219575</v>
      </c>
      <c r="X5507">
        <f t="shared" si="1375"/>
        <v>0.7671499220860295</v>
      </c>
      <c r="Y5507">
        <f t="shared" si="1376"/>
        <v>0</v>
      </c>
      <c r="Z5507" t="s">
        <v>5539</v>
      </c>
    </row>
    <row r="5508" spans="1:26" x14ac:dyDescent="0.25">
      <c r="A5508" t="s">
        <v>29</v>
      </c>
      <c r="B5508" t="s">
        <v>38</v>
      </c>
      <c r="C5508" t="s">
        <v>25</v>
      </c>
      <c r="D5508">
        <v>0</v>
      </c>
      <c r="F5508">
        <v>1</v>
      </c>
      <c r="G5508">
        <v>30.25</v>
      </c>
      <c r="H5508">
        <f t="shared" si="1377"/>
        <v>1</v>
      </c>
      <c r="I5508">
        <f t="shared" si="1378"/>
        <v>0</v>
      </c>
      <c r="J5508">
        <f t="shared" si="1379"/>
        <v>1</v>
      </c>
      <c r="K5508">
        <f t="shared" si="1380"/>
        <v>0</v>
      </c>
      <c r="L5508">
        <f t="shared" si="1381"/>
        <v>0</v>
      </c>
      <c r="M5508">
        <f t="shared" si="1382"/>
        <v>0</v>
      </c>
      <c r="N5508">
        <f t="shared" si="1383"/>
        <v>1</v>
      </c>
      <c r="O5508">
        <f t="shared" si="1384"/>
        <v>0</v>
      </c>
      <c r="P5508">
        <v>12</v>
      </c>
      <c r="Q5508">
        <f t="shared" si="1385"/>
        <v>0</v>
      </c>
      <c r="R5508">
        <f t="shared" si="1386"/>
        <v>0</v>
      </c>
      <c r="S5508">
        <f t="shared" si="1387"/>
        <v>1</v>
      </c>
      <c r="T5508">
        <f t="shared" si="1388"/>
        <v>0</v>
      </c>
      <c r="U5508">
        <v>0</v>
      </c>
      <c r="V5508">
        <f t="shared" ref="V5508:V5571" si="1389">G5508*$G$2+H5509*$H$2+K5509*$K$2+M5508*$M$2+O5508*$O$2+Q5508*$Q$2+L5508*$L$2</f>
        <v>3.3469977140967104E-2</v>
      </c>
      <c r="W5508">
        <f t="shared" ref="W5508:W5571" si="1390">1/ (1+EXP(-V5508))</f>
        <v>0.50836671323969373</v>
      </c>
      <c r="X5508">
        <f t="shared" ref="X5508:X5571" si="1391">(U5508-V5508)^2</f>
        <v>1.1202393698168604E-3</v>
      </c>
      <c r="Y5508">
        <f t="shared" ref="Y5508:Y5571" si="1392">IF(W5508&gt;=0.58,1,0)</f>
        <v>0</v>
      </c>
      <c r="Z5508" t="s">
        <v>5540</v>
      </c>
    </row>
    <row r="5509" spans="1:26" x14ac:dyDescent="0.25">
      <c r="A5509" t="s">
        <v>26</v>
      </c>
      <c r="B5509" t="s">
        <v>30</v>
      </c>
      <c r="C5509" t="s">
        <v>23</v>
      </c>
      <c r="D5509">
        <v>0</v>
      </c>
      <c r="F5509">
        <v>1</v>
      </c>
      <c r="G5509">
        <v>20.2</v>
      </c>
      <c r="H5509">
        <f t="shared" si="1377"/>
        <v>1</v>
      </c>
      <c r="I5509">
        <f t="shared" si="1378"/>
        <v>0</v>
      </c>
      <c r="J5509">
        <f t="shared" si="1379"/>
        <v>0</v>
      </c>
      <c r="K5509">
        <f t="shared" si="1380"/>
        <v>0</v>
      </c>
      <c r="L5509">
        <f t="shared" si="1381"/>
        <v>1</v>
      </c>
      <c r="M5509">
        <f t="shared" si="1382"/>
        <v>1</v>
      </c>
      <c r="N5509">
        <f t="shared" si="1383"/>
        <v>0</v>
      </c>
      <c r="O5509">
        <f t="shared" si="1384"/>
        <v>0</v>
      </c>
      <c r="P5509">
        <v>1</v>
      </c>
      <c r="Q5509">
        <f t="shared" si="1385"/>
        <v>0</v>
      </c>
      <c r="R5509">
        <f t="shared" si="1386"/>
        <v>1</v>
      </c>
      <c r="S5509">
        <f t="shared" si="1387"/>
        <v>0</v>
      </c>
      <c r="T5509">
        <f t="shared" si="1388"/>
        <v>0</v>
      </c>
      <c r="U5509">
        <v>0</v>
      </c>
      <c r="V5509">
        <f t="shared" si="1389"/>
        <v>0.26052810959424672</v>
      </c>
      <c r="W5509">
        <f t="shared" si="1390"/>
        <v>0.56476610840449459</v>
      </c>
      <c r="X5509">
        <f t="shared" si="1391"/>
        <v>6.7874895888751827E-2</v>
      </c>
      <c r="Y5509">
        <f t="shared" si="1392"/>
        <v>0</v>
      </c>
      <c r="Z5509" t="s">
        <v>5541</v>
      </c>
    </row>
    <row r="5510" spans="1:26" x14ac:dyDescent="0.25">
      <c r="A5510" t="s">
        <v>29</v>
      </c>
      <c r="B5510" t="s">
        <v>27</v>
      </c>
      <c r="C5510" t="s">
        <v>25</v>
      </c>
      <c r="D5510">
        <v>0</v>
      </c>
      <c r="F5510">
        <v>1</v>
      </c>
      <c r="G5510">
        <v>59.9</v>
      </c>
      <c r="H5510">
        <f t="shared" si="1377"/>
        <v>1</v>
      </c>
      <c r="I5510">
        <f t="shared" si="1378"/>
        <v>0</v>
      </c>
      <c r="J5510">
        <f t="shared" si="1379"/>
        <v>1</v>
      </c>
      <c r="K5510">
        <f t="shared" si="1380"/>
        <v>0</v>
      </c>
      <c r="L5510">
        <f t="shared" si="1381"/>
        <v>0</v>
      </c>
      <c r="M5510">
        <f t="shared" si="1382"/>
        <v>0</v>
      </c>
      <c r="N5510">
        <f t="shared" si="1383"/>
        <v>1</v>
      </c>
      <c r="O5510">
        <f t="shared" si="1384"/>
        <v>0</v>
      </c>
      <c r="P5510">
        <v>28</v>
      </c>
      <c r="Q5510">
        <f t="shared" si="1385"/>
        <v>1</v>
      </c>
      <c r="R5510">
        <f t="shared" si="1386"/>
        <v>0</v>
      </c>
      <c r="S5510">
        <f t="shared" si="1387"/>
        <v>0</v>
      </c>
      <c r="T5510">
        <f t="shared" si="1388"/>
        <v>0</v>
      </c>
      <c r="U5510">
        <v>0</v>
      </c>
      <c r="V5510">
        <f t="shared" si="1389"/>
        <v>0.216464313875948</v>
      </c>
      <c r="W5510">
        <f t="shared" si="1390"/>
        <v>0.55390575507038997</v>
      </c>
      <c r="X5510">
        <f t="shared" si="1391"/>
        <v>4.6856799181784932E-2</v>
      </c>
      <c r="Y5510">
        <f t="shared" si="1392"/>
        <v>0</v>
      </c>
      <c r="Z5510" t="s">
        <v>5542</v>
      </c>
    </row>
    <row r="5511" spans="1:26" x14ac:dyDescent="0.25">
      <c r="A5511" t="s">
        <v>45</v>
      </c>
      <c r="B5511" t="s">
        <v>33</v>
      </c>
      <c r="C5511" t="s">
        <v>23</v>
      </c>
      <c r="D5511">
        <v>0</v>
      </c>
      <c r="F5511">
        <v>1</v>
      </c>
      <c r="G5511">
        <v>25.15</v>
      </c>
      <c r="H5511">
        <f t="shared" si="1377"/>
        <v>1</v>
      </c>
      <c r="I5511">
        <f t="shared" si="1378"/>
        <v>0</v>
      </c>
      <c r="J5511">
        <f t="shared" si="1379"/>
        <v>0</v>
      </c>
      <c r="K5511">
        <f t="shared" si="1380"/>
        <v>0</v>
      </c>
      <c r="L5511">
        <f t="shared" si="1381"/>
        <v>1</v>
      </c>
      <c r="M5511">
        <f t="shared" si="1382"/>
        <v>0</v>
      </c>
      <c r="N5511">
        <f t="shared" si="1383"/>
        <v>0</v>
      </c>
      <c r="O5511">
        <f t="shared" si="1384"/>
        <v>1</v>
      </c>
      <c r="P5511">
        <v>70</v>
      </c>
      <c r="Q5511">
        <f t="shared" si="1385"/>
        <v>0</v>
      </c>
      <c r="R5511">
        <f t="shared" si="1386"/>
        <v>0</v>
      </c>
      <c r="S5511">
        <f t="shared" si="1387"/>
        <v>0</v>
      </c>
      <c r="T5511">
        <f t="shared" si="1388"/>
        <v>1</v>
      </c>
      <c r="U5511">
        <v>0</v>
      </c>
      <c r="V5511">
        <f t="shared" si="1389"/>
        <v>-6.3143470695678314E-2</v>
      </c>
      <c r="W5511">
        <f t="shared" si="1390"/>
        <v>0.48421937521900749</v>
      </c>
      <c r="X5511">
        <f t="shared" si="1391"/>
        <v>3.9870978914959858E-3</v>
      </c>
      <c r="Y5511">
        <f t="shared" si="1392"/>
        <v>0</v>
      </c>
      <c r="Z5511" t="s">
        <v>5543</v>
      </c>
    </row>
    <row r="5512" spans="1:26" x14ac:dyDescent="0.25">
      <c r="A5512" t="s">
        <v>26</v>
      </c>
      <c r="B5512" t="s">
        <v>30</v>
      </c>
      <c r="C5512" t="s">
        <v>25</v>
      </c>
      <c r="D5512">
        <v>0</v>
      </c>
      <c r="F5512">
        <v>1</v>
      </c>
      <c r="G5512">
        <v>46</v>
      </c>
      <c r="H5512">
        <f t="shared" si="1377"/>
        <v>1</v>
      </c>
      <c r="I5512">
        <f t="shared" si="1378"/>
        <v>0</v>
      </c>
      <c r="J5512">
        <f t="shared" si="1379"/>
        <v>1</v>
      </c>
      <c r="K5512">
        <f t="shared" si="1380"/>
        <v>0</v>
      </c>
      <c r="L5512">
        <f t="shared" si="1381"/>
        <v>0</v>
      </c>
      <c r="M5512">
        <f t="shared" si="1382"/>
        <v>1</v>
      </c>
      <c r="N5512">
        <f t="shared" si="1383"/>
        <v>0</v>
      </c>
      <c r="O5512">
        <f t="shared" si="1384"/>
        <v>0</v>
      </c>
      <c r="P5512">
        <v>5</v>
      </c>
      <c r="Q5512">
        <f t="shared" si="1385"/>
        <v>0</v>
      </c>
      <c r="R5512">
        <f t="shared" si="1386"/>
        <v>1</v>
      </c>
      <c r="S5512">
        <f t="shared" si="1387"/>
        <v>0</v>
      </c>
      <c r="T5512">
        <f t="shared" si="1388"/>
        <v>0</v>
      </c>
      <c r="U5512">
        <v>1</v>
      </c>
      <c r="V5512">
        <f t="shared" si="1389"/>
        <v>0.33434311769897374</v>
      </c>
      <c r="W5512">
        <f t="shared" si="1390"/>
        <v>0.58281574751288867</v>
      </c>
      <c r="X5512">
        <f t="shared" si="1391"/>
        <v>0.44309908495472233</v>
      </c>
      <c r="Y5512">
        <f t="shared" si="1392"/>
        <v>1</v>
      </c>
      <c r="Z5512" t="s">
        <v>5544</v>
      </c>
    </row>
    <row r="5513" spans="1:26" x14ac:dyDescent="0.25">
      <c r="A5513" t="s">
        <v>26</v>
      </c>
      <c r="B5513" t="s">
        <v>38</v>
      </c>
      <c r="C5513" t="s">
        <v>35</v>
      </c>
      <c r="D5513">
        <v>0</v>
      </c>
      <c r="F5513">
        <v>1</v>
      </c>
      <c r="G5513">
        <v>101.3</v>
      </c>
      <c r="H5513">
        <f t="shared" si="1377"/>
        <v>1</v>
      </c>
      <c r="I5513">
        <f t="shared" si="1378"/>
        <v>0</v>
      </c>
      <c r="J5513">
        <f t="shared" si="1379"/>
        <v>0</v>
      </c>
      <c r="K5513">
        <f t="shared" si="1380"/>
        <v>1</v>
      </c>
      <c r="L5513">
        <f t="shared" si="1381"/>
        <v>0</v>
      </c>
      <c r="M5513">
        <f t="shared" si="1382"/>
        <v>1</v>
      </c>
      <c r="N5513">
        <f t="shared" si="1383"/>
        <v>0</v>
      </c>
      <c r="O5513">
        <f t="shared" si="1384"/>
        <v>0</v>
      </c>
      <c r="P5513">
        <v>18</v>
      </c>
      <c r="Q5513">
        <f t="shared" si="1385"/>
        <v>0</v>
      </c>
      <c r="R5513">
        <f t="shared" si="1386"/>
        <v>0</v>
      </c>
      <c r="S5513">
        <f t="shared" si="1387"/>
        <v>1</v>
      </c>
      <c r="T5513">
        <f t="shared" si="1388"/>
        <v>0</v>
      </c>
      <c r="U5513">
        <v>0</v>
      </c>
      <c r="V5513">
        <f t="shared" si="1389"/>
        <v>0.41569571278081019</v>
      </c>
      <c r="W5513">
        <f t="shared" si="1390"/>
        <v>0.60245281435037012</v>
      </c>
      <c r="X5513">
        <f t="shared" si="1391"/>
        <v>0.17280292562434585</v>
      </c>
      <c r="Y5513">
        <f t="shared" si="1392"/>
        <v>1</v>
      </c>
      <c r="Z5513" t="s">
        <v>5545</v>
      </c>
    </row>
    <row r="5514" spans="1:26" x14ac:dyDescent="0.25">
      <c r="A5514" t="s">
        <v>45</v>
      </c>
      <c r="B5514" t="s">
        <v>38</v>
      </c>
      <c r="C5514" t="s">
        <v>25</v>
      </c>
      <c r="D5514">
        <v>0</v>
      </c>
      <c r="F5514">
        <v>1</v>
      </c>
      <c r="G5514">
        <v>76.95</v>
      </c>
      <c r="H5514">
        <f t="shared" si="1377"/>
        <v>1</v>
      </c>
      <c r="I5514">
        <f t="shared" si="1378"/>
        <v>0</v>
      </c>
      <c r="J5514">
        <f t="shared" si="1379"/>
        <v>1</v>
      </c>
      <c r="K5514">
        <f t="shared" si="1380"/>
        <v>0</v>
      </c>
      <c r="L5514">
        <f t="shared" si="1381"/>
        <v>0</v>
      </c>
      <c r="M5514">
        <f t="shared" si="1382"/>
        <v>0</v>
      </c>
      <c r="N5514">
        <f t="shared" si="1383"/>
        <v>0</v>
      </c>
      <c r="O5514">
        <f t="shared" si="1384"/>
        <v>1</v>
      </c>
      <c r="P5514">
        <v>70</v>
      </c>
      <c r="Q5514">
        <f t="shared" si="1385"/>
        <v>0</v>
      </c>
      <c r="R5514">
        <f t="shared" si="1386"/>
        <v>0</v>
      </c>
      <c r="S5514">
        <f t="shared" si="1387"/>
        <v>1</v>
      </c>
      <c r="T5514">
        <f t="shared" si="1388"/>
        <v>0</v>
      </c>
      <c r="U5514">
        <v>0</v>
      </c>
      <c r="V5514">
        <f t="shared" si="1389"/>
        <v>4.6343808888028942E-2</v>
      </c>
      <c r="W5514">
        <f t="shared" si="1390"/>
        <v>0.51158387902453328</v>
      </c>
      <c r="X5514">
        <f t="shared" si="1391"/>
        <v>2.1477486222501504E-3</v>
      </c>
      <c r="Y5514">
        <f t="shared" si="1392"/>
        <v>0</v>
      </c>
      <c r="Z5514" t="s">
        <v>5546</v>
      </c>
    </row>
    <row r="5515" spans="1:26" x14ac:dyDescent="0.25">
      <c r="A5515" t="s">
        <v>26</v>
      </c>
      <c r="B5515" t="s">
        <v>30</v>
      </c>
      <c r="C5515" t="s">
        <v>25</v>
      </c>
      <c r="D5515">
        <v>0</v>
      </c>
      <c r="F5515">
        <v>1</v>
      </c>
      <c r="G5515">
        <v>55.3</v>
      </c>
      <c r="H5515">
        <f t="shared" si="1377"/>
        <v>1</v>
      </c>
      <c r="I5515">
        <f t="shared" si="1378"/>
        <v>0</v>
      </c>
      <c r="J5515">
        <f t="shared" si="1379"/>
        <v>1</v>
      </c>
      <c r="K5515">
        <f t="shared" si="1380"/>
        <v>0</v>
      </c>
      <c r="L5515">
        <f t="shared" si="1381"/>
        <v>0</v>
      </c>
      <c r="M5515">
        <f t="shared" si="1382"/>
        <v>1</v>
      </c>
      <c r="N5515">
        <f t="shared" si="1383"/>
        <v>0</v>
      </c>
      <c r="O5515">
        <f t="shared" si="1384"/>
        <v>0</v>
      </c>
      <c r="P5515">
        <v>9</v>
      </c>
      <c r="Q5515">
        <f t="shared" si="1385"/>
        <v>0</v>
      </c>
      <c r="R5515">
        <f t="shared" si="1386"/>
        <v>1</v>
      </c>
      <c r="S5515">
        <f t="shared" si="1387"/>
        <v>0</v>
      </c>
      <c r="T5515">
        <f t="shared" si="1388"/>
        <v>0</v>
      </c>
      <c r="U5515">
        <v>0</v>
      </c>
      <c r="V5515">
        <f t="shared" si="1389"/>
        <v>0.36253378214479726</v>
      </c>
      <c r="W5515">
        <f t="shared" si="1390"/>
        <v>0.58965365259032565</v>
      </c>
      <c r="X5515">
        <f t="shared" si="1391"/>
        <v>0.13143074319621131</v>
      </c>
      <c r="Y5515">
        <f t="shared" si="1392"/>
        <v>1</v>
      </c>
      <c r="Z5515" t="s">
        <v>5547</v>
      </c>
    </row>
    <row r="5516" spans="1:26" x14ac:dyDescent="0.25">
      <c r="A5516" t="s">
        <v>45</v>
      </c>
      <c r="B5516" t="s">
        <v>33</v>
      </c>
      <c r="C5516" t="s">
        <v>35</v>
      </c>
      <c r="D5516">
        <v>1</v>
      </c>
      <c r="F5516">
        <v>1</v>
      </c>
      <c r="G5516">
        <v>92.45</v>
      </c>
      <c r="H5516">
        <f t="shared" si="1377"/>
        <v>0</v>
      </c>
      <c r="I5516">
        <f t="shared" si="1378"/>
        <v>1</v>
      </c>
      <c r="J5516">
        <f t="shared" si="1379"/>
        <v>0</v>
      </c>
      <c r="K5516">
        <f t="shared" si="1380"/>
        <v>1</v>
      </c>
      <c r="L5516">
        <f t="shared" si="1381"/>
        <v>0</v>
      </c>
      <c r="M5516">
        <f t="shared" si="1382"/>
        <v>0</v>
      </c>
      <c r="N5516">
        <f t="shared" si="1383"/>
        <v>0</v>
      </c>
      <c r="O5516">
        <f t="shared" si="1384"/>
        <v>1</v>
      </c>
      <c r="P5516">
        <v>67</v>
      </c>
      <c r="Q5516">
        <f t="shared" si="1385"/>
        <v>0</v>
      </c>
      <c r="R5516">
        <f t="shared" si="1386"/>
        <v>0</v>
      </c>
      <c r="S5516">
        <f t="shared" si="1387"/>
        <v>0</v>
      </c>
      <c r="T5516">
        <f t="shared" si="1388"/>
        <v>1</v>
      </c>
      <c r="U5516">
        <v>0</v>
      </c>
      <c r="V5516">
        <f t="shared" si="1389"/>
        <v>7.050916779056382E-2</v>
      </c>
      <c r="W5516">
        <f t="shared" si="1390"/>
        <v>0.51761999267353875</v>
      </c>
      <c r="X5516">
        <f t="shared" si="1391"/>
        <v>4.9715427425178829E-3</v>
      </c>
      <c r="Y5516">
        <f t="shared" si="1392"/>
        <v>0</v>
      </c>
      <c r="Z5516" t="s">
        <v>5548</v>
      </c>
    </row>
    <row r="5517" spans="1:26" x14ac:dyDescent="0.25">
      <c r="A5517" t="s">
        <v>26</v>
      </c>
      <c r="B5517" t="s">
        <v>33</v>
      </c>
      <c r="C5517" t="s">
        <v>25</v>
      </c>
      <c r="D5517">
        <v>0</v>
      </c>
      <c r="F5517">
        <v>1</v>
      </c>
      <c r="G5517">
        <v>48.45</v>
      </c>
      <c r="H5517">
        <f t="shared" si="1377"/>
        <v>1</v>
      </c>
      <c r="I5517">
        <f t="shared" si="1378"/>
        <v>0</v>
      </c>
      <c r="J5517">
        <f t="shared" si="1379"/>
        <v>1</v>
      </c>
      <c r="K5517">
        <f t="shared" si="1380"/>
        <v>0</v>
      </c>
      <c r="L5517">
        <f t="shared" si="1381"/>
        <v>0</v>
      </c>
      <c r="M5517">
        <f t="shared" si="1382"/>
        <v>1</v>
      </c>
      <c r="N5517">
        <f t="shared" si="1383"/>
        <v>0</v>
      </c>
      <c r="O5517">
        <f t="shared" si="1384"/>
        <v>0</v>
      </c>
      <c r="P5517">
        <v>1</v>
      </c>
      <c r="Q5517">
        <f t="shared" si="1385"/>
        <v>0</v>
      </c>
      <c r="R5517">
        <f t="shared" si="1386"/>
        <v>0</v>
      </c>
      <c r="S5517">
        <f t="shared" si="1387"/>
        <v>0</v>
      </c>
      <c r="T5517">
        <f t="shared" si="1388"/>
        <v>1</v>
      </c>
      <c r="U5517">
        <v>0</v>
      </c>
      <c r="V5517">
        <f t="shared" si="1389"/>
        <v>0.33329963420023162</v>
      </c>
      <c r="W5517">
        <f t="shared" si="1390"/>
        <v>0.58256201141150066</v>
      </c>
      <c r="X5517">
        <f t="shared" si="1391"/>
        <v>0.1110886461580082</v>
      </c>
      <c r="Y5517">
        <f t="shared" si="1392"/>
        <v>1</v>
      </c>
      <c r="Z5517" t="s">
        <v>5549</v>
      </c>
    </row>
    <row r="5518" spans="1:26" x14ac:dyDescent="0.25">
      <c r="A5518" t="s">
        <v>45</v>
      </c>
      <c r="B5518" t="s">
        <v>30</v>
      </c>
      <c r="C5518" t="s">
        <v>23</v>
      </c>
      <c r="D5518">
        <v>0</v>
      </c>
      <c r="F5518">
        <v>1</v>
      </c>
      <c r="G5518">
        <v>19.350000000000001</v>
      </c>
      <c r="H5518">
        <f t="shared" si="1377"/>
        <v>1</v>
      </c>
      <c r="I5518">
        <f t="shared" si="1378"/>
        <v>0</v>
      </c>
      <c r="J5518">
        <f t="shared" si="1379"/>
        <v>0</v>
      </c>
      <c r="K5518">
        <f t="shared" si="1380"/>
        <v>0</v>
      </c>
      <c r="L5518">
        <f t="shared" si="1381"/>
        <v>1</v>
      </c>
      <c r="M5518">
        <f t="shared" si="1382"/>
        <v>0</v>
      </c>
      <c r="N5518">
        <f t="shared" si="1383"/>
        <v>0</v>
      </c>
      <c r="O5518">
        <f t="shared" si="1384"/>
        <v>1</v>
      </c>
      <c r="P5518">
        <v>18</v>
      </c>
      <c r="Q5518">
        <f t="shared" si="1385"/>
        <v>0</v>
      </c>
      <c r="R5518">
        <f t="shared" si="1386"/>
        <v>1</v>
      </c>
      <c r="S5518">
        <f t="shared" si="1387"/>
        <v>0</v>
      </c>
      <c r="T5518">
        <f t="shared" si="1388"/>
        <v>0</v>
      </c>
      <c r="U5518">
        <v>0</v>
      </c>
      <c r="V5518">
        <f t="shared" si="1389"/>
        <v>-7.2185992091465548E-2</v>
      </c>
      <c r="W5518">
        <f t="shared" si="1390"/>
        <v>0.48196133431311211</v>
      </c>
      <c r="X5518">
        <f t="shared" si="1391"/>
        <v>5.2108174542291269E-3</v>
      </c>
      <c r="Y5518">
        <f t="shared" si="1392"/>
        <v>0</v>
      </c>
      <c r="Z5518" t="s">
        <v>5550</v>
      </c>
    </row>
    <row r="5519" spans="1:26" x14ac:dyDescent="0.25">
      <c r="A5519" t="s">
        <v>26</v>
      </c>
      <c r="B5519" t="s">
        <v>38</v>
      </c>
      <c r="C5519" t="s">
        <v>25</v>
      </c>
      <c r="D5519">
        <v>0</v>
      </c>
      <c r="F5519">
        <v>1</v>
      </c>
      <c r="G5519">
        <v>51.75</v>
      </c>
      <c r="H5519">
        <f t="shared" si="1377"/>
        <v>1</v>
      </c>
      <c r="I5519">
        <f t="shared" si="1378"/>
        <v>0</v>
      </c>
      <c r="J5519">
        <f t="shared" si="1379"/>
        <v>1</v>
      </c>
      <c r="K5519">
        <f t="shared" si="1380"/>
        <v>0</v>
      </c>
      <c r="L5519">
        <f t="shared" si="1381"/>
        <v>0</v>
      </c>
      <c r="M5519">
        <f t="shared" si="1382"/>
        <v>1</v>
      </c>
      <c r="N5519">
        <f t="shared" si="1383"/>
        <v>0</v>
      </c>
      <c r="O5519">
        <f t="shared" si="1384"/>
        <v>0</v>
      </c>
      <c r="P5519">
        <v>4</v>
      </c>
      <c r="Q5519">
        <f t="shared" si="1385"/>
        <v>0</v>
      </c>
      <c r="R5519">
        <f t="shared" si="1386"/>
        <v>0</v>
      </c>
      <c r="S5519">
        <f t="shared" si="1387"/>
        <v>1</v>
      </c>
      <c r="T5519">
        <f t="shared" si="1388"/>
        <v>0</v>
      </c>
      <c r="U5519">
        <v>1</v>
      </c>
      <c r="V5519">
        <f t="shared" si="1389"/>
        <v>0.35699913542841022</v>
      </c>
      <c r="W5519">
        <f t="shared" si="1390"/>
        <v>0.58831381576107078</v>
      </c>
      <c r="X5519">
        <f t="shared" si="1391"/>
        <v>0.41345011183981195</v>
      </c>
      <c r="Y5519">
        <f t="shared" si="1392"/>
        <v>1</v>
      </c>
      <c r="Z5519" t="s">
        <v>5551</v>
      </c>
    </row>
    <row r="5520" spans="1:26" x14ac:dyDescent="0.25">
      <c r="A5520" t="s">
        <v>29</v>
      </c>
      <c r="B5520" t="s">
        <v>33</v>
      </c>
      <c r="C5520" t="s">
        <v>35</v>
      </c>
      <c r="D5520">
        <v>1</v>
      </c>
      <c r="F5520">
        <v>1</v>
      </c>
      <c r="G5520">
        <v>86.7</v>
      </c>
      <c r="H5520">
        <f t="shared" si="1377"/>
        <v>0</v>
      </c>
      <c r="I5520">
        <f t="shared" si="1378"/>
        <v>1</v>
      </c>
      <c r="J5520">
        <f t="shared" si="1379"/>
        <v>0</v>
      </c>
      <c r="K5520">
        <f t="shared" si="1380"/>
        <v>1</v>
      </c>
      <c r="L5520">
        <f t="shared" si="1381"/>
        <v>0</v>
      </c>
      <c r="M5520">
        <f t="shared" si="1382"/>
        <v>0</v>
      </c>
      <c r="N5520">
        <f t="shared" si="1383"/>
        <v>1</v>
      </c>
      <c r="O5520">
        <f t="shared" si="1384"/>
        <v>0</v>
      </c>
      <c r="P5520">
        <v>71</v>
      </c>
      <c r="Q5520">
        <f t="shared" si="1385"/>
        <v>0</v>
      </c>
      <c r="R5520">
        <f t="shared" si="1386"/>
        <v>0</v>
      </c>
      <c r="S5520">
        <f t="shared" si="1387"/>
        <v>0</v>
      </c>
      <c r="T5520">
        <f t="shared" si="1388"/>
        <v>1</v>
      </c>
      <c r="U5520">
        <v>0</v>
      </c>
      <c r="V5520">
        <f t="shared" si="1389"/>
        <v>0.12634182446934178</v>
      </c>
      <c r="W5520">
        <f t="shared" si="1390"/>
        <v>0.53154350847765419</v>
      </c>
      <c r="X5520">
        <f t="shared" si="1391"/>
        <v>1.5962256610241969E-2</v>
      </c>
      <c r="Y5520">
        <f t="shared" si="1392"/>
        <v>0</v>
      </c>
      <c r="Z5520" t="s">
        <v>5552</v>
      </c>
    </row>
    <row r="5521" spans="1:26" x14ac:dyDescent="0.25">
      <c r="A5521" t="s">
        <v>26</v>
      </c>
      <c r="B5521" t="s">
        <v>27</v>
      </c>
      <c r="C5521" t="s">
        <v>35</v>
      </c>
      <c r="D5521">
        <v>0</v>
      </c>
      <c r="F5521">
        <v>1</v>
      </c>
      <c r="G5521">
        <v>94.4</v>
      </c>
      <c r="H5521">
        <f t="shared" si="1377"/>
        <v>1</v>
      </c>
      <c r="I5521">
        <f t="shared" si="1378"/>
        <v>0</v>
      </c>
      <c r="J5521">
        <f t="shared" si="1379"/>
        <v>0</v>
      </c>
      <c r="K5521">
        <f t="shared" si="1380"/>
        <v>1</v>
      </c>
      <c r="L5521">
        <f t="shared" si="1381"/>
        <v>0</v>
      </c>
      <c r="M5521">
        <f t="shared" si="1382"/>
        <v>1</v>
      </c>
      <c r="N5521">
        <f t="shared" si="1383"/>
        <v>0</v>
      </c>
      <c r="O5521">
        <f t="shared" si="1384"/>
        <v>0</v>
      </c>
      <c r="P5521">
        <v>30</v>
      </c>
      <c r="Q5521">
        <f t="shared" si="1385"/>
        <v>1</v>
      </c>
      <c r="R5521">
        <f t="shared" si="1386"/>
        <v>0</v>
      </c>
      <c r="S5521">
        <f t="shared" si="1387"/>
        <v>0</v>
      </c>
      <c r="T5521">
        <f t="shared" si="1388"/>
        <v>0</v>
      </c>
      <c r="U5521">
        <v>1</v>
      </c>
      <c r="V5521">
        <f t="shared" si="1389"/>
        <v>0.54170657416820078</v>
      </c>
      <c r="W5521">
        <f t="shared" si="1390"/>
        <v>0.63220932100348748</v>
      </c>
      <c r="X5521">
        <f t="shared" si="1391"/>
        <v>0.21003286416064684</v>
      </c>
      <c r="Y5521">
        <f t="shared" si="1392"/>
        <v>1</v>
      </c>
      <c r="Z5521" t="s">
        <v>5553</v>
      </c>
    </row>
    <row r="5522" spans="1:26" x14ac:dyDescent="0.25">
      <c r="A5522" t="s">
        <v>26</v>
      </c>
      <c r="B5522" t="s">
        <v>30</v>
      </c>
      <c r="C5522" t="s">
        <v>25</v>
      </c>
      <c r="D5522">
        <v>0</v>
      </c>
      <c r="F5522">
        <v>1</v>
      </c>
      <c r="G5522">
        <v>55.7</v>
      </c>
      <c r="H5522">
        <f t="shared" si="1377"/>
        <v>1</v>
      </c>
      <c r="I5522">
        <f t="shared" si="1378"/>
        <v>0</v>
      </c>
      <c r="J5522">
        <f t="shared" si="1379"/>
        <v>1</v>
      </c>
      <c r="K5522">
        <f t="shared" si="1380"/>
        <v>0</v>
      </c>
      <c r="L5522">
        <f t="shared" si="1381"/>
        <v>0</v>
      </c>
      <c r="M5522">
        <f t="shared" si="1382"/>
        <v>1</v>
      </c>
      <c r="N5522">
        <f t="shared" si="1383"/>
        <v>0</v>
      </c>
      <c r="O5522">
        <f t="shared" si="1384"/>
        <v>0</v>
      </c>
      <c r="P5522">
        <v>1</v>
      </c>
      <c r="Q5522">
        <f t="shared" si="1385"/>
        <v>0</v>
      </c>
      <c r="R5522">
        <f t="shared" si="1386"/>
        <v>1</v>
      </c>
      <c r="S5522">
        <f t="shared" si="1387"/>
        <v>0</v>
      </c>
      <c r="T5522">
        <f t="shared" si="1388"/>
        <v>0</v>
      </c>
      <c r="U5522">
        <v>0</v>
      </c>
      <c r="V5522">
        <f t="shared" si="1389"/>
        <v>0.34946595520572138</v>
      </c>
      <c r="W5522">
        <f t="shared" si="1390"/>
        <v>0.58648806845811852</v>
      </c>
      <c r="X5522">
        <f t="shared" si="1391"/>
        <v>0.12212645384784726</v>
      </c>
      <c r="Y5522">
        <f t="shared" si="1392"/>
        <v>1</v>
      </c>
      <c r="Z5522" t="s">
        <v>5554</v>
      </c>
    </row>
    <row r="5523" spans="1:26" x14ac:dyDescent="0.25">
      <c r="A5523" t="s">
        <v>29</v>
      </c>
      <c r="B5523" t="s">
        <v>38</v>
      </c>
      <c r="C5523" t="s">
        <v>35</v>
      </c>
      <c r="D5523">
        <v>0</v>
      </c>
      <c r="F5523">
        <v>1</v>
      </c>
      <c r="G5523">
        <v>84.25</v>
      </c>
      <c r="H5523">
        <f t="shared" si="1377"/>
        <v>1</v>
      </c>
      <c r="I5523">
        <f t="shared" si="1378"/>
        <v>0</v>
      </c>
      <c r="J5523">
        <f t="shared" si="1379"/>
        <v>0</v>
      </c>
      <c r="K5523">
        <f t="shared" si="1380"/>
        <v>1</v>
      </c>
      <c r="L5523">
        <f t="shared" si="1381"/>
        <v>0</v>
      </c>
      <c r="M5523">
        <f t="shared" si="1382"/>
        <v>0</v>
      </c>
      <c r="N5523">
        <f t="shared" si="1383"/>
        <v>1</v>
      </c>
      <c r="O5523">
        <f t="shared" si="1384"/>
        <v>0</v>
      </c>
      <c r="P5523">
        <v>55</v>
      </c>
      <c r="Q5523">
        <f t="shared" si="1385"/>
        <v>0</v>
      </c>
      <c r="R5523">
        <f t="shared" si="1386"/>
        <v>0</v>
      </c>
      <c r="S5523">
        <f t="shared" si="1387"/>
        <v>1</v>
      </c>
      <c r="T5523">
        <f t="shared" si="1388"/>
        <v>0</v>
      </c>
      <c r="U5523">
        <v>0</v>
      </c>
      <c r="V5523">
        <f t="shared" si="1389"/>
        <v>0.11765896944657248</v>
      </c>
      <c r="W5523">
        <f t="shared" si="1390"/>
        <v>0.52938085536439183</v>
      </c>
      <c r="X5523">
        <f t="shared" si="1391"/>
        <v>1.3843633091229475E-2</v>
      </c>
      <c r="Y5523">
        <f t="shared" si="1392"/>
        <v>0</v>
      </c>
      <c r="Z5523" t="s">
        <v>5555</v>
      </c>
    </row>
    <row r="5524" spans="1:26" x14ac:dyDescent="0.25">
      <c r="A5524" t="s">
        <v>26</v>
      </c>
      <c r="B5524" t="s">
        <v>27</v>
      </c>
      <c r="C5524" t="s">
        <v>25</v>
      </c>
      <c r="D5524">
        <v>0</v>
      </c>
      <c r="F5524">
        <v>1</v>
      </c>
      <c r="G5524">
        <v>64.650000000000006</v>
      </c>
      <c r="H5524">
        <f t="shared" si="1377"/>
        <v>1</v>
      </c>
      <c r="I5524">
        <f t="shared" si="1378"/>
        <v>0</v>
      </c>
      <c r="J5524">
        <f t="shared" si="1379"/>
        <v>1</v>
      </c>
      <c r="K5524">
        <f t="shared" si="1380"/>
        <v>0</v>
      </c>
      <c r="L5524">
        <f t="shared" si="1381"/>
        <v>0</v>
      </c>
      <c r="M5524">
        <f t="shared" si="1382"/>
        <v>1</v>
      </c>
      <c r="N5524">
        <f t="shared" si="1383"/>
        <v>0</v>
      </c>
      <c r="O5524">
        <f t="shared" si="1384"/>
        <v>0</v>
      </c>
      <c r="P5524">
        <v>59</v>
      </c>
      <c r="Q5524">
        <f t="shared" si="1385"/>
        <v>1</v>
      </c>
      <c r="R5524">
        <f t="shared" si="1386"/>
        <v>0</v>
      </c>
      <c r="S5524">
        <f t="shared" si="1387"/>
        <v>0</v>
      </c>
      <c r="T5524">
        <f t="shared" si="1388"/>
        <v>0</v>
      </c>
      <c r="U5524">
        <v>0</v>
      </c>
      <c r="V5524">
        <f t="shared" si="1389"/>
        <v>0.50018784489022028</v>
      </c>
      <c r="W5524">
        <f t="shared" si="1390"/>
        <v>0.62250347443280196</v>
      </c>
      <c r="X5524">
        <f t="shared" si="1391"/>
        <v>0.25018788017592308</v>
      </c>
      <c r="Y5524">
        <f t="shared" si="1392"/>
        <v>1</v>
      </c>
      <c r="Z5524" t="s">
        <v>5556</v>
      </c>
    </row>
    <row r="5525" spans="1:26" x14ac:dyDescent="0.25">
      <c r="A5525" t="s">
        <v>26</v>
      </c>
      <c r="B5525" t="s">
        <v>30</v>
      </c>
      <c r="C5525" t="s">
        <v>35</v>
      </c>
      <c r="D5525">
        <v>0</v>
      </c>
      <c r="F5525">
        <v>1</v>
      </c>
      <c r="G5525">
        <v>70.150000000000006</v>
      </c>
      <c r="H5525">
        <f t="shared" si="1377"/>
        <v>1</v>
      </c>
      <c r="I5525">
        <f t="shared" si="1378"/>
        <v>0</v>
      </c>
      <c r="J5525">
        <f t="shared" si="1379"/>
        <v>0</v>
      </c>
      <c r="K5525">
        <f t="shared" si="1380"/>
        <v>1</v>
      </c>
      <c r="L5525">
        <f t="shared" si="1381"/>
        <v>0</v>
      </c>
      <c r="M5525">
        <f t="shared" si="1382"/>
        <v>1</v>
      </c>
      <c r="N5525">
        <f t="shared" si="1383"/>
        <v>0</v>
      </c>
      <c r="O5525">
        <f t="shared" si="1384"/>
        <v>0</v>
      </c>
      <c r="P5525">
        <v>1</v>
      </c>
      <c r="Q5525">
        <f t="shared" si="1385"/>
        <v>0</v>
      </c>
      <c r="R5525">
        <f t="shared" si="1386"/>
        <v>1</v>
      </c>
      <c r="S5525">
        <f t="shared" si="1387"/>
        <v>0</v>
      </c>
      <c r="T5525">
        <f t="shared" si="1388"/>
        <v>0</v>
      </c>
      <c r="U5525">
        <v>1</v>
      </c>
      <c r="V5525">
        <f t="shared" si="1389"/>
        <v>0.37199430592453614</v>
      </c>
      <c r="W5525">
        <f t="shared" si="1390"/>
        <v>0.59194078501407799</v>
      </c>
      <c r="X5525">
        <f t="shared" si="1391"/>
        <v>0.39439115179120515</v>
      </c>
      <c r="Y5525">
        <f t="shared" si="1392"/>
        <v>1</v>
      </c>
      <c r="Z5525" t="s">
        <v>5557</v>
      </c>
    </row>
    <row r="5526" spans="1:26" x14ac:dyDescent="0.25">
      <c r="A5526" t="s">
        <v>26</v>
      </c>
      <c r="B5526" t="s">
        <v>33</v>
      </c>
      <c r="C5526" t="s">
        <v>35</v>
      </c>
      <c r="D5526">
        <v>0</v>
      </c>
      <c r="F5526">
        <v>1</v>
      </c>
      <c r="G5526">
        <v>69.2</v>
      </c>
      <c r="H5526">
        <f t="shared" si="1377"/>
        <v>1</v>
      </c>
      <c r="I5526">
        <f t="shared" si="1378"/>
        <v>0</v>
      </c>
      <c r="J5526">
        <f t="shared" si="1379"/>
        <v>0</v>
      </c>
      <c r="K5526">
        <f t="shared" si="1380"/>
        <v>1</v>
      </c>
      <c r="L5526">
        <f t="shared" si="1381"/>
        <v>0</v>
      </c>
      <c r="M5526">
        <f t="shared" si="1382"/>
        <v>1</v>
      </c>
      <c r="N5526">
        <f t="shared" si="1383"/>
        <v>0</v>
      </c>
      <c r="O5526">
        <f t="shared" si="1384"/>
        <v>0</v>
      </c>
      <c r="P5526">
        <v>7</v>
      </c>
      <c r="Q5526">
        <f t="shared" si="1385"/>
        <v>0</v>
      </c>
      <c r="R5526">
        <f t="shared" si="1386"/>
        <v>0</v>
      </c>
      <c r="S5526">
        <f t="shared" si="1387"/>
        <v>0</v>
      </c>
      <c r="T5526">
        <f t="shared" si="1388"/>
        <v>1</v>
      </c>
      <c r="U5526">
        <v>0</v>
      </c>
      <c r="V5526">
        <f t="shared" si="1389"/>
        <v>0.36565003402136703</v>
      </c>
      <c r="W5526">
        <f t="shared" si="1390"/>
        <v>0.59040745661017124</v>
      </c>
      <c r="X5526">
        <f t="shared" si="1391"/>
        <v>0.13369994737982688</v>
      </c>
      <c r="Y5526">
        <f t="shared" si="1392"/>
        <v>1</v>
      </c>
      <c r="Z5526" t="s">
        <v>5558</v>
      </c>
    </row>
    <row r="5527" spans="1:26" x14ac:dyDescent="0.25">
      <c r="A5527" t="s">
        <v>45</v>
      </c>
      <c r="B5527" t="s">
        <v>33</v>
      </c>
      <c r="C5527" t="s">
        <v>25</v>
      </c>
      <c r="D5527">
        <v>0</v>
      </c>
      <c r="F5527">
        <v>1</v>
      </c>
      <c r="G5527">
        <v>54.65</v>
      </c>
      <c r="H5527">
        <f t="shared" si="1377"/>
        <v>1</v>
      </c>
      <c r="I5527">
        <f t="shared" si="1378"/>
        <v>0</v>
      </c>
      <c r="J5527">
        <f t="shared" si="1379"/>
        <v>1</v>
      </c>
      <c r="K5527">
        <f t="shared" si="1380"/>
        <v>0</v>
      </c>
      <c r="L5527">
        <f t="shared" si="1381"/>
        <v>0</v>
      </c>
      <c r="M5527">
        <f t="shared" si="1382"/>
        <v>0</v>
      </c>
      <c r="N5527">
        <f t="shared" si="1383"/>
        <v>0</v>
      </c>
      <c r="O5527">
        <f t="shared" si="1384"/>
        <v>1</v>
      </c>
      <c r="P5527">
        <v>45</v>
      </c>
      <c r="Q5527">
        <f t="shared" si="1385"/>
        <v>0</v>
      </c>
      <c r="R5527">
        <f t="shared" si="1386"/>
        <v>0</v>
      </c>
      <c r="S5527">
        <f t="shared" si="1387"/>
        <v>0</v>
      </c>
      <c r="T5527">
        <f t="shared" si="1388"/>
        <v>1</v>
      </c>
      <c r="U5527">
        <v>0</v>
      </c>
      <c r="V5527">
        <f t="shared" si="1389"/>
        <v>1.1576873176640051E-2</v>
      </c>
      <c r="W5527">
        <f t="shared" si="1390"/>
        <v>0.50289418597003566</v>
      </c>
      <c r="X5527">
        <f t="shared" si="1391"/>
        <v>1.3402399254800791E-4</v>
      </c>
      <c r="Y5527">
        <f t="shared" si="1392"/>
        <v>0</v>
      </c>
      <c r="Z5527" t="s">
        <v>5559</v>
      </c>
    </row>
    <row r="5528" spans="1:26" x14ac:dyDescent="0.25">
      <c r="A5528" t="s">
        <v>29</v>
      </c>
      <c r="B5528" t="s">
        <v>33</v>
      </c>
      <c r="C5528" t="s">
        <v>23</v>
      </c>
      <c r="D5528">
        <v>0</v>
      </c>
      <c r="F5528">
        <v>1</v>
      </c>
      <c r="G5528">
        <v>24.75</v>
      </c>
      <c r="H5528">
        <f t="shared" si="1377"/>
        <v>1</v>
      </c>
      <c r="I5528">
        <f t="shared" si="1378"/>
        <v>0</v>
      </c>
      <c r="J5528">
        <f t="shared" si="1379"/>
        <v>0</v>
      </c>
      <c r="K5528">
        <f t="shared" si="1380"/>
        <v>0</v>
      </c>
      <c r="L5528">
        <f t="shared" si="1381"/>
        <v>1</v>
      </c>
      <c r="M5528">
        <f t="shared" si="1382"/>
        <v>0</v>
      </c>
      <c r="N5528">
        <f t="shared" si="1383"/>
        <v>1</v>
      </c>
      <c r="O5528">
        <f t="shared" si="1384"/>
        <v>0</v>
      </c>
      <c r="P5528">
        <v>54</v>
      </c>
      <c r="Q5528">
        <f t="shared" si="1385"/>
        <v>0</v>
      </c>
      <c r="R5528">
        <f t="shared" si="1386"/>
        <v>0</v>
      </c>
      <c r="S5528">
        <f t="shared" si="1387"/>
        <v>0</v>
      </c>
      <c r="T5528">
        <f t="shared" si="1388"/>
        <v>1</v>
      </c>
      <c r="U5528">
        <v>0</v>
      </c>
      <c r="V5528">
        <f t="shared" si="1389"/>
        <v>-3.8330368177488562E-3</v>
      </c>
      <c r="W5528">
        <f t="shared" si="1390"/>
        <v>0.49904174196880341</v>
      </c>
      <c r="X5528">
        <f t="shared" si="1391"/>
        <v>1.4692171246218278E-5</v>
      </c>
      <c r="Y5528">
        <f t="shared" si="1392"/>
        <v>0</v>
      </c>
      <c r="Z5528" t="s">
        <v>5560</v>
      </c>
    </row>
    <row r="5529" spans="1:26" x14ac:dyDescent="0.25">
      <c r="A5529" t="s">
        <v>29</v>
      </c>
      <c r="B5529" t="s">
        <v>30</v>
      </c>
      <c r="C5529" t="s">
        <v>23</v>
      </c>
      <c r="D5529">
        <v>0</v>
      </c>
      <c r="F5529">
        <v>1</v>
      </c>
      <c r="G5529">
        <v>23.95</v>
      </c>
      <c r="H5529">
        <f t="shared" si="1377"/>
        <v>1</v>
      </c>
      <c r="I5529">
        <f t="shared" si="1378"/>
        <v>0</v>
      </c>
      <c r="J5529">
        <f t="shared" si="1379"/>
        <v>0</v>
      </c>
      <c r="K5529">
        <f t="shared" si="1380"/>
        <v>0</v>
      </c>
      <c r="L5529">
        <f t="shared" si="1381"/>
        <v>1</v>
      </c>
      <c r="M5529">
        <f t="shared" si="1382"/>
        <v>0</v>
      </c>
      <c r="N5529">
        <f t="shared" si="1383"/>
        <v>1</v>
      </c>
      <c r="O5529">
        <f t="shared" si="1384"/>
        <v>0</v>
      </c>
      <c r="P5529">
        <v>51</v>
      </c>
      <c r="Q5529">
        <f t="shared" si="1385"/>
        <v>0</v>
      </c>
      <c r="R5529">
        <f t="shared" si="1386"/>
        <v>1</v>
      </c>
      <c r="S5529">
        <f t="shared" si="1387"/>
        <v>0</v>
      </c>
      <c r="T5529">
        <f t="shared" si="1388"/>
        <v>0</v>
      </c>
      <c r="U5529">
        <v>0</v>
      </c>
      <c r="V5529">
        <f t="shared" si="1389"/>
        <v>1.3474337216856019E-2</v>
      </c>
      <c r="W5529">
        <f t="shared" si="1390"/>
        <v>0.50336853333908671</v>
      </c>
      <c r="X5529">
        <f t="shared" si="1391"/>
        <v>1.8155776343355121E-4</v>
      </c>
      <c r="Y5529">
        <f t="shared" si="1392"/>
        <v>0</v>
      </c>
      <c r="Z5529" t="s">
        <v>5561</v>
      </c>
    </row>
    <row r="5530" spans="1:26" x14ac:dyDescent="0.25">
      <c r="A5530" t="s">
        <v>29</v>
      </c>
      <c r="B5530" t="s">
        <v>38</v>
      </c>
      <c r="C5530" t="s">
        <v>35</v>
      </c>
      <c r="D5530">
        <v>1</v>
      </c>
      <c r="F5530">
        <v>1</v>
      </c>
      <c r="G5530">
        <v>105</v>
      </c>
      <c r="H5530">
        <f t="shared" si="1377"/>
        <v>0</v>
      </c>
      <c r="I5530">
        <f t="shared" si="1378"/>
        <v>1</v>
      </c>
      <c r="J5530">
        <f t="shared" si="1379"/>
        <v>0</v>
      </c>
      <c r="K5530">
        <f t="shared" si="1380"/>
        <v>1</v>
      </c>
      <c r="L5530">
        <f t="shared" si="1381"/>
        <v>0</v>
      </c>
      <c r="M5530">
        <f t="shared" si="1382"/>
        <v>0</v>
      </c>
      <c r="N5530">
        <f t="shared" si="1383"/>
        <v>1</v>
      </c>
      <c r="O5530">
        <f t="shared" si="1384"/>
        <v>0</v>
      </c>
      <c r="P5530">
        <v>72</v>
      </c>
      <c r="Q5530">
        <f t="shared" si="1385"/>
        <v>0</v>
      </c>
      <c r="R5530">
        <f t="shared" si="1386"/>
        <v>0</v>
      </c>
      <c r="S5530">
        <f t="shared" si="1387"/>
        <v>1</v>
      </c>
      <c r="T5530">
        <f t="shared" si="1388"/>
        <v>0</v>
      </c>
      <c r="U5530">
        <v>0</v>
      </c>
      <c r="V5530">
        <f t="shared" si="1389"/>
        <v>0.15000936926770789</v>
      </c>
      <c r="W5530">
        <f t="shared" si="1390"/>
        <v>0.53743217453357817</v>
      </c>
      <c r="X5530">
        <f t="shared" si="1391"/>
        <v>2.2502810868095545E-2</v>
      </c>
      <c r="Y5530">
        <f t="shared" si="1392"/>
        <v>0</v>
      </c>
      <c r="Z5530" t="s">
        <v>5562</v>
      </c>
    </row>
    <row r="5531" spans="1:26" x14ac:dyDescent="0.25">
      <c r="A5531" t="s">
        <v>29</v>
      </c>
      <c r="B5531" t="s">
        <v>33</v>
      </c>
      <c r="C5531" t="s">
        <v>25</v>
      </c>
      <c r="D5531">
        <v>0</v>
      </c>
      <c r="F5531">
        <v>1</v>
      </c>
      <c r="G5531">
        <v>59.85</v>
      </c>
      <c r="H5531">
        <f t="shared" si="1377"/>
        <v>1</v>
      </c>
      <c r="I5531">
        <f t="shared" si="1378"/>
        <v>0</v>
      </c>
      <c r="J5531">
        <f t="shared" si="1379"/>
        <v>1</v>
      </c>
      <c r="K5531">
        <f t="shared" si="1380"/>
        <v>0</v>
      </c>
      <c r="L5531">
        <f t="shared" si="1381"/>
        <v>0</v>
      </c>
      <c r="M5531">
        <f t="shared" si="1382"/>
        <v>0</v>
      </c>
      <c r="N5531">
        <f t="shared" si="1383"/>
        <v>1</v>
      </c>
      <c r="O5531">
        <f t="shared" si="1384"/>
        <v>0</v>
      </c>
      <c r="P5531">
        <v>44</v>
      </c>
      <c r="Q5531">
        <f t="shared" si="1385"/>
        <v>0</v>
      </c>
      <c r="R5531">
        <f t="shared" si="1386"/>
        <v>0</v>
      </c>
      <c r="S5531">
        <f t="shared" si="1387"/>
        <v>0</v>
      </c>
      <c r="T5531">
        <f t="shared" si="1388"/>
        <v>1</v>
      </c>
      <c r="U5531">
        <v>0</v>
      </c>
      <c r="V5531">
        <f t="shared" si="1389"/>
        <v>7.9618017367743404E-2</v>
      </c>
      <c r="W5531">
        <f t="shared" si="1390"/>
        <v>0.51989399640089329</v>
      </c>
      <c r="X5531">
        <f t="shared" si="1391"/>
        <v>6.3390286895702906E-3</v>
      </c>
      <c r="Y5531">
        <f t="shared" si="1392"/>
        <v>0</v>
      </c>
      <c r="Z5531" t="s">
        <v>5563</v>
      </c>
    </row>
    <row r="5532" spans="1:26" x14ac:dyDescent="0.25">
      <c r="A5532" t="s">
        <v>26</v>
      </c>
      <c r="B5532" t="s">
        <v>30</v>
      </c>
      <c r="C5532" t="s">
        <v>23</v>
      </c>
      <c r="D5532">
        <v>0</v>
      </c>
      <c r="F5532">
        <v>1</v>
      </c>
      <c r="G5532">
        <v>20.05</v>
      </c>
      <c r="H5532">
        <f t="shared" si="1377"/>
        <v>1</v>
      </c>
      <c r="I5532">
        <f t="shared" si="1378"/>
        <v>0</v>
      </c>
      <c r="J5532">
        <f t="shared" si="1379"/>
        <v>0</v>
      </c>
      <c r="K5532">
        <f t="shared" si="1380"/>
        <v>0</v>
      </c>
      <c r="L5532">
        <f t="shared" si="1381"/>
        <v>1</v>
      </c>
      <c r="M5532">
        <f t="shared" si="1382"/>
        <v>1</v>
      </c>
      <c r="N5532">
        <f t="shared" si="1383"/>
        <v>0</v>
      </c>
      <c r="O5532">
        <f t="shared" si="1384"/>
        <v>0</v>
      </c>
      <c r="P5532">
        <v>2</v>
      </c>
      <c r="Q5532">
        <f t="shared" si="1385"/>
        <v>0</v>
      </c>
      <c r="R5532">
        <f t="shared" si="1386"/>
        <v>1</v>
      </c>
      <c r="S5532">
        <f t="shared" si="1387"/>
        <v>0</v>
      </c>
      <c r="T5532">
        <f t="shared" si="1388"/>
        <v>0</v>
      </c>
      <c r="U5532">
        <v>0</v>
      </c>
      <c r="V5532">
        <f t="shared" si="1389"/>
        <v>0.26515742054304237</v>
      </c>
      <c r="W5532">
        <f t="shared" si="1390"/>
        <v>0.56590367470861314</v>
      </c>
      <c r="X5532">
        <f t="shared" si="1391"/>
        <v>7.0308457669039828E-2</v>
      </c>
      <c r="Y5532">
        <f t="shared" si="1392"/>
        <v>0</v>
      </c>
      <c r="Z5532" t="s">
        <v>5564</v>
      </c>
    </row>
    <row r="5533" spans="1:26" x14ac:dyDescent="0.25">
      <c r="A5533" t="s">
        <v>29</v>
      </c>
      <c r="B5533" t="s">
        <v>33</v>
      </c>
      <c r="C5533" t="s">
        <v>35</v>
      </c>
      <c r="D5533">
        <v>0</v>
      </c>
      <c r="F5533">
        <v>1</v>
      </c>
      <c r="G5533">
        <v>92.15</v>
      </c>
      <c r="H5533">
        <f t="shared" si="1377"/>
        <v>1</v>
      </c>
      <c r="I5533">
        <f t="shared" si="1378"/>
        <v>0</v>
      </c>
      <c r="J5533">
        <f t="shared" si="1379"/>
        <v>0</v>
      </c>
      <c r="K5533">
        <f t="shared" si="1380"/>
        <v>1</v>
      </c>
      <c r="L5533">
        <f t="shared" si="1381"/>
        <v>0</v>
      </c>
      <c r="M5533">
        <f t="shared" si="1382"/>
        <v>0</v>
      </c>
      <c r="N5533">
        <f t="shared" si="1383"/>
        <v>1</v>
      </c>
      <c r="O5533">
        <f t="shared" si="1384"/>
        <v>0</v>
      </c>
      <c r="P5533">
        <v>66</v>
      </c>
      <c r="Q5533">
        <f t="shared" si="1385"/>
        <v>0</v>
      </c>
      <c r="R5533">
        <f t="shared" si="1386"/>
        <v>0</v>
      </c>
      <c r="S5533">
        <f t="shared" si="1387"/>
        <v>0</v>
      </c>
      <c r="T5533">
        <f t="shared" si="1388"/>
        <v>1</v>
      </c>
      <c r="U5533">
        <v>0</v>
      </c>
      <c r="V5533">
        <f t="shared" si="1389"/>
        <v>0.12997550720979995</v>
      </c>
      <c r="W5533">
        <f t="shared" si="1390"/>
        <v>0.53244820898273737</v>
      </c>
      <c r="X5533">
        <f t="shared" si="1391"/>
        <v>1.6893632474444756E-2</v>
      </c>
      <c r="Y5533">
        <f t="shared" si="1392"/>
        <v>0</v>
      </c>
      <c r="Z5533" t="s">
        <v>5565</v>
      </c>
    </row>
    <row r="5534" spans="1:26" x14ac:dyDescent="0.25">
      <c r="A5534" t="s">
        <v>29</v>
      </c>
      <c r="B5534" t="s">
        <v>30</v>
      </c>
      <c r="C5534" t="s">
        <v>25</v>
      </c>
      <c r="D5534">
        <v>0</v>
      </c>
      <c r="F5534">
        <v>1</v>
      </c>
      <c r="G5534">
        <v>44.8</v>
      </c>
      <c r="H5534">
        <f t="shared" si="1377"/>
        <v>1</v>
      </c>
      <c r="I5534">
        <f t="shared" si="1378"/>
        <v>0</v>
      </c>
      <c r="J5534">
        <f t="shared" si="1379"/>
        <v>1</v>
      </c>
      <c r="K5534">
        <f t="shared" si="1380"/>
        <v>0</v>
      </c>
      <c r="L5534">
        <f t="shared" si="1381"/>
        <v>0</v>
      </c>
      <c r="M5534">
        <f t="shared" si="1382"/>
        <v>0</v>
      </c>
      <c r="N5534">
        <f t="shared" si="1383"/>
        <v>1</v>
      </c>
      <c r="O5534">
        <f t="shared" si="1384"/>
        <v>0</v>
      </c>
      <c r="P5534">
        <v>68</v>
      </c>
      <c r="Q5534">
        <f t="shared" si="1385"/>
        <v>0</v>
      </c>
      <c r="R5534">
        <f t="shared" si="1386"/>
        <v>1</v>
      </c>
      <c r="S5534">
        <f t="shared" si="1387"/>
        <v>0</v>
      </c>
      <c r="T5534">
        <f t="shared" si="1388"/>
        <v>0</v>
      </c>
      <c r="U5534">
        <v>0</v>
      </c>
      <c r="V5534">
        <f t="shared" si="1389"/>
        <v>5.6154233401088556E-2</v>
      </c>
      <c r="W5534">
        <f t="shared" si="1390"/>
        <v>0.5140348705333988</v>
      </c>
      <c r="X5534">
        <f t="shared" si="1391"/>
        <v>3.1532979288639296E-3</v>
      </c>
      <c r="Y5534">
        <f t="shared" si="1392"/>
        <v>0</v>
      </c>
      <c r="Z5534" t="s">
        <v>5566</v>
      </c>
    </row>
    <row r="5535" spans="1:26" x14ac:dyDescent="0.25">
      <c r="A5535" t="s">
        <v>45</v>
      </c>
      <c r="B5535" t="s">
        <v>38</v>
      </c>
      <c r="C5535" t="s">
        <v>23</v>
      </c>
      <c r="D5535">
        <v>0</v>
      </c>
      <c r="F5535">
        <v>1</v>
      </c>
      <c r="G5535">
        <v>20.9</v>
      </c>
      <c r="H5535">
        <f t="shared" si="1377"/>
        <v>1</v>
      </c>
      <c r="I5535">
        <f t="shared" si="1378"/>
        <v>0</v>
      </c>
      <c r="J5535">
        <f t="shared" si="1379"/>
        <v>0</v>
      </c>
      <c r="K5535">
        <f t="shared" si="1380"/>
        <v>0</v>
      </c>
      <c r="L5535">
        <f t="shared" si="1381"/>
        <v>1</v>
      </c>
      <c r="M5535">
        <f t="shared" si="1382"/>
        <v>0</v>
      </c>
      <c r="N5535">
        <f t="shared" si="1383"/>
        <v>0</v>
      </c>
      <c r="O5535">
        <f t="shared" si="1384"/>
        <v>1</v>
      </c>
      <c r="P5535">
        <v>31</v>
      </c>
      <c r="Q5535">
        <f t="shared" si="1385"/>
        <v>0</v>
      </c>
      <c r="R5535">
        <f t="shared" si="1386"/>
        <v>0</v>
      </c>
      <c r="S5535">
        <f t="shared" si="1387"/>
        <v>1</v>
      </c>
      <c r="T5535">
        <f t="shared" si="1388"/>
        <v>0</v>
      </c>
      <c r="U5535">
        <v>0</v>
      </c>
      <c r="V5535">
        <f t="shared" si="1389"/>
        <v>-5.1214837836153784E-2</v>
      </c>
      <c r="W5535">
        <f t="shared" si="1390"/>
        <v>0.48719908844148813</v>
      </c>
      <c r="X5535">
        <f t="shared" si="1391"/>
        <v>2.6229596145835293E-3</v>
      </c>
      <c r="Y5535">
        <f t="shared" si="1392"/>
        <v>0</v>
      </c>
      <c r="Z5535" t="s">
        <v>5567</v>
      </c>
    </row>
    <row r="5536" spans="1:26" x14ac:dyDescent="0.25">
      <c r="A5536" t="s">
        <v>26</v>
      </c>
      <c r="B5536" t="s">
        <v>33</v>
      </c>
      <c r="C5536" t="s">
        <v>35</v>
      </c>
      <c r="D5536">
        <v>1</v>
      </c>
      <c r="F5536">
        <v>1</v>
      </c>
      <c r="G5536">
        <v>95.4</v>
      </c>
      <c r="H5536">
        <f t="shared" si="1377"/>
        <v>0</v>
      </c>
      <c r="I5536">
        <f t="shared" si="1378"/>
        <v>1</v>
      </c>
      <c r="J5536">
        <f t="shared" si="1379"/>
        <v>0</v>
      </c>
      <c r="K5536">
        <f t="shared" si="1380"/>
        <v>1</v>
      </c>
      <c r="L5536">
        <f t="shared" si="1381"/>
        <v>0</v>
      </c>
      <c r="M5536">
        <f t="shared" si="1382"/>
        <v>1</v>
      </c>
      <c r="N5536">
        <f t="shared" si="1383"/>
        <v>0</v>
      </c>
      <c r="O5536">
        <f t="shared" si="1384"/>
        <v>0</v>
      </c>
      <c r="P5536">
        <v>21</v>
      </c>
      <c r="Q5536">
        <f t="shared" si="1385"/>
        <v>0</v>
      </c>
      <c r="R5536">
        <f t="shared" si="1386"/>
        <v>0</v>
      </c>
      <c r="S5536">
        <f t="shared" si="1387"/>
        <v>0</v>
      </c>
      <c r="T5536">
        <f t="shared" si="1388"/>
        <v>1</v>
      </c>
      <c r="U5536">
        <v>0</v>
      </c>
      <c r="V5536">
        <f t="shared" si="1389"/>
        <v>0.411360455104472</v>
      </c>
      <c r="W5536">
        <f t="shared" si="1390"/>
        <v>0.60141404555475175</v>
      </c>
      <c r="X5536">
        <f t="shared" si="1391"/>
        <v>0.16921742402375833</v>
      </c>
      <c r="Y5536">
        <f t="shared" si="1392"/>
        <v>1</v>
      </c>
      <c r="Z5536" t="s">
        <v>5568</v>
      </c>
    </row>
    <row r="5537" spans="1:26" x14ac:dyDescent="0.25">
      <c r="A5537" t="s">
        <v>26</v>
      </c>
      <c r="B5537" t="s">
        <v>27</v>
      </c>
      <c r="C5537" t="s">
        <v>35</v>
      </c>
      <c r="D5537">
        <v>0</v>
      </c>
      <c r="F5537">
        <v>1</v>
      </c>
      <c r="G5537">
        <v>80.349999999999994</v>
      </c>
      <c r="H5537">
        <f t="shared" si="1377"/>
        <v>1</v>
      </c>
      <c r="I5537">
        <f t="shared" si="1378"/>
        <v>0</v>
      </c>
      <c r="J5537">
        <f t="shared" si="1379"/>
        <v>0</v>
      </c>
      <c r="K5537">
        <f t="shared" si="1380"/>
        <v>1</v>
      </c>
      <c r="L5537">
        <f t="shared" si="1381"/>
        <v>0</v>
      </c>
      <c r="M5537">
        <f t="shared" si="1382"/>
        <v>1</v>
      </c>
      <c r="N5537">
        <f t="shared" si="1383"/>
        <v>0</v>
      </c>
      <c r="O5537">
        <f t="shared" si="1384"/>
        <v>0</v>
      </c>
      <c r="P5537">
        <v>21</v>
      </c>
      <c r="Q5537">
        <f t="shared" si="1385"/>
        <v>1</v>
      </c>
      <c r="R5537">
        <f t="shared" si="1386"/>
        <v>0</v>
      </c>
      <c r="S5537">
        <f t="shared" si="1387"/>
        <v>0</v>
      </c>
      <c r="T5537">
        <f t="shared" si="1388"/>
        <v>0</v>
      </c>
      <c r="U5537">
        <v>0</v>
      </c>
      <c r="V5537">
        <f t="shared" si="1389"/>
        <v>0.51980184561461273</v>
      </c>
      <c r="W5537">
        <f t="shared" si="1390"/>
        <v>0.62710143002322927</v>
      </c>
      <c r="X5537">
        <f t="shared" si="1391"/>
        <v>0.2701939587043577</v>
      </c>
      <c r="Y5537">
        <f t="shared" si="1392"/>
        <v>1</v>
      </c>
      <c r="Z5537" t="s">
        <v>5569</v>
      </c>
    </row>
    <row r="5538" spans="1:26" x14ac:dyDescent="0.25">
      <c r="A5538" t="s">
        <v>45</v>
      </c>
      <c r="B5538" t="s">
        <v>33</v>
      </c>
      <c r="C5538" t="s">
        <v>25</v>
      </c>
      <c r="D5538">
        <v>0</v>
      </c>
      <c r="F5538">
        <v>1</v>
      </c>
      <c r="G5538">
        <v>85.1</v>
      </c>
      <c r="H5538">
        <f t="shared" si="1377"/>
        <v>1</v>
      </c>
      <c r="I5538">
        <f t="shared" si="1378"/>
        <v>0</v>
      </c>
      <c r="J5538">
        <f t="shared" si="1379"/>
        <v>1</v>
      </c>
      <c r="K5538">
        <f t="shared" si="1380"/>
        <v>0</v>
      </c>
      <c r="L5538">
        <f t="shared" si="1381"/>
        <v>0</v>
      </c>
      <c r="M5538">
        <f t="shared" si="1382"/>
        <v>0</v>
      </c>
      <c r="N5538">
        <f t="shared" si="1383"/>
        <v>0</v>
      </c>
      <c r="O5538">
        <f t="shared" si="1384"/>
        <v>1</v>
      </c>
      <c r="P5538">
        <v>55</v>
      </c>
      <c r="Q5538">
        <f t="shared" si="1385"/>
        <v>0</v>
      </c>
      <c r="R5538">
        <f t="shared" si="1386"/>
        <v>0</v>
      </c>
      <c r="S5538">
        <f t="shared" si="1387"/>
        <v>0</v>
      </c>
      <c r="T5538">
        <f t="shared" si="1388"/>
        <v>1</v>
      </c>
      <c r="U5538">
        <v>0</v>
      </c>
      <c r="V5538">
        <f t="shared" si="1389"/>
        <v>5.9050110504523079E-2</v>
      </c>
      <c r="W5538">
        <f t="shared" si="1390"/>
        <v>0.51475823948076915</v>
      </c>
      <c r="X5538">
        <f t="shared" si="1391"/>
        <v>3.4869155505963868E-3</v>
      </c>
      <c r="Y5538">
        <f t="shared" si="1392"/>
        <v>0</v>
      </c>
      <c r="Z5538" t="s">
        <v>5570</v>
      </c>
    </row>
    <row r="5539" spans="1:26" x14ac:dyDescent="0.25">
      <c r="A5539" t="s">
        <v>26</v>
      </c>
      <c r="B5539" t="s">
        <v>38</v>
      </c>
      <c r="C5539" t="s">
        <v>25</v>
      </c>
      <c r="D5539">
        <v>0</v>
      </c>
      <c r="F5539">
        <v>1</v>
      </c>
      <c r="G5539">
        <v>34.700000000000003</v>
      </c>
      <c r="H5539">
        <f t="shared" si="1377"/>
        <v>1</v>
      </c>
      <c r="I5539">
        <f t="shared" si="1378"/>
        <v>0</v>
      </c>
      <c r="J5539">
        <f t="shared" si="1379"/>
        <v>1</v>
      </c>
      <c r="K5539">
        <f t="shared" si="1380"/>
        <v>0</v>
      </c>
      <c r="L5539">
        <f t="shared" si="1381"/>
        <v>0</v>
      </c>
      <c r="M5539">
        <f t="shared" si="1382"/>
        <v>1</v>
      </c>
      <c r="N5539">
        <f t="shared" si="1383"/>
        <v>0</v>
      </c>
      <c r="O5539">
        <f t="shared" si="1384"/>
        <v>0</v>
      </c>
      <c r="P5539">
        <v>9</v>
      </c>
      <c r="Q5539">
        <f t="shared" si="1385"/>
        <v>0</v>
      </c>
      <c r="R5539">
        <f t="shared" si="1386"/>
        <v>0</v>
      </c>
      <c r="S5539">
        <f t="shared" si="1387"/>
        <v>1</v>
      </c>
      <c r="T5539">
        <f t="shared" si="1388"/>
        <v>0</v>
      </c>
      <c r="U5539">
        <v>1</v>
      </c>
      <c r="V5539">
        <f t="shared" si="1389"/>
        <v>0.33041724063562189</v>
      </c>
      <c r="W5539">
        <f t="shared" si="1390"/>
        <v>0.58186089445120537</v>
      </c>
      <c r="X5539">
        <f t="shared" si="1391"/>
        <v>0.44834107163801473</v>
      </c>
      <c r="Y5539">
        <f t="shared" si="1392"/>
        <v>1</v>
      </c>
      <c r="Z5539" t="s">
        <v>5571</v>
      </c>
    </row>
    <row r="5540" spans="1:26" x14ac:dyDescent="0.25">
      <c r="A5540" t="s">
        <v>45</v>
      </c>
      <c r="B5540" t="s">
        <v>33</v>
      </c>
      <c r="C5540" t="s">
        <v>35</v>
      </c>
      <c r="D5540">
        <v>1</v>
      </c>
      <c r="F5540">
        <v>1</v>
      </c>
      <c r="G5540">
        <v>115.05</v>
      </c>
      <c r="H5540">
        <f t="shared" si="1377"/>
        <v>0</v>
      </c>
      <c r="I5540">
        <f t="shared" si="1378"/>
        <v>1</v>
      </c>
      <c r="J5540">
        <f t="shared" si="1379"/>
        <v>0</v>
      </c>
      <c r="K5540">
        <f t="shared" si="1380"/>
        <v>1</v>
      </c>
      <c r="L5540">
        <f t="shared" si="1381"/>
        <v>0</v>
      </c>
      <c r="M5540">
        <f t="shared" si="1382"/>
        <v>0</v>
      </c>
      <c r="N5540">
        <f t="shared" si="1383"/>
        <v>0</v>
      </c>
      <c r="O5540">
        <f t="shared" si="1384"/>
        <v>1</v>
      </c>
      <c r="P5540">
        <v>71</v>
      </c>
      <c r="Q5540">
        <f t="shared" si="1385"/>
        <v>0</v>
      </c>
      <c r="R5540">
        <f t="shared" si="1386"/>
        <v>0</v>
      </c>
      <c r="S5540">
        <f t="shared" si="1387"/>
        <v>0</v>
      </c>
      <c r="T5540">
        <f t="shared" si="1388"/>
        <v>1</v>
      </c>
      <c r="U5540">
        <v>0</v>
      </c>
      <c r="V5540">
        <f t="shared" si="1389"/>
        <v>0.11060698938662844</v>
      </c>
      <c r="W5540">
        <f t="shared" si="1390"/>
        <v>0.52762359105225398</v>
      </c>
      <c r="X5540">
        <f t="shared" si="1391"/>
        <v>1.2233906101173737E-2</v>
      </c>
      <c r="Y5540">
        <f t="shared" si="1392"/>
        <v>0</v>
      </c>
      <c r="Z5540" t="s">
        <v>5572</v>
      </c>
    </row>
    <row r="5541" spans="1:26" x14ac:dyDescent="0.25">
      <c r="A5541" t="s">
        <v>26</v>
      </c>
      <c r="B5541" t="s">
        <v>27</v>
      </c>
      <c r="C5541" t="s">
        <v>35</v>
      </c>
      <c r="D5541">
        <v>0</v>
      </c>
      <c r="F5541">
        <v>1</v>
      </c>
      <c r="G5541">
        <v>81.099999999999994</v>
      </c>
      <c r="H5541">
        <f t="shared" si="1377"/>
        <v>1</v>
      </c>
      <c r="I5541">
        <f t="shared" si="1378"/>
        <v>0</v>
      </c>
      <c r="J5541">
        <f t="shared" si="1379"/>
        <v>0</v>
      </c>
      <c r="K5541">
        <f t="shared" si="1380"/>
        <v>1</v>
      </c>
      <c r="L5541">
        <f t="shared" si="1381"/>
        <v>0</v>
      </c>
      <c r="M5541">
        <f t="shared" si="1382"/>
        <v>1</v>
      </c>
      <c r="N5541">
        <f t="shared" si="1383"/>
        <v>0</v>
      </c>
      <c r="O5541">
        <f t="shared" si="1384"/>
        <v>0</v>
      </c>
      <c r="P5541">
        <v>1</v>
      </c>
      <c r="Q5541">
        <f t="shared" si="1385"/>
        <v>1</v>
      </c>
      <c r="R5541">
        <f t="shared" si="1386"/>
        <v>0</v>
      </c>
      <c r="S5541">
        <f t="shared" si="1387"/>
        <v>0</v>
      </c>
      <c r="T5541">
        <f t="shared" si="1388"/>
        <v>0</v>
      </c>
      <c r="U5541">
        <v>1</v>
      </c>
      <c r="V5541">
        <f t="shared" si="1389"/>
        <v>0.52097113717441279</v>
      </c>
      <c r="W5541">
        <f t="shared" si="1390"/>
        <v>0.62737482261047783</v>
      </c>
      <c r="X5541">
        <f t="shared" si="1391"/>
        <v>0.22946865141997524</v>
      </c>
      <c r="Y5541">
        <f t="shared" si="1392"/>
        <v>1</v>
      </c>
      <c r="Z5541" t="s">
        <v>5573</v>
      </c>
    </row>
    <row r="5542" spans="1:26" x14ac:dyDescent="0.25">
      <c r="A5542" t="s">
        <v>29</v>
      </c>
      <c r="B5542" t="s">
        <v>30</v>
      </c>
      <c r="C5542" t="s">
        <v>23</v>
      </c>
      <c r="D5542">
        <v>0</v>
      </c>
      <c r="F5542">
        <v>1</v>
      </c>
      <c r="G5542">
        <v>19.95</v>
      </c>
      <c r="H5542">
        <f t="shared" si="1377"/>
        <v>1</v>
      </c>
      <c r="I5542">
        <f t="shared" si="1378"/>
        <v>0</v>
      </c>
      <c r="J5542">
        <f t="shared" si="1379"/>
        <v>0</v>
      </c>
      <c r="K5542">
        <f t="shared" si="1380"/>
        <v>0</v>
      </c>
      <c r="L5542">
        <f t="shared" si="1381"/>
        <v>1</v>
      </c>
      <c r="M5542">
        <f t="shared" si="1382"/>
        <v>0</v>
      </c>
      <c r="N5542">
        <f t="shared" si="1383"/>
        <v>1</v>
      </c>
      <c r="O5542">
        <f t="shared" si="1384"/>
        <v>0</v>
      </c>
      <c r="P5542">
        <v>22</v>
      </c>
      <c r="Q5542">
        <f t="shared" si="1385"/>
        <v>0</v>
      </c>
      <c r="R5542">
        <f t="shared" si="1386"/>
        <v>1</v>
      </c>
      <c r="S5542">
        <f t="shared" si="1387"/>
        <v>0</v>
      </c>
      <c r="T5542">
        <f t="shared" si="1388"/>
        <v>0</v>
      </c>
      <c r="U5542">
        <v>0</v>
      </c>
      <c r="V5542">
        <f t="shared" si="1389"/>
        <v>-1.1316502800469336E-2</v>
      </c>
      <c r="W5542">
        <f t="shared" si="1390"/>
        <v>0.49717090449174528</v>
      </c>
      <c r="X5542">
        <f t="shared" si="1391"/>
        <v>1.2806323563303032E-4</v>
      </c>
      <c r="Y5542">
        <f t="shared" si="1392"/>
        <v>0</v>
      </c>
      <c r="Z5542" t="s">
        <v>5574</v>
      </c>
    </row>
    <row r="5543" spans="1:26" x14ac:dyDescent="0.25">
      <c r="A5543" t="s">
        <v>26</v>
      </c>
      <c r="B5543" t="s">
        <v>30</v>
      </c>
      <c r="C5543" t="s">
        <v>23</v>
      </c>
      <c r="D5543">
        <v>0</v>
      </c>
      <c r="F5543">
        <v>1</v>
      </c>
      <c r="G5543">
        <v>20.55</v>
      </c>
      <c r="H5543">
        <f t="shared" si="1377"/>
        <v>1</v>
      </c>
      <c r="I5543">
        <f t="shared" si="1378"/>
        <v>0</v>
      </c>
      <c r="J5543">
        <f t="shared" si="1379"/>
        <v>0</v>
      </c>
      <c r="K5543">
        <f t="shared" si="1380"/>
        <v>0</v>
      </c>
      <c r="L5543">
        <f t="shared" si="1381"/>
        <v>1</v>
      </c>
      <c r="M5543">
        <f t="shared" si="1382"/>
        <v>1</v>
      </c>
      <c r="N5543">
        <f t="shared" si="1383"/>
        <v>0</v>
      </c>
      <c r="O5543">
        <f t="shared" si="1384"/>
        <v>0</v>
      </c>
      <c r="P5543">
        <v>1</v>
      </c>
      <c r="Q5543">
        <f t="shared" si="1385"/>
        <v>0</v>
      </c>
      <c r="R5543">
        <f t="shared" si="1386"/>
        <v>1</v>
      </c>
      <c r="S5543">
        <f t="shared" si="1387"/>
        <v>0</v>
      </c>
      <c r="T5543">
        <f t="shared" si="1388"/>
        <v>0</v>
      </c>
      <c r="U5543">
        <v>1</v>
      </c>
      <c r="V5543">
        <f t="shared" si="1389"/>
        <v>0.26593694824957576</v>
      </c>
      <c r="W5543">
        <f t="shared" si="1390"/>
        <v>0.56609516106990343</v>
      </c>
      <c r="X5543">
        <f t="shared" si="1391"/>
        <v>0.53884856394514613</v>
      </c>
      <c r="Y5543">
        <f t="shared" si="1392"/>
        <v>0</v>
      </c>
      <c r="Z5543" t="s">
        <v>5575</v>
      </c>
    </row>
    <row r="5544" spans="1:26" x14ac:dyDescent="0.25">
      <c r="A5544" t="s">
        <v>45</v>
      </c>
      <c r="B5544" t="s">
        <v>27</v>
      </c>
      <c r="C5544" t="s">
        <v>35</v>
      </c>
      <c r="D5544">
        <v>0</v>
      </c>
      <c r="F5544">
        <v>1</v>
      </c>
      <c r="G5544">
        <v>106.6</v>
      </c>
      <c r="H5544">
        <f t="shared" si="1377"/>
        <v>1</v>
      </c>
      <c r="I5544">
        <f t="shared" si="1378"/>
        <v>0</v>
      </c>
      <c r="J5544">
        <f t="shared" si="1379"/>
        <v>0</v>
      </c>
      <c r="K5544">
        <f t="shared" si="1380"/>
        <v>1</v>
      </c>
      <c r="L5544">
        <f t="shared" si="1381"/>
        <v>0</v>
      </c>
      <c r="M5544">
        <f t="shared" si="1382"/>
        <v>0</v>
      </c>
      <c r="N5544">
        <f t="shared" si="1383"/>
        <v>0</v>
      </c>
      <c r="O5544">
        <f t="shared" si="1384"/>
        <v>1</v>
      </c>
      <c r="P5544">
        <v>61</v>
      </c>
      <c r="Q5544">
        <f t="shared" si="1385"/>
        <v>1</v>
      </c>
      <c r="R5544">
        <f t="shared" si="1386"/>
        <v>0</v>
      </c>
      <c r="S5544">
        <f t="shared" si="1387"/>
        <v>0</v>
      </c>
      <c r="T5544">
        <f t="shared" si="1388"/>
        <v>0</v>
      </c>
      <c r="U5544">
        <v>1</v>
      </c>
      <c r="V5544">
        <f t="shared" si="1389"/>
        <v>0.22933814562300983</v>
      </c>
      <c r="W5544">
        <f t="shared" si="1390"/>
        <v>0.55708455392935474</v>
      </c>
      <c r="X5544">
        <f t="shared" si="1391"/>
        <v>0.59391969379178122</v>
      </c>
      <c r="Y5544">
        <f t="shared" si="1392"/>
        <v>0</v>
      </c>
      <c r="Z5544" t="s">
        <v>5576</v>
      </c>
    </row>
    <row r="5545" spans="1:26" x14ac:dyDescent="0.25">
      <c r="A5545" t="s">
        <v>45</v>
      </c>
      <c r="B5545" t="s">
        <v>33</v>
      </c>
      <c r="C5545" t="s">
        <v>25</v>
      </c>
      <c r="D5545">
        <v>0</v>
      </c>
      <c r="F5545">
        <v>1</v>
      </c>
      <c r="G5545">
        <v>86.15</v>
      </c>
      <c r="H5545">
        <f t="shared" si="1377"/>
        <v>1</v>
      </c>
      <c r="I5545">
        <f t="shared" si="1378"/>
        <v>0</v>
      </c>
      <c r="J5545">
        <f t="shared" si="1379"/>
        <v>1</v>
      </c>
      <c r="K5545">
        <f t="shared" si="1380"/>
        <v>0</v>
      </c>
      <c r="L5545">
        <f t="shared" si="1381"/>
        <v>0</v>
      </c>
      <c r="M5545">
        <f t="shared" si="1382"/>
        <v>0</v>
      </c>
      <c r="N5545">
        <f t="shared" si="1383"/>
        <v>0</v>
      </c>
      <c r="O5545">
        <f t="shared" si="1384"/>
        <v>1</v>
      </c>
      <c r="P5545">
        <v>67</v>
      </c>
      <c r="Q5545">
        <f t="shared" si="1385"/>
        <v>0</v>
      </c>
      <c r="R5545">
        <f t="shared" si="1386"/>
        <v>0</v>
      </c>
      <c r="S5545">
        <f t="shared" si="1387"/>
        <v>0</v>
      </c>
      <c r="T5545">
        <f t="shared" si="1388"/>
        <v>1</v>
      </c>
      <c r="U5545">
        <v>0</v>
      </c>
      <c r="V5545">
        <f t="shared" si="1389"/>
        <v>7.9241737053301481E-2</v>
      </c>
      <c r="W5545">
        <f t="shared" si="1390"/>
        <v>0.51980007454118959</v>
      </c>
      <c r="X5545">
        <f t="shared" si="1391"/>
        <v>6.2792528912245732E-3</v>
      </c>
      <c r="Y5545">
        <f t="shared" si="1392"/>
        <v>0</v>
      </c>
      <c r="Z5545" t="s">
        <v>5577</v>
      </c>
    </row>
    <row r="5546" spans="1:26" x14ac:dyDescent="0.25">
      <c r="A5546" t="s">
        <v>26</v>
      </c>
      <c r="B5546" t="s">
        <v>27</v>
      </c>
      <c r="C5546" t="s">
        <v>35</v>
      </c>
      <c r="D5546">
        <v>1</v>
      </c>
      <c r="F5546">
        <v>1</v>
      </c>
      <c r="G5546">
        <v>78.849999999999994</v>
      </c>
      <c r="H5546">
        <f t="shared" si="1377"/>
        <v>0</v>
      </c>
      <c r="I5546">
        <f t="shared" si="1378"/>
        <v>1</v>
      </c>
      <c r="J5546">
        <f t="shared" si="1379"/>
        <v>0</v>
      </c>
      <c r="K5546">
        <f t="shared" si="1380"/>
        <v>1</v>
      </c>
      <c r="L5546">
        <f t="shared" si="1381"/>
        <v>0</v>
      </c>
      <c r="M5546">
        <f t="shared" si="1382"/>
        <v>1</v>
      </c>
      <c r="N5546">
        <f t="shared" si="1383"/>
        <v>0</v>
      </c>
      <c r="O5546">
        <f t="shared" si="1384"/>
        <v>0</v>
      </c>
      <c r="P5546">
        <v>14</v>
      </c>
      <c r="Q5546">
        <f t="shared" si="1385"/>
        <v>1</v>
      </c>
      <c r="R5546">
        <f t="shared" si="1386"/>
        <v>0</v>
      </c>
      <c r="S5546">
        <f t="shared" si="1387"/>
        <v>0</v>
      </c>
      <c r="T5546">
        <f t="shared" si="1388"/>
        <v>0</v>
      </c>
      <c r="U5546">
        <v>0</v>
      </c>
      <c r="V5546">
        <f t="shared" si="1389"/>
        <v>0.52232643175576832</v>
      </c>
      <c r="W5546">
        <f t="shared" si="1390"/>
        <v>0.62769160275398839</v>
      </c>
      <c r="X5546">
        <f t="shared" si="1391"/>
        <v>0.2728249013107133</v>
      </c>
      <c r="Y5546">
        <f t="shared" si="1392"/>
        <v>1</v>
      </c>
      <c r="Z5546" t="s">
        <v>5578</v>
      </c>
    </row>
    <row r="5547" spans="1:26" x14ac:dyDescent="0.25">
      <c r="A5547" t="s">
        <v>26</v>
      </c>
      <c r="B5547" t="s">
        <v>27</v>
      </c>
      <c r="C5547" t="s">
        <v>35</v>
      </c>
      <c r="D5547">
        <v>0</v>
      </c>
      <c r="F5547">
        <v>1</v>
      </c>
      <c r="G5547">
        <v>106.75</v>
      </c>
      <c r="H5547">
        <f t="shared" si="1377"/>
        <v>1</v>
      </c>
      <c r="I5547">
        <f t="shared" si="1378"/>
        <v>0</v>
      </c>
      <c r="J5547">
        <f t="shared" si="1379"/>
        <v>0</v>
      </c>
      <c r="K5547">
        <f t="shared" si="1380"/>
        <v>1</v>
      </c>
      <c r="L5547">
        <f t="shared" si="1381"/>
        <v>0</v>
      </c>
      <c r="M5547">
        <f t="shared" si="1382"/>
        <v>1</v>
      </c>
      <c r="N5547">
        <f t="shared" si="1383"/>
        <v>0</v>
      </c>
      <c r="O5547">
        <f t="shared" si="1384"/>
        <v>0</v>
      </c>
      <c r="P5547">
        <v>59</v>
      </c>
      <c r="Q5547">
        <f t="shared" si="1385"/>
        <v>1</v>
      </c>
      <c r="R5547">
        <f t="shared" si="1386"/>
        <v>0</v>
      </c>
      <c r="S5547">
        <f t="shared" si="1387"/>
        <v>0</v>
      </c>
      <c r="T5547">
        <f t="shared" si="1388"/>
        <v>0</v>
      </c>
      <c r="U5547">
        <v>1</v>
      </c>
      <c r="V5547">
        <f t="shared" si="1389"/>
        <v>0.5795155268846337</v>
      </c>
      <c r="W5547">
        <f t="shared" si="1390"/>
        <v>0.64095592146026137</v>
      </c>
      <c r="X5547">
        <f t="shared" si="1391"/>
        <v>0.17680719213110721</v>
      </c>
      <c r="Y5547">
        <f t="shared" si="1392"/>
        <v>1</v>
      </c>
      <c r="Z5547" t="s">
        <v>5579</v>
      </c>
    </row>
    <row r="5548" spans="1:26" x14ac:dyDescent="0.25">
      <c r="A5548" t="s">
        <v>26</v>
      </c>
      <c r="B5548" t="s">
        <v>33</v>
      </c>
      <c r="C5548" t="s">
        <v>35</v>
      </c>
      <c r="D5548">
        <v>1</v>
      </c>
      <c r="F5548">
        <v>1</v>
      </c>
      <c r="G5548">
        <v>86.55</v>
      </c>
      <c r="H5548">
        <f t="shared" si="1377"/>
        <v>0</v>
      </c>
      <c r="I5548">
        <f t="shared" si="1378"/>
        <v>1</v>
      </c>
      <c r="J5548">
        <f t="shared" si="1379"/>
        <v>0</v>
      </c>
      <c r="K5548">
        <f t="shared" si="1380"/>
        <v>1</v>
      </c>
      <c r="L5548">
        <f t="shared" si="1381"/>
        <v>0</v>
      </c>
      <c r="M5548">
        <f t="shared" si="1382"/>
        <v>1</v>
      </c>
      <c r="N5548">
        <f t="shared" si="1383"/>
        <v>0</v>
      </c>
      <c r="O5548">
        <f t="shared" si="1384"/>
        <v>0</v>
      </c>
      <c r="P5548">
        <v>21</v>
      </c>
      <c r="Q5548">
        <f t="shared" si="1385"/>
        <v>0</v>
      </c>
      <c r="R5548">
        <f t="shared" si="1386"/>
        <v>0</v>
      </c>
      <c r="S5548">
        <f t="shared" si="1387"/>
        <v>0</v>
      </c>
      <c r="T5548">
        <f t="shared" si="1388"/>
        <v>1</v>
      </c>
      <c r="U5548">
        <v>0</v>
      </c>
      <c r="V5548">
        <f t="shared" si="1389"/>
        <v>0.3926996454380754</v>
      </c>
      <c r="W5548">
        <f t="shared" si="1390"/>
        <v>0.596932414701555</v>
      </c>
      <c r="X5548">
        <f t="shared" si="1391"/>
        <v>0.15421301152719014</v>
      </c>
      <c r="Y5548">
        <f t="shared" si="1392"/>
        <v>1</v>
      </c>
      <c r="Z5548" t="s">
        <v>5580</v>
      </c>
    </row>
    <row r="5549" spans="1:26" x14ac:dyDescent="0.25">
      <c r="A5549" t="s">
        <v>26</v>
      </c>
      <c r="B5549" t="s">
        <v>30</v>
      </c>
      <c r="C5549" t="s">
        <v>25</v>
      </c>
      <c r="D5549">
        <v>0</v>
      </c>
      <c r="F5549">
        <v>1</v>
      </c>
      <c r="G5549">
        <v>42.4</v>
      </c>
      <c r="H5549">
        <f t="shared" si="1377"/>
        <v>1</v>
      </c>
      <c r="I5549">
        <f t="shared" si="1378"/>
        <v>0</v>
      </c>
      <c r="J5549">
        <f t="shared" si="1379"/>
        <v>1</v>
      </c>
      <c r="K5549">
        <f t="shared" si="1380"/>
        <v>0</v>
      </c>
      <c r="L5549">
        <f t="shared" si="1381"/>
        <v>0</v>
      </c>
      <c r="M5549">
        <f t="shared" si="1382"/>
        <v>1</v>
      </c>
      <c r="N5549">
        <f t="shared" si="1383"/>
        <v>0</v>
      </c>
      <c r="O5549">
        <f t="shared" si="1384"/>
        <v>0</v>
      </c>
      <c r="P5549">
        <v>4</v>
      </c>
      <c r="Q5549">
        <f t="shared" si="1385"/>
        <v>0</v>
      </c>
      <c r="R5549">
        <f t="shared" si="1386"/>
        <v>1</v>
      </c>
      <c r="S5549">
        <f t="shared" si="1387"/>
        <v>0</v>
      </c>
      <c r="T5549">
        <f t="shared" si="1388"/>
        <v>0</v>
      </c>
      <c r="U5549">
        <v>0</v>
      </c>
      <c r="V5549">
        <f t="shared" si="1389"/>
        <v>0.32873051821193339</v>
      </c>
      <c r="W5549">
        <f t="shared" si="1390"/>
        <v>0.58145046034573711</v>
      </c>
      <c r="X5549">
        <f t="shared" si="1391"/>
        <v>0.10806375360388627</v>
      </c>
      <c r="Y5549">
        <f t="shared" si="1392"/>
        <v>1</v>
      </c>
      <c r="Z5549" t="s">
        <v>5581</v>
      </c>
    </row>
    <row r="5550" spans="1:26" x14ac:dyDescent="0.25">
      <c r="A5550" t="s">
        <v>26</v>
      </c>
      <c r="B5550" t="s">
        <v>27</v>
      </c>
      <c r="C5550" t="s">
        <v>35</v>
      </c>
      <c r="D5550">
        <v>0</v>
      </c>
      <c r="F5550">
        <v>1</v>
      </c>
      <c r="G5550">
        <v>89.45</v>
      </c>
      <c r="H5550">
        <f t="shared" si="1377"/>
        <v>1</v>
      </c>
      <c r="I5550">
        <f t="shared" si="1378"/>
        <v>0</v>
      </c>
      <c r="J5550">
        <f t="shared" si="1379"/>
        <v>0</v>
      </c>
      <c r="K5550">
        <f t="shared" si="1380"/>
        <v>1</v>
      </c>
      <c r="L5550">
        <f t="shared" si="1381"/>
        <v>0</v>
      </c>
      <c r="M5550">
        <f t="shared" si="1382"/>
        <v>1</v>
      </c>
      <c r="N5550">
        <f t="shared" si="1383"/>
        <v>0</v>
      </c>
      <c r="O5550">
        <f t="shared" si="1384"/>
        <v>0</v>
      </c>
      <c r="P5550">
        <v>3</v>
      </c>
      <c r="Q5550">
        <f t="shared" si="1385"/>
        <v>1</v>
      </c>
      <c r="R5550">
        <f t="shared" si="1386"/>
        <v>0</v>
      </c>
      <c r="S5550">
        <f t="shared" si="1387"/>
        <v>0</v>
      </c>
      <c r="T5550">
        <f t="shared" si="1388"/>
        <v>0</v>
      </c>
      <c r="U5550">
        <v>1</v>
      </c>
      <c r="V5550">
        <f t="shared" si="1389"/>
        <v>0.53398924987352037</v>
      </c>
      <c r="W5550">
        <f t="shared" si="1390"/>
        <v>0.63041305957706029</v>
      </c>
      <c r="X5550">
        <f t="shared" si="1391"/>
        <v>0.21716601923344422</v>
      </c>
      <c r="Y5550">
        <f t="shared" si="1392"/>
        <v>1</v>
      </c>
      <c r="Z5550" t="s">
        <v>5582</v>
      </c>
    </row>
    <row r="5551" spans="1:26" x14ac:dyDescent="0.25">
      <c r="A5551" t="s">
        <v>45</v>
      </c>
      <c r="B5551" t="s">
        <v>33</v>
      </c>
      <c r="C5551" t="s">
        <v>23</v>
      </c>
      <c r="D5551">
        <v>0</v>
      </c>
      <c r="F5551">
        <v>1</v>
      </c>
      <c r="G5551">
        <v>24.25</v>
      </c>
      <c r="H5551">
        <f t="shared" si="1377"/>
        <v>1</v>
      </c>
      <c r="I5551">
        <f t="shared" si="1378"/>
        <v>0</v>
      </c>
      <c r="J5551">
        <f t="shared" si="1379"/>
        <v>0</v>
      </c>
      <c r="K5551">
        <f t="shared" si="1380"/>
        <v>0</v>
      </c>
      <c r="L5551">
        <f t="shared" si="1381"/>
        <v>1</v>
      </c>
      <c r="M5551">
        <f t="shared" si="1382"/>
        <v>0</v>
      </c>
      <c r="N5551">
        <f t="shared" si="1383"/>
        <v>0</v>
      </c>
      <c r="O5551">
        <f t="shared" si="1384"/>
        <v>1</v>
      </c>
      <c r="P5551">
        <v>70</v>
      </c>
      <c r="Q5551">
        <f t="shared" si="1385"/>
        <v>0</v>
      </c>
      <c r="R5551">
        <f t="shared" si="1386"/>
        <v>0</v>
      </c>
      <c r="S5551">
        <f t="shared" si="1387"/>
        <v>0</v>
      </c>
      <c r="T5551">
        <f t="shared" si="1388"/>
        <v>1</v>
      </c>
      <c r="U5551">
        <v>0</v>
      </c>
      <c r="V5551">
        <f t="shared" si="1389"/>
        <v>-5.9683451306682692E-2</v>
      </c>
      <c r="W5551">
        <f t="shared" si="1390"/>
        <v>0.4850835647478281</v>
      </c>
      <c r="X5551">
        <f t="shared" si="1391"/>
        <v>3.562114359877164E-3</v>
      </c>
      <c r="Y5551">
        <f t="shared" si="1392"/>
        <v>0</v>
      </c>
      <c r="Z5551" t="s">
        <v>5583</v>
      </c>
    </row>
    <row r="5552" spans="1:26" x14ac:dyDescent="0.25">
      <c r="A5552" t="s">
        <v>26</v>
      </c>
      <c r="B5552" t="s">
        <v>27</v>
      </c>
      <c r="C5552" t="s">
        <v>35</v>
      </c>
      <c r="D5552">
        <v>0</v>
      </c>
      <c r="F5552">
        <v>1</v>
      </c>
      <c r="G5552">
        <v>97.9</v>
      </c>
      <c r="H5552">
        <f t="shared" si="1377"/>
        <v>1</v>
      </c>
      <c r="I5552">
        <f t="shared" si="1378"/>
        <v>0</v>
      </c>
      <c r="J5552">
        <f t="shared" si="1379"/>
        <v>0</v>
      </c>
      <c r="K5552">
        <f t="shared" si="1380"/>
        <v>1</v>
      </c>
      <c r="L5552">
        <f t="shared" si="1381"/>
        <v>0</v>
      </c>
      <c r="M5552">
        <f t="shared" si="1382"/>
        <v>1</v>
      </c>
      <c r="N5552">
        <f t="shared" si="1383"/>
        <v>0</v>
      </c>
      <c r="O5552">
        <f t="shared" si="1384"/>
        <v>0</v>
      </c>
      <c r="P5552">
        <v>3</v>
      </c>
      <c r="Q5552">
        <f t="shared" si="1385"/>
        <v>1</v>
      </c>
      <c r="R5552">
        <f t="shared" si="1386"/>
        <v>0</v>
      </c>
      <c r="S5552">
        <f t="shared" si="1387"/>
        <v>0</v>
      </c>
      <c r="T5552">
        <f t="shared" si="1388"/>
        <v>0</v>
      </c>
      <c r="U5552">
        <v>1</v>
      </c>
      <c r="V5552">
        <f t="shared" si="1389"/>
        <v>0.5608547172182371</v>
      </c>
      <c r="W5552">
        <f t="shared" si="1390"/>
        <v>0.63665028227909892</v>
      </c>
      <c r="X5552">
        <f t="shared" si="1391"/>
        <v>0.1928485793894745</v>
      </c>
      <c r="Y5552">
        <f t="shared" si="1392"/>
        <v>1</v>
      </c>
      <c r="Z5552" t="s">
        <v>5584</v>
      </c>
    </row>
    <row r="5553" spans="1:26" x14ac:dyDescent="0.25">
      <c r="A5553" t="s">
        <v>29</v>
      </c>
      <c r="B5553" t="s">
        <v>33</v>
      </c>
      <c r="C5553" t="s">
        <v>23</v>
      </c>
      <c r="D5553">
        <v>1</v>
      </c>
      <c r="F5553">
        <v>1</v>
      </c>
      <c r="G5553">
        <v>20.5</v>
      </c>
      <c r="H5553">
        <f t="shared" si="1377"/>
        <v>0</v>
      </c>
      <c r="I5553">
        <f t="shared" si="1378"/>
        <v>1</v>
      </c>
      <c r="J5553">
        <f t="shared" si="1379"/>
        <v>0</v>
      </c>
      <c r="K5553">
        <f t="shared" si="1380"/>
        <v>0</v>
      </c>
      <c r="L5553">
        <f t="shared" si="1381"/>
        <v>1</v>
      </c>
      <c r="M5553">
        <f t="shared" si="1382"/>
        <v>0</v>
      </c>
      <c r="N5553">
        <f t="shared" si="1383"/>
        <v>1</v>
      </c>
      <c r="O5553">
        <f t="shared" si="1384"/>
        <v>0</v>
      </c>
      <c r="P5553">
        <v>21</v>
      </c>
      <c r="Q5553">
        <f t="shared" si="1385"/>
        <v>0</v>
      </c>
      <c r="R5553">
        <f t="shared" si="1386"/>
        <v>0</v>
      </c>
      <c r="S5553">
        <f t="shared" si="1387"/>
        <v>0</v>
      </c>
      <c r="T5553">
        <f t="shared" si="1388"/>
        <v>1</v>
      </c>
      <c r="U5553">
        <v>0</v>
      </c>
      <c r="V5553">
        <f t="shared" si="1389"/>
        <v>-1.0459022323282618E-2</v>
      </c>
      <c r="W5553">
        <f t="shared" si="1390"/>
        <v>0.4973852682548448</v>
      </c>
      <c r="X5553">
        <f t="shared" si="1391"/>
        <v>1.0939114795892412E-4</v>
      </c>
      <c r="Y5553">
        <f t="shared" si="1392"/>
        <v>0</v>
      </c>
      <c r="Z5553" t="s">
        <v>5585</v>
      </c>
    </row>
    <row r="5554" spans="1:26" x14ac:dyDescent="0.25">
      <c r="A5554" t="s">
        <v>26</v>
      </c>
      <c r="B5554" t="s">
        <v>38</v>
      </c>
      <c r="C5554" t="s">
        <v>23</v>
      </c>
      <c r="D5554">
        <v>0</v>
      </c>
      <c r="F5554">
        <v>1</v>
      </c>
      <c r="G5554">
        <v>19.600000000000001</v>
      </c>
      <c r="H5554">
        <f t="shared" si="1377"/>
        <v>1</v>
      </c>
      <c r="I5554">
        <f t="shared" si="1378"/>
        <v>0</v>
      </c>
      <c r="J5554">
        <f t="shared" si="1379"/>
        <v>0</v>
      </c>
      <c r="K5554">
        <f t="shared" si="1380"/>
        <v>0</v>
      </c>
      <c r="L5554">
        <f t="shared" si="1381"/>
        <v>1</v>
      </c>
      <c r="M5554">
        <f t="shared" si="1382"/>
        <v>1</v>
      </c>
      <c r="N5554">
        <f t="shared" si="1383"/>
        <v>0</v>
      </c>
      <c r="O5554">
        <f t="shared" si="1384"/>
        <v>0</v>
      </c>
      <c r="P5554">
        <v>20</v>
      </c>
      <c r="Q5554">
        <f t="shared" si="1385"/>
        <v>0</v>
      </c>
      <c r="R5554">
        <f t="shared" si="1386"/>
        <v>0</v>
      </c>
      <c r="S5554">
        <f t="shared" si="1387"/>
        <v>1</v>
      </c>
      <c r="T5554">
        <f t="shared" si="1388"/>
        <v>0</v>
      </c>
      <c r="U5554">
        <v>0</v>
      </c>
      <c r="V5554">
        <f t="shared" si="1389"/>
        <v>0.25959267634640665</v>
      </c>
      <c r="W5554">
        <f t="shared" si="1390"/>
        <v>0.56453615999197082</v>
      </c>
      <c r="X5554">
        <f t="shared" si="1391"/>
        <v>6.7388357612690228E-2</v>
      </c>
      <c r="Y5554">
        <f t="shared" si="1392"/>
        <v>0</v>
      </c>
      <c r="Z5554" t="s">
        <v>5586</v>
      </c>
    </row>
    <row r="5555" spans="1:26" x14ac:dyDescent="0.25">
      <c r="A5555" t="s">
        <v>29</v>
      </c>
      <c r="B5555" t="s">
        <v>33</v>
      </c>
      <c r="C5555" t="s">
        <v>23</v>
      </c>
      <c r="D5555">
        <v>0</v>
      </c>
      <c r="F5555">
        <v>1</v>
      </c>
      <c r="G5555">
        <v>20.25</v>
      </c>
      <c r="H5555">
        <f t="shared" si="1377"/>
        <v>1</v>
      </c>
      <c r="I5555">
        <f t="shared" si="1378"/>
        <v>0</v>
      </c>
      <c r="J5555">
        <f t="shared" si="1379"/>
        <v>0</v>
      </c>
      <c r="K5555">
        <f t="shared" si="1380"/>
        <v>0</v>
      </c>
      <c r="L5555">
        <f t="shared" si="1381"/>
        <v>1</v>
      </c>
      <c r="M5555">
        <f t="shared" si="1382"/>
        <v>0</v>
      </c>
      <c r="N5555">
        <f t="shared" si="1383"/>
        <v>1</v>
      </c>
      <c r="O5555">
        <f t="shared" si="1384"/>
        <v>0</v>
      </c>
      <c r="P5555">
        <v>22</v>
      </c>
      <c r="Q5555">
        <f t="shared" si="1385"/>
        <v>0</v>
      </c>
      <c r="R5555">
        <f t="shared" si="1386"/>
        <v>0</v>
      </c>
      <c r="S5555">
        <f t="shared" si="1387"/>
        <v>0</v>
      </c>
      <c r="T5555">
        <f t="shared" si="1388"/>
        <v>1</v>
      </c>
      <c r="U5555">
        <v>0</v>
      </c>
      <c r="V5555">
        <f t="shared" si="1389"/>
        <v>-1.0848786176549306E-2</v>
      </c>
      <c r="W5555">
        <f t="shared" si="1390"/>
        <v>0.49728783005680977</v>
      </c>
      <c r="X5555">
        <f t="shared" si="1391"/>
        <v>1.1769616150448729E-4</v>
      </c>
      <c r="Y5555">
        <f t="shared" si="1392"/>
        <v>0</v>
      </c>
      <c r="Z5555" t="s">
        <v>5587</v>
      </c>
    </row>
    <row r="5556" spans="1:26" x14ac:dyDescent="0.25">
      <c r="A5556" t="s">
        <v>26</v>
      </c>
      <c r="B5556" t="s">
        <v>30</v>
      </c>
      <c r="C5556" t="s">
        <v>25</v>
      </c>
      <c r="D5556">
        <v>0</v>
      </c>
      <c r="F5556">
        <v>1</v>
      </c>
      <c r="G5556">
        <v>55.7</v>
      </c>
      <c r="H5556">
        <f t="shared" si="1377"/>
        <v>1</v>
      </c>
      <c r="I5556">
        <f t="shared" si="1378"/>
        <v>0</v>
      </c>
      <c r="J5556">
        <f t="shared" si="1379"/>
        <v>1</v>
      </c>
      <c r="K5556">
        <f t="shared" si="1380"/>
        <v>0</v>
      </c>
      <c r="L5556">
        <f t="shared" si="1381"/>
        <v>0</v>
      </c>
      <c r="M5556">
        <f t="shared" si="1382"/>
        <v>1</v>
      </c>
      <c r="N5556">
        <f t="shared" si="1383"/>
        <v>0</v>
      </c>
      <c r="O5556">
        <f t="shared" si="1384"/>
        <v>0</v>
      </c>
      <c r="P5556">
        <v>1</v>
      </c>
      <c r="Q5556">
        <f t="shared" si="1385"/>
        <v>0</v>
      </c>
      <c r="R5556">
        <f t="shared" si="1386"/>
        <v>1</v>
      </c>
      <c r="S5556">
        <f t="shared" si="1387"/>
        <v>0</v>
      </c>
      <c r="T5556">
        <f t="shared" si="1388"/>
        <v>0</v>
      </c>
      <c r="U5556">
        <v>1</v>
      </c>
      <c r="V5556">
        <f t="shared" si="1389"/>
        <v>0.34460278594496568</v>
      </c>
      <c r="W5556">
        <f t="shared" si="1390"/>
        <v>0.58530815960204208</v>
      </c>
      <c r="X5556">
        <f t="shared" si="1391"/>
        <v>0.42954550819110054</v>
      </c>
      <c r="Y5556">
        <f t="shared" si="1392"/>
        <v>1</v>
      </c>
      <c r="Z5556" t="s">
        <v>5588</v>
      </c>
    </row>
    <row r="5557" spans="1:26" x14ac:dyDescent="0.25">
      <c r="A5557" t="s">
        <v>45</v>
      </c>
      <c r="B5557" t="s">
        <v>30</v>
      </c>
      <c r="C5557" t="s">
        <v>23</v>
      </c>
      <c r="D5557">
        <v>0</v>
      </c>
      <c r="F5557">
        <v>1</v>
      </c>
      <c r="G5557">
        <v>20.6</v>
      </c>
      <c r="H5557">
        <f t="shared" si="1377"/>
        <v>1</v>
      </c>
      <c r="I5557">
        <f t="shared" si="1378"/>
        <v>0</v>
      </c>
      <c r="J5557">
        <f t="shared" si="1379"/>
        <v>0</v>
      </c>
      <c r="K5557">
        <f t="shared" si="1380"/>
        <v>0</v>
      </c>
      <c r="L5557">
        <f t="shared" si="1381"/>
        <v>1</v>
      </c>
      <c r="M5557">
        <f t="shared" si="1382"/>
        <v>0</v>
      </c>
      <c r="N5557">
        <f t="shared" si="1383"/>
        <v>0</v>
      </c>
      <c r="O5557">
        <f t="shared" si="1384"/>
        <v>1</v>
      </c>
      <c r="P5557">
        <v>63</v>
      </c>
      <c r="Q5557">
        <f t="shared" si="1385"/>
        <v>0</v>
      </c>
      <c r="R5557">
        <f t="shared" si="1386"/>
        <v>1</v>
      </c>
      <c r="S5557">
        <f t="shared" si="1387"/>
        <v>0</v>
      </c>
      <c r="T5557">
        <f t="shared" si="1388"/>
        <v>0</v>
      </c>
      <c r="U5557">
        <v>0</v>
      </c>
      <c r="V5557">
        <f t="shared" si="1389"/>
        <v>-7.0237172825132088E-2</v>
      </c>
      <c r="W5557">
        <f t="shared" si="1390"/>
        <v>0.48244792194820119</v>
      </c>
      <c r="X5557">
        <f t="shared" si="1391"/>
        <v>4.9332604464674733E-3</v>
      </c>
      <c r="Y5557">
        <f t="shared" si="1392"/>
        <v>0</v>
      </c>
      <c r="Z5557" t="s">
        <v>5589</v>
      </c>
    </row>
    <row r="5558" spans="1:26" x14ac:dyDescent="0.25">
      <c r="A5558" t="s">
        <v>45</v>
      </c>
      <c r="B5558" t="s">
        <v>33</v>
      </c>
      <c r="C5558" t="s">
        <v>23</v>
      </c>
      <c r="D5558">
        <v>0</v>
      </c>
      <c r="F5558">
        <v>1</v>
      </c>
      <c r="G5558">
        <v>19.8</v>
      </c>
      <c r="H5558">
        <f t="shared" si="1377"/>
        <v>1</v>
      </c>
      <c r="I5558">
        <f t="shared" si="1378"/>
        <v>0</v>
      </c>
      <c r="J5558">
        <f t="shared" si="1379"/>
        <v>0</v>
      </c>
      <c r="K5558">
        <f t="shared" si="1380"/>
        <v>0</v>
      </c>
      <c r="L5558">
        <f t="shared" si="1381"/>
        <v>1</v>
      </c>
      <c r="M5558">
        <f t="shared" si="1382"/>
        <v>0</v>
      </c>
      <c r="N5558">
        <f t="shared" si="1383"/>
        <v>0</v>
      </c>
      <c r="O5558">
        <f t="shared" si="1384"/>
        <v>1</v>
      </c>
      <c r="P5558">
        <v>70</v>
      </c>
      <c r="Q5558">
        <f t="shared" si="1385"/>
        <v>0</v>
      </c>
      <c r="R5558">
        <f t="shared" si="1386"/>
        <v>0</v>
      </c>
      <c r="S5558">
        <f t="shared" si="1387"/>
        <v>0</v>
      </c>
      <c r="T5558">
        <f t="shared" si="1388"/>
        <v>1</v>
      </c>
      <c r="U5558">
        <v>0</v>
      </c>
      <c r="V5558">
        <f t="shared" si="1389"/>
        <v>-6.6621247894829802E-2</v>
      </c>
      <c r="W5558">
        <f t="shared" si="1390"/>
        <v>0.48335084552514235</v>
      </c>
      <c r="X5558">
        <f t="shared" si="1391"/>
        <v>4.4383906710643642E-3</v>
      </c>
      <c r="Y5558">
        <f t="shared" si="1392"/>
        <v>0</v>
      </c>
      <c r="Z5558" t="s">
        <v>5590</v>
      </c>
    </row>
    <row r="5559" spans="1:26" x14ac:dyDescent="0.25">
      <c r="A5559" t="s">
        <v>26</v>
      </c>
      <c r="B5559" t="s">
        <v>27</v>
      </c>
      <c r="C5559" t="s">
        <v>35</v>
      </c>
      <c r="D5559">
        <v>0</v>
      </c>
      <c r="F5559">
        <v>1</v>
      </c>
      <c r="G5559">
        <v>79.8</v>
      </c>
      <c r="H5559">
        <f t="shared" si="1377"/>
        <v>1</v>
      </c>
      <c r="I5559">
        <f t="shared" si="1378"/>
        <v>0</v>
      </c>
      <c r="J5559">
        <f t="shared" si="1379"/>
        <v>0</v>
      </c>
      <c r="K5559">
        <f t="shared" si="1380"/>
        <v>1</v>
      </c>
      <c r="L5559">
        <f t="shared" si="1381"/>
        <v>0</v>
      </c>
      <c r="M5559">
        <f t="shared" si="1382"/>
        <v>1</v>
      </c>
      <c r="N5559">
        <f t="shared" si="1383"/>
        <v>0</v>
      </c>
      <c r="O5559">
        <f t="shared" si="1384"/>
        <v>0</v>
      </c>
      <c r="P5559">
        <v>13</v>
      </c>
      <c r="Q5559">
        <f t="shared" si="1385"/>
        <v>1</v>
      </c>
      <c r="R5559">
        <f t="shared" si="1386"/>
        <v>0</v>
      </c>
      <c r="S5559">
        <f t="shared" si="1387"/>
        <v>0</v>
      </c>
      <c r="T5559">
        <f t="shared" si="1388"/>
        <v>0</v>
      </c>
      <c r="U5559">
        <v>1</v>
      </c>
      <c r="V5559">
        <f t="shared" si="1389"/>
        <v>0.52380753439818173</v>
      </c>
      <c r="W5559">
        <f t="shared" si="1390"/>
        <v>0.62803766330888811</v>
      </c>
      <c r="X5559">
        <f t="shared" si="1391"/>
        <v>0.22675926429593887</v>
      </c>
      <c r="Y5559">
        <f t="shared" si="1392"/>
        <v>1</v>
      </c>
      <c r="Z5559" t="s">
        <v>5591</v>
      </c>
    </row>
    <row r="5560" spans="1:26" x14ac:dyDescent="0.25">
      <c r="A5560" t="s">
        <v>26</v>
      </c>
      <c r="B5560" t="s">
        <v>27</v>
      </c>
      <c r="C5560" t="s">
        <v>35</v>
      </c>
      <c r="D5560">
        <v>0</v>
      </c>
      <c r="F5560">
        <v>1</v>
      </c>
      <c r="G5560">
        <v>80.2</v>
      </c>
      <c r="H5560">
        <f t="shared" si="1377"/>
        <v>1</v>
      </c>
      <c r="I5560">
        <f t="shared" si="1378"/>
        <v>0</v>
      </c>
      <c r="J5560">
        <f t="shared" si="1379"/>
        <v>0</v>
      </c>
      <c r="K5560">
        <f t="shared" si="1380"/>
        <v>1</v>
      </c>
      <c r="L5560">
        <f t="shared" si="1381"/>
        <v>0</v>
      </c>
      <c r="M5560">
        <f t="shared" si="1382"/>
        <v>1</v>
      </c>
      <c r="N5560">
        <f t="shared" si="1383"/>
        <v>0</v>
      </c>
      <c r="O5560">
        <f t="shared" si="1384"/>
        <v>0</v>
      </c>
      <c r="P5560">
        <v>5</v>
      </c>
      <c r="Q5560">
        <f t="shared" si="1385"/>
        <v>1</v>
      </c>
      <c r="R5560">
        <f t="shared" si="1386"/>
        <v>0</v>
      </c>
      <c r="S5560">
        <f t="shared" si="1387"/>
        <v>0</v>
      </c>
      <c r="T5560">
        <f t="shared" si="1388"/>
        <v>0</v>
      </c>
      <c r="U5560">
        <v>0</v>
      </c>
      <c r="V5560">
        <f t="shared" si="1389"/>
        <v>0.52443115656340844</v>
      </c>
      <c r="W5560">
        <f t="shared" si="1390"/>
        <v>0.6281833337748215</v>
      </c>
      <c r="X5560">
        <f t="shared" si="1391"/>
        <v>0.2750280379744342</v>
      </c>
      <c r="Y5560">
        <f t="shared" si="1392"/>
        <v>1</v>
      </c>
      <c r="Z5560" t="s">
        <v>5592</v>
      </c>
    </row>
    <row r="5561" spans="1:26" x14ac:dyDescent="0.25">
      <c r="A5561" t="s">
        <v>45</v>
      </c>
      <c r="B5561" t="s">
        <v>38</v>
      </c>
      <c r="C5561" t="s">
        <v>35</v>
      </c>
      <c r="D5561">
        <v>0</v>
      </c>
      <c r="F5561">
        <v>1</v>
      </c>
      <c r="G5561">
        <v>116.4</v>
      </c>
      <c r="H5561">
        <f t="shared" si="1377"/>
        <v>1</v>
      </c>
      <c r="I5561">
        <f t="shared" si="1378"/>
        <v>0</v>
      </c>
      <c r="J5561">
        <f t="shared" si="1379"/>
        <v>0</v>
      </c>
      <c r="K5561">
        <f t="shared" si="1380"/>
        <v>1</v>
      </c>
      <c r="L5561">
        <f t="shared" si="1381"/>
        <v>0</v>
      </c>
      <c r="M5561">
        <f t="shared" si="1382"/>
        <v>0</v>
      </c>
      <c r="N5561">
        <f t="shared" si="1383"/>
        <v>0</v>
      </c>
      <c r="O5561">
        <f t="shared" si="1384"/>
        <v>1</v>
      </c>
      <c r="P5561">
        <v>72</v>
      </c>
      <c r="Q5561">
        <f t="shared" si="1385"/>
        <v>0</v>
      </c>
      <c r="R5561">
        <f t="shared" si="1386"/>
        <v>0</v>
      </c>
      <c r="S5561">
        <f t="shared" si="1387"/>
        <v>1</v>
      </c>
      <c r="T5561">
        <f t="shared" si="1388"/>
        <v>0</v>
      </c>
      <c r="U5561">
        <v>0</v>
      </c>
      <c r="V5561">
        <f t="shared" si="1389"/>
        <v>0.10784854493351287</v>
      </c>
      <c r="W5561">
        <f t="shared" si="1390"/>
        <v>0.5269360328505881</v>
      </c>
      <c r="X5561">
        <f t="shared" si="1391"/>
        <v>1.1631308644275945E-2</v>
      </c>
      <c r="Y5561">
        <f t="shared" si="1392"/>
        <v>0</v>
      </c>
      <c r="Z5561" t="s">
        <v>5593</v>
      </c>
    </row>
    <row r="5562" spans="1:26" x14ac:dyDescent="0.25">
      <c r="A5562" t="s">
        <v>26</v>
      </c>
      <c r="B5562" t="s">
        <v>27</v>
      </c>
      <c r="C5562" t="s">
        <v>25</v>
      </c>
      <c r="D5562">
        <v>0</v>
      </c>
      <c r="F5562">
        <v>1</v>
      </c>
      <c r="G5562">
        <v>31.65</v>
      </c>
      <c r="H5562">
        <f t="shared" si="1377"/>
        <v>1</v>
      </c>
      <c r="I5562">
        <f t="shared" si="1378"/>
        <v>0</v>
      </c>
      <c r="J5562">
        <f t="shared" si="1379"/>
        <v>1</v>
      </c>
      <c r="K5562">
        <f t="shared" si="1380"/>
        <v>0</v>
      </c>
      <c r="L5562">
        <f t="shared" si="1381"/>
        <v>0</v>
      </c>
      <c r="M5562">
        <f t="shared" si="1382"/>
        <v>1</v>
      </c>
      <c r="N5562">
        <f t="shared" si="1383"/>
        <v>0</v>
      </c>
      <c r="O5562">
        <f t="shared" si="1384"/>
        <v>0</v>
      </c>
      <c r="P5562">
        <v>13</v>
      </c>
      <c r="Q5562">
        <f t="shared" si="1385"/>
        <v>1</v>
      </c>
      <c r="R5562">
        <f t="shared" si="1386"/>
        <v>0</v>
      </c>
      <c r="S5562">
        <f t="shared" si="1387"/>
        <v>0</v>
      </c>
      <c r="T5562">
        <f t="shared" si="1388"/>
        <v>0</v>
      </c>
      <c r="U5562">
        <v>0</v>
      </c>
      <c r="V5562">
        <f t="shared" si="1389"/>
        <v>0.44873901625901691</v>
      </c>
      <c r="W5562">
        <f t="shared" si="1390"/>
        <v>0.61033938197260229</v>
      </c>
      <c r="X5562">
        <f t="shared" si="1391"/>
        <v>0.20136670471311024</v>
      </c>
      <c r="Y5562">
        <f t="shared" si="1392"/>
        <v>1</v>
      </c>
      <c r="Z5562" t="s">
        <v>5594</v>
      </c>
    </row>
    <row r="5563" spans="1:26" x14ac:dyDescent="0.25">
      <c r="A5563" t="s">
        <v>26</v>
      </c>
      <c r="B5563" t="s">
        <v>38</v>
      </c>
      <c r="C5563" t="s">
        <v>35</v>
      </c>
      <c r="D5563">
        <v>0</v>
      </c>
      <c r="F5563">
        <v>1</v>
      </c>
      <c r="G5563">
        <v>94.15</v>
      </c>
      <c r="H5563">
        <f t="shared" si="1377"/>
        <v>1</v>
      </c>
      <c r="I5563">
        <f t="shared" si="1378"/>
        <v>0</v>
      </c>
      <c r="J5563">
        <f t="shared" si="1379"/>
        <v>0</v>
      </c>
      <c r="K5563">
        <f t="shared" si="1380"/>
        <v>1</v>
      </c>
      <c r="L5563">
        <f t="shared" si="1381"/>
        <v>0</v>
      </c>
      <c r="M5563">
        <f t="shared" si="1382"/>
        <v>1</v>
      </c>
      <c r="N5563">
        <f t="shared" si="1383"/>
        <v>0</v>
      </c>
      <c r="O5563">
        <f t="shared" si="1384"/>
        <v>0</v>
      </c>
      <c r="P5563">
        <v>61</v>
      </c>
      <c r="Q5563">
        <f t="shared" si="1385"/>
        <v>0</v>
      </c>
      <c r="R5563">
        <f t="shared" si="1386"/>
        <v>0</v>
      </c>
      <c r="S5563">
        <f t="shared" si="1387"/>
        <v>1</v>
      </c>
      <c r="T5563">
        <f t="shared" si="1388"/>
        <v>0</v>
      </c>
      <c r="U5563">
        <v>0</v>
      </c>
      <c r="V5563">
        <f t="shared" si="1389"/>
        <v>0.40454846657738286</v>
      </c>
      <c r="W5563">
        <f t="shared" si="1390"/>
        <v>0.59977998588060977</v>
      </c>
      <c r="X5563">
        <f t="shared" si="1391"/>
        <v>0.16365946181011184</v>
      </c>
      <c r="Y5563">
        <f t="shared" si="1392"/>
        <v>1</v>
      </c>
      <c r="Z5563" t="s">
        <v>5595</v>
      </c>
    </row>
    <row r="5564" spans="1:26" x14ac:dyDescent="0.25">
      <c r="A5564" t="s">
        <v>26</v>
      </c>
      <c r="B5564" t="s">
        <v>27</v>
      </c>
      <c r="C5564" t="s">
        <v>23</v>
      </c>
      <c r="D5564">
        <v>0</v>
      </c>
      <c r="F5564">
        <v>1</v>
      </c>
      <c r="G5564">
        <v>20.65</v>
      </c>
      <c r="H5564">
        <f t="shared" si="1377"/>
        <v>1</v>
      </c>
      <c r="I5564">
        <f t="shared" si="1378"/>
        <v>0</v>
      </c>
      <c r="J5564">
        <f t="shared" si="1379"/>
        <v>0</v>
      </c>
      <c r="K5564">
        <f t="shared" si="1380"/>
        <v>0</v>
      </c>
      <c r="L5564">
        <f t="shared" si="1381"/>
        <v>1</v>
      </c>
      <c r="M5564">
        <f t="shared" si="1382"/>
        <v>1</v>
      </c>
      <c r="N5564">
        <f t="shared" si="1383"/>
        <v>0</v>
      </c>
      <c r="O5564">
        <f t="shared" si="1384"/>
        <v>0</v>
      </c>
      <c r="P5564">
        <v>1</v>
      </c>
      <c r="Q5564">
        <f t="shared" si="1385"/>
        <v>1</v>
      </c>
      <c r="R5564">
        <f t="shared" si="1386"/>
        <v>0</v>
      </c>
      <c r="S5564">
        <f t="shared" si="1387"/>
        <v>0</v>
      </c>
      <c r="T5564">
        <f t="shared" si="1388"/>
        <v>0</v>
      </c>
      <c r="U5564">
        <v>0</v>
      </c>
      <c r="V5564">
        <f t="shared" si="1389"/>
        <v>0.41655264663273633</v>
      </c>
      <c r="W5564">
        <f t="shared" si="1390"/>
        <v>0.60265803490937708</v>
      </c>
      <c r="X5564">
        <f t="shared" si="1391"/>
        <v>0.17351610741673731</v>
      </c>
      <c r="Y5564">
        <f t="shared" si="1392"/>
        <v>1</v>
      </c>
      <c r="Z5564" t="s">
        <v>5596</v>
      </c>
    </row>
    <row r="5565" spans="1:26" x14ac:dyDescent="0.25">
      <c r="A5565" t="s">
        <v>26</v>
      </c>
      <c r="B5565" t="s">
        <v>33</v>
      </c>
      <c r="C5565" t="s">
        <v>35</v>
      </c>
      <c r="D5565">
        <v>1</v>
      </c>
      <c r="F5565">
        <v>1</v>
      </c>
      <c r="G5565">
        <v>76.849999999999994</v>
      </c>
      <c r="H5565">
        <f t="shared" si="1377"/>
        <v>0</v>
      </c>
      <c r="I5565">
        <f t="shared" si="1378"/>
        <v>1</v>
      </c>
      <c r="J5565">
        <f t="shared" si="1379"/>
        <v>0</v>
      </c>
      <c r="K5565">
        <f t="shared" si="1380"/>
        <v>1</v>
      </c>
      <c r="L5565">
        <f t="shared" si="1381"/>
        <v>0</v>
      </c>
      <c r="M5565">
        <f t="shared" si="1382"/>
        <v>1</v>
      </c>
      <c r="N5565">
        <f t="shared" si="1383"/>
        <v>0</v>
      </c>
      <c r="O5565">
        <f t="shared" si="1384"/>
        <v>0</v>
      </c>
      <c r="P5565">
        <v>56</v>
      </c>
      <c r="Q5565">
        <f t="shared" si="1385"/>
        <v>0</v>
      </c>
      <c r="R5565">
        <f t="shared" si="1386"/>
        <v>0</v>
      </c>
      <c r="S5565">
        <f t="shared" si="1387"/>
        <v>0</v>
      </c>
      <c r="T5565">
        <f t="shared" si="1388"/>
        <v>1</v>
      </c>
      <c r="U5565">
        <v>0</v>
      </c>
      <c r="V5565">
        <f t="shared" si="1389"/>
        <v>0.37757680793132775</v>
      </c>
      <c r="W5565">
        <f t="shared" si="1390"/>
        <v>0.59328852578265856</v>
      </c>
      <c r="X5565">
        <f t="shared" si="1391"/>
        <v>0.14256424588761077</v>
      </c>
      <c r="Y5565">
        <f t="shared" si="1392"/>
        <v>1</v>
      </c>
      <c r="Z5565" t="s">
        <v>5597</v>
      </c>
    </row>
    <row r="5566" spans="1:26" x14ac:dyDescent="0.25">
      <c r="A5566" t="s">
        <v>26</v>
      </c>
      <c r="B5566" t="s">
        <v>30</v>
      </c>
      <c r="C5566" t="s">
        <v>23</v>
      </c>
      <c r="D5566">
        <v>0</v>
      </c>
      <c r="F5566">
        <v>1</v>
      </c>
      <c r="G5566">
        <v>20.149999999999999</v>
      </c>
      <c r="H5566">
        <f t="shared" si="1377"/>
        <v>1</v>
      </c>
      <c r="I5566">
        <f t="shared" si="1378"/>
        <v>0</v>
      </c>
      <c r="J5566">
        <f t="shared" si="1379"/>
        <v>0</v>
      </c>
      <c r="K5566">
        <f t="shared" si="1380"/>
        <v>0</v>
      </c>
      <c r="L5566">
        <f t="shared" si="1381"/>
        <v>1</v>
      </c>
      <c r="M5566">
        <f t="shared" si="1382"/>
        <v>1</v>
      </c>
      <c r="N5566">
        <f t="shared" si="1383"/>
        <v>0</v>
      </c>
      <c r="O5566">
        <f t="shared" si="1384"/>
        <v>0</v>
      </c>
      <c r="P5566">
        <v>4</v>
      </c>
      <c r="Q5566">
        <f t="shared" si="1385"/>
        <v>0</v>
      </c>
      <c r="R5566">
        <f t="shared" si="1386"/>
        <v>1</v>
      </c>
      <c r="S5566">
        <f t="shared" si="1387"/>
        <v>0</v>
      </c>
      <c r="T5566">
        <f t="shared" si="1388"/>
        <v>0</v>
      </c>
      <c r="U5566">
        <v>0</v>
      </c>
      <c r="V5566">
        <f t="shared" si="1389"/>
        <v>0.26045015682359335</v>
      </c>
      <c r="W5566">
        <f t="shared" si="1390"/>
        <v>0.56474694709959705</v>
      </c>
      <c r="X5566">
        <f t="shared" si="1391"/>
        <v>6.7834284189434366E-2</v>
      </c>
      <c r="Y5566">
        <f t="shared" si="1392"/>
        <v>0</v>
      </c>
      <c r="Z5566" t="s">
        <v>5598</v>
      </c>
    </row>
    <row r="5567" spans="1:26" x14ac:dyDescent="0.25">
      <c r="A5567" t="s">
        <v>45</v>
      </c>
      <c r="B5567" t="s">
        <v>30</v>
      </c>
      <c r="C5567" t="s">
        <v>25</v>
      </c>
      <c r="D5567">
        <v>0</v>
      </c>
      <c r="F5567">
        <v>1</v>
      </c>
      <c r="G5567">
        <v>55.25</v>
      </c>
      <c r="H5567">
        <f t="shared" si="1377"/>
        <v>1</v>
      </c>
      <c r="I5567">
        <f t="shared" si="1378"/>
        <v>0</v>
      </c>
      <c r="J5567">
        <f t="shared" si="1379"/>
        <v>1</v>
      </c>
      <c r="K5567">
        <f t="shared" si="1380"/>
        <v>0</v>
      </c>
      <c r="L5567">
        <f t="shared" si="1381"/>
        <v>0</v>
      </c>
      <c r="M5567">
        <f t="shared" si="1382"/>
        <v>0</v>
      </c>
      <c r="N5567">
        <f t="shared" si="1383"/>
        <v>0</v>
      </c>
      <c r="O5567">
        <f t="shared" si="1384"/>
        <v>1</v>
      </c>
      <c r="P5567">
        <v>35</v>
      </c>
      <c r="Q5567">
        <f t="shared" si="1385"/>
        <v>0</v>
      </c>
      <c r="R5567">
        <f t="shared" si="1386"/>
        <v>1</v>
      </c>
      <c r="S5567">
        <f t="shared" si="1387"/>
        <v>0</v>
      </c>
      <c r="T5567">
        <f t="shared" si="1388"/>
        <v>0</v>
      </c>
      <c r="U5567">
        <v>0</v>
      </c>
      <c r="V5567">
        <f t="shared" si="1389"/>
        <v>1.2512306424480119E-2</v>
      </c>
      <c r="W5567">
        <f t="shared" si="1390"/>
        <v>0.50312803579635645</v>
      </c>
      <c r="X5567">
        <f t="shared" si="1391"/>
        <v>1.5655781206008645E-4</v>
      </c>
      <c r="Y5567">
        <f t="shared" si="1392"/>
        <v>0</v>
      </c>
      <c r="Z5567" t="s">
        <v>5599</v>
      </c>
    </row>
    <row r="5568" spans="1:26" x14ac:dyDescent="0.25">
      <c r="A5568" t="s">
        <v>26</v>
      </c>
      <c r="B5568" t="s">
        <v>27</v>
      </c>
      <c r="C5568" t="s">
        <v>25</v>
      </c>
      <c r="D5568">
        <v>0</v>
      </c>
      <c r="F5568">
        <v>1</v>
      </c>
      <c r="G5568">
        <v>39.049999999999997</v>
      </c>
      <c r="H5568">
        <f t="shared" si="1377"/>
        <v>1</v>
      </c>
      <c r="I5568">
        <f t="shared" si="1378"/>
        <v>0</v>
      </c>
      <c r="J5568">
        <f t="shared" si="1379"/>
        <v>1</v>
      </c>
      <c r="K5568">
        <f t="shared" si="1380"/>
        <v>0</v>
      </c>
      <c r="L5568">
        <f t="shared" si="1381"/>
        <v>0</v>
      </c>
      <c r="M5568">
        <f t="shared" si="1382"/>
        <v>1</v>
      </c>
      <c r="N5568">
        <f t="shared" si="1383"/>
        <v>0</v>
      </c>
      <c r="O5568">
        <f t="shared" si="1384"/>
        <v>0</v>
      </c>
      <c r="P5568">
        <v>18</v>
      </c>
      <c r="Q5568">
        <f t="shared" si="1385"/>
        <v>1</v>
      </c>
      <c r="R5568">
        <f t="shared" si="1386"/>
        <v>0</v>
      </c>
      <c r="S5568">
        <f t="shared" si="1387"/>
        <v>0</v>
      </c>
      <c r="T5568">
        <f t="shared" si="1388"/>
        <v>0</v>
      </c>
      <c r="U5568">
        <v>1</v>
      </c>
      <c r="V5568">
        <f t="shared" si="1389"/>
        <v>0.45541285705495527</v>
      </c>
      <c r="W5568">
        <f t="shared" si="1390"/>
        <v>0.61192541581109794</v>
      </c>
      <c r="X5568">
        <f t="shared" si="1391"/>
        <v>0.29657515626104658</v>
      </c>
      <c r="Y5568">
        <f t="shared" si="1392"/>
        <v>1</v>
      </c>
      <c r="Z5568" t="s">
        <v>5600</v>
      </c>
    </row>
    <row r="5569" spans="1:26" x14ac:dyDescent="0.25">
      <c r="A5569" t="s">
        <v>45</v>
      </c>
      <c r="B5569" t="s">
        <v>33</v>
      </c>
      <c r="C5569" t="s">
        <v>25</v>
      </c>
      <c r="D5569">
        <v>0</v>
      </c>
      <c r="F5569">
        <v>1</v>
      </c>
      <c r="G5569">
        <v>82.15</v>
      </c>
      <c r="H5569">
        <f t="shared" si="1377"/>
        <v>1</v>
      </c>
      <c r="I5569">
        <f t="shared" si="1378"/>
        <v>0</v>
      </c>
      <c r="J5569">
        <f t="shared" si="1379"/>
        <v>1</v>
      </c>
      <c r="K5569">
        <f t="shared" si="1380"/>
        <v>0</v>
      </c>
      <c r="L5569">
        <f t="shared" si="1381"/>
        <v>0</v>
      </c>
      <c r="M5569">
        <f t="shared" si="1382"/>
        <v>0</v>
      </c>
      <c r="N5569">
        <f t="shared" si="1383"/>
        <v>0</v>
      </c>
      <c r="O5569">
        <f t="shared" si="1384"/>
        <v>1</v>
      </c>
      <c r="P5569">
        <v>72</v>
      </c>
      <c r="Q5569">
        <f t="shared" si="1385"/>
        <v>0</v>
      </c>
      <c r="R5569">
        <f t="shared" si="1386"/>
        <v>0</v>
      </c>
      <c r="S5569">
        <f t="shared" si="1387"/>
        <v>0</v>
      </c>
      <c r="T5569">
        <f t="shared" si="1388"/>
        <v>1</v>
      </c>
      <c r="U5569">
        <v>0</v>
      </c>
      <c r="V5569">
        <f t="shared" si="1389"/>
        <v>7.3005515401034421E-2</v>
      </c>
      <c r="W5569">
        <f t="shared" si="1390"/>
        <v>0.5182432768105153</v>
      </c>
      <c r="X5569">
        <f t="shared" si="1391"/>
        <v>5.3298052789706738E-3</v>
      </c>
      <c r="Y5569">
        <f t="shared" si="1392"/>
        <v>0</v>
      </c>
      <c r="Z5569" t="s">
        <v>5601</v>
      </c>
    </row>
    <row r="5570" spans="1:26" x14ac:dyDescent="0.25">
      <c r="A5570" t="s">
        <v>29</v>
      </c>
      <c r="B5570" t="s">
        <v>33</v>
      </c>
      <c r="C5570" t="s">
        <v>35</v>
      </c>
      <c r="D5570">
        <v>1</v>
      </c>
      <c r="F5570">
        <v>1</v>
      </c>
      <c r="G5570">
        <v>103</v>
      </c>
      <c r="H5570">
        <f t="shared" si="1377"/>
        <v>0</v>
      </c>
      <c r="I5570">
        <f t="shared" si="1378"/>
        <v>1</v>
      </c>
      <c r="J5570">
        <f t="shared" si="1379"/>
        <v>0</v>
      </c>
      <c r="K5570">
        <f t="shared" si="1380"/>
        <v>1</v>
      </c>
      <c r="L5570">
        <f t="shared" si="1381"/>
        <v>0</v>
      </c>
      <c r="M5570">
        <f t="shared" si="1382"/>
        <v>0</v>
      </c>
      <c r="N5570">
        <f t="shared" si="1383"/>
        <v>1</v>
      </c>
      <c r="O5570">
        <f t="shared" si="1384"/>
        <v>0</v>
      </c>
      <c r="P5570">
        <v>49</v>
      </c>
      <c r="Q5570">
        <f t="shared" si="1385"/>
        <v>0</v>
      </c>
      <c r="R5570">
        <f t="shared" si="1386"/>
        <v>0</v>
      </c>
      <c r="S5570">
        <f t="shared" si="1387"/>
        <v>0</v>
      </c>
      <c r="T5570">
        <f t="shared" si="1388"/>
        <v>1</v>
      </c>
      <c r="U5570">
        <v>0</v>
      </c>
      <c r="V5570">
        <f t="shared" si="1389"/>
        <v>0.15175442770233005</v>
      </c>
      <c r="W5570">
        <f t="shared" si="1390"/>
        <v>0.53786596557684596</v>
      </c>
      <c r="X5570">
        <f t="shared" si="1391"/>
        <v>2.302940632726172E-2</v>
      </c>
      <c r="Y5570">
        <f t="shared" si="1392"/>
        <v>0</v>
      </c>
      <c r="Z5570" t="s">
        <v>5602</v>
      </c>
    </row>
    <row r="5571" spans="1:26" x14ac:dyDescent="0.25">
      <c r="A5571" t="s">
        <v>26</v>
      </c>
      <c r="B5571" t="s">
        <v>38</v>
      </c>
      <c r="C5571" t="s">
        <v>35</v>
      </c>
      <c r="D5571">
        <v>0</v>
      </c>
      <c r="F5571">
        <v>1</v>
      </c>
      <c r="G5571">
        <v>95.1</v>
      </c>
      <c r="H5571">
        <f t="shared" ref="H5571:H5634" si="1393">IF(D5571:D12613=0,1,0)</f>
        <v>1</v>
      </c>
      <c r="I5571">
        <f t="shared" ref="I5571:I5634" si="1394">IF(D5571:D12613=1,1,0)</f>
        <v>0</v>
      </c>
      <c r="J5571">
        <f t="shared" ref="J5571:J5634" si="1395">IF(C5571:C12613="DSL",1,0)</f>
        <v>0</v>
      </c>
      <c r="K5571">
        <f t="shared" ref="K5571:K5634" si="1396">IF(C5571:C12613="Fiber optic",1,0)</f>
        <v>1</v>
      </c>
      <c r="L5571">
        <f t="shared" ref="L5571:L5634" si="1397">IF(C5571:C12613="No",1,0)</f>
        <v>0</v>
      </c>
      <c r="M5571">
        <f t="shared" ref="M5571:M5634" si="1398">IF(A5571:A12613="Month-to-month",1,0)</f>
        <v>1</v>
      </c>
      <c r="N5571">
        <f t="shared" ref="N5571:N5634" si="1399">IF(A5571:A12613="ONE YEAR",1,0)</f>
        <v>0</v>
      </c>
      <c r="O5571">
        <f t="shared" ref="O5571:O5634" si="1400">IF(A5571:A12613="two year",1,0)</f>
        <v>0</v>
      </c>
      <c r="P5571">
        <v>44</v>
      </c>
      <c r="Q5571">
        <f t="shared" ref="Q5571:Q5634" si="1401">IF(B5571:B12613="Electronic check",1,0)</f>
        <v>0</v>
      </c>
      <c r="R5571">
        <f t="shared" ref="R5571:R5634" si="1402">IF(B5571:B12613="Mailed check",1,0)</f>
        <v>0</v>
      </c>
      <c r="S5571">
        <f t="shared" ref="S5571:S5634" si="1403">IF(B5571:B12613="Credit card (automatic)",1,0)</f>
        <v>1</v>
      </c>
      <c r="T5571">
        <f t="shared" ref="T5571:T5634" si="1404">IF(B5571:B12613="Bank transfer (automatic)",1,0)</f>
        <v>0</v>
      </c>
      <c r="U5571">
        <v>0</v>
      </c>
      <c r="V5571">
        <f t="shared" si="1389"/>
        <v>0.4245841875848545</v>
      </c>
      <c r="W5571">
        <f t="shared" si="1390"/>
        <v>0.6045796836372207</v>
      </c>
      <c r="X5571">
        <f t="shared" si="1391"/>
        <v>0.1802717323470909</v>
      </c>
      <c r="Y5571">
        <f t="shared" si="1392"/>
        <v>1</v>
      </c>
      <c r="Z5571" t="s">
        <v>5603</v>
      </c>
    </row>
    <row r="5572" spans="1:26" x14ac:dyDescent="0.25">
      <c r="A5572" t="s">
        <v>26</v>
      </c>
      <c r="B5572" t="s">
        <v>30</v>
      </c>
      <c r="C5572" t="s">
        <v>35</v>
      </c>
      <c r="D5572">
        <v>1</v>
      </c>
      <c r="F5572">
        <v>1</v>
      </c>
      <c r="G5572">
        <v>83.9</v>
      </c>
      <c r="H5572">
        <f t="shared" si="1393"/>
        <v>0</v>
      </c>
      <c r="I5572">
        <f t="shared" si="1394"/>
        <v>1</v>
      </c>
      <c r="J5572">
        <f t="shared" si="1395"/>
        <v>0</v>
      </c>
      <c r="K5572">
        <f t="shared" si="1396"/>
        <v>1</v>
      </c>
      <c r="L5572">
        <f t="shared" si="1397"/>
        <v>0</v>
      </c>
      <c r="M5572">
        <f t="shared" si="1398"/>
        <v>1</v>
      </c>
      <c r="N5572">
        <f t="shared" si="1399"/>
        <v>0</v>
      </c>
      <c r="O5572">
        <f t="shared" si="1400"/>
        <v>0</v>
      </c>
      <c r="P5572">
        <v>3</v>
      </c>
      <c r="Q5572">
        <f t="shared" si="1401"/>
        <v>0</v>
      </c>
      <c r="R5572">
        <f t="shared" si="1402"/>
        <v>1</v>
      </c>
      <c r="S5572">
        <f t="shared" si="1403"/>
        <v>0</v>
      </c>
      <c r="T5572">
        <f t="shared" si="1404"/>
        <v>0</v>
      </c>
      <c r="U5572">
        <v>1</v>
      </c>
      <c r="V5572">
        <f t="shared" ref="V5572:V5635" si="1405">G5572*$G$2+H5573*$H$2+K5573*$K$2+M5572*$M$2+O5572*$O$2+Q5572*$Q$2+L5572*$L$2</f>
        <v>0.39343131785420421</v>
      </c>
      <c r="W5572">
        <f t="shared" ref="W5572:W5635" si="1406">1/ (1+EXP(-V5572))</f>
        <v>0.59710844559738718</v>
      </c>
      <c r="X5572">
        <f t="shared" ref="X5572:X5635" si="1407">(U5572-V5572)^2</f>
        <v>0.36792556616008754</v>
      </c>
      <c r="Y5572">
        <f t="shared" ref="Y5572:Y5635" si="1408">IF(W5572&gt;=0.58,1,0)</f>
        <v>1</v>
      </c>
      <c r="Z5572" t="s">
        <v>5604</v>
      </c>
    </row>
    <row r="5573" spans="1:26" x14ac:dyDescent="0.25">
      <c r="A5573" t="s">
        <v>26</v>
      </c>
      <c r="B5573" t="s">
        <v>27</v>
      </c>
      <c r="C5573" t="s">
        <v>35</v>
      </c>
      <c r="D5573">
        <v>0</v>
      </c>
      <c r="F5573">
        <v>1</v>
      </c>
      <c r="G5573">
        <v>95.15</v>
      </c>
      <c r="H5573">
        <f t="shared" si="1393"/>
        <v>1</v>
      </c>
      <c r="I5573">
        <f t="shared" si="1394"/>
        <v>0</v>
      </c>
      <c r="J5573">
        <f t="shared" si="1395"/>
        <v>0</v>
      </c>
      <c r="K5573">
        <f t="shared" si="1396"/>
        <v>1</v>
      </c>
      <c r="L5573">
        <f t="shared" si="1397"/>
        <v>0</v>
      </c>
      <c r="M5573">
        <f t="shared" si="1398"/>
        <v>1</v>
      </c>
      <c r="N5573">
        <f t="shared" si="1399"/>
        <v>0</v>
      </c>
      <c r="O5573">
        <f t="shared" si="1400"/>
        <v>0</v>
      </c>
      <c r="P5573">
        <v>37</v>
      </c>
      <c r="Q5573">
        <f t="shared" si="1401"/>
        <v>1</v>
      </c>
      <c r="R5573">
        <f t="shared" si="1402"/>
        <v>0</v>
      </c>
      <c r="S5573">
        <f t="shared" si="1403"/>
        <v>0</v>
      </c>
      <c r="T5573">
        <f t="shared" si="1404"/>
        <v>0</v>
      </c>
      <c r="U5573">
        <v>0</v>
      </c>
      <c r="V5573">
        <f t="shared" si="1405"/>
        <v>0.54287586572800095</v>
      </c>
      <c r="W5573">
        <f t="shared" si="1406"/>
        <v>0.63248116343471183</v>
      </c>
      <c r="X5573">
        <f t="shared" si="1407"/>
        <v>0.2947142055899265</v>
      </c>
      <c r="Y5573">
        <f t="shared" si="1408"/>
        <v>1</v>
      </c>
      <c r="Z5573" t="s">
        <v>5605</v>
      </c>
    </row>
    <row r="5574" spans="1:26" x14ac:dyDescent="0.25">
      <c r="A5574" t="s">
        <v>29</v>
      </c>
      <c r="B5574" t="s">
        <v>27</v>
      </c>
      <c r="C5574" t="s">
        <v>25</v>
      </c>
      <c r="D5574">
        <v>0</v>
      </c>
      <c r="F5574">
        <v>1</v>
      </c>
      <c r="G5574">
        <v>79.8</v>
      </c>
      <c r="H5574">
        <f t="shared" si="1393"/>
        <v>1</v>
      </c>
      <c r="I5574">
        <f t="shared" si="1394"/>
        <v>0</v>
      </c>
      <c r="J5574">
        <f t="shared" si="1395"/>
        <v>1</v>
      </c>
      <c r="K5574">
        <f t="shared" si="1396"/>
        <v>0</v>
      </c>
      <c r="L5574">
        <f t="shared" si="1397"/>
        <v>0</v>
      </c>
      <c r="M5574">
        <f t="shared" si="1398"/>
        <v>0</v>
      </c>
      <c r="N5574">
        <f t="shared" si="1399"/>
        <v>1</v>
      </c>
      <c r="O5574">
        <f t="shared" si="1400"/>
        <v>0</v>
      </c>
      <c r="P5574">
        <v>61</v>
      </c>
      <c r="Q5574">
        <f t="shared" si="1401"/>
        <v>1</v>
      </c>
      <c r="R5574">
        <f t="shared" si="1402"/>
        <v>0</v>
      </c>
      <c r="S5574">
        <f t="shared" si="1403"/>
        <v>0</v>
      </c>
      <c r="T5574">
        <f t="shared" si="1404"/>
        <v>0</v>
      </c>
      <c r="U5574">
        <v>0</v>
      </c>
      <c r="V5574">
        <f t="shared" si="1405"/>
        <v>0.24748951659597668</v>
      </c>
      <c r="W5574">
        <f t="shared" si="1406"/>
        <v>0.56155848921316565</v>
      </c>
      <c r="X5574">
        <f t="shared" si="1407"/>
        <v>6.1251060824910213E-2</v>
      </c>
      <c r="Y5574">
        <f t="shared" si="1408"/>
        <v>0</v>
      </c>
      <c r="Z5574" t="s">
        <v>5606</v>
      </c>
    </row>
    <row r="5575" spans="1:26" x14ac:dyDescent="0.25">
      <c r="A5575" t="s">
        <v>45</v>
      </c>
      <c r="B5575" t="s">
        <v>38</v>
      </c>
      <c r="C5575" t="s">
        <v>25</v>
      </c>
      <c r="D5575">
        <v>0</v>
      </c>
      <c r="F5575">
        <v>1</v>
      </c>
      <c r="G5575">
        <v>74.8</v>
      </c>
      <c r="H5575">
        <f t="shared" si="1393"/>
        <v>1</v>
      </c>
      <c r="I5575">
        <f t="shared" si="1394"/>
        <v>0</v>
      </c>
      <c r="J5575">
        <f t="shared" si="1395"/>
        <v>1</v>
      </c>
      <c r="K5575">
        <f t="shared" si="1396"/>
        <v>0</v>
      </c>
      <c r="L5575">
        <f t="shared" si="1397"/>
        <v>0</v>
      </c>
      <c r="M5575">
        <f t="shared" si="1398"/>
        <v>0</v>
      </c>
      <c r="N5575">
        <f t="shared" si="1399"/>
        <v>0</v>
      </c>
      <c r="O5575">
        <f t="shared" si="1400"/>
        <v>1</v>
      </c>
      <c r="P5575">
        <v>70</v>
      </c>
      <c r="Q5575">
        <f t="shared" si="1401"/>
        <v>0</v>
      </c>
      <c r="R5575">
        <f t="shared" si="1402"/>
        <v>0</v>
      </c>
      <c r="S5575">
        <f t="shared" si="1403"/>
        <v>1</v>
      </c>
      <c r="T5575">
        <f t="shared" si="1404"/>
        <v>0</v>
      </c>
      <c r="U5575">
        <v>0</v>
      </c>
      <c r="V5575">
        <f t="shared" si="1405"/>
        <v>6.154645811499368E-2</v>
      </c>
      <c r="W5575">
        <f t="shared" si="1406"/>
        <v>0.5153817593694846</v>
      </c>
      <c r="X5575">
        <f t="shared" si="1407"/>
        <v>3.7879665065006715E-3</v>
      </c>
      <c r="Y5575">
        <f t="shared" si="1408"/>
        <v>0</v>
      </c>
      <c r="Z5575" t="s">
        <v>5607</v>
      </c>
    </row>
    <row r="5576" spans="1:26" x14ac:dyDescent="0.25">
      <c r="A5576" t="s">
        <v>26</v>
      </c>
      <c r="B5576" t="s">
        <v>27</v>
      </c>
      <c r="C5576" t="s">
        <v>35</v>
      </c>
      <c r="D5576">
        <v>1</v>
      </c>
      <c r="F5576">
        <v>1</v>
      </c>
      <c r="G5576">
        <v>69.849999999999994</v>
      </c>
      <c r="H5576">
        <f t="shared" si="1393"/>
        <v>0</v>
      </c>
      <c r="I5576">
        <f t="shared" si="1394"/>
        <v>1</v>
      </c>
      <c r="J5576">
        <f t="shared" si="1395"/>
        <v>0</v>
      </c>
      <c r="K5576">
        <f t="shared" si="1396"/>
        <v>1</v>
      </c>
      <c r="L5576">
        <f t="shared" si="1397"/>
        <v>0</v>
      </c>
      <c r="M5576">
        <f t="shared" si="1398"/>
        <v>1</v>
      </c>
      <c r="N5576">
        <f t="shared" si="1399"/>
        <v>0</v>
      </c>
      <c r="O5576">
        <f t="shared" si="1400"/>
        <v>0</v>
      </c>
      <c r="P5576">
        <v>1</v>
      </c>
      <c r="Q5576">
        <f t="shared" si="1401"/>
        <v>1</v>
      </c>
      <c r="R5576">
        <f t="shared" si="1402"/>
        <v>0</v>
      </c>
      <c r="S5576">
        <f t="shared" si="1403"/>
        <v>0</v>
      </c>
      <c r="T5576">
        <f t="shared" si="1404"/>
        <v>0</v>
      </c>
      <c r="U5576">
        <v>1</v>
      </c>
      <c r="V5576">
        <f t="shared" si="1405"/>
        <v>0.50343176377741172</v>
      </c>
      <c r="W5576">
        <f t="shared" si="1406"/>
        <v>0.62326546885723189</v>
      </c>
      <c r="X5576">
        <f t="shared" si="1407"/>
        <v>0.24658001322521222</v>
      </c>
      <c r="Y5576">
        <f t="shared" si="1408"/>
        <v>1</v>
      </c>
      <c r="Z5576" t="s">
        <v>5608</v>
      </c>
    </row>
    <row r="5577" spans="1:26" x14ac:dyDescent="0.25">
      <c r="A5577" t="s">
        <v>26</v>
      </c>
      <c r="B5577" t="s">
        <v>27</v>
      </c>
      <c r="C5577" t="s">
        <v>23</v>
      </c>
      <c r="D5577">
        <v>0</v>
      </c>
      <c r="F5577">
        <v>1</v>
      </c>
      <c r="G5577">
        <v>20.45</v>
      </c>
      <c r="H5577">
        <f t="shared" si="1393"/>
        <v>1</v>
      </c>
      <c r="I5577">
        <f t="shared" si="1394"/>
        <v>0</v>
      </c>
      <c r="J5577">
        <f t="shared" si="1395"/>
        <v>0</v>
      </c>
      <c r="K5577">
        <f t="shared" si="1396"/>
        <v>0</v>
      </c>
      <c r="L5577">
        <f t="shared" si="1397"/>
        <v>1</v>
      </c>
      <c r="M5577">
        <f t="shared" si="1398"/>
        <v>1</v>
      </c>
      <c r="N5577">
        <f t="shared" si="1399"/>
        <v>0</v>
      </c>
      <c r="O5577">
        <f t="shared" si="1400"/>
        <v>0</v>
      </c>
      <c r="P5577">
        <v>41</v>
      </c>
      <c r="Q5577">
        <f t="shared" si="1401"/>
        <v>1</v>
      </c>
      <c r="R5577">
        <f t="shared" si="1402"/>
        <v>0</v>
      </c>
      <c r="S5577">
        <f t="shared" si="1403"/>
        <v>0</v>
      </c>
      <c r="T5577">
        <f t="shared" si="1404"/>
        <v>0</v>
      </c>
      <c r="U5577">
        <v>0</v>
      </c>
      <c r="V5577">
        <f t="shared" si="1405"/>
        <v>0.39768621718506464</v>
      </c>
      <c r="W5577">
        <f t="shared" si="1406"/>
        <v>0.5981316222092159</v>
      </c>
      <c r="X5577">
        <f t="shared" si="1407"/>
        <v>0.15815432733896639</v>
      </c>
      <c r="Y5577">
        <f t="shared" si="1408"/>
        <v>1</v>
      </c>
      <c r="Z5577" t="s">
        <v>5609</v>
      </c>
    </row>
    <row r="5578" spans="1:26" x14ac:dyDescent="0.25">
      <c r="A5578" t="s">
        <v>29</v>
      </c>
      <c r="B5578" t="s">
        <v>33</v>
      </c>
      <c r="C5578" t="s">
        <v>25</v>
      </c>
      <c r="D5578">
        <v>0</v>
      </c>
      <c r="F5578">
        <v>1</v>
      </c>
      <c r="G5578">
        <v>78.349999999999994</v>
      </c>
      <c r="H5578">
        <f t="shared" si="1393"/>
        <v>1</v>
      </c>
      <c r="I5578">
        <f t="shared" si="1394"/>
        <v>0</v>
      </c>
      <c r="J5578">
        <f t="shared" si="1395"/>
        <v>1</v>
      </c>
      <c r="K5578">
        <f t="shared" si="1396"/>
        <v>0</v>
      </c>
      <c r="L5578">
        <f t="shared" si="1397"/>
        <v>0</v>
      </c>
      <c r="M5578">
        <f t="shared" si="1398"/>
        <v>0</v>
      </c>
      <c r="N5578">
        <f t="shared" si="1399"/>
        <v>1</v>
      </c>
      <c r="O5578">
        <f t="shared" si="1400"/>
        <v>0</v>
      </c>
      <c r="P5578">
        <v>70</v>
      </c>
      <c r="Q5578">
        <f t="shared" si="1401"/>
        <v>0</v>
      </c>
      <c r="R5578">
        <f t="shared" si="1402"/>
        <v>0</v>
      </c>
      <c r="S5578">
        <f t="shared" si="1403"/>
        <v>0</v>
      </c>
      <c r="T5578">
        <f t="shared" si="1404"/>
        <v>1</v>
      </c>
      <c r="U5578">
        <v>0</v>
      </c>
      <c r="V5578">
        <f t="shared" si="1405"/>
        <v>0.10846054250947856</v>
      </c>
      <c r="W5578">
        <f t="shared" si="1406"/>
        <v>0.52708858569025796</v>
      </c>
      <c r="X5578">
        <f t="shared" si="1407"/>
        <v>1.1763689281450407E-2</v>
      </c>
      <c r="Y5578">
        <f t="shared" si="1408"/>
        <v>0</v>
      </c>
      <c r="Z5578" t="s">
        <v>5610</v>
      </c>
    </row>
    <row r="5579" spans="1:26" x14ac:dyDescent="0.25">
      <c r="A5579" t="s">
        <v>26</v>
      </c>
      <c r="B5579" t="s">
        <v>30</v>
      </c>
      <c r="C5579" t="s">
        <v>25</v>
      </c>
      <c r="D5579">
        <v>0</v>
      </c>
      <c r="F5579">
        <v>1</v>
      </c>
      <c r="G5579">
        <v>53.55</v>
      </c>
      <c r="H5579">
        <f t="shared" si="1393"/>
        <v>1</v>
      </c>
      <c r="I5579">
        <f t="shared" si="1394"/>
        <v>0</v>
      </c>
      <c r="J5579">
        <f t="shared" si="1395"/>
        <v>1</v>
      </c>
      <c r="K5579">
        <f t="shared" si="1396"/>
        <v>0</v>
      </c>
      <c r="L5579">
        <f t="shared" si="1397"/>
        <v>0</v>
      </c>
      <c r="M5579">
        <f t="shared" si="1398"/>
        <v>1</v>
      </c>
      <c r="N5579">
        <f t="shared" si="1399"/>
        <v>0</v>
      </c>
      <c r="O5579">
        <f t="shared" si="1400"/>
        <v>0</v>
      </c>
      <c r="P5579">
        <v>1</v>
      </c>
      <c r="Q5579">
        <f t="shared" si="1401"/>
        <v>0</v>
      </c>
      <c r="R5579">
        <f t="shared" si="1402"/>
        <v>1</v>
      </c>
      <c r="S5579">
        <f t="shared" si="1403"/>
        <v>0</v>
      </c>
      <c r="T5579">
        <f t="shared" si="1404"/>
        <v>0</v>
      </c>
      <c r="U5579">
        <v>1</v>
      </c>
      <c r="V5579">
        <f t="shared" si="1405"/>
        <v>0.34125081680687208</v>
      </c>
      <c r="W5579">
        <f t="shared" si="1406"/>
        <v>0.58449432925985356</v>
      </c>
      <c r="X5579">
        <f t="shared" si="1407"/>
        <v>0.43395048635761319</v>
      </c>
      <c r="Y5579">
        <f t="shared" si="1408"/>
        <v>1</v>
      </c>
      <c r="Z5579" t="s">
        <v>5611</v>
      </c>
    </row>
    <row r="5580" spans="1:26" x14ac:dyDescent="0.25">
      <c r="A5580" t="s">
        <v>29</v>
      </c>
      <c r="B5580" t="s">
        <v>27</v>
      </c>
      <c r="C5580" t="s">
        <v>23</v>
      </c>
      <c r="D5580">
        <v>0</v>
      </c>
      <c r="F5580">
        <v>1</v>
      </c>
      <c r="G5580">
        <v>19.100000000000001</v>
      </c>
      <c r="H5580">
        <f t="shared" si="1393"/>
        <v>1</v>
      </c>
      <c r="I5580">
        <f t="shared" si="1394"/>
        <v>0</v>
      </c>
      <c r="J5580">
        <f t="shared" si="1395"/>
        <v>0</v>
      </c>
      <c r="K5580">
        <f t="shared" si="1396"/>
        <v>0</v>
      </c>
      <c r="L5580">
        <f t="shared" si="1397"/>
        <v>1</v>
      </c>
      <c r="M5580">
        <f t="shared" si="1398"/>
        <v>0</v>
      </c>
      <c r="N5580">
        <f t="shared" si="1399"/>
        <v>1</v>
      </c>
      <c r="O5580">
        <f t="shared" si="1400"/>
        <v>0</v>
      </c>
      <c r="P5580">
        <v>51</v>
      </c>
      <c r="Q5580">
        <f t="shared" si="1401"/>
        <v>1</v>
      </c>
      <c r="R5580">
        <f t="shared" si="1402"/>
        <v>0</v>
      </c>
      <c r="S5580">
        <f t="shared" si="1403"/>
        <v>0</v>
      </c>
      <c r="T5580">
        <f t="shared" si="1404"/>
        <v>0</v>
      </c>
      <c r="U5580">
        <v>0</v>
      </c>
      <c r="V5580">
        <f t="shared" si="1405"/>
        <v>0.1241266438359752</v>
      </c>
      <c r="W5580">
        <f t="shared" si="1406"/>
        <v>0.53099187908908063</v>
      </c>
      <c r="X5580">
        <f t="shared" si="1407"/>
        <v>1.5407423709983041E-2</v>
      </c>
      <c r="Y5580">
        <f t="shared" si="1408"/>
        <v>0</v>
      </c>
      <c r="Z5580" t="s">
        <v>5612</v>
      </c>
    </row>
    <row r="5581" spans="1:26" x14ac:dyDescent="0.25">
      <c r="A5581" t="s">
        <v>45</v>
      </c>
      <c r="B5581" t="s">
        <v>30</v>
      </c>
      <c r="C5581" t="s">
        <v>23</v>
      </c>
      <c r="D5581">
        <v>0</v>
      </c>
      <c r="F5581">
        <v>1</v>
      </c>
      <c r="G5581">
        <v>20</v>
      </c>
      <c r="H5581">
        <f t="shared" si="1393"/>
        <v>1</v>
      </c>
      <c r="I5581">
        <f t="shared" si="1394"/>
        <v>0</v>
      </c>
      <c r="J5581">
        <f t="shared" si="1395"/>
        <v>0</v>
      </c>
      <c r="K5581">
        <f t="shared" si="1396"/>
        <v>0</v>
      </c>
      <c r="L5581">
        <f t="shared" si="1397"/>
        <v>1</v>
      </c>
      <c r="M5581">
        <f t="shared" si="1398"/>
        <v>0</v>
      </c>
      <c r="N5581">
        <f t="shared" si="1399"/>
        <v>0</v>
      </c>
      <c r="O5581">
        <f t="shared" si="1400"/>
        <v>1</v>
      </c>
      <c r="P5581">
        <v>42</v>
      </c>
      <c r="Q5581">
        <f t="shared" si="1401"/>
        <v>0</v>
      </c>
      <c r="R5581">
        <f t="shared" si="1402"/>
        <v>1</v>
      </c>
      <c r="S5581">
        <f t="shared" si="1403"/>
        <v>0</v>
      </c>
      <c r="T5581">
        <f t="shared" si="1404"/>
        <v>0</v>
      </c>
      <c r="U5581">
        <v>0</v>
      </c>
      <c r="V5581">
        <f t="shared" si="1405"/>
        <v>-6.6309436812216446E-2</v>
      </c>
      <c r="W5581">
        <f t="shared" si="1406"/>
        <v>0.48342871226713291</v>
      </c>
      <c r="X5581">
        <f t="shared" si="1407"/>
        <v>4.3969414103533257E-3</v>
      </c>
      <c r="Y5581">
        <f t="shared" si="1408"/>
        <v>0</v>
      </c>
      <c r="Z5581" t="s">
        <v>5613</v>
      </c>
    </row>
    <row r="5582" spans="1:26" x14ac:dyDescent="0.25">
      <c r="A5582" t="s">
        <v>45</v>
      </c>
      <c r="B5582" t="s">
        <v>33</v>
      </c>
      <c r="C5582" t="s">
        <v>35</v>
      </c>
      <c r="D5582">
        <v>0</v>
      </c>
      <c r="F5582">
        <v>1</v>
      </c>
      <c r="G5582">
        <v>93.9</v>
      </c>
      <c r="H5582">
        <f t="shared" si="1393"/>
        <v>1</v>
      </c>
      <c r="I5582">
        <f t="shared" si="1394"/>
        <v>0</v>
      </c>
      <c r="J5582">
        <f t="shared" si="1395"/>
        <v>0</v>
      </c>
      <c r="K5582">
        <f t="shared" si="1396"/>
        <v>1</v>
      </c>
      <c r="L5582">
        <f t="shared" si="1397"/>
        <v>0</v>
      </c>
      <c r="M5582">
        <f t="shared" si="1398"/>
        <v>0</v>
      </c>
      <c r="N5582">
        <f t="shared" si="1399"/>
        <v>0</v>
      </c>
      <c r="O5582">
        <f t="shared" si="1400"/>
        <v>1</v>
      </c>
      <c r="P5582">
        <v>70</v>
      </c>
      <c r="Q5582">
        <f t="shared" si="1401"/>
        <v>0</v>
      </c>
      <c r="R5582">
        <f t="shared" si="1402"/>
        <v>0</v>
      </c>
      <c r="S5582">
        <f t="shared" si="1403"/>
        <v>0</v>
      </c>
      <c r="T5582">
        <f t="shared" si="1404"/>
        <v>1</v>
      </c>
      <c r="U5582">
        <v>1</v>
      </c>
      <c r="V5582">
        <f t="shared" si="1405"/>
        <v>7.276979813951065E-2</v>
      </c>
      <c r="W5582">
        <f t="shared" si="1406"/>
        <v>0.51818442569307888</v>
      </c>
      <c r="X5582">
        <f t="shared" si="1407"/>
        <v>0.85975584724224374</v>
      </c>
      <c r="Y5582">
        <f t="shared" si="1408"/>
        <v>0</v>
      </c>
      <c r="Z5582" t="s">
        <v>5614</v>
      </c>
    </row>
    <row r="5583" spans="1:26" x14ac:dyDescent="0.25">
      <c r="A5583" t="s">
        <v>29</v>
      </c>
      <c r="B5583" t="s">
        <v>33</v>
      </c>
      <c r="C5583" t="s">
        <v>23</v>
      </c>
      <c r="D5583">
        <v>0</v>
      </c>
      <c r="F5583">
        <v>1</v>
      </c>
      <c r="G5583">
        <v>19.95</v>
      </c>
      <c r="H5583">
        <f t="shared" si="1393"/>
        <v>1</v>
      </c>
      <c r="I5583">
        <f t="shared" si="1394"/>
        <v>0</v>
      </c>
      <c r="J5583">
        <f t="shared" si="1395"/>
        <v>0</v>
      </c>
      <c r="K5583">
        <f t="shared" si="1396"/>
        <v>0</v>
      </c>
      <c r="L5583">
        <f t="shared" si="1397"/>
        <v>1</v>
      </c>
      <c r="M5583">
        <f t="shared" si="1398"/>
        <v>0</v>
      </c>
      <c r="N5583">
        <f t="shared" si="1399"/>
        <v>1</v>
      </c>
      <c r="O5583">
        <f t="shared" si="1400"/>
        <v>0</v>
      </c>
      <c r="P5583">
        <v>48</v>
      </c>
      <c r="Q5583">
        <f t="shared" si="1401"/>
        <v>0</v>
      </c>
      <c r="R5583">
        <f t="shared" si="1402"/>
        <v>0</v>
      </c>
      <c r="S5583">
        <f t="shared" si="1403"/>
        <v>0</v>
      </c>
      <c r="T5583">
        <f t="shared" si="1404"/>
        <v>1</v>
      </c>
      <c r="U5583">
        <v>0</v>
      </c>
      <c r="V5583">
        <f t="shared" si="1405"/>
        <v>-6.45333353971363E-3</v>
      </c>
      <c r="W5583">
        <f t="shared" si="1406"/>
        <v>0.49838667221405641</v>
      </c>
      <c r="X5583">
        <f t="shared" si="1407"/>
        <v>4.164551377479285E-5</v>
      </c>
      <c r="Y5583">
        <f t="shared" si="1408"/>
        <v>0</v>
      </c>
      <c r="Z5583" t="s">
        <v>5615</v>
      </c>
    </row>
    <row r="5584" spans="1:26" x14ac:dyDescent="0.25">
      <c r="A5584" t="s">
        <v>45</v>
      </c>
      <c r="B5584" t="s">
        <v>27</v>
      </c>
      <c r="C5584" t="s">
        <v>35</v>
      </c>
      <c r="D5584">
        <v>0</v>
      </c>
      <c r="F5584">
        <v>1</v>
      </c>
      <c r="G5584">
        <v>113.15</v>
      </c>
      <c r="H5584">
        <f t="shared" si="1393"/>
        <v>1</v>
      </c>
      <c r="I5584">
        <f t="shared" si="1394"/>
        <v>0</v>
      </c>
      <c r="J5584">
        <f t="shared" si="1395"/>
        <v>0</v>
      </c>
      <c r="K5584">
        <f t="shared" si="1396"/>
        <v>1</v>
      </c>
      <c r="L5584">
        <f t="shared" si="1397"/>
        <v>0</v>
      </c>
      <c r="M5584">
        <f t="shared" si="1398"/>
        <v>0</v>
      </c>
      <c r="N5584">
        <f t="shared" si="1399"/>
        <v>0</v>
      </c>
      <c r="O5584">
        <f t="shared" si="1400"/>
        <v>1</v>
      </c>
      <c r="P5584">
        <v>68</v>
      </c>
      <c r="Q5584">
        <f t="shared" si="1401"/>
        <v>1</v>
      </c>
      <c r="R5584">
        <f t="shared" si="1402"/>
        <v>0</v>
      </c>
      <c r="S5584">
        <f t="shared" si="1403"/>
        <v>0</v>
      </c>
      <c r="T5584">
        <f t="shared" si="1404"/>
        <v>0</v>
      </c>
      <c r="U5584">
        <v>1</v>
      </c>
      <c r="V5584">
        <f t="shared" si="1405"/>
        <v>0.23954995857859718</v>
      </c>
      <c r="W5584">
        <f t="shared" si="1406"/>
        <v>0.55960274065485482</v>
      </c>
      <c r="X5584">
        <f t="shared" si="1407"/>
        <v>0.57828426549781331</v>
      </c>
      <c r="Y5584">
        <f t="shared" si="1408"/>
        <v>0</v>
      </c>
      <c r="Z5584" t="s">
        <v>5616</v>
      </c>
    </row>
    <row r="5585" spans="1:26" x14ac:dyDescent="0.25">
      <c r="A5585" t="s">
        <v>45</v>
      </c>
      <c r="B5585" t="s">
        <v>38</v>
      </c>
      <c r="C5585" t="s">
        <v>23</v>
      </c>
      <c r="D5585">
        <v>0</v>
      </c>
      <c r="F5585">
        <v>1</v>
      </c>
      <c r="G5585">
        <v>24</v>
      </c>
      <c r="H5585">
        <f t="shared" si="1393"/>
        <v>1</v>
      </c>
      <c r="I5585">
        <f t="shared" si="1394"/>
        <v>0</v>
      </c>
      <c r="J5585">
        <f t="shared" si="1395"/>
        <v>0</v>
      </c>
      <c r="K5585">
        <f t="shared" si="1396"/>
        <v>0</v>
      </c>
      <c r="L5585">
        <f t="shared" si="1397"/>
        <v>1</v>
      </c>
      <c r="M5585">
        <f t="shared" si="1398"/>
        <v>0</v>
      </c>
      <c r="N5585">
        <f t="shared" si="1399"/>
        <v>0</v>
      </c>
      <c r="O5585">
        <f t="shared" si="1400"/>
        <v>1</v>
      </c>
      <c r="P5585">
        <v>48</v>
      </c>
      <c r="Q5585">
        <f t="shared" si="1401"/>
        <v>0</v>
      </c>
      <c r="R5585">
        <f t="shared" si="1402"/>
        <v>0</v>
      </c>
      <c r="S5585">
        <f t="shared" si="1403"/>
        <v>1</v>
      </c>
      <c r="T5585">
        <f t="shared" si="1404"/>
        <v>0</v>
      </c>
      <c r="U5585">
        <v>0</v>
      </c>
      <c r="V5585">
        <f t="shared" si="1405"/>
        <v>-4.6381766055646798E-2</v>
      </c>
      <c r="W5585">
        <f t="shared" si="1406"/>
        <v>0.48840663678106361</v>
      </c>
      <c r="X5585">
        <f t="shared" si="1407"/>
        <v>2.1512682224407494E-3</v>
      </c>
      <c r="Y5585">
        <f t="shared" si="1408"/>
        <v>0</v>
      </c>
      <c r="Z5585" t="s">
        <v>5617</v>
      </c>
    </row>
    <row r="5586" spans="1:26" x14ac:dyDescent="0.25">
      <c r="A5586" t="s">
        <v>26</v>
      </c>
      <c r="B5586" t="s">
        <v>27</v>
      </c>
      <c r="C5586" t="s">
        <v>35</v>
      </c>
      <c r="D5586">
        <v>1</v>
      </c>
      <c r="F5586">
        <v>1</v>
      </c>
      <c r="G5586">
        <v>84.95</v>
      </c>
      <c r="H5586">
        <f t="shared" si="1393"/>
        <v>0</v>
      </c>
      <c r="I5586">
        <f t="shared" si="1394"/>
        <v>1</v>
      </c>
      <c r="J5586">
        <f t="shared" si="1395"/>
        <v>0</v>
      </c>
      <c r="K5586">
        <f t="shared" si="1396"/>
        <v>1</v>
      </c>
      <c r="L5586">
        <f t="shared" si="1397"/>
        <v>0</v>
      </c>
      <c r="M5586">
        <f t="shared" si="1398"/>
        <v>1</v>
      </c>
      <c r="N5586">
        <f t="shared" si="1399"/>
        <v>0</v>
      </c>
      <c r="O5586">
        <f t="shared" si="1400"/>
        <v>0</v>
      </c>
      <c r="P5586">
        <v>26</v>
      </c>
      <c r="Q5586">
        <f t="shared" si="1401"/>
        <v>1</v>
      </c>
      <c r="R5586">
        <f t="shared" si="1402"/>
        <v>0</v>
      </c>
      <c r="S5586">
        <f t="shared" si="1403"/>
        <v>0</v>
      </c>
      <c r="T5586">
        <f t="shared" si="1404"/>
        <v>0</v>
      </c>
      <c r="U5586">
        <v>1</v>
      </c>
      <c r="V5586">
        <f t="shared" si="1405"/>
        <v>0.53183666977547561</v>
      </c>
      <c r="W5586">
        <f t="shared" si="1406"/>
        <v>0.62991138406194702</v>
      </c>
      <c r="X5586">
        <f t="shared" si="1407"/>
        <v>0.21917690376691706</v>
      </c>
      <c r="Y5586">
        <f t="shared" si="1408"/>
        <v>1</v>
      </c>
      <c r="Z5586" t="s">
        <v>5618</v>
      </c>
    </row>
    <row r="5587" spans="1:26" x14ac:dyDescent="0.25">
      <c r="A5587" t="s">
        <v>26</v>
      </c>
      <c r="B5587" t="s">
        <v>33</v>
      </c>
      <c r="C5587" t="s">
        <v>35</v>
      </c>
      <c r="D5587">
        <v>0</v>
      </c>
      <c r="F5587">
        <v>1</v>
      </c>
      <c r="G5587">
        <v>80.5</v>
      </c>
      <c r="H5587">
        <f t="shared" si="1393"/>
        <v>1</v>
      </c>
      <c r="I5587">
        <f t="shared" si="1394"/>
        <v>0</v>
      </c>
      <c r="J5587">
        <f t="shared" si="1395"/>
        <v>0</v>
      </c>
      <c r="K5587">
        <f t="shared" si="1396"/>
        <v>1</v>
      </c>
      <c r="L5587">
        <f t="shared" si="1397"/>
        <v>0</v>
      </c>
      <c r="M5587">
        <f t="shared" si="1398"/>
        <v>1</v>
      </c>
      <c r="N5587">
        <f t="shared" si="1399"/>
        <v>0</v>
      </c>
      <c r="O5587">
        <f t="shared" si="1400"/>
        <v>0</v>
      </c>
      <c r="P5587">
        <v>11</v>
      </c>
      <c r="Q5587">
        <f t="shared" si="1401"/>
        <v>0</v>
      </c>
      <c r="R5587">
        <f t="shared" si="1402"/>
        <v>0</v>
      </c>
      <c r="S5587">
        <f t="shared" si="1403"/>
        <v>0</v>
      </c>
      <c r="T5587">
        <f t="shared" si="1404"/>
        <v>1</v>
      </c>
      <c r="U5587">
        <v>1</v>
      </c>
      <c r="V5587">
        <f t="shared" si="1405"/>
        <v>0.38326736018902147</v>
      </c>
      <c r="W5587">
        <f t="shared" si="1406"/>
        <v>0.59466090814811634</v>
      </c>
      <c r="X5587">
        <f t="shared" si="1407"/>
        <v>0.3803591490082181</v>
      </c>
      <c r="Y5587">
        <f t="shared" si="1408"/>
        <v>1</v>
      </c>
      <c r="Z5587" t="s">
        <v>5619</v>
      </c>
    </row>
    <row r="5588" spans="1:26" x14ac:dyDescent="0.25">
      <c r="A5588" t="s">
        <v>26</v>
      </c>
      <c r="B5588" t="s">
        <v>30</v>
      </c>
      <c r="C5588" t="s">
        <v>23</v>
      </c>
      <c r="D5588">
        <v>0</v>
      </c>
      <c r="F5588">
        <v>1</v>
      </c>
      <c r="G5588">
        <v>19.3</v>
      </c>
      <c r="H5588">
        <f t="shared" si="1393"/>
        <v>1</v>
      </c>
      <c r="I5588">
        <f t="shared" si="1394"/>
        <v>0</v>
      </c>
      <c r="J5588">
        <f t="shared" si="1395"/>
        <v>0</v>
      </c>
      <c r="K5588">
        <f t="shared" si="1396"/>
        <v>0</v>
      </c>
      <c r="L5588">
        <f t="shared" si="1397"/>
        <v>1</v>
      </c>
      <c r="M5588">
        <f t="shared" si="1398"/>
        <v>1</v>
      </c>
      <c r="N5588">
        <f t="shared" si="1399"/>
        <v>0</v>
      </c>
      <c r="O5588">
        <f t="shared" si="1400"/>
        <v>0</v>
      </c>
      <c r="P5588">
        <v>1</v>
      </c>
      <c r="Q5588">
        <f t="shared" si="1401"/>
        <v>0</v>
      </c>
      <c r="R5588">
        <f t="shared" si="1402"/>
        <v>1</v>
      </c>
      <c r="S5588">
        <f t="shared" si="1403"/>
        <v>0</v>
      </c>
      <c r="T5588">
        <f t="shared" si="1404"/>
        <v>0</v>
      </c>
      <c r="U5588">
        <v>1</v>
      </c>
      <c r="V5588">
        <f t="shared" si="1405"/>
        <v>0.25912495972248661</v>
      </c>
      <c r="W5588">
        <f t="shared" si="1406"/>
        <v>0.5644211753677435</v>
      </c>
      <c r="X5588">
        <f t="shared" si="1407"/>
        <v>0.54889582530620706</v>
      </c>
      <c r="Y5588">
        <f t="shared" si="1408"/>
        <v>0</v>
      </c>
      <c r="Z5588" t="s">
        <v>5620</v>
      </c>
    </row>
    <row r="5589" spans="1:26" x14ac:dyDescent="0.25">
      <c r="A5589" t="s">
        <v>29</v>
      </c>
      <c r="B5589" t="s">
        <v>30</v>
      </c>
      <c r="C5589" t="s">
        <v>23</v>
      </c>
      <c r="D5589">
        <v>0</v>
      </c>
      <c r="F5589">
        <v>1</v>
      </c>
      <c r="G5589">
        <v>19.149999999999999</v>
      </c>
      <c r="H5589">
        <f t="shared" si="1393"/>
        <v>1</v>
      </c>
      <c r="I5589">
        <f t="shared" si="1394"/>
        <v>0</v>
      </c>
      <c r="J5589">
        <f t="shared" si="1395"/>
        <v>0</v>
      </c>
      <c r="K5589">
        <f t="shared" si="1396"/>
        <v>0</v>
      </c>
      <c r="L5589">
        <f t="shared" si="1397"/>
        <v>1</v>
      </c>
      <c r="M5589">
        <f t="shared" si="1398"/>
        <v>0</v>
      </c>
      <c r="N5589">
        <f t="shared" si="1399"/>
        <v>1</v>
      </c>
      <c r="O5589">
        <f t="shared" si="1400"/>
        <v>0</v>
      </c>
      <c r="P5589">
        <v>27</v>
      </c>
      <c r="Q5589">
        <f t="shared" si="1401"/>
        <v>0</v>
      </c>
      <c r="R5589">
        <f t="shared" si="1402"/>
        <v>1</v>
      </c>
      <c r="S5589">
        <f t="shared" si="1403"/>
        <v>0</v>
      </c>
      <c r="T5589">
        <f t="shared" si="1404"/>
        <v>0</v>
      </c>
      <c r="U5589">
        <v>0</v>
      </c>
      <c r="V5589">
        <f t="shared" si="1405"/>
        <v>5.9908712341355357E-3</v>
      </c>
      <c r="W5589">
        <f t="shared" si="1406"/>
        <v>0.50149771332905846</v>
      </c>
      <c r="X5589">
        <f t="shared" si="1407"/>
        <v>3.5890538143992635E-5</v>
      </c>
      <c r="Y5589">
        <f t="shared" si="1408"/>
        <v>0</v>
      </c>
      <c r="Z5589" t="s">
        <v>5621</v>
      </c>
    </row>
    <row r="5590" spans="1:26" x14ac:dyDescent="0.25">
      <c r="A5590" t="s">
        <v>29</v>
      </c>
      <c r="B5590" t="s">
        <v>33</v>
      </c>
      <c r="C5590" t="s">
        <v>35</v>
      </c>
      <c r="D5590">
        <v>1</v>
      </c>
      <c r="F5590">
        <v>1</v>
      </c>
      <c r="G5590">
        <v>91.3</v>
      </c>
      <c r="H5590">
        <f t="shared" si="1393"/>
        <v>0</v>
      </c>
      <c r="I5590">
        <f t="shared" si="1394"/>
        <v>1</v>
      </c>
      <c r="J5590">
        <f t="shared" si="1395"/>
        <v>0</v>
      </c>
      <c r="K5590">
        <f t="shared" si="1396"/>
        <v>1</v>
      </c>
      <c r="L5590">
        <f t="shared" si="1397"/>
        <v>0</v>
      </c>
      <c r="M5590">
        <f t="shared" si="1398"/>
        <v>0</v>
      </c>
      <c r="N5590">
        <f t="shared" si="1399"/>
        <v>1</v>
      </c>
      <c r="O5590">
        <f t="shared" si="1400"/>
        <v>0</v>
      </c>
      <c r="P5590">
        <v>46</v>
      </c>
      <c r="Q5590">
        <f t="shared" si="1401"/>
        <v>0</v>
      </c>
      <c r="R5590">
        <f t="shared" si="1402"/>
        <v>0</v>
      </c>
      <c r="S5590">
        <f t="shared" si="1403"/>
        <v>0</v>
      </c>
      <c r="T5590">
        <f t="shared" si="1404"/>
        <v>1</v>
      </c>
      <c r="U5590">
        <v>0</v>
      </c>
      <c r="V5590">
        <f t="shared" si="1405"/>
        <v>0.12865031010869318</v>
      </c>
      <c r="W5590">
        <f t="shared" si="1406"/>
        <v>0.53211829085100093</v>
      </c>
      <c r="X5590">
        <f t="shared" si="1407"/>
        <v>1.6550902291062923E-2</v>
      </c>
      <c r="Y5590">
        <f t="shared" si="1408"/>
        <v>0</v>
      </c>
      <c r="Z5590" t="s">
        <v>5622</v>
      </c>
    </row>
    <row r="5591" spans="1:26" x14ac:dyDescent="0.25">
      <c r="A5591" t="s">
        <v>26</v>
      </c>
      <c r="B5591" t="s">
        <v>30</v>
      </c>
      <c r="C5591" t="s">
        <v>25</v>
      </c>
      <c r="D5591">
        <v>0</v>
      </c>
      <c r="F5591">
        <v>1</v>
      </c>
      <c r="G5591">
        <v>49.65</v>
      </c>
      <c r="H5591">
        <f t="shared" si="1393"/>
        <v>1</v>
      </c>
      <c r="I5591">
        <f t="shared" si="1394"/>
        <v>0</v>
      </c>
      <c r="J5591">
        <f t="shared" si="1395"/>
        <v>1</v>
      </c>
      <c r="K5591">
        <f t="shared" si="1396"/>
        <v>0</v>
      </c>
      <c r="L5591">
        <f t="shared" si="1397"/>
        <v>0</v>
      </c>
      <c r="M5591">
        <f t="shared" si="1398"/>
        <v>1</v>
      </c>
      <c r="N5591">
        <f t="shared" si="1399"/>
        <v>0</v>
      </c>
      <c r="O5591">
        <f t="shared" si="1400"/>
        <v>0</v>
      </c>
      <c r="P5591">
        <v>1</v>
      </c>
      <c r="Q5591">
        <f t="shared" si="1401"/>
        <v>0</v>
      </c>
      <c r="R5591">
        <f t="shared" si="1402"/>
        <v>1</v>
      </c>
      <c r="S5591">
        <f t="shared" si="1403"/>
        <v>0</v>
      </c>
      <c r="T5591">
        <f t="shared" si="1404"/>
        <v>0</v>
      </c>
      <c r="U5591">
        <v>1</v>
      </c>
      <c r="V5591">
        <f t="shared" si="1405"/>
        <v>0.3351705006959117</v>
      </c>
      <c r="W5591">
        <f t="shared" si="1406"/>
        <v>0.58301690490398417</v>
      </c>
      <c r="X5591">
        <f t="shared" si="1407"/>
        <v>0.44199826314492474</v>
      </c>
      <c r="Y5591">
        <f t="shared" si="1408"/>
        <v>1</v>
      </c>
      <c r="Z5591" t="s">
        <v>5623</v>
      </c>
    </row>
    <row r="5592" spans="1:26" x14ac:dyDescent="0.25">
      <c r="A5592" t="s">
        <v>45</v>
      </c>
      <c r="B5592" t="s">
        <v>38</v>
      </c>
      <c r="C5592" t="s">
        <v>25</v>
      </c>
      <c r="D5592">
        <v>0</v>
      </c>
      <c r="F5592">
        <v>1</v>
      </c>
      <c r="G5592">
        <v>54.35</v>
      </c>
      <c r="H5592">
        <f t="shared" si="1393"/>
        <v>1</v>
      </c>
      <c r="I5592">
        <f t="shared" si="1394"/>
        <v>0</v>
      </c>
      <c r="J5592">
        <f t="shared" si="1395"/>
        <v>1</v>
      </c>
      <c r="K5592">
        <f t="shared" si="1396"/>
        <v>0</v>
      </c>
      <c r="L5592">
        <f t="shared" si="1397"/>
        <v>0</v>
      </c>
      <c r="M5592">
        <f t="shared" si="1398"/>
        <v>0</v>
      </c>
      <c r="N5592">
        <f t="shared" si="1399"/>
        <v>0</v>
      </c>
      <c r="O5592">
        <f t="shared" si="1400"/>
        <v>1</v>
      </c>
      <c r="P5592">
        <v>46</v>
      </c>
      <c r="Q5592">
        <f t="shared" si="1401"/>
        <v>0</v>
      </c>
      <c r="R5592">
        <f t="shared" si="1402"/>
        <v>0</v>
      </c>
      <c r="S5592">
        <f t="shared" si="1403"/>
        <v>1</v>
      </c>
      <c r="T5592">
        <f t="shared" si="1404"/>
        <v>0</v>
      </c>
      <c r="U5592">
        <v>1</v>
      </c>
      <c r="V5592">
        <f t="shared" si="1405"/>
        <v>1.1109156552720018E-2</v>
      </c>
      <c r="W5592">
        <f t="shared" si="1406"/>
        <v>0.50277726057565064</v>
      </c>
      <c r="X5592">
        <f t="shared" si="1407"/>
        <v>0.97790510025387278</v>
      </c>
      <c r="Y5592">
        <f t="shared" si="1408"/>
        <v>0</v>
      </c>
      <c r="Z5592" t="s">
        <v>5624</v>
      </c>
    </row>
    <row r="5593" spans="1:26" x14ac:dyDescent="0.25">
      <c r="A5593" t="s">
        <v>26</v>
      </c>
      <c r="B5593" t="s">
        <v>30</v>
      </c>
      <c r="C5593" t="s">
        <v>23</v>
      </c>
      <c r="D5593">
        <v>0</v>
      </c>
      <c r="F5593">
        <v>1</v>
      </c>
      <c r="G5593">
        <v>19.149999999999999</v>
      </c>
      <c r="H5593">
        <f t="shared" si="1393"/>
        <v>1</v>
      </c>
      <c r="I5593">
        <f t="shared" si="1394"/>
        <v>0</v>
      </c>
      <c r="J5593">
        <f t="shared" si="1395"/>
        <v>0</v>
      </c>
      <c r="K5593">
        <f t="shared" si="1396"/>
        <v>0</v>
      </c>
      <c r="L5593">
        <f t="shared" si="1397"/>
        <v>1</v>
      </c>
      <c r="M5593">
        <f t="shared" si="1398"/>
        <v>1</v>
      </c>
      <c r="N5593">
        <f t="shared" si="1399"/>
        <v>0</v>
      </c>
      <c r="O5593">
        <f t="shared" si="1400"/>
        <v>0</v>
      </c>
      <c r="P5593">
        <v>25</v>
      </c>
      <c r="Q5593">
        <f t="shared" si="1401"/>
        <v>0</v>
      </c>
      <c r="R5593">
        <f t="shared" si="1402"/>
        <v>1</v>
      </c>
      <c r="S5593">
        <f t="shared" si="1403"/>
        <v>0</v>
      </c>
      <c r="T5593">
        <f t="shared" si="1404"/>
        <v>0</v>
      </c>
      <c r="U5593">
        <v>0</v>
      </c>
      <c r="V5593">
        <f t="shared" si="1405"/>
        <v>0.26375427067128226</v>
      </c>
      <c r="W5593">
        <f t="shared" si="1406"/>
        <v>0.56555894971246568</v>
      </c>
      <c r="X5593">
        <f t="shared" si="1407"/>
        <v>6.9566315297340031E-2</v>
      </c>
      <c r="Y5593">
        <f t="shared" si="1408"/>
        <v>0</v>
      </c>
      <c r="Z5593" t="s">
        <v>5625</v>
      </c>
    </row>
    <row r="5594" spans="1:26" x14ac:dyDescent="0.25">
      <c r="A5594" t="s">
        <v>26</v>
      </c>
      <c r="B5594" t="s">
        <v>27</v>
      </c>
      <c r="C5594" t="s">
        <v>35</v>
      </c>
      <c r="D5594">
        <v>0</v>
      </c>
      <c r="F5594">
        <v>1</v>
      </c>
      <c r="G5594">
        <v>88.45</v>
      </c>
      <c r="H5594">
        <f t="shared" si="1393"/>
        <v>1</v>
      </c>
      <c r="I5594">
        <f t="shared" si="1394"/>
        <v>0</v>
      </c>
      <c r="J5594">
        <f t="shared" si="1395"/>
        <v>0</v>
      </c>
      <c r="K5594">
        <f t="shared" si="1396"/>
        <v>1</v>
      </c>
      <c r="L5594">
        <f t="shared" si="1397"/>
        <v>0</v>
      </c>
      <c r="M5594">
        <f t="shared" si="1398"/>
        <v>1</v>
      </c>
      <c r="N5594">
        <f t="shared" si="1399"/>
        <v>0</v>
      </c>
      <c r="O5594">
        <f t="shared" si="1400"/>
        <v>0</v>
      </c>
      <c r="P5594">
        <v>4</v>
      </c>
      <c r="Q5594">
        <f t="shared" si="1401"/>
        <v>1</v>
      </c>
      <c r="R5594">
        <f t="shared" si="1402"/>
        <v>0</v>
      </c>
      <c r="S5594">
        <f t="shared" si="1403"/>
        <v>0</v>
      </c>
      <c r="T5594">
        <f t="shared" si="1404"/>
        <v>0</v>
      </c>
      <c r="U5594">
        <v>1</v>
      </c>
      <c r="V5594">
        <f t="shared" si="1405"/>
        <v>0.53243019446045359</v>
      </c>
      <c r="W5594">
        <f t="shared" si="1406"/>
        <v>0.6300497376643478</v>
      </c>
      <c r="X5594">
        <f t="shared" si="1407"/>
        <v>0.21862152305228924</v>
      </c>
      <c r="Y5594">
        <f t="shared" si="1408"/>
        <v>1</v>
      </c>
      <c r="Z5594" t="s">
        <v>5626</v>
      </c>
    </row>
    <row r="5595" spans="1:26" x14ac:dyDescent="0.25">
      <c r="A5595" t="s">
        <v>45</v>
      </c>
      <c r="B5595" t="s">
        <v>30</v>
      </c>
      <c r="C5595" t="s">
        <v>23</v>
      </c>
      <c r="D5595">
        <v>0</v>
      </c>
      <c r="F5595">
        <v>1</v>
      </c>
      <c r="G5595">
        <v>19.75</v>
      </c>
      <c r="H5595">
        <f t="shared" si="1393"/>
        <v>1</v>
      </c>
      <c r="I5595">
        <f t="shared" si="1394"/>
        <v>0</v>
      </c>
      <c r="J5595">
        <f t="shared" si="1395"/>
        <v>0</v>
      </c>
      <c r="K5595">
        <f t="shared" si="1396"/>
        <v>0</v>
      </c>
      <c r="L5595">
        <f t="shared" si="1397"/>
        <v>1</v>
      </c>
      <c r="M5595">
        <f t="shared" si="1398"/>
        <v>0</v>
      </c>
      <c r="N5595">
        <f t="shared" si="1399"/>
        <v>0</v>
      </c>
      <c r="O5595">
        <f t="shared" si="1400"/>
        <v>1</v>
      </c>
      <c r="P5595">
        <v>13</v>
      </c>
      <c r="Q5595">
        <f t="shared" si="1401"/>
        <v>0</v>
      </c>
      <c r="R5595">
        <f t="shared" si="1402"/>
        <v>1</v>
      </c>
      <c r="S5595">
        <f t="shared" si="1403"/>
        <v>0</v>
      </c>
      <c r="T5595">
        <f t="shared" si="1404"/>
        <v>0</v>
      </c>
      <c r="U5595">
        <v>0</v>
      </c>
      <c r="V5595">
        <f t="shared" si="1405"/>
        <v>-7.156236992623885E-2</v>
      </c>
      <c r="W5595">
        <f t="shared" si="1406"/>
        <v>0.48211703867836558</v>
      </c>
      <c r="X5595">
        <f t="shared" si="1407"/>
        <v>5.1211727894598545E-3</v>
      </c>
      <c r="Y5595">
        <f t="shared" si="1408"/>
        <v>0</v>
      </c>
      <c r="Z5595" t="s">
        <v>5627</v>
      </c>
    </row>
    <row r="5596" spans="1:26" x14ac:dyDescent="0.25">
      <c r="A5596" t="s">
        <v>29</v>
      </c>
      <c r="B5596" t="s">
        <v>38</v>
      </c>
      <c r="C5596" t="s">
        <v>25</v>
      </c>
      <c r="D5596">
        <v>0</v>
      </c>
      <c r="F5596">
        <v>1</v>
      </c>
      <c r="G5596">
        <v>75.5</v>
      </c>
      <c r="H5596">
        <f t="shared" si="1393"/>
        <v>1</v>
      </c>
      <c r="I5596">
        <f t="shared" si="1394"/>
        <v>0</v>
      </c>
      <c r="J5596">
        <f t="shared" si="1395"/>
        <v>1</v>
      </c>
      <c r="K5596">
        <f t="shared" si="1396"/>
        <v>0</v>
      </c>
      <c r="L5596">
        <f t="shared" si="1397"/>
        <v>0</v>
      </c>
      <c r="M5596">
        <f t="shared" si="1398"/>
        <v>0</v>
      </c>
      <c r="N5596">
        <f t="shared" si="1399"/>
        <v>1</v>
      </c>
      <c r="O5596">
        <f t="shared" si="1400"/>
        <v>0</v>
      </c>
      <c r="P5596">
        <v>31</v>
      </c>
      <c r="Q5596">
        <f t="shared" si="1401"/>
        <v>0</v>
      </c>
      <c r="R5596">
        <f t="shared" si="1402"/>
        <v>0</v>
      </c>
      <c r="S5596">
        <f t="shared" si="1403"/>
        <v>1</v>
      </c>
      <c r="T5596">
        <f t="shared" si="1404"/>
        <v>0</v>
      </c>
      <c r="U5596">
        <v>0</v>
      </c>
      <c r="V5596">
        <f t="shared" si="1405"/>
        <v>0.10888040384299401</v>
      </c>
      <c r="W5596">
        <f t="shared" si="1406"/>
        <v>0.52719324174113202</v>
      </c>
      <c r="X5596">
        <f t="shared" si="1407"/>
        <v>1.1854942341013464E-2</v>
      </c>
      <c r="Y5596">
        <f t="shared" si="1408"/>
        <v>0</v>
      </c>
      <c r="Z5596" t="s">
        <v>5628</v>
      </c>
    </row>
    <row r="5597" spans="1:26" x14ac:dyDescent="0.25">
      <c r="A5597" t="s">
        <v>26</v>
      </c>
      <c r="B5597" t="s">
        <v>27</v>
      </c>
      <c r="C5597" t="s">
        <v>35</v>
      </c>
      <c r="D5597">
        <v>0</v>
      </c>
      <c r="F5597">
        <v>1</v>
      </c>
      <c r="G5597">
        <v>83.75</v>
      </c>
      <c r="H5597">
        <f t="shared" si="1393"/>
        <v>1</v>
      </c>
      <c r="I5597">
        <f t="shared" si="1394"/>
        <v>0</v>
      </c>
      <c r="J5597">
        <f t="shared" si="1395"/>
        <v>0</v>
      </c>
      <c r="K5597">
        <f t="shared" si="1396"/>
        <v>1</v>
      </c>
      <c r="L5597">
        <f t="shared" si="1397"/>
        <v>0</v>
      </c>
      <c r="M5597">
        <f t="shared" si="1398"/>
        <v>1</v>
      </c>
      <c r="N5597">
        <f t="shared" si="1399"/>
        <v>0</v>
      </c>
      <c r="O5597">
        <f t="shared" si="1400"/>
        <v>0</v>
      </c>
      <c r="P5597">
        <v>23</v>
      </c>
      <c r="Q5597">
        <f t="shared" si="1401"/>
        <v>1</v>
      </c>
      <c r="R5597">
        <f t="shared" si="1402"/>
        <v>0</v>
      </c>
      <c r="S5597">
        <f t="shared" si="1403"/>
        <v>0</v>
      </c>
      <c r="T5597">
        <f t="shared" si="1404"/>
        <v>0</v>
      </c>
      <c r="U5597">
        <v>0</v>
      </c>
      <c r="V5597">
        <f t="shared" si="1405"/>
        <v>0.52510263401903978</v>
      </c>
      <c r="W5597">
        <f t="shared" si="1406"/>
        <v>0.62834015661079412</v>
      </c>
      <c r="X5597">
        <f t="shared" si="1407"/>
        <v>0.27573277625373366</v>
      </c>
      <c r="Y5597">
        <f t="shared" si="1408"/>
        <v>1</v>
      </c>
      <c r="Z5597" t="s">
        <v>5629</v>
      </c>
    </row>
    <row r="5598" spans="1:26" x14ac:dyDescent="0.25">
      <c r="A5598" t="s">
        <v>26</v>
      </c>
      <c r="B5598" t="s">
        <v>30</v>
      </c>
      <c r="C5598" t="s">
        <v>23</v>
      </c>
      <c r="D5598">
        <v>0</v>
      </c>
      <c r="F5598">
        <v>1</v>
      </c>
      <c r="G5598">
        <v>19.399999999999999</v>
      </c>
      <c r="H5598">
        <f t="shared" si="1393"/>
        <v>1</v>
      </c>
      <c r="I5598">
        <f t="shared" si="1394"/>
        <v>0</v>
      </c>
      <c r="J5598">
        <f t="shared" si="1395"/>
        <v>0</v>
      </c>
      <c r="K5598">
        <f t="shared" si="1396"/>
        <v>0</v>
      </c>
      <c r="L5598">
        <f t="shared" si="1397"/>
        <v>1</v>
      </c>
      <c r="M5598">
        <f t="shared" si="1398"/>
        <v>1</v>
      </c>
      <c r="N5598">
        <f t="shared" si="1399"/>
        <v>0</v>
      </c>
      <c r="O5598">
        <f t="shared" si="1400"/>
        <v>0</v>
      </c>
      <c r="P5598">
        <v>2</v>
      </c>
      <c r="Q5598">
        <f t="shared" si="1401"/>
        <v>0</v>
      </c>
      <c r="R5598">
        <f t="shared" si="1402"/>
        <v>1</v>
      </c>
      <c r="S5598">
        <f t="shared" si="1403"/>
        <v>0</v>
      </c>
      <c r="T5598">
        <f t="shared" si="1404"/>
        <v>0</v>
      </c>
      <c r="U5598">
        <v>0</v>
      </c>
      <c r="V5598">
        <f t="shared" si="1405"/>
        <v>0.25928086526379329</v>
      </c>
      <c r="W5598">
        <f t="shared" si="1406"/>
        <v>0.5644595043463404</v>
      </c>
      <c r="X5598">
        <f t="shared" si="1407"/>
        <v>6.7226567091941331E-2</v>
      </c>
      <c r="Y5598">
        <f t="shared" si="1408"/>
        <v>0</v>
      </c>
      <c r="Z5598" t="s">
        <v>5630</v>
      </c>
    </row>
    <row r="5599" spans="1:26" x14ac:dyDescent="0.25">
      <c r="A5599" t="s">
        <v>45</v>
      </c>
      <c r="B5599" t="s">
        <v>33</v>
      </c>
      <c r="C5599" t="s">
        <v>23</v>
      </c>
      <c r="D5599">
        <v>0</v>
      </c>
      <c r="F5599">
        <v>1</v>
      </c>
      <c r="G5599">
        <v>26.5</v>
      </c>
      <c r="H5599">
        <f t="shared" si="1393"/>
        <v>1</v>
      </c>
      <c r="I5599">
        <f t="shared" si="1394"/>
        <v>0</v>
      </c>
      <c r="J5599">
        <f t="shared" si="1395"/>
        <v>0</v>
      </c>
      <c r="K5599">
        <f t="shared" si="1396"/>
        <v>0</v>
      </c>
      <c r="L5599">
        <f t="shared" si="1397"/>
        <v>1</v>
      </c>
      <c r="M5599">
        <f t="shared" si="1398"/>
        <v>0</v>
      </c>
      <c r="N5599">
        <f t="shared" si="1399"/>
        <v>0</v>
      </c>
      <c r="O5599">
        <f t="shared" si="1400"/>
        <v>1</v>
      </c>
      <c r="P5599">
        <v>65</v>
      </c>
      <c r="Q5599">
        <f t="shared" si="1401"/>
        <v>0</v>
      </c>
      <c r="R5599">
        <f t="shared" si="1402"/>
        <v>0</v>
      </c>
      <c r="S5599">
        <f t="shared" si="1403"/>
        <v>0</v>
      </c>
      <c r="T5599">
        <f t="shared" si="1404"/>
        <v>1</v>
      </c>
      <c r="U5599">
        <v>0</v>
      </c>
      <c r="V5599">
        <f t="shared" si="1405"/>
        <v>-4.2484127522979878E-2</v>
      </c>
      <c r="W5599">
        <f t="shared" si="1406"/>
        <v>0.48938056532364549</v>
      </c>
      <c r="X5599">
        <f t="shared" si="1407"/>
        <v>1.8049010913888165E-3</v>
      </c>
      <c r="Y5599">
        <f t="shared" si="1408"/>
        <v>0</v>
      </c>
      <c r="Z5599" t="s">
        <v>5631</v>
      </c>
    </row>
    <row r="5600" spans="1:26" x14ac:dyDescent="0.25">
      <c r="A5600" t="s">
        <v>26</v>
      </c>
      <c r="B5600" t="s">
        <v>33</v>
      </c>
      <c r="C5600" t="s">
        <v>35</v>
      </c>
      <c r="D5600">
        <v>1</v>
      </c>
      <c r="F5600">
        <v>1</v>
      </c>
      <c r="G5600">
        <v>90.5</v>
      </c>
      <c r="H5600">
        <f t="shared" si="1393"/>
        <v>0</v>
      </c>
      <c r="I5600">
        <f t="shared" si="1394"/>
        <v>1</v>
      </c>
      <c r="J5600">
        <f t="shared" si="1395"/>
        <v>0</v>
      </c>
      <c r="K5600">
        <f t="shared" si="1396"/>
        <v>1</v>
      </c>
      <c r="L5600">
        <f t="shared" si="1397"/>
        <v>0</v>
      </c>
      <c r="M5600">
        <f t="shared" si="1398"/>
        <v>1</v>
      </c>
      <c r="N5600">
        <f t="shared" si="1399"/>
        <v>0</v>
      </c>
      <c r="O5600">
        <f t="shared" si="1400"/>
        <v>0</v>
      </c>
      <c r="P5600">
        <v>22</v>
      </c>
      <c r="Q5600">
        <f t="shared" si="1401"/>
        <v>0</v>
      </c>
      <c r="R5600">
        <f t="shared" si="1402"/>
        <v>0</v>
      </c>
      <c r="S5600">
        <f t="shared" si="1403"/>
        <v>0</v>
      </c>
      <c r="T5600">
        <f t="shared" si="1404"/>
        <v>1</v>
      </c>
      <c r="U5600">
        <v>1</v>
      </c>
      <c r="V5600">
        <f t="shared" si="1405"/>
        <v>0.39885791431968914</v>
      </c>
      <c r="W5600">
        <f t="shared" si="1406"/>
        <v>0.59841323085417253</v>
      </c>
      <c r="X5600">
        <f t="shared" si="1407"/>
        <v>0.36137180717607426</v>
      </c>
      <c r="Y5600">
        <f t="shared" si="1408"/>
        <v>1</v>
      </c>
      <c r="Z5600" t="s">
        <v>5632</v>
      </c>
    </row>
    <row r="5601" spans="1:26" x14ac:dyDescent="0.25">
      <c r="A5601" t="s">
        <v>29</v>
      </c>
      <c r="B5601" t="s">
        <v>38</v>
      </c>
      <c r="C5601" t="s">
        <v>23</v>
      </c>
      <c r="D5601">
        <v>0</v>
      </c>
      <c r="F5601">
        <v>1</v>
      </c>
      <c r="G5601">
        <v>19.149999999999999</v>
      </c>
      <c r="H5601">
        <f t="shared" si="1393"/>
        <v>1</v>
      </c>
      <c r="I5601">
        <f t="shared" si="1394"/>
        <v>0</v>
      </c>
      <c r="J5601">
        <f t="shared" si="1395"/>
        <v>0</v>
      </c>
      <c r="K5601">
        <f t="shared" si="1396"/>
        <v>0</v>
      </c>
      <c r="L5601">
        <f t="shared" si="1397"/>
        <v>1</v>
      </c>
      <c r="M5601">
        <f t="shared" si="1398"/>
        <v>0</v>
      </c>
      <c r="N5601">
        <f t="shared" si="1399"/>
        <v>1</v>
      </c>
      <c r="O5601">
        <f t="shared" si="1400"/>
        <v>0</v>
      </c>
      <c r="P5601">
        <v>55</v>
      </c>
      <c r="Q5601">
        <f t="shared" si="1401"/>
        <v>0</v>
      </c>
      <c r="R5601">
        <f t="shared" si="1402"/>
        <v>0</v>
      </c>
      <c r="S5601">
        <f t="shared" si="1403"/>
        <v>1</v>
      </c>
      <c r="T5601">
        <f t="shared" si="1404"/>
        <v>0</v>
      </c>
      <c r="U5601">
        <v>0</v>
      </c>
      <c r="V5601">
        <f t="shared" si="1405"/>
        <v>-7.7005778701670462E-3</v>
      </c>
      <c r="W5601">
        <f t="shared" si="1406"/>
        <v>0.49807486504564752</v>
      </c>
      <c r="X5601">
        <f t="shared" si="1407"/>
        <v>5.9298899534506439E-5</v>
      </c>
      <c r="Y5601">
        <f t="shared" si="1408"/>
        <v>0</v>
      </c>
      <c r="Z5601" t="s">
        <v>5633</v>
      </c>
    </row>
    <row r="5602" spans="1:26" x14ac:dyDescent="0.25">
      <c r="A5602" t="s">
        <v>26</v>
      </c>
      <c r="B5602" t="s">
        <v>30</v>
      </c>
      <c r="C5602" t="s">
        <v>35</v>
      </c>
      <c r="D5602">
        <v>0</v>
      </c>
      <c r="F5602">
        <v>1</v>
      </c>
      <c r="G5602">
        <v>94.85</v>
      </c>
      <c r="H5602">
        <f t="shared" si="1393"/>
        <v>1</v>
      </c>
      <c r="I5602">
        <f t="shared" si="1394"/>
        <v>0</v>
      </c>
      <c r="J5602">
        <f t="shared" si="1395"/>
        <v>0</v>
      </c>
      <c r="K5602">
        <f t="shared" si="1396"/>
        <v>1</v>
      </c>
      <c r="L5602">
        <f t="shared" si="1397"/>
        <v>0</v>
      </c>
      <c r="M5602">
        <f t="shared" si="1398"/>
        <v>1</v>
      </c>
      <c r="N5602">
        <f t="shared" si="1399"/>
        <v>0</v>
      </c>
      <c r="O5602">
        <f t="shared" si="1400"/>
        <v>0</v>
      </c>
      <c r="P5602">
        <v>9</v>
      </c>
      <c r="Q5602">
        <f t="shared" si="1401"/>
        <v>0</v>
      </c>
      <c r="R5602">
        <f t="shared" si="1402"/>
        <v>1</v>
      </c>
      <c r="S5602">
        <f t="shared" si="1403"/>
        <v>0</v>
      </c>
      <c r="T5602">
        <f t="shared" si="1404"/>
        <v>0</v>
      </c>
      <c r="U5602">
        <v>1</v>
      </c>
      <c r="V5602">
        <f t="shared" si="1405"/>
        <v>0.41050297462728524</v>
      </c>
      <c r="W5602">
        <f t="shared" si="1406"/>
        <v>0.60120847659427468</v>
      </c>
      <c r="X5602">
        <f t="shared" si="1407"/>
        <v>0.3475067429232791</v>
      </c>
      <c r="Y5602">
        <f t="shared" si="1408"/>
        <v>1</v>
      </c>
      <c r="Z5602" t="s">
        <v>5634</v>
      </c>
    </row>
    <row r="5603" spans="1:26" x14ac:dyDescent="0.25">
      <c r="A5603" t="s">
        <v>26</v>
      </c>
      <c r="B5603" t="s">
        <v>33</v>
      </c>
      <c r="C5603" t="s">
        <v>35</v>
      </c>
      <c r="D5603">
        <v>0</v>
      </c>
      <c r="F5603">
        <v>1</v>
      </c>
      <c r="G5603">
        <v>69.95</v>
      </c>
      <c r="H5603">
        <f t="shared" si="1393"/>
        <v>1</v>
      </c>
      <c r="I5603">
        <f t="shared" si="1394"/>
        <v>0</v>
      </c>
      <c r="J5603">
        <f t="shared" si="1395"/>
        <v>0</v>
      </c>
      <c r="K5603">
        <f t="shared" si="1396"/>
        <v>1</v>
      </c>
      <c r="L5603">
        <f t="shared" si="1397"/>
        <v>0</v>
      </c>
      <c r="M5603">
        <f t="shared" si="1398"/>
        <v>1</v>
      </c>
      <c r="N5603">
        <f t="shared" si="1399"/>
        <v>0</v>
      </c>
      <c r="O5603">
        <f t="shared" si="1400"/>
        <v>0</v>
      </c>
      <c r="P5603">
        <v>7</v>
      </c>
      <c r="Q5603">
        <f t="shared" si="1401"/>
        <v>0</v>
      </c>
      <c r="R5603">
        <f t="shared" si="1402"/>
        <v>0</v>
      </c>
      <c r="S5603">
        <f t="shared" si="1403"/>
        <v>0</v>
      </c>
      <c r="T5603">
        <f t="shared" si="1404"/>
        <v>1</v>
      </c>
      <c r="U5603">
        <v>1</v>
      </c>
      <c r="V5603">
        <f t="shared" si="1405"/>
        <v>0.36681932558116709</v>
      </c>
      <c r="W5603">
        <f t="shared" si="1406"/>
        <v>0.59069019236498932</v>
      </c>
      <c r="X5603">
        <f t="shared" si="1407"/>
        <v>0.400917766457488</v>
      </c>
      <c r="Y5603">
        <f t="shared" si="1408"/>
        <v>1</v>
      </c>
      <c r="Z5603" t="s">
        <v>5635</v>
      </c>
    </row>
    <row r="5604" spans="1:26" x14ac:dyDescent="0.25">
      <c r="A5604" t="s">
        <v>29</v>
      </c>
      <c r="B5604" t="s">
        <v>30</v>
      </c>
      <c r="C5604" t="s">
        <v>25</v>
      </c>
      <c r="D5604">
        <v>0</v>
      </c>
      <c r="F5604">
        <v>1</v>
      </c>
      <c r="G5604">
        <v>40.9</v>
      </c>
      <c r="H5604">
        <f t="shared" si="1393"/>
        <v>1</v>
      </c>
      <c r="I5604">
        <f t="shared" si="1394"/>
        <v>0</v>
      </c>
      <c r="J5604">
        <f t="shared" si="1395"/>
        <v>1</v>
      </c>
      <c r="K5604">
        <f t="shared" si="1396"/>
        <v>0</v>
      </c>
      <c r="L5604">
        <f t="shared" si="1397"/>
        <v>0</v>
      </c>
      <c r="M5604">
        <f t="shared" si="1398"/>
        <v>0</v>
      </c>
      <c r="N5604">
        <f t="shared" si="1399"/>
        <v>1</v>
      </c>
      <c r="O5604">
        <f t="shared" si="1400"/>
        <v>0</v>
      </c>
      <c r="P5604">
        <v>35</v>
      </c>
      <c r="Q5604">
        <f t="shared" si="1401"/>
        <v>0</v>
      </c>
      <c r="R5604">
        <f t="shared" si="1402"/>
        <v>1</v>
      </c>
      <c r="S5604">
        <f t="shared" si="1403"/>
        <v>0</v>
      </c>
      <c r="T5604">
        <f t="shared" si="1404"/>
        <v>0</v>
      </c>
      <c r="U5604">
        <v>0</v>
      </c>
      <c r="V5604">
        <f t="shared" si="1405"/>
        <v>5.007391729012816E-2</v>
      </c>
      <c r="W5604">
        <f t="shared" si="1406"/>
        <v>0.51251586424490803</v>
      </c>
      <c r="X5604">
        <f t="shared" si="1407"/>
        <v>2.5073971927785958E-3</v>
      </c>
      <c r="Y5604">
        <f t="shared" si="1408"/>
        <v>0</v>
      </c>
      <c r="Z5604" t="s">
        <v>5636</v>
      </c>
    </row>
    <row r="5605" spans="1:26" x14ac:dyDescent="0.25">
      <c r="A5605" t="s">
        <v>45</v>
      </c>
      <c r="B5605" t="s">
        <v>30</v>
      </c>
      <c r="C5605" t="s">
        <v>25</v>
      </c>
      <c r="D5605">
        <v>0</v>
      </c>
      <c r="F5605">
        <v>1</v>
      </c>
      <c r="G5605">
        <v>80.25</v>
      </c>
      <c r="H5605">
        <f t="shared" si="1393"/>
        <v>1</v>
      </c>
      <c r="I5605">
        <f t="shared" si="1394"/>
        <v>0</v>
      </c>
      <c r="J5605">
        <f t="shared" si="1395"/>
        <v>1</v>
      </c>
      <c r="K5605">
        <f t="shared" si="1396"/>
        <v>0</v>
      </c>
      <c r="L5605">
        <f t="shared" si="1397"/>
        <v>0</v>
      </c>
      <c r="M5605">
        <f t="shared" si="1398"/>
        <v>0</v>
      </c>
      <c r="N5605">
        <f t="shared" si="1399"/>
        <v>0</v>
      </c>
      <c r="O5605">
        <f t="shared" si="1400"/>
        <v>1</v>
      </c>
      <c r="P5605">
        <v>6</v>
      </c>
      <c r="Q5605">
        <f t="shared" si="1401"/>
        <v>0</v>
      </c>
      <c r="R5605">
        <f t="shared" si="1402"/>
        <v>1</v>
      </c>
      <c r="S5605">
        <f t="shared" si="1403"/>
        <v>0</v>
      </c>
      <c r="T5605">
        <f t="shared" si="1404"/>
        <v>0</v>
      </c>
      <c r="U5605">
        <v>0</v>
      </c>
      <c r="V5605">
        <f t="shared" si="1405"/>
        <v>5.1488691751149257E-2</v>
      </c>
      <c r="W5605">
        <f t="shared" si="1406"/>
        <v>0.51286932992237078</v>
      </c>
      <c r="X5605">
        <f t="shared" si="1407"/>
        <v>2.6510853782448656E-3</v>
      </c>
      <c r="Y5605">
        <f t="shared" si="1408"/>
        <v>0</v>
      </c>
      <c r="Z5605" t="s">
        <v>5637</v>
      </c>
    </row>
    <row r="5606" spans="1:26" x14ac:dyDescent="0.25">
      <c r="A5606" t="s">
        <v>26</v>
      </c>
      <c r="B5606" t="s">
        <v>38</v>
      </c>
      <c r="C5606" t="s">
        <v>25</v>
      </c>
      <c r="D5606">
        <v>0</v>
      </c>
      <c r="F5606">
        <v>1</v>
      </c>
      <c r="G5606">
        <v>48.6</v>
      </c>
      <c r="H5606">
        <f t="shared" si="1393"/>
        <v>1</v>
      </c>
      <c r="I5606">
        <f t="shared" si="1394"/>
        <v>0</v>
      </c>
      <c r="J5606">
        <f t="shared" si="1395"/>
        <v>1</v>
      </c>
      <c r="K5606">
        <f t="shared" si="1396"/>
        <v>0</v>
      </c>
      <c r="L5606">
        <f t="shared" si="1397"/>
        <v>0</v>
      </c>
      <c r="M5606">
        <f t="shared" si="1398"/>
        <v>1</v>
      </c>
      <c r="N5606">
        <f t="shared" si="1399"/>
        <v>0</v>
      </c>
      <c r="O5606">
        <f t="shared" si="1400"/>
        <v>0</v>
      </c>
      <c r="P5606">
        <v>1</v>
      </c>
      <c r="Q5606">
        <f t="shared" si="1401"/>
        <v>0</v>
      </c>
      <c r="R5606">
        <f t="shared" si="1402"/>
        <v>0</v>
      </c>
      <c r="S5606">
        <f t="shared" si="1403"/>
        <v>1</v>
      </c>
      <c r="T5606">
        <f t="shared" si="1404"/>
        <v>0</v>
      </c>
      <c r="U5606">
        <v>1</v>
      </c>
      <c r="V5606">
        <f t="shared" si="1405"/>
        <v>0.33839666177294736</v>
      </c>
      <c r="W5606">
        <f t="shared" si="1406"/>
        <v>0.58380100041419181</v>
      </c>
      <c r="X5606">
        <f t="shared" si="1407"/>
        <v>0.43771897715317981</v>
      </c>
      <c r="Y5606">
        <f t="shared" si="1408"/>
        <v>1</v>
      </c>
      <c r="Z5606" t="s">
        <v>5638</v>
      </c>
    </row>
    <row r="5607" spans="1:26" x14ac:dyDescent="0.25">
      <c r="A5607" t="s">
        <v>26</v>
      </c>
      <c r="B5607" t="s">
        <v>27</v>
      </c>
      <c r="C5607" t="s">
        <v>35</v>
      </c>
      <c r="D5607">
        <v>0</v>
      </c>
      <c r="F5607">
        <v>1</v>
      </c>
      <c r="G5607">
        <v>70.8</v>
      </c>
      <c r="H5607">
        <f t="shared" si="1393"/>
        <v>1</v>
      </c>
      <c r="I5607">
        <f t="shared" si="1394"/>
        <v>0</v>
      </c>
      <c r="J5607">
        <f t="shared" si="1395"/>
        <v>0</v>
      </c>
      <c r="K5607">
        <f t="shared" si="1396"/>
        <v>1</v>
      </c>
      <c r="L5607">
        <f t="shared" si="1397"/>
        <v>0</v>
      </c>
      <c r="M5607">
        <f t="shared" si="1398"/>
        <v>1</v>
      </c>
      <c r="N5607">
        <f t="shared" si="1399"/>
        <v>0</v>
      </c>
      <c r="O5607">
        <f t="shared" si="1400"/>
        <v>0</v>
      </c>
      <c r="P5607">
        <v>17</v>
      </c>
      <c r="Q5607">
        <f t="shared" si="1401"/>
        <v>1</v>
      </c>
      <c r="R5607">
        <f t="shared" si="1402"/>
        <v>0</v>
      </c>
      <c r="S5607">
        <f t="shared" si="1403"/>
        <v>0</v>
      </c>
      <c r="T5607">
        <f t="shared" si="1404"/>
        <v>0</v>
      </c>
      <c r="U5607">
        <v>0</v>
      </c>
      <c r="V5607">
        <f t="shared" si="1405"/>
        <v>0.50491286641982513</v>
      </c>
      <c r="W5607">
        <f t="shared" si="1406"/>
        <v>0.62361317654352744</v>
      </c>
      <c r="X5607">
        <f t="shared" si="1407"/>
        <v>0.25493700267628416</v>
      </c>
      <c r="Y5607">
        <f t="shared" si="1408"/>
        <v>1</v>
      </c>
      <c r="Z5607" t="s">
        <v>5639</v>
      </c>
    </row>
    <row r="5608" spans="1:26" x14ac:dyDescent="0.25">
      <c r="A5608" t="s">
        <v>26</v>
      </c>
      <c r="B5608" t="s">
        <v>30</v>
      </c>
      <c r="C5608" t="s">
        <v>25</v>
      </c>
      <c r="D5608">
        <v>0</v>
      </c>
      <c r="F5608">
        <v>1</v>
      </c>
      <c r="G5608">
        <v>60.2</v>
      </c>
      <c r="H5608">
        <f t="shared" si="1393"/>
        <v>1</v>
      </c>
      <c r="I5608">
        <f t="shared" si="1394"/>
        <v>0</v>
      </c>
      <c r="J5608">
        <f t="shared" si="1395"/>
        <v>1</v>
      </c>
      <c r="K5608">
        <f t="shared" si="1396"/>
        <v>0</v>
      </c>
      <c r="L5608">
        <f t="shared" si="1397"/>
        <v>0</v>
      </c>
      <c r="M5608">
        <f t="shared" si="1398"/>
        <v>1</v>
      </c>
      <c r="N5608">
        <f t="shared" si="1399"/>
        <v>0</v>
      </c>
      <c r="O5608">
        <f t="shared" si="1400"/>
        <v>0</v>
      </c>
      <c r="P5608">
        <v>10</v>
      </c>
      <c r="Q5608">
        <f t="shared" si="1401"/>
        <v>0</v>
      </c>
      <c r="R5608">
        <f t="shared" si="1402"/>
        <v>1</v>
      </c>
      <c r="S5608">
        <f t="shared" si="1403"/>
        <v>0</v>
      </c>
      <c r="T5608">
        <f t="shared" si="1404"/>
        <v>0</v>
      </c>
      <c r="U5608">
        <v>0</v>
      </c>
      <c r="V5608">
        <f t="shared" si="1405"/>
        <v>0.35161853530376613</v>
      </c>
      <c r="W5608">
        <f t="shared" si="1406"/>
        <v>0.58701001440962663</v>
      </c>
      <c r="X5608">
        <f t="shared" si="1407"/>
        <v>0.12363559436916582</v>
      </c>
      <c r="Y5608">
        <f t="shared" si="1408"/>
        <v>1</v>
      </c>
      <c r="Z5608" t="s">
        <v>5640</v>
      </c>
    </row>
    <row r="5609" spans="1:26" x14ac:dyDescent="0.25">
      <c r="A5609" t="s">
        <v>29</v>
      </c>
      <c r="B5609" t="s">
        <v>38</v>
      </c>
      <c r="C5609" t="s">
        <v>25</v>
      </c>
      <c r="D5609">
        <v>0</v>
      </c>
      <c r="F5609">
        <v>1</v>
      </c>
      <c r="G5609">
        <v>55.2</v>
      </c>
      <c r="H5609">
        <f t="shared" si="1393"/>
        <v>1</v>
      </c>
      <c r="I5609">
        <f t="shared" si="1394"/>
        <v>0</v>
      </c>
      <c r="J5609">
        <f t="shared" si="1395"/>
        <v>1</v>
      </c>
      <c r="K5609">
        <f t="shared" si="1396"/>
        <v>0</v>
      </c>
      <c r="L5609">
        <f t="shared" si="1397"/>
        <v>0</v>
      </c>
      <c r="M5609">
        <f t="shared" si="1398"/>
        <v>0</v>
      </c>
      <c r="N5609">
        <f t="shared" si="1399"/>
        <v>1</v>
      </c>
      <c r="O5609">
        <f t="shared" si="1400"/>
        <v>0</v>
      </c>
      <c r="P5609">
        <v>15</v>
      </c>
      <c r="Q5609">
        <f t="shared" si="1401"/>
        <v>0</v>
      </c>
      <c r="R5609">
        <f t="shared" si="1402"/>
        <v>0</v>
      </c>
      <c r="S5609">
        <f t="shared" si="1403"/>
        <v>1</v>
      </c>
      <c r="T5609">
        <f t="shared" si="1404"/>
        <v>0</v>
      </c>
      <c r="U5609">
        <v>0</v>
      </c>
      <c r="V5609">
        <f t="shared" si="1405"/>
        <v>8.6059858801285513E-2</v>
      </c>
      <c r="W5609">
        <f t="shared" si="1406"/>
        <v>0.52150169567201321</v>
      </c>
      <c r="X5609">
        <f t="shared" si="1407"/>
        <v>7.4062992968971994E-3</v>
      </c>
      <c r="Y5609">
        <f t="shared" si="1408"/>
        <v>0</v>
      </c>
      <c r="Z5609" t="s">
        <v>5641</v>
      </c>
    </row>
    <row r="5610" spans="1:26" x14ac:dyDescent="0.25">
      <c r="A5610" t="s">
        <v>26</v>
      </c>
      <c r="B5610" t="s">
        <v>27</v>
      </c>
      <c r="C5610" t="s">
        <v>25</v>
      </c>
      <c r="D5610">
        <v>1</v>
      </c>
      <c r="F5610">
        <v>1</v>
      </c>
      <c r="G5610">
        <v>55.8</v>
      </c>
      <c r="H5610">
        <f t="shared" si="1393"/>
        <v>0</v>
      </c>
      <c r="I5610">
        <f t="shared" si="1394"/>
        <v>1</v>
      </c>
      <c r="J5610">
        <f t="shared" si="1395"/>
        <v>1</v>
      </c>
      <c r="K5610">
        <f t="shared" si="1396"/>
        <v>0</v>
      </c>
      <c r="L5610">
        <f t="shared" si="1397"/>
        <v>0</v>
      </c>
      <c r="M5610">
        <f t="shared" si="1398"/>
        <v>1</v>
      </c>
      <c r="N5610">
        <f t="shared" si="1399"/>
        <v>0</v>
      </c>
      <c r="O5610">
        <f t="shared" si="1400"/>
        <v>0</v>
      </c>
      <c r="P5610">
        <v>40</v>
      </c>
      <c r="Q5610">
        <f t="shared" si="1401"/>
        <v>1</v>
      </c>
      <c r="R5610">
        <f t="shared" si="1402"/>
        <v>0</v>
      </c>
      <c r="S5610">
        <f t="shared" si="1403"/>
        <v>0</v>
      </c>
      <c r="T5610">
        <f t="shared" si="1404"/>
        <v>0</v>
      </c>
      <c r="U5610">
        <v>1</v>
      </c>
      <c r="V5610">
        <f t="shared" si="1405"/>
        <v>0.48152703522382367</v>
      </c>
      <c r="W5610">
        <f t="shared" si="1406"/>
        <v>0.61810839700683617</v>
      </c>
      <c r="X5610">
        <f t="shared" si="1407"/>
        <v>0.26881421520379817</v>
      </c>
      <c r="Y5610">
        <f t="shared" si="1408"/>
        <v>1</v>
      </c>
      <c r="Z5610" t="s">
        <v>5642</v>
      </c>
    </row>
    <row r="5611" spans="1:26" x14ac:dyDescent="0.25">
      <c r="A5611" t="s">
        <v>29</v>
      </c>
      <c r="B5611" t="s">
        <v>33</v>
      </c>
      <c r="C5611" t="s">
        <v>25</v>
      </c>
      <c r="D5611">
        <v>0</v>
      </c>
      <c r="F5611">
        <v>1</v>
      </c>
      <c r="G5611">
        <v>54.15</v>
      </c>
      <c r="H5611">
        <f t="shared" si="1393"/>
        <v>1</v>
      </c>
      <c r="I5611">
        <f t="shared" si="1394"/>
        <v>0</v>
      </c>
      <c r="J5611">
        <f t="shared" si="1395"/>
        <v>1</v>
      </c>
      <c r="K5611">
        <f t="shared" si="1396"/>
        <v>0</v>
      </c>
      <c r="L5611">
        <f t="shared" si="1397"/>
        <v>0</v>
      </c>
      <c r="M5611">
        <f t="shared" si="1398"/>
        <v>0</v>
      </c>
      <c r="N5611">
        <f t="shared" si="1399"/>
        <v>1</v>
      </c>
      <c r="O5611">
        <f t="shared" si="1400"/>
        <v>0</v>
      </c>
      <c r="P5611">
        <v>13</v>
      </c>
      <c r="Q5611">
        <f t="shared" si="1401"/>
        <v>0</v>
      </c>
      <c r="R5611">
        <f t="shared" si="1402"/>
        <v>0</v>
      </c>
      <c r="S5611">
        <f t="shared" si="1403"/>
        <v>0</v>
      </c>
      <c r="T5611">
        <f t="shared" si="1404"/>
        <v>1</v>
      </c>
      <c r="U5611">
        <v>0</v>
      </c>
      <c r="V5611">
        <f t="shared" si="1405"/>
        <v>7.559457077401853E-2</v>
      </c>
      <c r="W5611">
        <f t="shared" si="1406"/>
        <v>0.51888964808071092</v>
      </c>
      <c r="X5611">
        <f t="shared" si="1407"/>
        <v>5.7145391305080968E-3</v>
      </c>
      <c r="Y5611">
        <f t="shared" si="1408"/>
        <v>0</v>
      </c>
      <c r="Z5611" t="s">
        <v>5643</v>
      </c>
    </row>
    <row r="5612" spans="1:26" x14ac:dyDescent="0.25">
      <c r="A5612" t="s">
        <v>26</v>
      </c>
      <c r="B5612" t="s">
        <v>33</v>
      </c>
      <c r="C5612" t="s">
        <v>35</v>
      </c>
      <c r="D5612">
        <v>0</v>
      </c>
      <c r="F5612">
        <v>1</v>
      </c>
      <c r="G5612">
        <v>80.150000000000006</v>
      </c>
      <c r="H5612">
        <f t="shared" si="1393"/>
        <v>1</v>
      </c>
      <c r="I5612">
        <f t="shared" si="1394"/>
        <v>0</v>
      </c>
      <c r="J5612">
        <f t="shared" si="1395"/>
        <v>0</v>
      </c>
      <c r="K5612">
        <f t="shared" si="1396"/>
        <v>1</v>
      </c>
      <c r="L5612">
        <f t="shared" si="1397"/>
        <v>0</v>
      </c>
      <c r="M5612">
        <f t="shared" si="1398"/>
        <v>1</v>
      </c>
      <c r="N5612">
        <f t="shared" si="1399"/>
        <v>0</v>
      </c>
      <c r="O5612">
        <f t="shared" si="1400"/>
        <v>0</v>
      </c>
      <c r="P5612">
        <v>29</v>
      </c>
      <c r="Q5612">
        <f t="shared" si="1401"/>
        <v>0</v>
      </c>
      <c r="R5612">
        <f t="shared" si="1402"/>
        <v>0</v>
      </c>
      <c r="S5612">
        <f t="shared" si="1403"/>
        <v>0</v>
      </c>
      <c r="T5612">
        <f t="shared" si="1404"/>
        <v>1</v>
      </c>
      <c r="U5612">
        <v>1</v>
      </c>
      <c r="V5612">
        <f t="shared" si="1405"/>
        <v>0.38758486005520382</v>
      </c>
      <c r="W5612">
        <f t="shared" si="1406"/>
        <v>0.5957011685786695</v>
      </c>
      <c r="X5612">
        <f t="shared" si="1407"/>
        <v>0.3750523036336042</v>
      </c>
      <c r="Y5612">
        <f t="shared" si="1408"/>
        <v>1</v>
      </c>
      <c r="Z5612" t="s">
        <v>5644</v>
      </c>
    </row>
    <row r="5613" spans="1:26" x14ac:dyDescent="0.25">
      <c r="A5613" t="s">
        <v>26</v>
      </c>
      <c r="B5613" t="s">
        <v>27</v>
      </c>
      <c r="C5613" t="s">
        <v>35</v>
      </c>
      <c r="D5613">
        <v>0</v>
      </c>
      <c r="F5613">
        <v>1</v>
      </c>
      <c r="G5613">
        <v>75.5</v>
      </c>
      <c r="H5613">
        <f t="shared" si="1393"/>
        <v>1</v>
      </c>
      <c r="I5613">
        <f t="shared" si="1394"/>
        <v>0</v>
      </c>
      <c r="J5613">
        <f t="shared" si="1395"/>
        <v>0</v>
      </c>
      <c r="K5613">
        <f t="shared" si="1396"/>
        <v>1</v>
      </c>
      <c r="L5613">
        <f t="shared" si="1397"/>
        <v>0</v>
      </c>
      <c r="M5613">
        <f t="shared" si="1398"/>
        <v>1</v>
      </c>
      <c r="N5613">
        <f t="shared" si="1399"/>
        <v>0</v>
      </c>
      <c r="O5613">
        <f t="shared" si="1400"/>
        <v>0</v>
      </c>
      <c r="P5613">
        <v>3</v>
      </c>
      <c r="Q5613">
        <f t="shared" si="1401"/>
        <v>1</v>
      </c>
      <c r="R5613">
        <f t="shared" si="1402"/>
        <v>0</v>
      </c>
      <c r="S5613">
        <f t="shared" si="1403"/>
        <v>0</v>
      </c>
      <c r="T5613">
        <f t="shared" si="1404"/>
        <v>0</v>
      </c>
      <c r="U5613">
        <v>1</v>
      </c>
      <c r="V5613">
        <f t="shared" si="1405"/>
        <v>0.53079504522629728</v>
      </c>
      <c r="W5613">
        <f t="shared" si="1406"/>
        <v>0.62966852454701272</v>
      </c>
      <c r="X5613">
        <f t="shared" si="1407"/>
        <v>0.22015328958419242</v>
      </c>
      <c r="Y5613">
        <f t="shared" si="1408"/>
        <v>1</v>
      </c>
      <c r="Z5613" t="s">
        <v>5645</v>
      </c>
    </row>
    <row r="5614" spans="1:26" x14ac:dyDescent="0.25">
      <c r="A5614" t="s">
        <v>26</v>
      </c>
      <c r="B5614" t="s">
        <v>33</v>
      </c>
      <c r="C5614" t="s">
        <v>35</v>
      </c>
      <c r="D5614">
        <v>1</v>
      </c>
      <c r="F5614">
        <v>1</v>
      </c>
      <c r="G5614">
        <v>100.4</v>
      </c>
      <c r="H5614">
        <f t="shared" si="1393"/>
        <v>0</v>
      </c>
      <c r="I5614">
        <f t="shared" si="1394"/>
        <v>1</v>
      </c>
      <c r="J5614">
        <f t="shared" si="1395"/>
        <v>0</v>
      </c>
      <c r="K5614">
        <f t="shared" si="1396"/>
        <v>1</v>
      </c>
      <c r="L5614">
        <f t="shared" si="1397"/>
        <v>0</v>
      </c>
      <c r="M5614">
        <f t="shared" si="1398"/>
        <v>1</v>
      </c>
      <c r="N5614">
        <f t="shared" si="1399"/>
        <v>0</v>
      </c>
      <c r="O5614">
        <f t="shared" si="1400"/>
        <v>0</v>
      </c>
      <c r="P5614">
        <v>58</v>
      </c>
      <c r="Q5614">
        <f t="shared" si="1401"/>
        <v>0</v>
      </c>
      <c r="R5614">
        <f t="shared" si="1402"/>
        <v>0</v>
      </c>
      <c r="S5614">
        <f t="shared" si="1403"/>
        <v>0</v>
      </c>
      <c r="T5614">
        <f t="shared" si="1404"/>
        <v>1</v>
      </c>
      <c r="U5614">
        <v>0</v>
      </c>
      <c r="V5614">
        <f t="shared" si="1405"/>
        <v>0.41429256290905014</v>
      </c>
      <c r="W5614">
        <f t="shared" si="1406"/>
        <v>0.60211670689360575</v>
      </c>
      <c r="X5614">
        <f t="shared" si="1407"/>
        <v>0.17163832768174928</v>
      </c>
      <c r="Y5614">
        <f t="shared" si="1408"/>
        <v>1</v>
      </c>
      <c r="Z5614" t="s">
        <v>5646</v>
      </c>
    </row>
    <row r="5615" spans="1:26" x14ac:dyDescent="0.25">
      <c r="A5615" t="s">
        <v>29</v>
      </c>
      <c r="B5615" t="s">
        <v>38</v>
      </c>
      <c r="C5615" t="s">
        <v>25</v>
      </c>
      <c r="D5615">
        <v>0</v>
      </c>
      <c r="F5615">
        <v>1</v>
      </c>
      <c r="G5615">
        <v>62.55</v>
      </c>
      <c r="H5615">
        <f t="shared" si="1393"/>
        <v>1</v>
      </c>
      <c r="I5615">
        <f t="shared" si="1394"/>
        <v>0</v>
      </c>
      <c r="J5615">
        <f t="shared" si="1395"/>
        <v>1</v>
      </c>
      <c r="K5615">
        <f t="shared" si="1396"/>
        <v>0</v>
      </c>
      <c r="L5615">
        <f t="shared" si="1397"/>
        <v>0</v>
      </c>
      <c r="M5615">
        <f t="shared" si="1398"/>
        <v>0</v>
      </c>
      <c r="N5615">
        <f t="shared" si="1399"/>
        <v>1</v>
      </c>
      <c r="O5615">
        <f t="shared" si="1400"/>
        <v>0</v>
      </c>
      <c r="P5615">
        <v>45</v>
      </c>
      <c r="Q5615">
        <f t="shared" si="1401"/>
        <v>0</v>
      </c>
      <c r="R5615">
        <f t="shared" si="1402"/>
        <v>0</v>
      </c>
      <c r="S5615">
        <f t="shared" si="1403"/>
        <v>1</v>
      </c>
      <c r="T5615">
        <f t="shared" si="1404"/>
        <v>0</v>
      </c>
      <c r="U5615">
        <v>0</v>
      </c>
      <c r="V5615">
        <f t="shared" si="1405"/>
        <v>8.3827466983023652E-2</v>
      </c>
      <c r="W5615">
        <f t="shared" si="1406"/>
        <v>0.52094460329415293</v>
      </c>
      <c r="X5615">
        <f t="shared" si="1407"/>
        <v>7.0270442207899207E-3</v>
      </c>
      <c r="Y5615">
        <f t="shared" si="1408"/>
        <v>0</v>
      </c>
      <c r="Z5615" t="s">
        <v>5647</v>
      </c>
    </row>
    <row r="5616" spans="1:26" x14ac:dyDescent="0.25">
      <c r="A5616" t="s">
        <v>45</v>
      </c>
      <c r="B5616" t="s">
        <v>33</v>
      </c>
      <c r="C5616" t="s">
        <v>25</v>
      </c>
      <c r="D5616">
        <v>0</v>
      </c>
      <c r="F5616">
        <v>1</v>
      </c>
      <c r="G5616">
        <v>70.45</v>
      </c>
      <c r="H5616">
        <f t="shared" si="1393"/>
        <v>1</v>
      </c>
      <c r="I5616">
        <f t="shared" si="1394"/>
        <v>0</v>
      </c>
      <c r="J5616">
        <f t="shared" si="1395"/>
        <v>1</v>
      </c>
      <c r="K5616">
        <f t="shared" si="1396"/>
        <v>0</v>
      </c>
      <c r="L5616">
        <f t="shared" si="1397"/>
        <v>0</v>
      </c>
      <c r="M5616">
        <f t="shared" si="1398"/>
        <v>0</v>
      </c>
      <c r="N5616">
        <f t="shared" si="1399"/>
        <v>0</v>
      </c>
      <c r="O5616">
        <f t="shared" si="1400"/>
        <v>1</v>
      </c>
      <c r="P5616">
        <v>72</v>
      </c>
      <c r="Q5616">
        <f t="shared" si="1401"/>
        <v>0</v>
      </c>
      <c r="R5616">
        <f t="shared" si="1402"/>
        <v>0</v>
      </c>
      <c r="S5616">
        <f t="shared" si="1403"/>
        <v>0</v>
      </c>
      <c r="T5616">
        <f t="shared" si="1404"/>
        <v>1</v>
      </c>
      <c r="U5616">
        <v>0</v>
      </c>
      <c r="V5616">
        <f t="shared" si="1405"/>
        <v>4.1073117963850672E-2</v>
      </c>
      <c r="W5616">
        <f t="shared" si="1406"/>
        <v>0.51026683618461743</v>
      </c>
      <c r="X5616">
        <f t="shared" si="1407"/>
        <v>1.6870010192723927E-3</v>
      </c>
      <c r="Y5616">
        <f t="shared" si="1408"/>
        <v>0</v>
      </c>
      <c r="Z5616" t="s">
        <v>5648</v>
      </c>
    </row>
    <row r="5617" spans="1:26" x14ac:dyDescent="0.25">
      <c r="A5617" t="s">
        <v>29</v>
      </c>
      <c r="B5617" t="s">
        <v>33</v>
      </c>
      <c r="C5617" t="s">
        <v>35</v>
      </c>
      <c r="D5617">
        <v>0</v>
      </c>
      <c r="F5617">
        <v>1</v>
      </c>
      <c r="G5617">
        <v>85.5</v>
      </c>
      <c r="H5617">
        <f t="shared" si="1393"/>
        <v>1</v>
      </c>
      <c r="I5617">
        <f t="shared" si="1394"/>
        <v>0</v>
      </c>
      <c r="J5617">
        <f t="shared" si="1395"/>
        <v>0</v>
      </c>
      <c r="K5617">
        <f t="shared" si="1396"/>
        <v>1</v>
      </c>
      <c r="L5617">
        <f t="shared" si="1397"/>
        <v>0</v>
      </c>
      <c r="M5617">
        <f t="shared" si="1398"/>
        <v>0</v>
      </c>
      <c r="N5617">
        <f t="shared" si="1399"/>
        <v>1</v>
      </c>
      <c r="O5617">
        <f t="shared" si="1400"/>
        <v>0</v>
      </c>
      <c r="P5617">
        <v>68</v>
      </c>
      <c r="Q5617">
        <f t="shared" si="1401"/>
        <v>0</v>
      </c>
      <c r="R5617">
        <f t="shared" si="1402"/>
        <v>0</v>
      </c>
      <c r="S5617">
        <f t="shared" si="1403"/>
        <v>0</v>
      </c>
      <c r="T5617">
        <f t="shared" si="1404"/>
        <v>1</v>
      </c>
      <c r="U5617">
        <v>0</v>
      </c>
      <c r="V5617">
        <f t="shared" si="1405"/>
        <v>0.11960778871290595</v>
      </c>
      <c r="W5617">
        <f t="shared" si="1406"/>
        <v>0.52986634994054249</v>
      </c>
      <c r="X5617">
        <f t="shared" si="1407"/>
        <v>1.4306023120791152E-2</v>
      </c>
      <c r="Y5617">
        <f t="shared" si="1408"/>
        <v>0</v>
      </c>
      <c r="Z5617" t="s">
        <v>5649</v>
      </c>
    </row>
    <row r="5618" spans="1:26" x14ac:dyDescent="0.25">
      <c r="A5618" t="s">
        <v>26</v>
      </c>
      <c r="B5618" t="s">
        <v>33</v>
      </c>
      <c r="C5618" t="s">
        <v>23</v>
      </c>
      <c r="D5618">
        <v>0</v>
      </c>
      <c r="F5618">
        <v>1</v>
      </c>
      <c r="G5618">
        <v>20.2</v>
      </c>
      <c r="H5618">
        <f t="shared" si="1393"/>
        <v>1</v>
      </c>
      <c r="I5618">
        <f t="shared" si="1394"/>
        <v>0</v>
      </c>
      <c r="J5618">
        <f t="shared" si="1395"/>
        <v>0</v>
      </c>
      <c r="K5618">
        <f t="shared" si="1396"/>
        <v>0</v>
      </c>
      <c r="L5618">
        <f t="shared" si="1397"/>
        <v>1</v>
      </c>
      <c r="M5618">
        <f t="shared" si="1398"/>
        <v>1</v>
      </c>
      <c r="N5618">
        <f t="shared" si="1399"/>
        <v>0</v>
      </c>
      <c r="O5618">
        <f t="shared" si="1400"/>
        <v>0</v>
      </c>
      <c r="P5618">
        <v>1</v>
      </c>
      <c r="Q5618">
        <f t="shared" si="1401"/>
        <v>0</v>
      </c>
      <c r="R5618">
        <f t="shared" si="1402"/>
        <v>0</v>
      </c>
      <c r="S5618">
        <f t="shared" si="1403"/>
        <v>0</v>
      </c>
      <c r="T5618">
        <f t="shared" si="1404"/>
        <v>1</v>
      </c>
      <c r="U5618">
        <v>1</v>
      </c>
      <c r="V5618">
        <f t="shared" si="1405"/>
        <v>0.26052810959424672</v>
      </c>
      <c r="W5618">
        <f t="shared" si="1406"/>
        <v>0.56476610840449459</v>
      </c>
      <c r="X5618">
        <f t="shared" si="1407"/>
        <v>0.54681867670025852</v>
      </c>
      <c r="Y5618">
        <f t="shared" si="1408"/>
        <v>0</v>
      </c>
      <c r="Z5618" t="s">
        <v>5650</v>
      </c>
    </row>
    <row r="5619" spans="1:26" x14ac:dyDescent="0.25">
      <c r="A5619" t="s">
        <v>26</v>
      </c>
      <c r="B5619" t="s">
        <v>27</v>
      </c>
      <c r="C5619" t="s">
        <v>25</v>
      </c>
      <c r="D5619">
        <v>0</v>
      </c>
      <c r="F5619">
        <v>1</v>
      </c>
      <c r="G5619">
        <v>54.5</v>
      </c>
      <c r="H5619">
        <f t="shared" si="1393"/>
        <v>1</v>
      </c>
      <c r="I5619">
        <f t="shared" si="1394"/>
        <v>0</v>
      </c>
      <c r="J5619">
        <f t="shared" si="1395"/>
        <v>1</v>
      </c>
      <c r="K5619">
        <f t="shared" si="1396"/>
        <v>0</v>
      </c>
      <c r="L5619">
        <f t="shared" si="1397"/>
        <v>0</v>
      </c>
      <c r="M5619">
        <f t="shared" si="1398"/>
        <v>1</v>
      </c>
      <c r="N5619">
        <f t="shared" si="1399"/>
        <v>0</v>
      </c>
      <c r="O5619">
        <f t="shared" si="1400"/>
        <v>0</v>
      </c>
      <c r="P5619">
        <v>38</v>
      </c>
      <c r="Q5619">
        <f t="shared" si="1401"/>
        <v>1</v>
      </c>
      <c r="R5619">
        <f t="shared" si="1402"/>
        <v>0</v>
      </c>
      <c r="S5619">
        <f t="shared" si="1403"/>
        <v>0</v>
      </c>
      <c r="T5619">
        <f t="shared" si="1404"/>
        <v>0</v>
      </c>
      <c r="U5619">
        <v>0</v>
      </c>
      <c r="V5619">
        <f t="shared" si="1405"/>
        <v>0.47950026318683681</v>
      </c>
      <c r="W5619">
        <f t="shared" si="1406"/>
        <v>0.61762986225624616</v>
      </c>
      <c r="X5619">
        <f t="shared" si="1407"/>
        <v>0.22992050239624576</v>
      </c>
      <c r="Y5619">
        <f t="shared" si="1408"/>
        <v>1</v>
      </c>
      <c r="Z5619" t="s">
        <v>5651</v>
      </c>
    </row>
    <row r="5620" spans="1:26" x14ac:dyDescent="0.25">
      <c r="A5620" t="s">
        <v>26</v>
      </c>
      <c r="B5620" t="s">
        <v>30</v>
      </c>
      <c r="C5620" t="s">
        <v>23</v>
      </c>
      <c r="D5620">
        <v>0</v>
      </c>
      <c r="F5620">
        <v>1</v>
      </c>
      <c r="G5620">
        <v>20.75</v>
      </c>
      <c r="H5620">
        <f t="shared" si="1393"/>
        <v>1</v>
      </c>
      <c r="I5620">
        <f t="shared" si="1394"/>
        <v>0</v>
      </c>
      <c r="J5620">
        <f t="shared" si="1395"/>
        <v>0</v>
      </c>
      <c r="K5620">
        <f t="shared" si="1396"/>
        <v>0</v>
      </c>
      <c r="L5620">
        <f t="shared" si="1397"/>
        <v>1</v>
      </c>
      <c r="M5620">
        <f t="shared" si="1398"/>
        <v>1</v>
      </c>
      <c r="N5620">
        <f t="shared" si="1399"/>
        <v>0</v>
      </c>
      <c r="O5620">
        <f t="shared" si="1400"/>
        <v>0</v>
      </c>
      <c r="P5620">
        <v>2</v>
      </c>
      <c r="Q5620">
        <f t="shared" si="1401"/>
        <v>0</v>
      </c>
      <c r="R5620">
        <f t="shared" si="1402"/>
        <v>1</v>
      </c>
      <c r="S5620">
        <f t="shared" si="1403"/>
        <v>0</v>
      </c>
      <c r="T5620">
        <f t="shared" si="1404"/>
        <v>0</v>
      </c>
      <c r="U5620">
        <v>0</v>
      </c>
      <c r="V5620">
        <f t="shared" si="1405"/>
        <v>0.26138559007143342</v>
      </c>
      <c r="W5620">
        <f t="shared" si="1406"/>
        <v>0.56497686997663865</v>
      </c>
      <c r="X5620">
        <f t="shared" si="1407"/>
        <v>6.8322426696991428E-2</v>
      </c>
      <c r="Y5620">
        <f t="shared" si="1408"/>
        <v>0</v>
      </c>
      <c r="Z5620" t="s">
        <v>5652</v>
      </c>
    </row>
    <row r="5621" spans="1:26" x14ac:dyDescent="0.25">
      <c r="A5621" t="s">
        <v>26</v>
      </c>
      <c r="B5621" t="s">
        <v>30</v>
      </c>
      <c r="C5621" t="s">
        <v>23</v>
      </c>
      <c r="D5621">
        <v>0</v>
      </c>
      <c r="F5621">
        <v>1</v>
      </c>
      <c r="G5621">
        <v>20.350000000000001</v>
      </c>
      <c r="H5621">
        <f t="shared" si="1393"/>
        <v>1</v>
      </c>
      <c r="I5621">
        <f t="shared" si="1394"/>
        <v>0</v>
      </c>
      <c r="J5621">
        <f t="shared" si="1395"/>
        <v>0</v>
      </c>
      <c r="K5621">
        <f t="shared" si="1396"/>
        <v>0</v>
      </c>
      <c r="L5621">
        <f t="shared" si="1397"/>
        <v>1</v>
      </c>
      <c r="M5621">
        <f t="shared" si="1398"/>
        <v>1</v>
      </c>
      <c r="N5621">
        <f t="shared" si="1399"/>
        <v>0</v>
      </c>
      <c r="O5621">
        <f t="shared" si="1400"/>
        <v>0</v>
      </c>
      <c r="P5621">
        <v>11</v>
      </c>
      <c r="Q5621">
        <f t="shared" si="1401"/>
        <v>0</v>
      </c>
      <c r="R5621">
        <f t="shared" si="1402"/>
        <v>1</v>
      </c>
      <c r="S5621">
        <f t="shared" si="1403"/>
        <v>0</v>
      </c>
      <c r="T5621">
        <f t="shared" si="1404"/>
        <v>0</v>
      </c>
      <c r="U5621">
        <v>0</v>
      </c>
      <c r="V5621">
        <f t="shared" si="1405"/>
        <v>0.27931658627126499</v>
      </c>
      <c r="W5621">
        <f t="shared" si="1406"/>
        <v>0.56937866800147052</v>
      </c>
      <c r="X5621">
        <f t="shared" si="1407"/>
        <v>7.801775536623301E-2</v>
      </c>
      <c r="Y5621">
        <f t="shared" si="1408"/>
        <v>0</v>
      </c>
      <c r="Z5621" t="s">
        <v>5653</v>
      </c>
    </row>
    <row r="5622" spans="1:26" x14ac:dyDescent="0.25">
      <c r="A5622" t="s">
        <v>29</v>
      </c>
      <c r="B5622" t="s">
        <v>33</v>
      </c>
      <c r="C5622" t="s">
        <v>35</v>
      </c>
      <c r="D5622">
        <v>1</v>
      </c>
      <c r="F5622">
        <v>1</v>
      </c>
      <c r="G5622">
        <v>91</v>
      </c>
      <c r="H5622">
        <f t="shared" si="1393"/>
        <v>0</v>
      </c>
      <c r="I5622">
        <f t="shared" si="1394"/>
        <v>1</v>
      </c>
      <c r="J5622">
        <f t="shared" si="1395"/>
        <v>0</v>
      </c>
      <c r="K5622">
        <f t="shared" si="1396"/>
        <v>1</v>
      </c>
      <c r="L5622">
        <f t="shared" si="1397"/>
        <v>0</v>
      </c>
      <c r="M5622">
        <f t="shared" si="1398"/>
        <v>0</v>
      </c>
      <c r="N5622">
        <f t="shared" si="1399"/>
        <v>1</v>
      </c>
      <c r="O5622">
        <f t="shared" si="1400"/>
        <v>0</v>
      </c>
      <c r="P5622">
        <v>20</v>
      </c>
      <c r="Q5622">
        <f t="shared" si="1401"/>
        <v>0</v>
      </c>
      <c r="R5622">
        <f t="shared" si="1402"/>
        <v>0</v>
      </c>
      <c r="S5622">
        <f t="shared" si="1403"/>
        <v>0</v>
      </c>
      <c r="T5622">
        <f t="shared" si="1404"/>
        <v>1</v>
      </c>
      <c r="U5622">
        <v>0</v>
      </c>
      <c r="V5622">
        <f t="shared" si="1405"/>
        <v>0.13304576274552884</v>
      </c>
      <c r="W5622">
        <f t="shared" si="1406"/>
        <v>0.53321246349811469</v>
      </c>
      <c r="X5622">
        <f t="shared" si="1407"/>
        <v>1.7701174984539551E-2</v>
      </c>
      <c r="Y5622">
        <f t="shared" si="1408"/>
        <v>0</v>
      </c>
      <c r="Z5622" t="s">
        <v>5654</v>
      </c>
    </row>
    <row r="5623" spans="1:26" x14ac:dyDescent="0.25">
      <c r="A5623" t="s">
        <v>45</v>
      </c>
      <c r="B5623" t="s">
        <v>33</v>
      </c>
      <c r="C5623" t="s">
        <v>35</v>
      </c>
      <c r="D5623">
        <v>0</v>
      </c>
      <c r="F5623">
        <v>1</v>
      </c>
      <c r="G5623">
        <v>104.8</v>
      </c>
      <c r="H5623">
        <f t="shared" si="1393"/>
        <v>1</v>
      </c>
      <c r="I5623">
        <f t="shared" si="1394"/>
        <v>0</v>
      </c>
      <c r="J5623">
        <f t="shared" si="1395"/>
        <v>0</v>
      </c>
      <c r="K5623">
        <f t="shared" si="1396"/>
        <v>1</v>
      </c>
      <c r="L5623">
        <f t="shared" si="1397"/>
        <v>0</v>
      </c>
      <c r="M5623">
        <f t="shared" si="1398"/>
        <v>0</v>
      </c>
      <c r="N5623">
        <f t="shared" si="1399"/>
        <v>0</v>
      </c>
      <c r="O5623">
        <f t="shared" si="1400"/>
        <v>1</v>
      </c>
      <c r="P5623">
        <v>72</v>
      </c>
      <c r="Q5623">
        <f t="shared" si="1401"/>
        <v>0</v>
      </c>
      <c r="R5623">
        <f t="shared" si="1402"/>
        <v>0</v>
      </c>
      <c r="S5623">
        <f t="shared" si="1403"/>
        <v>0</v>
      </c>
      <c r="T5623">
        <f t="shared" si="1404"/>
        <v>1</v>
      </c>
      <c r="U5623">
        <v>0</v>
      </c>
      <c r="V5623">
        <f t="shared" si="1405"/>
        <v>9.4626671402694068E-2</v>
      </c>
      <c r="W5623">
        <f t="shared" si="1406"/>
        <v>0.52363903141757706</v>
      </c>
      <c r="X5623">
        <f t="shared" si="1407"/>
        <v>8.9542069407534397E-3</v>
      </c>
      <c r="Y5623">
        <f t="shared" si="1408"/>
        <v>0</v>
      </c>
      <c r="Z5623" t="s">
        <v>5655</v>
      </c>
    </row>
    <row r="5624" spans="1:26" x14ac:dyDescent="0.25">
      <c r="A5624" t="s">
        <v>26</v>
      </c>
      <c r="B5624" t="s">
        <v>38</v>
      </c>
      <c r="C5624" t="s">
        <v>35</v>
      </c>
      <c r="D5624">
        <v>0</v>
      </c>
      <c r="F5624">
        <v>1</v>
      </c>
      <c r="G5624">
        <v>74.75</v>
      </c>
      <c r="H5624">
        <f t="shared" si="1393"/>
        <v>1</v>
      </c>
      <c r="I5624">
        <f t="shared" si="1394"/>
        <v>0</v>
      </c>
      <c r="J5624">
        <f t="shared" si="1395"/>
        <v>0</v>
      </c>
      <c r="K5624">
        <f t="shared" si="1396"/>
        <v>1</v>
      </c>
      <c r="L5624">
        <f t="shared" si="1397"/>
        <v>0</v>
      </c>
      <c r="M5624">
        <f t="shared" si="1398"/>
        <v>1</v>
      </c>
      <c r="N5624">
        <f t="shared" si="1399"/>
        <v>0</v>
      </c>
      <c r="O5624">
        <f t="shared" si="1400"/>
        <v>0</v>
      </c>
      <c r="P5624">
        <v>3</v>
      </c>
      <c r="Q5624">
        <f t="shared" si="1401"/>
        <v>0</v>
      </c>
      <c r="R5624">
        <f t="shared" si="1402"/>
        <v>0</v>
      </c>
      <c r="S5624">
        <f t="shared" si="1403"/>
        <v>1</v>
      </c>
      <c r="T5624">
        <f t="shared" si="1404"/>
        <v>0</v>
      </c>
      <c r="U5624">
        <v>1</v>
      </c>
      <c r="V5624">
        <f t="shared" si="1405"/>
        <v>0.37916596082464327</v>
      </c>
      <c r="W5624">
        <f t="shared" si="1406"/>
        <v>0.59367192708733929</v>
      </c>
      <c r="X5624">
        <f t="shared" si="1407"/>
        <v>0.3854349041987884</v>
      </c>
      <c r="Y5624">
        <f t="shared" si="1408"/>
        <v>1</v>
      </c>
      <c r="Z5624" t="s">
        <v>5656</v>
      </c>
    </row>
    <row r="5625" spans="1:26" x14ac:dyDescent="0.25">
      <c r="A5625" t="s">
        <v>26</v>
      </c>
      <c r="B5625" t="s">
        <v>30</v>
      </c>
      <c r="C5625" t="s">
        <v>35</v>
      </c>
      <c r="D5625">
        <v>0</v>
      </c>
      <c r="F5625">
        <v>1</v>
      </c>
      <c r="G5625">
        <v>104.05</v>
      </c>
      <c r="H5625">
        <f t="shared" si="1393"/>
        <v>1</v>
      </c>
      <c r="I5625">
        <f t="shared" si="1394"/>
        <v>0</v>
      </c>
      <c r="J5625">
        <f t="shared" si="1395"/>
        <v>0</v>
      </c>
      <c r="K5625">
        <f t="shared" si="1396"/>
        <v>1</v>
      </c>
      <c r="L5625">
        <f t="shared" si="1397"/>
        <v>0</v>
      </c>
      <c r="M5625">
        <f t="shared" si="1398"/>
        <v>1</v>
      </c>
      <c r="N5625">
        <f t="shared" si="1399"/>
        <v>0</v>
      </c>
      <c r="O5625">
        <f t="shared" si="1400"/>
        <v>0</v>
      </c>
      <c r="P5625">
        <v>23</v>
      </c>
      <c r="Q5625">
        <f t="shared" si="1401"/>
        <v>0</v>
      </c>
      <c r="R5625">
        <f t="shared" si="1402"/>
        <v>1</v>
      </c>
      <c r="S5625">
        <f t="shared" si="1403"/>
        <v>0</v>
      </c>
      <c r="T5625">
        <f t="shared" si="1404"/>
        <v>0</v>
      </c>
      <c r="U5625">
        <v>1</v>
      </c>
      <c r="V5625">
        <f t="shared" si="1405"/>
        <v>0.4199831151667438</v>
      </c>
      <c r="W5625">
        <f t="shared" si="1406"/>
        <v>0.60347920946536793</v>
      </c>
      <c r="X5625">
        <f t="shared" si="1407"/>
        <v>0.33641958669167477</v>
      </c>
      <c r="Y5625">
        <f t="shared" si="1408"/>
        <v>1</v>
      </c>
      <c r="Z5625" t="s">
        <v>5657</v>
      </c>
    </row>
    <row r="5626" spans="1:26" x14ac:dyDescent="0.25">
      <c r="A5626" t="s">
        <v>26</v>
      </c>
      <c r="B5626" t="s">
        <v>27</v>
      </c>
      <c r="C5626" t="s">
        <v>25</v>
      </c>
      <c r="D5626">
        <v>0</v>
      </c>
      <c r="F5626">
        <v>1</v>
      </c>
      <c r="G5626">
        <v>51.1</v>
      </c>
      <c r="H5626">
        <f t="shared" si="1393"/>
        <v>1</v>
      </c>
      <c r="I5626">
        <f t="shared" si="1394"/>
        <v>0</v>
      </c>
      <c r="J5626">
        <f t="shared" si="1395"/>
        <v>1</v>
      </c>
      <c r="K5626">
        <f t="shared" si="1396"/>
        <v>0</v>
      </c>
      <c r="L5626">
        <f t="shared" si="1397"/>
        <v>0</v>
      </c>
      <c r="M5626">
        <f t="shared" si="1398"/>
        <v>1</v>
      </c>
      <c r="N5626">
        <f t="shared" si="1399"/>
        <v>0</v>
      </c>
      <c r="O5626">
        <f t="shared" si="1400"/>
        <v>0</v>
      </c>
      <c r="P5626">
        <v>40</v>
      </c>
      <c r="Q5626">
        <f t="shared" si="1401"/>
        <v>1</v>
      </c>
      <c r="R5626">
        <f t="shared" si="1402"/>
        <v>0</v>
      </c>
      <c r="S5626">
        <f t="shared" si="1403"/>
        <v>0</v>
      </c>
      <c r="T5626">
        <f t="shared" si="1404"/>
        <v>0</v>
      </c>
      <c r="U5626">
        <v>0</v>
      </c>
      <c r="V5626">
        <f t="shared" si="1405"/>
        <v>0.4927540931474681</v>
      </c>
      <c r="W5626">
        <f t="shared" si="1406"/>
        <v>0.62075501135782052</v>
      </c>
      <c r="X5626">
        <f t="shared" si="1407"/>
        <v>0.24280659631358367</v>
      </c>
      <c r="Y5626">
        <f t="shared" si="1408"/>
        <v>1</v>
      </c>
      <c r="Z5626" t="s">
        <v>5658</v>
      </c>
    </row>
    <row r="5627" spans="1:26" x14ac:dyDescent="0.25">
      <c r="A5627" t="s">
        <v>26</v>
      </c>
      <c r="B5627" t="s">
        <v>33</v>
      </c>
      <c r="C5627" t="s">
        <v>35</v>
      </c>
      <c r="D5627">
        <v>1</v>
      </c>
      <c r="F5627">
        <v>1</v>
      </c>
      <c r="G5627">
        <v>89.8</v>
      </c>
      <c r="H5627">
        <f t="shared" si="1393"/>
        <v>0</v>
      </c>
      <c r="I5627">
        <f t="shared" si="1394"/>
        <v>1</v>
      </c>
      <c r="J5627">
        <f t="shared" si="1395"/>
        <v>0</v>
      </c>
      <c r="K5627">
        <f t="shared" si="1396"/>
        <v>1</v>
      </c>
      <c r="L5627">
        <f t="shared" si="1397"/>
        <v>0</v>
      </c>
      <c r="M5627">
        <f t="shared" si="1398"/>
        <v>1</v>
      </c>
      <c r="N5627">
        <f t="shared" si="1399"/>
        <v>0</v>
      </c>
      <c r="O5627">
        <f t="shared" si="1400"/>
        <v>0</v>
      </c>
      <c r="P5627">
        <v>62</v>
      </c>
      <c r="Q5627">
        <f t="shared" si="1401"/>
        <v>0</v>
      </c>
      <c r="R5627">
        <f t="shared" si="1402"/>
        <v>0</v>
      </c>
      <c r="S5627">
        <f t="shared" si="1403"/>
        <v>0</v>
      </c>
      <c r="T5627">
        <f t="shared" si="1404"/>
        <v>1</v>
      </c>
      <c r="U5627">
        <v>0</v>
      </c>
      <c r="V5627">
        <f t="shared" si="1405"/>
        <v>0.3977665755305424</v>
      </c>
      <c r="W5627">
        <f t="shared" si="1406"/>
        <v>0.59815093780723516</v>
      </c>
      <c r="X5627">
        <f t="shared" si="1407"/>
        <v>0.1582182486092947</v>
      </c>
      <c r="Y5627">
        <f t="shared" si="1408"/>
        <v>1</v>
      </c>
      <c r="Z5627" t="s">
        <v>5659</v>
      </c>
    </row>
    <row r="5628" spans="1:26" x14ac:dyDescent="0.25">
      <c r="A5628" t="s">
        <v>26</v>
      </c>
      <c r="B5628" t="s">
        <v>27</v>
      </c>
      <c r="C5628" t="s">
        <v>23</v>
      </c>
      <c r="D5628">
        <v>0</v>
      </c>
      <c r="F5628">
        <v>1</v>
      </c>
      <c r="G5628">
        <v>20.55</v>
      </c>
      <c r="H5628">
        <f t="shared" si="1393"/>
        <v>1</v>
      </c>
      <c r="I5628">
        <f t="shared" si="1394"/>
        <v>0</v>
      </c>
      <c r="J5628">
        <f t="shared" si="1395"/>
        <v>0</v>
      </c>
      <c r="K5628">
        <f t="shared" si="1396"/>
        <v>0</v>
      </c>
      <c r="L5628">
        <f t="shared" si="1397"/>
        <v>1</v>
      </c>
      <c r="M5628">
        <f t="shared" si="1398"/>
        <v>1</v>
      </c>
      <c r="N5628">
        <f t="shared" si="1399"/>
        <v>0</v>
      </c>
      <c r="O5628">
        <f t="shared" si="1400"/>
        <v>0</v>
      </c>
      <c r="P5628">
        <v>22</v>
      </c>
      <c r="Q5628">
        <f t="shared" si="1401"/>
        <v>1</v>
      </c>
      <c r="R5628">
        <f t="shared" si="1402"/>
        <v>0</v>
      </c>
      <c r="S5628">
        <f t="shared" si="1403"/>
        <v>0</v>
      </c>
      <c r="T5628">
        <f t="shared" si="1404"/>
        <v>0</v>
      </c>
      <c r="U5628">
        <v>0</v>
      </c>
      <c r="V5628">
        <f t="shared" si="1405"/>
        <v>0.39784212272637137</v>
      </c>
      <c r="W5628">
        <f t="shared" si="1406"/>
        <v>0.59816909667957141</v>
      </c>
      <c r="X5628">
        <f t="shared" si="1407"/>
        <v>0.15827835461542514</v>
      </c>
      <c r="Y5628">
        <f t="shared" si="1408"/>
        <v>1</v>
      </c>
      <c r="Z5628" t="s">
        <v>5660</v>
      </c>
    </row>
    <row r="5629" spans="1:26" x14ac:dyDescent="0.25">
      <c r="A5629" t="s">
        <v>26</v>
      </c>
      <c r="B5629" t="s">
        <v>33</v>
      </c>
      <c r="C5629" t="s">
        <v>25</v>
      </c>
      <c r="D5629">
        <v>0</v>
      </c>
      <c r="F5629">
        <v>1</v>
      </c>
      <c r="G5629">
        <v>64.05</v>
      </c>
      <c r="H5629">
        <f t="shared" si="1393"/>
        <v>1</v>
      </c>
      <c r="I5629">
        <f t="shared" si="1394"/>
        <v>0</v>
      </c>
      <c r="J5629">
        <f t="shared" si="1395"/>
        <v>1</v>
      </c>
      <c r="K5629">
        <f t="shared" si="1396"/>
        <v>0</v>
      </c>
      <c r="L5629">
        <f t="shared" si="1397"/>
        <v>0</v>
      </c>
      <c r="M5629">
        <f t="shared" si="1398"/>
        <v>1</v>
      </c>
      <c r="N5629">
        <f t="shared" si="1399"/>
        <v>0</v>
      </c>
      <c r="O5629">
        <f t="shared" si="1400"/>
        <v>0</v>
      </c>
      <c r="P5629">
        <v>11</v>
      </c>
      <c r="Q5629">
        <f t="shared" si="1401"/>
        <v>0</v>
      </c>
      <c r="R5629">
        <f t="shared" si="1402"/>
        <v>0</v>
      </c>
      <c r="S5629">
        <f t="shared" si="1403"/>
        <v>0</v>
      </c>
      <c r="T5629">
        <f t="shared" si="1404"/>
        <v>1</v>
      </c>
      <c r="U5629">
        <v>0</v>
      </c>
      <c r="V5629">
        <f t="shared" si="1405"/>
        <v>0.37617551700913143</v>
      </c>
      <c r="W5629">
        <f t="shared" si="1406"/>
        <v>0.59295035398338436</v>
      </c>
      <c r="X5629">
        <f t="shared" si="1407"/>
        <v>0.14150801959708734</v>
      </c>
      <c r="Y5629">
        <f t="shared" si="1408"/>
        <v>1</v>
      </c>
      <c r="Z5629" t="s">
        <v>5661</v>
      </c>
    </row>
    <row r="5630" spans="1:26" x14ac:dyDescent="0.25">
      <c r="A5630" t="s">
        <v>26</v>
      </c>
      <c r="B5630" t="s">
        <v>27</v>
      </c>
      <c r="C5630" t="s">
        <v>35</v>
      </c>
      <c r="D5630">
        <v>1</v>
      </c>
      <c r="F5630">
        <v>1</v>
      </c>
      <c r="G5630">
        <v>74.849999999999994</v>
      </c>
      <c r="H5630">
        <f t="shared" si="1393"/>
        <v>0</v>
      </c>
      <c r="I5630">
        <f t="shared" si="1394"/>
        <v>1</v>
      </c>
      <c r="J5630">
        <f t="shared" si="1395"/>
        <v>0</v>
      </c>
      <c r="K5630">
        <f t="shared" si="1396"/>
        <v>1</v>
      </c>
      <c r="L5630">
        <f t="shared" si="1397"/>
        <v>0</v>
      </c>
      <c r="M5630">
        <f t="shared" si="1398"/>
        <v>1</v>
      </c>
      <c r="N5630">
        <f t="shared" si="1399"/>
        <v>0</v>
      </c>
      <c r="O5630">
        <f t="shared" si="1400"/>
        <v>0</v>
      </c>
      <c r="P5630">
        <v>7</v>
      </c>
      <c r="Q5630">
        <f t="shared" si="1401"/>
        <v>1</v>
      </c>
      <c r="R5630">
        <f t="shared" si="1402"/>
        <v>0</v>
      </c>
      <c r="S5630">
        <f t="shared" si="1403"/>
        <v>0</v>
      </c>
      <c r="T5630">
        <f t="shared" si="1404"/>
        <v>0</v>
      </c>
      <c r="U5630">
        <v>0</v>
      </c>
      <c r="V5630">
        <f t="shared" si="1405"/>
        <v>0.5160902101035012</v>
      </c>
      <c r="W5630">
        <f t="shared" si="1406"/>
        <v>0.62623307312239174</v>
      </c>
      <c r="X5630">
        <f t="shared" si="1407"/>
        <v>0.26634910496467601</v>
      </c>
      <c r="Y5630">
        <f t="shared" si="1408"/>
        <v>1</v>
      </c>
      <c r="Z5630" t="s">
        <v>5662</v>
      </c>
    </row>
    <row r="5631" spans="1:26" x14ac:dyDescent="0.25">
      <c r="A5631" t="s">
        <v>26</v>
      </c>
      <c r="B5631" t="s">
        <v>27</v>
      </c>
      <c r="C5631" t="s">
        <v>35</v>
      </c>
      <c r="D5631">
        <v>0</v>
      </c>
      <c r="F5631">
        <v>1</v>
      </c>
      <c r="G5631">
        <v>96.65</v>
      </c>
      <c r="H5631">
        <f t="shared" si="1393"/>
        <v>1</v>
      </c>
      <c r="I5631">
        <f t="shared" si="1394"/>
        <v>0</v>
      </c>
      <c r="J5631">
        <f t="shared" si="1395"/>
        <v>0</v>
      </c>
      <c r="K5631">
        <f t="shared" si="1396"/>
        <v>1</v>
      </c>
      <c r="L5631">
        <f t="shared" si="1397"/>
        <v>0</v>
      </c>
      <c r="M5631">
        <f t="shared" si="1398"/>
        <v>1</v>
      </c>
      <c r="N5631">
        <f t="shared" si="1399"/>
        <v>0</v>
      </c>
      <c r="O5631">
        <f t="shared" si="1400"/>
        <v>0</v>
      </c>
      <c r="P5631">
        <v>13</v>
      </c>
      <c r="Q5631">
        <f t="shared" si="1401"/>
        <v>1</v>
      </c>
      <c r="R5631">
        <f t="shared" si="1402"/>
        <v>0</v>
      </c>
      <c r="S5631">
        <f t="shared" si="1403"/>
        <v>0</v>
      </c>
      <c r="T5631">
        <f t="shared" si="1404"/>
        <v>0</v>
      </c>
      <c r="U5631">
        <v>1</v>
      </c>
      <c r="V5631">
        <f t="shared" si="1405"/>
        <v>0.5589058979519036</v>
      </c>
      <c r="W5631">
        <f t="shared" si="1406"/>
        <v>0.63619934840463699</v>
      </c>
      <c r="X5631">
        <f t="shared" si="1407"/>
        <v>0.19456400686161648</v>
      </c>
      <c r="Y5631">
        <f t="shared" si="1408"/>
        <v>1</v>
      </c>
      <c r="Z5631" t="s">
        <v>5663</v>
      </c>
    </row>
    <row r="5632" spans="1:26" x14ac:dyDescent="0.25">
      <c r="A5632" t="s">
        <v>26</v>
      </c>
      <c r="B5632" t="s">
        <v>30</v>
      </c>
      <c r="C5632" t="s">
        <v>23</v>
      </c>
      <c r="D5632">
        <v>1</v>
      </c>
      <c r="F5632">
        <v>1</v>
      </c>
      <c r="G5632">
        <v>20.05</v>
      </c>
      <c r="H5632">
        <f t="shared" si="1393"/>
        <v>0</v>
      </c>
      <c r="I5632">
        <f t="shared" si="1394"/>
        <v>1</v>
      </c>
      <c r="J5632">
        <f t="shared" si="1395"/>
        <v>0</v>
      </c>
      <c r="K5632">
        <f t="shared" si="1396"/>
        <v>0</v>
      </c>
      <c r="L5632">
        <f t="shared" si="1397"/>
        <v>1</v>
      </c>
      <c r="M5632">
        <f t="shared" si="1398"/>
        <v>1</v>
      </c>
      <c r="N5632">
        <f t="shared" si="1399"/>
        <v>0</v>
      </c>
      <c r="O5632">
        <f t="shared" si="1400"/>
        <v>0</v>
      </c>
      <c r="P5632">
        <v>1</v>
      </c>
      <c r="Q5632">
        <f t="shared" si="1401"/>
        <v>0</v>
      </c>
      <c r="R5632">
        <f t="shared" si="1402"/>
        <v>1</v>
      </c>
      <c r="S5632">
        <f t="shared" si="1403"/>
        <v>0</v>
      </c>
      <c r="T5632">
        <f t="shared" si="1404"/>
        <v>0</v>
      </c>
      <c r="U5632">
        <v>1</v>
      </c>
      <c r="V5632">
        <f t="shared" si="1405"/>
        <v>0.26515742054304237</v>
      </c>
      <c r="W5632">
        <f t="shared" si="1406"/>
        <v>0.56590367470861314</v>
      </c>
      <c r="X5632">
        <f t="shared" si="1407"/>
        <v>0.53999361658295508</v>
      </c>
      <c r="Y5632">
        <f t="shared" si="1408"/>
        <v>0</v>
      </c>
      <c r="Z5632" t="s">
        <v>5664</v>
      </c>
    </row>
    <row r="5633" spans="1:26" x14ac:dyDescent="0.25">
      <c r="A5633" t="s">
        <v>26</v>
      </c>
      <c r="B5633" t="s">
        <v>27</v>
      </c>
      <c r="C5633" t="s">
        <v>35</v>
      </c>
      <c r="D5633">
        <v>0</v>
      </c>
      <c r="F5633">
        <v>1</v>
      </c>
      <c r="G5633">
        <v>103.45</v>
      </c>
      <c r="H5633">
        <f t="shared" si="1393"/>
        <v>1</v>
      </c>
      <c r="I5633">
        <f t="shared" si="1394"/>
        <v>0</v>
      </c>
      <c r="J5633">
        <f t="shared" si="1395"/>
        <v>0</v>
      </c>
      <c r="K5633">
        <f t="shared" si="1396"/>
        <v>1</v>
      </c>
      <c r="L5633">
        <f t="shared" si="1397"/>
        <v>0</v>
      </c>
      <c r="M5633">
        <f t="shared" si="1398"/>
        <v>1</v>
      </c>
      <c r="N5633">
        <f t="shared" si="1399"/>
        <v>0</v>
      </c>
      <c r="O5633">
        <f t="shared" si="1400"/>
        <v>0</v>
      </c>
      <c r="P5633">
        <v>39</v>
      </c>
      <c r="Q5633">
        <f t="shared" si="1401"/>
        <v>1</v>
      </c>
      <c r="R5633">
        <f t="shared" si="1402"/>
        <v>0</v>
      </c>
      <c r="S5633">
        <f t="shared" si="1403"/>
        <v>0</v>
      </c>
      <c r="T5633">
        <f t="shared" si="1404"/>
        <v>0</v>
      </c>
      <c r="U5633">
        <v>1</v>
      </c>
      <c r="V5633">
        <f t="shared" si="1405"/>
        <v>0.55581602565645505</v>
      </c>
      <c r="W5633">
        <f t="shared" si="1406"/>
        <v>0.63548389775293823</v>
      </c>
      <c r="X5633">
        <f t="shared" si="1407"/>
        <v>0.197299403063627</v>
      </c>
      <c r="Y5633">
        <f t="shared" si="1408"/>
        <v>1</v>
      </c>
      <c r="Z5633" t="s">
        <v>5665</v>
      </c>
    </row>
    <row r="5634" spans="1:26" x14ac:dyDescent="0.25">
      <c r="A5634" t="s">
        <v>26</v>
      </c>
      <c r="B5634" t="s">
        <v>30</v>
      </c>
      <c r="C5634" t="s">
        <v>25</v>
      </c>
      <c r="D5634">
        <v>0</v>
      </c>
      <c r="F5634">
        <v>1</v>
      </c>
      <c r="G5634">
        <v>25</v>
      </c>
      <c r="H5634">
        <f t="shared" si="1393"/>
        <v>1</v>
      </c>
      <c r="I5634">
        <f t="shared" si="1394"/>
        <v>0</v>
      </c>
      <c r="J5634">
        <f t="shared" si="1395"/>
        <v>1</v>
      </c>
      <c r="K5634">
        <f t="shared" si="1396"/>
        <v>0</v>
      </c>
      <c r="L5634">
        <f t="shared" si="1397"/>
        <v>0</v>
      </c>
      <c r="M5634">
        <f t="shared" si="1398"/>
        <v>1</v>
      </c>
      <c r="N5634">
        <f t="shared" si="1399"/>
        <v>0</v>
      </c>
      <c r="O5634">
        <f t="shared" si="1400"/>
        <v>0</v>
      </c>
      <c r="P5634">
        <v>3</v>
      </c>
      <c r="Q5634">
        <f t="shared" si="1401"/>
        <v>0</v>
      </c>
      <c r="R5634">
        <f t="shared" si="1402"/>
        <v>1</v>
      </c>
      <c r="S5634">
        <f t="shared" si="1403"/>
        <v>0</v>
      </c>
      <c r="T5634">
        <f t="shared" si="1404"/>
        <v>0</v>
      </c>
      <c r="U5634">
        <v>0</v>
      </c>
      <c r="V5634">
        <f t="shared" si="1405"/>
        <v>0.29673978476381591</v>
      </c>
      <c r="W5634">
        <f t="shared" si="1406"/>
        <v>0.57364533733100898</v>
      </c>
      <c r="X5634">
        <f t="shared" si="1407"/>
        <v>8.8054499861675795E-2</v>
      </c>
      <c r="Y5634">
        <f t="shared" si="1408"/>
        <v>0</v>
      </c>
      <c r="Z5634" t="s">
        <v>5666</v>
      </c>
    </row>
    <row r="5635" spans="1:26" x14ac:dyDescent="0.25">
      <c r="A5635" t="s">
        <v>45</v>
      </c>
      <c r="B5635" t="s">
        <v>38</v>
      </c>
      <c r="C5635" t="s">
        <v>23</v>
      </c>
      <c r="D5635">
        <v>0</v>
      </c>
      <c r="F5635">
        <v>1</v>
      </c>
      <c r="G5635">
        <v>20.3</v>
      </c>
      <c r="H5635">
        <f t="shared" ref="H5635:H5698" si="1409">IF(D5635:D12677=0,1,0)</f>
        <v>1</v>
      </c>
      <c r="I5635">
        <f t="shared" ref="I5635:I5698" si="1410">IF(D5635:D12677=1,1,0)</f>
        <v>0</v>
      </c>
      <c r="J5635">
        <f t="shared" ref="J5635:J5698" si="1411">IF(C5635:C12677="DSL",1,0)</f>
        <v>0</v>
      </c>
      <c r="K5635">
        <f t="shared" ref="K5635:K5698" si="1412">IF(C5635:C12677="Fiber optic",1,0)</f>
        <v>0</v>
      </c>
      <c r="L5635">
        <f t="shared" ref="L5635:L5698" si="1413">IF(C5635:C12677="No",1,0)</f>
        <v>1</v>
      </c>
      <c r="M5635">
        <f t="shared" ref="M5635:M5698" si="1414">IF(A5635:A12677="Month-to-month",1,0)</f>
        <v>0</v>
      </c>
      <c r="N5635">
        <f t="shared" ref="N5635:N5698" si="1415">IF(A5635:A12677="ONE YEAR",1,0)</f>
        <v>0</v>
      </c>
      <c r="O5635">
        <f t="shared" ref="O5635:O5698" si="1416">IF(A5635:A12677="two year",1,0)</f>
        <v>1</v>
      </c>
      <c r="P5635">
        <v>58</v>
      </c>
      <c r="Q5635">
        <f t="shared" ref="Q5635:Q5698" si="1417">IF(B5635:B12677="Electronic check",1,0)</f>
        <v>0</v>
      </c>
      <c r="R5635">
        <f t="shared" ref="R5635:R5698" si="1418">IF(B5635:B12677="Mailed check",1,0)</f>
        <v>0</v>
      </c>
      <c r="S5635">
        <f t="shared" ref="S5635:S5698" si="1419">IF(B5635:B12677="Credit card (automatic)",1,0)</f>
        <v>1</v>
      </c>
      <c r="T5635">
        <f t="shared" ref="T5635:T5698" si="1420">IF(B5635:B12677="Bank transfer (automatic)",1,0)</f>
        <v>0</v>
      </c>
      <c r="U5635">
        <v>0</v>
      </c>
      <c r="V5635">
        <f t="shared" si="1405"/>
        <v>-7.0704889449052122E-2</v>
      </c>
      <c r="W5635">
        <f t="shared" si="1406"/>
        <v>0.48233113784508391</v>
      </c>
      <c r="X5635">
        <f t="shared" si="1407"/>
        <v>4.9991813920026822E-3</v>
      </c>
      <c r="Y5635">
        <f t="shared" si="1408"/>
        <v>0</v>
      </c>
      <c r="Z5635" t="s">
        <v>5667</v>
      </c>
    </row>
    <row r="5636" spans="1:26" x14ac:dyDescent="0.25">
      <c r="A5636" t="s">
        <v>26</v>
      </c>
      <c r="B5636" t="s">
        <v>30</v>
      </c>
      <c r="C5636" t="s">
        <v>23</v>
      </c>
      <c r="D5636">
        <v>0</v>
      </c>
      <c r="F5636">
        <v>1</v>
      </c>
      <c r="G5636">
        <v>26.35</v>
      </c>
      <c r="H5636">
        <f t="shared" si="1409"/>
        <v>1</v>
      </c>
      <c r="I5636">
        <f t="shared" si="1410"/>
        <v>0</v>
      </c>
      <c r="J5636">
        <f t="shared" si="1411"/>
        <v>0</v>
      </c>
      <c r="K5636">
        <f t="shared" si="1412"/>
        <v>0</v>
      </c>
      <c r="L5636">
        <f t="shared" si="1413"/>
        <v>1</v>
      </c>
      <c r="M5636">
        <f t="shared" si="1414"/>
        <v>1</v>
      </c>
      <c r="N5636">
        <f t="shared" si="1415"/>
        <v>0</v>
      </c>
      <c r="O5636">
        <f t="shared" si="1416"/>
        <v>0</v>
      </c>
      <c r="P5636">
        <v>6</v>
      </c>
      <c r="Q5636">
        <f t="shared" si="1417"/>
        <v>0</v>
      </c>
      <c r="R5636">
        <f t="shared" si="1418"/>
        <v>1</v>
      </c>
      <c r="S5636">
        <f t="shared" si="1419"/>
        <v>0</v>
      </c>
      <c r="T5636">
        <f t="shared" si="1420"/>
        <v>0</v>
      </c>
      <c r="U5636">
        <v>0</v>
      </c>
      <c r="V5636">
        <f t="shared" ref="V5636:V5699" si="1421">G5636*$G$2+H5637*$H$2+K5637*$K$2+M5636*$M$2+O5636*$O$2+Q5636*$Q$2+L5636*$L$2</f>
        <v>0.27011630038460732</v>
      </c>
      <c r="W5636">
        <f t="shared" ref="W5636:W5699" si="1422">1/ (1+EXP(-V5636))</f>
        <v>0.5671214563175051</v>
      </c>
      <c r="X5636">
        <f t="shared" ref="X5636:X5699" si="1423">(U5636-V5636)^2</f>
        <v>7.2962815733467412E-2</v>
      </c>
      <c r="Y5636">
        <f t="shared" ref="Y5636:Y5699" si="1424">IF(W5636&gt;=0.58,1,0)</f>
        <v>0</v>
      </c>
      <c r="Z5636" t="s">
        <v>5668</v>
      </c>
    </row>
    <row r="5637" spans="1:26" x14ac:dyDescent="0.25">
      <c r="A5637" t="s">
        <v>26</v>
      </c>
      <c r="B5637" t="s">
        <v>27</v>
      </c>
      <c r="C5637" t="s">
        <v>23</v>
      </c>
      <c r="D5637">
        <v>0</v>
      </c>
      <c r="F5637">
        <v>1</v>
      </c>
      <c r="G5637">
        <v>19.899999999999999</v>
      </c>
      <c r="H5637">
        <f t="shared" si="1409"/>
        <v>1</v>
      </c>
      <c r="I5637">
        <f t="shared" si="1410"/>
        <v>0</v>
      </c>
      <c r="J5637">
        <f t="shared" si="1411"/>
        <v>0</v>
      </c>
      <c r="K5637">
        <f t="shared" si="1412"/>
        <v>0</v>
      </c>
      <c r="L5637">
        <f t="shared" si="1413"/>
        <v>1</v>
      </c>
      <c r="M5637">
        <f t="shared" si="1414"/>
        <v>1</v>
      </c>
      <c r="N5637">
        <f t="shared" si="1415"/>
        <v>0</v>
      </c>
      <c r="O5637">
        <f t="shared" si="1416"/>
        <v>0</v>
      </c>
      <c r="P5637">
        <v>1</v>
      </c>
      <c r="Q5637">
        <f t="shared" si="1417"/>
        <v>1</v>
      </c>
      <c r="R5637">
        <f t="shared" si="1418"/>
        <v>0</v>
      </c>
      <c r="S5637">
        <f t="shared" si="1419"/>
        <v>0</v>
      </c>
      <c r="T5637">
        <f t="shared" si="1420"/>
        <v>0</v>
      </c>
      <c r="U5637">
        <v>1</v>
      </c>
      <c r="V5637">
        <f t="shared" si="1421"/>
        <v>0.39682873670787794</v>
      </c>
      <c r="W5637">
        <f t="shared" si="1422"/>
        <v>0.59792549213613788</v>
      </c>
      <c r="X5637">
        <f t="shared" si="1423"/>
        <v>0.36381557286141436</v>
      </c>
      <c r="Y5637">
        <f t="shared" si="1424"/>
        <v>1</v>
      </c>
      <c r="Z5637" t="s">
        <v>5669</v>
      </c>
    </row>
    <row r="5638" spans="1:26" x14ac:dyDescent="0.25">
      <c r="A5638" t="s">
        <v>26</v>
      </c>
      <c r="B5638" t="s">
        <v>30</v>
      </c>
      <c r="C5638" t="s">
        <v>25</v>
      </c>
      <c r="D5638">
        <v>0</v>
      </c>
      <c r="F5638">
        <v>1</v>
      </c>
      <c r="G5638">
        <v>54.7</v>
      </c>
      <c r="H5638">
        <f t="shared" si="1409"/>
        <v>1</v>
      </c>
      <c r="I5638">
        <f t="shared" si="1410"/>
        <v>0</v>
      </c>
      <c r="J5638">
        <f t="shared" si="1411"/>
        <v>1</v>
      </c>
      <c r="K5638">
        <f t="shared" si="1412"/>
        <v>0</v>
      </c>
      <c r="L5638">
        <f t="shared" si="1413"/>
        <v>0</v>
      </c>
      <c r="M5638">
        <f t="shared" si="1414"/>
        <v>1</v>
      </c>
      <c r="N5638">
        <f t="shared" si="1415"/>
        <v>0</v>
      </c>
      <c r="O5638">
        <f t="shared" si="1416"/>
        <v>0</v>
      </c>
      <c r="P5638">
        <v>22</v>
      </c>
      <c r="Q5638">
        <f t="shared" si="1417"/>
        <v>0</v>
      </c>
      <c r="R5638">
        <f t="shared" si="1418"/>
        <v>1</v>
      </c>
      <c r="S5638">
        <f t="shared" si="1419"/>
        <v>0</v>
      </c>
      <c r="T5638">
        <f t="shared" si="1420"/>
        <v>0</v>
      </c>
      <c r="U5638">
        <v>0</v>
      </c>
      <c r="V5638">
        <f t="shared" si="1421"/>
        <v>0.3430437305318989</v>
      </c>
      <c r="W5638">
        <f t="shared" si="1422"/>
        <v>0.58492969148697371</v>
      </c>
      <c r="X5638">
        <f t="shared" si="1423"/>
        <v>0.11767900105724206</v>
      </c>
      <c r="Y5638">
        <f t="shared" si="1424"/>
        <v>1</v>
      </c>
      <c r="Z5638" t="s">
        <v>5670</v>
      </c>
    </row>
    <row r="5639" spans="1:26" x14ac:dyDescent="0.25">
      <c r="A5639" t="s">
        <v>26</v>
      </c>
      <c r="B5639" t="s">
        <v>27</v>
      </c>
      <c r="C5639" t="s">
        <v>25</v>
      </c>
      <c r="D5639">
        <v>0</v>
      </c>
      <c r="F5639">
        <v>1</v>
      </c>
      <c r="G5639">
        <v>46.35</v>
      </c>
      <c r="H5639">
        <f t="shared" si="1409"/>
        <v>1</v>
      </c>
      <c r="I5639">
        <f t="shared" si="1410"/>
        <v>0</v>
      </c>
      <c r="J5639">
        <f t="shared" si="1411"/>
        <v>1</v>
      </c>
      <c r="K5639">
        <f t="shared" si="1412"/>
        <v>0</v>
      </c>
      <c r="L5639">
        <f t="shared" si="1413"/>
        <v>0</v>
      </c>
      <c r="M5639">
        <f t="shared" si="1414"/>
        <v>1</v>
      </c>
      <c r="N5639">
        <f t="shared" si="1415"/>
        <v>0</v>
      </c>
      <c r="O5639">
        <f t="shared" si="1416"/>
        <v>0</v>
      </c>
      <c r="P5639">
        <v>14</v>
      </c>
      <c r="Q5639">
        <f t="shared" si="1417"/>
        <v>1</v>
      </c>
      <c r="R5639">
        <f t="shared" si="1418"/>
        <v>0</v>
      </c>
      <c r="S5639">
        <f t="shared" si="1419"/>
        <v>0</v>
      </c>
      <c r="T5639">
        <f t="shared" si="1420"/>
        <v>0</v>
      </c>
      <c r="U5639">
        <v>1</v>
      </c>
      <c r="V5639">
        <f t="shared" si="1421"/>
        <v>0.47165713083109839</v>
      </c>
      <c r="W5639">
        <f t="shared" si="1422"/>
        <v>0.61577590196440835</v>
      </c>
      <c r="X5639">
        <f t="shared" si="1423"/>
        <v>0.27914618740162706</v>
      </c>
      <c r="Y5639">
        <f t="shared" si="1424"/>
        <v>1</v>
      </c>
      <c r="Z5639" t="s">
        <v>5671</v>
      </c>
    </row>
    <row r="5640" spans="1:26" x14ac:dyDescent="0.25">
      <c r="A5640" t="s">
        <v>29</v>
      </c>
      <c r="B5640" t="s">
        <v>38</v>
      </c>
      <c r="C5640" t="s">
        <v>35</v>
      </c>
      <c r="D5640">
        <v>0</v>
      </c>
      <c r="F5640">
        <v>1</v>
      </c>
      <c r="G5640">
        <v>90.25</v>
      </c>
      <c r="H5640">
        <f t="shared" si="1409"/>
        <v>1</v>
      </c>
      <c r="I5640">
        <f t="shared" si="1410"/>
        <v>0</v>
      </c>
      <c r="J5640">
        <f t="shared" si="1411"/>
        <v>0</v>
      </c>
      <c r="K5640">
        <f t="shared" si="1412"/>
        <v>1</v>
      </c>
      <c r="L5640">
        <f t="shared" si="1413"/>
        <v>0</v>
      </c>
      <c r="M5640">
        <f t="shared" si="1414"/>
        <v>0</v>
      </c>
      <c r="N5640">
        <f t="shared" si="1415"/>
        <v>1</v>
      </c>
      <c r="O5640">
        <f t="shared" si="1416"/>
        <v>0</v>
      </c>
      <c r="P5640">
        <v>64</v>
      </c>
      <c r="Q5640">
        <f t="shared" si="1417"/>
        <v>0</v>
      </c>
      <c r="R5640">
        <f t="shared" si="1418"/>
        <v>0</v>
      </c>
      <c r="S5640">
        <f t="shared" si="1419"/>
        <v>1</v>
      </c>
      <c r="T5640">
        <f t="shared" si="1420"/>
        <v>0</v>
      </c>
      <c r="U5640">
        <v>0</v>
      </c>
      <c r="V5640">
        <f t="shared" si="1421"/>
        <v>0.12701330192497309</v>
      </c>
      <c r="W5640">
        <f t="shared" si="1422"/>
        <v>0.53171070617858718</v>
      </c>
      <c r="X5640">
        <f t="shared" si="1423"/>
        <v>1.6132378865884374E-2</v>
      </c>
      <c r="Y5640">
        <f t="shared" si="1424"/>
        <v>0</v>
      </c>
      <c r="Z5640" t="s">
        <v>5672</v>
      </c>
    </row>
    <row r="5641" spans="1:26" x14ac:dyDescent="0.25">
      <c r="A5641" t="s">
        <v>26</v>
      </c>
      <c r="B5641" t="s">
        <v>27</v>
      </c>
      <c r="C5641" t="s">
        <v>23</v>
      </c>
      <c r="D5641">
        <v>0</v>
      </c>
      <c r="F5641">
        <v>1</v>
      </c>
      <c r="G5641">
        <v>19.95</v>
      </c>
      <c r="H5641">
        <f t="shared" si="1409"/>
        <v>1</v>
      </c>
      <c r="I5641">
        <f t="shared" si="1410"/>
        <v>0</v>
      </c>
      <c r="J5641">
        <f t="shared" si="1411"/>
        <v>0</v>
      </c>
      <c r="K5641">
        <f t="shared" si="1412"/>
        <v>0</v>
      </c>
      <c r="L5641">
        <f t="shared" si="1413"/>
        <v>1</v>
      </c>
      <c r="M5641">
        <f t="shared" si="1414"/>
        <v>1</v>
      </c>
      <c r="N5641">
        <f t="shared" si="1415"/>
        <v>0</v>
      </c>
      <c r="O5641">
        <f t="shared" si="1416"/>
        <v>0</v>
      </c>
      <c r="P5641">
        <v>1</v>
      </c>
      <c r="Q5641">
        <f t="shared" si="1417"/>
        <v>1</v>
      </c>
      <c r="R5641">
        <f t="shared" si="1418"/>
        <v>0</v>
      </c>
      <c r="S5641">
        <f t="shared" si="1419"/>
        <v>0</v>
      </c>
      <c r="T5641">
        <f t="shared" si="1420"/>
        <v>0</v>
      </c>
      <c r="U5641">
        <v>1</v>
      </c>
      <c r="V5641">
        <f t="shared" si="1421"/>
        <v>0.3969066894785313</v>
      </c>
      <c r="W5641">
        <f t="shared" si="1422"/>
        <v>0.59794423266527907</v>
      </c>
      <c r="X5641">
        <f t="shared" si="1423"/>
        <v>0.36372154119574457</v>
      </c>
      <c r="Y5641">
        <f t="shared" si="1424"/>
        <v>1</v>
      </c>
      <c r="Z5641" t="s">
        <v>5673</v>
      </c>
    </row>
    <row r="5642" spans="1:26" x14ac:dyDescent="0.25">
      <c r="A5642" t="s">
        <v>26</v>
      </c>
      <c r="B5642" t="s">
        <v>30</v>
      </c>
      <c r="C5642" t="s">
        <v>23</v>
      </c>
      <c r="D5642">
        <v>0</v>
      </c>
      <c r="F5642">
        <v>1</v>
      </c>
      <c r="G5642">
        <v>20.65</v>
      </c>
      <c r="H5642">
        <f t="shared" si="1409"/>
        <v>1</v>
      </c>
      <c r="I5642">
        <f t="shared" si="1410"/>
        <v>0</v>
      </c>
      <c r="J5642">
        <f t="shared" si="1411"/>
        <v>0</v>
      </c>
      <c r="K5642">
        <f t="shared" si="1412"/>
        <v>0</v>
      </c>
      <c r="L5642">
        <f t="shared" si="1413"/>
        <v>1</v>
      </c>
      <c r="M5642">
        <f t="shared" si="1414"/>
        <v>1</v>
      </c>
      <c r="N5642">
        <f t="shared" si="1415"/>
        <v>0</v>
      </c>
      <c r="O5642">
        <f t="shared" si="1416"/>
        <v>0</v>
      </c>
      <c r="P5642">
        <v>6</v>
      </c>
      <c r="Q5642">
        <f t="shared" si="1417"/>
        <v>0</v>
      </c>
      <c r="R5642">
        <f t="shared" si="1418"/>
        <v>1</v>
      </c>
      <c r="S5642">
        <f t="shared" si="1419"/>
        <v>0</v>
      </c>
      <c r="T5642">
        <f t="shared" si="1420"/>
        <v>0</v>
      </c>
      <c r="U5642">
        <v>0</v>
      </c>
      <c r="V5642">
        <f t="shared" si="1421"/>
        <v>0.26609285379088243</v>
      </c>
      <c r="W5642">
        <f t="shared" si="1422"/>
        <v>0.56613345597621889</v>
      </c>
      <c r="X5642">
        <f t="shared" si="1423"/>
        <v>7.0805406838575932E-2</v>
      </c>
      <c r="Y5642">
        <f t="shared" si="1424"/>
        <v>0</v>
      </c>
      <c r="Z5642" t="s">
        <v>5674</v>
      </c>
    </row>
    <row r="5643" spans="1:26" x14ac:dyDescent="0.25">
      <c r="A5643" t="s">
        <v>26</v>
      </c>
      <c r="B5643" t="s">
        <v>27</v>
      </c>
      <c r="C5643" t="s">
        <v>35</v>
      </c>
      <c r="D5643">
        <v>0</v>
      </c>
      <c r="F5643">
        <v>1</v>
      </c>
      <c r="G5643">
        <v>79.599999999999994</v>
      </c>
      <c r="H5643">
        <f t="shared" si="1409"/>
        <v>1</v>
      </c>
      <c r="I5643">
        <f t="shared" si="1410"/>
        <v>0</v>
      </c>
      <c r="J5643">
        <f t="shared" si="1411"/>
        <v>0</v>
      </c>
      <c r="K5643">
        <f t="shared" si="1412"/>
        <v>1</v>
      </c>
      <c r="L5643">
        <f t="shared" si="1413"/>
        <v>0</v>
      </c>
      <c r="M5643">
        <f t="shared" si="1414"/>
        <v>1</v>
      </c>
      <c r="N5643">
        <f t="shared" si="1415"/>
        <v>0</v>
      </c>
      <c r="O5643">
        <f t="shared" si="1416"/>
        <v>0</v>
      </c>
      <c r="P5643">
        <v>1</v>
      </c>
      <c r="Q5643">
        <f t="shared" si="1417"/>
        <v>1</v>
      </c>
      <c r="R5643">
        <f t="shared" si="1418"/>
        <v>0</v>
      </c>
      <c r="S5643">
        <f t="shared" si="1419"/>
        <v>0</v>
      </c>
      <c r="T5643">
        <f t="shared" si="1420"/>
        <v>0</v>
      </c>
      <c r="U5643">
        <v>1</v>
      </c>
      <c r="V5643">
        <f t="shared" si="1421"/>
        <v>0.51863255405481268</v>
      </c>
      <c r="W5643">
        <f t="shared" si="1422"/>
        <v>0.62682795616144782</v>
      </c>
      <c r="X5643">
        <f t="shared" si="1423"/>
        <v>0.23171461801579285</v>
      </c>
      <c r="Y5643">
        <f t="shared" si="1424"/>
        <v>1</v>
      </c>
      <c r="Z5643" t="s">
        <v>5675</v>
      </c>
    </row>
    <row r="5644" spans="1:26" x14ac:dyDescent="0.25">
      <c r="A5644" t="s">
        <v>29</v>
      </c>
      <c r="B5644" t="s">
        <v>33</v>
      </c>
      <c r="C5644" t="s">
        <v>23</v>
      </c>
      <c r="D5644">
        <v>0</v>
      </c>
      <c r="F5644">
        <v>1</v>
      </c>
      <c r="G5644">
        <v>25.45</v>
      </c>
      <c r="H5644">
        <f t="shared" si="1409"/>
        <v>1</v>
      </c>
      <c r="I5644">
        <f t="shared" si="1410"/>
        <v>0</v>
      </c>
      <c r="J5644">
        <f t="shared" si="1411"/>
        <v>0</v>
      </c>
      <c r="K5644">
        <f t="shared" si="1412"/>
        <v>0</v>
      </c>
      <c r="L5644">
        <f t="shared" si="1413"/>
        <v>1</v>
      </c>
      <c r="M5644">
        <f t="shared" si="1414"/>
        <v>0</v>
      </c>
      <c r="N5644">
        <f t="shared" si="1415"/>
        <v>1</v>
      </c>
      <c r="O5644">
        <f t="shared" si="1416"/>
        <v>0</v>
      </c>
      <c r="P5644">
        <v>39</v>
      </c>
      <c r="Q5644">
        <f t="shared" si="1417"/>
        <v>0</v>
      </c>
      <c r="R5644">
        <f t="shared" si="1418"/>
        <v>0</v>
      </c>
      <c r="S5644">
        <f t="shared" si="1419"/>
        <v>0</v>
      </c>
      <c r="T5644">
        <f t="shared" si="1420"/>
        <v>1</v>
      </c>
      <c r="U5644">
        <v>0</v>
      </c>
      <c r="V5644">
        <f t="shared" si="1421"/>
        <v>-2.7416980286021179E-3</v>
      </c>
      <c r="W5644">
        <f t="shared" si="1422"/>
        <v>0.49931457592220529</v>
      </c>
      <c r="X5644">
        <f t="shared" si="1423"/>
        <v>7.5169080800407402E-6</v>
      </c>
      <c r="Y5644">
        <f t="shared" si="1424"/>
        <v>0</v>
      </c>
      <c r="Z5644" t="s">
        <v>5676</v>
      </c>
    </row>
    <row r="5645" spans="1:26" x14ac:dyDescent="0.25">
      <c r="A5645" t="s">
        <v>29</v>
      </c>
      <c r="B5645" t="s">
        <v>30</v>
      </c>
      <c r="C5645" t="s">
        <v>23</v>
      </c>
      <c r="D5645">
        <v>0</v>
      </c>
      <c r="F5645">
        <v>1</v>
      </c>
      <c r="G5645">
        <v>19.5</v>
      </c>
      <c r="H5645">
        <f t="shared" si="1409"/>
        <v>1</v>
      </c>
      <c r="I5645">
        <f t="shared" si="1410"/>
        <v>0</v>
      </c>
      <c r="J5645">
        <f t="shared" si="1411"/>
        <v>0</v>
      </c>
      <c r="K5645">
        <f t="shared" si="1412"/>
        <v>0</v>
      </c>
      <c r="L5645">
        <f t="shared" si="1413"/>
        <v>1</v>
      </c>
      <c r="M5645">
        <f t="shared" si="1414"/>
        <v>0</v>
      </c>
      <c r="N5645">
        <f t="shared" si="1415"/>
        <v>1</v>
      </c>
      <c r="O5645">
        <f t="shared" si="1416"/>
        <v>0</v>
      </c>
      <c r="P5645">
        <v>20</v>
      </c>
      <c r="Q5645">
        <f t="shared" si="1417"/>
        <v>0</v>
      </c>
      <c r="R5645">
        <f t="shared" si="1418"/>
        <v>1</v>
      </c>
      <c r="S5645">
        <f t="shared" si="1419"/>
        <v>0</v>
      </c>
      <c r="T5645">
        <f t="shared" si="1420"/>
        <v>0</v>
      </c>
      <c r="U5645">
        <v>0</v>
      </c>
      <c r="V5645">
        <f t="shared" si="1421"/>
        <v>-7.1549084755936736E-3</v>
      </c>
      <c r="W5645">
        <f t="shared" si="1422"/>
        <v>0.49821128051187902</v>
      </c>
      <c r="X5645">
        <f t="shared" si="1423"/>
        <v>5.1192715294122185E-5</v>
      </c>
      <c r="Y5645">
        <f t="shared" si="1424"/>
        <v>0</v>
      </c>
      <c r="Z5645" t="s">
        <v>5677</v>
      </c>
    </row>
    <row r="5646" spans="1:26" x14ac:dyDescent="0.25">
      <c r="A5646" t="s">
        <v>26</v>
      </c>
      <c r="B5646" t="s">
        <v>27</v>
      </c>
      <c r="C5646" t="s">
        <v>35</v>
      </c>
      <c r="D5646">
        <v>0</v>
      </c>
      <c r="F5646">
        <v>1</v>
      </c>
      <c r="G5646">
        <v>75.900000000000006</v>
      </c>
      <c r="H5646">
        <f t="shared" si="1409"/>
        <v>1</v>
      </c>
      <c r="I5646">
        <f t="shared" si="1410"/>
        <v>0</v>
      </c>
      <c r="J5646">
        <f t="shared" si="1411"/>
        <v>0</v>
      </c>
      <c r="K5646">
        <f t="shared" si="1412"/>
        <v>1</v>
      </c>
      <c r="L5646">
        <f t="shared" si="1413"/>
        <v>0</v>
      </c>
      <c r="M5646">
        <f t="shared" si="1414"/>
        <v>1</v>
      </c>
      <c r="N5646">
        <f t="shared" si="1415"/>
        <v>0</v>
      </c>
      <c r="O5646">
        <f t="shared" si="1416"/>
        <v>0</v>
      </c>
      <c r="P5646">
        <v>1</v>
      </c>
      <c r="Q5646">
        <f t="shared" si="1417"/>
        <v>1</v>
      </c>
      <c r="R5646">
        <f t="shared" si="1418"/>
        <v>0</v>
      </c>
      <c r="S5646">
        <f t="shared" si="1419"/>
        <v>0</v>
      </c>
      <c r="T5646">
        <f t="shared" si="1420"/>
        <v>0</v>
      </c>
      <c r="U5646">
        <v>1</v>
      </c>
      <c r="V5646">
        <f t="shared" si="1421"/>
        <v>0.51772721828722135</v>
      </c>
      <c r="W5646">
        <f t="shared" si="1422"/>
        <v>0.62661616054024649</v>
      </c>
      <c r="X5646">
        <f t="shared" si="1423"/>
        <v>0.23258703598098146</v>
      </c>
      <c r="Y5646">
        <f t="shared" si="1424"/>
        <v>1</v>
      </c>
      <c r="Z5646" t="s">
        <v>5678</v>
      </c>
    </row>
    <row r="5647" spans="1:26" x14ac:dyDescent="0.25">
      <c r="A5647" t="s">
        <v>26</v>
      </c>
      <c r="B5647" t="s">
        <v>27</v>
      </c>
      <c r="C5647" t="s">
        <v>35</v>
      </c>
      <c r="D5647">
        <v>0</v>
      </c>
      <c r="F5647">
        <v>1</v>
      </c>
      <c r="G5647">
        <v>76.2</v>
      </c>
      <c r="H5647">
        <f t="shared" si="1409"/>
        <v>1</v>
      </c>
      <c r="I5647">
        <f t="shared" si="1410"/>
        <v>0</v>
      </c>
      <c r="J5647">
        <f t="shared" si="1411"/>
        <v>0</v>
      </c>
      <c r="K5647">
        <f t="shared" si="1412"/>
        <v>1</v>
      </c>
      <c r="L5647">
        <f t="shared" si="1413"/>
        <v>0</v>
      </c>
      <c r="M5647">
        <f t="shared" si="1414"/>
        <v>1</v>
      </c>
      <c r="N5647">
        <f t="shared" si="1415"/>
        <v>0</v>
      </c>
      <c r="O5647">
        <f t="shared" si="1416"/>
        <v>0</v>
      </c>
      <c r="P5647">
        <v>1</v>
      </c>
      <c r="Q5647">
        <f t="shared" si="1417"/>
        <v>1</v>
      </c>
      <c r="R5647">
        <f t="shared" si="1418"/>
        <v>0</v>
      </c>
      <c r="S5647">
        <f t="shared" si="1419"/>
        <v>0</v>
      </c>
      <c r="T5647">
        <f t="shared" si="1420"/>
        <v>0</v>
      </c>
      <c r="U5647">
        <v>1</v>
      </c>
      <c r="V5647">
        <f t="shared" si="1421"/>
        <v>0.51333176565038563</v>
      </c>
      <c r="W5647">
        <f t="shared" si="1422"/>
        <v>0.62558719274827845</v>
      </c>
      <c r="X5647">
        <f t="shared" si="1423"/>
        <v>0.23684597032497118</v>
      </c>
      <c r="Y5647">
        <f t="shared" si="1424"/>
        <v>1</v>
      </c>
      <c r="Z5647" t="s">
        <v>5679</v>
      </c>
    </row>
    <row r="5648" spans="1:26" x14ac:dyDescent="0.25">
      <c r="A5648" t="s">
        <v>29</v>
      </c>
      <c r="B5648" t="s">
        <v>38</v>
      </c>
      <c r="C5648" t="s">
        <v>25</v>
      </c>
      <c r="D5648">
        <v>0</v>
      </c>
      <c r="F5648">
        <v>1</v>
      </c>
      <c r="G5648">
        <v>66.150000000000006</v>
      </c>
      <c r="H5648">
        <f t="shared" si="1409"/>
        <v>1</v>
      </c>
      <c r="I5648">
        <f t="shared" si="1410"/>
        <v>0</v>
      </c>
      <c r="J5648">
        <f t="shared" si="1411"/>
        <v>1</v>
      </c>
      <c r="K5648">
        <f t="shared" si="1412"/>
        <v>0</v>
      </c>
      <c r="L5648">
        <f t="shared" si="1413"/>
        <v>0</v>
      </c>
      <c r="M5648">
        <f t="shared" si="1414"/>
        <v>0</v>
      </c>
      <c r="N5648">
        <f t="shared" si="1415"/>
        <v>1</v>
      </c>
      <c r="O5648">
        <f t="shared" si="1416"/>
        <v>0</v>
      </c>
      <c r="P5648">
        <v>64</v>
      </c>
      <c r="Q5648">
        <f t="shared" si="1417"/>
        <v>0</v>
      </c>
      <c r="R5648">
        <f t="shared" si="1418"/>
        <v>0</v>
      </c>
      <c r="S5648">
        <f t="shared" si="1419"/>
        <v>1</v>
      </c>
      <c r="T5648">
        <f t="shared" si="1420"/>
        <v>0</v>
      </c>
      <c r="U5648">
        <v>0</v>
      </c>
      <c r="V5648">
        <f t="shared" si="1421"/>
        <v>8.9440066470064028E-2</v>
      </c>
      <c r="W5648">
        <f t="shared" si="1422"/>
        <v>0.52234512273822487</v>
      </c>
      <c r="X5648">
        <f t="shared" si="1423"/>
        <v>7.9995254901694714E-3</v>
      </c>
      <c r="Y5648">
        <f t="shared" si="1424"/>
        <v>0</v>
      </c>
      <c r="Z5648" t="s">
        <v>5680</v>
      </c>
    </row>
    <row r="5649" spans="1:26" x14ac:dyDescent="0.25">
      <c r="A5649" t="s">
        <v>26</v>
      </c>
      <c r="B5649" t="s">
        <v>30</v>
      </c>
      <c r="C5649" t="s">
        <v>23</v>
      </c>
      <c r="D5649">
        <v>0</v>
      </c>
      <c r="F5649">
        <v>1</v>
      </c>
      <c r="G5649">
        <v>19.25</v>
      </c>
      <c r="H5649">
        <f t="shared" si="1409"/>
        <v>1</v>
      </c>
      <c r="I5649">
        <f t="shared" si="1410"/>
        <v>0</v>
      </c>
      <c r="J5649">
        <f t="shared" si="1411"/>
        <v>0</v>
      </c>
      <c r="K5649">
        <f t="shared" si="1412"/>
        <v>0</v>
      </c>
      <c r="L5649">
        <f t="shared" si="1413"/>
        <v>1</v>
      </c>
      <c r="M5649">
        <f t="shared" si="1414"/>
        <v>1</v>
      </c>
      <c r="N5649">
        <f t="shared" si="1415"/>
        <v>0</v>
      </c>
      <c r="O5649">
        <f t="shared" si="1416"/>
        <v>0</v>
      </c>
      <c r="P5649">
        <v>1</v>
      </c>
      <c r="Q5649">
        <f t="shared" si="1417"/>
        <v>0</v>
      </c>
      <c r="R5649">
        <f t="shared" si="1418"/>
        <v>1</v>
      </c>
      <c r="S5649">
        <f t="shared" si="1419"/>
        <v>0</v>
      </c>
      <c r="T5649">
        <f t="shared" si="1420"/>
        <v>0</v>
      </c>
      <c r="U5649">
        <v>1</v>
      </c>
      <c r="V5649">
        <f t="shared" si="1421"/>
        <v>0.25904700695183325</v>
      </c>
      <c r="W5649">
        <f t="shared" si="1422"/>
        <v>0.5644020105896933</v>
      </c>
      <c r="X5649">
        <f t="shared" si="1423"/>
        <v>0.5490113379070366</v>
      </c>
      <c r="Y5649">
        <f t="shared" si="1424"/>
        <v>0</v>
      </c>
      <c r="Z5649" t="s">
        <v>5681</v>
      </c>
    </row>
    <row r="5650" spans="1:26" x14ac:dyDescent="0.25">
      <c r="A5650" t="s">
        <v>26</v>
      </c>
      <c r="B5650" t="s">
        <v>38</v>
      </c>
      <c r="C5650" t="s">
        <v>25</v>
      </c>
      <c r="D5650">
        <v>0</v>
      </c>
      <c r="F5650">
        <v>1</v>
      </c>
      <c r="G5650">
        <v>69.099999999999994</v>
      </c>
      <c r="H5650">
        <f t="shared" si="1409"/>
        <v>1</v>
      </c>
      <c r="I5650">
        <f t="shared" si="1410"/>
        <v>0</v>
      </c>
      <c r="J5650">
        <f t="shared" si="1411"/>
        <v>1</v>
      </c>
      <c r="K5650">
        <f t="shared" si="1412"/>
        <v>0</v>
      </c>
      <c r="L5650">
        <f t="shared" si="1413"/>
        <v>0</v>
      </c>
      <c r="M5650">
        <f t="shared" si="1414"/>
        <v>1</v>
      </c>
      <c r="N5650">
        <f t="shared" si="1415"/>
        <v>0</v>
      </c>
      <c r="O5650">
        <f t="shared" si="1416"/>
        <v>0</v>
      </c>
      <c r="P5650">
        <v>46</v>
      </c>
      <c r="Q5650">
        <f t="shared" si="1417"/>
        <v>0</v>
      </c>
      <c r="R5650">
        <f t="shared" si="1418"/>
        <v>0</v>
      </c>
      <c r="S5650">
        <f t="shared" si="1419"/>
        <v>1</v>
      </c>
      <c r="T5650">
        <f t="shared" si="1420"/>
        <v>0</v>
      </c>
      <c r="U5650">
        <v>0</v>
      </c>
      <c r="V5650">
        <f t="shared" si="1421"/>
        <v>0.37918557758436289</v>
      </c>
      <c r="W5650">
        <f t="shared" si="1422"/>
        <v>0.59367665914269019</v>
      </c>
      <c r="X5650">
        <f t="shared" si="1423"/>
        <v>0.14378170224798689</v>
      </c>
      <c r="Y5650">
        <f t="shared" si="1424"/>
        <v>1</v>
      </c>
      <c r="Z5650" t="s">
        <v>5682</v>
      </c>
    </row>
    <row r="5651" spans="1:26" x14ac:dyDescent="0.25">
      <c r="A5651" t="s">
        <v>29</v>
      </c>
      <c r="B5651" t="s">
        <v>27</v>
      </c>
      <c r="C5651" t="s">
        <v>25</v>
      </c>
      <c r="D5651">
        <v>1</v>
      </c>
      <c r="F5651">
        <v>1</v>
      </c>
      <c r="G5651">
        <v>39.1</v>
      </c>
      <c r="H5651">
        <f t="shared" si="1409"/>
        <v>0</v>
      </c>
      <c r="I5651">
        <f t="shared" si="1410"/>
        <v>1</v>
      </c>
      <c r="J5651">
        <f t="shared" si="1411"/>
        <v>1</v>
      </c>
      <c r="K5651">
        <f t="shared" si="1412"/>
        <v>0</v>
      </c>
      <c r="L5651">
        <f t="shared" si="1413"/>
        <v>0</v>
      </c>
      <c r="M5651">
        <f t="shared" si="1414"/>
        <v>0</v>
      </c>
      <c r="N5651">
        <f t="shared" si="1415"/>
        <v>1</v>
      </c>
      <c r="O5651">
        <f t="shared" si="1416"/>
        <v>0</v>
      </c>
      <c r="P5651">
        <v>28</v>
      </c>
      <c r="Q5651">
        <f t="shared" si="1417"/>
        <v>1</v>
      </c>
      <c r="R5651">
        <f t="shared" si="1418"/>
        <v>0</v>
      </c>
      <c r="S5651">
        <f t="shared" si="1419"/>
        <v>0</v>
      </c>
      <c r="T5651">
        <f t="shared" si="1420"/>
        <v>0</v>
      </c>
      <c r="U5651">
        <v>0</v>
      </c>
      <c r="V5651">
        <f t="shared" si="1421"/>
        <v>0.18403596128415928</v>
      </c>
      <c r="W5651">
        <f t="shared" si="1422"/>
        <v>0.54587957119377317</v>
      </c>
      <c r="X5651">
        <f t="shared" si="1423"/>
        <v>3.3869235045784575E-2</v>
      </c>
      <c r="Y5651">
        <f t="shared" si="1424"/>
        <v>0</v>
      </c>
      <c r="Z5651" t="s">
        <v>5683</v>
      </c>
    </row>
    <row r="5652" spans="1:26" x14ac:dyDescent="0.25">
      <c r="A5652" t="s">
        <v>26</v>
      </c>
      <c r="B5652" t="s">
        <v>30</v>
      </c>
      <c r="C5652" t="s">
        <v>23</v>
      </c>
      <c r="D5652">
        <v>0</v>
      </c>
      <c r="F5652">
        <v>1</v>
      </c>
      <c r="G5652">
        <v>20.05</v>
      </c>
      <c r="H5652">
        <f t="shared" si="1409"/>
        <v>1</v>
      </c>
      <c r="I5652">
        <f t="shared" si="1410"/>
        <v>0</v>
      </c>
      <c r="J5652">
        <f t="shared" si="1411"/>
        <v>0</v>
      </c>
      <c r="K5652">
        <f t="shared" si="1412"/>
        <v>0</v>
      </c>
      <c r="L5652">
        <f t="shared" si="1413"/>
        <v>1</v>
      </c>
      <c r="M5652">
        <f t="shared" si="1414"/>
        <v>1</v>
      </c>
      <c r="N5652">
        <f t="shared" si="1415"/>
        <v>0</v>
      </c>
      <c r="O5652">
        <f t="shared" si="1416"/>
        <v>0</v>
      </c>
      <c r="P5652">
        <v>33</v>
      </c>
      <c r="Q5652">
        <f t="shared" si="1417"/>
        <v>0</v>
      </c>
      <c r="R5652">
        <f t="shared" si="1418"/>
        <v>1</v>
      </c>
      <c r="S5652">
        <f t="shared" si="1419"/>
        <v>0</v>
      </c>
      <c r="T5652">
        <f t="shared" si="1420"/>
        <v>0</v>
      </c>
      <c r="U5652">
        <v>0</v>
      </c>
      <c r="V5652">
        <f t="shared" si="1421"/>
        <v>0.26029425128228667</v>
      </c>
      <c r="W5652">
        <f t="shared" si="1422"/>
        <v>0.5647086239095882</v>
      </c>
      <c r="X5652">
        <f t="shared" si="1423"/>
        <v>6.7753097250606201E-2</v>
      </c>
      <c r="Y5652">
        <f t="shared" si="1424"/>
        <v>0</v>
      </c>
      <c r="Z5652" t="s">
        <v>5684</v>
      </c>
    </row>
    <row r="5653" spans="1:26" x14ac:dyDescent="0.25">
      <c r="A5653" t="s">
        <v>29</v>
      </c>
      <c r="B5653" t="s">
        <v>27</v>
      </c>
      <c r="C5653" t="s">
        <v>25</v>
      </c>
      <c r="D5653">
        <v>0</v>
      </c>
      <c r="F5653">
        <v>1</v>
      </c>
      <c r="G5653">
        <v>59.8</v>
      </c>
      <c r="H5653">
        <f t="shared" si="1409"/>
        <v>1</v>
      </c>
      <c r="I5653">
        <f t="shared" si="1410"/>
        <v>0</v>
      </c>
      <c r="J5653">
        <f t="shared" si="1411"/>
        <v>1</v>
      </c>
      <c r="K5653">
        <f t="shared" si="1412"/>
        <v>0</v>
      </c>
      <c r="L5653">
        <f t="shared" si="1413"/>
        <v>0</v>
      </c>
      <c r="M5653">
        <f t="shared" si="1414"/>
        <v>0</v>
      </c>
      <c r="N5653">
        <f t="shared" si="1415"/>
        <v>1</v>
      </c>
      <c r="O5653">
        <f t="shared" si="1416"/>
        <v>0</v>
      </c>
      <c r="P5653">
        <v>39</v>
      </c>
      <c r="Q5653">
        <f t="shared" si="1417"/>
        <v>1</v>
      </c>
      <c r="R5653">
        <f t="shared" si="1418"/>
        <v>0</v>
      </c>
      <c r="S5653">
        <f t="shared" si="1419"/>
        <v>0</v>
      </c>
      <c r="T5653">
        <f t="shared" si="1420"/>
        <v>0</v>
      </c>
      <c r="U5653">
        <v>0</v>
      </c>
      <c r="V5653">
        <f t="shared" si="1421"/>
        <v>0.22117157759539702</v>
      </c>
      <c r="W5653">
        <f t="shared" si="1422"/>
        <v>0.55506859527380026</v>
      </c>
      <c r="X5653">
        <f t="shared" si="1423"/>
        <v>4.8916866736036721E-2</v>
      </c>
      <c r="Y5653">
        <f t="shared" si="1424"/>
        <v>0</v>
      </c>
      <c r="Z5653" t="s">
        <v>5685</v>
      </c>
    </row>
    <row r="5654" spans="1:26" x14ac:dyDescent="0.25">
      <c r="A5654" t="s">
        <v>26</v>
      </c>
      <c r="B5654" t="s">
        <v>27</v>
      </c>
      <c r="C5654" t="s">
        <v>35</v>
      </c>
      <c r="D5654">
        <v>0</v>
      </c>
      <c r="F5654">
        <v>1</v>
      </c>
      <c r="G5654">
        <v>84.3</v>
      </c>
      <c r="H5654">
        <f t="shared" si="1409"/>
        <v>1</v>
      </c>
      <c r="I5654">
        <f t="shared" si="1410"/>
        <v>0</v>
      </c>
      <c r="J5654">
        <f t="shared" si="1411"/>
        <v>0</v>
      </c>
      <c r="K5654">
        <f t="shared" si="1412"/>
        <v>1</v>
      </c>
      <c r="L5654">
        <f t="shared" si="1413"/>
        <v>0</v>
      </c>
      <c r="M5654">
        <f t="shared" si="1414"/>
        <v>1</v>
      </c>
      <c r="N5654">
        <f t="shared" si="1415"/>
        <v>0</v>
      </c>
      <c r="O5654">
        <f t="shared" si="1416"/>
        <v>0</v>
      </c>
      <c r="P5654">
        <v>42</v>
      </c>
      <c r="Q5654">
        <f t="shared" si="1417"/>
        <v>1</v>
      </c>
      <c r="R5654">
        <f t="shared" si="1418"/>
        <v>0</v>
      </c>
      <c r="S5654">
        <f t="shared" si="1419"/>
        <v>0</v>
      </c>
      <c r="T5654">
        <f t="shared" si="1420"/>
        <v>0</v>
      </c>
      <c r="U5654">
        <v>1</v>
      </c>
      <c r="V5654">
        <f t="shared" si="1421"/>
        <v>0.52596011449622648</v>
      </c>
      <c r="W5654">
        <f t="shared" si="1422"/>
        <v>0.62854038095446452</v>
      </c>
      <c r="X5654">
        <f t="shared" si="1423"/>
        <v>0.22471381304843072</v>
      </c>
      <c r="Y5654">
        <f t="shared" si="1424"/>
        <v>1</v>
      </c>
      <c r="Z5654" t="s">
        <v>5686</v>
      </c>
    </row>
    <row r="5655" spans="1:26" x14ac:dyDescent="0.25">
      <c r="A5655" t="s">
        <v>26</v>
      </c>
      <c r="B5655" t="s">
        <v>27</v>
      </c>
      <c r="C5655" t="s">
        <v>25</v>
      </c>
      <c r="D5655">
        <v>0</v>
      </c>
      <c r="F5655">
        <v>1</v>
      </c>
      <c r="G5655">
        <v>48.6</v>
      </c>
      <c r="H5655">
        <f t="shared" si="1409"/>
        <v>1</v>
      </c>
      <c r="I5655">
        <f t="shared" si="1410"/>
        <v>0</v>
      </c>
      <c r="J5655">
        <f t="shared" si="1411"/>
        <v>1</v>
      </c>
      <c r="K5655">
        <f t="shared" si="1412"/>
        <v>0</v>
      </c>
      <c r="L5655">
        <f t="shared" si="1413"/>
        <v>0</v>
      </c>
      <c r="M5655">
        <f t="shared" si="1414"/>
        <v>1</v>
      </c>
      <c r="N5655">
        <f t="shared" si="1415"/>
        <v>0</v>
      </c>
      <c r="O5655">
        <f t="shared" si="1416"/>
        <v>0</v>
      </c>
      <c r="P5655">
        <v>1</v>
      </c>
      <c r="Q5655">
        <f t="shared" si="1417"/>
        <v>1</v>
      </c>
      <c r="R5655">
        <f t="shared" si="1418"/>
        <v>0</v>
      </c>
      <c r="S5655">
        <f t="shared" si="1419"/>
        <v>0</v>
      </c>
      <c r="T5655">
        <f t="shared" si="1420"/>
        <v>0</v>
      </c>
      <c r="U5655">
        <v>0</v>
      </c>
      <c r="V5655">
        <f t="shared" si="1421"/>
        <v>0.47516500551049867</v>
      </c>
      <c r="W5655">
        <f t="shared" si="1422"/>
        <v>0.61660551309493872</v>
      </c>
      <c r="X5655">
        <f t="shared" si="1423"/>
        <v>0.22578178246179223</v>
      </c>
      <c r="Y5655">
        <f t="shared" si="1424"/>
        <v>1</v>
      </c>
      <c r="Z5655" t="s">
        <v>5687</v>
      </c>
    </row>
    <row r="5656" spans="1:26" x14ac:dyDescent="0.25">
      <c r="A5656" t="s">
        <v>26</v>
      </c>
      <c r="B5656" t="s">
        <v>27</v>
      </c>
      <c r="C5656" t="s">
        <v>35</v>
      </c>
      <c r="D5656">
        <v>0</v>
      </c>
      <c r="F5656">
        <v>1</v>
      </c>
      <c r="G5656">
        <v>79</v>
      </c>
      <c r="H5656">
        <f t="shared" si="1409"/>
        <v>1</v>
      </c>
      <c r="I5656">
        <f t="shared" si="1410"/>
        <v>0</v>
      </c>
      <c r="J5656">
        <f t="shared" si="1411"/>
        <v>0</v>
      </c>
      <c r="K5656">
        <f t="shared" si="1412"/>
        <v>1</v>
      </c>
      <c r="L5656">
        <f t="shared" si="1413"/>
        <v>0</v>
      </c>
      <c r="M5656">
        <f t="shared" si="1414"/>
        <v>1</v>
      </c>
      <c r="N5656">
        <f t="shared" si="1415"/>
        <v>0</v>
      </c>
      <c r="O5656">
        <f t="shared" si="1416"/>
        <v>0</v>
      </c>
      <c r="P5656">
        <v>7</v>
      </c>
      <c r="Q5656">
        <f t="shared" si="1417"/>
        <v>1</v>
      </c>
      <c r="R5656">
        <f t="shared" si="1418"/>
        <v>0</v>
      </c>
      <c r="S5656">
        <f t="shared" si="1419"/>
        <v>0</v>
      </c>
      <c r="T5656">
        <f t="shared" si="1420"/>
        <v>0</v>
      </c>
      <c r="U5656">
        <v>1</v>
      </c>
      <c r="V5656">
        <f t="shared" si="1421"/>
        <v>0.53625173917203095</v>
      </c>
      <c r="W5656">
        <f t="shared" si="1422"/>
        <v>0.63094004674871584</v>
      </c>
      <c r="X5656">
        <f t="shared" si="1423"/>
        <v>0.215062449420966</v>
      </c>
      <c r="Y5656">
        <f t="shared" si="1424"/>
        <v>1</v>
      </c>
      <c r="Z5656" t="s">
        <v>5688</v>
      </c>
    </row>
    <row r="5657" spans="1:26" x14ac:dyDescent="0.25">
      <c r="A5657" t="s">
        <v>45</v>
      </c>
      <c r="B5657" t="s">
        <v>38</v>
      </c>
      <c r="C5657" t="s">
        <v>35</v>
      </c>
      <c r="D5657">
        <v>1</v>
      </c>
      <c r="F5657">
        <v>1</v>
      </c>
      <c r="G5657">
        <v>105.35</v>
      </c>
      <c r="H5657">
        <f t="shared" si="1409"/>
        <v>0</v>
      </c>
      <c r="I5657">
        <f t="shared" si="1410"/>
        <v>1</v>
      </c>
      <c r="J5657">
        <f t="shared" si="1411"/>
        <v>0</v>
      </c>
      <c r="K5657">
        <f t="shared" si="1412"/>
        <v>1</v>
      </c>
      <c r="L5657">
        <f t="shared" si="1413"/>
        <v>0</v>
      </c>
      <c r="M5657">
        <f t="shared" si="1414"/>
        <v>0</v>
      </c>
      <c r="N5657">
        <f t="shared" si="1415"/>
        <v>0</v>
      </c>
      <c r="O5657">
        <f t="shared" si="1416"/>
        <v>1</v>
      </c>
      <c r="P5657">
        <v>70</v>
      </c>
      <c r="Q5657">
        <f t="shared" si="1417"/>
        <v>0</v>
      </c>
      <c r="R5657">
        <f t="shared" si="1418"/>
        <v>0</v>
      </c>
      <c r="S5657">
        <f t="shared" si="1419"/>
        <v>1</v>
      </c>
      <c r="T5657">
        <f t="shared" si="1420"/>
        <v>0</v>
      </c>
      <c r="U5657">
        <v>0</v>
      </c>
      <c r="V5657">
        <f t="shared" si="1421"/>
        <v>9.0620982619125101E-2</v>
      </c>
      <c r="W5657">
        <f t="shared" si="1422"/>
        <v>0.52263975432983578</v>
      </c>
      <c r="X5657">
        <f t="shared" si="1423"/>
        <v>8.212162490855773E-3</v>
      </c>
      <c r="Y5657">
        <f t="shared" si="1424"/>
        <v>0</v>
      </c>
      <c r="Z5657" t="s">
        <v>5689</v>
      </c>
    </row>
    <row r="5658" spans="1:26" x14ac:dyDescent="0.25">
      <c r="A5658" t="s">
        <v>45</v>
      </c>
      <c r="B5658" t="s">
        <v>33</v>
      </c>
      <c r="C5658" t="s">
        <v>23</v>
      </c>
      <c r="D5658">
        <v>0</v>
      </c>
      <c r="F5658">
        <v>1</v>
      </c>
      <c r="G5658">
        <v>25.1</v>
      </c>
      <c r="H5658">
        <f t="shared" si="1409"/>
        <v>1</v>
      </c>
      <c r="I5658">
        <f t="shared" si="1410"/>
        <v>0</v>
      </c>
      <c r="J5658">
        <f t="shared" si="1411"/>
        <v>0</v>
      </c>
      <c r="K5658">
        <f t="shared" si="1412"/>
        <v>0</v>
      </c>
      <c r="L5658">
        <f t="shared" si="1413"/>
        <v>1</v>
      </c>
      <c r="M5658">
        <f t="shared" si="1414"/>
        <v>0</v>
      </c>
      <c r="N5658">
        <f t="shared" si="1415"/>
        <v>0</v>
      </c>
      <c r="O5658">
        <f t="shared" si="1416"/>
        <v>1</v>
      </c>
      <c r="P5658">
        <v>65</v>
      </c>
      <c r="Q5658">
        <f t="shared" si="1417"/>
        <v>0</v>
      </c>
      <c r="R5658">
        <f t="shared" si="1418"/>
        <v>0</v>
      </c>
      <c r="S5658">
        <f t="shared" si="1419"/>
        <v>0</v>
      </c>
      <c r="T5658">
        <f t="shared" si="1420"/>
        <v>1</v>
      </c>
      <c r="U5658">
        <v>0</v>
      </c>
      <c r="V5658">
        <f t="shared" si="1421"/>
        <v>-6.3221423466331639E-2</v>
      </c>
      <c r="W5658">
        <f t="shared" si="1422"/>
        <v>0.48419990646273514</v>
      </c>
      <c r="X5658">
        <f t="shared" si="1423"/>
        <v>3.9969483851092285E-3</v>
      </c>
      <c r="Y5658">
        <f t="shared" si="1424"/>
        <v>0</v>
      </c>
      <c r="Z5658" t="s">
        <v>5690</v>
      </c>
    </row>
    <row r="5659" spans="1:26" x14ac:dyDescent="0.25">
      <c r="A5659" t="s">
        <v>26</v>
      </c>
      <c r="B5659" t="s">
        <v>27</v>
      </c>
      <c r="C5659" t="s">
        <v>25</v>
      </c>
      <c r="D5659">
        <v>0</v>
      </c>
      <c r="F5659">
        <v>1</v>
      </c>
      <c r="G5659">
        <v>49.75</v>
      </c>
      <c r="H5659">
        <f t="shared" si="1409"/>
        <v>1</v>
      </c>
      <c r="I5659">
        <f t="shared" si="1410"/>
        <v>0</v>
      </c>
      <c r="J5659">
        <f t="shared" si="1411"/>
        <v>1</v>
      </c>
      <c r="K5659">
        <f t="shared" si="1412"/>
        <v>0</v>
      </c>
      <c r="L5659">
        <f t="shared" si="1413"/>
        <v>0</v>
      </c>
      <c r="M5659">
        <f t="shared" si="1414"/>
        <v>1</v>
      </c>
      <c r="N5659">
        <f t="shared" si="1415"/>
        <v>0</v>
      </c>
      <c r="O5659">
        <f t="shared" si="1416"/>
        <v>0</v>
      </c>
      <c r="P5659">
        <v>1</v>
      </c>
      <c r="Q5659">
        <f t="shared" si="1417"/>
        <v>1</v>
      </c>
      <c r="R5659">
        <f t="shared" si="1418"/>
        <v>0</v>
      </c>
      <c r="S5659">
        <f t="shared" si="1419"/>
        <v>0</v>
      </c>
      <c r="T5659">
        <f t="shared" si="1420"/>
        <v>0</v>
      </c>
      <c r="U5659">
        <v>0</v>
      </c>
      <c r="V5659">
        <f t="shared" si="1421"/>
        <v>0.47695791923552544</v>
      </c>
      <c r="W5659">
        <f t="shared" si="1422"/>
        <v>0.61702927484826631</v>
      </c>
      <c r="X5659">
        <f t="shared" si="1423"/>
        <v>0.227488856721482</v>
      </c>
      <c r="Y5659">
        <f t="shared" si="1424"/>
        <v>1</v>
      </c>
      <c r="Z5659" t="s">
        <v>5691</v>
      </c>
    </row>
    <row r="5660" spans="1:26" x14ac:dyDescent="0.25">
      <c r="A5660" t="s">
        <v>26</v>
      </c>
      <c r="B5660" t="s">
        <v>27</v>
      </c>
      <c r="C5660" t="s">
        <v>35</v>
      </c>
      <c r="D5660">
        <v>0</v>
      </c>
      <c r="F5660">
        <v>1</v>
      </c>
      <c r="G5660">
        <v>94.75</v>
      </c>
      <c r="H5660">
        <f t="shared" si="1409"/>
        <v>1</v>
      </c>
      <c r="I5660">
        <f t="shared" si="1410"/>
        <v>0</v>
      </c>
      <c r="J5660">
        <f t="shared" si="1411"/>
        <v>0</v>
      </c>
      <c r="K5660">
        <f t="shared" si="1412"/>
        <v>1</v>
      </c>
      <c r="L5660">
        <f t="shared" si="1413"/>
        <v>0</v>
      </c>
      <c r="M5660">
        <f t="shared" si="1414"/>
        <v>1</v>
      </c>
      <c r="N5660">
        <f t="shared" si="1415"/>
        <v>0</v>
      </c>
      <c r="O5660">
        <f t="shared" si="1416"/>
        <v>0</v>
      </c>
      <c r="P5660">
        <v>18</v>
      </c>
      <c r="Q5660">
        <f t="shared" si="1417"/>
        <v>1</v>
      </c>
      <c r="R5660">
        <f t="shared" si="1418"/>
        <v>0</v>
      </c>
      <c r="S5660">
        <f t="shared" si="1419"/>
        <v>0</v>
      </c>
      <c r="T5660">
        <f t="shared" si="1420"/>
        <v>0</v>
      </c>
      <c r="U5660">
        <v>0</v>
      </c>
      <c r="V5660">
        <f t="shared" si="1421"/>
        <v>0.54711541282352993</v>
      </c>
      <c r="W5660">
        <f t="shared" si="1422"/>
        <v>0.63346608615384392</v>
      </c>
      <c r="X5660">
        <f t="shared" si="1423"/>
        <v>0.29933527494906159</v>
      </c>
      <c r="Y5660">
        <f t="shared" si="1424"/>
        <v>1</v>
      </c>
      <c r="Z5660" t="s">
        <v>5692</v>
      </c>
    </row>
    <row r="5661" spans="1:26" x14ac:dyDescent="0.25">
      <c r="A5661" t="s">
        <v>26</v>
      </c>
      <c r="B5661" t="s">
        <v>27</v>
      </c>
      <c r="C5661" t="s">
        <v>35</v>
      </c>
      <c r="D5661">
        <v>0</v>
      </c>
      <c r="F5661">
        <v>1</v>
      </c>
      <c r="G5661">
        <v>93</v>
      </c>
      <c r="H5661">
        <f t="shared" si="1409"/>
        <v>1</v>
      </c>
      <c r="I5661">
        <f t="shared" si="1410"/>
        <v>0</v>
      </c>
      <c r="J5661">
        <f t="shared" si="1411"/>
        <v>0</v>
      </c>
      <c r="K5661">
        <f t="shared" si="1412"/>
        <v>1</v>
      </c>
      <c r="L5661">
        <f t="shared" si="1413"/>
        <v>0</v>
      </c>
      <c r="M5661">
        <f t="shared" si="1414"/>
        <v>1</v>
      </c>
      <c r="N5661">
        <f t="shared" si="1415"/>
        <v>0</v>
      </c>
      <c r="O5661">
        <f t="shared" si="1416"/>
        <v>0</v>
      </c>
      <c r="P5661">
        <v>24</v>
      </c>
      <c r="Q5661">
        <f t="shared" si="1417"/>
        <v>1</v>
      </c>
      <c r="R5661">
        <f t="shared" si="1418"/>
        <v>0</v>
      </c>
      <c r="S5661">
        <f t="shared" si="1419"/>
        <v>0</v>
      </c>
      <c r="T5661">
        <f t="shared" si="1420"/>
        <v>0</v>
      </c>
      <c r="U5661">
        <v>0</v>
      </c>
      <c r="V5661">
        <f t="shared" si="1421"/>
        <v>0.5395238965899074</v>
      </c>
      <c r="W5661">
        <f t="shared" si="1422"/>
        <v>0.6317016569998436</v>
      </c>
      <c r="X5661">
        <f t="shared" si="1423"/>
        <v>0.29108603499155711</v>
      </c>
      <c r="Y5661">
        <f t="shared" si="1424"/>
        <v>1</v>
      </c>
      <c r="Z5661" t="s">
        <v>5693</v>
      </c>
    </row>
    <row r="5662" spans="1:26" x14ac:dyDescent="0.25">
      <c r="A5662" t="s">
        <v>45</v>
      </c>
      <c r="B5662" t="s">
        <v>33</v>
      </c>
      <c r="C5662" t="s">
        <v>25</v>
      </c>
      <c r="D5662">
        <v>0</v>
      </c>
      <c r="F5662">
        <v>1</v>
      </c>
      <c r="G5662">
        <v>71.900000000000006</v>
      </c>
      <c r="H5662">
        <f t="shared" si="1409"/>
        <v>1</v>
      </c>
      <c r="I5662">
        <f t="shared" si="1410"/>
        <v>0</v>
      </c>
      <c r="J5662">
        <f t="shared" si="1411"/>
        <v>1</v>
      </c>
      <c r="K5662">
        <f t="shared" si="1412"/>
        <v>0</v>
      </c>
      <c r="L5662">
        <f t="shared" si="1413"/>
        <v>0</v>
      </c>
      <c r="M5662">
        <f t="shared" si="1414"/>
        <v>0</v>
      </c>
      <c r="N5662">
        <f t="shared" si="1415"/>
        <v>0</v>
      </c>
      <c r="O5662">
        <f t="shared" si="1416"/>
        <v>1</v>
      </c>
      <c r="P5662">
        <v>63</v>
      </c>
      <c r="Q5662">
        <f t="shared" si="1417"/>
        <v>0</v>
      </c>
      <c r="R5662">
        <f t="shared" si="1418"/>
        <v>0</v>
      </c>
      <c r="S5662">
        <f t="shared" si="1419"/>
        <v>0</v>
      </c>
      <c r="T5662">
        <f t="shared" si="1420"/>
        <v>1</v>
      </c>
      <c r="U5662">
        <v>0</v>
      </c>
      <c r="V5662">
        <f t="shared" si="1421"/>
        <v>3.8470579052041792E-2</v>
      </c>
      <c r="W5662">
        <f t="shared" si="1422"/>
        <v>0.50961645877400663</v>
      </c>
      <c r="X5662">
        <f t="shared" si="1423"/>
        <v>1.4799854525993968E-3</v>
      </c>
      <c r="Y5662">
        <f t="shared" si="1424"/>
        <v>0</v>
      </c>
      <c r="Z5662" t="s">
        <v>5694</v>
      </c>
    </row>
    <row r="5663" spans="1:26" x14ac:dyDescent="0.25">
      <c r="A5663" t="s">
        <v>29</v>
      </c>
      <c r="B5663" t="s">
        <v>30</v>
      </c>
      <c r="C5663" t="s">
        <v>25</v>
      </c>
      <c r="D5663">
        <v>0</v>
      </c>
      <c r="F5663">
        <v>1</v>
      </c>
      <c r="G5663">
        <v>77.55</v>
      </c>
      <c r="H5663">
        <f t="shared" si="1409"/>
        <v>1</v>
      </c>
      <c r="I5663">
        <f t="shared" si="1410"/>
        <v>0</v>
      </c>
      <c r="J5663">
        <f t="shared" si="1411"/>
        <v>1</v>
      </c>
      <c r="K5663">
        <f t="shared" si="1412"/>
        <v>0</v>
      </c>
      <c r="L5663">
        <f t="shared" si="1413"/>
        <v>0</v>
      </c>
      <c r="M5663">
        <f t="shared" si="1414"/>
        <v>0</v>
      </c>
      <c r="N5663">
        <f t="shared" si="1415"/>
        <v>1</v>
      </c>
      <c r="O5663">
        <f t="shared" si="1416"/>
        <v>0</v>
      </c>
      <c r="P5663">
        <v>44</v>
      </c>
      <c r="Q5663">
        <f t="shared" si="1417"/>
        <v>0</v>
      </c>
      <c r="R5663">
        <f t="shared" si="1418"/>
        <v>1</v>
      </c>
      <c r="S5663">
        <f t="shared" si="1419"/>
        <v>0</v>
      </c>
      <c r="T5663">
        <f t="shared" si="1420"/>
        <v>0</v>
      </c>
      <c r="U5663">
        <v>0</v>
      </c>
      <c r="V5663">
        <f t="shared" si="1421"/>
        <v>0.10721329817902517</v>
      </c>
      <c r="W5663">
        <f t="shared" si="1422"/>
        <v>0.52677767936089781</v>
      </c>
      <c r="X5663">
        <f t="shared" si="1423"/>
        <v>1.1494691306424561E-2</v>
      </c>
      <c r="Y5663">
        <f t="shared" si="1424"/>
        <v>0</v>
      </c>
      <c r="Z5663" t="s">
        <v>5695</v>
      </c>
    </row>
    <row r="5664" spans="1:26" x14ac:dyDescent="0.25">
      <c r="A5664" t="s">
        <v>26</v>
      </c>
      <c r="B5664" t="s">
        <v>27</v>
      </c>
      <c r="C5664" t="s">
        <v>23</v>
      </c>
      <c r="D5664">
        <v>0</v>
      </c>
      <c r="F5664">
        <v>1</v>
      </c>
      <c r="G5664">
        <v>19.850000000000001</v>
      </c>
      <c r="H5664">
        <f t="shared" si="1409"/>
        <v>1</v>
      </c>
      <c r="I5664">
        <f t="shared" si="1410"/>
        <v>0</v>
      </c>
      <c r="J5664">
        <f t="shared" si="1411"/>
        <v>0</v>
      </c>
      <c r="K5664">
        <f t="shared" si="1412"/>
        <v>0</v>
      </c>
      <c r="L5664">
        <f t="shared" si="1413"/>
        <v>1</v>
      </c>
      <c r="M5664">
        <f t="shared" si="1414"/>
        <v>1</v>
      </c>
      <c r="N5664">
        <f t="shared" si="1415"/>
        <v>0</v>
      </c>
      <c r="O5664">
        <f t="shared" si="1416"/>
        <v>0</v>
      </c>
      <c r="P5664">
        <v>4</v>
      </c>
      <c r="Q5664">
        <f t="shared" si="1417"/>
        <v>1</v>
      </c>
      <c r="R5664">
        <f t="shared" si="1418"/>
        <v>0</v>
      </c>
      <c r="S5664">
        <f t="shared" si="1419"/>
        <v>0</v>
      </c>
      <c r="T5664">
        <f t="shared" si="1420"/>
        <v>0</v>
      </c>
      <c r="U5664">
        <v>0</v>
      </c>
      <c r="V5664">
        <f t="shared" si="1421"/>
        <v>0.40161395319798027</v>
      </c>
      <c r="W5664">
        <f t="shared" si="1422"/>
        <v>0.59907536787419902</v>
      </c>
      <c r="X5664">
        <f t="shared" si="1423"/>
        <v>0.16129376740330947</v>
      </c>
      <c r="Y5664">
        <f t="shared" si="1424"/>
        <v>1</v>
      </c>
      <c r="Z5664" t="s">
        <v>5696</v>
      </c>
    </row>
    <row r="5665" spans="1:26" x14ac:dyDescent="0.25">
      <c r="A5665" t="s">
        <v>26</v>
      </c>
      <c r="B5665" t="s">
        <v>27</v>
      </c>
      <c r="C5665" t="s">
        <v>35</v>
      </c>
      <c r="D5665">
        <v>0</v>
      </c>
      <c r="F5665">
        <v>1</v>
      </c>
      <c r="G5665">
        <v>70.25</v>
      </c>
      <c r="H5665">
        <f t="shared" si="1409"/>
        <v>1</v>
      </c>
      <c r="I5665">
        <f t="shared" si="1410"/>
        <v>0</v>
      </c>
      <c r="J5665">
        <f t="shared" si="1411"/>
        <v>0</v>
      </c>
      <c r="K5665">
        <f t="shared" si="1412"/>
        <v>1</v>
      </c>
      <c r="L5665">
        <f t="shared" si="1413"/>
        <v>0</v>
      </c>
      <c r="M5665">
        <f t="shared" si="1414"/>
        <v>1</v>
      </c>
      <c r="N5665">
        <f t="shared" si="1415"/>
        <v>0</v>
      </c>
      <c r="O5665">
        <f t="shared" si="1416"/>
        <v>0</v>
      </c>
      <c r="P5665">
        <v>1</v>
      </c>
      <c r="Q5665">
        <f t="shared" si="1417"/>
        <v>1</v>
      </c>
      <c r="R5665">
        <f t="shared" si="1418"/>
        <v>0</v>
      </c>
      <c r="S5665">
        <f t="shared" si="1419"/>
        <v>0</v>
      </c>
      <c r="T5665">
        <f t="shared" si="1420"/>
        <v>0</v>
      </c>
      <c r="U5665">
        <v>1</v>
      </c>
      <c r="V5665">
        <f t="shared" si="1421"/>
        <v>0.50891855520339413</v>
      </c>
      <c r="W5665">
        <f t="shared" si="1422"/>
        <v>0.62455292436565335</v>
      </c>
      <c r="X5665">
        <f t="shared" si="1423"/>
        <v>0.24116098542352185</v>
      </c>
      <c r="Y5665">
        <f t="shared" si="1424"/>
        <v>1</v>
      </c>
      <c r="Z5665" t="s">
        <v>5697</v>
      </c>
    </row>
    <row r="5666" spans="1:26" x14ac:dyDescent="0.25">
      <c r="A5666" t="s">
        <v>26</v>
      </c>
      <c r="B5666" t="s">
        <v>27</v>
      </c>
      <c r="C5666" t="s">
        <v>35</v>
      </c>
      <c r="D5666">
        <v>0</v>
      </c>
      <c r="F5666">
        <v>1</v>
      </c>
      <c r="G5666">
        <v>95.25</v>
      </c>
      <c r="H5666">
        <f t="shared" si="1409"/>
        <v>1</v>
      </c>
      <c r="I5666">
        <f t="shared" si="1410"/>
        <v>0</v>
      </c>
      <c r="J5666">
        <f t="shared" si="1411"/>
        <v>0</v>
      </c>
      <c r="K5666">
        <f t="shared" si="1412"/>
        <v>1</v>
      </c>
      <c r="L5666">
        <f t="shared" si="1413"/>
        <v>0</v>
      </c>
      <c r="M5666">
        <f t="shared" si="1414"/>
        <v>1</v>
      </c>
      <c r="N5666">
        <f t="shared" si="1415"/>
        <v>0</v>
      </c>
      <c r="O5666">
        <f t="shared" si="1416"/>
        <v>0</v>
      </c>
      <c r="P5666">
        <v>37</v>
      </c>
      <c r="Q5666">
        <f t="shared" si="1417"/>
        <v>1</v>
      </c>
      <c r="R5666">
        <f t="shared" si="1418"/>
        <v>0</v>
      </c>
      <c r="S5666">
        <f t="shared" si="1419"/>
        <v>0</v>
      </c>
      <c r="T5666">
        <f t="shared" si="1420"/>
        <v>0</v>
      </c>
      <c r="U5666">
        <v>0</v>
      </c>
      <c r="V5666">
        <f t="shared" si="1421"/>
        <v>0.56158638963436591</v>
      </c>
      <c r="W5666">
        <f t="shared" si="1422"/>
        <v>0.63681952071630354</v>
      </c>
      <c r="X5666">
        <f t="shared" si="1423"/>
        <v>0.31537927302256186</v>
      </c>
      <c r="Y5666">
        <f t="shared" si="1424"/>
        <v>1</v>
      </c>
      <c r="Z5666" t="s">
        <v>5698</v>
      </c>
    </row>
    <row r="5667" spans="1:26" x14ac:dyDescent="0.25">
      <c r="A5667" t="s">
        <v>26</v>
      </c>
      <c r="B5667" t="s">
        <v>38</v>
      </c>
      <c r="C5667" t="s">
        <v>35</v>
      </c>
      <c r="D5667">
        <v>1</v>
      </c>
      <c r="F5667">
        <v>1</v>
      </c>
      <c r="G5667">
        <v>84.6</v>
      </c>
      <c r="H5667">
        <f t="shared" si="1409"/>
        <v>0</v>
      </c>
      <c r="I5667">
        <f t="shared" si="1410"/>
        <v>1</v>
      </c>
      <c r="J5667">
        <f t="shared" si="1411"/>
        <v>0</v>
      </c>
      <c r="K5667">
        <f t="shared" si="1412"/>
        <v>1</v>
      </c>
      <c r="L5667">
        <f t="shared" si="1413"/>
        <v>0</v>
      </c>
      <c r="M5667">
        <f t="shared" si="1414"/>
        <v>1</v>
      </c>
      <c r="N5667">
        <f t="shared" si="1415"/>
        <v>0</v>
      </c>
      <c r="O5667">
        <f t="shared" si="1416"/>
        <v>0</v>
      </c>
      <c r="P5667">
        <v>10</v>
      </c>
      <c r="Q5667">
        <f t="shared" si="1417"/>
        <v>0</v>
      </c>
      <c r="R5667">
        <f t="shared" si="1418"/>
        <v>0</v>
      </c>
      <c r="S5667">
        <f t="shared" si="1419"/>
        <v>1</v>
      </c>
      <c r="T5667">
        <f t="shared" si="1420"/>
        <v>0</v>
      </c>
      <c r="U5667">
        <v>1</v>
      </c>
      <c r="V5667">
        <f t="shared" si="1421"/>
        <v>0.3896594873825952</v>
      </c>
      <c r="W5667">
        <f t="shared" si="1422"/>
        <v>0.59620072512959632</v>
      </c>
      <c r="X5667">
        <f t="shared" si="1423"/>
        <v>0.37251554134207654</v>
      </c>
      <c r="Y5667">
        <f t="shared" si="1424"/>
        <v>1</v>
      </c>
      <c r="Z5667" t="s">
        <v>5699</v>
      </c>
    </row>
    <row r="5668" spans="1:26" x14ac:dyDescent="0.25">
      <c r="A5668" t="s">
        <v>26</v>
      </c>
      <c r="B5668" t="s">
        <v>33</v>
      </c>
      <c r="C5668" t="s">
        <v>25</v>
      </c>
      <c r="D5668">
        <v>0</v>
      </c>
      <c r="F5668">
        <v>1</v>
      </c>
      <c r="G5668">
        <v>25.05</v>
      </c>
      <c r="H5668">
        <f t="shared" si="1409"/>
        <v>1</v>
      </c>
      <c r="I5668">
        <f t="shared" si="1410"/>
        <v>0</v>
      </c>
      <c r="J5668">
        <f t="shared" si="1411"/>
        <v>1</v>
      </c>
      <c r="K5668">
        <f t="shared" si="1412"/>
        <v>0</v>
      </c>
      <c r="L5668">
        <f t="shared" si="1413"/>
        <v>0</v>
      </c>
      <c r="M5668">
        <f t="shared" si="1414"/>
        <v>1</v>
      </c>
      <c r="N5668">
        <f t="shared" si="1415"/>
        <v>0</v>
      </c>
      <c r="O5668">
        <f t="shared" si="1416"/>
        <v>0</v>
      </c>
      <c r="P5668">
        <v>34</v>
      </c>
      <c r="Q5668">
        <f t="shared" si="1417"/>
        <v>0</v>
      </c>
      <c r="R5668">
        <f t="shared" si="1418"/>
        <v>0</v>
      </c>
      <c r="S5668">
        <f t="shared" si="1419"/>
        <v>0</v>
      </c>
      <c r="T5668">
        <f t="shared" si="1420"/>
        <v>1</v>
      </c>
      <c r="U5668">
        <v>0</v>
      </c>
      <c r="V5668">
        <f t="shared" si="1421"/>
        <v>0.29681773753446927</v>
      </c>
      <c r="W5668">
        <f t="shared" si="1422"/>
        <v>0.57366440262678076</v>
      </c>
      <c r="X5668">
        <f t="shared" si="1423"/>
        <v>8.8100769315081096E-2</v>
      </c>
      <c r="Y5668">
        <f t="shared" si="1424"/>
        <v>0</v>
      </c>
      <c r="Z5668" t="s">
        <v>5700</v>
      </c>
    </row>
    <row r="5669" spans="1:26" x14ac:dyDescent="0.25">
      <c r="A5669" t="s">
        <v>29</v>
      </c>
      <c r="B5669" t="s">
        <v>38</v>
      </c>
      <c r="C5669" t="s">
        <v>25</v>
      </c>
      <c r="D5669">
        <v>0</v>
      </c>
      <c r="F5669">
        <v>1</v>
      </c>
      <c r="G5669">
        <v>53.15</v>
      </c>
      <c r="H5669">
        <f t="shared" si="1409"/>
        <v>1</v>
      </c>
      <c r="I5669">
        <f t="shared" si="1410"/>
        <v>0</v>
      </c>
      <c r="J5669">
        <f t="shared" si="1411"/>
        <v>1</v>
      </c>
      <c r="K5669">
        <f t="shared" si="1412"/>
        <v>0</v>
      </c>
      <c r="L5669">
        <f t="shared" si="1413"/>
        <v>0</v>
      </c>
      <c r="M5669">
        <f t="shared" si="1414"/>
        <v>0</v>
      </c>
      <c r="N5669">
        <f t="shared" si="1415"/>
        <v>1</v>
      </c>
      <c r="O5669">
        <f t="shared" si="1416"/>
        <v>0</v>
      </c>
      <c r="P5669">
        <v>35</v>
      </c>
      <c r="Q5669">
        <f t="shared" si="1417"/>
        <v>0</v>
      </c>
      <c r="R5669">
        <f t="shared" si="1418"/>
        <v>0</v>
      </c>
      <c r="S5669">
        <f t="shared" si="1419"/>
        <v>1</v>
      </c>
      <c r="T5669">
        <f t="shared" si="1420"/>
        <v>0</v>
      </c>
      <c r="U5669">
        <v>0</v>
      </c>
      <c r="V5669">
        <f t="shared" si="1421"/>
        <v>6.9172346100196069E-2</v>
      </c>
      <c r="W5669">
        <f t="shared" si="1422"/>
        <v>0.51728619447331037</v>
      </c>
      <c r="X5669">
        <f t="shared" si="1423"/>
        <v>4.78481346500531E-3</v>
      </c>
      <c r="Y5669">
        <f t="shared" si="1424"/>
        <v>0</v>
      </c>
      <c r="Z5669" t="s">
        <v>5701</v>
      </c>
    </row>
    <row r="5670" spans="1:26" x14ac:dyDescent="0.25">
      <c r="A5670" t="s">
        <v>26</v>
      </c>
      <c r="B5670" t="s">
        <v>27</v>
      </c>
      <c r="C5670" t="s">
        <v>23</v>
      </c>
      <c r="D5670">
        <v>0</v>
      </c>
      <c r="F5670">
        <v>1</v>
      </c>
      <c r="G5670">
        <v>20.149999999999999</v>
      </c>
      <c r="H5670">
        <f t="shared" si="1409"/>
        <v>1</v>
      </c>
      <c r="I5670">
        <f t="shared" si="1410"/>
        <v>0</v>
      </c>
      <c r="J5670">
        <f t="shared" si="1411"/>
        <v>0</v>
      </c>
      <c r="K5670">
        <f t="shared" si="1412"/>
        <v>0</v>
      </c>
      <c r="L5670">
        <f t="shared" si="1413"/>
        <v>1</v>
      </c>
      <c r="M5670">
        <f t="shared" si="1414"/>
        <v>1</v>
      </c>
      <c r="N5670">
        <f t="shared" si="1415"/>
        <v>0</v>
      </c>
      <c r="O5670">
        <f t="shared" si="1416"/>
        <v>0</v>
      </c>
      <c r="P5670">
        <v>4</v>
      </c>
      <c r="Q5670">
        <f t="shared" si="1417"/>
        <v>1</v>
      </c>
      <c r="R5670">
        <f t="shared" si="1418"/>
        <v>0</v>
      </c>
      <c r="S5670">
        <f t="shared" si="1419"/>
        <v>0</v>
      </c>
      <c r="T5670">
        <f t="shared" si="1420"/>
        <v>0</v>
      </c>
      <c r="U5670">
        <v>0</v>
      </c>
      <c r="V5670">
        <f t="shared" si="1421"/>
        <v>0.41577311892620289</v>
      </c>
      <c r="W5670">
        <f t="shared" si="1422"/>
        <v>0.6024713532399536</v>
      </c>
      <c r="X5670">
        <f t="shared" si="1423"/>
        <v>0.17286728642162244</v>
      </c>
      <c r="Y5670">
        <f t="shared" si="1424"/>
        <v>1</v>
      </c>
      <c r="Z5670" t="s">
        <v>5702</v>
      </c>
    </row>
    <row r="5671" spans="1:26" x14ac:dyDescent="0.25">
      <c r="A5671" t="s">
        <v>26</v>
      </c>
      <c r="B5671" t="s">
        <v>27</v>
      </c>
      <c r="C5671" t="s">
        <v>35</v>
      </c>
      <c r="D5671">
        <v>1</v>
      </c>
      <c r="F5671">
        <v>1</v>
      </c>
      <c r="G5671">
        <v>101.25</v>
      </c>
      <c r="H5671">
        <f t="shared" si="1409"/>
        <v>0</v>
      </c>
      <c r="I5671">
        <f t="shared" si="1410"/>
        <v>1</v>
      </c>
      <c r="J5671">
        <f t="shared" si="1411"/>
        <v>0</v>
      </c>
      <c r="K5671">
        <f t="shared" si="1412"/>
        <v>1</v>
      </c>
      <c r="L5671">
        <f t="shared" si="1413"/>
        <v>0</v>
      </c>
      <c r="M5671">
        <f t="shared" si="1414"/>
        <v>1</v>
      </c>
      <c r="N5671">
        <f t="shared" si="1415"/>
        <v>0</v>
      </c>
      <c r="O5671">
        <f t="shared" si="1416"/>
        <v>0</v>
      </c>
      <c r="P5671">
        <v>39</v>
      </c>
      <c r="Q5671">
        <f t="shared" si="1417"/>
        <v>1</v>
      </c>
      <c r="R5671">
        <f t="shared" si="1418"/>
        <v>0</v>
      </c>
      <c r="S5671">
        <f t="shared" si="1419"/>
        <v>0</v>
      </c>
      <c r="T5671">
        <f t="shared" si="1420"/>
        <v>0</v>
      </c>
      <c r="U5671">
        <v>0</v>
      </c>
      <c r="V5671">
        <f t="shared" si="1421"/>
        <v>0.57094072211276647</v>
      </c>
      <c r="W5671">
        <f t="shared" si="1422"/>
        <v>0.63898021351927248</v>
      </c>
      <c r="X5671">
        <f t="shared" si="1423"/>
        <v>0.32597330816664721</v>
      </c>
      <c r="Y5671">
        <f t="shared" si="1424"/>
        <v>1</v>
      </c>
      <c r="Z5671" t="s">
        <v>5703</v>
      </c>
    </row>
    <row r="5672" spans="1:26" x14ac:dyDescent="0.25">
      <c r="A5672" t="s">
        <v>29</v>
      </c>
      <c r="B5672" t="s">
        <v>33</v>
      </c>
      <c r="C5672" t="s">
        <v>35</v>
      </c>
      <c r="D5672">
        <v>1</v>
      </c>
      <c r="F5672">
        <v>1</v>
      </c>
      <c r="G5672">
        <v>100.55</v>
      </c>
      <c r="H5672">
        <f t="shared" si="1409"/>
        <v>0</v>
      </c>
      <c r="I5672">
        <f t="shared" si="1410"/>
        <v>1</v>
      </c>
      <c r="J5672">
        <f t="shared" si="1411"/>
        <v>0</v>
      </c>
      <c r="K5672">
        <f t="shared" si="1412"/>
        <v>1</v>
      </c>
      <c r="L5672">
        <f t="shared" si="1413"/>
        <v>0</v>
      </c>
      <c r="M5672">
        <f t="shared" si="1414"/>
        <v>0</v>
      </c>
      <c r="N5672">
        <f t="shared" si="1415"/>
        <v>1</v>
      </c>
      <c r="O5672">
        <f t="shared" si="1416"/>
        <v>0</v>
      </c>
      <c r="P5672">
        <v>43</v>
      </c>
      <c r="Q5672">
        <f t="shared" si="1417"/>
        <v>0</v>
      </c>
      <c r="R5672">
        <f t="shared" si="1418"/>
        <v>0</v>
      </c>
      <c r="S5672">
        <f t="shared" si="1419"/>
        <v>0</v>
      </c>
      <c r="T5672">
        <f t="shared" si="1420"/>
        <v>1</v>
      </c>
      <c r="U5672">
        <v>0</v>
      </c>
      <c r="V5672">
        <f t="shared" si="1421"/>
        <v>0.14307157267956078</v>
      </c>
      <c r="W5672">
        <f t="shared" si="1422"/>
        <v>0.53570700530180682</v>
      </c>
      <c r="X5672">
        <f t="shared" si="1423"/>
        <v>2.0469474909002843E-2</v>
      </c>
      <c r="Y5672">
        <f t="shared" si="1424"/>
        <v>0</v>
      </c>
      <c r="Z5672" t="s">
        <v>5704</v>
      </c>
    </row>
    <row r="5673" spans="1:26" x14ac:dyDescent="0.25">
      <c r="A5673" t="s">
        <v>26</v>
      </c>
      <c r="B5673" t="s">
        <v>30</v>
      </c>
      <c r="C5673" t="s">
        <v>23</v>
      </c>
      <c r="D5673">
        <v>0</v>
      </c>
      <c r="F5673">
        <v>1</v>
      </c>
      <c r="G5673">
        <v>24.1</v>
      </c>
      <c r="H5673">
        <f t="shared" si="1409"/>
        <v>1</v>
      </c>
      <c r="I5673">
        <f t="shared" si="1410"/>
        <v>0</v>
      </c>
      <c r="J5673">
        <f t="shared" si="1411"/>
        <v>0</v>
      </c>
      <c r="K5673">
        <f t="shared" si="1412"/>
        <v>0</v>
      </c>
      <c r="L5673">
        <f t="shared" si="1413"/>
        <v>1</v>
      </c>
      <c r="M5673">
        <f t="shared" si="1414"/>
        <v>1</v>
      </c>
      <c r="N5673">
        <f t="shared" si="1415"/>
        <v>0</v>
      </c>
      <c r="O5673">
        <f t="shared" si="1416"/>
        <v>0</v>
      </c>
      <c r="P5673">
        <v>17</v>
      </c>
      <c r="Q5673">
        <f t="shared" si="1417"/>
        <v>0</v>
      </c>
      <c r="R5673">
        <f t="shared" si="1418"/>
        <v>1</v>
      </c>
      <c r="S5673">
        <f t="shared" si="1419"/>
        <v>0</v>
      </c>
      <c r="T5673">
        <f t="shared" si="1420"/>
        <v>0</v>
      </c>
      <c r="U5673">
        <v>1</v>
      </c>
      <c r="V5673">
        <f t="shared" si="1421"/>
        <v>0.2666084257052071</v>
      </c>
      <c r="W5673">
        <f t="shared" si="1422"/>
        <v>0.56626008971136743</v>
      </c>
      <c r="X5673">
        <f t="shared" si="1423"/>
        <v>0.53786320124659481</v>
      </c>
      <c r="Y5673">
        <f t="shared" si="1424"/>
        <v>0</v>
      </c>
      <c r="Z5673" t="s">
        <v>5705</v>
      </c>
    </row>
    <row r="5674" spans="1:26" x14ac:dyDescent="0.25">
      <c r="A5674" t="s">
        <v>45</v>
      </c>
      <c r="B5674" t="s">
        <v>33</v>
      </c>
      <c r="C5674" t="s">
        <v>23</v>
      </c>
      <c r="D5674">
        <v>0</v>
      </c>
      <c r="F5674">
        <v>1</v>
      </c>
      <c r="G5674">
        <v>25.3</v>
      </c>
      <c r="H5674">
        <f t="shared" si="1409"/>
        <v>1</v>
      </c>
      <c r="I5674">
        <f t="shared" si="1410"/>
        <v>0</v>
      </c>
      <c r="J5674">
        <f t="shared" si="1411"/>
        <v>0</v>
      </c>
      <c r="K5674">
        <f t="shared" si="1412"/>
        <v>0</v>
      </c>
      <c r="L5674">
        <f t="shared" si="1413"/>
        <v>1</v>
      </c>
      <c r="M5674">
        <f t="shared" si="1414"/>
        <v>0</v>
      </c>
      <c r="N5674">
        <f t="shared" si="1415"/>
        <v>0</v>
      </c>
      <c r="O5674">
        <f t="shared" si="1416"/>
        <v>1</v>
      </c>
      <c r="P5674">
        <v>61</v>
      </c>
      <c r="Q5674">
        <f t="shared" si="1417"/>
        <v>0</v>
      </c>
      <c r="R5674">
        <f t="shared" si="1418"/>
        <v>0</v>
      </c>
      <c r="S5674">
        <f t="shared" si="1419"/>
        <v>0</v>
      </c>
      <c r="T5674">
        <f t="shared" si="1420"/>
        <v>1</v>
      </c>
      <c r="U5674">
        <v>0</v>
      </c>
      <c r="V5674">
        <f t="shared" si="1421"/>
        <v>-6.2909612383718297E-2</v>
      </c>
      <c r="W5674">
        <f t="shared" si="1422"/>
        <v>0.48427778177498121</v>
      </c>
      <c r="X5674">
        <f t="shared" si="1423"/>
        <v>3.9576193302696822E-3</v>
      </c>
      <c r="Y5674">
        <f t="shared" si="1424"/>
        <v>0</v>
      </c>
      <c r="Z5674" t="s">
        <v>5706</v>
      </c>
    </row>
    <row r="5675" spans="1:26" x14ac:dyDescent="0.25">
      <c r="A5675" t="s">
        <v>29</v>
      </c>
      <c r="B5675" t="s">
        <v>27</v>
      </c>
      <c r="C5675" t="s">
        <v>25</v>
      </c>
      <c r="D5675">
        <v>0</v>
      </c>
      <c r="F5675">
        <v>1</v>
      </c>
      <c r="G5675">
        <v>71.8</v>
      </c>
      <c r="H5675">
        <f t="shared" si="1409"/>
        <v>1</v>
      </c>
      <c r="I5675">
        <f t="shared" si="1410"/>
        <v>0</v>
      </c>
      <c r="J5675">
        <f t="shared" si="1411"/>
        <v>1</v>
      </c>
      <c r="K5675">
        <f t="shared" si="1412"/>
        <v>0</v>
      </c>
      <c r="L5675">
        <f t="shared" si="1413"/>
        <v>0</v>
      </c>
      <c r="M5675">
        <f t="shared" si="1414"/>
        <v>0</v>
      </c>
      <c r="N5675">
        <f t="shared" si="1415"/>
        <v>1</v>
      </c>
      <c r="O5675">
        <f t="shared" si="1416"/>
        <v>0</v>
      </c>
      <c r="P5675">
        <v>49</v>
      </c>
      <c r="Q5675">
        <f t="shared" si="1417"/>
        <v>1</v>
      </c>
      <c r="R5675">
        <f t="shared" si="1418"/>
        <v>0</v>
      </c>
      <c r="S5675">
        <f t="shared" si="1419"/>
        <v>0</v>
      </c>
      <c r="T5675">
        <f t="shared" si="1420"/>
        <v>0</v>
      </c>
      <c r="U5675">
        <v>0</v>
      </c>
      <c r="V5675">
        <f t="shared" si="1421"/>
        <v>0.23501707329144253</v>
      </c>
      <c r="W5675">
        <f t="shared" si="1422"/>
        <v>0.55848532236546999</v>
      </c>
      <c r="X5675">
        <f t="shared" si="1423"/>
        <v>5.5233024738475273E-2</v>
      </c>
      <c r="Y5675">
        <f t="shared" si="1424"/>
        <v>0</v>
      </c>
      <c r="Z5675" t="s">
        <v>5707</v>
      </c>
    </row>
    <row r="5676" spans="1:26" x14ac:dyDescent="0.25">
      <c r="A5676" t="s">
        <v>29</v>
      </c>
      <c r="B5676" t="s">
        <v>30</v>
      </c>
      <c r="C5676" t="s">
        <v>23</v>
      </c>
      <c r="D5676">
        <v>0</v>
      </c>
      <c r="F5676">
        <v>1</v>
      </c>
      <c r="G5676">
        <v>19.7</v>
      </c>
      <c r="H5676">
        <f t="shared" si="1409"/>
        <v>1</v>
      </c>
      <c r="I5676">
        <f t="shared" si="1410"/>
        <v>0</v>
      </c>
      <c r="J5676">
        <f t="shared" si="1411"/>
        <v>0</v>
      </c>
      <c r="K5676">
        <f t="shared" si="1412"/>
        <v>0</v>
      </c>
      <c r="L5676">
        <f t="shared" si="1413"/>
        <v>1</v>
      </c>
      <c r="M5676">
        <f t="shared" si="1414"/>
        <v>0</v>
      </c>
      <c r="N5676">
        <f t="shared" si="1415"/>
        <v>1</v>
      </c>
      <c r="O5676">
        <f t="shared" si="1416"/>
        <v>0</v>
      </c>
      <c r="P5676">
        <v>4</v>
      </c>
      <c r="Q5676">
        <f t="shared" si="1417"/>
        <v>0</v>
      </c>
      <c r="R5676">
        <f t="shared" si="1418"/>
        <v>1</v>
      </c>
      <c r="S5676">
        <f t="shared" si="1419"/>
        <v>0</v>
      </c>
      <c r="T5676">
        <f t="shared" si="1420"/>
        <v>0</v>
      </c>
      <c r="U5676">
        <v>0</v>
      </c>
      <c r="V5676">
        <f t="shared" si="1421"/>
        <v>-1.170626665373603E-2</v>
      </c>
      <c r="W5676">
        <f t="shared" si="1422"/>
        <v>0.49707346675668934</v>
      </c>
      <c r="X5676">
        <f t="shared" si="1423"/>
        <v>1.3703667896837216E-4</v>
      </c>
      <c r="Y5676">
        <f t="shared" si="1424"/>
        <v>0</v>
      </c>
      <c r="Z5676" t="s">
        <v>5708</v>
      </c>
    </row>
    <row r="5677" spans="1:26" x14ac:dyDescent="0.25">
      <c r="A5677" t="s">
        <v>45</v>
      </c>
      <c r="B5677" t="s">
        <v>27</v>
      </c>
      <c r="C5677" t="s">
        <v>25</v>
      </c>
      <c r="D5677">
        <v>0</v>
      </c>
      <c r="F5677">
        <v>1</v>
      </c>
      <c r="G5677">
        <v>49.85</v>
      </c>
      <c r="H5677">
        <f t="shared" si="1409"/>
        <v>1</v>
      </c>
      <c r="I5677">
        <f t="shared" si="1410"/>
        <v>0</v>
      </c>
      <c r="J5677">
        <f t="shared" si="1411"/>
        <v>1</v>
      </c>
      <c r="K5677">
        <f t="shared" si="1412"/>
        <v>0</v>
      </c>
      <c r="L5677">
        <f t="shared" si="1413"/>
        <v>0</v>
      </c>
      <c r="M5677">
        <f t="shared" si="1414"/>
        <v>0</v>
      </c>
      <c r="N5677">
        <f t="shared" si="1415"/>
        <v>0</v>
      </c>
      <c r="O5677">
        <f t="shared" si="1416"/>
        <v>1</v>
      </c>
      <c r="P5677">
        <v>64</v>
      </c>
      <c r="Q5677">
        <f t="shared" si="1417"/>
        <v>1</v>
      </c>
      <c r="R5677">
        <f t="shared" si="1418"/>
        <v>0</v>
      </c>
      <c r="S5677">
        <f t="shared" si="1419"/>
        <v>0</v>
      </c>
      <c r="T5677">
        <f t="shared" si="1420"/>
        <v>0</v>
      </c>
      <c r="U5677">
        <v>0</v>
      </c>
      <c r="V5677">
        <f t="shared" si="1421"/>
        <v>0.14572492019222655</v>
      </c>
      <c r="W5677">
        <f t="shared" si="1422"/>
        <v>0.53636689628056133</v>
      </c>
      <c r="X5677">
        <f t="shared" si="1423"/>
        <v>2.1235752365030797E-2</v>
      </c>
      <c r="Y5677">
        <f t="shared" si="1424"/>
        <v>0</v>
      </c>
      <c r="Z5677" t="s">
        <v>5709</v>
      </c>
    </row>
    <row r="5678" spans="1:26" x14ac:dyDescent="0.25">
      <c r="A5678" t="s">
        <v>26</v>
      </c>
      <c r="B5678" t="s">
        <v>30</v>
      </c>
      <c r="C5678" t="s">
        <v>35</v>
      </c>
      <c r="D5678">
        <v>0</v>
      </c>
      <c r="F5678">
        <v>1</v>
      </c>
      <c r="G5678">
        <v>69.599999999999994</v>
      </c>
      <c r="H5678">
        <f t="shared" si="1409"/>
        <v>1</v>
      </c>
      <c r="I5678">
        <f t="shared" si="1410"/>
        <v>0</v>
      </c>
      <c r="J5678">
        <f t="shared" si="1411"/>
        <v>0</v>
      </c>
      <c r="K5678">
        <f t="shared" si="1412"/>
        <v>1</v>
      </c>
      <c r="L5678">
        <f t="shared" si="1413"/>
        <v>0</v>
      </c>
      <c r="M5678">
        <f t="shared" si="1414"/>
        <v>1</v>
      </c>
      <c r="N5678">
        <f t="shared" si="1415"/>
        <v>0</v>
      </c>
      <c r="O5678">
        <f t="shared" si="1416"/>
        <v>0</v>
      </c>
      <c r="P5678">
        <v>3</v>
      </c>
      <c r="Q5678">
        <f t="shared" si="1417"/>
        <v>0</v>
      </c>
      <c r="R5678">
        <f t="shared" si="1418"/>
        <v>1</v>
      </c>
      <c r="S5678">
        <f t="shared" si="1419"/>
        <v>0</v>
      </c>
      <c r="T5678">
        <f t="shared" si="1420"/>
        <v>0</v>
      </c>
      <c r="U5678">
        <v>0</v>
      </c>
      <c r="V5678">
        <f t="shared" si="1421"/>
        <v>0.36627365618659369</v>
      </c>
      <c r="W5678">
        <f t="shared" si="1422"/>
        <v>0.59055825646359295</v>
      </c>
      <c r="X5678">
        <f t="shared" si="1423"/>
        <v>0.13415639121629505</v>
      </c>
      <c r="Y5678">
        <f t="shared" si="1424"/>
        <v>1</v>
      </c>
      <c r="Z5678" t="s">
        <v>5710</v>
      </c>
    </row>
    <row r="5679" spans="1:26" x14ac:dyDescent="0.25">
      <c r="A5679" t="s">
        <v>26</v>
      </c>
      <c r="B5679" t="s">
        <v>27</v>
      </c>
      <c r="C5679" t="s">
        <v>23</v>
      </c>
      <c r="D5679">
        <v>0</v>
      </c>
      <c r="F5679">
        <v>1</v>
      </c>
      <c r="G5679">
        <v>19.75</v>
      </c>
      <c r="H5679">
        <f t="shared" si="1409"/>
        <v>1</v>
      </c>
      <c r="I5679">
        <f t="shared" si="1410"/>
        <v>0</v>
      </c>
      <c r="J5679">
        <f t="shared" si="1411"/>
        <v>0</v>
      </c>
      <c r="K5679">
        <f t="shared" si="1412"/>
        <v>0</v>
      </c>
      <c r="L5679">
        <f t="shared" si="1413"/>
        <v>1</v>
      </c>
      <c r="M5679">
        <f t="shared" si="1414"/>
        <v>1</v>
      </c>
      <c r="N5679">
        <f t="shared" si="1415"/>
        <v>0</v>
      </c>
      <c r="O5679">
        <f t="shared" si="1416"/>
        <v>0</v>
      </c>
      <c r="P5679">
        <v>1</v>
      </c>
      <c r="Q5679">
        <f t="shared" si="1417"/>
        <v>1</v>
      </c>
      <c r="R5679">
        <f t="shared" si="1418"/>
        <v>0</v>
      </c>
      <c r="S5679">
        <f t="shared" si="1419"/>
        <v>0</v>
      </c>
      <c r="T5679">
        <f t="shared" si="1420"/>
        <v>0</v>
      </c>
      <c r="U5679">
        <v>0</v>
      </c>
      <c r="V5679">
        <f t="shared" si="1421"/>
        <v>0.40145804765667364</v>
      </c>
      <c r="W5679">
        <f t="shared" si="1422"/>
        <v>0.59903792126818223</v>
      </c>
      <c r="X5679">
        <f t="shared" si="1423"/>
        <v>0.16116856402830804</v>
      </c>
      <c r="Y5679">
        <f t="shared" si="1424"/>
        <v>1</v>
      </c>
      <c r="Z5679" t="s">
        <v>5711</v>
      </c>
    </row>
    <row r="5680" spans="1:26" x14ac:dyDescent="0.25">
      <c r="A5680" t="s">
        <v>29</v>
      </c>
      <c r="B5680" t="s">
        <v>27</v>
      </c>
      <c r="C5680" t="s">
        <v>35</v>
      </c>
      <c r="D5680">
        <v>0</v>
      </c>
      <c r="F5680">
        <v>1</v>
      </c>
      <c r="G5680">
        <v>80.8</v>
      </c>
      <c r="H5680">
        <f t="shared" si="1409"/>
        <v>1</v>
      </c>
      <c r="I5680">
        <f t="shared" si="1410"/>
        <v>0</v>
      </c>
      <c r="J5680">
        <f t="shared" si="1411"/>
        <v>0</v>
      </c>
      <c r="K5680">
        <f t="shared" si="1412"/>
        <v>1</v>
      </c>
      <c r="L5680">
        <f t="shared" si="1413"/>
        <v>0</v>
      </c>
      <c r="M5680">
        <f t="shared" si="1414"/>
        <v>0</v>
      </c>
      <c r="N5680">
        <f t="shared" si="1415"/>
        <v>1</v>
      </c>
      <c r="O5680">
        <f t="shared" si="1416"/>
        <v>0</v>
      </c>
      <c r="P5680">
        <v>40</v>
      </c>
      <c r="Q5680">
        <f t="shared" si="1417"/>
        <v>1</v>
      </c>
      <c r="R5680">
        <f t="shared" si="1418"/>
        <v>0</v>
      </c>
      <c r="S5680">
        <f t="shared" si="1419"/>
        <v>0</v>
      </c>
      <c r="T5680">
        <f t="shared" si="1420"/>
        <v>0</v>
      </c>
      <c r="U5680">
        <v>0</v>
      </c>
      <c r="V5680">
        <f t="shared" si="1421"/>
        <v>0.24904857200904343</v>
      </c>
      <c r="W5680">
        <f t="shared" si="1422"/>
        <v>0.56194230819360791</v>
      </c>
      <c r="X5680">
        <f t="shared" si="1423"/>
        <v>6.2025191219743689E-2</v>
      </c>
      <c r="Y5680">
        <f t="shared" si="1424"/>
        <v>0</v>
      </c>
      <c r="Z5680" t="s">
        <v>5712</v>
      </c>
    </row>
    <row r="5681" spans="1:26" x14ac:dyDescent="0.25">
      <c r="A5681" t="s">
        <v>26</v>
      </c>
      <c r="B5681" t="s">
        <v>27</v>
      </c>
      <c r="C5681" t="s">
        <v>25</v>
      </c>
      <c r="D5681">
        <v>0</v>
      </c>
      <c r="F5681">
        <v>1</v>
      </c>
      <c r="G5681">
        <v>60</v>
      </c>
      <c r="H5681">
        <f t="shared" si="1409"/>
        <v>1</v>
      </c>
      <c r="I5681">
        <f t="shared" si="1410"/>
        <v>0</v>
      </c>
      <c r="J5681">
        <f t="shared" si="1411"/>
        <v>1</v>
      </c>
      <c r="K5681">
        <f t="shared" si="1412"/>
        <v>0</v>
      </c>
      <c r="L5681">
        <f t="shared" si="1413"/>
        <v>0</v>
      </c>
      <c r="M5681">
        <f t="shared" si="1414"/>
        <v>1</v>
      </c>
      <c r="N5681">
        <f t="shared" si="1415"/>
        <v>0</v>
      </c>
      <c r="O5681">
        <f t="shared" si="1416"/>
        <v>0</v>
      </c>
      <c r="P5681">
        <v>1</v>
      </c>
      <c r="Q5681">
        <f t="shared" si="1417"/>
        <v>1</v>
      </c>
      <c r="R5681">
        <f t="shared" si="1418"/>
        <v>0</v>
      </c>
      <c r="S5681">
        <f t="shared" si="1419"/>
        <v>0</v>
      </c>
      <c r="T5681">
        <f t="shared" si="1420"/>
        <v>0</v>
      </c>
      <c r="U5681">
        <v>1</v>
      </c>
      <c r="V5681">
        <f t="shared" si="1421"/>
        <v>0.49293823721945973</v>
      </c>
      <c r="W5681">
        <f t="shared" si="1422"/>
        <v>0.62079836126473908</v>
      </c>
      <c r="X5681">
        <f t="shared" si="1423"/>
        <v>0.25711163127410891</v>
      </c>
      <c r="Y5681">
        <f t="shared" si="1424"/>
        <v>1</v>
      </c>
      <c r="Z5681" t="s">
        <v>5713</v>
      </c>
    </row>
    <row r="5682" spans="1:26" x14ac:dyDescent="0.25">
      <c r="A5682" t="s">
        <v>26</v>
      </c>
      <c r="B5682" t="s">
        <v>27</v>
      </c>
      <c r="C5682" t="s">
        <v>35</v>
      </c>
      <c r="D5682">
        <v>0</v>
      </c>
      <c r="F5682">
        <v>1</v>
      </c>
      <c r="G5682">
        <v>86.55</v>
      </c>
      <c r="H5682">
        <f t="shared" si="1409"/>
        <v>1</v>
      </c>
      <c r="I5682">
        <f t="shared" si="1410"/>
        <v>0</v>
      </c>
      <c r="J5682">
        <f t="shared" si="1411"/>
        <v>0</v>
      </c>
      <c r="K5682">
        <f t="shared" si="1412"/>
        <v>1</v>
      </c>
      <c r="L5682">
        <f t="shared" si="1413"/>
        <v>0</v>
      </c>
      <c r="M5682">
        <f t="shared" si="1414"/>
        <v>1</v>
      </c>
      <c r="N5682">
        <f t="shared" si="1415"/>
        <v>0</v>
      </c>
      <c r="O5682">
        <f t="shared" si="1416"/>
        <v>0</v>
      </c>
      <c r="P5682">
        <v>8</v>
      </c>
      <c r="Q5682">
        <f t="shared" si="1417"/>
        <v>1</v>
      </c>
      <c r="R5682">
        <f t="shared" si="1418"/>
        <v>0</v>
      </c>
      <c r="S5682">
        <f t="shared" si="1419"/>
        <v>0</v>
      </c>
      <c r="T5682">
        <f t="shared" si="1420"/>
        <v>0</v>
      </c>
      <c r="U5682">
        <v>1</v>
      </c>
      <c r="V5682">
        <f t="shared" si="1421"/>
        <v>0.5431594382799293</v>
      </c>
      <c r="W5682">
        <f t="shared" si="1422"/>
        <v>0.63254707704079915</v>
      </c>
      <c r="X5682">
        <f t="shared" si="1423"/>
        <v>0.20870329883270972</v>
      </c>
      <c r="Y5682">
        <f t="shared" si="1424"/>
        <v>1</v>
      </c>
      <c r="Z5682" t="s">
        <v>5714</v>
      </c>
    </row>
    <row r="5683" spans="1:26" x14ac:dyDescent="0.25">
      <c r="A5683" t="s">
        <v>26</v>
      </c>
      <c r="B5683" t="s">
        <v>30</v>
      </c>
      <c r="C5683" t="s">
        <v>23</v>
      </c>
      <c r="D5683">
        <v>1</v>
      </c>
      <c r="F5683">
        <v>1</v>
      </c>
      <c r="G5683">
        <v>20.85</v>
      </c>
      <c r="H5683">
        <f t="shared" si="1409"/>
        <v>0</v>
      </c>
      <c r="I5683">
        <f t="shared" si="1410"/>
        <v>1</v>
      </c>
      <c r="J5683">
        <f t="shared" si="1411"/>
        <v>0</v>
      </c>
      <c r="K5683">
        <f t="shared" si="1412"/>
        <v>0</v>
      </c>
      <c r="L5683">
        <f t="shared" si="1413"/>
        <v>1</v>
      </c>
      <c r="M5683">
        <f t="shared" si="1414"/>
        <v>1</v>
      </c>
      <c r="N5683">
        <f t="shared" si="1415"/>
        <v>0</v>
      </c>
      <c r="O5683">
        <f t="shared" si="1416"/>
        <v>0</v>
      </c>
      <c r="P5683">
        <v>1</v>
      </c>
      <c r="Q5683">
        <f t="shared" si="1417"/>
        <v>0</v>
      </c>
      <c r="R5683">
        <f t="shared" si="1418"/>
        <v>1</v>
      </c>
      <c r="S5683">
        <f t="shared" si="1419"/>
        <v>0</v>
      </c>
      <c r="T5683">
        <f t="shared" si="1420"/>
        <v>0</v>
      </c>
      <c r="U5683">
        <v>1</v>
      </c>
      <c r="V5683">
        <f t="shared" si="1421"/>
        <v>0.27523294471704268</v>
      </c>
      <c r="W5683">
        <f t="shared" si="1422"/>
        <v>0.56837713145029967</v>
      </c>
      <c r="X5683">
        <f t="shared" si="1423"/>
        <v>0.52528728442352923</v>
      </c>
      <c r="Y5683">
        <f t="shared" si="1424"/>
        <v>0</v>
      </c>
      <c r="Z5683" t="s">
        <v>5715</v>
      </c>
    </row>
    <row r="5684" spans="1:26" x14ac:dyDescent="0.25">
      <c r="A5684" t="s">
        <v>29</v>
      </c>
      <c r="B5684" t="s">
        <v>33</v>
      </c>
      <c r="C5684" t="s">
        <v>25</v>
      </c>
      <c r="D5684">
        <v>1</v>
      </c>
      <c r="F5684">
        <v>1</v>
      </c>
      <c r="G5684">
        <v>64.2</v>
      </c>
      <c r="H5684">
        <f t="shared" si="1409"/>
        <v>0</v>
      </c>
      <c r="I5684">
        <f t="shared" si="1410"/>
        <v>1</v>
      </c>
      <c r="J5684">
        <f t="shared" si="1411"/>
        <v>1</v>
      </c>
      <c r="K5684">
        <f t="shared" si="1412"/>
        <v>0</v>
      </c>
      <c r="L5684">
        <f t="shared" si="1413"/>
        <v>0</v>
      </c>
      <c r="M5684">
        <f t="shared" si="1414"/>
        <v>0</v>
      </c>
      <c r="N5684">
        <f t="shared" si="1415"/>
        <v>1</v>
      </c>
      <c r="O5684">
        <f t="shared" si="1416"/>
        <v>0</v>
      </c>
      <c r="P5684">
        <v>34</v>
      </c>
      <c r="Q5684">
        <f t="shared" si="1417"/>
        <v>0</v>
      </c>
      <c r="R5684">
        <f t="shared" si="1418"/>
        <v>0</v>
      </c>
      <c r="S5684">
        <f t="shared" si="1419"/>
        <v>0</v>
      </c>
      <c r="T5684">
        <f t="shared" si="1420"/>
        <v>1</v>
      </c>
      <c r="U5684">
        <v>0</v>
      </c>
      <c r="V5684">
        <f t="shared" si="1421"/>
        <v>8.6399908414583837E-2</v>
      </c>
      <c r="W5684">
        <f t="shared" si="1422"/>
        <v>0.52158655024136458</v>
      </c>
      <c r="X5684">
        <f t="shared" si="1423"/>
        <v>7.4649441740484747E-3</v>
      </c>
      <c r="Y5684">
        <f t="shared" si="1424"/>
        <v>0</v>
      </c>
      <c r="Z5684" t="s">
        <v>5716</v>
      </c>
    </row>
    <row r="5685" spans="1:26" x14ac:dyDescent="0.25">
      <c r="A5685" t="s">
        <v>26</v>
      </c>
      <c r="B5685" t="s">
        <v>27</v>
      </c>
      <c r="C5685" t="s">
        <v>25</v>
      </c>
      <c r="D5685">
        <v>0</v>
      </c>
      <c r="F5685">
        <v>1</v>
      </c>
      <c r="G5685">
        <v>35</v>
      </c>
      <c r="H5685">
        <f t="shared" si="1409"/>
        <v>1</v>
      </c>
      <c r="I5685">
        <f t="shared" si="1410"/>
        <v>0</v>
      </c>
      <c r="J5685">
        <f t="shared" si="1411"/>
        <v>1</v>
      </c>
      <c r="K5685">
        <f t="shared" si="1412"/>
        <v>0</v>
      </c>
      <c r="L5685">
        <f t="shared" si="1413"/>
        <v>0</v>
      </c>
      <c r="M5685">
        <f t="shared" si="1414"/>
        <v>1</v>
      </c>
      <c r="N5685">
        <f t="shared" si="1415"/>
        <v>0</v>
      </c>
      <c r="O5685">
        <f t="shared" si="1416"/>
        <v>0</v>
      </c>
      <c r="P5685">
        <v>1</v>
      </c>
      <c r="Q5685">
        <f t="shared" si="1417"/>
        <v>1</v>
      </c>
      <c r="R5685">
        <f t="shared" si="1418"/>
        <v>0</v>
      </c>
      <c r="S5685">
        <f t="shared" si="1419"/>
        <v>0</v>
      </c>
      <c r="T5685">
        <f t="shared" si="1420"/>
        <v>0</v>
      </c>
      <c r="U5685">
        <v>0</v>
      </c>
      <c r="V5685">
        <f t="shared" si="1421"/>
        <v>0.4490986826320349</v>
      </c>
      <c r="W5685">
        <f t="shared" si="1422"/>
        <v>0.61042491631179097</v>
      </c>
      <c r="X5685">
        <f t="shared" si="1423"/>
        <v>0.20168962674182919</v>
      </c>
      <c r="Y5685">
        <f t="shared" si="1424"/>
        <v>1</v>
      </c>
      <c r="Z5685" t="s">
        <v>5717</v>
      </c>
    </row>
    <row r="5686" spans="1:26" x14ac:dyDescent="0.25">
      <c r="A5686" t="s">
        <v>26</v>
      </c>
      <c r="B5686" t="s">
        <v>27</v>
      </c>
      <c r="C5686" t="s">
        <v>25</v>
      </c>
      <c r="D5686">
        <v>0</v>
      </c>
      <c r="F5686">
        <v>1</v>
      </c>
      <c r="G5686">
        <v>50.75</v>
      </c>
      <c r="H5686">
        <f t="shared" si="1409"/>
        <v>1</v>
      </c>
      <c r="I5686">
        <f t="shared" si="1410"/>
        <v>0</v>
      </c>
      <c r="J5686">
        <f t="shared" si="1411"/>
        <v>1</v>
      </c>
      <c r="K5686">
        <f t="shared" si="1412"/>
        <v>0</v>
      </c>
      <c r="L5686">
        <f t="shared" si="1413"/>
        <v>0</v>
      </c>
      <c r="M5686">
        <f t="shared" si="1414"/>
        <v>1</v>
      </c>
      <c r="N5686">
        <f t="shared" si="1415"/>
        <v>0</v>
      </c>
      <c r="O5686">
        <f t="shared" si="1416"/>
        <v>0</v>
      </c>
      <c r="P5686">
        <v>39</v>
      </c>
      <c r="Q5686">
        <f t="shared" si="1417"/>
        <v>1</v>
      </c>
      <c r="R5686">
        <f t="shared" si="1418"/>
        <v>0</v>
      </c>
      <c r="S5686">
        <f t="shared" si="1419"/>
        <v>0</v>
      </c>
      <c r="T5686">
        <f t="shared" si="1420"/>
        <v>0</v>
      </c>
      <c r="U5686">
        <v>1</v>
      </c>
      <c r="V5686">
        <f t="shared" si="1421"/>
        <v>0.49220842375289475</v>
      </c>
      <c r="W5686">
        <f t="shared" si="1422"/>
        <v>0.62062654237436443</v>
      </c>
      <c r="X5686">
        <f t="shared" si="1423"/>
        <v>0.25785228490751971</v>
      </c>
      <c r="Y5686">
        <f t="shared" si="1424"/>
        <v>1</v>
      </c>
      <c r="Z5686" t="s">
        <v>5718</v>
      </c>
    </row>
    <row r="5687" spans="1:26" x14ac:dyDescent="0.25">
      <c r="A5687" t="s">
        <v>29</v>
      </c>
      <c r="B5687" t="s">
        <v>38</v>
      </c>
      <c r="C5687" t="s">
        <v>35</v>
      </c>
      <c r="D5687">
        <v>1</v>
      </c>
      <c r="F5687">
        <v>1</v>
      </c>
      <c r="G5687">
        <v>105.5</v>
      </c>
      <c r="H5687">
        <f t="shared" si="1409"/>
        <v>0</v>
      </c>
      <c r="I5687">
        <f t="shared" si="1410"/>
        <v>1</v>
      </c>
      <c r="J5687">
        <f t="shared" si="1411"/>
        <v>0</v>
      </c>
      <c r="K5687">
        <f t="shared" si="1412"/>
        <v>1</v>
      </c>
      <c r="L5687">
        <f t="shared" si="1413"/>
        <v>0</v>
      </c>
      <c r="M5687">
        <f t="shared" si="1414"/>
        <v>0</v>
      </c>
      <c r="N5687">
        <f t="shared" si="1415"/>
        <v>1</v>
      </c>
      <c r="O5687">
        <f t="shared" si="1416"/>
        <v>0</v>
      </c>
      <c r="P5687">
        <v>58</v>
      </c>
      <c r="Q5687">
        <f t="shared" si="1417"/>
        <v>0</v>
      </c>
      <c r="R5687">
        <f t="shared" si="1418"/>
        <v>0</v>
      </c>
      <c r="S5687">
        <f t="shared" si="1419"/>
        <v>1</v>
      </c>
      <c r="T5687">
        <f t="shared" si="1420"/>
        <v>0</v>
      </c>
      <c r="U5687">
        <v>1</v>
      </c>
      <c r="V5687">
        <f t="shared" si="1421"/>
        <v>0.15078889697424128</v>
      </c>
      <c r="W5687">
        <f t="shared" si="1422"/>
        <v>0.53762595854685791</v>
      </c>
      <c r="X5687">
        <f t="shared" si="1423"/>
        <v>0.72115949750222585</v>
      </c>
      <c r="Y5687">
        <f t="shared" si="1424"/>
        <v>0</v>
      </c>
      <c r="Z5687" t="s">
        <v>5719</v>
      </c>
    </row>
    <row r="5688" spans="1:26" x14ac:dyDescent="0.25">
      <c r="A5688" t="s">
        <v>45</v>
      </c>
      <c r="B5688" t="s">
        <v>27</v>
      </c>
      <c r="C5688" t="s">
        <v>23</v>
      </c>
      <c r="D5688">
        <v>0</v>
      </c>
      <c r="F5688">
        <v>1</v>
      </c>
      <c r="G5688">
        <v>19.2</v>
      </c>
      <c r="H5688">
        <f t="shared" si="1409"/>
        <v>1</v>
      </c>
      <c r="I5688">
        <f t="shared" si="1410"/>
        <v>0</v>
      </c>
      <c r="J5688">
        <f t="shared" si="1411"/>
        <v>0</v>
      </c>
      <c r="K5688">
        <f t="shared" si="1412"/>
        <v>0</v>
      </c>
      <c r="L5688">
        <f t="shared" si="1413"/>
        <v>1</v>
      </c>
      <c r="M5688">
        <f t="shared" si="1414"/>
        <v>0</v>
      </c>
      <c r="N5688">
        <f t="shared" si="1415"/>
        <v>0</v>
      </c>
      <c r="O5688">
        <f t="shared" si="1416"/>
        <v>1</v>
      </c>
      <c r="P5688">
        <v>45</v>
      </c>
      <c r="Q5688">
        <f t="shared" si="1417"/>
        <v>1</v>
      </c>
      <c r="R5688">
        <f t="shared" si="1418"/>
        <v>0</v>
      </c>
      <c r="S5688">
        <f t="shared" si="1419"/>
        <v>0</v>
      </c>
      <c r="T5688">
        <f t="shared" si="1420"/>
        <v>0</v>
      </c>
      <c r="U5688">
        <v>0</v>
      </c>
      <c r="V5688">
        <f t="shared" si="1421"/>
        <v>8.2903111699184004E-2</v>
      </c>
      <c r="W5688">
        <f t="shared" si="1422"/>
        <v>0.5207139155162992</v>
      </c>
      <c r="X5688">
        <f t="shared" si="1423"/>
        <v>6.8729259294073794E-3</v>
      </c>
      <c r="Y5688">
        <f t="shared" si="1424"/>
        <v>0</v>
      </c>
      <c r="Z5688" t="s">
        <v>5720</v>
      </c>
    </row>
    <row r="5689" spans="1:26" x14ac:dyDescent="0.25">
      <c r="A5689" t="s">
        <v>26</v>
      </c>
      <c r="B5689" t="s">
        <v>33</v>
      </c>
      <c r="C5689" t="s">
        <v>35</v>
      </c>
      <c r="D5689">
        <v>1</v>
      </c>
      <c r="F5689">
        <v>1</v>
      </c>
      <c r="G5689">
        <v>85.15</v>
      </c>
      <c r="H5689">
        <f t="shared" si="1409"/>
        <v>0</v>
      </c>
      <c r="I5689">
        <f t="shared" si="1410"/>
        <v>1</v>
      </c>
      <c r="J5689">
        <f t="shared" si="1411"/>
        <v>0</v>
      </c>
      <c r="K5689">
        <f t="shared" si="1412"/>
        <v>1</v>
      </c>
      <c r="L5689">
        <f t="shared" si="1413"/>
        <v>0</v>
      </c>
      <c r="M5689">
        <f t="shared" si="1414"/>
        <v>1</v>
      </c>
      <c r="N5689">
        <f t="shared" si="1415"/>
        <v>0</v>
      </c>
      <c r="O5689">
        <f t="shared" si="1416"/>
        <v>0</v>
      </c>
      <c r="P5689">
        <v>6</v>
      </c>
      <c r="Q5689">
        <f t="shared" si="1417"/>
        <v>0</v>
      </c>
      <c r="R5689">
        <f t="shared" si="1418"/>
        <v>0</v>
      </c>
      <c r="S5689">
        <f t="shared" si="1419"/>
        <v>0</v>
      </c>
      <c r="T5689">
        <f t="shared" si="1420"/>
        <v>1</v>
      </c>
      <c r="U5689">
        <v>1</v>
      </c>
      <c r="V5689">
        <f t="shared" si="1421"/>
        <v>0.39538013712053766</v>
      </c>
      <c r="W5689">
        <f t="shared" si="1422"/>
        <v>0.59757718409482896</v>
      </c>
      <c r="X5689">
        <f t="shared" si="1423"/>
        <v>0.36556517858837984</v>
      </c>
      <c r="Y5689">
        <f t="shared" si="1424"/>
        <v>1</v>
      </c>
      <c r="Z5689" t="s">
        <v>5721</v>
      </c>
    </row>
    <row r="5690" spans="1:26" x14ac:dyDescent="0.25">
      <c r="A5690" t="s">
        <v>29</v>
      </c>
      <c r="B5690" t="s">
        <v>38</v>
      </c>
      <c r="C5690" t="s">
        <v>35</v>
      </c>
      <c r="D5690">
        <v>0</v>
      </c>
      <c r="F5690">
        <v>1</v>
      </c>
      <c r="G5690">
        <v>90.65</v>
      </c>
      <c r="H5690">
        <f t="shared" si="1409"/>
        <v>1</v>
      </c>
      <c r="I5690">
        <f t="shared" si="1410"/>
        <v>0</v>
      </c>
      <c r="J5690">
        <f t="shared" si="1411"/>
        <v>0</v>
      </c>
      <c r="K5690">
        <f t="shared" si="1412"/>
        <v>1</v>
      </c>
      <c r="L5690">
        <f t="shared" si="1413"/>
        <v>0</v>
      </c>
      <c r="M5690">
        <f t="shared" si="1414"/>
        <v>0</v>
      </c>
      <c r="N5690">
        <f t="shared" si="1415"/>
        <v>1</v>
      </c>
      <c r="O5690">
        <f t="shared" si="1416"/>
        <v>0</v>
      </c>
      <c r="P5690">
        <v>43</v>
      </c>
      <c r="Q5690">
        <f t="shared" si="1417"/>
        <v>0</v>
      </c>
      <c r="R5690">
        <f t="shared" si="1418"/>
        <v>0</v>
      </c>
      <c r="S5690">
        <f t="shared" si="1419"/>
        <v>1</v>
      </c>
      <c r="T5690">
        <f t="shared" si="1420"/>
        <v>0</v>
      </c>
      <c r="U5690">
        <v>0</v>
      </c>
      <c r="V5690">
        <f t="shared" si="1421"/>
        <v>0.1276369240901998</v>
      </c>
      <c r="W5690">
        <f t="shared" si="1422"/>
        <v>0.53186598154916742</v>
      </c>
      <c r="X5690">
        <f t="shared" si="1423"/>
        <v>1.6291184391207428E-2</v>
      </c>
      <c r="Y5690">
        <f t="shared" si="1424"/>
        <v>0</v>
      </c>
      <c r="Z5690" t="s">
        <v>5722</v>
      </c>
    </row>
    <row r="5691" spans="1:26" x14ac:dyDescent="0.25">
      <c r="A5691" t="s">
        <v>45</v>
      </c>
      <c r="B5691" t="s">
        <v>30</v>
      </c>
      <c r="C5691" t="s">
        <v>23</v>
      </c>
      <c r="D5691">
        <v>0</v>
      </c>
      <c r="F5691">
        <v>1</v>
      </c>
      <c r="G5691">
        <v>20</v>
      </c>
      <c r="H5691">
        <f t="shared" si="1409"/>
        <v>1</v>
      </c>
      <c r="I5691">
        <f t="shared" si="1410"/>
        <v>0</v>
      </c>
      <c r="J5691">
        <f t="shared" si="1411"/>
        <v>0</v>
      </c>
      <c r="K5691">
        <f t="shared" si="1412"/>
        <v>0</v>
      </c>
      <c r="L5691">
        <f t="shared" si="1413"/>
        <v>1</v>
      </c>
      <c r="M5691">
        <f t="shared" si="1414"/>
        <v>0</v>
      </c>
      <c r="N5691">
        <f t="shared" si="1415"/>
        <v>0</v>
      </c>
      <c r="O5691">
        <f t="shared" si="1416"/>
        <v>1</v>
      </c>
      <c r="P5691">
        <v>41</v>
      </c>
      <c r="Q5691">
        <f t="shared" si="1417"/>
        <v>0</v>
      </c>
      <c r="R5691">
        <f t="shared" si="1418"/>
        <v>1</v>
      </c>
      <c r="S5691">
        <f t="shared" si="1419"/>
        <v>0</v>
      </c>
      <c r="T5691">
        <f t="shared" si="1420"/>
        <v>0</v>
      </c>
      <c r="U5691">
        <v>0</v>
      </c>
      <c r="V5691">
        <f t="shared" si="1421"/>
        <v>-6.6309436812216446E-2</v>
      </c>
      <c r="W5691">
        <f t="shared" si="1422"/>
        <v>0.48342871226713291</v>
      </c>
      <c r="X5691">
        <f t="shared" si="1423"/>
        <v>4.3969414103533257E-3</v>
      </c>
      <c r="Y5691">
        <f t="shared" si="1424"/>
        <v>0</v>
      </c>
      <c r="Z5691" t="s">
        <v>5723</v>
      </c>
    </row>
    <row r="5692" spans="1:26" x14ac:dyDescent="0.25">
      <c r="A5692" t="s">
        <v>26</v>
      </c>
      <c r="B5692" t="s">
        <v>27</v>
      </c>
      <c r="C5692" t="s">
        <v>35</v>
      </c>
      <c r="D5692">
        <v>0</v>
      </c>
      <c r="F5692">
        <v>1</v>
      </c>
      <c r="G5692">
        <v>74.650000000000006</v>
      </c>
      <c r="H5692">
        <f t="shared" si="1409"/>
        <v>1</v>
      </c>
      <c r="I5692">
        <f t="shared" si="1410"/>
        <v>0</v>
      </c>
      <c r="J5692">
        <f t="shared" si="1411"/>
        <v>0</v>
      </c>
      <c r="K5692">
        <f t="shared" si="1412"/>
        <v>1</v>
      </c>
      <c r="L5692">
        <f t="shared" si="1413"/>
        <v>0</v>
      </c>
      <c r="M5692">
        <f t="shared" si="1414"/>
        <v>1</v>
      </c>
      <c r="N5692">
        <f t="shared" si="1415"/>
        <v>0</v>
      </c>
      <c r="O5692">
        <f t="shared" si="1416"/>
        <v>0</v>
      </c>
      <c r="P5692">
        <v>5</v>
      </c>
      <c r="Q5692">
        <f t="shared" si="1417"/>
        <v>1</v>
      </c>
      <c r="R5692">
        <f t="shared" si="1418"/>
        <v>0</v>
      </c>
      <c r="S5692">
        <f t="shared" si="1419"/>
        <v>0</v>
      </c>
      <c r="T5692">
        <f t="shared" si="1420"/>
        <v>0</v>
      </c>
      <c r="U5692">
        <v>0</v>
      </c>
      <c r="V5692">
        <f t="shared" si="1421"/>
        <v>0.51091522976013215</v>
      </c>
      <c r="W5692">
        <f t="shared" si="1422"/>
        <v>0.62502100116963399</v>
      </c>
      <c r="X5692">
        <f t="shared" si="1423"/>
        <v>0.26103437200084861</v>
      </c>
      <c r="Y5692">
        <f t="shared" si="1424"/>
        <v>1</v>
      </c>
      <c r="Z5692" t="s">
        <v>5724</v>
      </c>
    </row>
    <row r="5693" spans="1:26" x14ac:dyDescent="0.25">
      <c r="A5693" t="s">
        <v>45</v>
      </c>
      <c r="B5693" t="s">
        <v>38</v>
      </c>
      <c r="C5693" t="s">
        <v>25</v>
      </c>
      <c r="D5693">
        <v>0</v>
      </c>
      <c r="F5693">
        <v>1</v>
      </c>
      <c r="G5693">
        <v>61.2</v>
      </c>
      <c r="H5693">
        <f t="shared" si="1409"/>
        <v>1</v>
      </c>
      <c r="I5693">
        <f t="shared" si="1410"/>
        <v>0</v>
      </c>
      <c r="J5693">
        <f t="shared" si="1411"/>
        <v>1</v>
      </c>
      <c r="K5693">
        <f t="shared" si="1412"/>
        <v>0</v>
      </c>
      <c r="L5693">
        <f t="shared" si="1413"/>
        <v>0</v>
      </c>
      <c r="M5693">
        <f t="shared" si="1414"/>
        <v>0</v>
      </c>
      <c r="N5693">
        <f t="shared" si="1415"/>
        <v>0</v>
      </c>
      <c r="O5693">
        <f t="shared" si="1416"/>
        <v>1</v>
      </c>
      <c r="P5693">
        <v>72</v>
      </c>
      <c r="Q5693">
        <f t="shared" si="1417"/>
        <v>0</v>
      </c>
      <c r="R5693">
        <f t="shared" si="1418"/>
        <v>0</v>
      </c>
      <c r="S5693">
        <f t="shared" si="1419"/>
        <v>1</v>
      </c>
      <c r="T5693">
        <f t="shared" si="1420"/>
        <v>0</v>
      </c>
      <c r="U5693">
        <v>0</v>
      </c>
      <c r="V5693">
        <f t="shared" si="1421"/>
        <v>2.1788686132227369E-2</v>
      </c>
      <c r="W5693">
        <f t="shared" si="1422"/>
        <v>0.50544695604099632</v>
      </c>
      <c r="X5693">
        <f t="shared" si="1423"/>
        <v>4.7474684336871727E-4</v>
      </c>
      <c r="Y5693">
        <f t="shared" si="1424"/>
        <v>0</v>
      </c>
      <c r="Z5693" t="s">
        <v>5725</v>
      </c>
    </row>
    <row r="5694" spans="1:26" x14ac:dyDescent="0.25">
      <c r="A5694" t="s">
        <v>29</v>
      </c>
      <c r="B5694" t="s">
        <v>30</v>
      </c>
      <c r="C5694" t="s">
        <v>23</v>
      </c>
      <c r="D5694">
        <v>0</v>
      </c>
      <c r="F5694">
        <v>1</v>
      </c>
      <c r="G5694">
        <v>19.95</v>
      </c>
      <c r="H5694">
        <f t="shared" si="1409"/>
        <v>1</v>
      </c>
      <c r="I5694">
        <f t="shared" si="1410"/>
        <v>0</v>
      </c>
      <c r="J5694">
        <f t="shared" si="1411"/>
        <v>0</v>
      </c>
      <c r="K5694">
        <f t="shared" si="1412"/>
        <v>0</v>
      </c>
      <c r="L5694">
        <f t="shared" si="1413"/>
        <v>1</v>
      </c>
      <c r="M5694">
        <f t="shared" si="1414"/>
        <v>0</v>
      </c>
      <c r="N5694">
        <f t="shared" si="1415"/>
        <v>1</v>
      </c>
      <c r="O5694">
        <f t="shared" si="1416"/>
        <v>0</v>
      </c>
      <c r="P5694">
        <v>4</v>
      </c>
      <c r="Q5694">
        <f t="shared" si="1417"/>
        <v>0</v>
      </c>
      <c r="R5694">
        <f t="shared" si="1418"/>
        <v>1</v>
      </c>
      <c r="S5694">
        <f t="shared" si="1419"/>
        <v>0</v>
      </c>
      <c r="T5694">
        <f t="shared" si="1420"/>
        <v>0</v>
      </c>
      <c r="U5694">
        <v>0</v>
      </c>
      <c r="V5694">
        <f t="shared" si="1421"/>
        <v>-1.1316502800469336E-2</v>
      </c>
      <c r="W5694">
        <f t="shared" si="1422"/>
        <v>0.49717090449174528</v>
      </c>
      <c r="X5694">
        <f t="shared" si="1423"/>
        <v>1.2806323563303032E-4</v>
      </c>
      <c r="Y5694">
        <f t="shared" si="1424"/>
        <v>0</v>
      </c>
      <c r="Z5694" t="s">
        <v>5726</v>
      </c>
    </row>
    <row r="5695" spans="1:26" x14ac:dyDescent="0.25">
      <c r="A5695" t="s">
        <v>26</v>
      </c>
      <c r="B5695" t="s">
        <v>30</v>
      </c>
      <c r="C5695" t="s">
        <v>25</v>
      </c>
      <c r="D5695">
        <v>0</v>
      </c>
      <c r="F5695">
        <v>1</v>
      </c>
      <c r="G5695">
        <v>54.8</v>
      </c>
      <c r="H5695">
        <f t="shared" si="1409"/>
        <v>1</v>
      </c>
      <c r="I5695">
        <f t="shared" si="1410"/>
        <v>0</v>
      </c>
      <c r="J5695">
        <f t="shared" si="1411"/>
        <v>1</v>
      </c>
      <c r="K5695">
        <f t="shared" si="1412"/>
        <v>0</v>
      </c>
      <c r="L5695">
        <f t="shared" si="1413"/>
        <v>0</v>
      </c>
      <c r="M5695">
        <f t="shared" si="1414"/>
        <v>1</v>
      </c>
      <c r="N5695">
        <f t="shared" si="1415"/>
        <v>0</v>
      </c>
      <c r="O5695">
        <f t="shared" si="1416"/>
        <v>0</v>
      </c>
      <c r="P5695">
        <v>9</v>
      </c>
      <c r="Q5695">
        <f t="shared" si="1417"/>
        <v>0</v>
      </c>
      <c r="R5695">
        <f t="shared" si="1418"/>
        <v>1</v>
      </c>
      <c r="S5695">
        <f t="shared" si="1419"/>
        <v>0</v>
      </c>
      <c r="T5695">
        <f t="shared" si="1420"/>
        <v>0</v>
      </c>
      <c r="U5695">
        <v>0</v>
      </c>
      <c r="V5695">
        <f t="shared" si="1421"/>
        <v>0.35689108517750817</v>
      </c>
      <c r="W5695">
        <f t="shared" si="1422"/>
        <v>0.58828764566821634</v>
      </c>
      <c r="X5695">
        <f t="shared" si="1423"/>
        <v>0.1273712466791794</v>
      </c>
      <c r="Y5695">
        <f t="shared" si="1424"/>
        <v>1</v>
      </c>
      <c r="Z5695" t="s">
        <v>5727</v>
      </c>
    </row>
    <row r="5696" spans="1:26" x14ac:dyDescent="0.25">
      <c r="A5696" t="s">
        <v>45</v>
      </c>
      <c r="B5696" t="s">
        <v>38</v>
      </c>
      <c r="C5696" t="s">
        <v>25</v>
      </c>
      <c r="D5696">
        <v>1</v>
      </c>
      <c r="F5696">
        <v>1</v>
      </c>
      <c r="G5696">
        <v>73.45</v>
      </c>
      <c r="H5696">
        <f t="shared" si="1409"/>
        <v>0</v>
      </c>
      <c r="I5696">
        <f t="shared" si="1410"/>
        <v>1</v>
      </c>
      <c r="J5696">
        <f t="shared" si="1411"/>
        <v>1</v>
      </c>
      <c r="K5696">
        <f t="shared" si="1412"/>
        <v>0</v>
      </c>
      <c r="L5696">
        <f t="shared" si="1413"/>
        <v>0</v>
      </c>
      <c r="M5696">
        <f t="shared" si="1414"/>
        <v>0</v>
      </c>
      <c r="N5696">
        <f t="shared" si="1415"/>
        <v>0</v>
      </c>
      <c r="O5696">
        <f t="shared" si="1416"/>
        <v>1</v>
      </c>
      <c r="P5696">
        <v>72</v>
      </c>
      <c r="Q5696">
        <f t="shared" si="1417"/>
        <v>0</v>
      </c>
      <c r="R5696">
        <f t="shared" si="1418"/>
        <v>0</v>
      </c>
      <c r="S5696">
        <f t="shared" si="1419"/>
        <v>1</v>
      </c>
      <c r="T5696">
        <f t="shared" si="1420"/>
        <v>0</v>
      </c>
      <c r="U5696">
        <v>0</v>
      </c>
      <c r="V5696">
        <f t="shared" si="1421"/>
        <v>4.0887114942295272E-2</v>
      </c>
      <c r="W5696">
        <f t="shared" si="1422"/>
        <v>0.51022035494679174</v>
      </c>
      <c r="X5696">
        <f t="shared" si="1423"/>
        <v>1.6717561683044654E-3</v>
      </c>
      <c r="Y5696">
        <f t="shared" si="1424"/>
        <v>0</v>
      </c>
      <c r="Z5696" t="s">
        <v>5728</v>
      </c>
    </row>
    <row r="5697" spans="1:26" x14ac:dyDescent="0.25">
      <c r="A5697" t="s">
        <v>29</v>
      </c>
      <c r="B5697" t="s">
        <v>30</v>
      </c>
      <c r="C5697" t="s">
        <v>25</v>
      </c>
      <c r="D5697">
        <v>0</v>
      </c>
      <c r="F5697">
        <v>1</v>
      </c>
      <c r="G5697">
        <v>51.45</v>
      </c>
      <c r="H5697">
        <f t="shared" si="1409"/>
        <v>1</v>
      </c>
      <c r="I5697">
        <f t="shared" si="1410"/>
        <v>0</v>
      </c>
      <c r="J5697">
        <f t="shared" si="1411"/>
        <v>1</v>
      </c>
      <c r="K5697">
        <f t="shared" si="1412"/>
        <v>0</v>
      </c>
      <c r="L5697">
        <f t="shared" si="1413"/>
        <v>0</v>
      </c>
      <c r="M5697">
        <f t="shared" si="1414"/>
        <v>0</v>
      </c>
      <c r="N5697">
        <f t="shared" si="1415"/>
        <v>1</v>
      </c>
      <c r="O5697">
        <f t="shared" si="1416"/>
        <v>0</v>
      </c>
      <c r="P5697">
        <v>33</v>
      </c>
      <c r="Q5697">
        <f t="shared" si="1417"/>
        <v>0</v>
      </c>
      <c r="R5697">
        <f t="shared" si="1418"/>
        <v>1</v>
      </c>
      <c r="S5697">
        <f t="shared" si="1419"/>
        <v>0</v>
      </c>
      <c r="T5697">
        <f t="shared" si="1420"/>
        <v>0</v>
      </c>
      <c r="U5697">
        <v>0</v>
      </c>
      <c r="V5697">
        <f t="shared" si="1421"/>
        <v>7.1385121158738254E-2</v>
      </c>
      <c r="W5697">
        <f t="shared" si="1422"/>
        <v>0.51783870567380652</v>
      </c>
      <c r="X5697">
        <f t="shared" si="1423"/>
        <v>5.0958355228477399E-3</v>
      </c>
      <c r="Y5697">
        <f t="shared" si="1424"/>
        <v>0</v>
      </c>
      <c r="Z5697" t="s">
        <v>5729</v>
      </c>
    </row>
    <row r="5698" spans="1:26" x14ac:dyDescent="0.25">
      <c r="A5698" t="s">
        <v>45</v>
      </c>
      <c r="B5698" t="s">
        <v>33</v>
      </c>
      <c r="C5698" t="s">
        <v>35</v>
      </c>
      <c r="D5698">
        <v>0</v>
      </c>
      <c r="F5698">
        <v>1</v>
      </c>
      <c r="G5698">
        <v>80.45</v>
      </c>
      <c r="H5698">
        <f t="shared" si="1409"/>
        <v>1</v>
      </c>
      <c r="I5698">
        <f t="shared" si="1410"/>
        <v>0</v>
      </c>
      <c r="J5698">
        <f t="shared" si="1411"/>
        <v>0</v>
      </c>
      <c r="K5698">
        <f t="shared" si="1412"/>
        <v>1</v>
      </c>
      <c r="L5698">
        <f t="shared" si="1413"/>
        <v>0</v>
      </c>
      <c r="M5698">
        <f t="shared" si="1414"/>
        <v>0</v>
      </c>
      <c r="N5698">
        <f t="shared" si="1415"/>
        <v>0</v>
      </c>
      <c r="O5698">
        <f t="shared" si="1416"/>
        <v>1</v>
      </c>
      <c r="P5698">
        <v>72</v>
      </c>
      <c r="Q5698">
        <f t="shared" si="1417"/>
        <v>0</v>
      </c>
      <c r="R5698">
        <f t="shared" si="1418"/>
        <v>0</v>
      </c>
      <c r="S5698">
        <f t="shared" si="1419"/>
        <v>0</v>
      </c>
      <c r="T5698">
        <f t="shared" si="1420"/>
        <v>1</v>
      </c>
      <c r="U5698">
        <v>0</v>
      </c>
      <c r="V5698">
        <f t="shared" si="1421"/>
        <v>5.1800502833762613E-2</v>
      </c>
      <c r="W5698">
        <f t="shared" si="1422"/>
        <v>0.51294723073774939</v>
      </c>
      <c r="X5698">
        <f t="shared" si="1423"/>
        <v>2.6832920938306484E-3</v>
      </c>
      <c r="Y5698">
        <f t="shared" si="1424"/>
        <v>0</v>
      </c>
      <c r="Z5698" t="s">
        <v>5730</v>
      </c>
    </row>
    <row r="5699" spans="1:26" x14ac:dyDescent="0.25">
      <c r="A5699" t="s">
        <v>26</v>
      </c>
      <c r="B5699" t="s">
        <v>27</v>
      </c>
      <c r="C5699" t="s">
        <v>25</v>
      </c>
      <c r="D5699">
        <v>0</v>
      </c>
      <c r="F5699">
        <v>1</v>
      </c>
      <c r="G5699">
        <v>54.2</v>
      </c>
      <c r="H5699">
        <f t="shared" ref="H5699:H5762" si="1425">IF(D5699:D12741=0,1,0)</f>
        <v>1</v>
      </c>
      <c r="I5699">
        <f t="shared" ref="I5699:I5762" si="1426">IF(D5699:D12741=1,1,0)</f>
        <v>0</v>
      </c>
      <c r="J5699">
        <f t="shared" ref="J5699:J5762" si="1427">IF(C5699:C12741="DSL",1,0)</f>
        <v>1</v>
      </c>
      <c r="K5699">
        <f t="shared" ref="K5699:K5762" si="1428">IF(C5699:C12741="Fiber optic",1,0)</f>
        <v>0</v>
      </c>
      <c r="L5699">
        <f t="shared" ref="L5699:L5762" si="1429">IF(C5699:C12741="No",1,0)</f>
        <v>0</v>
      </c>
      <c r="M5699">
        <f t="shared" ref="M5699:M5762" si="1430">IF(A5699:A12741="Month-to-month",1,0)</f>
        <v>1</v>
      </c>
      <c r="N5699">
        <f t="shared" ref="N5699:N5762" si="1431">IF(A5699:A12741="ONE YEAR",1,0)</f>
        <v>0</v>
      </c>
      <c r="O5699">
        <f t="shared" ref="O5699:O5762" si="1432">IF(A5699:A12741="two year",1,0)</f>
        <v>0</v>
      </c>
      <c r="P5699">
        <v>22</v>
      </c>
      <c r="Q5699">
        <f t="shared" ref="Q5699:Q5762" si="1433">IF(B5699:B12741="Electronic check",1,0)</f>
        <v>1</v>
      </c>
      <c r="R5699">
        <f t="shared" ref="R5699:R5762" si="1434">IF(B5699:B12741="Mailed check",1,0)</f>
        <v>0</v>
      </c>
      <c r="S5699">
        <f t="shared" ref="S5699:S5762" si="1435">IF(B5699:B12741="Credit card (automatic)",1,0)</f>
        <v>0</v>
      </c>
      <c r="T5699">
        <f t="shared" ref="T5699:T5762" si="1436">IF(B5699:B12741="Bank transfer (automatic)",1,0)</f>
        <v>0</v>
      </c>
      <c r="U5699">
        <v>1</v>
      </c>
      <c r="V5699">
        <f t="shared" si="1421"/>
        <v>0.48389571582367252</v>
      </c>
      <c r="W5699">
        <f t="shared" si="1422"/>
        <v>0.61866736838565339</v>
      </c>
      <c r="X5699">
        <f t="shared" si="1423"/>
        <v>0.2663636321451594</v>
      </c>
      <c r="Y5699">
        <f t="shared" si="1424"/>
        <v>1</v>
      </c>
      <c r="Z5699" t="s">
        <v>5731</v>
      </c>
    </row>
    <row r="5700" spans="1:26" x14ac:dyDescent="0.25">
      <c r="A5700" t="s">
        <v>29</v>
      </c>
      <c r="B5700" t="s">
        <v>27</v>
      </c>
      <c r="C5700" t="s">
        <v>35</v>
      </c>
      <c r="D5700">
        <v>0</v>
      </c>
      <c r="F5700">
        <v>1</v>
      </c>
      <c r="G5700">
        <v>109.5</v>
      </c>
      <c r="H5700">
        <f t="shared" si="1425"/>
        <v>1</v>
      </c>
      <c r="I5700">
        <f t="shared" si="1426"/>
        <v>0</v>
      </c>
      <c r="J5700">
        <f t="shared" si="1427"/>
        <v>0</v>
      </c>
      <c r="K5700">
        <f t="shared" si="1428"/>
        <v>1</v>
      </c>
      <c r="L5700">
        <f t="shared" si="1429"/>
        <v>0</v>
      </c>
      <c r="M5700">
        <f t="shared" si="1430"/>
        <v>0</v>
      </c>
      <c r="N5700">
        <f t="shared" si="1431"/>
        <v>1</v>
      </c>
      <c r="O5700">
        <f t="shared" si="1432"/>
        <v>0</v>
      </c>
      <c r="P5700">
        <v>70</v>
      </c>
      <c r="Q5700">
        <f t="shared" si="1433"/>
        <v>1</v>
      </c>
      <c r="R5700">
        <f t="shared" si="1434"/>
        <v>0</v>
      </c>
      <c r="S5700">
        <f t="shared" si="1435"/>
        <v>0</v>
      </c>
      <c r="T5700">
        <f t="shared" si="1436"/>
        <v>0</v>
      </c>
      <c r="U5700">
        <v>1</v>
      </c>
      <c r="V5700">
        <f t="shared" ref="V5700:V5763" si="1437">G5700*$G$2+H5701*$H$2+K5701*$K$2+M5700*$M$2+O5700*$O$2+Q5700*$Q$2+L5700*$L$2</f>
        <v>0.29865663162481532</v>
      </c>
      <c r="W5700">
        <f t="shared" ref="W5700:W5763" si="1438">1/ (1+EXP(-V5700))</f>
        <v>0.57411408645181539</v>
      </c>
      <c r="X5700">
        <f t="shared" ref="X5700:X5763" si="1439">(U5700-V5700)^2</f>
        <v>0.49188252036384994</v>
      </c>
      <c r="Y5700">
        <f t="shared" ref="Y5700:Y5763" si="1440">IF(W5700&gt;=0.58,1,0)</f>
        <v>0</v>
      </c>
      <c r="Z5700" t="s">
        <v>5732</v>
      </c>
    </row>
    <row r="5701" spans="1:26" x14ac:dyDescent="0.25">
      <c r="A5701" t="s">
        <v>26</v>
      </c>
      <c r="B5701" t="s">
        <v>27</v>
      </c>
      <c r="C5701" t="s">
        <v>35</v>
      </c>
      <c r="D5701">
        <v>0</v>
      </c>
      <c r="F5701">
        <v>1</v>
      </c>
      <c r="G5701">
        <v>104.4</v>
      </c>
      <c r="H5701">
        <f t="shared" si="1425"/>
        <v>1</v>
      </c>
      <c r="I5701">
        <f t="shared" si="1426"/>
        <v>0</v>
      </c>
      <c r="J5701">
        <f t="shared" si="1427"/>
        <v>0</v>
      </c>
      <c r="K5701">
        <f t="shared" si="1428"/>
        <v>1</v>
      </c>
      <c r="L5701">
        <f t="shared" si="1429"/>
        <v>0</v>
      </c>
      <c r="M5701">
        <f t="shared" si="1430"/>
        <v>1</v>
      </c>
      <c r="N5701">
        <f t="shared" si="1431"/>
        <v>0</v>
      </c>
      <c r="O5701">
        <f t="shared" si="1432"/>
        <v>0</v>
      </c>
      <c r="P5701">
        <v>21</v>
      </c>
      <c r="Q5701">
        <f t="shared" si="1433"/>
        <v>1</v>
      </c>
      <c r="R5701">
        <f t="shared" si="1434"/>
        <v>0</v>
      </c>
      <c r="S5701">
        <f t="shared" si="1435"/>
        <v>0</v>
      </c>
      <c r="T5701">
        <f t="shared" si="1436"/>
        <v>0</v>
      </c>
      <c r="U5701">
        <v>1</v>
      </c>
      <c r="V5701">
        <f t="shared" si="1437"/>
        <v>0.56216029755962416</v>
      </c>
      <c r="W5701">
        <f t="shared" si="1438"/>
        <v>0.63695224395627026</v>
      </c>
      <c r="X5701">
        <f t="shared" si="1439"/>
        <v>0.19170360503307687</v>
      </c>
      <c r="Y5701">
        <f t="shared" si="1440"/>
        <v>1</v>
      </c>
      <c r="Z5701" t="s">
        <v>5733</v>
      </c>
    </row>
    <row r="5702" spans="1:26" x14ac:dyDescent="0.25">
      <c r="A5702" t="s">
        <v>26</v>
      </c>
      <c r="B5702" t="s">
        <v>27</v>
      </c>
      <c r="C5702" t="s">
        <v>35</v>
      </c>
      <c r="D5702">
        <v>0</v>
      </c>
      <c r="F5702">
        <v>1</v>
      </c>
      <c r="G5702">
        <v>85.3</v>
      </c>
      <c r="H5702">
        <f t="shared" si="1425"/>
        <v>1</v>
      </c>
      <c r="I5702">
        <f t="shared" si="1426"/>
        <v>0</v>
      </c>
      <c r="J5702">
        <f t="shared" si="1427"/>
        <v>0</v>
      </c>
      <c r="K5702">
        <f t="shared" si="1428"/>
        <v>1</v>
      </c>
      <c r="L5702">
        <f t="shared" si="1429"/>
        <v>0</v>
      </c>
      <c r="M5702">
        <f t="shared" si="1430"/>
        <v>1</v>
      </c>
      <c r="N5702">
        <f t="shared" si="1431"/>
        <v>0</v>
      </c>
      <c r="O5702">
        <f t="shared" si="1432"/>
        <v>0</v>
      </c>
      <c r="P5702">
        <v>15</v>
      </c>
      <c r="Q5702">
        <f t="shared" si="1433"/>
        <v>1</v>
      </c>
      <c r="R5702">
        <f t="shared" si="1434"/>
        <v>0</v>
      </c>
      <c r="S5702">
        <f t="shared" si="1435"/>
        <v>0</v>
      </c>
      <c r="T5702">
        <f t="shared" si="1436"/>
        <v>0</v>
      </c>
      <c r="U5702">
        <v>0</v>
      </c>
      <c r="V5702">
        <f t="shared" si="1437"/>
        <v>0.54607378827435149</v>
      </c>
      <c r="W5702">
        <f t="shared" si="1438"/>
        <v>0.63322420107359267</v>
      </c>
      <c r="X5702">
        <f t="shared" si="1439"/>
        <v>0.29819658224030127</v>
      </c>
      <c r="Y5702">
        <f t="shared" si="1440"/>
        <v>1</v>
      </c>
      <c r="Z5702" t="s">
        <v>5734</v>
      </c>
    </row>
    <row r="5703" spans="1:26" x14ac:dyDescent="0.25">
      <c r="A5703" t="s">
        <v>26</v>
      </c>
      <c r="B5703" t="s">
        <v>27</v>
      </c>
      <c r="C5703" t="s">
        <v>35</v>
      </c>
      <c r="D5703">
        <v>1</v>
      </c>
      <c r="F5703">
        <v>1</v>
      </c>
      <c r="G5703">
        <v>79.3</v>
      </c>
      <c r="H5703">
        <f t="shared" si="1425"/>
        <v>0</v>
      </c>
      <c r="I5703">
        <f t="shared" si="1426"/>
        <v>1</v>
      </c>
      <c r="J5703">
        <f t="shared" si="1427"/>
        <v>0</v>
      </c>
      <c r="K5703">
        <f t="shared" si="1428"/>
        <v>1</v>
      </c>
      <c r="L5703">
        <f t="shared" si="1429"/>
        <v>0</v>
      </c>
      <c r="M5703">
        <f t="shared" si="1430"/>
        <v>1</v>
      </c>
      <c r="N5703">
        <f t="shared" si="1431"/>
        <v>0</v>
      </c>
      <c r="O5703">
        <f t="shared" si="1432"/>
        <v>0</v>
      </c>
      <c r="P5703">
        <v>29</v>
      </c>
      <c r="Q5703">
        <f t="shared" si="1433"/>
        <v>1</v>
      </c>
      <c r="R5703">
        <f t="shared" si="1434"/>
        <v>0</v>
      </c>
      <c r="S5703">
        <f t="shared" si="1435"/>
        <v>0</v>
      </c>
      <c r="T5703">
        <f t="shared" si="1436"/>
        <v>0</v>
      </c>
      <c r="U5703">
        <v>0</v>
      </c>
      <c r="V5703">
        <f t="shared" si="1437"/>
        <v>0.5181648374308927</v>
      </c>
      <c r="W5703">
        <f t="shared" si="1438"/>
        <v>0.6267185438936359</v>
      </c>
      <c r="X5703">
        <f t="shared" si="1439"/>
        <v>0.26849479874978344</v>
      </c>
      <c r="Y5703">
        <f t="shared" si="1440"/>
        <v>1</v>
      </c>
      <c r="Z5703" t="s">
        <v>5735</v>
      </c>
    </row>
    <row r="5704" spans="1:26" x14ac:dyDescent="0.25">
      <c r="A5704" t="s">
        <v>26</v>
      </c>
      <c r="B5704" t="s">
        <v>33</v>
      </c>
      <c r="C5704" t="s">
        <v>25</v>
      </c>
      <c r="D5704">
        <v>0</v>
      </c>
      <c r="F5704">
        <v>1</v>
      </c>
      <c r="G5704">
        <v>76.5</v>
      </c>
      <c r="H5704">
        <f t="shared" si="1425"/>
        <v>1</v>
      </c>
      <c r="I5704">
        <f t="shared" si="1426"/>
        <v>0</v>
      </c>
      <c r="J5704">
        <f t="shared" si="1427"/>
        <v>1</v>
      </c>
      <c r="K5704">
        <f t="shared" si="1428"/>
        <v>0</v>
      </c>
      <c r="L5704">
        <f t="shared" si="1429"/>
        <v>0</v>
      </c>
      <c r="M5704">
        <f t="shared" si="1430"/>
        <v>1</v>
      </c>
      <c r="N5704">
        <f t="shared" si="1431"/>
        <v>0</v>
      </c>
      <c r="O5704">
        <f t="shared" si="1432"/>
        <v>0</v>
      </c>
      <c r="P5704">
        <v>15</v>
      </c>
      <c r="Q5704">
        <f t="shared" si="1433"/>
        <v>0</v>
      </c>
      <c r="R5704">
        <f t="shared" si="1434"/>
        <v>0</v>
      </c>
      <c r="S5704">
        <f t="shared" si="1435"/>
        <v>0</v>
      </c>
      <c r="T5704">
        <f t="shared" si="1436"/>
        <v>1</v>
      </c>
      <c r="U5704">
        <v>0</v>
      </c>
      <c r="V5704">
        <f t="shared" si="1437"/>
        <v>0.39558575690181269</v>
      </c>
      <c r="W5704">
        <f t="shared" si="1438"/>
        <v>0.59762663027886198</v>
      </c>
      <c r="X5704">
        <f t="shared" si="1439"/>
        <v>0.15648809106358005</v>
      </c>
      <c r="Y5704">
        <f t="shared" si="1440"/>
        <v>1</v>
      </c>
      <c r="Z5704" t="s">
        <v>5736</v>
      </c>
    </row>
    <row r="5705" spans="1:26" x14ac:dyDescent="0.25">
      <c r="A5705" t="s">
        <v>26</v>
      </c>
      <c r="B5705" t="s">
        <v>38</v>
      </c>
      <c r="C5705" t="s">
        <v>35</v>
      </c>
      <c r="D5705">
        <v>1</v>
      </c>
      <c r="F5705">
        <v>1</v>
      </c>
      <c r="G5705">
        <v>105.1</v>
      </c>
      <c r="H5705">
        <f t="shared" si="1425"/>
        <v>0</v>
      </c>
      <c r="I5705">
        <f t="shared" si="1426"/>
        <v>1</v>
      </c>
      <c r="J5705">
        <f t="shared" si="1427"/>
        <v>0</v>
      </c>
      <c r="K5705">
        <f t="shared" si="1428"/>
        <v>1</v>
      </c>
      <c r="L5705">
        <f t="shared" si="1429"/>
        <v>0</v>
      </c>
      <c r="M5705">
        <f t="shared" si="1430"/>
        <v>1</v>
      </c>
      <c r="N5705">
        <f t="shared" si="1431"/>
        <v>0</v>
      </c>
      <c r="O5705">
        <f t="shared" si="1432"/>
        <v>0</v>
      </c>
      <c r="P5705">
        <v>71</v>
      </c>
      <c r="Q5705">
        <f t="shared" si="1433"/>
        <v>0</v>
      </c>
      <c r="R5705">
        <f t="shared" si="1434"/>
        <v>0</v>
      </c>
      <c r="S5705">
        <f t="shared" si="1435"/>
        <v>1</v>
      </c>
      <c r="T5705">
        <f t="shared" si="1436"/>
        <v>0</v>
      </c>
      <c r="U5705">
        <v>1</v>
      </c>
      <c r="V5705">
        <f t="shared" si="1437"/>
        <v>0.43531157245476648</v>
      </c>
      <c r="W5705">
        <f t="shared" si="1438"/>
        <v>0.60714130704461478</v>
      </c>
      <c r="X5705">
        <f t="shared" si="1439"/>
        <v>0.31887302020350844</v>
      </c>
      <c r="Y5705">
        <f t="shared" si="1440"/>
        <v>1</v>
      </c>
      <c r="Z5705" t="s">
        <v>5737</v>
      </c>
    </row>
    <row r="5706" spans="1:26" x14ac:dyDescent="0.25">
      <c r="A5706" t="s">
        <v>45</v>
      </c>
      <c r="B5706" t="s">
        <v>33</v>
      </c>
      <c r="C5706" t="s">
        <v>23</v>
      </c>
      <c r="D5706">
        <v>1</v>
      </c>
      <c r="F5706">
        <v>1</v>
      </c>
      <c r="G5706">
        <v>25.4</v>
      </c>
      <c r="H5706">
        <f t="shared" si="1425"/>
        <v>0</v>
      </c>
      <c r="I5706">
        <f t="shared" si="1426"/>
        <v>1</v>
      </c>
      <c r="J5706">
        <f t="shared" si="1427"/>
        <v>0</v>
      </c>
      <c r="K5706">
        <f t="shared" si="1428"/>
        <v>0</v>
      </c>
      <c r="L5706">
        <f t="shared" si="1429"/>
        <v>1</v>
      </c>
      <c r="M5706">
        <f t="shared" si="1430"/>
        <v>0</v>
      </c>
      <c r="N5706">
        <f t="shared" si="1431"/>
        <v>0</v>
      </c>
      <c r="O5706">
        <f t="shared" si="1432"/>
        <v>1</v>
      </c>
      <c r="P5706">
        <v>72</v>
      </c>
      <c r="Q5706">
        <f t="shared" si="1433"/>
        <v>0</v>
      </c>
      <c r="R5706">
        <f t="shared" si="1434"/>
        <v>0</v>
      </c>
      <c r="S5706">
        <f t="shared" si="1435"/>
        <v>0</v>
      </c>
      <c r="T5706">
        <f t="shared" si="1436"/>
        <v>1</v>
      </c>
      <c r="U5706">
        <v>0</v>
      </c>
      <c r="V5706">
        <f t="shared" si="1437"/>
        <v>-5.7890537581655917E-2</v>
      </c>
      <c r="W5706">
        <f t="shared" si="1438"/>
        <v>0.48553140611275752</v>
      </c>
      <c r="X5706">
        <f t="shared" si="1439"/>
        <v>3.3513143414931161E-3</v>
      </c>
      <c r="Y5706">
        <f t="shared" si="1440"/>
        <v>0</v>
      </c>
      <c r="Z5706" t="s">
        <v>5738</v>
      </c>
    </row>
    <row r="5707" spans="1:26" x14ac:dyDescent="0.25">
      <c r="A5707" t="s">
        <v>26</v>
      </c>
      <c r="B5707" t="s">
        <v>27</v>
      </c>
      <c r="C5707" t="s">
        <v>35</v>
      </c>
      <c r="D5707">
        <v>0</v>
      </c>
      <c r="F5707">
        <v>1</v>
      </c>
      <c r="G5707">
        <v>86.85</v>
      </c>
      <c r="H5707">
        <f t="shared" si="1425"/>
        <v>1</v>
      </c>
      <c r="I5707">
        <f t="shared" si="1426"/>
        <v>0</v>
      </c>
      <c r="J5707">
        <f t="shared" si="1427"/>
        <v>0</v>
      </c>
      <c r="K5707">
        <f t="shared" si="1428"/>
        <v>1</v>
      </c>
      <c r="L5707">
        <f t="shared" si="1429"/>
        <v>0</v>
      </c>
      <c r="M5707">
        <f t="shared" si="1430"/>
        <v>1</v>
      </c>
      <c r="N5707">
        <f t="shared" si="1431"/>
        <v>0</v>
      </c>
      <c r="O5707">
        <f t="shared" si="1432"/>
        <v>0</v>
      </c>
      <c r="P5707">
        <v>19</v>
      </c>
      <c r="Q5707">
        <f t="shared" si="1433"/>
        <v>1</v>
      </c>
      <c r="R5707">
        <f t="shared" si="1434"/>
        <v>0</v>
      </c>
      <c r="S5707">
        <f t="shared" si="1435"/>
        <v>0</v>
      </c>
      <c r="T5707">
        <f t="shared" si="1436"/>
        <v>0</v>
      </c>
      <c r="U5707">
        <v>0</v>
      </c>
      <c r="V5707">
        <f t="shared" si="1437"/>
        <v>0.52993570579954674</v>
      </c>
      <c r="W5707">
        <f t="shared" si="1438"/>
        <v>0.62946811624105781</v>
      </c>
      <c r="X5707">
        <f t="shared" si="1439"/>
        <v>0.28083185228126378</v>
      </c>
      <c r="Y5707">
        <f t="shared" si="1440"/>
        <v>1</v>
      </c>
      <c r="Z5707" t="s">
        <v>5739</v>
      </c>
    </row>
    <row r="5708" spans="1:26" x14ac:dyDescent="0.25">
      <c r="A5708" t="s">
        <v>26</v>
      </c>
      <c r="B5708" t="s">
        <v>30</v>
      </c>
      <c r="C5708" t="s">
        <v>23</v>
      </c>
      <c r="D5708">
        <v>0</v>
      </c>
      <c r="F5708">
        <v>1</v>
      </c>
      <c r="G5708">
        <v>19.649999999999999</v>
      </c>
      <c r="H5708">
        <f t="shared" si="1425"/>
        <v>1</v>
      </c>
      <c r="I5708">
        <f t="shared" si="1426"/>
        <v>0</v>
      </c>
      <c r="J5708">
        <f t="shared" si="1427"/>
        <v>0</v>
      </c>
      <c r="K5708">
        <f t="shared" si="1428"/>
        <v>0</v>
      </c>
      <c r="L5708">
        <f t="shared" si="1429"/>
        <v>1</v>
      </c>
      <c r="M5708">
        <f t="shared" si="1430"/>
        <v>1</v>
      </c>
      <c r="N5708">
        <f t="shared" si="1431"/>
        <v>0</v>
      </c>
      <c r="O5708">
        <f t="shared" si="1432"/>
        <v>0</v>
      </c>
      <c r="P5708">
        <v>1</v>
      </c>
      <c r="Q5708">
        <f t="shared" si="1433"/>
        <v>0</v>
      </c>
      <c r="R5708">
        <f t="shared" si="1434"/>
        <v>1</v>
      </c>
      <c r="S5708">
        <f t="shared" si="1435"/>
        <v>0</v>
      </c>
      <c r="T5708">
        <f t="shared" si="1436"/>
        <v>0</v>
      </c>
      <c r="U5708">
        <v>0</v>
      </c>
      <c r="V5708">
        <f t="shared" si="1437"/>
        <v>0.26453379837781565</v>
      </c>
      <c r="W5708">
        <f t="shared" si="1438"/>
        <v>0.56575047145039259</v>
      </c>
      <c r="X5708">
        <f t="shared" si="1439"/>
        <v>6.9978130484194823E-2</v>
      </c>
      <c r="Y5708">
        <f t="shared" si="1440"/>
        <v>0</v>
      </c>
      <c r="Z5708" t="s">
        <v>5740</v>
      </c>
    </row>
    <row r="5709" spans="1:26" x14ac:dyDescent="0.25">
      <c r="A5709" t="s">
        <v>26</v>
      </c>
      <c r="B5709" t="s">
        <v>27</v>
      </c>
      <c r="C5709" t="s">
        <v>35</v>
      </c>
      <c r="D5709">
        <v>0</v>
      </c>
      <c r="F5709">
        <v>1</v>
      </c>
      <c r="G5709">
        <v>75.7</v>
      </c>
      <c r="H5709">
        <f t="shared" si="1425"/>
        <v>1</v>
      </c>
      <c r="I5709">
        <f t="shared" si="1426"/>
        <v>0</v>
      </c>
      <c r="J5709">
        <f t="shared" si="1427"/>
        <v>0</v>
      </c>
      <c r="K5709">
        <f t="shared" si="1428"/>
        <v>1</v>
      </c>
      <c r="L5709">
        <f t="shared" si="1429"/>
        <v>0</v>
      </c>
      <c r="M5709">
        <f t="shared" si="1430"/>
        <v>1</v>
      </c>
      <c r="N5709">
        <f t="shared" si="1431"/>
        <v>0</v>
      </c>
      <c r="O5709">
        <f t="shared" si="1432"/>
        <v>0</v>
      </c>
      <c r="P5709">
        <v>1</v>
      </c>
      <c r="Q5709">
        <f t="shared" si="1433"/>
        <v>1</v>
      </c>
      <c r="R5709">
        <f t="shared" si="1434"/>
        <v>0</v>
      </c>
      <c r="S5709">
        <f t="shared" si="1435"/>
        <v>0</v>
      </c>
      <c r="T5709">
        <f t="shared" si="1436"/>
        <v>0</v>
      </c>
      <c r="U5709">
        <v>1</v>
      </c>
      <c r="V5709">
        <f t="shared" si="1437"/>
        <v>0.5125522379438523</v>
      </c>
      <c r="W5709">
        <f t="shared" si="1438"/>
        <v>0.62540458777654939</v>
      </c>
      <c r="X5709">
        <f t="shared" si="1439"/>
        <v>0.23760532073354679</v>
      </c>
      <c r="Y5709">
        <f t="shared" si="1440"/>
        <v>1</v>
      </c>
      <c r="Z5709" t="s">
        <v>5741</v>
      </c>
    </row>
    <row r="5710" spans="1:26" x14ac:dyDescent="0.25">
      <c r="A5710" t="s">
        <v>26</v>
      </c>
      <c r="B5710" t="s">
        <v>27</v>
      </c>
      <c r="C5710" t="s">
        <v>25</v>
      </c>
      <c r="D5710">
        <v>0</v>
      </c>
      <c r="F5710">
        <v>1</v>
      </c>
      <c r="G5710">
        <v>45.55</v>
      </c>
      <c r="H5710">
        <f t="shared" si="1425"/>
        <v>1</v>
      </c>
      <c r="I5710">
        <f t="shared" si="1426"/>
        <v>0</v>
      </c>
      <c r="J5710">
        <f t="shared" si="1427"/>
        <v>1</v>
      </c>
      <c r="K5710">
        <f t="shared" si="1428"/>
        <v>0</v>
      </c>
      <c r="L5710">
        <f t="shared" si="1429"/>
        <v>0</v>
      </c>
      <c r="M5710">
        <f t="shared" si="1430"/>
        <v>1</v>
      </c>
      <c r="N5710">
        <f t="shared" si="1431"/>
        <v>0</v>
      </c>
      <c r="O5710">
        <f t="shared" si="1432"/>
        <v>0</v>
      </c>
      <c r="P5710">
        <v>2</v>
      </c>
      <c r="Q5710">
        <f t="shared" si="1433"/>
        <v>1</v>
      </c>
      <c r="R5710">
        <f t="shared" si="1434"/>
        <v>0</v>
      </c>
      <c r="S5710">
        <f t="shared" si="1435"/>
        <v>0</v>
      </c>
      <c r="T5710">
        <f t="shared" si="1436"/>
        <v>0</v>
      </c>
      <c r="U5710">
        <v>0</v>
      </c>
      <c r="V5710">
        <f t="shared" si="1437"/>
        <v>0.48410133560494761</v>
      </c>
      <c r="W5710">
        <f t="shared" si="1438"/>
        <v>0.61871587662087213</v>
      </c>
      <c r="X5710">
        <f t="shared" si="1439"/>
        <v>0.23435410313449412</v>
      </c>
      <c r="Y5710">
        <f t="shared" si="1440"/>
        <v>1</v>
      </c>
      <c r="Z5710" t="s">
        <v>5742</v>
      </c>
    </row>
    <row r="5711" spans="1:26" x14ac:dyDescent="0.25">
      <c r="A5711" t="s">
        <v>26</v>
      </c>
      <c r="B5711" t="s">
        <v>38</v>
      </c>
      <c r="C5711" t="s">
        <v>35</v>
      </c>
      <c r="D5711">
        <v>1</v>
      </c>
      <c r="F5711">
        <v>1</v>
      </c>
      <c r="G5711">
        <v>78.099999999999994</v>
      </c>
      <c r="H5711">
        <f t="shared" si="1425"/>
        <v>0</v>
      </c>
      <c r="I5711">
        <f t="shared" si="1426"/>
        <v>1</v>
      </c>
      <c r="J5711">
        <f t="shared" si="1427"/>
        <v>0</v>
      </c>
      <c r="K5711">
        <f t="shared" si="1428"/>
        <v>1</v>
      </c>
      <c r="L5711">
        <f t="shared" si="1429"/>
        <v>0</v>
      </c>
      <c r="M5711">
        <f t="shared" si="1430"/>
        <v>1</v>
      </c>
      <c r="N5711">
        <f t="shared" si="1431"/>
        <v>0</v>
      </c>
      <c r="O5711">
        <f t="shared" si="1432"/>
        <v>0</v>
      </c>
      <c r="P5711">
        <v>11</v>
      </c>
      <c r="Q5711">
        <f t="shared" si="1433"/>
        <v>0</v>
      </c>
      <c r="R5711">
        <f t="shared" si="1434"/>
        <v>0</v>
      </c>
      <c r="S5711">
        <f t="shared" si="1435"/>
        <v>1</v>
      </c>
      <c r="T5711">
        <f t="shared" si="1436"/>
        <v>0</v>
      </c>
      <c r="U5711">
        <v>0</v>
      </c>
      <c r="V5711">
        <f t="shared" si="1437"/>
        <v>0.37952562719766125</v>
      </c>
      <c r="W5711">
        <f t="shared" si="1438"/>
        <v>0.59375868488934624</v>
      </c>
      <c r="X5711">
        <f t="shared" si="1439"/>
        <v>0.14403970169977814</v>
      </c>
      <c r="Y5711">
        <f t="shared" si="1440"/>
        <v>1</v>
      </c>
      <c r="Z5711" t="s">
        <v>5743</v>
      </c>
    </row>
    <row r="5712" spans="1:26" x14ac:dyDescent="0.25">
      <c r="A5712" t="s">
        <v>29</v>
      </c>
      <c r="B5712" t="s">
        <v>30</v>
      </c>
      <c r="C5712" t="s">
        <v>23</v>
      </c>
      <c r="D5712">
        <v>0</v>
      </c>
      <c r="F5712">
        <v>1</v>
      </c>
      <c r="G5712">
        <v>19.3</v>
      </c>
      <c r="H5712">
        <f t="shared" si="1425"/>
        <v>1</v>
      </c>
      <c r="I5712">
        <f t="shared" si="1426"/>
        <v>0</v>
      </c>
      <c r="J5712">
        <f t="shared" si="1427"/>
        <v>0</v>
      </c>
      <c r="K5712">
        <f t="shared" si="1428"/>
        <v>0</v>
      </c>
      <c r="L5712">
        <f t="shared" si="1429"/>
        <v>1</v>
      </c>
      <c r="M5712">
        <f t="shared" si="1430"/>
        <v>0</v>
      </c>
      <c r="N5712">
        <f t="shared" si="1431"/>
        <v>1</v>
      </c>
      <c r="O5712">
        <f t="shared" si="1432"/>
        <v>0</v>
      </c>
      <c r="P5712">
        <v>12</v>
      </c>
      <c r="Q5712">
        <f t="shared" si="1433"/>
        <v>0</v>
      </c>
      <c r="R5712">
        <f t="shared" si="1434"/>
        <v>1</v>
      </c>
      <c r="S5712">
        <f t="shared" si="1435"/>
        <v>0</v>
      </c>
      <c r="T5712">
        <f t="shared" si="1436"/>
        <v>0</v>
      </c>
      <c r="U5712">
        <v>0</v>
      </c>
      <c r="V5712">
        <f t="shared" si="1437"/>
        <v>-7.4667195582070259E-3</v>
      </c>
      <c r="W5712">
        <f t="shared" si="1438"/>
        <v>0.49813332878297917</v>
      </c>
      <c r="X5712">
        <f t="shared" si="1439"/>
        <v>5.5751900960911327E-5</v>
      </c>
      <c r="Y5712">
        <f t="shared" si="1440"/>
        <v>0</v>
      </c>
      <c r="Z5712" t="s">
        <v>5744</v>
      </c>
    </row>
    <row r="5713" spans="1:26" x14ac:dyDescent="0.25">
      <c r="A5713" t="s">
        <v>45</v>
      </c>
      <c r="B5713" t="s">
        <v>27</v>
      </c>
      <c r="C5713" t="s">
        <v>35</v>
      </c>
      <c r="D5713">
        <v>0</v>
      </c>
      <c r="F5713">
        <v>1</v>
      </c>
      <c r="G5713">
        <v>110.5</v>
      </c>
      <c r="H5713">
        <f t="shared" si="1425"/>
        <v>1</v>
      </c>
      <c r="I5713">
        <f t="shared" si="1426"/>
        <v>0</v>
      </c>
      <c r="J5713">
        <f t="shared" si="1427"/>
        <v>0</v>
      </c>
      <c r="K5713">
        <f t="shared" si="1428"/>
        <v>1</v>
      </c>
      <c r="L5713">
        <f t="shared" si="1429"/>
        <v>0</v>
      </c>
      <c r="M5713">
        <f t="shared" si="1430"/>
        <v>0</v>
      </c>
      <c r="N5713">
        <f t="shared" si="1431"/>
        <v>0</v>
      </c>
      <c r="O5713">
        <f t="shared" si="1432"/>
        <v>1</v>
      </c>
      <c r="P5713">
        <v>70</v>
      </c>
      <c r="Q5713">
        <f t="shared" si="1433"/>
        <v>1</v>
      </c>
      <c r="R5713">
        <f t="shared" si="1434"/>
        <v>0</v>
      </c>
      <c r="S5713">
        <f t="shared" si="1435"/>
        <v>0</v>
      </c>
      <c r="T5713">
        <f t="shared" si="1436"/>
        <v>0</v>
      </c>
      <c r="U5713">
        <v>0</v>
      </c>
      <c r="V5713">
        <f t="shared" si="1437"/>
        <v>0.25397308009902853</v>
      </c>
      <c r="W5713">
        <f t="shared" si="1438"/>
        <v>0.56315416851014377</v>
      </c>
      <c r="X5713">
        <f t="shared" si="1439"/>
        <v>6.4502325414987557E-2</v>
      </c>
      <c r="Y5713">
        <f t="shared" si="1440"/>
        <v>0</v>
      </c>
      <c r="Z5713" t="s">
        <v>5745</v>
      </c>
    </row>
    <row r="5714" spans="1:26" x14ac:dyDescent="0.25">
      <c r="A5714" t="s">
        <v>26</v>
      </c>
      <c r="B5714" t="s">
        <v>27</v>
      </c>
      <c r="C5714" t="s">
        <v>35</v>
      </c>
      <c r="D5714">
        <v>1</v>
      </c>
      <c r="F5714">
        <v>1</v>
      </c>
      <c r="G5714">
        <v>90.8</v>
      </c>
      <c r="H5714">
        <f t="shared" si="1425"/>
        <v>0</v>
      </c>
      <c r="I5714">
        <f t="shared" si="1426"/>
        <v>1</v>
      </c>
      <c r="J5714">
        <f t="shared" si="1427"/>
        <v>0</v>
      </c>
      <c r="K5714">
        <f t="shared" si="1428"/>
        <v>1</v>
      </c>
      <c r="L5714">
        <f t="shared" si="1429"/>
        <v>0</v>
      </c>
      <c r="M5714">
        <f t="shared" si="1430"/>
        <v>1</v>
      </c>
      <c r="N5714">
        <f t="shared" si="1431"/>
        <v>0</v>
      </c>
      <c r="O5714">
        <f t="shared" si="1432"/>
        <v>0</v>
      </c>
      <c r="P5714">
        <v>20</v>
      </c>
      <c r="Q5714">
        <f t="shared" si="1433"/>
        <v>1</v>
      </c>
      <c r="R5714">
        <f t="shared" si="1434"/>
        <v>0</v>
      </c>
      <c r="S5714">
        <f t="shared" si="1435"/>
        <v>0</v>
      </c>
      <c r="T5714">
        <f t="shared" si="1436"/>
        <v>0</v>
      </c>
      <c r="U5714">
        <v>1</v>
      </c>
      <c r="V5714">
        <f t="shared" si="1437"/>
        <v>0.53609397468116049</v>
      </c>
      <c r="W5714">
        <f t="shared" si="1438"/>
        <v>0.63090330978604303</v>
      </c>
      <c r="X5714">
        <f t="shared" si="1439"/>
        <v>0.21520880032712378</v>
      </c>
      <c r="Y5714">
        <f t="shared" si="1440"/>
        <v>1</v>
      </c>
      <c r="Z5714" t="s">
        <v>5746</v>
      </c>
    </row>
    <row r="5715" spans="1:26" x14ac:dyDescent="0.25">
      <c r="A5715" t="s">
        <v>26</v>
      </c>
      <c r="B5715" t="s">
        <v>33</v>
      </c>
      <c r="C5715" t="s">
        <v>23</v>
      </c>
      <c r="D5715">
        <v>0</v>
      </c>
      <c r="F5715">
        <v>1</v>
      </c>
      <c r="G5715">
        <v>20.3</v>
      </c>
      <c r="H5715">
        <f t="shared" si="1425"/>
        <v>1</v>
      </c>
      <c r="I5715">
        <f t="shared" si="1426"/>
        <v>0</v>
      </c>
      <c r="J5715">
        <f t="shared" si="1427"/>
        <v>0</v>
      </c>
      <c r="K5715">
        <f t="shared" si="1428"/>
        <v>0</v>
      </c>
      <c r="L5715">
        <f t="shared" si="1429"/>
        <v>1</v>
      </c>
      <c r="M5715">
        <f t="shared" si="1430"/>
        <v>1</v>
      </c>
      <c r="N5715">
        <f t="shared" si="1431"/>
        <v>0</v>
      </c>
      <c r="O5715">
        <f t="shared" si="1432"/>
        <v>0</v>
      </c>
      <c r="P5715">
        <v>23</v>
      </c>
      <c r="Q5715">
        <f t="shared" si="1433"/>
        <v>0</v>
      </c>
      <c r="R5715">
        <f t="shared" si="1434"/>
        <v>0</v>
      </c>
      <c r="S5715">
        <f t="shared" si="1435"/>
        <v>0</v>
      </c>
      <c r="T5715">
        <f t="shared" si="1436"/>
        <v>1</v>
      </c>
      <c r="U5715">
        <v>0</v>
      </c>
      <c r="V5715">
        <f t="shared" si="1437"/>
        <v>0.27437546423985598</v>
      </c>
      <c r="W5715">
        <f t="shared" si="1438"/>
        <v>0.56816675810102402</v>
      </c>
      <c r="X5715">
        <f t="shared" si="1439"/>
        <v>7.5281895376836494E-2</v>
      </c>
      <c r="Y5715">
        <f t="shared" si="1440"/>
        <v>0</v>
      </c>
      <c r="Z5715" t="s">
        <v>5747</v>
      </c>
    </row>
    <row r="5716" spans="1:26" x14ac:dyDescent="0.25">
      <c r="A5716" t="s">
        <v>45</v>
      </c>
      <c r="B5716" t="s">
        <v>38</v>
      </c>
      <c r="C5716" t="s">
        <v>25</v>
      </c>
      <c r="D5716">
        <v>1</v>
      </c>
      <c r="F5716">
        <v>1</v>
      </c>
      <c r="G5716">
        <v>81.349999999999994</v>
      </c>
      <c r="H5716">
        <f t="shared" si="1425"/>
        <v>0</v>
      </c>
      <c r="I5716">
        <f t="shared" si="1426"/>
        <v>1</v>
      </c>
      <c r="J5716">
        <f t="shared" si="1427"/>
        <v>1</v>
      </c>
      <c r="K5716">
        <f t="shared" si="1428"/>
        <v>0</v>
      </c>
      <c r="L5716">
        <f t="shared" si="1429"/>
        <v>0</v>
      </c>
      <c r="M5716">
        <f t="shared" si="1430"/>
        <v>0</v>
      </c>
      <c r="N5716">
        <f t="shared" si="1431"/>
        <v>0</v>
      </c>
      <c r="O5716">
        <f t="shared" si="1432"/>
        <v>1</v>
      </c>
      <c r="P5716">
        <v>49</v>
      </c>
      <c r="Q5716">
        <f t="shared" si="1433"/>
        <v>0</v>
      </c>
      <c r="R5716">
        <f t="shared" si="1434"/>
        <v>0</v>
      </c>
      <c r="S5716">
        <f t="shared" si="1435"/>
        <v>1</v>
      </c>
      <c r="T5716">
        <f t="shared" si="1436"/>
        <v>0</v>
      </c>
      <c r="U5716">
        <v>0</v>
      </c>
      <c r="V5716">
        <f t="shared" si="1437"/>
        <v>5.8066821966278395E-2</v>
      </c>
      <c r="W5716">
        <f t="shared" si="1438"/>
        <v>0.51451262796756136</v>
      </c>
      <c r="X5716">
        <f t="shared" si="1439"/>
        <v>3.371755813263471E-3</v>
      </c>
      <c r="Y5716">
        <f t="shared" si="1440"/>
        <v>0</v>
      </c>
      <c r="Z5716" t="s">
        <v>5748</v>
      </c>
    </row>
    <row r="5717" spans="1:26" x14ac:dyDescent="0.25">
      <c r="A5717" t="s">
        <v>26</v>
      </c>
      <c r="B5717" t="s">
        <v>27</v>
      </c>
      <c r="C5717" t="s">
        <v>35</v>
      </c>
      <c r="D5717">
        <v>0</v>
      </c>
      <c r="F5717">
        <v>1</v>
      </c>
      <c r="G5717">
        <v>97.95</v>
      </c>
      <c r="H5717">
        <f t="shared" si="1425"/>
        <v>1</v>
      </c>
      <c r="I5717">
        <f t="shared" si="1426"/>
        <v>0</v>
      </c>
      <c r="J5717">
        <f t="shared" si="1427"/>
        <v>0</v>
      </c>
      <c r="K5717">
        <f t="shared" si="1428"/>
        <v>1</v>
      </c>
      <c r="L5717">
        <f t="shared" si="1429"/>
        <v>0</v>
      </c>
      <c r="M5717">
        <f t="shared" si="1430"/>
        <v>1</v>
      </c>
      <c r="N5717">
        <f t="shared" si="1431"/>
        <v>0</v>
      </c>
      <c r="O5717">
        <f t="shared" si="1432"/>
        <v>0</v>
      </c>
      <c r="P5717">
        <v>4</v>
      </c>
      <c r="Q5717">
        <f t="shared" si="1433"/>
        <v>1</v>
      </c>
      <c r="R5717">
        <f t="shared" si="1434"/>
        <v>0</v>
      </c>
      <c r="S5717">
        <f t="shared" si="1435"/>
        <v>0</v>
      </c>
      <c r="T5717">
        <f t="shared" si="1436"/>
        <v>0</v>
      </c>
      <c r="U5717">
        <v>1</v>
      </c>
      <c r="V5717">
        <f t="shared" si="1437"/>
        <v>0.55210439014534352</v>
      </c>
      <c r="W5717">
        <f t="shared" si="1438"/>
        <v>0.63462368765191601</v>
      </c>
      <c r="X5717">
        <f t="shared" si="1439"/>
        <v>0.20061047732707465</v>
      </c>
      <c r="Y5717">
        <f t="shared" si="1440"/>
        <v>1</v>
      </c>
      <c r="Z5717" t="s">
        <v>5749</v>
      </c>
    </row>
    <row r="5718" spans="1:26" x14ac:dyDescent="0.25">
      <c r="A5718" t="s">
        <v>26</v>
      </c>
      <c r="B5718" t="s">
        <v>38</v>
      </c>
      <c r="C5718" t="s">
        <v>35</v>
      </c>
      <c r="D5718">
        <v>0</v>
      </c>
      <c r="F5718">
        <v>1</v>
      </c>
      <c r="G5718">
        <v>108.15</v>
      </c>
      <c r="H5718">
        <f t="shared" si="1425"/>
        <v>1</v>
      </c>
      <c r="I5718">
        <f t="shared" si="1426"/>
        <v>0</v>
      </c>
      <c r="J5718">
        <f t="shared" si="1427"/>
        <v>0</v>
      </c>
      <c r="K5718">
        <f t="shared" si="1428"/>
        <v>1</v>
      </c>
      <c r="L5718">
        <f t="shared" si="1429"/>
        <v>0</v>
      </c>
      <c r="M5718">
        <f t="shared" si="1430"/>
        <v>1</v>
      </c>
      <c r="N5718">
        <f t="shared" si="1431"/>
        <v>0</v>
      </c>
      <c r="O5718">
        <f t="shared" si="1432"/>
        <v>0</v>
      </c>
      <c r="P5718">
        <v>32</v>
      </c>
      <c r="Q5718">
        <f t="shared" si="1433"/>
        <v>0</v>
      </c>
      <c r="R5718">
        <f t="shared" si="1434"/>
        <v>0</v>
      </c>
      <c r="S5718">
        <f t="shared" si="1435"/>
        <v>1</v>
      </c>
      <c r="T5718">
        <f t="shared" si="1436"/>
        <v>0</v>
      </c>
      <c r="U5718">
        <v>1</v>
      </c>
      <c r="V5718">
        <f t="shared" si="1437"/>
        <v>0.42637524236031754</v>
      </c>
      <c r="W5718">
        <f t="shared" si="1438"/>
        <v>0.60500777842579734</v>
      </c>
      <c r="X5718">
        <f t="shared" si="1439"/>
        <v>0.32904536257718442</v>
      </c>
      <c r="Y5718">
        <f t="shared" si="1440"/>
        <v>1</v>
      </c>
      <c r="Z5718" t="s">
        <v>5750</v>
      </c>
    </row>
    <row r="5719" spans="1:26" x14ac:dyDescent="0.25">
      <c r="A5719" t="s">
        <v>26</v>
      </c>
      <c r="B5719" t="s">
        <v>27</v>
      </c>
      <c r="C5719" t="s">
        <v>25</v>
      </c>
      <c r="D5719">
        <v>0</v>
      </c>
      <c r="F5719">
        <v>1</v>
      </c>
      <c r="G5719">
        <v>55.3</v>
      </c>
      <c r="H5719">
        <f t="shared" si="1425"/>
        <v>1</v>
      </c>
      <c r="I5719">
        <f t="shared" si="1426"/>
        <v>0</v>
      </c>
      <c r="J5719">
        <f t="shared" si="1427"/>
        <v>1</v>
      </c>
      <c r="K5719">
        <f t="shared" si="1428"/>
        <v>0</v>
      </c>
      <c r="L5719">
        <f t="shared" si="1429"/>
        <v>0</v>
      </c>
      <c r="M5719">
        <f t="shared" si="1430"/>
        <v>1</v>
      </c>
      <c r="N5719">
        <f t="shared" si="1431"/>
        <v>0</v>
      </c>
      <c r="O5719">
        <f t="shared" si="1432"/>
        <v>0</v>
      </c>
      <c r="P5719">
        <v>2</v>
      </c>
      <c r="Q5719">
        <f t="shared" si="1433"/>
        <v>1</v>
      </c>
      <c r="R5719">
        <f t="shared" si="1434"/>
        <v>0</v>
      </c>
      <c r="S5719">
        <f t="shared" si="1435"/>
        <v>0</v>
      </c>
      <c r="T5719">
        <f t="shared" si="1436"/>
        <v>0</v>
      </c>
      <c r="U5719">
        <v>0</v>
      </c>
      <c r="V5719">
        <f t="shared" si="1437"/>
        <v>0.49443895662159287</v>
      </c>
      <c r="W5719">
        <f t="shared" si="1438"/>
        <v>0.6211515781524356</v>
      </c>
      <c r="X5719">
        <f t="shared" si="1439"/>
        <v>0.24446988182504939</v>
      </c>
      <c r="Y5719">
        <f t="shared" si="1440"/>
        <v>1</v>
      </c>
      <c r="Z5719" t="s">
        <v>5751</v>
      </c>
    </row>
    <row r="5720" spans="1:26" x14ac:dyDescent="0.25">
      <c r="A5720" t="s">
        <v>45</v>
      </c>
      <c r="B5720" t="s">
        <v>38</v>
      </c>
      <c r="C5720" t="s">
        <v>25</v>
      </c>
      <c r="D5720">
        <v>1</v>
      </c>
      <c r="F5720">
        <v>1</v>
      </c>
      <c r="G5720">
        <v>56.55</v>
      </c>
      <c r="H5720">
        <f t="shared" si="1425"/>
        <v>0</v>
      </c>
      <c r="I5720">
        <f t="shared" si="1426"/>
        <v>1</v>
      </c>
      <c r="J5720">
        <f t="shared" si="1427"/>
        <v>1</v>
      </c>
      <c r="K5720">
        <f t="shared" si="1428"/>
        <v>0</v>
      </c>
      <c r="L5720">
        <f t="shared" si="1429"/>
        <v>0</v>
      </c>
      <c r="M5720">
        <f t="shared" si="1430"/>
        <v>0</v>
      </c>
      <c r="N5720">
        <f t="shared" si="1431"/>
        <v>0</v>
      </c>
      <c r="O5720">
        <f t="shared" si="1432"/>
        <v>1</v>
      </c>
      <c r="P5720">
        <v>69</v>
      </c>
      <c r="Q5720">
        <f t="shared" si="1433"/>
        <v>0</v>
      </c>
      <c r="R5720">
        <f t="shared" si="1434"/>
        <v>0</v>
      </c>
      <c r="S5720">
        <f t="shared" si="1435"/>
        <v>1</v>
      </c>
      <c r="T5720">
        <f t="shared" si="1436"/>
        <v>0</v>
      </c>
      <c r="U5720">
        <v>0</v>
      </c>
      <c r="V5720">
        <f t="shared" si="1437"/>
        <v>1.9402247722222613E-2</v>
      </c>
      <c r="W5720">
        <f t="shared" si="1438"/>
        <v>0.50485040977123885</v>
      </c>
      <c r="X5720">
        <f t="shared" si="1439"/>
        <v>3.7644721667449255E-4</v>
      </c>
      <c r="Y5720">
        <f t="shared" si="1440"/>
        <v>0</v>
      </c>
      <c r="Z5720" t="s">
        <v>5752</v>
      </c>
    </row>
    <row r="5721" spans="1:26" x14ac:dyDescent="0.25">
      <c r="A5721" t="s">
        <v>26</v>
      </c>
      <c r="B5721" t="s">
        <v>38</v>
      </c>
      <c r="C5721" t="s">
        <v>35</v>
      </c>
      <c r="D5721">
        <v>0</v>
      </c>
      <c r="F5721">
        <v>1</v>
      </c>
      <c r="G5721">
        <v>80.5</v>
      </c>
      <c r="H5721">
        <f t="shared" si="1425"/>
        <v>1</v>
      </c>
      <c r="I5721">
        <f t="shared" si="1426"/>
        <v>0</v>
      </c>
      <c r="J5721">
        <f t="shared" si="1427"/>
        <v>0</v>
      </c>
      <c r="K5721">
        <f t="shared" si="1428"/>
        <v>1</v>
      </c>
      <c r="L5721">
        <f t="shared" si="1429"/>
        <v>0</v>
      </c>
      <c r="M5721">
        <f t="shared" si="1430"/>
        <v>1</v>
      </c>
      <c r="N5721">
        <f t="shared" si="1431"/>
        <v>0</v>
      </c>
      <c r="O5721">
        <f t="shared" si="1432"/>
        <v>0</v>
      </c>
      <c r="P5721">
        <v>6</v>
      </c>
      <c r="Q5721">
        <f t="shared" si="1433"/>
        <v>0</v>
      </c>
      <c r="R5721">
        <f t="shared" si="1434"/>
        <v>0</v>
      </c>
      <c r="S5721">
        <f t="shared" si="1435"/>
        <v>1</v>
      </c>
      <c r="T5721">
        <f t="shared" si="1436"/>
        <v>0</v>
      </c>
      <c r="U5721">
        <v>1</v>
      </c>
      <c r="V5721">
        <f t="shared" si="1437"/>
        <v>0.38326736018902147</v>
      </c>
      <c r="W5721">
        <f t="shared" si="1438"/>
        <v>0.59466090814811634</v>
      </c>
      <c r="X5721">
        <f t="shared" si="1439"/>
        <v>0.3803591490082181</v>
      </c>
      <c r="Y5721">
        <f t="shared" si="1440"/>
        <v>1</v>
      </c>
      <c r="Z5721" t="s">
        <v>5753</v>
      </c>
    </row>
    <row r="5722" spans="1:26" x14ac:dyDescent="0.25">
      <c r="A5722" t="s">
        <v>45</v>
      </c>
      <c r="B5722" t="s">
        <v>30</v>
      </c>
      <c r="C5722" t="s">
        <v>23</v>
      </c>
      <c r="D5722">
        <v>0</v>
      </c>
      <c r="F5722">
        <v>1</v>
      </c>
      <c r="G5722">
        <v>19.7</v>
      </c>
      <c r="H5722">
        <f t="shared" si="1425"/>
        <v>1</v>
      </c>
      <c r="I5722">
        <f t="shared" si="1426"/>
        <v>0</v>
      </c>
      <c r="J5722">
        <f t="shared" si="1427"/>
        <v>0</v>
      </c>
      <c r="K5722">
        <f t="shared" si="1428"/>
        <v>0</v>
      </c>
      <c r="L5722">
        <f t="shared" si="1429"/>
        <v>1</v>
      </c>
      <c r="M5722">
        <f t="shared" si="1430"/>
        <v>0</v>
      </c>
      <c r="N5722">
        <f t="shared" si="1431"/>
        <v>0</v>
      </c>
      <c r="O5722">
        <f t="shared" si="1432"/>
        <v>1</v>
      </c>
      <c r="P5722">
        <v>24</v>
      </c>
      <c r="Q5722">
        <f t="shared" si="1433"/>
        <v>0</v>
      </c>
      <c r="R5722">
        <f t="shared" si="1434"/>
        <v>1</v>
      </c>
      <c r="S5722">
        <f t="shared" si="1435"/>
        <v>0</v>
      </c>
      <c r="T5722">
        <f t="shared" si="1436"/>
        <v>0</v>
      </c>
      <c r="U5722">
        <v>0</v>
      </c>
      <c r="V5722">
        <f t="shared" si="1437"/>
        <v>-6.677715343613648E-2</v>
      </c>
      <c r="W5722">
        <f t="shared" si="1438"/>
        <v>0.48331191245708732</v>
      </c>
      <c r="X5722">
        <f t="shared" si="1439"/>
        <v>4.4591882210333143E-3</v>
      </c>
      <c r="Y5722">
        <f t="shared" si="1440"/>
        <v>0</v>
      </c>
      <c r="Z5722" t="s">
        <v>5754</v>
      </c>
    </row>
    <row r="5723" spans="1:26" x14ac:dyDescent="0.25">
      <c r="A5723" t="s">
        <v>29</v>
      </c>
      <c r="B5723" t="s">
        <v>38</v>
      </c>
      <c r="C5723" t="s">
        <v>35</v>
      </c>
      <c r="D5723">
        <v>0</v>
      </c>
      <c r="F5723">
        <v>1</v>
      </c>
      <c r="G5723">
        <v>104.05</v>
      </c>
      <c r="H5723">
        <f t="shared" si="1425"/>
        <v>1</v>
      </c>
      <c r="I5723">
        <f t="shared" si="1426"/>
        <v>0</v>
      </c>
      <c r="J5723">
        <f t="shared" si="1427"/>
        <v>0</v>
      </c>
      <c r="K5723">
        <f t="shared" si="1428"/>
        <v>1</v>
      </c>
      <c r="L5723">
        <f t="shared" si="1429"/>
        <v>0</v>
      </c>
      <c r="M5723">
        <f t="shared" si="1430"/>
        <v>0</v>
      </c>
      <c r="N5723">
        <f t="shared" si="1431"/>
        <v>1</v>
      </c>
      <c r="O5723">
        <f t="shared" si="1432"/>
        <v>0</v>
      </c>
      <c r="P5723">
        <v>32</v>
      </c>
      <c r="Q5723">
        <f t="shared" si="1433"/>
        <v>0</v>
      </c>
      <c r="R5723">
        <f t="shared" si="1434"/>
        <v>0</v>
      </c>
      <c r="S5723">
        <f t="shared" si="1435"/>
        <v>1</v>
      </c>
      <c r="T5723">
        <f t="shared" si="1436"/>
        <v>0</v>
      </c>
      <c r="U5723">
        <v>0</v>
      </c>
      <c r="V5723">
        <f t="shared" si="1437"/>
        <v>0.14852826662529447</v>
      </c>
      <c r="W5723">
        <f t="shared" si="1438"/>
        <v>0.53706395379896998</v>
      </c>
      <c r="X5723">
        <f t="shared" si="1439"/>
        <v>2.2060645986714564E-2</v>
      </c>
      <c r="Y5723">
        <f t="shared" si="1440"/>
        <v>0</v>
      </c>
      <c r="Z5723" t="s">
        <v>5755</v>
      </c>
    </row>
    <row r="5724" spans="1:26" x14ac:dyDescent="0.25">
      <c r="A5724" t="s">
        <v>45</v>
      </c>
      <c r="B5724" t="s">
        <v>33</v>
      </c>
      <c r="C5724" t="s">
        <v>25</v>
      </c>
      <c r="D5724">
        <v>0</v>
      </c>
      <c r="F5724">
        <v>1</v>
      </c>
      <c r="G5724">
        <v>52.85</v>
      </c>
      <c r="H5724">
        <f t="shared" si="1425"/>
        <v>1</v>
      </c>
      <c r="I5724">
        <f t="shared" si="1426"/>
        <v>0</v>
      </c>
      <c r="J5724">
        <f t="shared" si="1427"/>
        <v>1</v>
      </c>
      <c r="K5724">
        <f t="shared" si="1428"/>
        <v>0</v>
      </c>
      <c r="L5724">
        <f t="shared" si="1429"/>
        <v>0</v>
      </c>
      <c r="M5724">
        <f t="shared" si="1430"/>
        <v>0</v>
      </c>
      <c r="N5724">
        <f t="shared" si="1431"/>
        <v>0</v>
      </c>
      <c r="O5724">
        <f t="shared" si="1432"/>
        <v>1</v>
      </c>
      <c r="P5724">
        <v>27</v>
      </c>
      <c r="Q5724">
        <f t="shared" si="1433"/>
        <v>0</v>
      </c>
      <c r="R5724">
        <f t="shared" si="1434"/>
        <v>0</v>
      </c>
      <c r="S5724">
        <f t="shared" si="1435"/>
        <v>0</v>
      </c>
      <c r="T5724">
        <f t="shared" si="1436"/>
        <v>1</v>
      </c>
      <c r="U5724">
        <v>0</v>
      </c>
      <c r="V5724">
        <f t="shared" si="1437"/>
        <v>2.7325191798178161E-2</v>
      </c>
      <c r="W5724">
        <f t="shared" si="1438"/>
        <v>0.50683087292305939</v>
      </c>
      <c r="X5724">
        <f t="shared" si="1439"/>
        <v>7.46666106807223E-4</v>
      </c>
      <c r="Y5724">
        <f t="shared" si="1440"/>
        <v>0</v>
      </c>
      <c r="Z5724" t="s">
        <v>5756</v>
      </c>
    </row>
    <row r="5725" spans="1:26" x14ac:dyDescent="0.25">
      <c r="A5725" t="s">
        <v>26</v>
      </c>
      <c r="B5725" t="s">
        <v>33</v>
      </c>
      <c r="C5725" t="s">
        <v>35</v>
      </c>
      <c r="D5725">
        <v>1</v>
      </c>
      <c r="F5725">
        <v>1</v>
      </c>
      <c r="G5725">
        <v>104.3</v>
      </c>
      <c r="H5725">
        <f t="shared" si="1425"/>
        <v>0</v>
      </c>
      <c r="I5725">
        <f t="shared" si="1426"/>
        <v>1</v>
      </c>
      <c r="J5725">
        <f t="shared" si="1427"/>
        <v>0</v>
      </c>
      <c r="K5725">
        <f t="shared" si="1428"/>
        <v>1</v>
      </c>
      <c r="L5725">
        <f t="shared" si="1429"/>
        <v>0</v>
      </c>
      <c r="M5725">
        <f t="shared" si="1430"/>
        <v>1</v>
      </c>
      <c r="N5725">
        <f t="shared" si="1431"/>
        <v>0</v>
      </c>
      <c r="O5725">
        <f t="shared" si="1432"/>
        <v>0</v>
      </c>
      <c r="P5725">
        <v>27</v>
      </c>
      <c r="Q5725">
        <f t="shared" si="1433"/>
        <v>0</v>
      </c>
      <c r="R5725">
        <f t="shared" si="1434"/>
        <v>0</v>
      </c>
      <c r="S5725">
        <f t="shared" si="1435"/>
        <v>0</v>
      </c>
      <c r="T5725">
        <f t="shared" si="1436"/>
        <v>1</v>
      </c>
      <c r="U5725">
        <v>1</v>
      </c>
      <c r="V5725">
        <f t="shared" si="1437"/>
        <v>0.42523604828076622</v>
      </c>
      <c r="W5725">
        <f t="shared" si="1438"/>
        <v>0.6047355088409474</v>
      </c>
      <c r="X5725">
        <f t="shared" si="1439"/>
        <v>0.3303536001959097</v>
      </c>
      <c r="Y5725">
        <f t="shared" si="1440"/>
        <v>1</v>
      </c>
      <c r="Z5725" t="s">
        <v>5757</v>
      </c>
    </row>
    <row r="5726" spans="1:26" x14ac:dyDescent="0.25">
      <c r="A5726" t="s">
        <v>26</v>
      </c>
      <c r="B5726" t="s">
        <v>33</v>
      </c>
      <c r="C5726" t="s">
        <v>35</v>
      </c>
      <c r="D5726">
        <v>0</v>
      </c>
      <c r="F5726">
        <v>1</v>
      </c>
      <c r="G5726">
        <v>80.650000000000006</v>
      </c>
      <c r="H5726">
        <f t="shared" si="1425"/>
        <v>1</v>
      </c>
      <c r="I5726">
        <f t="shared" si="1426"/>
        <v>0</v>
      </c>
      <c r="J5726">
        <f t="shared" si="1427"/>
        <v>0</v>
      </c>
      <c r="K5726">
        <f t="shared" si="1428"/>
        <v>1</v>
      </c>
      <c r="L5726">
        <f t="shared" si="1429"/>
        <v>0</v>
      </c>
      <c r="M5726">
        <f t="shared" si="1430"/>
        <v>1</v>
      </c>
      <c r="N5726">
        <f t="shared" si="1431"/>
        <v>0</v>
      </c>
      <c r="O5726">
        <f t="shared" si="1432"/>
        <v>0</v>
      </c>
      <c r="P5726">
        <v>58</v>
      </c>
      <c r="Q5726">
        <f t="shared" si="1433"/>
        <v>0</v>
      </c>
      <c r="R5726">
        <f t="shared" si="1434"/>
        <v>0</v>
      </c>
      <c r="S5726">
        <f t="shared" si="1435"/>
        <v>0</v>
      </c>
      <c r="T5726">
        <f t="shared" si="1436"/>
        <v>1</v>
      </c>
      <c r="U5726">
        <v>0</v>
      </c>
      <c r="V5726">
        <f t="shared" si="1437"/>
        <v>0.38836438776173721</v>
      </c>
      <c r="W5726">
        <f t="shared" si="1438"/>
        <v>0.59588889701987346</v>
      </c>
      <c r="X5726">
        <f t="shared" si="1439"/>
        <v>0.15082689768154897</v>
      </c>
      <c r="Y5726">
        <f t="shared" si="1440"/>
        <v>1</v>
      </c>
      <c r="Z5726" t="s">
        <v>5758</v>
      </c>
    </row>
    <row r="5727" spans="1:26" x14ac:dyDescent="0.25">
      <c r="A5727" t="s">
        <v>26</v>
      </c>
      <c r="B5727" t="s">
        <v>30</v>
      </c>
      <c r="C5727" t="s">
        <v>35</v>
      </c>
      <c r="D5727">
        <v>0</v>
      </c>
      <c r="F5727">
        <v>1</v>
      </c>
      <c r="G5727">
        <v>71.349999999999994</v>
      </c>
      <c r="H5727">
        <f t="shared" si="1425"/>
        <v>1</v>
      </c>
      <c r="I5727">
        <f t="shared" si="1426"/>
        <v>0</v>
      </c>
      <c r="J5727">
        <f t="shared" si="1427"/>
        <v>0</v>
      </c>
      <c r="K5727">
        <f t="shared" si="1428"/>
        <v>1</v>
      </c>
      <c r="L5727">
        <f t="shared" si="1429"/>
        <v>0</v>
      </c>
      <c r="M5727">
        <f t="shared" si="1430"/>
        <v>1</v>
      </c>
      <c r="N5727">
        <f t="shared" si="1431"/>
        <v>0</v>
      </c>
      <c r="O5727">
        <f t="shared" si="1432"/>
        <v>0</v>
      </c>
      <c r="P5727">
        <v>1</v>
      </c>
      <c r="Q5727">
        <f t="shared" si="1433"/>
        <v>0</v>
      </c>
      <c r="R5727">
        <f t="shared" si="1434"/>
        <v>1</v>
      </c>
      <c r="S5727">
        <f t="shared" si="1435"/>
        <v>0</v>
      </c>
      <c r="T5727">
        <f t="shared" si="1436"/>
        <v>0</v>
      </c>
      <c r="U5727">
        <v>1</v>
      </c>
      <c r="V5727">
        <f t="shared" si="1437"/>
        <v>0.36900200315946052</v>
      </c>
      <c r="W5727">
        <f t="shared" si="1438"/>
        <v>0.59121780521820977</v>
      </c>
      <c r="X5727">
        <f t="shared" si="1439"/>
        <v>0.39815847201677346</v>
      </c>
      <c r="Y5727">
        <f t="shared" si="1440"/>
        <v>1</v>
      </c>
      <c r="Z5727" t="s">
        <v>5759</v>
      </c>
    </row>
    <row r="5728" spans="1:26" x14ac:dyDescent="0.25">
      <c r="A5728" t="s">
        <v>45</v>
      </c>
      <c r="B5728" t="s">
        <v>38</v>
      </c>
      <c r="C5728" t="s">
        <v>23</v>
      </c>
      <c r="D5728">
        <v>0</v>
      </c>
      <c r="F5728">
        <v>1</v>
      </c>
      <c r="G5728">
        <v>24.65</v>
      </c>
      <c r="H5728">
        <f t="shared" si="1425"/>
        <v>1</v>
      </c>
      <c r="I5728">
        <f t="shared" si="1426"/>
        <v>0</v>
      </c>
      <c r="J5728">
        <f t="shared" si="1427"/>
        <v>0</v>
      </c>
      <c r="K5728">
        <f t="shared" si="1428"/>
        <v>0</v>
      </c>
      <c r="L5728">
        <f t="shared" si="1429"/>
        <v>1</v>
      </c>
      <c r="M5728">
        <f t="shared" si="1430"/>
        <v>0</v>
      </c>
      <c r="N5728">
        <f t="shared" si="1431"/>
        <v>0</v>
      </c>
      <c r="O5728">
        <f t="shared" si="1432"/>
        <v>1</v>
      </c>
      <c r="P5728">
        <v>18</v>
      </c>
      <c r="Q5728">
        <f t="shared" si="1433"/>
        <v>0</v>
      </c>
      <c r="R5728">
        <f t="shared" si="1434"/>
        <v>0</v>
      </c>
      <c r="S5728">
        <f t="shared" si="1435"/>
        <v>1</v>
      </c>
      <c r="T5728">
        <f t="shared" si="1436"/>
        <v>0</v>
      </c>
      <c r="U5728">
        <v>0</v>
      </c>
      <c r="V5728">
        <f t="shared" si="1437"/>
        <v>-6.3922998402211689E-2</v>
      </c>
      <c r="W5728">
        <f t="shared" si="1438"/>
        <v>0.48402468982146041</v>
      </c>
      <c r="X5728">
        <f t="shared" si="1439"/>
        <v>4.0861497247291585E-3</v>
      </c>
      <c r="Y5728">
        <f t="shared" si="1440"/>
        <v>0</v>
      </c>
      <c r="Z5728" t="s">
        <v>5760</v>
      </c>
    </row>
    <row r="5729" spans="1:26" x14ac:dyDescent="0.25">
      <c r="A5729" t="s">
        <v>45</v>
      </c>
      <c r="B5729" t="s">
        <v>33</v>
      </c>
      <c r="C5729" t="s">
        <v>23</v>
      </c>
      <c r="D5729">
        <v>0</v>
      </c>
      <c r="F5729">
        <v>1</v>
      </c>
      <c r="G5729">
        <v>21.3</v>
      </c>
      <c r="H5729">
        <f t="shared" si="1425"/>
        <v>1</v>
      </c>
      <c r="I5729">
        <f t="shared" si="1426"/>
        <v>0</v>
      </c>
      <c r="J5729">
        <f t="shared" si="1427"/>
        <v>0</v>
      </c>
      <c r="K5729">
        <f t="shared" si="1428"/>
        <v>0</v>
      </c>
      <c r="L5729">
        <f t="shared" si="1429"/>
        <v>1</v>
      </c>
      <c r="M5729">
        <f t="shared" si="1430"/>
        <v>0</v>
      </c>
      <c r="N5729">
        <f t="shared" si="1431"/>
        <v>0</v>
      </c>
      <c r="O5729">
        <f t="shared" si="1432"/>
        <v>1</v>
      </c>
      <c r="P5729">
        <v>47</v>
      </c>
      <c r="Q5729">
        <f t="shared" si="1433"/>
        <v>0</v>
      </c>
      <c r="R5729">
        <f t="shared" si="1434"/>
        <v>0</v>
      </c>
      <c r="S5729">
        <f t="shared" si="1435"/>
        <v>0</v>
      </c>
      <c r="T5729">
        <f t="shared" si="1436"/>
        <v>1</v>
      </c>
      <c r="U5729">
        <v>0</v>
      </c>
      <c r="V5729">
        <f t="shared" si="1437"/>
        <v>-6.4282664775229661E-2</v>
      </c>
      <c r="W5729">
        <f t="shared" si="1438"/>
        <v>0.48393486553593251</v>
      </c>
      <c r="X5729">
        <f t="shared" si="1439"/>
        <v>4.132260990604552E-3</v>
      </c>
      <c r="Y5729">
        <f t="shared" si="1440"/>
        <v>0</v>
      </c>
      <c r="Z5729" t="s">
        <v>5761</v>
      </c>
    </row>
    <row r="5730" spans="1:26" x14ac:dyDescent="0.25">
      <c r="A5730" t="s">
        <v>45</v>
      </c>
      <c r="B5730" t="s">
        <v>27</v>
      </c>
      <c r="C5730" t="s">
        <v>35</v>
      </c>
      <c r="D5730">
        <v>0</v>
      </c>
      <c r="F5730">
        <v>1</v>
      </c>
      <c r="G5730">
        <v>110.2</v>
      </c>
      <c r="H5730">
        <f t="shared" si="1425"/>
        <v>1</v>
      </c>
      <c r="I5730">
        <f t="shared" si="1426"/>
        <v>0</v>
      </c>
      <c r="J5730">
        <f t="shared" si="1427"/>
        <v>0</v>
      </c>
      <c r="K5730">
        <f t="shared" si="1428"/>
        <v>1</v>
      </c>
      <c r="L5730">
        <f t="shared" si="1429"/>
        <v>0</v>
      </c>
      <c r="M5730">
        <f t="shared" si="1430"/>
        <v>0</v>
      </c>
      <c r="N5730">
        <f t="shared" si="1431"/>
        <v>0</v>
      </c>
      <c r="O5730">
        <f t="shared" si="1432"/>
        <v>1</v>
      </c>
      <c r="P5730">
        <v>70</v>
      </c>
      <c r="Q5730">
        <f t="shared" si="1433"/>
        <v>1</v>
      </c>
      <c r="R5730">
        <f t="shared" si="1434"/>
        <v>0</v>
      </c>
      <c r="S5730">
        <f t="shared" si="1435"/>
        <v>0</v>
      </c>
      <c r="T5730">
        <f t="shared" si="1436"/>
        <v>0</v>
      </c>
      <c r="U5730">
        <v>0</v>
      </c>
      <c r="V5730">
        <f t="shared" si="1437"/>
        <v>0.2398139143708059</v>
      </c>
      <c r="W5730">
        <f t="shared" si="1438"/>
        <v>0.55966779087968788</v>
      </c>
      <c r="X5730">
        <f t="shared" si="1439"/>
        <v>5.7510713525848224E-2</v>
      </c>
      <c r="Y5730">
        <f t="shared" si="1440"/>
        <v>0</v>
      </c>
      <c r="Z5730" t="s">
        <v>5762</v>
      </c>
    </row>
    <row r="5731" spans="1:26" x14ac:dyDescent="0.25">
      <c r="A5731" t="s">
        <v>26</v>
      </c>
      <c r="B5731" t="s">
        <v>27</v>
      </c>
      <c r="C5731" t="s">
        <v>35</v>
      </c>
      <c r="D5731">
        <v>0</v>
      </c>
      <c r="F5731">
        <v>1</v>
      </c>
      <c r="G5731">
        <v>89.4</v>
      </c>
      <c r="H5731">
        <f t="shared" si="1425"/>
        <v>1</v>
      </c>
      <c r="I5731">
        <f t="shared" si="1426"/>
        <v>0</v>
      </c>
      <c r="J5731">
        <f t="shared" si="1427"/>
        <v>0</v>
      </c>
      <c r="K5731">
        <f t="shared" si="1428"/>
        <v>1</v>
      </c>
      <c r="L5731">
        <f t="shared" si="1429"/>
        <v>0</v>
      </c>
      <c r="M5731">
        <f t="shared" si="1430"/>
        <v>1</v>
      </c>
      <c r="N5731">
        <f t="shared" si="1431"/>
        <v>0</v>
      </c>
      <c r="O5731">
        <f t="shared" si="1432"/>
        <v>0</v>
      </c>
      <c r="P5731">
        <v>13</v>
      </c>
      <c r="Q5731">
        <f t="shared" si="1433"/>
        <v>1</v>
      </c>
      <c r="R5731">
        <f t="shared" si="1434"/>
        <v>0</v>
      </c>
      <c r="S5731">
        <f t="shared" si="1435"/>
        <v>0</v>
      </c>
      <c r="T5731">
        <f t="shared" si="1436"/>
        <v>0</v>
      </c>
      <c r="U5731">
        <v>1</v>
      </c>
      <c r="V5731">
        <f t="shared" si="1437"/>
        <v>0.533911297102867</v>
      </c>
      <c r="W5731">
        <f t="shared" si="1438"/>
        <v>0.6303948969866644</v>
      </c>
      <c r="X5731">
        <f t="shared" si="1439"/>
        <v>0.21723867896833191</v>
      </c>
      <c r="Y5731">
        <f t="shared" si="1440"/>
        <v>1</v>
      </c>
      <c r="Z5731" t="s">
        <v>5763</v>
      </c>
    </row>
    <row r="5732" spans="1:26" x14ac:dyDescent="0.25">
      <c r="A5732" t="s">
        <v>26</v>
      </c>
      <c r="B5732" t="s">
        <v>38</v>
      </c>
      <c r="C5732" t="s">
        <v>25</v>
      </c>
      <c r="D5732">
        <v>0</v>
      </c>
      <c r="F5732">
        <v>1</v>
      </c>
      <c r="G5732">
        <v>51.05</v>
      </c>
      <c r="H5732">
        <f t="shared" si="1425"/>
        <v>1</v>
      </c>
      <c r="I5732">
        <f t="shared" si="1426"/>
        <v>0</v>
      </c>
      <c r="J5732">
        <f t="shared" si="1427"/>
        <v>1</v>
      </c>
      <c r="K5732">
        <f t="shared" si="1428"/>
        <v>0</v>
      </c>
      <c r="L5732">
        <f t="shared" si="1429"/>
        <v>0</v>
      </c>
      <c r="M5732">
        <f t="shared" si="1430"/>
        <v>1</v>
      </c>
      <c r="N5732">
        <f t="shared" si="1431"/>
        <v>0</v>
      </c>
      <c r="O5732">
        <f t="shared" si="1432"/>
        <v>0</v>
      </c>
      <c r="P5732">
        <v>36</v>
      </c>
      <c r="Q5732">
        <f t="shared" si="1433"/>
        <v>0</v>
      </c>
      <c r="R5732">
        <f t="shared" si="1434"/>
        <v>0</v>
      </c>
      <c r="S5732">
        <f t="shared" si="1435"/>
        <v>1</v>
      </c>
      <c r="T5732">
        <f t="shared" si="1436"/>
        <v>0</v>
      </c>
      <c r="U5732">
        <v>0</v>
      </c>
      <c r="V5732">
        <f t="shared" si="1437"/>
        <v>0.33735317827420519</v>
      </c>
      <c r="W5732">
        <f t="shared" si="1438"/>
        <v>0.58354743536475062</v>
      </c>
      <c r="X5732">
        <f t="shared" si="1439"/>
        <v>0.11380716689170767</v>
      </c>
      <c r="Y5732">
        <f t="shared" si="1440"/>
        <v>1</v>
      </c>
      <c r="Z5732" t="s">
        <v>5764</v>
      </c>
    </row>
    <row r="5733" spans="1:26" x14ac:dyDescent="0.25">
      <c r="A5733" t="s">
        <v>45</v>
      </c>
      <c r="B5733" t="s">
        <v>30</v>
      </c>
      <c r="C5733" t="s">
        <v>23</v>
      </c>
      <c r="D5733">
        <v>0</v>
      </c>
      <c r="F5733">
        <v>1</v>
      </c>
      <c r="G5733">
        <v>19.8</v>
      </c>
      <c r="H5733">
        <f t="shared" si="1425"/>
        <v>1</v>
      </c>
      <c r="I5733">
        <f t="shared" si="1426"/>
        <v>0</v>
      </c>
      <c r="J5733">
        <f t="shared" si="1427"/>
        <v>0</v>
      </c>
      <c r="K5733">
        <f t="shared" si="1428"/>
        <v>0</v>
      </c>
      <c r="L5733">
        <f t="shared" si="1429"/>
        <v>1</v>
      </c>
      <c r="M5733">
        <f t="shared" si="1430"/>
        <v>0</v>
      </c>
      <c r="N5733">
        <f t="shared" si="1431"/>
        <v>0</v>
      </c>
      <c r="O5733">
        <f t="shared" si="1432"/>
        <v>1</v>
      </c>
      <c r="P5733">
        <v>67</v>
      </c>
      <c r="Q5733">
        <f t="shared" si="1433"/>
        <v>0</v>
      </c>
      <c r="R5733">
        <f t="shared" si="1434"/>
        <v>1</v>
      </c>
      <c r="S5733">
        <f t="shared" si="1435"/>
        <v>0</v>
      </c>
      <c r="T5733">
        <f t="shared" si="1436"/>
        <v>0</v>
      </c>
      <c r="U5733">
        <v>0</v>
      </c>
      <c r="V5733">
        <f t="shared" si="1437"/>
        <v>-7.1484417155585511E-2</v>
      </c>
      <c r="W5733">
        <f t="shared" si="1438"/>
        <v>0.48213650196883145</v>
      </c>
      <c r="X5733">
        <f t="shared" si="1439"/>
        <v>5.1100218960737683E-3</v>
      </c>
      <c r="Y5733">
        <f t="shared" si="1440"/>
        <v>0</v>
      </c>
      <c r="Z5733" t="s">
        <v>5765</v>
      </c>
    </row>
    <row r="5734" spans="1:26" x14ac:dyDescent="0.25">
      <c r="A5734" t="s">
        <v>26</v>
      </c>
      <c r="B5734" t="s">
        <v>30</v>
      </c>
      <c r="C5734" t="s">
        <v>23</v>
      </c>
      <c r="D5734">
        <v>0</v>
      </c>
      <c r="F5734">
        <v>1</v>
      </c>
      <c r="G5734">
        <v>19.899999999999999</v>
      </c>
      <c r="H5734">
        <f t="shared" si="1425"/>
        <v>1</v>
      </c>
      <c r="I5734">
        <f t="shared" si="1426"/>
        <v>0</v>
      </c>
      <c r="J5734">
        <f t="shared" si="1427"/>
        <v>0</v>
      </c>
      <c r="K5734">
        <f t="shared" si="1428"/>
        <v>0</v>
      </c>
      <c r="L5734">
        <f t="shared" si="1429"/>
        <v>1</v>
      </c>
      <c r="M5734">
        <f t="shared" si="1430"/>
        <v>1</v>
      </c>
      <c r="N5734">
        <f t="shared" si="1431"/>
        <v>0</v>
      </c>
      <c r="O5734">
        <f t="shared" si="1432"/>
        <v>0</v>
      </c>
      <c r="P5734">
        <v>10</v>
      </c>
      <c r="Q5734">
        <f t="shared" si="1433"/>
        <v>0</v>
      </c>
      <c r="R5734">
        <f t="shared" si="1434"/>
        <v>1</v>
      </c>
      <c r="S5734">
        <f t="shared" si="1435"/>
        <v>0</v>
      </c>
      <c r="T5734">
        <f t="shared" si="1436"/>
        <v>0</v>
      </c>
      <c r="U5734">
        <v>0</v>
      </c>
      <c r="V5734">
        <f t="shared" si="1437"/>
        <v>0.27861501133538497</v>
      </c>
      <c r="W5734">
        <f t="shared" si="1438"/>
        <v>0.56920664286184453</v>
      </c>
      <c r="X5734">
        <f t="shared" si="1439"/>
        <v>7.76263245414167E-2</v>
      </c>
      <c r="Y5734">
        <f t="shared" si="1440"/>
        <v>0</v>
      </c>
      <c r="Z5734" t="s">
        <v>5766</v>
      </c>
    </row>
    <row r="5735" spans="1:26" x14ac:dyDescent="0.25">
      <c r="A5735" t="s">
        <v>26</v>
      </c>
      <c r="B5735" t="s">
        <v>27</v>
      </c>
      <c r="C5735" t="s">
        <v>35</v>
      </c>
      <c r="D5735">
        <v>1</v>
      </c>
      <c r="F5735">
        <v>1</v>
      </c>
      <c r="G5735">
        <v>87.3</v>
      </c>
      <c r="H5735">
        <f t="shared" si="1425"/>
        <v>0</v>
      </c>
      <c r="I5735">
        <f t="shared" si="1426"/>
        <v>1</v>
      </c>
      <c r="J5735">
        <f t="shared" si="1427"/>
        <v>0</v>
      </c>
      <c r="K5735">
        <f t="shared" si="1428"/>
        <v>1</v>
      </c>
      <c r="L5735">
        <f t="shared" si="1429"/>
        <v>0</v>
      </c>
      <c r="M5735">
        <f t="shared" si="1430"/>
        <v>1</v>
      </c>
      <c r="N5735">
        <f t="shared" si="1431"/>
        <v>0</v>
      </c>
      <c r="O5735">
        <f t="shared" si="1432"/>
        <v>0</v>
      </c>
      <c r="P5735">
        <v>19</v>
      </c>
      <c r="Q5735">
        <f t="shared" si="1433"/>
        <v>1</v>
      </c>
      <c r="R5735">
        <f t="shared" si="1434"/>
        <v>0</v>
      </c>
      <c r="S5735">
        <f t="shared" si="1435"/>
        <v>0</v>
      </c>
      <c r="T5735">
        <f t="shared" si="1436"/>
        <v>0</v>
      </c>
      <c r="U5735">
        <v>0</v>
      </c>
      <c r="V5735">
        <f t="shared" si="1437"/>
        <v>0.53063728073542682</v>
      </c>
      <c r="W5735">
        <f t="shared" si="1438"/>
        <v>0.62963173531228644</v>
      </c>
      <c r="X5735">
        <f t="shared" si="1439"/>
        <v>0.2815759237062882</v>
      </c>
      <c r="Y5735">
        <f t="shared" si="1440"/>
        <v>1</v>
      </c>
      <c r="Z5735" t="s">
        <v>5767</v>
      </c>
    </row>
    <row r="5736" spans="1:26" x14ac:dyDescent="0.25">
      <c r="A5736" t="s">
        <v>45</v>
      </c>
      <c r="B5736" t="s">
        <v>33</v>
      </c>
      <c r="C5736" t="s">
        <v>23</v>
      </c>
      <c r="D5736">
        <v>0</v>
      </c>
      <c r="F5736">
        <v>1</v>
      </c>
      <c r="G5736">
        <v>19.850000000000001</v>
      </c>
      <c r="H5736">
        <f t="shared" si="1425"/>
        <v>1</v>
      </c>
      <c r="I5736">
        <f t="shared" si="1426"/>
        <v>0</v>
      </c>
      <c r="J5736">
        <f t="shared" si="1427"/>
        <v>0</v>
      </c>
      <c r="K5736">
        <f t="shared" si="1428"/>
        <v>0</v>
      </c>
      <c r="L5736">
        <f t="shared" si="1429"/>
        <v>1</v>
      </c>
      <c r="M5736">
        <f t="shared" si="1430"/>
        <v>0</v>
      </c>
      <c r="N5736">
        <f t="shared" si="1431"/>
        <v>0</v>
      </c>
      <c r="O5736">
        <f t="shared" si="1432"/>
        <v>1</v>
      </c>
      <c r="P5736">
        <v>71</v>
      </c>
      <c r="Q5736">
        <f t="shared" si="1433"/>
        <v>0</v>
      </c>
      <c r="R5736">
        <f t="shared" si="1434"/>
        <v>0</v>
      </c>
      <c r="S5736">
        <f t="shared" si="1435"/>
        <v>0</v>
      </c>
      <c r="T5736">
        <f t="shared" si="1436"/>
        <v>1</v>
      </c>
      <c r="U5736">
        <v>0</v>
      </c>
      <c r="V5736">
        <f t="shared" si="1437"/>
        <v>-7.1406464384932172E-2</v>
      </c>
      <c r="W5736">
        <f t="shared" si="1438"/>
        <v>0.48215596531350313</v>
      </c>
      <c r="X5736">
        <f t="shared" si="1439"/>
        <v>5.0988831559565864E-3</v>
      </c>
      <c r="Y5736">
        <f t="shared" si="1440"/>
        <v>0</v>
      </c>
      <c r="Z5736" t="s">
        <v>5768</v>
      </c>
    </row>
    <row r="5737" spans="1:26" x14ac:dyDescent="0.25">
      <c r="A5737" t="s">
        <v>45</v>
      </c>
      <c r="B5737" t="s">
        <v>30</v>
      </c>
      <c r="C5737" t="s">
        <v>25</v>
      </c>
      <c r="D5737">
        <v>0</v>
      </c>
      <c r="F5737">
        <v>1</v>
      </c>
      <c r="G5737">
        <v>89.4</v>
      </c>
      <c r="H5737">
        <f t="shared" si="1425"/>
        <v>1</v>
      </c>
      <c r="I5737">
        <f t="shared" si="1426"/>
        <v>0</v>
      </c>
      <c r="J5737">
        <f t="shared" si="1427"/>
        <v>1</v>
      </c>
      <c r="K5737">
        <f t="shared" si="1428"/>
        <v>0</v>
      </c>
      <c r="L5737">
        <f t="shared" si="1429"/>
        <v>0</v>
      </c>
      <c r="M5737">
        <f t="shared" si="1430"/>
        <v>0</v>
      </c>
      <c r="N5737">
        <f t="shared" si="1431"/>
        <v>0</v>
      </c>
      <c r="O5737">
        <f t="shared" si="1432"/>
        <v>1</v>
      </c>
      <c r="P5737">
        <v>72</v>
      </c>
      <c r="Q5737">
        <f t="shared" si="1433"/>
        <v>0</v>
      </c>
      <c r="R5737">
        <f t="shared" si="1434"/>
        <v>1</v>
      </c>
      <c r="S5737">
        <f t="shared" si="1435"/>
        <v>0</v>
      </c>
      <c r="T5737">
        <f t="shared" si="1436"/>
        <v>0</v>
      </c>
      <c r="U5737">
        <v>0</v>
      </c>
      <c r="V5737">
        <f t="shared" si="1437"/>
        <v>6.57540487807102E-2</v>
      </c>
      <c r="W5737">
        <f t="shared" si="1438"/>
        <v>0.51643259196583158</v>
      </c>
      <c r="X5737">
        <f t="shared" si="1439"/>
        <v>4.3235949310560162E-3</v>
      </c>
      <c r="Y5737">
        <f t="shared" si="1440"/>
        <v>0</v>
      </c>
      <c r="Z5737" t="s">
        <v>5769</v>
      </c>
    </row>
    <row r="5738" spans="1:26" x14ac:dyDescent="0.25">
      <c r="A5738" t="s">
        <v>45</v>
      </c>
      <c r="B5738" t="s">
        <v>30</v>
      </c>
      <c r="C5738" t="s">
        <v>23</v>
      </c>
      <c r="D5738">
        <v>0</v>
      </c>
      <c r="F5738">
        <v>1</v>
      </c>
      <c r="G5738">
        <v>20</v>
      </c>
      <c r="H5738">
        <f t="shared" si="1425"/>
        <v>1</v>
      </c>
      <c r="I5738">
        <f t="shared" si="1426"/>
        <v>0</v>
      </c>
      <c r="J5738">
        <f t="shared" si="1427"/>
        <v>0</v>
      </c>
      <c r="K5738">
        <f t="shared" si="1428"/>
        <v>0</v>
      </c>
      <c r="L5738">
        <f t="shared" si="1429"/>
        <v>1</v>
      </c>
      <c r="M5738">
        <f t="shared" si="1430"/>
        <v>0</v>
      </c>
      <c r="N5738">
        <f t="shared" si="1431"/>
        <v>0</v>
      </c>
      <c r="O5738">
        <f t="shared" si="1432"/>
        <v>1</v>
      </c>
      <c r="P5738">
        <v>48</v>
      </c>
      <c r="Q5738">
        <f t="shared" si="1433"/>
        <v>0</v>
      </c>
      <c r="R5738">
        <f t="shared" si="1434"/>
        <v>1</v>
      </c>
      <c r="S5738">
        <f t="shared" si="1435"/>
        <v>0</v>
      </c>
      <c r="T5738">
        <f t="shared" si="1436"/>
        <v>0</v>
      </c>
      <c r="U5738">
        <v>0</v>
      </c>
      <c r="V5738">
        <f t="shared" si="1437"/>
        <v>-7.1172606072972155E-2</v>
      </c>
      <c r="W5738">
        <f t="shared" si="1438"/>
        <v>0.48221435567216314</v>
      </c>
      <c r="X5738">
        <f t="shared" si="1439"/>
        <v>5.0655398552184733E-3</v>
      </c>
      <c r="Y5738">
        <f t="shared" si="1440"/>
        <v>0</v>
      </c>
      <c r="Z5738" t="s">
        <v>5770</v>
      </c>
    </row>
    <row r="5739" spans="1:26" x14ac:dyDescent="0.25">
      <c r="A5739" t="s">
        <v>26</v>
      </c>
      <c r="B5739" t="s">
        <v>30</v>
      </c>
      <c r="C5739" t="s">
        <v>23</v>
      </c>
      <c r="D5739">
        <v>0</v>
      </c>
      <c r="F5739">
        <v>1</v>
      </c>
      <c r="G5739">
        <v>20.05</v>
      </c>
      <c r="H5739">
        <f t="shared" si="1425"/>
        <v>1</v>
      </c>
      <c r="I5739">
        <f t="shared" si="1426"/>
        <v>0</v>
      </c>
      <c r="J5739">
        <f t="shared" si="1427"/>
        <v>0</v>
      </c>
      <c r="K5739">
        <f t="shared" si="1428"/>
        <v>0</v>
      </c>
      <c r="L5739">
        <f t="shared" si="1429"/>
        <v>1</v>
      </c>
      <c r="M5739">
        <f t="shared" si="1430"/>
        <v>1</v>
      </c>
      <c r="N5739">
        <f t="shared" si="1431"/>
        <v>0</v>
      </c>
      <c r="O5739">
        <f t="shared" si="1432"/>
        <v>0</v>
      </c>
      <c r="P5739">
        <v>1</v>
      </c>
      <c r="Q5739">
        <f t="shared" si="1433"/>
        <v>0</v>
      </c>
      <c r="R5739">
        <f t="shared" si="1434"/>
        <v>1</v>
      </c>
      <c r="S5739">
        <f t="shared" si="1435"/>
        <v>0</v>
      </c>
      <c r="T5739">
        <f t="shared" si="1436"/>
        <v>0</v>
      </c>
      <c r="U5739">
        <v>0</v>
      </c>
      <c r="V5739">
        <f t="shared" si="1437"/>
        <v>0.26029425128228667</v>
      </c>
      <c r="W5739">
        <f t="shared" si="1438"/>
        <v>0.5647086239095882</v>
      </c>
      <c r="X5739">
        <f t="shared" si="1439"/>
        <v>6.7753097250606201E-2</v>
      </c>
      <c r="Y5739">
        <f t="shared" si="1440"/>
        <v>0</v>
      </c>
      <c r="Z5739" t="s">
        <v>5771</v>
      </c>
    </row>
    <row r="5740" spans="1:26" x14ac:dyDescent="0.25">
      <c r="A5740" t="s">
        <v>26</v>
      </c>
      <c r="B5740" t="s">
        <v>27</v>
      </c>
      <c r="C5740" t="s">
        <v>25</v>
      </c>
      <c r="D5740">
        <v>0</v>
      </c>
      <c r="F5740">
        <v>1</v>
      </c>
      <c r="G5740">
        <v>83.25</v>
      </c>
      <c r="H5740">
        <f t="shared" si="1425"/>
        <v>1</v>
      </c>
      <c r="I5740">
        <f t="shared" si="1426"/>
        <v>0</v>
      </c>
      <c r="J5740">
        <f t="shared" si="1427"/>
        <v>1</v>
      </c>
      <c r="K5740">
        <f t="shared" si="1428"/>
        <v>0</v>
      </c>
      <c r="L5740">
        <f t="shared" si="1429"/>
        <v>0</v>
      </c>
      <c r="M5740">
        <f t="shared" si="1430"/>
        <v>1</v>
      </c>
      <c r="N5740">
        <f t="shared" si="1431"/>
        <v>0</v>
      </c>
      <c r="O5740">
        <f t="shared" si="1432"/>
        <v>0</v>
      </c>
      <c r="P5740">
        <v>18</v>
      </c>
      <c r="Q5740">
        <f t="shared" si="1433"/>
        <v>1</v>
      </c>
      <c r="R5740">
        <f t="shared" si="1434"/>
        <v>0</v>
      </c>
      <c r="S5740">
        <f t="shared" si="1435"/>
        <v>0</v>
      </c>
      <c r="T5740">
        <f t="shared" si="1436"/>
        <v>0</v>
      </c>
      <c r="U5740">
        <v>0</v>
      </c>
      <c r="V5740">
        <f t="shared" si="1437"/>
        <v>0.52432310631250634</v>
      </c>
      <c r="W5740">
        <f t="shared" si="1438"/>
        <v>0.62815809623268759</v>
      </c>
      <c r="X5740">
        <f t="shared" si="1439"/>
        <v>0.27491471981319582</v>
      </c>
      <c r="Y5740">
        <f t="shared" si="1440"/>
        <v>1</v>
      </c>
      <c r="Z5740" t="s">
        <v>5772</v>
      </c>
    </row>
    <row r="5741" spans="1:26" x14ac:dyDescent="0.25">
      <c r="A5741" t="s">
        <v>26</v>
      </c>
      <c r="B5741" t="s">
        <v>30</v>
      </c>
      <c r="C5741" t="s">
        <v>23</v>
      </c>
      <c r="D5741">
        <v>0</v>
      </c>
      <c r="F5741">
        <v>1</v>
      </c>
      <c r="G5741">
        <v>20.6</v>
      </c>
      <c r="H5741">
        <f t="shared" si="1425"/>
        <v>1</v>
      </c>
      <c r="I5741">
        <f t="shared" si="1426"/>
        <v>0</v>
      </c>
      <c r="J5741">
        <f t="shared" si="1427"/>
        <v>0</v>
      </c>
      <c r="K5741">
        <f t="shared" si="1428"/>
        <v>0</v>
      </c>
      <c r="L5741">
        <f t="shared" si="1429"/>
        <v>1</v>
      </c>
      <c r="M5741">
        <f t="shared" si="1430"/>
        <v>1</v>
      </c>
      <c r="N5741">
        <f t="shared" si="1431"/>
        <v>0</v>
      </c>
      <c r="O5741">
        <f t="shared" si="1432"/>
        <v>0</v>
      </c>
      <c r="P5741">
        <v>1</v>
      </c>
      <c r="Q5741">
        <f t="shared" si="1433"/>
        <v>0</v>
      </c>
      <c r="R5741">
        <f t="shared" si="1434"/>
        <v>1</v>
      </c>
      <c r="S5741">
        <f t="shared" si="1435"/>
        <v>0</v>
      </c>
      <c r="T5741">
        <f t="shared" si="1436"/>
        <v>0</v>
      </c>
      <c r="U5741">
        <v>1</v>
      </c>
      <c r="V5741">
        <f t="shared" si="1437"/>
        <v>0.27970635012453171</v>
      </c>
      <c r="W5741">
        <f t="shared" si="1438"/>
        <v>0.56947423029028399</v>
      </c>
      <c r="X5741">
        <f t="shared" si="1439"/>
        <v>0.51882294205092372</v>
      </c>
      <c r="Y5741">
        <f t="shared" si="1440"/>
        <v>0</v>
      </c>
      <c r="Z5741" t="s">
        <v>5773</v>
      </c>
    </row>
    <row r="5742" spans="1:26" x14ac:dyDescent="0.25">
      <c r="A5742" t="s">
        <v>45</v>
      </c>
      <c r="B5742" t="s">
        <v>33</v>
      </c>
      <c r="C5742" t="s">
        <v>35</v>
      </c>
      <c r="D5742">
        <v>1</v>
      </c>
      <c r="F5742">
        <v>1</v>
      </c>
      <c r="G5742">
        <v>102.9</v>
      </c>
      <c r="H5742">
        <f t="shared" si="1425"/>
        <v>0</v>
      </c>
      <c r="I5742">
        <f t="shared" si="1426"/>
        <v>1</v>
      </c>
      <c r="J5742">
        <f t="shared" si="1427"/>
        <v>0</v>
      </c>
      <c r="K5742">
        <f t="shared" si="1428"/>
        <v>1</v>
      </c>
      <c r="L5742">
        <f t="shared" si="1429"/>
        <v>0</v>
      </c>
      <c r="M5742">
        <f t="shared" si="1430"/>
        <v>0</v>
      </c>
      <c r="N5742">
        <f t="shared" si="1431"/>
        <v>0</v>
      </c>
      <c r="O5742">
        <f t="shared" si="1432"/>
        <v>1</v>
      </c>
      <c r="P5742">
        <v>67</v>
      </c>
      <c r="Q5742">
        <f t="shared" si="1433"/>
        <v>0</v>
      </c>
      <c r="R5742">
        <f t="shared" si="1434"/>
        <v>0</v>
      </c>
      <c r="S5742">
        <f t="shared" si="1435"/>
        <v>0</v>
      </c>
      <c r="T5742">
        <f t="shared" si="1436"/>
        <v>1</v>
      </c>
      <c r="U5742">
        <v>0</v>
      </c>
      <c r="V5742">
        <f t="shared" si="1437"/>
        <v>8.6801296857111521E-2</v>
      </c>
      <c r="W5742">
        <f t="shared" si="1438"/>
        <v>0.5216867094441674</v>
      </c>
      <c r="X5742">
        <f t="shared" si="1439"/>
        <v>7.5344651360763982E-3</v>
      </c>
      <c r="Y5742">
        <f t="shared" si="1440"/>
        <v>0</v>
      </c>
      <c r="Z5742" t="s">
        <v>5774</v>
      </c>
    </row>
    <row r="5743" spans="1:26" x14ac:dyDescent="0.25">
      <c r="A5743" t="s">
        <v>45</v>
      </c>
      <c r="B5743" t="s">
        <v>30</v>
      </c>
      <c r="C5743" t="s">
        <v>25</v>
      </c>
      <c r="D5743">
        <v>0</v>
      </c>
      <c r="F5743">
        <v>1</v>
      </c>
      <c r="G5743">
        <v>39.1</v>
      </c>
      <c r="H5743">
        <f t="shared" si="1425"/>
        <v>1</v>
      </c>
      <c r="I5743">
        <f t="shared" si="1426"/>
        <v>0</v>
      </c>
      <c r="J5743">
        <f t="shared" si="1427"/>
        <v>1</v>
      </c>
      <c r="K5743">
        <f t="shared" si="1428"/>
        <v>0</v>
      </c>
      <c r="L5743">
        <f t="shared" si="1429"/>
        <v>0</v>
      </c>
      <c r="M5743">
        <f t="shared" si="1430"/>
        <v>0</v>
      </c>
      <c r="N5743">
        <f t="shared" si="1431"/>
        <v>0</v>
      </c>
      <c r="O5743">
        <f t="shared" si="1432"/>
        <v>1</v>
      </c>
      <c r="P5743">
        <v>69</v>
      </c>
      <c r="Q5743">
        <f t="shared" si="1433"/>
        <v>0</v>
      </c>
      <c r="R5743">
        <f t="shared" si="1434"/>
        <v>1</v>
      </c>
      <c r="S5743">
        <f t="shared" si="1435"/>
        <v>0</v>
      </c>
      <c r="T5743">
        <f t="shared" si="1436"/>
        <v>0</v>
      </c>
      <c r="U5743">
        <v>0</v>
      </c>
      <c r="V5743">
        <f t="shared" si="1437"/>
        <v>-7.8032692357924566E-3</v>
      </c>
      <c r="W5743">
        <f t="shared" si="1438"/>
        <v>0.49804919258992808</v>
      </c>
      <c r="X5743">
        <f t="shared" si="1439"/>
        <v>6.0891010766264992E-5</v>
      </c>
      <c r="Y5743">
        <f t="shared" si="1440"/>
        <v>0</v>
      </c>
      <c r="Z5743" t="s">
        <v>5775</v>
      </c>
    </row>
    <row r="5744" spans="1:26" x14ac:dyDescent="0.25">
      <c r="A5744" t="s">
        <v>26</v>
      </c>
      <c r="B5744" t="s">
        <v>27</v>
      </c>
      <c r="C5744" t="s">
        <v>35</v>
      </c>
      <c r="D5744">
        <v>0</v>
      </c>
      <c r="F5744">
        <v>1</v>
      </c>
      <c r="G5744">
        <v>99.95</v>
      </c>
      <c r="H5744">
        <f t="shared" si="1425"/>
        <v>1</v>
      </c>
      <c r="I5744">
        <f t="shared" si="1426"/>
        <v>0</v>
      </c>
      <c r="J5744">
        <f t="shared" si="1427"/>
        <v>0</v>
      </c>
      <c r="K5744">
        <f t="shared" si="1428"/>
        <v>1</v>
      </c>
      <c r="L5744">
        <f t="shared" si="1429"/>
        <v>0</v>
      </c>
      <c r="M5744">
        <f t="shared" si="1430"/>
        <v>1</v>
      </c>
      <c r="N5744">
        <f t="shared" si="1431"/>
        <v>0</v>
      </c>
      <c r="O5744">
        <f t="shared" si="1432"/>
        <v>0</v>
      </c>
      <c r="P5744">
        <v>19</v>
      </c>
      <c r="Q5744">
        <f t="shared" si="1433"/>
        <v>1</v>
      </c>
      <c r="R5744">
        <f t="shared" si="1434"/>
        <v>0</v>
      </c>
      <c r="S5744">
        <f t="shared" si="1435"/>
        <v>0</v>
      </c>
      <c r="T5744">
        <f t="shared" si="1436"/>
        <v>0</v>
      </c>
      <c r="U5744">
        <v>1</v>
      </c>
      <c r="V5744">
        <f t="shared" si="1437"/>
        <v>0.56891395007577972</v>
      </c>
      <c r="W5744">
        <f t="shared" si="1438"/>
        <v>0.63851253704921862</v>
      </c>
      <c r="X5744">
        <f t="shared" si="1439"/>
        <v>0.18583518243926733</v>
      </c>
      <c r="Y5744">
        <f t="shared" si="1440"/>
        <v>1</v>
      </c>
      <c r="Z5744" t="s">
        <v>5776</v>
      </c>
    </row>
    <row r="5745" spans="1:26" x14ac:dyDescent="0.25">
      <c r="A5745" t="s">
        <v>45</v>
      </c>
      <c r="B5745" t="s">
        <v>30</v>
      </c>
      <c r="C5745" t="s">
        <v>35</v>
      </c>
      <c r="D5745">
        <v>1</v>
      </c>
      <c r="F5745">
        <v>1</v>
      </c>
      <c r="G5745">
        <v>114.5</v>
      </c>
      <c r="H5745">
        <f t="shared" si="1425"/>
        <v>0</v>
      </c>
      <c r="I5745">
        <f t="shared" si="1426"/>
        <v>1</v>
      </c>
      <c r="J5745">
        <f t="shared" si="1427"/>
        <v>0</v>
      </c>
      <c r="K5745">
        <f t="shared" si="1428"/>
        <v>1</v>
      </c>
      <c r="L5745">
        <f t="shared" si="1429"/>
        <v>0</v>
      </c>
      <c r="M5745">
        <f t="shared" si="1430"/>
        <v>0</v>
      </c>
      <c r="N5745">
        <f t="shared" si="1431"/>
        <v>0</v>
      </c>
      <c r="O5745">
        <f t="shared" si="1432"/>
        <v>1</v>
      </c>
      <c r="P5745">
        <v>72</v>
      </c>
      <c r="Q5745">
        <f t="shared" si="1433"/>
        <v>0</v>
      </c>
      <c r="R5745">
        <f t="shared" si="1434"/>
        <v>1</v>
      </c>
      <c r="S5745">
        <f t="shared" si="1435"/>
        <v>0</v>
      </c>
      <c r="T5745">
        <f t="shared" si="1436"/>
        <v>0</v>
      </c>
      <c r="U5745">
        <v>0</v>
      </c>
      <c r="V5745">
        <f t="shared" si="1437"/>
        <v>0.11857778875298861</v>
      </c>
      <c r="W5745">
        <f t="shared" si="1438"/>
        <v>0.52960976083875555</v>
      </c>
      <c r="X5745">
        <f t="shared" si="1439"/>
        <v>1.4060691985548391E-2</v>
      </c>
      <c r="Y5745">
        <f t="shared" si="1440"/>
        <v>0</v>
      </c>
      <c r="Z5745" t="s">
        <v>5777</v>
      </c>
    </row>
    <row r="5746" spans="1:26" x14ac:dyDescent="0.25">
      <c r="A5746" t="s">
        <v>45</v>
      </c>
      <c r="B5746" t="s">
        <v>30</v>
      </c>
      <c r="C5746" t="s">
        <v>23</v>
      </c>
      <c r="D5746">
        <v>1</v>
      </c>
      <c r="F5746">
        <v>1</v>
      </c>
      <c r="G5746">
        <v>20.2</v>
      </c>
      <c r="H5746">
        <f t="shared" si="1425"/>
        <v>0</v>
      </c>
      <c r="I5746">
        <f t="shared" si="1426"/>
        <v>1</v>
      </c>
      <c r="J5746">
        <f t="shared" si="1427"/>
        <v>0</v>
      </c>
      <c r="K5746">
        <f t="shared" si="1428"/>
        <v>0</v>
      </c>
      <c r="L5746">
        <f t="shared" si="1429"/>
        <v>1</v>
      </c>
      <c r="M5746">
        <f t="shared" si="1430"/>
        <v>0</v>
      </c>
      <c r="N5746">
        <f t="shared" si="1431"/>
        <v>0</v>
      </c>
      <c r="O5746">
        <f t="shared" si="1432"/>
        <v>1</v>
      </c>
      <c r="P5746">
        <v>38</v>
      </c>
      <c r="Q5746">
        <f t="shared" si="1433"/>
        <v>0</v>
      </c>
      <c r="R5746">
        <f t="shared" si="1434"/>
        <v>1</v>
      </c>
      <c r="S5746">
        <f t="shared" si="1435"/>
        <v>0</v>
      </c>
      <c r="T5746">
        <f t="shared" si="1436"/>
        <v>0</v>
      </c>
      <c r="U5746">
        <v>0</v>
      </c>
      <c r="V5746">
        <f t="shared" si="1437"/>
        <v>-5.7169345886056225E-2</v>
      </c>
      <c r="W5746">
        <f t="shared" si="1438"/>
        <v>0.4857115549342152</v>
      </c>
      <c r="X5746">
        <f t="shared" si="1439"/>
        <v>3.2683341090395338E-3</v>
      </c>
      <c r="Y5746">
        <f t="shared" si="1440"/>
        <v>0</v>
      </c>
      <c r="Z5746" t="s">
        <v>5778</v>
      </c>
    </row>
    <row r="5747" spans="1:26" x14ac:dyDescent="0.25">
      <c r="A5747" t="s">
        <v>29</v>
      </c>
      <c r="B5747" t="s">
        <v>27</v>
      </c>
      <c r="C5747" t="s">
        <v>25</v>
      </c>
      <c r="D5747">
        <v>1</v>
      </c>
      <c r="F5747">
        <v>1</v>
      </c>
      <c r="G5747">
        <v>55.8</v>
      </c>
      <c r="H5747">
        <f t="shared" si="1425"/>
        <v>0</v>
      </c>
      <c r="I5747">
        <f t="shared" si="1426"/>
        <v>1</v>
      </c>
      <c r="J5747">
        <f t="shared" si="1427"/>
        <v>1</v>
      </c>
      <c r="K5747">
        <f t="shared" si="1428"/>
        <v>0</v>
      </c>
      <c r="L5747">
        <f t="shared" si="1429"/>
        <v>0</v>
      </c>
      <c r="M5747">
        <f t="shared" si="1430"/>
        <v>0</v>
      </c>
      <c r="N5747">
        <f t="shared" si="1431"/>
        <v>1</v>
      </c>
      <c r="O5747">
        <f t="shared" si="1432"/>
        <v>0</v>
      </c>
      <c r="P5747">
        <v>40</v>
      </c>
      <c r="Q5747">
        <f t="shared" si="1433"/>
        <v>1</v>
      </c>
      <c r="R5747">
        <f t="shared" si="1434"/>
        <v>0</v>
      </c>
      <c r="S5747">
        <f t="shared" si="1435"/>
        <v>0</v>
      </c>
      <c r="T5747">
        <f t="shared" si="1436"/>
        <v>0</v>
      </c>
      <c r="U5747">
        <v>0</v>
      </c>
      <c r="V5747">
        <f t="shared" si="1437"/>
        <v>0.21007218668237426</v>
      </c>
      <c r="W5747">
        <f t="shared" si="1438"/>
        <v>0.55232575866627609</v>
      </c>
      <c r="X5747">
        <f t="shared" si="1439"/>
        <v>4.4130323617514303E-2</v>
      </c>
      <c r="Y5747">
        <f t="shared" si="1440"/>
        <v>0</v>
      </c>
      <c r="Z5747" t="s">
        <v>5779</v>
      </c>
    </row>
    <row r="5748" spans="1:26" x14ac:dyDescent="0.25">
      <c r="A5748" t="s">
        <v>45</v>
      </c>
      <c r="B5748" t="s">
        <v>30</v>
      </c>
      <c r="C5748" t="s">
        <v>23</v>
      </c>
      <c r="D5748">
        <v>0</v>
      </c>
      <c r="F5748">
        <v>1</v>
      </c>
      <c r="G5748">
        <v>24.2</v>
      </c>
      <c r="H5748">
        <f t="shared" si="1425"/>
        <v>1</v>
      </c>
      <c r="I5748">
        <f t="shared" si="1426"/>
        <v>0</v>
      </c>
      <c r="J5748">
        <f t="shared" si="1427"/>
        <v>0</v>
      </c>
      <c r="K5748">
        <f t="shared" si="1428"/>
        <v>0</v>
      </c>
      <c r="L5748">
        <f t="shared" si="1429"/>
        <v>1</v>
      </c>
      <c r="M5748">
        <f t="shared" si="1430"/>
        <v>0</v>
      </c>
      <c r="N5748">
        <f t="shared" si="1431"/>
        <v>0</v>
      </c>
      <c r="O5748">
        <f t="shared" si="1432"/>
        <v>1</v>
      </c>
      <c r="P5748">
        <v>61</v>
      </c>
      <c r="Q5748">
        <f t="shared" si="1433"/>
        <v>0</v>
      </c>
      <c r="R5748">
        <f t="shared" si="1434"/>
        <v>1</v>
      </c>
      <c r="S5748">
        <f t="shared" si="1435"/>
        <v>0</v>
      </c>
      <c r="T5748">
        <f t="shared" si="1436"/>
        <v>0</v>
      </c>
      <c r="U5748">
        <v>0</v>
      </c>
      <c r="V5748">
        <f t="shared" si="1437"/>
        <v>-5.9761404077336031E-2</v>
      </c>
      <c r="W5748">
        <f t="shared" si="1438"/>
        <v>0.48506409392230948</v>
      </c>
      <c r="X5748">
        <f t="shared" si="1439"/>
        <v>3.5714254172946355E-3</v>
      </c>
      <c r="Y5748">
        <f t="shared" si="1440"/>
        <v>0</v>
      </c>
      <c r="Z5748" t="s">
        <v>5780</v>
      </c>
    </row>
    <row r="5749" spans="1:26" x14ac:dyDescent="0.25">
      <c r="A5749" t="s">
        <v>26</v>
      </c>
      <c r="B5749" t="s">
        <v>38</v>
      </c>
      <c r="C5749" t="s">
        <v>35</v>
      </c>
      <c r="D5749">
        <v>0</v>
      </c>
      <c r="F5749">
        <v>1</v>
      </c>
      <c r="G5749">
        <v>81</v>
      </c>
      <c r="H5749">
        <f t="shared" si="1425"/>
        <v>1</v>
      </c>
      <c r="I5749">
        <f t="shared" si="1426"/>
        <v>0</v>
      </c>
      <c r="J5749">
        <f t="shared" si="1427"/>
        <v>0</v>
      </c>
      <c r="K5749">
        <f t="shared" si="1428"/>
        <v>1</v>
      </c>
      <c r="L5749">
        <f t="shared" si="1429"/>
        <v>0</v>
      </c>
      <c r="M5749">
        <f t="shared" si="1430"/>
        <v>1</v>
      </c>
      <c r="N5749">
        <f t="shared" si="1431"/>
        <v>0</v>
      </c>
      <c r="O5749">
        <f t="shared" si="1432"/>
        <v>0</v>
      </c>
      <c r="P5749">
        <v>10</v>
      </c>
      <c r="Q5749">
        <f t="shared" si="1433"/>
        <v>0</v>
      </c>
      <c r="R5749">
        <f t="shared" si="1434"/>
        <v>0</v>
      </c>
      <c r="S5749">
        <f t="shared" si="1435"/>
        <v>1</v>
      </c>
      <c r="T5749">
        <f t="shared" si="1436"/>
        <v>0</v>
      </c>
      <c r="U5749">
        <v>1</v>
      </c>
      <c r="V5749">
        <f t="shared" si="1437"/>
        <v>0.38404688789555486</v>
      </c>
      <c r="W5749">
        <f t="shared" si="1438"/>
        <v>0.59484879109700206</v>
      </c>
      <c r="X5749">
        <f t="shared" si="1439"/>
        <v>0.37939823631115116</v>
      </c>
      <c r="Y5749">
        <f t="shared" si="1440"/>
        <v>1</v>
      </c>
      <c r="Z5749" t="s">
        <v>5781</v>
      </c>
    </row>
    <row r="5750" spans="1:26" x14ac:dyDescent="0.25">
      <c r="A5750" t="s">
        <v>29</v>
      </c>
      <c r="B5750" t="s">
        <v>38</v>
      </c>
      <c r="C5750" t="s">
        <v>25</v>
      </c>
      <c r="D5750">
        <v>0</v>
      </c>
      <c r="F5750">
        <v>1</v>
      </c>
      <c r="G5750">
        <v>72.8</v>
      </c>
      <c r="H5750">
        <f t="shared" si="1425"/>
        <v>1</v>
      </c>
      <c r="I5750">
        <f t="shared" si="1426"/>
        <v>0</v>
      </c>
      <c r="J5750">
        <f t="shared" si="1427"/>
        <v>1</v>
      </c>
      <c r="K5750">
        <f t="shared" si="1428"/>
        <v>0</v>
      </c>
      <c r="L5750">
        <f t="shared" si="1429"/>
        <v>0</v>
      </c>
      <c r="M5750">
        <f t="shared" si="1430"/>
        <v>0</v>
      </c>
      <c r="N5750">
        <f t="shared" si="1431"/>
        <v>1</v>
      </c>
      <c r="O5750">
        <f t="shared" si="1432"/>
        <v>0</v>
      </c>
      <c r="P5750">
        <v>32</v>
      </c>
      <c r="Q5750">
        <f t="shared" si="1433"/>
        <v>0</v>
      </c>
      <c r="R5750">
        <f t="shared" si="1434"/>
        <v>0</v>
      </c>
      <c r="S5750">
        <f t="shared" si="1435"/>
        <v>1</v>
      </c>
      <c r="T5750">
        <f t="shared" si="1436"/>
        <v>0</v>
      </c>
      <c r="U5750">
        <v>0</v>
      </c>
      <c r="V5750">
        <f t="shared" si="1437"/>
        <v>0.10467095422771373</v>
      </c>
      <c r="W5750">
        <f t="shared" si="1438"/>
        <v>0.52614387353893732</v>
      </c>
      <c r="X5750">
        <f t="shared" si="1439"/>
        <v>1.0956008658940143E-2</v>
      </c>
      <c r="Y5750">
        <f t="shared" si="1440"/>
        <v>0</v>
      </c>
      <c r="Z5750" t="s">
        <v>5782</v>
      </c>
    </row>
    <row r="5751" spans="1:26" x14ac:dyDescent="0.25">
      <c r="A5751" t="s">
        <v>26</v>
      </c>
      <c r="B5751" t="s">
        <v>38</v>
      </c>
      <c r="C5751" t="s">
        <v>35</v>
      </c>
      <c r="D5751">
        <v>0</v>
      </c>
      <c r="F5751">
        <v>1</v>
      </c>
      <c r="G5751">
        <v>99.85</v>
      </c>
      <c r="H5751">
        <f t="shared" si="1425"/>
        <v>1</v>
      </c>
      <c r="I5751">
        <f t="shared" si="1426"/>
        <v>0</v>
      </c>
      <c r="J5751">
        <f t="shared" si="1427"/>
        <v>0</v>
      </c>
      <c r="K5751">
        <f t="shared" si="1428"/>
        <v>1</v>
      </c>
      <c r="L5751">
        <f t="shared" si="1429"/>
        <v>0</v>
      </c>
      <c r="M5751">
        <f t="shared" si="1430"/>
        <v>1</v>
      </c>
      <c r="N5751">
        <f t="shared" si="1431"/>
        <v>0</v>
      </c>
      <c r="O5751">
        <f t="shared" si="1432"/>
        <v>0</v>
      </c>
      <c r="P5751">
        <v>21</v>
      </c>
      <c r="Q5751">
        <f t="shared" si="1433"/>
        <v>0</v>
      </c>
      <c r="R5751">
        <f t="shared" si="1434"/>
        <v>0</v>
      </c>
      <c r="S5751">
        <f t="shared" si="1435"/>
        <v>1</v>
      </c>
      <c r="T5751">
        <f t="shared" si="1436"/>
        <v>0</v>
      </c>
      <c r="U5751">
        <v>0</v>
      </c>
      <c r="V5751">
        <f t="shared" si="1437"/>
        <v>0.43198970079692167</v>
      </c>
      <c r="W5751">
        <f t="shared" si="1438"/>
        <v>0.60634869038645345</v>
      </c>
      <c r="X5751">
        <f t="shared" si="1439"/>
        <v>0.18661510159461392</v>
      </c>
      <c r="Y5751">
        <f t="shared" si="1440"/>
        <v>1</v>
      </c>
      <c r="Z5751" t="s">
        <v>5783</v>
      </c>
    </row>
    <row r="5752" spans="1:26" x14ac:dyDescent="0.25">
      <c r="A5752" t="s">
        <v>29</v>
      </c>
      <c r="B5752" t="s">
        <v>27</v>
      </c>
      <c r="C5752" t="s">
        <v>35</v>
      </c>
      <c r="D5752">
        <v>1</v>
      </c>
      <c r="F5752">
        <v>1</v>
      </c>
      <c r="G5752">
        <v>99.5</v>
      </c>
      <c r="H5752">
        <f t="shared" si="1425"/>
        <v>0</v>
      </c>
      <c r="I5752">
        <f t="shared" si="1426"/>
        <v>1</v>
      </c>
      <c r="J5752">
        <f t="shared" si="1427"/>
        <v>0</v>
      </c>
      <c r="K5752">
        <f t="shared" si="1428"/>
        <v>1</v>
      </c>
      <c r="L5752">
        <f t="shared" si="1429"/>
        <v>0</v>
      </c>
      <c r="M5752">
        <f t="shared" si="1430"/>
        <v>0</v>
      </c>
      <c r="N5752">
        <f t="shared" si="1431"/>
        <v>1</v>
      </c>
      <c r="O5752">
        <f t="shared" si="1432"/>
        <v>0</v>
      </c>
      <c r="P5752">
        <v>59</v>
      </c>
      <c r="Q5752">
        <f t="shared" si="1433"/>
        <v>1</v>
      </c>
      <c r="R5752">
        <f t="shared" si="1434"/>
        <v>0</v>
      </c>
      <c r="S5752">
        <f t="shared" si="1435"/>
        <v>0</v>
      </c>
      <c r="T5752">
        <f t="shared" si="1436"/>
        <v>0</v>
      </c>
      <c r="U5752">
        <v>0</v>
      </c>
      <c r="V5752">
        <f t="shared" si="1437"/>
        <v>0.29675752659845023</v>
      </c>
      <c r="W5752">
        <f t="shared" si="1438"/>
        <v>0.57364967655874988</v>
      </c>
      <c r="X5752">
        <f t="shared" si="1439"/>
        <v>8.8065029592829899E-2</v>
      </c>
      <c r="Y5752">
        <f t="shared" si="1440"/>
        <v>0</v>
      </c>
      <c r="Z5752" t="s">
        <v>5784</v>
      </c>
    </row>
    <row r="5753" spans="1:26" x14ac:dyDescent="0.25">
      <c r="A5753" t="s">
        <v>26</v>
      </c>
      <c r="B5753" t="s">
        <v>27</v>
      </c>
      <c r="C5753" t="s">
        <v>35</v>
      </c>
      <c r="D5753">
        <v>1</v>
      </c>
      <c r="F5753">
        <v>1</v>
      </c>
      <c r="G5753">
        <v>70.150000000000006</v>
      </c>
      <c r="H5753">
        <f t="shared" si="1425"/>
        <v>0</v>
      </c>
      <c r="I5753">
        <f t="shared" si="1426"/>
        <v>1</v>
      </c>
      <c r="J5753">
        <f t="shared" si="1427"/>
        <v>0</v>
      </c>
      <c r="K5753">
        <f t="shared" si="1428"/>
        <v>1</v>
      </c>
      <c r="L5753">
        <f t="shared" si="1429"/>
        <v>0</v>
      </c>
      <c r="M5753">
        <f t="shared" si="1430"/>
        <v>1</v>
      </c>
      <c r="N5753">
        <f t="shared" si="1431"/>
        <v>0</v>
      </c>
      <c r="O5753">
        <f t="shared" si="1432"/>
        <v>0</v>
      </c>
      <c r="P5753">
        <v>13</v>
      </c>
      <c r="Q5753">
        <f t="shared" si="1433"/>
        <v>1</v>
      </c>
      <c r="R5753">
        <f t="shared" si="1434"/>
        <v>0</v>
      </c>
      <c r="S5753">
        <f t="shared" si="1435"/>
        <v>0</v>
      </c>
      <c r="T5753">
        <f t="shared" si="1436"/>
        <v>0</v>
      </c>
      <c r="U5753">
        <v>1</v>
      </c>
      <c r="V5753">
        <f t="shared" si="1437"/>
        <v>0.5038994804013317</v>
      </c>
      <c r="W5753">
        <f t="shared" si="1438"/>
        <v>0.62337528501778716</v>
      </c>
      <c r="X5753">
        <f t="shared" si="1439"/>
        <v>0.24611572554606867</v>
      </c>
      <c r="Y5753">
        <f t="shared" si="1440"/>
        <v>1</v>
      </c>
      <c r="Z5753" t="s">
        <v>5785</v>
      </c>
    </row>
    <row r="5754" spans="1:26" x14ac:dyDescent="0.25">
      <c r="A5754" t="s">
        <v>45</v>
      </c>
      <c r="B5754" t="s">
        <v>38</v>
      </c>
      <c r="C5754" t="s">
        <v>23</v>
      </c>
      <c r="D5754">
        <v>0</v>
      </c>
      <c r="F5754">
        <v>1</v>
      </c>
      <c r="G5754">
        <v>20.25</v>
      </c>
      <c r="H5754">
        <f t="shared" si="1425"/>
        <v>1</v>
      </c>
      <c r="I5754">
        <f t="shared" si="1426"/>
        <v>0</v>
      </c>
      <c r="J5754">
        <f t="shared" si="1427"/>
        <v>0</v>
      </c>
      <c r="K5754">
        <f t="shared" si="1428"/>
        <v>0</v>
      </c>
      <c r="L5754">
        <f t="shared" si="1429"/>
        <v>1</v>
      </c>
      <c r="M5754">
        <f t="shared" si="1430"/>
        <v>0</v>
      </c>
      <c r="N5754">
        <f t="shared" si="1431"/>
        <v>0</v>
      </c>
      <c r="O5754">
        <f t="shared" si="1432"/>
        <v>1</v>
      </c>
      <c r="P5754">
        <v>47</v>
      </c>
      <c r="Q5754">
        <f t="shared" si="1433"/>
        <v>0</v>
      </c>
      <c r="R5754">
        <f t="shared" si="1434"/>
        <v>0</v>
      </c>
      <c r="S5754">
        <f t="shared" si="1435"/>
        <v>1</v>
      </c>
      <c r="T5754">
        <f t="shared" si="1436"/>
        <v>0</v>
      </c>
      <c r="U5754">
        <v>0</v>
      </c>
      <c r="V5754">
        <f t="shared" si="1437"/>
        <v>-7.0782842219705461E-2</v>
      </c>
      <c r="W5754">
        <f t="shared" si="1438"/>
        <v>0.48231167401521202</v>
      </c>
      <c r="X5754">
        <f t="shared" si="1439"/>
        <v>5.0102107526997178E-3</v>
      </c>
      <c r="Y5754">
        <f t="shared" si="1440"/>
        <v>0</v>
      </c>
      <c r="Z5754" t="s">
        <v>5786</v>
      </c>
    </row>
    <row r="5755" spans="1:26" x14ac:dyDescent="0.25">
      <c r="A5755" t="s">
        <v>45</v>
      </c>
      <c r="B5755" t="s">
        <v>33</v>
      </c>
      <c r="C5755" t="s">
        <v>23</v>
      </c>
      <c r="D5755">
        <v>0</v>
      </c>
      <c r="F5755">
        <v>1</v>
      </c>
      <c r="G5755">
        <v>26</v>
      </c>
      <c r="H5755">
        <f t="shared" si="1425"/>
        <v>1</v>
      </c>
      <c r="I5755">
        <f t="shared" si="1426"/>
        <v>0</v>
      </c>
      <c r="J5755">
        <f t="shared" si="1427"/>
        <v>0</v>
      </c>
      <c r="K5755">
        <f t="shared" si="1428"/>
        <v>0</v>
      </c>
      <c r="L5755">
        <f t="shared" si="1429"/>
        <v>1</v>
      </c>
      <c r="M5755">
        <f t="shared" si="1430"/>
        <v>0</v>
      </c>
      <c r="N5755">
        <f t="shared" si="1431"/>
        <v>0</v>
      </c>
      <c r="O5755">
        <f t="shared" si="1432"/>
        <v>1</v>
      </c>
      <c r="P5755">
        <v>69</v>
      </c>
      <c r="Q5755">
        <f t="shared" si="1433"/>
        <v>0</v>
      </c>
      <c r="R5755">
        <f t="shared" si="1434"/>
        <v>0</v>
      </c>
      <c r="S5755">
        <f t="shared" si="1435"/>
        <v>0</v>
      </c>
      <c r="T5755">
        <f t="shared" si="1436"/>
        <v>1</v>
      </c>
      <c r="U5755">
        <v>0</v>
      </c>
      <c r="V5755">
        <f t="shared" si="1437"/>
        <v>-6.1818273594571552E-2</v>
      </c>
      <c r="W5755">
        <f t="shared" si="1438"/>
        <v>0.48455035135602459</v>
      </c>
      <c r="X5755">
        <f t="shared" si="1439"/>
        <v>3.8214989502133026E-3</v>
      </c>
      <c r="Y5755">
        <f t="shared" si="1440"/>
        <v>0</v>
      </c>
      <c r="Z5755" t="s">
        <v>5787</v>
      </c>
    </row>
    <row r="5756" spans="1:26" x14ac:dyDescent="0.25">
      <c r="A5756" t="s">
        <v>26</v>
      </c>
      <c r="B5756" t="s">
        <v>38</v>
      </c>
      <c r="C5756" t="s">
        <v>23</v>
      </c>
      <c r="D5756">
        <v>0</v>
      </c>
      <c r="F5756">
        <v>1</v>
      </c>
      <c r="G5756">
        <v>19.899999999999999</v>
      </c>
      <c r="H5756">
        <f t="shared" si="1425"/>
        <v>1</v>
      </c>
      <c r="I5756">
        <f t="shared" si="1426"/>
        <v>0</v>
      </c>
      <c r="J5756">
        <f t="shared" si="1427"/>
        <v>0</v>
      </c>
      <c r="K5756">
        <f t="shared" si="1428"/>
        <v>0</v>
      </c>
      <c r="L5756">
        <f t="shared" si="1429"/>
        <v>1</v>
      </c>
      <c r="M5756">
        <f t="shared" si="1430"/>
        <v>1</v>
      </c>
      <c r="N5756">
        <f t="shared" si="1431"/>
        <v>0</v>
      </c>
      <c r="O5756">
        <f t="shared" si="1432"/>
        <v>0</v>
      </c>
      <c r="P5756">
        <v>2</v>
      </c>
      <c r="Q5756">
        <f t="shared" si="1433"/>
        <v>0</v>
      </c>
      <c r="R5756">
        <f t="shared" si="1434"/>
        <v>0</v>
      </c>
      <c r="S5756">
        <f t="shared" si="1435"/>
        <v>1</v>
      </c>
      <c r="T5756">
        <f t="shared" si="1436"/>
        <v>0</v>
      </c>
      <c r="U5756">
        <v>0</v>
      </c>
      <c r="V5756">
        <f t="shared" si="1437"/>
        <v>0.26006039297032668</v>
      </c>
      <c r="W5756">
        <f t="shared" si="1438"/>
        <v>0.56465113767487007</v>
      </c>
      <c r="X5756">
        <f t="shared" si="1439"/>
        <v>6.7631407991880735E-2</v>
      </c>
      <c r="Y5756">
        <f t="shared" si="1440"/>
        <v>0</v>
      </c>
      <c r="Z5756" t="s">
        <v>5788</v>
      </c>
    </row>
    <row r="5757" spans="1:26" x14ac:dyDescent="0.25">
      <c r="A5757" t="s">
        <v>26</v>
      </c>
      <c r="B5757" t="s">
        <v>33</v>
      </c>
      <c r="C5757" t="s">
        <v>23</v>
      </c>
      <c r="D5757">
        <v>0</v>
      </c>
      <c r="F5757">
        <v>1</v>
      </c>
      <c r="G5757">
        <v>19.05</v>
      </c>
      <c r="H5757">
        <f t="shared" si="1425"/>
        <v>1</v>
      </c>
      <c r="I5757">
        <f t="shared" si="1426"/>
        <v>0</v>
      </c>
      <c r="J5757">
        <f t="shared" si="1427"/>
        <v>0</v>
      </c>
      <c r="K5757">
        <f t="shared" si="1428"/>
        <v>0</v>
      </c>
      <c r="L5757">
        <f t="shared" si="1429"/>
        <v>1</v>
      </c>
      <c r="M5757">
        <f t="shared" si="1430"/>
        <v>1</v>
      </c>
      <c r="N5757">
        <f t="shared" si="1431"/>
        <v>0</v>
      </c>
      <c r="O5757">
        <f t="shared" si="1432"/>
        <v>0</v>
      </c>
      <c r="P5757">
        <v>22</v>
      </c>
      <c r="Q5757">
        <f t="shared" si="1433"/>
        <v>0</v>
      </c>
      <c r="R5757">
        <f t="shared" si="1434"/>
        <v>0</v>
      </c>
      <c r="S5757">
        <f t="shared" si="1435"/>
        <v>0</v>
      </c>
      <c r="T5757">
        <f t="shared" si="1436"/>
        <v>1</v>
      </c>
      <c r="U5757">
        <v>0</v>
      </c>
      <c r="V5757">
        <f t="shared" si="1437"/>
        <v>0.27728981423427818</v>
      </c>
      <c r="W5757">
        <f t="shared" si="1438"/>
        <v>0.56888166093949566</v>
      </c>
      <c r="X5757">
        <f t="shared" si="1439"/>
        <v>7.6889641078080495E-2</v>
      </c>
      <c r="Y5757">
        <f t="shared" si="1440"/>
        <v>0</v>
      </c>
      <c r="Z5757" t="s">
        <v>5789</v>
      </c>
    </row>
    <row r="5758" spans="1:26" x14ac:dyDescent="0.25">
      <c r="A5758" t="s">
        <v>26</v>
      </c>
      <c r="B5758" t="s">
        <v>27</v>
      </c>
      <c r="C5758" t="s">
        <v>35</v>
      </c>
      <c r="D5758">
        <v>1</v>
      </c>
      <c r="F5758">
        <v>1</v>
      </c>
      <c r="G5758">
        <v>96.5</v>
      </c>
      <c r="H5758">
        <f t="shared" si="1425"/>
        <v>0</v>
      </c>
      <c r="I5758">
        <f t="shared" si="1426"/>
        <v>1</v>
      </c>
      <c r="J5758">
        <f t="shared" si="1427"/>
        <v>0</v>
      </c>
      <c r="K5758">
        <f t="shared" si="1428"/>
        <v>1</v>
      </c>
      <c r="L5758">
        <f t="shared" si="1429"/>
        <v>0</v>
      </c>
      <c r="M5758">
        <f t="shared" si="1430"/>
        <v>1</v>
      </c>
      <c r="N5758">
        <f t="shared" si="1431"/>
        <v>0</v>
      </c>
      <c r="O5758">
        <f t="shared" si="1432"/>
        <v>0</v>
      </c>
      <c r="P5758">
        <v>15</v>
      </c>
      <c r="Q5758">
        <f t="shared" si="1433"/>
        <v>1</v>
      </c>
      <c r="R5758">
        <f t="shared" si="1434"/>
        <v>0</v>
      </c>
      <c r="S5758">
        <f t="shared" si="1435"/>
        <v>0</v>
      </c>
      <c r="T5758">
        <f t="shared" si="1436"/>
        <v>0</v>
      </c>
      <c r="U5758">
        <v>0</v>
      </c>
      <c r="V5758">
        <f t="shared" si="1437"/>
        <v>0.54498059053564107</v>
      </c>
      <c r="W5758">
        <f t="shared" si="1438"/>
        <v>0.63297026750653451</v>
      </c>
      <c r="X5758">
        <f t="shared" si="1439"/>
        <v>0.29700384406057606</v>
      </c>
      <c r="Y5758">
        <f t="shared" si="1440"/>
        <v>1</v>
      </c>
      <c r="Z5758" t="s">
        <v>5790</v>
      </c>
    </row>
    <row r="5759" spans="1:26" x14ac:dyDescent="0.25">
      <c r="A5759" t="s">
        <v>45</v>
      </c>
      <c r="B5759" t="s">
        <v>38</v>
      </c>
      <c r="C5759" t="s">
        <v>23</v>
      </c>
      <c r="D5759">
        <v>0</v>
      </c>
      <c r="F5759">
        <v>1</v>
      </c>
      <c r="G5759">
        <v>19.850000000000001</v>
      </c>
      <c r="H5759">
        <f t="shared" si="1425"/>
        <v>1</v>
      </c>
      <c r="I5759">
        <f t="shared" si="1426"/>
        <v>0</v>
      </c>
      <c r="J5759">
        <f t="shared" si="1427"/>
        <v>0</v>
      </c>
      <c r="K5759">
        <f t="shared" si="1428"/>
        <v>0</v>
      </c>
      <c r="L5759">
        <f t="shared" si="1429"/>
        <v>1</v>
      </c>
      <c r="M5759">
        <f t="shared" si="1430"/>
        <v>0</v>
      </c>
      <c r="N5759">
        <f t="shared" si="1431"/>
        <v>0</v>
      </c>
      <c r="O5759">
        <f t="shared" si="1432"/>
        <v>1</v>
      </c>
      <c r="P5759">
        <v>53</v>
      </c>
      <c r="Q5759">
        <f t="shared" si="1433"/>
        <v>0</v>
      </c>
      <c r="R5759">
        <f t="shared" si="1434"/>
        <v>0</v>
      </c>
      <c r="S5759">
        <f t="shared" si="1435"/>
        <v>1</v>
      </c>
      <c r="T5759">
        <f t="shared" si="1436"/>
        <v>0</v>
      </c>
      <c r="U5759">
        <v>0</v>
      </c>
      <c r="V5759">
        <f t="shared" si="1437"/>
        <v>-5.7715015280629584E-2</v>
      </c>
      <c r="W5759">
        <f t="shared" si="1438"/>
        <v>0.48557525005537061</v>
      </c>
      <c r="X5759">
        <f t="shared" si="1439"/>
        <v>3.3310229888433062E-3</v>
      </c>
      <c r="Y5759">
        <f t="shared" si="1440"/>
        <v>0</v>
      </c>
      <c r="Z5759" t="s">
        <v>5791</v>
      </c>
    </row>
    <row r="5760" spans="1:26" x14ac:dyDescent="0.25">
      <c r="A5760" t="s">
        <v>26</v>
      </c>
      <c r="B5760" t="s">
        <v>30</v>
      </c>
      <c r="C5760" t="s">
        <v>23</v>
      </c>
      <c r="D5760">
        <v>1</v>
      </c>
      <c r="F5760">
        <v>1</v>
      </c>
      <c r="G5760">
        <v>25.7</v>
      </c>
      <c r="H5760">
        <f t="shared" si="1425"/>
        <v>0</v>
      </c>
      <c r="I5760">
        <f t="shared" si="1426"/>
        <v>1</v>
      </c>
      <c r="J5760">
        <f t="shared" si="1427"/>
        <v>0</v>
      </c>
      <c r="K5760">
        <f t="shared" si="1428"/>
        <v>0</v>
      </c>
      <c r="L5760">
        <f t="shared" si="1429"/>
        <v>1</v>
      </c>
      <c r="M5760">
        <f t="shared" si="1430"/>
        <v>1</v>
      </c>
      <c r="N5760">
        <f t="shared" si="1431"/>
        <v>0</v>
      </c>
      <c r="O5760">
        <f t="shared" si="1432"/>
        <v>0</v>
      </c>
      <c r="P5760">
        <v>28</v>
      </c>
      <c r="Q5760">
        <f t="shared" si="1433"/>
        <v>0</v>
      </c>
      <c r="R5760">
        <f t="shared" si="1434"/>
        <v>1</v>
      </c>
      <c r="S5760">
        <f t="shared" si="1435"/>
        <v>0</v>
      </c>
      <c r="T5760">
        <f t="shared" si="1436"/>
        <v>0</v>
      </c>
      <c r="U5760">
        <v>0</v>
      </c>
      <c r="V5760">
        <f t="shared" si="1437"/>
        <v>0.26910291436611389</v>
      </c>
      <c r="W5760">
        <f t="shared" si="1438"/>
        <v>0.56687265850875235</v>
      </c>
      <c r="X5760">
        <f t="shared" si="1439"/>
        <v>7.2416378520336028E-2</v>
      </c>
      <c r="Y5760">
        <f t="shared" si="1440"/>
        <v>0</v>
      </c>
      <c r="Z5760" t="s">
        <v>5792</v>
      </c>
    </row>
    <row r="5761" spans="1:26" x14ac:dyDescent="0.25">
      <c r="A5761" t="s">
        <v>29</v>
      </c>
      <c r="B5761" t="s">
        <v>30</v>
      </c>
      <c r="C5761" t="s">
        <v>23</v>
      </c>
      <c r="D5761">
        <v>0</v>
      </c>
      <c r="F5761">
        <v>1</v>
      </c>
      <c r="G5761">
        <v>20.3</v>
      </c>
      <c r="H5761">
        <f t="shared" si="1425"/>
        <v>1</v>
      </c>
      <c r="I5761">
        <f t="shared" si="1426"/>
        <v>0</v>
      </c>
      <c r="J5761">
        <f t="shared" si="1427"/>
        <v>0</v>
      </c>
      <c r="K5761">
        <f t="shared" si="1428"/>
        <v>0</v>
      </c>
      <c r="L5761">
        <f t="shared" si="1429"/>
        <v>1</v>
      </c>
      <c r="M5761">
        <f t="shared" si="1430"/>
        <v>0</v>
      </c>
      <c r="N5761">
        <f t="shared" si="1431"/>
        <v>1</v>
      </c>
      <c r="O5761">
        <f t="shared" si="1432"/>
        <v>0</v>
      </c>
      <c r="P5761">
        <v>22</v>
      </c>
      <c r="Q5761">
        <f t="shared" si="1433"/>
        <v>0</v>
      </c>
      <c r="R5761">
        <f t="shared" si="1434"/>
        <v>1</v>
      </c>
      <c r="S5761">
        <f t="shared" si="1435"/>
        <v>0</v>
      </c>
      <c r="T5761">
        <f t="shared" si="1436"/>
        <v>0</v>
      </c>
      <c r="U5761">
        <v>0</v>
      </c>
      <c r="V5761">
        <f t="shared" si="1437"/>
        <v>-5.9076641451402609E-3</v>
      </c>
      <c r="W5761">
        <f t="shared" si="1438"/>
        <v>0.498523088259125</v>
      </c>
      <c r="X5761">
        <f t="shared" si="1439"/>
        <v>3.4900495651775809E-5</v>
      </c>
      <c r="Y5761">
        <f t="shared" si="1440"/>
        <v>0</v>
      </c>
      <c r="Z5761" t="s">
        <v>5793</v>
      </c>
    </row>
    <row r="5762" spans="1:26" x14ac:dyDescent="0.25">
      <c r="A5762" t="s">
        <v>26</v>
      </c>
      <c r="B5762" t="s">
        <v>30</v>
      </c>
      <c r="C5762" t="s">
        <v>35</v>
      </c>
      <c r="D5762">
        <v>0</v>
      </c>
      <c r="F5762">
        <v>1</v>
      </c>
      <c r="G5762">
        <v>70.150000000000006</v>
      </c>
      <c r="H5762">
        <f t="shared" si="1425"/>
        <v>1</v>
      </c>
      <c r="I5762">
        <f t="shared" si="1426"/>
        <v>0</v>
      </c>
      <c r="J5762">
        <f t="shared" si="1427"/>
        <v>0</v>
      </c>
      <c r="K5762">
        <f t="shared" si="1428"/>
        <v>1</v>
      </c>
      <c r="L5762">
        <f t="shared" si="1429"/>
        <v>0</v>
      </c>
      <c r="M5762">
        <f t="shared" si="1430"/>
        <v>1</v>
      </c>
      <c r="N5762">
        <f t="shared" si="1431"/>
        <v>0</v>
      </c>
      <c r="O5762">
        <f t="shared" si="1432"/>
        <v>0</v>
      </c>
      <c r="P5762">
        <v>1</v>
      </c>
      <c r="Q5762">
        <f t="shared" si="1433"/>
        <v>0</v>
      </c>
      <c r="R5762">
        <f t="shared" si="1434"/>
        <v>1</v>
      </c>
      <c r="S5762">
        <f t="shared" si="1435"/>
        <v>0</v>
      </c>
      <c r="T5762">
        <f t="shared" si="1436"/>
        <v>0</v>
      </c>
      <c r="U5762">
        <v>1</v>
      </c>
      <c r="V5762">
        <f t="shared" si="1437"/>
        <v>0.38568575502883873</v>
      </c>
      <c r="W5762">
        <f t="shared" si="1438"/>
        <v>0.59524370267587134</v>
      </c>
      <c r="X5762">
        <f t="shared" si="1439"/>
        <v>0.37738199157448793</v>
      </c>
      <c r="Y5762">
        <f t="shared" si="1440"/>
        <v>1</v>
      </c>
      <c r="Z5762" t="s">
        <v>5794</v>
      </c>
    </row>
    <row r="5763" spans="1:26" x14ac:dyDescent="0.25">
      <c r="A5763" t="s">
        <v>26</v>
      </c>
      <c r="B5763" t="s">
        <v>27</v>
      </c>
      <c r="C5763" t="s">
        <v>35</v>
      </c>
      <c r="D5763">
        <v>1</v>
      </c>
      <c r="F5763">
        <v>1</v>
      </c>
      <c r="G5763">
        <v>91.55</v>
      </c>
      <c r="H5763">
        <f t="shared" ref="H5763:H5826" si="1441">IF(D5763:D12805=0,1,0)</f>
        <v>0</v>
      </c>
      <c r="I5763">
        <f t="shared" ref="I5763:I5826" si="1442">IF(D5763:D12805=1,1,0)</f>
        <v>1</v>
      </c>
      <c r="J5763">
        <f t="shared" ref="J5763:J5826" si="1443">IF(C5763:C12805="DSL",1,0)</f>
        <v>0</v>
      </c>
      <c r="K5763">
        <f t="shared" ref="K5763:K5826" si="1444">IF(C5763:C12805="Fiber optic",1,0)</f>
        <v>1</v>
      </c>
      <c r="L5763">
        <f t="shared" ref="L5763:L5826" si="1445">IF(C5763:C12805="No",1,0)</f>
        <v>0</v>
      </c>
      <c r="M5763">
        <f t="shared" ref="M5763:M5826" si="1446">IF(A5763:A12805="Month-to-month",1,0)</f>
        <v>1</v>
      </c>
      <c r="N5763">
        <f t="shared" ref="N5763:N5826" si="1447">IF(A5763:A12805="ONE YEAR",1,0)</f>
        <v>0</v>
      </c>
      <c r="O5763">
        <f t="shared" ref="O5763:O5826" si="1448">IF(A5763:A12805="two year",1,0)</f>
        <v>0</v>
      </c>
      <c r="P5763">
        <v>16</v>
      </c>
      <c r="Q5763">
        <f t="shared" ref="Q5763:Q5826" si="1449">IF(B5763:B12805="Electronic check",1,0)</f>
        <v>1</v>
      </c>
      <c r="R5763">
        <f t="shared" ref="R5763:R5826" si="1450">IF(B5763:B12805="Mailed check",1,0)</f>
        <v>0</v>
      </c>
      <c r="S5763">
        <f t="shared" ref="S5763:S5826" si="1451">IF(B5763:B12805="Credit card (automatic)",1,0)</f>
        <v>0</v>
      </c>
      <c r="T5763">
        <f t="shared" ref="T5763:T5826" si="1452">IF(B5763:B12805="Bank transfer (automatic)",1,0)</f>
        <v>0</v>
      </c>
      <c r="U5763">
        <v>0</v>
      </c>
      <c r="V5763">
        <f t="shared" si="1437"/>
        <v>0.53726326624096055</v>
      </c>
      <c r="W5763">
        <f t="shared" si="1438"/>
        <v>0.6311755543721741</v>
      </c>
      <c r="X5763">
        <f t="shared" si="1439"/>
        <v>0.28865181725190525</v>
      </c>
      <c r="Y5763">
        <f t="shared" si="1440"/>
        <v>1</v>
      </c>
      <c r="Z5763" t="s">
        <v>5795</v>
      </c>
    </row>
    <row r="5764" spans="1:26" x14ac:dyDescent="0.25">
      <c r="A5764" t="s">
        <v>45</v>
      </c>
      <c r="B5764" t="s">
        <v>30</v>
      </c>
      <c r="C5764" t="s">
        <v>25</v>
      </c>
      <c r="D5764">
        <v>0</v>
      </c>
      <c r="F5764">
        <v>1</v>
      </c>
      <c r="G5764">
        <v>39.4</v>
      </c>
      <c r="H5764">
        <f t="shared" si="1441"/>
        <v>1</v>
      </c>
      <c r="I5764">
        <f t="shared" si="1442"/>
        <v>0</v>
      </c>
      <c r="J5764">
        <f t="shared" si="1443"/>
        <v>1</v>
      </c>
      <c r="K5764">
        <f t="shared" si="1444"/>
        <v>0</v>
      </c>
      <c r="L5764">
        <f t="shared" si="1445"/>
        <v>0</v>
      </c>
      <c r="M5764">
        <f t="shared" si="1446"/>
        <v>0</v>
      </c>
      <c r="N5764">
        <f t="shared" si="1447"/>
        <v>0</v>
      </c>
      <c r="O5764">
        <f t="shared" si="1448"/>
        <v>1</v>
      </c>
      <c r="P5764">
        <v>48</v>
      </c>
      <c r="Q5764">
        <f t="shared" si="1449"/>
        <v>0</v>
      </c>
      <c r="R5764">
        <f t="shared" si="1450"/>
        <v>1</v>
      </c>
      <c r="S5764">
        <f t="shared" si="1451"/>
        <v>0</v>
      </c>
      <c r="T5764">
        <f t="shared" si="1452"/>
        <v>0</v>
      </c>
      <c r="U5764">
        <v>0</v>
      </c>
      <c r="V5764">
        <f t="shared" ref="V5764:V5827" si="1453">G5764*$G$2+H5765*$H$2+K5765*$K$2+M5764*$M$2+O5764*$O$2+Q5764*$Q$2+L5764*$L$2</f>
        <v>6.3558964924301381E-3</v>
      </c>
      <c r="W5764">
        <f t="shared" ref="W5764:W5827" si="1454">1/ (1+EXP(-V5764))</f>
        <v>0.50158896877392456</v>
      </c>
      <c r="X5764">
        <f t="shared" ref="X5764:X5827" si="1455">(U5764-V5764)^2</f>
        <v>4.0397420222485735E-5</v>
      </c>
      <c r="Y5764">
        <f t="shared" ref="Y5764:Y5827" si="1456">IF(W5764&gt;=0.58,1,0)</f>
        <v>0</v>
      </c>
      <c r="Z5764" t="s">
        <v>5796</v>
      </c>
    </row>
    <row r="5765" spans="1:26" x14ac:dyDescent="0.25">
      <c r="A5765" t="s">
        <v>26</v>
      </c>
      <c r="B5765" t="s">
        <v>33</v>
      </c>
      <c r="C5765" t="s">
        <v>35</v>
      </c>
      <c r="D5765">
        <v>1</v>
      </c>
      <c r="F5765">
        <v>1</v>
      </c>
      <c r="G5765">
        <v>105.7</v>
      </c>
      <c r="H5765">
        <f t="shared" si="1441"/>
        <v>0</v>
      </c>
      <c r="I5765">
        <f t="shared" si="1442"/>
        <v>1</v>
      </c>
      <c r="J5765">
        <f t="shared" si="1443"/>
        <v>0</v>
      </c>
      <c r="K5765">
        <f t="shared" si="1444"/>
        <v>1</v>
      </c>
      <c r="L5765">
        <f t="shared" si="1445"/>
        <v>0</v>
      </c>
      <c r="M5765">
        <f t="shared" si="1446"/>
        <v>1</v>
      </c>
      <c r="N5765">
        <f t="shared" si="1447"/>
        <v>0</v>
      </c>
      <c r="O5765">
        <f t="shared" si="1448"/>
        <v>0</v>
      </c>
      <c r="P5765">
        <v>30</v>
      </c>
      <c r="Q5765">
        <f t="shared" si="1449"/>
        <v>0</v>
      </c>
      <c r="R5765">
        <f t="shared" si="1450"/>
        <v>0</v>
      </c>
      <c r="S5765">
        <f t="shared" si="1451"/>
        <v>0</v>
      </c>
      <c r="T5765">
        <f t="shared" si="1452"/>
        <v>1</v>
      </c>
      <c r="U5765">
        <v>0</v>
      </c>
      <c r="V5765">
        <f t="shared" si="1453"/>
        <v>0.42741872585905971</v>
      </c>
      <c r="W5765">
        <f t="shared" si="1454"/>
        <v>0.60525711584685371</v>
      </c>
      <c r="X5765">
        <f t="shared" si="1455"/>
        <v>0.18268676721498203</v>
      </c>
      <c r="Y5765">
        <f t="shared" si="1456"/>
        <v>1</v>
      </c>
      <c r="Z5765" t="s">
        <v>5797</v>
      </c>
    </row>
    <row r="5766" spans="1:26" x14ac:dyDescent="0.25">
      <c r="A5766" t="s">
        <v>26</v>
      </c>
      <c r="B5766" t="s">
        <v>27</v>
      </c>
      <c r="C5766" t="s">
        <v>35</v>
      </c>
      <c r="D5766">
        <v>0</v>
      </c>
      <c r="F5766">
        <v>1</v>
      </c>
      <c r="G5766">
        <v>70.25</v>
      </c>
      <c r="H5766">
        <f t="shared" si="1441"/>
        <v>1</v>
      </c>
      <c r="I5766">
        <f t="shared" si="1442"/>
        <v>0</v>
      </c>
      <c r="J5766">
        <f t="shared" si="1443"/>
        <v>0</v>
      </c>
      <c r="K5766">
        <f t="shared" si="1444"/>
        <v>1</v>
      </c>
      <c r="L5766">
        <f t="shared" si="1445"/>
        <v>0</v>
      </c>
      <c r="M5766">
        <f t="shared" si="1446"/>
        <v>1</v>
      </c>
      <c r="N5766">
        <f t="shared" si="1447"/>
        <v>0</v>
      </c>
      <c r="O5766">
        <f t="shared" si="1448"/>
        <v>0</v>
      </c>
      <c r="P5766">
        <v>3</v>
      </c>
      <c r="Q5766">
        <f t="shared" si="1449"/>
        <v>1</v>
      </c>
      <c r="R5766">
        <f t="shared" si="1450"/>
        <v>0</v>
      </c>
      <c r="S5766">
        <f t="shared" si="1451"/>
        <v>0</v>
      </c>
      <c r="T5766">
        <f t="shared" si="1452"/>
        <v>0</v>
      </c>
      <c r="U5766">
        <v>0</v>
      </c>
      <c r="V5766">
        <f t="shared" si="1453"/>
        <v>0.52261000430769666</v>
      </c>
      <c r="W5766">
        <f t="shared" si="1454"/>
        <v>0.62775786980031301</v>
      </c>
      <c r="X5766">
        <f t="shared" si="1455"/>
        <v>0.27312121660249072</v>
      </c>
      <c r="Y5766">
        <f t="shared" si="1456"/>
        <v>1</v>
      </c>
      <c r="Z5766" t="s">
        <v>5798</v>
      </c>
    </row>
    <row r="5767" spans="1:26" x14ac:dyDescent="0.25">
      <c r="A5767" t="s">
        <v>45</v>
      </c>
      <c r="B5767" t="s">
        <v>27</v>
      </c>
      <c r="C5767" t="s">
        <v>35</v>
      </c>
      <c r="D5767">
        <v>1</v>
      </c>
      <c r="F5767">
        <v>1</v>
      </c>
      <c r="G5767">
        <v>93.75</v>
      </c>
      <c r="H5767">
        <f t="shared" si="1441"/>
        <v>0</v>
      </c>
      <c r="I5767">
        <f t="shared" si="1442"/>
        <v>1</v>
      </c>
      <c r="J5767">
        <f t="shared" si="1443"/>
        <v>0</v>
      </c>
      <c r="K5767">
        <f t="shared" si="1444"/>
        <v>1</v>
      </c>
      <c r="L5767">
        <f t="shared" si="1445"/>
        <v>0</v>
      </c>
      <c r="M5767">
        <f t="shared" si="1446"/>
        <v>0</v>
      </c>
      <c r="N5767">
        <f t="shared" si="1447"/>
        <v>0</v>
      </c>
      <c r="O5767">
        <f t="shared" si="1448"/>
        <v>1</v>
      </c>
      <c r="P5767">
        <v>57</v>
      </c>
      <c r="Q5767">
        <f t="shared" si="1449"/>
        <v>1</v>
      </c>
      <c r="R5767">
        <f t="shared" si="1450"/>
        <v>0</v>
      </c>
      <c r="S5767">
        <f t="shared" si="1451"/>
        <v>0</v>
      </c>
      <c r="T5767">
        <f t="shared" si="1452"/>
        <v>0</v>
      </c>
      <c r="U5767">
        <v>0</v>
      </c>
      <c r="V5767">
        <f t="shared" si="1453"/>
        <v>0.22785890193016017</v>
      </c>
      <c r="W5767">
        <f t="shared" si="1454"/>
        <v>0.55671953258156504</v>
      </c>
      <c r="X5767">
        <f t="shared" si="1455"/>
        <v>5.1919679188818353E-2</v>
      </c>
      <c r="Y5767">
        <f t="shared" si="1456"/>
        <v>0</v>
      </c>
      <c r="Z5767" t="s">
        <v>5799</v>
      </c>
    </row>
    <row r="5768" spans="1:26" x14ac:dyDescent="0.25">
      <c r="A5768" t="s">
        <v>29</v>
      </c>
      <c r="B5768" t="s">
        <v>38</v>
      </c>
      <c r="C5768" t="s">
        <v>35</v>
      </c>
      <c r="D5768">
        <v>1</v>
      </c>
      <c r="F5768">
        <v>1</v>
      </c>
      <c r="G5768">
        <v>96.55</v>
      </c>
      <c r="H5768">
        <f t="shared" si="1441"/>
        <v>0</v>
      </c>
      <c r="I5768">
        <f t="shared" si="1442"/>
        <v>1</v>
      </c>
      <c r="J5768">
        <f t="shared" si="1443"/>
        <v>0</v>
      </c>
      <c r="K5768">
        <f t="shared" si="1444"/>
        <v>1</v>
      </c>
      <c r="L5768">
        <f t="shared" si="1445"/>
        <v>0</v>
      </c>
      <c r="M5768">
        <f t="shared" si="1446"/>
        <v>0</v>
      </c>
      <c r="N5768">
        <f t="shared" si="1447"/>
        <v>1</v>
      </c>
      <c r="O5768">
        <f t="shared" si="1448"/>
        <v>0</v>
      </c>
      <c r="P5768">
        <v>68</v>
      </c>
      <c r="Q5768">
        <f t="shared" si="1449"/>
        <v>0</v>
      </c>
      <c r="R5768">
        <f t="shared" si="1450"/>
        <v>0</v>
      </c>
      <c r="S5768">
        <f t="shared" si="1451"/>
        <v>1</v>
      </c>
      <c r="T5768">
        <f t="shared" si="1452"/>
        <v>0</v>
      </c>
      <c r="U5768">
        <v>1</v>
      </c>
      <c r="V5768">
        <f t="shared" si="1453"/>
        <v>0.13683535102729372</v>
      </c>
      <c r="W5768">
        <f t="shared" si="1454"/>
        <v>0.53415556056768587</v>
      </c>
      <c r="X5768">
        <f t="shared" si="1455"/>
        <v>0.74505321123617529</v>
      </c>
      <c r="Y5768">
        <f t="shared" si="1456"/>
        <v>0</v>
      </c>
      <c r="Z5768" t="s">
        <v>5800</v>
      </c>
    </row>
    <row r="5769" spans="1:26" x14ac:dyDescent="0.25">
      <c r="A5769" t="s">
        <v>29</v>
      </c>
      <c r="B5769" t="s">
        <v>33</v>
      </c>
      <c r="C5769" t="s">
        <v>25</v>
      </c>
      <c r="D5769">
        <v>0</v>
      </c>
      <c r="F5769">
        <v>1</v>
      </c>
      <c r="G5769">
        <v>60</v>
      </c>
      <c r="H5769">
        <f t="shared" si="1441"/>
        <v>1</v>
      </c>
      <c r="I5769">
        <f t="shared" si="1442"/>
        <v>0</v>
      </c>
      <c r="J5769">
        <f t="shared" si="1443"/>
        <v>1</v>
      </c>
      <c r="K5769">
        <f t="shared" si="1444"/>
        <v>0</v>
      </c>
      <c r="L5769">
        <f t="shared" si="1445"/>
        <v>0</v>
      </c>
      <c r="M5769">
        <f t="shared" si="1446"/>
        <v>0</v>
      </c>
      <c r="N5769">
        <f t="shared" si="1447"/>
        <v>1</v>
      </c>
      <c r="O5769">
        <f t="shared" si="1448"/>
        <v>0</v>
      </c>
      <c r="P5769">
        <v>23</v>
      </c>
      <c r="Q5769">
        <f t="shared" si="1449"/>
        <v>0</v>
      </c>
      <c r="R5769">
        <f t="shared" si="1450"/>
        <v>0</v>
      </c>
      <c r="S5769">
        <f t="shared" si="1451"/>
        <v>0</v>
      </c>
      <c r="T5769">
        <f t="shared" si="1452"/>
        <v>1</v>
      </c>
      <c r="U5769">
        <v>0</v>
      </c>
      <c r="V5769">
        <f t="shared" si="1453"/>
        <v>7.9851875679703421E-2</v>
      </c>
      <c r="W5769">
        <f t="shared" si="1454"/>
        <v>0.51995236815269019</v>
      </c>
      <c r="X5769">
        <f t="shared" si="1455"/>
        <v>6.376322049566811E-3</v>
      </c>
      <c r="Y5769">
        <f t="shared" si="1456"/>
        <v>0</v>
      </c>
      <c r="Z5769" t="s">
        <v>5801</v>
      </c>
    </row>
    <row r="5770" spans="1:26" x14ac:dyDescent="0.25">
      <c r="A5770" t="s">
        <v>45</v>
      </c>
      <c r="B5770" t="s">
        <v>38</v>
      </c>
      <c r="C5770" t="s">
        <v>25</v>
      </c>
      <c r="D5770">
        <v>0</v>
      </c>
      <c r="F5770">
        <v>1</v>
      </c>
      <c r="G5770">
        <v>59.8</v>
      </c>
      <c r="H5770">
        <f t="shared" si="1441"/>
        <v>1</v>
      </c>
      <c r="I5770">
        <f t="shared" si="1442"/>
        <v>0</v>
      </c>
      <c r="J5770">
        <f t="shared" si="1443"/>
        <v>1</v>
      </c>
      <c r="K5770">
        <f t="shared" si="1444"/>
        <v>0</v>
      </c>
      <c r="L5770">
        <f t="shared" si="1445"/>
        <v>0</v>
      </c>
      <c r="M5770">
        <f t="shared" si="1446"/>
        <v>0</v>
      </c>
      <c r="N5770">
        <f t="shared" si="1447"/>
        <v>0</v>
      </c>
      <c r="O5770">
        <f t="shared" si="1448"/>
        <v>1</v>
      </c>
      <c r="P5770">
        <v>65</v>
      </c>
      <c r="Q5770">
        <f t="shared" si="1449"/>
        <v>0</v>
      </c>
      <c r="R5770">
        <f t="shared" si="1450"/>
        <v>0</v>
      </c>
      <c r="S5770">
        <f t="shared" si="1451"/>
        <v>1</v>
      </c>
      <c r="T5770">
        <f t="shared" si="1452"/>
        <v>0</v>
      </c>
      <c r="U5770">
        <v>0</v>
      </c>
      <c r="V5770">
        <f t="shared" si="1453"/>
        <v>2.4469177814689588E-2</v>
      </c>
      <c r="W5770">
        <f t="shared" si="1454"/>
        <v>0.50611698924920145</v>
      </c>
      <c r="X5770">
        <f t="shared" si="1455"/>
        <v>5.9874066292689714E-4</v>
      </c>
      <c r="Y5770">
        <f t="shared" si="1456"/>
        <v>0</v>
      </c>
      <c r="Z5770" t="s">
        <v>5802</v>
      </c>
    </row>
    <row r="5771" spans="1:26" x14ac:dyDescent="0.25">
      <c r="A5771" t="s">
        <v>29</v>
      </c>
      <c r="B5771" t="s">
        <v>33</v>
      </c>
      <c r="C5771" t="s">
        <v>35</v>
      </c>
      <c r="D5771">
        <v>0</v>
      </c>
      <c r="F5771">
        <v>1</v>
      </c>
      <c r="G5771">
        <v>90.65</v>
      </c>
      <c r="H5771">
        <f t="shared" si="1441"/>
        <v>1</v>
      </c>
      <c r="I5771">
        <f t="shared" si="1442"/>
        <v>0</v>
      </c>
      <c r="J5771">
        <f t="shared" si="1443"/>
        <v>0</v>
      </c>
      <c r="K5771">
        <f t="shared" si="1444"/>
        <v>1</v>
      </c>
      <c r="L5771">
        <f t="shared" si="1445"/>
        <v>0</v>
      </c>
      <c r="M5771">
        <f t="shared" si="1446"/>
        <v>0</v>
      </c>
      <c r="N5771">
        <f t="shared" si="1447"/>
        <v>1</v>
      </c>
      <c r="O5771">
        <f t="shared" si="1448"/>
        <v>0</v>
      </c>
      <c r="P5771">
        <v>44</v>
      </c>
      <c r="Q5771">
        <f t="shared" si="1449"/>
        <v>0</v>
      </c>
      <c r="R5771">
        <f t="shared" si="1450"/>
        <v>0</v>
      </c>
      <c r="S5771">
        <f t="shared" si="1451"/>
        <v>0</v>
      </c>
      <c r="T5771">
        <f t="shared" si="1452"/>
        <v>1</v>
      </c>
      <c r="U5771">
        <v>0</v>
      </c>
      <c r="V5771">
        <f t="shared" si="1453"/>
        <v>0.1325000933509555</v>
      </c>
      <c r="W5771">
        <f t="shared" si="1454"/>
        <v>0.53307664560171153</v>
      </c>
      <c r="X5771">
        <f t="shared" si="1455"/>
        <v>1.7556274738011923E-2</v>
      </c>
      <c r="Y5771">
        <f t="shared" si="1456"/>
        <v>0</v>
      </c>
      <c r="Z5771" t="s">
        <v>5803</v>
      </c>
    </row>
    <row r="5772" spans="1:26" x14ac:dyDescent="0.25">
      <c r="A5772" t="s">
        <v>45</v>
      </c>
      <c r="B5772" t="s">
        <v>33</v>
      </c>
      <c r="C5772" t="s">
        <v>35</v>
      </c>
      <c r="D5772">
        <v>0</v>
      </c>
      <c r="F5772">
        <v>1</v>
      </c>
      <c r="G5772">
        <v>109</v>
      </c>
      <c r="H5772">
        <f t="shared" si="1441"/>
        <v>1</v>
      </c>
      <c r="I5772">
        <f t="shared" si="1442"/>
        <v>0</v>
      </c>
      <c r="J5772">
        <f t="shared" si="1443"/>
        <v>0</v>
      </c>
      <c r="K5772">
        <f t="shared" si="1444"/>
        <v>1</v>
      </c>
      <c r="L5772">
        <f t="shared" si="1445"/>
        <v>0</v>
      </c>
      <c r="M5772">
        <f t="shared" si="1446"/>
        <v>0</v>
      </c>
      <c r="N5772">
        <f t="shared" si="1447"/>
        <v>0</v>
      </c>
      <c r="O5772">
        <f t="shared" si="1448"/>
        <v>1</v>
      </c>
      <c r="P5772">
        <v>71</v>
      </c>
      <c r="Q5772">
        <f t="shared" si="1449"/>
        <v>0</v>
      </c>
      <c r="R5772">
        <f t="shared" si="1450"/>
        <v>0</v>
      </c>
      <c r="S5772">
        <f t="shared" si="1451"/>
        <v>0</v>
      </c>
      <c r="T5772">
        <f t="shared" si="1452"/>
        <v>1</v>
      </c>
      <c r="U5772">
        <v>0</v>
      </c>
      <c r="V5772">
        <f t="shared" si="1453"/>
        <v>9.6311534876818788E-2</v>
      </c>
      <c r="W5772">
        <f t="shared" si="1454"/>
        <v>0.52405928894032416</v>
      </c>
      <c r="X5772">
        <f t="shared" si="1455"/>
        <v>9.2759117503286824E-3</v>
      </c>
      <c r="Y5772">
        <f t="shared" si="1456"/>
        <v>0</v>
      </c>
      <c r="Z5772" t="s">
        <v>5804</v>
      </c>
    </row>
    <row r="5773" spans="1:26" x14ac:dyDescent="0.25">
      <c r="A5773" t="s">
        <v>29</v>
      </c>
      <c r="B5773" t="s">
        <v>38</v>
      </c>
      <c r="C5773" t="s">
        <v>25</v>
      </c>
      <c r="D5773">
        <v>0</v>
      </c>
      <c r="F5773">
        <v>1</v>
      </c>
      <c r="G5773">
        <v>68.099999999999994</v>
      </c>
      <c r="H5773">
        <f t="shared" si="1441"/>
        <v>1</v>
      </c>
      <c r="I5773">
        <f t="shared" si="1442"/>
        <v>0</v>
      </c>
      <c r="J5773">
        <f t="shared" si="1443"/>
        <v>1</v>
      </c>
      <c r="K5773">
        <f t="shared" si="1444"/>
        <v>0</v>
      </c>
      <c r="L5773">
        <f t="shared" si="1445"/>
        <v>0</v>
      </c>
      <c r="M5773">
        <f t="shared" si="1446"/>
        <v>0</v>
      </c>
      <c r="N5773">
        <f t="shared" si="1447"/>
        <v>1</v>
      </c>
      <c r="O5773">
        <f t="shared" si="1448"/>
        <v>0</v>
      </c>
      <c r="P5773">
        <v>37</v>
      </c>
      <c r="Q5773">
        <f t="shared" si="1449"/>
        <v>0</v>
      </c>
      <c r="R5773">
        <f t="shared" si="1450"/>
        <v>0</v>
      </c>
      <c r="S5773">
        <f t="shared" si="1451"/>
        <v>1</v>
      </c>
      <c r="T5773">
        <f t="shared" si="1452"/>
        <v>0</v>
      </c>
      <c r="U5773">
        <v>0</v>
      </c>
      <c r="V5773">
        <f t="shared" si="1453"/>
        <v>9.2480224525544219E-2</v>
      </c>
      <c r="W5773">
        <f t="shared" si="1454"/>
        <v>0.5231035921784023</v>
      </c>
      <c r="X5773">
        <f t="shared" si="1455"/>
        <v>8.552591928295071E-3</v>
      </c>
      <c r="Y5773">
        <f t="shared" si="1456"/>
        <v>0</v>
      </c>
      <c r="Z5773" t="s">
        <v>5805</v>
      </c>
    </row>
    <row r="5774" spans="1:26" x14ac:dyDescent="0.25">
      <c r="A5774" t="s">
        <v>26</v>
      </c>
      <c r="B5774" t="s">
        <v>30</v>
      </c>
      <c r="C5774" t="s">
        <v>23</v>
      </c>
      <c r="D5774">
        <v>0</v>
      </c>
      <c r="F5774">
        <v>1</v>
      </c>
      <c r="G5774">
        <v>20.399999999999999</v>
      </c>
      <c r="H5774">
        <f t="shared" si="1441"/>
        <v>1</v>
      </c>
      <c r="I5774">
        <f t="shared" si="1442"/>
        <v>0</v>
      </c>
      <c r="J5774">
        <f t="shared" si="1443"/>
        <v>0</v>
      </c>
      <c r="K5774">
        <f t="shared" si="1444"/>
        <v>0</v>
      </c>
      <c r="L5774">
        <f t="shared" si="1445"/>
        <v>1</v>
      </c>
      <c r="M5774">
        <f t="shared" si="1446"/>
        <v>1</v>
      </c>
      <c r="N5774">
        <f t="shared" si="1447"/>
        <v>0</v>
      </c>
      <c r="O5774">
        <f t="shared" si="1448"/>
        <v>0</v>
      </c>
      <c r="P5774">
        <v>12</v>
      </c>
      <c r="Q5774">
        <f t="shared" si="1449"/>
        <v>0</v>
      </c>
      <c r="R5774">
        <f t="shared" si="1450"/>
        <v>1</v>
      </c>
      <c r="S5774">
        <f t="shared" si="1451"/>
        <v>0</v>
      </c>
      <c r="T5774">
        <f t="shared" si="1452"/>
        <v>0</v>
      </c>
      <c r="U5774">
        <v>0</v>
      </c>
      <c r="V5774">
        <f t="shared" si="1453"/>
        <v>0.26083992067686007</v>
      </c>
      <c r="W5774">
        <f t="shared" si="1454"/>
        <v>0.56484275168874909</v>
      </c>
      <c r="X5774">
        <f t="shared" si="1455"/>
        <v>6.8037464218710653E-2</v>
      </c>
      <c r="Y5774">
        <f t="shared" si="1456"/>
        <v>0</v>
      </c>
      <c r="Z5774" t="s">
        <v>5806</v>
      </c>
    </row>
    <row r="5775" spans="1:26" x14ac:dyDescent="0.25">
      <c r="A5775" t="s">
        <v>45</v>
      </c>
      <c r="B5775" t="s">
        <v>33</v>
      </c>
      <c r="C5775" t="s">
        <v>25</v>
      </c>
      <c r="D5775">
        <v>0</v>
      </c>
      <c r="F5775">
        <v>1</v>
      </c>
      <c r="G5775">
        <v>81.95</v>
      </c>
      <c r="H5775">
        <f t="shared" si="1441"/>
        <v>1</v>
      </c>
      <c r="I5775">
        <f t="shared" si="1442"/>
        <v>0</v>
      </c>
      <c r="J5775">
        <f t="shared" si="1443"/>
        <v>1</v>
      </c>
      <c r="K5775">
        <f t="shared" si="1444"/>
        <v>0</v>
      </c>
      <c r="L5775">
        <f t="shared" si="1445"/>
        <v>0</v>
      </c>
      <c r="M5775">
        <f t="shared" si="1446"/>
        <v>0</v>
      </c>
      <c r="N5775">
        <f t="shared" si="1447"/>
        <v>0</v>
      </c>
      <c r="O5775">
        <f t="shared" si="1448"/>
        <v>1</v>
      </c>
      <c r="P5775">
        <v>69</v>
      </c>
      <c r="Q5775">
        <f t="shared" si="1449"/>
        <v>0</v>
      </c>
      <c r="R5775">
        <f t="shared" si="1450"/>
        <v>0</v>
      </c>
      <c r="S5775">
        <f t="shared" si="1451"/>
        <v>0</v>
      </c>
      <c r="T5775">
        <f t="shared" si="1452"/>
        <v>1</v>
      </c>
      <c r="U5775">
        <v>0</v>
      </c>
      <c r="V5775">
        <f t="shared" si="1453"/>
        <v>5.4139085953362781E-2</v>
      </c>
      <c r="W5775">
        <f t="shared" si="1454"/>
        <v>0.51353146654326998</v>
      </c>
      <c r="X5775">
        <f t="shared" si="1455"/>
        <v>2.931040627865603E-3</v>
      </c>
      <c r="Y5775">
        <f t="shared" si="1456"/>
        <v>0</v>
      </c>
      <c r="Z5775" t="s">
        <v>5807</v>
      </c>
    </row>
    <row r="5776" spans="1:26" x14ac:dyDescent="0.25">
      <c r="A5776" t="s">
        <v>26</v>
      </c>
      <c r="B5776" t="s">
        <v>27</v>
      </c>
      <c r="C5776" t="s">
        <v>25</v>
      </c>
      <c r="D5776">
        <v>0</v>
      </c>
      <c r="F5776">
        <v>1</v>
      </c>
      <c r="G5776">
        <v>60.55</v>
      </c>
      <c r="H5776">
        <f t="shared" si="1441"/>
        <v>1</v>
      </c>
      <c r="I5776">
        <f t="shared" si="1442"/>
        <v>0</v>
      </c>
      <c r="J5776">
        <f t="shared" si="1443"/>
        <v>1</v>
      </c>
      <c r="K5776">
        <f t="shared" si="1444"/>
        <v>0</v>
      </c>
      <c r="L5776">
        <f t="shared" si="1445"/>
        <v>0</v>
      </c>
      <c r="M5776">
        <f t="shared" si="1446"/>
        <v>1</v>
      </c>
      <c r="N5776">
        <f t="shared" si="1447"/>
        <v>0</v>
      </c>
      <c r="O5776">
        <f t="shared" si="1448"/>
        <v>0</v>
      </c>
      <c r="P5776">
        <v>35</v>
      </c>
      <c r="Q5776">
        <f t="shared" si="1449"/>
        <v>1</v>
      </c>
      <c r="R5776">
        <f t="shared" si="1450"/>
        <v>0</v>
      </c>
      <c r="S5776">
        <f t="shared" si="1451"/>
        <v>0</v>
      </c>
      <c r="T5776">
        <f t="shared" si="1452"/>
        <v>0</v>
      </c>
      <c r="U5776">
        <v>0</v>
      </c>
      <c r="V5776">
        <f t="shared" si="1453"/>
        <v>0.48893254843589073</v>
      </c>
      <c r="W5776">
        <f t="shared" si="1454"/>
        <v>0.61985493581347106</v>
      </c>
      <c r="X5776">
        <f t="shared" si="1455"/>
        <v>0.23905503692001465</v>
      </c>
      <c r="Y5776">
        <f t="shared" si="1456"/>
        <v>1</v>
      </c>
      <c r="Z5776" t="s">
        <v>5808</v>
      </c>
    </row>
    <row r="5777" spans="1:26" x14ac:dyDescent="0.25">
      <c r="A5777" t="s">
        <v>26</v>
      </c>
      <c r="B5777" t="s">
        <v>33</v>
      </c>
      <c r="C5777" t="s">
        <v>25</v>
      </c>
      <c r="D5777">
        <v>0</v>
      </c>
      <c r="F5777">
        <v>1</v>
      </c>
      <c r="G5777">
        <v>65.599999999999994</v>
      </c>
      <c r="H5777">
        <f t="shared" si="1441"/>
        <v>1</v>
      </c>
      <c r="I5777">
        <f t="shared" si="1442"/>
        <v>0</v>
      </c>
      <c r="J5777">
        <f t="shared" si="1443"/>
        <v>1</v>
      </c>
      <c r="K5777">
        <f t="shared" si="1444"/>
        <v>0</v>
      </c>
      <c r="L5777">
        <f t="shared" si="1445"/>
        <v>0</v>
      </c>
      <c r="M5777">
        <f t="shared" si="1446"/>
        <v>1</v>
      </c>
      <c r="N5777">
        <f t="shared" si="1447"/>
        <v>0</v>
      </c>
      <c r="O5777">
        <f t="shared" si="1448"/>
        <v>0</v>
      </c>
      <c r="P5777">
        <v>5</v>
      </c>
      <c r="Q5777">
        <f t="shared" si="1449"/>
        <v>0</v>
      </c>
      <c r="R5777">
        <f t="shared" si="1450"/>
        <v>0</v>
      </c>
      <c r="S5777">
        <f t="shared" si="1451"/>
        <v>0</v>
      </c>
      <c r="T5777">
        <f t="shared" si="1452"/>
        <v>1</v>
      </c>
      <c r="U5777">
        <v>0</v>
      </c>
      <c r="V5777">
        <f t="shared" si="1453"/>
        <v>0.36490060379508238</v>
      </c>
      <c r="W5777">
        <f t="shared" si="1454"/>
        <v>0.59022621225614624</v>
      </c>
      <c r="X5777">
        <f t="shared" si="1455"/>
        <v>0.13315245065001569</v>
      </c>
      <c r="Y5777">
        <f t="shared" si="1456"/>
        <v>1</v>
      </c>
      <c r="Z5777" t="s">
        <v>5809</v>
      </c>
    </row>
    <row r="5778" spans="1:26" x14ac:dyDescent="0.25">
      <c r="A5778" t="s">
        <v>45</v>
      </c>
      <c r="B5778" t="s">
        <v>33</v>
      </c>
      <c r="C5778" t="s">
        <v>35</v>
      </c>
      <c r="D5778">
        <v>0</v>
      </c>
      <c r="F5778">
        <v>1</v>
      </c>
      <c r="G5778">
        <v>82.5</v>
      </c>
      <c r="H5778">
        <f t="shared" si="1441"/>
        <v>1</v>
      </c>
      <c r="I5778">
        <f t="shared" si="1442"/>
        <v>0</v>
      </c>
      <c r="J5778">
        <f t="shared" si="1443"/>
        <v>0</v>
      </c>
      <c r="K5778">
        <f t="shared" si="1444"/>
        <v>1</v>
      </c>
      <c r="L5778">
        <f t="shared" si="1445"/>
        <v>0</v>
      </c>
      <c r="M5778">
        <f t="shared" si="1446"/>
        <v>0</v>
      </c>
      <c r="N5778">
        <f t="shared" si="1447"/>
        <v>0</v>
      </c>
      <c r="O5778">
        <f t="shared" si="1448"/>
        <v>1</v>
      </c>
      <c r="P5778">
        <v>58</v>
      </c>
      <c r="Q5778">
        <f t="shared" si="1449"/>
        <v>0</v>
      </c>
      <c r="R5778">
        <f t="shared" si="1450"/>
        <v>0</v>
      </c>
      <c r="S5778">
        <f t="shared" si="1451"/>
        <v>0</v>
      </c>
      <c r="T5778">
        <f t="shared" si="1452"/>
        <v>1</v>
      </c>
      <c r="U5778">
        <v>0</v>
      </c>
      <c r="V5778">
        <f t="shared" si="1453"/>
        <v>5.4996566430549482E-2</v>
      </c>
      <c r="W5778">
        <f t="shared" si="1454"/>
        <v>0.51374567715878383</v>
      </c>
      <c r="X5778">
        <f t="shared" si="1455"/>
        <v>3.0246223191498422E-3</v>
      </c>
      <c r="Y5778">
        <f t="shared" si="1456"/>
        <v>0</v>
      </c>
      <c r="Z5778" t="s">
        <v>5810</v>
      </c>
    </row>
    <row r="5779" spans="1:26" x14ac:dyDescent="0.25">
      <c r="A5779" t="s">
        <v>45</v>
      </c>
      <c r="B5779" t="s">
        <v>33</v>
      </c>
      <c r="C5779" t="s">
        <v>25</v>
      </c>
      <c r="D5779">
        <v>0</v>
      </c>
      <c r="F5779">
        <v>1</v>
      </c>
      <c r="G5779">
        <v>82.3</v>
      </c>
      <c r="H5779">
        <f t="shared" si="1441"/>
        <v>1</v>
      </c>
      <c r="I5779">
        <f t="shared" si="1442"/>
        <v>0</v>
      </c>
      <c r="J5779">
        <f t="shared" si="1443"/>
        <v>1</v>
      </c>
      <c r="K5779">
        <f t="shared" si="1444"/>
        <v>0</v>
      </c>
      <c r="L5779">
        <f t="shared" si="1445"/>
        <v>0</v>
      </c>
      <c r="M5779">
        <f t="shared" si="1446"/>
        <v>0</v>
      </c>
      <c r="N5779">
        <f t="shared" si="1447"/>
        <v>0</v>
      </c>
      <c r="O5779">
        <f t="shared" si="1448"/>
        <v>1</v>
      </c>
      <c r="P5779">
        <v>72</v>
      </c>
      <c r="Q5779">
        <f t="shared" si="1449"/>
        <v>0</v>
      </c>
      <c r="R5779">
        <f t="shared" si="1450"/>
        <v>0</v>
      </c>
      <c r="S5779">
        <f t="shared" si="1451"/>
        <v>0</v>
      </c>
      <c r="T5779">
        <f t="shared" si="1452"/>
        <v>1</v>
      </c>
      <c r="U5779">
        <v>0</v>
      </c>
      <c r="V5779">
        <f t="shared" si="1453"/>
        <v>5.4684755347936126E-2</v>
      </c>
      <c r="W5779">
        <f t="shared" si="1454"/>
        <v>0.51366778296962412</v>
      </c>
      <c r="X5779">
        <f t="shared" si="1455"/>
        <v>2.9904224674636285E-3</v>
      </c>
      <c r="Y5779">
        <f t="shared" si="1456"/>
        <v>0</v>
      </c>
      <c r="Z5779" t="s">
        <v>5811</v>
      </c>
    </row>
    <row r="5780" spans="1:26" x14ac:dyDescent="0.25">
      <c r="A5780" t="s">
        <v>45</v>
      </c>
      <c r="B5780" t="s">
        <v>30</v>
      </c>
      <c r="C5780" t="s">
        <v>25</v>
      </c>
      <c r="D5780">
        <v>0</v>
      </c>
      <c r="F5780">
        <v>1</v>
      </c>
      <c r="G5780">
        <v>68.150000000000006</v>
      </c>
      <c r="H5780">
        <f t="shared" si="1441"/>
        <v>1</v>
      </c>
      <c r="I5780">
        <f t="shared" si="1442"/>
        <v>0</v>
      </c>
      <c r="J5780">
        <f t="shared" si="1443"/>
        <v>1</v>
      </c>
      <c r="K5780">
        <f t="shared" si="1444"/>
        <v>0</v>
      </c>
      <c r="L5780">
        <f t="shared" si="1445"/>
        <v>0</v>
      </c>
      <c r="M5780">
        <f t="shared" si="1446"/>
        <v>0</v>
      </c>
      <c r="N5780">
        <f t="shared" si="1447"/>
        <v>0</v>
      </c>
      <c r="O5780">
        <f t="shared" si="1448"/>
        <v>1</v>
      </c>
      <c r="P5780">
        <v>72</v>
      </c>
      <c r="Q5780">
        <f t="shared" si="1449"/>
        <v>0</v>
      </c>
      <c r="R5780">
        <f t="shared" si="1450"/>
        <v>1</v>
      </c>
      <c r="S5780">
        <f t="shared" si="1451"/>
        <v>0</v>
      </c>
      <c r="T5780">
        <f t="shared" si="1452"/>
        <v>0</v>
      </c>
      <c r="U5780">
        <v>0</v>
      </c>
      <c r="V5780">
        <f t="shared" si="1453"/>
        <v>3.2624121253041399E-2</v>
      </c>
      <c r="W5780">
        <f t="shared" si="1454"/>
        <v>0.50815530699569889</v>
      </c>
      <c r="X5780">
        <f t="shared" si="1455"/>
        <v>1.0643332875331475E-3</v>
      </c>
      <c r="Y5780">
        <f t="shared" si="1456"/>
        <v>0</v>
      </c>
      <c r="Z5780" t="s">
        <v>5812</v>
      </c>
    </row>
    <row r="5781" spans="1:26" x14ac:dyDescent="0.25">
      <c r="A5781" t="s">
        <v>26</v>
      </c>
      <c r="B5781" t="s">
        <v>38</v>
      </c>
      <c r="C5781" t="s">
        <v>23</v>
      </c>
      <c r="D5781">
        <v>0</v>
      </c>
      <c r="F5781">
        <v>1</v>
      </c>
      <c r="G5781">
        <v>20.3</v>
      </c>
      <c r="H5781">
        <f t="shared" si="1441"/>
        <v>1</v>
      </c>
      <c r="I5781">
        <f t="shared" si="1442"/>
        <v>0</v>
      </c>
      <c r="J5781">
        <f t="shared" si="1443"/>
        <v>0</v>
      </c>
      <c r="K5781">
        <f t="shared" si="1444"/>
        <v>0</v>
      </c>
      <c r="L5781">
        <f t="shared" si="1445"/>
        <v>1</v>
      </c>
      <c r="M5781">
        <f t="shared" si="1446"/>
        <v>1</v>
      </c>
      <c r="N5781">
        <f t="shared" si="1447"/>
        <v>0</v>
      </c>
      <c r="O5781">
        <f t="shared" si="1448"/>
        <v>0</v>
      </c>
      <c r="P5781">
        <v>1</v>
      </c>
      <c r="Q5781">
        <f t="shared" si="1449"/>
        <v>0</v>
      </c>
      <c r="R5781">
        <f t="shared" si="1450"/>
        <v>0</v>
      </c>
      <c r="S5781">
        <f t="shared" si="1451"/>
        <v>1</v>
      </c>
      <c r="T5781">
        <f t="shared" si="1452"/>
        <v>0</v>
      </c>
      <c r="U5781">
        <v>0</v>
      </c>
      <c r="V5781">
        <f t="shared" si="1453"/>
        <v>0.26554718439630909</v>
      </c>
      <c r="W5781">
        <f t="shared" si="1454"/>
        <v>0.56599942035217388</v>
      </c>
      <c r="X5781">
        <f t="shared" si="1455"/>
        <v>7.0515307140807379E-2</v>
      </c>
      <c r="Y5781">
        <f t="shared" si="1456"/>
        <v>0</v>
      </c>
      <c r="Z5781" t="s">
        <v>5813</v>
      </c>
    </row>
    <row r="5782" spans="1:26" x14ac:dyDescent="0.25">
      <c r="A5782" t="s">
        <v>29</v>
      </c>
      <c r="B5782" t="s">
        <v>27</v>
      </c>
      <c r="C5782" t="s">
        <v>35</v>
      </c>
      <c r="D5782">
        <v>0</v>
      </c>
      <c r="F5782">
        <v>1</v>
      </c>
      <c r="G5782">
        <v>95.55</v>
      </c>
      <c r="H5782">
        <f t="shared" si="1441"/>
        <v>1</v>
      </c>
      <c r="I5782">
        <f t="shared" si="1442"/>
        <v>0</v>
      </c>
      <c r="J5782">
        <f t="shared" si="1443"/>
        <v>0</v>
      </c>
      <c r="K5782">
        <f t="shared" si="1444"/>
        <v>1</v>
      </c>
      <c r="L5782">
        <f t="shared" si="1445"/>
        <v>0</v>
      </c>
      <c r="M5782">
        <f t="shared" si="1446"/>
        <v>0</v>
      </c>
      <c r="N5782">
        <f t="shared" si="1447"/>
        <v>1</v>
      </c>
      <c r="O5782">
        <f t="shared" si="1448"/>
        <v>0</v>
      </c>
      <c r="P5782">
        <v>39</v>
      </c>
      <c r="Q5782">
        <f t="shared" si="1449"/>
        <v>1</v>
      </c>
      <c r="R5782">
        <f t="shared" si="1450"/>
        <v>0</v>
      </c>
      <c r="S5782">
        <f t="shared" si="1451"/>
        <v>0</v>
      </c>
      <c r="T5782">
        <f t="shared" si="1452"/>
        <v>0</v>
      </c>
      <c r="U5782">
        <v>1</v>
      </c>
      <c r="V5782">
        <f t="shared" si="1453"/>
        <v>0.27204463935177825</v>
      </c>
      <c r="W5782">
        <f t="shared" si="1454"/>
        <v>0.56759479192134499</v>
      </c>
      <c r="X5782">
        <f t="shared" si="1455"/>
        <v>0.52991900709648254</v>
      </c>
      <c r="Y5782">
        <f t="shared" si="1456"/>
        <v>0</v>
      </c>
      <c r="Z5782" t="s">
        <v>5814</v>
      </c>
    </row>
    <row r="5783" spans="1:26" x14ac:dyDescent="0.25">
      <c r="A5783" t="s">
        <v>29</v>
      </c>
      <c r="B5783" t="s">
        <v>38</v>
      </c>
      <c r="C5783" t="s">
        <v>23</v>
      </c>
      <c r="D5783">
        <v>0</v>
      </c>
      <c r="F5783">
        <v>1</v>
      </c>
      <c r="G5783">
        <v>20.2</v>
      </c>
      <c r="H5783">
        <f t="shared" si="1441"/>
        <v>1</v>
      </c>
      <c r="I5783">
        <f t="shared" si="1442"/>
        <v>0</v>
      </c>
      <c r="J5783">
        <f t="shared" si="1443"/>
        <v>0</v>
      </c>
      <c r="K5783">
        <f t="shared" si="1444"/>
        <v>0</v>
      </c>
      <c r="L5783">
        <f t="shared" si="1445"/>
        <v>1</v>
      </c>
      <c r="M5783">
        <f t="shared" si="1446"/>
        <v>0</v>
      </c>
      <c r="N5783">
        <f t="shared" si="1447"/>
        <v>1</v>
      </c>
      <c r="O5783">
        <f t="shared" si="1448"/>
        <v>0</v>
      </c>
      <c r="P5783">
        <v>53</v>
      </c>
      <c r="Q5783">
        <f t="shared" si="1449"/>
        <v>0</v>
      </c>
      <c r="R5783">
        <f t="shared" si="1450"/>
        <v>0</v>
      </c>
      <c r="S5783">
        <f t="shared" si="1451"/>
        <v>1</v>
      </c>
      <c r="T5783">
        <f t="shared" si="1452"/>
        <v>0</v>
      </c>
      <c r="U5783">
        <v>0</v>
      </c>
      <c r="V5783">
        <f t="shared" si="1453"/>
        <v>-6.0635696864469388E-3</v>
      </c>
      <c r="W5783">
        <f t="shared" si="1454"/>
        <v>0.49848411222292377</v>
      </c>
      <c r="X5783">
        <f t="shared" si="1455"/>
        <v>3.6766877342398228E-5</v>
      </c>
      <c r="Y5783">
        <f t="shared" si="1456"/>
        <v>0</v>
      </c>
      <c r="Z5783" t="s">
        <v>5815</v>
      </c>
    </row>
    <row r="5784" spans="1:26" x14ac:dyDescent="0.25">
      <c r="A5784" t="s">
        <v>26</v>
      </c>
      <c r="B5784" t="s">
        <v>27</v>
      </c>
      <c r="C5784" t="s">
        <v>35</v>
      </c>
      <c r="D5784">
        <v>0</v>
      </c>
      <c r="F5784">
        <v>1</v>
      </c>
      <c r="G5784">
        <v>89.2</v>
      </c>
      <c r="H5784">
        <f t="shared" si="1441"/>
        <v>1</v>
      </c>
      <c r="I5784">
        <f t="shared" si="1442"/>
        <v>0</v>
      </c>
      <c r="J5784">
        <f t="shared" si="1443"/>
        <v>0</v>
      </c>
      <c r="K5784">
        <f t="shared" si="1444"/>
        <v>1</v>
      </c>
      <c r="L5784">
        <f t="shared" si="1445"/>
        <v>0</v>
      </c>
      <c r="M5784">
        <f t="shared" si="1446"/>
        <v>1</v>
      </c>
      <c r="N5784">
        <f t="shared" si="1447"/>
        <v>0</v>
      </c>
      <c r="O5784">
        <f t="shared" si="1448"/>
        <v>0</v>
      </c>
      <c r="P5784">
        <v>27</v>
      </c>
      <c r="Q5784">
        <f t="shared" si="1449"/>
        <v>1</v>
      </c>
      <c r="R5784">
        <f t="shared" si="1450"/>
        <v>0</v>
      </c>
      <c r="S5784">
        <f t="shared" si="1451"/>
        <v>0</v>
      </c>
      <c r="T5784">
        <f t="shared" si="1452"/>
        <v>0</v>
      </c>
      <c r="U5784">
        <v>0</v>
      </c>
      <c r="V5784">
        <f t="shared" si="1453"/>
        <v>0.55215410438531187</v>
      </c>
      <c r="W5784">
        <f t="shared" si="1454"/>
        <v>0.63463521513687426</v>
      </c>
      <c r="X5784">
        <f t="shared" si="1455"/>
        <v>0.3048741549895459</v>
      </c>
      <c r="Y5784">
        <f t="shared" si="1456"/>
        <v>1</v>
      </c>
      <c r="Z5784" t="s">
        <v>5816</v>
      </c>
    </row>
    <row r="5785" spans="1:26" x14ac:dyDescent="0.25">
      <c r="A5785" t="s">
        <v>26</v>
      </c>
      <c r="B5785" t="s">
        <v>27</v>
      </c>
      <c r="C5785" t="s">
        <v>35</v>
      </c>
      <c r="D5785">
        <v>1</v>
      </c>
      <c r="F5785">
        <v>1</v>
      </c>
      <c r="G5785">
        <v>69.650000000000006</v>
      </c>
      <c r="H5785">
        <f t="shared" si="1441"/>
        <v>0</v>
      </c>
      <c r="I5785">
        <f t="shared" si="1442"/>
        <v>1</v>
      </c>
      <c r="J5785">
        <f t="shared" si="1443"/>
        <v>0</v>
      </c>
      <c r="K5785">
        <f t="shared" si="1444"/>
        <v>1</v>
      </c>
      <c r="L5785">
        <f t="shared" si="1445"/>
        <v>0</v>
      </c>
      <c r="M5785">
        <f t="shared" si="1446"/>
        <v>1</v>
      </c>
      <c r="N5785">
        <f t="shared" si="1447"/>
        <v>0</v>
      </c>
      <c r="O5785">
        <f t="shared" si="1448"/>
        <v>0</v>
      </c>
      <c r="P5785">
        <v>1</v>
      </c>
      <c r="Q5785">
        <f t="shared" si="1449"/>
        <v>1</v>
      </c>
      <c r="R5785">
        <f t="shared" si="1450"/>
        <v>0</v>
      </c>
      <c r="S5785">
        <f t="shared" si="1451"/>
        <v>0</v>
      </c>
      <c r="T5785">
        <f t="shared" si="1452"/>
        <v>0</v>
      </c>
      <c r="U5785">
        <v>1</v>
      </c>
      <c r="V5785">
        <f t="shared" si="1453"/>
        <v>0.52167457105985671</v>
      </c>
      <c r="W5785">
        <f t="shared" si="1454"/>
        <v>0.62753925358773333</v>
      </c>
      <c r="X5785">
        <f t="shared" si="1455"/>
        <v>0.22879521597077207</v>
      </c>
      <c r="Y5785">
        <f t="shared" si="1456"/>
        <v>1</v>
      </c>
      <c r="Z5785" t="s">
        <v>5817</v>
      </c>
    </row>
    <row r="5786" spans="1:26" x14ac:dyDescent="0.25">
      <c r="A5786" t="s">
        <v>26</v>
      </c>
      <c r="B5786" t="s">
        <v>27</v>
      </c>
      <c r="C5786" t="s">
        <v>35</v>
      </c>
      <c r="D5786">
        <v>1</v>
      </c>
      <c r="F5786">
        <v>1</v>
      </c>
      <c r="G5786">
        <v>89.3</v>
      </c>
      <c r="H5786">
        <f t="shared" si="1441"/>
        <v>0</v>
      </c>
      <c r="I5786">
        <f t="shared" si="1442"/>
        <v>1</v>
      </c>
      <c r="J5786">
        <f t="shared" si="1443"/>
        <v>0</v>
      </c>
      <c r="K5786">
        <f t="shared" si="1444"/>
        <v>1</v>
      </c>
      <c r="L5786">
        <f t="shared" si="1445"/>
        <v>0</v>
      </c>
      <c r="M5786">
        <f t="shared" si="1446"/>
        <v>1</v>
      </c>
      <c r="N5786">
        <f t="shared" si="1447"/>
        <v>0</v>
      </c>
      <c r="O5786">
        <f t="shared" si="1448"/>
        <v>0</v>
      </c>
      <c r="P5786">
        <v>1</v>
      </c>
      <c r="Q5786">
        <f t="shared" si="1449"/>
        <v>1</v>
      </c>
      <c r="R5786">
        <f t="shared" si="1450"/>
        <v>0</v>
      </c>
      <c r="S5786">
        <f t="shared" si="1451"/>
        <v>0</v>
      </c>
      <c r="T5786">
        <f t="shared" si="1452"/>
        <v>0</v>
      </c>
      <c r="U5786">
        <v>1</v>
      </c>
      <c r="V5786">
        <f t="shared" si="1453"/>
        <v>0.53861856082231596</v>
      </c>
      <c r="W5786">
        <f t="shared" si="1454"/>
        <v>0.6314910012994075</v>
      </c>
      <c r="X5786">
        <f t="shared" si="1455"/>
        <v>0.21287283241767097</v>
      </c>
      <c r="Y5786">
        <f t="shared" si="1456"/>
        <v>1</v>
      </c>
      <c r="Z5786" t="s">
        <v>5818</v>
      </c>
    </row>
    <row r="5787" spans="1:26" x14ac:dyDescent="0.25">
      <c r="A5787" t="s">
        <v>26</v>
      </c>
      <c r="B5787" t="s">
        <v>27</v>
      </c>
      <c r="C5787" t="s">
        <v>35</v>
      </c>
      <c r="D5787">
        <v>0</v>
      </c>
      <c r="F5787">
        <v>1</v>
      </c>
      <c r="G5787">
        <v>74.8</v>
      </c>
      <c r="H5787">
        <f t="shared" si="1441"/>
        <v>1</v>
      </c>
      <c r="I5787">
        <f t="shared" si="1442"/>
        <v>0</v>
      </c>
      <c r="J5787">
        <f t="shared" si="1443"/>
        <v>0</v>
      </c>
      <c r="K5787">
        <f t="shared" si="1444"/>
        <v>1</v>
      </c>
      <c r="L5787">
        <f t="shared" si="1445"/>
        <v>0</v>
      </c>
      <c r="M5787">
        <f t="shared" si="1446"/>
        <v>1</v>
      </c>
      <c r="N5787">
        <f t="shared" si="1447"/>
        <v>0</v>
      </c>
      <c r="O5787">
        <f t="shared" si="1448"/>
        <v>0</v>
      </c>
      <c r="P5787">
        <v>18</v>
      </c>
      <c r="Q5787">
        <f t="shared" si="1449"/>
        <v>1</v>
      </c>
      <c r="R5787">
        <f t="shared" si="1450"/>
        <v>0</v>
      </c>
      <c r="S5787">
        <f t="shared" si="1451"/>
        <v>0</v>
      </c>
      <c r="T5787">
        <f t="shared" si="1452"/>
        <v>0</v>
      </c>
      <c r="U5787">
        <v>0</v>
      </c>
      <c r="V5787">
        <f t="shared" si="1453"/>
        <v>0.51114908807209225</v>
      </c>
      <c r="W5787">
        <f t="shared" si="1454"/>
        <v>0.6250758088808982</v>
      </c>
      <c r="X5787">
        <f t="shared" si="1455"/>
        <v>0.26127339023693152</v>
      </c>
      <c r="Y5787">
        <f t="shared" si="1456"/>
        <v>1</v>
      </c>
      <c r="Z5787" t="s">
        <v>5819</v>
      </c>
    </row>
    <row r="5788" spans="1:26" x14ac:dyDescent="0.25">
      <c r="A5788" t="s">
        <v>45</v>
      </c>
      <c r="B5788" t="s">
        <v>30</v>
      </c>
      <c r="C5788" t="s">
        <v>23</v>
      </c>
      <c r="D5788">
        <v>0</v>
      </c>
      <c r="F5788">
        <v>1</v>
      </c>
      <c r="G5788">
        <v>20.2</v>
      </c>
      <c r="H5788">
        <f t="shared" si="1441"/>
        <v>1</v>
      </c>
      <c r="I5788">
        <f t="shared" si="1442"/>
        <v>0</v>
      </c>
      <c r="J5788">
        <f t="shared" si="1443"/>
        <v>0</v>
      </c>
      <c r="K5788">
        <f t="shared" si="1444"/>
        <v>0</v>
      </c>
      <c r="L5788">
        <f t="shared" si="1445"/>
        <v>1</v>
      </c>
      <c r="M5788">
        <f t="shared" si="1446"/>
        <v>0</v>
      </c>
      <c r="N5788">
        <f t="shared" si="1447"/>
        <v>0</v>
      </c>
      <c r="O5788">
        <f t="shared" si="1448"/>
        <v>1</v>
      </c>
      <c r="P5788">
        <v>46</v>
      </c>
      <c r="Q5788">
        <f t="shared" si="1449"/>
        <v>0</v>
      </c>
      <c r="R5788">
        <f t="shared" si="1450"/>
        <v>1</v>
      </c>
      <c r="S5788">
        <f t="shared" si="1451"/>
        <v>0</v>
      </c>
      <c r="T5788">
        <f t="shared" si="1452"/>
        <v>0</v>
      </c>
      <c r="U5788">
        <v>0</v>
      </c>
      <c r="V5788">
        <f t="shared" si="1453"/>
        <v>-7.08607949903588E-2</v>
      </c>
      <c r="W5788">
        <f t="shared" si="1454"/>
        <v>0.48229221023901558</v>
      </c>
      <c r="X5788">
        <f t="shared" si="1455"/>
        <v>5.0212522666656587E-3</v>
      </c>
      <c r="Y5788">
        <f t="shared" si="1456"/>
        <v>0</v>
      </c>
      <c r="Z5788" t="s">
        <v>5820</v>
      </c>
    </row>
    <row r="5789" spans="1:26" x14ac:dyDescent="0.25">
      <c r="A5789" t="s">
        <v>45</v>
      </c>
      <c r="B5789" t="s">
        <v>38</v>
      </c>
      <c r="C5789" t="s">
        <v>25</v>
      </c>
      <c r="D5789">
        <v>0</v>
      </c>
      <c r="F5789">
        <v>1</v>
      </c>
      <c r="G5789">
        <v>84.4</v>
      </c>
      <c r="H5789">
        <f t="shared" si="1441"/>
        <v>1</v>
      </c>
      <c r="I5789">
        <f t="shared" si="1442"/>
        <v>0</v>
      </c>
      <c r="J5789">
        <f t="shared" si="1443"/>
        <v>1</v>
      </c>
      <c r="K5789">
        <f t="shared" si="1444"/>
        <v>0</v>
      </c>
      <c r="L5789">
        <f t="shared" si="1445"/>
        <v>0</v>
      </c>
      <c r="M5789">
        <f t="shared" si="1446"/>
        <v>0</v>
      </c>
      <c r="N5789">
        <f t="shared" si="1447"/>
        <v>0</v>
      </c>
      <c r="O5789">
        <f t="shared" si="1448"/>
        <v>1</v>
      </c>
      <c r="P5789">
        <v>72</v>
      </c>
      <c r="Q5789">
        <f t="shared" si="1449"/>
        <v>0</v>
      </c>
      <c r="R5789">
        <f t="shared" si="1450"/>
        <v>0</v>
      </c>
      <c r="S5789">
        <f t="shared" si="1451"/>
        <v>1</v>
      </c>
      <c r="T5789">
        <f t="shared" si="1452"/>
        <v>0</v>
      </c>
      <c r="U5789">
        <v>0</v>
      </c>
      <c r="V5789">
        <f t="shared" si="1453"/>
        <v>6.2821940976132071E-2</v>
      </c>
      <c r="W5789">
        <f t="shared" si="1454"/>
        <v>0.5157003220142875</v>
      </c>
      <c r="X5789">
        <f t="shared" si="1455"/>
        <v>3.9465962680086215E-3</v>
      </c>
      <c r="Y5789">
        <f t="shared" si="1456"/>
        <v>0</v>
      </c>
      <c r="Z5789" t="s">
        <v>5821</v>
      </c>
    </row>
    <row r="5790" spans="1:26" x14ac:dyDescent="0.25">
      <c r="A5790" t="s">
        <v>26</v>
      </c>
      <c r="B5790" t="s">
        <v>27</v>
      </c>
      <c r="C5790" t="s">
        <v>35</v>
      </c>
      <c r="D5790">
        <v>0</v>
      </c>
      <c r="F5790">
        <v>1</v>
      </c>
      <c r="G5790">
        <v>87.55</v>
      </c>
      <c r="H5790">
        <f t="shared" si="1441"/>
        <v>1</v>
      </c>
      <c r="I5790">
        <f t="shared" si="1442"/>
        <v>0</v>
      </c>
      <c r="J5790">
        <f t="shared" si="1443"/>
        <v>0</v>
      </c>
      <c r="K5790">
        <f t="shared" si="1444"/>
        <v>1</v>
      </c>
      <c r="L5790">
        <f t="shared" si="1445"/>
        <v>0</v>
      </c>
      <c r="M5790">
        <f t="shared" si="1446"/>
        <v>1</v>
      </c>
      <c r="N5790">
        <f t="shared" si="1447"/>
        <v>0</v>
      </c>
      <c r="O5790">
        <f t="shared" si="1448"/>
        <v>0</v>
      </c>
      <c r="P5790">
        <v>36</v>
      </c>
      <c r="Q5790">
        <f t="shared" si="1449"/>
        <v>1</v>
      </c>
      <c r="R5790">
        <f t="shared" si="1450"/>
        <v>0</v>
      </c>
      <c r="S5790">
        <f t="shared" si="1451"/>
        <v>0</v>
      </c>
      <c r="T5790">
        <f t="shared" si="1452"/>
        <v>0</v>
      </c>
      <c r="U5790">
        <v>1</v>
      </c>
      <c r="V5790">
        <f t="shared" si="1453"/>
        <v>0.53102704458869343</v>
      </c>
      <c r="W5790">
        <f t="shared" si="1454"/>
        <v>0.62972262193978512</v>
      </c>
      <c r="X5790">
        <f t="shared" si="1455"/>
        <v>0.21993563290721535</v>
      </c>
      <c r="Y5790">
        <f t="shared" si="1456"/>
        <v>1</v>
      </c>
      <c r="Z5790" t="s">
        <v>5822</v>
      </c>
    </row>
    <row r="5791" spans="1:26" x14ac:dyDescent="0.25">
      <c r="A5791" t="s">
        <v>26</v>
      </c>
      <c r="B5791" t="s">
        <v>27</v>
      </c>
      <c r="C5791" t="s">
        <v>25</v>
      </c>
      <c r="D5791">
        <v>0</v>
      </c>
      <c r="F5791">
        <v>1</v>
      </c>
      <c r="G5791">
        <v>25.15</v>
      </c>
      <c r="H5791">
        <f t="shared" si="1441"/>
        <v>1</v>
      </c>
      <c r="I5791">
        <f t="shared" si="1442"/>
        <v>0</v>
      </c>
      <c r="J5791">
        <f t="shared" si="1443"/>
        <v>1</v>
      </c>
      <c r="K5791">
        <f t="shared" si="1444"/>
        <v>0</v>
      </c>
      <c r="L5791">
        <f t="shared" si="1445"/>
        <v>0</v>
      </c>
      <c r="M5791">
        <f t="shared" si="1446"/>
        <v>1</v>
      </c>
      <c r="N5791">
        <f t="shared" si="1447"/>
        <v>0</v>
      </c>
      <c r="O5791">
        <f t="shared" si="1448"/>
        <v>0</v>
      </c>
      <c r="P5791">
        <v>4</v>
      </c>
      <c r="Q5791">
        <f t="shared" si="1449"/>
        <v>1</v>
      </c>
      <c r="R5791">
        <f t="shared" si="1450"/>
        <v>0</v>
      </c>
      <c r="S5791">
        <f t="shared" si="1451"/>
        <v>0</v>
      </c>
      <c r="T5791">
        <f t="shared" si="1452"/>
        <v>0</v>
      </c>
      <c r="U5791">
        <v>0</v>
      </c>
      <c r="V5791">
        <f t="shared" si="1453"/>
        <v>0.43374198681332721</v>
      </c>
      <c r="W5791">
        <f t="shared" si="1454"/>
        <v>0.60676686542339309</v>
      </c>
      <c r="X5791">
        <f t="shared" si="1455"/>
        <v>0.18813211112477252</v>
      </c>
      <c r="Y5791">
        <f t="shared" si="1456"/>
        <v>1</v>
      </c>
      <c r="Z5791" t="s">
        <v>5823</v>
      </c>
    </row>
    <row r="5792" spans="1:26" x14ac:dyDescent="0.25">
      <c r="A5792" t="s">
        <v>45</v>
      </c>
      <c r="B5792" t="s">
        <v>38</v>
      </c>
      <c r="C5792" t="s">
        <v>23</v>
      </c>
      <c r="D5792">
        <v>0</v>
      </c>
      <c r="F5792">
        <v>1</v>
      </c>
      <c r="G5792">
        <v>19.8</v>
      </c>
      <c r="H5792">
        <f t="shared" si="1441"/>
        <v>1</v>
      </c>
      <c r="I5792">
        <f t="shared" si="1442"/>
        <v>0</v>
      </c>
      <c r="J5792">
        <f t="shared" si="1443"/>
        <v>0</v>
      </c>
      <c r="K5792">
        <f t="shared" si="1444"/>
        <v>0</v>
      </c>
      <c r="L5792">
        <f t="shared" si="1445"/>
        <v>1</v>
      </c>
      <c r="M5792">
        <f t="shared" si="1446"/>
        <v>0</v>
      </c>
      <c r="N5792">
        <f t="shared" si="1447"/>
        <v>0</v>
      </c>
      <c r="O5792">
        <f t="shared" si="1448"/>
        <v>1</v>
      </c>
      <c r="P5792">
        <v>25</v>
      </c>
      <c r="Q5792">
        <f t="shared" si="1449"/>
        <v>0</v>
      </c>
      <c r="R5792">
        <f t="shared" si="1450"/>
        <v>0</v>
      </c>
      <c r="S5792">
        <f t="shared" si="1451"/>
        <v>1</v>
      </c>
      <c r="T5792">
        <f t="shared" si="1452"/>
        <v>0</v>
      </c>
      <c r="U5792">
        <v>0</v>
      </c>
      <c r="V5792">
        <f t="shared" si="1453"/>
        <v>-7.1484417155585511E-2</v>
      </c>
      <c r="W5792">
        <f t="shared" si="1454"/>
        <v>0.48213650196883145</v>
      </c>
      <c r="X5792">
        <f t="shared" si="1455"/>
        <v>5.1100218960737683E-3</v>
      </c>
      <c r="Y5792">
        <f t="shared" si="1456"/>
        <v>0</v>
      </c>
      <c r="Z5792" t="s">
        <v>5824</v>
      </c>
    </row>
    <row r="5793" spans="1:26" x14ac:dyDescent="0.25">
      <c r="A5793" t="s">
        <v>26</v>
      </c>
      <c r="B5793" t="s">
        <v>27</v>
      </c>
      <c r="C5793" t="s">
        <v>25</v>
      </c>
      <c r="D5793">
        <v>0</v>
      </c>
      <c r="F5793">
        <v>1</v>
      </c>
      <c r="G5793">
        <v>50.85</v>
      </c>
      <c r="H5793">
        <f t="shared" si="1441"/>
        <v>1</v>
      </c>
      <c r="I5793">
        <f t="shared" si="1442"/>
        <v>0</v>
      </c>
      <c r="J5793">
        <f t="shared" si="1443"/>
        <v>1</v>
      </c>
      <c r="K5793">
        <f t="shared" si="1444"/>
        <v>0</v>
      </c>
      <c r="L5793">
        <f t="shared" si="1445"/>
        <v>0</v>
      </c>
      <c r="M5793">
        <f t="shared" si="1446"/>
        <v>1</v>
      </c>
      <c r="N5793">
        <f t="shared" si="1447"/>
        <v>0</v>
      </c>
      <c r="O5793">
        <f t="shared" si="1448"/>
        <v>0</v>
      </c>
      <c r="P5793">
        <v>40</v>
      </c>
      <c r="Q5793">
        <f t="shared" si="1449"/>
        <v>1</v>
      </c>
      <c r="R5793">
        <f t="shared" si="1450"/>
        <v>0</v>
      </c>
      <c r="S5793">
        <f t="shared" si="1451"/>
        <v>0</v>
      </c>
      <c r="T5793">
        <f t="shared" si="1452"/>
        <v>0</v>
      </c>
      <c r="U5793">
        <v>0</v>
      </c>
      <c r="V5793">
        <f t="shared" si="1453"/>
        <v>0.47867288018989884</v>
      </c>
      <c r="W5793">
        <f t="shared" si="1454"/>
        <v>0.61743444581948803</v>
      </c>
      <c r="X5793">
        <f t="shared" si="1455"/>
        <v>0.22912772622929325</v>
      </c>
      <c r="Y5793">
        <f t="shared" si="1456"/>
        <v>1</v>
      </c>
      <c r="Z5793" t="s">
        <v>5825</v>
      </c>
    </row>
    <row r="5794" spans="1:26" x14ac:dyDescent="0.25">
      <c r="A5794" t="s">
        <v>26</v>
      </c>
      <c r="B5794" t="s">
        <v>27</v>
      </c>
      <c r="C5794" t="s">
        <v>35</v>
      </c>
      <c r="D5794">
        <v>0</v>
      </c>
      <c r="F5794">
        <v>1</v>
      </c>
      <c r="G5794">
        <v>102.4</v>
      </c>
      <c r="H5794">
        <f t="shared" si="1441"/>
        <v>1</v>
      </c>
      <c r="I5794">
        <f t="shared" si="1442"/>
        <v>0</v>
      </c>
      <c r="J5794">
        <f t="shared" si="1443"/>
        <v>0</v>
      </c>
      <c r="K5794">
        <f t="shared" si="1444"/>
        <v>1</v>
      </c>
      <c r="L5794">
        <f t="shared" si="1445"/>
        <v>0</v>
      </c>
      <c r="M5794">
        <f t="shared" si="1446"/>
        <v>1</v>
      </c>
      <c r="N5794">
        <f t="shared" si="1447"/>
        <v>0</v>
      </c>
      <c r="O5794">
        <f t="shared" si="1448"/>
        <v>0</v>
      </c>
      <c r="P5794">
        <v>63</v>
      </c>
      <c r="Q5794">
        <f t="shared" si="1449"/>
        <v>1</v>
      </c>
      <c r="R5794">
        <f t="shared" si="1450"/>
        <v>0</v>
      </c>
      <c r="S5794">
        <f t="shared" si="1451"/>
        <v>0</v>
      </c>
      <c r="T5794">
        <f t="shared" si="1452"/>
        <v>0</v>
      </c>
      <c r="U5794">
        <v>0</v>
      </c>
      <c r="V5794">
        <f t="shared" si="1453"/>
        <v>0.57273363583779324</v>
      </c>
      <c r="W5794">
        <f t="shared" si="1454"/>
        <v>0.63939370778084903</v>
      </c>
      <c r="X5794">
        <f t="shared" si="1455"/>
        <v>0.32802381761997795</v>
      </c>
      <c r="Y5794">
        <f t="shared" si="1456"/>
        <v>1</v>
      </c>
      <c r="Z5794" t="s">
        <v>5826</v>
      </c>
    </row>
    <row r="5795" spans="1:26" x14ac:dyDescent="0.25">
      <c r="A5795" t="s">
        <v>26</v>
      </c>
      <c r="B5795" t="s">
        <v>30</v>
      </c>
      <c r="C5795" t="s">
        <v>35</v>
      </c>
      <c r="D5795">
        <v>1</v>
      </c>
      <c r="F5795">
        <v>1</v>
      </c>
      <c r="G5795">
        <v>96.3</v>
      </c>
      <c r="H5795">
        <f t="shared" si="1441"/>
        <v>0</v>
      </c>
      <c r="I5795">
        <f t="shared" si="1442"/>
        <v>1</v>
      </c>
      <c r="J5795">
        <f t="shared" si="1443"/>
        <v>0</v>
      </c>
      <c r="K5795">
        <f t="shared" si="1444"/>
        <v>1</v>
      </c>
      <c r="L5795">
        <f t="shared" si="1445"/>
        <v>0</v>
      </c>
      <c r="M5795">
        <f t="shared" si="1446"/>
        <v>1</v>
      </c>
      <c r="N5795">
        <f t="shared" si="1447"/>
        <v>0</v>
      </c>
      <c r="O5795">
        <f t="shared" si="1448"/>
        <v>0</v>
      </c>
      <c r="P5795">
        <v>15</v>
      </c>
      <c r="Q5795">
        <f t="shared" si="1449"/>
        <v>0</v>
      </c>
      <c r="R5795">
        <f t="shared" si="1450"/>
        <v>1</v>
      </c>
      <c r="S5795">
        <f t="shared" si="1451"/>
        <v>0</v>
      </c>
      <c r="T5795">
        <f t="shared" si="1452"/>
        <v>0</v>
      </c>
      <c r="U5795">
        <v>1</v>
      </c>
      <c r="V5795">
        <f t="shared" si="1453"/>
        <v>0.40790043571547641</v>
      </c>
      <c r="W5795">
        <f t="shared" si="1454"/>
        <v>0.60058433603198857</v>
      </c>
      <c r="X5795">
        <f t="shared" si="1455"/>
        <v>0.35058189402592271</v>
      </c>
      <c r="Y5795">
        <f t="shared" si="1456"/>
        <v>1</v>
      </c>
      <c r="Z5795" t="s">
        <v>5827</v>
      </c>
    </row>
    <row r="5796" spans="1:26" x14ac:dyDescent="0.25">
      <c r="A5796" t="s">
        <v>26</v>
      </c>
      <c r="B5796" t="s">
        <v>38</v>
      </c>
      <c r="C5796" t="s">
        <v>25</v>
      </c>
      <c r="D5796">
        <v>0</v>
      </c>
      <c r="F5796">
        <v>1</v>
      </c>
      <c r="G5796">
        <v>55.5</v>
      </c>
      <c r="H5796">
        <f t="shared" si="1441"/>
        <v>1</v>
      </c>
      <c r="I5796">
        <f t="shared" si="1442"/>
        <v>0</v>
      </c>
      <c r="J5796">
        <f t="shared" si="1443"/>
        <v>1</v>
      </c>
      <c r="K5796">
        <f t="shared" si="1444"/>
        <v>0</v>
      </c>
      <c r="L5796">
        <f t="shared" si="1445"/>
        <v>0</v>
      </c>
      <c r="M5796">
        <f t="shared" si="1446"/>
        <v>1</v>
      </c>
      <c r="N5796">
        <f t="shared" si="1447"/>
        <v>0</v>
      </c>
      <c r="O5796">
        <f t="shared" si="1448"/>
        <v>0</v>
      </c>
      <c r="P5796">
        <v>14</v>
      </c>
      <c r="Q5796">
        <f t="shared" si="1449"/>
        <v>0</v>
      </c>
      <c r="R5796">
        <f t="shared" si="1450"/>
        <v>0</v>
      </c>
      <c r="S5796">
        <f t="shared" si="1451"/>
        <v>1</v>
      </c>
      <c r="T5796">
        <f t="shared" si="1452"/>
        <v>0</v>
      </c>
      <c r="U5796">
        <v>0</v>
      </c>
      <c r="V5796">
        <f t="shared" si="1453"/>
        <v>0.36284559322741061</v>
      </c>
      <c r="W5796">
        <f t="shared" si="1454"/>
        <v>0.5897290969832395</v>
      </c>
      <c r="X5796">
        <f t="shared" si="1455"/>
        <v>0.13165692452455152</v>
      </c>
      <c r="Y5796">
        <f t="shared" si="1456"/>
        <v>1</v>
      </c>
      <c r="Z5796" t="s">
        <v>5828</v>
      </c>
    </row>
    <row r="5797" spans="1:26" x14ac:dyDescent="0.25">
      <c r="A5797" t="s">
        <v>45</v>
      </c>
      <c r="B5797" t="s">
        <v>33</v>
      </c>
      <c r="C5797" t="s">
        <v>35</v>
      </c>
      <c r="D5797">
        <v>1</v>
      </c>
      <c r="F5797">
        <v>1</v>
      </c>
      <c r="G5797">
        <v>109.75</v>
      </c>
      <c r="H5797">
        <f t="shared" si="1441"/>
        <v>0</v>
      </c>
      <c r="I5797">
        <f t="shared" si="1442"/>
        <v>1</v>
      </c>
      <c r="J5797">
        <f t="shared" si="1443"/>
        <v>0</v>
      </c>
      <c r="K5797">
        <f t="shared" si="1444"/>
        <v>1</v>
      </c>
      <c r="L5797">
        <f t="shared" si="1445"/>
        <v>0</v>
      </c>
      <c r="M5797">
        <f t="shared" si="1446"/>
        <v>0</v>
      </c>
      <c r="N5797">
        <f t="shared" si="1447"/>
        <v>0</v>
      </c>
      <c r="O5797">
        <f t="shared" si="1448"/>
        <v>1</v>
      </c>
      <c r="P5797">
        <v>72</v>
      </c>
      <c r="Q5797">
        <f t="shared" si="1449"/>
        <v>0</v>
      </c>
      <c r="R5797">
        <f t="shared" si="1450"/>
        <v>0</v>
      </c>
      <c r="S5797">
        <f t="shared" si="1451"/>
        <v>0</v>
      </c>
      <c r="T5797">
        <f t="shared" si="1452"/>
        <v>1</v>
      </c>
      <c r="U5797">
        <v>0</v>
      </c>
      <c r="V5797">
        <f t="shared" si="1453"/>
        <v>0.10234399569737457</v>
      </c>
      <c r="W5797">
        <f t="shared" si="1454"/>
        <v>0.52556368935332831</v>
      </c>
      <c r="X5797">
        <f t="shared" si="1455"/>
        <v>1.0474293455304224E-2</v>
      </c>
      <c r="Y5797">
        <f t="shared" si="1456"/>
        <v>0</v>
      </c>
      <c r="Z5797" t="s">
        <v>5829</v>
      </c>
    </row>
    <row r="5798" spans="1:26" x14ac:dyDescent="0.25">
      <c r="A5798" t="s">
        <v>26</v>
      </c>
      <c r="B5798" t="s">
        <v>27</v>
      </c>
      <c r="C5798" t="s">
        <v>35</v>
      </c>
      <c r="D5798">
        <v>0</v>
      </c>
      <c r="F5798">
        <v>1</v>
      </c>
      <c r="G5798">
        <v>106.4</v>
      </c>
      <c r="H5798">
        <f t="shared" si="1441"/>
        <v>1</v>
      </c>
      <c r="I5798">
        <f t="shared" si="1442"/>
        <v>0</v>
      </c>
      <c r="J5798">
        <f t="shared" si="1443"/>
        <v>0</v>
      </c>
      <c r="K5798">
        <f t="shared" si="1444"/>
        <v>1</v>
      </c>
      <c r="L5798">
        <f t="shared" si="1445"/>
        <v>0</v>
      </c>
      <c r="M5798">
        <f t="shared" si="1446"/>
        <v>1</v>
      </c>
      <c r="N5798">
        <f t="shared" si="1447"/>
        <v>0</v>
      </c>
      <c r="O5798">
        <f t="shared" si="1448"/>
        <v>0</v>
      </c>
      <c r="P5798">
        <v>39</v>
      </c>
      <c r="Q5798">
        <f t="shared" si="1449"/>
        <v>1</v>
      </c>
      <c r="R5798">
        <f t="shared" si="1450"/>
        <v>0</v>
      </c>
      <c r="S5798">
        <f t="shared" si="1451"/>
        <v>0</v>
      </c>
      <c r="T5798">
        <f t="shared" si="1452"/>
        <v>0</v>
      </c>
      <c r="U5798">
        <v>0</v>
      </c>
      <c r="V5798">
        <f t="shared" si="1453"/>
        <v>0.56041523912500202</v>
      </c>
      <c r="W5798">
        <f t="shared" si="1454"/>
        <v>0.63654861315783051</v>
      </c>
      <c r="X5798">
        <f t="shared" si="1455"/>
        <v>0.31406524024353322</v>
      </c>
      <c r="Y5798">
        <f t="shared" si="1456"/>
        <v>1</v>
      </c>
      <c r="Z5798" t="s">
        <v>5830</v>
      </c>
    </row>
    <row r="5799" spans="1:26" x14ac:dyDescent="0.25">
      <c r="A5799" t="s">
        <v>45</v>
      </c>
      <c r="B5799" t="s">
        <v>38</v>
      </c>
      <c r="C5799" t="s">
        <v>25</v>
      </c>
      <c r="D5799">
        <v>0</v>
      </c>
      <c r="F5799">
        <v>1</v>
      </c>
      <c r="G5799">
        <v>60</v>
      </c>
      <c r="H5799">
        <f t="shared" si="1441"/>
        <v>1</v>
      </c>
      <c r="I5799">
        <f t="shared" si="1442"/>
        <v>0</v>
      </c>
      <c r="J5799">
        <f t="shared" si="1443"/>
        <v>1</v>
      </c>
      <c r="K5799">
        <f t="shared" si="1444"/>
        <v>0</v>
      </c>
      <c r="L5799">
        <f t="shared" si="1445"/>
        <v>0</v>
      </c>
      <c r="M5799">
        <f t="shared" si="1446"/>
        <v>0</v>
      </c>
      <c r="N5799">
        <f t="shared" si="1447"/>
        <v>0</v>
      </c>
      <c r="O5799">
        <f t="shared" si="1448"/>
        <v>1</v>
      </c>
      <c r="P5799">
        <v>47</v>
      </c>
      <c r="Q5799">
        <f t="shared" si="1449"/>
        <v>0</v>
      </c>
      <c r="R5799">
        <f t="shared" si="1450"/>
        <v>0</v>
      </c>
      <c r="S5799">
        <f t="shared" si="1451"/>
        <v>1</v>
      </c>
      <c r="T5799">
        <f t="shared" si="1452"/>
        <v>0</v>
      </c>
      <c r="U5799">
        <v>0</v>
      </c>
      <c r="V5799">
        <f t="shared" si="1453"/>
        <v>2.4780988897302972E-2</v>
      </c>
      <c r="W5799">
        <f t="shared" si="1454"/>
        <v>0.50619493020335393</v>
      </c>
      <c r="X5799">
        <f t="shared" si="1455"/>
        <v>6.1409741072825314E-4</v>
      </c>
      <c r="Y5799">
        <f t="shared" si="1456"/>
        <v>0</v>
      </c>
      <c r="Z5799" t="s">
        <v>5831</v>
      </c>
    </row>
    <row r="5800" spans="1:26" x14ac:dyDescent="0.25">
      <c r="A5800" t="s">
        <v>26</v>
      </c>
      <c r="B5800" t="s">
        <v>38</v>
      </c>
      <c r="C5800" t="s">
        <v>35</v>
      </c>
      <c r="D5800">
        <v>0</v>
      </c>
      <c r="F5800">
        <v>1</v>
      </c>
      <c r="G5800">
        <v>88.8</v>
      </c>
      <c r="H5800">
        <f t="shared" si="1441"/>
        <v>1</v>
      </c>
      <c r="I5800">
        <f t="shared" si="1442"/>
        <v>0</v>
      </c>
      <c r="J5800">
        <f t="shared" si="1443"/>
        <v>0</v>
      </c>
      <c r="K5800">
        <f t="shared" si="1444"/>
        <v>1</v>
      </c>
      <c r="L5800">
        <f t="shared" si="1445"/>
        <v>0</v>
      </c>
      <c r="M5800">
        <f t="shared" si="1446"/>
        <v>1</v>
      </c>
      <c r="N5800">
        <f t="shared" si="1447"/>
        <v>0</v>
      </c>
      <c r="O5800">
        <f t="shared" si="1448"/>
        <v>0</v>
      </c>
      <c r="P5800">
        <v>19</v>
      </c>
      <c r="Q5800">
        <f t="shared" si="1449"/>
        <v>0</v>
      </c>
      <c r="R5800">
        <f t="shared" si="1450"/>
        <v>0</v>
      </c>
      <c r="S5800">
        <f t="shared" si="1451"/>
        <v>1</v>
      </c>
      <c r="T5800">
        <f t="shared" si="1452"/>
        <v>0</v>
      </c>
      <c r="U5800">
        <v>0</v>
      </c>
      <c r="V5800">
        <f t="shared" si="1453"/>
        <v>0.40107068937823132</v>
      </c>
      <c r="W5800">
        <f t="shared" si="1454"/>
        <v>0.59894487753777292</v>
      </c>
      <c r="X5800">
        <f t="shared" si="1455"/>
        <v>0.16085769787832971</v>
      </c>
      <c r="Y5800">
        <f t="shared" si="1456"/>
        <v>1</v>
      </c>
      <c r="Z5800" t="s">
        <v>5832</v>
      </c>
    </row>
    <row r="5801" spans="1:26" x14ac:dyDescent="0.25">
      <c r="A5801" t="s">
        <v>26</v>
      </c>
      <c r="B5801" t="s">
        <v>27</v>
      </c>
      <c r="C5801" t="s">
        <v>35</v>
      </c>
      <c r="D5801">
        <v>0</v>
      </c>
      <c r="F5801">
        <v>1</v>
      </c>
      <c r="G5801">
        <v>85.2</v>
      </c>
      <c r="H5801">
        <f t="shared" si="1441"/>
        <v>1</v>
      </c>
      <c r="I5801">
        <f t="shared" si="1442"/>
        <v>0</v>
      </c>
      <c r="J5801">
        <f t="shared" si="1443"/>
        <v>0</v>
      </c>
      <c r="K5801">
        <f t="shared" si="1444"/>
        <v>1</v>
      </c>
      <c r="L5801">
        <f t="shared" si="1445"/>
        <v>0</v>
      </c>
      <c r="M5801">
        <f t="shared" si="1446"/>
        <v>1</v>
      </c>
      <c r="N5801">
        <f t="shared" si="1447"/>
        <v>0</v>
      </c>
      <c r="O5801">
        <f t="shared" si="1448"/>
        <v>0</v>
      </c>
      <c r="P5801">
        <v>5</v>
      </c>
      <c r="Q5801">
        <f t="shared" si="1449"/>
        <v>1</v>
      </c>
      <c r="R5801">
        <f t="shared" si="1450"/>
        <v>0</v>
      </c>
      <c r="S5801">
        <f t="shared" si="1451"/>
        <v>0</v>
      </c>
      <c r="T5801">
        <f t="shared" si="1452"/>
        <v>0</v>
      </c>
      <c r="U5801">
        <v>1</v>
      </c>
      <c r="V5801">
        <f t="shared" si="1453"/>
        <v>0.52736326436798653</v>
      </c>
      <c r="W5801">
        <f t="shared" si="1454"/>
        <v>0.62886792556673898</v>
      </c>
      <c r="X5801">
        <f t="shared" si="1455"/>
        <v>0.22338548386888579</v>
      </c>
      <c r="Y5801">
        <f t="shared" si="1456"/>
        <v>1</v>
      </c>
      <c r="Z5801" t="s">
        <v>5833</v>
      </c>
    </row>
    <row r="5802" spans="1:26" x14ac:dyDescent="0.25">
      <c r="A5802" t="s">
        <v>26</v>
      </c>
      <c r="B5802" t="s">
        <v>27</v>
      </c>
      <c r="C5802" t="s">
        <v>25</v>
      </c>
      <c r="D5802">
        <v>0</v>
      </c>
      <c r="F5802">
        <v>1</v>
      </c>
      <c r="G5802">
        <v>35.1</v>
      </c>
      <c r="H5802">
        <f t="shared" si="1441"/>
        <v>1</v>
      </c>
      <c r="I5802">
        <f t="shared" si="1442"/>
        <v>0</v>
      </c>
      <c r="J5802">
        <f t="shared" si="1443"/>
        <v>1</v>
      </c>
      <c r="K5802">
        <f t="shared" si="1444"/>
        <v>0</v>
      </c>
      <c r="L5802">
        <f t="shared" si="1445"/>
        <v>0</v>
      </c>
      <c r="M5802">
        <f t="shared" si="1446"/>
        <v>1</v>
      </c>
      <c r="N5802">
        <f t="shared" si="1447"/>
        <v>0</v>
      </c>
      <c r="O5802">
        <f t="shared" si="1448"/>
        <v>0</v>
      </c>
      <c r="P5802">
        <v>13</v>
      </c>
      <c r="Q5802">
        <f t="shared" si="1449"/>
        <v>1</v>
      </c>
      <c r="R5802">
        <f t="shared" si="1450"/>
        <v>0</v>
      </c>
      <c r="S5802">
        <f t="shared" si="1451"/>
        <v>0</v>
      </c>
      <c r="T5802">
        <f t="shared" si="1452"/>
        <v>0</v>
      </c>
      <c r="U5802">
        <v>1</v>
      </c>
      <c r="V5802">
        <f t="shared" si="1453"/>
        <v>0.45411775743409732</v>
      </c>
      <c r="W5802">
        <f t="shared" si="1454"/>
        <v>0.61161782046132995</v>
      </c>
      <c r="X5802">
        <f t="shared" si="1455"/>
        <v>0.29798742274877899</v>
      </c>
      <c r="Y5802">
        <f t="shared" si="1456"/>
        <v>1</v>
      </c>
      <c r="Z5802" t="s">
        <v>5834</v>
      </c>
    </row>
    <row r="5803" spans="1:26" x14ac:dyDescent="0.25">
      <c r="A5803" t="s">
        <v>26</v>
      </c>
      <c r="B5803" t="s">
        <v>33</v>
      </c>
      <c r="C5803" t="s">
        <v>35</v>
      </c>
      <c r="D5803">
        <v>0</v>
      </c>
      <c r="F5803">
        <v>1</v>
      </c>
      <c r="G5803">
        <v>80.05</v>
      </c>
      <c r="H5803">
        <f t="shared" si="1441"/>
        <v>1</v>
      </c>
      <c r="I5803">
        <f t="shared" si="1442"/>
        <v>0</v>
      </c>
      <c r="J5803">
        <f t="shared" si="1443"/>
        <v>0</v>
      </c>
      <c r="K5803">
        <f t="shared" si="1444"/>
        <v>1</v>
      </c>
      <c r="L5803">
        <f t="shared" si="1445"/>
        <v>0</v>
      </c>
      <c r="M5803">
        <f t="shared" si="1446"/>
        <v>1</v>
      </c>
      <c r="N5803">
        <f t="shared" si="1447"/>
        <v>0</v>
      </c>
      <c r="O5803">
        <f t="shared" si="1448"/>
        <v>0</v>
      </c>
      <c r="P5803">
        <v>17</v>
      </c>
      <c r="Q5803">
        <f t="shared" si="1449"/>
        <v>0</v>
      </c>
      <c r="R5803">
        <f t="shared" si="1450"/>
        <v>0</v>
      </c>
      <c r="S5803">
        <f t="shared" si="1451"/>
        <v>0</v>
      </c>
      <c r="T5803">
        <f t="shared" si="1452"/>
        <v>1</v>
      </c>
      <c r="U5803">
        <v>0</v>
      </c>
      <c r="V5803">
        <f t="shared" si="1453"/>
        <v>0.40112040361819967</v>
      </c>
      <c r="W5803">
        <f t="shared" si="1454"/>
        <v>0.5989568193321978</v>
      </c>
      <c r="X5803">
        <f t="shared" si="1455"/>
        <v>0.16089757819882741</v>
      </c>
      <c r="Y5803">
        <f t="shared" si="1456"/>
        <v>1</v>
      </c>
      <c r="Z5803" t="s">
        <v>5835</v>
      </c>
    </row>
    <row r="5804" spans="1:26" x14ac:dyDescent="0.25">
      <c r="A5804" t="s">
        <v>26</v>
      </c>
      <c r="B5804" t="s">
        <v>27</v>
      </c>
      <c r="C5804" t="s">
        <v>35</v>
      </c>
      <c r="D5804">
        <v>1</v>
      </c>
      <c r="F5804">
        <v>1</v>
      </c>
      <c r="G5804">
        <v>75.55</v>
      </c>
      <c r="H5804">
        <f t="shared" si="1441"/>
        <v>0</v>
      </c>
      <c r="I5804">
        <f t="shared" si="1442"/>
        <v>1</v>
      </c>
      <c r="J5804">
        <f t="shared" si="1443"/>
        <v>0</v>
      </c>
      <c r="K5804">
        <f t="shared" si="1444"/>
        <v>1</v>
      </c>
      <c r="L5804">
        <f t="shared" si="1445"/>
        <v>0</v>
      </c>
      <c r="M5804">
        <f t="shared" si="1446"/>
        <v>1</v>
      </c>
      <c r="N5804">
        <f t="shared" si="1447"/>
        <v>0</v>
      </c>
      <c r="O5804">
        <f t="shared" si="1448"/>
        <v>0</v>
      </c>
      <c r="P5804">
        <v>34</v>
      </c>
      <c r="Q5804">
        <f t="shared" si="1449"/>
        <v>1</v>
      </c>
      <c r="R5804">
        <f t="shared" si="1450"/>
        <v>0</v>
      </c>
      <c r="S5804">
        <f t="shared" si="1451"/>
        <v>0</v>
      </c>
      <c r="T5804">
        <f t="shared" si="1452"/>
        <v>0</v>
      </c>
      <c r="U5804">
        <v>0</v>
      </c>
      <c r="V5804">
        <f t="shared" si="1453"/>
        <v>0.51231837963189231</v>
      </c>
      <c r="W5804">
        <f t="shared" si="1454"/>
        <v>0.62534979932049184</v>
      </c>
      <c r="X5804">
        <f t="shared" si="1455"/>
        <v>0.26247012210864773</v>
      </c>
      <c r="Y5804">
        <f t="shared" si="1456"/>
        <v>1</v>
      </c>
      <c r="Z5804" t="s">
        <v>5836</v>
      </c>
    </row>
    <row r="5805" spans="1:26" x14ac:dyDescent="0.25">
      <c r="A5805" t="s">
        <v>26</v>
      </c>
      <c r="B5805" t="s">
        <v>27</v>
      </c>
      <c r="C5805" t="s">
        <v>25</v>
      </c>
      <c r="D5805">
        <v>0</v>
      </c>
      <c r="F5805">
        <v>1</v>
      </c>
      <c r="G5805">
        <v>49.55</v>
      </c>
      <c r="H5805">
        <f t="shared" si="1441"/>
        <v>1</v>
      </c>
      <c r="I5805">
        <f t="shared" si="1442"/>
        <v>0</v>
      </c>
      <c r="J5805">
        <f t="shared" si="1443"/>
        <v>1</v>
      </c>
      <c r="K5805">
        <f t="shared" si="1444"/>
        <v>0</v>
      </c>
      <c r="L5805">
        <f t="shared" si="1445"/>
        <v>0</v>
      </c>
      <c r="M5805">
        <f t="shared" si="1446"/>
        <v>1</v>
      </c>
      <c r="N5805">
        <f t="shared" si="1447"/>
        <v>0</v>
      </c>
      <c r="O5805">
        <f t="shared" si="1448"/>
        <v>0</v>
      </c>
      <c r="P5805">
        <v>42</v>
      </c>
      <c r="Q5805">
        <f t="shared" si="1449"/>
        <v>1</v>
      </c>
      <c r="R5805">
        <f t="shared" si="1450"/>
        <v>0</v>
      </c>
      <c r="S5805">
        <f t="shared" si="1451"/>
        <v>0</v>
      </c>
      <c r="T5805">
        <f t="shared" si="1452"/>
        <v>0</v>
      </c>
      <c r="U5805">
        <v>0</v>
      </c>
      <c r="V5805">
        <f t="shared" si="1453"/>
        <v>0.47664610815291208</v>
      </c>
      <c r="W5805">
        <f t="shared" si="1454"/>
        <v>0.61695558990755217</v>
      </c>
      <c r="X5805">
        <f t="shared" si="1455"/>
        <v>0.22719151241731755</v>
      </c>
      <c r="Y5805">
        <f t="shared" si="1456"/>
        <v>1</v>
      </c>
      <c r="Z5805" t="s">
        <v>5837</v>
      </c>
    </row>
    <row r="5806" spans="1:26" x14ac:dyDescent="0.25">
      <c r="A5806" t="s">
        <v>26</v>
      </c>
      <c r="B5806" t="s">
        <v>27</v>
      </c>
      <c r="C5806" t="s">
        <v>35</v>
      </c>
      <c r="D5806">
        <v>0</v>
      </c>
      <c r="F5806">
        <v>1</v>
      </c>
      <c r="G5806">
        <v>81.3</v>
      </c>
      <c r="H5806">
        <f t="shared" si="1441"/>
        <v>1</v>
      </c>
      <c r="I5806">
        <f t="shared" si="1442"/>
        <v>0</v>
      </c>
      <c r="J5806">
        <f t="shared" si="1443"/>
        <v>0</v>
      </c>
      <c r="K5806">
        <f t="shared" si="1444"/>
        <v>1</v>
      </c>
      <c r="L5806">
        <f t="shared" si="1445"/>
        <v>0</v>
      </c>
      <c r="M5806">
        <f t="shared" si="1446"/>
        <v>1</v>
      </c>
      <c r="N5806">
        <f t="shared" si="1447"/>
        <v>0</v>
      </c>
      <c r="O5806">
        <f t="shared" si="1448"/>
        <v>0</v>
      </c>
      <c r="P5806">
        <v>5</v>
      </c>
      <c r="Q5806">
        <f t="shared" si="1449"/>
        <v>1</v>
      </c>
      <c r="R5806">
        <f t="shared" si="1450"/>
        <v>0</v>
      </c>
      <c r="S5806">
        <f t="shared" si="1451"/>
        <v>0</v>
      </c>
      <c r="T5806">
        <f t="shared" si="1452"/>
        <v>0</v>
      </c>
      <c r="U5806">
        <v>1</v>
      </c>
      <c r="V5806">
        <f t="shared" si="1453"/>
        <v>0.52128294825702615</v>
      </c>
      <c r="W5806">
        <f t="shared" si="1454"/>
        <v>0.62744771355482487</v>
      </c>
      <c r="X5806">
        <f t="shared" si="1455"/>
        <v>0.22917001562948511</v>
      </c>
      <c r="Y5806">
        <f t="shared" si="1456"/>
        <v>1</v>
      </c>
      <c r="Z5806" t="s">
        <v>5838</v>
      </c>
    </row>
    <row r="5807" spans="1:26" x14ac:dyDescent="0.25">
      <c r="A5807" t="s">
        <v>45</v>
      </c>
      <c r="B5807" t="s">
        <v>38</v>
      </c>
      <c r="C5807" t="s">
        <v>23</v>
      </c>
      <c r="D5807">
        <v>0</v>
      </c>
      <c r="F5807">
        <v>1</v>
      </c>
      <c r="G5807">
        <v>23.9</v>
      </c>
      <c r="H5807">
        <f t="shared" si="1441"/>
        <v>1</v>
      </c>
      <c r="I5807">
        <f t="shared" si="1442"/>
        <v>0</v>
      </c>
      <c r="J5807">
        <f t="shared" si="1443"/>
        <v>0</v>
      </c>
      <c r="K5807">
        <f t="shared" si="1444"/>
        <v>0</v>
      </c>
      <c r="L5807">
        <f t="shared" si="1445"/>
        <v>1</v>
      </c>
      <c r="M5807">
        <f t="shared" si="1446"/>
        <v>0</v>
      </c>
      <c r="N5807">
        <f t="shared" si="1447"/>
        <v>0</v>
      </c>
      <c r="O5807">
        <f t="shared" si="1448"/>
        <v>1</v>
      </c>
      <c r="P5807">
        <v>71</v>
      </c>
      <c r="Q5807">
        <f t="shared" si="1449"/>
        <v>0</v>
      </c>
      <c r="R5807">
        <f t="shared" si="1450"/>
        <v>0</v>
      </c>
      <c r="S5807">
        <f t="shared" si="1451"/>
        <v>1</v>
      </c>
      <c r="T5807">
        <f t="shared" si="1452"/>
        <v>0</v>
      </c>
      <c r="U5807">
        <v>0</v>
      </c>
      <c r="V5807">
        <f t="shared" si="1453"/>
        <v>-5.1400840857709185E-2</v>
      </c>
      <c r="W5807">
        <f t="shared" si="1454"/>
        <v>0.48715261827595496</v>
      </c>
      <c r="X5807">
        <f t="shared" si="1455"/>
        <v>2.6420464408795459E-3</v>
      </c>
      <c r="Y5807">
        <f t="shared" si="1456"/>
        <v>0</v>
      </c>
      <c r="Z5807" t="s">
        <v>5839</v>
      </c>
    </row>
    <row r="5808" spans="1:26" x14ac:dyDescent="0.25">
      <c r="A5808" t="s">
        <v>26</v>
      </c>
      <c r="B5808" t="s">
        <v>33</v>
      </c>
      <c r="C5808" t="s">
        <v>25</v>
      </c>
      <c r="D5808">
        <v>1</v>
      </c>
      <c r="F5808">
        <v>1</v>
      </c>
      <c r="G5808">
        <v>66.400000000000006</v>
      </c>
      <c r="H5808">
        <f t="shared" si="1441"/>
        <v>0</v>
      </c>
      <c r="I5808">
        <f t="shared" si="1442"/>
        <v>1</v>
      </c>
      <c r="J5808">
        <f t="shared" si="1443"/>
        <v>1</v>
      </c>
      <c r="K5808">
        <f t="shared" si="1444"/>
        <v>0</v>
      </c>
      <c r="L5808">
        <f t="shared" si="1445"/>
        <v>0</v>
      </c>
      <c r="M5808">
        <f t="shared" si="1446"/>
        <v>1</v>
      </c>
      <c r="N5808">
        <f t="shared" si="1447"/>
        <v>0</v>
      </c>
      <c r="O5808">
        <f t="shared" si="1448"/>
        <v>0</v>
      </c>
      <c r="P5808">
        <v>19</v>
      </c>
      <c r="Q5808">
        <f t="shared" si="1449"/>
        <v>0</v>
      </c>
      <c r="R5808">
        <f t="shared" si="1450"/>
        <v>0</v>
      </c>
      <c r="S5808">
        <f t="shared" si="1451"/>
        <v>0</v>
      </c>
      <c r="T5808">
        <f t="shared" si="1452"/>
        <v>1</v>
      </c>
      <c r="U5808">
        <v>0</v>
      </c>
      <c r="V5808">
        <f t="shared" si="1453"/>
        <v>0.36128467886478011</v>
      </c>
      <c r="W5808">
        <f t="shared" si="1454"/>
        <v>0.58935138297359757</v>
      </c>
      <c r="X5808">
        <f t="shared" si="1455"/>
        <v>0.13052661918242728</v>
      </c>
      <c r="Y5808">
        <f t="shared" si="1456"/>
        <v>1</v>
      </c>
      <c r="Z5808" t="s">
        <v>5840</v>
      </c>
    </row>
    <row r="5809" spans="1:26" x14ac:dyDescent="0.25">
      <c r="A5809" t="s">
        <v>26</v>
      </c>
      <c r="B5809" t="s">
        <v>27</v>
      </c>
      <c r="C5809" t="s">
        <v>23</v>
      </c>
      <c r="D5809">
        <v>0</v>
      </c>
      <c r="F5809">
        <v>1</v>
      </c>
      <c r="G5809">
        <v>19.600000000000001</v>
      </c>
      <c r="H5809">
        <f t="shared" si="1441"/>
        <v>1</v>
      </c>
      <c r="I5809">
        <f t="shared" si="1442"/>
        <v>0</v>
      </c>
      <c r="J5809">
        <f t="shared" si="1443"/>
        <v>0</v>
      </c>
      <c r="K5809">
        <f t="shared" si="1444"/>
        <v>0</v>
      </c>
      <c r="L5809">
        <f t="shared" si="1445"/>
        <v>1</v>
      </c>
      <c r="M5809">
        <f t="shared" si="1446"/>
        <v>1</v>
      </c>
      <c r="N5809">
        <f t="shared" si="1447"/>
        <v>0</v>
      </c>
      <c r="O5809">
        <f t="shared" si="1448"/>
        <v>0</v>
      </c>
      <c r="P5809">
        <v>2</v>
      </c>
      <c r="Q5809">
        <f t="shared" si="1449"/>
        <v>1</v>
      </c>
      <c r="R5809">
        <f t="shared" si="1450"/>
        <v>0</v>
      </c>
      <c r="S5809">
        <f t="shared" si="1451"/>
        <v>0</v>
      </c>
      <c r="T5809">
        <f t="shared" si="1452"/>
        <v>0</v>
      </c>
      <c r="U5809">
        <v>1</v>
      </c>
      <c r="V5809">
        <f t="shared" si="1453"/>
        <v>0.39636102008395796</v>
      </c>
      <c r="W5809">
        <f t="shared" si="1454"/>
        <v>0.59781304295461357</v>
      </c>
      <c r="X5809">
        <f t="shared" si="1455"/>
        <v>0.36438001807407971</v>
      </c>
      <c r="Y5809">
        <f t="shared" si="1456"/>
        <v>1</v>
      </c>
      <c r="Z5809" t="s">
        <v>5841</v>
      </c>
    </row>
    <row r="5810" spans="1:26" x14ac:dyDescent="0.25">
      <c r="A5810" t="s">
        <v>45</v>
      </c>
      <c r="B5810" t="s">
        <v>38</v>
      </c>
      <c r="C5810" t="s">
        <v>23</v>
      </c>
      <c r="D5810">
        <v>0</v>
      </c>
      <c r="F5810">
        <v>1</v>
      </c>
      <c r="G5810">
        <v>18.8</v>
      </c>
      <c r="H5810">
        <f t="shared" si="1441"/>
        <v>1</v>
      </c>
      <c r="I5810">
        <f t="shared" si="1442"/>
        <v>0</v>
      </c>
      <c r="J5810">
        <f t="shared" si="1443"/>
        <v>0</v>
      </c>
      <c r="K5810">
        <f t="shared" si="1444"/>
        <v>0</v>
      </c>
      <c r="L5810">
        <f t="shared" si="1445"/>
        <v>1</v>
      </c>
      <c r="M5810">
        <f t="shared" si="1446"/>
        <v>0</v>
      </c>
      <c r="N5810">
        <f t="shared" si="1447"/>
        <v>0</v>
      </c>
      <c r="O5810">
        <f t="shared" si="1448"/>
        <v>1</v>
      </c>
      <c r="P5810">
        <v>57</v>
      </c>
      <c r="Q5810">
        <f t="shared" si="1449"/>
        <v>0</v>
      </c>
      <c r="R5810">
        <f t="shared" si="1450"/>
        <v>0</v>
      </c>
      <c r="S5810">
        <f t="shared" si="1451"/>
        <v>1</v>
      </c>
      <c r="T5810">
        <f t="shared" si="1452"/>
        <v>0</v>
      </c>
      <c r="U5810">
        <v>0</v>
      </c>
      <c r="V5810">
        <f t="shared" si="1453"/>
        <v>-6.8180303307896567E-2</v>
      </c>
      <c r="W5810">
        <f t="shared" si="1454"/>
        <v>0.48296152401767878</v>
      </c>
      <c r="X5810">
        <f t="shared" si="1455"/>
        <v>4.6485537591567719E-3</v>
      </c>
      <c r="Y5810">
        <f t="shared" si="1456"/>
        <v>0</v>
      </c>
      <c r="Z5810" t="s">
        <v>5842</v>
      </c>
    </row>
    <row r="5811" spans="1:26" x14ac:dyDescent="0.25">
      <c r="A5811" t="s">
        <v>45</v>
      </c>
      <c r="B5811" t="s">
        <v>27</v>
      </c>
      <c r="C5811" t="s">
        <v>35</v>
      </c>
      <c r="D5811">
        <v>0</v>
      </c>
      <c r="F5811">
        <v>1</v>
      </c>
      <c r="G5811">
        <v>108.4</v>
      </c>
      <c r="H5811">
        <f t="shared" si="1441"/>
        <v>1</v>
      </c>
      <c r="I5811">
        <f t="shared" si="1442"/>
        <v>0</v>
      </c>
      <c r="J5811">
        <f t="shared" si="1443"/>
        <v>0</v>
      </c>
      <c r="K5811">
        <f t="shared" si="1444"/>
        <v>1</v>
      </c>
      <c r="L5811">
        <f t="shared" si="1445"/>
        <v>0</v>
      </c>
      <c r="M5811">
        <f t="shared" si="1446"/>
        <v>0</v>
      </c>
      <c r="N5811">
        <f t="shared" si="1447"/>
        <v>0</v>
      </c>
      <c r="O5811">
        <f t="shared" si="1448"/>
        <v>1</v>
      </c>
      <c r="P5811">
        <v>72</v>
      </c>
      <c r="Q5811">
        <f t="shared" si="1449"/>
        <v>1</v>
      </c>
      <c r="R5811">
        <f t="shared" si="1450"/>
        <v>0</v>
      </c>
      <c r="S5811">
        <f t="shared" si="1451"/>
        <v>0</v>
      </c>
      <c r="T5811">
        <f t="shared" si="1452"/>
        <v>0</v>
      </c>
      <c r="U5811">
        <v>0</v>
      </c>
      <c r="V5811">
        <f t="shared" si="1453"/>
        <v>0.23700761462728573</v>
      </c>
      <c r="W5811">
        <f t="shared" si="1454"/>
        <v>0.55897609169107842</v>
      </c>
      <c r="X5811">
        <f t="shared" si="1455"/>
        <v>5.6172609391315985E-2</v>
      </c>
      <c r="Y5811">
        <f t="shared" si="1456"/>
        <v>0</v>
      </c>
      <c r="Z5811" t="s">
        <v>5843</v>
      </c>
    </row>
    <row r="5812" spans="1:26" x14ac:dyDescent="0.25">
      <c r="A5812" t="s">
        <v>26</v>
      </c>
      <c r="B5812" t="s">
        <v>30</v>
      </c>
      <c r="C5812" t="s">
        <v>35</v>
      </c>
      <c r="D5812">
        <v>0</v>
      </c>
      <c r="F5812">
        <v>1</v>
      </c>
      <c r="G5812">
        <v>85.95</v>
      </c>
      <c r="H5812">
        <f t="shared" si="1441"/>
        <v>1</v>
      </c>
      <c r="I5812">
        <f t="shared" si="1442"/>
        <v>0</v>
      </c>
      <c r="J5812">
        <f t="shared" si="1443"/>
        <v>0</v>
      </c>
      <c r="K5812">
        <f t="shared" si="1444"/>
        <v>1</v>
      </c>
      <c r="L5812">
        <f t="shared" si="1445"/>
        <v>0</v>
      </c>
      <c r="M5812">
        <f t="shared" si="1446"/>
        <v>1</v>
      </c>
      <c r="N5812">
        <f t="shared" si="1447"/>
        <v>0</v>
      </c>
      <c r="O5812">
        <f t="shared" si="1448"/>
        <v>0</v>
      </c>
      <c r="P5812">
        <v>6</v>
      </c>
      <c r="Q5812">
        <f t="shared" si="1449"/>
        <v>0</v>
      </c>
      <c r="R5812">
        <f t="shared" si="1450"/>
        <v>1</v>
      </c>
      <c r="S5812">
        <f t="shared" si="1451"/>
        <v>0</v>
      </c>
      <c r="T5812">
        <f t="shared" si="1452"/>
        <v>0</v>
      </c>
      <c r="U5812">
        <v>0</v>
      </c>
      <c r="V5812">
        <f t="shared" si="1453"/>
        <v>0.39662738145099108</v>
      </c>
      <c r="W5812">
        <f t="shared" si="1454"/>
        <v>0.59787708324406741</v>
      </c>
      <c r="X5812">
        <f t="shared" si="1455"/>
        <v>0.15731327971666997</v>
      </c>
      <c r="Y5812">
        <f t="shared" si="1456"/>
        <v>1</v>
      </c>
      <c r="Z5812" t="s">
        <v>5844</v>
      </c>
    </row>
    <row r="5813" spans="1:26" x14ac:dyDescent="0.25">
      <c r="A5813" t="s">
        <v>26</v>
      </c>
      <c r="B5813" t="s">
        <v>27</v>
      </c>
      <c r="C5813" t="s">
        <v>35</v>
      </c>
      <c r="D5813">
        <v>0</v>
      </c>
      <c r="F5813">
        <v>1</v>
      </c>
      <c r="G5813">
        <v>85.45</v>
      </c>
      <c r="H5813">
        <f t="shared" si="1441"/>
        <v>1</v>
      </c>
      <c r="I5813">
        <f t="shared" si="1442"/>
        <v>0</v>
      </c>
      <c r="J5813">
        <f t="shared" si="1443"/>
        <v>0</v>
      </c>
      <c r="K5813">
        <f t="shared" si="1444"/>
        <v>1</v>
      </c>
      <c r="L5813">
        <f t="shared" si="1445"/>
        <v>0</v>
      </c>
      <c r="M5813">
        <f t="shared" si="1446"/>
        <v>1</v>
      </c>
      <c r="N5813">
        <f t="shared" si="1447"/>
        <v>0</v>
      </c>
      <c r="O5813">
        <f t="shared" si="1448"/>
        <v>0</v>
      </c>
      <c r="P5813">
        <v>17</v>
      </c>
      <c r="Q5813">
        <f t="shared" si="1449"/>
        <v>1</v>
      </c>
      <c r="R5813">
        <f t="shared" si="1450"/>
        <v>0</v>
      </c>
      <c r="S5813">
        <f t="shared" si="1451"/>
        <v>0</v>
      </c>
      <c r="T5813">
        <f t="shared" si="1452"/>
        <v>0</v>
      </c>
      <c r="U5813">
        <v>1</v>
      </c>
      <c r="V5813">
        <f t="shared" si="1453"/>
        <v>0.52775302822125325</v>
      </c>
      <c r="W5813">
        <f t="shared" si="1454"/>
        <v>0.62895888917418019</v>
      </c>
      <c r="X5813">
        <f t="shared" si="1455"/>
        <v>0.22301720235419642</v>
      </c>
      <c r="Y5813">
        <f t="shared" si="1456"/>
        <v>1</v>
      </c>
      <c r="Z5813" t="s">
        <v>5845</v>
      </c>
    </row>
    <row r="5814" spans="1:26" x14ac:dyDescent="0.25">
      <c r="A5814" t="s">
        <v>45</v>
      </c>
      <c r="B5814" t="s">
        <v>33</v>
      </c>
      <c r="C5814" t="s">
        <v>25</v>
      </c>
      <c r="D5814">
        <v>0</v>
      </c>
      <c r="F5814">
        <v>1</v>
      </c>
      <c r="G5814">
        <v>80.900000000000006</v>
      </c>
      <c r="H5814">
        <f t="shared" si="1441"/>
        <v>1</v>
      </c>
      <c r="I5814">
        <f t="shared" si="1442"/>
        <v>0</v>
      </c>
      <c r="J5814">
        <f t="shared" si="1443"/>
        <v>1</v>
      </c>
      <c r="K5814">
        <f t="shared" si="1444"/>
        <v>0</v>
      </c>
      <c r="L5814">
        <f t="shared" si="1445"/>
        <v>0</v>
      </c>
      <c r="M5814">
        <f t="shared" si="1446"/>
        <v>0</v>
      </c>
      <c r="N5814">
        <f t="shared" si="1447"/>
        <v>0</v>
      </c>
      <c r="O5814">
        <f t="shared" si="1448"/>
        <v>1</v>
      </c>
      <c r="P5814">
        <v>61</v>
      </c>
      <c r="Q5814">
        <f t="shared" si="1449"/>
        <v>0</v>
      </c>
      <c r="R5814">
        <f t="shared" si="1450"/>
        <v>0</v>
      </c>
      <c r="S5814">
        <f t="shared" si="1451"/>
        <v>0</v>
      </c>
      <c r="T5814">
        <f t="shared" si="1452"/>
        <v>1</v>
      </c>
      <c r="U5814">
        <v>0</v>
      </c>
      <c r="V5814">
        <f t="shared" si="1453"/>
        <v>5.7365247030398372E-2</v>
      </c>
      <c r="W5814">
        <f t="shared" si="1454"/>
        <v>0.51433738021962694</v>
      </c>
      <c r="X5814">
        <f t="shared" si="1455"/>
        <v>3.2907715668586291E-3</v>
      </c>
      <c r="Y5814">
        <f t="shared" si="1456"/>
        <v>0</v>
      </c>
      <c r="Z5814" t="s">
        <v>5846</v>
      </c>
    </row>
    <row r="5815" spans="1:26" x14ac:dyDescent="0.25">
      <c r="A5815" t="s">
        <v>26</v>
      </c>
      <c r="B5815" t="s">
        <v>27</v>
      </c>
      <c r="C5815" t="s">
        <v>35</v>
      </c>
      <c r="D5815">
        <v>0</v>
      </c>
      <c r="F5815">
        <v>1</v>
      </c>
      <c r="G5815">
        <v>71</v>
      </c>
      <c r="H5815">
        <f t="shared" si="1441"/>
        <v>1</v>
      </c>
      <c r="I5815">
        <f t="shared" si="1442"/>
        <v>0</v>
      </c>
      <c r="J5815">
        <f t="shared" si="1443"/>
        <v>0</v>
      </c>
      <c r="K5815">
        <f t="shared" si="1444"/>
        <v>1</v>
      </c>
      <c r="L5815">
        <f t="shared" si="1445"/>
        <v>0</v>
      </c>
      <c r="M5815">
        <f t="shared" si="1446"/>
        <v>1</v>
      </c>
      <c r="N5815">
        <f t="shared" si="1447"/>
        <v>0</v>
      </c>
      <c r="O5815">
        <f t="shared" si="1448"/>
        <v>0</v>
      </c>
      <c r="P5815">
        <v>1</v>
      </c>
      <c r="Q5815">
        <f t="shared" si="1449"/>
        <v>1</v>
      </c>
      <c r="R5815">
        <f t="shared" si="1450"/>
        <v>0</v>
      </c>
      <c r="S5815">
        <f t="shared" si="1451"/>
        <v>0</v>
      </c>
      <c r="T5815">
        <f t="shared" si="1452"/>
        <v>0</v>
      </c>
      <c r="U5815">
        <v>1</v>
      </c>
      <c r="V5815">
        <f t="shared" si="1453"/>
        <v>0.51008784676319419</v>
      </c>
      <c r="W5815">
        <f t="shared" si="1454"/>
        <v>0.62482706757461792</v>
      </c>
      <c r="X5815">
        <f t="shared" si="1455"/>
        <v>0.24001391788912349</v>
      </c>
      <c r="Y5815">
        <f t="shared" si="1456"/>
        <v>1</v>
      </c>
      <c r="Z5815" t="s">
        <v>5847</v>
      </c>
    </row>
    <row r="5816" spans="1:26" x14ac:dyDescent="0.25">
      <c r="A5816" t="s">
        <v>45</v>
      </c>
      <c r="B5816" t="s">
        <v>38</v>
      </c>
      <c r="C5816" t="s">
        <v>35</v>
      </c>
      <c r="D5816">
        <v>0</v>
      </c>
      <c r="F5816">
        <v>1</v>
      </c>
      <c r="G5816">
        <v>111.8</v>
      </c>
      <c r="H5816">
        <f t="shared" si="1441"/>
        <v>1</v>
      </c>
      <c r="I5816">
        <f t="shared" si="1442"/>
        <v>0</v>
      </c>
      <c r="J5816">
        <f t="shared" si="1443"/>
        <v>0</v>
      </c>
      <c r="K5816">
        <f t="shared" si="1444"/>
        <v>1</v>
      </c>
      <c r="L5816">
        <f t="shared" si="1445"/>
        <v>0</v>
      </c>
      <c r="M5816">
        <f t="shared" si="1446"/>
        <v>0</v>
      </c>
      <c r="N5816">
        <f t="shared" si="1447"/>
        <v>0</v>
      </c>
      <c r="O5816">
        <f t="shared" si="1448"/>
        <v>1</v>
      </c>
      <c r="P5816">
        <v>48</v>
      </c>
      <c r="Q5816">
        <f t="shared" si="1449"/>
        <v>0</v>
      </c>
      <c r="R5816">
        <f t="shared" si="1450"/>
        <v>0</v>
      </c>
      <c r="S5816">
        <f t="shared" si="1451"/>
        <v>1</v>
      </c>
      <c r="T5816">
        <f t="shared" si="1452"/>
        <v>0</v>
      </c>
      <c r="U5816">
        <v>0</v>
      </c>
      <c r="V5816">
        <f t="shared" si="1453"/>
        <v>0.10067689003340574</v>
      </c>
      <c r="W5816">
        <f t="shared" si="1454"/>
        <v>0.52514798477461955</v>
      </c>
      <c r="X5816">
        <f t="shared" si="1455"/>
        <v>1.0135836186798473E-2</v>
      </c>
      <c r="Y5816">
        <f t="shared" si="1456"/>
        <v>0</v>
      </c>
      <c r="Z5816" t="s">
        <v>5848</v>
      </c>
    </row>
    <row r="5817" spans="1:26" x14ac:dyDescent="0.25">
      <c r="A5817" t="s">
        <v>26</v>
      </c>
      <c r="B5817" t="s">
        <v>38</v>
      </c>
      <c r="C5817" t="s">
        <v>23</v>
      </c>
      <c r="D5817">
        <v>0</v>
      </c>
      <c r="F5817">
        <v>1</v>
      </c>
      <c r="G5817">
        <v>20.6</v>
      </c>
      <c r="H5817">
        <f t="shared" si="1441"/>
        <v>1</v>
      </c>
      <c r="I5817">
        <f t="shared" si="1442"/>
        <v>0</v>
      </c>
      <c r="J5817">
        <f t="shared" si="1443"/>
        <v>0</v>
      </c>
      <c r="K5817">
        <f t="shared" si="1444"/>
        <v>0</v>
      </c>
      <c r="L5817">
        <f t="shared" si="1445"/>
        <v>1</v>
      </c>
      <c r="M5817">
        <f t="shared" si="1446"/>
        <v>1</v>
      </c>
      <c r="N5817">
        <f t="shared" si="1447"/>
        <v>0</v>
      </c>
      <c r="O5817">
        <f t="shared" si="1448"/>
        <v>0</v>
      </c>
      <c r="P5817">
        <v>16</v>
      </c>
      <c r="Q5817">
        <f t="shared" si="1449"/>
        <v>0</v>
      </c>
      <c r="R5817">
        <f t="shared" si="1450"/>
        <v>0</v>
      </c>
      <c r="S5817">
        <f t="shared" si="1451"/>
        <v>1</v>
      </c>
      <c r="T5817">
        <f t="shared" si="1452"/>
        <v>0</v>
      </c>
      <c r="U5817">
        <v>0</v>
      </c>
      <c r="V5817">
        <f t="shared" si="1453"/>
        <v>0.27970635012453171</v>
      </c>
      <c r="W5817">
        <f t="shared" si="1454"/>
        <v>0.56947423029028399</v>
      </c>
      <c r="X5817">
        <f t="shared" si="1455"/>
        <v>7.8235642299987126E-2</v>
      </c>
      <c r="Y5817">
        <f t="shared" si="1456"/>
        <v>0</v>
      </c>
      <c r="Z5817" t="s">
        <v>5849</v>
      </c>
    </row>
    <row r="5818" spans="1:26" x14ac:dyDescent="0.25">
      <c r="A5818" t="s">
        <v>26</v>
      </c>
      <c r="B5818" t="s">
        <v>27</v>
      </c>
      <c r="C5818" t="s">
        <v>35</v>
      </c>
      <c r="D5818">
        <v>1</v>
      </c>
      <c r="F5818">
        <v>1</v>
      </c>
      <c r="G5818">
        <v>85.05</v>
      </c>
      <c r="H5818">
        <f t="shared" si="1441"/>
        <v>0</v>
      </c>
      <c r="I5818">
        <f t="shared" si="1442"/>
        <v>1</v>
      </c>
      <c r="J5818">
        <f t="shared" si="1443"/>
        <v>0</v>
      </c>
      <c r="K5818">
        <f t="shared" si="1444"/>
        <v>1</v>
      </c>
      <c r="L5818">
        <f t="shared" si="1445"/>
        <v>0</v>
      </c>
      <c r="M5818">
        <f t="shared" si="1446"/>
        <v>1</v>
      </c>
      <c r="N5818">
        <f t="shared" si="1447"/>
        <v>0</v>
      </c>
      <c r="O5818">
        <f t="shared" si="1448"/>
        <v>0</v>
      </c>
      <c r="P5818">
        <v>9</v>
      </c>
      <c r="Q5818">
        <f t="shared" si="1449"/>
        <v>1</v>
      </c>
      <c r="R5818">
        <f t="shared" si="1450"/>
        <v>0</v>
      </c>
      <c r="S5818">
        <f t="shared" si="1451"/>
        <v>0</v>
      </c>
      <c r="T5818">
        <f t="shared" si="1452"/>
        <v>0</v>
      </c>
      <c r="U5818">
        <v>1</v>
      </c>
      <c r="V5818">
        <f t="shared" si="1453"/>
        <v>0.52712940605602654</v>
      </c>
      <c r="W5818">
        <f t="shared" si="1454"/>
        <v>0.62881334301553138</v>
      </c>
      <c r="X5818">
        <f t="shared" si="1455"/>
        <v>0.22360659861692622</v>
      </c>
      <c r="Y5818">
        <f t="shared" si="1456"/>
        <v>1</v>
      </c>
      <c r="Z5818" t="s">
        <v>5850</v>
      </c>
    </row>
    <row r="5819" spans="1:26" x14ac:dyDescent="0.25">
      <c r="A5819" t="s">
        <v>26</v>
      </c>
      <c r="B5819" t="s">
        <v>27</v>
      </c>
      <c r="C5819" t="s">
        <v>25</v>
      </c>
      <c r="D5819">
        <v>0</v>
      </c>
      <c r="F5819">
        <v>1</v>
      </c>
      <c r="G5819">
        <v>44.6</v>
      </c>
      <c r="H5819">
        <f t="shared" si="1441"/>
        <v>1</v>
      </c>
      <c r="I5819">
        <f t="shared" si="1442"/>
        <v>0</v>
      </c>
      <c r="J5819">
        <f t="shared" si="1443"/>
        <v>1</v>
      </c>
      <c r="K5819">
        <f t="shared" si="1444"/>
        <v>0</v>
      </c>
      <c r="L5819">
        <f t="shared" si="1445"/>
        <v>0</v>
      </c>
      <c r="M5819">
        <f t="shared" si="1446"/>
        <v>1</v>
      </c>
      <c r="N5819">
        <f t="shared" si="1447"/>
        <v>0</v>
      </c>
      <c r="O5819">
        <f t="shared" si="1448"/>
        <v>0</v>
      </c>
      <c r="P5819">
        <v>3</v>
      </c>
      <c r="Q5819">
        <f t="shared" si="1449"/>
        <v>1</v>
      </c>
      <c r="R5819">
        <f t="shared" si="1450"/>
        <v>0</v>
      </c>
      <c r="S5819">
        <f t="shared" si="1451"/>
        <v>0</v>
      </c>
      <c r="T5819">
        <f t="shared" si="1452"/>
        <v>0</v>
      </c>
      <c r="U5819">
        <v>0</v>
      </c>
      <c r="V5819">
        <f t="shared" si="1453"/>
        <v>0.46406561459747586</v>
      </c>
      <c r="W5819">
        <f t="shared" si="1454"/>
        <v>0.61397820865572428</v>
      </c>
      <c r="X5819">
        <f t="shared" si="1455"/>
        <v>0.21535689465173299</v>
      </c>
      <c r="Y5819">
        <f t="shared" si="1456"/>
        <v>1</v>
      </c>
      <c r="Z5819" t="s">
        <v>5851</v>
      </c>
    </row>
    <row r="5820" spans="1:26" x14ac:dyDescent="0.25">
      <c r="A5820" t="s">
        <v>26</v>
      </c>
      <c r="B5820" t="s">
        <v>27</v>
      </c>
      <c r="C5820" t="s">
        <v>25</v>
      </c>
      <c r="D5820">
        <v>0</v>
      </c>
      <c r="F5820">
        <v>1</v>
      </c>
      <c r="G5820">
        <v>44.4</v>
      </c>
      <c r="H5820">
        <f t="shared" si="1441"/>
        <v>1</v>
      </c>
      <c r="I5820">
        <f t="shared" si="1442"/>
        <v>0</v>
      </c>
      <c r="J5820">
        <f t="shared" si="1443"/>
        <v>1</v>
      </c>
      <c r="K5820">
        <f t="shared" si="1444"/>
        <v>0</v>
      </c>
      <c r="L5820">
        <f t="shared" si="1445"/>
        <v>0</v>
      </c>
      <c r="M5820">
        <f t="shared" si="1446"/>
        <v>1</v>
      </c>
      <c r="N5820">
        <f t="shared" si="1447"/>
        <v>0</v>
      </c>
      <c r="O5820">
        <f t="shared" si="1448"/>
        <v>0</v>
      </c>
      <c r="P5820">
        <v>1</v>
      </c>
      <c r="Q5820">
        <f t="shared" si="1449"/>
        <v>1</v>
      </c>
      <c r="R5820">
        <f t="shared" si="1450"/>
        <v>0</v>
      </c>
      <c r="S5820">
        <f t="shared" si="1451"/>
        <v>0</v>
      </c>
      <c r="T5820">
        <f t="shared" si="1452"/>
        <v>0</v>
      </c>
      <c r="U5820">
        <v>1</v>
      </c>
      <c r="V5820">
        <f t="shared" si="1453"/>
        <v>0.4686169727756182</v>
      </c>
      <c r="W5820">
        <f t="shared" si="1454"/>
        <v>0.61505636020194954</v>
      </c>
      <c r="X5820">
        <f t="shared" si="1455"/>
        <v>0.28236792162214808</v>
      </c>
      <c r="Y5820">
        <f t="shared" si="1456"/>
        <v>1</v>
      </c>
      <c r="Z5820" t="s">
        <v>5852</v>
      </c>
    </row>
    <row r="5821" spans="1:26" x14ac:dyDescent="0.25">
      <c r="A5821" t="s">
        <v>45</v>
      </c>
      <c r="B5821" t="s">
        <v>38</v>
      </c>
      <c r="C5821" t="s">
        <v>35</v>
      </c>
      <c r="D5821">
        <v>0</v>
      </c>
      <c r="F5821">
        <v>1</v>
      </c>
      <c r="G5821">
        <v>105.1</v>
      </c>
      <c r="H5821">
        <f t="shared" si="1441"/>
        <v>1</v>
      </c>
      <c r="I5821">
        <f t="shared" si="1442"/>
        <v>0</v>
      </c>
      <c r="J5821">
        <f t="shared" si="1443"/>
        <v>0</v>
      </c>
      <c r="K5821">
        <f t="shared" si="1444"/>
        <v>1</v>
      </c>
      <c r="L5821">
        <f t="shared" si="1445"/>
        <v>0</v>
      </c>
      <c r="M5821">
        <f t="shared" si="1446"/>
        <v>0</v>
      </c>
      <c r="N5821">
        <f t="shared" si="1447"/>
        <v>0</v>
      </c>
      <c r="O5821">
        <f t="shared" si="1448"/>
        <v>1</v>
      </c>
      <c r="P5821">
        <v>65</v>
      </c>
      <c r="Q5821">
        <f t="shared" si="1449"/>
        <v>0</v>
      </c>
      <c r="R5821">
        <f t="shared" si="1450"/>
        <v>0</v>
      </c>
      <c r="S5821">
        <f t="shared" si="1451"/>
        <v>1</v>
      </c>
      <c r="T5821">
        <f t="shared" si="1452"/>
        <v>0</v>
      </c>
      <c r="U5821">
        <v>0</v>
      </c>
      <c r="V5821">
        <f t="shared" si="1453"/>
        <v>9.5094388026614102E-2</v>
      </c>
      <c r="W5821">
        <f t="shared" si="1454"/>
        <v>0.52375569791969268</v>
      </c>
      <c r="X5821">
        <f t="shared" si="1455"/>
        <v>9.0429426341562466E-3</v>
      </c>
      <c r="Y5821">
        <f t="shared" si="1456"/>
        <v>0</v>
      </c>
      <c r="Z5821" t="s">
        <v>5853</v>
      </c>
    </row>
    <row r="5822" spans="1:26" x14ac:dyDescent="0.25">
      <c r="A5822" t="s">
        <v>45</v>
      </c>
      <c r="B5822" t="s">
        <v>38</v>
      </c>
      <c r="C5822" t="s">
        <v>35</v>
      </c>
      <c r="D5822">
        <v>0</v>
      </c>
      <c r="F5822">
        <v>1</v>
      </c>
      <c r="G5822">
        <v>115.15</v>
      </c>
      <c r="H5822">
        <f t="shared" si="1441"/>
        <v>1</v>
      </c>
      <c r="I5822">
        <f t="shared" si="1442"/>
        <v>0</v>
      </c>
      <c r="J5822">
        <f t="shared" si="1443"/>
        <v>0</v>
      </c>
      <c r="K5822">
        <f t="shared" si="1444"/>
        <v>1</v>
      </c>
      <c r="L5822">
        <f t="shared" si="1445"/>
        <v>0</v>
      </c>
      <c r="M5822">
        <f t="shared" si="1446"/>
        <v>0</v>
      </c>
      <c r="N5822">
        <f t="shared" si="1447"/>
        <v>0</v>
      </c>
      <c r="O5822">
        <f t="shared" si="1448"/>
        <v>1</v>
      </c>
      <c r="P5822">
        <v>70</v>
      </c>
      <c r="Q5822">
        <f t="shared" si="1449"/>
        <v>0</v>
      </c>
      <c r="R5822">
        <f t="shared" si="1450"/>
        <v>0</v>
      </c>
      <c r="S5822">
        <f t="shared" si="1451"/>
        <v>1</v>
      </c>
      <c r="T5822">
        <f t="shared" si="1452"/>
        <v>0</v>
      </c>
      <c r="U5822">
        <v>0</v>
      </c>
      <c r="V5822">
        <f t="shared" si="1453"/>
        <v>0.10589972566717942</v>
      </c>
      <c r="W5822">
        <f t="shared" si="1454"/>
        <v>0.52645021665114533</v>
      </c>
      <c r="X5822">
        <f t="shared" si="1455"/>
        <v>1.121475189638386E-2</v>
      </c>
      <c r="Y5822">
        <f t="shared" si="1456"/>
        <v>0</v>
      </c>
      <c r="Z5822" t="s">
        <v>5854</v>
      </c>
    </row>
    <row r="5823" spans="1:26" x14ac:dyDescent="0.25">
      <c r="A5823" t="s">
        <v>29</v>
      </c>
      <c r="B5823" t="s">
        <v>30</v>
      </c>
      <c r="C5823" t="s">
        <v>25</v>
      </c>
      <c r="D5823">
        <v>0</v>
      </c>
      <c r="F5823">
        <v>1</v>
      </c>
      <c r="G5823">
        <v>59.8</v>
      </c>
      <c r="H5823">
        <f t="shared" si="1441"/>
        <v>1</v>
      </c>
      <c r="I5823">
        <f t="shared" si="1442"/>
        <v>0</v>
      </c>
      <c r="J5823">
        <f t="shared" si="1443"/>
        <v>1</v>
      </c>
      <c r="K5823">
        <f t="shared" si="1444"/>
        <v>0</v>
      </c>
      <c r="L5823">
        <f t="shared" si="1445"/>
        <v>0</v>
      </c>
      <c r="M5823">
        <f t="shared" si="1446"/>
        <v>0</v>
      </c>
      <c r="N5823">
        <f t="shared" si="1447"/>
        <v>1</v>
      </c>
      <c r="O5823">
        <f t="shared" si="1448"/>
        <v>0</v>
      </c>
      <c r="P5823">
        <v>60</v>
      </c>
      <c r="Q5823">
        <f t="shared" si="1449"/>
        <v>0</v>
      </c>
      <c r="R5823">
        <f t="shared" si="1450"/>
        <v>1</v>
      </c>
      <c r="S5823">
        <f t="shared" si="1451"/>
        <v>0</v>
      </c>
      <c r="T5823">
        <f t="shared" si="1452"/>
        <v>0</v>
      </c>
      <c r="U5823">
        <v>0</v>
      </c>
      <c r="V5823">
        <f t="shared" si="1453"/>
        <v>7.9540064597090038E-2</v>
      </c>
      <c r="W5823">
        <f t="shared" si="1454"/>
        <v>0.51987453902951863</v>
      </c>
      <c r="X5823">
        <f t="shared" si="1455"/>
        <v>6.3266218761092556E-3</v>
      </c>
      <c r="Y5823">
        <f t="shared" si="1456"/>
        <v>0</v>
      </c>
      <c r="Z5823" t="s">
        <v>5855</v>
      </c>
    </row>
    <row r="5824" spans="1:26" x14ac:dyDescent="0.25">
      <c r="A5824" t="s">
        <v>29</v>
      </c>
      <c r="B5824" t="s">
        <v>27</v>
      </c>
      <c r="C5824" t="s">
        <v>23</v>
      </c>
      <c r="D5824">
        <v>0</v>
      </c>
      <c r="F5824">
        <v>1</v>
      </c>
      <c r="G5824">
        <v>26.3</v>
      </c>
      <c r="H5824">
        <f t="shared" si="1441"/>
        <v>1</v>
      </c>
      <c r="I5824">
        <f t="shared" si="1442"/>
        <v>0</v>
      </c>
      <c r="J5824">
        <f t="shared" si="1443"/>
        <v>0</v>
      </c>
      <c r="K5824">
        <f t="shared" si="1444"/>
        <v>0</v>
      </c>
      <c r="L5824">
        <f t="shared" si="1445"/>
        <v>1</v>
      </c>
      <c r="M5824">
        <f t="shared" si="1446"/>
        <v>0</v>
      </c>
      <c r="N5824">
        <f t="shared" si="1447"/>
        <v>1</v>
      </c>
      <c r="O5824">
        <f t="shared" si="1448"/>
        <v>0</v>
      </c>
      <c r="P5824">
        <v>69</v>
      </c>
      <c r="Q5824">
        <f t="shared" si="1449"/>
        <v>1</v>
      </c>
      <c r="R5824">
        <f t="shared" si="1450"/>
        <v>0</v>
      </c>
      <c r="S5824">
        <f t="shared" si="1451"/>
        <v>0</v>
      </c>
      <c r="T5824">
        <f t="shared" si="1452"/>
        <v>0</v>
      </c>
      <c r="U5824">
        <v>0</v>
      </c>
      <c r="V5824">
        <f t="shared" si="1453"/>
        <v>0.15390646117511422</v>
      </c>
      <c r="W5824">
        <f t="shared" si="1454"/>
        <v>0.53840084449889969</v>
      </c>
      <c r="X5824">
        <f t="shared" si="1455"/>
        <v>2.3687198791446942E-2</v>
      </c>
      <c r="Y5824">
        <f t="shared" si="1456"/>
        <v>0</v>
      </c>
      <c r="Z5824" t="s">
        <v>5856</v>
      </c>
    </row>
    <row r="5825" spans="1:26" x14ac:dyDescent="0.25">
      <c r="A5825" t="s">
        <v>26</v>
      </c>
      <c r="B5825" t="s">
        <v>27</v>
      </c>
      <c r="C5825" t="s">
        <v>35</v>
      </c>
      <c r="D5825">
        <v>1</v>
      </c>
      <c r="F5825">
        <v>1</v>
      </c>
      <c r="G5825">
        <v>70.55</v>
      </c>
      <c r="H5825">
        <f t="shared" si="1441"/>
        <v>0</v>
      </c>
      <c r="I5825">
        <f t="shared" si="1442"/>
        <v>1</v>
      </c>
      <c r="J5825">
        <f t="shared" si="1443"/>
        <v>0</v>
      </c>
      <c r="K5825">
        <f t="shared" si="1444"/>
        <v>1</v>
      </c>
      <c r="L5825">
        <f t="shared" si="1445"/>
        <v>0</v>
      </c>
      <c r="M5825">
        <f t="shared" si="1446"/>
        <v>1</v>
      </c>
      <c r="N5825">
        <f t="shared" si="1447"/>
        <v>0</v>
      </c>
      <c r="O5825">
        <f t="shared" si="1448"/>
        <v>0</v>
      </c>
      <c r="P5825">
        <v>35</v>
      </c>
      <c r="Q5825">
        <f t="shared" si="1449"/>
        <v>1</v>
      </c>
      <c r="R5825">
        <f t="shared" si="1450"/>
        <v>0</v>
      </c>
      <c r="S5825">
        <f t="shared" si="1451"/>
        <v>0</v>
      </c>
      <c r="T5825">
        <f t="shared" si="1452"/>
        <v>0</v>
      </c>
      <c r="U5825">
        <v>0</v>
      </c>
      <c r="V5825">
        <f t="shared" si="1453"/>
        <v>0.50452310256655841</v>
      </c>
      <c r="W5825">
        <f t="shared" si="1454"/>
        <v>0.62352168684981879</v>
      </c>
      <c r="X5825">
        <f t="shared" si="1455"/>
        <v>0.25454356102338604</v>
      </c>
      <c r="Y5825">
        <f t="shared" si="1456"/>
        <v>1</v>
      </c>
      <c r="Z5825" t="s">
        <v>5857</v>
      </c>
    </row>
    <row r="5826" spans="1:26" x14ac:dyDescent="0.25">
      <c r="A5826" t="s">
        <v>26</v>
      </c>
      <c r="B5826" t="s">
        <v>30</v>
      </c>
      <c r="C5826" t="s">
        <v>23</v>
      </c>
      <c r="D5826">
        <v>0</v>
      </c>
      <c r="F5826">
        <v>1</v>
      </c>
      <c r="G5826">
        <v>20.05</v>
      </c>
      <c r="H5826">
        <f t="shared" si="1441"/>
        <v>1</v>
      </c>
      <c r="I5826">
        <f t="shared" si="1442"/>
        <v>0</v>
      </c>
      <c r="J5826">
        <f t="shared" si="1443"/>
        <v>0</v>
      </c>
      <c r="K5826">
        <f t="shared" si="1444"/>
        <v>0</v>
      </c>
      <c r="L5826">
        <f t="shared" si="1445"/>
        <v>1</v>
      </c>
      <c r="M5826">
        <f t="shared" si="1446"/>
        <v>1</v>
      </c>
      <c r="N5826">
        <f t="shared" si="1447"/>
        <v>0</v>
      </c>
      <c r="O5826">
        <f t="shared" si="1448"/>
        <v>0</v>
      </c>
      <c r="P5826">
        <v>22</v>
      </c>
      <c r="Q5826">
        <f t="shared" si="1449"/>
        <v>0</v>
      </c>
      <c r="R5826">
        <f t="shared" si="1450"/>
        <v>1</v>
      </c>
      <c r="S5826">
        <f t="shared" si="1451"/>
        <v>0</v>
      </c>
      <c r="T5826">
        <f t="shared" si="1452"/>
        <v>0</v>
      </c>
      <c r="U5826">
        <v>0</v>
      </c>
      <c r="V5826">
        <f t="shared" si="1453"/>
        <v>0.26029425128228667</v>
      </c>
      <c r="W5826">
        <f t="shared" si="1454"/>
        <v>0.5647086239095882</v>
      </c>
      <c r="X5826">
        <f t="shared" si="1455"/>
        <v>6.7753097250606201E-2</v>
      </c>
      <c r="Y5826">
        <f t="shared" si="1456"/>
        <v>0</v>
      </c>
      <c r="Z5826" t="s">
        <v>5858</v>
      </c>
    </row>
    <row r="5827" spans="1:26" x14ac:dyDescent="0.25">
      <c r="A5827" t="s">
        <v>45</v>
      </c>
      <c r="B5827" t="s">
        <v>33</v>
      </c>
      <c r="C5827" t="s">
        <v>25</v>
      </c>
      <c r="D5827">
        <v>0</v>
      </c>
      <c r="F5827">
        <v>1</v>
      </c>
      <c r="G5827">
        <v>79.849999999999994</v>
      </c>
      <c r="H5827">
        <f t="shared" ref="H5827:H5890" si="1457">IF(D5827:D12869=0,1,0)</f>
        <v>1</v>
      </c>
      <c r="I5827">
        <f t="shared" ref="I5827:I5890" si="1458">IF(D5827:D12869=1,1,0)</f>
        <v>0</v>
      </c>
      <c r="J5827">
        <f t="shared" ref="J5827:J5890" si="1459">IF(C5827:C12869="DSL",1,0)</f>
        <v>1</v>
      </c>
      <c r="K5827">
        <f t="shared" ref="K5827:K5890" si="1460">IF(C5827:C12869="Fiber optic",1,0)</f>
        <v>0</v>
      </c>
      <c r="L5827">
        <f t="shared" ref="L5827:L5890" si="1461">IF(C5827:C12869="No",1,0)</f>
        <v>0</v>
      </c>
      <c r="M5827">
        <f t="shared" ref="M5827:M5890" si="1462">IF(A5827:A12869="Month-to-month",1,0)</f>
        <v>0</v>
      </c>
      <c r="N5827">
        <f t="shared" ref="N5827:N5890" si="1463">IF(A5827:A12869="ONE YEAR",1,0)</f>
        <v>0</v>
      </c>
      <c r="O5827">
        <f t="shared" ref="O5827:O5890" si="1464">IF(A5827:A12869="two year",1,0)</f>
        <v>1</v>
      </c>
      <c r="P5827">
        <v>66</v>
      </c>
      <c r="Q5827">
        <f t="shared" ref="Q5827:Q5890" si="1465">IF(B5827:B12869="Electronic check",1,0)</f>
        <v>0</v>
      </c>
      <c r="R5827">
        <f t="shared" ref="R5827:R5890" si="1466">IF(B5827:B12869="Mailed check",1,0)</f>
        <v>0</v>
      </c>
      <c r="S5827">
        <f t="shared" ref="S5827:S5890" si="1467">IF(B5827:B12869="Credit card (automatic)",1,0)</f>
        <v>0</v>
      </c>
      <c r="T5827">
        <f t="shared" ref="T5827:T5890" si="1468">IF(B5827:B12869="Bank transfer (automatic)",1,0)</f>
        <v>1</v>
      </c>
      <c r="U5827">
        <v>0</v>
      </c>
      <c r="V5827">
        <f t="shared" si="1453"/>
        <v>6.941968795098083E-2</v>
      </c>
      <c r="W5827">
        <f t="shared" si="1454"/>
        <v>0.51734795576278358</v>
      </c>
      <c r="X5827">
        <f t="shared" si="1455"/>
        <v>4.8190930752115531E-3</v>
      </c>
      <c r="Y5827">
        <f t="shared" si="1456"/>
        <v>0</v>
      </c>
      <c r="Z5827" t="s">
        <v>5859</v>
      </c>
    </row>
    <row r="5828" spans="1:26" x14ac:dyDescent="0.25">
      <c r="A5828" t="s">
        <v>26</v>
      </c>
      <c r="B5828" t="s">
        <v>27</v>
      </c>
      <c r="C5828" t="s">
        <v>35</v>
      </c>
      <c r="D5828">
        <v>1</v>
      </c>
      <c r="F5828">
        <v>1</v>
      </c>
      <c r="G5828">
        <v>70.3</v>
      </c>
      <c r="H5828">
        <f t="shared" si="1457"/>
        <v>0</v>
      </c>
      <c r="I5828">
        <f t="shared" si="1458"/>
        <v>1</v>
      </c>
      <c r="J5828">
        <f t="shared" si="1459"/>
        <v>0</v>
      </c>
      <c r="K5828">
        <f t="shared" si="1460"/>
        <v>1</v>
      </c>
      <c r="L5828">
        <f t="shared" si="1461"/>
        <v>0</v>
      </c>
      <c r="M5828">
        <f t="shared" si="1462"/>
        <v>1</v>
      </c>
      <c r="N5828">
        <f t="shared" si="1463"/>
        <v>0</v>
      </c>
      <c r="O5828">
        <f t="shared" si="1464"/>
        <v>0</v>
      </c>
      <c r="P5828">
        <v>1</v>
      </c>
      <c r="Q5828">
        <f t="shared" si="1465"/>
        <v>1</v>
      </c>
      <c r="R5828">
        <f t="shared" si="1466"/>
        <v>0</v>
      </c>
      <c r="S5828">
        <f t="shared" si="1467"/>
        <v>0</v>
      </c>
      <c r="T5828">
        <f t="shared" si="1468"/>
        <v>0</v>
      </c>
      <c r="U5828">
        <v>1</v>
      </c>
      <c r="V5828">
        <f t="shared" ref="V5828:V5891" si="1469">G5828*$G$2+H5829*$H$2+K5829*$K$2+M5828*$M$2+O5828*$O$2+Q5828*$Q$2+L5828*$L$2</f>
        <v>0.5089965079740475</v>
      </c>
      <c r="W5828">
        <f t="shared" ref="W5828:W5891" si="1470">1/ (1+EXP(-V5828))</f>
        <v>0.62457120306590874</v>
      </c>
      <c r="X5828">
        <f t="shared" ref="X5828:X5891" si="1471">(U5828-V5828)^2</f>
        <v>0.2410844291816796</v>
      </c>
      <c r="Y5828">
        <f t="shared" ref="Y5828:Y5891" si="1472">IF(W5828&gt;=0.58,1,0)</f>
        <v>1</v>
      </c>
      <c r="Z5828" t="s">
        <v>5860</v>
      </c>
    </row>
    <row r="5829" spans="1:26" x14ac:dyDescent="0.25">
      <c r="A5829" t="s">
        <v>26</v>
      </c>
      <c r="B5829" t="s">
        <v>33</v>
      </c>
      <c r="C5829" t="s">
        <v>35</v>
      </c>
      <c r="D5829">
        <v>0</v>
      </c>
      <c r="F5829">
        <v>1</v>
      </c>
      <c r="G5829">
        <v>79.349999999999994</v>
      </c>
      <c r="H5829">
        <f t="shared" si="1457"/>
        <v>1</v>
      </c>
      <c r="I5829">
        <f t="shared" si="1458"/>
        <v>0</v>
      </c>
      <c r="J5829">
        <f t="shared" si="1459"/>
        <v>0</v>
      </c>
      <c r="K5829">
        <f t="shared" si="1460"/>
        <v>1</v>
      </c>
      <c r="L5829">
        <f t="shared" si="1461"/>
        <v>0</v>
      </c>
      <c r="M5829">
        <f t="shared" si="1462"/>
        <v>1</v>
      </c>
      <c r="N5829">
        <f t="shared" si="1463"/>
        <v>0</v>
      </c>
      <c r="O5829">
        <f t="shared" si="1464"/>
        <v>0</v>
      </c>
      <c r="P5829">
        <v>1</v>
      </c>
      <c r="Q5829">
        <f t="shared" si="1465"/>
        <v>0</v>
      </c>
      <c r="R5829">
        <f t="shared" si="1466"/>
        <v>0</v>
      </c>
      <c r="S5829">
        <f t="shared" si="1467"/>
        <v>0</v>
      </c>
      <c r="T5829">
        <f t="shared" si="1468"/>
        <v>1</v>
      </c>
      <c r="U5829">
        <v>1</v>
      </c>
      <c r="V5829">
        <f t="shared" si="1469"/>
        <v>0.38633761572475039</v>
      </c>
      <c r="W5829">
        <f t="shared" si="1470"/>
        <v>0.5954007448292955</v>
      </c>
      <c r="X5829">
        <f t="shared" si="1471"/>
        <v>0.37658152187438404</v>
      </c>
      <c r="Y5829">
        <f t="shared" si="1472"/>
        <v>1</v>
      </c>
      <c r="Z5829" t="s">
        <v>5861</v>
      </c>
    </row>
    <row r="5830" spans="1:26" x14ac:dyDescent="0.25">
      <c r="A5830" t="s">
        <v>26</v>
      </c>
      <c r="B5830" t="s">
        <v>38</v>
      </c>
      <c r="C5830" t="s">
        <v>35</v>
      </c>
      <c r="D5830">
        <v>0</v>
      </c>
      <c r="F5830">
        <v>1</v>
      </c>
      <c r="G5830">
        <v>90.05</v>
      </c>
      <c r="H5830">
        <f t="shared" si="1457"/>
        <v>1</v>
      </c>
      <c r="I5830">
        <f t="shared" si="1458"/>
        <v>0</v>
      </c>
      <c r="J5830">
        <f t="shared" si="1459"/>
        <v>0</v>
      </c>
      <c r="K5830">
        <f t="shared" si="1460"/>
        <v>1</v>
      </c>
      <c r="L5830">
        <f t="shared" si="1461"/>
        <v>0</v>
      </c>
      <c r="M5830">
        <f t="shared" si="1462"/>
        <v>1</v>
      </c>
      <c r="N5830">
        <f t="shared" si="1463"/>
        <v>0</v>
      </c>
      <c r="O5830">
        <f t="shared" si="1464"/>
        <v>0</v>
      </c>
      <c r="P5830">
        <v>34</v>
      </c>
      <c r="Q5830">
        <f t="shared" si="1465"/>
        <v>0</v>
      </c>
      <c r="R5830">
        <f t="shared" si="1466"/>
        <v>0</v>
      </c>
      <c r="S5830">
        <f t="shared" si="1467"/>
        <v>1</v>
      </c>
      <c r="T5830">
        <f t="shared" si="1468"/>
        <v>0</v>
      </c>
      <c r="U5830">
        <v>0</v>
      </c>
      <c r="V5830">
        <f t="shared" si="1469"/>
        <v>0.39815633938380912</v>
      </c>
      <c r="W5830">
        <f t="shared" si="1470"/>
        <v>0.59824462035384929</v>
      </c>
      <c r="X5830">
        <f t="shared" si="1471"/>
        <v>0.15852847059151498</v>
      </c>
      <c r="Y5830">
        <f t="shared" si="1472"/>
        <v>1</v>
      </c>
      <c r="Z5830" t="s">
        <v>5862</v>
      </c>
    </row>
    <row r="5831" spans="1:26" x14ac:dyDescent="0.25">
      <c r="A5831" t="s">
        <v>45</v>
      </c>
      <c r="B5831" t="s">
        <v>33</v>
      </c>
      <c r="C5831" t="s">
        <v>23</v>
      </c>
      <c r="D5831">
        <v>0</v>
      </c>
      <c r="F5831">
        <v>1</v>
      </c>
      <c r="G5831">
        <v>24.45</v>
      </c>
      <c r="H5831">
        <f t="shared" si="1457"/>
        <v>1</v>
      </c>
      <c r="I5831">
        <f t="shared" si="1458"/>
        <v>0</v>
      </c>
      <c r="J5831">
        <f t="shared" si="1459"/>
        <v>0</v>
      </c>
      <c r="K5831">
        <f t="shared" si="1460"/>
        <v>0</v>
      </c>
      <c r="L5831">
        <f t="shared" si="1461"/>
        <v>1</v>
      </c>
      <c r="M5831">
        <f t="shared" si="1462"/>
        <v>0</v>
      </c>
      <c r="N5831">
        <f t="shared" si="1463"/>
        <v>0</v>
      </c>
      <c r="O5831">
        <f t="shared" si="1464"/>
        <v>1</v>
      </c>
      <c r="P5831">
        <v>72</v>
      </c>
      <c r="Q5831">
        <f t="shared" si="1465"/>
        <v>0</v>
      </c>
      <c r="R5831">
        <f t="shared" si="1466"/>
        <v>0</v>
      </c>
      <c r="S5831">
        <f t="shared" si="1467"/>
        <v>0</v>
      </c>
      <c r="T5831">
        <f t="shared" si="1468"/>
        <v>1</v>
      </c>
      <c r="U5831">
        <v>0</v>
      </c>
      <c r="V5831">
        <f t="shared" si="1469"/>
        <v>-6.4234809484825045E-2</v>
      </c>
      <c r="W5831">
        <f t="shared" si="1470"/>
        <v>0.48394681701681752</v>
      </c>
      <c r="X5831">
        <f t="shared" si="1471"/>
        <v>4.1261107495517693E-3</v>
      </c>
      <c r="Y5831">
        <f t="shared" si="1472"/>
        <v>0</v>
      </c>
      <c r="Z5831" t="s">
        <v>5863</v>
      </c>
    </row>
    <row r="5832" spans="1:26" x14ac:dyDescent="0.25">
      <c r="A5832" t="s">
        <v>29</v>
      </c>
      <c r="B5832" t="s">
        <v>27</v>
      </c>
      <c r="C5832" t="s">
        <v>25</v>
      </c>
      <c r="D5832">
        <v>0</v>
      </c>
      <c r="F5832">
        <v>1</v>
      </c>
      <c r="G5832">
        <v>59.95</v>
      </c>
      <c r="H5832">
        <f t="shared" si="1457"/>
        <v>1</v>
      </c>
      <c r="I5832">
        <f t="shared" si="1458"/>
        <v>0</v>
      </c>
      <c r="J5832">
        <f t="shared" si="1459"/>
        <v>1</v>
      </c>
      <c r="K5832">
        <f t="shared" si="1460"/>
        <v>0</v>
      </c>
      <c r="L5832">
        <f t="shared" si="1461"/>
        <v>0</v>
      </c>
      <c r="M5832">
        <f t="shared" si="1462"/>
        <v>0</v>
      </c>
      <c r="N5832">
        <f t="shared" si="1463"/>
        <v>1</v>
      </c>
      <c r="O5832">
        <f t="shared" si="1464"/>
        <v>0</v>
      </c>
      <c r="P5832">
        <v>31</v>
      </c>
      <c r="Q5832">
        <f t="shared" si="1465"/>
        <v>1</v>
      </c>
      <c r="R5832">
        <f t="shared" si="1466"/>
        <v>0</v>
      </c>
      <c r="S5832">
        <f t="shared" si="1467"/>
        <v>0</v>
      </c>
      <c r="T5832">
        <f t="shared" si="1468"/>
        <v>0</v>
      </c>
      <c r="U5832">
        <v>0</v>
      </c>
      <c r="V5832">
        <f t="shared" si="1469"/>
        <v>0.21654226664660137</v>
      </c>
      <c r="W5832">
        <f t="shared" si="1470"/>
        <v>0.55392501666457128</v>
      </c>
      <c r="X5832">
        <f t="shared" si="1471"/>
        <v>4.6890553244447804E-2</v>
      </c>
      <c r="Y5832">
        <f t="shared" si="1472"/>
        <v>0</v>
      </c>
      <c r="Z5832" t="s">
        <v>5864</v>
      </c>
    </row>
    <row r="5833" spans="1:26" x14ac:dyDescent="0.25">
      <c r="A5833" t="s">
        <v>29</v>
      </c>
      <c r="B5833" t="s">
        <v>33</v>
      </c>
      <c r="C5833" t="s">
        <v>23</v>
      </c>
      <c r="D5833">
        <v>0</v>
      </c>
      <c r="F5833">
        <v>1</v>
      </c>
      <c r="G5833">
        <v>25.35</v>
      </c>
      <c r="H5833">
        <f t="shared" si="1457"/>
        <v>1</v>
      </c>
      <c r="I5833">
        <f t="shared" si="1458"/>
        <v>0</v>
      </c>
      <c r="J5833">
        <f t="shared" si="1459"/>
        <v>0</v>
      </c>
      <c r="K5833">
        <f t="shared" si="1460"/>
        <v>0</v>
      </c>
      <c r="L5833">
        <f t="shared" si="1461"/>
        <v>1</v>
      </c>
      <c r="M5833">
        <f t="shared" si="1462"/>
        <v>0</v>
      </c>
      <c r="N5833">
        <f t="shared" si="1463"/>
        <v>1</v>
      </c>
      <c r="O5833">
        <f t="shared" si="1464"/>
        <v>0</v>
      </c>
      <c r="P5833">
        <v>30</v>
      </c>
      <c r="Q5833">
        <f t="shared" si="1465"/>
        <v>0</v>
      </c>
      <c r="R5833">
        <f t="shared" si="1466"/>
        <v>0</v>
      </c>
      <c r="S5833">
        <f t="shared" si="1467"/>
        <v>0</v>
      </c>
      <c r="T5833">
        <f t="shared" si="1468"/>
        <v>1</v>
      </c>
      <c r="U5833">
        <v>0</v>
      </c>
      <c r="V5833">
        <f t="shared" si="1469"/>
        <v>1.9655656908469099E-3</v>
      </c>
      <c r="W5833">
        <f t="shared" si="1470"/>
        <v>0.50049139126450637</v>
      </c>
      <c r="X5833">
        <f t="shared" si="1471"/>
        <v>3.8634484850344901E-6</v>
      </c>
      <c r="Y5833">
        <f t="shared" si="1472"/>
        <v>0</v>
      </c>
      <c r="Z5833" t="s">
        <v>5865</v>
      </c>
    </row>
    <row r="5834" spans="1:26" x14ac:dyDescent="0.25">
      <c r="A5834" t="s">
        <v>26</v>
      </c>
      <c r="B5834" t="s">
        <v>33</v>
      </c>
      <c r="C5834" t="s">
        <v>35</v>
      </c>
      <c r="D5834">
        <v>0</v>
      </c>
      <c r="F5834">
        <v>1</v>
      </c>
      <c r="G5834">
        <v>90.8</v>
      </c>
      <c r="H5834">
        <f t="shared" si="1457"/>
        <v>1</v>
      </c>
      <c r="I5834">
        <f t="shared" si="1458"/>
        <v>0</v>
      </c>
      <c r="J5834">
        <f t="shared" si="1459"/>
        <v>0</v>
      </c>
      <c r="K5834">
        <f t="shared" si="1460"/>
        <v>1</v>
      </c>
      <c r="L5834">
        <f t="shared" si="1461"/>
        <v>0</v>
      </c>
      <c r="M5834">
        <f t="shared" si="1462"/>
        <v>1</v>
      </c>
      <c r="N5834">
        <f t="shared" si="1463"/>
        <v>0</v>
      </c>
      <c r="O5834">
        <f t="shared" si="1464"/>
        <v>0</v>
      </c>
      <c r="P5834">
        <v>9</v>
      </c>
      <c r="Q5834">
        <f t="shared" si="1465"/>
        <v>0</v>
      </c>
      <c r="R5834">
        <f t="shared" si="1466"/>
        <v>0</v>
      </c>
      <c r="S5834">
        <f t="shared" si="1467"/>
        <v>0</v>
      </c>
      <c r="T5834">
        <f t="shared" si="1468"/>
        <v>1</v>
      </c>
      <c r="U5834">
        <v>1</v>
      </c>
      <c r="V5834">
        <f t="shared" si="1469"/>
        <v>0.40418880020436487</v>
      </c>
      <c r="W5834">
        <f t="shared" si="1470"/>
        <v>0.59969364704460471</v>
      </c>
      <c r="X5834">
        <f t="shared" si="1471"/>
        <v>0.35499098580191424</v>
      </c>
      <c r="Y5834">
        <f t="shared" si="1472"/>
        <v>1</v>
      </c>
      <c r="Z5834" t="s">
        <v>5866</v>
      </c>
    </row>
    <row r="5835" spans="1:26" x14ac:dyDescent="0.25">
      <c r="A5835" t="s">
        <v>26</v>
      </c>
      <c r="B5835" t="s">
        <v>27</v>
      </c>
      <c r="C5835" t="s">
        <v>35</v>
      </c>
      <c r="D5835">
        <v>0</v>
      </c>
      <c r="F5835">
        <v>1</v>
      </c>
      <c r="G5835">
        <v>70.45</v>
      </c>
      <c r="H5835">
        <f t="shared" si="1457"/>
        <v>1</v>
      </c>
      <c r="I5835">
        <f t="shared" si="1458"/>
        <v>0</v>
      </c>
      <c r="J5835">
        <f t="shared" si="1459"/>
        <v>0</v>
      </c>
      <c r="K5835">
        <f t="shared" si="1460"/>
        <v>1</v>
      </c>
      <c r="L5835">
        <f t="shared" si="1461"/>
        <v>0</v>
      </c>
      <c r="M5835">
        <f t="shared" si="1462"/>
        <v>1</v>
      </c>
      <c r="N5835">
        <f t="shared" si="1463"/>
        <v>0</v>
      </c>
      <c r="O5835">
        <f t="shared" si="1464"/>
        <v>0</v>
      </c>
      <c r="P5835">
        <v>20</v>
      </c>
      <c r="Q5835">
        <f t="shared" si="1465"/>
        <v>1</v>
      </c>
      <c r="R5835">
        <f t="shared" si="1466"/>
        <v>0</v>
      </c>
      <c r="S5835">
        <f t="shared" si="1467"/>
        <v>0</v>
      </c>
      <c r="T5835">
        <f t="shared" si="1468"/>
        <v>0</v>
      </c>
      <c r="U5835">
        <v>1</v>
      </c>
      <c r="V5835">
        <f t="shared" si="1469"/>
        <v>0.51805864612955432</v>
      </c>
      <c r="W5835">
        <f t="shared" si="1470"/>
        <v>0.6266937009103386</v>
      </c>
      <c r="X5835">
        <f t="shared" si="1471"/>
        <v>0.23226746857047814</v>
      </c>
      <c r="Y5835">
        <f t="shared" si="1472"/>
        <v>1</v>
      </c>
      <c r="Z5835" t="s">
        <v>5867</v>
      </c>
    </row>
    <row r="5836" spans="1:26" x14ac:dyDescent="0.25">
      <c r="A5836" t="s">
        <v>26</v>
      </c>
      <c r="B5836" t="s">
        <v>38</v>
      </c>
      <c r="C5836" t="s">
        <v>25</v>
      </c>
      <c r="D5836">
        <v>1</v>
      </c>
      <c r="F5836">
        <v>1</v>
      </c>
      <c r="G5836">
        <v>34.299999999999997</v>
      </c>
      <c r="H5836">
        <f t="shared" si="1457"/>
        <v>0</v>
      </c>
      <c r="I5836">
        <f t="shared" si="1458"/>
        <v>1</v>
      </c>
      <c r="J5836">
        <f t="shared" si="1459"/>
        <v>1</v>
      </c>
      <c r="K5836">
        <f t="shared" si="1460"/>
        <v>0</v>
      </c>
      <c r="L5836">
        <f t="shared" si="1461"/>
        <v>0</v>
      </c>
      <c r="M5836">
        <f t="shared" si="1462"/>
        <v>1</v>
      </c>
      <c r="N5836">
        <f t="shared" si="1463"/>
        <v>0</v>
      </c>
      <c r="O5836">
        <f t="shared" si="1464"/>
        <v>0</v>
      </c>
      <c r="P5836">
        <v>19</v>
      </c>
      <c r="Q5836">
        <f t="shared" si="1465"/>
        <v>0</v>
      </c>
      <c r="R5836">
        <f t="shared" si="1466"/>
        <v>0</v>
      </c>
      <c r="S5836">
        <f t="shared" si="1467"/>
        <v>1</v>
      </c>
      <c r="T5836">
        <f t="shared" si="1468"/>
        <v>0</v>
      </c>
      <c r="U5836">
        <v>0</v>
      </c>
      <c r="V5836">
        <f t="shared" si="1469"/>
        <v>0.31610216936609259</v>
      </c>
      <c r="W5836">
        <f t="shared" si="1470"/>
        <v>0.57837402835510654</v>
      </c>
      <c r="X5836">
        <f t="shared" si="1471"/>
        <v>9.9920581477949882E-2</v>
      </c>
      <c r="Y5836">
        <f t="shared" si="1472"/>
        <v>0</v>
      </c>
      <c r="Z5836" t="s">
        <v>5868</v>
      </c>
    </row>
    <row r="5837" spans="1:26" x14ac:dyDescent="0.25">
      <c r="A5837" t="s">
        <v>26</v>
      </c>
      <c r="B5837" t="s">
        <v>27</v>
      </c>
      <c r="C5837" t="s">
        <v>35</v>
      </c>
      <c r="D5837">
        <v>0</v>
      </c>
      <c r="F5837">
        <v>1</v>
      </c>
      <c r="G5837">
        <v>105.05</v>
      </c>
      <c r="H5837">
        <f t="shared" si="1457"/>
        <v>1</v>
      </c>
      <c r="I5837">
        <f t="shared" si="1458"/>
        <v>0</v>
      </c>
      <c r="J5837">
        <f t="shared" si="1459"/>
        <v>0</v>
      </c>
      <c r="K5837">
        <f t="shared" si="1460"/>
        <v>1</v>
      </c>
      <c r="L5837">
        <f t="shared" si="1461"/>
        <v>0</v>
      </c>
      <c r="M5837">
        <f t="shared" si="1462"/>
        <v>1</v>
      </c>
      <c r="N5837">
        <f t="shared" si="1463"/>
        <v>0</v>
      </c>
      <c r="O5837">
        <f t="shared" si="1464"/>
        <v>0</v>
      </c>
      <c r="P5837">
        <v>65</v>
      </c>
      <c r="Q5837">
        <f t="shared" si="1465"/>
        <v>1</v>
      </c>
      <c r="R5837">
        <f t="shared" si="1466"/>
        <v>0</v>
      </c>
      <c r="S5837">
        <f t="shared" si="1467"/>
        <v>0</v>
      </c>
      <c r="T5837">
        <f t="shared" si="1468"/>
        <v>0</v>
      </c>
      <c r="U5837">
        <v>0</v>
      </c>
      <c r="V5837">
        <f t="shared" si="1469"/>
        <v>0.55831051431736189</v>
      </c>
      <c r="W5837">
        <f t="shared" si="1470"/>
        <v>0.63606153584744574</v>
      </c>
      <c r="X5837">
        <f t="shared" si="1471"/>
        <v>0.31171063039731717</v>
      </c>
      <c r="Y5837">
        <f t="shared" si="1472"/>
        <v>1</v>
      </c>
      <c r="Z5837" t="s">
        <v>5869</v>
      </c>
    </row>
    <row r="5838" spans="1:26" x14ac:dyDescent="0.25">
      <c r="A5838" t="s">
        <v>45</v>
      </c>
      <c r="B5838" t="s">
        <v>30</v>
      </c>
      <c r="C5838" t="s">
        <v>23</v>
      </c>
      <c r="D5838">
        <v>0</v>
      </c>
      <c r="F5838">
        <v>1</v>
      </c>
      <c r="G5838">
        <v>19.3</v>
      </c>
      <c r="H5838">
        <f t="shared" si="1457"/>
        <v>1</v>
      </c>
      <c r="I5838">
        <f t="shared" si="1458"/>
        <v>0</v>
      </c>
      <c r="J5838">
        <f t="shared" si="1459"/>
        <v>0</v>
      </c>
      <c r="K5838">
        <f t="shared" si="1460"/>
        <v>0</v>
      </c>
      <c r="L5838">
        <f t="shared" si="1461"/>
        <v>1</v>
      </c>
      <c r="M5838">
        <f t="shared" si="1462"/>
        <v>0</v>
      </c>
      <c r="N5838">
        <f t="shared" si="1463"/>
        <v>0</v>
      </c>
      <c r="O5838">
        <f t="shared" si="1464"/>
        <v>1</v>
      </c>
      <c r="P5838">
        <v>30</v>
      </c>
      <c r="Q5838">
        <f t="shared" si="1465"/>
        <v>0</v>
      </c>
      <c r="R5838">
        <f t="shared" si="1466"/>
        <v>1</v>
      </c>
      <c r="S5838">
        <f t="shared" si="1467"/>
        <v>0</v>
      </c>
      <c r="T5838">
        <f t="shared" si="1468"/>
        <v>0</v>
      </c>
      <c r="U5838">
        <v>0</v>
      </c>
      <c r="V5838">
        <f t="shared" si="1469"/>
        <v>-7.2263944862118887E-2</v>
      </c>
      <c r="W5838">
        <f t="shared" si="1470"/>
        <v>0.48194187151314821</v>
      </c>
      <c r="X5838">
        <f t="shared" si="1471"/>
        <v>5.2220777270353584E-3</v>
      </c>
      <c r="Y5838">
        <f t="shared" si="1472"/>
        <v>0</v>
      </c>
      <c r="Z5838" t="s">
        <v>5870</v>
      </c>
    </row>
    <row r="5839" spans="1:26" x14ac:dyDescent="0.25">
      <c r="A5839" t="s">
        <v>29</v>
      </c>
      <c r="B5839" t="s">
        <v>30</v>
      </c>
      <c r="C5839" t="s">
        <v>23</v>
      </c>
      <c r="D5839">
        <v>0</v>
      </c>
      <c r="F5839">
        <v>1</v>
      </c>
      <c r="G5839">
        <v>19.149999999999999</v>
      </c>
      <c r="H5839">
        <f t="shared" si="1457"/>
        <v>1</v>
      </c>
      <c r="I5839">
        <f t="shared" si="1458"/>
        <v>0</v>
      </c>
      <c r="J5839">
        <f t="shared" si="1459"/>
        <v>0</v>
      </c>
      <c r="K5839">
        <f t="shared" si="1460"/>
        <v>0</v>
      </c>
      <c r="L5839">
        <f t="shared" si="1461"/>
        <v>1</v>
      </c>
      <c r="M5839">
        <f t="shared" si="1462"/>
        <v>0</v>
      </c>
      <c r="N5839">
        <f t="shared" si="1463"/>
        <v>1</v>
      </c>
      <c r="O5839">
        <f t="shared" si="1464"/>
        <v>0</v>
      </c>
      <c r="P5839">
        <v>6</v>
      </c>
      <c r="Q5839">
        <f t="shared" si="1465"/>
        <v>0</v>
      </c>
      <c r="R5839">
        <f t="shared" si="1466"/>
        <v>1</v>
      </c>
      <c r="S5839">
        <f t="shared" si="1467"/>
        <v>0</v>
      </c>
      <c r="T5839">
        <f t="shared" si="1468"/>
        <v>0</v>
      </c>
      <c r="U5839">
        <v>0</v>
      </c>
      <c r="V5839">
        <f t="shared" si="1469"/>
        <v>-1.2563747130922752E-2</v>
      </c>
      <c r="W5839">
        <f t="shared" si="1470"/>
        <v>0.49685910453243198</v>
      </c>
      <c r="X5839">
        <f t="shared" si="1471"/>
        <v>1.5784774196976969E-4</v>
      </c>
      <c r="Y5839">
        <f t="shared" si="1472"/>
        <v>0</v>
      </c>
      <c r="Z5839" t="s">
        <v>5871</v>
      </c>
    </row>
    <row r="5840" spans="1:26" x14ac:dyDescent="0.25">
      <c r="A5840" t="s">
        <v>26</v>
      </c>
      <c r="B5840" t="s">
        <v>27</v>
      </c>
      <c r="C5840" t="s">
        <v>25</v>
      </c>
      <c r="D5840">
        <v>0</v>
      </c>
      <c r="F5840">
        <v>1</v>
      </c>
      <c r="G5840">
        <v>51.4</v>
      </c>
      <c r="H5840">
        <f t="shared" si="1457"/>
        <v>1</v>
      </c>
      <c r="I5840">
        <f t="shared" si="1458"/>
        <v>0</v>
      </c>
      <c r="J5840">
        <f t="shared" si="1459"/>
        <v>1</v>
      </c>
      <c r="K5840">
        <f t="shared" si="1460"/>
        <v>0</v>
      </c>
      <c r="L5840">
        <f t="shared" si="1461"/>
        <v>0</v>
      </c>
      <c r="M5840">
        <f t="shared" si="1462"/>
        <v>1</v>
      </c>
      <c r="N5840">
        <f t="shared" si="1463"/>
        <v>0</v>
      </c>
      <c r="O5840">
        <f t="shared" si="1464"/>
        <v>0</v>
      </c>
      <c r="P5840">
        <v>2</v>
      </c>
      <c r="Q5840">
        <f t="shared" si="1465"/>
        <v>1</v>
      </c>
      <c r="R5840">
        <f t="shared" si="1466"/>
        <v>0</v>
      </c>
      <c r="S5840">
        <f t="shared" si="1467"/>
        <v>0</v>
      </c>
      <c r="T5840">
        <f t="shared" si="1468"/>
        <v>0</v>
      </c>
      <c r="U5840">
        <v>0</v>
      </c>
      <c r="V5840">
        <f t="shared" si="1469"/>
        <v>0.47466719140632985</v>
      </c>
      <c r="W5840">
        <f t="shared" si="1470"/>
        <v>0.61648782144113101</v>
      </c>
      <c r="X5840">
        <f t="shared" si="1471"/>
        <v>0.22530894259757336</v>
      </c>
      <c r="Y5840">
        <f t="shared" si="1472"/>
        <v>1</v>
      </c>
      <c r="Z5840" t="s">
        <v>5872</v>
      </c>
    </row>
    <row r="5841" spans="1:26" x14ac:dyDescent="0.25">
      <c r="A5841" t="s">
        <v>26</v>
      </c>
      <c r="B5841" t="s">
        <v>27</v>
      </c>
      <c r="C5841" t="s">
        <v>25</v>
      </c>
      <c r="D5841">
        <v>0</v>
      </c>
      <c r="F5841">
        <v>1</v>
      </c>
      <c r="G5841">
        <v>71.849999999999994</v>
      </c>
      <c r="H5841">
        <f t="shared" si="1457"/>
        <v>1</v>
      </c>
      <c r="I5841">
        <f t="shared" si="1458"/>
        <v>0</v>
      </c>
      <c r="J5841">
        <f t="shared" si="1459"/>
        <v>1</v>
      </c>
      <c r="K5841">
        <f t="shared" si="1460"/>
        <v>0</v>
      </c>
      <c r="L5841">
        <f t="shared" si="1461"/>
        <v>0</v>
      </c>
      <c r="M5841">
        <f t="shared" si="1462"/>
        <v>1</v>
      </c>
      <c r="N5841">
        <f t="shared" si="1463"/>
        <v>0</v>
      </c>
      <c r="O5841">
        <f t="shared" si="1464"/>
        <v>0</v>
      </c>
      <c r="P5841">
        <v>53</v>
      </c>
      <c r="Q5841">
        <f t="shared" si="1465"/>
        <v>1</v>
      </c>
      <c r="R5841">
        <f t="shared" si="1466"/>
        <v>0</v>
      </c>
      <c r="S5841">
        <f t="shared" si="1467"/>
        <v>0</v>
      </c>
      <c r="T5841">
        <f t="shared" si="1468"/>
        <v>0</v>
      </c>
      <c r="U5841">
        <v>0</v>
      </c>
      <c r="V5841">
        <f t="shared" si="1469"/>
        <v>0.52510449296860351</v>
      </c>
      <c r="W5841">
        <f t="shared" si="1470"/>
        <v>0.62834059072895931</v>
      </c>
      <c r="X5841">
        <f t="shared" si="1471"/>
        <v>0.27573472853581416</v>
      </c>
      <c r="Y5841">
        <f t="shared" si="1472"/>
        <v>1</v>
      </c>
      <c r="Z5841" t="s">
        <v>5873</v>
      </c>
    </row>
    <row r="5842" spans="1:26" x14ac:dyDescent="0.25">
      <c r="A5842" t="s">
        <v>26</v>
      </c>
      <c r="B5842" t="s">
        <v>27</v>
      </c>
      <c r="C5842" t="s">
        <v>35</v>
      </c>
      <c r="D5842">
        <v>1</v>
      </c>
      <c r="F5842">
        <v>1</v>
      </c>
      <c r="G5842">
        <v>75.400000000000006</v>
      </c>
      <c r="H5842">
        <f t="shared" si="1457"/>
        <v>0</v>
      </c>
      <c r="I5842">
        <f t="shared" si="1458"/>
        <v>1</v>
      </c>
      <c r="J5842">
        <f t="shared" si="1459"/>
        <v>0</v>
      </c>
      <c r="K5842">
        <f t="shared" si="1460"/>
        <v>1</v>
      </c>
      <c r="L5842">
        <f t="shared" si="1461"/>
        <v>0</v>
      </c>
      <c r="M5842">
        <f t="shared" si="1462"/>
        <v>1</v>
      </c>
      <c r="N5842">
        <f t="shared" si="1463"/>
        <v>0</v>
      </c>
      <c r="O5842">
        <f t="shared" si="1464"/>
        <v>0</v>
      </c>
      <c r="P5842">
        <v>7</v>
      </c>
      <c r="Q5842">
        <f t="shared" si="1465"/>
        <v>1</v>
      </c>
      <c r="R5842">
        <f t="shared" si="1466"/>
        <v>0</v>
      </c>
      <c r="S5842">
        <f t="shared" si="1467"/>
        <v>0</v>
      </c>
      <c r="T5842">
        <f t="shared" si="1468"/>
        <v>0</v>
      </c>
      <c r="U5842">
        <v>0</v>
      </c>
      <c r="V5842">
        <f t="shared" si="1469"/>
        <v>0.51208452131993232</v>
      </c>
      <c r="W5842">
        <f t="shared" si="1470"/>
        <v>0.62529500765219237</v>
      </c>
      <c r="X5842">
        <f t="shared" si="1471"/>
        <v>0.26223055697546421</v>
      </c>
      <c r="Y5842">
        <f t="shared" si="1472"/>
        <v>1</v>
      </c>
      <c r="Z5842" t="s">
        <v>5874</v>
      </c>
    </row>
    <row r="5843" spans="1:26" x14ac:dyDescent="0.25">
      <c r="A5843" t="s">
        <v>29</v>
      </c>
      <c r="B5843" t="s">
        <v>33</v>
      </c>
      <c r="C5843" t="s">
        <v>25</v>
      </c>
      <c r="D5843">
        <v>0</v>
      </c>
      <c r="F5843">
        <v>1</v>
      </c>
      <c r="G5843">
        <v>49.7</v>
      </c>
      <c r="H5843">
        <f t="shared" si="1457"/>
        <v>1</v>
      </c>
      <c r="I5843">
        <f t="shared" si="1458"/>
        <v>0</v>
      </c>
      <c r="J5843">
        <f t="shared" si="1459"/>
        <v>1</v>
      </c>
      <c r="K5843">
        <f t="shared" si="1460"/>
        <v>0</v>
      </c>
      <c r="L5843">
        <f t="shared" si="1461"/>
        <v>0</v>
      </c>
      <c r="M5843">
        <f t="shared" si="1462"/>
        <v>0</v>
      </c>
      <c r="N5843">
        <f t="shared" si="1463"/>
        <v>1</v>
      </c>
      <c r="O5843">
        <f t="shared" si="1464"/>
        <v>0</v>
      </c>
      <c r="P5843">
        <v>61</v>
      </c>
      <c r="Q5843">
        <f t="shared" si="1465"/>
        <v>0</v>
      </c>
      <c r="R5843">
        <f t="shared" si="1466"/>
        <v>0</v>
      </c>
      <c r="S5843">
        <f t="shared" si="1467"/>
        <v>0</v>
      </c>
      <c r="T5843">
        <f t="shared" si="1468"/>
        <v>1</v>
      </c>
      <c r="U5843">
        <v>0</v>
      </c>
      <c r="V5843">
        <f t="shared" si="1469"/>
        <v>7.7485054029418299E-2</v>
      </c>
      <c r="W5843">
        <f t="shared" si="1470"/>
        <v>0.51936157734117228</v>
      </c>
      <c r="X5843">
        <f t="shared" si="1471"/>
        <v>6.0039335979418726E-3</v>
      </c>
      <c r="Y5843">
        <f t="shared" si="1472"/>
        <v>0</v>
      </c>
      <c r="Z5843" t="s">
        <v>5875</v>
      </c>
    </row>
    <row r="5844" spans="1:26" x14ac:dyDescent="0.25">
      <c r="A5844" t="s">
        <v>29</v>
      </c>
      <c r="B5844" t="s">
        <v>27</v>
      </c>
      <c r="C5844" t="s">
        <v>25</v>
      </c>
      <c r="D5844">
        <v>1</v>
      </c>
      <c r="F5844">
        <v>1</v>
      </c>
      <c r="G5844">
        <v>45.25</v>
      </c>
      <c r="H5844">
        <f t="shared" si="1457"/>
        <v>0</v>
      </c>
      <c r="I5844">
        <f t="shared" si="1458"/>
        <v>1</v>
      </c>
      <c r="J5844">
        <f t="shared" si="1459"/>
        <v>1</v>
      </c>
      <c r="K5844">
        <f t="shared" si="1460"/>
        <v>0</v>
      </c>
      <c r="L5844">
        <f t="shared" si="1461"/>
        <v>0</v>
      </c>
      <c r="M5844">
        <f t="shared" si="1462"/>
        <v>0</v>
      </c>
      <c r="N5844">
        <f t="shared" si="1463"/>
        <v>1</v>
      </c>
      <c r="O5844">
        <f t="shared" si="1464"/>
        <v>0</v>
      </c>
      <c r="P5844">
        <v>70</v>
      </c>
      <c r="Q5844">
        <f t="shared" si="1465"/>
        <v>1</v>
      </c>
      <c r="R5844">
        <f t="shared" si="1466"/>
        <v>0</v>
      </c>
      <c r="S5844">
        <f t="shared" si="1467"/>
        <v>0</v>
      </c>
      <c r="T5844">
        <f t="shared" si="1468"/>
        <v>0</v>
      </c>
      <c r="U5844">
        <v>1</v>
      </c>
      <c r="V5844">
        <f t="shared" si="1469"/>
        <v>0.19362415207451988</v>
      </c>
      <c r="W5844">
        <f t="shared" si="1470"/>
        <v>0.54825537305102345</v>
      </c>
      <c r="X5844">
        <f t="shared" si="1471"/>
        <v>0.65024200811753707</v>
      </c>
      <c r="Y5844">
        <f t="shared" si="1472"/>
        <v>0</v>
      </c>
      <c r="Z5844" t="s">
        <v>5876</v>
      </c>
    </row>
    <row r="5845" spans="1:26" x14ac:dyDescent="0.25">
      <c r="A5845" t="s">
        <v>26</v>
      </c>
      <c r="B5845" t="s">
        <v>27</v>
      </c>
      <c r="C5845" t="s">
        <v>25</v>
      </c>
      <c r="D5845">
        <v>0</v>
      </c>
      <c r="F5845">
        <v>1</v>
      </c>
      <c r="G5845">
        <v>78.75</v>
      </c>
      <c r="H5845">
        <f t="shared" si="1457"/>
        <v>1</v>
      </c>
      <c r="I5845">
        <f t="shared" si="1458"/>
        <v>0</v>
      </c>
      <c r="J5845">
        <f t="shared" si="1459"/>
        <v>1</v>
      </c>
      <c r="K5845">
        <f t="shared" si="1460"/>
        <v>0</v>
      </c>
      <c r="L5845">
        <f t="shared" si="1461"/>
        <v>0</v>
      </c>
      <c r="M5845">
        <f t="shared" si="1462"/>
        <v>1</v>
      </c>
      <c r="N5845">
        <f t="shared" si="1463"/>
        <v>0</v>
      </c>
      <c r="O5845">
        <f t="shared" si="1464"/>
        <v>0</v>
      </c>
      <c r="P5845">
        <v>13</v>
      </c>
      <c r="Q5845">
        <f t="shared" si="1465"/>
        <v>1</v>
      </c>
      <c r="R5845">
        <f t="shared" si="1466"/>
        <v>0</v>
      </c>
      <c r="S5845">
        <f t="shared" si="1467"/>
        <v>0</v>
      </c>
      <c r="T5845">
        <f t="shared" si="1468"/>
        <v>0</v>
      </c>
      <c r="U5845">
        <v>0</v>
      </c>
      <c r="V5845">
        <f t="shared" si="1469"/>
        <v>0.53586197531876423</v>
      </c>
      <c r="W5845">
        <f t="shared" si="1470"/>
        <v>0.63084928377096927</v>
      </c>
      <c r="X5845">
        <f t="shared" si="1471"/>
        <v>0.2871480565925279</v>
      </c>
      <c r="Y5845">
        <f t="shared" si="1472"/>
        <v>1</v>
      </c>
      <c r="Z5845" t="s">
        <v>5877</v>
      </c>
    </row>
    <row r="5846" spans="1:26" x14ac:dyDescent="0.25">
      <c r="A5846" t="s">
        <v>29</v>
      </c>
      <c r="B5846" t="s">
        <v>33</v>
      </c>
      <c r="C5846" t="s">
        <v>35</v>
      </c>
      <c r="D5846">
        <v>1</v>
      </c>
      <c r="F5846">
        <v>1</v>
      </c>
      <c r="G5846">
        <v>81.599999999999994</v>
      </c>
      <c r="H5846">
        <f t="shared" si="1457"/>
        <v>0</v>
      </c>
      <c r="I5846">
        <f t="shared" si="1458"/>
        <v>1</v>
      </c>
      <c r="J5846">
        <f t="shared" si="1459"/>
        <v>0</v>
      </c>
      <c r="K5846">
        <f t="shared" si="1460"/>
        <v>1</v>
      </c>
      <c r="L5846">
        <f t="shared" si="1461"/>
        <v>0</v>
      </c>
      <c r="M5846">
        <f t="shared" si="1462"/>
        <v>0</v>
      </c>
      <c r="N5846">
        <f t="shared" si="1463"/>
        <v>1</v>
      </c>
      <c r="O5846">
        <f t="shared" si="1464"/>
        <v>0</v>
      </c>
      <c r="P5846">
        <v>35</v>
      </c>
      <c r="Q5846">
        <f t="shared" si="1465"/>
        <v>0</v>
      </c>
      <c r="R5846">
        <f t="shared" si="1466"/>
        <v>0</v>
      </c>
      <c r="S5846">
        <f t="shared" si="1467"/>
        <v>0</v>
      </c>
      <c r="T5846">
        <f t="shared" si="1468"/>
        <v>1</v>
      </c>
      <c r="U5846">
        <v>0</v>
      </c>
      <c r="V5846">
        <f t="shared" si="1469"/>
        <v>0.11839064186270125</v>
      </c>
      <c r="W5846">
        <f t="shared" si="1470"/>
        <v>0.52956313793674337</v>
      </c>
      <c r="X5846">
        <f t="shared" si="1471"/>
        <v>1.401634408066239E-2</v>
      </c>
      <c r="Y5846">
        <f t="shared" si="1472"/>
        <v>0</v>
      </c>
      <c r="Z5846" t="s">
        <v>5878</v>
      </c>
    </row>
    <row r="5847" spans="1:26" x14ac:dyDescent="0.25">
      <c r="A5847" t="s">
        <v>26</v>
      </c>
      <c r="B5847" t="s">
        <v>38</v>
      </c>
      <c r="C5847" t="s">
        <v>35</v>
      </c>
      <c r="D5847">
        <v>0</v>
      </c>
      <c r="F5847">
        <v>1</v>
      </c>
      <c r="G5847">
        <v>70.400000000000006</v>
      </c>
      <c r="H5847">
        <f t="shared" si="1457"/>
        <v>1</v>
      </c>
      <c r="I5847">
        <f t="shared" si="1458"/>
        <v>0</v>
      </c>
      <c r="J5847">
        <f t="shared" si="1459"/>
        <v>0</v>
      </c>
      <c r="K5847">
        <f t="shared" si="1460"/>
        <v>1</v>
      </c>
      <c r="L5847">
        <f t="shared" si="1461"/>
        <v>0</v>
      </c>
      <c r="M5847">
        <f t="shared" si="1462"/>
        <v>1</v>
      </c>
      <c r="N5847">
        <f t="shared" si="1463"/>
        <v>0</v>
      </c>
      <c r="O5847">
        <f t="shared" si="1464"/>
        <v>0</v>
      </c>
      <c r="P5847">
        <v>2</v>
      </c>
      <c r="Q5847">
        <f t="shared" si="1465"/>
        <v>0</v>
      </c>
      <c r="R5847">
        <f t="shared" si="1466"/>
        <v>0</v>
      </c>
      <c r="S5847">
        <f t="shared" si="1467"/>
        <v>1</v>
      </c>
      <c r="T5847">
        <f t="shared" si="1468"/>
        <v>0</v>
      </c>
      <c r="U5847">
        <v>0</v>
      </c>
      <c r="V5847">
        <f t="shared" si="1469"/>
        <v>0.37238406977780286</v>
      </c>
      <c r="W5847">
        <f t="shared" si="1470"/>
        <v>0.59203492788664835</v>
      </c>
      <c r="X5847">
        <f t="shared" si="1471"/>
        <v>0.13866989542427954</v>
      </c>
      <c r="Y5847">
        <f t="shared" si="1472"/>
        <v>1</v>
      </c>
      <c r="Z5847" t="s">
        <v>5879</v>
      </c>
    </row>
    <row r="5848" spans="1:26" x14ac:dyDescent="0.25">
      <c r="A5848" t="s">
        <v>26</v>
      </c>
      <c r="B5848" t="s">
        <v>27</v>
      </c>
      <c r="C5848" t="s">
        <v>35</v>
      </c>
      <c r="D5848">
        <v>0</v>
      </c>
      <c r="F5848">
        <v>1</v>
      </c>
      <c r="G5848">
        <v>75.8</v>
      </c>
      <c r="H5848">
        <f t="shared" si="1457"/>
        <v>1</v>
      </c>
      <c r="I5848">
        <f t="shared" si="1458"/>
        <v>0</v>
      </c>
      <c r="J5848">
        <f t="shared" si="1459"/>
        <v>0</v>
      </c>
      <c r="K5848">
        <f t="shared" si="1460"/>
        <v>1</v>
      </c>
      <c r="L5848">
        <f t="shared" si="1461"/>
        <v>0</v>
      </c>
      <c r="M5848">
        <f t="shared" si="1462"/>
        <v>1</v>
      </c>
      <c r="N5848">
        <f t="shared" si="1463"/>
        <v>0</v>
      </c>
      <c r="O5848">
        <f t="shared" si="1464"/>
        <v>0</v>
      </c>
      <c r="P5848">
        <v>3</v>
      </c>
      <c r="Q5848">
        <f t="shared" si="1465"/>
        <v>1</v>
      </c>
      <c r="R5848">
        <f t="shared" si="1466"/>
        <v>0</v>
      </c>
      <c r="S5848">
        <f t="shared" si="1467"/>
        <v>0</v>
      </c>
      <c r="T5848">
        <f t="shared" si="1468"/>
        <v>0</v>
      </c>
      <c r="U5848">
        <v>1</v>
      </c>
      <c r="V5848">
        <f t="shared" si="1469"/>
        <v>0.51757131274591461</v>
      </c>
      <c r="W5848">
        <f t="shared" si="1470"/>
        <v>0.62657968285831855</v>
      </c>
      <c r="X5848">
        <f t="shared" si="1471"/>
        <v>0.23273743828570012</v>
      </c>
      <c r="Y5848">
        <f t="shared" si="1472"/>
        <v>1</v>
      </c>
      <c r="Z5848" t="s">
        <v>5880</v>
      </c>
    </row>
    <row r="5849" spans="1:26" x14ac:dyDescent="0.25">
      <c r="A5849" t="s">
        <v>26</v>
      </c>
      <c r="B5849" t="s">
        <v>27</v>
      </c>
      <c r="C5849" t="s">
        <v>35</v>
      </c>
      <c r="D5849">
        <v>0</v>
      </c>
      <c r="F5849">
        <v>1</v>
      </c>
      <c r="G5849">
        <v>76.099999999999994</v>
      </c>
      <c r="H5849">
        <f t="shared" si="1457"/>
        <v>1</v>
      </c>
      <c r="I5849">
        <f t="shared" si="1458"/>
        <v>0</v>
      </c>
      <c r="J5849">
        <f t="shared" si="1459"/>
        <v>0</v>
      </c>
      <c r="K5849">
        <f t="shared" si="1460"/>
        <v>1</v>
      </c>
      <c r="L5849">
        <f t="shared" si="1461"/>
        <v>0</v>
      </c>
      <c r="M5849">
        <f t="shared" si="1462"/>
        <v>1</v>
      </c>
      <c r="N5849">
        <f t="shared" si="1463"/>
        <v>0</v>
      </c>
      <c r="O5849">
        <f t="shared" si="1464"/>
        <v>0</v>
      </c>
      <c r="P5849">
        <v>3</v>
      </c>
      <c r="Q5849">
        <f t="shared" si="1465"/>
        <v>1</v>
      </c>
      <c r="R5849">
        <f t="shared" si="1466"/>
        <v>0</v>
      </c>
      <c r="S5849">
        <f t="shared" si="1467"/>
        <v>0</v>
      </c>
      <c r="T5849">
        <f t="shared" si="1468"/>
        <v>0</v>
      </c>
      <c r="U5849">
        <v>0</v>
      </c>
      <c r="V5849">
        <f t="shared" si="1469"/>
        <v>0.5180390293698347</v>
      </c>
      <c r="W5849">
        <f t="shared" si="1470"/>
        <v>0.62668911158337759</v>
      </c>
      <c r="X5849">
        <f t="shared" si="1471"/>
        <v>0.26836443595044046</v>
      </c>
      <c r="Y5849">
        <f t="shared" si="1472"/>
        <v>1</v>
      </c>
      <c r="Z5849" t="s">
        <v>5881</v>
      </c>
    </row>
    <row r="5850" spans="1:26" x14ac:dyDescent="0.25">
      <c r="A5850" t="s">
        <v>29</v>
      </c>
      <c r="B5850" t="s">
        <v>33</v>
      </c>
      <c r="C5850" t="s">
        <v>35</v>
      </c>
      <c r="D5850">
        <v>0</v>
      </c>
      <c r="F5850">
        <v>1</v>
      </c>
      <c r="G5850">
        <v>94</v>
      </c>
      <c r="H5850">
        <f t="shared" si="1457"/>
        <v>1</v>
      </c>
      <c r="I5850">
        <f t="shared" si="1458"/>
        <v>0</v>
      </c>
      <c r="J5850">
        <f t="shared" si="1459"/>
        <v>0</v>
      </c>
      <c r="K5850">
        <f t="shared" si="1460"/>
        <v>1</v>
      </c>
      <c r="L5850">
        <f t="shared" si="1461"/>
        <v>0</v>
      </c>
      <c r="M5850">
        <f t="shared" si="1462"/>
        <v>0</v>
      </c>
      <c r="N5850">
        <f t="shared" si="1463"/>
        <v>1</v>
      </c>
      <c r="O5850">
        <f t="shared" si="1464"/>
        <v>0</v>
      </c>
      <c r="P5850">
        <v>62</v>
      </c>
      <c r="Q5850">
        <f t="shared" si="1465"/>
        <v>0</v>
      </c>
      <c r="R5850">
        <f t="shared" si="1466"/>
        <v>0</v>
      </c>
      <c r="S5850">
        <f t="shared" si="1467"/>
        <v>0</v>
      </c>
      <c r="T5850">
        <f t="shared" si="1468"/>
        <v>1</v>
      </c>
      <c r="U5850">
        <v>0</v>
      </c>
      <c r="V5850">
        <f t="shared" si="1469"/>
        <v>0.13772292898472915</v>
      </c>
      <c r="W5850">
        <f t="shared" si="1470"/>
        <v>0.53437641289674576</v>
      </c>
      <c r="X5850">
        <f t="shared" si="1471"/>
        <v>1.8967605168132749E-2</v>
      </c>
      <c r="Y5850">
        <f t="shared" si="1472"/>
        <v>0</v>
      </c>
      <c r="Z5850" t="s">
        <v>5882</v>
      </c>
    </row>
    <row r="5851" spans="1:26" x14ac:dyDescent="0.25">
      <c r="A5851" t="s">
        <v>45</v>
      </c>
      <c r="B5851" t="s">
        <v>38</v>
      </c>
      <c r="C5851" t="s">
        <v>35</v>
      </c>
      <c r="D5851">
        <v>0</v>
      </c>
      <c r="F5851">
        <v>1</v>
      </c>
      <c r="G5851">
        <v>103.95</v>
      </c>
      <c r="H5851">
        <f t="shared" si="1457"/>
        <v>1</v>
      </c>
      <c r="I5851">
        <f t="shared" si="1458"/>
        <v>0</v>
      </c>
      <c r="J5851">
        <f t="shared" si="1459"/>
        <v>0</v>
      </c>
      <c r="K5851">
        <f t="shared" si="1460"/>
        <v>1</v>
      </c>
      <c r="L5851">
        <f t="shared" si="1461"/>
        <v>0</v>
      </c>
      <c r="M5851">
        <f t="shared" si="1462"/>
        <v>0</v>
      </c>
      <c r="N5851">
        <f t="shared" si="1463"/>
        <v>0</v>
      </c>
      <c r="O5851">
        <f t="shared" si="1464"/>
        <v>1</v>
      </c>
      <c r="P5851">
        <v>72</v>
      </c>
      <c r="Q5851">
        <f t="shared" si="1465"/>
        <v>0</v>
      </c>
      <c r="R5851">
        <f t="shared" si="1466"/>
        <v>0</v>
      </c>
      <c r="S5851">
        <f t="shared" si="1467"/>
        <v>1</v>
      </c>
      <c r="T5851">
        <f t="shared" si="1468"/>
        <v>0</v>
      </c>
      <c r="U5851">
        <v>0</v>
      </c>
      <c r="V5851">
        <f t="shared" si="1469"/>
        <v>8.8438305040831638E-2</v>
      </c>
      <c r="W5851">
        <f t="shared" si="1470"/>
        <v>0.52209517699091268</v>
      </c>
      <c r="X5851">
        <f t="shared" si="1471"/>
        <v>7.8213337984951864E-3</v>
      </c>
      <c r="Y5851">
        <f t="shared" si="1472"/>
        <v>0</v>
      </c>
      <c r="Z5851" t="s">
        <v>5883</v>
      </c>
    </row>
    <row r="5852" spans="1:26" x14ac:dyDescent="0.25">
      <c r="A5852" t="s">
        <v>45</v>
      </c>
      <c r="B5852" t="s">
        <v>33</v>
      </c>
      <c r="C5852" t="s">
        <v>23</v>
      </c>
      <c r="D5852">
        <v>0</v>
      </c>
      <c r="F5852">
        <v>1</v>
      </c>
      <c r="G5852">
        <v>19.95</v>
      </c>
      <c r="H5852">
        <f t="shared" si="1457"/>
        <v>1</v>
      </c>
      <c r="I5852">
        <f t="shared" si="1458"/>
        <v>0</v>
      </c>
      <c r="J5852">
        <f t="shared" si="1459"/>
        <v>0</v>
      </c>
      <c r="K5852">
        <f t="shared" si="1460"/>
        <v>0</v>
      </c>
      <c r="L5852">
        <f t="shared" si="1461"/>
        <v>1</v>
      </c>
      <c r="M5852">
        <f t="shared" si="1462"/>
        <v>0</v>
      </c>
      <c r="N5852">
        <f t="shared" si="1463"/>
        <v>0</v>
      </c>
      <c r="O5852">
        <f t="shared" si="1464"/>
        <v>1</v>
      </c>
      <c r="P5852">
        <v>63</v>
      </c>
      <c r="Q5852">
        <f t="shared" si="1465"/>
        <v>0</v>
      </c>
      <c r="R5852">
        <f t="shared" si="1466"/>
        <v>0</v>
      </c>
      <c r="S5852">
        <f t="shared" si="1467"/>
        <v>0</v>
      </c>
      <c r="T5852">
        <f t="shared" si="1468"/>
        <v>1</v>
      </c>
      <c r="U5852">
        <v>0</v>
      </c>
      <c r="V5852">
        <f t="shared" si="1469"/>
        <v>-5.269594047856721E-2</v>
      </c>
      <c r="W5852">
        <f t="shared" si="1470"/>
        <v>0.48682906256244085</v>
      </c>
      <c r="X5852">
        <f t="shared" si="1471"/>
        <v>2.7768621429206984E-3</v>
      </c>
      <c r="Y5852">
        <f t="shared" si="1472"/>
        <v>0</v>
      </c>
      <c r="Z5852" t="s">
        <v>5884</v>
      </c>
    </row>
    <row r="5853" spans="1:26" x14ac:dyDescent="0.25">
      <c r="A5853" t="s">
        <v>26</v>
      </c>
      <c r="B5853" t="s">
        <v>38</v>
      </c>
      <c r="C5853" t="s">
        <v>35</v>
      </c>
      <c r="D5853">
        <v>1</v>
      </c>
      <c r="F5853">
        <v>1</v>
      </c>
      <c r="G5853">
        <v>71.3</v>
      </c>
      <c r="H5853">
        <f t="shared" si="1457"/>
        <v>0</v>
      </c>
      <c r="I5853">
        <f t="shared" si="1458"/>
        <v>1</v>
      </c>
      <c r="J5853">
        <f t="shared" si="1459"/>
        <v>0</v>
      </c>
      <c r="K5853">
        <f t="shared" si="1460"/>
        <v>1</v>
      </c>
      <c r="L5853">
        <f t="shared" si="1461"/>
        <v>0</v>
      </c>
      <c r="M5853">
        <f t="shared" si="1462"/>
        <v>1</v>
      </c>
      <c r="N5853">
        <f t="shared" si="1463"/>
        <v>0</v>
      </c>
      <c r="O5853">
        <f t="shared" si="1464"/>
        <v>0</v>
      </c>
      <c r="P5853">
        <v>20</v>
      </c>
      <c r="Q5853">
        <f t="shared" si="1465"/>
        <v>0</v>
      </c>
      <c r="R5853">
        <f t="shared" si="1466"/>
        <v>0</v>
      </c>
      <c r="S5853">
        <f t="shared" si="1467"/>
        <v>1</v>
      </c>
      <c r="T5853">
        <f t="shared" si="1468"/>
        <v>0</v>
      </c>
      <c r="U5853">
        <v>1</v>
      </c>
      <c r="V5853">
        <f t="shared" si="1469"/>
        <v>0.3874786687538655</v>
      </c>
      <c r="W5853">
        <f t="shared" si="1470"/>
        <v>0.5956755930691674</v>
      </c>
      <c r="X5853">
        <f t="shared" si="1471"/>
        <v>0.37518238123153685</v>
      </c>
      <c r="Y5853">
        <f t="shared" si="1472"/>
        <v>1</v>
      </c>
      <c r="Z5853" t="s">
        <v>5885</v>
      </c>
    </row>
    <row r="5854" spans="1:26" x14ac:dyDescent="0.25">
      <c r="A5854" t="s">
        <v>29</v>
      </c>
      <c r="B5854" t="s">
        <v>33</v>
      </c>
      <c r="C5854" t="s">
        <v>35</v>
      </c>
      <c r="D5854">
        <v>1</v>
      </c>
      <c r="F5854">
        <v>1</v>
      </c>
      <c r="G5854">
        <v>110.8</v>
      </c>
      <c r="H5854">
        <f t="shared" si="1457"/>
        <v>0</v>
      </c>
      <c r="I5854">
        <f t="shared" si="1458"/>
        <v>1</v>
      </c>
      <c r="J5854">
        <f t="shared" si="1459"/>
        <v>0</v>
      </c>
      <c r="K5854">
        <f t="shared" si="1460"/>
        <v>1</v>
      </c>
      <c r="L5854">
        <f t="shared" si="1461"/>
        <v>0</v>
      </c>
      <c r="M5854">
        <f t="shared" si="1462"/>
        <v>0</v>
      </c>
      <c r="N5854">
        <f t="shared" si="1463"/>
        <v>1</v>
      </c>
      <c r="O5854">
        <f t="shared" si="1464"/>
        <v>0</v>
      </c>
      <c r="P5854">
        <v>35</v>
      </c>
      <c r="Q5854">
        <f t="shared" si="1465"/>
        <v>0</v>
      </c>
      <c r="R5854">
        <f t="shared" si="1466"/>
        <v>0</v>
      </c>
      <c r="S5854">
        <f t="shared" si="1467"/>
        <v>0</v>
      </c>
      <c r="T5854">
        <f t="shared" si="1468"/>
        <v>1</v>
      </c>
      <c r="U5854">
        <v>0</v>
      </c>
      <c r="V5854">
        <f t="shared" si="1469"/>
        <v>0.17760650902855341</v>
      </c>
      <c r="W5854">
        <f t="shared" si="1470"/>
        <v>0.54428527691560757</v>
      </c>
      <c r="X5854">
        <f t="shared" si="1471"/>
        <v>3.1544072049309625E-2</v>
      </c>
      <c r="Y5854">
        <f t="shared" si="1472"/>
        <v>0</v>
      </c>
      <c r="Z5854" t="s">
        <v>5886</v>
      </c>
    </row>
    <row r="5855" spans="1:26" x14ac:dyDescent="0.25">
      <c r="A5855" t="s">
        <v>26</v>
      </c>
      <c r="B5855" t="s">
        <v>27</v>
      </c>
      <c r="C5855" t="s">
        <v>35</v>
      </c>
      <c r="D5855">
        <v>1</v>
      </c>
      <c r="F5855">
        <v>1</v>
      </c>
      <c r="G5855">
        <v>69.099999999999994</v>
      </c>
      <c r="H5855">
        <f t="shared" si="1457"/>
        <v>0</v>
      </c>
      <c r="I5855">
        <f t="shared" si="1458"/>
        <v>1</v>
      </c>
      <c r="J5855">
        <f t="shared" si="1459"/>
        <v>0</v>
      </c>
      <c r="K5855">
        <f t="shared" si="1460"/>
        <v>1</v>
      </c>
      <c r="L5855">
        <f t="shared" si="1461"/>
        <v>0</v>
      </c>
      <c r="M5855">
        <f t="shared" si="1462"/>
        <v>1</v>
      </c>
      <c r="N5855">
        <f t="shared" si="1463"/>
        <v>0</v>
      </c>
      <c r="O5855">
        <f t="shared" si="1464"/>
        <v>0</v>
      </c>
      <c r="P5855">
        <v>21</v>
      </c>
      <c r="Q5855">
        <f t="shared" si="1465"/>
        <v>1</v>
      </c>
      <c r="R5855">
        <f t="shared" si="1466"/>
        <v>0</v>
      </c>
      <c r="S5855">
        <f t="shared" si="1467"/>
        <v>0</v>
      </c>
      <c r="T5855">
        <f t="shared" si="1468"/>
        <v>0</v>
      </c>
      <c r="U5855">
        <v>1</v>
      </c>
      <c r="V5855">
        <f t="shared" si="1469"/>
        <v>0.50712564147836736</v>
      </c>
      <c r="W5855">
        <f t="shared" si="1470"/>
        <v>0.62413241638559613</v>
      </c>
      <c r="X5855">
        <f t="shared" si="1471"/>
        <v>0.24292513328811086</v>
      </c>
      <c r="Y5855">
        <f t="shared" si="1472"/>
        <v>1</v>
      </c>
      <c r="Z5855" t="s">
        <v>5887</v>
      </c>
    </row>
    <row r="5856" spans="1:26" x14ac:dyDescent="0.25">
      <c r="A5856" t="s">
        <v>29</v>
      </c>
      <c r="B5856" t="s">
        <v>27</v>
      </c>
      <c r="C5856" t="s">
        <v>35</v>
      </c>
      <c r="D5856">
        <v>0</v>
      </c>
      <c r="F5856">
        <v>1</v>
      </c>
      <c r="G5856">
        <v>96.1</v>
      </c>
      <c r="H5856">
        <f t="shared" si="1457"/>
        <v>1</v>
      </c>
      <c r="I5856">
        <f t="shared" si="1458"/>
        <v>0</v>
      </c>
      <c r="J5856">
        <f t="shared" si="1459"/>
        <v>0</v>
      </c>
      <c r="K5856">
        <f t="shared" si="1460"/>
        <v>1</v>
      </c>
      <c r="L5856">
        <f t="shared" si="1461"/>
        <v>0</v>
      </c>
      <c r="M5856">
        <f t="shared" si="1462"/>
        <v>0</v>
      </c>
      <c r="N5856">
        <f t="shared" si="1463"/>
        <v>1</v>
      </c>
      <c r="O5856">
        <f t="shared" si="1464"/>
        <v>0</v>
      </c>
      <c r="P5856">
        <v>62</v>
      </c>
      <c r="Q5856">
        <f t="shared" si="1465"/>
        <v>1</v>
      </c>
      <c r="R5856">
        <f t="shared" si="1466"/>
        <v>0</v>
      </c>
      <c r="S5856">
        <f t="shared" si="1467"/>
        <v>0</v>
      </c>
      <c r="T5856">
        <f t="shared" si="1468"/>
        <v>0</v>
      </c>
      <c r="U5856">
        <v>0</v>
      </c>
      <c r="V5856">
        <f t="shared" si="1469"/>
        <v>0.27290211982896495</v>
      </c>
      <c r="W5856">
        <f t="shared" si="1470"/>
        <v>0.56780523195415855</v>
      </c>
      <c r="X5856">
        <f t="shared" si="1471"/>
        <v>7.4475567007142751E-2</v>
      </c>
      <c r="Y5856">
        <f t="shared" si="1472"/>
        <v>0</v>
      </c>
      <c r="Z5856" t="s">
        <v>5888</v>
      </c>
    </row>
    <row r="5857" spans="1:26" x14ac:dyDescent="0.25">
      <c r="A5857" t="s">
        <v>26</v>
      </c>
      <c r="B5857" t="s">
        <v>30</v>
      </c>
      <c r="C5857" t="s">
        <v>25</v>
      </c>
      <c r="D5857">
        <v>0</v>
      </c>
      <c r="F5857">
        <v>1</v>
      </c>
      <c r="G5857">
        <v>48.8</v>
      </c>
      <c r="H5857">
        <f t="shared" si="1457"/>
        <v>1</v>
      </c>
      <c r="I5857">
        <f t="shared" si="1458"/>
        <v>0</v>
      </c>
      <c r="J5857">
        <f t="shared" si="1459"/>
        <v>1</v>
      </c>
      <c r="K5857">
        <f t="shared" si="1460"/>
        <v>0</v>
      </c>
      <c r="L5857">
        <f t="shared" si="1461"/>
        <v>0</v>
      </c>
      <c r="M5857">
        <f t="shared" si="1462"/>
        <v>1</v>
      </c>
      <c r="N5857">
        <f t="shared" si="1463"/>
        <v>0</v>
      </c>
      <c r="O5857">
        <f t="shared" si="1464"/>
        <v>0</v>
      </c>
      <c r="P5857">
        <v>15</v>
      </c>
      <c r="Q5857">
        <f t="shared" si="1465"/>
        <v>0</v>
      </c>
      <c r="R5857">
        <f t="shared" si="1466"/>
        <v>1</v>
      </c>
      <c r="S5857">
        <f t="shared" si="1467"/>
        <v>0</v>
      </c>
      <c r="T5857">
        <f t="shared" si="1468"/>
        <v>0</v>
      </c>
      <c r="U5857">
        <v>0</v>
      </c>
      <c r="V5857">
        <f t="shared" si="1469"/>
        <v>0.33384530359480497</v>
      </c>
      <c r="W5857">
        <f t="shared" si="1470"/>
        <v>0.58269470323123718</v>
      </c>
      <c r="X5857">
        <f t="shared" si="1471"/>
        <v>0.1114526867323075</v>
      </c>
      <c r="Y5857">
        <f t="shared" si="1472"/>
        <v>1</v>
      </c>
      <c r="Z5857" t="s">
        <v>5889</v>
      </c>
    </row>
    <row r="5858" spans="1:26" x14ac:dyDescent="0.25">
      <c r="A5858" t="s">
        <v>26</v>
      </c>
      <c r="B5858" t="s">
        <v>38</v>
      </c>
      <c r="C5858" t="s">
        <v>25</v>
      </c>
      <c r="D5858">
        <v>0</v>
      </c>
      <c r="F5858">
        <v>1</v>
      </c>
      <c r="G5858">
        <v>50.55</v>
      </c>
      <c r="H5858">
        <f t="shared" si="1457"/>
        <v>1</v>
      </c>
      <c r="I5858">
        <f t="shared" si="1458"/>
        <v>0</v>
      </c>
      <c r="J5858">
        <f t="shared" si="1459"/>
        <v>1</v>
      </c>
      <c r="K5858">
        <f t="shared" si="1460"/>
        <v>0</v>
      </c>
      <c r="L5858">
        <f t="shared" si="1461"/>
        <v>0</v>
      </c>
      <c r="M5858">
        <f t="shared" si="1462"/>
        <v>1</v>
      </c>
      <c r="N5858">
        <f t="shared" si="1463"/>
        <v>0</v>
      </c>
      <c r="O5858">
        <f t="shared" si="1464"/>
        <v>0</v>
      </c>
      <c r="P5858">
        <v>55</v>
      </c>
      <c r="Q5858">
        <f t="shared" si="1465"/>
        <v>0</v>
      </c>
      <c r="R5858">
        <f t="shared" si="1466"/>
        <v>0</v>
      </c>
      <c r="S5858">
        <f t="shared" si="1467"/>
        <v>1</v>
      </c>
      <c r="T5858">
        <f t="shared" si="1468"/>
        <v>0</v>
      </c>
      <c r="U5858">
        <v>0</v>
      </c>
      <c r="V5858">
        <f t="shared" si="1469"/>
        <v>0.33657365056767186</v>
      </c>
      <c r="W5858">
        <f t="shared" si="1470"/>
        <v>0.58335798234809699</v>
      </c>
      <c r="X5858">
        <f t="shared" si="1471"/>
        <v>0.11328182225644928</v>
      </c>
      <c r="Y5858">
        <f t="shared" si="1472"/>
        <v>1</v>
      </c>
      <c r="Z5858" t="s">
        <v>5890</v>
      </c>
    </row>
    <row r="5859" spans="1:26" x14ac:dyDescent="0.25">
      <c r="A5859" t="s">
        <v>26</v>
      </c>
      <c r="B5859" t="s">
        <v>30</v>
      </c>
      <c r="C5859" t="s">
        <v>25</v>
      </c>
      <c r="D5859">
        <v>0</v>
      </c>
      <c r="F5859">
        <v>1</v>
      </c>
      <c r="G5859">
        <v>44.65</v>
      </c>
      <c r="H5859">
        <f t="shared" si="1457"/>
        <v>1</v>
      </c>
      <c r="I5859">
        <f t="shared" si="1458"/>
        <v>0</v>
      </c>
      <c r="J5859">
        <f t="shared" si="1459"/>
        <v>1</v>
      </c>
      <c r="K5859">
        <f t="shared" si="1460"/>
        <v>0</v>
      </c>
      <c r="L5859">
        <f t="shared" si="1461"/>
        <v>0</v>
      </c>
      <c r="M5859">
        <f t="shared" si="1462"/>
        <v>1</v>
      </c>
      <c r="N5859">
        <f t="shared" si="1463"/>
        <v>0</v>
      </c>
      <c r="O5859">
        <f t="shared" si="1464"/>
        <v>0</v>
      </c>
      <c r="P5859">
        <v>11</v>
      </c>
      <c r="Q5859">
        <f t="shared" si="1465"/>
        <v>0</v>
      </c>
      <c r="R5859">
        <f t="shared" si="1466"/>
        <v>1</v>
      </c>
      <c r="S5859">
        <f t="shared" si="1467"/>
        <v>0</v>
      </c>
      <c r="T5859">
        <f t="shared" si="1468"/>
        <v>0</v>
      </c>
      <c r="U5859">
        <v>0</v>
      </c>
      <c r="V5859">
        <f t="shared" si="1469"/>
        <v>0.33223839289133361</v>
      </c>
      <c r="W5859">
        <f t="shared" si="1470"/>
        <v>0.58230391243056345</v>
      </c>
      <c r="X5859">
        <f t="shared" si="1471"/>
        <v>0.11038234971101615</v>
      </c>
      <c r="Y5859">
        <f t="shared" si="1472"/>
        <v>1</v>
      </c>
      <c r="Z5859" t="s">
        <v>5891</v>
      </c>
    </row>
    <row r="5860" spans="1:26" x14ac:dyDescent="0.25">
      <c r="A5860" t="s">
        <v>26</v>
      </c>
      <c r="B5860" t="s">
        <v>27</v>
      </c>
      <c r="C5860" t="s">
        <v>35</v>
      </c>
      <c r="D5860">
        <v>0</v>
      </c>
      <c r="F5860">
        <v>1</v>
      </c>
      <c r="G5860">
        <v>88.25</v>
      </c>
      <c r="H5860">
        <f t="shared" si="1457"/>
        <v>1</v>
      </c>
      <c r="I5860">
        <f t="shared" si="1458"/>
        <v>0</v>
      </c>
      <c r="J5860">
        <f t="shared" si="1459"/>
        <v>0</v>
      </c>
      <c r="K5860">
        <f t="shared" si="1460"/>
        <v>1</v>
      </c>
      <c r="L5860">
        <f t="shared" si="1461"/>
        <v>0</v>
      </c>
      <c r="M5860">
        <f t="shared" si="1462"/>
        <v>1</v>
      </c>
      <c r="N5860">
        <f t="shared" si="1463"/>
        <v>0</v>
      </c>
      <c r="O5860">
        <f t="shared" si="1464"/>
        <v>0</v>
      </c>
      <c r="P5860">
        <v>17</v>
      </c>
      <c r="Q5860">
        <f t="shared" si="1465"/>
        <v>1</v>
      </c>
      <c r="R5860">
        <f t="shared" si="1466"/>
        <v>0</v>
      </c>
      <c r="S5860">
        <f t="shared" si="1467"/>
        <v>0</v>
      </c>
      <c r="T5860">
        <f t="shared" si="1468"/>
        <v>0</v>
      </c>
      <c r="U5860">
        <v>1</v>
      </c>
      <c r="V5860">
        <f t="shared" si="1469"/>
        <v>0.53211838337784023</v>
      </c>
      <c r="W5860">
        <f t="shared" si="1470"/>
        <v>0.62997705558729999</v>
      </c>
      <c r="X5860">
        <f t="shared" si="1471"/>
        <v>0.2189132071729657</v>
      </c>
      <c r="Y5860">
        <f t="shared" si="1472"/>
        <v>1</v>
      </c>
      <c r="Z5860" t="s">
        <v>5892</v>
      </c>
    </row>
    <row r="5861" spans="1:26" x14ac:dyDescent="0.25">
      <c r="A5861" t="s">
        <v>29</v>
      </c>
      <c r="B5861" t="s">
        <v>33</v>
      </c>
      <c r="C5861" t="s">
        <v>23</v>
      </c>
      <c r="D5861">
        <v>0</v>
      </c>
      <c r="F5861">
        <v>1</v>
      </c>
      <c r="G5861">
        <v>19.45</v>
      </c>
      <c r="H5861">
        <f t="shared" si="1457"/>
        <v>1</v>
      </c>
      <c r="I5861">
        <f t="shared" si="1458"/>
        <v>0</v>
      </c>
      <c r="J5861">
        <f t="shared" si="1459"/>
        <v>0</v>
      </c>
      <c r="K5861">
        <f t="shared" si="1460"/>
        <v>0</v>
      </c>
      <c r="L5861">
        <f t="shared" si="1461"/>
        <v>1</v>
      </c>
      <c r="M5861">
        <f t="shared" si="1462"/>
        <v>0</v>
      </c>
      <c r="N5861">
        <f t="shared" si="1463"/>
        <v>1</v>
      </c>
      <c r="O5861">
        <f t="shared" si="1464"/>
        <v>0</v>
      </c>
      <c r="P5861">
        <v>61</v>
      </c>
      <c r="Q5861">
        <f t="shared" si="1465"/>
        <v>0</v>
      </c>
      <c r="R5861">
        <f t="shared" si="1466"/>
        <v>0</v>
      </c>
      <c r="S5861">
        <f t="shared" si="1467"/>
        <v>0</v>
      </c>
      <c r="T5861">
        <f t="shared" si="1468"/>
        <v>1</v>
      </c>
      <c r="U5861">
        <v>0</v>
      </c>
      <c r="V5861">
        <f t="shared" si="1469"/>
        <v>-1.2096030507002722E-2</v>
      </c>
      <c r="W5861">
        <f t="shared" si="1470"/>
        <v>0.4969760292439192</v>
      </c>
      <c r="X5861">
        <f t="shared" si="1471"/>
        <v>1.4631395402634053E-4</v>
      </c>
      <c r="Y5861">
        <f t="shared" si="1472"/>
        <v>0</v>
      </c>
      <c r="Z5861" t="s">
        <v>5893</v>
      </c>
    </row>
    <row r="5862" spans="1:26" x14ac:dyDescent="0.25">
      <c r="A5862" t="s">
        <v>45</v>
      </c>
      <c r="B5862" t="s">
        <v>38</v>
      </c>
      <c r="C5862" t="s">
        <v>25</v>
      </c>
      <c r="D5862">
        <v>0</v>
      </c>
      <c r="F5862">
        <v>1</v>
      </c>
      <c r="G5862">
        <v>89.3</v>
      </c>
      <c r="H5862">
        <f t="shared" si="1457"/>
        <v>1</v>
      </c>
      <c r="I5862">
        <f t="shared" si="1458"/>
        <v>0</v>
      </c>
      <c r="J5862">
        <f t="shared" si="1459"/>
        <v>1</v>
      </c>
      <c r="K5862">
        <f t="shared" si="1460"/>
        <v>0</v>
      </c>
      <c r="L5862">
        <f t="shared" si="1461"/>
        <v>0</v>
      </c>
      <c r="M5862">
        <f t="shared" si="1462"/>
        <v>0</v>
      </c>
      <c r="N5862">
        <f t="shared" si="1463"/>
        <v>0</v>
      </c>
      <c r="O5862">
        <f t="shared" si="1464"/>
        <v>1</v>
      </c>
      <c r="P5862">
        <v>71</v>
      </c>
      <c r="Q5862">
        <f t="shared" si="1465"/>
        <v>0</v>
      </c>
      <c r="R5862">
        <f t="shared" si="1466"/>
        <v>0</v>
      </c>
      <c r="S5862">
        <f t="shared" si="1467"/>
        <v>1</v>
      </c>
      <c r="T5862">
        <f t="shared" si="1468"/>
        <v>0</v>
      </c>
      <c r="U5862">
        <v>0</v>
      </c>
      <c r="V5862">
        <f t="shared" si="1469"/>
        <v>7.046131250015919E-2</v>
      </c>
      <c r="W5862">
        <f t="shared" si="1470"/>
        <v>0.517608043698216</v>
      </c>
      <c r="X5862">
        <f t="shared" si="1471"/>
        <v>4.96479655924509E-3</v>
      </c>
      <c r="Y5862">
        <f t="shared" si="1472"/>
        <v>0</v>
      </c>
      <c r="Z5862" t="s">
        <v>5894</v>
      </c>
    </row>
    <row r="5863" spans="1:26" x14ac:dyDescent="0.25">
      <c r="A5863" t="s">
        <v>26</v>
      </c>
      <c r="B5863" t="s">
        <v>33</v>
      </c>
      <c r="C5863" t="s">
        <v>35</v>
      </c>
      <c r="D5863">
        <v>0</v>
      </c>
      <c r="F5863">
        <v>1</v>
      </c>
      <c r="G5863">
        <v>70</v>
      </c>
      <c r="H5863">
        <f t="shared" si="1457"/>
        <v>1</v>
      </c>
      <c r="I5863">
        <f t="shared" si="1458"/>
        <v>0</v>
      </c>
      <c r="J5863">
        <f t="shared" si="1459"/>
        <v>0</v>
      </c>
      <c r="K5863">
        <f t="shared" si="1460"/>
        <v>1</v>
      </c>
      <c r="L5863">
        <f t="shared" si="1461"/>
        <v>0</v>
      </c>
      <c r="M5863">
        <f t="shared" si="1462"/>
        <v>1</v>
      </c>
      <c r="N5863">
        <f t="shared" si="1463"/>
        <v>0</v>
      </c>
      <c r="O5863">
        <f t="shared" si="1464"/>
        <v>0</v>
      </c>
      <c r="P5863">
        <v>2</v>
      </c>
      <c r="Q5863">
        <f t="shared" si="1465"/>
        <v>0</v>
      </c>
      <c r="R5863">
        <f t="shared" si="1466"/>
        <v>0</v>
      </c>
      <c r="S5863">
        <f t="shared" si="1467"/>
        <v>0</v>
      </c>
      <c r="T5863">
        <f t="shared" si="1468"/>
        <v>1</v>
      </c>
      <c r="U5863">
        <v>1</v>
      </c>
      <c r="V5863">
        <f t="shared" si="1469"/>
        <v>0.3668972783518204</v>
      </c>
      <c r="W5863">
        <f t="shared" si="1470"/>
        <v>0.59070903928539409</v>
      </c>
      <c r="X5863">
        <f t="shared" si="1471"/>
        <v>0.40081905615833235</v>
      </c>
      <c r="Y5863">
        <f t="shared" si="1472"/>
        <v>1</v>
      </c>
      <c r="Z5863" t="s">
        <v>5895</v>
      </c>
    </row>
    <row r="5864" spans="1:26" x14ac:dyDescent="0.25">
      <c r="A5864" t="s">
        <v>45</v>
      </c>
      <c r="B5864" t="s">
        <v>30</v>
      </c>
      <c r="C5864" t="s">
        <v>23</v>
      </c>
      <c r="D5864">
        <v>0</v>
      </c>
      <c r="F5864">
        <v>1</v>
      </c>
      <c r="G5864">
        <v>19.25</v>
      </c>
      <c r="H5864">
        <f t="shared" si="1457"/>
        <v>1</v>
      </c>
      <c r="I5864">
        <f t="shared" si="1458"/>
        <v>0</v>
      </c>
      <c r="J5864">
        <f t="shared" si="1459"/>
        <v>0</v>
      </c>
      <c r="K5864">
        <f t="shared" si="1460"/>
        <v>0</v>
      </c>
      <c r="L5864">
        <f t="shared" si="1461"/>
        <v>1</v>
      </c>
      <c r="M5864">
        <f t="shared" si="1462"/>
        <v>0</v>
      </c>
      <c r="N5864">
        <f t="shared" si="1463"/>
        <v>0</v>
      </c>
      <c r="O5864">
        <f t="shared" si="1464"/>
        <v>1</v>
      </c>
      <c r="P5864">
        <v>35</v>
      </c>
      <c r="Q5864">
        <f t="shared" si="1465"/>
        <v>0</v>
      </c>
      <c r="R5864">
        <f t="shared" si="1466"/>
        <v>1</v>
      </c>
      <c r="S5864">
        <f t="shared" si="1467"/>
        <v>0</v>
      </c>
      <c r="T5864">
        <f t="shared" si="1468"/>
        <v>0</v>
      </c>
      <c r="U5864">
        <v>0</v>
      </c>
      <c r="V5864">
        <f t="shared" si="1469"/>
        <v>-6.747872837201653E-2</v>
      </c>
      <c r="W5864">
        <f t="shared" si="1470"/>
        <v>0.48313671616468529</v>
      </c>
      <c r="X5864">
        <f t="shared" si="1471"/>
        <v>4.5533787827043886E-3</v>
      </c>
      <c r="Y5864">
        <f t="shared" si="1472"/>
        <v>0</v>
      </c>
      <c r="Z5864" t="s">
        <v>5896</v>
      </c>
    </row>
    <row r="5865" spans="1:26" x14ac:dyDescent="0.25">
      <c r="A5865" t="s">
        <v>26</v>
      </c>
      <c r="B5865" t="s">
        <v>33</v>
      </c>
      <c r="C5865" t="s">
        <v>35</v>
      </c>
      <c r="D5865">
        <v>0</v>
      </c>
      <c r="F5865">
        <v>1</v>
      </c>
      <c r="G5865">
        <v>70.5</v>
      </c>
      <c r="H5865">
        <f t="shared" si="1457"/>
        <v>1</v>
      </c>
      <c r="I5865">
        <f t="shared" si="1458"/>
        <v>0</v>
      </c>
      <c r="J5865">
        <f t="shared" si="1459"/>
        <v>0</v>
      </c>
      <c r="K5865">
        <f t="shared" si="1460"/>
        <v>1</v>
      </c>
      <c r="L5865">
        <f t="shared" si="1461"/>
        <v>0</v>
      </c>
      <c r="M5865">
        <f t="shared" si="1462"/>
        <v>1</v>
      </c>
      <c r="N5865">
        <f t="shared" si="1463"/>
        <v>0</v>
      </c>
      <c r="O5865">
        <f t="shared" si="1464"/>
        <v>0</v>
      </c>
      <c r="P5865">
        <v>17</v>
      </c>
      <c r="Q5865">
        <f t="shared" si="1465"/>
        <v>0</v>
      </c>
      <c r="R5865">
        <f t="shared" si="1466"/>
        <v>0</v>
      </c>
      <c r="S5865">
        <f t="shared" si="1467"/>
        <v>0</v>
      </c>
      <c r="T5865">
        <f t="shared" si="1468"/>
        <v>1</v>
      </c>
      <c r="U5865">
        <v>0</v>
      </c>
      <c r="V5865">
        <f t="shared" si="1469"/>
        <v>0.37253997531910954</v>
      </c>
      <c r="W5865">
        <f t="shared" si="1470"/>
        <v>0.59207258314493794</v>
      </c>
      <c r="X5865">
        <f t="shared" si="1471"/>
        <v>0.13878603321076274</v>
      </c>
      <c r="Y5865">
        <f t="shared" si="1472"/>
        <v>1</v>
      </c>
      <c r="Z5865" t="s">
        <v>5897</v>
      </c>
    </row>
    <row r="5866" spans="1:26" x14ac:dyDescent="0.25">
      <c r="A5866" t="s">
        <v>26</v>
      </c>
      <c r="B5866" t="s">
        <v>27</v>
      </c>
      <c r="C5866" t="s">
        <v>35</v>
      </c>
      <c r="D5866">
        <v>0</v>
      </c>
      <c r="F5866">
        <v>1</v>
      </c>
      <c r="G5866">
        <v>97.35</v>
      </c>
      <c r="H5866">
        <f t="shared" si="1457"/>
        <v>1</v>
      </c>
      <c r="I5866">
        <f t="shared" si="1458"/>
        <v>0</v>
      </c>
      <c r="J5866">
        <f t="shared" si="1459"/>
        <v>0</v>
      </c>
      <c r="K5866">
        <f t="shared" si="1460"/>
        <v>1</v>
      </c>
      <c r="L5866">
        <f t="shared" si="1461"/>
        <v>0</v>
      </c>
      <c r="M5866">
        <f t="shared" si="1462"/>
        <v>1</v>
      </c>
      <c r="N5866">
        <f t="shared" si="1463"/>
        <v>0</v>
      </c>
      <c r="O5866">
        <f t="shared" si="1464"/>
        <v>0</v>
      </c>
      <c r="P5866">
        <v>21</v>
      </c>
      <c r="Q5866">
        <f t="shared" si="1465"/>
        <v>1</v>
      </c>
      <c r="R5866">
        <f t="shared" si="1466"/>
        <v>0</v>
      </c>
      <c r="S5866">
        <f t="shared" si="1467"/>
        <v>0</v>
      </c>
      <c r="T5866">
        <f t="shared" si="1468"/>
        <v>0</v>
      </c>
      <c r="U5866">
        <v>1</v>
      </c>
      <c r="V5866">
        <f t="shared" si="1469"/>
        <v>0.54630578763674775</v>
      </c>
      <c r="W5866">
        <f t="shared" si="1470"/>
        <v>0.63327808156437393</v>
      </c>
      <c r="X5866">
        <f t="shared" si="1471"/>
        <v>0.20583843833191182</v>
      </c>
      <c r="Y5866">
        <f t="shared" si="1472"/>
        <v>1</v>
      </c>
      <c r="Z5866" t="s">
        <v>5898</v>
      </c>
    </row>
    <row r="5867" spans="1:26" x14ac:dyDescent="0.25">
      <c r="A5867" t="s">
        <v>45</v>
      </c>
      <c r="B5867" t="s">
        <v>33</v>
      </c>
      <c r="C5867" t="s">
        <v>23</v>
      </c>
      <c r="D5867">
        <v>0</v>
      </c>
      <c r="F5867">
        <v>1</v>
      </c>
      <c r="G5867">
        <v>19.649999999999999</v>
      </c>
      <c r="H5867">
        <f t="shared" si="1457"/>
        <v>1</v>
      </c>
      <c r="I5867">
        <f t="shared" si="1458"/>
        <v>0</v>
      </c>
      <c r="J5867">
        <f t="shared" si="1459"/>
        <v>0</v>
      </c>
      <c r="K5867">
        <f t="shared" si="1460"/>
        <v>0</v>
      </c>
      <c r="L5867">
        <f t="shared" si="1461"/>
        <v>1</v>
      </c>
      <c r="M5867">
        <f t="shared" si="1462"/>
        <v>0</v>
      </c>
      <c r="N5867">
        <f t="shared" si="1463"/>
        <v>0</v>
      </c>
      <c r="O5867">
        <f t="shared" si="1464"/>
        <v>1</v>
      </c>
      <c r="P5867">
        <v>47</v>
      </c>
      <c r="Q5867">
        <f t="shared" si="1465"/>
        <v>0</v>
      </c>
      <c r="R5867">
        <f t="shared" si="1466"/>
        <v>0</v>
      </c>
      <c r="S5867">
        <f t="shared" si="1467"/>
        <v>0</v>
      </c>
      <c r="T5867">
        <f t="shared" si="1468"/>
        <v>1</v>
      </c>
      <c r="U5867">
        <v>0</v>
      </c>
      <c r="V5867">
        <f t="shared" si="1469"/>
        <v>-7.1718275467545528E-2</v>
      </c>
      <c r="W5867">
        <f t="shared" si="1470"/>
        <v>0.48207811226028641</v>
      </c>
      <c r="X5867">
        <f t="shared" si="1471"/>
        <v>5.1435110360387431E-3</v>
      </c>
      <c r="Y5867">
        <f t="shared" si="1472"/>
        <v>0</v>
      </c>
      <c r="Z5867" t="s">
        <v>5899</v>
      </c>
    </row>
    <row r="5868" spans="1:26" x14ac:dyDescent="0.25">
      <c r="A5868" t="s">
        <v>26</v>
      </c>
      <c r="B5868" t="s">
        <v>30</v>
      </c>
      <c r="C5868" t="s">
        <v>23</v>
      </c>
      <c r="D5868">
        <v>0</v>
      </c>
      <c r="F5868">
        <v>1</v>
      </c>
      <c r="G5868">
        <v>20.85</v>
      </c>
      <c r="H5868">
        <f t="shared" si="1457"/>
        <v>1</v>
      </c>
      <c r="I5868">
        <f t="shared" si="1458"/>
        <v>0</v>
      </c>
      <c r="J5868">
        <f t="shared" si="1459"/>
        <v>0</v>
      </c>
      <c r="K5868">
        <f t="shared" si="1460"/>
        <v>0</v>
      </c>
      <c r="L5868">
        <f t="shared" si="1461"/>
        <v>1</v>
      </c>
      <c r="M5868">
        <f t="shared" si="1462"/>
        <v>1</v>
      </c>
      <c r="N5868">
        <f t="shared" si="1463"/>
        <v>0</v>
      </c>
      <c r="O5868">
        <f t="shared" si="1464"/>
        <v>0</v>
      </c>
      <c r="P5868">
        <v>3</v>
      </c>
      <c r="Q5868">
        <f t="shared" si="1465"/>
        <v>0</v>
      </c>
      <c r="R5868">
        <f t="shared" si="1466"/>
        <v>1</v>
      </c>
      <c r="S5868">
        <f t="shared" si="1467"/>
        <v>0</v>
      </c>
      <c r="T5868">
        <f t="shared" si="1468"/>
        <v>0</v>
      </c>
      <c r="U5868">
        <v>0</v>
      </c>
      <c r="V5868">
        <f t="shared" si="1469"/>
        <v>0.26154149561274009</v>
      </c>
      <c r="W5868">
        <f t="shared" si="1470"/>
        <v>0.56501518774151638</v>
      </c>
      <c r="X5868">
        <f t="shared" si="1471"/>
        <v>6.8403953927348951E-2</v>
      </c>
      <c r="Y5868">
        <f t="shared" si="1472"/>
        <v>0</v>
      </c>
      <c r="Z5868" t="s">
        <v>5900</v>
      </c>
    </row>
    <row r="5869" spans="1:26" x14ac:dyDescent="0.25">
      <c r="A5869" t="s">
        <v>26</v>
      </c>
      <c r="B5869" t="s">
        <v>30</v>
      </c>
      <c r="C5869" t="s">
        <v>23</v>
      </c>
      <c r="D5869">
        <v>0</v>
      </c>
      <c r="F5869">
        <v>1</v>
      </c>
      <c r="G5869">
        <v>19.649999999999999</v>
      </c>
      <c r="H5869">
        <f t="shared" si="1457"/>
        <v>1</v>
      </c>
      <c r="I5869">
        <f t="shared" si="1458"/>
        <v>0</v>
      </c>
      <c r="J5869">
        <f t="shared" si="1459"/>
        <v>0</v>
      </c>
      <c r="K5869">
        <f t="shared" si="1460"/>
        <v>0</v>
      </c>
      <c r="L5869">
        <f t="shared" si="1461"/>
        <v>1</v>
      </c>
      <c r="M5869">
        <f t="shared" si="1462"/>
        <v>1</v>
      </c>
      <c r="N5869">
        <f t="shared" si="1463"/>
        <v>0</v>
      </c>
      <c r="O5869">
        <f t="shared" si="1464"/>
        <v>0</v>
      </c>
      <c r="P5869">
        <v>3</v>
      </c>
      <c r="Q5869">
        <f t="shared" si="1465"/>
        <v>0</v>
      </c>
      <c r="R5869">
        <f t="shared" si="1466"/>
        <v>1</v>
      </c>
      <c r="S5869">
        <f t="shared" si="1467"/>
        <v>0</v>
      </c>
      <c r="T5869">
        <f t="shared" si="1468"/>
        <v>0</v>
      </c>
      <c r="U5869">
        <v>0</v>
      </c>
      <c r="V5869">
        <f t="shared" si="1469"/>
        <v>0.27336207822136255</v>
      </c>
      <c r="W5869">
        <f t="shared" si="1470"/>
        <v>0.56791810334861381</v>
      </c>
      <c r="X5869">
        <f t="shared" si="1471"/>
        <v>7.4726825809502337E-2</v>
      </c>
      <c r="Y5869">
        <f t="shared" si="1472"/>
        <v>0</v>
      </c>
      <c r="Z5869" t="s">
        <v>5901</v>
      </c>
    </row>
    <row r="5870" spans="1:26" x14ac:dyDescent="0.25">
      <c r="A5870" t="s">
        <v>45</v>
      </c>
      <c r="B5870" t="s">
        <v>38</v>
      </c>
      <c r="C5870" t="s">
        <v>23</v>
      </c>
      <c r="D5870">
        <v>1</v>
      </c>
      <c r="F5870">
        <v>1</v>
      </c>
      <c r="G5870">
        <v>19.350000000000001</v>
      </c>
      <c r="H5870">
        <f t="shared" si="1457"/>
        <v>0</v>
      </c>
      <c r="I5870">
        <f t="shared" si="1458"/>
        <v>1</v>
      </c>
      <c r="J5870">
        <f t="shared" si="1459"/>
        <v>0</v>
      </c>
      <c r="K5870">
        <f t="shared" si="1460"/>
        <v>0</v>
      </c>
      <c r="L5870">
        <f t="shared" si="1461"/>
        <v>1</v>
      </c>
      <c r="M5870">
        <f t="shared" si="1462"/>
        <v>0</v>
      </c>
      <c r="N5870">
        <f t="shared" si="1463"/>
        <v>0</v>
      </c>
      <c r="O5870">
        <f t="shared" si="1464"/>
        <v>1</v>
      </c>
      <c r="P5870">
        <v>44</v>
      </c>
      <c r="Q5870">
        <f t="shared" si="1465"/>
        <v>0</v>
      </c>
      <c r="R5870">
        <f t="shared" si="1466"/>
        <v>0</v>
      </c>
      <c r="S5870">
        <f t="shared" si="1467"/>
        <v>1</v>
      </c>
      <c r="T5870">
        <f t="shared" si="1468"/>
        <v>0</v>
      </c>
      <c r="U5870">
        <v>0</v>
      </c>
      <c r="V5870">
        <f t="shared" si="1469"/>
        <v>-7.2185992091465548E-2</v>
      </c>
      <c r="W5870">
        <f t="shared" si="1470"/>
        <v>0.48196133431311211</v>
      </c>
      <c r="X5870">
        <f t="shared" si="1471"/>
        <v>5.2108174542291269E-3</v>
      </c>
      <c r="Y5870">
        <f t="shared" si="1472"/>
        <v>0</v>
      </c>
      <c r="Z5870" t="s">
        <v>5902</v>
      </c>
    </row>
    <row r="5871" spans="1:26" x14ac:dyDescent="0.25">
      <c r="A5871" t="s">
        <v>26</v>
      </c>
      <c r="B5871" t="s">
        <v>30</v>
      </c>
      <c r="C5871" t="s">
        <v>25</v>
      </c>
      <c r="D5871">
        <v>0</v>
      </c>
      <c r="F5871">
        <v>1</v>
      </c>
      <c r="G5871">
        <v>44</v>
      </c>
      <c r="H5871">
        <f t="shared" si="1457"/>
        <v>1</v>
      </c>
      <c r="I5871">
        <f t="shared" si="1458"/>
        <v>0</v>
      </c>
      <c r="J5871">
        <f t="shared" si="1459"/>
        <v>1</v>
      </c>
      <c r="K5871">
        <f t="shared" si="1460"/>
        <v>0</v>
      </c>
      <c r="L5871">
        <f t="shared" si="1461"/>
        <v>0</v>
      </c>
      <c r="M5871">
        <f t="shared" si="1462"/>
        <v>1</v>
      </c>
      <c r="N5871">
        <f t="shared" si="1463"/>
        <v>0</v>
      </c>
      <c r="O5871">
        <f t="shared" si="1464"/>
        <v>0</v>
      </c>
      <c r="P5871">
        <v>1</v>
      </c>
      <c r="Q5871">
        <f t="shared" si="1465"/>
        <v>0</v>
      </c>
      <c r="R5871">
        <f t="shared" si="1466"/>
        <v>1</v>
      </c>
      <c r="S5871">
        <f t="shared" si="1467"/>
        <v>0</v>
      </c>
      <c r="T5871">
        <f t="shared" si="1468"/>
        <v>0</v>
      </c>
      <c r="U5871">
        <v>0</v>
      </c>
      <c r="V5871">
        <f t="shared" si="1469"/>
        <v>0.33122500687284023</v>
      </c>
      <c r="W5871">
        <f t="shared" si="1470"/>
        <v>0.58205740999735089</v>
      </c>
      <c r="X5871">
        <f t="shared" si="1471"/>
        <v>0.10971000517791306</v>
      </c>
      <c r="Y5871">
        <f t="shared" si="1472"/>
        <v>1</v>
      </c>
      <c r="Z5871" t="s">
        <v>5903</v>
      </c>
    </row>
    <row r="5872" spans="1:26" x14ac:dyDescent="0.25">
      <c r="A5872" t="s">
        <v>29</v>
      </c>
      <c r="B5872" t="s">
        <v>27</v>
      </c>
      <c r="C5872" t="s">
        <v>35</v>
      </c>
      <c r="D5872">
        <v>0</v>
      </c>
      <c r="F5872">
        <v>1</v>
      </c>
      <c r="G5872">
        <v>94.4</v>
      </c>
      <c r="H5872">
        <f t="shared" si="1457"/>
        <v>1</v>
      </c>
      <c r="I5872">
        <f t="shared" si="1458"/>
        <v>0</v>
      </c>
      <c r="J5872">
        <f t="shared" si="1459"/>
        <v>0</v>
      </c>
      <c r="K5872">
        <f t="shared" si="1460"/>
        <v>1</v>
      </c>
      <c r="L5872">
        <f t="shared" si="1461"/>
        <v>0</v>
      </c>
      <c r="M5872">
        <f t="shared" si="1462"/>
        <v>0</v>
      </c>
      <c r="N5872">
        <f t="shared" si="1463"/>
        <v>1</v>
      </c>
      <c r="O5872">
        <f t="shared" si="1464"/>
        <v>0</v>
      </c>
      <c r="P5872">
        <v>44</v>
      </c>
      <c r="Q5872">
        <f t="shared" si="1465"/>
        <v>1</v>
      </c>
      <c r="R5872">
        <f t="shared" si="1466"/>
        <v>0</v>
      </c>
      <c r="S5872">
        <f t="shared" si="1467"/>
        <v>0</v>
      </c>
      <c r="T5872">
        <f t="shared" si="1468"/>
        <v>0</v>
      </c>
      <c r="U5872">
        <v>0</v>
      </c>
      <c r="V5872">
        <f t="shared" si="1469"/>
        <v>0.27025172562675148</v>
      </c>
      <c r="W5872">
        <f t="shared" si="1470"/>
        <v>0.56715470219581188</v>
      </c>
      <c r="X5872">
        <f t="shared" si="1471"/>
        <v>7.3035995204236967E-2</v>
      </c>
      <c r="Y5872">
        <f t="shared" si="1472"/>
        <v>0</v>
      </c>
      <c r="Z5872" t="s">
        <v>5904</v>
      </c>
    </row>
    <row r="5873" spans="1:26" x14ac:dyDescent="0.25">
      <c r="A5873" t="s">
        <v>26</v>
      </c>
      <c r="B5873" t="s">
        <v>33</v>
      </c>
      <c r="C5873" t="s">
        <v>23</v>
      </c>
      <c r="D5873">
        <v>0</v>
      </c>
      <c r="F5873">
        <v>1</v>
      </c>
      <c r="G5873">
        <v>25.9</v>
      </c>
      <c r="H5873">
        <f t="shared" si="1457"/>
        <v>1</v>
      </c>
      <c r="I5873">
        <f t="shared" si="1458"/>
        <v>0</v>
      </c>
      <c r="J5873">
        <f t="shared" si="1459"/>
        <v>0</v>
      </c>
      <c r="K5873">
        <f t="shared" si="1460"/>
        <v>0</v>
      </c>
      <c r="L5873">
        <f t="shared" si="1461"/>
        <v>1</v>
      </c>
      <c r="M5873">
        <f t="shared" si="1462"/>
        <v>1</v>
      </c>
      <c r="N5873">
        <f t="shared" si="1463"/>
        <v>0</v>
      </c>
      <c r="O5873">
        <f t="shared" si="1464"/>
        <v>0</v>
      </c>
      <c r="P5873">
        <v>5</v>
      </c>
      <c r="Q5873">
        <f t="shared" si="1465"/>
        <v>0</v>
      </c>
      <c r="R5873">
        <f t="shared" si="1466"/>
        <v>0</v>
      </c>
      <c r="S5873">
        <f t="shared" si="1467"/>
        <v>0</v>
      </c>
      <c r="T5873">
        <f t="shared" si="1468"/>
        <v>1</v>
      </c>
      <c r="U5873">
        <v>1</v>
      </c>
      <c r="V5873">
        <f t="shared" si="1469"/>
        <v>0.26941472544872724</v>
      </c>
      <c r="W5873">
        <f t="shared" si="1470"/>
        <v>0.56694921527811482</v>
      </c>
      <c r="X5873">
        <f t="shared" si="1471"/>
        <v>0.53375484339115864</v>
      </c>
      <c r="Y5873">
        <f t="shared" si="1472"/>
        <v>0</v>
      </c>
      <c r="Z5873" t="s">
        <v>5905</v>
      </c>
    </row>
    <row r="5874" spans="1:26" x14ac:dyDescent="0.25">
      <c r="A5874" t="s">
        <v>26</v>
      </c>
      <c r="B5874" t="s">
        <v>33</v>
      </c>
      <c r="C5874" t="s">
        <v>25</v>
      </c>
      <c r="D5874">
        <v>0</v>
      </c>
      <c r="F5874">
        <v>1</v>
      </c>
      <c r="G5874">
        <v>55.65</v>
      </c>
      <c r="H5874">
        <f t="shared" si="1457"/>
        <v>1</v>
      </c>
      <c r="I5874">
        <f t="shared" si="1458"/>
        <v>0</v>
      </c>
      <c r="J5874">
        <f t="shared" si="1459"/>
        <v>1</v>
      </c>
      <c r="K5874">
        <f t="shared" si="1460"/>
        <v>0</v>
      </c>
      <c r="L5874">
        <f t="shared" si="1461"/>
        <v>0</v>
      </c>
      <c r="M5874">
        <f t="shared" si="1462"/>
        <v>1</v>
      </c>
      <c r="N5874">
        <f t="shared" si="1463"/>
        <v>0</v>
      </c>
      <c r="O5874">
        <f t="shared" si="1464"/>
        <v>0</v>
      </c>
      <c r="P5874">
        <v>24</v>
      </c>
      <c r="Q5874">
        <f t="shared" si="1465"/>
        <v>0</v>
      </c>
      <c r="R5874">
        <f t="shared" si="1466"/>
        <v>0</v>
      </c>
      <c r="S5874">
        <f t="shared" si="1467"/>
        <v>0</v>
      </c>
      <c r="T5874">
        <f t="shared" si="1468"/>
        <v>1</v>
      </c>
      <c r="U5874">
        <v>1</v>
      </c>
      <c r="V5874">
        <f t="shared" si="1469"/>
        <v>0.34938800243506801</v>
      </c>
      <c r="W5874">
        <f t="shared" si="1470"/>
        <v>0.5864691632392286</v>
      </c>
      <c r="X5874">
        <f t="shared" si="1471"/>
        <v>0.42329597137543112</v>
      </c>
      <c r="Y5874">
        <f t="shared" si="1472"/>
        <v>1</v>
      </c>
      <c r="Z5874" t="s">
        <v>5906</v>
      </c>
    </row>
    <row r="5875" spans="1:26" x14ac:dyDescent="0.25">
      <c r="A5875" t="s">
        <v>26</v>
      </c>
      <c r="B5875" t="s">
        <v>27</v>
      </c>
      <c r="C5875" t="s">
        <v>35</v>
      </c>
      <c r="D5875">
        <v>0</v>
      </c>
      <c r="F5875">
        <v>1</v>
      </c>
      <c r="G5875">
        <v>69.650000000000006</v>
      </c>
      <c r="H5875">
        <f t="shared" si="1457"/>
        <v>1</v>
      </c>
      <c r="I5875">
        <f t="shared" si="1458"/>
        <v>0</v>
      </c>
      <c r="J5875">
        <f t="shared" si="1459"/>
        <v>0</v>
      </c>
      <c r="K5875">
        <f t="shared" si="1460"/>
        <v>1</v>
      </c>
      <c r="L5875">
        <f t="shared" si="1461"/>
        <v>0</v>
      </c>
      <c r="M5875">
        <f t="shared" si="1462"/>
        <v>1</v>
      </c>
      <c r="N5875">
        <f t="shared" si="1463"/>
        <v>0</v>
      </c>
      <c r="O5875">
        <f t="shared" si="1464"/>
        <v>0</v>
      </c>
      <c r="P5875">
        <v>1</v>
      </c>
      <c r="Q5875">
        <f t="shared" si="1465"/>
        <v>1</v>
      </c>
      <c r="R5875">
        <f t="shared" si="1466"/>
        <v>0</v>
      </c>
      <c r="S5875">
        <f t="shared" si="1467"/>
        <v>0</v>
      </c>
      <c r="T5875">
        <f t="shared" si="1468"/>
        <v>0</v>
      </c>
      <c r="U5875">
        <v>1</v>
      </c>
      <c r="V5875">
        <f t="shared" si="1469"/>
        <v>0.50798312195555406</v>
      </c>
      <c r="W5875">
        <f t="shared" si="1470"/>
        <v>0.62433355228955711</v>
      </c>
      <c r="X5875">
        <f t="shared" si="1471"/>
        <v>0.24208060828060318</v>
      </c>
      <c r="Y5875">
        <f t="shared" si="1472"/>
        <v>1</v>
      </c>
      <c r="Z5875" t="s">
        <v>5907</v>
      </c>
    </row>
    <row r="5876" spans="1:26" x14ac:dyDescent="0.25">
      <c r="A5876" t="s">
        <v>26</v>
      </c>
      <c r="B5876" t="s">
        <v>27</v>
      </c>
      <c r="C5876" t="s">
        <v>35</v>
      </c>
      <c r="D5876">
        <v>0</v>
      </c>
      <c r="F5876">
        <v>1</v>
      </c>
      <c r="G5876">
        <v>75.400000000000006</v>
      </c>
      <c r="H5876">
        <f t="shared" si="1457"/>
        <v>1</v>
      </c>
      <c r="I5876">
        <f t="shared" si="1458"/>
        <v>0</v>
      </c>
      <c r="J5876">
        <f t="shared" si="1459"/>
        <v>0</v>
      </c>
      <c r="K5876">
        <f t="shared" si="1460"/>
        <v>1</v>
      </c>
      <c r="L5876">
        <f t="shared" si="1461"/>
        <v>0</v>
      </c>
      <c r="M5876">
        <f t="shared" si="1462"/>
        <v>1</v>
      </c>
      <c r="N5876">
        <f t="shared" si="1463"/>
        <v>0</v>
      </c>
      <c r="O5876">
        <f t="shared" si="1464"/>
        <v>0</v>
      </c>
      <c r="P5876">
        <v>18</v>
      </c>
      <c r="Q5876">
        <f t="shared" si="1465"/>
        <v>1</v>
      </c>
      <c r="R5876">
        <f t="shared" si="1466"/>
        <v>0</v>
      </c>
      <c r="S5876">
        <f t="shared" si="1467"/>
        <v>0</v>
      </c>
      <c r="T5876">
        <f t="shared" si="1468"/>
        <v>0</v>
      </c>
      <c r="U5876">
        <v>0</v>
      </c>
      <c r="V5876">
        <f t="shared" si="1469"/>
        <v>0.51694769058068801</v>
      </c>
      <c r="W5876">
        <f t="shared" si="1470"/>
        <v>0.6264337577365473</v>
      </c>
      <c r="X5876">
        <f t="shared" si="1471"/>
        <v>0.26723491479670675</v>
      </c>
      <c r="Y5876">
        <f t="shared" si="1472"/>
        <v>1</v>
      </c>
      <c r="Z5876" t="s">
        <v>5908</v>
      </c>
    </row>
    <row r="5877" spans="1:26" x14ac:dyDescent="0.25">
      <c r="A5877" t="s">
        <v>26</v>
      </c>
      <c r="B5877" t="s">
        <v>27</v>
      </c>
      <c r="C5877" t="s">
        <v>35</v>
      </c>
      <c r="D5877">
        <v>0</v>
      </c>
      <c r="F5877">
        <v>1</v>
      </c>
      <c r="G5877">
        <v>100.6</v>
      </c>
      <c r="H5877">
        <f t="shared" si="1457"/>
        <v>1</v>
      </c>
      <c r="I5877">
        <f t="shared" si="1458"/>
        <v>0</v>
      </c>
      <c r="J5877">
        <f t="shared" si="1459"/>
        <v>0</v>
      </c>
      <c r="K5877">
        <f t="shared" si="1460"/>
        <v>1</v>
      </c>
      <c r="L5877">
        <f t="shared" si="1461"/>
        <v>0</v>
      </c>
      <c r="M5877">
        <f t="shared" si="1462"/>
        <v>1</v>
      </c>
      <c r="N5877">
        <f t="shared" si="1463"/>
        <v>0</v>
      </c>
      <c r="O5877">
        <f t="shared" si="1464"/>
        <v>0</v>
      </c>
      <c r="P5877">
        <v>10</v>
      </c>
      <c r="Q5877">
        <f t="shared" si="1465"/>
        <v>1</v>
      </c>
      <c r="R5877">
        <f t="shared" si="1466"/>
        <v>0</v>
      </c>
      <c r="S5877">
        <f t="shared" si="1467"/>
        <v>0</v>
      </c>
      <c r="T5877">
        <f t="shared" si="1468"/>
        <v>0</v>
      </c>
      <c r="U5877">
        <v>1</v>
      </c>
      <c r="V5877">
        <f t="shared" si="1469"/>
        <v>0.55137271772921481</v>
      </c>
      <c r="W5877">
        <f t="shared" si="1470"/>
        <v>0.63445401333476681</v>
      </c>
      <c r="X5877">
        <f t="shared" si="1471"/>
        <v>0.20126643839767078</v>
      </c>
      <c r="Y5877">
        <f t="shared" si="1472"/>
        <v>1</v>
      </c>
      <c r="Z5877" t="s">
        <v>5909</v>
      </c>
    </row>
    <row r="5878" spans="1:26" x14ac:dyDescent="0.25">
      <c r="A5878" t="s">
        <v>45</v>
      </c>
      <c r="B5878" t="s">
        <v>33</v>
      </c>
      <c r="C5878" t="s">
        <v>25</v>
      </c>
      <c r="D5878">
        <v>0</v>
      </c>
      <c r="F5878">
        <v>1</v>
      </c>
      <c r="G5878">
        <v>71</v>
      </c>
      <c r="H5878">
        <f t="shared" si="1457"/>
        <v>1</v>
      </c>
      <c r="I5878">
        <f t="shared" si="1458"/>
        <v>0</v>
      </c>
      <c r="J5878">
        <f t="shared" si="1459"/>
        <v>1</v>
      </c>
      <c r="K5878">
        <f t="shared" si="1460"/>
        <v>0</v>
      </c>
      <c r="L5878">
        <f t="shared" si="1461"/>
        <v>0</v>
      </c>
      <c r="M5878">
        <f t="shared" si="1462"/>
        <v>0</v>
      </c>
      <c r="N5878">
        <f t="shared" si="1463"/>
        <v>0</v>
      </c>
      <c r="O5878">
        <f t="shared" si="1464"/>
        <v>1</v>
      </c>
      <c r="P5878">
        <v>65</v>
      </c>
      <c r="Q5878">
        <f t="shared" si="1465"/>
        <v>0</v>
      </c>
      <c r="R5878">
        <f t="shared" si="1466"/>
        <v>0</v>
      </c>
      <c r="S5878">
        <f t="shared" si="1467"/>
        <v>0</v>
      </c>
      <c r="T5878">
        <f t="shared" si="1468"/>
        <v>1</v>
      </c>
      <c r="U5878">
        <v>0</v>
      </c>
      <c r="V5878">
        <f t="shared" si="1469"/>
        <v>5.5622047545339975E-2</v>
      </c>
      <c r="W5878">
        <f t="shared" si="1470"/>
        <v>0.51390192790831746</v>
      </c>
      <c r="X5878">
        <f t="shared" si="1471"/>
        <v>3.0938121731360606E-3</v>
      </c>
      <c r="Y5878">
        <f t="shared" si="1472"/>
        <v>0</v>
      </c>
      <c r="Z5878" t="s">
        <v>5910</v>
      </c>
    </row>
    <row r="5879" spans="1:26" x14ac:dyDescent="0.25">
      <c r="A5879" t="s">
        <v>26</v>
      </c>
      <c r="B5879" t="s">
        <v>27</v>
      </c>
      <c r="C5879" t="s">
        <v>35</v>
      </c>
      <c r="D5879">
        <v>1</v>
      </c>
      <c r="F5879">
        <v>1</v>
      </c>
      <c r="G5879">
        <v>86</v>
      </c>
      <c r="H5879">
        <f t="shared" si="1457"/>
        <v>0</v>
      </c>
      <c r="I5879">
        <f t="shared" si="1458"/>
        <v>1</v>
      </c>
      <c r="J5879">
        <f t="shared" si="1459"/>
        <v>0</v>
      </c>
      <c r="K5879">
        <f t="shared" si="1460"/>
        <v>1</v>
      </c>
      <c r="L5879">
        <f t="shared" si="1461"/>
        <v>0</v>
      </c>
      <c r="M5879">
        <f t="shared" si="1462"/>
        <v>1</v>
      </c>
      <c r="N5879">
        <f t="shared" si="1463"/>
        <v>0</v>
      </c>
      <c r="O5879">
        <f t="shared" si="1464"/>
        <v>0</v>
      </c>
      <c r="P5879">
        <v>1</v>
      </c>
      <c r="Q5879">
        <f t="shared" si="1465"/>
        <v>1</v>
      </c>
      <c r="R5879">
        <f t="shared" si="1466"/>
        <v>0</v>
      </c>
      <c r="S5879">
        <f t="shared" si="1467"/>
        <v>0</v>
      </c>
      <c r="T5879">
        <f t="shared" si="1468"/>
        <v>0</v>
      </c>
      <c r="U5879">
        <v>1</v>
      </c>
      <c r="V5879">
        <f t="shared" si="1469"/>
        <v>0.53347367795919565</v>
      </c>
      <c r="W5879">
        <f t="shared" si="1470"/>
        <v>0.63029292714717511</v>
      </c>
      <c r="X5879">
        <f t="shared" si="1471"/>
        <v>0.21764680915692031</v>
      </c>
      <c r="Y5879">
        <f t="shared" si="1472"/>
        <v>1</v>
      </c>
      <c r="Z5879" t="s">
        <v>5911</v>
      </c>
    </row>
    <row r="5880" spans="1:26" x14ac:dyDescent="0.25">
      <c r="A5880" t="s">
        <v>29</v>
      </c>
      <c r="B5880" t="s">
        <v>38</v>
      </c>
      <c r="C5880" t="s">
        <v>35</v>
      </c>
      <c r="D5880">
        <v>0</v>
      </c>
      <c r="F5880">
        <v>1</v>
      </c>
      <c r="G5880">
        <v>106.95</v>
      </c>
      <c r="H5880">
        <f t="shared" si="1457"/>
        <v>1</v>
      </c>
      <c r="I5880">
        <f t="shared" si="1458"/>
        <v>0</v>
      </c>
      <c r="J5880">
        <f t="shared" si="1459"/>
        <v>0</v>
      </c>
      <c r="K5880">
        <f t="shared" si="1460"/>
        <v>1</v>
      </c>
      <c r="L5880">
        <f t="shared" si="1461"/>
        <v>0</v>
      </c>
      <c r="M5880">
        <f t="shared" si="1462"/>
        <v>0</v>
      </c>
      <c r="N5880">
        <f t="shared" si="1463"/>
        <v>1</v>
      </c>
      <c r="O5880">
        <f t="shared" si="1464"/>
        <v>0</v>
      </c>
      <c r="P5880">
        <v>53</v>
      </c>
      <c r="Q5880">
        <f t="shared" si="1465"/>
        <v>0</v>
      </c>
      <c r="R5880">
        <f t="shared" si="1466"/>
        <v>0</v>
      </c>
      <c r="S5880">
        <f t="shared" si="1467"/>
        <v>1</v>
      </c>
      <c r="T5880">
        <f t="shared" si="1468"/>
        <v>0</v>
      </c>
      <c r="U5880">
        <v>1</v>
      </c>
      <c r="V5880">
        <f t="shared" si="1469"/>
        <v>0.15304952732318811</v>
      </c>
      <c r="W5880">
        <f t="shared" si="1470"/>
        <v>0.53818786769648697</v>
      </c>
      <c r="X5880">
        <f t="shared" si="1471"/>
        <v>0.71732510316747511</v>
      </c>
      <c r="Y5880">
        <f t="shared" si="1472"/>
        <v>0</v>
      </c>
      <c r="Z5880" t="s">
        <v>5912</v>
      </c>
    </row>
    <row r="5881" spans="1:26" x14ac:dyDescent="0.25">
      <c r="A5881" t="s">
        <v>29</v>
      </c>
      <c r="B5881" t="s">
        <v>30</v>
      </c>
      <c r="C5881" t="s">
        <v>23</v>
      </c>
      <c r="D5881">
        <v>0</v>
      </c>
      <c r="F5881">
        <v>1</v>
      </c>
      <c r="G5881">
        <v>21.2</v>
      </c>
      <c r="H5881">
        <f t="shared" si="1457"/>
        <v>1</v>
      </c>
      <c r="I5881">
        <f t="shared" si="1458"/>
        <v>0</v>
      </c>
      <c r="J5881">
        <f t="shared" si="1459"/>
        <v>0</v>
      </c>
      <c r="K5881">
        <f t="shared" si="1460"/>
        <v>0</v>
      </c>
      <c r="L5881">
        <f t="shared" si="1461"/>
        <v>1</v>
      </c>
      <c r="M5881">
        <f t="shared" si="1462"/>
        <v>0</v>
      </c>
      <c r="N5881">
        <f t="shared" si="1463"/>
        <v>1</v>
      </c>
      <c r="O5881">
        <f t="shared" si="1464"/>
        <v>0</v>
      </c>
      <c r="P5881">
        <v>3</v>
      </c>
      <c r="Q5881">
        <f t="shared" si="1465"/>
        <v>0</v>
      </c>
      <c r="R5881">
        <f t="shared" si="1466"/>
        <v>1</v>
      </c>
      <c r="S5881">
        <f t="shared" si="1467"/>
        <v>0</v>
      </c>
      <c r="T5881">
        <f t="shared" si="1468"/>
        <v>0</v>
      </c>
      <c r="U5881">
        <v>0</v>
      </c>
      <c r="V5881">
        <f t="shared" si="1469"/>
        <v>-9.3676835341358795E-3</v>
      </c>
      <c r="W5881">
        <f t="shared" si="1470"/>
        <v>0.49765809624229429</v>
      </c>
      <c r="X5881">
        <f t="shared" si="1471"/>
        <v>8.775349479572048E-5</v>
      </c>
      <c r="Y5881">
        <f t="shared" si="1472"/>
        <v>0</v>
      </c>
      <c r="Z5881" t="s">
        <v>5913</v>
      </c>
    </row>
    <row r="5882" spans="1:26" x14ac:dyDescent="0.25">
      <c r="A5882" t="s">
        <v>45</v>
      </c>
      <c r="B5882" t="s">
        <v>30</v>
      </c>
      <c r="C5882" t="s">
        <v>25</v>
      </c>
      <c r="D5882">
        <v>0</v>
      </c>
      <c r="F5882">
        <v>1</v>
      </c>
      <c r="G5882">
        <v>61.05</v>
      </c>
      <c r="H5882">
        <f t="shared" si="1457"/>
        <v>1</v>
      </c>
      <c r="I5882">
        <f t="shared" si="1458"/>
        <v>0</v>
      </c>
      <c r="J5882">
        <f t="shared" si="1459"/>
        <v>1</v>
      </c>
      <c r="K5882">
        <f t="shared" si="1460"/>
        <v>0</v>
      </c>
      <c r="L5882">
        <f t="shared" si="1461"/>
        <v>0</v>
      </c>
      <c r="M5882">
        <f t="shared" si="1462"/>
        <v>0</v>
      </c>
      <c r="N5882">
        <f t="shared" si="1463"/>
        <v>0</v>
      </c>
      <c r="O5882">
        <f t="shared" si="1464"/>
        <v>1</v>
      </c>
      <c r="P5882">
        <v>33</v>
      </c>
      <c r="Q5882">
        <f t="shared" si="1465"/>
        <v>0</v>
      </c>
      <c r="R5882">
        <f t="shared" si="1466"/>
        <v>1</v>
      </c>
      <c r="S5882">
        <f t="shared" si="1467"/>
        <v>0</v>
      </c>
      <c r="T5882">
        <f t="shared" si="1468"/>
        <v>0</v>
      </c>
      <c r="U5882">
        <v>0</v>
      </c>
      <c r="V5882">
        <f t="shared" si="1469"/>
        <v>2.1554827820267353E-2</v>
      </c>
      <c r="W5882">
        <f t="shared" si="1470"/>
        <v>0.50538849832722788</v>
      </c>
      <c r="X5882">
        <f t="shared" si="1471"/>
        <v>4.6461060236137146E-4</v>
      </c>
      <c r="Y5882">
        <f t="shared" si="1472"/>
        <v>0</v>
      </c>
      <c r="Z5882" t="s">
        <v>5914</v>
      </c>
    </row>
    <row r="5883" spans="1:26" x14ac:dyDescent="0.25">
      <c r="A5883" t="s">
        <v>26</v>
      </c>
      <c r="B5883" t="s">
        <v>27</v>
      </c>
      <c r="C5883" t="s">
        <v>25</v>
      </c>
      <c r="D5883">
        <v>0</v>
      </c>
      <c r="F5883">
        <v>1</v>
      </c>
      <c r="G5883">
        <v>29.6</v>
      </c>
      <c r="H5883">
        <f t="shared" si="1457"/>
        <v>1</v>
      </c>
      <c r="I5883">
        <f t="shared" si="1458"/>
        <v>0</v>
      </c>
      <c r="J5883">
        <f t="shared" si="1459"/>
        <v>1</v>
      </c>
      <c r="K5883">
        <f t="shared" si="1460"/>
        <v>0</v>
      </c>
      <c r="L5883">
        <f t="shared" si="1461"/>
        <v>0</v>
      </c>
      <c r="M5883">
        <f t="shared" si="1462"/>
        <v>1</v>
      </c>
      <c r="N5883">
        <f t="shared" si="1463"/>
        <v>0</v>
      </c>
      <c r="O5883">
        <f t="shared" si="1464"/>
        <v>0</v>
      </c>
      <c r="P5883">
        <v>3</v>
      </c>
      <c r="Q5883">
        <f t="shared" si="1465"/>
        <v>1</v>
      </c>
      <c r="R5883">
        <f t="shared" si="1466"/>
        <v>0</v>
      </c>
      <c r="S5883">
        <f t="shared" si="1467"/>
        <v>0</v>
      </c>
      <c r="T5883">
        <f t="shared" si="1468"/>
        <v>0</v>
      </c>
      <c r="U5883">
        <v>1</v>
      </c>
      <c r="V5883">
        <f t="shared" si="1469"/>
        <v>0.4406797834014744</v>
      </c>
      <c r="W5883">
        <f t="shared" si="1470"/>
        <v>0.60842099759754587</v>
      </c>
      <c r="X5883">
        <f t="shared" si="1471"/>
        <v>0.3128391046958216</v>
      </c>
      <c r="Y5883">
        <f t="shared" si="1472"/>
        <v>1</v>
      </c>
      <c r="Z5883" t="s">
        <v>5915</v>
      </c>
    </row>
    <row r="5884" spans="1:26" x14ac:dyDescent="0.25">
      <c r="A5884" t="s">
        <v>29</v>
      </c>
      <c r="B5884" t="s">
        <v>33</v>
      </c>
      <c r="C5884" t="s">
        <v>25</v>
      </c>
      <c r="D5884">
        <v>0</v>
      </c>
      <c r="F5884">
        <v>1</v>
      </c>
      <c r="G5884">
        <v>79.95</v>
      </c>
      <c r="H5884">
        <f t="shared" si="1457"/>
        <v>1</v>
      </c>
      <c r="I5884">
        <f t="shared" si="1458"/>
        <v>0</v>
      </c>
      <c r="J5884">
        <f t="shared" si="1459"/>
        <v>1</v>
      </c>
      <c r="K5884">
        <f t="shared" si="1460"/>
        <v>0</v>
      </c>
      <c r="L5884">
        <f t="shared" si="1461"/>
        <v>0</v>
      </c>
      <c r="M5884">
        <f t="shared" si="1462"/>
        <v>0</v>
      </c>
      <c r="N5884">
        <f t="shared" si="1463"/>
        <v>1</v>
      </c>
      <c r="O5884">
        <f t="shared" si="1464"/>
        <v>0</v>
      </c>
      <c r="P5884">
        <v>34</v>
      </c>
      <c r="Q5884">
        <f t="shared" si="1465"/>
        <v>0</v>
      </c>
      <c r="R5884">
        <f t="shared" si="1466"/>
        <v>0</v>
      </c>
      <c r="S5884">
        <f t="shared" si="1467"/>
        <v>0</v>
      </c>
      <c r="T5884">
        <f t="shared" si="1468"/>
        <v>1</v>
      </c>
      <c r="U5884">
        <v>0</v>
      </c>
      <c r="V5884">
        <f t="shared" si="1469"/>
        <v>0.11095503117038541</v>
      </c>
      <c r="W5884">
        <f t="shared" si="1470"/>
        <v>0.52771033508561427</v>
      </c>
      <c r="X5884">
        <f t="shared" si="1471"/>
        <v>1.2311018942021197E-2</v>
      </c>
      <c r="Y5884">
        <f t="shared" si="1472"/>
        <v>0</v>
      </c>
      <c r="Z5884" t="s">
        <v>5916</v>
      </c>
    </row>
    <row r="5885" spans="1:26" x14ac:dyDescent="0.25">
      <c r="A5885" t="s">
        <v>45</v>
      </c>
      <c r="B5885" t="s">
        <v>30</v>
      </c>
      <c r="C5885" t="s">
        <v>23</v>
      </c>
      <c r="D5885">
        <v>0</v>
      </c>
      <c r="F5885">
        <v>1</v>
      </c>
      <c r="G5885">
        <v>19.7</v>
      </c>
      <c r="H5885">
        <f t="shared" si="1457"/>
        <v>1</v>
      </c>
      <c r="I5885">
        <f t="shared" si="1458"/>
        <v>0</v>
      </c>
      <c r="J5885">
        <f t="shared" si="1459"/>
        <v>0</v>
      </c>
      <c r="K5885">
        <f t="shared" si="1460"/>
        <v>0</v>
      </c>
      <c r="L5885">
        <f t="shared" si="1461"/>
        <v>1</v>
      </c>
      <c r="M5885">
        <f t="shared" si="1462"/>
        <v>0</v>
      </c>
      <c r="N5885">
        <f t="shared" si="1463"/>
        <v>0</v>
      </c>
      <c r="O5885">
        <f t="shared" si="1464"/>
        <v>1</v>
      </c>
      <c r="P5885">
        <v>14</v>
      </c>
      <c r="Q5885">
        <f t="shared" si="1465"/>
        <v>0</v>
      </c>
      <c r="R5885">
        <f t="shared" si="1466"/>
        <v>1</v>
      </c>
      <c r="S5885">
        <f t="shared" si="1467"/>
        <v>0</v>
      </c>
      <c r="T5885">
        <f t="shared" si="1468"/>
        <v>0</v>
      </c>
      <c r="U5885">
        <v>0</v>
      </c>
      <c r="V5885">
        <f t="shared" si="1469"/>
        <v>-7.1640322696892189E-2</v>
      </c>
      <c r="W5885">
        <f t="shared" si="1470"/>
        <v>0.48209757544216419</v>
      </c>
      <c r="X5885">
        <f t="shared" si="1471"/>
        <v>5.1323358361148458E-3</v>
      </c>
      <c r="Y5885">
        <f t="shared" si="1472"/>
        <v>0</v>
      </c>
      <c r="Z5885" t="s">
        <v>5917</v>
      </c>
    </row>
    <row r="5886" spans="1:26" x14ac:dyDescent="0.25">
      <c r="A5886" t="s">
        <v>26</v>
      </c>
      <c r="B5886" t="s">
        <v>30</v>
      </c>
      <c r="C5886" t="s">
        <v>23</v>
      </c>
      <c r="D5886">
        <v>0</v>
      </c>
      <c r="F5886">
        <v>1</v>
      </c>
      <c r="G5886">
        <v>20.3</v>
      </c>
      <c r="H5886">
        <f t="shared" si="1457"/>
        <v>1</v>
      </c>
      <c r="I5886">
        <f t="shared" si="1458"/>
        <v>0</v>
      </c>
      <c r="J5886">
        <f t="shared" si="1459"/>
        <v>0</v>
      </c>
      <c r="K5886">
        <f t="shared" si="1460"/>
        <v>0</v>
      </c>
      <c r="L5886">
        <f t="shared" si="1461"/>
        <v>1</v>
      </c>
      <c r="M5886">
        <f t="shared" si="1462"/>
        <v>1</v>
      </c>
      <c r="N5886">
        <f t="shared" si="1463"/>
        <v>0</v>
      </c>
      <c r="O5886">
        <f t="shared" si="1464"/>
        <v>0</v>
      </c>
      <c r="P5886">
        <v>13</v>
      </c>
      <c r="Q5886">
        <f t="shared" si="1465"/>
        <v>0</v>
      </c>
      <c r="R5886">
        <f t="shared" si="1466"/>
        <v>1</v>
      </c>
      <c r="S5886">
        <f t="shared" si="1467"/>
        <v>0</v>
      </c>
      <c r="T5886">
        <f t="shared" si="1468"/>
        <v>0</v>
      </c>
      <c r="U5886">
        <v>0</v>
      </c>
      <c r="V5886">
        <f t="shared" si="1469"/>
        <v>0.27437546423985598</v>
      </c>
      <c r="W5886">
        <f t="shared" si="1470"/>
        <v>0.56816675810102402</v>
      </c>
      <c r="X5886">
        <f t="shared" si="1471"/>
        <v>7.5281895376836494E-2</v>
      </c>
      <c r="Y5886">
        <f t="shared" si="1472"/>
        <v>0</v>
      </c>
      <c r="Z5886" t="s">
        <v>5918</v>
      </c>
    </row>
    <row r="5887" spans="1:26" x14ac:dyDescent="0.25">
      <c r="A5887" t="s">
        <v>29</v>
      </c>
      <c r="B5887" t="s">
        <v>33</v>
      </c>
      <c r="C5887" t="s">
        <v>25</v>
      </c>
      <c r="D5887">
        <v>1</v>
      </c>
      <c r="F5887">
        <v>1</v>
      </c>
      <c r="G5887">
        <v>59.9</v>
      </c>
      <c r="H5887">
        <f t="shared" si="1457"/>
        <v>0</v>
      </c>
      <c r="I5887">
        <f t="shared" si="1458"/>
        <v>1</v>
      </c>
      <c r="J5887">
        <f t="shared" si="1459"/>
        <v>1</v>
      </c>
      <c r="K5887">
        <f t="shared" si="1460"/>
        <v>0</v>
      </c>
      <c r="L5887">
        <f t="shared" si="1461"/>
        <v>0</v>
      </c>
      <c r="M5887">
        <f t="shared" si="1462"/>
        <v>0</v>
      </c>
      <c r="N5887">
        <f t="shared" si="1463"/>
        <v>1</v>
      </c>
      <c r="O5887">
        <f t="shared" si="1464"/>
        <v>0</v>
      </c>
      <c r="P5887">
        <v>46</v>
      </c>
      <c r="Q5887">
        <f t="shared" si="1465"/>
        <v>0</v>
      </c>
      <c r="R5887">
        <f t="shared" si="1466"/>
        <v>0</v>
      </c>
      <c r="S5887">
        <f t="shared" si="1467"/>
        <v>0</v>
      </c>
      <c r="T5887">
        <f t="shared" si="1468"/>
        <v>1</v>
      </c>
      <c r="U5887">
        <v>1</v>
      </c>
      <c r="V5887">
        <f t="shared" si="1469"/>
        <v>7.9695970138396716E-2</v>
      </c>
      <c r="W5887">
        <f t="shared" si="1470"/>
        <v>0.51991345371191933</v>
      </c>
      <c r="X5887">
        <f t="shared" si="1471"/>
        <v>0.84695950737950687</v>
      </c>
      <c r="Y5887">
        <f t="shared" si="1472"/>
        <v>0</v>
      </c>
      <c r="Z5887" t="s">
        <v>5919</v>
      </c>
    </row>
    <row r="5888" spans="1:26" x14ac:dyDescent="0.25">
      <c r="A5888" t="s">
        <v>29</v>
      </c>
      <c r="B5888" t="s">
        <v>30</v>
      </c>
      <c r="C5888" t="s">
        <v>23</v>
      </c>
      <c r="D5888">
        <v>0</v>
      </c>
      <c r="F5888">
        <v>1</v>
      </c>
      <c r="G5888">
        <v>24.35</v>
      </c>
      <c r="H5888">
        <f t="shared" si="1457"/>
        <v>1</v>
      </c>
      <c r="I5888">
        <f t="shared" si="1458"/>
        <v>0</v>
      </c>
      <c r="J5888">
        <f t="shared" si="1459"/>
        <v>0</v>
      </c>
      <c r="K5888">
        <f t="shared" si="1460"/>
        <v>0</v>
      </c>
      <c r="L5888">
        <f t="shared" si="1461"/>
        <v>1</v>
      </c>
      <c r="M5888">
        <f t="shared" si="1462"/>
        <v>0</v>
      </c>
      <c r="N5888">
        <f t="shared" si="1463"/>
        <v>1</v>
      </c>
      <c r="O5888">
        <f t="shared" si="1464"/>
        <v>0</v>
      </c>
      <c r="P5888">
        <v>23</v>
      </c>
      <c r="Q5888">
        <f t="shared" si="1465"/>
        <v>0</v>
      </c>
      <c r="R5888">
        <f t="shared" si="1466"/>
        <v>1</v>
      </c>
      <c r="S5888">
        <f t="shared" si="1467"/>
        <v>0</v>
      </c>
      <c r="T5888">
        <f t="shared" si="1468"/>
        <v>0</v>
      </c>
      <c r="U5888">
        <v>0</v>
      </c>
      <c r="V5888">
        <f t="shared" si="1469"/>
        <v>-4.4566589829755608E-3</v>
      </c>
      <c r="W5888">
        <f t="shared" si="1470"/>
        <v>0.49888583709836309</v>
      </c>
      <c r="X5888">
        <f t="shared" si="1471"/>
        <v>1.9861809290536761E-5</v>
      </c>
      <c r="Y5888">
        <f t="shared" si="1472"/>
        <v>0</v>
      </c>
      <c r="Z5888" t="s">
        <v>5920</v>
      </c>
    </row>
    <row r="5889" spans="1:26" x14ac:dyDescent="0.25">
      <c r="A5889" t="s">
        <v>45</v>
      </c>
      <c r="B5889" t="s">
        <v>30</v>
      </c>
      <c r="C5889" t="s">
        <v>23</v>
      </c>
      <c r="D5889">
        <v>0</v>
      </c>
      <c r="F5889">
        <v>1</v>
      </c>
      <c r="G5889">
        <v>19.75</v>
      </c>
      <c r="H5889">
        <f t="shared" si="1457"/>
        <v>1</v>
      </c>
      <c r="I5889">
        <f t="shared" si="1458"/>
        <v>0</v>
      </c>
      <c r="J5889">
        <f t="shared" si="1459"/>
        <v>0</v>
      </c>
      <c r="K5889">
        <f t="shared" si="1460"/>
        <v>0</v>
      </c>
      <c r="L5889">
        <f t="shared" si="1461"/>
        <v>1</v>
      </c>
      <c r="M5889">
        <f t="shared" si="1462"/>
        <v>0</v>
      </c>
      <c r="N5889">
        <f t="shared" si="1463"/>
        <v>0</v>
      </c>
      <c r="O5889">
        <f t="shared" si="1464"/>
        <v>1</v>
      </c>
      <c r="P5889">
        <v>47</v>
      </c>
      <c r="Q5889">
        <f t="shared" si="1465"/>
        <v>0</v>
      </c>
      <c r="R5889">
        <f t="shared" si="1466"/>
        <v>1</v>
      </c>
      <c r="S5889">
        <f t="shared" si="1467"/>
        <v>0</v>
      </c>
      <c r="T5889">
        <f t="shared" si="1468"/>
        <v>0</v>
      </c>
      <c r="U5889">
        <v>0</v>
      </c>
      <c r="V5889">
        <f t="shared" si="1469"/>
        <v>-7.156236992623885E-2</v>
      </c>
      <c r="W5889">
        <f t="shared" si="1470"/>
        <v>0.48211703867836558</v>
      </c>
      <c r="X5889">
        <f t="shared" si="1471"/>
        <v>5.1211727894598545E-3</v>
      </c>
      <c r="Y5889">
        <f t="shared" si="1472"/>
        <v>0</v>
      </c>
      <c r="Z5889" t="s">
        <v>5921</v>
      </c>
    </row>
    <row r="5890" spans="1:26" x14ac:dyDescent="0.25">
      <c r="A5890" t="s">
        <v>26</v>
      </c>
      <c r="B5890" t="s">
        <v>30</v>
      </c>
      <c r="C5890" t="s">
        <v>25</v>
      </c>
      <c r="D5890">
        <v>0</v>
      </c>
      <c r="F5890">
        <v>1</v>
      </c>
      <c r="G5890">
        <v>50.3</v>
      </c>
      <c r="H5890">
        <f t="shared" si="1457"/>
        <v>1</v>
      </c>
      <c r="I5890">
        <f t="shared" si="1458"/>
        <v>0</v>
      </c>
      <c r="J5890">
        <f t="shared" si="1459"/>
        <v>1</v>
      </c>
      <c r="K5890">
        <f t="shared" si="1460"/>
        <v>0</v>
      </c>
      <c r="L5890">
        <f t="shared" si="1461"/>
        <v>0</v>
      </c>
      <c r="M5890">
        <f t="shared" si="1462"/>
        <v>1</v>
      </c>
      <c r="N5890">
        <f t="shared" si="1463"/>
        <v>0</v>
      </c>
      <c r="O5890">
        <f t="shared" si="1464"/>
        <v>0</v>
      </c>
      <c r="P5890">
        <v>17</v>
      </c>
      <c r="Q5890">
        <f t="shared" si="1465"/>
        <v>0</v>
      </c>
      <c r="R5890">
        <f t="shared" si="1466"/>
        <v>1</v>
      </c>
      <c r="S5890">
        <f t="shared" si="1467"/>
        <v>0</v>
      </c>
      <c r="T5890">
        <f t="shared" si="1468"/>
        <v>0</v>
      </c>
      <c r="U5890">
        <v>0</v>
      </c>
      <c r="V5890">
        <f t="shared" si="1469"/>
        <v>0.34104705597516083</v>
      </c>
      <c r="W5890">
        <f t="shared" si="1470"/>
        <v>0.58444484290811849</v>
      </c>
      <c r="X5890">
        <f t="shared" si="1471"/>
        <v>0.11631309438932448</v>
      </c>
      <c r="Y5890">
        <f t="shared" si="1472"/>
        <v>1</v>
      </c>
      <c r="Z5890" t="s">
        <v>5922</v>
      </c>
    </row>
    <row r="5891" spans="1:26" x14ac:dyDescent="0.25">
      <c r="A5891" t="s">
        <v>26</v>
      </c>
      <c r="B5891" t="s">
        <v>27</v>
      </c>
      <c r="C5891" t="s">
        <v>35</v>
      </c>
      <c r="D5891">
        <v>0</v>
      </c>
      <c r="F5891">
        <v>1</v>
      </c>
      <c r="G5891">
        <v>95.6</v>
      </c>
      <c r="H5891">
        <f t="shared" ref="H5891:H5954" si="1473">IF(D5891:D12933=0,1,0)</f>
        <v>1</v>
      </c>
      <c r="I5891">
        <f t="shared" ref="I5891:I5954" si="1474">IF(D5891:D12933=1,1,0)</f>
        <v>0</v>
      </c>
      <c r="J5891">
        <f t="shared" ref="J5891:J5954" si="1475">IF(C5891:C12933="DSL",1,0)</f>
        <v>0</v>
      </c>
      <c r="K5891">
        <f t="shared" ref="K5891:K5954" si="1476">IF(C5891:C12933="Fiber optic",1,0)</f>
        <v>1</v>
      </c>
      <c r="L5891">
        <f t="shared" ref="L5891:L5954" si="1477">IF(C5891:C12933="No",1,0)</f>
        <v>0</v>
      </c>
      <c r="M5891">
        <f t="shared" ref="M5891:M5954" si="1478">IF(A5891:A12933="Month-to-month",1,0)</f>
        <v>1</v>
      </c>
      <c r="N5891">
        <f t="shared" ref="N5891:N5954" si="1479">IF(A5891:A12933="ONE YEAR",1,0)</f>
        <v>0</v>
      </c>
      <c r="O5891">
        <f t="shared" ref="O5891:O5954" si="1480">IF(A5891:A12933="two year",1,0)</f>
        <v>0</v>
      </c>
      <c r="P5891">
        <v>49</v>
      </c>
      <c r="Q5891">
        <f t="shared" ref="Q5891:Q5954" si="1481">IF(B5891:B12933="Electronic check",1,0)</f>
        <v>1</v>
      </c>
      <c r="R5891">
        <f t="shared" ref="R5891:R5954" si="1482">IF(B5891:B12933="Mailed check",1,0)</f>
        <v>0</v>
      </c>
      <c r="S5891">
        <f t="shared" ref="S5891:S5954" si="1483">IF(B5891:B12933="Credit card (automatic)",1,0)</f>
        <v>0</v>
      </c>
      <c r="T5891">
        <f t="shared" ref="T5891:T5954" si="1484">IF(B5891:B12933="Bank transfer (automatic)",1,0)</f>
        <v>0</v>
      </c>
      <c r="U5891">
        <v>1</v>
      </c>
      <c r="V5891">
        <f t="shared" si="1469"/>
        <v>0.55726888976818356</v>
      </c>
      <c r="W5891">
        <f t="shared" si="1470"/>
        <v>0.63582037888003329</v>
      </c>
      <c r="X5891">
        <f t="shared" si="1471"/>
        <v>0.19601083596709679</v>
      </c>
      <c r="Y5891">
        <f t="shared" si="1472"/>
        <v>1</v>
      </c>
      <c r="Z5891" t="s">
        <v>5923</v>
      </c>
    </row>
    <row r="5892" spans="1:26" x14ac:dyDescent="0.25">
      <c r="A5892" t="s">
        <v>26</v>
      </c>
      <c r="B5892" t="s">
        <v>27</v>
      </c>
      <c r="C5892" t="s">
        <v>25</v>
      </c>
      <c r="D5892">
        <v>1</v>
      </c>
      <c r="F5892">
        <v>1</v>
      </c>
      <c r="G5892">
        <v>50.25</v>
      </c>
      <c r="H5892">
        <f t="shared" si="1473"/>
        <v>0</v>
      </c>
      <c r="I5892">
        <f t="shared" si="1474"/>
        <v>1</v>
      </c>
      <c r="J5892">
        <f t="shared" si="1475"/>
        <v>1</v>
      </c>
      <c r="K5892">
        <f t="shared" si="1476"/>
        <v>0</v>
      </c>
      <c r="L5892">
        <f t="shared" si="1477"/>
        <v>0</v>
      </c>
      <c r="M5892">
        <f t="shared" si="1478"/>
        <v>1</v>
      </c>
      <c r="N5892">
        <f t="shared" si="1479"/>
        <v>0</v>
      </c>
      <c r="O5892">
        <f t="shared" si="1480"/>
        <v>0</v>
      </c>
      <c r="P5892">
        <v>59</v>
      </c>
      <c r="Q5892">
        <f t="shared" si="1481"/>
        <v>1</v>
      </c>
      <c r="R5892">
        <f t="shared" si="1482"/>
        <v>0</v>
      </c>
      <c r="S5892">
        <f t="shared" si="1483"/>
        <v>0</v>
      </c>
      <c r="T5892">
        <f t="shared" si="1484"/>
        <v>0</v>
      </c>
      <c r="U5892">
        <v>0</v>
      </c>
      <c r="V5892">
        <f t="shared" ref="V5892:V5955" si="1485">G5892*$G$2+H5893*$H$2+K5893*$K$2+M5892*$M$2+O5892*$O$2+Q5892*$Q$2+L5892*$L$2</f>
        <v>0.47287427768130308</v>
      </c>
      <c r="W5892">
        <f t="shared" ref="W5892:W5955" si="1486">1/ (1+EXP(-V5892))</f>
        <v>0.61606383335842307</v>
      </c>
      <c r="X5892">
        <f t="shared" ref="X5892:X5955" si="1487">(U5892-V5892)^2</f>
        <v>0.22361008249261413</v>
      </c>
      <c r="Y5892">
        <f t="shared" ref="Y5892:Y5955" si="1488">IF(W5892&gt;=0.58,1,0)</f>
        <v>1</v>
      </c>
      <c r="Z5892" t="s">
        <v>5924</v>
      </c>
    </row>
    <row r="5893" spans="1:26" x14ac:dyDescent="0.25">
      <c r="A5893" t="s">
        <v>45</v>
      </c>
      <c r="B5893" t="s">
        <v>38</v>
      </c>
      <c r="C5893" t="s">
        <v>25</v>
      </c>
      <c r="D5893">
        <v>0</v>
      </c>
      <c r="F5893">
        <v>1</v>
      </c>
      <c r="G5893">
        <v>85.35</v>
      </c>
      <c r="H5893">
        <f t="shared" si="1473"/>
        <v>1</v>
      </c>
      <c r="I5893">
        <f t="shared" si="1474"/>
        <v>0</v>
      </c>
      <c r="J5893">
        <f t="shared" si="1475"/>
        <v>1</v>
      </c>
      <c r="K5893">
        <f t="shared" si="1476"/>
        <v>0</v>
      </c>
      <c r="L5893">
        <f t="shared" si="1477"/>
        <v>0</v>
      </c>
      <c r="M5893">
        <f t="shared" si="1478"/>
        <v>0</v>
      </c>
      <c r="N5893">
        <f t="shared" si="1479"/>
        <v>0</v>
      </c>
      <c r="O5893">
        <f t="shared" si="1480"/>
        <v>1</v>
      </c>
      <c r="P5893">
        <v>69</v>
      </c>
      <c r="Q5893">
        <f t="shared" si="1481"/>
        <v>0</v>
      </c>
      <c r="R5893">
        <f t="shared" si="1482"/>
        <v>0</v>
      </c>
      <c r="S5893">
        <f t="shared" si="1483"/>
        <v>1</v>
      </c>
      <c r="T5893">
        <f t="shared" si="1484"/>
        <v>0</v>
      </c>
      <c r="U5893">
        <v>0</v>
      </c>
      <c r="V5893">
        <f t="shared" si="1485"/>
        <v>5.9439874357789774E-2</v>
      </c>
      <c r="W5893">
        <f t="shared" si="1486"/>
        <v>0.5148555949900796</v>
      </c>
      <c r="X5893">
        <f t="shared" si="1487"/>
        <v>3.5330986636698341E-3</v>
      </c>
      <c r="Y5893">
        <f t="shared" si="1488"/>
        <v>0</v>
      </c>
      <c r="Z5893" t="s">
        <v>5925</v>
      </c>
    </row>
    <row r="5894" spans="1:26" x14ac:dyDescent="0.25">
      <c r="A5894" t="s">
        <v>29</v>
      </c>
      <c r="B5894" t="s">
        <v>27</v>
      </c>
      <c r="C5894" t="s">
        <v>25</v>
      </c>
      <c r="D5894">
        <v>0</v>
      </c>
      <c r="F5894">
        <v>1</v>
      </c>
      <c r="G5894">
        <v>41.6</v>
      </c>
      <c r="H5894">
        <f t="shared" si="1473"/>
        <v>1</v>
      </c>
      <c r="I5894">
        <f t="shared" si="1474"/>
        <v>0</v>
      </c>
      <c r="J5894">
        <f t="shared" si="1475"/>
        <v>1</v>
      </c>
      <c r="K5894">
        <f t="shared" si="1476"/>
        <v>0</v>
      </c>
      <c r="L5894">
        <f t="shared" si="1477"/>
        <v>0</v>
      </c>
      <c r="M5894">
        <f t="shared" si="1478"/>
        <v>0</v>
      </c>
      <c r="N5894">
        <f t="shared" si="1479"/>
        <v>1</v>
      </c>
      <c r="O5894">
        <f t="shared" si="1480"/>
        <v>0</v>
      </c>
      <c r="P5894">
        <v>11</v>
      </c>
      <c r="Q5894">
        <f t="shared" si="1481"/>
        <v>1</v>
      </c>
      <c r="R5894">
        <f t="shared" si="1482"/>
        <v>0</v>
      </c>
      <c r="S5894">
        <f t="shared" si="1483"/>
        <v>0</v>
      </c>
      <c r="T5894">
        <f t="shared" si="1484"/>
        <v>0</v>
      </c>
      <c r="U5894">
        <v>1</v>
      </c>
      <c r="V5894">
        <f t="shared" si="1485"/>
        <v>0.1879335998168262</v>
      </c>
      <c r="W5894">
        <f t="shared" si="1486"/>
        <v>0.54684560258035708</v>
      </c>
      <c r="X5894">
        <f t="shared" si="1487"/>
        <v>0.65945183830645848</v>
      </c>
      <c r="Y5894">
        <f t="shared" si="1488"/>
        <v>0</v>
      </c>
      <c r="Z5894" t="s">
        <v>5926</v>
      </c>
    </row>
    <row r="5895" spans="1:26" x14ac:dyDescent="0.25">
      <c r="A5895" t="s">
        <v>26</v>
      </c>
      <c r="B5895" t="s">
        <v>30</v>
      </c>
      <c r="C5895" t="s">
        <v>25</v>
      </c>
      <c r="D5895">
        <v>0</v>
      </c>
      <c r="F5895">
        <v>1</v>
      </c>
      <c r="G5895">
        <v>51.65</v>
      </c>
      <c r="H5895">
        <f t="shared" si="1473"/>
        <v>1</v>
      </c>
      <c r="I5895">
        <f t="shared" si="1474"/>
        <v>0</v>
      </c>
      <c r="J5895">
        <f t="shared" si="1475"/>
        <v>1</v>
      </c>
      <c r="K5895">
        <f t="shared" si="1476"/>
        <v>0</v>
      </c>
      <c r="L5895">
        <f t="shared" si="1477"/>
        <v>0</v>
      </c>
      <c r="M5895">
        <f t="shared" si="1478"/>
        <v>1</v>
      </c>
      <c r="N5895">
        <f t="shared" si="1479"/>
        <v>0</v>
      </c>
      <c r="O5895">
        <f t="shared" si="1480"/>
        <v>0</v>
      </c>
      <c r="P5895">
        <v>10</v>
      </c>
      <c r="Q5895">
        <f t="shared" si="1481"/>
        <v>0</v>
      </c>
      <c r="R5895">
        <f t="shared" si="1482"/>
        <v>1</v>
      </c>
      <c r="S5895">
        <f t="shared" si="1483"/>
        <v>0</v>
      </c>
      <c r="T5895">
        <f t="shared" si="1484"/>
        <v>0</v>
      </c>
      <c r="U5895">
        <v>0</v>
      </c>
      <c r="V5895">
        <f t="shared" si="1485"/>
        <v>0.33828861152204526</v>
      </c>
      <c r="W5895">
        <f t="shared" si="1486"/>
        <v>0.58377474640828997</v>
      </c>
      <c r="X5895">
        <f t="shared" si="1487"/>
        <v>0.11443918468551326</v>
      </c>
      <c r="Y5895">
        <f t="shared" si="1488"/>
        <v>1</v>
      </c>
      <c r="Z5895" t="s">
        <v>5927</v>
      </c>
    </row>
    <row r="5896" spans="1:26" x14ac:dyDescent="0.25">
      <c r="A5896" t="s">
        <v>45</v>
      </c>
      <c r="B5896" t="s">
        <v>33</v>
      </c>
      <c r="C5896" t="s">
        <v>23</v>
      </c>
      <c r="D5896">
        <v>0</v>
      </c>
      <c r="F5896">
        <v>1</v>
      </c>
      <c r="G5896">
        <v>24</v>
      </c>
      <c r="H5896">
        <f t="shared" si="1473"/>
        <v>1</v>
      </c>
      <c r="I5896">
        <f t="shared" si="1474"/>
        <v>0</v>
      </c>
      <c r="J5896">
        <f t="shared" si="1475"/>
        <v>0</v>
      </c>
      <c r="K5896">
        <f t="shared" si="1476"/>
        <v>0</v>
      </c>
      <c r="L5896">
        <f t="shared" si="1477"/>
        <v>1</v>
      </c>
      <c r="M5896">
        <f t="shared" si="1478"/>
        <v>0</v>
      </c>
      <c r="N5896">
        <f t="shared" si="1479"/>
        <v>0</v>
      </c>
      <c r="O5896">
        <f t="shared" si="1480"/>
        <v>1</v>
      </c>
      <c r="P5896">
        <v>12</v>
      </c>
      <c r="Q5896">
        <f t="shared" si="1481"/>
        <v>0</v>
      </c>
      <c r="R5896">
        <f t="shared" si="1482"/>
        <v>0</v>
      </c>
      <c r="S5896">
        <f t="shared" si="1483"/>
        <v>0</v>
      </c>
      <c r="T5896">
        <f t="shared" si="1484"/>
        <v>1</v>
      </c>
      <c r="U5896">
        <v>0</v>
      </c>
      <c r="V5896">
        <f t="shared" si="1485"/>
        <v>-6.0073215159949386E-2</v>
      </c>
      <c r="W5896">
        <f t="shared" si="1486"/>
        <v>0.4849862110742203</v>
      </c>
      <c r="X5896">
        <f t="shared" si="1487"/>
        <v>3.6087911796535729E-3</v>
      </c>
      <c r="Y5896">
        <f t="shared" si="1488"/>
        <v>0</v>
      </c>
      <c r="Z5896" t="s">
        <v>5928</v>
      </c>
    </row>
    <row r="5897" spans="1:26" x14ac:dyDescent="0.25">
      <c r="A5897" t="s">
        <v>26</v>
      </c>
      <c r="B5897" t="s">
        <v>38</v>
      </c>
      <c r="C5897" t="s">
        <v>35</v>
      </c>
      <c r="D5897">
        <v>0</v>
      </c>
      <c r="F5897">
        <v>1</v>
      </c>
      <c r="G5897">
        <v>100.85</v>
      </c>
      <c r="H5897">
        <f t="shared" si="1473"/>
        <v>1</v>
      </c>
      <c r="I5897">
        <f t="shared" si="1474"/>
        <v>0</v>
      </c>
      <c r="J5897">
        <f t="shared" si="1475"/>
        <v>0</v>
      </c>
      <c r="K5897">
        <f t="shared" si="1476"/>
        <v>1</v>
      </c>
      <c r="L5897">
        <f t="shared" si="1477"/>
        <v>0</v>
      </c>
      <c r="M5897">
        <f t="shared" si="1478"/>
        <v>1</v>
      </c>
      <c r="N5897">
        <f t="shared" si="1479"/>
        <v>0</v>
      </c>
      <c r="O5897">
        <f t="shared" si="1480"/>
        <v>0</v>
      </c>
      <c r="P5897">
        <v>45</v>
      </c>
      <c r="Q5897">
        <f t="shared" si="1481"/>
        <v>0</v>
      </c>
      <c r="R5897">
        <f t="shared" si="1482"/>
        <v>0</v>
      </c>
      <c r="S5897">
        <f t="shared" si="1483"/>
        <v>1</v>
      </c>
      <c r="T5897">
        <f t="shared" si="1484"/>
        <v>0</v>
      </c>
      <c r="U5897">
        <v>1</v>
      </c>
      <c r="V5897">
        <f t="shared" si="1485"/>
        <v>0.41499413784493017</v>
      </c>
      <c r="W5897">
        <f t="shared" si="1486"/>
        <v>0.60228477268159575</v>
      </c>
      <c r="X5897">
        <f t="shared" si="1487"/>
        <v>0.34223185875579648</v>
      </c>
      <c r="Y5897">
        <f t="shared" si="1488"/>
        <v>1</v>
      </c>
      <c r="Z5897" t="s">
        <v>5929</v>
      </c>
    </row>
    <row r="5898" spans="1:26" x14ac:dyDescent="0.25">
      <c r="A5898" t="s">
        <v>26</v>
      </c>
      <c r="B5898" t="s">
        <v>30</v>
      </c>
      <c r="C5898" t="s">
        <v>25</v>
      </c>
      <c r="D5898">
        <v>0</v>
      </c>
      <c r="F5898">
        <v>1</v>
      </c>
      <c r="G5898">
        <v>59.85</v>
      </c>
      <c r="H5898">
        <f t="shared" si="1473"/>
        <v>1</v>
      </c>
      <c r="I5898">
        <f t="shared" si="1474"/>
        <v>0</v>
      </c>
      <c r="J5898">
        <f t="shared" si="1475"/>
        <v>1</v>
      </c>
      <c r="K5898">
        <f t="shared" si="1476"/>
        <v>0</v>
      </c>
      <c r="L5898">
        <f t="shared" si="1477"/>
        <v>0</v>
      </c>
      <c r="M5898">
        <f t="shared" si="1478"/>
        <v>1</v>
      </c>
      <c r="N5898">
        <f t="shared" si="1479"/>
        <v>0</v>
      </c>
      <c r="O5898">
        <f t="shared" si="1480"/>
        <v>0</v>
      </c>
      <c r="P5898">
        <v>39</v>
      </c>
      <c r="Q5898">
        <f t="shared" si="1481"/>
        <v>0</v>
      </c>
      <c r="R5898">
        <f t="shared" si="1482"/>
        <v>1</v>
      </c>
      <c r="S5898">
        <f t="shared" si="1483"/>
        <v>0</v>
      </c>
      <c r="T5898">
        <f t="shared" si="1484"/>
        <v>0</v>
      </c>
      <c r="U5898">
        <v>0</v>
      </c>
      <c r="V5898">
        <f t="shared" si="1485"/>
        <v>0.36476431501349532</v>
      </c>
      <c r="W5898">
        <f t="shared" si="1486"/>
        <v>0.59019324915099891</v>
      </c>
      <c r="X5898">
        <f t="shared" si="1487"/>
        <v>0.13305300550726445</v>
      </c>
      <c r="Y5898">
        <f t="shared" si="1488"/>
        <v>1</v>
      </c>
      <c r="Z5898" t="s">
        <v>5930</v>
      </c>
    </row>
    <row r="5899" spans="1:26" x14ac:dyDescent="0.25">
      <c r="A5899" t="s">
        <v>45</v>
      </c>
      <c r="B5899" t="s">
        <v>38</v>
      </c>
      <c r="C5899" t="s">
        <v>23</v>
      </c>
      <c r="D5899">
        <v>1</v>
      </c>
      <c r="F5899">
        <v>1</v>
      </c>
      <c r="G5899">
        <v>25.45</v>
      </c>
      <c r="H5899">
        <f t="shared" si="1473"/>
        <v>0</v>
      </c>
      <c r="I5899">
        <f t="shared" si="1474"/>
        <v>1</v>
      </c>
      <c r="J5899">
        <f t="shared" si="1475"/>
        <v>0</v>
      </c>
      <c r="K5899">
        <f t="shared" si="1476"/>
        <v>0</v>
      </c>
      <c r="L5899">
        <f t="shared" si="1477"/>
        <v>1</v>
      </c>
      <c r="M5899">
        <f t="shared" si="1478"/>
        <v>0</v>
      </c>
      <c r="N5899">
        <f t="shared" si="1479"/>
        <v>0</v>
      </c>
      <c r="O5899">
        <f t="shared" si="1480"/>
        <v>1</v>
      </c>
      <c r="P5899">
        <v>71</v>
      </c>
      <c r="Q5899">
        <f t="shared" si="1481"/>
        <v>0</v>
      </c>
      <c r="R5899">
        <f t="shared" si="1482"/>
        <v>0</v>
      </c>
      <c r="S5899">
        <f t="shared" si="1483"/>
        <v>1</v>
      </c>
      <c r="T5899">
        <f t="shared" si="1484"/>
        <v>0</v>
      </c>
      <c r="U5899">
        <v>0</v>
      </c>
      <c r="V5899">
        <f t="shared" si="1485"/>
        <v>-6.267575407175828E-2</v>
      </c>
      <c r="W5899">
        <f t="shared" si="1486"/>
        <v>0.48433618876045159</v>
      </c>
      <c r="X5899">
        <f t="shared" si="1487"/>
        <v>3.9282501484635248E-3</v>
      </c>
      <c r="Y5899">
        <f t="shared" si="1488"/>
        <v>0</v>
      </c>
      <c r="Z5899" t="s">
        <v>5931</v>
      </c>
    </row>
    <row r="5900" spans="1:26" x14ac:dyDescent="0.25">
      <c r="A5900" t="s">
        <v>45</v>
      </c>
      <c r="B5900" t="s">
        <v>38</v>
      </c>
      <c r="C5900" t="s">
        <v>23</v>
      </c>
      <c r="D5900">
        <v>0</v>
      </c>
      <c r="F5900">
        <v>1</v>
      </c>
      <c r="G5900">
        <v>23.9</v>
      </c>
      <c r="H5900">
        <f t="shared" si="1473"/>
        <v>1</v>
      </c>
      <c r="I5900">
        <f t="shared" si="1474"/>
        <v>0</v>
      </c>
      <c r="J5900">
        <f t="shared" si="1475"/>
        <v>0</v>
      </c>
      <c r="K5900">
        <f t="shared" si="1476"/>
        <v>0</v>
      </c>
      <c r="L5900">
        <f t="shared" si="1477"/>
        <v>1</v>
      </c>
      <c r="M5900">
        <f t="shared" si="1478"/>
        <v>0</v>
      </c>
      <c r="N5900">
        <f t="shared" si="1479"/>
        <v>0</v>
      </c>
      <c r="O5900">
        <f t="shared" si="1480"/>
        <v>1</v>
      </c>
      <c r="P5900">
        <v>71</v>
      </c>
      <c r="Q5900">
        <f t="shared" si="1481"/>
        <v>0</v>
      </c>
      <c r="R5900">
        <f t="shared" si="1482"/>
        <v>0</v>
      </c>
      <c r="S5900">
        <f t="shared" si="1483"/>
        <v>1</v>
      </c>
      <c r="T5900">
        <f t="shared" si="1484"/>
        <v>0</v>
      </c>
      <c r="U5900">
        <v>0</v>
      </c>
      <c r="V5900">
        <f t="shared" si="1485"/>
        <v>-6.5092289962011773E-2</v>
      </c>
      <c r="W5900">
        <f t="shared" si="1486"/>
        <v>0.48373267083516197</v>
      </c>
      <c r="X5900">
        <f t="shared" si="1487"/>
        <v>4.2370062124986183E-3</v>
      </c>
      <c r="Y5900">
        <f t="shared" si="1488"/>
        <v>0</v>
      </c>
      <c r="Z5900" t="s">
        <v>5932</v>
      </c>
    </row>
    <row r="5901" spans="1:26" x14ac:dyDescent="0.25">
      <c r="A5901" t="s">
        <v>29</v>
      </c>
      <c r="B5901" t="s">
        <v>38</v>
      </c>
      <c r="C5901" t="s">
        <v>23</v>
      </c>
      <c r="D5901">
        <v>0</v>
      </c>
      <c r="F5901">
        <v>1</v>
      </c>
      <c r="G5901">
        <v>24.15</v>
      </c>
      <c r="H5901">
        <f t="shared" si="1473"/>
        <v>1</v>
      </c>
      <c r="I5901">
        <f t="shared" si="1474"/>
        <v>0</v>
      </c>
      <c r="J5901">
        <f t="shared" si="1475"/>
        <v>0</v>
      </c>
      <c r="K5901">
        <f t="shared" si="1476"/>
        <v>0</v>
      </c>
      <c r="L5901">
        <f t="shared" si="1477"/>
        <v>1</v>
      </c>
      <c r="M5901">
        <f t="shared" si="1478"/>
        <v>0</v>
      </c>
      <c r="N5901">
        <f t="shared" si="1479"/>
        <v>1</v>
      </c>
      <c r="O5901">
        <f t="shared" si="1480"/>
        <v>0</v>
      </c>
      <c r="P5901">
        <v>33</v>
      </c>
      <c r="Q5901">
        <f t="shared" si="1481"/>
        <v>0</v>
      </c>
      <c r="R5901">
        <f t="shared" si="1482"/>
        <v>0</v>
      </c>
      <c r="S5901">
        <f t="shared" si="1483"/>
        <v>1</v>
      </c>
      <c r="T5901">
        <f t="shared" si="1484"/>
        <v>0</v>
      </c>
      <c r="U5901">
        <v>0</v>
      </c>
      <c r="V5901">
        <f t="shared" si="1485"/>
        <v>1.3786148299469374E-2</v>
      </c>
      <c r="W5901">
        <f t="shared" si="1486"/>
        <v>0.50344648248910928</v>
      </c>
      <c r="X5901">
        <f t="shared" si="1487"/>
        <v>1.9005788493496232E-4</v>
      </c>
      <c r="Y5901">
        <f t="shared" si="1488"/>
        <v>0</v>
      </c>
      <c r="Z5901" t="s">
        <v>5933</v>
      </c>
    </row>
    <row r="5902" spans="1:26" x14ac:dyDescent="0.25">
      <c r="A5902" t="s">
        <v>26</v>
      </c>
      <c r="B5902" t="s">
        <v>30</v>
      </c>
      <c r="C5902" t="s">
        <v>35</v>
      </c>
      <c r="D5902">
        <v>1</v>
      </c>
      <c r="F5902">
        <v>1</v>
      </c>
      <c r="G5902">
        <v>75.7</v>
      </c>
      <c r="H5902">
        <f t="shared" si="1473"/>
        <v>0</v>
      </c>
      <c r="I5902">
        <f t="shared" si="1474"/>
        <v>1</v>
      </c>
      <c r="J5902">
        <f t="shared" si="1475"/>
        <v>0</v>
      </c>
      <c r="K5902">
        <f t="shared" si="1476"/>
        <v>1</v>
      </c>
      <c r="L5902">
        <f t="shared" si="1477"/>
        <v>0</v>
      </c>
      <c r="M5902">
        <f t="shared" si="1478"/>
        <v>1</v>
      </c>
      <c r="N5902">
        <f t="shared" si="1479"/>
        <v>0</v>
      </c>
      <c r="O5902">
        <f t="shared" si="1480"/>
        <v>0</v>
      </c>
      <c r="P5902">
        <v>67</v>
      </c>
      <c r="Q5902">
        <f t="shared" si="1481"/>
        <v>0</v>
      </c>
      <c r="R5902">
        <f t="shared" si="1482"/>
        <v>1</v>
      </c>
      <c r="S5902">
        <f t="shared" si="1483"/>
        <v>0</v>
      </c>
      <c r="T5902">
        <f t="shared" si="1484"/>
        <v>0</v>
      </c>
      <c r="U5902">
        <v>0</v>
      </c>
      <c r="V5902">
        <f t="shared" si="1485"/>
        <v>0.37578389420630098</v>
      </c>
      <c r="W5902">
        <f t="shared" si="1486"/>
        <v>0.59285582837329254</v>
      </c>
      <c r="X5902">
        <f t="shared" si="1487"/>
        <v>0.14121353514485241</v>
      </c>
      <c r="Y5902">
        <f t="shared" si="1488"/>
        <v>1</v>
      </c>
      <c r="Z5902" t="s">
        <v>5934</v>
      </c>
    </row>
    <row r="5903" spans="1:26" x14ac:dyDescent="0.25">
      <c r="A5903" t="s">
        <v>26</v>
      </c>
      <c r="B5903" t="s">
        <v>33</v>
      </c>
      <c r="C5903" t="s">
        <v>25</v>
      </c>
      <c r="D5903">
        <v>0</v>
      </c>
      <c r="F5903">
        <v>1</v>
      </c>
      <c r="G5903">
        <v>40.200000000000003</v>
      </c>
      <c r="H5903">
        <f t="shared" si="1473"/>
        <v>1</v>
      </c>
      <c r="I5903">
        <f t="shared" si="1474"/>
        <v>0</v>
      </c>
      <c r="J5903">
        <f t="shared" si="1475"/>
        <v>1</v>
      </c>
      <c r="K5903">
        <f t="shared" si="1476"/>
        <v>0</v>
      </c>
      <c r="L5903">
        <f t="shared" si="1477"/>
        <v>0</v>
      </c>
      <c r="M5903">
        <f t="shared" si="1478"/>
        <v>1</v>
      </c>
      <c r="N5903">
        <f t="shared" si="1479"/>
        <v>0</v>
      </c>
      <c r="O5903">
        <f t="shared" si="1480"/>
        <v>0</v>
      </c>
      <c r="P5903">
        <v>37</v>
      </c>
      <c r="Q5903">
        <f t="shared" si="1481"/>
        <v>0</v>
      </c>
      <c r="R5903">
        <f t="shared" si="1482"/>
        <v>0</v>
      </c>
      <c r="S5903">
        <f t="shared" si="1483"/>
        <v>0</v>
      </c>
      <c r="T5903">
        <f t="shared" si="1484"/>
        <v>1</v>
      </c>
      <c r="U5903">
        <v>1</v>
      </c>
      <c r="V5903">
        <f t="shared" si="1485"/>
        <v>0.32530059630318653</v>
      </c>
      <c r="W5903">
        <f t="shared" si="1486"/>
        <v>0.58061550213662938</v>
      </c>
      <c r="X5903">
        <f t="shared" si="1487"/>
        <v>0.45521928534883566</v>
      </c>
      <c r="Y5903">
        <f t="shared" si="1488"/>
        <v>1</v>
      </c>
      <c r="Z5903" t="s">
        <v>5935</v>
      </c>
    </row>
    <row r="5904" spans="1:26" x14ac:dyDescent="0.25">
      <c r="A5904" t="s">
        <v>26</v>
      </c>
      <c r="B5904" t="s">
        <v>27</v>
      </c>
      <c r="C5904" t="s">
        <v>35</v>
      </c>
      <c r="D5904">
        <v>0</v>
      </c>
      <c r="F5904">
        <v>1</v>
      </c>
      <c r="G5904">
        <v>84.5</v>
      </c>
      <c r="H5904">
        <f t="shared" si="1473"/>
        <v>1</v>
      </c>
      <c r="I5904">
        <f t="shared" si="1474"/>
        <v>0</v>
      </c>
      <c r="J5904">
        <f t="shared" si="1475"/>
        <v>0</v>
      </c>
      <c r="K5904">
        <f t="shared" si="1476"/>
        <v>1</v>
      </c>
      <c r="L5904">
        <f t="shared" si="1477"/>
        <v>0</v>
      </c>
      <c r="M5904">
        <f t="shared" si="1478"/>
        <v>1</v>
      </c>
      <c r="N5904">
        <f t="shared" si="1479"/>
        <v>0</v>
      </c>
      <c r="O5904">
        <f t="shared" si="1480"/>
        <v>0</v>
      </c>
      <c r="P5904">
        <v>49</v>
      </c>
      <c r="Q5904">
        <f t="shared" si="1481"/>
        <v>1</v>
      </c>
      <c r="R5904">
        <f t="shared" si="1482"/>
        <v>0</v>
      </c>
      <c r="S5904">
        <f t="shared" si="1483"/>
        <v>0</v>
      </c>
      <c r="T5904">
        <f t="shared" si="1484"/>
        <v>0</v>
      </c>
      <c r="U5904">
        <v>1</v>
      </c>
      <c r="V5904">
        <f t="shared" si="1485"/>
        <v>0.52627192557883984</v>
      </c>
      <c r="W5904">
        <f t="shared" si="1486"/>
        <v>0.62861317886776147</v>
      </c>
      <c r="X5904">
        <f t="shared" si="1487"/>
        <v>0.22441828849478027</v>
      </c>
      <c r="Y5904">
        <f t="shared" si="1488"/>
        <v>1</v>
      </c>
      <c r="Z5904" t="s">
        <v>5936</v>
      </c>
    </row>
    <row r="5905" spans="1:26" x14ac:dyDescent="0.25">
      <c r="A5905" t="s">
        <v>26</v>
      </c>
      <c r="B5905" t="s">
        <v>30</v>
      </c>
      <c r="C5905" t="s">
        <v>25</v>
      </c>
      <c r="D5905">
        <v>0</v>
      </c>
      <c r="F5905">
        <v>1</v>
      </c>
      <c r="G5905">
        <v>50.85</v>
      </c>
      <c r="H5905">
        <f t="shared" si="1473"/>
        <v>1</v>
      </c>
      <c r="I5905">
        <f t="shared" si="1474"/>
        <v>0</v>
      </c>
      <c r="J5905">
        <f t="shared" si="1475"/>
        <v>1</v>
      </c>
      <c r="K5905">
        <f t="shared" si="1476"/>
        <v>0</v>
      </c>
      <c r="L5905">
        <f t="shared" si="1477"/>
        <v>0</v>
      </c>
      <c r="M5905">
        <f t="shared" si="1478"/>
        <v>1</v>
      </c>
      <c r="N5905">
        <f t="shared" si="1479"/>
        <v>0</v>
      </c>
      <c r="O5905">
        <f t="shared" si="1480"/>
        <v>0</v>
      </c>
      <c r="P5905">
        <v>9</v>
      </c>
      <c r="Q5905">
        <f t="shared" si="1481"/>
        <v>0</v>
      </c>
      <c r="R5905">
        <f t="shared" si="1482"/>
        <v>1</v>
      </c>
      <c r="S5905">
        <f t="shared" si="1483"/>
        <v>0</v>
      </c>
      <c r="T5905">
        <f t="shared" si="1484"/>
        <v>0</v>
      </c>
      <c r="U5905">
        <v>0</v>
      </c>
      <c r="V5905">
        <f t="shared" si="1485"/>
        <v>0.34190453645234758</v>
      </c>
      <c r="W5905">
        <f t="shared" si="1486"/>
        <v>0.58465308330146948</v>
      </c>
      <c r="X5905">
        <f t="shared" si="1487"/>
        <v>0.11689871204669468</v>
      </c>
      <c r="Y5905">
        <f t="shared" si="1488"/>
        <v>1</v>
      </c>
      <c r="Z5905" t="s">
        <v>5937</v>
      </c>
    </row>
    <row r="5906" spans="1:26" x14ac:dyDescent="0.25">
      <c r="A5906" t="s">
        <v>45</v>
      </c>
      <c r="B5906" t="s">
        <v>38</v>
      </c>
      <c r="C5906" t="s">
        <v>35</v>
      </c>
      <c r="D5906">
        <v>0</v>
      </c>
      <c r="F5906">
        <v>1</v>
      </c>
      <c r="G5906">
        <v>91.6</v>
      </c>
      <c r="H5906">
        <f t="shared" si="1473"/>
        <v>1</v>
      </c>
      <c r="I5906">
        <f t="shared" si="1474"/>
        <v>0</v>
      </c>
      <c r="J5906">
        <f t="shared" si="1475"/>
        <v>0</v>
      </c>
      <c r="K5906">
        <f t="shared" si="1476"/>
        <v>1</v>
      </c>
      <c r="L5906">
        <f t="shared" si="1477"/>
        <v>0</v>
      </c>
      <c r="M5906">
        <f t="shared" si="1478"/>
        <v>0</v>
      </c>
      <c r="N5906">
        <f t="shared" si="1479"/>
        <v>0</v>
      </c>
      <c r="O5906">
        <f t="shared" si="1480"/>
        <v>1</v>
      </c>
      <c r="P5906">
        <v>52</v>
      </c>
      <c r="Q5906">
        <f t="shared" si="1481"/>
        <v>0</v>
      </c>
      <c r="R5906">
        <f t="shared" si="1482"/>
        <v>0</v>
      </c>
      <c r="S5906">
        <f t="shared" si="1483"/>
        <v>1</v>
      </c>
      <c r="T5906">
        <f t="shared" si="1484"/>
        <v>0</v>
      </c>
      <c r="U5906">
        <v>0</v>
      </c>
      <c r="V5906">
        <f t="shared" si="1485"/>
        <v>7.4047139950212754E-2</v>
      </c>
      <c r="W5906">
        <f t="shared" si="1486"/>
        <v>0.51850333131206106</v>
      </c>
      <c r="X5906">
        <f t="shared" si="1487"/>
        <v>5.4829789348063932E-3</v>
      </c>
      <c r="Y5906">
        <f t="shared" si="1488"/>
        <v>0</v>
      </c>
      <c r="Z5906" t="s">
        <v>5938</v>
      </c>
    </row>
    <row r="5907" spans="1:26" x14ac:dyDescent="0.25">
      <c r="A5907" t="s">
        <v>29</v>
      </c>
      <c r="B5907" t="s">
        <v>27</v>
      </c>
      <c r="C5907" t="s">
        <v>35</v>
      </c>
      <c r="D5907">
        <v>0</v>
      </c>
      <c r="F5907">
        <v>1</v>
      </c>
      <c r="G5907">
        <v>98.9</v>
      </c>
      <c r="H5907">
        <f t="shared" si="1473"/>
        <v>1</v>
      </c>
      <c r="I5907">
        <f t="shared" si="1474"/>
        <v>0</v>
      </c>
      <c r="J5907">
        <f t="shared" si="1475"/>
        <v>0</v>
      </c>
      <c r="K5907">
        <f t="shared" si="1476"/>
        <v>1</v>
      </c>
      <c r="L5907">
        <f t="shared" si="1477"/>
        <v>0</v>
      </c>
      <c r="M5907">
        <f t="shared" si="1478"/>
        <v>0</v>
      </c>
      <c r="N5907">
        <f t="shared" si="1479"/>
        <v>1</v>
      </c>
      <c r="O5907">
        <f t="shared" si="1480"/>
        <v>0</v>
      </c>
      <c r="P5907">
        <v>70</v>
      </c>
      <c r="Q5907">
        <f t="shared" si="1481"/>
        <v>1</v>
      </c>
      <c r="R5907">
        <f t="shared" si="1482"/>
        <v>0</v>
      </c>
      <c r="S5907">
        <f t="shared" si="1483"/>
        <v>0</v>
      </c>
      <c r="T5907">
        <f t="shared" si="1484"/>
        <v>0</v>
      </c>
      <c r="U5907">
        <v>0</v>
      </c>
      <c r="V5907">
        <f t="shared" si="1485"/>
        <v>0.28213064424630763</v>
      </c>
      <c r="W5907">
        <f t="shared" si="1486"/>
        <v>0.57006850217436078</v>
      </c>
      <c r="X5907">
        <f t="shared" si="1487"/>
        <v>7.9597700422836593E-2</v>
      </c>
      <c r="Y5907">
        <f t="shared" si="1488"/>
        <v>0</v>
      </c>
      <c r="Z5907" t="s">
        <v>5939</v>
      </c>
    </row>
    <row r="5908" spans="1:26" x14ac:dyDescent="0.25">
      <c r="A5908" t="s">
        <v>26</v>
      </c>
      <c r="B5908" t="s">
        <v>27</v>
      </c>
      <c r="C5908" t="s">
        <v>35</v>
      </c>
      <c r="D5908">
        <v>0</v>
      </c>
      <c r="F5908">
        <v>1</v>
      </c>
      <c r="G5908">
        <v>85</v>
      </c>
      <c r="H5908">
        <f t="shared" si="1473"/>
        <v>1</v>
      </c>
      <c r="I5908">
        <f t="shared" si="1474"/>
        <v>0</v>
      </c>
      <c r="J5908">
        <f t="shared" si="1475"/>
        <v>0</v>
      </c>
      <c r="K5908">
        <f t="shared" si="1476"/>
        <v>1</v>
      </c>
      <c r="L5908">
        <f t="shared" si="1477"/>
        <v>0</v>
      </c>
      <c r="M5908">
        <f t="shared" si="1478"/>
        <v>1</v>
      </c>
      <c r="N5908">
        <f t="shared" si="1479"/>
        <v>0</v>
      </c>
      <c r="O5908">
        <f t="shared" si="1480"/>
        <v>0</v>
      </c>
      <c r="P5908">
        <v>1</v>
      </c>
      <c r="Q5908">
        <f t="shared" si="1481"/>
        <v>1</v>
      </c>
      <c r="R5908">
        <f t="shared" si="1482"/>
        <v>0</v>
      </c>
      <c r="S5908">
        <f t="shared" si="1483"/>
        <v>0</v>
      </c>
      <c r="T5908">
        <f t="shared" si="1484"/>
        <v>0</v>
      </c>
      <c r="U5908">
        <v>0</v>
      </c>
      <c r="V5908">
        <f t="shared" si="1485"/>
        <v>0.54560607165043151</v>
      </c>
      <c r="W5908">
        <f t="shared" si="1486"/>
        <v>0.63311556650676004</v>
      </c>
      <c r="X5908">
        <f t="shared" si="1487"/>
        <v>0.29768598542181579</v>
      </c>
      <c r="Y5908">
        <f t="shared" si="1488"/>
        <v>1</v>
      </c>
      <c r="Z5908" t="s">
        <v>5940</v>
      </c>
    </row>
    <row r="5909" spans="1:26" x14ac:dyDescent="0.25">
      <c r="A5909" t="s">
        <v>26</v>
      </c>
      <c r="B5909" t="s">
        <v>27</v>
      </c>
      <c r="C5909" t="s">
        <v>35</v>
      </c>
      <c r="D5909">
        <v>1</v>
      </c>
      <c r="F5909">
        <v>1</v>
      </c>
      <c r="G5909">
        <v>78.95</v>
      </c>
      <c r="H5909">
        <f t="shared" si="1473"/>
        <v>0</v>
      </c>
      <c r="I5909">
        <f t="shared" si="1474"/>
        <v>1</v>
      </c>
      <c r="J5909">
        <f t="shared" si="1475"/>
        <v>0</v>
      </c>
      <c r="K5909">
        <f t="shared" si="1476"/>
        <v>1</v>
      </c>
      <c r="L5909">
        <f t="shared" si="1477"/>
        <v>0</v>
      </c>
      <c r="M5909">
        <f t="shared" si="1478"/>
        <v>1</v>
      </c>
      <c r="N5909">
        <f t="shared" si="1479"/>
        <v>0</v>
      </c>
      <c r="O5909">
        <f t="shared" si="1480"/>
        <v>0</v>
      </c>
      <c r="P5909">
        <v>14</v>
      </c>
      <c r="Q5909">
        <f t="shared" si="1481"/>
        <v>1</v>
      </c>
      <c r="R5909">
        <f t="shared" si="1482"/>
        <v>0</v>
      </c>
      <c r="S5909">
        <f t="shared" si="1483"/>
        <v>0</v>
      </c>
      <c r="T5909">
        <f t="shared" si="1484"/>
        <v>0</v>
      </c>
      <c r="U5909">
        <v>1</v>
      </c>
      <c r="V5909">
        <f t="shared" si="1485"/>
        <v>0.51761916803631924</v>
      </c>
      <c r="W5909">
        <f t="shared" si="1486"/>
        <v>0.6265908798557156</v>
      </c>
      <c r="X5909">
        <f t="shared" si="1487"/>
        <v>0.23269126704597282</v>
      </c>
      <c r="Y5909">
        <f t="shared" si="1488"/>
        <v>1</v>
      </c>
      <c r="Z5909" t="s">
        <v>5941</v>
      </c>
    </row>
    <row r="5910" spans="1:26" x14ac:dyDescent="0.25">
      <c r="A5910" t="s">
        <v>26</v>
      </c>
      <c r="B5910" t="s">
        <v>30</v>
      </c>
      <c r="C5910" t="s">
        <v>25</v>
      </c>
      <c r="D5910">
        <v>0</v>
      </c>
      <c r="F5910">
        <v>1</v>
      </c>
      <c r="G5910">
        <v>44.3</v>
      </c>
      <c r="H5910">
        <f t="shared" si="1473"/>
        <v>1</v>
      </c>
      <c r="I5910">
        <f t="shared" si="1474"/>
        <v>0</v>
      </c>
      <c r="J5910">
        <f t="shared" si="1475"/>
        <v>1</v>
      </c>
      <c r="K5910">
        <f t="shared" si="1476"/>
        <v>0</v>
      </c>
      <c r="L5910">
        <f t="shared" si="1477"/>
        <v>0</v>
      </c>
      <c r="M5910">
        <f t="shared" si="1478"/>
        <v>1</v>
      </c>
      <c r="N5910">
        <f t="shared" si="1479"/>
        <v>0</v>
      </c>
      <c r="O5910">
        <f t="shared" si="1480"/>
        <v>0</v>
      </c>
      <c r="P5910">
        <v>1</v>
      </c>
      <c r="Q5910">
        <f t="shared" si="1481"/>
        <v>0</v>
      </c>
      <c r="R5910">
        <f t="shared" si="1482"/>
        <v>1</v>
      </c>
      <c r="S5910">
        <f t="shared" si="1483"/>
        <v>0</v>
      </c>
      <c r="T5910">
        <f t="shared" si="1484"/>
        <v>0</v>
      </c>
      <c r="U5910">
        <v>0</v>
      </c>
      <c r="V5910">
        <f t="shared" si="1485"/>
        <v>0.32682955423600452</v>
      </c>
      <c r="W5910">
        <f t="shared" si="1486"/>
        <v>0.58098775918145851</v>
      </c>
      <c r="X5910">
        <f t="shared" si="1487"/>
        <v>0.10681755752210542</v>
      </c>
      <c r="Y5910">
        <f t="shared" si="1488"/>
        <v>1</v>
      </c>
      <c r="Z5910" t="s">
        <v>5942</v>
      </c>
    </row>
    <row r="5911" spans="1:26" x14ac:dyDescent="0.25">
      <c r="A5911" t="s">
        <v>26</v>
      </c>
      <c r="B5911" t="s">
        <v>30</v>
      </c>
      <c r="C5911" t="s">
        <v>23</v>
      </c>
      <c r="D5911">
        <v>0</v>
      </c>
      <c r="F5911">
        <v>1</v>
      </c>
      <c r="G5911">
        <v>20.2</v>
      </c>
      <c r="H5911">
        <f t="shared" si="1473"/>
        <v>1</v>
      </c>
      <c r="I5911">
        <f t="shared" si="1474"/>
        <v>0</v>
      </c>
      <c r="J5911">
        <f t="shared" si="1475"/>
        <v>0</v>
      </c>
      <c r="K5911">
        <f t="shared" si="1476"/>
        <v>0</v>
      </c>
      <c r="L5911">
        <f t="shared" si="1477"/>
        <v>1</v>
      </c>
      <c r="M5911">
        <f t="shared" si="1478"/>
        <v>1</v>
      </c>
      <c r="N5911">
        <f t="shared" si="1479"/>
        <v>0</v>
      </c>
      <c r="O5911">
        <f t="shared" si="1480"/>
        <v>0</v>
      </c>
      <c r="P5911">
        <v>1</v>
      </c>
      <c r="Q5911">
        <f t="shared" si="1481"/>
        <v>0</v>
      </c>
      <c r="R5911">
        <f t="shared" si="1482"/>
        <v>1</v>
      </c>
      <c r="S5911">
        <f t="shared" si="1483"/>
        <v>0</v>
      </c>
      <c r="T5911">
        <f t="shared" si="1484"/>
        <v>0</v>
      </c>
      <c r="U5911">
        <v>1</v>
      </c>
      <c r="V5911">
        <f t="shared" si="1485"/>
        <v>0.26539127885500241</v>
      </c>
      <c r="W5911">
        <f t="shared" si="1486"/>
        <v>0.56596112268546328</v>
      </c>
      <c r="X5911">
        <f t="shared" si="1487"/>
        <v>0.53964997318228891</v>
      </c>
      <c r="Y5911">
        <f t="shared" si="1488"/>
        <v>0</v>
      </c>
      <c r="Z5911" t="s">
        <v>5943</v>
      </c>
    </row>
    <row r="5912" spans="1:26" x14ac:dyDescent="0.25">
      <c r="A5912" t="s">
        <v>29</v>
      </c>
      <c r="B5912" t="s">
        <v>30</v>
      </c>
      <c r="C5912" t="s">
        <v>35</v>
      </c>
      <c r="D5912">
        <v>0</v>
      </c>
      <c r="F5912">
        <v>1</v>
      </c>
      <c r="G5912">
        <v>80.2</v>
      </c>
      <c r="H5912">
        <f t="shared" si="1473"/>
        <v>1</v>
      </c>
      <c r="I5912">
        <f t="shared" si="1474"/>
        <v>0</v>
      </c>
      <c r="J5912">
        <f t="shared" si="1475"/>
        <v>0</v>
      </c>
      <c r="K5912">
        <f t="shared" si="1476"/>
        <v>1</v>
      </c>
      <c r="L5912">
        <f t="shared" si="1477"/>
        <v>0</v>
      </c>
      <c r="M5912">
        <f t="shared" si="1478"/>
        <v>0</v>
      </c>
      <c r="N5912">
        <f t="shared" si="1479"/>
        <v>1</v>
      </c>
      <c r="O5912">
        <f t="shared" si="1480"/>
        <v>0</v>
      </c>
      <c r="P5912">
        <v>52</v>
      </c>
      <c r="Q5912">
        <f t="shared" si="1481"/>
        <v>0</v>
      </c>
      <c r="R5912">
        <f t="shared" si="1482"/>
        <v>1</v>
      </c>
      <c r="S5912">
        <f t="shared" si="1483"/>
        <v>0</v>
      </c>
      <c r="T5912">
        <f t="shared" si="1484"/>
        <v>0</v>
      </c>
      <c r="U5912">
        <v>0</v>
      </c>
      <c r="V5912">
        <f t="shared" si="1485"/>
        <v>0.11134479502365208</v>
      </c>
      <c r="W5912">
        <f t="shared" si="1486"/>
        <v>0.52780747571342179</v>
      </c>
      <c r="X5912">
        <f t="shared" si="1487"/>
        <v>1.2397663378859097E-2</v>
      </c>
      <c r="Y5912">
        <f t="shared" si="1488"/>
        <v>0</v>
      </c>
      <c r="Z5912" t="s">
        <v>5944</v>
      </c>
    </row>
    <row r="5913" spans="1:26" x14ac:dyDescent="0.25">
      <c r="A5913" t="s">
        <v>26</v>
      </c>
      <c r="B5913" t="s">
        <v>30</v>
      </c>
      <c r="C5913" t="s">
        <v>25</v>
      </c>
      <c r="D5913">
        <v>0</v>
      </c>
      <c r="F5913">
        <v>1</v>
      </c>
      <c r="G5913">
        <v>60.9</v>
      </c>
      <c r="H5913">
        <f t="shared" si="1473"/>
        <v>1</v>
      </c>
      <c r="I5913">
        <f t="shared" si="1474"/>
        <v>0</v>
      </c>
      <c r="J5913">
        <f t="shared" si="1475"/>
        <v>1</v>
      </c>
      <c r="K5913">
        <f t="shared" si="1476"/>
        <v>0</v>
      </c>
      <c r="L5913">
        <f t="shared" si="1477"/>
        <v>0</v>
      </c>
      <c r="M5913">
        <f t="shared" si="1478"/>
        <v>1</v>
      </c>
      <c r="N5913">
        <f t="shared" si="1479"/>
        <v>0</v>
      </c>
      <c r="O5913">
        <f t="shared" si="1480"/>
        <v>0</v>
      </c>
      <c r="P5913">
        <v>6</v>
      </c>
      <c r="Q5913">
        <f t="shared" si="1481"/>
        <v>0</v>
      </c>
      <c r="R5913">
        <f t="shared" si="1482"/>
        <v>1</v>
      </c>
      <c r="S5913">
        <f t="shared" si="1483"/>
        <v>0</v>
      </c>
      <c r="T5913">
        <f t="shared" si="1484"/>
        <v>0</v>
      </c>
      <c r="U5913">
        <v>0</v>
      </c>
      <c r="V5913">
        <f t="shared" si="1485"/>
        <v>0.35270987409291288</v>
      </c>
      <c r="W5913">
        <f t="shared" si="1486"/>
        <v>0.58727456171486103</v>
      </c>
      <c r="X5913">
        <f t="shared" si="1487"/>
        <v>0.12440425528263846</v>
      </c>
      <c r="Y5913">
        <f t="shared" si="1488"/>
        <v>1</v>
      </c>
      <c r="Z5913" t="s">
        <v>5945</v>
      </c>
    </row>
    <row r="5914" spans="1:26" x14ac:dyDescent="0.25">
      <c r="A5914" t="s">
        <v>26</v>
      </c>
      <c r="B5914" t="s">
        <v>30</v>
      </c>
      <c r="C5914" t="s">
        <v>25</v>
      </c>
      <c r="D5914">
        <v>0</v>
      </c>
      <c r="F5914">
        <v>1</v>
      </c>
      <c r="G5914">
        <v>34.200000000000003</v>
      </c>
      <c r="H5914">
        <f t="shared" si="1473"/>
        <v>1</v>
      </c>
      <c r="I5914">
        <f t="shared" si="1474"/>
        <v>0</v>
      </c>
      <c r="J5914">
        <f t="shared" si="1475"/>
        <v>1</v>
      </c>
      <c r="K5914">
        <f t="shared" si="1476"/>
        <v>0</v>
      </c>
      <c r="L5914">
        <f t="shared" si="1477"/>
        <v>0</v>
      </c>
      <c r="M5914">
        <f t="shared" si="1478"/>
        <v>1</v>
      </c>
      <c r="N5914">
        <f t="shared" si="1479"/>
        <v>0</v>
      </c>
      <c r="O5914">
        <f t="shared" si="1480"/>
        <v>0</v>
      </c>
      <c r="P5914">
        <v>7</v>
      </c>
      <c r="Q5914">
        <f t="shared" si="1481"/>
        <v>0</v>
      </c>
      <c r="R5914">
        <f t="shared" si="1482"/>
        <v>1</v>
      </c>
      <c r="S5914">
        <f t="shared" si="1483"/>
        <v>0</v>
      </c>
      <c r="T5914">
        <f t="shared" si="1484"/>
        <v>0</v>
      </c>
      <c r="U5914">
        <v>0</v>
      </c>
      <c r="V5914">
        <f t="shared" si="1485"/>
        <v>0.3296377129290885</v>
      </c>
      <c r="W5914">
        <f t="shared" si="1486"/>
        <v>0.58167122420655626</v>
      </c>
      <c r="X5914">
        <f t="shared" si="1487"/>
        <v>0.10866102178512016</v>
      </c>
      <c r="Y5914">
        <f t="shared" si="1488"/>
        <v>1</v>
      </c>
      <c r="Z5914" t="s">
        <v>5946</v>
      </c>
    </row>
    <row r="5915" spans="1:26" x14ac:dyDescent="0.25">
      <c r="A5915" t="s">
        <v>26</v>
      </c>
      <c r="B5915" t="s">
        <v>33</v>
      </c>
      <c r="C5915" t="s">
        <v>35</v>
      </c>
      <c r="D5915">
        <v>1</v>
      </c>
      <c r="F5915">
        <v>1</v>
      </c>
      <c r="G5915">
        <v>85.2</v>
      </c>
      <c r="H5915">
        <f t="shared" si="1473"/>
        <v>0</v>
      </c>
      <c r="I5915">
        <f t="shared" si="1474"/>
        <v>1</v>
      </c>
      <c r="J5915">
        <f t="shared" si="1475"/>
        <v>0</v>
      </c>
      <c r="K5915">
        <f t="shared" si="1476"/>
        <v>1</v>
      </c>
      <c r="L5915">
        <f t="shared" si="1477"/>
        <v>0</v>
      </c>
      <c r="M5915">
        <f t="shared" si="1478"/>
        <v>1</v>
      </c>
      <c r="N5915">
        <f t="shared" si="1479"/>
        <v>0</v>
      </c>
      <c r="O5915">
        <f t="shared" si="1480"/>
        <v>0</v>
      </c>
      <c r="P5915">
        <v>47</v>
      </c>
      <c r="Q5915">
        <f t="shared" si="1481"/>
        <v>0</v>
      </c>
      <c r="R5915">
        <f t="shared" si="1482"/>
        <v>0</v>
      </c>
      <c r="S5915">
        <f t="shared" si="1483"/>
        <v>0</v>
      </c>
      <c r="T5915">
        <f t="shared" si="1484"/>
        <v>1</v>
      </c>
      <c r="U5915">
        <v>1</v>
      </c>
      <c r="V5915">
        <f t="shared" si="1485"/>
        <v>0.39545808989119097</v>
      </c>
      <c r="W5915">
        <f t="shared" si="1486"/>
        <v>0.59759592993264454</v>
      </c>
      <c r="X5915">
        <f t="shared" si="1487"/>
        <v>0.36547092107800727</v>
      </c>
      <c r="Y5915">
        <f t="shared" si="1488"/>
        <v>1</v>
      </c>
      <c r="Z5915" t="s">
        <v>5947</v>
      </c>
    </row>
    <row r="5916" spans="1:26" x14ac:dyDescent="0.25">
      <c r="A5916" t="s">
        <v>29</v>
      </c>
      <c r="B5916" t="s">
        <v>38</v>
      </c>
      <c r="C5916" t="s">
        <v>35</v>
      </c>
      <c r="D5916">
        <v>0</v>
      </c>
      <c r="F5916">
        <v>1</v>
      </c>
      <c r="G5916">
        <v>87.15</v>
      </c>
      <c r="H5916">
        <f t="shared" si="1473"/>
        <v>1</v>
      </c>
      <c r="I5916">
        <f t="shared" si="1474"/>
        <v>0</v>
      </c>
      <c r="J5916">
        <f t="shared" si="1475"/>
        <v>0</v>
      </c>
      <c r="K5916">
        <f t="shared" si="1476"/>
        <v>1</v>
      </c>
      <c r="L5916">
        <f t="shared" si="1477"/>
        <v>0</v>
      </c>
      <c r="M5916">
        <f t="shared" si="1478"/>
        <v>0</v>
      </c>
      <c r="N5916">
        <f t="shared" si="1479"/>
        <v>1</v>
      </c>
      <c r="O5916">
        <f t="shared" si="1480"/>
        <v>0</v>
      </c>
      <c r="P5916">
        <v>26</v>
      </c>
      <c r="Q5916">
        <f t="shared" si="1481"/>
        <v>0</v>
      </c>
      <c r="R5916">
        <f t="shared" si="1482"/>
        <v>0</v>
      </c>
      <c r="S5916">
        <f t="shared" si="1483"/>
        <v>1</v>
      </c>
      <c r="T5916">
        <f t="shared" si="1484"/>
        <v>0</v>
      </c>
      <c r="U5916">
        <v>0</v>
      </c>
      <c r="V5916">
        <f t="shared" si="1485"/>
        <v>0.12218023014446613</v>
      </c>
      <c r="W5916">
        <f t="shared" si="1486"/>
        <v>0.53050711610055523</v>
      </c>
      <c r="X5916">
        <f t="shared" si="1487"/>
        <v>1.4928008638154711E-2</v>
      </c>
      <c r="Y5916">
        <f t="shared" si="1488"/>
        <v>0</v>
      </c>
      <c r="Z5916" t="s">
        <v>5948</v>
      </c>
    </row>
    <row r="5917" spans="1:26" x14ac:dyDescent="0.25">
      <c r="A5917" t="s">
        <v>26</v>
      </c>
      <c r="B5917" t="s">
        <v>27</v>
      </c>
      <c r="C5917" t="s">
        <v>25</v>
      </c>
      <c r="D5917">
        <v>0</v>
      </c>
      <c r="F5917">
        <v>1</v>
      </c>
      <c r="G5917">
        <v>54.3</v>
      </c>
      <c r="H5917">
        <f t="shared" si="1473"/>
        <v>1</v>
      </c>
      <c r="I5917">
        <f t="shared" si="1474"/>
        <v>0</v>
      </c>
      <c r="J5917">
        <f t="shared" si="1475"/>
        <v>1</v>
      </c>
      <c r="K5917">
        <f t="shared" si="1476"/>
        <v>0</v>
      </c>
      <c r="L5917">
        <f t="shared" si="1477"/>
        <v>0</v>
      </c>
      <c r="M5917">
        <f t="shared" si="1478"/>
        <v>1</v>
      </c>
      <c r="N5917">
        <f t="shared" si="1479"/>
        <v>0</v>
      </c>
      <c r="O5917">
        <f t="shared" si="1480"/>
        <v>0</v>
      </c>
      <c r="P5917">
        <v>25</v>
      </c>
      <c r="Q5917">
        <f t="shared" si="1481"/>
        <v>1</v>
      </c>
      <c r="R5917">
        <f t="shared" si="1482"/>
        <v>0</v>
      </c>
      <c r="S5917">
        <f t="shared" si="1483"/>
        <v>0</v>
      </c>
      <c r="T5917">
        <f t="shared" si="1484"/>
        <v>0</v>
      </c>
      <c r="U5917">
        <v>0</v>
      </c>
      <c r="V5917">
        <f t="shared" si="1485"/>
        <v>0.47918845210422345</v>
      </c>
      <c r="W5917">
        <f t="shared" si="1486"/>
        <v>0.61755622124791598</v>
      </c>
      <c r="X5917">
        <f t="shared" si="1487"/>
        <v>0.22962157263004165</v>
      </c>
      <c r="Y5917">
        <f t="shared" si="1488"/>
        <v>1</v>
      </c>
      <c r="Z5917" t="s">
        <v>5949</v>
      </c>
    </row>
    <row r="5918" spans="1:26" x14ac:dyDescent="0.25">
      <c r="A5918" t="s">
        <v>45</v>
      </c>
      <c r="B5918" t="s">
        <v>30</v>
      </c>
      <c r="C5918" t="s">
        <v>23</v>
      </c>
      <c r="D5918">
        <v>0</v>
      </c>
      <c r="F5918">
        <v>1</v>
      </c>
      <c r="G5918">
        <v>19.100000000000001</v>
      </c>
      <c r="H5918">
        <f t="shared" si="1473"/>
        <v>1</v>
      </c>
      <c r="I5918">
        <f t="shared" si="1474"/>
        <v>0</v>
      </c>
      <c r="J5918">
        <f t="shared" si="1475"/>
        <v>0</v>
      </c>
      <c r="K5918">
        <f t="shared" si="1476"/>
        <v>0</v>
      </c>
      <c r="L5918">
        <f t="shared" si="1477"/>
        <v>1</v>
      </c>
      <c r="M5918">
        <f t="shared" si="1478"/>
        <v>0</v>
      </c>
      <c r="N5918">
        <f t="shared" si="1479"/>
        <v>0</v>
      </c>
      <c r="O5918">
        <f t="shared" si="1480"/>
        <v>1</v>
      </c>
      <c r="P5918">
        <v>69</v>
      </c>
      <c r="Q5918">
        <f t="shared" si="1481"/>
        <v>0</v>
      </c>
      <c r="R5918">
        <f t="shared" si="1482"/>
        <v>1</v>
      </c>
      <c r="S5918">
        <f t="shared" si="1483"/>
        <v>0</v>
      </c>
      <c r="T5918">
        <f t="shared" si="1484"/>
        <v>0</v>
      </c>
      <c r="U5918">
        <v>0</v>
      </c>
      <c r="V5918">
        <f t="shared" si="1485"/>
        <v>-6.7712586683976533E-2</v>
      </c>
      <c r="W5918">
        <f t="shared" si="1486"/>
        <v>0.4830783183196285</v>
      </c>
      <c r="X5918">
        <f t="shared" si="1487"/>
        <v>4.5849943954350365E-3</v>
      </c>
      <c r="Y5918">
        <f t="shared" si="1488"/>
        <v>0</v>
      </c>
      <c r="Z5918" t="s">
        <v>5950</v>
      </c>
    </row>
    <row r="5919" spans="1:26" x14ac:dyDescent="0.25">
      <c r="A5919" t="s">
        <v>45</v>
      </c>
      <c r="B5919" t="s">
        <v>38</v>
      </c>
      <c r="C5919" t="s">
        <v>35</v>
      </c>
      <c r="D5919">
        <v>0</v>
      </c>
      <c r="F5919">
        <v>1</v>
      </c>
      <c r="G5919">
        <v>112.75</v>
      </c>
      <c r="H5919">
        <f t="shared" si="1473"/>
        <v>1</v>
      </c>
      <c r="I5919">
        <f t="shared" si="1474"/>
        <v>0</v>
      </c>
      <c r="J5919">
        <f t="shared" si="1475"/>
        <v>0</v>
      </c>
      <c r="K5919">
        <f t="shared" si="1476"/>
        <v>1</v>
      </c>
      <c r="L5919">
        <f t="shared" si="1477"/>
        <v>0</v>
      </c>
      <c r="M5919">
        <f t="shared" si="1478"/>
        <v>0</v>
      </c>
      <c r="N5919">
        <f t="shared" si="1479"/>
        <v>0</v>
      </c>
      <c r="O5919">
        <f t="shared" si="1480"/>
        <v>1</v>
      </c>
      <c r="P5919">
        <v>72</v>
      </c>
      <c r="Q5919">
        <f t="shared" si="1481"/>
        <v>0</v>
      </c>
      <c r="R5919">
        <f t="shared" si="1482"/>
        <v>0</v>
      </c>
      <c r="S5919">
        <f t="shared" si="1483"/>
        <v>1</v>
      </c>
      <c r="T5919">
        <f t="shared" si="1484"/>
        <v>0</v>
      </c>
      <c r="U5919">
        <v>0</v>
      </c>
      <c r="V5919">
        <f t="shared" si="1485"/>
        <v>0.10215799267581918</v>
      </c>
      <c r="W5919">
        <f t="shared" si="1486"/>
        <v>0.52551730993092882</v>
      </c>
      <c r="X5919">
        <f t="shared" si="1487"/>
        <v>1.0436255467552726E-2</v>
      </c>
      <c r="Y5919">
        <f t="shared" si="1488"/>
        <v>0</v>
      </c>
      <c r="Z5919" t="s">
        <v>5951</v>
      </c>
    </row>
    <row r="5920" spans="1:26" x14ac:dyDescent="0.25">
      <c r="A5920" t="s">
        <v>26</v>
      </c>
      <c r="B5920" t="s">
        <v>30</v>
      </c>
      <c r="C5920" t="s">
        <v>23</v>
      </c>
      <c r="D5920">
        <v>0</v>
      </c>
      <c r="F5920">
        <v>1</v>
      </c>
      <c r="G5920">
        <v>19.95</v>
      </c>
      <c r="H5920">
        <f t="shared" si="1473"/>
        <v>1</v>
      </c>
      <c r="I5920">
        <f t="shared" si="1474"/>
        <v>0</v>
      </c>
      <c r="J5920">
        <f t="shared" si="1475"/>
        <v>0</v>
      </c>
      <c r="K5920">
        <f t="shared" si="1476"/>
        <v>0</v>
      </c>
      <c r="L5920">
        <f t="shared" si="1477"/>
        <v>1</v>
      </c>
      <c r="M5920">
        <f t="shared" si="1478"/>
        <v>1</v>
      </c>
      <c r="N5920">
        <f t="shared" si="1479"/>
        <v>0</v>
      </c>
      <c r="O5920">
        <f t="shared" si="1480"/>
        <v>0</v>
      </c>
      <c r="P5920">
        <v>4</v>
      </c>
      <c r="Q5920">
        <f t="shared" si="1481"/>
        <v>0</v>
      </c>
      <c r="R5920">
        <f t="shared" si="1482"/>
        <v>1</v>
      </c>
      <c r="S5920">
        <f t="shared" si="1483"/>
        <v>0</v>
      </c>
      <c r="T5920">
        <f t="shared" si="1484"/>
        <v>0</v>
      </c>
      <c r="U5920">
        <v>0</v>
      </c>
      <c r="V5920">
        <f t="shared" si="1485"/>
        <v>0.26013834574097999</v>
      </c>
      <c r="W5920">
        <f t="shared" si="1486"/>
        <v>0.56467029994632967</v>
      </c>
      <c r="X5920">
        <f t="shared" si="1487"/>
        <v>6.7671958924853642E-2</v>
      </c>
      <c r="Y5920">
        <f t="shared" si="1488"/>
        <v>0</v>
      </c>
      <c r="Z5920" t="s">
        <v>5952</v>
      </c>
    </row>
    <row r="5921" spans="1:26" x14ac:dyDescent="0.25">
      <c r="A5921" t="s">
        <v>45</v>
      </c>
      <c r="B5921" t="s">
        <v>30</v>
      </c>
      <c r="C5921" t="s">
        <v>23</v>
      </c>
      <c r="D5921">
        <v>0</v>
      </c>
      <c r="F5921">
        <v>1</v>
      </c>
      <c r="G5921">
        <v>19.5</v>
      </c>
      <c r="H5921">
        <f t="shared" si="1473"/>
        <v>1</v>
      </c>
      <c r="I5921">
        <f t="shared" si="1474"/>
        <v>0</v>
      </c>
      <c r="J5921">
        <f t="shared" si="1475"/>
        <v>0</v>
      </c>
      <c r="K5921">
        <f t="shared" si="1476"/>
        <v>0</v>
      </c>
      <c r="L5921">
        <f t="shared" si="1477"/>
        <v>1</v>
      </c>
      <c r="M5921">
        <f t="shared" si="1478"/>
        <v>0</v>
      </c>
      <c r="N5921">
        <f t="shared" si="1479"/>
        <v>0</v>
      </c>
      <c r="O5921">
        <f t="shared" si="1480"/>
        <v>1</v>
      </c>
      <c r="P5921">
        <v>59</v>
      </c>
      <c r="Q5921">
        <f t="shared" si="1481"/>
        <v>0</v>
      </c>
      <c r="R5921">
        <f t="shared" si="1482"/>
        <v>1</v>
      </c>
      <c r="S5921">
        <f t="shared" si="1483"/>
        <v>0</v>
      </c>
      <c r="T5921">
        <f t="shared" si="1484"/>
        <v>0</v>
      </c>
      <c r="U5921">
        <v>0</v>
      </c>
      <c r="V5921">
        <f t="shared" si="1485"/>
        <v>-7.1952133779505545E-2</v>
      </c>
      <c r="W5921">
        <f t="shared" si="1486"/>
        <v>0.48201972304118318</v>
      </c>
      <c r="X5921">
        <f t="shared" si="1487"/>
        <v>5.1771095554238632E-3</v>
      </c>
      <c r="Y5921">
        <f t="shared" si="1488"/>
        <v>0</v>
      </c>
      <c r="Z5921" t="s">
        <v>5953</v>
      </c>
    </row>
    <row r="5922" spans="1:26" x14ac:dyDescent="0.25">
      <c r="A5922" t="s">
        <v>45</v>
      </c>
      <c r="B5922" t="s">
        <v>33</v>
      </c>
      <c r="C5922" t="s">
        <v>25</v>
      </c>
      <c r="D5922">
        <v>0</v>
      </c>
      <c r="F5922">
        <v>1</v>
      </c>
      <c r="G5922">
        <v>65.55</v>
      </c>
      <c r="H5922">
        <f t="shared" si="1473"/>
        <v>1</v>
      </c>
      <c r="I5922">
        <f t="shared" si="1474"/>
        <v>0</v>
      </c>
      <c r="J5922">
        <f t="shared" si="1475"/>
        <v>1</v>
      </c>
      <c r="K5922">
        <f t="shared" si="1476"/>
        <v>0</v>
      </c>
      <c r="L5922">
        <f t="shared" si="1477"/>
        <v>0</v>
      </c>
      <c r="M5922">
        <f t="shared" si="1478"/>
        <v>0</v>
      </c>
      <c r="N5922">
        <f t="shared" si="1479"/>
        <v>0</v>
      </c>
      <c r="O5922">
        <f t="shared" si="1480"/>
        <v>1</v>
      </c>
      <c r="P5922">
        <v>67</v>
      </c>
      <c r="Q5922">
        <f t="shared" si="1481"/>
        <v>0</v>
      </c>
      <c r="R5922">
        <f t="shared" si="1482"/>
        <v>0</v>
      </c>
      <c r="S5922">
        <f t="shared" si="1483"/>
        <v>0</v>
      </c>
      <c r="T5922">
        <f t="shared" si="1484"/>
        <v>1</v>
      </c>
      <c r="U5922">
        <v>0</v>
      </c>
      <c r="V5922">
        <f t="shared" si="1485"/>
        <v>4.7125195544126086E-2</v>
      </c>
      <c r="W5922">
        <f t="shared" si="1486"/>
        <v>0.51177911906006301</v>
      </c>
      <c r="X5922">
        <f t="shared" si="1487"/>
        <v>2.2207840550721213E-3</v>
      </c>
      <c r="Y5922">
        <f t="shared" si="1488"/>
        <v>0</v>
      </c>
      <c r="Z5922" t="s">
        <v>5954</v>
      </c>
    </row>
    <row r="5923" spans="1:26" x14ac:dyDescent="0.25">
      <c r="A5923" t="s">
        <v>26</v>
      </c>
      <c r="B5923" t="s">
        <v>27</v>
      </c>
      <c r="C5923" t="s">
        <v>35</v>
      </c>
      <c r="D5923">
        <v>1</v>
      </c>
      <c r="F5923">
        <v>1</v>
      </c>
      <c r="G5923">
        <v>78.8</v>
      </c>
      <c r="H5923">
        <f t="shared" si="1473"/>
        <v>0</v>
      </c>
      <c r="I5923">
        <f t="shared" si="1474"/>
        <v>1</v>
      </c>
      <c r="J5923">
        <f t="shared" si="1475"/>
        <v>0</v>
      </c>
      <c r="K5923">
        <f t="shared" si="1476"/>
        <v>1</v>
      </c>
      <c r="L5923">
        <f t="shared" si="1477"/>
        <v>0</v>
      </c>
      <c r="M5923">
        <f t="shared" si="1478"/>
        <v>1</v>
      </c>
      <c r="N5923">
        <f t="shared" si="1479"/>
        <v>0</v>
      </c>
      <c r="O5923">
        <f t="shared" si="1480"/>
        <v>0</v>
      </c>
      <c r="P5923">
        <v>26</v>
      </c>
      <c r="Q5923">
        <f t="shared" si="1481"/>
        <v>1</v>
      </c>
      <c r="R5923">
        <f t="shared" si="1482"/>
        <v>0</v>
      </c>
      <c r="S5923">
        <f t="shared" si="1483"/>
        <v>0</v>
      </c>
      <c r="T5923">
        <f t="shared" si="1484"/>
        <v>0</v>
      </c>
      <c r="U5923">
        <v>0</v>
      </c>
      <c r="V5923">
        <f t="shared" si="1485"/>
        <v>0.51738530972435925</v>
      </c>
      <c r="W5923">
        <f t="shared" si="1486"/>
        <v>0.62653616129618428</v>
      </c>
      <c r="X5923">
        <f t="shared" si="1487"/>
        <v>0.26768755871857114</v>
      </c>
      <c r="Y5923">
        <f t="shared" si="1488"/>
        <v>1</v>
      </c>
      <c r="Z5923" t="s">
        <v>5955</v>
      </c>
    </row>
    <row r="5924" spans="1:26" x14ac:dyDescent="0.25">
      <c r="A5924" t="s">
        <v>29</v>
      </c>
      <c r="B5924" t="s">
        <v>30</v>
      </c>
      <c r="C5924" t="s">
        <v>25</v>
      </c>
      <c r="D5924">
        <v>0</v>
      </c>
      <c r="F5924">
        <v>1</v>
      </c>
      <c r="G5924">
        <v>78.2</v>
      </c>
      <c r="H5924">
        <f t="shared" si="1473"/>
        <v>1</v>
      </c>
      <c r="I5924">
        <f t="shared" si="1474"/>
        <v>0</v>
      </c>
      <c r="J5924">
        <f t="shared" si="1475"/>
        <v>1</v>
      </c>
      <c r="K5924">
        <f t="shared" si="1476"/>
        <v>0</v>
      </c>
      <c r="L5924">
        <f t="shared" si="1477"/>
        <v>0</v>
      </c>
      <c r="M5924">
        <f t="shared" si="1478"/>
        <v>0</v>
      </c>
      <c r="N5924">
        <f t="shared" si="1479"/>
        <v>1</v>
      </c>
      <c r="O5924">
        <f t="shared" si="1480"/>
        <v>0</v>
      </c>
      <c r="P5924">
        <v>27</v>
      </c>
      <c r="Q5924">
        <f t="shared" si="1481"/>
        <v>0</v>
      </c>
      <c r="R5924">
        <f t="shared" si="1482"/>
        <v>1</v>
      </c>
      <c r="S5924">
        <f t="shared" si="1483"/>
        <v>0</v>
      </c>
      <c r="T5924">
        <f t="shared" si="1484"/>
        <v>0</v>
      </c>
      <c r="U5924">
        <v>0</v>
      </c>
      <c r="V5924">
        <f t="shared" si="1485"/>
        <v>0.11308985345827428</v>
      </c>
      <c r="W5924">
        <f t="shared" si="1486"/>
        <v>0.52824236973179994</v>
      </c>
      <c r="X5924">
        <f t="shared" si="1487"/>
        <v>1.2789314955213953E-2</v>
      </c>
      <c r="Y5924">
        <f t="shared" si="1488"/>
        <v>0</v>
      </c>
      <c r="Z5924" t="s">
        <v>5956</v>
      </c>
    </row>
    <row r="5925" spans="1:26" x14ac:dyDescent="0.25">
      <c r="A5925" t="s">
        <v>45</v>
      </c>
      <c r="B5925" t="s">
        <v>33</v>
      </c>
      <c r="C5925" t="s">
        <v>35</v>
      </c>
      <c r="D5925">
        <v>0</v>
      </c>
      <c r="F5925">
        <v>1</v>
      </c>
      <c r="G5925">
        <v>105.25</v>
      </c>
      <c r="H5925">
        <f t="shared" si="1473"/>
        <v>1</v>
      </c>
      <c r="I5925">
        <f t="shared" si="1474"/>
        <v>0</v>
      </c>
      <c r="J5925">
        <f t="shared" si="1475"/>
        <v>0</v>
      </c>
      <c r="K5925">
        <f t="shared" si="1476"/>
        <v>1</v>
      </c>
      <c r="L5925">
        <f t="shared" si="1477"/>
        <v>0</v>
      </c>
      <c r="M5925">
        <f t="shared" si="1478"/>
        <v>0</v>
      </c>
      <c r="N5925">
        <f t="shared" si="1479"/>
        <v>0</v>
      </c>
      <c r="O5925">
        <f t="shared" si="1480"/>
        <v>1</v>
      </c>
      <c r="P5925">
        <v>72</v>
      </c>
      <c r="Q5925">
        <f t="shared" si="1481"/>
        <v>0</v>
      </c>
      <c r="R5925">
        <f t="shared" si="1482"/>
        <v>0</v>
      </c>
      <c r="S5925">
        <f t="shared" si="1483"/>
        <v>0</v>
      </c>
      <c r="T5925">
        <f t="shared" si="1484"/>
        <v>1</v>
      </c>
      <c r="U5925">
        <v>0</v>
      </c>
      <c r="V5925">
        <f t="shared" si="1485"/>
        <v>9.5328246338574119E-2</v>
      </c>
      <c r="W5925">
        <f t="shared" si="1486"/>
        <v>0.52381403019934814</v>
      </c>
      <c r="X5925">
        <f t="shared" si="1487"/>
        <v>9.0874745499878694E-3</v>
      </c>
      <c r="Y5925">
        <f t="shared" si="1488"/>
        <v>0</v>
      </c>
      <c r="Z5925" t="s">
        <v>5957</v>
      </c>
    </row>
    <row r="5926" spans="1:26" x14ac:dyDescent="0.25">
      <c r="A5926" t="s">
        <v>26</v>
      </c>
      <c r="B5926" t="s">
        <v>27</v>
      </c>
      <c r="C5926" t="s">
        <v>35</v>
      </c>
      <c r="D5926">
        <v>0</v>
      </c>
      <c r="F5926">
        <v>1</v>
      </c>
      <c r="G5926">
        <v>89.25</v>
      </c>
      <c r="H5926">
        <f t="shared" si="1473"/>
        <v>1</v>
      </c>
      <c r="I5926">
        <f t="shared" si="1474"/>
        <v>0</v>
      </c>
      <c r="J5926">
        <f t="shared" si="1475"/>
        <v>0</v>
      </c>
      <c r="K5926">
        <f t="shared" si="1476"/>
        <v>1</v>
      </c>
      <c r="L5926">
        <f t="shared" si="1477"/>
        <v>0</v>
      </c>
      <c r="M5926">
        <f t="shared" si="1478"/>
        <v>1</v>
      </c>
      <c r="N5926">
        <f t="shared" si="1479"/>
        <v>0</v>
      </c>
      <c r="O5926">
        <f t="shared" si="1480"/>
        <v>0</v>
      </c>
      <c r="P5926">
        <v>6</v>
      </c>
      <c r="Q5926">
        <f t="shared" si="1481"/>
        <v>1</v>
      </c>
      <c r="R5926">
        <f t="shared" si="1482"/>
        <v>0</v>
      </c>
      <c r="S5926">
        <f t="shared" si="1483"/>
        <v>0</v>
      </c>
      <c r="T5926">
        <f t="shared" si="1484"/>
        <v>0</v>
      </c>
      <c r="U5926">
        <v>0</v>
      </c>
      <c r="V5926">
        <f t="shared" si="1485"/>
        <v>0.53367743879090701</v>
      </c>
      <c r="W5926">
        <f t="shared" si="1486"/>
        <v>0.63034040700023475</v>
      </c>
      <c r="X5926">
        <f t="shared" si="1487"/>
        <v>0.28481160867442229</v>
      </c>
      <c r="Y5926">
        <f t="shared" si="1488"/>
        <v>1</v>
      </c>
      <c r="Z5926" t="s">
        <v>5958</v>
      </c>
    </row>
    <row r="5927" spans="1:26" x14ac:dyDescent="0.25">
      <c r="A5927" t="s">
        <v>45</v>
      </c>
      <c r="B5927" t="s">
        <v>38</v>
      </c>
      <c r="C5927" t="s">
        <v>23</v>
      </c>
      <c r="D5927">
        <v>0</v>
      </c>
      <c r="F5927">
        <v>1</v>
      </c>
      <c r="G5927">
        <v>20.65</v>
      </c>
      <c r="H5927">
        <f t="shared" si="1473"/>
        <v>1</v>
      </c>
      <c r="I5927">
        <f t="shared" si="1474"/>
        <v>0</v>
      </c>
      <c r="J5927">
        <f t="shared" si="1475"/>
        <v>0</v>
      </c>
      <c r="K5927">
        <f t="shared" si="1476"/>
        <v>0</v>
      </c>
      <c r="L5927">
        <f t="shared" si="1477"/>
        <v>1</v>
      </c>
      <c r="M5927">
        <f t="shared" si="1478"/>
        <v>0</v>
      </c>
      <c r="N5927">
        <f t="shared" si="1479"/>
        <v>0</v>
      </c>
      <c r="O5927">
        <f t="shared" si="1480"/>
        <v>1</v>
      </c>
      <c r="P5927">
        <v>62</v>
      </c>
      <c r="Q5927">
        <f t="shared" si="1481"/>
        <v>0</v>
      </c>
      <c r="R5927">
        <f t="shared" si="1482"/>
        <v>0</v>
      </c>
      <c r="S5927">
        <f t="shared" si="1483"/>
        <v>1</v>
      </c>
      <c r="T5927">
        <f t="shared" si="1484"/>
        <v>0</v>
      </c>
      <c r="U5927">
        <v>0</v>
      </c>
      <c r="V5927">
        <f t="shared" si="1485"/>
        <v>-7.0159220054478763E-2</v>
      </c>
      <c r="W5927">
        <f t="shared" si="1486"/>
        <v>0.48246738615215173</v>
      </c>
      <c r="X5927">
        <f t="shared" si="1487"/>
        <v>4.9223161586527753E-3</v>
      </c>
      <c r="Y5927">
        <f t="shared" si="1488"/>
        <v>0</v>
      </c>
      <c r="Z5927" t="s">
        <v>5959</v>
      </c>
    </row>
    <row r="5928" spans="1:26" x14ac:dyDescent="0.25">
      <c r="A5928" t="s">
        <v>29</v>
      </c>
      <c r="B5928" t="s">
        <v>27</v>
      </c>
      <c r="C5928" t="s">
        <v>25</v>
      </c>
      <c r="D5928">
        <v>0</v>
      </c>
      <c r="F5928">
        <v>1</v>
      </c>
      <c r="G5928">
        <v>68.7</v>
      </c>
      <c r="H5928">
        <f t="shared" si="1473"/>
        <v>1</v>
      </c>
      <c r="I5928">
        <f t="shared" si="1474"/>
        <v>0</v>
      </c>
      <c r="J5928">
        <f t="shared" si="1475"/>
        <v>1</v>
      </c>
      <c r="K5928">
        <f t="shared" si="1476"/>
        <v>0</v>
      </c>
      <c r="L5928">
        <f t="shared" si="1477"/>
        <v>0</v>
      </c>
      <c r="M5928">
        <f t="shared" si="1478"/>
        <v>0</v>
      </c>
      <c r="N5928">
        <f t="shared" si="1479"/>
        <v>1</v>
      </c>
      <c r="O5928">
        <f t="shared" si="1480"/>
        <v>0</v>
      </c>
      <c r="P5928">
        <v>20</v>
      </c>
      <c r="Q5928">
        <f t="shared" si="1481"/>
        <v>1</v>
      </c>
      <c r="R5928">
        <f t="shared" si="1482"/>
        <v>0</v>
      </c>
      <c r="S5928">
        <f t="shared" si="1483"/>
        <v>0</v>
      </c>
      <c r="T5928">
        <f t="shared" si="1484"/>
        <v>0</v>
      </c>
      <c r="U5928">
        <v>0</v>
      </c>
      <c r="V5928">
        <f t="shared" si="1485"/>
        <v>0.23018400151093557</v>
      </c>
      <c r="W5928">
        <f t="shared" si="1486"/>
        <v>0.55729325146671138</v>
      </c>
      <c r="X5928">
        <f t="shared" si="1487"/>
        <v>5.298467455158639E-2</v>
      </c>
      <c r="Y5928">
        <f t="shared" si="1488"/>
        <v>0</v>
      </c>
      <c r="Z5928" t="s">
        <v>5960</v>
      </c>
    </row>
    <row r="5929" spans="1:26" x14ac:dyDescent="0.25">
      <c r="A5929" t="s">
        <v>26</v>
      </c>
      <c r="B5929" t="s">
        <v>38</v>
      </c>
      <c r="C5929" t="s">
        <v>25</v>
      </c>
      <c r="D5929">
        <v>0</v>
      </c>
      <c r="F5929">
        <v>1</v>
      </c>
      <c r="G5929">
        <v>78.650000000000006</v>
      </c>
      <c r="H5929">
        <f t="shared" si="1473"/>
        <v>1</v>
      </c>
      <c r="I5929">
        <f t="shared" si="1474"/>
        <v>0</v>
      </c>
      <c r="J5929">
        <f t="shared" si="1475"/>
        <v>1</v>
      </c>
      <c r="K5929">
        <f t="shared" si="1476"/>
        <v>0</v>
      </c>
      <c r="L5929">
        <f t="shared" si="1477"/>
        <v>0</v>
      </c>
      <c r="M5929">
        <f t="shared" si="1478"/>
        <v>1</v>
      </c>
      <c r="N5929">
        <f t="shared" si="1479"/>
        <v>0</v>
      </c>
      <c r="O5929">
        <f t="shared" si="1480"/>
        <v>0</v>
      </c>
      <c r="P5929">
        <v>6</v>
      </c>
      <c r="Q5929">
        <f t="shared" si="1481"/>
        <v>0</v>
      </c>
      <c r="R5929">
        <f t="shared" si="1482"/>
        <v>0</v>
      </c>
      <c r="S5929">
        <f t="shared" si="1483"/>
        <v>1</v>
      </c>
      <c r="T5929">
        <f t="shared" si="1484"/>
        <v>0</v>
      </c>
      <c r="U5929">
        <v>0</v>
      </c>
      <c r="V5929">
        <f t="shared" si="1485"/>
        <v>0.38038310767484795</v>
      </c>
      <c r="W5929">
        <f t="shared" si="1486"/>
        <v>0.59396550052286434</v>
      </c>
      <c r="X5929">
        <f t="shared" si="1487"/>
        <v>0.14469130860437499</v>
      </c>
      <c r="Y5929">
        <f t="shared" si="1488"/>
        <v>1</v>
      </c>
      <c r="Z5929" t="s">
        <v>5961</v>
      </c>
    </row>
    <row r="5930" spans="1:26" x14ac:dyDescent="0.25">
      <c r="A5930" t="s">
        <v>45</v>
      </c>
      <c r="B5930" t="s">
        <v>30</v>
      </c>
      <c r="C5930" t="s">
        <v>23</v>
      </c>
      <c r="D5930">
        <v>0</v>
      </c>
      <c r="F5930">
        <v>1</v>
      </c>
      <c r="G5930">
        <v>24.75</v>
      </c>
      <c r="H5930">
        <f t="shared" si="1473"/>
        <v>1</v>
      </c>
      <c r="I5930">
        <f t="shared" si="1474"/>
        <v>0</v>
      </c>
      <c r="J5930">
        <f t="shared" si="1475"/>
        <v>0</v>
      </c>
      <c r="K5930">
        <f t="shared" si="1476"/>
        <v>0</v>
      </c>
      <c r="L5930">
        <f t="shared" si="1477"/>
        <v>1</v>
      </c>
      <c r="M5930">
        <f t="shared" si="1478"/>
        <v>0</v>
      </c>
      <c r="N5930">
        <f t="shared" si="1479"/>
        <v>0</v>
      </c>
      <c r="O5930">
        <f t="shared" si="1480"/>
        <v>1</v>
      </c>
      <c r="P5930">
        <v>51</v>
      </c>
      <c r="Q5930">
        <f t="shared" si="1481"/>
        <v>0</v>
      </c>
      <c r="R5930">
        <f t="shared" si="1482"/>
        <v>1</v>
      </c>
      <c r="S5930">
        <f t="shared" si="1483"/>
        <v>0</v>
      </c>
      <c r="T5930">
        <f t="shared" si="1484"/>
        <v>0</v>
      </c>
      <c r="U5930">
        <v>0</v>
      </c>
      <c r="V5930">
        <f t="shared" si="1485"/>
        <v>-6.3767092860905011E-2</v>
      </c>
      <c r="W5930">
        <f t="shared" si="1486"/>
        <v>0.48406362651494877</v>
      </c>
      <c r="X5930">
        <f t="shared" si="1487"/>
        <v>4.066242131931283E-3</v>
      </c>
      <c r="Y5930">
        <f t="shared" si="1488"/>
        <v>0</v>
      </c>
      <c r="Z5930" t="s">
        <v>5962</v>
      </c>
    </row>
    <row r="5931" spans="1:26" x14ac:dyDescent="0.25">
      <c r="A5931" t="s">
        <v>45</v>
      </c>
      <c r="B5931" t="s">
        <v>38</v>
      </c>
      <c r="C5931" t="s">
        <v>23</v>
      </c>
      <c r="D5931">
        <v>0</v>
      </c>
      <c r="F5931">
        <v>1</v>
      </c>
      <c r="G5931">
        <v>19.75</v>
      </c>
      <c r="H5931">
        <f t="shared" si="1473"/>
        <v>1</v>
      </c>
      <c r="I5931">
        <f t="shared" si="1474"/>
        <v>0</v>
      </c>
      <c r="J5931">
        <f t="shared" si="1475"/>
        <v>0</v>
      </c>
      <c r="K5931">
        <f t="shared" si="1476"/>
        <v>0</v>
      </c>
      <c r="L5931">
        <f t="shared" si="1477"/>
        <v>1</v>
      </c>
      <c r="M5931">
        <f t="shared" si="1478"/>
        <v>0</v>
      </c>
      <c r="N5931">
        <f t="shared" si="1479"/>
        <v>0</v>
      </c>
      <c r="O5931">
        <f t="shared" si="1480"/>
        <v>1</v>
      </c>
      <c r="P5931">
        <v>61</v>
      </c>
      <c r="Q5931">
        <f t="shared" si="1481"/>
        <v>0</v>
      </c>
      <c r="R5931">
        <f t="shared" si="1482"/>
        <v>0</v>
      </c>
      <c r="S5931">
        <f t="shared" si="1483"/>
        <v>1</v>
      </c>
      <c r="T5931">
        <f t="shared" si="1484"/>
        <v>0</v>
      </c>
      <c r="U5931">
        <v>0</v>
      </c>
      <c r="V5931">
        <f t="shared" si="1485"/>
        <v>-5.3007751561180552E-2</v>
      </c>
      <c r="W5931">
        <f t="shared" si="1486"/>
        <v>0.48675116420332387</v>
      </c>
      <c r="X5931">
        <f t="shared" si="1487"/>
        <v>2.8098217255718393E-3</v>
      </c>
      <c r="Y5931">
        <f t="shared" si="1488"/>
        <v>0</v>
      </c>
      <c r="Z5931" t="s">
        <v>5963</v>
      </c>
    </row>
    <row r="5932" spans="1:26" x14ac:dyDescent="0.25">
      <c r="A5932" t="s">
        <v>26</v>
      </c>
      <c r="B5932" t="s">
        <v>27</v>
      </c>
      <c r="C5932" t="s">
        <v>35</v>
      </c>
      <c r="D5932">
        <v>1</v>
      </c>
      <c r="F5932">
        <v>1</v>
      </c>
      <c r="G5932">
        <v>89.1</v>
      </c>
      <c r="H5932">
        <f t="shared" si="1473"/>
        <v>0</v>
      </c>
      <c r="I5932">
        <f t="shared" si="1474"/>
        <v>1</v>
      </c>
      <c r="J5932">
        <f t="shared" si="1475"/>
        <v>0</v>
      </c>
      <c r="K5932">
        <f t="shared" si="1476"/>
        <v>1</v>
      </c>
      <c r="L5932">
        <f t="shared" si="1477"/>
        <v>0</v>
      </c>
      <c r="M5932">
        <f t="shared" si="1478"/>
        <v>1</v>
      </c>
      <c r="N5932">
        <f t="shared" si="1479"/>
        <v>0</v>
      </c>
      <c r="O5932">
        <f t="shared" si="1480"/>
        <v>0</v>
      </c>
      <c r="P5932">
        <v>62</v>
      </c>
      <c r="Q5932">
        <f t="shared" si="1481"/>
        <v>1</v>
      </c>
      <c r="R5932">
        <f t="shared" si="1482"/>
        <v>0</v>
      </c>
      <c r="S5932">
        <f t="shared" si="1483"/>
        <v>0</v>
      </c>
      <c r="T5932">
        <f t="shared" si="1484"/>
        <v>0</v>
      </c>
      <c r="U5932">
        <v>0</v>
      </c>
      <c r="V5932">
        <f t="shared" si="1485"/>
        <v>0.53830674973970261</v>
      </c>
      <c r="W5932">
        <f t="shared" si="1486"/>
        <v>0.6314184367314376</v>
      </c>
      <c r="X5932">
        <f t="shared" si="1487"/>
        <v>0.28977415681532281</v>
      </c>
      <c r="Y5932">
        <f t="shared" si="1488"/>
        <v>1</v>
      </c>
      <c r="Z5932" t="s">
        <v>5964</v>
      </c>
    </row>
    <row r="5933" spans="1:26" x14ac:dyDescent="0.25">
      <c r="A5933" t="s">
        <v>45</v>
      </c>
      <c r="B5933" t="s">
        <v>33</v>
      </c>
      <c r="C5933" t="s">
        <v>35</v>
      </c>
      <c r="D5933">
        <v>0</v>
      </c>
      <c r="F5933">
        <v>1</v>
      </c>
      <c r="G5933">
        <v>84.7</v>
      </c>
      <c r="H5933">
        <f t="shared" si="1473"/>
        <v>1</v>
      </c>
      <c r="I5933">
        <f t="shared" si="1474"/>
        <v>0</v>
      </c>
      <c r="J5933">
        <f t="shared" si="1475"/>
        <v>0</v>
      </c>
      <c r="K5933">
        <f t="shared" si="1476"/>
        <v>1</v>
      </c>
      <c r="L5933">
        <f t="shared" si="1477"/>
        <v>0</v>
      </c>
      <c r="M5933">
        <f t="shared" si="1478"/>
        <v>0</v>
      </c>
      <c r="N5933">
        <f t="shared" si="1479"/>
        <v>0</v>
      </c>
      <c r="O5933">
        <f t="shared" si="1480"/>
        <v>1</v>
      </c>
      <c r="P5933">
        <v>72</v>
      </c>
      <c r="Q5933">
        <f t="shared" si="1481"/>
        <v>0</v>
      </c>
      <c r="R5933">
        <f t="shared" si="1482"/>
        <v>0</v>
      </c>
      <c r="S5933">
        <f t="shared" si="1483"/>
        <v>0</v>
      </c>
      <c r="T5933">
        <f t="shared" si="1484"/>
        <v>1</v>
      </c>
      <c r="U5933">
        <v>0</v>
      </c>
      <c r="V5933">
        <f t="shared" si="1485"/>
        <v>7.6981106704354652E-2</v>
      </c>
      <c r="W5933">
        <f t="shared" si="1486"/>
        <v>0.51923577820019451</v>
      </c>
      <c r="X5933">
        <f t="shared" si="1487"/>
        <v>5.9260907894272364E-3</v>
      </c>
      <c r="Y5933">
        <f t="shared" si="1488"/>
        <v>0</v>
      </c>
      <c r="Z5933" t="s">
        <v>5965</v>
      </c>
    </row>
    <row r="5934" spans="1:26" x14ac:dyDescent="0.25">
      <c r="A5934" t="s">
        <v>26</v>
      </c>
      <c r="B5934" t="s">
        <v>27</v>
      </c>
      <c r="C5934" t="s">
        <v>35</v>
      </c>
      <c r="D5934">
        <v>1</v>
      </c>
      <c r="F5934">
        <v>1</v>
      </c>
      <c r="G5934">
        <v>98</v>
      </c>
      <c r="H5934">
        <f t="shared" si="1473"/>
        <v>0</v>
      </c>
      <c r="I5934">
        <f t="shared" si="1474"/>
        <v>1</v>
      </c>
      <c r="J5934">
        <f t="shared" si="1475"/>
        <v>0</v>
      </c>
      <c r="K5934">
        <f t="shared" si="1476"/>
        <v>1</v>
      </c>
      <c r="L5934">
        <f t="shared" si="1477"/>
        <v>0</v>
      </c>
      <c r="M5934">
        <f t="shared" si="1478"/>
        <v>1</v>
      </c>
      <c r="N5934">
        <f t="shared" si="1479"/>
        <v>0</v>
      </c>
      <c r="O5934">
        <f t="shared" si="1480"/>
        <v>0</v>
      </c>
      <c r="P5934">
        <v>13</v>
      </c>
      <c r="Q5934">
        <f t="shared" si="1481"/>
        <v>1</v>
      </c>
      <c r="R5934">
        <f t="shared" si="1482"/>
        <v>0</v>
      </c>
      <c r="S5934">
        <f t="shared" si="1483"/>
        <v>0</v>
      </c>
      <c r="T5934">
        <f t="shared" si="1484"/>
        <v>0</v>
      </c>
      <c r="U5934">
        <v>1</v>
      </c>
      <c r="V5934">
        <f t="shared" si="1485"/>
        <v>0.55218234291599688</v>
      </c>
      <c r="W5934">
        <f t="shared" si="1486"/>
        <v>0.63464176287493879</v>
      </c>
      <c r="X5934">
        <f t="shared" si="1487"/>
        <v>0.2005406539962058</v>
      </c>
      <c r="Y5934">
        <f t="shared" si="1488"/>
        <v>1</v>
      </c>
      <c r="Z5934" t="s">
        <v>5966</v>
      </c>
    </row>
    <row r="5935" spans="1:26" x14ac:dyDescent="0.25">
      <c r="A5935" t="s">
        <v>26</v>
      </c>
      <c r="B5935" t="s">
        <v>27</v>
      </c>
      <c r="C5935" t="s">
        <v>35</v>
      </c>
      <c r="D5935">
        <v>0</v>
      </c>
      <c r="F5935">
        <v>1</v>
      </c>
      <c r="G5935">
        <v>94.45</v>
      </c>
      <c r="H5935">
        <f t="shared" si="1473"/>
        <v>1</v>
      </c>
      <c r="I5935">
        <f t="shared" si="1474"/>
        <v>0</v>
      </c>
      <c r="J5935">
        <f t="shared" si="1475"/>
        <v>0</v>
      </c>
      <c r="K5935">
        <f t="shared" si="1476"/>
        <v>1</v>
      </c>
      <c r="L5935">
        <f t="shared" si="1477"/>
        <v>0</v>
      </c>
      <c r="M5935">
        <f t="shared" si="1478"/>
        <v>1</v>
      </c>
      <c r="N5935">
        <f t="shared" si="1479"/>
        <v>0</v>
      </c>
      <c r="O5935">
        <f t="shared" si="1480"/>
        <v>0</v>
      </c>
      <c r="P5935">
        <v>5</v>
      </c>
      <c r="Q5935">
        <f t="shared" si="1481"/>
        <v>1</v>
      </c>
      <c r="R5935">
        <f t="shared" si="1482"/>
        <v>0</v>
      </c>
      <c r="S5935">
        <f t="shared" si="1483"/>
        <v>0</v>
      </c>
      <c r="T5935">
        <f t="shared" si="1484"/>
        <v>0</v>
      </c>
      <c r="U5935">
        <v>1</v>
      </c>
      <c r="V5935">
        <f t="shared" si="1485"/>
        <v>0.56033914530391249</v>
      </c>
      <c r="W5935">
        <f t="shared" si="1486"/>
        <v>0.63653100832879228</v>
      </c>
      <c r="X5935">
        <f t="shared" si="1487"/>
        <v>0.19330166715209418</v>
      </c>
      <c r="Y5935">
        <f t="shared" si="1488"/>
        <v>1</v>
      </c>
      <c r="Z5935" t="s">
        <v>5967</v>
      </c>
    </row>
    <row r="5936" spans="1:26" x14ac:dyDescent="0.25">
      <c r="A5936" t="s">
        <v>26</v>
      </c>
      <c r="B5936" t="s">
        <v>27</v>
      </c>
      <c r="C5936" t="s">
        <v>35</v>
      </c>
      <c r="D5936">
        <v>1</v>
      </c>
      <c r="F5936">
        <v>1</v>
      </c>
      <c r="G5936">
        <v>105</v>
      </c>
      <c r="H5936">
        <f t="shared" si="1473"/>
        <v>0</v>
      </c>
      <c r="I5936">
        <f t="shared" si="1474"/>
        <v>1</v>
      </c>
      <c r="J5936">
        <f t="shared" si="1475"/>
        <v>0</v>
      </c>
      <c r="K5936">
        <f t="shared" si="1476"/>
        <v>1</v>
      </c>
      <c r="L5936">
        <f t="shared" si="1477"/>
        <v>0</v>
      </c>
      <c r="M5936">
        <f t="shared" si="1478"/>
        <v>1</v>
      </c>
      <c r="N5936">
        <f t="shared" si="1479"/>
        <v>0</v>
      </c>
      <c r="O5936">
        <f t="shared" si="1480"/>
        <v>0</v>
      </c>
      <c r="P5936">
        <v>3</v>
      </c>
      <c r="Q5936">
        <f t="shared" si="1481"/>
        <v>1</v>
      </c>
      <c r="R5936">
        <f t="shared" si="1482"/>
        <v>0</v>
      </c>
      <c r="S5936">
        <f t="shared" si="1483"/>
        <v>0</v>
      </c>
      <c r="T5936">
        <f t="shared" si="1484"/>
        <v>0</v>
      </c>
      <c r="U5936">
        <v>1</v>
      </c>
      <c r="V5936">
        <f t="shared" si="1485"/>
        <v>0.57678717991176687</v>
      </c>
      <c r="W5936">
        <f t="shared" si="1486"/>
        <v>0.64032780190427108</v>
      </c>
      <c r="X5936">
        <f t="shared" si="1487"/>
        <v>0.17910909108703518</v>
      </c>
      <c r="Y5936">
        <f t="shared" si="1488"/>
        <v>1</v>
      </c>
      <c r="Z5936" t="s">
        <v>5968</v>
      </c>
    </row>
    <row r="5937" spans="1:26" x14ac:dyDescent="0.25">
      <c r="A5937" t="s">
        <v>26</v>
      </c>
      <c r="B5937" t="s">
        <v>27</v>
      </c>
      <c r="C5937" t="s">
        <v>35</v>
      </c>
      <c r="D5937">
        <v>1</v>
      </c>
      <c r="F5937">
        <v>1</v>
      </c>
      <c r="G5937">
        <v>93.85</v>
      </c>
      <c r="H5937">
        <f t="shared" si="1473"/>
        <v>0</v>
      </c>
      <c r="I5937">
        <f t="shared" si="1474"/>
        <v>1</v>
      </c>
      <c r="J5937">
        <f t="shared" si="1475"/>
        <v>0</v>
      </c>
      <c r="K5937">
        <f t="shared" si="1476"/>
        <v>1</v>
      </c>
      <c r="L5937">
        <f t="shared" si="1477"/>
        <v>0</v>
      </c>
      <c r="M5937">
        <f t="shared" si="1478"/>
        <v>1</v>
      </c>
      <c r="N5937">
        <f t="shared" si="1479"/>
        <v>0</v>
      </c>
      <c r="O5937">
        <f t="shared" si="1480"/>
        <v>0</v>
      </c>
      <c r="P5937">
        <v>26</v>
      </c>
      <c r="Q5937">
        <f t="shared" si="1481"/>
        <v>1</v>
      </c>
      <c r="R5937">
        <f t="shared" si="1482"/>
        <v>0</v>
      </c>
      <c r="S5937">
        <f t="shared" si="1483"/>
        <v>0</v>
      </c>
      <c r="T5937">
        <f t="shared" si="1484"/>
        <v>0</v>
      </c>
      <c r="U5937">
        <v>1</v>
      </c>
      <c r="V5937">
        <f t="shared" si="1485"/>
        <v>0.55454054279531673</v>
      </c>
      <c r="W5937">
        <f t="shared" si="1486"/>
        <v>0.63518838863025207</v>
      </c>
      <c r="X5937">
        <f t="shared" si="1487"/>
        <v>0.19843412801309104</v>
      </c>
      <c r="Y5937">
        <f t="shared" si="1488"/>
        <v>1</v>
      </c>
      <c r="Z5937" t="s">
        <v>5969</v>
      </c>
    </row>
    <row r="5938" spans="1:26" x14ac:dyDescent="0.25">
      <c r="A5938" t="s">
        <v>26</v>
      </c>
      <c r="B5938" t="s">
        <v>27</v>
      </c>
      <c r="C5938" t="s">
        <v>25</v>
      </c>
      <c r="D5938">
        <v>1</v>
      </c>
      <c r="F5938">
        <v>1</v>
      </c>
      <c r="G5938">
        <v>59.9</v>
      </c>
      <c r="H5938">
        <f t="shared" si="1473"/>
        <v>0</v>
      </c>
      <c r="I5938">
        <f t="shared" si="1474"/>
        <v>1</v>
      </c>
      <c r="J5938">
        <f t="shared" si="1475"/>
        <v>1</v>
      </c>
      <c r="K5938">
        <f t="shared" si="1476"/>
        <v>0</v>
      </c>
      <c r="L5938">
        <f t="shared" si="1477"/>
        <v>0</v>
      </c>
      <c r="M5938">
        <f t="shared" si="1478"/>
        <v>1</v>
      </c>
      <c r="N5938">
        <f t="shared" si="1479"/>
        <v>0</v>
      </c>
      <c r="O5938">
        <f t="shared" si="1480"/>
        <v>0</v>
      </c>
      <c r="P5938">
        <v>13</v>
      </c>
      <c r="Q5938">
        <f t="shared" si="1481"/>
        <v>1</v>
      </c>
      <c r="R5938">
        <f t="shared" si="1482"/>
        <v>0</v>
      </c>
      <c r="S5938">
        <f t="shared" si="1483"/>
        <v>0</v>
      </c>
      <c r="T5938">
        <f t="shared" si="1484"/>
        <v>0</v>
      </c>
      <c r="U5938">
        <v>0</v>
      </c>
      <c r="V5938">
        <f t="shared" si="1485"/>
        <v>0.48791916241739741</v>
      </c>
      <c r="W5938">
        <f t="shared" si="1486"/>
        <v>0.61961611782116288</v>
      </c>
      <c r="X5938">
        <f t="shared" si="1487"/>
        <v>0.23806510905409464</v>
      </c>
      <c r="Y5938">
        <f t="shared" si="1488"/>
        <v>1</v>
      </c>
      <c r="Z5938" t="s">
        <v>5970</v>
      </c>
    </row>
    <row r="5939" spans="1:26" x14ac:dyDescent="0.25">
      <c r="A5939" t="s">
        <v>45</v>
      </c>
      <c r="B5939" t="s">
        <v>30</v>
      </c>
      <c r="C5939" t="s">
        <v>23</v>
      </c>
      <c r="D5939">
        <v>0</v>
      </c>
      <c r="F5939">
        <v>1</v>
      </c>
      <c r="G5939">
        <v>19.95</v>
      </c>
      <c r="H5939">
        <f t="shared" si="1473"/>
        <v>1</v>
      </c>
      <c r="I5939">
        <f t="shared" si="1474"/>
        <v>0</v>
      </c>
      <c r="J5939">
        <f t="shared" si="1475"/>
        <v>0</v>
      </c>
      <c r="K5939">
        <f t="shared" si="1476"/>
        <v>0</v>
      </c>
      <c r="L5939">
        <f t="shared" si="1477"/>
        <v>1</v>
      </c>
      <c r="M5939">
        <f t="shared" si="1478"/>
        <v>0</v>
      </c>
      <c r="N5939">
        <f t="shared" si="1479"/>
        <v>0</v>
      </c>
      <c r="O5939">
        <f t="shared" si="1480"/>
        <v>1</v>
      </c>
      <c r="P5939">
        <v>38</v>
      </c>
      <c r="Q5939">
        <f t="shared" si="1481"/>
        <v>0</v>
      </c>
      <c r="R5939">
        <f t="shared" si="1482"/>
        <v>1</v>
      </c>
      <c r="S5939">
        <f t="shared" si="1483"/>
        <v>0</v>
      </c>
      <c r="T5939">
        <f t="shared" si="1484"/>
        <v>0</v>
      </c>
      <c r="U5939">
        <v>0</v>
      </c>
      <c r="V5939">
        <f t="shared" si="1485"/>
        <v>-5.269594047856721E-2</v>
      </c>
      <c r="W5939">
        <f t="shared" si="1486"/>
        <v>0.48682906256244085</v>
      </c>
      <c r="X5939">
        <f t="shared" si="1487"/>
        <v>2.7768621429206984E-3</v>
      </c>
      <c r="Y5939">
        <f t="shared" si="1488"/>
        <v>0</v>
      </c>
      <c r="Z5939" t="s">
        <v>5971</v>
      </c>
    </row>
    <row r="5940" spans="1:26" x14ac:dyDescent="0.25">
      <c r="A5940" t="s">
        <v>26</v>
      </c>
      <c r="B5940" t="s">
        <v>27</v>
      </c>
      <c r="C5940" t="s">
        <v>35</v>
      </c>
      <c r="D5940">
        <v>1</v>
      </c>
      <c r="F5940">
        <v>1</v>
      </c>
      <c r="G5940">
        <v>84</v>
      </c>
      <c r="H5940">
        <f t="shared" si="1473"/>
        <v>0</v>
      </c>
      <c r="I5940">
        <f t="shared" si="1474"/>
        <v>1</v>
      </c>
      <c r="J5940">
        <f t="shared" si="1475"/>
        <v>0</v>
      </c>
      <c r="K5940">
        <f t="shared" si="1476"/>
        <v>1</v>
      </c>
      <c r="L5940">
        <f t="shared" si="1477"/>
        <v>0</v>
      </c>
      <c r="M5940">
        <f t="shared" si="1478"/>
        <v>1</v>
      </c>
      <c r="N5940">
        <f t="shared" si="1479"/>
        <v>0</v>
      </c>
      <c r="O5940">
        <f t="shared" si="1480"/>
        <v>0</v>
      </c>
      <c r="P5940">
        <v>8</v>
      </c>
      <c r="Q5940">
        <f t="shared" si="1481"/>
        <v>1</v>
      </c>
      <c r="R5940">
        <f t="shared" si="1482"/>
        <v>0</v>
      </c>
      <c r="S5940">
        <f t="shared" si="1483"/>
        <v>0</v>
      </c>
      <c r="T5940">
        <f t="shared" si="1484"/>
        <v>0</v>
      </c>
      <c r="U5940">
        <v>1</v>
      </c>
      <c r="V5940">
        <f t="shared" si="1485"/>
        <v>0.54404701623736473</v>
      </c>
      <c r="W5940">
        <f t="shared" si="1486"/>
        <v>0.63275335363364182</v>
      </c>
      <c r="X5940">
        <f t="shared" si="1487"/>
        <v>0.20789312340204993</v>
      </c>
      <c r="Y5940">
        <f t="shared" si="1488"/>
        <v>1</v>
      </c>
      <c r="Z5940" t="s">
        <v>5972</v>
      </c>
    </row>
    <row r="5941" spans="1:26" x14ac:dyDescent="0.25">
      <c r="A5941" t="s">
        <v>26</v>
      </c>
      <c r="B5941" t="s">
        <v>27</v>
      </c>
      <c r="C5941" t="s">
        <v>35</v>
      </c>
      <c r="D5941">
        <v>1</v>
      </c>
      <c r="F5941">
        <v>1</v>
      </c>
      <c r="G5941">
        <v>108.9</v>
      </c>
      <c r="H5941">
        <f t="shared" si="1473"/>
        <v>0</v>
      </c>
      <c r="I5941">
        <f t="shared" si="1474"/>
        <v>1</v>
      </c>
      <c r="J5941">
        <f t="shared" si="1475"/>
        <v>0</v>
      </c>
      <c r="K5941">
        <f t="shared" si="1476"/>
        <v>1</v>
      </c>
      <c r="L5941">
        <f t="shared" si="1477"/>
        <v>0</v>
      </c>
      <c r="M5941">
        <f t="shared" si="1478"/>
        <v>1</v>
      </c>
      <c r="N5941">
        <f t="shared" si="1479"/>
        <v>0</v>
      </c>
      <c r="O5941">
        <f t="shared" si="1480"/>
        <v>0</v>
      </c>
      <c r="P5941">
        <v>34</v>
      </c>
      <c r="Q5941">
        <f t="shared" si="1481"/>
        <v>1</v>
      </c>
      <c r="R5941">
        <f t="shared" si="1482"/>
        <v>0</v>
      </c>
      <c r="S5941">
        <f t="shared" si="1483"/>
        <v>0</v>
      </c>
      <c r="T5941">
        <f t="shared" si="1484"/>
        <v>0</v>
      </c>
      <c r="U5941">
        <v>0</v>
      </c>
      <c r="V5941">
        <f t="shared" si="1485"/>
        <v>0.56431287765766891</v>
      </c>
      <c r="W5941">
        <f t="shared" si="1486"/>
        <v>0.63744986847466512</v>
      </c>
      <c r="X5941">
        <f t="shared" si="1487"/>
        <v>0.31844902389027918</v>
      </c>
      <c r="Y5941">
        <f t="shared" si="1488"/>
        <v>1</v>
      </c>
      <c r="Z5941" t="s">
        <v>5973</v>
      </c>
    </row>
    <row r="5942" spans="1:26" x14ac:dyDescent="0.25">
      <c r="A5942" t="s">
        <v>26</v>
      </c>
      <c r="B5942" t="s">
        <v>30</v>
      </c>
      <c r="C5942" t="s">
        <v>25</v>
      </c>
      <c r="D5942">
        <v>0</v>
      </c>
      <c r="F5942">
        <v>1</v>
      </c>
      <c r="G5942">
        <v>33.6</v>
      </c>
      <c r="H5942">
        <f t="shared" si="1473"/>
        <v>1</v>
      </c>
      <c r="I5942">
        <f t="shared" si="1474"/>
        <v>0</v>
      </c>
      <c r="J5942">
        <f t="shared" si="1475"/>
        <v>1</v>
      </c>
      <c r="K5942">
        <f t="shared" si="1476"/>
        <v>0</v>
      </c>
      <c r="L5942">
        <f t="shared" si="1477"/>
        <v>0</v>
      </c>
      <c r="M5942">
        <f t="shared" si="1478"/>
        <v>1</v>
      </c>
      <c r="N5942">
        <f t="shared" si="1479"/>
        <v>0</v>
      </c>
      <c r="O5942">
        <f t="shared" si="1480"/>
        <v>0</v>
      </c>
      <c r="P5942">
        <v>18</v>
      </c>
      <c r="Q5942">
        <f t="shared" si="1481"/>
        <v>0</v>
      </c>
      <c r="R5942">
        <f t="shared" si="1482"/>
        <v>1</v>
      </c>
      <c r="S5942">
        <f t="shared" si="1483"/>
        <v>0</v>
      </c>
      <c r="T5942">
        <f t="shared" si="1484"/>
        <v>0</v>
      </c>
      <c r="U5942">
        <v>0</v>
      </c>
      <c r="V5942">
        <f t="shared" si="1485"/>
        <v>0.31501083057694584</v>
      </c>
      <c r="W5942">
        <f t="shared" si="1486"/>
        <v>0.57810787445516254</v>
      </c>
      <c r="X5942">
        <f t="shared" si="1487"/>
        <v>9.9231823380777281E-2</v>
      </c>
      <c r="Y5942">
        <f t="shared" si="1488"/>
        <v>0</v>
      </c>
      <c r="Z5942" t="s">
        <v>5974</v>
      </c>
    </row>
    <row r="5943" spans="1:26" x14ac:dyDescent="0.25">
      <c r="A5943" t="s">
        <v>29</v>
      </c>
      <c r="B5943" t="s">
        <v>30</v>
      </c>
      <c r="C5943" t="s">
        <v>35</v>
      </c>
      <c r="D5943">
        <v>0</v>
      </c>
      <c r="F5943">
        <v>1</v>
      </c>
      <c r="G5943">
        <v>85.85</v>
      </c>
      <c r="H5943">
        <f t="shared" si="1473"/>
        <v>1</v>
      </c>
      <c r="I5943">
        <f t="shared" si="1474"/>
        <v>0</v>
      </c>
      <c r="J5943">
        <f t="shared" si="1475"/>
        <v>0</v>
      </c>
      <c r="K5943">
        <f t="shared" si="1476"/>
        <v>1</v>
      </c>
      <c r="L5943">
        <f t="shared" si="1477"/>
        <v>0</v>
      </c>
      <c r="M5943">
        <f t="shared" si="1478"/>
        <v>0</v>
      </c>
      <c r="N5943">
        <f t="shared" si="1479"/>
        <v>1</v>
      </c>
      <c r="O5943">
        <f t="shared" si="1480"/>
        <v>0</v>
      </c>
      <c r="P5943">
        <v>56</v>
      </c>
      <c r="Q5943">
        <f t="shared" si="1481"/>
        <v>0</v>
      </c>
      <c r="R5943">
        <f t="shared" si="1482"/>
        <v>1</v>
      </c>
      <c r="S5943">
        <f t="shared" si="1483"/>
        <v>0</v>
      </c>
      <c r="T5943">
        <f t="shared" si="1484"/>
        <v>0</v>
      </c>
      <c r="U5943">
        <v>0</v>
      </c>
      <c r="V5943">
        <f t="shared" si="1485"/>
        <v>0.12015345810747929</v>
      </c>
      <c r="W5943">
        <f t="shared" si="1486"/>
        <v>0.53000227833408997</v>
      </c>
      <c r="X5943">
        <f t="shared" si="1487"/>
        <v>1.4436853495185782E-2</v>
      </c>
      <c r="Y5943">
        <f t="shared" si="1488"/>
        <v>0</v>
      </c>
      <c r="Z5943" t="s">
        <v>5975</v>
      </c>
    </row>
    <row r="5944" spans="1:26" x14ac:dyDescent="0.25">
      <c r="A5944" t="s">
        <v>26</v>
      </c>
      <c r="B5944" t="s">
        <v>33</v>
      </c>
      <c r="C5944" t="s">
        <v>25</v>
      </c>
      <c r="D5944">
        <v>0</v>
      </c>
      <c r="F5944">
        <v>1</v>
      </c>
      <c r="G5944">
        <v>34.85</v>
      </c>
      <c r="H5944">
        <f t="shared" si="1473"/>
        <v>1</v>
      </c>
      <c r="I5944">
        <f t="shared" si="1474"/>
        <v>0</v>
      </c>
      <c r="J5944">
        <f t="shared" si="1475"/>
        <v>1</v>
      </c>
      <c r="K5944">
        <f t="shared" si="1476"/>
        <v>0</v>
      </c>
      <c r="L5944">
        <f t="shared" si="1477"/>
        <v>0</v>
      </c>
      <c r="M5944">
        <f t="shared" si="1478"/>
        <v>1</v>
      </c>
      <c r="N5944">
        <f t="shared" si="1479"/>
        <v>0</v>
      </c>
      <c r="O5944">
        <f t="shared" si="1480"/>
        <v>0</v>
      </c>
      <c r="P5944">
        <v>36</v>
      </c>
      <c r="Q5944">
        <f t="shared" si="1481"/>
        <v>0</v>
      </c>
      <c r="R5944">
        <f t="shared" si="1482"/>
        <v>0</v>
      </c>
      <c r="S5944">
        <f t="shared" si="1483"/>
        <v>0</v>
      </c>
      <c r="T5944">
        <f t="shared" si="1484"/>
        <v>1</v>
      </c>
      <c r="U5944">
        <v>0</v>
      </c>
      <c r="V5944">
        <f t="shared" si="1485"/>
        <v>0.31209648058252359</v>
      </c>
      <c r="W5944">
        <f t="shared" si="1486"/>
        <v>0.57739690560248347</v>
      </c>
      <c r="X5944">
        <f t="shared" si="1487"/>
        <v>9.7404213191997532E-2</v>
      </c>
      <c r="Y5944">
        <f t="shared" si="1488"/>
        <v>0</v>
      </c>
      <c r="Z5944" t="s">
        <v>5976</v>
      </c>
    </row>
    <row r="5945" spans="1:26" x14ac:dyDescent="0.25">
      <c r="A5945" t="s">
        <v>26</v>
      </c>
      <c r="B5945" t="s">
        <v>27</v>
      </c>
      <c r="C5945" t="s">
        <v>25</v>
      </c>
      <c r="D5945">
        <v>0</v>
      </c>
      <c r="F5945">
        <v>1</v>
      </c>
      <c r="G5945">
        <v>48.75</v>
      </c>
      <c r="H5945">
        <f t="shared" si="1473"/>
        <v>1</v>
      </c>
      <c r="I5945">
        <f t="shared" si="1474"/>
        <v>0</v>
      </c>
      <c r="J5945">
        <f t="shared" si="1475"/>
        <v>1</v>
      </c>
      <c r="K5945">
        <f t="shared" si="1476"/>
        <v>0</v>
      </c>
      <c r="L5945">
        <f t="shared" si="1477"/>
        <v>0</v>
      </c>
      <c r="M5945">
        <f t="shared" si="1478"/>
        <v>1</v>
      </c>
      <c r="N5945">
        <f t="shared" si="1479"/>
        <v>0</v>
      </c>
      <c r="O5945">
        <f t="shared" si="1480"/>
        <v>0</v>
      </c>
      <c r="P5945">
        <v>9</v>
      </c>
      <c r="Q5945">
        <f t="shared" si="1481"/>
        <v>1</v>
      </c>
      <c r="R5945">
        <f t="shared" si="1482"/>
        <v>0</v>
      </c>
      <c r="S5945">
        <f t="shared" si="1483"/>
        <v>0</v>
      </c>
      <c r="T5945">
        <f t="shared" si="1484"/>
        <v>0</v>
      </c>
      <c r="U5945">
        <v>1</v>
      </c>
      <c r="V5945">
        <f t="shared" si="1485"/>
        <v>0.47539886382245866</v>
      </c>
      <c r="W5945">
        <f t="shared" si="1486"/>
        <v>0.61666079642976646</v>
      </c>
      <c r="X5945">
        <f t="shared" si="1487"/>
        <v>0.27520635207876726</v>
      </c>
      <c r="Y5945">
        <f t="shared" si="1488"/>
        <v>1</v>
      </c>
      <c r="Z5945" t="s">
        <v>5977</v>
      </c>
    </row>
    <row r="5946" spans="1:26" x14ac:dyDescent="0.25">
      <c r="A5946" t="s">
        <v>26</v>
      </c>
      <c r="B5946" t="s">
        <v>27</v>
      </c>
      <c r="C5946" t="s">
        <v>35</v>
      </c>
      <c r="D5946">
        <v>0</v>
      </c>
      <c r="F5946">
        <v>1</v>
      </c>
      <c r="G5946">
        <v>84.85</v>
      </c>
      <c r="H5946">
        <f t="shared" si="1473"/>
        <v>1</v>
      </c>
      <c r="I5946">
        <f t="shared" si="1474"/>
        <v>0</v>
      </c>
      <c r="J5946">
        <f t="shared" si="1475"/>
        <v>0</v>
      </c>
      <c r="K5946">
        <f t="shared" si="1476"/>
        <v>1</v>
      </c>
      <c r="L5946">
        <f t="shared" si="1477"/>
        <v>0</v>
      </c>
      <c r="M5946">
        <f t="shared" si="1478"/>
        <v>1</v>
      </c>
      <c r="N5946">
        <f t="shared" si="1479"/>
        <v>0</v>
      </c>
      <c r="O5946">
        <f t="shared" si="1480"/>
        <v>0</v>
      </c>
      <c r="P5946">
        <v>1</v>
      </c>
      <c r="Q5946">
        <f t="shared" si="1481"/>
        <v>1</v>
      </c>
      <c r="R5946">
        <f t="shared" si="1482"/>
        <v>0</v>
      </c>
      <c r="S5946">
        <f t="shared" si="1483"/>
        <v>0</v>
      </c>
      <c r="T5946">
        <f t="shared" si="1484"/>
        <v>0</v>
      </c>
      <c r="U5946">
        <v>1</v>
      </c>
      <c r="V5946">
        <f t="shared" si="1485"/>
        <v>0.52681759497341318</v>
      </c>
      <c r="W5946">
        <f t="shared" si="1486"/>
        <v>0.62874056116520027</v>
      </c>
      <c r="X5946">
        <f t="shared" si="1487"/>
        <v>0.22390158842674485</v>
      </c>
      <c r="Y5946">
        <f t="shared" si="1488"/>
        <v>1</v>
      </c>
      <c r="Z5946" t="s">
        <v>5978</v>
      </c>
    </row>
    <row r="5947" spans="1:26" x14ac:dyDescent="0.25">
      <c r="A5947" t="s">
        <v>26</v>
      </c>
      <c r="B5947" t="s">
        <v>30</v>
      </c>
      <c r="C5947" t="s">
        <v>25</v>
      </c>
      <c r="D5947">
        <v>0</v>
      </c>
      <c r="F5947">
        <v>1</v>
      </c>
      <c r="G5947">
        <v>56.65</v>
      </c>
      <c r="H5947">
        <f t="shared" si="1473"/>
        <v>1</v>
      </c>
      <c r="I5947">
        <f t="shared" si="1474"/>
        <v>0</v>
      </c>
      <c r="J5947">
        <f t="shared" si="1475"/>
        <v>1</v>
      </c>
      <c r="K5947">
        <f t="shared" si="1476"/>
        <v>0</v>
      </c>
      <c r="L5947">
        <f t="shared" si="1477"/>
        <v>0</v>
      </c>
      <c r="M5947">
        <f t="shared" si="1478"/>
        <v>1</v>
      </c>
      <c r="N5947">
        <f t="shared" si="1479"/>
        <v>0</v>
      </c>
      <c r="O5947">
        <f t="shared" si="1480"/>
        <v>0</v>
      </c>
      <c r="P5947">
        <v>12</v>
      </c>
      <c r="Q5947">
        <f t="shared" si="1481"/>
        <v>0</v>
      </c>
      <c r="R5947">
        <f t="shared" si="1482"/>
        <v>1</v>
      </c>
      <c r="S5947">
        <f t="shared" si="1483"/>
        <v>0</v>
      </c>
      <c r="T5947">
        <f t="shared" si="1484"/>
        <v>0</v>
      </c>
      <c r="U5947">
        <v>1</v>
      </c>
      <c r="V5947">
        <f t="shared" si="1485"/>
        <v>0.36463850695243738</v>
      </c>
      <c r="W5947">
        <f t="shared" si="1486"/>
        <v>0.59016282021670341</v>
      </c>
      <c r="X5947">
        <f t="shared" si="1487"/>
        <v>0.40368422684762795</v>
      </c>
      <c r="Y5947">
        <f t="shared" si="1488"/>
        <v>1</v>
      </c>
      <c r="Z5947" t="s">
        <v>5979</v>
      </c>
    </row>
    <row r="5948" spans="1:26" x14ac:dyDescent="0.25">
      <c r="A5948" t="s">
        <v>26</v>
      </c>
      <c r="B5948" t="s">
        <v>38</v>
      </c>
      <c r="C5948" t="s">
        <v>35</v>
      </c>
      <c r="D5948">
        <v>1</v>
      </c>
      <c r="F5948">
        <v>1</v>
      </c>
      <c r="G5948">
        <v>95.3</v>
      </c>
      <c r="H5948">
        <f t="shared" si="1473"/>
        <v>0</v>
      </c>
      <c r="I5948">
        <f t="shared" si="1474"/>
        <v>1</v>
      </c>
      <c r="J5948">
        <f t="shared" si="1475"/>
        <v>0</v>
      </c>
      <c r="K5948">
        <f t="shared" si="1476"/>
        <v>1</v>
      </c>
      <c r="L5948">
        <f t="shared" si="1477"/>
        <v>0</v>
      </c>
      <c r="M5948">
        <f t="shared" si="1478"/>
        <v>1</v>
      </c>
      <c r="N5948">
        <f t="shared" si="1479"/>
        <v>0</v>
      </c>
      <c r="O5948">
        <f t="shared" si="1480"/>
        <v>0</v>
      </c>
      <c r="P5948">
        <v>57</v>
      </c>
      <c r="Q5948">
        <f t="shared" si="1481"/>
        <v>0</v>
      </c>
      <c r="R5948">
        <f t="shared" si="1482"/>
        <v>0</v>
      </c>
      <c r="S5948">
        <f t="shared" si="1483"/>
        <v>1</v>
      </c>
      <c r="T5948">
        <f t="shared" si="1484"/>
        <v>0</v>
      </c>
      <c r="U5948">
        <v>0</v>
      </c>
      <c r="V5948">
        <f t="shared" si="1485"/>
        <v>0.40634138030240963</v>
      </c>
      <c r="W5948">
        <f t="shared" si="1486"/>
        <v>0.60021028688630795</v>
      </c>
      <c r="X5948">
        <f t="shared" si="1487"/>
        <v>0.16511331734606749</v>
      </c>
      <c r="Y5948">
        <f t="shared" si="1488"/>
        <v>1</v>
      </c>
      <c r="Z5948" t="s">
        <v>5980</v>
      </c>
    </row>
    <row r="5949" spans="1:26" x14ac:dyDescent="0.25">
      <c r="A5949" t="s">
        <v>29</v>
      </c>
      <c r="B5949" t="s">
        <v>38</v>
      </c>
      <c r="C5949" t="s">
        <v>25</v>
      </c>
      <c r="D5949">
        <v>0</v>
      </c>
      <c r="F5949">
        <v>1</v>
      </c>
      <c r="G5949">
        <v>73.900000000000006</v>
      </c>
      <c r="H5949">
        <f t="shared" si="1473"/>
        <v>1</v>
      </c>
      <c r="I5949">
        <f t="shared" si="1474"/>
        <v>0</v>
      </c>
      <c r="J5949">
        <f t="shared" si="1475"/>
        <v>1</v>
      </c>
      <c r="K5949">
        <f t="shared" si="1476"/>
        <v>0</v>
      </c>
      <c r="L5949">
        <f t="shared" si="1477"/>
        <v>0</v>
      </c>
      <c r="M5949">
        <f t="shared" si="1478"/>
        <v>0</v>
      </c>
      <c r="N5949">
        <f t="shared" si="1479"/>
        <v>1</v>
      </c>
      <c r="O5949">
        <f t="shared" si="1480"/>
        <v>0</v>
      </c>
      <c r="P5949">
        <v>42</v>
      </c>
      <c r="Q5949">
        <f t="shared" si="1481"/>
        <v>0</v>
      </c>
      <c r="R5949">
        <f t="shared" si="1482"/>
        <v>0</v>
      </c>
      <c r="S5949">
        <f t="shared" si="1483"/>
        <v>1</v>
      </c>
      <c r="T5949">
        <f t="shared" si="1484"/>
        <v>0</v>
      </c>
      <c r="U5949">
        <v>1</v>
      </c>
      <c r="V5949">
        <f t="shared" si="1485"/>
        <v>0.10152274592133148</v>
      </c>
      <c r="W5949">
        <f t="shared" si="1486"/>
        <v>0.52535890931018547</v>
      </c>
      <c r="X5949">
        <f t="shared" si="1487"/>
        <v>0.80726137609674431</v>
      </c>
      <c r="Y5949">
        <f t="shared" si="1488"/>
        <v>0</v>
      </c>
      <c r="Z5949" t="s">
        <v>5981</v>
      </c>
    </row>
    <row r="5950" spans="1:26" x14ac:dyDescent="0.25">
      <c r="A5950" t="s">
        <v>45</v>
      </c>
      <c r="B5950" t="s">
        <v>30</v>
      </c>
      <c r="C5950" t="s">
        <v>23</v>
      </c>
      <c r="D5950">
        <v>0</v>
      </c>
      <c r="F5950">
        <v>1</v>
      </c>
      <c r="G5950">
        <v>24.5</v>
      </c>
      <c r="H5950">
        <f t="shared" si="1473"/>
        <v>1</v>
      </c>
      <c r="I5950">
        <f t="shared" si="1474"/>
        <v>0</v>
      </c>
      <c r="J5950">
        <f t="shared" si="1475"/>
        <v>0</v>
      </c>
      <c r="K5950">
        <f t="shared" si="1476"/>
        <v>0</v>
      </c>
      <c r="L5950">
        <f t="shared" si="1477"/>
        <v>1</v>
      </c>
      <c r="M5950">
        <f t="shared" si="1478"/>
        <v>0</v>
      </c>
      <c r="N5950">
        <f t="shared" si="1479"/>
        <v>0</v>
      </c>
      <c r="O5950">
        <f t="shared" si="1480"/>
        <v>1</v>
      </c>
      <c r="P5950">
        <v>33</v>
      </c>
      <c r="Q5950">
        <f t="shared" si="1481"/>
        <v>0</v>
      </c>
      <c r="R5950">
        <f t="shared" si="1482"/>
        <v>1</v>
      </c>
      <c r="S5950">
        <f t="shared" si="1483"/>
        <v>0</v>
      </c>
      <c r="T5950">
        <f t="shared" si="1484"/>
        <v>0</v>
      </c>
      <c r="U5950">
        <v>1</v>
      </c>
      <c r="V5950">
        <f t="shared" si="1485"/>
        <v>-5.9293687453416004E-2</v>
      </c>
      <c r="W5950">
        <f t="shared" si="1486"/>
        <v>0.48518091955344889</v>
      </c>
      <c r="X5950">
        <f t="shared" si="1487"/>
        <v>1.1221031162786554</v>
      </c>
      <c r="Y5950">
        <f t="shared" si="1488"/>
        <v>0</v>
      </c>
      <c r="Z5950" t="s">
        <v>5982</v>
      </c>
    </row>
    <row r="5951" spans="1:26" x14ac:dyDescent="0.25">
      <c r="A5951" t="s">
        <v>45</v>
      </c>
      <c r="B5951" t="s">
        <v>33</v>
      </c>
      <c r="C5951" t="s">
        <v>35</v>
      </c>
      <c r="D5951">
        <v>0</v>
      </c>
      <c r="F5951">
        <v>1</v>
      </c>
      <c r="G5951">
        <v>84.6</v>
      </c>
      <c r="H5951">
        <f t="shared" si="1473"/>
        <v>1</v>
      </c>
      <c r="I5951">
        <f t="shared" si="1474"/>
        <v>0</v>
      </c>
      <c r="J5951">
        <f t="shared" si="1475"/>
        <v>0</v>
      </c>
      <c r="K5951">
        <f t="shared" si="1476"/>
        <v>1</v>
      </c>
      <c r="L5951">
        <f t="shared" si="1477"/>
        <v>0</v>
      </c>
      <c r="M5951">
        <f t="shared" si="1478"/>
        <v>0</v>
      </c>
      <c r="N5951">
        <f t="shared" si="1479"/>
        <v>0</v>
      </c>
      <c r="O5951">
        <f t="shared" si="1480"/>
        <v>1</v>
      </c>
      <c r="P5951">
        <v>70</v>
      </c>
      <c r="Q5951">
        <f t="shared" si="1481"/>
        <v>0</v>
      </c>
      <c r="R5951">
        <f t="shared" si="1482"/>
        <v>0</v>
      </c>
      <c r="S5951">
        <f t="shared" si="1483"/>
        <v>0</v>
      </c>
      <c r="T5951">
        <f t="shared" si="1484"/>
        <v>1</v>
      </c>
      <c r="U5951">
        <v>0</v>
      </c>
      <c r="V5951">
        <f t="shared" si="1485"/>
        <v>5.827058279798969E-2</v>
      </c>
      <c r="W5951">
        <f t="shared" si="1486"/>
        <v>0.51456352510943804</v>
      </c>
      <c r="X5951">
        <f t="shared" si="1487"/>
        <v>3.3954608196173721E-3</v>
      </c>
      <c r="Y5951">
        <f t="shared" si="1488"/>
        <v>0</v>
      </c>
      <c r="Z5951" t="s">
        <v>5983</v>
      </c>
    </row>
    <row r="5952" spans="1:26" x14ac:dyDescent="0.25">
      <c r="A5952" t="s">
        <v>26</v>
      </c>
      <c r="B5952" t="s">
        <v>27</v>
      </c>
      <c r="C5952" t="s">
        <v>25</v>
      </c>
      <c r="D5952">
        <v>0</v>
      </c>
      <c r="F5952">
        <v>1</v>
      </c>
      <c r="G5952">
        <v>44.95</v>
      </c>
      <c r="H5952">
        <f t="shared" si="1473"/>
        <v>1</v>
      </c>
      <c r="I5952">
        <f t="shared" si="1474"/>
        <v>0</v>
      </c>
      <c r="J5952">
        <f t="shared" si="1475"/>
        <v>1</v>
      </c>
      <c r="K5952">
        <f t="shared" si="1476"/>
        <v>0</v>
      </c>
      <c r="L5952">
        <f t="shared" si="1477"/>
        <v>0</v>
      </c>
      <c r="M5952">
        <f t="shared" si="1478"/>
        <v>1</v>
      </c>
      <c r="N5952">
        <f t="shared" si="1479"/>
        <v>0</v>
      </c>
      <c r="O5952">
        <f t="shared" si="1480"/>
        <v>0</v>
      </c>
      <c r="P5952">
        <v>68</v>
      </c>
      <c r="Q5952">
        <f t="shared" si="1481"/>
        <v>1</v>
      </c>
      <c r="R5952">
        <f t="shared" si="1482"/>
        <v>0</v>
      </c>
      <c r="S5952">
        <f t="shared" si="1483"/>
        <v>0</v>
      </c>
      <c r="T5952">
        <f t="shared" si="1484"/>
        <v>0</v>
      </c>
      <c r="U5952">
        <v>0</v>
      </c>
      <c r="V5952">
        <f t="shared" si="1485"/>
        <v>0.46461128399204921</v>
      </c>
      <c r="W5952">
        <f t="shared" si="1486"/>
        <v>0.61410752914955291</v>
      </c>
      <c r="X5952">
        <f t="shared" si="1487"/>
        <v>0.2158636452127406</v>
      </c>
      <c r="Y5952">
        <f t="shared" si="1488"/>
        <v>1</v>
      </c>
      <c r="Z5952" t="s">
        <v>5984</v>
      </c>
    </row>
    <row r="5953" spans="1:26" x14ac:dyDescent="0.25">
      <c r="A5953" t="s">
        <v>26</v>
      </c>
      <c r="B5953" t="s">
        <v>27</v>
      </c>
      <c r="C5953" t="s">
        <v>25</v>
      </c>
      <c r="D5953">
        <v>0</v>
      </c>
      <c r="F5953">
        <v>1</v>
      </c>
      <c r="G5953">
        <v>24.7</v>
      </c>
      <c r="H5953">
        <f t="shared" si="1473"/>
        <v>1</v>
      </c>
      <c r="I5953">
        <f t="shared" si="1474"/>
        <v>0</v>
      </c>
      <c r="J5953">
        <f t="shared" si="1475"/>
        <v>1</v>
      </c>
      <c r="K5953">
        <f t="shared" si="1476"/>
        <v>0</v>
      </c>
      <c r="L5953">
        <f t="shared" si="1477"/>
        <v>0</v>
      </c>
      <c r="M5953">
        <f t="shared" si="1478"/>
        <v>1</v>
      </c>
      <c r="N5953">
        <f t="shared" si="1479"/>
        <v>0</v>
      </c>
      <c r="O5953">
        <f t="shared" si="1480"/>
        <v>0</v>
      </c>
      <c r="P5953">
        <v>1</v>
      </c>
      <c r="Q5953">
        <f t="shared" si="1481"/>
        <v>1</v>
      </c>
      <c r="R5953">
        <f t="shared" si="1482"/>
        <v>0</v>
      </c>
      <c r="S5953">
        <f t="shared" si="1483"/>
        <v>0</v>
      </c>
      <c r="T5953">
        <f t="shared" si="1484"/>
        <v>0</v>
      </c>
      <c r="U5953">
        <v>0</v>
      </c>
      <c r="V5953">
        <f t="shared" si="1485"/>
        <v>0.43790358113820294</v>
      </c>
      <c r="W5953">
        <f t="shared" si="1486"/>
        <v>0.60775938288208931</v>
      </c>
      <c r="X5953">
        <f t="shared" si="1487"/>
        <v>0.19175954637366269</v>
      </c>
      <c r="Y5953">
        <f t="shared" si="1488"/>
        <v>1</v>
      </c>
      <c r="Z5953" t="s">
        <v>5985</v>
      </c>
    </row>
    <row r="5954" spans="1:26" x14ac:dyDescent="0.25">
      <c r="A5954" t="s">
        <v>26</v>
      </c>
      <c r="B5954" t="s">
        <v>38</v>
      </c>
      <c r="C5954" t="s">
        <v>35</v>
      </c>
      <c r="D5954">
        <v>0</v>
      </c>
      <c r="F5954">
        <v>1</v>
      </c>
      <c r="G5954">
        <v>100.3</v>
      </c>
      <c r="H5954">
        <f t="shared" si="1473"/>
        <v>1</v>
      </c>
      <c r="I5954">
        <f t="shared" si="1474"/>
        <v>0</v>
      </c>
      <c r="J5954">
        <f t="shared" si="1475"/>
        <v>0</v>
      </c>
      <c r="K5954">
        <f t="shared" si="1476"/>
        <v>1</v>
      </c>
      <c r="L5954">
        <f t="shared" si="1477"/>
        <v>0</v>
      </c>
      <c r="M5954">
        <f t="shared" si="1478"/>
        <v>1</v>
      </c>
      <c r="N5954">
        <f t="shared" si="1479"/>
        <v>0</v>
      </c>
      <c r="O5954">
        <f t="shared" si="1480"/>
        <v>0</v>
      </c>
      <c r="P5954">
        <v>37</v>
      </c>
      <c r="Q5954">
        <f t="shared" si="1481"/>
        <v>0</v>
      </c>
      <c r="R5954">
        <f t="shared" si="1482"/>
        <v>0</v>
      </c>
      <c r="S5954">
        <f t="shared" si="1483"/>
        <v>1</v>
      </c>
      <c r="T5954">
        <f t="shared" si="1484"/>
        <v>0</v>
      </c>
      <c r="U5954">
        <v>0</v>
      </c>
      <c r="V5954">
        <f t="shared" si="1485"/>
        <v>0.41413665736774341</v>
      </c>
      <c r="W5954">
        <f t="shared" si="1486"/>
        <v>0.60207935566890891</v>
      </c>
      <c r="X5954">
        <f t="shared" si="1487"/>
        <v>0.17150917097572771</v>
      </c>
      <c r="Y5954">
        <f t="shared" si="1488"/>
        <v>1</v>
      </c>
      <c r="Z5954" t="s">
        <v>5986</v>
      </c>
    </row>
    <row r="5955" spans="1:26" x14ac:dyDescent="0.25">
      <c r="A5955" t="s">
        <v>26</v>
      </c>
      <c r="B5955" t="s">
        <v>30</v>
      </c>
      <c r="C5955" t="s">
        <v>23</v>
      </c>
      <c r="D5955">
        <v>0</v>
      </c>
      <c r="F5955">
        <v>1</v>
      </c>
      <c r="G5955">
        <v>25.45</v>
      </c>
      <c r="H5955">
        <f t="shared" ref="H5955:H6018" si="1489">IF(D5955:D12997=0,1,0)</f>
        <v>1</v>
      </c>
      <c r="I5955">
        <f t="shared" ref="I5955:I6018" si="1490">IF(D5955:D12997=1,1,0)</f>
        <v>0</v>
      </c>
      <c r="J5955">
        <f t="shared" ref="J5955:J6018" si="1491">IF(C5955:C12997="DSL",1,0)</f>
        <v>0</v>
      </c>
      <c r="K5955">
        <f t="shared" ref="K5955:K6018" si="1492">IF(C5955:C12997="Fiber optic",1,0)</f>
        <v>0</v>
      </c>
      <c r="L5955">
        <f t="shared" ref="L5955:L6018" si="1493">IF(C5955:C12997="No",1,0)</f>
        <v>1</v>
      </c>
      <c r="M5955">
        <f t="shared" ref="M5955:M6018" si="1494">IF(A5955:A12997="Month-to-month",1,0)</f>
        <v>1</v>
      </c>
      <c r="N5955">
        <f t="shared" ref="N5955:N6018" si="1495">IF(A5955:A12997="ONE YEAR",1,0)</f>
        <v>0</v>
      </c>
      <c r="O5955">
        <f t="shared" ref="O5955:O6018" si="1496">IF(A5955:A12997="two year",1,0)</f>
        <v>0</v>
      </c>
      <c r="P5955">
        <v>4</v>
      </c>
      <c r="Q5955">
        <f t="shared" ref="Q5955:Q6018" si="1497">IF(B5955:B12997="Electronic check",1,0)</f>
        <v>0</v>
      </c>
      <c r="R5955">
        <f t="shared" ref="R5955:R6018" si="1498">IF(B5955:B12997="Mailed check",1,0)</f>
        <v>1</v>
      </c>
      <c r="S5955">
        <f t="shared" ref="S5955:S6018" si="1499">IF(B5955:B12997="Credit card (automatic)",1,0)</f>
        <v>0</v>
      </c>
      <c r="T5955">
        <f t="shared" ref="T5955:T6018" si="1500">IF(B5955:B12997="Bank transfer (automatic)",1,0)</f>
        <v>0</v>
      </c>
      <c r="U5955">
        <v>0</v>
      </c>
      <c r="V5955">
        <f t="shared" si="1485"/>
        <v>0.26871315051284722</v>
      </c>
      <c r="W5955">
        <f t="shared" si="1486"/>
        <v>0.56677695805767936</v>
      </c>
      <c r="X5955">
        <f t="shared" si="1487"/>
        <v>7.2206757258540089E-2</v>
      </c>
      <c r="Y5955">
        <f t="shared" si="1488"/>
        <v>0</v>
      </c>
      <c r="Z5955" t="s">
        <v>5987</v>
      </c>
    </row>
    <row r="5956" spans="1:26" x14ac:dyDescent="0.25">
      <c r="A5956" t="s">
        <v>26</v>
      </c>
      <c r="B5956" t="s">
        <v>30</v>
      </c>
      <c r="C5956" t="s">
        <v>25</v>
      </c>
      <c r="D5956">
        <v>0</v>
      </c>
      <c r="F5956">
        <v>1</v>
      </c>
      <c r="G5956">
        <v>50.7</v>
      </c>
      <c r="H5956">
        <f t="shared" si="1489"/>
        <v>1</v>
      </c>
      <c r="I5956">
        <f t="shared" si="1490"/>
        <v>0</v>
      </c>
      <c r="J5956">
        <f t="shared" si="1491"/>
        <v>1</v>
      </c>
      <c r="K5956">
        <f t="shared" si="1492"/>
        <v>0</v>
      </c>
      <c r="L5956">
        <f t="shared" si="1493"/>
        <v>0</v>
      </c>
      <c r="M5956">
        <f t="shared" si="1494"/>
        <v>1</v>
      </c>
      <c r="N5956">
        <f t="shared" si="1495"/>
        <v>0</v>
      </c>
      <c r="O5956">
        <f t="shared" si="1496"/>
        <v>0</v>
      </c>
      <c r="P5956">
        <v>1</v>
      </c>
      <c r="Q5956">
        <f t="shared" si="1497"/>
        <v>0</v>
      </c>
      <c r="R5956">
        <f t="shared" si="1498"/>
        <v>1</v>
      </c>
      <c r="S5956">
        <f t="shared" si="1499"/>
        <v>0</v>
      </c>
      <c r="T5956">
        <f t="shared" si="1500"/>
        <v>0</v>
      </c>
      <c r="U5956">
        <v>0</v>
      </c>
      <c r="V5956">
        <f t="shared" ref="V5956:V6019" si="1501">G5956*$G$2+H5957*$H$2+K5957*$K$2+M5956*$M$2+O5956*$O$2+Q5956*$Q$2+L5956*$L$2</f>
        <v>0.33680750887963185</v>
      </c>
      <c r="W5956">
        <f t="shared" ref="W5956:W6019" si="1502">1/ (1+EXP(-V5956))</f>
        <v>0.58341482084089391</v>
      </c>
      <c r="X5956">
        <f t="shared" ref="X5956:X6019" si="1503">(U5956-V5956)^2</f>
        <v>0.11343929803770328</v>
      </c>
      <c r="Y5956">
        <f t="shared" ref="Y5956:Y6019" si="1504">IF(W5956&gt;=0.58,1,0)</f>
        <v>1</v>
      </c>
      <c r="Z5956" t="s">
        <v>5988</v>
      </c>
    </row>
    <row r="5957" spans="1:26" x14ac:dyDescent="0.25">
      <c r="A5957" t="s">
        <v>26</v>
      </c>
      <c r="B5957" t="s">
        <v>38</v>
      </c>
      <c r="C5957" t="s">
        <v>25</v>
      </c>
      <c r="D5957">
        <v>0</v>
      </c>
      <c r="F5957">
        <v>1</v>
      </c>
      <c r="G5957">
        <v>55</v>
      </c>
      <c r="H5957">
        <f t="shared" si="1489"/>
        <v>1</v>
      </c>
      <c r="I5957">
        <f t="shared" si="1490"/>
        <v>0</v>
      </c>
      <c r="J5957">
        <f t="shared" si="1491"/>
        <v>1</v>
      </c>
      <c r="K5957">
        <f t="shared" si="1492"/>
        <v>0</v>
      </c>
      <c r="L5957">
        <f t="shared" si="1493"/>
        <v>0</v>
      </c>
      <c r="M5957">
        <f t="shared" si="1494"/>
        <v>1</v>
      </c>
      <c r="N5957">
        <f t="shared" si="1495"/>
        <v>0</v>
      </c>
      <c r="O5957">
        <f t="shared" si="1496"/>
        <v>0</v>
      </c>
      <c r="P5957">
        <v>20</v>
      </c>
      <c r="Q5957">
        <f t="shared" si="1497"/>
        <v>0</v>
      </c>
      <c r="R5957">
        <f t="shared" si="1498"/>
        <v>0</v>
      </c>
      <c r="S5957">
        <f t="shared" si="1499"/>
        <v>1</v>
      </c>
      <c r="T5957">
        <f t="shared" si="1500"/>
        <v>0</v>
      </c>
      <c r="U5957">
        <v>0</v>
      </c>
      <c r="V5957">
        <f t="shared" si="1501"/>
        <v>0.34351144715581894</v>
      </c>
      <c r="W5957">
        <f t="shared" si="1502"/>
        <v>0.58504324246573336</v>
      </c>
      <c r="X5957">
        <f t="shared" si="1503"/>
        <v>0.11800011432708499</v>
      </c>
      <c r="Y5957">
        <f t="shared" si="1504"/>
        <v>1</v>
      </c>
      <c r="Z5957" t="s">
        <v>5989</v>
      </c>
    </row>
    <row r="5958" spans="1:26" x14ac:dyDescent="0.25">
      <c r="A5958" t="s">
        <v>45</v>
      </c>
      <c r="B5958" t="s">
        <v>33</v>
      </c>
      <c r="C5958" t="s">
        <v>25</v>
      </c>
      <c r="D5958">
        <v>0</v>
      </c>
      <c r="F5958">
        <v>1</v>
      </c>
      <c r="G5958">
        <v>68.400000000000006</v>
      </c>
      <c r="H5958">
        <f t="shared" si="1489"/>
        <v>1</v>
      </c>
      <c r="I5958">
        <f t="shared" si="1490"/>
        <v>0</v>
      </c>
      <c r="J5958">
        <f t="shared" si="1491"/>
        <v>1</v>
      </c>
      <c r="K5958">
        <f t="shared" si="1492"/>
        <v>0</v>
      </c>
      <c r="L5958">
        <f t="shared" si="1493"/>
        <v>0</v>
      </c>
      <c r="M5958">
        <f t="shared" si="1494"/>
        <v>0</v>
      </c>
      <c r="N5958">
        <f t="shared" si="1495"/>
        <v>0</v>
      </c>
      <c r="O5958">
        <f t="shared" si="1496"/>
        <v>1</v>
      </c>
      <c r="P5958">
        <v>72</v>
      </c>
      <c r="Q5958">
        <f t="shared" si="1497"/>
        <v>0</v>
      </c>
      <c r="R5958">
        <f t="shared" si="1498"/>
        <v>0</v>
      </c>
      <c r="S5958">
        <f t="shared" si="1499"/>
        <v>0</v>
      </c>
      <c r="T5958">
        <f t="shared" si="1500"/>
        <v>1</v>
      </c>
      <c r="U5958">
        <v>0</v>
      </c>
      <c r="V5958">
        <f t="shared" si="1501"/>
        <v>3.7877054367063803E-2</v>
      </c>
      <c r="W5958">
        <f t="shared" si="1502"/>
        <v>0.50946813164747828</v>
      </c>
      <c r="X5958">
        <f t="shared" si="1503"/>
        <v>1.434671247525507E-3</v>
      </c>
      <c r="Y5958">
        <f t="shared" si="1504"/>
        <v>0</v>
      </c>
      <c r="Z5958" t="s">
        <v>5990</v>
      </c>
    </row>
    <row r="5959" spans="1:26" x14ac:dyDescent="0.25">
      <c r="A5959" t="s">
        <v>26</v>
      </c>
      <c r="B5959" t="s">
        <v>27</v>
      </c>
      <c r="C5959" t="s">
        <v>35</v>
      </c>
      <c r="D5959">
        <v>0</v>
      </c>
      <c r="F5959">
        <v>1</v>
      </c>
      <c r="G5959">
        <v>89.9</v>
      </c>
      <c r="H5959">
        <f t="shared" si="1489"/>
        <v>1</v>
      </c>
      <c r="I5959">
        <f t="shared" si="1490"/>
        <v>0</v>
      </c>
      <c r="J5959">
        <f t="shared" si="1491"/>
        <v>0</v>
      </c>
      <c r="K5959">
        <f t="shared" si="1492"/>
        <v>1</v>
      </c>
      <c r="L5959">
        <f t="shared" si="1493"/>
        <v>0</v>
      </c>
      <c r="M5959">
        <f t="shared" si="1494"/>
        <v>1</v>
      </c>
      <c r="N5959">
        <f t="shared" si="1495"/>
        <v>0</v>
      </c>
      <c r="O5959">
        <f t="shared" si="1496"/>
        <v>0</v>
      </c>
      <c r="P5959">
        <v>31</v>
      </c>
      <c r="Q5959">
        <f t="shared" si="1497"/>
        <v>1</v>
      </c>
      <c r="R5959">
        <f t="shared" si="1498"/>
        <v>0</v>
      </c>
      <c r="S5959">
        <f t="shared" si="1499"/>
        <v>0</v>
      </c>
      <c r="T5959">
        <f t="shared" si="1500"/>
        <v>0</v>
      </c>
      <c r="U5959">
        <v>1</v>
      </c>
      <c r="V5959">
        <f t="shared" si="1501"/>
        <v>0.55324544317445867</v>
      </c>
      <c r="W5959">
        <f t="shared" si="1502"/>
        <v>0.63488823032625152</v>
      </c>
      <c r="X5959">
        <f t="shared" si="1503"/>
        <v>0.19958963404438584</v>
      </c>
      <c r="Y5959">
        <f t="shared" si="1504"/>
        <v>1</v>
      </c>
      <c r="Z5959" t="s">
        <v>5991</v>
      </c>
    </row>
    <row r="5960" spans="1:26" x14ac:dyDescent="0.25">
      <c r="A5960" t="s">
        <v>26</v>
      </c>
      <c r="B5960" t="s">
        <v>27</v>
      </c>
      <c r="C5960" t="s">
        <v>35</v>
      </c>
      <c r="D5960">
        <v>1</v>
      </c>
      <c r="F5960">
        <v>1</v>
      </c>
      <c r="G5960">
        <v>78.55</v>
      </c>
      <c r="H5960">
        <f t="shared" si="1489"/>
        <v>0</v>
      </c>
      <c r="I5960">
        <f t="shared" si="1490"/>
        <v>1</v>
      </c>
      <c r="J5960">
        <f t="shared" si="1491"/>
        <v>0</v>
      </c>
      <c r="K5960">
        <f t="shared" si="1492"/>
        <v>1</v>
      </c>
      <c r="L5960">
        <f t="shared" si="1493"/>
        <v>0</v>
      </c>
      <c r="M5960">
        <f t="shared" si="1494"/>
        <v>1</v>
      </c>
      <c r="N5960">
        <f t="shared" si="1495"/>
        <v>0</v>
      </c>
      <c r="O5960">
        <f t="shared" si="1496"/>
        <v>0</v>
      </c>
      <c r="P5960">
        <v>18</v>
      </c>
      <c r="Q5960">
        <f t="shared" si="1497"/>
        <v>1</v>
      </c>
      <c r="R5960">
        <f t="shared" si="1498"/>
        <v>0</v>
      </c>
      <c r="S5960">
        <f t="shared" si="1499"/>
        <v>0</v>
      </c>
      <c r="T5960">
        <f t="shared" si="1500"/>
        <v>0</v>
      </c>
      <c r="U5960">
        <v>1</v>
      </c>
      <c r="V5960">
        <f t="shared" si="1501"/>
        <v>0.51699554587109253</v>
      </c>
      <c r="W5960">
        <f t="shared" si="1502"/>
        <v>0.62644495650087795</v>
      </c>
      <c r="X5960">
        <f t="shared" si="1503"/>
        <v>0.23329330270836388</v>
      </c>
      <c r="Y5960">
        <f t="shared" si="1504"/>
        <v>1</v>
      </c>
      <c r="Z5960" t="s">
        <v>5992</v>
      </c>
    </row>
    <row r="5961" spans="1:26" x14ac:dyDescent="0.25">
      <c r="A5961" t="s">
        <v>26</v>
      </c>
      <c r="B5961" t="s">
        <v>33</v>
      </c>
      <c r="C5961" t="s">
        <v>25</v>
      </c>
      <c r="D5961">
        <v>0</v>
      </c>
      <c r="F5961">
        <v>1</v>
      </c>
      <c r="G5961">
        <v>55.05</v>
      </c>
      <c r="H5961">
        <f t="shared" si="1489"/>
        <v>1</v>
      </c>
      <c r="I5961">
        <f t="shared" si="1490"/>
        <v>0</v>
      </c>
      <c r="J5961">
        <f t="shared" si="1491"/>
        <v>1</v>
      </c>
      <c r="K5961">
        <f t="shared" si="1492"/>
        <v>0</v>
      </c>
      <c r="L5961">
        <f t="shared" si="1493"/>
        <v>0</v>
      </c>
      <c r="M5961">
        <f t="shared" si="1494"/>
        <v>1</v>
      </c>
      <c r="N5961">
        <f t="shared" si="1495"/>
        <v>0</v>
      </c>
      <c r="O5961">
        <f t="shared" si="1496"/>
        <v>0</v>
      </c>
      <c r="P5961">
        <v>11</v>
      </c>
      <c r="Q5961">
        <f t="shared" si="1497"/>
        <v>0</v>
      </c>
      <c r="R5961">
        <f t="shared" si="1498"/>
        <v>0</v>
      </c>
      <c r="S5961">
        <f t="shared" si="1499"/>
        <v>0</v>
      </c>
      <c r="T5961">
        <f t="shared" si="1500"/>
        <v>1</v>
      </c>
      <c r="U5961">
        <v>0</v>
      </c>
      <c r="V5961">
        <f t="shared" si="1501"/>
        <v>0.34358939992647231</v>
      </c>
      <c r="W5961">
        <f t="shared" si="1502"/>
        <v>0.58506216675096956</v>
      </c>
      <c r="X5961">
        <f t="shared" si="1503"/>
        <v>0.11805367574183333</v>
      </c>
      <c r="Y5961">
        <f t="shared" si="1504"/>
        <v>1</v>
      </c>
      <c r="Z5961" t="s">
        <v>5993</v>
      </c>
    </row>
    <row r="5962" spans="1:26" x14ac:dyDescent="0.25">
      <c r="A5962" t="s">
        <v>45</v>
      </c>
      <c r="B5962" t="s">
        <v>38</v>
      </c>
      <c r="C5962" t="s">
        <v>23</v>
      </c>
      <c r="D5962">
        <v>0</v>
      </c>
      <c r="F5962">
        <v>1</v>
      </c>
      <c r="G5962">
        <v>19.8</v>
      </c>
      <c r="H5962">
        <f t="shared" si="1489"/>
        <v>1</v>
      </c>
      <c r="I5962">
        <f t="shared" si="1490"/>
        <v>0</v>
      </c>
      <c r="J5962">
        <f t="shared" si="1491"/>
        <v>0</v>
      </c>
      <c r="K5962">
        <f t="shared" si="1492"/>
        <v>0</v>
      </c>
      <c r="L5962">
        <f t="shared" si="1493"/>
        <v>1</v>
      </c>
      <c r="M5962">
        <f t="shared" si="1494"/>
        <v>0</v>
      </c>
      <c r="N5962">
        <f t="shared" si="1495"/>
        <v>0</v>
      </c>
      <c r="O5962">
        <f t="shared" si="1496"/>
        <v>1</v>
      </c>
      <c r="P5962">
        <v>33</v>
      </c>
      <c r="Q5962">
        <f t="shared" si="1497"/>
        <v>0</v>
      </c>
      <c r="R5962">
        <f t="shared" si="1498"/>
        <v>0</v>
      </c>
      <c r="S5962">
        <f t="shared" si="1499"/>
        <v>1</v>
      </c>
      <c r="T5962">
        <f t="shared" si="1500"/>
        <v>0</v>
      </c>
      <c r="U5962">
        <v>0</v>
      </c>
      <c r="V5962">
        <f t="shared" si="1501"/>
        <v>-5.2929798790527213E-2</v>
      </c>
      <c r="W5962">
        <f t="shared" si="1502"/>
        <v>0.48677063873291188</v>
      </c>
      <c r="X5962">
        <f t="shared" si="1503"/>
        <v>2.8015636000056961E-3</v>
      </c>
      <c r="Y5962">
        <f t="shared" si="1504"/>
        <v>0</v>
      </c>
      <c r="Z5962" t="s">
        <v>5994</v>
      </c>
    </row>
    <row r="5963" spans="1:26" x14ac:dyDescent="0.25">
      <c r="A5963" t="s">
        <v>29</v>
      </c>
      <c r="B5963" t="s">
        <v>27</v>
      </c>
      <c r="C5963" t="s">
        <v>35</v>
      </c>
      <c r="D5963">
        <v>1</v>
      </c>
      <c r="F5963">
        <v>1</v>
      </c>
      <c r="G5963">
        <v>84.45</v>
      </c>
      <c r="H5963">
        <f t="shared" si="1489"/>
        <v>0</v>
      </c>
      <c r="I5963">
        <f t="shared" si="1490"/>
        <v>1</v>
      </c>
      <c r="J5963">
        <f t="shared" si="1491"/>
        <v>0</v>
      </c>
      <c r="K5963">
        <f t="shared" si="1492"/>
        <v>1</v>
      </c>
      <c r="L5963">
        <f t="shared" si="1493"/>
        <v>0</v>
      </c>
      <c r="M5963">
        <f t="shared" si="1494"/>
        <v>0</v>
      </c>
      <c r="N5963">
        <f t="shared" si="1495"/>
        <v>1</v>
      </c>
      <c r="O5963">
        <f t="shared" si="1496"/>
        <v>0</v>
      </c>
      <c r="P5963">
        <v>62</v>
      </c>
      <c r="Q5963">
        <f t="shared" si="1497"/>
        <v>1</v>
      </c>
      <c r="R5963">
        <f t="shared" si="1498"/>
        <v>0</v>
      </c>
      <c r="S5963">
        <f t="shared" si="1499"/>
        <v>0</v>
      </c>
      <c r="T5963">
        <f t="shared" si="1500"/>
        <v>0</v>
      </c>
      <c r="U5963">
        <v>0</v>
      </c>
      <c r="V5963">
        <f t="shared" si="1501"/>
        <v>0.25473912426673717</v>
      </c>
      <c r="W5963">
        <f t="shared" si="1502"/>
        <v>0.56334261509792538</v>
      </c>
      <c r="X5963">
        <f t="shared" si="1503"/>
        <v>6.4892021432184158E-2</v>
      </c>
      <c r="Y5963">
        <f t="shared" si="1504"/>
        <v>0</v>
      </c>
      <c r="Z5963" t="s">
        <v>5995</v>
      </c>
    </row>
    <row r="5964" spans="1:26" x14ac:dyDescent="0.25">
      <c r="A5964" t="s">
        <v>26</v>
      </c>
      <c r="B5964" t="s">
        <v>30</v>
      </c>
      <c r="C5964" t="s">
        <v>25</v>
      </c>
      <c r="D5964">
        <v>0</v>
      </c>
      <c r="F5964">
        <v>1</v>
      </c>
      <c r="G5964">
        <v>35.9</v>
      </c>
      <c r="H5964">
        <f t="shared" si="1489"/>
        <v>1</v>
      </c>
      <c r="I5964">
        <f t="shared" si="1490"/>
        <v>0</v>
      </c>
      <c r="J5964">
        <f t="shared" si="1491"/>
        <v>1</v>
      </c>
      <c r="K5964">
        <f t="shared" si="1492"/>
        <v>0</v>
      </c>
      <c r="L5964">
        <f t="shared" si="1493"/>
        <v>0</v>
      </c>
      <c r="M5964">
        <f t="shared" si="1494"/>
        <v>1</v>
      </c>
      <c r="N5964">
        <f t="shared" si="1495"/>
        <v>0</v>
      </c>
      <c r="O5964">
        <f t="shared" si="1496"/>
        <v>0</v>
      </c>
      <c r="P5964">
        <v>1</v>
      </c>
      <c r="Q5964">
        <f t="shared" si="1497"/>
        <v>0</v>
      </c>
      <c r="R5964">
        <f t="shared" si="1498"/>
        <v>1</v>
      </c>
      <c r="S5964">
        <f t="shared" si="1499"/>
        <v>0</v>
      </c>
      <c r="T5964">
        <f t="shared" si="1500"/>
        <v>0</v>
      </c>
      <c r="U5964">
        <v>0</v>
      </c>
      <c r="V5964">
        <f t="shared" si="1501"/>
        <v>0.31859665802699938</v>
      </c>
      <c r="W5964">
        <f t="shared" si="1502"/>
        <v>0.57898220893629793</v>
      </c>
      <c r="X5964">
        <f t="shared" si="1503"/>
        <v>0.10150383050597279</v>
      </c>
      <c r="Y5964">
        <f t="shared" si="1504"/>
        <v>0</v>
      </c>
      <c r="Z5964" t="s">
        <v>5996</v>
      </c>
    </row>
    <row r="5965" spans="1:26" x14ac:dyDescent="0.25">
      <c r="A5965" t="s">
        <v>26</v>
      </c>
      <c r="B5965" t="s">
        <v>33</v>
      </c>
      <c r="C5965" t="s">
        <v>35</v>
      </c>
      <c r="D5965">
        <v>0</v>
      </c>
      <c r="F5965">
        <v>1</v>
      </c>
      <c r="G5965">
        <v>80.75</v>
      </c>
      <c r="H5965">
        <f t="shared" si="1489"/>
        <v>1</v>
      </c>
      <c r="I5965">
        <f t="shared" si="1490"/>
        <v>0</v>
      </c>
      <c r="J5965">
        <f t="shared" si="1491"/>
        <v>0</v>
      </c>
      <c r="K5965">
        <f t="shared" si="1492"/>
        <v>1</v>
      </c>
      <c r="L5965">
        <f t="shared" si="1493"/>
        <v>0</v>
      </c>
      <c r="M5965">
        <f t="shared" si="1494"/>
        <v>1</v>
      </c>
      <c r="N5965">
        <f t="shared" si="1495"/>
        <v>0</v>
      </c>
      <c r="O5965">
        <f t="shared" si="1496"/>
        <v>0</v>
      </c>
      <c r="P5965">
        <v>16</v>
      </c>
      <c r="Q5965">
        <f t="shared" si="1497"/>
        <v>0</v>
      </c>
      <c r="R5965">
        <f t="shared" si="1498"/>
        <v>0</v>
      </c>
      <c r="S5965">
        <f t="shared" si="1499"/>
        <v>0</v>
      </c>
      <c r="T5965">
        <f t="shared" si="1500"/>
        <v>1</v>
      </c>
      <c r="U5965">
        <v>0</v>
      </c>
      <c r="V5965">
        <f t="shared" si="1501"/>
        <v>0.38365712404228813</v>
      </c>
      <c r="W5965">
        <f t="shared" si="1502"/>
        <v>0.59475485309200715</v>
      </c>
      <c r="X5965">
        <f t="shared" si="1503"/>
        <v>0.14719278882839967</v>
      </c>
      <c r="Y5965">
        <f t="shared" si="1504"/>
        <v>1</v>
      </c>
      <c r="Z5965" t="s">
        <v>5997</v>
      </c>
    </row>
    <row r="5966" spans="1:26" x14ac:dyDescent="0.25">
      <c r="A5966" t="s">
        <v>29</v>
      </c>
      <c r="B5966" t="s">
        <v>30</v>
      </c>
      <c r="C5966" t="s">
        <v>25</v>
      </c>
      <c r="D5966">
        <v>0</v>
      </c>
      <c r="F5966">
        <v>1</v>
      </c>
      <c r="G5966">
        <v>78.650000000000006</v>
      </c>
      <c r="H5966">
        <f t="shared" si="1489"/>
        <v>1</v>
      </c>
      <c r="I5966">
        <f t="shared" si="1490"/>
        <v>0</v>
      </c>
      <c r="J5966">
        <f t="shared" si="1491"/>
        <v>1</v>
      </c>
      <c r="K5966">
        <f t="shared" si="1492"/>
        <v>0</v>
      </c>
      <c r="L5966">
        <f t="shared" si="1493"/>
        <v>0</v>
      </c>
      <c r="M5966">
        <f t="shared" si="1494"/>
        <v>0</v>
      </c>
      <c r="N5966">
        <f t="shared" si="1495"/>
        <v>1</v>
      </c>
      <c r="O5966">
        <f t="shared" si="1496"/>
        <v>0</v>
      </c>
      <c r="P5966">
        <v>22</v>
      </c>
      <c r="Q5966">
        <f t="shared" si="1497"/>
        <v>0</v>
      </c>
      <c r="R5966">
        <f t="shared" si="1498"/>
        <v>1</v>
      </c>
      <c r="S5966">
        <f t="shared" si="1499"/>
        <v>0</v>
      </c>
      <c r="T5966">
        <f t="shared" si="1500"/>
        <v>0</v>
      </c>
      <c r="U5966">
        <v>0</v>
      </c>
      <c r="V5966">
        <f t="shared" si="1501"/>
        <v>0.10892825913339862</v>
      </c>
      <c r="W5966">
        <f t="shared" si="1502"/>
        <v>0.52720517016054169</v>
      </c>
      <c r="X5966">
        <f t="shared" si="1503"/>
        <v>1.1865365637832841E-2</v>
      </c>
      <c r="Y5966">
        <f t="shared" si="1504"/>
        <v>0</v>
      </c>
      <c r="Z5966" t="s">
        <v>5998</v>
      </c>
    </row>
    <row r="5967" spans="1:26" x14ac:dyDescent="0.25">
      <c r="A5967" t="s">
        <v>26</v>
      </c>
      <c r="B5967" t="s">
        <v>33</v>
      </c>
      <c r="C5967" t="s">
        <v>25</v>
      </c>
      <c r="D5967">
        <v>0</v>
      </c>
      <c r="F5967">
        <v>1</v>
      </c>
      <c r="G5967">
        <v>61.75</v>
      </c>
      <c r="H5967">
        <f t="shared" si="1489"/>
        <v>1</v>
      </c>
      <c r="I5967">
        <f t="shared" si="1490"/>
        <v>0</v>
      </c>
      <c r="J5967">
        <f t="shared" si="1491"/>
        <v>1</v>
      </c>
      <c r="K5967">
        <f t="shared" si="1492"/>
        <v>0</v>
      </c>
      <c r="L5967">
        <f t="shared" si="1493"/>
        <v>0</v>
      </c>
      <c r="M5967">
        <f t="shared" si="1494"/>
        <v>1</v>
      </c>
      <c r="N5967">
        <f t="shared" si="1495"/>
        <v>0</v>
      </c>
      <c r="O5967">
        <f t="shared" si="1496"/>
        <v>0</v>
      </c>
      <c r="P5967">
        <v>49</v>
      </c>
      <c r="Q5967">
        <f t="shared" si="1497"/>
        <v>0</v>
      </c>
      <c r="R5967">
        <f t="shared" si="1498"/>
        <v>0</v>
      </c>
      <c r="S5967">
        <f t="shared" si="1499"/>
        <v>0</v>
      </c>
      <c r="T5967">
        <f t="shared" si="1500"/>
        <v>1</v>
      </c>
      <c r="U5967">
        <v>0</v>
      </c>
      <c r="V5967">
        <f t="shared" si="1501"/>
        <v>0.35403507119401961</v>
      </c>
      <c r="W5967">
        <f t="shared" si="1502"/>
        <v>0.58759572997172471</v>
      </c>
      <c r="X5967">
        <f t="shared" si="1503"/>
        <v>0.12534083163535453</v>
      </c>
      <c r="Y5967">
        <f t="shared" si="1504"/>
        <v>1</v>
      </c>
      <c r="Z5967" t="s">
        <v>5999</v>
      </c>
    </row>
    <row r="5968" spans="1:26" x14ac:dyDescent="0.25">
      <c r="A5968" t="s">
        <v>29</v>
      </c>
      <c r="B5968" t="s">
        <v>38</v>
      </c>
      <c r="C5968" t="s">
        <v>25</v>
      </c>
      <c r="D5968">
        <v>0</v>
      </c>
      <c r="F5968">
        <v>1</v>
      </c>
      <c r="G5968">
        <v>63.7</v>
      </c>
      <c r="H5968">
        <f t="shared" si="1489"/>
        <v>1</v>
      </c>
      <c r="I5968">
        <f t="shared" si="1490"/>
        <v>0</v>
      </c>
      <c r="J5968">
        <f t="shared" si="1491"/>
        <v>1</v>
      </c>
      <c r="K5968">
        <f t="shared" si="1492"/>
        <v>0</v>
      </c>
      <c r="L5968">
        <f t="shared" si="1493"/>
        <v>0</v>
      </c>
      <c r="M5968">
        <f t="shared" si="1494"/>
        <v>0</v>
      </c>
      <c r="N5968">
        <f t="shared" si="1495"/>
        <v>1</v>
      </c>
      <c r="O5968">
        <f t="shared" si="1496"/>
        <v>0</v>
      </c>
      <c r="P5968">
        <v>36</v>
      </c>
      <c r="Q5968">
        <f t="shared" si="1497"/>
        <v>0</v>
      </c>
      <c r="R5968">
        <f t="shared" si="1498"/>
        <v>0</v>
      </c>
      <c r="S5968">
        <f t="shared" si="1499"/>
        <v>1</v>
      </c>
      <c r="T5968">
        <f t="shared" si="1500"/>
        <v>0</v>
      </c>
      <c r="U5968">
        <v>0</v>
      </c>
      <c r="V5968">
        <f t="shared" si="1501"/>
        <v>9.0483549968806157E-2</v>
      </c>
      <c r="W5968">
        <f t="shared" si="1502"/>
        <v>0.52260546650289519</v>
      </c>
      <c r="X5968">
        <f t="shared" si="1503"/>
        <v>8.1872728149574407E-3</v>
      </c>
      <c r="Y5968">
        <f t="shared" si="1504"/>
        <v>0</v>
      </c>
      <c r="Z5968" t="s">
        <v>6000</v>
      </c>
    </row>
    <row r="5969" spans="1:26" x14ac:dyDescent="0.25">
      <c r="A5969" t="s">
        <v>26</v>
      </c>
      <c r="B5969" t="s">
        <v>27</v>
      </c>
      <c r="C5969" t="s">
        <v>35</v>
      </c>
      <c r="D5969">
        <v>0</v>
      </c>
      <c r="F5969">
        <v>1</v>
      </c>
      <c r="G5969">
        <v>99.45</v>
      </c>
      <c r="H5969">
        <f t="shared" si="1489"/>
        <v>1</v>
      </c>
      <c r="I5969">
        <f t="shared" si="1490"/>
        <v>0</v>
      </c>
      <c r="J5969">
        <f t="shared" si="1491"/>
        <v>0</v>
      </c>
      <c r="K5969">
        <f t="shared" si="1492"/>
        <v>1</v>
      </c>
      <c r="L5969">
        <f t="shared" si="1493"/>
        <v>0</v>
      </c>
      <c r="M5969">
        <f t="shared" si="1494"/>
        <v>1</v>
      </c>
      <c r="N5969">
        <f t="shared" si="1495"/>
        <v>0</v>
      </c>
      <c r="O5969">
        <f t="shared" si="1496"/>
        <v>0</v>
      </c>
      <c r="P5969">
        <v>42</v>
      </c>
      <c r="Q5969">
        <f t="shared" si="1497"/>
        <v>1</v>
      </c>
      <c r="R5969">
        <f t="shared" si="1498"/>
        <v>0</v>
      </c>
      <c r="S5969">
        <f t="shared" si="1499"/>
        <v>0</v>
      </c>
      <c r="T5969">
        <f t="shared" si="1500"/>
        <v>0</v>
      </c>
      <c r="U5969">
        <v>1</v>
      </c>
      <c r="V5969">
        <f t="shared" si="1501"/>
        <v>0.56327125310849058</v>
      </c>
      <c r="W5969">
        <f t="shared" si="1502"/>
        <v>0.63720910674574183</v>
      </c>
      <c r="X5969">
        <f t="shared" si="1503"/>
        <v>0.1907319983614281</v>
      </c>
      <c r="Y5969">
        <f t="shared" si="1504"/>
        <v>1</v>
      </c>
      <c r="Z5969" t="s">
        <v>6001</v>
      </c>
    </row>
    <row r="5970" spans="1:26" x14ac:dyDescent="0.25">
      <c r="A5970" t="s">
        <v>26</v>
      </c>
      <c r="B5970" t="s">
        <v>33</v>
      </c>
      <c r="C5970" t="s">
        <v>25</v>
      </c>
      <c r="D5970">
        <v>1</v>
      </c>
      <c r="F5970">
        <v>1</v>
      </c>
      <c r="G5970">
        <v>25.2</v>
      </c>
      <c r="H5970">
        <f t="shared" si="1489"/>
        <v>0</v>
      </c>
      <c r="I5970">
        <f t="shared" si="1490"/>
        <v>1</v>
      </c>
      <c r="J5970">
        <f t="shared" si="1491"/>
        <v>1</v>
      </c>
      <c r="K5970">
        <f t="shared" si="1492"/>
        <v>0</v>
      </c>
      <c r="L5970">
        <f t="shared" si="1493"/>
        <v>0</v>
      </c>
      <c r="M5970">
        <f t="shared" si="1494"/>
        <v>1</v>
      </c>
      <c r="N5970">
        <f t="shared" si="1495"/>
        <v>0</v>
      </c>
      <c r="O5970">
        <f t="shared" si="1496"/>
        <v>0</v>
      </c>
      <c r="P5970">
        <v>4</v>
      </c>
      <c r="Q5970">
        <f t="shared" si="1497"/>
        <v>0</v>
      </c>
      <c r="R5970">
        <f t="shared" si="1498"/>
        <v>0</v>
      </c>
      <c r="S5970">
        <f t="shared" si="1499"/>
        <v>0</v>
      </c>
      <c r="T5970">
        <f t="shared" si="1500"/>
        <v>1</v>
      </c>
      <c r="U5970">
        <v>1</v>
      </c>
      <c r="V5970">
        <f t="shared" si="1501"/>
        <v>0.29705159584642926</v>
      </c>
      <c r="W5970">
        <f t="shared" si="1502"/>
        <v>0.57372159720013349</v>
      </c>
      <c r="X5970">
        <f t="shared" si="1503"/>
        <v>0.49413645890205182</v>
      </c>
      <c r="Y5970">
        <f t="shared" si="1504"/>
        <v>0</v>
      </c>
      <c r="Z5970" t="s">
        <v>6002</v>
      </c>
    </row>
    <row r="5971" spans="1:26" x14ac:dyDescent="0.25">
      <c r="A5971" t="s">
        <v>29</v>
      </c>
      <c r="B5971" t="s">
        <v>30</v>
      </c>
      <c r="C5971" t="s">
        <v>25</v>
      </c>
      <c r="D5971">
        <v>0</v>
      </c>
      <c r="F5971">
        <v>1</v>
      </c>
      <c r="G5971">
        <v>74.05</v>
      </c>
      <c r="H5971">
        <f t="shared" si="1489"/>
        <v>1</v>
      </c>
      <c r="I5971">
        <f t="shared" si="1490"/>
        <v>0</v>
      </c>
      <c r="J5971">
        <f t="shared" si="1491"/>
        <v>1</v>
      </c>
      <c r="K5971">
        <f t="shared" si="1492"/>
        <v>0</v>
      </c>
      <c r="L5971">
        <f t="shared" si="1493"/>
        <v>0</v>
      </c>
      <c r="M5971">
        <f t="shared" si="1494"/>
        <v>0</v>
      </c>
      <c r="N5971">
        <f t="shared" si="1495"/>
        <v>1</v>
      </c>
      <c r="O5971">
        <f t="shared" si="1496"/>
        <v>0</v>
      </c>
      <c r="P5971">
        <v>12</v>
      </c>
      <c r="Q5971">
        <f t="shared" si="1497"/>
        <v>0</v>
      </c>
      <c r="R5971">
        <f t="shared" si="1498"/>
        <v>1</v>
      </c>
      <c r="S5971">
        <f t="shared" si="1499"/>
        <v>0</v>
      </c>
      <c r="T5971">
        <f t="shared" si="1500"/>
        <v>0</v>
      </c>
      <c r="U5971">
        <v>1</v>
      </c>
      <c r="V5971">
        <f t="shared" si="1501"/>
        <v>0.10661977349404718</v>
      </c>
      <c r="W5971">
        <f t="shared" si="1502"/>
        <v>0.52662972142585029</v>
      </c>
      <c r="X5971">
        <f t="shared" si="1503"/>
        <v>0.79812822911182757</v>
      </c>
      <c r="Y5971">
        <f t="shared" si="1504"/>
        <v>0</v>
      </c>
      <c r="Z5971" t="s">
        <v>6003</v>
      </c>
    </row>
    <row r="5972" spans="1:26" x14ac:dyDescent="0.25">
      <c r="A5972" t="s">
        <v>26</v>
      </c>
      <c r="B5972" t="s">
        <v>27</v>
      </c>
      <c r="C5972" t="s">
        <v>35</v>
      </c>
      <c r="D5972">
        <v>0</v>
      </c>
      <c r="F5972">
        <v>1</v>
      </c>
      <c r="G5972">
        <v>87.6</v>
      </c>
      <c r="H5972">
        <f t="shared" si="1489"/>
        <v>1</v>
      </c>
      <c r="I5972">
        <f t="shared" si="1490"/>
        <v>0</v>
      </c>
      <c r="J5972">
        <f t="shared" si="1491"/>
        <v>0</v>
      </c>
      <c r="K5972">
        <f t="shared" si="1492"/>
        <v>1</v>
      </c>
      <c r="L5972">
        <f t="shared" si="1493"/>
        <v>0</v>
      </c>
      <c r="M5972">
        <f t="shared" si="1494"/>
        <v>1</v>
      </c>
      <c r="N5972">
        <f t="shared" si="1495"/>
        <v>0</v>
      </c>
      <c r="O5972">
        <f t="shared" si="1496"/>
        <v>0</v>
      </c>
      <c r="P5972">
        <v>31</v>
      </c>
      <c r="Q5972">
        <f t="shared" si="1497"/>
        <v>1</v>
      </c>
      <c r="R5972">
        <f t="shared" si="1498"/>
        <v>0</v>
      </c>
      <c r="S5972">
        <f t="shared" si="1499"/>
        <v>0</v>
      </c>
      <c r="T5972">
        <f t="shared" si="1500"/>
        <v>0</v>
      </c>
      <c r="U5972">
        <v>0</v>
      </c>
      <c r="V5972">
        <f t="shared" si="1501"/>
        <v>0.53596816662010249</v>
      </c>
      <c r="W5972">
        <f t="shared" si="1502"/>
        <v>0.63087401309457602</v>
      </c>
      <c r="X5972">
        <f t="shared" si="1503"/>
        <v>0.28726187563011396</v>
      </c>
      <c r="Y5972">
        <f t="shared" si="1504"/>
        <v>1</v>
      </c>
      <c r="Z5972" t="s">
        <v>6004</v>
      </c>
    </row>
    <row r="5973" spans="1:26" x14ac:dyDescent="0.25">
      <c r="A5973" t="s">
        <v>26</v>
      </c>
      <c r="B5973" t="s">
        <v>27</v>
      </c>
      <c r="C5973" t="s">
        <v>35</v>
      </c>
      <c r="D5973">
        <v>0</v>
      </c>
      <c r="F5973">
        <v>1</v>
      </c>
      <c r="G5973">
        <v>89.15</v>
      </c>
      <c r="H5973">
        <f t="shared" si="1489"/>
        <v>1</v>
      </c>
      <c r="I5973">
        <f t="shared" si="1490"/>
        <v>0</v>
      </c>
      <c r="J5973">
        <f t="shared" si="1491"/>
        <v>0</v>
      </c>
      <c r="K5973">
        <f t="shared" si="1492"/>
        <v>1</v>
      </c>
      <c r="L5973">
        <f t="shared" si="1493"/>
        <v>0</v>
      </c>
      <c r="M5973">
        <f t="shared" si="1494"/>
        <v>1</v>
      </c>
      <c r="N5973">
        <f t="shared" si="1495"/>
        <v>0</v>
      </c>
      <c r="O5973">
        <f t="shared" si="1496"/>
        <v>0</v>
      </c>
      <c r="P5973">
        <v>5</v>
      </c>
      <c r="Q5973">
        <f t="shared" si="1497"/>
        <v>1</v>
      </c>
      <c r="R5973">
        <f t="shared" si="1498"/>
        <v>0</v>
      </c>
      <c r="S5973">
        <f t="shared" si="1499"/>
        <v>0</v>
      </c>
      <c r="T5973">
        <f t="shared" si="1500"/>
        <v>0</v>
      </c>
      <c r="U5973">
        <v>0</v>
      </c>
      <c r="V5973">
        <f t="shared" si="1501"/>
        <v>0.53352153324960028</v>
      </c>
      <c r="W5973">
        <f t="shared" si="1502"/>
        <v>0.63030407849701953</v>
      </c>
      <c r="X5973">
        <f t="shared" si="1503"/>
        <v>0.28464522644100432</v>
      </c>
      <c r="Y5973">
        <f t="shared" si="1504"/>
        <v>1</v>
      </c>
      <c r="Z5973" t="s">
        <v>6005</v>
      </c>
    </row>
    <row r="5974" spans="1:26" x14ac:dyDescent="0.25">
      <c r="A5974" t="s">
        <v>45</v>
      </c>
      <c r="B5974" t="s">
        <v>38</v>
      </c>
      <c r="C5974" t="s">
        <v>23</v>
      </c>
      <c r="D5974">
        <v>0</v>
      </c>
      <c r="F5974">
        <v>1</v>
      </c>
      <c r="G5974">
        <v>20</v>
      </c>
      <c r="H5974">
        <f t="shared" si="1489"/>
        <v>1</v>
      </c>
      <c r="I5974">
        <f t="shared" si="1490"/>
        <v>0</v>
      </c>
      <c r="J5974">
        <f t="shared" si="1491"/>
        <v>0</v>
      </c>
      <c r="K5974">
        <f t="shared" si="1492"/>
        <v>0</v>
      </c>
      <c r="L5974">
        <f t="shared" si="1493"/>
        <v>1</v>
      </c>
      <c r="M5974">
        <f t="shared" si="1494"/>
        <v>0</v>
      </c>
      <c r="N5974">
        <f t="shared" si="1495"/>
        <v>0</v>
      </c>
      <c r="O5974">
        <f t="shared" si="1496"/>
        <v>1</v>
      </c>
      <c r="P5974">
        <v>66</v>
      </c>
      <c r="Q5974">
        <f t="shared" si="1497"/>
        <v>0</v>
      </c>
      <c r="R5974">
        <f t="shared" si="1498"/>
        <v>0</v>
      </c>
      <c r="S5974">
        <f t="shared" si="1499"/>
        <v>1</v>
      </c>
      <c r="T5974">
        <f t="shared" si="1500"/>
        <v>0</v>
      </c>
      <c r="U5974">
        <v>0</v>
      </c>
      <c r="V5974">
        <f t="shared" si="1501"/>
        <v>-5.7481156968669574E-2</v>
      </c>
      <c r="W5974">
        <f t="shared" si="1502"/>
        <v>0.48563366617045572</v>
      </c>
      <c r="X5974">
        <f t="shared" si="1503"/>
        <v>3.3040834064568306E-3</v>
      </c>
      <c r="Y5974">
        <f t="shared" si="1504"/>
        <v>0</v>
      </c>
      <c r="Z5974" t="s">
        <v>6006</v>
      </c>
    </row>
    <row r="5975" spans="1:26" x14ac:dyDescent="0.25">
      <c r="A5975" t="s">
        <v>26</v>
      </c>
      <c r="B5975" t="s">
        <v>38</v>
      </c>
      <c r="C5975" t="s">
        <v>25</v>
      </c>
      <c r="D5975">
        <v>1</v>
      </c>
      <c r="F5975">
        <v>1</v>
      </c>
      <c r="G5975">
        <v>55</v>
      </c>
      <c r="H5975">
        <f t="shared" si="1489"/>
        <v>0</v>
      </c>
      <c r="I5975">
        <f t="shared" si="1490"/>
        <v>1</v>
      </c>
      <c r="J5975">
        <f t="shared" si="1491"/>
        <v>1</v>
      </c>
      <c r="K5975">
        <f t="shared" si="1492"/>
        <v>0</v>
      </c>
      <c r="L5975">
        <f t="shared" si="1493"/>
        <v>0</v>
      </c>
      <c r="M5975">
        <f t="shared" si="1494"/>
        <v>1</v>
      </c>
      <c r="N5975">
        <f t="shared" si="1495"/>
        <v>0</v>
      </c>
      <c r="O5975">
        <f t="shared" si="1496"/>
        <v>0</v>
      </c>
      <c r="P5975">
        <v>15</v>
      </c>
      <c r="Q5975">
        <f t="shared" si="1497"/>
        <v>0</v>
      </c>
      <c r="R5975">
        <f t="shared" si="1498"/>
        <v>0</v>
      </c>
      <c r="S5975">
        <f t="shared" si="1499"/>
        <v>1</v>
      </c>
      <c r="T5975">
        <f t="shared" si="1500"/>
        <v>0</v>
      </c>
      <c r="U5975">
        <v>1</v>
      </c>
      <c r="V5975">
        <f t="shared" si="1501"/>
        <v>0.34837461641657463</v>
      </c>
      <c r="W5975">
        <f t="shared" si="1502"/>
        <v>0.58622337222012821</v>
      </c>
      <c r="X5975">
        <f t="shared" si="1503"/>
        <v>0.42461564053024625</v>
      </c>
      <c r="Y5975">
        <f t="shared" si="1504"/>
        <v>1</v>
      </c>
      <c r="Z5975" t="s">
        <v>6007</v>
      </c>
    </row>
    <row r="5976" spans="1:26" x14ac:dyDescent="0.25">
      <c r="A5976" t="s">
        <v>45</v>
      </c>
      <c r="B5976" t="s">
        <v>33</v>
      </c>
      <c r="C5976" t="s">
        <v>35</v>
      </c>
      <c r="D5976">
        <v>0</v>
      </c>
      <c r="F5976">
        <v>1</v>
      </c>
      <c r="G5976">
        <v>104.4</v>
      </c>
      <c r="H5976">
        <f t="shared" si="1489"/>
        <v>1</v>
      </c>
      <c r="I5976">
        <f t="shared" si="1490"/>
        <v>0</v>
      </c>
      <c r="J5976">
        <f t="shared" si="1491"/>
        <v>0</v>
      </c>
      <c r="K5976">
        <f t="shared" si="1492"/>
        <v>1</v>
      </c>
      <c r="L5976">
        <f t="shared" si="1493"/>
        <v>0</v>
      </c>
      <c r="M5976">
        <f t="shared" si="1494"/>
        <v>0</v>
      </c>
      <c r="N5976">
        <f t="shared" si="1495"/>
        <v>0</v>
      </c>
      <c r="O5976">
        <f t="shared" si="1496"/>
        <v>1</v>
      </c>
      <c r="P5976">
        <v>64</v>
      </c>
      <c r="Q5976">
        <f t="shared" si="1497"/>
        <v>0</v>
      </c>
      <c r="R5976">
        <f t="shared" si="1498"/>
        <v>0</v>
      </c>
      <c r="S5976">
        <f t="shared" si="1499"/>
        <v>0</v>
      </c>
      <c r="T5976">
        <f t="shared" si="1500"/>
        <v>1</v>
      </c>
      <c r="U5976">
        <v>0</v>
      </c>
      <c r="V5976">
        <f t="shared" si="1501"/>
        <v>8.9139879976711689E-2</v>
      </c>
      <c r="W5976">
        <f t="shared" si="1502"/>
        <v>0.52227022549753077</v>
      </c>
      <c r="X5976">
        <f t="shared" si="1503"/>
        <v>7.9459182022625658E-3</v>
      </c>
      <c r="Y5976">
        <f t="shared" si="1504"/>
        <v>0</v>
      </c>
      <c r="Z5976" t="s">
        <v>6008</v>
      </c>
    </row>
    <row r="5977" spans="1:26" x14ac:dyDescent="0.25">
      <c r="A5977" t="s">
        <v>26</v>
      </c>
      <c r="B5977" t="s">
        <v>38</v>
      </c>
      <c r="C5977" t="s">
        <v>23</v>
      </c>
      <c r="D5977">
        <v>0</v>
      </c>
      <c r="F5977">
        <v>1</v>
      </c>
      <c r="G5977">
        <v>20.05</v>
      </c>
      <c r="H5977">
        <f t="shared" si="1489"/>
        <v>1</v>
      </c>
      <c r="I5977">
        <f t="shared" si="1490"/>
        <v>0</v>
      </c>
      <c r="J5977">
        <f t="shared" si="1491"/>
        <v>0</v>
      </c>
      <c r="K5977">
        <f t="shared" si="1492"/>
        <v>0</v>
      </c>
      <c r="L5977">
        <f t="shared" si="1493"/>
        <v>1</v>
      </c>
      <c r="M5977">
        <f t="shared" si="1494"/>
        <v>1</v>
      </c>
      <c r="N5977">
        <f t="shared" si="1495"/>
        <v>0</v>
      </c>
      <c r="O5977">
        <f t="shared" si="1496"/>
        <v>0</v>
      </c>
      <c r="P5977">
        <v>10</v>
      </c>
      <c r="Q5977">
        <f t="shared" si="1497"/>
        <v>0</v>
      </c>
      <c r="R5977">
        <f t="shared" si="1498"/>
        <v>0</v>
      </c>
      <c r="S5977">
        <f t="shared" si="1499"/>
        <v>1</v>
      </c>
      <c r="T5977">
        <f t="shared" si="1500"/>
        <v>0</v>
      </c>
      <c r="U5977">
        <v>0</v>
      </c>
      <c r="V5977">
        <f t="shared" si="1501"/>
        <v>0.26515742054304237</v>
      </c>
      <c r="W5977">
        <f t="shared" si="1502"/>
        <v>0.56590367470861314</v>
      </c>
      <c r="X5977">
        <f t="shared" si="1503"/>
        <v>7.0308457669039828E-2</v>
      </c>
      <c r="Y5977">
        <f t="shared" si="1504"/>
        <v>0</v>
      </c>
      <c r="Z5977" t="s">
        <v>6009</v>
      </c>
    </row>
    <row r="5978" spans="1:26" x14ac:dyDescent="0.25">
      <c r="A5978" t="s">
        <v>26</v>
      </c>
      <c r="B5978" t="s">
        <v>27</v>
      </c>
      <c r="C5978" t="s">
        <v>35</v>
      </c>
      <c r="D5978">
        <v>0</v>
      </c>
      <c r="F5978">
        <v>1</v>
      </c>
      <c r="G5978">
        <v>89.75</v>
      </c>
      <c r="H5978">
        <f t="shared" si="1489"/>
        <v>1</v>
      </c>
      <c r="I5978">
        <f t="shared" si="1490"/>
        <v>0</v>
      </c>
      <c r="J5978">
        <f t="shared" si="1491"/>
        <v>0</v>
      </c>
      <c r="K5978">
        <f t="shared" si="1492"/>
        <v>1</v>
      </c>
      <c r="L5978">
        <f t="shared" si="1493"/>
        <v>0</v>
      </c>
      <c r="M5978">
        <f t="shared" si="1494"/>
        <v>1</v>
      </c>
      <c r="N5978">
        <f t="shared" si="1495"/>
        <v>0</v>
      </c>
      <c r="O5978">
        <f t="shared" si="1496"/>
        <v>0</v>
      </c>
      <c r="P5978">
        <v>7</v>
      </c>
      <c r="Q5978">
        <f t="shared" si="1497"/>
        <v>1</v>
      </c>
      <c r="R5978">
        <f t="shared" si="1498"/>
        <v>0</v>
      </c>
      <c r="S5978">
        <f t="shared" si="1499"/>
        <v>0</v>
      </c>
      <c r="T5978">
        <f t="shared" si="1500"/>
        <v>0</v>
      </c>
      <c r="U5978">
        <v>1</v>
      </c>
      <c r="V5978">
        <f t="shared" si="1501"/>
        <v>0.53445696649744034</v>
      </c>
      <c r="W5978">
        <f t="shared" si="1502"/>
        <v>0.63052202736301477</v>
      </c>
      <c r="X5978">
        <f t="shared" si="1503"/>
        <v>0.21673031604276538</v>
      </c>
      <c r="Y5978">
        <f t="shared" si="1504"/>
        <v>1</v>
      </c>
      <c r="Z5978" t="s">
        <v>6010</v>
      </c>
    </row>
    <row r="5979" spans="1:26" x14ac:dyDescent="0.25">
      <c r="A5979" t="s">
        <v>26</v>
      </c>
      <c r="B5979" t="s">
        <v>27</v>
      </c>
      <c r="C5979" t="s">
        <v>25</v>
      </c>
      <c r="D5979">
        <v>0</v>
      </c>
      <c r="F5979">
        <v>1</v>
      </c>
      <c r="G5979">
        <v>34.299999999999997</v>
      </c>
      <c r="H5979">
        <f t="shared" si="1489"/>
        <v>1</v>
      </c>
      <c r="I5979">
        <f t="shared" si="1490"/>
        <v>0</v>
      </c>
      <c r="J5979">
        <f t="shared" si="1491"/>
        <v>1</v>
      </c>
      <c r="K5979">
        <f t="shared" si="1492"/>
        <v>0</v>
      </c>
      <c r="L5979">
        <f t="shared" si="1493"/>
        <v>0</v>
      </c>
      <c r="M5979">
        <f t="shared" si="1494"/>
        <v>1</v>
      </c>
      <c r="N5979">
        <f t="shared" si="1495"/>
        <v>0</v>
      </c>
      <c r="O5979">
        <f t="shared" si="1496"/>
        <v>0</v>
      </c>
      <c r="P5979">
        <v>29</v>
      </c>
      <c r="Q5979">
        <f t="shared" si="1497"/>
        <v>1</v>
      </c>
      <c r="R5979">
        <f t="shared" si="1498"/>
        <v>0</v>
      </c>
      <c r="S5979">
        <f t="shared" si="1499"/>
        <v>0</v>
      </c>
      <c r="T5979">
        <f t="shared" si="1500"/>
        <v>0</v>
      </c>
      <c r="U5979">
        <v>0</v>
      </c>
      <c r="V5979">
        <f t="shared" si="1501"/>
        <v>0.44800734384288809</v>
      </c>
      <c r="W5979">
        <f t="shared" si="1502"/>
        <v>0.61016535777708647</v>
      </c>
      <c r="X5979">
        <f t="shared" si="1503"/>
        <v>0.20071058013715976</v>
      </c>
      <c r="Y5979">
        <f t="shared" si="1504"/>
        <v>1</v>
      </c>
      <c r="Z5979" t="s">
        <v>6011</v>
      </c>
    </row>
    <row r="5980" spans="1:26" x14ac:dyDescent="0.25">
      <c r="A5980" t="s">
        <v>45</v>
      </c>
      <c r="B5980" t="s">
        <v>33</v>
      </c>
      <c r="C5980" t="s">
        <v>23</v>
      </c>
      <c r="D5980">
        <v>0</v>
      </c>
      <c r="F5980">
        <v>1</v>
      </c>
      <c r="G5980">
        <v>20.65</v>
      </c>
      <c r="H5980">
        <f t="shared" si="1489"/>
        <v>1</v>
      </c>
      <c r="I5980">
        <f t="shared" si="1490"/>
        <v>0</v>
      </c>
      <c r="J5980">
        <f t="shared" si="1491"/>
        <v>0</v>
      </c>
      <c r="K5980">
        <f t="shared" si="1492"/>
        <v>0</v>
      </c>
      <c r="L5980">
        <f t="shared" si="1493"/>
        <v>1</v>
      </c>
      <c r="M5980">
        <f t="shared" si="1494"/>
        <v>0</v>
      </c>
      <c r="N5980">
        <f t="shared" si="1495"/>
        <v>0</v>
      </c>
      <c r="O5980">
        <f t="shared" si="1496"/>
        <v>1</v>
      </c>
      <c r="P5980">
        <v>57</v>
      </c>
      <c r="Q5980">
        <f t="shared" si="1497"/>
        <v>0</v>
      </c>
      <c r="R5980">
        <f t="shared" si="1498"/>
        <v>0</v>
      </c>
      <c r="S5980">
        <f t="shared" si="1499"/>
        <v>0</v>
      </c>
      <c r="T5980">
        <f t="shared" si="1500"/>
        <v>1</v>
      </c>
      <c r="U5980">
        <v>0</v>
      </c>
      <c r="V5980">
        <f t="shared" si="1501"/>
        <v>-6.5296050793723054E-2</v>
      </c>
      <c r="W5980">
        <f t="shared" si="1502"/>
        <v>0.48368178471649304</v>
      </c>
      <c r="X5980">
        <f t="shared" si="1503"/>
        <v>4.263574249256461E-3</v>
      </c>
      <c r="Y5980">
        <f t="shared" si="1504"/>
        <v>0</v>
      </c>
      <c r="Z5980" t="s">
        <v>6012</v>
      </c>
    </row>
    <row r="5981" spans="1:26" x14ac:dyDescent="0.25">
      <c r="A5981" t="s">
        <v>26</v>
      </c>
      <c r="B5981" t="s">
        <v>30</v>
      </c>
      <c r="C5981" t="s">
        <v>35</v>
      </c>
      <c r="D5981">
        <v>0</v>
      </c>
      <c r="F5981">
        <v>1</v>
      </c>
      <c r="G5981">
        <v>84.25</v>
      </c>
      <c r="H5981">
        <f t="shared" si="1489"/>
        <v>1</v>
      </c>
      <c r="I5981">
        <f t="shared" si="1490"/>
        <v>0</v>
      </c>
      <c r="J5981">
        <f t="shared" si="1491"/>
        <v>0</v>
      </c>
      <c r="K5981">
        <f t="shared" si="1492"/>
        <v>1</v>
      </c>
      <c r="L5981">
        <f t="shared" si="1493"/>
        <v>0</v>
      </c>
      <c r="M5981">
        <f t="shared" si="1494"/>
        <v>1</v>
      </c>
      <c r="N5981">
        <f t="shared" si="1495"/>
        <v>0</v>
      </c>
      <c r="O5981">
        <f t="shared" si="1496"/>
        <v>0</v>
      </c>
      <c r="P5981">
        <v>46</v>
      </c>
      <c r="Q5981">
        <f t="shared" si="1497"/>
        <v>0</v>
      </c>
      <c r="R5981">
        <f t="shared" si="1498"/>
        <v>1</v>
      </c>
      <c r="S5981">
        <f t="shared" si="1499"/>
        <v>0</v>
      </c>
      <c r="T5981">
        <f t="shared" si="1500"/>
        <v>0</v>
      </c>
      <c r="U5981">
        <v>0</v>
      </c>
      <c r="V5981">
        <f t="shared" si="1501"/>
        <v>0.3891138179880218</v>
      </c>
      <c r="W5981">
        <f t="shared" si="1502"/>
        <v>0.59606935082867873</v>
      </c>
      <c r="X5981">
        <f t="shared" si="1503"/>
        <v>0.15140956334921535</v>
      </c>
      <c r="Y5981">
        <f t="shared" si="1504"/>
        <v>1</v>
      </c>
      <c r="Z5981" t="s">
        <v>6013</v>
      </c>
    </row>
    <row r="5982" spans="1:26" x14ac:dyDescent="0.25">
      <c r="A5982" t="s">
        <v>45</v>
      </c>
      <c r="B5982" t="s">
        <v>33</v>
      </c>
      <c r="C5982" t="s">
        <v>23</v>
      </c>
      <c r="D5982">
        <v>0</v>
      </c>
      <c r="F5982">
        <v>1</v>
      </c>
      <c r="G5982">
        <v>19.649999999999999</v>
      </c>
      <c r="H5982">
        <f t="shared" si="1489"/>
        <v>1</v>
      </c>
      <c r="I5982">
        <f t="shared" si="1490"/>
        <v>0</v>
      </c>
      <c r="J5982">
        <f t="shared" si="1491"/>
        <v>0</v>
      </c>
      <c r="K5982">
        <f t="shared" si="1492"/>
        <v>0</v>
      </c>
      <c r="L5982">
        <f t="shared" si="1493"/>
        <v>1</v>
      </c>
      <c r="M5982">
        <f t="shared" si="1494"/>
        <v>0</v>
      </c>
      <c r="N5982">
        <f t="shared" si="1495"/>
        <v>0</v>
      </c>
      <c r="O5982">
        <f t="shared" si="1496"/>
        <v>1</v>
      </c>
      <c r="P5982">
        <v>53</v>
      </c>
      <c r="Q5982">
        <f t="shared" si="1497"/>
        <v>0</v>
      </c>
      <c r="R5982">
        <f t="shared" si="1498"/>
        <v>0</v>
      </c>
      <c r="S5982">
        <f t="shared" si="1499"/>
        <v>0</v>
      </c>
      <c r="T5982">
        <f t="shared" si="1500"/>
        <v>1</v>
      </c>
      <c r="U5982">
        <v>0</v>
      </c>
      <c r="V5982">
        <f t="shared" si="1501"/>
        <v>-7.1718275467545528E-2</v>
      </c>
      <c r="W5982">
        <f t="shared" si="1502"/>
        <v>0.48207811226028641</v>
      </c>
      <c r="X5982">
        <f t="shared" si="1503"/>
        <v>5.1435110360387431E-3</v>
      </c>
      <c r="Y5982">
        <f t="shared" si="1504"/>
        <v>0</v>
      </c>
      <c r="Z5982" t="s">
        <v>6014</v>
      </c>
    </row>
    <row r="5983" spans="1:26" x14ac:dyDescent="0.25">
      <c r="A5983" t="s">
        <v>29</v>
      </c>
      <c r="B5983" t="s">
        <v>38</v>
      </c>
      <c r="C5983" t="s">
        <v>25</v>
      </c>
      <c r="D5983">
        <v>0</v>
      </c>
      <c r="F5983">
        <v>1</v>
      </c>
      <c r="G5983">
        <v>79.849999999999994</v>
      </c>
      <c r="H5983">
        <f t="shared" si="1489"/>
        <v>1</v>
      </c>
      <c r="I5983">
        <f t="shared" si="1490"/>
        <v>0</v>
      </c>
      <c r="J5983">
        <f t="shared" si="1491"/>
        <v>1</v>
      </c>
      <c r="K5983">
        <f t="shared" si="1492"/>
        <v>0</v>
      </c>
      <c r="L5983">
        <f t="shared" si="1493"/>
        <v>0</v>
      </c>
      <c r="M5983">
        <f t="shared" si="1494"/>
        <v>0</v>
      </c>
      <c r="N5983">
        <f t="shared" si="1495"/>
        <v>1</v>
      </c>
      <c r="O5983">
        <f t="shared" si="1496"/>
        <v>0</v>
      </c>
      <c r="P5983">
        <v>17</v>
      </c>
      <c r="Q5983">
        <f t="shared" si="1497"/>
        <v>0</v>
      </c>
      <c r="R5983">
        <f t="shared" si="1498"/>
        <v>0</v>
      </c>
      <c r="S5983">
        <f t="shared" si="1499"/>
        <v>1</v>
      </c>
      <c r="T5983">
        <f t="shared" si="1500"/>
        <v>0</v>
      </c>
      <c r="U5983">
        <v>0</v>
      </c>
      <c r="V5983">
        <f t="shared" si="1501"/>
        <v>0.1107991256290787</v>
      </c>
      <c r="W5983">
        <f t="shared" si="1502"/>
        <v>0.52767147824654248</v>
      </c>
      <c r="X5983">
        <f t="shared" si="1503"/>
        <v>1.2276446240168366E-2</v>
      </c>
      <c r="Y5983">
        <f t="shared" si="1504"/>
        <v>0</v>
      </c>
      <c r="Z5983" t="s">
        <v>6015</v>
      </c>
    </row>
    <row r="5984" spans="1:26" x14ac:dyDescent="0.25">
      <c r="A5984" t="s">
        <v>45</v>
      </c>
      <c r="B5984" t="s">
        <v>30</v>
      </c>
      <c r="C5984" t="s">
        <v>23</v>
      </c>
      <c r="D5984">
        <v>0</v>
      </c>
      <c r="F5984">
        <v>1</v>
      </c>
      <c r="G5984">
        <v>20.2</v>
      </c>
      <c r="H5984">
        <f t="shared" si="1489"/>
        <v>1</v>
      </c>
      <c r="I5984">
        <f t="shared" si="1490"/>
        <v>0</v>
      </c>
      <c r="J5984">
        <f t="shared" si="1491"/>
        <v>0</v>
      </c>
      <c r="K5984">
        <f t="shared" si="1492"/>
        <v>0</v>
      </c>
      <c r="L5984">
        <f t="shared" si="1493"/>
        <v>1</v>
      </c>
      <c r="M5984">
        <f t="shared" si="1494"/>
        <v>0</v>
      </c>
      <c r="N5984">
        <f t="shared" si="1495"/>
        <v>0</v>
      </c>
      <c r="O5984">
        <f t="shared" si="1496"/>
        <v>1</v>
      </c>
      <c r="P5984">
        <v>38</v>
      </c>
      <c r="Q5984">
        <f t="shared" si="1497"/>
        <v>0</v>
      </c>
      <c r="R5984">
        <f t="shared" si="1498"/>
        <v>1</v>
      </c>
      <c r="S5984">
        <f t="shared" si="1499"/>
        <v>0</v>
      </c>
      <c r="T5984">
        <f t="shared" si="1500"/>
        <v>0</v>
      </c>
      <c r="U5984">
        <v>0</v>
      </c>
      <c r="V5984">
        <f t="shared" si="1501"/>
        <v>-7.08607949903588E-2</v>
      </c>
      <c r="W5984">
        <f t="shared" si="1502"/>
        <v>0.48229221023901558</v>
      </c>
      <c r="X5984">
        <f t="shared" si="1503"/>
        <v>5.0212522666656587E-3</v>
      </c>
      <c r="Y5984">
        <f t="shared" si="1504"/>
        <v>0</v>
      </c>
      <c r="Z5984" t="s">
        <v>6016</v>
      </c>
    </row>
    <row r="5985" spans="1:26" x14ac:dyDescent="0.25">
      <c r="A5985" t="s">
        <v>29</v>
      </c>
      <c r="B5985" t="s">
        <v>30</v>
      </c>
      <c r="C5985" t="s">
        <v>23</v>
      </c>
      <c r="D5985">
        <v>0</v>
      </c>
      <c r="F5985">
        <v>1</v>
      </c>
      <c r="G5985">
        <v>19.8</v>
      </c>
      <c r="H5985">
        <f t="shared" si="1489"/>
        <v>1</v>
      </c>
      <c r="I5985">
        <f t="shared" si="1490"/>
        <v>0</v>
      </c>
      <c r="J5985">
        <f t="shared" si="1491"/>
        <v>0</v>
      </c>
      <c r="K5985">
        <f t="shared" si="1492"/>
        <v>0</v>
      </c>
      <c r="L5985">
        <f t="shared" si="1493"/>
        <v>1</v>
      </c>
      <c r="M5985">
        <f t="shared" si="1494"/>
        <v>0</v>
      </c>
      <c r="N5985">
        <f t="shared" si="1495"/>
        <v>1</v>
      </c>
      <c r="O5985">
        <f t="shared" si="1496"/>
        <v>0</v>
      </c>
      <c r="P5985">
        <v>15</v>
      </c>
      <c r="Q5985">
        <f t="shared" si="1497"/>
        <v>0</v>
      </c>
      <c r="R5985">
        <f t="shared" si="1498"/>
        <v>1</v>
      </c>
      <c r="S5985">
        <f t="shared" si="1499"/>
        <v>0</v>
      </c>
      <c r="T5985">
        <f t="shared" si="1500"/>
        <v>0</v>
      </c>
      <c r="U5985">
        <v>0</v>
      </c>
      <c r="V5985">
        <f t="shared" si="1501"/>
        <v>-1.1550361112429349E-2</v>
      </c>
      <c r="W5985">
        <f t="shared" si="1502"/>
        <v>0.49711244182445186</v>
      </c>
      <c r="X5985">
        <f t="shared" si="1503"/>
        <v>1.3341084182752014E-4</v>
      </c>
      <c r="Y5985">
        <f t="shared" si="1504"/>
        <v>0</v>
      </c>
      <c r="Z5985" t="s">
        <v>6017</v>
      </c>
    </row>
    <row r="5986" spans="1:26" x14ac:dyDescent="0.25">
      <c r="A5986" t="s">
        <v>26</v>
      </c>
      <c r="B5986" t="s">
        <v>27</v>
      </c>
      <c r="C5986" t="s">
        <v>25</v>
      </c>
      <c r="D5986">
        <v>0</v>
      </c>
      <c r="F5986">
        <v>1</v>
      </c>
      <c r="G5986">
        <v>50.35</v>
      </c>
      <c r="H5986">
        <f t="shared" si="1489"/>
        <v>1</v>
      </c>
      <c r="I5986">
        <f t="shared" si="1490"/>
        <v>0</v>
      </c>
      <c r="J5986">
        <f t="shared" si="1491"/>
        <v>1</v>
      </c>
      <c r="K5986">
        <f t="shared" si="1492"/>
        <v>0</v>
      </c>
      <c r="L5986">
        <f t="shared" si="1493"/>
        <v>0</v>
      </c>
      <c r="M5986">
        <f t="shared" si="1494"/>
        <v>1</v>
      </c>
      <c r="N5986">
        <f t="shared" si="1495"/>
        <v>0</v>
      </c>
      <c r="O5986">
        <f t="shared" si="1496"/>
        <v>0</v>
      </c>
      <c r="P5986">
        <v>22</v>
      </c>
      <c r="Q5986">
        <f t="shared" si="1497"/>
        <v>1</v>
      </c>
      <c r="R5986">
        <f t="shared" si="1498"/>
        <v>0</v>
      </c>
      <c r="S5986">
        <f t="shared" si="1499"/>
        <v>0</v>
      </c>
      <c r="T5986">
        <f t="shared" si="1500"/>
        <v>0</v>
      </c>
      <c r="U5986">
        <v>0</v>
      </c>
      <c r="V5986">
        <f t="shared" si="1501"/>
        <v>0.47789335248336551</v>
      </c>
      <c r="W5986">
        <f t="shared" si="1502"/>
        <v>0.61725029739354864</v>
      </c>
      <c r="X5986">
        <f t="shared" si="1503"/>
        <v>0.22838205634779024</v>
      </c>
      <c r="Y5986">
        <f t="shared" si="1504"/>
        <v>1</v>
      </c>
      <c r="Z5986" t="s">
        <v>6018</v>
      </c>
    </row>
    <row r="5987" spans="1:26" x14ac:dyDescent="0.25">
      <c r="A5987" t="s">
        <v>26</v>
      </c>
      <c r="B5987" t="s">
        <v>27</v>
      </c>
      <c r="C5987" t="s">
        <v>35</v>
      </c>
      <c r="D5987">
        <v>0</v>
      </c>
      <c r="F5987">
        <v>1</v>
      </c>
      <c r="G5987">
        <v>85.15</v>
      </c>
      <c r="H5987">
        <f t="shared" si="1489"/>
        <v>1</v>
      </c>
      <c r="I5987">
        <f t="shared" si="1490"/>
        <v>0</v>
      </c>
      <c r="J5987">
        <f t="shared" si="1491"/>
        <v>0</v>
      </c>
      <c r="K5987">
        <f t="shared" si="1492"/>
        <v>1</v>
      </c>
      <c r="L5987">
        <f t="shared" si="1493"/>
        <v>0</v>
      </c>
      <c r="M5987">
        <f t="shared" si="1494"/>
        <v>1</v>
      </c>
      <c r="N5987">
        <f t="shared" si="1495"/>
        <v>0</v>
      </c>
      <c r="O5987">
        <f t="shared" si="1496"/>
        <v>0</v>
      </c>
      <c r="P5987">
        <v>14</v>
      </c>
      <c r="Q5987">
        <f t="shared" si="1497"/>
        <v>1</v>
      </c>
      <c r="R5987">
        <f t="shared" si="1498"/>
        <v>0</v>
      </c>
      <c r="S5987">
        <f t="shared" si="1499"/>
        <v>0</v>
      </c>
      <c r="T5987">
        <f t="shared" si="1500"/>
        <v>0</v>
      </c>
      <c r="U5987">
        <v>1</v>
      </c>
      <c r="V5987">
        <f t="shared" si="1501"/>
        <v>0.52728531159733327</v>
      </c>
      <c r="W5987">
        <f t="shared" si="1502"/>
        <v>0.62884973174847658</v>
      </c>
      <c r="X5987">
        <f t="shared" si="1503"/>
        <v>0.22345917663163029</v>
      </c>
      <c r="Y5987">
        <f t="shared" si="1504"/>
        <v>1</v>
      </c>
      <c r="Z5987" t="s">
        <v>6019</v>
      </c>
    </row>
    <row r="5988" spans="1:26" x14ac:dyDescent="0.25">
      <c r="A5988" t="s">
        <v>29</v>
      </c>
      <c r="B5988" t="s">
        <v>33</v>
      </c>
      <c r="C5988" t="s">
        <v>25</v>
      </c>
      <c r="D5988">
        <v>0</v>
      </c>
      <c r="F5988">
        <v>1</v>
      </c>
      <c r="G5988">
        <v>74.599999999999994</v>
      </c>
      <c r="H5988">
        <f t="shared" si="1489"/>
        <v>1</v>
      </c>
      <c r="I5988">
        <f t="shared" si="1490"/>
        <v>0</v>
      </c>
      <c r="J5988">
        <f t="shared" si="1491"/>
        <v>1</v>
      </c>
      <c r="K5988">
        <f t="shared" si="1492"/>
        <v>0</v>
      </c>
      <c r="L5988">
        <f t="shared" si="1493"/>
        <v>0</v>
      </c>
      <c r="M5988">
        <f t="shared" si="1494"/>
        <v>0</v>
      </c>
      <c r="N5988">
        <f t="shared" si="1495"/>
        <v>1</v>
      </c>
      <c r="O5988">
        <f t="shared" si="1496"/>
        <v>0</v>
      </c>
      <c r="P5988">
        <v>57</v>
      </c>
      <c r="Q5988">
        <f t="shared" si="1497"/>
        <v>0</v>
      </c>
      <c r="R5988">
        <f t="shared" si="1498"/>
        <v>0</v>
      </c>
      <c r="S5988">
        <f t="shared" si="1499"/>
        <v>0</v>
      </c>
      <c r="T5988">
        <f t="shared" si="1500"/>
        <v>1</v>
      </c>
      <c r="U5988">
        <v>0</v>
      </c>
      <c r="V5988">
        <f t="shared" si="1501"/>
        <v>0.12116870307553648</v>
      </c>
      <c r="W5988">
        <f t="shared" si="1502"/>
        <v>0.53025516799218864</v>
      </c>
      <c r="X5988">
        <f t="shared" si="1503"/>
        <v>1.4681854605007524E-2</v>
      </c>
      <c r="Y5988">
        <f t="shared" si="1504"/>
        <v>0</v>
      </c>
      <c r="Z5988" t="s">
        <v>6020</v>
      </c>
    </row>
    <row r="5989" spans="1:26" x14ac:dyDescent="0.25">
      <c r="A5989" t="s">
        <v>26</v>
      </c>
      <c r="B5989" t="s">
        <v>38</v>
      </c>
      <c r="C5989" t="s">
        <v>35</v>
      </c>
      <c r="D5989">
        <v>1</v>
      </c>
      <c r="F5989">
        <v>1</v>
      </c>
      <c r="G5989">
        <v>79.150000000000006</v>
      </c>
      <c r="H5989">
        <f t="shared" si="1489"/>
        <v>0</v>
      </c>
      <c r="I5989">
        <f t="shared" si="1490"/>
        <v>1</v>
      </c>
      <c r="J5989">
        <f t="shared" si="1491"/>
        <v>0</v>
      </c>
      <c r="K5989">
        <f t="shared" si="1492"/>
        <v>1</v>
      </c>
      <c r="L5989">
        <f t="shared" si="1493"/>
        <v>0</v>
      </c>
      <c r="M5989">
        <f t="shared" si="1494"/>
        <v>1</v>
      </c>
      <c r="N5989">
        <f t="shared" si="1495"/>
        <v>0</v>
      </c>
      <c r="O5989">
        <f t="shared" si="1496"/>
        <v>0</v>
      </c>
      <c r="P5989">
        <v>11</v>
      </c>
      <c r="Q5989">
        <f t="shared" si="1497"/>
        <v>0</v>
      </c>
      <c r="R5989">
        <f t="shared" si="1498"/>
        <v>0</v>
      </c>
      <c r="S5989">
        <f t="shared" si="1499"/>
        <v>1</v>
      </c>
      <c r="T5989">
        <f t="shared" si="1500"/>
        <v>0</v>
      </c>
      <c r="U5989">
        <v>0</v>
      </c>
      <c r="V5989">
        <f t="shared" si="1501"/>
        <v>0.38116263538138134</v>
      </c>
      <c r="W5989">
        <f t="shared" si="1502"/>
        <v>0.59415348581849503</v>
      </c>
      <c r="X5989">
        <f t="shared" si="1503"/>
        <v>0.14528495461087987</v>
      </c>
      <c r="Y5989">
        <f t="shared" si="1504"/>
        <v>1</v>
      </c>
      <c r="Z5989" t="s">
        <v>6021</v>
      </c>
    </row>
    <row r="5990" spans="1:26" x14ac:dyDescent="0.25">
      <c r="A5990" t="s">
        <v>45</v>
      </c>
      <c r="B5990" t="s">
        <v>30</v>
      </c>
      <c r="C5990" t="s">
        <v>23</v>
      </c>
      <c r="D5990">
        <v>0</v>
      </c>
      <c r="F5990">
        <v>1</v>
      </c>
      <c r="G5990">
        <v>20.350000000000001</v>
      </c>
      <c r="H5990">
        <f t="shared" si="1489"/>
        <v>1</v>
      </c>
      <c r="I5990">
        <f t="shared" si="1490"/>
        <v>0</v>
      </c>
      <c r="J5990">
        <f t="shared" si="1491"/>
        <v>0</v>
      </c>
      <c r="K5990">
        <f t="shared" si="1492"/>
        <v>0</v>
      </c>
      <c r="L5990">
        <f t="shared" si="1493"/>
        <v>1</v>
      </c>
      <c r="M5990">
        <f t="shared" si="1494"/>
        <v>0</v>
      </c>
      <c r="N5990">
        <f t="shared" si="1495"/>
        <v>0</v>
      </c>
      <c r="O5990">
        <f t="shared" si="1496"/>
        <v>1</v>
      </c>
      <c r="P5990">
        <v>1</v>
      </c>
      <c r="Q5990">
        <f t="shared" si="1497"/>
        <v>0</v>
      </c>
      <c r="R5990">
        <f t="shared" si="1498"/>
        <v>1</v>
      </c>
      <c r="S5990">
        <f t="shared" si="1499"/>
        <v>0</v>
      </c>
      <c r="T5990">
        <f t="shared" si="1500"/>
        <v>0</v>
      </c>
      <c r="U5990">
        <v>0</v>
      </c>
      <c r="V5990">
        <f t="shared" si="1501"/>
        <v>-7.0626936678398783E-2</v>
      </c>
      <c r="W5990">
        <f t="shared" si="1502"/>
        <v>0.48235060172857236</v>
      </c>
      <c r="X5990">
        <f t="shared" si="1503"/>
        <v>4.9881641845745516E-3</v>
      </c>
      <c r="Y5990">
        <f t="shared" si="1504"/>
        <v>0</v>
      </c>
      <c r="Z5990" t="s">
        <v>6022</v>
      </c>
    </row>
    <row r="5991" spans="1:26" x14ac:dyDescent="0.25">
      <c r="A5991" t="s">
        <v>45</v>
      </c>
      <c r="B5991" t="s">
        <v>33</v>
      </c>
      <c r="C5991" t="s">
        <v>23</v>
      </c>
      <c r="D5991">
        <v>0</v>
      </c>
      <c r="F5991">
        <v>1</v>
      </c>
      <c r="G5991">
        <v>21.05</v>
      </c>
      <c r="H5991">
        <f t="shared" si="1489"/>
        <v>1</v>
      </c>
      <c r="I5991">
        <f t="shared" si="1490"/>
        <v>0</v>
      </c>
      <c r="J5991">
        <f t="shared" si="1491"/>
        <v>0</v>
      </c>
      <c r="K5991">
        <f t="shared" si="1492"/>
        <v>0</v>
      </c>
      <c r="L5991">
        <f t="shared" si="1493"/>
        <v>1</v>
      </c>
      <c r="M5991">
        <f t="shared" si="1494"/>
        <v>0</v>
      </c>
      <c r="N5991">
        <f t="shared" si="1495"/>
        <v>0</v>
      </c>
      <c r="O5991">
        <f t="shared" si="1496"/>
        <v>1</v>
      </c>
      <c r="P5991">
        <v>12</v>
      </c>
      <c r="Q5991">
        <f t="shared" si="1497"/>
        <v>0</v>
      </c>
      <c r="R5991">
        <f t="shared" si="1498"/>
        <v>0</v>
      </c>
      <c r="S5991">
        <f t="shared" si="1499"/>
        <v>0</v>
      </c>
      <c r="T5991">
        <f t="shared" si="1500"/>
        <v>1</v>
      </c>
      <c r="U5991">
        <v>0</v>
      </c>
      <c r="V5991">
        <f t="shared" si="1501"/>
        <v>-5.0980979524193754E-2</v>
      </c>
      <c r="W5991">
        <f t="shared" si="1502"/>
        <v>0.48725751487331392</v>
      </c>
      <c r="X5991">
        <f t="shared" si="1503"/>
        <v>2.5990602732462627E-3</v>
      </c>
      <c r="Y5991">
        <f t="shared" si="1504"/>
        <v>0</v>
      </c>
      <c r="Z5991" t="s">
        <v>6023</v>
      </c>
    </row>
    <row r="5992" spans="1:26" x14ac:dyDescent="0.25">
      <c r="A5992" t="s">
        <v>26</v>
      </c>
      <c r="B5992" t="s">
        <v>27</v>
      </c>
      <c r="C5992" t="s">
        <v>35</v>
      </c>
      <c r="D5992">
        <v>1</v>
      </c>
      <c r="F5992">
        <v>1</v>
      </c>
      <c r="G5992">
        <v>94.6</v>
      </c>
      <c r="H5992">
        <f t="shared" si="1489"/>
        <v>0</v>
      </c>
      <c r="I5992">
        <f t="shared" si="1490"/>
        <v>1</v>
      </c>
      <c r="J5992">
        <f t="shared" si="1491"/>
        <v>0</v>
      </c>
      <c r="K5992">
        <f t="shared" si="1492"/>
        <v>1</v>
      </c>
      <c r="L5992">
        <f t="shared" si="1493"/>
        <v>0</v>
      </c>
      <c r="M5992">
        <f t="shared" si="1494"/>
        <v>1</v>
      </c>
      <c r="N5992">
        <f t="shared" si="1495"/>
        <v>0</v>
      </c>
      <c r="O5992">
        <f t="shared" si="1496"/>
        <v>0</v>
      </c>
      <c r="P5992">
        <v>3</v>
      </c>
      <c r="Q5992">
        <f t="shared" si="1497"/>
        <v>1</v>
      </c>
      <c r="R5992">
        <f t="shared" si="1498"/>
        <v>0</v>
      </c>
      <c r="S5992">
        <f t="shared" si="1499"/>
        <v>0</v>
      </c>
      <c r="T5992">
        <f t="shared" si="1500"/>
        <v>0</v>
      </c>
      <c r="U5992">
        <v>1</v>
      </c>
      <c r="V5992">
        <f t="shared" si="1501"/>
        <v>0.54688155451156983</v>
      </c>
      <c r="W5992">
        <f t="shared" si="1502"/>
        <v>0.63341178564524858</v>
      </c>
      <c r="X5992">
        <f t="shared" si="1503"/>
        <v>0.20531632564185145</v>
      </c>
      <c r="Y5992">
        <f t="shared" si="1504"/>
        <v>1</v>
      </c>
      <c r="Z5992" t="s">
        <v>6024</v>
      </c>
    </row>
    <row r="5993" spans="1:26" x14ac:dyDescent="0.25">
      <c r="A5993" t="s">
        <v>26</v>
      </c>
      <c r="B5993" t="s">
        <v>27</v>
      </c>
      <c r="C5993" t="s">
        <v>35</v>
      </c>
      <c r="D5993">
        <v>0</v>
      </c>
      <c r="F5993">
        <v>1</v>
      </c>
      <c r="G5993">
        <v>94.7</v>
      </c>
      <c r="H5993">
        <f t="shared" si="1489"/>
        <v>1</v>
      </c>
      <c r="I5993">
        <f t="shared" si="1490"/>
        <v>0</v>
      </c>
      <c r="J5993">
        <f t="shared" si="1491"/>
        <v>0</v>
      </c>
      <c r="K5993">
        <f t="shared" si="1492"/>
        <v>1</v>
      </c>
      <c r="L5993">
        <f t="shared" si="1493"/>
        <v>0</v>
      </c>
      <c r="M5993">
        <f t="shared" si="1494"/>
        <v>1</v>
      </c>
      <c r="N5993">
        <f t="shared" si="1495"/>
        <v>0</v>
      </c>
      <c r="O5993">
        <f t="shared" si="1496"/>
        <v>0</v>
      </c>
      <c r="P5993">
        <v>36</v>
      </c>
      <c r="Q5993">
        <f t="shared" si="1497"/>
        <v>1</v>
      </c>
      <c r="R5993">
        <f t="shared" si="1498"/>
        <v>0</v>
      </c>
      <c r="S5993">
        <f t="shared" si="1499"/>
        <v>0</v>
      </c>
      <c r="T5993">
        <f t="shared" si="1500"/>
        <v>0</v>
      </c>
      <c r="U5993">
        <v>0</v>
      </c>
      <c r="V5993">
        <f t="shared" si="1501"/>
        <v>0.54703746005287657</v>
      </c>
      <c r="W5993">
        <f t="shared" si="1502"/>
        <v>0.63344798636087296</v>
      </c>
      <c r="X5993">
        <f t="shared" si="1503"/>
        <v>0.29924998270110253</v>
      </c>
      <c r="Y5993">
        <f t="shared" si="1504"/>
        <v>1</v>
      </c>
      <c r="Z5993" t="s">
        <v>6025</v>
      </c>
    </row>
    <row r="5994" spans="1:26" x14ac:dyDescent="0.25">
      <c r="A5994" t="s">
        <v>26</v>
      </c>
      <c r="B5994" t="s">
        <v>27</v>
      </c>
      <c r="C5994" t="s">
        <v>35</v>
      </c>
      <c r="D5994">
        <v>0</v>
      </c>
      <c r="F5994">
        <v>1</v>
      </c>
      <c r="G5994">
        <v>94.25</v>
      </c>
      <c r="H5994">
        <f t="shared" si="1489"/>
        <v>1</v>
      </c>
      <c r="I5994">
        <f t="shared" si="1490"/>
        <v>0</v>
      </c>
      <c r="J5994">
        <f t="shared" si="1491"/>
        <v>0</v>
      </c>
      <c r="K5994">
        <f t="shared" si="1492"/>
        <v>1</v>
      </c>
      <c r="L5994">
        <f t="shared" si="1493"/>
        <v>0</v>
      </c>
      <c r="M5994">
        <f t="shared" si="1494"/>
        <v>1</v>
      </c>
      <c r="N5994">
        <f t="shared" si="1495"/>
        <v>0</v>
      </c>
      <c r="O5994">
        <f t="shared" si="1496"/>
        <v>0</v>
      </c>
      <c r="P5994">
        <v>16</v>
      </c>
      <c r="Q5994">
        <f t="shared" si="1497"/>
        <v>1</v>
      </c>
      <c r="R5994">
        <f t="shared" si="1498"/>
        <v>0</v>
      </c>
      <c r="S5994">
        <f t="shared" si="1499"/>
        <v>0</v>
      </c>
      <c r="T5994">
        <f t="shared" si="1500"/>
        <v>0</v>
      </c>
      <c r="U5994">
        <v>1</v>
      </c>
      <c r="V5994">
        <f t="shared" si="1501"/>
        <v>0.54147271585624079</v>
      </c>
      <c r="W5994">
        <f t="shared" si="1502"/>
        <v>0.63215494242511372</v>
      </c>
      <c r="X5994">
        <f t="shared" si="1503"/>
        <v>0.21024727030425169</v>
      </c>
      <c r="Y5994">
        <f t="shared" si="1504"/>
        <v>1</v>
      </c>
      <c r="Z5994" t="s">
        <v>6026</v>
      </c>
    </row>
    <row r="5995" spans="1:26" x14ac:dyDescent="0.25">
      <c r="A5995" t="s">
        <v>29</v>
      </c>
      <c r="B5995" t="s">
        <v>38</v>
      </c>
      <c r="C5995" t="s">
        <v>25</v>
      </c>
      <c r="D5995">
        <v>0</v>
      </c>
      <c r="F5995">
        <v>1</v>
      </c>
      <c r="G5995">
        <v>72.45</v>
      </c>
      <c r="H5995">
        <f t="shared" si="1489"/>
        <v>1</v>
      </c>
      <c r="I5995">
        <f t="shared" si="1490"/>
        <v>0</v>
      </c>
      <c r="J5995">
        <f t="shared" si="1491"/>
        <v>1</v>
      </c>
      <c r="K5995">
        <f t="shared" si="1492"/>
        <v>0</v>
      </c>
      <c r="L5995">
        <f t="shared" si="1493"/>
        <v>0</v>
      </c>
      <c r="M5995">
        <f t="shared" si="1494"/>
        <v>0</v>
      </c>
      <c r="N5995">
        <f t="shared" si="1495"/>
        <v>1</v>
      </c>
      <c r="O5995">
        <f t="shared" si="1496"/>
        <v>0</v>
      </c>
      <c r="P5995">
        <v>65</v>
      </c>
      <c r="Q5995">
        <f t="shared" si="1497"/>
        <v>0</v>
      </c>
      <c r="R5995">
        <f t="shared" si="1498"/>
        <v>0</v>
      </c>
      <c r="S5995">
        <f t="shared" si="1499"/>
        <v>1</v>
      </c>
      <c r="T5995">
        <f t="shared" si="1500"/>
        <v>0</v>
      </c>
      <c r="U5995">
        <v>1</v>
      </c>
      <c r="V5995">
        <f t="shared" si="1501"/>
        <v>0.10412528483314036</v>
      </c>
      <c r="W5995">
        <f t="shared" si="1502"/>
        <v>0.52600782721903483</v>
      </c>
      <c r="X5995">
        <f t="shared" si="1503"/>
        <v>0.80259150527530199</v>
      </c>
      <c r="Y5995">
        <f t="shared" si="1504"/>
        <v>0</v>
      </c>
      <c r="Z5995" t="s">
        <v>6027</v>
      </c>
    </row>
    <row r="5996" spans="1:26" x14ac:dyDescent="0.25">
      <c r="A5996" t="s">
        <v>26</v>
      </c>
      <c r="B5996" t="s">
        <v>27</v>
      </c>
      <c r="C5996" t="s">
        <v>35</v>
      </c>
      <c r="D5996">
        <v>0</v>
      </c>
      <c r="F5996">
        <v>1</v>
      </c>
      <c r="G5996">
        <v>74.95</v>
      </c>
      <c r="H5996">
        <f t="shared" si="1489"/>
        <v>1</v>
      </c>
      <c r="I5996">
        <f t="shared" si="1490"/>
        <v>0</v>
      </c>
      <c r="J5996">
        <f t="shared" si="1491"/>
        <v>0</v>
      </c>
      <c r="K5996">
        <f t="shared" si="1492"/>
        <v>1</v>
      </c>
      <c r="L5996">
        <f t="shared" si="1493"/>
        <v>0</v>
      </c>
      <c r="M5996">
        <f t="shared" si="1494"/>
        <v>1</v>
      </c>
      <c r="N5996">
        <f t="shared" si="1495"/>
        <v>0</v>
      </c>
      <c r="O5996">
        <f t="shared" si="1496"/>
        <v>0</v>
      </c>
      <c r="P5996">
        <v>2</v>
      </c>
      <c r="Q5996">
        <f t="shared" si="1497"/>
        <v>1</v>
      </c>
      <c r="R5996">
        <f t="shared" si="1498"/>
        <v>0</v>
      </c>
      <c r="S5996">
        <f t="shared" si="1499"/>
        <v>0</v>
      </c>
      <c r="T5996">
        <f t="shared" si="1500"/>
        <v>0</v>
      </c>
      <c r="U5996">
        <v>0</v>
      </c>
      <c r="V5996">
        <f t="shared" si="1501"/>
        <v>0.51624611564480793</v>
      </c>
      <c r="W5996">
        <f t="shared" si="1502"/>
        <v>0.62626956446761328</v>
      </c>
      <c r="X5996">
        <f t="shared" si="1503"/>
        <v>0.26651005191835242</v>
      </c>
      <c r="Y5996">
        <f t="shared" si="1504"/>
        <v>1</v>
      </c>
      <c r="Z5996" t="s">
        <v>6028</v>
      </c>
    </row>
    <row r="5997" spans="1:26" x14ac:dyDescent="0.25">
      <c r="A5997" t="s">
        <v>26</v>
      </c>
      <c r="B5997" t="s">
        <v>27</v>
      </c>
      <c r="C5997" t="s">
        <v>35</v>
      </c>
      <c r="D5997">
        <v>0</v>
      </c>
      <c r="F5997">
        <v>1</v>
      </c>
      <c r="G5997">
        <v>105.2</v>
      </c>
      <c r="H5997">
        <f t="shared" si="1489"/>
        <v>1</v>
      </c>
      <c r="I5997">
        <f t="shared" si="1490"/>
        <v>0</v>
      </c>
      <c r="J5997">
        <f t="shared" si="1491"/>
        <v>0</v>
      </c>
      <c r="K5997">
        <f t="shared" si="1492"/>
        <v>1</v>
      </c>
      <c r="L5997">
        <f t="shared" si="1493"/>
        <v>0</v>
      </c>
      <c r="M5997">
        <f t="shared" si="1494"/>
        <v>1</v>
      </c>
      <c r="N5997">
        <f t="shared" si="1495"/>
        <v>0</v>
      </c>
      <c r="O5997">
        <f t="shared" si="1496"/>
        <v>0</v>
      </c>
      <c r="P5997">
        <v>42</v>
      </c>
      <c r="Q5997">
        <f t="shared" si="1497"/>
        <v>1</v>
      </c>
      <c r="R5997">
        <f t="shared" si="1498"/>
        <v>0</v>
      </c>
      <c r="S5997">
        <f t="shared" si="1499"/>
        <v>0</v>
      </c>
      <c r="T5997">
        <f t="shared" si="1500"/>
        <v>0</v>
      </c>
      <c r="U5997">
        <v>1</v>
      </c>
      <c r="V5997">
        <f t="shared" si="1501"/>
        <v>0.56340754189007758</v>
      </c>
      <c r="W5997">
        <f t="shared" si="1502"/>
        <v>0.63724061253312914</v>
      </c>
      <c r="X5997">
        <f t="shared" si="1503"/>
        <v>0.19061297447846437</v>
      </c>
      <c r="Y5997">
        <f t="shared" si="1504"/>
        <v>1</v>
      </c>
      <c r="Z5997" t="s">
        <v>6029</v>
      </c>
    </row>
    <row r="5998" spans="1:26" x14ac:dyDescent="0.25">
      <c r="A5998" t="s">
        <v>45</v>
      </c>
      <c r="B5998" t="s">
        <v>33</v>
      </c>
      <c r="C5998" t="s">
        <v>35</v>
      </c>
      <c r="D5998">
        <v>0</v>
      </c>
      <c r="F5998">
        <v>1</v>
      </c>
      <c r="G5998">
        <v>111.95</v>
      </c>
      <c r="H5998">
        <f t="shared" si="1489"/>
        <v>1</v>
      </c>
      <c r="I5998">
        <f t="shared" si="1490"/>
        <v>0</v>
      </c>
      <c r="J5998">
        <f t="shared" si="1491"/>
        <v>0</v>
      </c>
      <c r="K5998">
        <f t="shared" si="1492"/>
        <v>1</v>
      </c>
      <c r="L5998">
        <f t="shared" si="1493"/>
        <v>0</v>
      </c>
      <c r="M5998">
        <f t="shared" si="1494"/>
        <v>0</v>
      </c>
      <c r="N5998">
        <f t="shared" si="1495"/>
        <v>0</v>
      </c>
      <c r="O5998">
        <f t="shared" si="1496"/>
        <v>1</v>
      </c>
      <c r="P5998">
        <v>72</v>
      </c>
      <c r="Q5998">
        <f t="shared" si="1497"/>
        <v>0</v>
      </c>
      <c r="R5998">
        <f t="shared" si="1498"/>
        <v>0</v>
      </c>
      <c r="S5998">
        <f t="shared" si="1499"/>
        <v>0</v>
      </c>
      <c r="T5998">
        <f t="shared" si="1500"/>
        <v>1</v>
      </c>
      <c r="U5998">
        <v>0</v>
      </c>
      <c r="V5998">
        <f t="shared" si="1501"/>
        <v>0.10091074834536576</v>
      </c>
      <c r="W5998">
        <f t="shared" si="1502"/>
        <v>0.52520630111244182</v>
      </c>
      <c r="X5998">
        <f t="shared" si="1503"/>
        <v>1.0182979131621738E-2</v>
      </c>
      <c r="Y5998">
        <f t="shared" si="1504"/>
        <v>0</v>
      </c>
      <c r="Z5998" t="s">
        <v>6030</v>
      </c>
    </row>
    <row r="5999" spans="1:26" x14ac:dyDescent="0.25">
      <c r="A5999" t="s">
        <v>45</v>
      </c>
      <c r="B5999" t="s">
        <v>33</v>
      </c>
      <c r="C5999" t="s">
        <v>23</v>
      </c>
      <c r="D5999">
        <v>0</v>
      </c>
      <c r="F5999">
        <v>1</v>
      </c>
      <c r="G5999">
        <v>19.850000000000001</v>
      </c>
      <c r="H5999">
        <f t="shared" si="1489"/>
        <v>1</v>
      </c>
      <c r="I5999">
        <f t="shared" si="1490"/>
        <v>0</v>
      </c>
      <c r="J5999">
        <f t="shared" si="1491"/>
        <v>0</v>
      </c>
      <c r="K5999">
        <f t="shared" si="1492"/>
        <v>0</v>
      </c>
      <c r="L5999">
        <f t="shared" si="1493"/>
        <v>1</v>
      </c>
      <c r="M5999">
        <f t="shared" si="1494"/>
        <v>0</v>
      </c>
      <c r="N5999">
        <f t="shared" si="1495"/>
        <v>0</v>
      </c>
      <c r="O5999">
        <f t="shared" si="1496"/>
        <v>1</v>
      </c>
      <c r="P5999">
        <v>62</v>
      </c>
      <c r="Q5999">
        <f t="shared" si="1497"/>
        <v>0</v>
      </c>
      <c r="R5999">
        <f t="shared" si="1498"/>
        <v>0</v>
      </c>
      <c r="S5999">
        <f t="shared" si="1499"/>
        <v>0</v>
      </c>
      <c r="T5999">
        <f t="shared" si="1500"/>
        <v>1</v>
      </c>
      <c r="U5999">
        <v>0</v>
      </c>
      <c r="V5999">
        <f t="shared" si="1501"/>
        <v>-6.6543295124176463E-2</v>
      </c>
      <c r="W5999">
        <f t="shared" si="1502"/>
        <v>0.48337031213499343</v>
      </c>
      <c r="X5999">
        <f t="shared" si="1503"/>
        <v>4.4280101259832469E-3</v>
      </c>
      <c r="Y5999">
        <f t="shared" si="1504"/>
        <v>0</v>
      </c>
      <c r="Z5999" t="s">
        <v>6031</v>
      </c>
    </row>
    <row r="6000" spans="1:26" x14ac:dyDescent="0.25">
      <c r="A6000" t="s">
        <v>26</v>
      </c>
      <c r="B6000" t="s">
        <v>27</v>
      </c>
      <c r="C6000" t="s">
        <v>35</v>
      </c>
      <c r="D6000">
        <v>0</v>
      </c>
      <c r="F6000">
        <v>1</v>
      </c>
      <c r="G6000">
        <v>89.75</v>
      </c>
      <c r="H6000">
        <f t="shared" si="1489"/>
        <v>1</v>
      </c>
      <c r="I6000">
        <f t="shared" si="1490"/>
        <v>0</v>
      </c>
      <c r="J6000">
        <f t="shared" si="1491"/>
        <v>0</v>
      </c>
      <c r="K6000">
        <f t="shared" si="1492"/>
        <v>1</v>
      </c>
      <c r="L6000">
        <f t="shared" si="1493"/>
        <v>0</v>
      </c>
      <c r="M6000">
        <f t="shared" si="1494"/>
        <v>1</v>
      </c>
      <c r="N6000">
        <f t="shared" si="1495"/>
        <v>0</v>
      </c>
      <c r="O6000">
        <f t="shared" si="1496"/>
        <v>0</v>
      </c>
      <c r="P6000">
        <v>6</v>
      </c>
      <c r="Q6000">
        <f t="shared" si="1497"/>
        <v>1</v>
      </c>
      <c r="R6000">
        <f t="shared" si="1498"/>
        <v>0</v>
      </c>
      <c r="S6000">
        <f t="shared" si="1499"/>
        <v>0</v>
      </c>
      <c r="T6000">
        <f t="shared" si="1500"/>
        <v>0</v>
      </c>
      <c r="U6000">
        <v>0</v>
      </c>
      <c r="V6000">
        <f t="shared" si="1501"/>
        <v>0.53445696649744034</v>
      </c>
      <c r="W6000">
        <f t="shared" si="1502"/>
        <v>0.63052202736301477</v>
      </c>
      <c r="X6000">
        <f t="shared" si="1503"/>
        <v>0.28564424903764607</v>
      </c>
      <c r="Y6000">
        <f t="shared" si="1504"/>
        <v>1</v>
      </c>
      <c r="Z6000" t="s">
        <v>6032</v>
      </c>
    </row>
    <row r="6001" spans="1:26" x14ac:dyDescent="0.25">
      <c r="A6001" t="s">
        <v>45</v>
      </c>
      <c r="B6001" t="s">
        <v>30</v>
      </c>
      <c r="C6001" t="s">
        <v>23</v>
      </c>
      <c r="D6001">
        <v>0</v>
      </c>
      <c r="F6001">
        <v>1</v>
      </c>
      <c r="G6001">
        <v>20.05</v>
      </c>
      <c r="H6001">
        <f t="shared" si="1489"/>
        <v>1</v>
      </c>
      <c r="I6001">
        <f t="shared" si="1490"/>
        <v>0</v>
      </c>
      <c r="J6001">
        <f t="shared" si="1491"/>
        <v>0</v>
      </c>
      <c r="K6001">
        <f t="shared" si="1492"/>
        <v>0</v>
      </c>
      <c r="L6001">
        <f t="shared" si="1493"/>
        <v>1</v>
      </c>
      <c r="M6001">
        <f t="shared" si="1494"/>
        <v>0</v>
      </c>
      <c r="N6001">
        <f t="shared" si="1495"/>
        <v>0</v>
      </c>
      <c r="O6001">
        <f t="shared" si="1496"/>
        <v>1</v>
      </c>
      <c r="P6001">
        <v>48</v>
      </c>
      <c r="Q6001">
        <f t="shared" si="1497"/>
        <v>0</v>
      </c>
      <c r="R6001">
        <f t="shared" si="1498"/>
        <v>1</v>
      </c>
      <c r="S6001">
        <f t="shared" si="1499"/>
        <v>0</v>
      </c>
      <c r="T6001">
        <f t="shared" si="1500"/>
        <v>0</v>
      </c>
      <c r="U6001">
        <v>0</v>
      </c>
      <c r="V6001">
        <f t="shared" si="1501"/>
        <v>-6.6231484041563121E-2</v>
      </c>
      <c r="W6001">
        <f t="shared" si="1502"/>
        <v>0.48344817907851168</v>
      </c>
      <c r="X6001">
        <f t="shared" si="1503"/>
        <v>4.3866094783478306E-3</v>
      </c>
      <c r="Y6001">
        <f t="shared" si="1504"/>
        <v>0</v>
      </c>
      <c r="Z6001" t="s">
        <v>6033</v>
      </c>
    </row>
    <row r="6002" spans="1:26" x14ac:dyDescent="0.25">
      <c r="A6002" t="s">
        <v>45</v>
      </c>
      <c r="B6002" t="s">
        <v>27</v>
      </c>
      <c r="C6002" t="s">
        <v>35</v>
      </c>
      <c r="D6002">
        <v>0</v>
      </c>
      <c r="F6002">
        <v>1</v>
      </c>
      <c r="G6002">
        <v>108.95</v>
      </c>
      <c r="H6002">
        <f t="shared" si="1489"/>
        <v>1</v>
      </c>
      <c r="I6002">
        <f t="shared" si="1490"/>
        <v>0</v>
      </c>
      <c r="J6002">
        <f t="shared" si="1491"/>
        <v>0</v>
      </c>
      <c r="K6002">
        <f t="shared" si="1492"/>
        <v>1</v>
      </c>
      <c r="L6002">
        <f t="shared" si="1493"/>
        <v>0</v>
      </c>
      <c r="M6002">
        <f t="shared" si="1494"/>
        <v>0</v>
      </c>
      <c r="N6002">
        <f t="shared" si="1495"/>
        <v>0</v>
      </c>
      <c r="O6002">
        <f t="shared" si="1496"/>
        <v>1</v>
      </c>
      <c r="P6002">
        <v>35</v>
      </c>
      <c r="Q6002">
        <f t="shared" si="1497"/>
        <v>1</v>
      </c>
      <c r="R6002">
        <f t="shared" si="1498"/>
        <v>0</v>
      </c>
      <c r="S6002">
        <f t="shared" si="1499"/>
        <v>0</v>
      </c>
      <c r="T6002">
        <f t="shared" si="1500"/>
        <v>0</v>
      </c>
      <c r="U6002">
        <v>0</v>
      </c>
      <c r="V6002">
        <f t="shared" si="1501"/>
        <v>0.23300192584371676</v>
      </c>
      <c r="W6002">
        <f t="shared" si="1502"/>
        <v>0.55798836998082357</v>
      </c>
      <c r="X6002">
        <f t="shared" si="1503"/>
        <v>5.4289897446880883E-2</v>
      </c>
      <c r="Y6002">
        <f t="shared" si="1504"/>
        <v>0</v>
      </c>
      <c r="Z6002" t="s">
        <v>6034</v>
      </c>
    </row>
    <row r="6003" spans="1:26" x14ac:dyDescent="0.25">
      <c r="A6003" t="s">
        <v>29</v>
      </c>
      <c r="B6003" t="s">
        <v>38</v>
      </c>
      <c r="C6003" t="s">
        <v>23</v>
      </c>
      <c r="D6003">
        <v>0</v>
      </c>
      <c r="F6003">
        <v>1</v>
      </c>
      <c r="G6003">
        <v>19.649999999999999</v>
      </c>
      <c r="H6003">
        <f t="shared" si="1489"/>
        <v>1</v>
      </c>
      <c r="I6003">
        <f t="shared" si="1490"/>
        <v>0</v>
      </c>
      <c r="J6003">
        <f t="shared" si="1491"/>
        <v>0</v>
      </c>
      <c r="K6003">
        <f t="shared" si="1492"/>
        <v>0</v>
      </c>
      <c r="L6003">
        <f t="shared" si="1493"/>
        <v>1</v>
      </c>
      <c r="M6003">
        <f t="shared" si="1494"/>
        <v>0</v>
      </c>
      <c r="N6003">
        <f t="shared" si="1495"/>
        <v>1</v>
      </c>
      <c r="O6003">
        <f t="shared" si="1496"/>
        <v>0</v>
      </c>
      <c r="P6003">
        <v>52</v>
      </c>
      <c r="Q6003">
        <f t="shared" si="1497"/>
        <v>0</v>
      </c>
      <c r="R6003">
        <f t="shared" si="1498"/>
        <v>0</v>
      </c>
      <c r="S6003">
        <f t="shared" si="1499"/>
        <v>1</v>
      </c>
      <c r="T6003">
        <f t="shared" si="1500"/>
        <v>0</v>
      </c>
      <c r="U6003">
        <v>0</v>
      </c>
      <c r="V6003">
        <f t="shared" si="1501"/>
        <v>-1.1784219424389369E-2</v>
      </c>
      <c r="W6003">
        <f t="shared" si="1502"/>
        <v>0.49705397923611572</v>
      </c>
      <c r="X6003">
        <f t="shared" si="1503"/>
        <v>1.3886782744215571E-4</v>
      </c>
      <c r="Y6003">
        <f t="shared" si="1504"/>
        <v>0</v>
      </c>
      <c r="Z6003" t="s">
        <v>6035</v>
      </c>
    </row>
    <row r="6004" spans="1:26" x14ac:dyDescent="0.25">
      <c r="A6004" t="s">
        <v>26</v>
      </c>
      <c r="B6004" t="s">
        <v>30</v>
      </c>
      <c r="C6004" t="s">
        <v>25</v>
      </c>
      <c r="D6004">
        <v>0</v>
      </c>
      <c r="F6004">
        <v>1</v>
      </c>
      <c r="G6004">
        <v>24.9</v>
      </c>
      <c r="H6004">
        <f t="shared" si="1489"/>
        <v>1</v>
      </c>
      <c r="I6004">
        <f t="shared" si="1490"/>
        <v>0</v>
      </c>
      <c r="J6004">
        <f t="shared" si="1491"/>
        <v>1</v>
      </c>
      <c r="K6004">
        <f t="shared" si="1492"/>
        <v>0</v>
      </c>
      <c r="L6004">
        <f t="shared" si="1493"/>
        <v>0</v>
      </c>
      <c r="M6004">
        <f t="shared" si="1494"/>
        <v>1</v>
      </c>
      <c r="N6004">
        <f t="shared" si="1495"/>
        <v>0</v>
      </c>
      <c r="O6004">
        <f t="shared" si="1496"/>
        <v>0</v>
      </c>
      <c r="P6004">
        <v>1</v>
      </c>
      <c r="Q6004">
        <f t="shared" si="1497"/>
        <v>0</v>
      </c>
      <c r="R6004">
        <f t="shared" si="1498"/>
        <v>1</v>
      </c>
      <c r="S6004">
        <f t="shared" si="1499"/>
        <v>0</v>
      </c>
      <c r="T6004">
        <f t="shared" si="1500"/>
        <v>0</v>
      </c>
      <c r="U6004">
        <v>0</v>
      </c>
      <c r="V6004">
        <f t="shared" si="1501"/>
        <v>0.30144704848326498</v>
      </c>
      <c r="W6004">
        <f t="shared" si="1502"/>
        <v>0.57479622167732147</v>
      </c>
      <c r="X6004">
        <f t="shared" si="1503"/>
        <v>9.0870323039271908E-2</v>
      </c>
      <c r="Y6004">
        <f t="shared" si="1504"/>
        <v>0</v>
      </c>
      <c r="Z6004" t="s">
        <v>6036</v>
      </c>
    </row>
    <row r="6005" spans="1:26" x14ac:dyDescent="0.25">
      <c r="A6005" t="s">
        <v>26</v>
      </c>
      <c r="B6005" t="s">
        <v>27</v>
      </c>
      <c r="C6005" t="s">
        <v>35</v>
      </c>
      <c r="D6005">
        <v>0</v>
      </c>
      <c r="F6005">
        <v>1</v>
      </c>
      <c r="G6005">
        <v>82.85</v>
      </c>
      <c r="H6005">
        <f t="shared" si="1489"/>
        <v>1</v>
      </c>
      <c r="I6005">
        <f t="shared" si="1490"/>
        <v>0</v>
      </c>
      <c r="J6005">
        <f t="shared" si="1491"/>
        <v>0</v>
      </c>
      <c r="K6005">
        <f t="shared" si="1492"/>
        <v>1</v>
      </c>
      <c r="L6005">
        <f t="shared" si="1493"/>
        <v>0</v>
      </c>
      <c r="M6005">
        <f t="shared" si="1494"/>
        <v>1</v>
      </c>
      <c r="N6005">
        <f t="shared" si="1495"/>
        <v>0</v>
      </c>
      <c r="O6005">
        <f t="shared" si="1496"/>
        <v>0</v>
      </c>
      <c r="P6005">
        <v>6</v>
      </c>
      <c r="Q6005">
        <f t="shared" si="1497"/>
        <v>1</v>
      </c>
      <c r="R6005">
        <f t="shared" si="1498"/>
        <v>0</v>
      </c>
      <c r="S6005">
        <f t="shared" si="1499"/>
        <v>0</v>
      </c>
      <c r="T6005">
        <f t="shared" si="1500"/>
        <v>0</v>
      </c>
      <c r="U6005">
        <v>1</v>
      </c>
      <c r="V6005">
        <f t="shared" si="1501"/>
        <v>0.52369948414727963</v>
      </c>
      <c r="W6005">
        <f t="shared" si="1502"/>
        <v>0.6280124217342461</v>
      </c>
      <c r="X6005">
        <f t="shared" si="1503"/>
        <v>0.22686218140156753</v>
      </c>
      <c r="Y6005">
        <f t="shared" si="1504"/>
        <v>1</v>
      </c>
      <c r="Z6005" t="s">
        <v>6037</v>
      </c>
    </row>
    <row r="6006" spans="1:26" x14ac:dyDescent="0.25">
      <c r="A6006" t="s">
        <v>45</v>
      </c>
      <c r="B6006" t="s">
        <v>38</v>
      </c>
      <c r="C6006" t="s">
        <v>25</v>
      </c>
      <c r="D6006">
        <v>0</v>
      </c>
      <c r="F6006">
        <v>1</v>
      </c>
      <c r="G6006">
        <v>93.2</v>
      </c>
      <c r="H6006">
        <f t="shared" si="1489"/>
        <v>1</v>
      </c>
      <c r="I6006">
        <f t="shared" si="1490"/>
        <v>0</v>
      </c>
      <c r="J6006">
        <f t="shared" si="1491"/>
        <v>1</v>
      </c>
      <c r="K6006">
        <f t="shared" si="1492"/>
        <v>0</v>
      </c>
      <c r="L6006">
        <f t="shared" si="1493"/>
        <v>0</v>
      </c>
      <c r="M6006">
        <f t="shared" si="1494"/>
        <v>0</v>
      </c>
      <c r="N6006">
        <f t="shared" si="1495"/>
        <v>0</v>
      </c>
      <c r="O6006">
        <f t="shared" si="1496"/>
        <v>1</v>
      </c>
      <c r="P6006">
        <v>71</v>
      </c>
      <c r="Q6006">
        <f t="shared" si="1497"/>
        <v>0</v>
      </c>
      <c r="R6006">
        <f t="shared" si="1498"/>
        <v>0</v>
      </c>
      <c r="S6006">
        <f t="shared" si="1499"/>
        <v>1</v>
      </c>
      <c r="T6006">
        <f t="shared" si="1500"/>
        <v>0</v>
      </c>
      <c r="U6006">
        <v>0</v>
      </c>
      <c r="V6006">
        <f t="shared" si="1501"/>
        <v>7.65416286111196E-2</v>
      </c>
      <c r="W6006">
        <f t="shared" si="1502"/>
        <v>0.51912607036477232</v>
      </c>
      <c r="X6006">
        <f t="shared" si="1503"/>
        <v>5.8586209104425626E-3</v>
      </c>
      <c r="Y6006">
        <f t="shared" si="1504"/>
        <v>0</v>
      </c>
      <c r="Z6006" t="s">
        <v>6038</v>
      </c>
    </row>
    <row r="6007" spans="1:26" x14ac:dyDescent="0.25">
      <c r="A6007" t="s">
        <v>29</v>
      </c>
      <c r="B6007" t="s">
        <v>33</v>
      </c>
      <c r="C6007" t="s">
        <v>35</v>
      </c>
      <c r="D6007">
        <v>0</v>
      </c>
      <c r="F6007">
        <v>1</v>
      </c>
      <c r="G6007">
        <v>84.8</v>
      </c>
      <c r="H6007">
        <f t="shared" si="1489"/>
        <v>1</v>
      </c>
      <c r="I6007">
        <f t="shared" si="1490"/>
        <v>0</v>
      </c>
      <c r="J6007">
        <f t="shared" si="1491"/>
        <v>0</v>
      </c>
      <c r="K6007">
        <f t="shared" si="1492"/>
        <v>1</v>
      </c>
      <c r="L6007">
        <f t="shared" si="1493"/>
        <v>0</v>
      </c>
      <c r="M6007">
        <f t="shared" si="1494"/>
        <v>0</v>
      </c>
      <c r="N6007">
        <f t="shared" si="1495"/>
        <v>1</v>
      </c>
      <c r="O6007">
        <f t="shared" si="1496"/>
        <v>0</v>
      </c>
      <c r="P6007">
        <v>67</v>
      </c>
      <c r="Q6007">
        <f t="shared" si="1497"/>
        <v>0</v>
      </c>
      <c r="R6007">
        <f t="shared" si="1498"/>
        <v>0</v>
      </c>
      <c r="S6007">
        <f t="shared" si="1499"/>
        <v>0</v>
      </c>
      <c r="T6007">
        <f t="shared" si="1500"/>
        <v>1</v>
      </c>
      <c r="U6007">
        <v>0</v>
      </c>
      <c r="V6007">
        <f t="shared" si="1501"/>
        <v>0.13220789902806179</v>
      </c>
      <c r="W6007">
        <f t="shared" si="1502"/>
        <v>0.53300391599801911</v>
      </c>
      <c r="X6007">
        <f t="shared" si="1503"/>
        <v>1.7478928565414182E-2</v>
      </c>
      <c r="Y6007">
        <f t="shared" si="1504"/>
        <v>0</v>
      </c>
      <c r="Z6007" t="s">
        <v>6039</v>
      </c>
    </row>
    <row r="6008" spans="1:26" x14ac:dyDescent="0.25">
      <c r="A6008" t="s">
        <v>29</v>
      </c>
      <c r="B6008" t="s">
        <v>27</v>
      </c>
      <c r="C6008" t="s">
        <v>25</v>
      </c>
      <c r="D6008">
        <v>1</v>
      </c>
      <c r="F6008">
        <v>1</v>
      </c>
      <c r="G6008">
        <v>71.75</v>
      </c>
      <c r="H6008">
        <f t="shared" si="1489"/>
        <v>0</v>
      </c>
      <c r="I6008">
        <f t="shared" si="1490"/>
        <v>1</v>
      </c>
      <c r="J6008">
        <f t="shared" si="1491"/>
        <v>1</v>
      </c>
      <c r="K6008">
        <f t="shared" si="1492"/>
        <v>0</v>
      </c>
      <c r="L6008">
        <f t="shared" si="1493"/>
        <v>0</v>
      </c>
      <c r="M6008">
        <f t="shared" si="1494"/>
        <v>0</v>
      </c>
      <c r="N6008">
        <f t="shared" si="1495"/>
        <v>1</v>
      </c>
      <c r="O6008">
        <f t="shared" si="1496"/>
        <v>0</v>
      </c>
      <c r="P6008">
        <v>60</v>
      </c>
      <c r="Q6008">
        <f t="shared" si="1497"/>
        <v>1</v>
      </c>
      <c r="R6008">
        <f t="shared" si="1498"/>
        <v>0</v>
      </c>
      <c r="S6008">
        <f t="shared" si="1499"/>
        <v>0</v>
      </c>
      <c r="T6008">
        <f t="shared" si="1500"/>
        <v>0</v>
      </c>
      <c r="U6008">
        <v>0</v>
      </c>
      <c r="V6008">
        <f t="shared" si="1501"/>
        <v>0.23493912052078919</v>
      </c>
      <c r="W6008">
        <f t="shared" si="1502"/>
        <v>0.55846610072520231</v>
      </c>
      <c r="X6008">
        <f t="shared" si="1503"/>
        <v>5.5196390351081911E-2</v>
      </c>
      <c r="Y6008">
        <f t="shared" si="1504"/>
        <v>0</v>
      </c>
      <c r="Z6008" t="s">
        <v>6040</v>
      </c>
    </row>
    <row r="6009" spans="1:26" x14ac:dyDescent="0.25">
      <c r="A6009" t="s">
        <v>26</v>
      </c>
      <c r="B6009" t="s">
        <v>33</v>
      </c>
      <c r="C6009" t="s">
        <v>25</v>
      </c>
      <c r="D6009">
        <v>0</v>
      </c>
      <c r="F6009">
        <v>1</v>
      </c>
      <c r="G6009">
        <v>30.35</v>
      </c>
      <c r="H6009">
        <f t="shared" si="1489"/>
        <v>1</v>
      </c>
      <c r="I6009">
        <f t="shared" si="1490"/>
        <v>0</v>
      </c>
      <c r="J6009">
        <f t="shared" si="1491"/>
        <v>1</v>
      </c>
      <c r="K6009">
        <f t="shared" si="1492"/>
        <v>0</v>
      </c>
      <c r="L6009">
        <f t="shared" si="1493"/>
        <v>0</v>
      </c>
      <c r="M6009">
        <f t="shared" si="1494"/>
        <v>1</v>
      </c>
      <c r="N6009">
        <f t="shared" si="1495"/>
        <v>0</v>
      </c>
      <c r="O6009">
        <f t="shared" si="1496"/>
        <v>0</v>
      </c>
      <c r="P6009">
        <v>23</v>
      </c>
      <c r="Q6009">
        <f t="shared" si="1497"/>
        <v>0</v>
      </c>
      <c r="R6009">
        <f t="shared" si="1498"/>
        <v>0</v>
      </c>
      <c r="S6009">
        <f t="shared" si="1499"/>
        <v>0</v>
      </c>
      <c r="T6009">
        <f t="shared" si="1500"/>
        <v>1</v>
      </c>
      <c r="U6009">
        <v>0</v>
      </c>
      <c r="V6009">
        <f t="shared" si="1501"/>
        <v>0.30508073122372315</v>
      </c>
      <c r="W6009">
        <f t="shared" si="1502"/>
        <v>0.57568407153416123</v>
      </c>
      <c r="X6009">
        <f t="shared" si="1503"/>
        <v>9.3074252564001606E-2</v>
      </c>
      <c r="Y6009">
        <f t="shared" si="1504"/>
        <v>0</v>
      </c>
      <c r="Z6009" t="s">
        <v>6041</v>
      </c>
    </row>
    <row r="6010" spans="1:26" x14ac:dyDescent="0.25">
      <c r="A6010" t="s">
        <v>29</v>
      </c>
      <c r="B6010" t="s">
        <v>33</v>
      </c>
      <c r="C6010" t="s">
        <v>25</v>
      </c>
      <c r="D6010">
        <v>0</v>
      </c>
      <c r="F6010">
        <v>1</v>
      </c>
      <c r="G6010">
        <v>54.85</v>
      </c>
      <c r="H6010">
        <f t="shared" si="1489"/>
        <v>1</v>
      </c>
      <c r="I6010">
        <f t="shared" si="1490"/>
        <v>0</v>
      </c>
      <c r="J6010">
        <f t="shared" si="1491"/>
        <v>1</v>
      </c>
      <c r="K6010">
        <f t="shared" si="1492"/>
        <v>0</v>
      </c>
      <c r="L6010">
        <f t="shared" si="1493"/>
        <v>0</v>
      </c>
      <c r="M6010">
        <f t="shared" si="1494"/>
        <v>0</v>
      </c>
      <c r="N6010">
        <f t="shared" si="1495"/>
        <v>1</v>
      </c>
      <c r="O6010">
        <f t="shared" si="1496"/>
        <v>0</v>
      </c>
      <c r="P6010">
        <v>39</v>
      </c>
      <c r="Q6010">
        <f t="shared" si="1497"/>
        <v>0</v>
      </c>
      <c r="R6010">
        <f t="shared" si="1498"/>
        <v>0</v>
      </c>
      <c r="S6010">
        <f t="shared" si="1499"/>
        <v>0</v>
      </c>
      <c r="T6010">
        <f t="shared" si="1500"/>
        <v>1</v>
      </c>
      <c r="U6010">
        <v>0</v>
      </c>
      <c r="V6010">
        <f t="shared" si="1501"/>
        <v>7.1822740302409566E-2</v>
      </c>
      <c r="W6010">
        <f t="shared" si="1502"/>
        <v>0.51794797034608941</v>
      </c>
      <c r="X6010">
        <f t="shared" si="1503"/>
        <v>5.1585060245473669E-3</v>
      </c>
      <c r="Y6010">
        <f t="shared" si="1504"/>
        <v>0</v>
      </c>
      <c r="Z6010" t="s">
        <v>6042</v>
      </c>
    </row>
    <row r="6011" spans="1:26" x14ac:dyDescent="0.25">
      <c r="A6011" t="s">
        <v>29</v>
      </c>
      <c r="B6011" t="s">
        <v>30</v>
      </c>
      <c r="C6011" t="s">
        <v>23</v>
      </c>
      <c r="D6011">
        <v>0</v>
      </c>
      <c r="F6011">
        <v>1</v>
      </c>
      <c r="G6011">
        <v>19.5</v>
      </c>
      <c r="H6011">
        <f t="shared" si="1489"/>
        <v>1</v>
      </c>
      <c r="I6011">
        <f t="shared" si="1490"/>
        <v>0</v>
      </c>
      <c r="J6011">
        <f t="shared" si="1491"/>
        <v>0</v>
      </c>
      <c r="K6011">
        <f t="shared" si="1492"/>
        <v>0</v>
      </c>
      <c r="L6011">
        <f t="shared" si="1493"/>
        <v>1</v>
      </c>
      <c r="M6011">
        <f t="shared" si="1494"/>
        <v>0</v>
      </c>
      <c r="N6011">
        <f t="shared" si="1495"/>
        <v>1</v>
      </c>
      <c r="O6011">
        <f t="shared" si="1496"/>
        <v>0</v>
      </c>
      <c r="P6011">
        <v>15</v>
      </c>
      <c r="Q6011">
        <f t="shared" si="1497"/>
        <v>0</v>
      </c>
      <c r="R6011">
        <f t="shared" si="1498"/>
        <v>1</v>
      </c>
      <c r="S6011">
        <f t="shared" si="1499"/>
        <v>0</v>
      </c>
      <c r="T6011">
        <f t="shared" si="1500"/>
        <v>0</v>
      </c>
      <c r="U6011">
        <v>0</v>
      </c>
      <c r="V6011">
        <f t="shared" si="1501"/>
        <v>6.5365406287089083E-3</v>
      </c>
      <c r="W6011">
        <f t="shared" si="1502"/>
        <v>0.50163412933881435</v>
      </c>
      <c r="X6011">
        <f t="shared" si="1503"/>
        <v>4.2726363390762248E-5</v>
      </c>
      <c r="Y6011">
        <f t="shared" si="1504"/>
        <v>0</v>
      </c>
      <c r="Z6011" t="s">
        <v>6043</v>
      </c>
    </row>
    <row r="6012" spans="1:26" x14ac:dyDescent="0.25">
      <c r="A6012" t="s">
        <v>26</v>
      </c>
      <c r="B6012" t="s">
        <v>27</v>
      </c>
      <c r="C6012" t="s">
        <v>35</v>
      </c>
      <c r="D6012">
        <v>1</v>
      </c>
      <c r="F6012">
        <v>1</v>
      </c>
      <c r="G6012">
        <v>103.85</v>
      </c>
      <c r="H6012">
        <f t="shared" si="1489"/>
        <v>0</v>
      </c>
      <c r="I6012">
        <f t="shared" si="1490"/>
        <v>1</v>
      </c>
      <c r="J6012">
        <f t="shared" si="1491"/>
        <v>0</v>
      </c>
      <c r="K6012">
        <f t="shared" si="1492"/>
        <v>1</v>
      </c>
      <c r="L6012">
        <f t="shared" si="1493"/>
        <v>0</v>
      </c>
      <c r="M6012">
        <f t="shared" si="1494"/>
        <v>1</v>
      </c>
      <c r="N6012">
        <f t="shared" si="1495"/>
        <v>0</v>
      </c>
      <c r="O6012">
        <f t="shared" si="1496"/>
        <v>0</v>
      </c>
      <c r="P6012">
        <v>53</v>
      </c>
      <c r="Q6012">
        <f t="shared" si="1497"/>
        <v>1</v>
      </c>
      <c r="R6012">
        <f t="shared" si="1498"/>
        <v>0</v>
      </c>
      <c r="S6012">
        <f t="shared" si="1499"/>
        <v>0</v>
      </c>
      <c r="T6012">
        <f t="shared" si="1500"/>
        <v>0</v>
      </c>
      <c r="U6012">
        <v>1</v>
      </c>
      <c r="V6012">
        <f t="shared" si="1501"/>
        <v>0.55643964782168176</v>
      </c>
      <c r="W6012">
        <f t="shared" si="1502"/>
        <v>0.63562834394747936</v>
      </c>
      <c r="X6012">
        <f t="shared" si="1503"/>
        <v>0.1967457860245537</v>
      </c>
      <c r="Y6012">
        <f t="shared" si="1504"/>
        <v>1</v>
      </c>
      <c r="Z6012" t="s">
        <v>6044</v>
      </c>
    </row>
    <row r="6013" spans="1:26" x14ac:dyDescent="0.25">
      <c r="A6013" t="s">
        <v>45</v>
      </c>
      <c r="B6013" t="s">
        <v>30</v>
      </c>
      <c r="C6013" t="s">
        <v>23</v>
      </c>
      <c r="D6013">
        <v>0</v>
      </c>
      <c r="F6013">
        <v>1</v>
      </c>
      <c r="G6013">
        <v>24.2</v>
      </c>
      <c r="H6013">
        <f t="shared" si="1489"/>
        <v>1</v>
      </c>
      <c r="I6013">
        <f t="shared" si="1490"/>
        <v>0</v>
      </c>
      <c r="J6013">
        <f t="shared" si="1491"/>
        <v>0</v>
      </c>
      <c r="K6013">
        <f t="shared" si="1492"/>
        <v>0</v>
      </c>
      <c r="L6013">
        <f t="shared" si="1493"/>
        <v>1</v>
      </c>
      <c r="M6013">
        <f t="shared" si="1494"/>
        <v>0</v>
      </c>
      <c r="N6013">
        <f t="shared" si="1495"/>
        <v>0</v>
      </c>
      <c r="O6013">
        <f t="shared" si="1496"/>
        <v>1</v>
      </c>
      <c r="P6013">
        <v>24</v>
      </c>
      <c r="Q6013">
        <f t="shared" si="1497"/>
        <v>0</v>
      </c>
      <c r="R6013">
        <f t="shared" si="1498"/>
        <v>1</v>
      </c>
      <c r="S6013">
        <f t="shared" si="1499"/>
        <v>0</v>
      </c>
      <c r="T6013">
        <f t="shared" si="1500"/>
        <v>0</v>
      </c>
      <c r="U6013">
        <v>0</v>
      </c>
      <c r="V6013">
        <f t="shared" si="1501"/>
        <v>-6.462457333809174E-2</v>
      </c>
      <c r="W6013">
        <f t="shared" si="1502"/>
        <v>0.48384947710775461</v>
      </c>
      <c r="X6013">
        <f t="shared" si="1503"/>
        <v>4.1763354791303975E-3</v>
      </c>
      <c r="Y6013">
        <f t="shared" si="1504"/>
        <v>0</v>
      </c>
      <c r="Z6013" t="s">
        <v>6045</v>
      </c>
    </row>
    <row r="6014" spans="1:26" x14ac:dyDescent="0.25">
      <c r="A6014" t="s">
        <v>26</v>
      </c>
      <c r="B6014" t="s">
        <v>27</v>
      </c>
      <c r="C6014" t="s">
        <v>23</v>
      </c>
      <c r="D6014">
        <v>0</v>
      </c>
      <c r="F6014">
        <v>1</v>
      </c>
      <c r="G6014">
        <v>19.350000000000001</v>
      </c>
      <c r="H6014">
        <f t="shared" si="1489"/>
        <v>1</v>
      </c>
      <c r="I6014">
        <f t="shared" si="1490"/>
        <v>0</v>
      </c>
      <c r="J6014">
        <f t="shared" si="1491"/>
        <v>0</v>
      </c>
      <c r="K6014">
        <f t="shared" si="1492"/>
        <v>0</v>
      </c>
      <c r="L6014">
        <f t="shared" si="1493"/>
        <v>1</v>
      </c>
      <c r="M6014">
        <f t="shared" si="1494"/>
        <v>1</v>
      </c>
      <c r="N6014">
        <f t="shared" si="1495"/>
        <v>0</v>
      </c>
      <c r="O6014">
        <f t="shared" si="1496"/>
        <v>0</v>
      </c>
      <c r="P6014">
        <v>37</v>
      </c>
      <c r="Q6014">
        <f t="shared" si="1497"/>
        <v>1</v>
      </c>
      <c r="R6014">
        <f t="shared" si="1498"/>
        <v>0</v>
      </c>
      <c r="S6014">
        <f t="shared" si="1499"/>
        <v>0</v>
      </c>
      <c r="T6014">
        <f t="shared" si="1500"/>
        <v>0</v>
      </c>
      <c r="U6014">
        <v>0</v>
      </c>
      <c r="V6014">
        <f t="shared" si="1501"/>
        <v>0.40083442549144693</v>
      </c>
      <c r="W6014">
        <f t="shared" si="1502"/>
        <v>0.59888812328402063</v>
      </c>
      <c r="X6014">
        <f t="shared" si="1503"/>
        <v>0.16066823665905833</v>
      </c>
      <c r="Y6014">
        <f t="shared" si="1504"/>
        <v>1</v>
      </c>
      <c r="Z6014" t="s">
        <v>6046</v>
      </c>
    </row>
    <row r="6015" spans="1:26" x14ac:dyDescent="0.25">
      <c r="A6015" t="s">
        <v>26</v>
      </c>
      <c r="B6015" t="s">
        <v>27</v>
      </c>
      <c r="C6015" t="s">
        <v>35</v>
      </c>
      <c r="D6015">
        <v>0</v>
      </c>
      <c r="F6015">
        <v>1</v>
      </c>
      <c r="G6015">
        <v>83.6</v>
      </c>
      <c r="H6015">
        <f t="shared" si="1489"/>
        <v>1</v>
      </c>
      <c r="I6015">
        <f t="shared" si="1490"/>
        <v>0</v>
      </c>
      <c r="J6015">
        <f t="shared" si="1491"/>
        <v>0</v>
      </c>
      <c r="K6015">
        <f t="shared" si="1492"/>
        <v>1</v>
      </c>
      <c r="L6015">
        <f t="shared" si="1493"/>
        <v>0</v>
      </c>
      <c r="M6015">
        <f t="shared" si="1494"/>
        <v>1</v>
      </c>
      <c r="N6015">
        <f t="shared" si="1495"/>
        <v>0</v>
      </c>
      <c r="O6015">
        <f t="shared" si="1496"/>
        <v>0</v>
      </c>
      <c r="P6015">
        <v>5</v>
      </c>
      <c r="Q6015">
        <f t="shared" si="1497"/>
        <v>1</v>
      </c>
      <c r="R6015">
        <f t="shared" si="1498"/>
        <v>0</v>
      </c>
      <c r="S6015">
        <f t="shared" si="1499"/>
        <v>0</v>
      </c>
      <c r="T6015">
        <f t="shared" si="1500"/>
        <v>0</v>
      </c>
      <c r="U6015">
        <v>1</v>
      </c>
      <c r="V6015">
        <f t="shared" si="1501"/>
        <v>0.54342339407213802</v>
      </c>
      <c r="W6015">
        <f t="shared" si="1502"/>
        <v>0.63260842647466886</v>
      </c>
      <c r="X6015">
        <f t="shared" si="1503"/>
        <v>0.20846219708060618</v>
      </c>
      <c r="Y6015">
        <f t="shared" si="1504"/>
        <v>1</v>
      </c>
      <c r="Z6015" t="s">
        <v>6047</v>
      </c>
    </row>
    <row r="6016" spans="1:26" x14ac:dyDescent="0.25">
      <c r="A6016" t="s">
        <v>29</v>
      </c>
      <c r="B6016" t="s">
        <v>27</v>
      </c>
      <c r="C6016" t="s">
        <v>35</v>
      </c>
      <c r="D6016">
        <v>1</v>
      </c>
      <c r="F6016">
        <v>1</v>
      </c>
      <c r="G6016">
        <v>100.65</v>
      </c>
      <c r="H6016">
        <f t="shared" si="1489"/>
        <v>0</v>
      </c>
      <c r="I6016">
        <f t="shared" si="1490"/>
        <v>1</v>
      </c>
      <c r="J6016">
        <f t="shared" si="1491"/>
        <v>0</v>
      </c>
      <c r="K6016">
        <f t="shared" si="1492"/>
        <v>1</v>
      </c>
      <c r="L6016">
        <f t="shared" si="1493"/>
        <v>0</v>
      </c>
      <c r="M6016">
        <f t="shared" si="1494"/>
        <v>0</v>
      </c>
      <c r="N6016">
        <f t="shared" si="1495"/>
        <v>1</v>
      </c>
      <c r="O6016">
        <f t="shared" si="1496"/>
        <v>0</v>
      </c>
      <c r="P6016">
        <v>50</v>
      </c>
      <c r="Q6016">
        <f t="shared" si="1497"/>
        <v>1</v>
      </c>
      <c r="R6016">
        <f t="shared" si="1498"/>
        <v>0</v>
      </c>
      <c r="S6016">
        <f t="shared" si="1499"/>
        <v>0</v>
      </c>
      <c r="T6016">
        <f t="shared" si="1500"/>
        <v>0</v>
      </c>
      <c r="U6016">
        <v>0</v>
      </c>
      <c r="V6016">
        <f t="shared" si="1501"/>
        <v>0.28485899121917446</v>
      </c>
      <c r="W6016">
        <f t="shared" si="1502"/>
        <v>0.57073706561413862</v>
      </c>
      <c r="X6016">
        <f t="shared" si="1503"/>
        <v>8.1144644878405711E-2</v>
      </c>
      <c r="Y6016">
        <f t="shared" si="1504"/>
        <v>0</v>
      </c>
      <c r="Z6016" t="s">
        <v>6048</v>
      </c>
    </row>
    <row r="6017" spans="1:26" x14ac:dyDescent="0.25">
      <c r="A6017" t="s">
        <v>29</v>
      </c>
      <c r="B6017" t="s">
        <v>38</v>
      </c>
      <c r="C6017" t="s">
        <v>35</v>
      </c>
      <c r="D6017">
        <v>0</v>
      </c>
      <c r="F6017">
        <v>1</v>
      </c>
      <c r="G6017">
        <v>94.1</v>
      </c>
      <c r="H6017">
        <f t="shared" si="1489"/>
        <v>1</v>
      </c>
      <c r="I6017">
        <f t="shared" si="1490"/>
        <v>0</v>
      </c>
      <c r="J6017">
        <f t="shared" si="1491"/>
        <v>0</v>
      </c>
      <c r="K6017">
        <f t="shared" si="1492"/>
        <v>1</v>
      </c>
      <c r="L6017">
        <f t="shared" si="1493"/>
        <v>0</v>
      </c>
      <c r="M6017">
        <f t="shared" si="1494"/>
        <v>0</v>
      </c>
      <c r="N6017">
        <f t="shared" si="1495"/>
        <v>1</v>
      </c>
      <c r="O6017">
        <f t="shared" si="1496"/>
        <v>0</v>
      </c>
      <c r="P6017">
        <v>54</v>
      </c>
      <c r="Q6017">
        <f t="shared" si="1497"/>
        <v>0</v>
      </c>
      <c r="R6017">
        <f t="shared" si="1498"/>
        <v>0</v>
      </c>
      <c r="S6017">
        <f t="shared" si="1499"/>
        <v>1</v>
      </c>
      <c r="T6017">
        <f t="shared" si="1500"/>
        <v>0</v>
      </c>
      <c r="U6017">
        <v>0</v>
      </c>
      <c r="V6017">
        <f t="shared" si="1501"/>
        <v>0.13787883452603583</v>
      </c>
      <c r="W6017">
        <f t="shared" si="1502"/>
        <v>0.53441520483462368</v>
      </c>
      <c r="X6017">
        <f t="shared" si="1503"/>
        <v>1.9010573010257971E-2</v>
      </c>
      <c r="Y6017">
        <f t="shared" si="1504"/>
        <v>0</v>
      </c>
      <c r="Z6017" t="s">
        <v>6049</v>
      </c>
    </row>
    <row r="6018" spans="1:26" x14ac:dyDescent="0.25">
      <c r="A6018" t="s">
        <v>26</v>
      </c>
      <c r="B6018" t="s">
        <v>27</v>
      </c>
      <c r="C6018" t="s">
        <v>35</v>
      </c>
      <c r="D6018">
        <v>0</v>
      </c>
      <c r="F6018">
        <v>1</v>
      </c>
      <c r="G6018">
        <v>74.55</v>
      </c>
      <c r="H6018">
        <f t="shared" si="1489"/>
        <v>1</v>
      </c>
      <c r="I6018">
        <f t="shared" si="1490"/>
        <v>0</v>
      </c>
      <c r="J6018">
        <f t="shared" si="1491"/>
        <v>0</v>
      </c>
      <c r="K6018">
        <f t="shared" si="1492"/>
        <v>1</v>
      </c>
      <c r="L6018">
        <f t="shared" si="1493"/>
        <v>0</v>
      </c>
      <c r="M6018">
        <f t="shared" si="1494"/>
        <v>1</v>
      </c>
      <c r="N6018">
        <f t="shared" si="1495"/>
        <v>0</v>
      </c>
      <c r="O6018">
        <f t="shared" si="1496"/>
        <v>0</v>
      </c>
      <c r="P6018">
        <v>3</v>
      </c>
      <c r="Q6018">
        <f t="shared" si="1497"/>
        <v>1</v>
      </c>
      <c r="R6018">
        <f t="shared" si="1498"/>
        <v>0</v>
      </c>
      <c r="S6018">
        <f t="shared" si="1499"/>
        <v>0</v>
      </c>
      <c r="T6018">
        <f t="shared" si="1500"/>
        <v>0</v>
      </c>
      <c r="U6018">
        <v>0</v>
      </c>
      <c r="V6018">
        <f t="shared" si="1501"/>
        <v>0.51562249347958122</v>
      </c>
      <c r="W6018">
        <f t="shared" si="1502"/>
        <v>0.62612359047000576</v>
      </c>
      <c r="X6018">
        <f t="shared" si="1503"/>
        <v>0.26586655578210078</v>
      </c>
      <c r="Y6018">
        <f t="shared" si="1504"/>
        <v>1</v>
      </c>
      <c r="Z6018" t="s">
        <v>6050</v>
      </c>
    </row>
    <row r="6019" spans="1:26" x14ac:dyDescent="0.25">
      <c r="A6019" t="s">
        <v>29</v>
      </c>
      <c r="B6019" t="s">
        <v>27</v>
      </c>
      <c r="C6019" t="s">
        <v>35</v>
      </c>
      <c r="D6019">
        <v>0</v>
      </c>
      <c r="F6019">
        <v>1</v>
      </c>
      <c r="G6019">
        <v>108.45</v>
      </c>
      <c r="H6019">
        <f t="shared" ref="H6019:H6082" si="1505">IF(D6019:D13061=0,1,0)</f>
        <v>1</v>
      </c>
      <c r="I6019">
        <f t="shared" ref="I6019:I6082" si="1506">IF(D6019:D13061=1,1,0)</f>
        <v>0</v>
      </c>
      <c r="J6019">
        <f t="shared" ref="J6019:J6082" si="1507">IF(C6019:C13061="DSL",1,0)</f>
        <v>0</v>
      </c>
      <c r="K6019">
        <f t="shared" ref="K6019:K6082" si="1508">IF(C6019:C13061="Fiber optic",1,0)</f>
        <v>1</v>
      </c>
      <c r="L6019">
        <f t="shared" ref="L6019:L6082" si="1509">IF(C6019:C13061="No",1,0)</f>
        <v>0</v>
      </c>
      <c r="M6019">
        <f t="shared" ref="M6019:M6082" si="1510">IF(A6019:A13061="Month-to-month",1,0)</f>
        <v>0</v>
      </c>
      <c r="N6019">
        <f t="shared" ref="N6019:N6082" si="1511">IF(A6019:A13061="ONE YEAR",1,0)</f>
        <v>1</v>
      </c>
      <c r="O6019">
        <f t="shared" ref="O6019:O6082" si="1512">IF(A6019:A13061="two year",1,0)</f>
        <v>0</v>
      </c>
      <c r="P6019">
        <v>68</v>
      </c>
      <c r="Q6019">
        <f t="shared" ref="Q6019:Q6082" si="1513">IF(B6019:B13061="Electronic check",1,0)</f>
        <v>1</v>
      </c>
      <c r="R6019">
        <f t="shared" ref="R6019:R6082" si="1514">IF(B6019:B13061="Mailed check",1,0)</f>
        <v>0</v>
      </c>
      <c r="S6019">
        <f t="shared" ref="S6019:S6082" si="1515">IF(B6019:B13061="Credit card (automatic)",1,0)</f>
        <v>0</v>
      </c>
      <c r="T6019">
        <f t="shared" ref="T6019:T6082" si="1516">IF(B6019:B13061="Bank transfer (automatic)",1,0)</f>
        <v>0</v>
      </c>
      <c r="U6019">
        <v>1</v>
      </c>
      <c r="V6019">
        <f t="shared" si="1501"/>
        <v>0.29215645418033953</v>
      </c>
      <c r="W6019">
        <f t="shared" si="1502"/>
        <v>0.57252398646176406</v>
      </c>
      <c r="X6019">
        <f t="shared" si="1503"/>
        <v>0.50104248535854978</v>
      </c>
      <c r="Y6019">
        <f t="shared" si="1504"/>
        <v>0</v>
      </c>
      <c r="Z6019" t="s">
        <v>6051</v>
      </c>
    </row>
    <row r="6020" spans="1:26" x14ac:dyDescent="0.25">
      <c r="A6020" t="s">
        <v>26</v>
      </c>
      <c r="B6020" t="s">
        <v>27</v>
      </c>
      <c r="C6020" t="s">
        <v>25</v>
      </c>
      <c r="D6020">
        <v>0</v>
      </c>
      <c r="F6020">
        <v>1</v>
      </c>
      <c r="G6020">
        <v>56.15</v>
      </c>
      <c r="H6020">
        <f t="shared" si="1505"/>
        <v>1</v>
      </c>
      <c r="I6020">
        <f t="shared" si="1506"/>
        <v>0</v>
      </c>
      <c r="J6020">
        <f t="shared" si="1507"/>
        <v>1</v>
      </c>
      <c r="K6020">
        <f t="shared" si="1508"/>
        <v>0</v>
      </c>
      <c r="L6020">
        <f t="shared" si="1509"/>
        <v>0</v>
      </c>
      <c r="M6020">
        <f t="shared" si="1510"/>
        <v>1</v>
      </c>
      <c r="N6020">
        <f t="shared" si="1511"/>
        <v>0</v>
      </c>
      <c r="O6020">
        <f t="shared" si="1512"/>
        <v>0</v>
      </c>
      <c r="P6020">
        <v>5</v>
      </c>
      <c r="Q6020">
        <f t="shared" si="1513"/>
        <v>1</v>
      </c>
      <c r="R6020">
        <f t="shared" si="1514"/>
        <v>0</v>
      </c>
      <c r="S6020">
        <f t="shared" si="1515"/>
        <v>0</v>
      </c>
      <c r="T6020">
        <f t="shared" si="1516"/>
        <v>0</v>
      </c>
      <c r="U6020">
        <v>0</v>
      </c>
      <c r="V6020">
        <f t="shared" ref="V6020:V6083" si="1517">G6020*$G$2+H6021*$H$2+K6021*$K$2+M6020*$M$2+O6020*$O$2+Q6020*$Q$2+L6020*$L$2</f>
        <v>0.48207270461839702</v>
      </c>
      <c r="W6020">
        <f t="shared" ref="W6020:W6083" si="1518">1/ (1+EXP(-V6020))</f>
        <v>0.61823719418533662</v>
      </c>
      <c r="X6020">
        <f t="shared" ref="X6020:X6083" si="1519">(U6020-V6020)^2</f>
        <v>0.23239409253809626</v>
      </c>
      <c r="Y6020">
        <f t="shared" ref="Y6020:Y6083" si="1520">IF(W6020&gt;=0.58,1,0)</f>
        <v>1</v>
      </c>
      <c r="Z6020" t="s">
        <v>6052</v>
      </c>
    </row>
    <row r="6021" spans="1:26" x14ac:dyDescent="0.25">
      <c r="A6021" t="s">
        <v>45</v>
      </c>
      <c r="B6021" t="s">
        <v>30</v>
      </c>
      <c r="C6021" t="s">
        <v>23</v>
      </c>
      <c r="D6021">
        <v>0</v>
      </c>
      <c r="F6021">
        <v>1</v>
      </c>
      <c r="G6021">
        <v>20.350000000000001</v>
      </c>
      <c r="H6021">
        <f t="shared" si="1505"/>
        <v>1</v>
      </c>
      <c r="I6021">
        <f t="shared" si="1506"/>
        <v>0</v>
      </c>
      <c r="J6021">
        <f t="shared" si="1507"/>
        <v>0</v>
      </c>
      <c r="K6021">
        <f t="shared" si="1508"/>
        <v>0</v>
      </c>
      <c r="L6021">
        <f t="shared" si="1509"/>
        <v>1</v>
      </c>
      <c r="M6021">
        <f t="shared" si="1510"/>
        <v>0</v>
      </c>
      <c r="N6021">
        <f t="shared" si="1511"/>
        <v>0</v>
      </c>
      <c r="O6021">
        <f t="shared" si="1512"/>
        <v>1</v>
      </c>
      <c r="P6021">
        <v>33</v>
      </c>
      <c r="Q6021">
        <f t="shared" si="1513"/>
        <v>0</v>
      </c>
      <c r="R6021">
        <f t="shared" si="1514"/>
        <v>1</v>
      </c>
      <c r="S6021">
        <f t="shared" si="1515"/>
        <v>0</v>
      </c>
      <c r="T6021">
        <f t="shared" si="1516"/>
        <v>0</v>
      </c>
      <c r="U6021">
        <v>0</v>
      </c>
      <c r="V6021">
        <f t="shared" si="1517"/>
        <v>-7.0626936678398783E-2</v>
      </c>
      <c r="W6021">
        <f t="shared" si="1518"/>
        <v>0.48235060172857236</v>
      </c>
      <c r="X6021">
        <f t="shared" si="1519"/>
        <v>4.9881641845745516E-3</v>
      </c>
      <c r="Y6021">
        <f t="shared" si="1520"/>
        <v>0</v>
      </c>
      <c r="Z6021" t="s">
        <v>6053</v>
      </c>
    </row>
    <row r="6022" spans="1:26" x14ac:dyDescent="0.25">
      <c r="A6022" t="s">
        <v>29</v>
      </c>
      <c r="B6022" t="s">
        <v>27</v>
      </c>
      <c r="C6022" t="s">
        <v>25</v>
      </c>
      <c r="D6022">
        <v>0</v>
      </c>
      <c r="F6022">
        <v>1</v>
      </c>
      <c r="G6022">
        <v>80.55</v>
      </c>
      <c r="H6022">
        <f t="shared" si="1505"/>
        <v>1</v>
      </c>
      <c r="I6022">
        <f t="shared" si="1506"/>
        <v>0</v>
      </c>
      <c r="J6022">
        <f t="shared" si="1507"/>
        <v>1</v>
      </c>
      <c r="K6022">
        <f t="shared" si="1508"/>
        <v>0</v>
      </c>
      <c r="L6022">
        <f t="shared" si="1509"/>
        <v>0</v>
      </c>
      <c r="M6022">
        <f t="shared" si="1510"/>
        <v>0</v>
      </c>
      <c r="N6022">
        <f t="shared" si="1511"/>
        <v>1</v>
      </c>
      <c r="O6022">
        <f t="shared" si="1512"/>
        <v>0</v>
      </c>
      <c r="P6022">
        <v>41</v>
      </c>
      <c r="Q6022">
        <f t="shared" si="1513"/>
        <v>1</v>
      </c>
      <c r="R6022">
        <f t="shared" si="1514"/>
        <v>0</v>
      </c>
      <c r="S6022">
        <f t="shared" si="1515"/>
        <v>0</v>
      </c>
      <c r="T6022">
        <f t="shared" si="1516"/>
        <v>0</v>
      </c>
      <c r="U6022">
        <v>0</v>
      </c>
      <c r="V6022">
        <f t="shared" si="1517"/>
        <v>0.24865880815577673</v>
      </c>
      <c r="W6022">
        <f t="shared" si="1518"/>
        <v>0.56184636038031288</v>
      </c>
      <c r="X6022">
        <f t="shared" si="1519"/>
        <v>6.1831202873451376E-2</v>
      </c>
      <c r="Y6022">
        <f t="shared" si="1520"/>
        <v>0</v>
      </c>
      <c r="Z6022" t="s">
        <v>6054</v>
      </c>
    </row>
    <row r="6023" spans="1:26" x14ac:dyDescent="0.25">
      <c r="A6023" t="s">
        <v>29</v>
      </c>
      <c r="B6023" t="s">
        <v>30</v>
      </c>
      <c r="C6023" t="s">
        <v>25</v>
      </c>
      <c r="D6023">
        <v>0</v>
      </c>
      <c r="F6023">
        <v>1</v>
      </c>
      <c r="G6023">
        <v>61.25</v>
      </c>
      <c r="H6023">
        <f t="shared" si="1505"/>
        <v>1</v>
      </c>
      <c r="I6023">
        <f t="shared" si="1506"/>
        <v>0</v>
      </c>
      <c r="J6023">
        <f t="shared" si="1507"/>
        <v>1</v>
      </c>
      <c r="K6023">
        <f t="shared" si="1508"/>
        <v>0</v>
      </c>
      <c r="L6023">
        <f t="shared" si="1509"/>
        <v>0</v>
      </c>
      <c r="M6023">
        <f t="shared" si="1510"/>
        <v>0</v>
      </c>
      <c r="N6023">
        <f t="shared" si="1511"/>
        <v>1</v>
      </c>
      <c r="O6023">
        <f t="shared" si="1512"/>
        <v>0</v>
      </c>
      <c r="P6023">
        <v>34</v>
      </c>
      <c r="Q6023">
        <f t="shared" si="1513"/>
        <v>0</v>
      </c>
      <c r="R6023">
        <f t="shared" si="1514"/>
        <v>1</v>
      </c>
      <c r="S6023">
        <f t="shared" si="1515"/>
        <v>0</v>
      </c>
      <c r="T6023">
        <f t="shared" si="1516"/>
        <v>0</v>
      </c>
      <c r="U6023">
        <v>0</v>
      </c>
      <c r="V6023">
        <f t="shared" si="1517"/>
        <v>8.1800694946036867E-2</v>
      </c>
      <c r="W6023">
        <f t="shared" si="1518"/>
        <v>0.52043877808288608</v>
      </c>
      <c r="X6023">
        <f t="shared" si="1519"/>
        <v>6.6913536936545814E-3</v>
      </c>
      <c r="Y6023">
        <f t="shared" si="1520"/>
        <v>0</v>
      </c>
      <c r="Z6023" t="s">
        <v>6055</v>
      </c>
    </row>
    <row r="6024" spans="1:26" x14ac:dyDescent="0.25">
      <c r="A6024" t="s">
        <v>26</v>
      </c>
      <c r="B6024" t="s">
        <v>30</v>
      </c>
      <c r="C6024" t="s">
        <v>23</v>
      </c>
      <c r="D6024">
        <v>0</v>
      </c>
      <c r="F6024">
        <v>1</v>
      </c>
      <c r="G6024">
        <v>20.45</v>
      </c>
      <c r="H6024">
        <f t="shared" si="1505"/>
        <v>1</v>
      </c>
      <c r="I6024">
        <f t="shared" si="1506"/>
        <v>0</v>
      </c>
      <c r="J6024">
        <f t="shared" si="1507"/>
        <v>0</v>
      </c>
      <c r="K6024">
        <f t="shared" si="1508"/>
        <v>0</v>
      </c>
      <c r="L6024">
        <f t="shared" si="1509"/>
        <v>1</v>
      </c>
      <c r="M6024">
        <f t="shared" si="1510"/>
        <v>1</v>
      </c>
      <c r="N6024">
        <f t="shared" si="1511"/>
        <v>0</v>
      </c>
      <c r="O6024">
        <f t="shared" si="1512"/>
        <v>0</v>
      </c>
      <c r="P6024">
        <v>13</v>
      </c>
      <c r="Q6024">
        <f t="shared" si="1513"/>
        <v>0</v>
      </c>
      <c r="R6024">
        <f t="shared" si="1514"/>
        <v>1</v>
      </c>
      <c r="S6024">
        <f t="shared" si="1515"/>
        <v>0</v>
      </c>
      <c r="T6024">
        <f t="shared" si="1516"/>
        <v>0</v>
      </c>
      <c r="U6024">
        <v>0</v>
      </c>
      <c r="V6024">
        <f t="shared" si="1517"/>
        <v>0.26091787344751338</v>
      </c>
      <c r="W6024">
        <f t="shared" si="1518"/>
        <v>0.56486191202570224</v>
      </c>
      <c r="X6024">
        <f t="shared" si="1519"/>
        <v>6.8078136684372612E-2</v>
      </c>
      <c r="Y6024">
        <f t="shared" si="1520"/>
        <v>0</v>
      </c>
      <c r="Z6024" t="s">
        <v>6056</v>
      </c>
    </row>
    <row r="6025" spans="1:26" x14ac:dyDescent="0.25">
      <c r="A6025" t="s">
        <v>26</v>
      </c>
      <c r="B6025" t="s">
        <v>38</v>
      </c>
      <c r="C6025" t="s">
        <v>23</v>
      </c>
      <c r="D6025">
        <v>0</v>
      </c>
      <c r="F6025">
        <v>1</v>
      </c>
      <c r="G6025">
        <v>18.899999999999999</v>
      </c>
      <c r="H6025">
        <f t="shared" si="1505"/>
        <v>1</v>
      </c>
      <c r="I6025">
        <f t="shared" si="1506"/>
        <v>0</v>
      </c>
      <c r="J6025">
        <f t="shared" si="1507"/>
        <v>0</v>
      </c>
      <c r="K6025">
        <f t="shared" si="1508"/>
        <v>0</v>
      </c>
      <c r="L6025">
        <f t="shared" si="1509"/>
        <v>1</v>
      </c>
      <c r="M6025">
        <f t="shared" si="1510"/>
        <v>1</v>
      </c>
      <c r="N6025">
        <f t="shared" si="1511"/>
        <v>0</v>
      </c>
      <c r="O6025">
        <f t="shared" si="1512"/>
        <v>0</v>
      </c>
      <c r="P6025">
        <v>20</v>
      </c>
      <c r="Q6025">
        <f t="shared" si="1513"/>
        <v>0</v>
      </c>
      <c r="R6025">
        <f t="shared" si="1514"/>
        <v>0</v>
      </c>
      <c r="S6025">
        <f t="shared" si="1515"/>
        <v>1</v>
      </c>
      <c r="T6025">
        <f t="shared" si="1516"/>
        <v>0</v>
      </c>
      <c r="U6025">
        <v>0</v>
      </c>
      <c r="V6025">
        <f t="shared" si="1517"/>
        <v>0.27219278666156249</v>
      </c>
      <c r="W6025">
        <f t="shared" si="1518"/>
        <v>0.56763115149128118</v>
      </c>
      <c r="X6025">
        <f t="shared" si="1519"/>
        <v>7.4088913110586865E-2</v>
      </c>
      <c r="Y6025">
        <f t="shared" si="1520"/>
        <v>0</v>
      </c>
      <c r="Z6025" t="s">
        <v>6057</v>
      </c>
    </row>
    <row r="6026" spans="1:26" x14ac:dyDescent="0.25">
      <c r="A6026" t="s">
        <v>45</v>
      </c>
      <c r="B6026" t="s">
        <v>38</v>
      </c>
      <c r="C6026" t="s">
        <v>23</v>
      </c>
      <c r="D6026">
        <v>1</v>
      </c>
      <c r="F6026">
        <v>1</v>
      </c>
      <c r="G6026">
        <v>19.600000000000001</v>
      </c>
      <c r="H6026">
        <f t="shared" si="1505"/>
        <v>0</v>
      </c>
      <c r="I6026">
        <f t="shared" si="1506"/>
        <v>1</v>
      </c>
      <c r="J6026">
        <f t="shared" si="1507"/>
        <v>0</v>
      </c>
      <c r="K6026">
        <f t="shared" si="1508"/>
        <v>0</v>
      </c>
      <c r="L6026">
        <f t="shared" si="1509"/>
        <v>1</v>
      </c>
      <c r="M6026">
        <f t="shared" si="1510"/>
        <v>0</v>
      </c>
      <c r="N6026">
        <f t="shared" si="1511"/>
        <v>0</v>
      </c>
      <c r="O6026">
        <f t="shared" si="1512"/>
        <v>1</v>
      </c>
      <c r="P6026">
        <v>51</v>
      </c>
      <c r="Q6026">
        <f t="shared" si="1513"/>
        <v>0</v>
      </c>
      <c r="R6026">
        <f t="shared" si="1514"/>
        <v>0</v>
      </c>
      <c r="S6026">
        <f t="shared" si="1515"/>
        <v>1</v>
      </c>
      <c r="T6026">
        <f t="shared" si="1516"/>
        <v>0</v>
      </c>
      <c r="U6026">
        <v>0</v>
      </c>
      <c r="V6026">
        <f t="shared" si="1517"/>
        <v>-6.6933058977443158E-2</v>
      </c>
      <c r="W6026">
        <f t="shared" si="1518"/>
        <v>0.48327297959162119</v>
      </c>
      <c r="X6026">
        <f t="shared" si="1519"/>
        <v>4.480034384077884E-3</v>
      </c>
      <c r="Y6026">
        <f t="shared" si="1520"/>
        <v>0</v>
      </c>
      <c r="Z6026" t="s">
        <v>6058</v>
      </c>
    </row>
    <row r="6027" spans="1:26" x14ac:dyDescent="0.25">
      <c r="A6027" t="s">
        <v>26</v>
      </c>
      <c r="B6027" t="s">
        <v>38</v>
      </c>
      <c r="C6027" t="s">
        <v>35</v>
      </c>
      <c r="D6027">
        <v>0</v>
      </c>
      <c r="F6027">
        <v>1</v>
      </c>
      <c r="G6027">
        <v>91.5</v>
      </c>
      <c r="H6027">
        <f t="shared" si="1505"/>
        <v>1</v>
      </c>
      <c r="I6027">
        <f t="shared" si="1506"/>
        <v>0</v>
      </c>
      <c r="J6027">
        <f t="shared" si="1507"/>
        <v>0</v>
      </c>
      <c r="K6027">
        <f t="shared" si="1508"/>
        <v>1</v>
      </c>
      <c r="L6027">
        <f t="shared" si="1509"/>
        <v>0</v>
      </c>
      <c r="M6027">
        <f t="shared" si="1510"/>
        <v>1</v>
      </c>
      <c r="N6027">
        <f t="shared" si="1511"/>
        <v>0</v>
      </c>
      <c r="O6027">
        <f t="shared" si="1512"/>
        <v>0</v>
      </c>
      <c r="P6027">
        <v>3</v>
      </c>
      <c r="Q6027">
        <f t="shared" si="1513"/>
        <v>0</v>
      </c>
      <c r="R6027">
        <f t="shared" si="1514"/>
        <v>0</v>
      </c>
      <c r="S6027">
        <f t="shared" si="1515"/>
        <v>1</v>
      </c>
      <c r="T6027">
        <f t="shared" si="1516"/>
        <v>0</v>
      </c>
      <c r="U6027">
        <v>1</v>
      </c>
      <c r="V6027">
        <f t="shared" si="1517"/>
        <v>0.40041696973275587</v>
      </c>
      <c r="W6027">
        <f t="shared" si="1518"/>
        <v>0.59878783744767006</v>
      </c>
      <c r="X6027">
        <f t="shared" si="1519"/>
        <v>0.35949981018445099</v>
      </c>
      <c r="Y6027">
        <f t="shared" si="1520"/>
        <v>1</v>
      </c>
      <c r="Z6027" t="s">
        <v>6059</v>
      </c>
    </row>
    <row r="6028" spans="1:26" x14ac:dyDescent="0.25">
      <c r="A6028" t="s">
        <v>26</v>
      </c>
      <c r="B6028" t="s">
        <v>33</v>
      </c>
      <c r="C6028" t="s">
        <v>25</v>
      </c>
      <c r="D6028">
        <v>0</v>
      </c>
      <c r="F6028">
        <v>1</v>
      </c>
      <c r="G6028">
        <v>45.2</v>
      </c>
      <c r="H6028">
        <f t="shared" si="1505"/>
        <v>1</v>
      </c>
      <c r="I6028">
        <f t="shared" si="1506"/>
        <v>0</v>
      </c>
      <c r="J6028">
        <f t="shared" si="1507"/>
        <v>1</v>
      </c>
      <c r="K6028">
        <f t="shared" si="1508"/>
        <v>0</v>
      </c>
      <c r="L6028">
        <f t="shared" si="1509"/>
        <v>0</v>
      </c>
      <c r="M6028">
        <f t="shared" si="1510"/>
        <v>1</v>
      </c>
      <c r="N6028">
        <f t="shared" si="1511"/>
        <v>0</v>
      </c>
      <c r="O6028">
        <f t="shared" si="1512"/>
        <v>0</v>
      </c>
      <c r="P6028">
        <v>41</v>
      </c>
      <c r="Q6028">
        <f t="shared" si="1513"/>
        <v>0</v>
      </c>
      <c r="R6028">
        <f t="shared" si="1514"/>
        <v>0</v>
      </c>
      <c r="S6028">
        <f t="shared" si="1515"/>
        <v>0</v>
      </c>
      <c r="T6028">
        <f t="shared" si="1516"/>
        <v>1</v>
      </c>
      <c r="U6028">
        <v>0</v>
      </c>
      <c r="V6028">
        <f t="shared" si="1517"/>
        <v>0.32823270410776462</v>
      </c>
      <c r="W6028">
        <f t="shared" si="1518"/>
        <v>0.58132930449679232</v>
      </c>
      <c r="X6028">
        <f t="shared" si="1519"/>
        <v>0.10773670804589536</v>
      </c>
      <c r="Y6028">
        <f t="shared" si="1520"/>
        <v>1</v>
      </c>
      <c r="Z6028" t="s">
        <v>6060</v>
      </c>
    </row>
    <row r="6029" spans="1:26" x14ac:dyDescent="0.25">
      <c r="A6029" t="s">
        <v>26</v>
      </c>
      <c r="B6029" t="s">
        <v>38</v>
      </c>
      <c r="C6029" t="s">
        <v>23</v>
      </c>
      <c r="D6029">
        <v>0</v>
      </c>
      <c r="F6029">
        <v>1</v>
      </c>
      <c r="G6029">
        <v>19.45</v>
      </c>
      <c r="H6029">
        <f t="shared" si="1505"/>
        <v>1</v>
      </c>
      <c r="I6029">
        <f t="shared" si="1506"/>
        <v>0</v>
      </c>
      <c r="J6029">
        <f t="shared" si="1507"/>
        <v>0</v>
      </c>
      <c r="K6029">
        <f t="shared" si="1508"/>
        <v>0</v>
      </c>
      <c r="L6029">
        <f t="shared" si="1509"/>
        <v>1</v>
      </c>
      <c r="M6029">
        <f t="shared" si="1510"/>
        <v>1</v>
      </c>
      <c r="N6029">
        <f t="shared" si="1511"/>
        <v>0</v>
      </c>
      <c r="O6029">
        <f t="shared" si="1512"/>
        <v>0</v>
      </c>
      <c r="P6029">
        <v>13</v>
      </c>
      <c r="Q6029">
        <f t="shared" si="1513"/>
        <v>0</v>
      </c>
      <c r="R6029">
        <f t="shared" si="1514"/>
        <v>0</v>
      </c>
      <c r="S6029">
        <f t="shared" si="1515"/>
        <v>1</v>
      </c>
      <c r="T6029">
        <f t="shared" si="1516"/>
        <v>0</v>
      </c>
      <c r="U6029">
        <v>0</v>
      </c>
      <c r="V6029">
        <f t="shared" si="1517"/>
        <v>0.2593588180344466</v>
      </c>
      <c r="W6029">
        <f t="shared" si="1518"/>
        <v>0.56447866854677642</v>
      </c>
      <c r="X6029">
        <f t="shared" si="1519"/>
        <v>6.7266996492225187E-2</v>
      </c>
      <c r="Y6029">
        <f t="shared" si="1520"/>
        <v>0</v>
      </c>
      <c r="Z6029" t="s">
        <v>6061</v>
      </c>
    </row>
    <row r="6030" spans="1:26" x14ac:dyDescent="0.25">
      <c r="A6030" t="s">
        <v>45</v>
      </c>
      <c r="B6030" t="s">
        <v>33</v>
      </c>
      <c r="C6030" t="s">
        <v>23</v>
      </c>
      <c r="D6030">
        <v>0</v>
      </c>
      <c r="F6030">
        <v>1</v>
      </c>
      <c r="G6030">
        <v>25.45</v>
      </c>
      <c r="H6030">
        <f t="shared" si="1505"/>
        <v>1</v>
      </c>
      <c r="I6030">
        <f t="shared" si="1506"/>
        <v>0</v>
      </c>
      <c r="J6030">
        <f t="shared" si="1507"/>
        <v>0</v>
      </c>
      <c r="K6030">
        <f t="shared" si="1508"/>
        <v>0</v>
      </c>
      <c r="L6030">
        <f t="shared" si="1509"/>
        <v>1</v>
      </c>
      <c r="M6030">
        <f t="shared" si="1510"/>
        <v>0</v>
      </c>
      <c r="N6030">
        <f t="shared" si="1511"/>
        <v>0</v>
      </c>
      <c r="O6030">
        <f t="shared" si="1512"/>
        <v>1</v>
      </c>
      <c r="P6030">
        <v>35</v>
      </c>
      <c r="Q6030">
        <f t="shared" si="1513"/>
        <v>0</v>
      </c>
      <c r="R6030">
        <f t="shared" si="1514"/>
        <v>0</v>
      </c>
      <c r="S6030">
        <f t="shared" si="1515"/>
        <v>0</v>
      </c>
      <c r="T6030">
        <f t="shared" si="1516"/>
        <v>1</v>
      </c>
      <c r="U6030">
        <v>0</v>
      </c>
      <c r="V6030">
        <f t="shared" si="1517"/>
        <v>-5.7812584811002571E-2</v>
      </c>
      <c r="W6030">
        <f t="shared" si="1518"/>
        <v>0.48555087800872332</v>
      </c>
      <c r="X6030">
        <f t="shared" si="1519"/>
        <v>3.3422949625293652E-3</v>
      </c>
      <c r="Y6030">
        <f t="shared" si="1520"/>
        <v>0</v>
      </c>
      <c r="Z6030" t="s">
        <v>6062</v>
      </c>
    </row>
    <row r="6031" spans="1:26" x14ac:dyDescent="0.25">
      <c r="A6031" t="s">
        <v>26</v>
      </c>
      <c r="B6031" t="s">
        <v>33</v>
      </c>
      <c r="C6031" t="s">
        <v>35</v>
      </c>
      <c r="D6031">
        <v>0</v>
      </c>
      <c r="F6031">
        <v>1</v>
      </c>
      <c r="G6031">
        <v>80.849999999999994</v>
      </c>
      <c r="H6031">
        <f t="shared" si="1505"/>
        <v>1</v>
      </c>
      <c r="I6031">
        <f t="shared" si="1506"/>
        <v>0</v>
      </c>
      <c r="J6031">
        <f t="shared" si="1507"/>
        <v>0</v>
      </c>
      <c r="K6031">
        <f t="shared" si="1508"/>
        <v>1</v>
      </c>
      <c r="L6031">
        <f t="shared" si="1509"/>
        <v>0</v>
      </c>
      <c r="M6031">
        <f t="shared" si="1510"/>
        <v>1</v>
      </c>
      <c r="N6031">
        <f t="shared" si="1511"/>
        <v>0</v>
      </c>
      <c r="O6031">
        <f t="shared" si="1512"/>
        <v>0</v>
      </c>
      <c r="P6031">
        <v>12</v>
      </c>
      <c r="Q6031">
        <f t="shared" si="1513"/>
        <v>0</v>
      </c>
      <c r="R6031">
        <f t="shared" si="1514"/>
        <v>0</v>
      </c>
      <c r="S6031">
        <f t="shared" si="1515"/>
        <v>0</v>
      </c>
      <c r="T6031">
        <f t="shared" si="1516"/>
        <v>1</v>
      </c>
      <c r="U6031">
        <v>1</v>
      </c>
      <c r="V6031">
        <f t="shared" si="1517"/>
        <v>0.38867619884435056</v>
      </c>
      <c r="W6031">
        <f t="shared" si="1518"/>
        <v>0.59596398054167621</v>
      </c>
      <c r="X6031">
        <f t="shared" si="1519"/>
        <v>0.373716789859392</v>
      </c>
      <c r="Y6031">
        <f t="shared" si="1520"/>
        <v>1</v>
      </c>
      <c r="Z6031" t="s">
        <v>6063</v>
      </c>
    </row>
    <row r="6032" spans="1:26" x14ac:dyDescent="0.25">
      <c r="A6032" t="s">
        <v>26</v>
      </c>
      <c r="B6032" t="s">
        <v>30</v>
      </c>
      <c r="C6032" t="s">
        <v>35</v>
      </c>
      <c r="D6032">
        <v>0</v>
      </c>
      <c r="F6032">
        <v>1</v>
      </c>
      <c r="G6032">
        <v>94.9</v>
      </c>
      <c r="H6032">
        <f t="shared" si="1505"/>
        <v>1</v>
      </c>
      <c r="I6032">
        <f t="shared" si="1506"/>
        <v>0</v>
      </c>
      <c r="J6032">
        <f t="shared" si="1507"/>
        <v>0</v>
      </c>
      <c r="K6032">
        <f t="shared" si="1508"/>
        <v>1</v>
      </c>
      <c r="L6032">
        <f t="shared" si="1509"/>
        <v>0</v>
      </c>
      <c r="M6032">
        <f t="shared" si="1510"/>
        <v>1</v>
      </c>
      <c r="N6032">
        <f t="shared" si="1511"/>
        <v>0</v>
      </c>
      <c r="O6032">
        <f t="shared" si="1512"/>
        <v>0</v>
      </c>
      <c r="P6032">
        <v>4</v>
      </c>
      <c r="Q6032">
        <f t="shared" si="1513"/>
        <v>0</v>
      </c>
      <c r="R6032">
        <f t="shared" si="1514"/>
        <v>1</v>
      </c>
      <c r="S6032">
        <f t="shared" si="1515"/>
        <v>0</v>
      </c>
      <c r="T6032">
        <f t="shared" si="1516"/>
        <v>0</v>
      </c>
      <c r="U6032">
        <v>0</v>
      </c>
      <c r="V6032">
        <f t="shared" si="1517"/>
        <v>0.40571775813718292</v>
      </c>
      <c r="W6032">
        <f t="shared" si="1518"/>
        <v>0.6000606344747117</v>
      </c>
      <c r="X6032">
        <f t="shared" si="1519"/>
        <v>0.16460689926786165</v>
      </c>
      <c r="Y6032">
        <f t="shared" si="1520"/>
        <v>1</v>
      </c>
      <c r="Z6032" t="s">
        <v>6064</v>
      </c>
    </row>
    <row r="6033" spans="1:26" x14ac:dyDescent="0.25">
      <c r="A6033" t="s">
        <v>26</v>
      </c>
      <c r="B6033" t="s">
        <v>33</v>
      </c>
      <c r="C6033" t="s">
        <v>25</v>
      </c>
      <c r="D6033">
        <v>0</v>
      </c>
      <c r="F6033">
        <v>1</v>
      </c>
      <c r="G6033">
        <v>49.05</v>
      </c>
      <c r="H6033">
        <f t="shared" si="1505"/>
        <v>1</v>
      </c>
      <c r="I6033">
        <f t="shared" si="1506"/>
        <v>0</v>
      </c>
      <c r="J6033">
        <f t="shared" si="1507"/>
        <v>1</v>
      </c>
      <c r="K6033">
        <f t="shared" si="1508"/>
        <v>0</v>
      </c>
      <c r="L6033">
        <f t="shared" si="1509"/>
        <v>0</v>
      </c>
      <c r="M6033">
        <f t="shared" si="1510"/>
        <v>1</v>
      </c>
      <c r="N6033">
        <f t="shared" si="1511"/>
        <v>0</v>
      </c>
      <c r="O6033">
        <f t="shared" si="1512"/>
        <v>0</v>
      </c>
      <c r="P6033">
        <v>43</v>
      </c>
      <c r="Q6033">
        <f t="shared" si="1513"/>
        <v>0</v>
      </c>
      <c r="R6033">
        <f t="shared" si="1514"/>
        <v>0</v>
      </c>
      <c r="S6033">
        <f t="shared" si="1515"/>
        <v>0</v>
      </c>
      <c r="T6033">
        <f t="shared" si="1516"/>
        <v>1</v>
      </c>
      <c r="U6033">
        <v>1</v>
      </c>
      <c r="V6033">
        <f t="shared" si="1517"/>
        <v>0.34792651655237428</v>
      </c>
      <c r="W6033">
        <f t="shared" si="1518"/>
        <v>0.58611467444113563</v>
      </c>
      <c r="X6033">
        <f t="shared" si="1519"/>
        <v>0.42519982781552101</v>
      </c>
      <c r="Y6033">
        <f t="shared" si="1520"/>
        <v>1</v>
      </c>
      <c r="Z6033" t="s">
        <v>6065</v>
      </c>
    </row>
    <row r="6034" spans="1:26" x14ac:dyDescent="0.25">
      <c r="A6034" t="s">
        <v>26</v>
      </c>
      <c r="B6034" t="s">
        <v>30</v>
      </c>
      <c r="C6034" t="s">
        <v>25</v>
      </c>
      <c r="D6034">
        <v>1</v>
      </c>
      <c r="F6034">
        <v>1</v>
      </c>
      <c r="G6034">
        <v>29.3</v>
      </c>
      <c r="H6034">
        <f t="shared" si="1505"/>
        <v>0</v>
      </c>
      <c r="I6034">
        <f t="shared" si="1506"/>
        <v>1</v>
      </c>
      <c r="J6034">
        <f t="shared" si="1507"/>
        <v>1</v>
      </c>
      <c r="K6034">
        <f t="shared" si="1508"/>
        <v>0</v>
      </c>
      <c r="L6034">
        <f t="shared" si="1509"/>
        <v>0</v>
      </c>
      <c r="M6034">
        <f t="shared" si="1510"/>
        <v>1</v>
      </c>
      <c r="N6034">
        <f t="shared" si="1511"/>
        <v>0</v>
      </c>
      <c r="O6034">
        <f t="shared" si="1512"/>
        <v>0</v>
      </c>
      <c r="P6034">
        <v>12</v>
      </c>
      <c r="Q6034">
        <f t="shared" si="1513"/>
        <v>0</v>
      </c>
      <c r="R6034">
        <f t="shared" si="1514"/>
        <v>1</v>
      </c>
      <c r="S6034">
        <f t="shared" si="1515"/>
        <v>0</v>
      </c>
      <c r="T6034">
        <f t="shared" si="1516"/>
        <v>0</v>
      </c>
      <c r="U6034">
        <v>0</v>
      </c>
      <c r="V6034">
        <f t="shared" si="1517"/>
        <v>0.32199834140506134</v>
      </c>
      <c r="W6034">
        <f t="shared" si="1518"/>
        <v>0.57981118591320391</v>
      </c>
      <c r="X6034">
        <f t="shared" si="1519"/>
        <v>0.10368293186761043</v>
      </c>
      <c r="Y6034">
        <f t="shared" si="1520"/>
        <v>0</v>
      </c>
      <c r="Z6034" t="s">
        <v>6066</v>
      </c>
    </row>
    <row r="6035" spans="1:26" x14ac:dyDescent="0.25">
      <c r="A6035" t="s">
        <v>26</v>
      </c>
      <c r="B6035" t="s">
        <v>27</v>
      </c>
      <c r="C6035" t="s">
        <v>35</v>
      </c>
      <c r="D6035">
        <v>1</v>
      </c>
      <c r="F6035">
        <v>1</v>
      </c>
      <c r="G6035">
        <v>105.3</v>
      </c>
      <c r="H6035">
        <f t="shared" si="1505"/>
        <v>0</v>
      </c>
      <c r="I6035">
        <f t="shared" si="1506"/>
        <v>1</v>
      </c>
      <c r="J6035">
        <f t="shared" si="1507"/>
        <v>0</v>
      </c>
      <c r="K6035">
        <f t="shared" si="1508"/>
        <v>1</v>
      </c>
      <c r="L6035">
        <f t="shared" si="1509"/>
        <v>0</v>
      </c>
      <c r="M6035">
        <f t="shared" si="1510"/>
        <v>1</v>
      </c>
      <c r="N6035">
        <f t="shared" si="1511"/>
        <v>0</v>
      </c>
      <c r="O6035">
        <f t="shared" si="1512"/>
        <v>0</v>
      </c>
      <c r="P6035">
        <v>68</v>
      </c>
      <c r="Q6035">
        <f t="shared" si="1513"/>
        <v>1</v>
      </c>
      <c r="R6035">
        <f t="shared" si="1514"/>
        <v>0</v>
      </c>
      <c r="S6035">
        <f t="shared" si="1515"/>
        <v>0</v>
      </c>
      <c r="T6035">
        <f t="shared" si="1516"/>
        <v>0</v>
      </c>
      <c r="U6035">
        <v>1</v>
      </c>
      <c r="V6035">
        <f t="shared" si="1517"/>
        <v>0.57725489653568685</v>
      </c>
      <c r="W6035">
        <f t="shared" si="1518"/>
        <v>0.6404355137635267</v>
      </c>
      <c r="X6035">
        <f t="shared" si="1519"/>
        <v>0.17871342250305283</v>
      </c>
      <c r="Y6035">
        <f t="shared" si="1520"/>
        <v>1</v>
      </c>
      <c r="Z6035" t="s">
        <v>6067</v>
      </c>
    </row>
    <row r="6036" spans="1:26" x14ac:dyDescent="0.25">
      <c r="A6036" t="s">
        <v>26</v>
      </c>
      <c r="B6036" t="s">
        <v>27</v>
      </c>
      <c r="C6036" t="s">
        <v>35</v>
      </c>
      <c r="D6036">
        <v>1</v>
      </c>
      <c r="F6036">
        <v>1</v>
      </c>
      <c r="G6036">
        <v>88.95</v>
      </c>
      <c r="H6036">
        <f t="shared" si="1505"/>
        <v>0</v>
      </c>
      <c r="I6036">
        <f t="shared" si="1506"/>
        <v>1</v>
      </c>
      <c r="J6036">
        <f t="shared" si="1507"/>
        <v>0</v>
      </c>
      <c r="K6036">
        <f t="shared" si="1508"/>
        <v>1</v>
      </c>
      <c r="L6036">
        <f t="shared" si="1509"/>
        <v>0</v>
      </c>
      <c r="M6036">
        <f t="shared" si="1510"/>
        <v>1</v>
      </c>
      <c r="N6036">
        <f t="shared" si="1511"/>
        <v>0</v>
      </c>
      <c r="O6036">
        <f t="shared" si="1512"/>
        <v>0</v>
      </c>
      <c r="P6036">
        <v>25</v>
      </c>
      <c r="Q6036">
        <f t="shared" si="1513"/>
        <v>1</v>
      </c>
      <c r="R6036">
        <f t="shared" si="1514"/>
        <v>0</v>
      </c>
      <c r="S6036">
        <f t="shared" si="1515"/>
        <v>0</v>
      </c>
      <c r="T6036">
        <f t="shared" si="1516"/>
        <v>0</v>
      </c>
      <c r="U6036">
        <v>1</v>
      </c>
      <c r="V6036">
        <f t="shared" si="1517"/>
        <v>0.53320972216698692</v>
      </c>
      <c r="W6036">
        <f t="shared" si="1518"/>
        <v>0.63023141706274133</v>
      </c>
      <c r="X6036">
        <f t="shared" si="1519"/>
        <v>0.21789316347942153</v>
      </c>
      <c r="Y6036">
        <f t="shared" si="1520"/>
        <v>1</v>
      </c>
      <c r="Z6036" t="s">
        <v>6068</v>
      </c>
    </row>
    <row r="6037" spans="1:26" x14ac:dyDescent="0.25">
      <c r="A6037" t="s">
        <v>29</v>
      </c>
      <c r="B6037" t="s">
        <v>30</v>
      </c>
      <c r="C6037" t="s">
        <v>23</v>
      </c>
      <c r="D6037">
        <v>0</v>
      </c>
      <c r="F6037">
        <v>1</v>
      </c>
      <c r="G6037">
        <v>20.25</v>
      </c>
      <c r="H6037">
        <f t="shared" si="1505"/>
        <v>1</v>
      </c>
      <c r="I6037">
        <f t="shared" si="1506"/>
        <v>0</v>
      </c>
      <c r="J6037">
        <f t="shared" si="1507"/>
        <v>0</v>
      </c>
      <c r="K6037">
        <f t="shared" si="1508"/>
        <v>0</v>
      </c>
      <c r="L6037">
        <f t="shared" si="1509"/>
        <v>1</v>
      </c>
      <c r="M6037">
        <f t="shared" si="1510"/>
        <v>0</v>
      </c>
      <c r="N6037">
        <f t="shared" si="1511"/>
        <v>1</v>
      </c>
      <c r="O6037">
        <f t="shared" si="1512"/>
        <v>0</v>
      </c>
      <c r="P6037">
        <v>7</v>
      </c>
      <c r="Q6037">
        <f t="shared" si="1513"/>
        <v>0</v>
      </c>
      <c r="R6037">
        <f t="shared" si="1514"/>
        <v>1</v>
      </c>
      <c r="S6037">
        <f t="shared" si="1515"/>
        <v>0</v>
      </c>
      <c r="T6037">
        <f t="shared" si="1516"/>
        <v>0</v>
      </c>
      <c r="U6037">
        <v>0</v>
      </c>
      <c r="V6037">
        <f t="shared" si="1517"/>
        <v>7.7058321885089855E-3</v>
      </c>
      <c r="W6037">
        <f t="shared" si="1518"/>
        <v>0.50192644851445145</v>
      </c>
      <c r="X6037">
        <f t="shared" si="1519"/>
        <v>5.9379849717461183E-5</v>
      </c>
      <c r="Y6037">
        <f t="shared" si="1520"/>
        <v>0</v>
      </c>
      <c r="Z6037" t="s">
        <v>6069</v>
      </c>
    </row>
    <row r="6038" spans="1:26" x14ac:dyDescent="0.25">
      <c r="A6038" t="s">
        <v>29</v>
      </c>
      <c r="B6038" t="s">
        <v>27</v>
      </c>
      <c r="C6038" t="s">
        <v>35</v>
      </c>
      <c r="D6038">
        <v>1</v>
      </c>
      <c r="F6038">
        <v>1</v>
      </c>
      <c r="G6038">
        <v>110.85</v>
      </c>
      <c r="H6038">
        <f t="shared" si="1505"/>
        <v>0</v>
      </c>
      <c r="I6038">
        <f t="shared" si="1506"/>
        <v>1</v>
      </c>
      <c r="J6038">
        <f t="shared" si="1507"/>
        <v>0</v>
      </c>
      <c r="K6038">
        <f t="shared" si="1508"/>
        <v>1</v>
      </c>
      <c r="L6038">
        <f t="shared" si="1509"/>
        <v>0</v>
      </c>
      <c r="M6038">
        <f t="shared" si="1510"/>
        <v>0</v>
      </c>
      <c r="N6038">
        <f t="shared" si="1511"/>
        <v>1</v>
      </c>
      <c r="O6038">
        <f t="shared" si="1512"/>
        <v>0</v>
      </c>
      <c r="P6038">
        <v>66</v>
      </c>
      <c r="Q6038">
        <f t="shared" si="1513"/>
        <v>1</v>
      </c>
      <c r="R6038">
        <f t="shared" si="1514"/>
        <v>0</v>
      </c>
      <c r="S6038">
        <f t="shared" si="1515"/>
        <v>0</v>
      </c>
      <c r="T6038">
        <f t="shared" si="1516"/>
        <v>0</v>
      </c>
      <c r="U6038">
        <v>1</v>
      </c>
      <c r="V6038">
        <f t="shared" si="1517"/>
        <v>0.30076135643245544</v>
      </c>
      <c r="W6038">
        <f t="shared" si="1518"/>
        <v>0.57462862616256838</v>
      </c>
      <c r="X6038">
        <f t="shared" si="1519"/>
        <v>0.48893468065817969</v>
      </c>
      <c r="Y6038">
        <f t="shared" si="1520"/>
        <v>0</v>
      </c>
      <c r="Z6038" t="s">
        <v>6070</v>
      </c>
    </row>
    <row r="6039" spans="1:26" x14ac:dyDescent="0.25">
      <c r="A6039" t="s">
        <v>29</v>
      </c>
      <c r="B6039" t="s">
        <v>27</v>
      </c>
      <c r="C6039" t="s">
        <v>35</v>
      </c>
      <c r="D6039">
        <v>0</v>
      </c>
      <c r="F6039">
        <v>1</v>
      </c>
      <c r="G6039">
        <v>110.5</v>
      </c>
      <c r="H6039">
        <f t="shared" si="1505"/>
        <v>1</v>
      </c>
      <c r="I6039">
        <f t="shared" si="1506"/>
        <v>0</v>
      </c>
      <c r="J6039">
        <f t="shared" si="1507"/>
        <v>0</v>
      </c>
      <c r="K6039">
        <f t="shared" si="1508"/>
        <v>1</v>
      </c>
      <c r="L6039">
        <f t="shared" si="1509"/>
        <v>0</v>
      </c>
      <c r="M6039">
        <f t="shared" si="1510"/>
        <v>0</v>
      </c>
      <c r="N6039">
        <f t="shared" si="1511"/>
        <v>1</v>
      </c>
      <c r="O6039">
        <f t="shared" si="1512"/>
        <v>0</v>
      </c>
      <c r="P6039">
        <v>53</v>
      </c>
      <c r="Q6039">
        <f t="shared" si="1513"/>
        <v>1</v>
      </c>
      <c r="R6039">
        <f t="shared" si="1514"/>
        <v>0</v>
      </c>
      <c r="S6039">
        <f t="shared" si="1515"/>
        <v>0</v>
      </c>
      <c r="T6039">
        <f t="shared" si="1516"/>
        <v>0</v>
      </c>
      <c r="U6039">
        <v>0</v>
      </c>
      <c r="V6039">
        <f t="shared" si="1517"/>
        <v>0.31390713614218468</v>
      </c>
      <c r="W6039">
        <f t="shared" si="1518"/>
        <v>0.57783866112887916</v>
      </c>
      <c r="X6039">
        <f t="shared" si="1519"/>
        <v>9.8537690120988064E-2</v>
      </c>
      <c r="Y6039">
        <f t="shared" si="1520"/>
        <v>0</v>
      </c>
      <c r="Z6039" t="s">
        <v>6071</v>
      </c>
    </row>
    <row r="6040" spans="1:26" x14ac:dyDescent="0.25">
      <c r="A6040" t="s">
        <v>26</v>
      </c>
      <c r="B6040" t="s">
        <v>33</v>
      </c>
      <c r="C6040" t="s">
        <v>35</v>
      </c>
      <c r="D6040">
        <v>1</v>
      </c>
      <c r="F6040">
        <v>1</v>
      </c>
      <c r="G6040">
        <v>109.4</v>
      </c>
      <c r="H6040">
        <f t="shared" si="1505"/>
        <v>0</v>
      </c>
      <c r="I6040">
        <f t="shared" si="1506"/>
        <v>1</v>
      </c>
      <c r="J6040">
        <f t="shared" si="1507"/>
        <v>0</v>
      </c>
      <c r="K6040">
        <f t="shared" si="1508"/>
        <v>1</v>
      </c>
      <c r="L6040">
        <f t="shared" si="1509"/>
        <v>0</v>
      </c>
      <c r="M6040">
        <f t="shared" si="1510"/>
        <v>1</v>
      </c>
      <c r="N6040">
        <f t="shared" si="1511"/>
        <v>0</v>
      </c>
      <c r="O6040">
        <f t="shared" si="1512"/>
        <v>0</v>
      </c>
      <c r="P6040">
        <v>63</v>
      </c>
      <c r="Q6040">
        <f t="shared" si="1513"/>
        <v>0</v>
      </c>
      <c r="R6040">
        <f t="shared" si="1514"/>
        <v>0</v>
      </c>
      <c r="S6040">
        <f t="shared" si="1515"/>
        <v>0</v>
      </c>
      <c r="T6040">
        <f t="shared" si="1516"/>
        <v>1</v>
      </c>
      <c r="U6040">
        <v>0</v>
      </c>
      <c r="V6040">
        <f t="shared" si="1517"/>
        <v>0.43318723088740674</v>
      </c>
      <c r="W6040">
        <f t="shared" si="1518"/>
        <v>0.60663449235844191</v>
      </c>
      <c r="X6040">
        <f t="shared" si="1519"/>
        <v>0.18765117700389944</v>
      </c>
      <c r="Y6040">
        <f t="shared" si="1520"/>
        <v>1</v>
      </c>
      <c r="Z6040" t="s">
        <v>6072</v>
      </c>
    </row>
    <row r="6041" spans="1:26" x14ac:dyDescent="0.25">
      <c r="A6041" t="s">
        <v>45</v>
      </c>
      <c r="B6041" t="s">
        <v>33</v>
      </c>
      <c r="C6041" t="s">
        <v>35</v>
      </c>
      <c r="D6041">
        <v>0</v>
      </c>
      <c r="F6041">
        <v>1</v>
      </c>
      <c r="G6041">
        <v>114.2</v>
      </c>
      <c r="H6041">
        <f t="shared" si="1505"/>
        <v>1</v>
      </c>
      <c r="I6041">
        <f t="shared" si="1506"/>
        <v>0</v>
      </c>
      <c r="J6041">
        <f t="shared" si="1507"/>
        <v>0</v>
      </c>
      <c r="K6041">
        <f t="shared" si="1508"/>
        <v>1</v>
      </c>
      <c r="L6041">
        <f t="shared" si="1509"/>
        <v>0</v>
      </c>
      <c r="M6041">
        <f t="shared" si="1510"/>
        <v>0</v>
      </c>
      <c r="N6041">
        <f t="shared" si="1511"/>
        <v>0</v>
      </c>
      <c r="O6041">
        <f t="shared" si="1512"/>
        <v>1</v>
      </c>
      <c r="P6041">
        <v>70</v>
      </c>
      <c r="Q6041">
        <f t="shared" si="1513"/>
        <v>0</v>
      </c>
      <c r="R6041">
        <f t="shared" si="1514"/>
        <v>0</v>
      </c>
      <c r="S6041">
        <f t="shared" si="1515"/>
        <v>0</v>
      </c>
      <c r="T6041">
        <f t="shared" si="1516"/>
        <v>1</v>
      </c>
      <c r="U6041">
        <v>1</v>
      </c>
      <c r="V6041">
        <f t="shared" si="1517"/>
        <v>0.11811007212906857</v>
      </c>
      <c r="W6041">
        <f t="shared" si="1518"/>
        <v>0.5294932401361151</v>
      </c>
      <c r="X6041">
        <f t="shared" si="1519"/>
        <v>0.7777298448801967</v>
      </c>
      <c r="Y6041">
        <f t="shared" si="1520"/>
        <v>0</v>
      </c>
      <c r="Z6041" t="s">
        <v>6073</v>
      </c>
    </row>
    <row r="6042" spans="1:26" x14ac:dyDescent="0.25">
      <c r="A6042" t="s">
        <v>26</v>
      </c>
      <c r="B6042" t="s">
        <v>33</v>
      </c>
      <c r="C6042" t="s">
        <v>25</v>
      </c>
      <c r="D6042">
        <v>1</v>
      </c>
      <c r="F6042">
        <v>1</v>
      </c>
      <c r="G6042">
        <v>36.5</v>
      </c>
      <c r="H6042">
        <f t="shared" si="1505"/>
        <v>0</v>
      </c>
      <c r="I6042">
        <f t="shared" si="1506"/>
        <v>1</v>
      </c>
      <c r="J6042">
        <f t="shared" si="1507"/>
        <v>1</v>
      </c>
      <c r="K6042">
        <f t="shared" si="1508"/>
        <v>0</v>
      </c>
      <c r="L6042">
        <f t="shared" si="1509"/>
        <v>0</v>
      </c>
      <c r="M6042">
        <f t="shared" si="1510"/>
        <v>1</v>
      </c>
      <c r="N6042">
        <f t="shared" si="1511"/>
        <v>0</v>
      </c>
      <c r="O6042">
        <f t="shared" si="1512"/>
        <v>0</v>
      </c>
      <c r="P6042">
        <v>27</v>
      </c>
      <c r="Q6042">
        <f t="shared" si="1513"/>
        <v>0</v>
      </c>
      <c r="R6042">
        <f t="shared" si="1514"/>
        <v>0</v>
      </c>
      <c r="S6042">
        <f t="shared" si="1515"/>
        <v>0</v>
      </c>
      <c r="T6042">
        <f t="shared" si="1516"/>
        <v>1</v>
      </c>
      <c r="U6042">
        <v>1</v>
      </c>
      <c r="V6042">
        <f t="shared" si="1517"/>
        <v>0.31953209127483945</v>
      </c>
      <c r="W6042">
        <f t="shared" si="1518"/>
        <v>0.57921021497625214</v>
      </c>
      <c r="X6042">
        <f t="shared" si="1519"/>
        <v>0.46303657480479349</v>
      </c>
      <c r="Y6042">
        <f t="shared" si="1520"/>
        <v>0</v>
      </c>
      <c r="Z6042" t="s">
        <v>6074</v>
      </c>
    </row>
    <row r="6043" spans="1:26" x14ac:dyDescent="0.25">
      <c r="A6043" t="s">
        <v>26</v>
      </c>
      <c r="B6043" t="s">
        <v>30</v>
      </c>
      <c r="C6043" t="s">
        <v>35</v>
      </c>
      <c r="D6043">
        <v>0</v>
      </c>
      <c r="F6043">
        <v>1</v>
      </c>
      <c r="G6043">
        <v>70.75</v>
      </c>
      <c r="H6043">
        <f t="shared" si="1505"/>
        <v>1</v>
      </c>
      <c r="I6043">
        <f t="shared" si="1506"/>
        <v>0</v>
      </c>
      <c r="J6043">
        <f t="shared" si="1507"/>
        <v>0</v>
      </c>
      <c r="K6043">
        <f t="shared" si="1508"/>
        <v>1</v>
      </c>
      <c r="L6043">
        <f t="shared" si="1509"/>
        <v>0</v>
      </c>
      <c r="M6043">
        <f t="shared" si="1510"/>
        <v>1</v>
      </c>
      <c r="N6043">
        <f t="shared" si="1511"/>
        <v>0</v>
      </c>
      <c r="O6043">
        <f t="shared" si="1512"/>
        <v>0</v>
      </c>
      <c r="P6043">
        <v>1</v>
      </c>
      <c r="Q6043">
        <f t="shared" si="1513"/>
        <v>0</v>
      </c>
      <c r="R6043">
        <f t="shared" si="1514"/>
        <v>1</v>
      </c>
      <c r="S6043">
        <f t="shared" si="1515"/>
        <v>0</v>
      </c>
      <c r="T6043">
        <f t="shared" si="1516"/>
        <v>0</v>
      </c>
      <c r="U6043">
        <v>1</v>
      </c>
      <c r="V6043">
        <f t="shared" si="1517"/>
        <v>0.36806656991162051</v>
      </c>
      <c r="W6043">
        <f t="shared" si="1518"/>
        <v>0.59099171107872739</v>
      </c>
      <c r="X6043">
        <f t="shared" si="1519"/>
        <v>0.39933986006326472</v>
      </c>
      <c r="Y6043">
        <f t="shared" si="1520"/>
        <v>1</v>
      </c>
      <c r="Z6043" t="s">
        <v>6075</v>
      </c>
    </row>
    <row r="6044" spans="1:26" x14ac:dyDescent="0.25">
      <c r="A6044" t="s">
        <v>26</v>
      </c>
      <c r="B6044" t="s">
        <v>30</v>
      </c>
      <c r="C6044" t="s">
        <v>23</v>
      </c>
      <c r="D6044">
        <v>0</v>
      </c>
      <c r="F6044">
        <v>1</v>
      </c>
      <c r="G6044">
        <v>19.95</v>
      </c>
      <c r="H6044">
        <f t="shared" si="1505"/>
        <v>1</v>
      </c>
      <c r="I6044">
        <f t="shared" si="1506"/>
        <v>0</v>
      </c>
      <c r="J6044">
        <f t="shared" si="1507"/>
        <v>0</v>
      </c>
      <c r="K6044">
        <f t="shared" si="1508"/>
        <v>0</v>
      </c>
      <c r="L6044">
        <f t="shared" si="1509"/>
        <v>1</v>
      </c>
      <c r="M6044">
        <f t="shared" si="1510"/>
        <v>1</v>
      </c>
      <c r="N6044">
        <f t="shared" si="1511"/>
        <v>0</v>
      </c>
      <c r="O6044">
        <f t="shared" si="1512"/>
        <v>0</v>
      </c>
      <c r="P6044">
        <v>5</v>
      </c>
      <c r="Q6044">
        <f t="shared" si="1513"/>
        <v>0</v>
      </c>
      <c r="R6044">
        <f t="shared" si="1514"/>
        <v>1</v>
      </c>
      <c r="S6044">
        <f t="shared" si="1515"/>
        <v>0</v>
      </c>
      <c r="T6044">
        <f t="shared" si="1516"/>
        <v>0</v>
      </c>
      <c r="U6044">
        <v>0</v>
      </c>
      <c r="V6044">
        <f t="shared" si="1517"/>
        <v>0.27382979484528258</v>
      </c>
      <c r="W6044">
        <f t="shared" si="1518"/>
        <v>0.56803287134132852</v>
      </c>
      <c r="X6044">
        <f t="shared" si="1519"/>
        <v>7.4982756545009549E-2</v>
      </c>
      <c r="Y6044">
        <f t="shared" si="1520"/>
        <v>0</v>
      </c>
      <c r="Z6044" t="s">
        <v>6076</v>
      </c>
    </row>
    <row r="6045" spans="1:26" x14ac:dyDescent="0.25">
      <c r="A6045" t="s">
        <v>29</v>
      </c>
      <c r="B6045" t="s">
        <v>30</v>
      </c>
      <c r="C6045" t="s">
        <v>23</v>
      </c>
      <c r="D6045">
        <v>1</v>
      </c>
      <c r="F6045">
        <v>1</v>
      </c>
      <c r="G6045">
        <v>19.600000000000001</v>
      </c>
      <c r="H6045">
        <f t="shared" si="1505"/>
        <v>0</v>
      </c>
      <c r="I6045">
        <f t="shared" si="1506"/>
        <v>1</v>
      </c>
      <c r="J6045">
        <f t="shared" si="1507"/>
        <v>0</v>
      </c>
      <c r="K6045">
        <f t="shared" si="1508"/>
        <v>0</v>
      </c>
      <c r="L6045">
        <f t="shared" si="1509"/>
        <v>1</v>
      </c>
      <c r="M6045">
        <f t="shared" si="1510"/>
        <v>0</v>
      </c>
      <c r="N6045">
        <f t="shared" si="1511"/>
        <v>1</v>
      </c>
      <c r="O6045">
        <f t="shared" si="1512"/>
        <v>0</v>
      </c>
      <c r="P6045">
        <v>37</v>
      </c>
      <c r="Q6045">
        <f t="shared" si="1513"/>
        <v>0</v>
      </c>
      <c r="R6045">
        <f t="shared" si="1514"/>
        <v>1</v>
      </c>
      <c r="S6045">
        <f t="shared" si="1515"/>
        <v>0</v>
      </c>
      <c r="T6045">
        <f t="shared" si="1516"/>
        <v>0</v>
      </c>
      <c r="U6045">
        <v>0</v>
      </c>
      <c r="V6045">
        <f t="shared" si="1517"/>
        <v>-1.1862172195042701E-2</v>
      </c>
      <c r="W6045">
        <f t="shared" si="1518"/>
        <v>0.49703449172449266</v>
      </c>
      <c r="X6045">
        <f t="shared" si="1519"/>
        <v>1.4071112918484418E-4</v>
      </c>
      <c r="Y6045">
        <f t="shared" si="1520"/>
        <v>0</v>
      </c>
      <c r="Z6045" t="s">
        <v>6077</v>
      </c>
    </row>
    <row r="6046" spans="1:26" x14ac:dyDescent="0.25">
      <c r="A6046" t="s">
        <v>26</v>
      </c>
      <c r="B6046" t="s">
        <v>30</v>
      </c>
      <c r="C6046" t="s">
        <v>25</v>
      </c>
      <c r="D6046">
        <v>0</v>
      </c>
      <c r="F6046">
        <v>1</v>
      </c>
      <c r="G6046">
        <v>40.15</v>
      </c>
      <c r="H6046">
        <f t="shared" si="1505"/>
        <v>1</v>
      </c>
      <c r="I6046">
        <f t="shared" si="1506"/>
        <v>0</v>
      </c>
      <c r="J6046">
        <f t="shared" si="1507"/>
        <v>1</v>
      </c>
      <c r="K6046">
        <f t="shared" si="1508"/>
        <v>0</v>
      </c>
      <c r="L6046">
        <f t="shared" si="1509"/>
        <v>0</v>
      </c>
      <c r="M6046">
        <f t="shared" si="1510"/>
        <v>1</v>
      </c>
      <c r="N6046">
        <f t="shared" si="1511"/>
        <v>0</v>
      </c>
      <c r="O6046">
        <f t="shared" si="1512"/>
        <v>0</v>
      </c>
      <c r="P6046">
        <v>3</v>
      </c>
      <c r="Q6046">
        <f t="shared" si="1513"/>
        <v>0</v>
      </c>
      <c r="R6046">
        <f t="shared" si="1514"/>
        <v>1</v>
      </c>
      <c r="S6046">
        <f t="shared" si="1515"/>
        <v>0</v>
      </c>
      <c r="T6046">
        <f t="shared" si="1516"/>
        <v>0</v>
      </c>
      <c r="U6046">
        <v>1</v>
      </c>
      <c r="V6046">
        <f t="shared" si="1517"/>
        <v>0.32522264353253316</v>
      </c>
      <c r="W6046">
        <f t="shared" si="1518"/>
        <v>0.5805965204287703</v>
      </c>
      <c r="X6046">
        <f t="shared" si="1519"/>
        <v>0.45532448080122279</v>
      </c>
      <c r="Y6046">
        <f t="shared" si="1520"/>
        <v>1</v>
      </c>
      <c r="Z6046" t="s">
        <v>6078</v>
      </c>
    </row>
    <row r="6047" spans="1:26" x14ac:dyDescent="0.25">
      <c r="A6047" t="s">
        <v>26</v>
      </c>
      <c r="B6047" t="s">
        <v>27</v>
      </c>
      <c r="C6047" t="s">
        <v>35</v>
      </c>
      <c r="D6047">
        <v>0</v>
      </c>
      <c r="F6047">
        <v>1</v>
      </c>
      <c r="G6047">
        <v>76.599999999999994</v>
      </c>
      <c r="H6047">
        <f t="shared" si="1505"/>
        <v>1</v>
      </c>
      <c r="I6047">
        <f t="shared" si="1506"/>
        <v>0</v>
      </c>
      <c r="J6047">
        <f t="shared" si="1507"/>
        <v>0</v>
      </c>
      <c r="K6047">
        <f t="shared" si="1508"/>
        <v>1</v>
      </c>
      <c r="L6047">
        <f t="shared" si="1509"/>
        <v>0</v>
      </c>
      <c r="M6047">
        <f t="shared" si="1510"/>
        <v>1</v>
      </c>
      <c r="N6047">
        <f t="shared" si="1511"/>
        <v>0</v>
      </c>
      <c r="O6047">
        <f t="shared" si="1512"/>
        <v>0</v>
      </c>
      <c r="P6047">
        <v>12</v>
      </c>
      <c r="Q6047">
        <f t="shared" si="1513"/>
        <v>1</v>
      </c>
      <c r="R6047">
        <f t="shared" si="1514"/>
        <v>0</v>
      </c>
      <c r="S6047">
        <f t="shared" si="1515"/>
        <v>0</v>
      </c>
      <c r="T6047">
        <f t="shared" si="1516"/>
        <v>0</v>
      </c>
      <c r="U6047">
        <v>0</v>
      </c>
      <c r="V6047">
        <f t="shared" si="1517"/>
        <v>0.51395538781561234</v>
      </c>
      <c r="W6047">
        <f t="shared" si="1518"/>
        <v>0.62573325098776555</v>
      </c>
      <c r="X6047">
        <f t="shared" si="1519"/>
        <v>0.2641501406646965</v>
      </c>
      <c r="Y6047">
        <f t="shared" si="1520"/>
        <v>1</v>
      </c>
      <c r="Z6047" t="s">
        <v>6079</v>
      </c>
    </row>
    <row r="6048" spans="1:26" x14ac:dyDescent="0.25">
      <c r="A6048" t="s">
        <v>29</v>
      </c>
      <c r="B6048" t="s">
        <v>38</v>
      </c>
      <c r="C6048" t="s">
        <v>23</v>
      </c>
      <c r="D6048">
        <v>0</v>
      </c>
      <c r="F6048">
        <v>1</v>
      </c>
      <c r="G6048">
        <v>19.600000000000001</v>
      </c>
      <c r="H6048">
        <f t="shared" si="1505"/>
        <v>1</v>
      </c>
      <c r="I6048">
        <f t="shared" si="1506"/>
        <v>0</v>
      </c>
      <c r="J6048">
        <f t="shared" si="1507"/>
        <v>0</v>
      </c>
      <c r="K6048">
        <f t="shared" si="1508"/>
        <v>0</v>
      </c>
      <c r="L6048">
        <f t="shared" si="1509"/>
        <v>1</v>
      </c>
      <c r="M6048">
        <f t="shared" si="1510"/>
        <v>0</v>
      </c>
      <c r="N6048">
        <f t="shared" si="1511"/>
        <v>1</v>
      </c>
      <c r="O6048">
        <f t="shared" si="1512"/>
        <v>0</v>
      </c>
      <c r="P6048">
        <v>38</v>
      </c>
      <c r="Q6048">
        <f t="shared" si="1513"/>
        <v>0</v>
      </c>
      <c r="R6048">
        <f t="shared" si="1514"/>
        <v>0</v>
      </c>
      <c r="S6048">
        <f t="shared" si="1515"/>
        <v>1</v>
      </c>
      <c r="T6048">
        <f t="shared" si="1516"/>
        <v>0</v>
      </c>
      <c r="U6048">
        <v>0</v>
      </c>
      <c r="V6048">
        <f t="shared" si="1517"/>
        <v>-6.9990029342869957E-3</v>
      </c>
      <c r="W6048">
        <f t="shared" si="1518"/>
        <v>0.49825025640917348</v>
      </c>
      <c r="X6048">
        <f t="shared" si="1519"/>
        <v>4.8986042074157975E-5</v>
      </c>
      <c r="Y6048">
        <f t="shared" si="1520"/>
        <v>0</v>
      </c>
      <c r="Z6048" t="s">
        <v>6080</v>
      </c>
    </row>
    <row r="6049" spans="1:26" x14ac:dyDescent="0.25">
      <c r="A6049" t="s">
        <v>26</v>
      </c>
      <c r="B6049" t="s">
        <v>38</v>
      </c>
      <c r="C6049" t="s">
        <v>35</v>
      </c>
      <c r="D6049">
        <v>0</v>
      </c>
      <c r="F6049">
        <v>1</v>
      </c>
      <c r="G6049">
        <v>85.3</v>
      </c>
      <c r="H6049">
        <f t="shared" si="1505"/>
        <v>1</v>
      </c>
      <c r="I6049">
        <f t="shared" si="1506"/>
        <v>0</v>
      </c>
      <c r="J6049">
        <f t="shared" si="1507"/>
        <v>0</v>
      </c>
      <c r="K6049">
        <f t="shared" si="1508"/>
        <v>1</v>
      </c>
      <c r="L6049">
        <f t="shared" si="1509"/>
        <v>0</v>
      </c>
      <c r="M6049">
        <f t="shared" si="1510"/>
        <v>1</v>
      </c>
      <c r="N6049">
        <f t="shared" si="1511"/>
        <v>0</v>
      </c>
      <c r="O6049">
        <f t="shared" si="1512"/>
        <v>0</v>
      </c>
      <c r="P6049">
        <v>9</v>
      </c>
      <c r="Q6049">
        <f t="shared" si="1513"/>
        <v>0</v>
      </c>
      <c r="R6049">
        <f t="shared" si="1514"/>
        <v>0</v>
      </c>
      <c r="S6049">
        <f t="shared" si="1515"/>
        <v>1</v>
      </c>
      <c r="T6049">
        <f t="shared" si="1516"/>
        <v>0</v>
      </c>
      <c r="U6049">
        <v>0</v>
      </c>
      <c r="V6049">
        <f t="shared" si="1517"/>
        <v>0.39075082617174195</v>
      </c>
      <c r="W6049">
        <f t="shared" si="1518"/>
        <v>0.59646343233821142</v>
      </c>
      <c r="X6049">
        <f t="shared" si="1519"/>
        <v>0.15268620815389888</v>
      </c>
      <c r="Y6049">
        <f t="shared" si="1520"/>
        <v>1</v>
      </c>
      <c r="Z6049" t="s">
        <v>6081</v>
      </c>
    </row>
    <row r="6050" spans="1:26" x14ac:dyDescent="0.25">
      <c r="A6050" t="s">
        <v>26</v>
      </c>
      <c r="B6050" t="s">
        <v>27</v>
      </c>
      <c r="C6050" t="s">
        <v>25</v>
      </c>
      <c r="D6050">
        <v>0</v>
      </c>
      <c r="F6050">
        <v>1</v>
      </c>
      <c r="G6050">
        <v>65.849999999999994</v>
      </c>
      <c r="H6050">
        <f t="shared" si="1505"/>
        <v>1</v>
      </c>
      <c r="I6050">
        <f t="shared" si="1506"/>
        <v>0</v>
      </c>
      <c r="J6050">
        <f t="shared" si="1507"/>
        <v>1</v>
      </c>
      <c r="K6050">
        <f t="shared" si="1508"/>
        <v>0</v>
      </c>
      <c r="L6050">
        <f t="shared" si="1509"/>
        <v>0</v>
      </c>
      <c r="M6050">
        <f t="shared" si="1510"/>
        <v>1</v>
      </c>
      <c r="N6050">
        <f t="shared" si="1511"/>
        <v>0</v>
      </c>
      <c r="O6050">
        <f t="shared" si="1512"/>
        <v>0</v>
      </c>
      <c r="P6050">
        <v>13</v>
      </c>
      <c r="Q6050">
        <f t="shared" si="1513"/>
        <v>1</v>
      </c>
      <c r="R6050">
        <f t="shared" si="1514"/>
        <v>0</v>
      </c>
      <c r="S6050">
        <f t="shared" si="1515"/>
        <v>0</v>
      </c>
      <c r="T6050">
        <f t="shared" si="1516"/>
        <v>0</v>
      </c>
      <c r="U6050">
        <v>0</v>
      </c>
      <c r="V6050">
        <f t="shared" si="1517"/>
        <v>0.51575016049020295</v>
      </c>
      <c r="W6050">
        <f t="shared" si="1518"/>
        <v>0.62615347592183634</v>
      </c>
      <c r="X6050">
        <f t="shared" si="1519"/>
        <v>0.26599822804567008</v>
      </c>
      <c r="Y6050">
        <f t="shared" si="1520"/>
        <v>1</v>
      </c>
      <c r="Z6050" t="s">
        <v>6082</v>
      </c>
    </row>
    <row r="6051" spans="1:26" x14ac:dyDescent="0.25">
      <c r="A6051" t="s">
        <v>26</v>
      </c>
      <c r="B6051" t="s">
        <v>27</v>
      </c>
      <c r="C6051" t="s">
        <v>35</v>
      </c>
      <c r="D6051">
        <v>1</v>
      </c>
      <c r="F6051">
        <v>1</v>
      </c>
      <c r="G6051">
        <v>94.45</v>
      </c>
      <c r="H6051">
        <f t="shared" si="1505"/>
        <v>0</v>
      </c>
      <c r="I6051">
        <f t="shared" si="1506"/>
        <v>1</v>
      </c>
      <c r="J6051">
        <f t="shared" si="1507"/>
        <v>0</v>
      </c>
      <c r="K6051">
        <f t="shared" si="1508"/>
        <v>1</v>
      </c>
      <c r="L6051">
        <f t="shared" si="1509"/>
        <v>0</v>
      </c>
      <c r="M6051">
        <f t="shared" si="1510"/>
        <v>1</v>
      </c>
      <c r="N6051">
        <f t="shared" si="1511"/>
        <v>0</v>
      </c>
      <c r="O6051">
        <f t="shared" si="1512"/>
        <v>0</v>
      </c>
      <c r="P6051">
        <v>29</v>
      </c>
      <c r="Q6051">
        <f t="shared" si="1513"/>
        <v>1</v>
      </c>
      <c r="R6051">
        <f t="shared" si="1514"/>
        <v>0</v>
      </c>
      <c r="S6051">
        <f t="shared" si="1515"/>
        <v>0</v>
      </c>
      <c r="T6051">
        <f t="shared" si="1516"/>
        <v>0</v>
      </c>
      <c r="U6051">
        <v>1</v>
      </c>
      <c r="V6051">
        <f t="shared" si="1517"/>
        <v>0.54178452693885415</v>
      </c>
      <c r="W6051">
        <f t="shared" si="1518"/>
        <v>0.63222744644911977</v>
      </c>
      <c r="X6051">
        <f t="shared" si="1519"/>
        <v>0.20996141975264968</v>
      </c>
      <c r="Y6051">
        <f t="shared" si="1520"/>
        <v>1</v>
      </c>
      <c r="Z6051" t="s">
        <v>6083</v>
      </c>
    </row>
    <row r="6052" spans="1:26" x14ac:dyDescent="0.25">
      <c r="A6052" t="s">
        <v>45</v>
      </c>
      <c r="B6052" t="s">
        <v>38</v>
      </c>
      <c r="C6052" t="s">
        <v>23</v>
      </c>
      <c r="D6052">
        <v>0</v>
      </c>
      <c r="F6052">
        <v>1</v>
      </c>
      <c r="G6052">
        <v>20.05</v>
      </c>
      <c r="H6052">
        <f t="shared" si="1505"/>
        <v>1</v>
      </c>
      <c r="I6052">
        <f t="shared" si="1506"/>
        <v>0</v>
      </c>
      <c r="J6052">
        <f t="shared" si="1507"/>
        <v>0</v>
      </c>
      <c r="K6052">
        <f t="shared" si="1508"/>
        <v>0</v>
      </c>
      <c r="L6052">
        <f t="shared" si="1509"/>
        <v>1</v>
      </c>
      <c r="M6052">
        <f t="shared" si="1510"/>
        <v>0</v>
      </c>
      <c r="N6052">
        <f t="shared" si="1511"/>
        <v>0</v>
      </c>
      <c r="O6052">
        <f t="shared" si="1512"/>
        <v>1</v>
      </c>
      <c r="P6052">
        <v>47</v>
      </c>
      <c r="Q6052">
        <f t="shared" si="1513"/>
        <v>0</v>
      </c>
      <c r="R6052">
        <f t="shared" si="1514"/>
        <v>0</v>
      </c>
      <c r="S6052">
        <f t="shared" si="1515"/>
        <v>1</v>
      </c>
      <c r="T6052">
        <f t="shared" si="1516"/>
        <v>0</v>
      </c>
      <c r="U6052">
        <v>0</v>
      </c>
      <c r="V6052">
        <f t="shared" si="1517"/>
        <v>-6.6231484041563121E-2</v>
      </c>
      <c r="W6052">
        <f t="shared" si="1518"/>
        <v>0.48344817907851168</v>
      </c>
      <c r="X6052">
        <f t="shared" si="1519"/>
        <v>4.3866094783478306E-3</v>
      </c>
      <c r="Y6052">
        <f t="shared" si="1520"/>
        <v>0</v>
      </c>
      <c r="Z6052" t="s">
        <v>6084</v>
      </c>
    </row>
    <row r="6053" spans="1:26" x14ac:dyDescent="0.25">
      <c r="A6053" t="s">
        <v>26</v>
      </c>
      <c r="B6053" t="s">
        <v>33</v>
      </c>
      <c r="C6053" t="s">
        <v>35</v>
      </c>
      <c r="D6053">
        <v>0</v>
      </c>
      <c r="F6053">
        <v>1</v>
      </c>
      <c r="G6053">
        <v>99.4</v>
      </c>
      <c r="H6053">
        <f t="shared" si="1505"/>
        <v>1</v>
      </c>
      <c r="I6053">
        <f t="shared" si="1506"/>
        <v>0</v>
      </c>
      <c r="J6053">
        <f t="shared" si="1507"/>
        <v>0</v>
      </c>
      <c r="K6053">
        <f t="shared" si="1508"/>
        <v>1</v>
      </c>
      <c r="L6053">
        <f t="shared" si="1509"/>
        <v>0</v>
      </c>
      <c r="M6053">
        <f t="shared" si="1510"/>
        <v>1</v>
      </c>
      <c r="N6053">
        <f t="shared" si="1511"/>
        <v>0</v>
      </c>
      <c r="O6053">
        <f t="shared" si="1512"/>
        <v>0</v>
      </c>
      <c r="P6053">
        <v>61</v>
      </c>
      <c r="Q6053">
        <f t="shared" si="1513"/>
        <v>0</v>
      </c>
      <c r="R6053">
        <f t="shared" si="1514"/>
        <v>0</v>
      </c>
      <c r="S6053">
        <f t="shared" si="1515"/>
        <v>0</v>
      </c>
      <c r="T6053">
        <f t="shared" si="1516"/>
        <v>1</v>
      </c>
      <c r="U6053">
        <v>0</v>
      </c>
      <c r="V6053">
        <f t="shared" si="1517"/>
        <v>0.41273350749598336</v>
      </c>
      <c r="W6053">
        <f t="shared" si="1518"/>
        <v>0.60174314119431904</v>
      </c>
      <c r="X6053">
        <f t="shared" si="1519"/>
        <v>0.17034894820993696</v>
      </c>
      <c r="Y6053">
        <f t="shared" si="1520"/>
        <v>1</v>
      </c>
      <c r="Z6053" t="s">
        <v>6085</v>
      </c>
    </row>
    <row r="6054" spans="1:26" x14ac:dyDescent="0.25">
      <c r="A6054" t="s">
        <v>26</v>
      </c>
      <c r="B6054" t="s">
        <v>30</v>
      </c>
      <c r="C6054" t="s">
        <v>23</v>
      </c>
      <c r="D6054">
        <v>0</v>
      </c>
      <c r="F6054">
        <v>1</v>
      </c>
      <c r="G6054">
        <v>20</v>
      </c>
      <c r="H6054">
        <f t="shared" si="1505"/>
        <v>1</v>
      </c>
      <c r="I6054">
        <f t="shared" si="1506"/>
        <v>0</v>
      </c>
      <c r="J6054">
        <f t="shared" si="1507"/>
        <v>0</v>
      </c>
      <c r="K6054">
        <f t="shared" si="1508"/>
        <v>0</v>
      </c>
      <c r="L6054">
        <f t="shared" si="1509"/>
        <v>1</v>
      </c>
      <c r="M6054">
        <f t="shared" si="1510"/>
        <v>1</v>
      </c>
      <c r="N6054">
        <f t="shared" si="1511"/>
        <v>0</v>
      </c>
      <c r="O6054">
        <f t="shared" si="1512"/>
        <v>0</v>
      </c>
      <c r="P6054">
        <v>16</v>
      </c>
      <c r="Q6054">
        <f t="shared" si="1513"/>
        <v>0</v>
      </c>
      <c r="R6054">
        <f t="shared" si="1514"/>
        <v>1</v>
      </c>
      <c r="S6054">
        <f t="shared" si="1515"/>
        <v>0</v>
      </c>
      <c r="T6054">
        <f t="shared" si="1516"/>
        <v>0</v>
      </c>
      <c r="U6054">
        <v>0</v>
      </c>
      <c r="V6054">
        <f t="shared" si="1517"/>
        <v>0.26021629851163336</v>
      </c>
      <c r="W6054">
        <f t="shared" si="1518"/>
        <v>0.56468946202458747</v>
      </c>
      <c r="X6054">
        <f t="shared" si="1519"/>
        <v>6.7712522011095483E-2</v>
      </c>
      <c r="Y6054">
        <f t="shared" si="1520"/>
        <v>0</v>
      </c>
      <c r="Z6054" t="s">
        <v>6086</v>
      </c>
    </row>
    <row r="6055" spans="1:26" x14ac:dyDescent="0.25">
      <c r="A6055" t="s">
        <v>45</v>
      </c>
      <c r="B6055" t="s">
        <v>27</v>
      </c>
      <c r="C6055" t="s">
        <v>25</v>
      </c>
      <c r="D6055">
        <v>0</v>
      </c>
      <c r="F6055">
        <v>1</v>
      </c>
      <c r="G6055">
        <v>78.45</v>
      </c>
      <c r="H6055">
        <f t="shared" si="1505"/>
        <v>1</v>
      </c>
      <c r="I6055">
        <f t="shared" si="1506"/>
        <v>0</v>
      </c>
      <c r="J6055">
        <f t="shared" si="1507"/>
        <v>1</v>
      </c>
      <c r="K6055">
        <f t="shared" si="1508"/>
        <v>0</v>
      </c>
      <c r="L6055">
        <f t="shared" si="1509"/>
        <v>0</v>
      </c>
      <c r="M6055">
        <f t="shared" si="1510"/>
        <v>0</v>
      </c>
      <c r="N6055">
        <f t="shared" si="1511"/>
        <v>0</v>
      </c>
      <c r="O6055">
        <f t="shared" si="1512"/>
        <v>1</v>
      </c>
      <c r="P6055">
        <v>41</v>
      </c>
      <c r="Q6055">
        <f t="shared" si="1513"/>
        <v>1</v>
      </c>
      <c r="R6055">
        <f t="shared" si="1514"/>
        <v>0</v>
      </c>
      <c r="S6055">
        <f t="shared" si="1515"/>
        <v>0</v>
      </c>
      <c r="T6055">
        <f t="shared" si="1516"/>
        <v>0</v>
      </c>
      <c r="U6055">
        <v>0</v>
      </c>
      <c r="V6055">
        <f t="shared" si="1517"/>
        <v>0.18545073574518037</v>
      </c>
      <c r="W6055">
        <f t="shared" si="1518"/>
        <v>0.54623026397897423</v>
      </c>
      <c r="X6055">
        <f t="shared" si="1519"/>
        <v>3.4391975388428718E-2</v>
      </c>
      <c r="Y6055">
        <f t="shared" si="1520"/>
        <v>0</v>
      </c>
      <c r="Z6055" t="s">
        <v>6087</v>
      </c>
    </row>
    <row r="6056" spans="1:26" x14ac:dyDescent="0.25">
      <c r="A6056" t="s">
        <v>45</v>
      </c>
      <c r="B6056" t="s">
        <v>27</v>
      </c>
      <c r="C6056" t="s">
        <v>23</v>
      </c>
      <c r="D6056">
        <v>0</v>
      </c>
      <c r="F6056">
        <v>1</v>
      </c>
      <c r="G6056">
        <v>25.1</v>
      </c>
      <c r="H6056">
        <f t="shared" si="1505"/>
        <v>1</v>
      </c>
      <c r="I6056">
        <f t="shared" si="1506"/>
        <v>0</v>
      </c>
      <c r="J6056">
        <f t="shared" si="1507"/>
        <v>0</v>
      </c>
      <c r="K6056">
        <f t="shared" si="1508"/>
        <v>0</v>
      </c>
      <c r="L6056">
        <f t="shared" si="1509"/>
        <v>1</v>
      </c>
      <c r="M6056">
        <f t="shared" si="1510"/>
        <v>0</v>
      </c>
      <c r="N6056">
        <f t="shared" si="1511"/>
        <v>0</v>
      </c>
      <c r="O6056">
        <f t="shared" si="1512"/>
        <v>1</v>
      </c>
      <c r="P6056">
        <v>43</v>
      </c>
      <c r="Q6056">
        <f t="shared" si="1513"/>
        <v>1</v>
      </c>
      <c r="R6056">
        <f t="shared" si="1514"/>
        <v>0</v>
      </c>
      <c r="S6056">
        <f t="shared" si="1515"/>
        <v>0</v>
      </c>
      <c r="T6056">
        <f t="shared" si="1516"/>
        <v>0</v>
      </c>
      <c r="U6056">
        <v>0</v>
      </c>
      <c r="V6056">
        <f t="shared" si="1517"/>
        <v>7.8410089531975341E-2</v>
      </c>
      <c r="W6056">
        <f t="shared" si="1518"/>
        <v>0.51959248529606561</v>
      </c>
      <c r="X6056">
        <f t="shared" si="1519"/>
        <v>6.1481421404123889E-3</v>
      </c>
      <c r="Y6056">
        <f t="shared" si="1520"/>
        <v>0</v>
      </c>
      <c r="Z6056" t="s">
        <v>6088</v>
      </c>
    </row>
    <row r="6057" spans="1:26" x14ac:dyDescent="0.25">
      <c r="A6057" t="s">
        <v>26</v>
      </c>
      <c r="B6057" t="s">
        <v>33</v>
      </c>
      <c r="C6057" t="s">
        <v>35</v>
      </c>
      <c r="D6057">
        <v>0</v>
      </c>
      <c r="F6057">
        <v>1</v>
      </c>
      <c r="G6057">
        <v>97.35</v>
      </c>
      <c r="H6057">
        <f t="shared" si="1505"/>
        <v>1</v>
      </c>
      <c r="I6057">
        <f t="shared" si="1506"/>
        <v>0</v>
      </c>
      <c r="J6057">
        <f t="shared" si="1507"/>
        <v>0</v>
      </c>
      <c r="K6057">
        <f t="shared" si="1508"/>
        <v>1</v>
      </c>
      <c r="L6057">
        <f t="shared" si="1509"/>
        <v>0</v>
      </c>
      <c r="M6057">
        <f t="shared" si="1510"/>
        <v>1</v>
      </c>
      <c r="N6057">
        <f t="shared" si="1511"/>
        <v>0</v>
      </c>
      <c r="O6057">
        <f t="shared" si="1512"/>
        <v>0</v>
      </c>
      <c r="P6057">
        <v>36</v>
      </c>
      <c r="Q6057">
        <f t="shared" si="1513"/>
        <v>0</v>
      </c>
      <c r="R6057">
        <f t="shared" si="1514"/>
        <v>0</v>
      </c>
      <c r="S6057">
        <f t="shared" si="1515"/>
        <v>0</v>
      </c>
      <c r="T6057">
        <f t="shared" si="1516"/>
        <v>1</v>
      </c>
      <c r="U6057">
        <v>1</v>
      </c>
      <c r="V6057">
        <f t="shared" si="1517"/>
        <v>0.40953744389919644</v>
      </c>
      <c r="W6057">
        <f t="shared" si="1518"/>
        <v>0.60097696138821122</v>
      </c>
      <c r="X6057">
        <f t="shared" si="1519"/>
        <v>0.34864603015709461</v>
      </c>
      <c r="Y6057">
        <f t="shared" si="1520"/>
        <v>1</v>
      </c>
      <c r="Z6057" t="s">
        <v>6089</v>
      </c>
    </row>
    <row r="6058" spans="1:26" x14ac:dyDescent="0.25">
      <c r="A6058" t="s">
        <v>26</v>
      </c>
      <c r="B6058" t="s">
        <v>27</v>
      </c>
      <c r="C6058" t="s">
        <v>25</v>
      </c>
      <c r="D6058">
        <v>0</v>
      </c>
      <c r="F6058">
        <v>1</v>
      </c>
      <c r="G6058">
        <v>55</v>
      </c>
      <c r="H6058">
        <f t="shared" si="1505"/>
        <v>1</v>
      </c>
      <c r="I6058">
        <f t="shared" si="1506"/>
        <v>0</v>
      </c>
      <c r="J6058">
        <f t="shared" si="1507"/>
        <v>1</v>
      </c>
      <c r="K6058">
        <f t="shared" si="1508"/>
        <v>0</v>
      </c>
      <c r="L6058">
        <f t="shared" si="1509"/>
        <v>0</v>
      </c>
      <c r="M6058">
        <f t="shared" si="1510"/>
        <v>1</v>
      </c>
      <c r="N6058">
        <f t="shared" si="1511"/>
        <v>0</v>
      </c>
      <c r="O6058">
        <f t="shared" si="1512"/>
        <v>0</v>
      </c>
      <c r="P6058">
        <v>6</v>
      </c>
      <c r="Q6058">
        <f t="shared" si="1513"/>
        <v>1</v>
      </c>
      <c r="R6058">
        <f t="shared" si="1514"/>
        <v>0</v>
      </c>
      <c r="S6058">
        <f t="shared" si="1515"/>
        <v>0</v>
      </c>
      <c r="T6058">
        <f t="shared" si="1516"/>
        <v>0</v>
      </c>
      <c r="U6058">
        <v>0</v>
      </c>
      <c r="V6058">
        <f t="shared" si="1517"/>
        <v>0.48027979089337025</v>
      </c>
      <c r="W6058">
        <f t="shared" si="1518"/>
        <v>0.61781394113742671</v>
      </c>
      <c r="X6058">
        <f t="shared" si="1519"/>
        <v>0.23066867754057946</v>
      </c>
      <c r="Y6058">
        <f t="shared" si="1520"/>
        <v>1</v>
      </c>
      <c r="Z6058" t="s">
        <v>6090</v>
      </c>
    </row>
    <row r="6059" spans="1:26" x14ac:dyDescent="0.25">
      <c r="A6059" t="s">
        <v>29</v>
      </c>
      <c r="B6059" t="s">
        <v>38</v>
      </c>
      <c r="C6059" t="s">
        <v>25</v>
      </c>
      <c r="D6059">
        <v>0</v>
      </c>
      <c r="F6059">
        <v>1</v>
      </c>
      <c r="G6059">
        <v>71.099999999999994</v>
      </c>
      <c r="H6059">
        <f t="shared" si="1505"/>
        <v>1</v>
      </c>
      <c r="I6059">
        <f t="shared" si="1506"/>
        <v>0</v>
      </c>
      <c r="J6059">
        <f t="shared" si="1507"/>
        <v>1</v>
      </c>
      <c r="K6059">
        <f t="shared" si="1508"/>
        <v>0</v>
      </c>
      <c r="L6059">
        <f t="shared" si="1509"/>
        <v>0</v>
      </c>
      <c r="M6059">
        <f t="shared" si="1510"/>
        <v>0</v>
      </c>
      <c r="N6059">
        <f t="shared" si="1511"/>
        <v>1</v>
      </c>
      <c r="O6059">
        <f t="shared" si="1512"/>
        <v>0</v>
      </c>
      <c r="P6059">
        <v>58</v>
      </c>
      <c r="Q6059">
        <f t="shared" si="1513"/>
        <v>0</v>
      </c>
      <c r="R6059">
        <f t="shared" si="1514"/>
        <v>0</v>
      </c>
      <c r="S6059">
        <f t="shared" si="1515"/>
        <v>1</v>
      </c>
      <c r="T6059">
        <f t="shared" si="1516"/>
        <v>0</v>
      </c>
      <c r="U6059">
        <v>0</v>
      </c>
      <c r="V6059">
        <f t="shared" si="1517"/>
        <v>9.71573907647445E-2</v>
      </c>
      <c r="W6059">
        <f t="shared" si="1518"/>
        <v>0.52427025898318091</v>
      </c>
      <c r="X6059">
        <f t="shared" si="1519"/>
        <v>9.4395585802132601E-3</v>
      </c>
      <c r="Y6059">
        <f t="shared" si="1520"/>
        <v>0</v>
      </c>
      <c r="Z6059" t="s">
        <v>6091</v>
      </c>
    </row>
    <row r="6060" spans="1:26" x14ac:dyDescent="0.25">
      <c r="A6060" t="s">
        <v>26</v>
      </c>
      <c r="B6060" t="s">
        <v>38</v>
      </c>
      <c r="C6060" t="s">
        <v>25</v>
      </c>
      <c r="D6060">
        <v>0</v>
      </c>
      <c r="F6060">
        <v>1</v>
      </c>
      <c r="G6060">
        <v>61.55</v>
      </c>
      <c r="H6060">
        <f t="shared" si="1505"/>
        <v>1</v>
      </c>
      <c r="I6060">
        <f t="shared" si="1506"/>
        <v>0</v>
      </c>
      <c r="J6060">
        <f t="shared" si="1507"/>
        <v>1</v>
      </c>
      <c r="K6060">
        <f t="shared" si="1508"/>
        <v>0</v>
      </c>
      <c r="L6060">
        <f t="shared" si="1509"/>
        <v>0</v>
      </c>
      <c r="M6060">
        <f t="shared" si="1510"/>
        <v>1</v>
      </c>
      <c r="N6060">
        <f t="shared" si="1511"/>
        <v>0</v>
      </c>
      <c r="O6060">
        <f t="shared" si="1512"/>
        <v>0</v>
      </c>
      <c r="P6060">
        <v>19</v>
      </c>
      <c r="Q6060">
        <f t="shared" si="1513"/>
        <v>0</v>
      </c>
      <c r="R6060">
        <f t="shared" si="1514"/>
        <v>0</v>
      </c>
      <c r="S6060">
        <f t="shared" si="1515"/>
        <v>1</v>
      </c>
      <c r="T6060">
        <f t="shared" si="1516"/>
        <v>0</v>
      </c>
      <c r="U6060">
        <v>0</v>
      </c>
      <c r="V6060">
        <f t="shared" si="1517"/>
        <v>0.35372326011140626</v>
      </c>
      <c r="W6060">
        <f t="shared" si="1518"/>
        <v>0.58752016766797655</v>
      </c>
      <c r="X6060">
        <f t="shared" si="1519"/>
        <v>0.12512014474384156</v>
      </c>
      <c r="Y6060">
        <f t="shared" si="1520"/>
        <v>1</v>
      </c>
      <c r="Z6060" t="s">
        <v>6092</v>
      </c>
    </row>
    <row r="6061" spans="1:26" x14ac:dyDescent="0.25">
      <c r="A6061" t="s">
        <v>26</v>
      </c>
      <c r="B6061" t="s">
        <v>33</v>
      </c>
      <c r="C6061" t="s">
        <v>25</v>
      </c>
      <c r="D6061">
        <v>0</v>
      </c>
      <c r="F6061">
        <v>1</v>
      </c>
      <c r="G6061">
        <v>45.9</v>
      </c>
      <c r="H6061">
        <f t="shared" si="1505"/>
        <v>1</v>
      </c>
      <c r="I6061">
        <f t="shared" si="1506"/>
        <v>0</v>
      </c>
      <c r="J6061">
        <f t="shared" si="1507"/>
        <v>1</v>
      </c>
      <c r="K6061">
        <f t="shared" si="1508"/>
        <v>0</v>
      </c>
      <c r="L6061">
        <f t="shared" si="1509"/>
        <v>0</v>
      </c>
      <c r="M6061">
        <f t="shared" si="1510"/>
        <v>1</v>
      </c>
      <c r="N6061">
        <f t="shared" si="1511"/>
        <v>0</v>
      </c>
      <c r="O6061">
        <f t="shared" si="1512"/>
        <v>0</v>
      </c>
      <c r="P6061">
        <v>11</v>
      </c>
      <c r="Q6061">
        <f t="shared" si="1513"/>
        <v>0</v>
      </c>
      <c r="R6061">
        <f t="shared" si="1514"/>
        <v>0</v>
      </c>
      <c r="S6061">
        <f t="shared" si="1515"/>
        <v>0</v>
      </c>
      <c r="T6061">
        <f t="shared" si="1516"/>
        <v>1</v>
      </c>
      <c r="U6061">
        <v>0</v>
      </c>
      <c r="V6061">
        <f t="shared" si="1517"/>
        <v>0.32932404289691136</v>
      </c>
      <c r="W6061">
        <f t="shared" si="1518"/>
        <v>0.58159489698215638</v>
      </c>
      <c r="X6061">
        <f t="shared" si="1519"/>
        <v>0.10845432522996672</v>
      </c>
      <c r="Y6061">
        <f t="shared" si="1520"/>
        <v>1</v>
      </c>
      <c r="Z6061" t="s">
        <v>6093</v>
      </c>
    </row>
    <row r="6062" spans="1:26" x14ac:dyDescent="0.25">
      <c r="A6062" t="s">
        <v>29</v>
      </c>
      <c r="B6062" t="s">
        <v>33</v>
      </c>
      <c r="C6062" t="s">
        <v>25</v>
      </c>
      <c r="D6062">
        <v>0</v>
      </c>
      <c r="F6062">
        <v>1</v>
      </c>
      <c r="G6062">
        <v>40.299999999999997</v>
      </c>
      <c r="H6062">
        <f t="shared" si="1505"/>
        <v>1</v>
      </c>
      <c r="I6062">
        <f t="shared" si="1506"/>
        <v>0</v>
      </c>
      <c r="J6062">
        <f t="shared" si="1507"/>
        <v>1</v>
      </c>
      <c r="K6062">
        <f t="shared" si="1508"/>
        <v>0</v>
      </c>
      <c r="L6062">
        <f t="shared" si="1509"/>
        <v>0</v>
      </c>
      <c r="M6062">
        <f t="shared" si="1510"/>
        <v>0</v>
      </c>
      <c r="N6062">
        <f t="shared" si="1511"/>
        <v>1</v>
      </c>
      <c r="O6062">
        <f t="shared" si="1512"/>
        <v>0</v>
      </c>
      <c r="P6062">
        <v>39</v>
      </c>
      <c r="Q6062">
        <f t="shared" si="1513"/>
        <v>0</v>
      </c>
      <c r="R6062">
        <f t="shared" si="1514"/>
        <v>0</v>
      </c>
      <c r="S6062">
        <f t="shared" si="1515"/>
        <v>0</v>
      </c>
      <c r="T6062">
        <f t="shared" si="1516"/>
        <v>1</v>
      </c>
      <c r="U6062">
        <v>0</v>
      </c>
      <c r="V6062">
        <f t="shared" si="1517"/>
        <v>6.7693102407346398E-2</v>
      </c>
      <c r="W6062">
        <f t="shared" si="1518"/>
        <v>0.51691681618880236</v>
      </c>
      <c r="X6062">
        <f t="shared" si="1519"/>
        <v>4.5823561135314864E-3</v>
      </c>
      <c r="Y6062">
        <f t="shared" si="1520"/>
        <v>0</v>
      </c>
      <c r="Z6062" t="s">
        <v>6094</v>
      </c>
    </row>
    <row r="6063" spans="1:26" x14ac:dyDescent="0.25">
      <c r="A6063" t="s">
        <v>26</v>
      </c>
      <c r="B6063" t="s">
        <v>27</v>
      </c>
      <c r="C6063" t="s">
        <v>35</v>
      </c>
      <c r="D6063">
        <v>1</v>
      </c>
      <c r="F6063">
        <v>1</v>
      </c>
      <c r="G6063">
        <v>87.1</v>
      </c>
      <c r="H6063">
        <f t="shared" si="1505"/>
        <v>0</v>
      </c>
      <c r="I6063">
        <f t="shared" si="1506"/>
        <v>1</v>
      </c>
      <c r="J6063">
        <f t="shared" si="1507"/>
        <v>0</v>
      </c>
      <c r="K6063">
        <f t="shared" si="1508"/>
        <v>1</v>
      </c>
      <c r="L6063">
        <f t="shared" si="1509"/>
        <v>0</v>
      </c>
      <c r="M6063">
        <f t="shared" si="1510"/>
        <v>1</v>
      </c>
      <c r="N6063">
        <f t="shared" si="1511"/>
        <v>0</v>
      </c>
      <c r="O6063">
        <f t="shared" si="1512"/>
        <v>0</v>
      </c>
      <c r="P6063">
        <v>8</v>
      </c>
      <c r="Q6063">
        <f t="shared" si="1513"/>
        <v>1</v>
      </c>
      <c r="R6063">
        <f t="shared" si="1514"/>
        <v>0</v>
      </c>
      <c r="S6063">
        <f t="shared" si="1515"/>
        <v>0</v>
      </c>
      <c r="T6063">
        <f t="shared" si="1516"/>
        <v>0</v>
      </c>
      <c r="U6063">
        <v>0</v>
      </c>
      <c r="V6063">
        <f t="shared" si="1517"/>
        <v>0.53032546965281346</v>
      </c>
      <c r="W6063">
        <f t="shared" si="1518"/>
        <v>0.62955901939704129</v>
      </c>
      <c r="X6063">
        <f t="shared" si="1519"/>
        <v>0.28124510376247719</v>
      </c>
      <c r="Y6063">
        <f t="shared" si="1520"/>
        <v>1</v>
      </c>
      <c r="Z6063" t="s">
        <v>6095</v>
      </c>
    </row>
    <row r="6064" spans="1:26" x14ac:dyDescent="0.25">
      <c r="A6064" t="s">
        <v>26</v>
      </c>
      <c r="B6064" t="s">
        <v>30</v>
      </c>
      <c r="C6064" t="s">
        <v>25</v>
      </c>
      <c r="D6064">
        <v>0</v>
      </c>
      <c r="F6064">
        <v>1</v>
      </c>
      <c r="G6064">
        <v>49.5</v>
      </c>
      <c r="H6064">
        <f t="shared" si="1505"/>
        <v>1</v>
      </c>
      <c r="I6064">
        <f t="shared" si="1506"/>
        <v>0</v>
      </c>
      <c r="J6064">
        <f t="shared" si="1507"/>
        <v>1</v>
      </c>
      <c r="K6064">
        <f t="shared" si="1508"/>
        <v>0</v>
      </c>
      <c r="L6064">
        <f t="shared" si="1509"/>
        <v>0</v>
      </c>
      <c r="M6064">
        <f t="shared" si="1510"/>
        <v>1</v>
      </c>
      <c r="N6064">
        <f t="shared" si="1511"/>
        <v>0</v>
      </c>
      <c r="O6064">
        <f t="shared" si="1512"/>
        <v>0</v>
      </c>
      <c r="P6064">
        <v>26</v>
      </c>
      <c r="Q6064">
        <f t="shared" si="1513"/>
        <v>0</v>
      </c>
      <c r="R6064">
        <f t="shared" si="1514"/>
        <v>1</v>
      </c>
      <c r="S6064">
        <f t="shared" si="1515"/>
        <v>0</v>
      </c>
      <c r="T6064">
        <f t="shared" si="1516"/>
        <v>0</v>
      </c>
      <c r="U6064">
        <v>0</v>
      </c>
      <c r="V6064">
        <f t="shared" si="1517"/>
        <v>0.35349126074900999</v>
      </c>
      <c r="W6064">
        <f t="shared" si="1518"/>
        <v>0.58746394375004207</v>
      </c>
      <c r="X6064">
        <f t="shared" si="1519"/>
        <v>0.12495607142592458</v>
      </c>
      <c r="Y6064">
        <f t="shared" si="1520"/>
        <v>1</v>
      </c>
      <c r="Z6064" t="s">
        <v>6096</v>
      </c>
    </row>
    <row r="6065" spans="1:26" x14ac:dyDescent="0.25">
      <c r="A6065" t="s">
        <v>26</v>
      </c>
      <c r="B6065" t="s">
        <v>38</v>
      </c>
      <c r="C6065" t="s">
        <v>35</v>
      </c>
      <c r="D6065">
        <v>1</v>
      </c>
      <c r="F6065">
        <v>1</v>
      </c>
      <c r="G6065">
        <v>73.8</v>
      </c>
      <c r="H6065">
        <f t="shared" si="1505"/>
        <v>0</v>
      </c>
      <c r="I6065">
        <f t="shared" si="1506"/>
        <v>1</v>
      </c>
      <c r="J6065">
        <f t="shared" si="1507"/>
        <v>0</v>
      </c>
      <c r="K6065">
        <f t="shared" si="1508"/>
        <v>1</v>
      </c>
      <c r="L6065">
        <f t="shared" si="1509"/>
        <v>0</v>
      </c>
      <c r="M6065">
        <f t="shared" si="1510"/>
        <v>1</v>
      </c>
      <c r="N6065">
        <f t="shared" si="1511"/>
        <v>0</v>
      </c>
      <c r="O6065">
        <f t="shared" si="1512"/>
        <v>0</v>
      </c>
      <c r="P6065">
        <v>53</v>
      </c>
      <c r="Q6065">
        <f t="shared" si="1513"/>
        <v>0</v>
      </c>
      <c r="R6065">
        <f t="shared" si="1514"/>
        <v>0</v>
      </c>
      <c r="S6065">
        <f t="shared" si="1515"/>
        <v>1</v>
      </c>
      <c r="T6065">
        <f t="shared" si="1516"/>
        <v>0</v>
      </c>
      <c r="U6065">
        <v>0</v>
      </c>
      <c r="V6065">
        <f t="shared" si="1517"/>
        <v>0.37282168892147416</v>
      </c>
      <c r="W6065">
        <f t="shared" si="1518"/>
        <v>0.59214062159250724</v>
      </c>
      <c r="X6065">
        <f t="shared" si="1519"/>
        <v>0.13899601173026044</v>
      </c>
      <c r="Y6065">
        <f t="shared" si="1520"/>
        <v>1</v>
      </c>
      <c r="Z6065" t="s">
        <v>6097</v>
      </c>
    </row>
    <row r="6066" spans="1:26" x14ac:dyDescent="0.25">
      <c r="A6066" t="s">
        <v>45</v>
      </c>
      <c r="B6066" t="s">
        <v>30</v>
      </c>
      <c r="C6066" t="s">
        <v>23</v>
      </c>
      <c r="D6066">
        <v>0</v>
      </c>
      <c r="F6066">
        <v>1</v>
      </c>
      <c r="G6066">
        <v>19.2</v>
      </c>
      <c r="H6066">
        <f t="shared" si="1505"/>
        <v>1</v>
      </c>
      <c r="I6066">
        <f t="shared" si="1506"/>
        <v>0</v>
      </c>
      <c r="J6066">
        <f t="shared" si="1507"/>
        <v>0</v>
      </c>
      <c r="K6066">
        <f t="shared" si="1508"/>
        <v>0</v>
      </c>
      <c r="L6066">
        <f t="shared" si="1509"/>
        <v>1</v>
      </c>
      <c r="M6066">
        <f t="shared" si="1510"/>
        <v>0</v>
      </c>
      <c r="N6066">
        <f t="shared" si="1511"/>
        <v>0</v>
      </c>
      <c r="O6066">
        <f t="shared" si="1512"/>
        <v>1</v>
      </c>
      <c r="P6066">
        <v>70</v>
      </c>
      <c r="Q6066">
        <f t="shared" si="1513"/>
        <v>0</v>
      </c>
      <c r="R6066">
        <f t="shared" si="1514"/>
        <v>1</v>
      </c>
      <c r="S6066">
        <f t="shared" si="1515"/>
        <v>0</v>
      </c>
      <c r="T6066">
        <f t="shared" si="1516"/>
        <v>0</v>
      </c>
      <c r="U6066">
        <v>0</v>
      </c>
      <c r="V6066">
        <f t="shared" si="1517"/>
        <v>-7.2419850403425579E-2</v>
      </c>
      <c r="W6066">
        <f t="shared" si="1518"/>
        <v>0.48190294607766371</v>
      </c>
      <c r="X6066">
        <f t="shared" si="1519"/>
        <v>5.2446347324545404E-3</v>
      </c>
      <c r="Y6066">
        <f t="shared" si="1520"/>
        <v>0</v>
      </c>
      <c r="Z6066" t="s">
        <v>6098</v>
      </c>
    </row>
    <row r="6067" spans="1:26" x14ac:dyDescent="0.25">
      <c r="A6067" t="s">
        <v>26</v>
      </c>
      <c r="B6067" t="s">
        <v>30</v>
      </c>
      <c r="C6067" t="s">
        <v>25</v>
      </c>
      <c r="D6067">
        <v>0</v>
      </c>
      <c r="F6067">
        <v>1</v>
      </c>
      <c r="G6067">
        <v>45.3</v>
      </c>
      <c r="H6067">
        <f t="shared" si="1505"/>
        <v>1</v>
      </c>
      <c r="I6067">
        <f t="shared" si="1506"/>
        <v>0</v>
      </c>
      <c r="J6067">
        <f t="shared" si="1507"/>
        <v>1</v>
      </c>
      <c r="K6067">
        <f t="shared" si="1508"/>
        <v>0</v>
      </c>
      <c r="L6067">
        <f t="shared" si="1509"/>
        <v>0</v>
      </c>
      <c r="M6067">
        <f t="shared" si="1510"/>
        <v>1</v>
      </c>
      <c r="N6067">
        <f t="shared" si="1511"/>
        <v>0</v>
      </c>
      <c r="O6067">
        <f t="shared" si="1512"/>
        <v>0</v>
      </c>
      <c r="P6067">
        <v>1</v>
      </c>
      <c r="Q6067">
        <f t="shared" si="1513"/>
        <v>0</v>
      </c>
      <c r="R6067">
        <f t="shared" si="1514"/>
        <v>1</v>
      </c>
      <c r="S6067">
        <f t="shared" si="1515"/>
        <v>0</v>
      </c>
      <c r="T6067">
        <f t="shared" si="1516"/>
        <v>0</v>
      </c>
      <c r="U6067">
        <v>1</v>
      </c>
      <c r="V6067">
        <f t="shared" si="1517"/>
        <v>0.32838860964907129</v>
      </c>
      <c r="W6067">
        <f t="shared" si="1518"/>
        <v>0.58136724917060822</v>
      </c>
      <c r="X6067">
        <f t="shared" si="1519"/>
        <v>0.45106185964910744</v>
      </c>
      <c r="Y6067">
        <f t="shared" si="1520"/>
        <v>1</v>
      </c>
      <c r="Z6067" t="s">
        <v>6099</v>
      </c>
    </row>
    <row r="6068" spans="1:26" x14ac:dyDescent="0.25">
      <c r="A6068" t="s">
        <v>45</v>
      </c>
      <c r="B6068" t="s">
        <v>30</v>
      </c>
      <c r="C6068" t="s">
        <v>23</v>
      </c>
      <c r="D6068">
        <v>0</v>
      </c>
      <c r="F6068">
        <v>1</v>
      </c>
      <c r="G6068">
        <v>25</v>
      </c>
      <c r="H6068">
        <f t="shared" si="1505"/>
        <v>1</v>
      </c>
      <c r="I6068">
        <f t="shared" si="1506"/>
        <v>0</v>
      </c>
      <c r="J6068">
        <f t="shared" si="1507"/>
        <v>0</v>
      </c>
      <c r="K6068">
        <f t="shared" si="1508"/>
        <v>0</v>
      </c>
      <c r="L6068">
        <f t="shared" si="1509"/>
        <v>1</v>
      </c>
      <c r="M6068">
        <f t="shared" si="1510"/>
        <v>0</v>
      </c>
      <c r="N6068">
        <f t="shared" si="1511"/>
        <v>0</v>
      </c>
      <c r="O6068">
        <f t="shared" si="1512"/>
        <v>1</v>
      </c>
      <c r="P6068">
        <v>59</v>
      </c>
      <c r="Q6068">
        <f t="shared" si="1513"/>
        <v>0</v>
      </c>
      <c r="R6068">
        <f t="shared" si="1514"/>
        <v>1</v>
      </c>
      <c r="S6068">
        <f t="shared" si="1515"/>
        <v>0</v>
      </c>
      <c r="T6068">
        <f t="shared" si="1516"/>
        <v>0</v>
      </c>
      <c r="U6068">
        <v>0</v>
      </c>
      <c r="V6068">
        <f t="shared" si="1517"/>
        <v>-5.8514159746882621E-2</v>
      </c>
      <c r="W6068">
        <f t="shared" si="1518"/>
        <v>0.48537563253122878</v>
      </c>
      <c r="X6068">
        <f t="shared" si="1519"/>
        <v>3.4239068908836984E-3</v>
      </c>
      <c r="Y6068">
        <f t="shared" si="1520"/>
        <v>0</v>
      </c>
      <c r="Z6068" t="s">
        <v>6100</v>
      </c>
    </row>
    <row r="6069" spans="1:26" x14ac:dyDescent="0.25">
      <c r="A6069" t="s">
        <v>26</v>
      </c>
      <c r="B6069" t="s">
        <v>27</v>
      </c>
      <c r="C6069" t="s">
        <v>35</v>
      </c>
      <c r="D6069">
        <v>0</v>
      </c>
      <c r="F6069">
        <v>1</v>
      </c>
      <c r="G6069">
        <v>94.95</v>
      </c>
      <c r="H6069">
        <f t="shared" si="1505"/>
        <v>1</v>
      </c>
      <c r="I6069">
        <f t="shared" si="1506"/>
        <v>0</v>
      </c>
      <c r="J6069">
        <f t="shared" si="1507"/>
        <v>0</v>
      </c>
      <c r="K6069">
        <f t="shared" si="1508"/>
        <v>1</v>
      </c>
      <c r="L6069">
        <f t="shared" si="1509"/>
        <v>0</v>
      </c>
      <c r="M6069">
        <f t="shared" si="1510"/>
        <v>1</v>
      </c>
      <c r="N6069">
        <f t="shared" si="1511"/>
        <v>0</v>
      </c>
      <c r="O6069">
        <f t="shared" si="1512"/>
        <v>0</v>
      </c>
      <c r="P6069">
        <v>2</v>
      </c>
      <c r="Q6069">
        <f t="shared" si="1513"/>
        <v>1</v>
      </c>
      <c r="R6069">
        <f t="shared" si="1514"/>
        <v>0</v>
      </c>
      <c r="S6069">
        <f t="shared" si="1515"/>
        <v>0</v>
      </c>
      <c r="T6069">
        <f t="shared" si="1516"/>
        <v>0</v>
      </c>
      <c r="U6069">
        <v>1</v>
      </c>
      <c r="V6069">
        <f t="shared" si="1517"/>
        <v>0.54256405464538759</v>
      </c>
      <c r="W6069">
        <f t="shared" si="1518"/>
        <v>0.6324086803474005</v>
      </c>
      <c r="X6069">
        <f t="shared" si="1519"/>
        <v>0.20924764410246793</v>
      </c>
      <c r="Y6069">
        <f t="shared" si="1520"/>
        <v>1</v>
      </c>
      <c r="Z6069" t="s">
        <v>6101</v>
      </c>
    </row>
    <row r="6070" spans="1:26" x14ac:dyDescent="0.25">
      <c r="A6070" t="s">
        <v>29</v>
      </c>
      <c r="B6070" t="s">
        <v>30</v>
      </c>
      <c r="C6070" t="s">
        <v>25</v>
      </c>
      <c r="D6070">
        <v>0</v>
      </c>
      <c r="F6070">
        <v>1</v>
      </c>
      <c r="G6070">
        <v>35.299999999999997</v>
      </c>
      <c r="H6070">
        <f t="shared" si="1505"/>
        <v>1</v>
      </c>
      <c r="I6070">
        <f t="shared" si="1506"/>
        <v>0</v>
      </c>
      <c r="J6070">
        <f t="shared" si="1507"/>
        <v>1</v>
      </c>
      <c r="K6070">
        <f t="shared" si="1508"/>
        <v>0</v>
      </c>
      <c r="L6070">
        <f t="shared" si="1509"/>
        <v>0</v>
      </c>
      <c r="M6070">
        <f t="shared" si="1510"/>
        <v>0</v>
      </c>
      <c r="N6070">
        <f t="shared" si="1511"/>
        <v>1</v>
      </c>
      <c r="O6070">
        <f t="shared" si="1512"/>
        <v>0</v>
      </c>
      <c r="P6070">
        <v>7</v>
      </c>
      <c r="Q6070">
        <f t="shared" si="1513"/>
        <v>0</v>
      </c>
      <c r="R6070">
        <f t="shared" si="1514"/>
        <v>1</v>
      </c>
      <c r="S6070">
        <f t="shared" si="1515"/>
        <v>0</v>
      </c>
      <c r="T6070">
        <f t="shared" si="1516"/>
        <v>0</v>
      </c>
      <c r="U6070">
        <v>0</v>
      </c>
      <c r="V6070">
        <f t="shared" si="1517"/>
        <v>4.1343206976954268E-2</v>
      </c>
      <c r="W6070">
        <f t="shared" si="1518"/>
        <v>0.51033432978080362</v>
      </c>
      <c r="X6070">
        <f t="shared" si="1519"/>
        <v>1.7092607631392801E-3</v>
      </c>
      <c r="Y6070">
        <f t="shared" si="1520"/>
        <v>0</v>
      </c>
      <c r="Z6070" t="s">
        <v>6102</v>
      </c>
    </row>
    <row r="6071" spans="1:26" x14ac:dyDescent="0.25">
      <c r="A6071" t="s">
        <v>26</v>
      </c>
      <c r="B6071" t="s">
        <v>27</v>
      </c>
      <c r="C6071" t="s">
        <v>25</v>
      </c>
      <c r="D6071">
        <v>0</v>
      </c>
      <c r="F6071">
        <v>1</v>
      </c>
      <c r="G6071">
        <v>44.55</v>
      </c>
      <c r="H6071">
        <f t="shared" si="1505"/>
        <v>1</v>
      </c>
      <c r="I6071">
        <f t="shared" si="1506"/>
        <v>0</v>
      </c>
      <c r="J6071">
        <f t="shared" si="1507"/>
        <v>1</v>
      </c>
      <c r="K6071">
        <f t="shared" si="1508"/>
        <v>0</v>
      </c>
      <c r="L6071">
        <f t="shared" si="1509"/>
        <v>0</v>
      </c>
      <c r="M6071">
        <f t="shared" si="1510"/>
        <v>1</v>
      </c>
      <c r="N6071">
        <f t="shared" si="1511"/>
        <v>0</v>
      </c>
      <c r="O6071">
        <f t="shared" si="1512"/>
        <v>0</v>
      </c>
      <c r="P6071">
        <v>12</v>
      </c>
      <c r="Q6071">
        <f t="shared" si="1513"/>
        <v>1</v>
      </c>
      <c r="R6071">
        <f t="shared" si="1514"/>
        <v>0</v>
      </c>
      <c r="S6071">
        <f t="shared" si="1515"/>
        <v>0</v>
      </c>
      <c r="T6071">
        <f t="shared" si="1516"/>
        <v>0</v>
      </c>
      <c r="U6071">
        <v>1</v>
      </c>
      <c r="V6071">
        <f t="shared" si="1517"/>
        <v>0.4639876618268225</v>
      </c>
      <c r="W6071">
        <f t="shared" si="1518"/>
        <v>0.61395973298585726</v>
      </c>
      <c r="X6071">
        <f t="shared" si="1519"/>
        <v>0.28730922667387682</v>
      </c>
      <c r="Y6071">
        <f t="shared" si="1520"/>
        <v>1</v>
      </c>
      <c r="Z6071" t="s">
        <v>6103</v>
      </c>
    </row>
    <row r="6072" spans="1:26" x14ac:dyDescent="0.25">
      <c r="A6072" t="s">
        <v>29</v>
      </c>
      <c r="B6072" t="s">
        <v>38</v>
      </c>
      <c r="C6072" t="s">
        <v>25</v>
      </c>
      <c r="D6072">
        <v>0</v>
      </c>
      <c r="F6072">
        <v>1</v>
      </c>
      <c r="G6072">
        <v>76.75</v>
      </c>
      <c r="H6072">
        <f t="shared" si="1505"/>
        <v>1</v>
      </c>
      <c r="I6072">
        <f t="shared" si="1506"/>
        <v>0</v>
      </c>
      <c r="J6072">
        <f t="shared" si="1507"/>
        <v>1</v>
      </c>
      <c r="K6072">
        <f t="shared" si="1508"/>
        <v>0</v>
      </c>
      <c r="L6072">
        <f t="shared" si="1509"/>
        <v>0</v>
      </c>
      <c r="M6072">
        <f t="shared" si="1510"/>
        <v>0</v>
      </c>
      <c r="N6072">
        <f t="shared" si="1511"/>
        <v>1</v>
      </c>
      <c r="O6072">
        <f t="shared" si="1512"/>
        <v>0</v>
      </c>
      <c r="P6072">
        <v>59</v>
      </c>
      <c r="Q6072">
        <f t="shared" si="1513"/>
        <v>0</v>
      </c>
      <c r="R6072">
        <f t="shared" si="1514"/>
        <v>0</v>
      </c>
      <c r="S6072">
        <f t="shared" si="1515"/>
        <v>1</v>
      </c>
      <c r="T6072">
        <f t="shared" si="1516"/>
        <v>0</v>
      </c>
      <c r="U6072">
        <v>0</v>
      </c>
      <c r="V6072">
        <f t="shared" si="1517"/>
        <v>0.10596605384857175</v>
      </c>
      <c r="W6072">
        <f t="shared" si="1518"/>
        <v>0.5264667522633556</v>
      </c>
      <c r="X6072">
        <f t="shared" si="1519"/>
        <v>1.1228804568238406E-2</v>
      </c>
      <c r="Y6072">
        <f t="shared" si="1520"/>
        <v>0</v>
      </c>
      <c r="Z6072" t="s">
        <v>6104</v>
      </c>
    </row>
    <row r="6073" spans="1:26" x14ac:dyDescent="0.25">
      <c r="A6073" t="s">
        <v>45</v>
      </c>
      <c r="B6073" t="s">
        <v>33</v>
      </c>
      <c r="C6073" t="s">
        <v>25</v>
      </c>
      <c r="D6073">
        <v>0</v>
      </c>
      <c r="F6073">
        <v>1</v>
      </c>
      <c r="G6073">
        <v>81</v>
      </c>
      <c r="H6073">
        <f t="shared" si="1505"/>
        <v>1</v>
      </c>
      <c r="I6073">
        <f t="shared" si="1506"/>
        <v>0</v>
      </c>
      <c r="J6073">
        <f t="shared" si="1507"/>
        <v>1</v>
      </c>
      <c r="K6073">
        <f t="shared" si="1508"/>
        <v>0</v>
      </c>
      <c r="L6073">
        <f t="shared" si="1509"/>
        <v>0</v>
      </c>
      <c r="M6073">
        <f t="shared" si="1510"/>
        <v>0</v>
      </c>
      <c r="N6073">
        <f t="shared" si="1511"/>
        <v>0</v>
      </c>
      <c r="O6073">
        <f t="shared" si="1512"/>
        <v>1</v>
      </c>
      <c r="P6073">
        <v>61</v>
      </c>
      <c r="Q6073">
        <f t="shared" si="1513"/>
        <v>0</v>
      </c>
      <c r="R6073">
        <f t="shared" si="1514"/>
        <v>0</v>
      </c>
      <c r="S6073">
        <f t="shared" si="1515"/>
        <v>0</v>
      </c>
      <c r="T6073">
        <f t="shared" si="1516"/>
        <v>1</v>
      </c>
      <c r="U6073">
        <v>0</v>
      </c>
      <c r="V6073">
        <f t="shared" si="1517"/>
        <v>5.752115257170505E-2</v>
      </c>
      <c r="W6073">
        <f t="shared" si="1518"/>
        <v>0.51437632446980697</v>
      </c>
      <c r="X6073">
        <f t="shared" si="1519"/>
        <v>3.3086829931773705E-3</v>
      </c>
      <c r="Y6073">
        <f t="shared" si="1520"/>
        <v>0</v>
      </c>
      <c r="Z6073" t="s">
        <v>6105</v>
      </c>
    </row>
    <row r="6074" spans="1:26" x14ac:dyDescent="0.25">
      <c r="A6074" t="s">
        <v>45</v>
      </c>
      <c r="B6074" t="s">
        <v>33</v>
      </c>
      <c r="C6074" t="s">
        <v>35</v>
      </c>
      <c r="D6074">
        <v>0</v>
      </c>
      <c r="F6074">
        <v>1</v>
      </c>
      <c r="G6074">
        <v>105.55</v>
      </c>
      <c r="H6074">
        <f t="shared" si="1505"/>
        <v>1</v>
      </c>
      <c r="I6074">
        <f t="shared" si="1506"/>
        <v>0</v>
      </c>
      <c r="J6074">
        <f t="shared" si="1507"/>
        <v>0</v>
      </c>
      <c r="K6074">
        <f t="shared" si="1508"/>
        <v>1</v>
      </c>
      <c r="L6074">
        <f t="shared" si="1509"/>
        <v>0</v>
      </c>
      <c r="M6074">
        <f t="shared" si="1510"/>
        <v>0</v>
      </c>
      <c r="N6074">
        <f t="shared" si="1511"/>
        <v>0</v>
      </c>
      <c r="O6074">
        <f t="shared" si="1512"/>
        <v>1</v>
      </c>
      <c r="P6074">
        <v>72</v>
      </c>
      <c r="Q6074">
        <f t="shared" si="1513"/>
        <v>0</v>
      </c>
      <c r="R6074">
        <f t="shared" si="1514"/>
        <v>0</v>
      </c>
      <c r="S6074">
        <f t="shared" si="1515"/>
        <v>0</v>
      </c>
      <c r="T6074">
        <f t="shared" si="1516"/>
        <v>1</v>
      </c>
      <c r="U6074">
        <v>0</v>
      </c>
      <c r="V6074">
        <f t="shared" si="1517"/>
        <v>9.0932793701738457E-2</v>
      </c>
      <c r="W6074">
        <f t="shared" si="1518"/>
        <v>0.5227175467292835</v>
      </c>
      <c r="X6074">
        <f t="shared" si="1519"/>
        <v>8.2687729704029253E-3</v>
      </c>
      <c r="Y6074">
        <f t="shared" si="1520"/>
        <v>0</v>
      </c>
      <c r="Z6074" t="s">
        <v>6106</v>
      </c>
    </row>
    <row r="6075" spans="1:26" x14ac:dyDescent="0.25">
      <c r="A6075" t="s">
        <v>26</v>
      </c>
      <c r="B6075" t="s">
        <v>30</v>
      </c>
      <c r="C6075" t="s">
        <v>23</v>
      </c>
      <c r="D6075">
        <v>0</v>
      </c>
      <c r="F6075">
        <v>1</v>
      </c>
      <c r="G6075">
        <v>18.8</v>
      </c>
      <c r="H6075">
        <f t="shared" si="1505"/>
        <v>1</v>
      </c>
      <c r="I6075">
        <f t="shared" si="1506"/>
        <v>0</v>
      </c>
      <c r="J6075">
        <f t="shared" si="1507"/>
        <v>0</v>
      </c>
      <c r="K6075">
        <f t="shared" si="1508"/>
        <v>0</v>
      </c>
      <c r="L6075">
        <f t="shared" si="1509"/>
        <v>1</v>
      </c>
      <c r="M6075">
        <f t="shared" si="1510"/>
        <v>1</v>
      </c>
      <c r="N6075">
        <f t="shared" si="1511"/>
        <v>0</v>
      </c>
      <c r="O6075">
        <f t="shared" si="1512"/>
        <v>0</v>
      </c>
      <c r="P6075">
        <v>13</v>
      </c>
      <c r="Q6075">
        <f t="shared" si="1513"/>
        <v>0</v>
      </c>
      <c r="R6075">
        <f t="shared" si="1514"/>
        <v>1</v>
      </c>
      <c r="S6075">
        <f t="shared" si="1515"/>
        <v>0</v>
      </c>
      <c r="T6075">
        <f t="shared" si="1516"/>
        <v>0</v>
      </c>
      <c r="U6075">
        <v>0</v>
      </c>
      <c r="V6075">
        <f t="shared" si="1517"/>
        <v>0.25834543201595322</v>
      </c>
      <c r="W6075">
        <f t="shared" si="1518"/>
        <v>0.56422951893464768</v>
      </c>
      <c r="X6075">
        <f t="shared" si="1519"/>
        <v>6.6742362243509504E-2</v>
      </c>
      <c r="Y6075">
        <f t="shared" si="1520"/>
        <v>0</v>
      </c>
      <c r="Z6075" t="s">
        <v>6107</v>
      </c>
    </row>
    <row r="6076" spans="1:26" x14ac:dyDescent="0.25">
      <c r="A6076" t="s">
        <v>29</v>
      </c>
      <c r="B6076" t="s">
        <v>30</v>
      </c>
      <c r="C6076" t="s">
        <v>23</v>
      </c>
      <c r="D6076">
        <v>0</v>
      </c>
      <c r="F6076">
        <v>1</v>
      </c>
      <c r="G6076">
        <v>24.9</v>
      </c>
      <c r="H6076">
        <f t="shared" si="1505"/>
        <v>1</v>
      </c>
      <c r="I6076">
        <f t="shared" si="1506"/>
        <v>0</v>
      </c>
      <c r="J6076">
        <f t="shared" si="1507"/>
        <v>0</v>
      </c>
      <c r="K6076">
        <f t="shared" si="1508"/>
        <v>0</v>
      </c>
      <c r="L6076">
        <f t="shared" si="1509"/>
        <v>1</v>
      </c>
      <c r="M6076">
        <f t="shared" si="1510"/>
        <v>0</v>
      </c>
      <c r="N6076">
        <f t="shared" si="1511"/>
        <v>1</v>
      </c>
      <c r="O6076">
        <f t="shared" si="1512"/>
        <v>0</v>
      </c>
      <c r="P6076">
        <v>64</v>
      </c>
      <c r="Q6076">
        <f t="shared" si="1513"/>
        <v>0</v>
      </c>
      <c r="R6076">
        <f t="shared" si="1514"/>
        <v>1</v>
      </c>
      <c r="S6076">
        <f t="shared" si="1515"/>
        <v>0</v>
      </c>
      <c r="T6076">
        <f t="shared" si="1516"/>
        <v>0</v>
      </c>
      <c r="U6076">
        <v>0</v>
      </c>
      <c r="V6076">
        <f t="shared" si="1517"/>
        <v>-3.5991785057888463E-3</v>
      </c>
      <c r="W6076">
        <f t="shared" si="1518"/>
        <v>0.49910020634488628</v>
      </c>
      <c r="X6076">
        <f t="shared" si="1519"/>
        <v>1.2954085916532432E-5</v>
      </c>
      <c r="Y6076">
        <f t="shared" si="1520"/>
        <v>0</v>
      </c>
      <c r="Z6076" t="s">
        <v>6108</v>
      </c>
    </row>
    <row r="6077" spans="1:26" x14ac:dyDescent="0.25">
      <c r="A6077" t="s">
        <v>26</v>
      </c>
      <c r="B6077" t="s">
        <v>27</v>
      </c>
      <c r="C6077" t="s">
        <v>25</v>
      </c>
      <c r="D6077">
        <v>0</v>
      </c>
      <c r="F6077">
        <v>1</v>
      </c>
      <c r="G6077">
        <v>23.45</v>
      </c>
      <c r="H6077">
        <f t="shared" si="1505"/>
        <v>1</v>
      </c>
      <c r="I6077">
        <f t="shared" si="1506"/>
        <v>0</v>
      </c>
      <c r="J6077">
        <f t="shared" si="1507"/>
        <v>1</v>
      </c>
      <c r="K6077">
        <f t="shared" si="1508"/>
        <v>0</v>
      </c>
      <c r="L6077">
        <f t="shared" si="1509"/>
        <v>0</v>
      </c>
      <c r="M6077">
        <f t="shared" si="1510"/>
        <v>1</v>
      </c>
      <c r="N6077">
        <f t="shared" si="1511"/>
        <v>0</v>
      </c>
      <c r="O6077">
        <f t="shared" si="1512"/>
        <v>0</v>
      </c>
      <c r="P6077">
        <v>1</v>
      </c>
      <c r="Q6077">
        <f t="shared" si="1513"/>
        <v>1</v>
      </c>
      <c r="R6077">
        <f t="shared" si="1514"/>
        <v>0</v>
      </c>
      <c r="S6077">
        <f t="shared" si="1515"/>
        <v>0</v>
      </c>
      <c r="T6077">
        <f t="shared" si="1516"/>
        <v>0</v>
      </c>
      <c r="U6077">
        <v>1</v>
      </c>
      <c r="V6077">
        <f t="shared" si="1517"/>
        <v>0.43109159261111374</v>
      </c>
      <c r="W6077">
        <f t="shared" si="1518"/>
        <v>0.60613430052052275</v>
      </c>
      <c r="X6077">
        <f t="shared" si="1519"/>
        <v>0.32365677599775899</v>
      </c>
      <c r="Y6077">
        <f t="shared" si="1520"/>
        <v>1</v>
      </c>
      <c r="Z6077" t="s">
        <v>6109</v>
      </c>
    </row>
    <row r="6078" spans="1:26" x14ac:dyDescent="0.25">
      <c r="A6078" t="s">
        <v>29</v>
      </c>
      <c r="B6078" t="s">
        <v>30</v>
      </c>
      <c r="C6078" t="s">
        <v>25</v>
      </c>
      <c r="D6078">
        <v>0</v>
      </c>
      <c r="F6078">
        <v>1</v>
      </c>
      <c r="G6078">
        <v>64.900000000000006</v>
      </c>
      <c r="H6078">
        <f t="shared" si="1505"/>
        <v>1</v>
      </c>
      <c r="I6078">
        <f t="shared" si="1506"/>
        <v>0</v>
      </c>
      <c r="J6078">
        <f t="shared" si="1507"/>
        <v>1</v>
      </c>
      <c r="K6078">
        <f t="shared" si="1508"/>
        <v>0</v>
      </c>
      <c r="L6078">
        <f t="shared" si="1509"/>
        <v>0</v>
      </c>
      <c r="M6078">
        <f t="shared" si="1510"/>
        <v>0</v>
      </c>
      <c r="N6078">
        <f t="shared" si="1511"/>
        <v>1</v>
      </c>
      <c r="O6078">
        <f t="shared" si="1512"/>
        <v>0</v>
      </c>
      <c r="P6078">
        <v>10</v>
      </c>
      <c r="Q6078">
        <f t="shared" si="1513"/>
        <v>0</v>
      </c>
      <c r="R6078">
        <f t="shared" si="1514"/>
        <v>1</v>
      </c>
      <c r="S6078">
        <f t="shared" si="1515"/>
        <v>0</v>
      </c>
      <c r="T6078">
        <f t="shared" si="1516"/>
        <v>0</v>
      </c>
      <c r="U6078">
        <v>0</v>
      </c>
      <c r="V6078">
        <f t="shared" si="1517"/>
        <v>8.7491247203730582E-2</v>
      </c>
      <c r="W6078">
        <f t="shared" si="1518"/>
        <v>0.52185886995512742</v>
      </c>
      <c r="X6078">
        <f t="shared" si="1519"/>
        <v>7.6547183372642942E-3</v>
      </c>
      <c r="Y6078">
        <f t="shared" si="1520"/>
        <v>0</v>
      </c>
      <c r="Z6078" t="s">
        <v>6110</v>
      </c>
    </row>
    <row r="6079" spans="1:26" x14ac:dyDescent="0.25">
      <c r="A6079" t="s">
        <v>29</v>
      </c>
      <c r="B6079" t="s">
        <v>33</v>
      </c>
      <c r="C6079" t="s">
        <v>25</v>
      </c>
      <c r="D6079">
        <v>0</v>
      </c>
      <c r="F6079">
        <v>1</v>
      </c>
      <c r="G6079">
        <v>61.35</v>
      </c>
      <c r="H6079">
        <f t="shared" si="1505"/>
        <v>1</v>
      </c>
      <c r="I6079">
        <f t="shared" si="1506"/>
        <v>0</v>
      </c>
      <c r="J6079">
        <f t="shared" si="1507"/>
        <v>1</v>
      </c>
      <c r="K6079">
        <f t="shared" si="1508"/>
        <v>0</v>
      </c>
      <c r="L6079">
        <f t="shared" si="1509"/>
        <v>0</v>
      </c>
      <c r="M6079">
        <f t="shared" si="1510"/>
        <v>0</v>
      </c>
      <c r="N6079">
        <f t="shared" si="1511"/>
        <v>1</v>
      </c>
      <c r="O6079">
        <f t="shared" si="1512"/>
        <v>0</v>
      </c>
      <c r="P6079">
        <v>65</v>
      </c>
      <c r="Q6079">
        <f t="shared" si="1513"/>
        <v>0</v>
      </c>
      <c r="R6079">
        <f t="shared" si="1514"/>
        <v>0</v>
      </c>
      <c r="S6079">
        <f t="shared" si="1515"/>
        <v>0</v>
      </c>
      <c r="T6079">
        <f t="shared" si="1516"/>
        <v>1</v>
      </c>
      <c r="U6079">
        <v>0</v>
      </c>
      <c r="V6079">
        <f t="shared" si="1517"/>
        <v>8.6819769748099254E-2</v>
      </c>
      <c r="W6079">
        <f t="shared" si="1518"/>
        <v>0.52169131897702004</v>
      </c>
      <c r="X6079">
        <f t="shared" si="1519"/>
        <v>7.5376724191129705E-3</v>
      </c>
      <c r="Y6079">
        <f t="shared" si="1520"/>
        <v>0</v>
      </c>
      <c r="Z6079" t="s">
        <v>6111</v>
      </c>
    </row>
    <row r="6080" spans="1:26" x14ac:dyDescent="0.25">
      <c r="A6080" t="s">
        <v>45</v>
      </c>
      <c r="B6080" t="s">
        <v>30</v>
      </c>
      <c r="C6080" t="s">
        <v>35</v>
      </c>
      <c r="D6080">
        <v>0</v>
      </c>
      <c r="F6080">
        <v>1</v>
      </c>
      <c r="G6080">
        <v>113.95</v>
      </c>
      <c r="H6080">
        <f t="shared" si="1505"/>
        <v>1</v>
      </c>
      <c r="I6080">
        <f t="shared" si="1506"/>
        <v>0</v>
      </c>
      <c r="J6080">
        <f t="shared" si="1507"/>
        <v>0</v>
      </c>
      <c r="K6080">
        <f t="shared" si="1508"/>
        <v>1</v>
      </c>
      <c r="L6080">
        <f t="shared" si="1509"/>
        <v>0</v>
      </c>
      <c r="M6080">
        <f t="shared" si="1510"/>
        <v>0</v>
      </c>
      <c r="N6080">
        <f t="shared" si="1511"/>
        <v>0</v>
      </c>
      <c r="O6080">
        <f t="shared" si="1512"/>
        <v>1</v>
      </c>
      <c r="P6080">
        <v>62</v>
      </c>
      <c r="Q6080">
        <f t="shared" si="1513"/>
        <v>0</v>
      </c>
      <c r="R6080">
        <f t="shared" si="1514"/>
        <v>1</v>
      </c>
      <c r="S6080">
        <f t="shared" si="1515"/>
        <v>0</v>
      </c>
      <c r="T6080">
        <f t="shared" si="1516"/>
        <v>0</v>
      </c>
      <c r="U6080">
        <v>0</v>
      </c>
      <c r="V6080">
        <f t="shared" si="1517"/>
        <v>0.10402885917149929</v>
      </c>
      <c r="W6080">
        <f t="shared" si="1518"/>
        <v>0.52598378596635198</v>
      </c>
      <c r="X6080">
        <f t="shared" si="1519"/>
        <v>1.0822003540523631E-2</v>
      </c>
      <c r="Y6080">
        <f t="shared" si="1520"/>
        <v>0</v>
      </c>
      <c r="Z6080" t="s">
        <v>6112</v>
      </c>
    </row>
    <row r="6081" spans="1:26" x14ac:dyDescent="0.25">
      <c r="A6081" t="s">
        <v>29</v>
      </c>
      <c r="B6081" t="s">
        <v>27</v>
      </c>
      <c r="C6081" t="s">
        <v>25</v>
      </c>
      <c r="D6081">
        <v>0</v>
      </c>
      <c r="F6081">
        <v>1</v>
      </c>
      <c r="G6081">
        <v>90.15</v>
      </c>
      <c r="H6081">
        <f t="shared" si="1505"/>
        <v>1</v>
      </c>
      <c r="I6081">
        <f t="shared" si="1506"/>
        <v>0</v>
      </c>
      <c r="J6081">
        <f t="shared" si="1507"/>
        <v>1</v>
      </c>
      <c r="K6081">
        <f t="shared" si="1508"/>
        <v>0</v>
      </c>
      <c r="L6081">
        <f t="shared" si="1509"/>
        <v>0</v>
      </c>
      <c r="M6081">
        <f t="shared" si="1510"/>
        <v>0</v>
      </c>
      <c r="N6081">
        <f t="shared" si="1511"/>
        <v>1</v>
      </c>
      <c r="O6081">
        <f t="shared" si="1512"/>
        <v>0</v>
      </c>
      <c r="P6081">
        <v>55</v>
      </c>
      <c r="Q6081">
        <f t="shared" si="1513"/>
        <v>1</v>
      </c>
      <c r="R6081">
        <f t="shared" si="1514"/>
        <v>0</v>
      </c>
      <c r="S6081">
        <f t="shared" si="1515"/>
        <v>0</v>
      </c>
      <c r="T6081">
        <f t="shared" si="1516"/>
        <v>0</v>
      </c>
      <c r="U6081">
        <v>0</v>
      </c>
      <c r="V6081">
        <f t="shared" si="1517"/>
        <v>0.2636257401212177</v>
      </c>
      <c r="W6081">
        <f t="shared" si="1518"/>
        <v>0.5655273692300905</v>
      </c>
      <c r="X6081">
        <f t="shared" si="1519"/>
        <v>6.9498530854459811E-2</v>
      </c>
      <c r="Y6081">
        <f t="shared" si="1520"/>
        <v>0</v>
      </c>
      <c r="Z6081" t="s">
        <v>6113</v>
      </c>
    </row>
    <row r="6082" spans="1:26" x14ac:dyDescent="0.25">
      <c r="A6082" t="s">
        <v>26</v>
      </c>
      <c r="B6082" t="s">
        <v>27</v>
      </c>
      <c r="C6082" t="s">
        <v>25</v>
      </c>
      <c r="D6082">
        <v>0</v>
      </c>
      <c r="F6082">
        <v>1</v>
      </c>
      <c r="G6082">
        <v>54.1</v>
      </c>
      <c r="H6082">
        <f t="shared" si="1505"/>
        <v>1</v>
      </c>
      <c r="I6082">
        <f t="shared" si="1506"/>
        <v>0</v>
      </c>
      <c r="J6082">
        <f t="shared" si="1507"/>
        <v>1</v>
      </c>
      <c r="K6082">
        <f t="shared" si="1508"/>
        <v>0</v>
      </c>
      <c r="L6082">
        <f t="shared" si="1509"/>
        <v>0</v>
      </c>
      <c r="M6082">
        <f t="shared" si="1510"/>
        <v>1</v>
      </c>
      <c r="N6082">
        <f t="shared" si="1511"/>
        <v>0</v>
      </c>
      <c r="O6082">
        <f t="shared" si="1512"/>
        <v>0</v>
      </c>
      <c r="P6082">
        <v>25</v>
      </c>
      <c r="Q6082">
        <f t="shared" si="1513"/>
        <v>1</v>
      </c>
      <c r="R6082">
        <f t="shared" si="1514"/>
        <v>0</v>
      </c>
      <c r="S6082">
        <f t="shared" si="1515"/>
        <v>0</v>
      </c>
      <c r="T6082">
        <f t="shared" si="1516"/>
        <v>0</v>
      </c>
      <c r="U6082">
        <v>0</v>
      </c>
      <c r="V6082">
        <f t="shared" si="1517"/>
        <v>0.47887664102161009</v>
      </c>
      <c r="W6082">
        <f t="shared" si="1518"/>
        <v>0.61748257484071656</v>
      </c>
      <c r="X6082">
        <f t="shared" si="1519"/>
        <v>0.22932283731614003</v>
      </c>
      <c r="Y6082">
        <f t="shared" si="1520"/>
        <v>1</v>
      </c>
      <c r="Z6082" t="s">
        <v>6114</v>
      </c>
    </row>
    <row r="6083" spans="1:26" x14ac:dyDescent="0.25">
      <c r="A6083" t="s">
        <v>26</v>
      </c>
      <c r="B6083" t="s">
        <v>30</v>
      </c>
      <c r="C6083" t="s">
        <v>25</v>
      </c>
      <c r="D6083">
        <v>0</v>
      </c>
      <c r="F6083">
        <v>1</v>
      </c>
      <c r="G6083">
        <v>29.7</v>
      </c>
      <c r="H6083">
        <f t="shared" ref="H6083:H6146" si="1521">IF(D6083:D13125=0,1,0)</f>
        <v>1</v>
      </c>
      <c r="I6083">
        <f t="shared" ref="I6083:I6146" si="1522">IF(D6083:D13125=1,1,0)</f>
        <v>0</v>
      </c>
      <c r="J6083">
        <f t="shared" ref="J6083:J6146" si="1523">IF(C6083:C13125="DSL",1,0)</f>
        <v>1</v>
      </c>
      <c r="K6083">
        <f t="shared" ref="K6083:K6146" si="1524">IF(C6083:C13125="Fiber optic",1,0)</f>
        <v>0</v>
      </c>
      <c r="L6083">
        <f t="shared" ref="L6083:L6146" si="1525">IF(C6083:C13125="No",1,0)</f>
        <v>0</v>
      </c>
      <c r="M6083">
        <f t="shared" ref="M6083:M6146" si="1526">IF(A6083:A13125="Month-to-month",1,0)</f>
        <v>1</v>
      </c>
      <c r="N6083">
        <f t="shared" ref="N6083:N6146" si="1527">IF(A6083:A13125="ONE YEAR",1,0)</f>
        <v>0</v>
      </c>
      <c r="O6083">
        <f t="shared" ref="O6083:O6146" si="1528">IF(A6083:A13125="two year",1,0)</f>
        <v>0</v>
      </c>
      <c r="P6083">
        <v>1</v>
      </c>
      <c r="Q6083">
        <f t="shared" ref="Q6083:Q6146" si="1529">IF(B6083:B13125="Electronic check",1,0)</f>
        <v>0</v>
      </c>
      <c r="R6083">
        <f t="shared" ref="R6083:R6146" si="1530">IF(B6083:B13125="Mailed check",1,0)</f>
        <v>1</v>
      </c>
      <c r="S6083">
        <f t="shared" ref="S6083:S6146" si="1531">IF(B6083:B13125="Credit card (automatic)",1,0)</f>
        <v>0</v>
      </c>
      <c r="T6083">
        <f t="shared" ref="T6083:T6146" si="1532">IF(B6083:B13125="Bank transfer (automatic)",1,0)</f>
        <v>0</v>
      </c>
      <c r="U6083">
        <v>1</v>
      </c>
      <c r="V6083">
        <f t="shared" si="1517"/>
        <v>0.30406734520522971</v>
      </c>
      <c r="W6083">
        <f t="shared" si="1518"/>
        <v>0.57543651081836644</v>
      </c>
      <c r="X6083">
        <f t="shared" si="1519"/>
        <v>0.48432226000969691</v>
      </c>
      <c r="Y6083">
        <f t="shared" si="1520"/>
        <v>0</v>
      </c>
      <c r="Z6083" t="s">
        <v>6115</v>
      </c>
    </row>
    <row r="6084" spans="1:26" x14ac:dyDescent="0.25">
      <c r="A6084" t="s">
        <v>26</v>
      </c>
      <c r="B6084" t="s">
        <v>38</v>
      </c>
      <c r="C6084" t="s">
        <v>25</v>
      </c>
      <c r="D6084">
        <v>0</v>
      </c>
      <c r="F6084">
        <v>1</v>
      </c>
      <c r="G6084">
        <v>49.8</v>
      </c>
      <c r="H6084">
        <f t="shared" si="1521"/>
        <v>1</v>
      </c>
      <c r="I6084">
        <f t="shared" si="1522"/>
        <v>0</v>
      </c>
      <c r="J6084">
        <f t="shared" si="1523"/>
        <v>1</v>
      </c>
      <c r="K6084">
        <f t="shared" si="1524"/>
        <v>0</v>
      </c>
      <c r="L6084">
        <f t="shared" si="1525"/>
        <v>0</v>
      </c>
      <c r="M6084">
        <f t="shared" si="1526"/>
        <v>1</v>
      </c>
      <c r="N6084">
        <f t="shared" si="1527"/>
        <v>0</v>
      </c>
      <c r="O6084">
        <f t="shared" si="1528"/>
        <v>0</v>
      </c>
      <c r="P6084">
        <v>1</v>
      </c>
      <c r="Q6084">
        <f t="shared" si="1529"/>
        <v>0</v>
      </c>
      <c r="R6084">
        <f t="shared" si="1530"/>
        <v>0</v>
      </c>
      <c r="S6084">
        <f t="shared" si="1531"/>
        <v>1</v>
      </c>
      <c r="T6084">
        <f t="shared" si="1532"/>
        <v>0</v>
      </c>
      <c r="U6084">
        <v>0</v>
      </c>
      <c r="V6084">
        <f t="shared" ref="V6084:V6147" si="1533">G6084*$G$2+H6085*$H$2+K6085*$K$2+M6084*$M$2+O6084*$O$2+Q6084*$Q$2+L6084*$L$2</f>
        <v>0.34026752826862744</v>
      </c>
      <c r="W6084">
        <f t="shared" ref="W6084:W6147" si="1534">1/ (1+EXP(-V6084))</f>
        <v>0.58425550728633169</v>
      </c>
      <c r="X6084">
        <f t="shared" ref="X6084:X6147" si="1535">(U6084-V6084)^2</f>
        <v>0.11578199079404117</v>
      </c>
      <c r="Y6084">
        <f t="shared" ref="Y6084:Y6147" si="1536">IF(W6084&gt;=0.58,1,0)</f>
        <v>1</v>
      </c>
      <c r="Z6084" t="s">
        <v>6116</v>
      </c>
    </row>
    <row r="6085" spans="1:26" x14ac:dyDescent="0.25">
      <c r="A6085" t="s">
        <v>26</v>
      </c>
      <c r="B6085" t="s">
        <v>27</v>
      </c>
      <c r="C6085" t="s">
        <v>35</v>
      </c>
      <c r="D6085">
        <v>0</v>
      </c>
      <c r="F6085">
        <v>1</v>
      </c>
      <c r="G6085">
        <v>101.1</v>
      </c>
      <c r="H6085">
        <f t="shared" si="1521"/>
        <v>1</v>
      </c>
      <c r="I6085">
        <f t="shared" si="1522"/>
        <v>0</v>
      </c>
      <c r="J6085">
        <f t="shared" si="1523"/>
        <v>0</v>
      </c>
      <c r="K6085">
        <f t="shared" si="1524"/>
        <v>1</v>
      </c>
      <c r="L6085">
        <f t="shared" si="1525"/>
        <v>0</v>
      </c>
      <c r="M6085">
        <f t="shared" si="1526"/>
        <v>1</v>
      </c>
      <c r="N6085">
        <f t="shared" si="1527"/>
        <v>0</v>
      </c>
      <c r="O6085">
        <f t="shared" si="1528"/>
        <v>0</v>
      </c>
      <c r="P6085">
        <v>59</v>
      </c>
      <c r="Q6085">
        <f t="shared" si="1529"/>
        <v>1</v>
      </c>
      <c r="R6085">
        <f t="shared" si="1530"/>
        <v>0</v>
      </c>
      <c r="S6085">
        <f t="shared" si="1531"/>
        <v>0</v>
      </c>
      <c r="T6085">
        <f t="shared" si="1532"/>
        <v>0</v>
      </c>
      <c r="U6085">
        <v>1</v>
      </c>
      <c r="V6085">
        <f t="shared" si="1533"/>
        <v>0.56584369454005079</v>
      </c>
      <c r="W6085">
        <f t="shared" si="1534"/>
        <v>0.63780357729568049</v>
      </c>
      <c r="X6085">
        <f t="shared" si="1535"/>
        <v>0.18849169757063272</v>
      </c>
      <c r="Y6085">
        <f t="shared" si="1536"/>
        <v>1</v>
      </c>
      <c r="Z6085" t="s">
        <v>6117</v>
      </c>
    </row>
    <row r="6086" spans="1:26" x14ac:dyDescent="0.25">
      <c r="A6086" t="s">
        <v>45</v>
      </c>
      <c r="B6086" t="s">
        <v>33</v>
      </c>
      <c r="C6086" t="s">
        <v>23</v>
      </c>
      <c r="D6086">
        <v>1</v>
      </c>
      <c r="F6086">
        <v>1</v>
      </c>
      <c r="G6086">
        <v>24.4</v>
      </c>
      <c r="H6086">
        <f t="shared" si="1521"/>
        <v>0</v>
      </c>
      <c r="I6086">
        <f t="shared" si="1522"/>
        <v>1</v>
      </c>
      <c r="J6086">
        <f t="shared" si="1523"/>
        <v>0</v>
      </c>
      <c r="K6086">
        <f t="shared" si="1524"/>
        <v>0</v>
      </c>
      <c r="L6086">
        <f t="shared" si="1525"/>
        <v>1</v>
      </c>
      <c r="M6086">
        <f t="shared" si="1526"/>
        <v>0</v>
      </c>
      <c r="N6086">
        <f t="shared" si="1527"/>
        <v>0</v>
      </c>
      <c r="O6086">
        <f t="shared" si="1528"/>
        <v>1</v>
      </c>
      <c r="P6086">
        <v>64</v>
      </c>
      <c r="Q6086">
        <f t="shared" si="1529"/>
        <v>0</v>
      </c>
      <c r="R6086">
        <f t="shared" si="1530"/>
        <v>0</v>
      </c>
      <c r="S6086">
        <f t="shared" si="1531"/>
        <v>0</v>
      </c>
      <c r="T6086">
        <f t="shared" si="1532"/>
        <v>1</v>
      </c>
      <c r="U6086">
        <v>0</v>
      </c>
      <c r="V6086">
        <f t="shared" si="1533"/>
        <v>-5.9449592994722682E-2</v>
      </c>
      <c r="W6086">
        <f t="shared" si="1534"/>
        <v>0.48514197749583104</v>
      </c>
      <c r="X6086">
        <f t="shared" si="1535"/>
        <v>3.5342541072381803E-3</v>
      </c>
      <c r="Y6086">
        <f t="shared" si="1536"/>
        <v>0</v>
      </c>
      <c r="Z6086" t="s">
        <v>6118</v>
      </c>
    </row>
    <row r="6087" spans="1:26" x14ac:dyDescent="0.25">
      <c r="A6087" t="s">
        <v>26</v>
      </c>
      <c r="B6087" t="s">
        <v>33</v>
      </c>
      <c r="C6087" t="s">
        <v>35</v>
      </c>
      <c r="D6087">
        <v>0</v>
      </c>
      <c r="F6087">
        <v>1</v>
      </c>
      <c r="G6087">
        <v>95</v>
      </c>
      <c r="H6087">
        <f t="shared" si="1521"/>
        <v>1</v>
      </c>
      <c r="I6087">
        <f t="shared" si="1522"/>
        <v>0</v>
      </c>
      <c r="J6087">
        <f t="shared" si="1523"/>
        <v>0</v>
      </c>
      <c r="K6087">
        <f t="shared" si="1524"/>
        <v>1</v>
      </c>
      <c r="L6087">
        <f t="shared" si="1525"/>
        <v>0</v>
      </c>
      <c r="M6087">
        <f t="shared" si="1526"/>
        <v>1</v>
      </c>
      <c r="N6087">
        <f t="shared" si="1527"/>
        <v>0</v>
      </c>
      <c r="O6087">
        <f t="shared" si="1528"/>
        <v>0</v>
      </c>
      <c r="P6087">
        <v>36</v>
      </c>
      <c r="Q6087">
        <f t="shared" si="1529"/>
        <v>0</v>
      </c>
      <c r="R6087">
        <f t="shared" si="1530"/>
        <v>0</v>
      </c>
      <c r="S6087">
        <f t="shared" si="1531"/>
        <v>0</v>
      </c>
      <c r="T6087">
        <f t="shared" si="1532"/>
        <v>1</v>
      </c>
      <c r="U6087">
        <v>0</v>
      </c>
      <c r="V6087">
        <f t="shared" si="1533"/>
        <v>0.40587366367848959</v>
      </c>
      <c r="W6087">
        <f t="shared" si="1534"/>
        <v>0.60009804932965416</v>
      </c>
      <c r="X6087">
        <f t="shared" si="1535"/>
        <v>0.16473343086779968</v>
      </c>
      <c r="Y6087">
        <f t="shared" si="1536"/>
        <v>1</v>
      </c>
      <c r="Z6087" t="s">
        <v>6119</v>
      </c>
    </row>
    <row r="6088" spans="1:26" x14ac:dyDescent="0.25">
      <c r="A6088" t="s">
        <v>26</v>
      </c>
      <c r="B6088" t="s">
        <v>30</v>
      </c>
      <c r="C6088" t="s">
        <v>25</v>
      </c>
      <c r="D6088">
        <v>0</v>
      </c>
      <c r="F6088">
        <v>1</v>
      </c>
      <c r="G6088">
        <v>50.65</v>
      </c>
      <c r="H6088">
        <f t="shared" si="1521"/>
        <v>1</v>
      </c>
      <c r="I6088">
        <f t="shared" si="1522"/>
        <v>0</v>
      </c>
      <c r="J6088">
        <f t="shared" si="1523"/>
        <v>1</v>
      </c>
      <c r="K6088">
        <f t="shared" si="1524"/>
        <v>0</v>
      </c>
      <c r="L6088">
        <f t="shared" si="1525"/>
        <v>0</v>
      </c>
      <c r="M6088">
        <f t="shared" si="1526"/>
        <v>1</v>
      </c>
      <c r="N6088">
        <f t="shared" si="1527"/>
        <v>0</v>
      </c>
      <c r="O6088">
        <f t="shared" si="1528"/>
        <v>0</v>
      </c>
      <c r="P6088">
        <v>3</v>
      </c>
      <c r="Q6088">
        <f t="shared" si="1529"/>
        <v>0</v>
      </c>
      <c r="R6088">
        <f t="shared" si="1530"/>
        <v>1</v>
      </c>
      <c r="S6088">
        <f t="shared" si="1531"/>
        <v>0</v>
      </c>
      <c r="T6088">
        <f t="shared" si="1532"/>
        <v>0</v>
      </c>
      <c r="U6088">
        <v>1</v>
      </c>
      <c r="V6088">
        <f t="shared" si="1533"/>
        <v>0.33672955610897848</v>
      </c>
      <c r="W6088">
        <f t="shared" si="1534"/>
        <v>0.58339587492294487</v>
      </c>
      <c r="X6088">
        <f t="shared" si="1535"/>
        <v>0.43992768173939273</v>
      </c>
      <c r="Y6088">
        <f t="shared" si="1536"/>
        <v>1</v>
      </c>
      <c r="Z6088" t="s">
        <v>6120</v>
      </c>
    </row>
    <row r="6089" spans="1:26" x14ac:dyDescent="0.25">
      <c r="A6089" t="s">
        <v>45</v>
      </c>
      <c r="B6089" t="s">
        <v>30</v>
      </c>
      <c r="C6089" t="s">
        <v>25</v>
      </c>
      <c r="D6089">
        <v>0</v>
      </c>
      <c r="F6089">
        <v>1</v>
      </c>
      <c r="G6089">
        <v>69.900000000000006</v>
      </c>
      <c r="H6089">
        <f t="shared" si="1521"/>
        <v>1</v>
      </c>
      <c r="I6089">
        <f t="shared" si="1522"/>
        <v>0</v>
      </c>
      <c r="J6089">
        <f t="shared" si="1523"/>
        <v>1</v>
      </c>
      <c r="K6089">
        <f t="shared" si="1524"/>
        <v>0</v>
      </c>
      <c r="L6089">
        <f t="shared" si="1525"/>
        <v>0</v>
      </c>
      <c r="M6089">
        <f t="shared" si="1526"/>
        <v>0</v>
      </c>
      <c r="N6089">
        <f t="shared" si="1527"/>
        <v>0</v>
      </c>
      <c r="O6089">
        <f t="shared" si="1528"/>
        <v>1</v>
      </c>
      <c r="P6089">
        <v>61</v>
      </c>
      <c r="Q6089">
        <f t="shared" si="1529"/>
        <v>0</v>
      </c>
      <c r="R6089">
        <f t="shared" si="1530"/>
        <v>1</v>
      </c>
      <c r="S6089">
        <f t="shared" si="1531"/>
        <v>0</v>
      </c>
      <c r="T6089">
        <f t="shared" si="1532"/>
        <v>0</v>
      </c>
      <c r="U6089">
        <v>0</v>
      </c>
      <c r="V6089">
        <f t="shared" si="1533"/>
        <v>3.5352468225908235E-2</v>
      </c>
      <c r="W6089">
        <f t="shared" si="1534"/>
        <v>0.50883719668381577</v>
      </c>
      <c r="X6089">
        <f t="shared" si="1535"/>
        <v>1.2497970096638513E-3</v>
      </c>
      <c r="Y6089">
        <f t="shared" si="1536"/>
        <v>0</v>
      </c>
      <c r="Z6089" t="s">
        <v>6121</v>
      </c>
    </row>
    <row r="6090" spans="1:26" x14ac:dyDescent="0.25">
      <c r="A6090" t="s">
        <v>29</v>
      </c>
      <c r="B6090" t="s">
        <v>33</v>
      </c>
      <c r="C6090" t="s">
        <v>25</v>
      </c>
      <c r="D6090">
        <v>0</v>
      </c>
      <c r="F6090">
        <v>1</v>
      </c>
      <c r="G6090">
        <v>39.950000000000003</v>
      </c>
      <c r="H6090">
        <f t="shared" si="1521"/>
        <v>1</v>
      </c>
      <c r="I6090">
        <f t="shared" si="1522"/>
        <v>0</v>
      </c>
      <c r="J6090">
        <f t="shared" si="1523"/>
        <v>1</v>
      </c>
      <c r="K6090">
        <f t="shared" si="1524"/>
        <v>0</v>
      </c>
      <c r="L6090">
        <f t="shared" si="1525"/>
        <v>0</v>
      </c>
      <c r="M6090">
        <f t="shared" si="1526"/>
        <v>0</v>
      </c>
      <c r="N6090">
        <f t="shared" si="1527"/>
        <v>1</v>
      </c>
      <c r="O6090">
        <f t="shared" si="1528"/>
        <v>0</v>
      </c>
      <c r="P6090">
        <v>26</v>
      </c>
      <c r="Q6090">
        <f t="shared" si="1529"/>
        <v>0</v>
      </c>
      <c r="R6090">
        <f t="shared" si="1530"/>
        <v>0</v>
      </c>
      <c r="S6090">
        <f t="shared" si="1531"/>
        <v>0</v>
      </c>
      <c r="T6090">
        <f t="shared" si="1532"/>
        <v>1</v>
      </c>
      <c r="U6090">
        <v>0</v>
      </c>
      <c r="V6090">
        <f t="shared" si="1533"/>
        <v>4.8592814647714741E-2</v>
      </c>
      <c r="W6090">
        <f t="shared" si="1534"/>
        <v>0.51214581380229829</v>
      </c>
      <c r="X6090">
        <f t="shared" si="1535"/>
        <v>2.3612616353871603E-3</v>
      </c>
      <c r="Y6090">
        <f t="shared" si="1536"/>
        <v>0</v>
      </c>
      <c r="Z6090" t="s">
        <v>6122</v>
      </c>
    </row>
    <row r="6091" spans="1:26" x14ac:dyDescent="0.25">
      <c r="A6091" t="s">
        <v>26</v>
      </c>
      <c r="B6091" t="s">
        <v>27</v>
      </c>
      <c r="C6091" t="s">
        <v>25</v>
      </c>
      <c r="D6091">
        <v>0</v>
      </c>
      <c r="F6091">
        <v>1</v>
      </c>
      <c r="G6091">
        <v>55.4</v>
      </c>
      <c r="H6091">
        <f t="shared" si="1521"/>
        <v>1</v>
      </c>
      <c r="I6091">
        <f t="shared" si="1522"/>
        <v>0</v>
      </c>
      <c r="J6091">
        <f t="shared" si="1523"/>
        <v>1</v>
      </c>
      <c r="K6091">
        <f t="shared" si="1524"/>
        <v>0</v>
      </c>
      <c r="L6091">
        <f t="shared" si="1525"/>
        <v>0</v>
      </c>
      <c r="M6091">
        <f t="shared" si="1526"/>
        <v>1</v>
      </c>
      <c r="N6091">
        <f t="shared" si="1527"/>
        <v>0</v>
      </c>
      <c r="O6091">
        <f t="shared" si="1528"/>
        <v>0</v>
      </c>
      <c r="P6091">
        <v>1</v>
      </c>
      <c r="Q6091">
        <f t="shared" si="1529"/>
        <v>1</v>
      </c>
      <c r="R6091">
        <f t="shared" si="1530"/>
        <v>0</v>
      </c>
      <c r="S6091">
        <f t="shared" si="1531"/>
        <v>0</v>
      </c>
      <c r="T6091">
        <f t="shared" si="1532"/>
        <v>0</v>
      </c>
      <c r="U6091">
        <v>1</v>
      </c>
      <c r="V6091">
        <f t="shared" si="1533"/>
        <v>0.49945803142365519</v>
      </c>
      <c r="W6091">
        <f t="shared" si="1534"/>
        <v>0.622331958123997</v>
      </c>
      <c r="X6091">
        <f t="shared" si="1535"/>
        <v>0.25054226230628257</v>
      </c>
      <c r="Y6091">
        <f t="shared" si="1536"/>
        <v>1</v>
      </c>
      <c r="Z6091" t="s">
        <v>6123</v>
      </c>
    </row>
    <row r="6092" spans="1:26" x14ac:dyDescent="0.25">
      <c r="A6092" t="s">
        <v>26</v>
      </c>
      <c r="B6092" t="s">
        <v>27</v>
      </c>
      <c r="C6092" t="s">
        <v>35</v>
      </c>
      <c r="D6092">
        <v>1</v>
      </c>
      <c r="F6092">
        <v>1</v>
      </c>
      <c r="G6092">
        <v>90.6</v>
      </c>
      <c r="H6092">
        <f t="shared" si="1521"/>
        <v>0</v>
      </c>
      <c r="I6092">
        <f t="shared" si="1522"/>
        <v>1</v>
      </c>
      <c r="J6092">
        <f t="shared" si="1523"/>
        <v>0</v>
      </c>
      <c r="K6092">
        <f t="shared" si="1524"/>
        <v>1</v>
      </c>
      <c r="L6092">
        <f t="shared" si="1525"/>
        <v>0</v>
      </c>
      <c r="M6092">
        <f t="shared" si="1526"/>
        <v>1</v>
      </c>
      <c r="N6092">
        <f t="shared" si="1527"/>
        <v>0</v>
      </c>
      <c r="O6092">
        <f t="shared" si="1528"/>
        <v>0</v>
      </c>
      <c r="P6092">
        <v>1</v>
      </c>
      <c r="Q6092">
        <f t="shared" si="1529"/>
        <v>1</v>
      </c>
      <c r="R6092">
        <f t="shared" si="1530"/>
        <v>0</v>
      </c>
      <c r="S6092">
        <f t="shared" si="1531"/>
        <v>0</v>
      </c>
      <c r="T6092">
        <f t="shared" si="1532"/>
        <v>0</v>
      </c>
      <c r="U6092">
        <v>1</v>
      </c>
      <c r="V6092">
        <f t="shared" si="1533"/>
        <v>0.54064533285930283</v>
      </c>
      <c r="W6092">
        <f t="shared" si="1534"/>
        <v>0.63196252583263401</v>
      </c>
      <c r="X6092">
        <f t="shared" si="1535"/>
        <v>0.21100671022394069</v>
      </c>
      <c r="Y6092">
        <f t="shared" si="1536"/>
        <v>1</v>
      </c>
      <c r="Z6092" t="s">
        <v>6124</v>
      </c>
    </row>
    <row r="6093" spans="1:26" x14ac:dyDescent="0.25">
      <c r="A6093" t="s">
        <v>45</v>
      </c>
      <c r="B6093" t="s">
        <v>38</v>
      </c>
      <c r="C6093" t="s">
        <v>35</v>
      </c>
      <c r="D6093">
        <v>0</v>
      </c>
      <c r="F6093">
        <v>1</v>
      </c>
      <c r="G6093">
        <v>103.25</v>
      </c>
      <c r="H6093">
        <f t="shared" si="1521"/>
        <v>1</v>
      </c>
      <c r="I6093">
        <f t="shared" si="1522"/>
        <v>0</v>
      </c>
      <c r="J6093">
        <f t="shared" si="1523"/>
        <v>0</v>
      </c>
      <c r="K6093">
        <f t="shared" si="1524"/>
        <v>1</v>
      </c>
      <c r="L6093">
        <f t="shared" si="1525"/>
        <v>0</v>
      </c>
      <c r="M6093">
        <f t="shared" si="1526"/>
        <v>0</v>
      </c>
      <c r="N6093">
        <f t="shared" si="1527"/>
        <v>0</v>
      </c>
      <c r="O6093">
        <f t="shared" si="1528"/>
        <v>1</v>
      </c>
      <c r="P6093">
        <v>68</v>
      </c>
      <c r="Q6093">
        <f t="shared" si="1529"/>
        <v>0</v>
      </c>
      <c r="R6093">
        <f t="shared" si="1530"/>
        <v>0</v>
      </c>
      <c r="S6093">
        <f t="shared" si="1531"/>
        <v>1</v>
      </c>
      <c r="T6093">
        <f t="shared" si="1532"/>
        <v>0</v>
      </c>
      <c r="U6093">
        <v>0</v>
      </c>
      <c r="V6093">
        <f t="shared" si="1533"/>
        <v>0.10590158461674318</v>
      </c>
      <c r="W6093">
        <f t="shared" si="1534"/>
        <v>0.52645068008796636</v>
      </c>
      <c r="X6093">
        <f t="shared" si="1535"/>
        <v>1.1215145624337215E-2</v>
      </c>
      <c r="Y6093">
        <f t="shared" si="1536"/>
        <v>0</v>
      </c>
      <c r="Z6093" t="s">
        <v>6125</v>
      </c>
    </row>
    <row r="6094" spans="1:26" x14ac:dyDescent="0.25">
      <c r="A6094" t="s">
        <v>26</v>
      </c>
      <c r="B6094" t="s">
        <v>30</v>
      </c>
      <c r="C6094" t="s">
        <v>35</v>
      </c>
      <c r="D6094">
        <v>1</v>
      </c>
      <c r="F6094">
        <v>1</v>
      </c>
      <c r="G6094">
        <v>86.85</v>
      </c>
      <c r="H6094">
        <f t="shared" si="1521"/>
        <v>0</v>
      </c>
      <c r="I6094">
        <f t="shared" si="1522"/>
        <v>1</v>
      </c>
      <c r="J6094">
        <f t="shared" si="1523"/>
        <v>0</v>
      </c>
      <c r="K6094">
        <f t="shared" si="1524"/>
        <v>1</v>
      </c>
      <c r="L6094">
        <f t="shared" si="1525"/>
        <v>0</v>
      </c>
      <c r="M6094">
        <f t="shared" si="1526"/>
        <v>1</v>
      </c>
      <c r="N6094">
        <f t="shared" si="1527"/>
        <v>0</v>
      </c>
      <c r="O6094">
        <f t="shared" si="1528"/>
        <v>0</v>
      </c>
      <c r="P6094">
        <v>2</v>
      </c>
      <c r="Q6094">
        <f t="shared" si="1529"/>
        <v>0</v>
      </c>
      <c r="R6094">
        <f t="shared" si="1530"/>
        <v>1</v>
      </c>
      <c r="S6094">
        <f t="shared" si="1531"/>
        <v>0</v>
      </c>
      <c r="T6094">
        <f t="shared" si="1532"/>
        <v>0</v>
      </c>
      <c r="U6094">
        <v>1</v>
      </c>
      <c r="V6094">
        <f t="shared" si="1533"/>
        <v>0.39803053132275112</v>
      </c>
      <c r="W6094">
        <f t="shared" si="1534"/>
        <v>0.59821438226497115</v>
      </c>
      <c r="X6094">
        <f t="shared" si="1535"/>
        <v>0.36236724121956931</v>
      </c>
      <c r="Y6094">
        <f t="shared" si="1536"/>
        <v>1</v>
      </c>
      <c r="Z6094" t="s">
        <v>6126</v>
      </c>
    </row>
    <row r="6095" spans="1:26" x14ac:dyDescent="0.25">
      <c r="A6095" t="s">
        <v>45</v>
      </c>
      <c r="B6095" t="s">
        <v>33</v>
      </c>
      <c r="C6095" t="s">
        <v>35</v>
      </c>
      <c r="D6095">
        <v>0</v>
      </c>
      <c r="F6095">
        <v>1</v>
      </c>
      <c r="G6095">
        <v>94.25</v>
      </c>
      <c r="H6095">
        <f t="shared" si="1521"/>
        <v>1</v>
      </c>
      <c r="I6095">
        <f t="shared" si="1522"/>
        <v>0</v>
      </c>
      <c r="J6095">
        <f t="shared" si="1523"/>
        <v>0</v>
      </c>
      <c r="K6095">
        <f t="shared" si="1524"/>
        <v>1</v>
      </c>
      <c r="L6095">
        <f t="shared" si="1525"/>
        <v>0</v>
      </c>
      <c r="M6095">
        <f t="shared" si="1526"/>
        <v>0</v>
      </c>
      <c r="N6095">
        <f t="shared" si="1527"/>
        <v>0</v>
      </c>
      <c r="O6095">
        <f t="shared" si="1528"/>
        <v>1</v>
      </c>
      <c r="P6095">
        <v>72</v>
      </c>
      <c r="Q6095">
        <f t="shared" si="1529"/>
        <v>0</v>
      </c>
      <c r="R6095">
        <f t="shared" si="1530"/>
        <v>0</v>
      </c>
      <c r="S6095">
        <f t="shared" si="1531"/>
        <v>0</v>
      </c>
      <c r="T6095">
        <f t="shared" si="1532"/>
        <v>1</v>
      </c>
      <c r="U6095">
        <v>0</v>
      </c>
      <c r="V6095">
        <f t="shared" si="1533"/>
        <v>7.3315467534083995E-2</v>
      </c>
      <c r="W6095">
        <f t="shared" si="1534"/>
        <v>0.51832066124819931</v>
      </c>
      <c r="X6095">
        <f t="shared" si="1535"/>
        <v>5.3751577797413247E-3</v>
      </c>
      <c r="Y6095">
        <f t="shared" si="1536"/>
        <v>0</v>
      </c>
      <c r="Z6095" t="s">
        <v>6127</v>
      </c>
    </row>
    <row r="6096" spans="1:26" x14ac:dyDescent="0.25">
      <c r="A6096" t="s">
        <v>45</v>
      </c>
      <c r="B6096" t="s">
        <v>27</v>
      </c>
      <c r="C6096" t="s">
        <v>25</v>
      </c>
      <c r="D6096">
        <v>0</v>
      </c>
      <c r="F6096">
        <v>1</v>
      </c>
      <c r="G6096">
        <v>47.05</v>
      </c>
      <c r="H6096">
        <f t="shared" si="1521"/>
        <v>1</v>
      </c>
      <c r="I6096">
        <f t="shared" si="1522"/>
        <v>0</v>
      </c>
      <c r="J6096">
        <f t="shared" si="1523"/>
        <v>1</v>
      </c>
      <c r="K6096">
        <f t="shared" si="1524"/>
        <v>0</v>
      </c>
      <c r="L6096">
        <f t="shared" si="1525"/>
        <v>0</v>
      </c>
      <c r="M6096">
        <f t="shared" si="1526"/>
        <v>0</v>
      </c>
      <c r="N6096">
        <f t="shared" si="1527"/>
        <v>0</v>
      </c>
      <c r="O6096">
        <f t="shared" si="1528"/>
        <v>1</v>
      </c>
      <c r="P6096">
        <v>71</v>
      </c>
      <c r="Q6096">
        <f t="shared" si="1529"/>
        <v>1</v>
      </c>
      <c r="R6096">
        <f t="shared" si="1530"/>
        <v>0</v>
      </c>
      <c r="S6096">
        <f t="shared" si="1531"/>
        <v>0</v>
      </c>
      <c r="T6096">
        <f t="shared" si="1532"/>
        <v>0</v>
      </c>
      <c r="U6096">
        <v>0</v>
      </c>
      <c r="V6096">
        <f t="shared" si="1533"/>
        <v>0.1364963957748839</v>
      </c>
      <c r="W6096">
        <f t="shared" si="1534"/>
        <v>0.53407121620490194</v>
      </c>
      <c r="X6096">
        <f t="shared" si="1535"/>
        <v>1.8631266059533743E-2</v>
      </c>
      <c r="Y6096">
        <f t="shared" si="1536"/>
        <v>0</v>
      </c>
      <c r="Z6096" t="s">
        <v>6128</v>
      </c>
    </row>
    <row r="6097" spans="1:26" x14ac:dyDescent="0.25">
      <c r="A6097" t="s">
        <v>45</v>
      </c>
      <c r="B6097" t="s">
        <v>38</v>
      </c>
      <c r="C6097" t="s">
        <v>23</v>
      </c>
      <c r="D6097">
        <v>0</v>
      </c>
      <c r="F6097">
        <v>1</v>
      </c>
      <c r="G6097">
        <v>20.55</v>
      </c>
      <c r="H6097">
        <f t="shared" si="1521"/>
        <v>1</v>
      </c>
      <c r="I6097">
        <f t="shared" si="1522"/>
        <v>0</v>
      </c>
      <c r="J6097">
        <f t="shared" si="1523"/>
        <v>0</v>
      </c>
      <c r="K6097">
        <f t="shared" si="1524"/>
        <v>0</v>
      </c>
      <c r="L6097">
        <f t="shared" si="1525"/>
        <v>1</v>
      </c>
      <c r="M6097">
        <f t="shared" si="1526"/>
        <v>0</v>
      </c>
      <c r="N6097">
        <f t="shared" si="1527"/>
        <v>0</v>
      </c>
      <c r="O6097">
        <f t="shared" si="1528"/>
        <v>1</v>
      </c>
      <c r="P6097">
        <v>57</v>
      </c>
      <c r="Q6097">
        <f t="shared" si="1529"/>
        <v>0</v>
      </c>
      <c r="R6097">
        <f t="shared" si="1530"/>
        <v>0</v>
      </c>
      <c r="S6097">
        <f t="shared" si="1531"/>
        <v>1</v>
      </c>
      <c r="T6097">
        <f t="shared" si="1532"/>
        <v>0</v>
      </c>
      <c r="U6097">
        <v>0</v>
      </c>
      <c r="V6097">
        <f t="shared" si="1533"/>
        <v>-7.0315125595785427E-2</v>
      </c>
      <c r="W6097">
        <f t="shared" si="1534"/>
        <v>0.48242845779751353</v>
      </c>
      <c r="X6097">
        <f t="shared" si="1535"/>
        <v>4.944216887551079E-3</v>
      </c>
      <c r="Y6097">
        <f t="shared" si="1536"/>
        <v>0</v>
      </c>
      <c r="Z6097" t="s">
        <v>6129</v>
      </c>
    </row>
    <row r="6098" spans="1:26" x14ac:dyDescent="0.25">
      <c r="A6098" t="s">
        <v>26</v>
      </c>
      <c r="B6098" t="s">
        <v>30</v>
      </c>
      <c r="C6098" t="s">
        <v>23</v>
      </c>
      <c r="D6098">
        <v>0</v>
      </c>
      <c r="F6098">
        <v>1</v>
      </c>
      <c r="G6098">
        <v>19.649999999999999</v>
      </c>
      <c r="H6098">
        <f t="shared" si="1521"/>
        <v>1</v>
      </c>
      <c r="I6098">
        <f t="shared" si="1522"/>
        <v>0</v>
      </c>
      <c r="J6098">
        <f t="shared" si="1523"/>
        <v>0</v>
      </c>
      <c r="K6098">
        <f t="shared" si="1524"/>
        <v>0</v>
      </c>
      <c r="L6098">
        <f t="shared" si="1525"/>
        <v>1</v>
      </c>
      <c r="M6098">
        <f t="shared" si="1526"/>
        <v>1</v>
      </c>
      <c r="N6098">
        <f t="shared" si="1527"/>
        <v>0</v>
      </c>
      <c r="O6098">
        <f t="shared" si="1528"/>
        <v>0</v>
      </c>
      <c r="P6098">
        <v>4</v>
      </c>
      <c r="Q6098">
        <f t="shared" si="1529"/>
        <v>0</v>
      </c>
      <c r="R6098">
        <f t="shared" si="1530"/>
        <v>1</v>
      </c>
      <c r="S6098">
        <f t="shared" si="1531"/>
        <v>0</v>
      </c>
      <c r="T6098">
        <f t="shared" si="1532"/>
        <v>0</v>
      </c>
      <c r="U6098">
        <v>0</v>
      </c>
      <c r="V6098">
        <f t="shared" si="1533"/>
        <v>0.27822524748211824</v>
      </c>
      <c r="W6098">
        <f t="shared" si="1534"/>
        <v>0.56911106611876061</v>
      </c>
      <c r="X6098">
        <f t="shared" si="1535"/>
        <v>7.7409288336485943E-2</v>
      </c>
      <c r="Y6098">
        <f t="shared" si="1536"/>
        <v>0</v>
      </c>
      <c r="Z6098" t="s">
        <v>6130</v>
      </c>
    </row>
    <row r="6099" spans="1:26" x14ac:dyDescent="0.25">
      <c r="A6099" t="s">
        <v>26</v>
      </c>
      <c r="B6099" t="s">
        <v>27</v>
      </c>
      <c r="C6099" t="s">
        <v>35</v>
      </c>
      <c r="D6099">
        <v>1</v>
      </c>
      <c r="F6099">
        <v>1</v>
      </c>
      <c r="G6099">
        <v>70.2</v>
      </c>
      <c r="H6099">
        <f t="shared" si="1521"/>
        <v>0</v>
      </c>
      <c r="I6099">
        <f t="shared" si="1522"/>
        <v>1</v>
      </c>
      <c r="J6099">
        <f t="shared" si="1523"/>
        <v>0</v>
      </c>
      <c r="K6099">
        <f t="shared" si="1524"/>
        <v>1</v>
      </c>
      <c r="L6099">
        <f t="shared" si="1525"/>
        <v>0</v>
      </c>
      <c r="M6099">
        <f t="shared" si="1526"/>
        <v>1</v>
      </c>
      <c r="N6099">
        <f t="shared" si="1527"/>
        <v>0</v>
      </c>
      <c r="O6099">
        <f t="shared" si="1528"/>
        <v>0</v>
      </c>
      <c r="P6099">
        <v>1</v>
      </c>
      <c r="Q6099">
        <f t="shared" si="1529"/>
        <v>1</v>
      </c>
      <c r="R6099">
        <f t="shared" si="1530"/>
        <v>0</v>
      </c>
      <c r="S6099">
        <f t="shared" si="1531"/>
        <v>0</v>
      </c>
      <c r="T6099">
        <f t="shared" si="1532"/>
        <v>0</v>
      </c>
      <c r="U6099">
        <v>0</v>
      </c>
      <c r="V6099">
        <f t="shared" si="1533"/>
        <v>0.50397743317198507</v>
      </c>
      <c r="W6099">
        <f t="shared" si="1534"/>
        <v>0.62339358647937326</v>
      </c>
      <c r="X6099">
        <f t="shared" si="1535"/>
        <v>0.25399325314662269</v>
      </c>
      <c r="Y6099">
        <f t="shared" si="1536"/>
        <v>1</v>
      </c>
      <c r="Z6099" t="s">
        <v>6131</v>
      </c>
    </row>
    <row r="6100" spans="1:26" x14ac:dyDescent="0.25">
      <c r="A6100" t="s">
        <v>45</v>
      </c>
      <c r="B6100" t="s">
        <v>38</v>
      </c>
      <c r="C6100" t="s">
        <v>25</v>
      </c>
      <c r="D6100">
        <v>0</v>
      </c>
      <c r="F6100">
        <v>1</v>
      </c>
      <c r="G6100">
        <v>81</v>
      </c>
      <c r="H6100">
        <f t="shared" si="1521"/>
        <v>1</v>
      </c>
      <c r="I6100">
        <f t="shared" si="1522"/>
        <v>0</v>
      </c>
      <c r="J6100">
        <f t="shared" si="1523"/>
        <v>1</v>
      </c>
      <c r="K6100">
        <f t="shared" si="1524"/>
        <v>0</v>
      </c>
      <c r="L6100">
        <f t="shared" si="1525"/>
        <v>0</v>
      </c>
      <c r="M6100">
        <f t="shared" si="1526"/>
        <v>0</v>
      </c>
      <c r="N6100">
        <f t="shared" si="1527"/>
        <v>0</v>
      </c>
      <c r="O6100">
        <f t="shared" si="1528"/>
        <v>1</v>
      </c>
      <c r="P6100">
        <v>72</v>
      </c>
      <c r="Q6100">
        <f t="shared" si="1529"/>
        <v>0</v>
      </c>
      <c r="R6100">
        <f t="shared" si="1530"/>
        <v>0</v>
      </c>
      <c r="S6100">
        <f t="shared" si="1531"/>
        <v>1</v>
      </c>
      <c r="T6100">
        <f t="shared" si="1532"/>
        <v>0</v>
      </c>
      <c r="U6100">
        <v>0</v>
      </c>
      <c r="V6100">
        <f t="shared" si="1533"/>
        <v>5.2657983310949341E-2</v>
      </c>
      <c r="W6100">
        <f t="shared" si="1534"/>
        <v>0.51316145472548136</v>
      </c>
      <c r="X6100">
        <f t="shared" si="1535"/>
        <v>2.7728632063762195E-3</v>
      </c>
      <c r="Y6100">
        <f t="shared" si="1536"/>
        <v>0</v>
      </c>
      <c r="Z6100" t="s">
        <v>6132</v>
      </c>
    </row>
    <row r="6101" spans="1:26" x14ac:dyDescent="0.25">
      <c r="A6101" t="s">
        <v>29</v>
      </c>
      <c r="B6101" t="s">
        <v>33</v>
      </c>
      <c r="C6101" t="s">
        <v>25</v>
      </c>
      <c r="D6101">
        <v>0</v>
      </c>
      <c r="F6101">
        <v>1</v>
      </c>
      <c r="G6101">
        <v>75.900000000000006</v>
      </c>
      <c r="H6101">
        <f t="shared" si="1521"/>
        <v>1</v>
      </c>
      <c r="I6101">
        <f t="shared" si="1522"/>
        <v>0</v>
      </c>
      <c r="J6101">
        <f t="shared" si="1523"/>
        <v>1</v>
      </c>
      <c r="K6101">
        <f t="shared" si="1524"/>
        <v>0</v>
      </c>
      <c r="L6101">
        <f t="shared" si="1525"/>
        <v>0</v>
      </c>
      <c r="M6101">
        <f t="shared" si="1526"/>
        <v>0</v>
      </c>
      <c r="N6101">
        <f t="shared" si="1527"/>
        <v>1</v>
      </c>
      <c r="O6101">
        <f t="shared" si="1528"/>
        <v>0</v>
      </c>
      <c r="P6101">
        <v>21</v>
      </c>
      <c r="Q6101">
        <f t="shared" si="1529"/>
        <v>0</v>
      </c>
      <c r="R6101">
        <f t="shared" si="1530"/>
        <v>0</v>
      </c>
      <c r="S6101">
        <f t="shared" si="1531"/>
        <v>0</v>
      </c>
      <c r="T6101">
        <f t="shared" si="1532"/>
        <v>1</v>
      </c>
      <c r="U6101">
        <v>0</v>
      </c>
      <c r="V6101">
        <f t="shared" si="1533"/>
        <v>0.10464085674746501</v>
      </c>
      <c r="W6101">
        <f t="shared" si="1534"/>
        <v>0.52613636973466293</v>
      </c>
      <c r="X6101">
        <f t="shared" si="1535"/>
        <v>1.0949708900843494E-2</v>
      </c>
      <c r="Y6101">
        <f t="shared" si="1536"/>
        <v>0</v>
      </c>
      <c r="Z6101" t="s">
        <v>6133</v>
      </c>
    </row>
    <row r="6102" spans="1:26" x14ac:dyDescent="0.25">
      <c r="A6102" t="s">
        <v>45</v>
      </c>
      <c r="B6102" t="s">
        <v>33</v>
      </c>
      <c r="C6102" t="s">
        <v>23</v>
      </c>
      <c r="D6102">
        <v>0</v>
      </c>
      <c r="F6102">
        <v>1</v>
      </c>
      <c r="G6102">
        <v>24.7</v>
      </c>
      <c r="H6102">
        <f t="shared" si="1521"/>
        <v>1</v>
      </c>
      <c r="I6102">
        <f t="shared" si="1522"/>
        <v>0</v>
      </c>
      <c r="J6102">
        <f t="shared" si="1523"/>
        <v>0</v>
      </c>
      <c r="K6102">
        <f t="shared" si="1524"/>
        <v>0</v>
      </c>
      <c r="L6102">
        <f t="shared" si="1525"/>
        <v>1</v>
      </c>
      <c r="M6102">
        <f t="shared" si="1526"/>
        <v>0</v>
      </c>
      <c r="N6102">
        <f t="shared" si="1527"/>
        <v>0</v>
      </c>
      <c r="O6102">
        <f t="shared" si="1528"/>
        <v>1</v>
      </c>
      <c r="P6102">
        <v>71</v>
      </c>
      <c r="Q6102">
        <f t="shared" si="1529"/>
        <v>0</v>
      </c>
      <c r="R6102">
        <f t="shared" si="1530"/>
        <v>0</v>
      </c>
      <c r="S6102">
        <f t="shared" si="1531"/>
        <v>0</v>
      </c>
      <c r="T6102">
        <f t="shared" si="1532"/>
        <v>1</v>
      </c>
      <c r="U6102">
        <v>0</v>
      </c>
      <c r="V6102">
        <f t="shared" si="1533"/>
        <v>-4.5290427266500066E-2</v>
      </c>
      <c r="W6102">
        <f t="shared" si="1534"/>
        <v>0.48867932821889709</v>
      </c>
      <c r="X6102">
        <f t="shared" si="1535"/>
        <v>2.0512228019821327E-3</v>
      </c>
      <c r="Y6102">
        <f t="shared" si="1536"/>
        <v>0</v>
      </c>
      <c r="Z6102" t="s">
        <v>6134</v>
      </c>
    </row>
    <row r="6103" spans="1:26" x14ac:dyDescent="0.25">
      <c r="A6103" t="s">
        <v>26</v>
      </c>
      <c r="B6103" t="s">
        <v>33</v>
      </c>
      <c r="C6103" t="s">
        <v>35</v>
      </c>
      <c r="D6103">
        <v>1</v>
      </c>
      <c r="F6103">
        <v>1</v>
      </c>
      <c r="G6103">
        <v>99.05</v>
      </c>
      <c r="H6103">
        <f t="shared" si="1521"/>
        <v>0</v>
      </c>
      <c r="I6103">
        <f t="shared" si="1522"/>
        <v>1</v>
      </c>
      <c r="J6103">
        <f t="shared" si="1523"/>
        <v>0</v>
      </c>
      <c r="K6103">
        <f t="shared" si="1524"/>
        <v>1</v>
      </c>
      <c r="L6103">
        <f t="shared" si="1525"/>
        <v>0</v>
      </c>
      <c r="M6103">
        <f t="shared" si="1526"/>
        <v>1</v>
      </c>
      <c r="N6103">
        <f t="shared" si="1527"/>
        <v>0</v>
      </c>
      <c r="O6103">
        <f t="shared" si="1528"/>
        <v>0</v>
      </c>
      <c r="P6103">
        <v>29</v>
      </c>
      <c r="Q6103">
        <f t="shared" si="1529"/>
        <v>0</v>
      </c>
      <c r="R6103">
        <f t="shared" si="1530"/>
        <v>0</v>
      </c>
      <c r="S6103">
        <f t="shared" si="1531"/>
        <v>0</v>
      </c>
      <c r="T6103">
        <f t="shared" si="1532"/>
        <v>1</v>
      </c>
      <c r="U6103">
        <v>1</v>
      </c>
      <c r="V6103">
        <f t="shared" si="1533"/>
        <v>0.43074245646646825</v>
      </c>
      <c r="W6103">
        <f t="shared" si="1534"/>
        <v>0.60605094623701006</v>
      </c>
      <c r="X6103">
        <f t="shared" si="1535"/>
        <v>0.3240541508698308</v>
      </c>
      <c r="Y6103">
        <f t="shared" si="1536"/>
        <v>1</v>
      </c>
      <c r="Z6103" t="s">
        <v>6135</v>
      </c>
    </row>
    <row r="6104" spans="1:26" x14ac:dyDescent="0.25">
      <c r="A6104" t="s">
        <v>45</v>
      </c>
      <c r="B6104" t="s">
        <v>38</v>
      </c>
      <c r="C6104" t="s">
        <v>35</v>
      </c>
      <c r="D6104">
        <v>1</v>
      </c>
      <c r="F6104">
        <v>1</v>
      </c>
      <c r="G6104">
        <v>110.25</v>
      </c>
      <c r="H6104">
        <f t="shared" si="1521"/>
        <v>0</v>
      </c>
      <c r="I6104">
        <f t="shared" si="1522"/>
        <v>1</v>
      </c>
      <c r="J6104">
        <f t="shared" si="1523"/>
        <v>0</v>
      </c>
      <c r="K6104">
        <f t="shared" si="1524"/>
        <v>1</v>
      </c>
      <c r="L6104">
        <f t="shared" si="1525"/>
        <v>0</v>
      </c>
      <c r="M6104">
        <f t="shared" si="1526"/>
        <v>0</v>
      </c>
      <c r="N6104">
        <f t="shared" si="1527"/>
        <v>0</v>
      </c>
      <c r="O6104">
        <f t="shared" si="1528"/>
        <v>1</v>
      </c>
      <c r="P6104">
        <v>69</v>
      </c>
      <c r="Q6104">
        <f t="shared" si="1529"/>
        <v>0</v>
      </c>
      <c r="R6104">
        <f t="shared" si="1530"/>
        <v>0</v>
      </c>
      <c r="S6104">
        <f t="shared" si="1531"/>
        <v>1</v>
      </c>
      <c r="T6104">
        <f t="shared" si="1532"/>
        <v>0</v>
      </c>
      <c r="U6104">
        <v>0</v>
      </c>
      <c r="V6104">
        <f t="shared" si="1533"/>
        <v>9.8260354143152262E-2</v>
      </c>
      <c r="W6104">
        <f t="shared" si="1534"/>
        <v>0.52454534274053877</v>
      </c>
      <c r="X6104">
        <f t="shared" si="1535"/>
        <v>9.6550971963376992E-3</v>
      </c>
      <c r="Y6104">
        <f t="shared" si="1536"/>
        <v>0</v>
      </c>
      <c r="Z6104" t="s">
        <v>6136</v>
      </c>
    </row>
    <row r="6105" spans="1:26" x14ac:dyDescent="0.25">
      <c r="A6105" t="s">
        <v>45</v>
      </c>
      <c r="B6105" t="s">
        <v>38</v>
      </c>
      <c r="C6105" t="s">
        <v>25</v>
      </c>
      <c r="D6105">
        <v>0</v>
      </c>
      <c r="F6105">
        <v>1</v>
      </c>
      <c r="G6105">
        <v>85</v>
      </c>
      <c r="H6105">
        <f t="shared" si="1521"/>
        <v>1</v>
      </c>
      <c r="I6105">
        <f t="shared" si="1522"/>
        <v>0</v>
      </c>
      <c r="J6105">
        <f t="shared" si="1523"/>
        <v>1</v>
      </c>
      <c r="K6105">
        <f t="shared" si="1524"/>
        <v>0</v>
      </c>
      <c r="L6105">
        <f t="shared" si="1525"/>
        <v>0</v>
      </c>
      <c r="M6105">
        <f t="shared" si="1526"/>
        <v>0</v>
      </c>
      <c r="N6105">
        <f t="shared" si="1527"/>
        <v>0</v>
      </c>
      <c r="O6105">
        <f t="shared" si="1528"/>
        <v>1</v>
      </c>
      <c r="P6105">
        <v>64</v>
      </c>
      <c r="Q6105">
        <f t="shared" si="1529"/>
        <v>0</v>
      </c>
      <c r="R6105">
        <f t="shared" si="1530"/>
        <v>0</v>
      </c>
      <c r="S6105">
        <f t="shared" si="1531"/>
        <v>1</v>
      </c>
      <c r="T6105">
        <f t="shared" si="1532"/>
        <v>0</v>
      </c>
      <c r="U6105">
        <v>0</v>
      </c>
      <c r="V6105">
        <f t="shared" si="1533"/>
        <v>5.8894204963216401E-2</v>
      </c>
      <c r="W6105">
        <f t="shared" si="1534"/>
        <v>0.51471929696302399</v>
      </c>
      <c r="X6105">
        <f t="shared" si="1535"/>
        <v>3.4685273782493432E-3</v>
      </c>
      <c r="Y6105">
        <f t="shared" si="1536"/>
        <v>0</v>
      </c>
      <c r="Z6105" t="s">
        <v>6137</v>
      </c>
    </row>
    <row r="6106" spans="1:26" x14ac:dyDescent="0.25">
      <c r="A6106" t="s">
        <v>26</v>
      </c>
      <c r="B6106" t="s">
        <v>38</v>
      </c>
      <c r="C6106" t="s">
        <v>23</v>
      </c>
      <c r="D6106">
        <v>0</v>
      </c>
      <c r="F6106">
        <v>1</v>
      </c>
      <c r="G6106">
        <v>19.75</v>
      </c>
      <c r="H6106">
        <f t="shared" si="1521"/>
        <v>1</v>
      </c>
      <c r="I6106">
        <f t="shared" si="1522"/>
        <v>0</v>
      </c>
      <c r="J6106">
        <f t="shared" si="1523"/>
        <v>0</v>
      </c>
      <c r="K6106">
        <f t="shared" si="1524"/>
        <v>0</v>
      </c>
      <c r="L6106">
        <f t="shared" si="1525"/>
        <v>1</v>
      </c>
      <c r="M6106">
        <f t="shared" si="1526"/>
        <v>1</v>
      </c>
      <c r="N6106">
        <f t="shared" si="1527"/>
        <v>0</v>
      </c>
      <c r="O6106">
        <f t="shared" si="1528"/>
        <v>0</v>
      </c>
      <c r="P6106">
        <v>16</v>
      </c>
      <c r="Q6106">
        <f t="shared" si="1529"/>
        <v>0</v>
      </c>
      <c r="R6106">
        <f t="shared" si="1530"/>
        <v>0</v>
      </c>
      <c r="S6106">
        <f t="shared" si="1531"/>
        <v>1</v>
      </c>
      <c r="T6106">
        <f t="shared" si="1532"/>
        <v>0</v>
      </c>
      <c r="U6106">
        <v>0</v>
      </c>
      <c r="V6106">
        <f t="shared" si="1533"/>
        <v>0.25982653465836664</v>
      </c>
      <c r="W6106">
        <f t="shared" si="1534"/>
        <v>0.56459364970183323</v>
      </c>
      <c r="X6106">
        <f t="shared" si="1535"/>
        <v>6.7509828112575401E-2</v>
      </c>
      <c r="Y6106">
        <f t="shared" si="1536"/>
        <v>0</v>
      </c>
      <c r="Z6106" t="s">
        <v>6138</v>
      </c>
    </row>
    <row r="6107" spans="1:26" x14ac:dyDescent="0.25">
      <c r="A6107" t="s">
        <v>29</v>
      </c>
      <c r="B6107" t="s">
        <v>27</v>
      </c>
      <c r="C6107" t="s">
        <v>23</v>
      </c>
      <c r="D6107">
        <v>0</v>
      </c>
      <c r="F6107">
        <v>1</v>
      </c>
      <c r="G6107">
        <v>23.9</v>
      </c>
      <c r="H6107">
        <f t="shared" si="1521"/>
        <v>1</v>
      </c>
      <c r="I6107">
        <f t="shared" si="1522"/>
        <v>0</v>
      </c>
      <c r="J6107">
        <f t="shared" si="1523"/>
        <v>0</v>
      </c>
      <c r="K6107">
        <f t="shared" si="1524"/>
        <v>0</v>
      </c>
      <c r="L6107">
        <f t="shared" si="1525"/>
        <v>1</v>
      </c>
      <c r="M6107">
        <f t="shared" si="1526"/>
        <v>0</v>
      </c>
      <c r="N6107">
        <f t="shared" si="1527"/>
        <v>1</v>
      </c>
      <c r="O6107">
        <f t="shared" si="1528"/>
        <v>0</v>
      </c>
      <c r="P6107">
        <v>4</v>
      </c>
      <c r="Q6107">
        <f t="shared" si="1529"/>
        <v>1</v>
      </c>
      <c r="R6107">
        <f t="shared" si="1530"/>
        <v>0</v>
      </c>
      <c r="S6107">
        <f t="shared" si="1531"/>
        <v>0</v>
      </c>
      <c r="T6107">
        <f t="shared" si="1532"/>
        <v>0</v>
      </c>
      <c r="U6107">
        <v>0</v>
      </c>
      <c r="V6107">
        <f t="shared" si="1533"/>
        <v>0.13647327907945139</v>
      </c>
      <c r="W6107">
        <f t="shared" si="1534"/>
        <v>0.53406546386147791</v>
      </c>
      <c r="X6107">
        <f t="shared" si="1535"/>
        <v>1.8624955902697825E-2</v>
      </c>
      <c r="Y6107">
        <f t="shared" si="1536"/>
        <v>0</v>
      </c>
      <c r="Z6107" t="s">
        <v>6139</v>
      </c>
    </row>
    <row r="6108" spans="1:26" x14ac:dyDescent="0.25">
      <c r="A6108" t="s">
        <v>29</v>
      </c>
      <c r="B6108" t="s">
        <v>38</v>
      </c>
      <c r="C6108" t="s">
        <v>35</v>
      </c>
      <c r="D6108">
        <v>0</v>
      </c>
      <c r="F6108">
        <v>1</v>
      </c>
      <c r="G6108">
        <v>111.25</v>
      </c>
      <c r="H6108">
        <f t="shared" si="1521"/>
        <v>1</v>
      </c>
      <c r="I6108">
        <f t="shared" si="1522"/>
        <v>0</v>
      </c>
      <c r="J6108">
        <f t="shared" si="1523"/>
        <v>0</v>
      </c>
      <c r="K6108">
        <f t="shared" si="1524"/>
        <v>1</v>
      </c>
      <c r="L6108">
        <f t="shared" si="1525"/>
        <v>0</v>
      </c>
      <c r="M6108">
        <f t="shared" si="1526"/>
        <v>0</v>
      </c>
      <c r="N6108">
        <f t="shared" si="1527"/>
        <v>1</v>
      </c>
      <c r="O6108">
        <f t="shared" si="1528"/>
        <v>0</v>
      </c>
      <c r="P6108">
        <v>52</v>
      </c>
      <c r="Q6108">
        <f t="shared" si="1529"/>
        <v>0</v>
      </c>
      <c r="R6108">
        <f t="shared" si="1530"/>
        <v>0</v>
      </c>
      <c r="S6108">
        <f t="shared" si="1531"/>
        <v>1</v>
      </c>
      <c r="T6108">
        <f t="shared" si="1532"/>
        <v>0</v>
      </c>
      <c r="U6108">
        <v>1</v>
      </c>
      <c r="V6108">
        <f t="shared" si="1533"/>
        <v>0.15975346559937517</v>
      </c>
      <c r="W6108">
        <f t="shared" si="1534"/>
        <v>0.53985364313119633</v>
      </c>
      <c r="X6108">
        <f t="shared" si="1535"/>
        <v>0.70601423857226031</v>
      </c>
      <c r="Y6108">
        <f t="shared" si="1536"/>
        <v>0</v>
      </c>
      <c r="Z6108" t="s">
        <v>6140</v>
      </c>
    </row>
    <row r="6109" spans="1:26" x14ac:dyDescent="0.25">
      <c r="A6109" t="s">
        <v>26</v>
      </c>
      <c r="B6109" t="s">
        <v>30</v>
      </c>
      <c r="C6109" t="s">
        <v>25</v>
      </c>
      <c r="D6109">
        <v>0</v>
      </c>
      <c r="F6109">
        <v>1</v>
      </c>
      <c r="G6109">
        <v>55.1</v>
      </c>
      <c r="H6109">
        <f t="shared" si="1521"/>
        <v>1</v>
      </c>
      <c r="I6109">
        <f t="shared" si="1522"/>
        <v>0</v>
      </c>
      <c r="J6109">
        <f t="shared" si="1523"/>
        <v>1</v>
      </c>
      <c r="K6109">
        <f t="shared" si="1524"/>
        <v>0</v>
      </c>
      <c r="L6109">
        <f t="shared" si="1525"/>
        <v>0</v>
      </c>
      <c r="M6109">
        <f t="shared" si="1526"/>
        <v>1</v>
      </c>
      <c r="N6109">
        <f t="shared" si="1527"/>
        <v>0</v>
      </c>
      <c r="O6109">
        <f t="shared" si="1528"/>
        <v>0</v>
      </c>
      <c r="P6109">
        <v>2</v>
      </c>
      <c r="Q6109">
        <f t="shared" si="1529"/>
        <v>0</v>
      </c>
      <c r="R6109">
        <f t="shared" si="1530"/>
        <v>1</v>
      </c>
      <c r="S6109">
        <f t="shared" si="1531"/>
        <v>0</v>
      </c>
      <c r="T6109">
        <f t="shared" si="1532"/>
        <v>0</v>
      </c>
      <c r="U6109">
        <v>1</v>
      </c>
      <c r="V6109">
        <f t="shared" si="1533"/>
        <v>0.34366735269712562</v>
      </c>
      <c r="W6109">
        <f t="shared" si="1534"/>
        <v>0.58508109078524007</v>
      </c>
      <c r="X6109">
        <f t="shared" si="1535"/>
        <v>0.43077254391559922</v>
      </c>
      <c r="Y6109">
        <f t="shared" si="1536"/>
        <v>1</v>
      </c>
      <c r="Z6109" t="s">
        <v>6141</v>
      </c>
    </row>
    <row r="6110" spans="1:26" x14ac:dyDescent="0.25">
      <c r="A6110" t="s">
        <v>26</v>
      </c>
      <c r="B6110" t="s">
        <v>30</v>
      </c>
      <c r="C6110" t="s">
        <v>23</v>
      </c>
      <c r="D6110">
        <v>0</v>
      </c>
      <c r="F6110">
        <v>1</v>
      </c>
      <c r="G6110">
        <v>19.95</v>
      </c>
      <c r="H6110">
        <f t="shared" si="1521"/>
        <v>1</v>
      </c>
      <c r="I6110">
        <f t="shared" si="1522"/>
        <v>0</v>
      </c>
      <c r="J6110">
        <f t="shared" si="1523"/>
        <v>0</v>
      </c>
      <c r="K6110">
        <f t="shared" si="1524"/>
        <v>0</v>
      </c>
      <c r="L6110">
        <f t="shared" si="1525"/>
        <v>1</v>
      </c>
      <c r="M6110">
        <f t="shared" si="1526"/>
        <v>1</v>
      </c>
      <c r="N6110">
        <f t="shared" si="1527"/>
        <v>0</v>
      </c>
      <c r="O6110">
        <f t="shared" si="1528"/>
        <v>0</v>
      </c>
      <c r="P6110">
        <v>1</v>
      </c>
      <c r="Q6110">
        <f t="shared" si="1529"/>
        <v>0</v>
      </c>
      <c r="R6110">
        <f t="shared" si="1530"/>
        <v>1</v>
      </c>
      <c r="S6110">
        <f t="shared" si="1531"/>
        <v>0</v>
      </c>
      <c r="T6110">
        <f t="shared" si="1532"/>
        <v>0</v>
      </c>
      <c r="U6110">
        <v>0</v>
      </c>
      <c r="V6110">
        <f t="shared" si="1533"/>
        <v>0.26013834574097999</v>
      </c>
      <c r="W6110">
        <f t="shared" si="1534"/>
        <v>0.56467029994632967</v>
      </c>
      <c r="X6110">
        <f t="shared" si="1535"/>
        <v>6.7671958924853642E-2</v>
      </c>
      <c r="Y6110">
        <f t="shared" si="1536"/>
        <v>0</v>
      </c>
      <c r="Z6110" t="s">
        <v>6142</v>
      </c>
    </row>
    <row r="6111" spans="1:26" x14ac:dyDescent="0.25">
      <c r="A6111" t="s">
        <v>26</v>
      </c>
      <c r="B6111" t="s">
        <v>30</v>
      </c>
      <c r="C6111" t="s">
        <v>25</v>
      </c>
      <c r="D6111">
        <v>0</v>
      </c>
      <c r="F6111">
        <v>1</v>
      </c>
      <c r="G6111">
        <v>25.15</v>
      </c>
      <c r="H6111">
        <f t="shared" si="1521"/>
        <v>1</v>
      </c>
      <c r="I6111">
        <f t="shared" si="1522"/>
        <v>0</v>
      </c>
      <c r="J6111">
        <f t="shared" si="1523"/>
        <v>1</v>
      </c>
      <c r="K6111">
        <f t="shared" si="1524"/>
        <v>0</v>
      </c>
      <c r="L6111">
        <f t="shared" si="1525"/>
        <v>0</v>
      </c>
      <c r="M6111">
        <f t="shared" si="1526"/>
        <v>1</v>
      </c>
      <c r="N6111">
        <f t="shared" si="1527"/>
        <v>0</v>
      </c>
      <c r="O6111">
        <f t="shared" si="1528"/>
        <v>0</v>
      </c>
      <c r="P6111">
        <v>18</v>
      </c>
      <c r="Q6111">
        <f t="shared" si="1529"/>
        <v>0</v>
      </c>
      <c r="R6111">
        <f t="shared" si="1530"/>
        <v>1</v>
      </c>
      <c r="S6111">
        <f t="shared" si="1531"/>
        <v>0</v>
      </c>
      <c r="T6111">
        <f t="shared" si="1532"/>
        <v>0</v>
      </c>
      <c r="U6111">
        <v>0</v>
      </c>
      <c r="V6111">
        <f t="shared" si="1533"/>
        <v>0.29697364307577595</v>
      </c>
      <c r="W6111">
        <f t="shared" si="1534"/>
        <v>0.57370253256139725</v>
      </c>
      <c r="X6111">
        <f t="shared" si="1535"/>
        <v>8.8193344681698371E-2</v>
      </c>
      <c r="Y6111">
        <f t="shared" si="1536"/>
        <v>0</v>
      </c>
      <c r="Z6111" t="s">
        <v>6143</v>
      </c>
    </row>
    <row r="6112" spans="1:26" x14ac:dyDescent="0.25">
      <c r="A6112" t="s">
        <v>26</v>
      </c>
      <c r="B6112" t="s">
        <v>30</v>
      </c>
      <c r="C6112" t="s">
        <v>25</v>
      </c>
      <c r="D6112">
        <v>0</v>
      </c>
      <c r="F6112">
        <v>1</v>
      </c>
      <c r="G6112">
        <v>54.15</v>
      </c>
      <c r="H6112">
        <f t="shared" si="1521"/>
        <v>1</v>
      </c>
      <c r="I6112">
        <f t="shared" si="1522"/>
        <v>0</v>
      </c>
      <c r="J6112">
        <f t="shared" si="1523"/>
        <v>1</v>
      </c>
      <c r="K6112">
        <f t="shared" si="1524"/>
        <v>0</v>
      </c>
      <c r="L6112">
        <f t="shared" si="1525"/>
        <v>0</v>
      </c>
      <c r="M6112">
        <f t="shared" si="1526"/>
        <v>1</v>
      </c>
      <c r="N6112">
        <f t="shared" si="1527"/>
        <v>0</v>
      </c>
      <c r="O6112">
        <f t="shared" si="1528"/>
        <v>0</v>
      </c>
      <c r="P6112">
        <v>2</v>
      </c>
      <c r="Q6112">
        <f t="shared" si="1529"/>
        <v>0</v>
      </c>
      <c r="R6112">
        <f t="shared" si="1530"/>
        <v>1</v>
      </c>
      <c r="S6112">
        <f t="shared" si="1531"/>
        <v>0</v>
      </c>
      <c r="T6112">
        <f t="shared" si="1532"/>
        <v>0</v>
      </c>
      <c r="U6112">
        <v>0</v>
      </c>
      <c r="V6112">
        <f t="shared" si="1533"/>
        <v>0.34218625005471215</v>
      </c>
      <c r="W6112">
        <f t="shared" si="1534"/>
        <v>0.58472149126983441</v>
      </c>
      <c r="X6112">
        <f t="shared" si="1535"/>
        <v>0.11709142972650599</v>
      </c>
      <c r="Y6112">
        <f t="shared" si="1536"/>
        <v>1</v>
      </c>
      <c r="Z6112" t="s">
        <v>6144</v>
      </c>
    </row>
    <row r="6113" spans="1:26" x14ac:dyDescent="0.25">
      <c r="A6113" t="s">
        <v>26</v>
      </c>
      <c r="B6113" t="s">
        <v>30</v>
      </c>
      <c r="C6113" t="s">
        <v>25</v>
      </c>
      <c r="D6113">
        <v>0</v>
      </c>
      <c r="F6113">
        <v>1</v>
      </c>
      <c r="G6113">
        <v>59.8</v>
      </c>
      <c r="H6113">
        <f t="shared" si="1521"/>
        <v>1</v>
      </c>
      <c r="I6113">
        <f t="shared" si="1522"/>
        <v>0</v>
      </c>
      <c r="J6113">
        <f t="shared" si="1523"/>
        <v>1</v>
      </c>
      <c r="K6113">
        <f t="shared" si="1524"/>
        <v>0</v>
      </c>
      <c r="L6113">
        <f t="shared" si="1525"/>
        <v>0</v>
      </c>
      <c r="M6113">
        <f t="shared" si="1526"/>
        <v>1</v>
      </c>
      <c r="N6113">
        <f t="shared" si="1527"/>
        <v>0</v>
      </c>
      <c r="O6113">
        <f t="shared" si="1528"/>
        <v>0</v>
      </c>
      <c r="P6113">
        <v>19</v>
      </c>
      <c r="Q6113">
        <f t="shared" si="1529"/>
        <v>0</v>
      </c>
      <c r="R6113">
        <f t="shared" si="1530"/>
        <v>1</v>
      </c>
      <c r="S6113">
        <f t="shared" si="1531"/>
        <v>0</v>
      </c>
      <c r="T6113">
        <f t="shared" si="1532"/>
        <v>0</v>
      </c>
      <c r="U6113">
        <v>0</v>
      </c>
      <c r="V6113">
        <f t="shared" si="1533"/>
        <v>0.35585808239929512</v>
      </c>
      <c r="W6113">
        <f t="shared" si="1534"/>
        <v>0.58803742413077298</v>
      </c>
      <c r="X6113">
        <f t="shared" si="1535"/>
        <v>0.12663497480890351</v>
      </c>
      <c r="Y6113">
        <f t="shared" si="1536"/>
        <v>1</v>
      </c>
      <c r="Z6113" t="s">
        <v>6145</v>
      </c>
    </row>
    <row r="6114" spans="1:26" x14ac:dyDescent="0.25">
      <c r="A6114" t="s">
        <v>26</v>
      </c>
      <c r="B6114" t="s">
        <v>33</v>
      </c>
      <c r="C6114" t="s">
        <v>35</v>
      </c>
      <c r="D6114">
        <v>0</v>
      </c>
      <c r="F6114">
        <v>1</v>
      </c>
      <c r="G6114">
        <v>83.85</v>
      </c>
      <c r="H6114">
        <f t="shared" si="1521"/>
        <v>1</v>
      </c>
      <c r="I6114">
        <f t="shared" si="1522"/>
        <v>0</v>
      </c>
      <c r="J6114">
        <f t="shared" si="1523"/>
        <v>0</v>
      </c>
      <c r="K6114">
        <f t="shared" si="1524"/>
        <v>1</v>
      </c>
      <c r="L6114">
        <f t="shared" si="1525"/>
        <v>0</v>
      </c>
      <c r="M6114">
        <f t="shared" si="1526"/>
        <v>1</v>
      </c>
      <c r="N6114">
        <f t="shared" si="1527"/>
        <v>0</v>
      </c>
      <c r="O6114">
        <f t="shared" si="1528"/>
        <v>0</v>
      </c>
      <c r="P6114">
        <v>40</v>
      </c>
      <c r="Q6114">
        <f t="shared" si="1529"/>
        <v>0</v>
      </c>
      <c r="R6114">
        <f t="shared" si="1530"/>
        <v>0</v>
      </c>
      <c r="S6114">
        <f t="shared" si="1531"/>
        <v>0</v>
      </c>
      <c r="T6114">
        <f t="shared" si="1532"/>
        <v>1</v>
      </c>
      <c r="U6114">
        <v>0</v>
      </c>
      <c r="V6114">
        <f t="shared" si="1533"/>
        <v>0.40704481418785343</v>
      </c>
      <c r="W6114">
        <f t="shared" si="1534"/>
        <v>0.60037906949845643</v>
      </c>
      <c r="X6114">
        <f t="shared" si="1535"/>
        <v>0.16568548075722411</v>
      </c>
      <c r="Y6114">
        <f t="shared" si="1536"/>
        <v>1</v>
      </c>
      <c r="Z6114" t="s">
        <v>6146</v>
      </c>
    </row>
    <row r="6115" spans="1:26" x14ac:dyDescent="0.25">
      <c r="A6115" t="s">
        <v>29</v>
      </c>
      <c r="B6115" t="s">
        <v>27</v>
      </c>
      <c r="C6115" t="s">
        <v>35</v>
      </c>
      <c r="D6115">
        <v>1</v>
      </c>
      <c r="F6115">
        <v>1</v>
      </c>
      <c r="G6115">
        <v>104.9</v>
      </c>
      <c r="H6115">
        <f t="shared" si="1521"/>
        <v>0</v>
      </c>
      <c r="I6115">
        <f t="shared" si="1522"/>
        <v>1</v>
      </c>
      <c r="J6115">
        <f t="shared" si="1523"/>
        <v>0</v>
      </c>
      <c r="K6115">
        <f t="shared" si="1524"/>
        <v>1</v>
      </c>
      <c r="L6115">
        <f t="shared" si="1525"/>
        <v>0</v>
      </c>
      <c r="M6115">
        <f t="shared" si="1526"/>
        <v>0</v>
      </c>
      <c r="N6115">
        <f t="shared" si="1527"/>
        <v>1</v>
      </c>
      <c r="O6115">
        <f t="shared" si="1528"/>
        <v>0</v>
      </c>
      <c r="P6115">
        <v>66</v>
      </c>
      <c r="Q6115">
        <f t="shared" si="1529"/>
        <v>1</v>
      </c>
      <c r="R6115">
        <f t="shared" si="1530"/>
        <v>0</v>
      </c>
      <c r="S6115">
        <f t="shared" si="1531"/>
        <v>0</v>
      </c>
      <c r="T6115">
        <f t="shared" si="1532"/>
        <v>0</v>
      </c>
      <c r="U6115">
        <v>0</v>
      </c>
      <c r="V6115">
        <f t="shared" si="1533"/>
        <v>0.29148497672470819</v>
      </c>
      <c r="W6115">
        <f t="shared" si="1534"/>
        <v>0.57235964088988001</v>
      </c>
      <c r="X6115">
        <f t="shared" si="1535"/>
        <v>8.4963491656203677E-2</v>
      </c>
      <c r="Y6115">
        <f t="shared" si="1536"/>
        <v>0</v>
      </c>
      <c r="Z6115" t="s">
        <v>6147</v>
      </c>
    </row>
    <row r="6116" spans="1:26" x14ac:dyDescent="0.25">
      <c r="A6116" t="s">
        <v>26</v>
      </c>
      <c r="B6116" t="s">
        <v>30</v>
      </c>
      <c r="C6116" t="s">
        <v>35</v>
      </c>
      <c r="D6116">
        <v>0</v>
      </c>
      <c r="F6116">
        <v>1</v>
      </c>
      <c r="G6116">
        <v>75.3</v>
      </c>
      <c r="H6116">
        <f t="shared" si="1521"/>
        <v>1</v>
      </c>
      <c r="I6116">
        <f t="shared" si="1522"/>
        <v>0</v>
      </c>
      <c r="J6116">
        <f t="shared" si="1523"/>
        <v>0</v>
      </c>
      <c r="K6116">
        <f t="shared" si="1524"/>
        <v>1</v>
      </c>
      <c r="L6116">
        <f t="shared" si="1525"/>
        <v>0</v>
      </c>
      <c r="M6116">
        <f t="shared" si="1526"/>
        <v>1</v>
      </c>
      <c r="N6116">
        <f t="shared" si="1527"/>
        <v>0</v>
      </c>
      <c r="O6116">
        <f t="shared" si="1528"/>
        <v>0</v>
      </c>
      <c r="P6116">
        <v>21</v>
      </c>
      <c r="Q6116">
        <f t="shared" si="1529"/>
        <v>0</v>
      </c>
      <c r="R6116">
        <f t="shared" si="1530"/>
        <v>1</v>
      </c>
      <c r="S6116">
        <f t="shared" si="1531"/>
        <v>0</v>
      </c>
      <c r="T6116">
        <f t="shared" si="1532"/>
        <v>0</v>
      </c>
      <c r="U6116">
        <v>0</v>
      </c>
      <c r="V6116">
        <f t="shared" si="1533"/>
        <v>0.37516027204107427</v>
      </c>
      <c r="W6116">
        <f t="shared" si="1534"/>
        <v>0.59270529111777648</v>
      </c>
      <c r="X6116">
        <f t="shared" si="1535"/>
        <v>0.14074522971793285</v>
      </c>
      <c r="Y6116">
        <f t="shared" si="1536"/>
        <v>1</v>
      </c>
      <c r="Z6116" t="s">
        <v>6148</v>
      </c>
    </row>
    <row r="6117" spans="1:26" x14ac:dyDescent="0.25">
      <c r="A6117" t="s">
        <v>26</v>
      </c>
      <c r="B6117" t="s">
        <v>27</v>
      </c>
      <c r="C6117" t="s">
        <v>25</v>
      </c>
      <c r="D6117">
        <v>0</v>
      </c>
      <c r="F6117">
        <v>1</v>
      </c>
      <c r="G6117">
        <v>66.650000000000006</v>
      </c>
      <c r="H6117">
        <f t="shared" si="1521"/>
        <v>1</v>
      </c>
      <c r="I6117">
        <f t="shared" si="1522"/>
        <v>0</v>
      </c>
      <c r="J6117">
        <f t="shared" si="1523"/>
        <v>1</v>
      </c>
      <c r="K6117">
        <f t="shared" si="1524"/>
        <v>0</v>
      </c>
      <c r="L6117">
        <f t="shared" si="1525"/>
        <v>0</v>
      </c>
      <c r="M6117">
        <f t="shared" si="1526"/>
        <v>1</v>
      </c>
      <c r="N6117">
        <f t="shared" si="1527"/>
        <v>0</v>
      </c>
      <c r="O6117">
        <f t="shared" si="1528"/>
        <v>0</v>
      </c>
      <c r="P6117">
        <v>8</v>
      </c>
      <c r="Q6117">
        <f t="shared" si="1529"/>
        <v>1</v>
      </c>
      <c r="R6117">
        <f t="shared" si="1530"/>
        <v>0</v>
      </c>
      <c r="S6117">
        <f t="shared" si="1531"/>
        <v>0</v>
      </c>
      <c r="T6117">
        <f t="shared" si="1532"/>
        <v>0</v>
      </c>
      <c r="U6117">
        <v>0</v>
      </c>
      <c r="V6117">
        <f t="shared" si="1533"/>
        <v>0.50330595571635373</v>
      </c>
      <c r="W6117">
        <f t="shared" si="1534"/>
        <v>0.62323592795885219</v>
      </c>
      <c r="X6117">
        <f t="shared" si="1535"/>
        <v>0.25331688505955224</v>
      </c>
      <c r="Y6117">
        <f t="shared" si="1536"/>
        <v>1</v>
      </c>
      <c r="Z6117" t="s">
        <v>6149</v>
      </c>
    </row>
    <row r="6118" spans="1:26" x14ac:dyDescent="0.25">
      <c r="A6118" t="s">
        <v>45</v>
      </c>
      <c r="B6118" t="s">
        <v>38</v>
      </c>
      <c r="C6118" t="s">
        <v>35</v>
      </c>
      <c r="D6118">
        <v>0</v>
      </c>
      <c r="F6118">
        <v>1</v>
      </c>
      <c r="G6118">
        <v>109.5</v>
      </c>
      <c r="H6118">
        <f t="shared" si="1521"/>
        <v>1</v>
      </c>
      <c r="I6118">
        <f t="shared" si="1522"/>
        <v>0</v>
      </c>
      <c r="J6118">
        <f t="shared" si="1523"/>
        <v>0</v>
      </c>
      <c r="K6118">
        <f t="shared" si="1524"/>
        <v>1</v>
      </c>
      <c r="L6118">
        <f t="shared" si="1525"/>
        <v>0</v>
      </c>
      <c r="M6118">
        <f t="shared" si="1526"/>
        <v>0</v>
      </c>
      <c r="N6118">
        <f t="shared" si="1527"/>
        <v>0</v>
      </c>
      <c r="O6118">
        <f t="shared" si="1528"/>
        <v>1</v>
      </c>
      <c r="P6118">
        <v>72</v>
      </c>
      <c r="Q6118">
        <f t="shared" si="1529"/>
        <v>0</v>
      </c>
      <c r="R6118">
        <f t="shared" si="1530"/>
        <v>0</v>
      </c>
      <c r="S6118">
        <f t="shared" si="1531"/>
        <v>1</v>
      </c>
      <c r="T6118">
        <f t="shared" si="1532"/>
        <v>0</v>
      </c>
      <c r="U6118">
        <v>0</v>
      </c>
      <c r="V6118">
        <f t="shared" si="1533"/>
        <v>9.7091062583352178E-2</v>
      </c>
      <c r="W6118">
        <f t="shared" si="1534"/>
        <v>0.52425371598152282</v>
      </c>
      <c r="X6118">
        <f t="shared" si="1535"/>
        <v>9.4266744335644095E-3</v>
      </c>
      <c r="Y6118">
        <f t="shared" si="1536"/>
        <v>0</v>
      </c>
      <c r="Z6118" t="s">
        <v>6150</v>
      </c>
    </row>
    <row r="6119" spans="1:26" x14ac:dyDescent="0.25">
      <c r="A6119" t="s">
        <v>29</v>
      </c>
      <c r="B6119" t="s">
        <v>33</v>
      </c>
      <c r="C6119" t="s">
        <v>25</v>
      </c>
      <c r="D6119">
        <v>0</v>
      </c>
      <c r="F6119">
        <v>1</v>
      </c>
      <c r="G6119">
        <v>73.849999999999994</v>
      </c>
      <c r="H6119">
        <f t="shared" si="1521"/>
        <v>1</v>
      </c>
      <c r="I6119">
        <f t="shared" si="1522"/>
        <v>0</v>
      </c>
      <c r="J6119">
        <f t="shared" si="1523"/>
        <v>1</v>
      </c>
      <c r="K6119">
        <f t="shared" si="1524"/>
        <v>0</v>
      </c>
      <c r="L6119">
        <f t="shared" si="1525"/>
        <v>0</v>
      </c>
      <c r="M6119">
        <f t="shared" si="1526"/>
        <v>0</v>
      </c>
      <c r="N6119">
        <f t="shared" si="1527"/>
        <v>1</v>
      </c>
      <c r="O6119">
        <f t="shared" si="1528"/>
        <v>0</v>
      </c>
      <c r="P6119">
        <v>48</v>
      </c>
      <c r="Q6119">
        <f t="shared" si="1529"/>
        <v>0</v>
      </c>
      <c r="R6119">
        <f t="shared" si="1530"/>
        <v>0</v>
      </c>
      <c r="S6119">
        <f t="shared" si="1531"/>
        <v>0</v>
      </c>
      <c r="T6119">
        <f t="shared" si="1532"/>
        <v>1</v>
      </c>
      <c r="U6119">
        <v>0</v>
      </c>
      <c r="V6119">
        <f t="shared" si="1533"/>
        <v>0.10144479315067811</v>
      </c>
      <c r="W6119">
        <f t="shared" si="1534"/>
        <v>0.52533947120852875</v>
      </c>
      <c r="X6119">
        <f t="shared" si="1535"/>
        <v>1.029104605738387E-2</v>
      </c>
      <c r="Y6119">
        <f t="shared" si="1536"/>
        <v>0</v>
      </c>
      <c r="Z6119" t="s">
        <v>6151</v>
      </c>
    </row>
    <row r="6120" spans="1:26" x14ac:dyDescent="0.25">
      <c r="A6120" t="s">
        <v>45</v>
      </c>
      <c r="B6120" t="s">
        <v>33</v>
      </c>
      <c r="C6120" t="s">
        <v>23</v>
      </c>
      <c r="D6120">
        <v>0</v>
      </c>
      <c r="F6120">
        <v>1</v>
      </c>
      <c r="G6120">
        <v>19.3</v>
      </c>
      <c r="H6120">
        <f t="shared" si="1521"/>
        <v>1</v>
      </c>
      <c r="I6120">
        <f t="shared" si="1522"/>
        <v>0</v>
      </c>
      <c r="J6120">
        <f t="shared" si="1523"/>
        <v>0</v>
      </c>
      <c r="K6120">
        <f t="shared" si="1524"/>
        <v>0</v>
      </c>
      <c r="L6120">
        <f t="shared" si="1525"/>
        <v>1</v>
      </c>
      <c r="M6120">
        <f t="shared" si="1526"/>
        <v>0</v>
      </c>
      <c r="N6120">
        <f t="shared" si="1527"/>
        <v>0</v>
      </c>
      <c r="O6120">
        <f t="shared" si="1528"/>
        <v>1</v>
      </c>
      <c r="P6120">
        <v>69</v>
      </c>
      <c r="Q6120">
        <f t="shared" si="1529"/>
        <v>0</v>
      </c>
      <c r="R6120">
        <f t="shared" si="1530"/>
        <v>0</v>
      </c>
      <c r="S6120">
        <f t="shared" si="1531"/>
        <v>0</v>
      </c>
      <c r="T6120">
        <f t="shared" si="1532"/>
        <v>1</v>
      </c>
      <c r="U6120">
        <v>0</v>
      </c>
      <c r="V6120">
        <f t="shared" si="1533"/>
        <v>-6.7400775601363191E-2</v>
      </c>
      <c r="W6120">
        <f t="shared" si="1534"/>
        <v>0.48315618221547169</v>
      </c>
      <c r="X6120">
        <f t="shared" si="1535"/>
        <v>4.5428645516653156E-3</v>
      </c>
      <c r="Y6120">
        <f t="shared" si="1536"/>
        <v>0</v>
      </c>
      <c r="Z6120" t="s">
        <v>6152</v>
      </c>
    </row>
    <row r="6121" spans="1:26" x14ac:dyDescent="0.25">
      <c r="A6121" t="s">
        <v>45</v>
      </c>
      <c r="B6121" t="s">
        <v>27</v>
      </c>
      <c r="C6121" t="s">
        <v>35</v>
      </c>
      <c r="D6121">
        <v>0</v>
      </c>
      <c r="F6121">
        <v>1</v>
      </c>
      <c r="G6121">
        <v>118.2</v>
      </c>
      <c r="H6121">
        <f t="shared" si="1521"/>
        <v>1</v>
      </c>
      <c r="I6121">
        <f t="shared" si="1522"/>
        <v>0</v>
      </c>
      <c r="J6121">
        <f t="shared" si="1523"/>
        <v>0</v>
      </c>
      <c r="K6121">
        <f t="shared" si="1524"/>
        <v>1</v>
      </c>
      <c r="L6121">
        <f t="shared" si="1525"/>
        <v>0</v>
      </c>
      <c r="M6121">
        <f t="shared" si="1526"/>
        <v>0</v>
      </c>
      <c r="N6121">
        <f t="shared" si="1527"/>
        <v>0</v>
      </c>
      <c r="O6121">
        <f t="shared" si="1528"/>
        <v>1</v>
      </c>
      <c r="P6121">
        <v>72</v>
      </c>
      <c r="Q6121">
        <f t="shared" si="1529"/>
        <v>1</v>
      </c>
      <c r="R6121">
        <f t="shared" si="1530"/>
        <v>0</v>
      </c>
      <c r="S6121">
        <f t="shared" si="1531"/>
        <v>0</v>
      </c>
      <c r="T6121">
        <f t="shared" si="1532"/>
        <v>0</v>
      </c>
      <c r="U6121">
        <v>0</v>
      </c>
      <c r="V6121">
        <f t="shared" si="1533"/>
        <v>0.24742318841458436</v>
      </c>
      <c r="W6121">
        <f t="shared" si="1534"/>
        <v>0.56154215844831135</v>
      </c>
      <c r="X6121">
        <f t="shared" si="1535"/>
        <v>6.1218234165238909E-2</v>
      </c>
      <c r="Y6121">
        <f t="shared" si="1536"/>
        <v>0</v>
      </c>
      <c r="Z6121" t="s">
        <v>6153</v>
      </c>
    </row>
    <row r="6122" spans="1:26" x14ac:dyDescent="0.25">
      <c r="A6122" t="s">
        <v>29</v>
      </c>
      <c r="B6122" t="s">
        <v>38</v>
      </c>
      <c r="C6122" t="s">
        <v>25</v>
      </c>
      <c r="D6122">
        <v>0</v>
      </c>
      <c r="F6122">
        <v>1</v>
      </c>
      <c r="G6122">
        <v>51.45</v>
      </c>
      <c r="H6122">
        <f t="shared" si="1521"/>
        <v>1</v>
      </c>
      <c r="I6122">
        <f t="shared" si="1522"/>
        <v>0</v>
      </c>
      <c r="J6122">
        <f t="shared" si="1523"/>
        <v>1</v>
      </c>
      <c r="K6122">
        <f t="shared" si="1524"/>
        <v>0</v>
      </c>
      <c r="L6122">
        <f t="shared" si="1525"/>
        <v>0</v>
      </c>
      <c r="M6122">
        <f t="shared" si="1526"/>
        <v>0</v>
      </c>
      <c r="N6122">
        <f t="shared" si="1527"/>
        <v>1</v>
      </c>
      <c r="O6122">
        <f t="shared" si="1528"/>
        <v>0</v>
      </c>
      <c r="P6122">
        <v>14</v>
      </c>
      <c r="Q6122">
        <f t="shared" si="1529"/>
        <v>0</v>
      </c>
      <c r="R6122">
        <f t="shared" si="1530"/>
        <v>0</v>
      </c>
      <c r="S6122">
        <f t="shared" si="1531"/>
        <v>1</v>
      </c>
      <c r="T6122">
        <f t="shared" si="1532"/>
        <v>0</v>
      </c>
      <c r="U6122">
        <v>0</v>
      </c>
      <c r="V6122">
        <f t="shared" si="1533"/>
        <v>6.6521951897982545E-2</v>
      </c>
      <c r="W6122">
        <f t="shared" si="1534"/>
        <v>0.51662435795896144</v>
      </c>
      <c r="X6122">
        <f t="shared" si="1535"/>
        <v>4.4251700843175035E-3</v>
      </c>
      <c r="Y6122">
        <f t="shared" si="1536"/>
        <v>0</v>
      </c>
      <c r="Z6122" t="s">
        <v>6154</v>
      </c>
    </row>
    <row r="6123" spans="1:26" x14ac:dyDescent="0.25">
      <c r="A6123" t="s">
        <v>26</v>
      </c>
      <c r="B6123" t="s">
        <v>27</v>
      </c>
      <c r="C6123" t="s">
        <v>25</v>
      </c>
      <c r="D6123">
        <v>0</v>
      </c>
      <c r="F6123">
        <v>1</v>
      </c>
      <c r="G6123">
        <v>59.45</v>
      </c>
      <c r="H6123">
        <f t="shared" si="1521"/>
        <v>1</v>
      </c>
      <c r="I6123">
        <f t="shared" si="1522"/>
        <v>0</v>
      </c>
      <c r="J6123">
        <f t="shared" si="1523"/>
        <v>1</v>
      </c>
      <c r="K6123">
        <f t="shared" si="1524"/>
        <v>0</v>
      </c>
      <c r="L6123">
        <f t="shared" si="1525"/>
        <v>0</v>
      </c>
      <c r="M6123">
        <f t="shared" si="1526"/>
        <v>1</v>
      </c>
      <c r="N6123">
        <f t="shared" si="1527"/>
        <v>0</v>
      </c>
      <c r="O6123">
        <f t="shared" si="1528"/>
        <v>0</v>
      </c>
      <c r="P6123">
        <v>6</v>
      </c>
      <c r="Q6123">
        <f t="shared" si="1529"/>
        <v>1</v>
      </c>
      <c r="R6123">
        <f t="shared" si="1530"/>
        <v>0</v>
      </c>
      <c r="S6123">
        <f t="shared" si="1531"/>
        <v>0</v>
      </c>
      <c r="T6123">
        <f t="shared" si="1532"/>
        <v>0</v>
      </c>
      <c r="U6123">
        <v>0</v>
      </c>
      <c r="V6123">
        <f t="shared" si="1533"/>
        <v>0.48721758748151733</v>
      </c>
      <c r="W6123">
        <f t="shared" si="1534"/>
        <v>0.61945074836138236</v>
      </c>
      <c r="X6123">
        <f t="shared" si="1535"/>
        <v>0.23738097755130999</v>
      </c>
      <c r="Y6123">
        <f t="shared" si="1536"/>
        <v>1</v>
      </c>
      <c r="Z6123" t="s">
        <v>6155</v>
      </c>
    </row>
    <row r="6124" spans="1:26" x14ac:dyDescent="0.25">
      <c r="A6124" t="s">
        <v>45</v>
      </c>
      <c r="B6124" t="s">
        <v>33</v>
      </c>
      <c r="C6124" t="s">
        <v>23</v>
      </c>
      <c r="D6124">
        <v>0</v>
      </c>
      <c r="F6124">
        <v>1</v>
      </c>
      <c r="G6124">
        <v>19.5</v>
      </c>
      <c r="H6124">
        <f t="shared" si="1521"/>
        <v>1</v>
      </c>
      <c r="I6124">
        <f t="shared" si="1522"/>
        <v>0</v>
      </c>
      <c r="J6124">
        <f t="shared" si="1523"/>
        <v>0</v>
      </c>
      <c r="K6124">
        <f t="shared" si="1524"/>
        <v>0</v>
      </c>
      <c r="L6124">
        <f t="shared" si="1525"/>
        <v>1</v>
      </c>
      <c r="M6124">
        <f t="shared" si="1526"/>
        <v>0</v>
      </c>
      <c r="N6124">
        <f t="shared" si="1527"/>
        <v>0</v>
      </c>
      <c r="O6124">
        <f t="shared" si="1528"/>
        <v>1</v>
      </c>
      <c r="P6124">
        <v>8</v>
      </c>
      <c r="Q6124">
        <f t="shared" si="1529"/>
        <v>0</v>
      </c>
      <c r="R6124">
        <f t="shared" si="1530"/>
        <v>0</v>
      </c>
      <c r="S6124">
        <f t="shared" si="1531"/>
        <v>0</v>
      </c>
      <c r="T6124">
        <f t="shared" si="1532"/>
        <v>1</v>
      </c>
      <c r="U6124">
        <v>0</v>
      </c>
      <c r="V6124">
        <f t="shared" si="1533"/>
        <v>-7.1952133779505545E-2</v>
      </c>
      <c r="W6124">
        <f t="shared" si="1534"/>
        <v>0.48201972304118318</v>
      </c>
      <c r="X6124">
        <f t="shared" si="1535"/>
        <v>5.1771095554238632E-3</v>
      </c>
      <c r="Y6124">
        <f t="shared" si="1536"/>
        <v>0</v>
      </c>
      <c r="Z6124" t="s">
        <v>6156</v>
      </c>
    </row>
    <row r="6125" spans="1:26" x14ac:dyDescent="0.25">
      <c r="A6125" t="s">
        <v>29</v>
      </c>
      <c r="B6125" t="s">
        <v>30</v>
      </c>
      <c r="C6125" t="s">
        <v>23</v>
      </c>
      <c r="D6125">
        <v>0</v>
      </c>
      <c r="F6125">
        <v>1</v>
      </c>
      <c r="G6125">
        <v>19.55</v>
      </c>
      <c r="H6125">
        <f t="shared" si="1521"/>
        <v>1</v>
      </c>
      <c r="I6125">
        <f t="shared" si="1522"/>
        <v>0</v>
      </c>
      <c r="J6125">
        <f t="shared" si="1523"/>
        <v>0</v>
      </c>
      <c r="K6125">
        <f t="shared" si="1524"/>
        <v>0</v>
      </c>
      <c r="L6125">
        <f t="shared" si="1525"/>
        <v>1</v>
      </c>
      <c r="M6125">
        <f t="shared" si="1526"/>
        <v>0</v>
      </c>
      <c r="N6125">
        <f t="shared" si="1527"/>
        <v>1</v>
      </c>
      <c r="O6125">
        <f t="shared" si="1528"/>
        <v>0</v>
      </c>
      <c r="P6125">
        <v>17</v>
      </c>
      <c r="Q6125">
        <f t="shared" si="1529"/>
        <v>0</v>
      </c>
      <c r="R6125">
        <f t="shared" si="1530"/>
        <v>1</v>
      </c>
      <c r="S6125">
        <f t="shared" si="1531"/>
        <v>0</v>
      </c>
      <c r="T6125">
        <f t="shared" si="1532"/>
        <v>0</v>
      </c>
      <c r="U6125">
        <v>0</v>
      </c>
      <c r="V6125">
        <f t="shared" si="1533"/>
        <v>-7.0769557049403346E-3</v>
      </c>
      <c r="W6125">
        <f t="shared" si="1534"/>
        <v>0.49823076845783859</v>
      </c>
      <c r="X6125">
        <f t="shared" si="1535"/>
        <v>5.008330204968755E-5</v>
      </c>
      <c r="Y6125">
        <f t="shared" si="1536"/>
        <v>0</v>
      </c>
      <c r="Z6125" t="s">
        <v>6157</v>
      </c>
    </row>
    <row r="6126" spans="1:26" x14ac:dyDescent="0.25">
      <c r="A6126" t="s">
        <v>29</v>
      </c>
      <c r="B6126" t="s">
        <v>27</v>
      </c>
      <c r="C6126" t="s">
        <v>35</v>
      </c>
      <c r="D6126">
        <v>0</v>
      </c>
      <c r="F6126">
        <v>1</v>
      </c>
      <c r="G6126">
        <v>93.55</v>
      </c>
      <c r="H6126">
        <f t="shared" si="1521"/>
        <v>1</v>
      </c>
      <c r="I6126">
        <f t="shared" si="1522"/>
        <v>0</v>
      </c>
      <c r="J6126">
        <f t="shared" si="1523"/>
        <v>0</v>
      </c>
      <c r="K6126">
        <f t="shared" si="1524"/>
        <v>1</v>
      </c>
      <c r="L6126">
        <f t="shared" si="1525"/>
        <v>0</v>
      </c>
      <c r="M6126">
        <f t="shared" si="1526"/>
        <v>0</v>
      </c>
      <c r="N6126">
        <f t="shared" si="1527"/>
        <v>1</v>
      </c>
      <c r="O6126">
        <f t="shared" si="1528"/>
        <v>0</v>
      </c>
      <c r="P6126">
        <v>65</v>
      </c>
      <c r="Q6126">
        <f t="shared" si="1529"/>
        <v>1</v>
      </c>
      <c r="R6126">
        <f t="shared" si="1530"/>
        <v>0</v>
      </c>
      <c r="S6126">
        <f t="shared" si="1531"/>
        <v>0</v>
      </c>
      <c r="T6126">
        <f t="shared" si="1532"/>
        <v>0</v>
      </c>
      <c r="U6126">
        <v>0</v>
      </c>
      <c r="V6126">
        <f t="shared" si="1533"/>
        <v>0.26892652852564469</v>
      </c>
      <c r="W6126">
        <f t="shared" si="1534"/>
        <v>0.56682935032700299</v>
      </c>
      <c r="X6126">
        <f t="shared" si="1535"/>
        <v>7.2321477744854382E-2</v>
      </c>
      <c r="Y6126">
        <f t="shared" si="1536"/>
        <v>0</v>
      </c>
      <c r="Z6126" t="s">
        <v>6158</v>
      </c>
    </row>
    <row r="6127" spans="1:26" x14ac:dyDescent="0.25">
      <c r="A6127" t="s">
        <v>29</v>
      </c>
      <c r="B6127" t="s">
        <v>30</v>
      </c>
      <c r="C6127" t="s">
        <v>25</v>
      </c>
      <c r="D6127">
        <v>0</v>
      </c>
      <c r="F6127">
        <v>1</v>
      </c>
      <c r="G6127">
        <v>59.3</v>
      </c>
      <c r="H6127">
        <f t="shared" si="1521"/>
        <v>1</v>
      </c>
      <c r="I6127">
        <f t="shared" si="1522"/>
        <v>0</v>
      </c>
      <c r="J6127">
        <f t="shared" si="1523"/>
        <v>1</v>
      </c>
      <c r="K6127">
        <f t="shared" si="1524"/>
        <v>0</v>
      </c>
      <c r="L6127">
        <f t="shared" si="1525"/>
        <v>0</v>
      </c>
      <c r="M6127">
        <f t="shared" si="1526"/>
        <v>0</v>
      </c>
      <c r="N6127">
        <f t="shared" si="1527"/>
        <v>1</v>
      </c>
      <c r="O6127">
        <f t="shared" si="1528"/>
        <v>0</v>
      </c>
      <c r="P6127">
        <v>57</v>
      </c>
      <c r="Q6127">
        <f t="shared" si="1529"/>
        <v>0</v>
      </c>
      <c r="R6127">
        <f t="shared" si="1530"/>
        <v>1</v>
      </c>
      <c r="S6127">
        <f t="shared" si="1531"/>
        <v>0</v>
      </c>
      <c r="T6127">
        <f t="shared" si="1532"/>
        <v>0</v>
      </c>
      <c r="U6127">
        <v>0</v>
      </c>
      <c r="V6127">
        <f t="shared" si="1533"/>
        <v>8.3623706151312385E-2</v>
      </c>
      <c r="W6127">
        <f t="shared" si="1534"/>
        <v>0.52089375225445411</v>
      </c>
      <c r="X6127">
        <f t="shared" si="1535"/>
        <v>6.9929242304810407E-3</v>
      </c>
      <c r="Y6127">
        <f t="shared" si="1536"/>
        <v>0</v>
      </c>
      <c r="Z6127" t="s">
        <v>6159</v>
      </c>
    </row>
    <row r="6128" spans="1:26" x14ac:dyDescent="0.25">
      <c r="A6128" t="s">
        <v>26</v>
      </c>
      <c r="B6128" t="s">
        <v>38</v>
      </c>
      <c r="C6128" t="s">
        <v>35</v>
      </c>
      <c r="D6128">
        <v>0</v>
      </c>
      <c r="F6128">
        <v>1</v>
      </c>
      <c r="G6128">
        <v>102.25</v>
      </c>
      <c r="H6128">
        <f t="shared" si="1521"/>
        <v>1</v>
      </c>
      <c r="I6128">
        <f t="shared" si="1522"/>
        <v>0</v>
      </c>
      <c r="J6128">
        <f t="shared" si="1523"/>
        <v>0</v>
      </c>
      <c r="K6128">
        <f t="shared" si="1524"/>
        <v>1</v>
      </c>
      <c r="L6128">
        <f t="shared" si="1525"/>
        <v>0</v>
      </c>
      <c r="M6128">
        <f t="shared" si="1526"/>
        <v>1</v>
      </c>
      <c r="N6128">
        <f t="shared" si="1527"/>
        <v>0</v>
      </c>
      <c r="O6128">
        <f t="shared" si="1528"/>
        <v>0</v>
      </c>
      <c r="P6128">
        <v>13</v>
      </c>
      <c r="Q6128">
        <f t="shared" si="1529"/>
        <v>0</v>
      </c>
      <c r="R6128">
        <f t="shared" si="1530"/>
        <v>0</v>
      </c>
      <c r="S6128">
        <f t="shared" si="1531"/>
        <v>1</v>
      </c>
      <c r="T6128">
        <f t="shared" si="1532"/>
        <v>0</v>
      </c>
      <c r="U6128">
        <v>1</v>
      </c>
      <c r="V6128">
        <f t="shared" si="1533"/>
        <v>0.43573143378828194</v>
      </c>
      <c r="W6128">
        <f t="shared" si="1534"/>
        <v>0.60724144817444969</v>
      </c>
      <c r="X6128">
        <f t="shared" si="1535"/>
        <v>0.31839901481462807</v>
      </c>
      <c r="Y6128">
        <f t="shared" si="1536"/>
        <v>1</v>
      </c>
      <c r="Z6128" t="s">
        <v>6160</v>
      </c>
    </row>
    <row r="6129" spans="1:26" x14ac:dyDescent="0.25">
      <c r="A6129" t="s">
        <v>26</v>
      </c>
      <c r="B6129" t="s">
        <v>38</v>
      </c>
      <c r="C6129" t="s">
        <v>35</v>
      </c>
      <c r="D6129">
        <v>1</v>
      </c>
      <c r="F6129">
        <v>1</v>
      </c>
      <c r="G6129">
        <v>95.9</v>
      </c>
      <c r="H6129">
        <f t="shared" si="1521"/>
        <v>0</v>
      </c>
      <c r="I6129">
        <f t="shared" si="1522"/>
        <v>1</v>
      </c>
      <c r="J6129">
        <f t="shared" si="1523"/>
        <v>0</v>
      </c>
      <c r="K6129">
        <f t="shared" si="1524"/>
        <v>1</v>
      </c>
      <c r="L6129">
        <f t="shared" si="1525"/>
        <v>0</v>
      </c>
      <c r="M6129">
        <f t="shared" si="1526"/>
        <v>1</v>
      </c>
      <c r="N6129">
        <f t="shared" si="1527"/>
        <v>0</v>
      </c>
      <c r="O6129">
        <f t="shared" si="1528"/>
        <v>0</v>
      </c>
      <c r="P6129">
        <v>19</v>
      </c>
      <c r="Q6129">
        <f t="shared" si="1529"/>
        <v>0</v>
      </c>
      <c r="R6129">
        <f t="shared" si="1530"/>
        <v>0</v>
      </c>
      <c r="S6129">
        <f t="shared" si="1531"/>
        <v>1</v>
      </c>
      <c r="T6129">
        <f t="shared" si="1532"/>
        <v>0</v>
      </c>
      <c r="U6129">
        <v>1</v>
      </c>
      <c r="V6129">
        <f t="shared" si="1533"/>
        <v>0.41213998281100539</v>
      </c>
      <c r="W6129">
        <f t="shared" si="1534"/>
        <v>0.60160089540720918</v>
      </c>
      <c r="X6129">
        <f t="shared" si="1535"/>
        <v>0.34557939980944502</v>
      </c>
      <c r="Y6129">
        <f t="shared" si="1536"/>
        <v>1</v>
      </c>
      <c r="Z6129" t="s">
        <v>6161</v>
      </c>
    </row>
    <row r="6130" spans="1:26" x14ac:dyDescent="0.25">
      <c r="A6130" t="s">
        <v>29</v>
      </c>
      <c r="B6130" t="s">
        <v>33</v>
      </c>
      <c r="C6130" t="s">
        <v>35</v>
      </c>
      <c r="D6130">
        <v>0</v>
      </c>
      <c r="F6130">
        <v>1</v>
      </c>
      <c r="G6130">
        <v>109.8</v>
      </c>
      <c r="H6130">
        <f t="shared" si="1521"/>
        <v>1</v>
      </c>
      <c r="I6130">
        <f t="shared" si="1522"/>
        <v>0</v>
      </c>
      <c r="J6130">
        <f t="shared" si="1523"/>
        <v>0</v>
      </c>
      <c r="K6130">
        <f t="shared" si="1524"/>
        <v>1</v>
      </c>
      <c r="L6130">
        <f t="shared" si="1525"/>
        <v>0</v>
      </c>
      <c r="M6130">
        <f t="shared" si="1526"/>
        <v>0</v>
      </c>
      <c r="N6130">
        <f t="shared" si="1527"/>
        <v>1</v>
      </c>
      <c r="O6130">
        <f t="shared" si="1528"/>
        <v>0</v>
      </c>
      <c r="P6130">
        <v>56</v>
      </c>
      <c r="Q6130">
        <f t="shared" si="1529"/>
        <v>0</v>
      </c>
      <c r="R6130">
        <f t="shared" si="1530"/>
        <v>0</v>
      </c>
      <c r="S6130">
        <f t="shared" si="1531"/>
        <v>0</v>
      </c>
      <c r="T6130">
        <f t="shared" si="1532"/>
        <v>1</v>
      </c>
      <c r="U6130">
        <v>0</v>
      </c>
      <c r="V6130">
        <f t="shared" si="1533"/>
        <v>0.16235600451118407</v>
      </c>
      <c r="W6130">
        <f t="shared" si="1534"/>
        <v>0.54050007679970413</v>
      </c>
      <c r="X6130">
        <f t="shared" si="1535"/>
        <v>2.6359472200835621E-2</v>
      </c>
      <c r="Y6130">
        <f t="shared" si="1536"/>
        <v>0</v>
      </c>
      <c r="Z6130" t="s">
        <v>6162</v>
      </c>
    </row>
    <row r="6131" spans="1:26" x14ac:dyDescent="0.25">
      <c r="A6131" t="s">
        <v>26</v>
      </c>
      <c r="B6131" t="s">
        <v>27</v>
      </c>
      <c r="C6131" t="s">
        <v>35</v>
      </c>
      <c r="D6131">
        <v>0</v>
      </c>
      <c r="F6131">
        <v>1</v>
      </c>
      <c r="G6131">
        <v>78.099999999999994</v>
      </c>
      <c r="H6131">
        <f t="shared" si="1521"/>
        <v>1</v>
      </c>
      <c r="I6131">
        <f t="shared" si="1522"/>
        <v>0</v>
      </c>
      <c r="J6131">
        <f t="shared" si="1523"/>
        <v>0</v>
      </c>
      <c r="K6131">
        <f t="shared" si="1524"/>
        <v>1</v>
      </c>
      <c r="L6131">
        <f t="shared" si="1525"/>
        <v>0</v>
      </c>
      <c r="M6131">
        <f t="shared" si="1526"/>
        <v>1</v>
      </c>
      <c r="N6131">
        <f t="shared" si="1527"/>
        <v>0</v>
      </c>
      <c r="O6131">
        <f t="shared" si="1528"/>
        <v>0</v>
      </c>
      <c r="P6131">
        <v>14</v>
      </c>
      <c r="Q6131">
        <f t="shared" si="1529"/>
        <v>1</v>
      </c>
      <c r="R6131">
        <f t="shared" si="1530"/>
        <v>0</v>
      </c>
      <c r="S6131">
        <f t="shared" si="1531"/>
        <v>0</v>
      </c>
      <c r="T6131">
        <f t="shared" si="1532"/>
        <v>0</v>
      </c>
      <c r="U6131">
        <v>0</v>
      </c>
      <c r="V6131">
        <f t="shared" si="1533"/>
        <v>0.51629397093521257</v>
      </c>
      <c r="W6131">
        <f t="shared" si="1534"/>
        <v>0.62628076521764031</v>
      </c>
      <c r="X6131">
        <f t="shared" si="1535"/>
        <v>0.2665594644240501</v>
      </c>
      <c r="Y6131">
        <f t="shared" si="1536"/>
        <v>1</v>
      </c>
      <c r="Z6131" t="s">
        <v>6163</v>
      </c>
    </row>
    <row r="6132" spans="1:26" x14ac:dyDescent="0.25">
      <c r="A6132" t="s">
        <v>26</v>
      </c>
      <c r="B6132" t="s">
        <v>27</v>
      </c>
      <c r="C6132" t="s">
        <v>25</v>
      </c>
      <c r="D6132">
        <v>0</v>
      </c>
      <c r="F6132">
        <v>1</v>
      </c>
      <c r="G6132">
        <v>39.9</v>
      </c>
      <c r="H6132">
        <f t="shared" si="1521"/>
        <v>1</v>
      </c>
      <c r="I6132">
        <f t="shared" si="1522"/>
        <v>0</v>
      </c>
      <c r="J6132">
        <f t="shared" si="1523"/>
        <v>1</v>
      </c>
      <c r="K6132">
        <f t="shared" si="1524"/>
        <v>0</v>
      </c>
      <c r="L6132">
        <f t="shared" si="1525"/>
        <v>0</v>
      </c>
      <c r="M6132">
        <f t="shared" si="1526"/>
        <v>1</v>
      </c>
      <c r="N6132">
        <f t="shared" si="1527"/>
        <v>0</v>
      </c>
      <c r="O6132">
        <f t="shared" si="1528"/>
        <v>0</v>
      </c>
      <c r="P6132">
        <v>52</v>
      </c>
      <c r="Q6132">
        <f t="shared" si="1529"/>
        <v>1</v>
      </c>
      <c r="R6132">
        <f t="shared" si="1530"/>
        <v>0</v>
      </c>
      <c r="S6132">
        <f t="shared" si="1531"/>
        <v>0</v>
      </c>
      <c r="T6132">
        <f t="shared" si="1532"/>
        <v>0</v>
      </c>
      <c r="U6132">
        <v>0</v>
      </c>
      <c r="V6132">
        <f t="shared" si="1533"/>
        <v>0.45673805415606206</v>
      </c>
      <c r="W6132">
        <f t="shared" si="1534"/>
        <v>0.61224006723028201</v>
      </c>
      <c r="X6132">
        <f t="shared" si="1535"/>
        <v>0.20860965011426588</v>
      </c>
      <c r="Y6132">
        <f t="shared" si="1536"/>
        <v>1</v>
      </c>
      <c r="Z6132" t="s">
        <v>6164</v>
      </c>
    </row>
    <row r="6133" spans="1:26" x14ac:dyDescent="0.25">
      <c r="A6133" t="s">
        <v>45</v>
      </c>
      <c r="B6133" t="s">
        <v>38</v>
      </c>
      <c r="C6133" t="s">
        <v>25</v>
      </c>
      <c r="D6133">
        <v>0</v>
      </c>
      <c r="F6133">
        <v>1</v>
      </c>
      <c r="G6133">
        <v>64.900000000000006</v>
      </c>
      <c r="H6133">
        <f t="shared" si="1521"/>
        <v>1</v>
      </c>
      <c r="I6133">
        <f t="shared" si="1522"/>
        <v>0</v>
      </c>
      <c r="J6133">
        <f t="shared" si="1523"/>
        <v>1</v>
      </c>
      <c r="K6133">
        <f t="shared" si="1524"/>
        <v>0</v>
      </c>
      <c r="L6133">
        <f t="shared" si="1525"/>
        <v>0</v>
      </c>
      <c r="M6133">
        <f t="shared" si="1526"/>
        <v>0</v>
      </c>
      <c r="N6133">
        <f t="shared" si="1527"/>
        <v>0</v>
      </c>
      <c r="O6133">
        <f t="shared" si="1528"/>
        <v>1</v>
      </c>
      <c r="P6133">
        <v>58</v>
      </c>
      <c r="Q6133">
        <f t="shared" si="1529"/>
        <v>0</v>
      </c>
      <c r="R6133">
        <f t="shared" si="1530"/>
        <v>0</v>
      </c>
      <c r="S6133">
        <f t="shared" si="1531"/>
        <v>1</v>
      </c>
      <c r="T6133">
        <f t="shared" si="1532"/>
        <v>0</v>
      </c>
      <c r="U6133">
        <v>0</v>
      </c>
      <c r="V6133">
        <f t="shared" si="1533"/>
        <v>4.6111809525632708E-2</v>
      </c>
      <c r="W6133">
        <f t="shared" si="1534"/>
        <v>0.51152591015953086</v>
      </c>
      <c r="X6133">
        <f t="shared" si="1535"/>
        <v>2.1262989777282313E-3</v>
      </c>
      <c r="Y6133">
        <f t="shared" si="1536"/>
        <v>0</v>
      </c>
      <c r="Z6133" t="s">
        <v>6165</v>
      </c>
    </row>
    <row r="6134" spans="1:26" x14ac:dyDescent="0.25">
      <c r="A6134" t="s">
        <v>26</v>
      </c>
      <c r="B6134" t="s">
        <v>27</v>
      </c>
      <c r="C6134" t="s">
        <v>35</v>
      </c>
      <c r="D6134">
        <v>1</v>
      </c>
      <c r="F6134">
        <v>1</v>
      </c>
      <c r="G6134">
        <v>95.05</v>
      </c>
      <c r="H6134">
        <f t="shared" si="1521"/>
        <v>0</v>
      </c>
      <c r="I6134">
        <f t="shared" si="1522"/>
        <v>1</v>
      </c>
      <c r="J6134">
        <f t="shared" si="1523"/>
        <v>0</v>
      </c>
      <c r="K6134">
        <f t="shared" si="1524"/>
        <v>1</v>
      </c>
      <c r="L6134">
        <f t="shared" si="1525"/>
        <v>0</v>
      </c>
      <c r="M6134">
        <f t="shared" si="1526"/>
        <v>1</v>
      </c>
      <c r="N6134">
        <f t="shared" si="1527"/>
        <v>0</v>
      </c>
      <c r="O6134">
        <f t="shared" si="1528"/>
        <v>0</v>
      </c>
      <c r="P6134">
        <v>47</v>
      </c>
      <c r="Q6134">
        <f t="shared" si="1529"/>
        <v>1</v>
      </c>
      <c r="R6134">
        <f t="shared" si="1530"/>
        <v>0</v>
      </c>
      <c r="S6134">
        <f t="shared" si="1531"/>
        <v>0</v>
      </c>
      <c r="T6134">
        <f t="shared" si="1532"/>
        <v>0</v>
      </c>
      <c r="U6134">
        <v>1</v>
      </c>
      <c r="V6134">
        <f t="shared" si="1533"/>
        <v>0.54271996018669422</v>
      </c>
      <c r="W6134">
        <f t="shared" si="1534"/>
        <v>0.63244492263940422</v>
      </c>
      <c r="X6134">
        <f t="shared" si="1535"/>
        <v>0.20910503481165851</v>
      </c>
      <c r="Y6134">
        <f t="shared" si="1536"/>
        <v>1</v>
      </c>
      <c r="Z6134" t="s">
        <v>6166</v>
      </c>
    </row>
    <row r="6135" spans="1:26" x14ac:dyDescent="0.25">
      <c r="A6135" t="s">
        <v>26</v>
      </c>
      <c r="B6135" t="s">
        <v>38</v>
      </c>
      <c r="C6135" t="s">
        <v>25</v>
      </c>
      <c r="D6135">
        <v>0</v>
      </c>
      <c r="F6135">
        <v>1</v>
      </c>
      <c r="G6135">
        <v>53.4</v>
      </c>
      <c r="H6135">
        <f t="shared" si="1521"/>
        <v>1</v>
      </c>
      <c r="I6135">
        <f t="shared" si="1522"/>
        <v>0</v>
      </c>
      <c r="J6135">
        <f t="shared" si="1523"/>
        <v>1</v>
      </c>
      <c r="K6135">
        <f t="shared" si="1524"/>
        <v>0</v>
      </c>
      <c r="L6135">
        <f t="shared" si="1525"/>
        <v>0</v>
      </c>
      <c r="M6135">
        <f t="shared" si="1526"/>
        <v>1</v>
      </c>
      <c r="N6135">
        <f t="shared" si="1527"/>
        <v>0</v>
      </c>
      <c r="O6135">
        <f t="shared" si="1528"/>
        <v>0</v>
      </c>
      <c r="P6135">
        <v>67</v>
      </c>
      <c r="Q6135">
        <f t="shared" si="1529"/>
        <v>0</v>
      </c>
      <c r="R6135">
        <f t="shared" si="1530"/>
        <v>0</v>
      </c>
      <c r="S6135">
        <f t="shared" si="1531"/>
        <v>1</v>
      </c>
      <c r="T6135">
        <f t="shared" si="1532"/>
        <v>0</v>
      </c>
      <c r="U6135">
        <v>0</v>
      </c>
      <c r="V6135">
        <f t="shared" si="1533"/>
        <v>0.34101695849491209</v>
      </c>
      <c r="W6135">
        <f t="shared" si="1534"/>
        <v>0.58443753314254832</v>
      </c>
      <c r="X6135">
        <f t="shared" si="1535"/>
        <v>0.1162925659811206</v>
      </c>
      <c r="Y6135">
        <f t="shared" si="1536"/>
        <v>1</v>
      </c>
      <c r="Z6135" t="s">
        <v>6167</v>
      </c>
    </row>
    <row r="6136" spans="1:26" x14ac:dyDescent="0.25">
      <c r="A6136" t="s">
        <v>26</v>
      </c>
      <c r="B6136" t="s">
        <v>38</v>
      </c>
      <c r="C6136" t="s">
        <v>25</v>
      </c>
      <c r="D6136">
        <v>0</v>
      </c>
      <c r="F6136">
        <v>1</v>
      </c>
      <c r="G6136">
        <v>24.9</v>
      </c>
      <c r="H6136">
        <f t="shared" si="1521"/>
        <v>1</v>
      </c>
      <c r="I6136">
        <f t="shared" si="1522"/>
        <v>0</v>
      </c>
      <c r="J6136">
        <f t="shared" si="1523"/>
        <v>1</v>
      </c>
      <c r="K6136">
        <f t="shared" si="1524"/>
        <v>0</v>
      </c>
      <c r="L6136">
        <f t="shared" si="1525"/>
        <v>0</v>
      </c>
      <c r="M6136">
        <f t="shared" si="1526"/>
        <v>1</v>
      </c>
      <c r="N6136">
        <f t="shared" si="1527"/>
        <v>0</v>
      </c>
      <c r="O6136">
        <f t="shared" si="1528"/>
        <v>0</v>
      </c>
      <c r="P6136">
        <v>2</v>
      </c>
      <c r="Q6136">
        <f t="shared" si="1529"/>
        <v>0</v>
      </c>
      <c r="R6136">
        <f t="shared" si="1530"/>
        <v>0</v>
      </c>
      <c r="S6136">
        <f t="shared" si="1531"/>
        <v>1</v>
      </c>
      <c r="T6136">
        <f t="shared" si="1532"/>
        <v>0</v>
      </c>
      <c r="U6136">
        <v>0</v>
      </c>
      <c r="V6136">
        <f t="shared" si="1533"/>
        <v>0.31027532832681182</v>
      </c>
      <c r="W6136">
        <f t="shared" si="1534"/>
        <v>0.57695246423044133</v>
      </c>
      <c r="X6136">
        <f t="shared" si="1535"/>
        <v>9.6270779368310869E-2</v>
      </c>
      <c r="Y6136">
        <f t="shared" si="1536"/>
        <v>0</v>
      </c>
      <c r="Z6136" t="s">
        <v>6168</v>
      </c>
    </row>
    <row r="6137" spans="1:26" x14ac:dyDescent="0.25">
      <c r="A6137" t="s">
        <v>26</v>
      </c>
      <c r="B6137" t="s">
        <v>38</v>
      </c>
      <c r="C6137" t="s">
        <v>25</v>
      </c>
      <c r="D6137">
        <v>1</v>
      </c>
      <c r="F6137">
        <v>1</v>
      </c>
      <c r="G6137">
        <v>44.7</v>
      </c>
      <c r="H6137">
        <f t="shared" si="1521"/>
        <v>0</v>
      </c>
      <c r="I6137">
        <f t="shared" si="1522"/>
        <v>1</v>
      </c>
      <c r="J6137">
        <f t="shared" si="1523"/>
        <v>1</v>
      </c>
      <c r="K6137">
        <f t="shared" si="1524"/>
        <v>0</v>
      </c>
      <c r="L6137">
        <f t="shared" si="1525"/>
        <v>0</v>
      </c>
      <c r="M6137">
        <f t="shared" si="1526"/>
        <v>1</v>
      </c>
      <c r="N6137">
        <f t="shared" si="1527"/>
        <v>0</v>
      </c>
      <c r="O6137">
        <f t="shared" si="1528"/>
        <v>0</v>
      </c>
      <c r="P6137">
        <v>6</v>
      </c>
      <c r="Q6137">
        <f t="shared" si="1529"/>
        <v>0</v>
      </c>
      <c r="R6137">
        <f t="shared" si="1530"/>
        <v>0</v>
      </c>
      <c r="S6137">
        <f t="shared" si="1531"/>
        <v>1</v>
      </c>
      <c r="T6137">
        <f t="shared" si="1532"/>
        <v>0</v>
      </c>
      <c r="U6137">
        <v>0</v>
      </c>
      <c r="V6137">
        <f t="shared" si="1533"/>
        <v>0.33231634566198698</v>
      </c>
      <c r="W6137">
        <f t="shared" si="1534"/>
        <v>0.58232287245464942</v>
      </c>
      <c r="X6137">
        <f t="shared" si="1535"/>
        <v>0.1104341535941372</v>
      </c>
      <c r="Y6137">
        <f t="shared" si="1536"/>
        <v>1</v>
      </c>
      <c r="Z6137" t="s">
        <v>6169</v>
      </c>
    </row>
    <row r="6138" spans="1:26" x14ac:dyDescent="0.25">
      <c r="A6138" t="s">
        <v>45</v>
      </c>
      <c r="B6138" t="s">
        <v>33</v>
      </c>
      <c r="C6138" t="s">
        <v>35</v>
      </c>
      <c r="D6138">
        <v>0</v>
      </c>
      <c r="F6138">
        <v>1</v>
      </c>
      <c r="G6138">
        <v>114</v>
      </c>
      <c r="H6138">
        <f t="shared" si="1521"/>
        <v>1</v>
      </c>
      <c r="I6138">
        <f t="shared" si="1522"/>
        <v>0</v>
      </c>
      <c r="J6138">
        <f t="shared" si="1523"/>
        <v>0</v>
      </c>
      <c r="K6138">
        <f t="shared" si="1524"/>
        <v>1</v>
      </c>
      <c r="L6138">
        <f t="shared" si="1525"/>
        <v>0</v>
      </c>
      <c r="M6138">
        <f t="shared" si="1526"/>
        <v>0</v>
      </c>
      <c r="N6138">
        <f t="shared" si="1527"/>
        <v>0</v>
      </c>
      <c r="O6138">
        <f t="shared" si="1528"/>
        <v>1</v>
      </c>
      <c r="P6138">
        <v>71</v>
      </c>
      <c r="Q6138">
        <f t="shared" si="1529"/>
        <v>0</v>
      </c>
      <c r="R6138">
        <f t="shared" si="1530"/>
        <v>0</v>
      </c>
      <c r="S6138">
        <f t="shared" si="1531"/>
        <v>0</v>
      </c>
      <c r="T6138">
        <f t="shared" si="1532"/>
        <v>1</v>
      </c>
      <c r="U6138">
        <v>0</v>
      </c>
      <c r="V6138">
        <f t="shared" si="1533"/>
        <v>0.10410681194215263</v>
      </c>
      <c r="W6138">
        <f t="shared" si="1534"/>
        <v>0.52600322148926948</v>
      </c>
      <c r="X6138">
        <f t="shared" si="1535"/>
        <v>1.0838228292758732E-2</v>
      </c>
      <c r="Y6138">
        <f t="shared" si="1536"/>
        <v>0</v>
      </c>
      <c r="Z6138" t="s">
        <v>6170</v>
      </c>
    </row>
    <row r="6139" spans="1:26" x14ac:dyDescent="0.25">
      <c r="A6139" t="s">
        <v>45</v>
      </c>
      <c r="B6139" t="s">
        <v>33</v>
      </c>
      <c r="C6139" t="s">
        <v>23</v>
      </c>
      <c r="D6139">
        <v>0</v>
      </c>
      <c r="F6139">
        <v>1</v>
      </c>
      <c r="G6139">
        <v>20.25</v>
      </c>
      <c r="H6139">
        <f t="shared" si="1521"/>
        <v>1</v>
      </c>
      <c r="I6139">
        <f t="shared" si="1522"/>
        <v>0</v>
      </c>
      <c r="J6139">
        <f t="shared" si="1523"/>
        <v>0</v>
      </c>
      <c r="K6139">
        <f t="shared" si="1524"/>
        <v>0</v>
      </c>
      <c r="L6139">
        <f t="shared" si="1525"/>
        <v>1</v>
      </c>
      <c r="M6139">
        <f t="shared" si="1526"/>
        <v>0</v>
      </c>
      <c r="N6139">
        <f t="shared" si="1527"/>
        <v>0</v>
      </c>
      <c r="O6139">
        <f t="shared" si="1528"/>
        <v>1</v>
      </c>
      <c r="P6139">
        <v>46</v>
      </c>
      <c r="Q6139">
        <f t="shared" si="1529"/>
        <v>0</v>
      </c>
      <c r="R6139">
        <f t="shared" si="1530"/>
        <v>0</v>
      </c>
      <c r="S6139">
        <f t="shared" si="1531"/>
        <v>0</v>
      </c>
      <c r="T6139">
        <f t="shared" si="1532"/>
        <v>1</v>
      </c>
      <c r="U6139">
        <v>0</v>
      </c>
      <c r="V6139">
        <f t="shared" si="1533"/>
        <v>-7.0782842219705461E-2</v>
      </c>
      <c r="W6139">
        <f t="shared" si="1534"/>
        <v>0.48231167401521202</v>
      </c>
      <c r="X6139">
        <f t="shared" si="1535"/>
        <v>5.0102107526997178E-3</v>
      </c>
      <c r="Y6139">
        <f t="shared" si="1536"/>
        <v>0</v>
      </c>
      <c r="Z6139" t="s">
        <v>6171</v>
      </c>
    </row>
    <row r="6140" spans="1:26" x14ac:dyDescent="0.25">
      <c r="A6140" t="s">
        <v>26</v>
      </c>
      <c r="B6140" t="s">
        <v>38</v>
      </c>
      <c r="C6140" t="s">
        <v>25</v>
      </c>
      <c r="D6140">
        <v>0</v>
      </c>
      <c r="F6140">
        <v>1</v>
      </c>
      <c r="G6140">
        <v>53.85</v>
      </c>
      <c r="H6140">
        <f t="shared" si="1521"/>
        <v>1</v>
      </c>
      <c r="I6140">
        <f t="shared" si="1522"/>
        <v>0</v>
      </c>
      <c r="J6140">
        <f t="shared" si="1523"/>
        <v>1</v>
      </c>
      <c r="K6140">
        <f t="shared" si="1524"/>
        <v>0</v>
      </c>
      <c r="L6140">
        <f t="shared" si="1525"/>
        <v>0</v>
      </c>
      <c r="M6140">
        <f t="shared" si="1526"/>
        <v>1</v>
      </c>
      <c r="N6140">
        <f t="shared" si="1527"/>
        <v>0</v>
      </c>
      <c r="O6140">
        <f t="shared" si="1528"/>
        <v>0</v>
      </c>
      <c r="P6140">
        <v>5</v>
      </c>
      <c r="Q6140">
        <f t="shared" si="1529"/>
        <v>0</v>
      </c>
      <c r="R6140">
        <f t="shared" si="1530"/>
        <v>0</v>
      </c>
      <c r="S6140">
        <f t="shared" si="1531"/>
        <v>1</v>
      </c>
      <c r="T6140">
        <f t="shared" si="1532"/>
        <v>0</v>
      </c>
      <c r="U6140">
        <v>1</v>
      </c>
      <c r="V6140">
        <f t="shared" si="1533"/>
        <v>0.36027315179585045</v>
      </c>
      <c r="W6140">
        <f t="shared" si="1534"/>
        <v>0.58910655479729068</v>
      </c>
      <c r="X6140">
        <f t="shared" si="1535"/>
        <v>0.40925044031321506</v>
      </c>
      <c r="Y6140">
        <f t="shared" si="1536"/>
        <v>1</v>
      </c>
      <c r="Z6140" t="s">
        <v>6172</v>
      </c>
    </row>
    <row r="6141" spans="1:26" x14ac:dyDescent="0.25">
      <c r="A6141" t="s">
        <v>26</v>
      </c>
      <c r="B6141" t="s">
        <v>33</v>
      </c>
      <c r="C6141" t="s">
        <v>35</v>
      </c>
      <c r="D6141">
        <v>1</v>
      </c>
      <c r="F6141">
        <v>1</v>
      </c>
      <c r="G6141">
        <v>83.85</v>
      </c>
      <c r="H6141">
        <f t="shared" si="1521"/>
        <v>0</v>
      </c>
      <c r="I6141">
        <f t="shared" si="1522"/>
        <v>1</v>
      </c>
      <c r="J6141">
        <f t="shared" si="1523"/>
        <v>0</v>
      </c>
      <c r="K6141">
        <f t="shared" si="1524"/>
        <v>1</v>
      </c>
      <c r="L6141">
        <f t="shared" si="1525"/>
        <v>0</v>
      </c>
      <c r="M6141">
        <f t="shared" si="1526"/>
        <v>1</v>
      </c>
      <c r="N6141">
        <f t="shared" si="1527"/>
        <v>0</v>
      </c>
      <c r="O6141">
        <f t="shared" si="1528"/>
        <v>0</v>
      </c>
      <c r="P6141">
        <v>67</v>
      </c>
      <c r="Q6141">
        <f t="shared" si="1529"/>
        <v>0</v>
      </c>
      <c r="R6141">
        <f t="shared" si="1530"/>
        <v>0</v>
      </c>
      <c r="S6141">
        <f t="shared" si="1531"/>
        <v>0</v>
      </c>
      <c r="T6141">
        <f t="shared" si="1532"/>
        <v>1</v>
      </c>
      <c r="U6141">
        <v>0</v>
      </c>
      <c r="V6141">
        <f t="shared" si="1533"/>
        <v>0.38849019582279509</v>
      </c>
      <c r="W6141">
        <f t="shared" si="1534"/>
        <v>0.59591919190469789</v>
      </c>
      <c r="X6141">
        <f t="shared" si="1535"/>
        <v>0.15092463225043368</v>
      </c>
      <c r="Y6141">
        <f t="shared" si="1536"/>
        <v>1</v>
      </c>
      <c r="Z6141" t="s">
        <v>6173</v>
      </c>
    </row>
    <row r="6142" spans="1:26" x14ac:dyDescent="0.25">
      <c r="A6142" t="s">
        <v>26</v>
      </c>
      <c r="B6142" t="s">
        <v>33</v>
      </c>
      <c r="C6142" t="s">
        <v>23</v>
      </c>
      <c r="D6142">
        <v>0</v>
      </c>
      <c r="F6142">
        <v>1</v>
      </c>
      <c r="G6142">
        <v>20.2</v>
      </c>
      <c r="H6142">
        <f t="shared" si="1521"/>
        <v>1</v>
      </c>
      <c r="I6142">
        <f t="shared" si="1522"/>
        <v>0</v>
      </c>
      <c r="J6142">
        <f t="shared" si="1523"/>
        <v>0</v>
      </c>
      <c r="K6142">
        <f t="shared" si="1524"/>
        <v>0</v>
      </c>
      <c r="L6142">
        <f t="shared" si="1525"/>
        <v>1</v>
      </c>
      <c r="M6142">
        <f t="shared" si="1526"/>
        <v>1</v>
      </c>
      <c r="N6142">
        <f t="shared" si="1527"/>
        <v>0</v>
      </c>
      <c r="O6142">
        <f t="shared" si="1528"/>
        <v>0</v>
      </c>
      <c r="P6142">
        <v>3</v>
      </c>
      <c r="Q6142">
        <f t="shared" si="1529"/>
        <v>0</v>
      </c>
      <c r="R6142">
        <f t="shared" si="1530"/>
        <v>0</v>
      </c>
      <c r="S6142">
        <f t="shared" si="1531"/>
        <v>0</v>
      </c>
      <c r="T6142">
        <f t="shared" si="1532"/>
        <v>1</v>
      </c>
      <c r="U6142">
        <v>0</v>
      </c>
      <c r="V6142">
        <f t="shared" si="1533"/>
        <v>0.26052810959424672</v>
      </c>
      <c r="W6142">
        <f t="shared" si="1534"/>
        <v>0.56476610840449459</v>
      </c>
      <c r="X6142">
        <f t="shared" si="1535"/>
        <v>6.7874895888751827E-2</v>
      </c>
      <c r="Y6142">
        <f t="shared" si="1536"/>
        <v>0</v>
      </c>
      <c r="Z6142" t="s">
        <v>6174</v>
      </c>
    </row>
    <row r="6143" spans="1:26" x14ac:dyDescent="0.25">
      <c r="A6143" t="s">
        <v>26</v>
      </c>
      <c r="B6143" t="s">
        <v>30</v>
      </c>
      <c r="C6143" t="s">
        <v>23</v>
      </c>
      <c r="D6143">
        <v>0</v>
      </c>
      <c r="F6143">
        <v>1</v>
      </c>
      <c r="G6143">
        <v>19.95</v>
      </c>
      <c r="H6143">
        <f t="shared" si="1521"/>
        <v>1</v>
      </c>
      <c r="I6143">
        <f t="shared" si="1522"/>
        <v>0</v>
      </c>
      <c r="J6143">
        <f t="shared" si="1523"/>
        <v>0</v>
      </c>
      <c r="K6143">
        <f t="shared" si="1524"/>
        <v>0</v>
      </c>
      <c r="L6143">
        <f t="shared" si="1525"/>
        <v>1</v>
      </c>
      <c r="M6143">
        <f t="shared" si="1526"/>
        <v>1</v>
      </c>
      <c r="N6143">
        <f t="shared" si="1527"/>
        <v>0</v>
      </c>
      <c r="O6143">
        <f t="shared" si="1528"/>
        <v>0</v>
      </c>
      <c r="P6143">
        <v>3</v>
      </c>
      <c r="Q6143">
        <f t="shared" si="1529"/>
        <v>0</v>
      </c>
      <c r="R6143">
        <f t="shared" si="1530"/>
        <v>1</v>
      </c>
      <c r="S6143">
        <f t="shared" si="1531"/>
        <v>0</v>
      </c>
      <c r="T6143">
        <f t="shared" si="1532"/>
        <v>0</v>
      </c>
      <c r="U6143">
        <v>0</v>
      </c>
      <c r="V6143">
        <f t="shared" si="1533"/>
        <v>0.27869296410603828</v>
      </c>
      <c r="W6143">
        <f t="shared" si="1534"/>
        <v>0.56922575759195038</v>
      </c>
      <c r="X6143">
        <f t="shared" si="1535"/>
        <v>7.7669768242209544E-2</v>
      </c>
      <c r="Y6143">
        <f t="shared" si="1536"/>
        <v>0</v>
      </c>
      <c r="Z6143" t="s">
        <v>6175</v>
      </c>
    </row>
    <row r="6144" spans="1:26" x14ac:dyDescent="0.25">
      <c r="A6144" t="s">
        <v>26</v>
      </c>
      <c r="B6144" t="s">
        <v>27</v>
      </c>
      <c r="C6144" t="s">
        <v>35</v>
      </c>
      <c r="D6144">
        <v>1</v>
      </c>
      <c r="F6144">
        <v>1</v>
      </c>
      <c r="G6144">
        <v>104.2</v>
      </c>
      <c r="H6144">
        <f t="shared" si="1521"/>
        <v>0</v>
      </c>
      <c r="I6144">
        <f t="shared" si="1522"/>
        <v>1</v>
      </c>
      <c r="J6144">
        <f t="shared" si="1523"/>
        <v>0</v>
      </c>
      <c r="K6144">
        <f t="shared" si="1524"/>
        <v>1</v>
      </c>
      <c r="L6144">
        <f t="shared" si="1525"/>
        <v>0</v>
      </c>
      <c r="M6144">
        <f t="shared" si="1526"/>
        <v>1</v>
      </c>
      <c r="N6144">
        <f t="shared" si="1527"/>
        <v>0</v>
      </c>
      <c r="O6144">
        <f t="shared" si="1528"/>
        <v>0</v>
      </c>
      <c r="P6144">
        <v>52</v>
      </c>
      <c r="Q6144">
        <f t="shared" si="1529"/>
        <v>1</v>
      </c>
      <c r="R6144">
        <f t="shared" si="1530"/>
        <v>0</v>
      </c>
      <c r="S6144">
        <f t="shared" si="1531"/>
        <v>0</v>
      </c>
      <c r="T6144">
        <f t="shared" si="1532"/>
        <v>0</v>
      </c>
      <c r="U6144">
        <v>1</v>
      </c>
      <c r="V6144">
        <f t="shared" si="1533"/>
        <v>0.5569853172162551</v>
      </c>
      <c r="W6144">
        <f t="shared" si="1534"/>
        <v>0.6357547143260065</v>
      </c>
      <c r="X6144">
        <f t="shared" si="1535"/>
        <v>0.19626200916198211</v>
      </c>
      <c r="Y6144">
        <f t="shared" si="1536"/>
        <v>1</v>
      </c>
      <c r="Z6144" t="s">
        <v>6176</v>
      </c>
    </row>
    <row r="6145" spans="1:26" x14ac:dyDescent="0.25">
      <c r="A6145" t="s">
        <v>26</v>
      </c>
      <c r="B6145" t="s">
        <v>27</v>
      </c>
      <c r="C6145" t="s">
        <v>25</v>
      </c>
      <c r="D6145">
        <v>0</v>
      </c>
      <c r="F6145">
        <v>1</v>
      </c>
      <c r="G6145">
        <v>50.25</v>
      </c>
      <c r="H6145">
        <f t="shared" si="1521"/>
        <v>1</v>
      </c>
      <c r="I6145">
        <f t="shared" si="1522"/>
        <v>0</v>
      </c>
      <c r="J6145">
        <f t="shared" si="1523"/>
        <v>1</v>
      </c>
      <c r="K6145">
        <f t="shared" si="1524"/>
        <v>0</v>
      </c>
      <c r="L6145">
        <f t="shared" si="1525"/>
        <v>0</v>
      </c>
      <c r="M6145">
        <f t="shared" si="1526"/>
        <v>1</v>
      </c>
      <c r="N6145">
        <f t="shared" si="1527"/>
        <v>0</v>
      </c>
      <c r="O6145">
        <f t="shared" si="1528"/>
        <v>0</v>
      </c>
      <c r="P6145">
        <v>42</v>
      </c>
      <c r="Q6145">
        <f t="shared" si="1529"/>
        <v>1</v>
      </c>
      <c r="R6145">
        <f t="shared" si="1530"/>
        <v>0</v>
      </c>
      <c r="S6145">
        <f t="shared" si="1531"/>
        <v>0</v>
      </c>
      <c r="T6145">
        <f t="shared" si="1532"/>
        <v>0</v>
      </c>
      <c r="U6145">
        <v>1</v>
      </c>
      <c r="V6145">
        <f t="shared" si="1533"/>
        <v>0.47287427768130308</v>
      </c>
      <c r="W6145">
        <f t="shared" si="1534"/>
        <v>0.61606383335842307</v>
      </c>
      <c r="X6145">
        <f t="shared" si="1535"/>
        <v>0.27786152713000795</v>
      </c>
      <c r="Y6145">
        <f t="shared" si="1536"/>
        <v>1</v>
      </c>
      <c r="Z6145" t="s">
        <v>6177</v>
      </c>
    </row>
    <row r="6146" spans="1:26" x14ac:dyDescent="0.25">
      <c r="A6146" t="s">
        <v>29</v>
      </c>
      <c r="B6146" t="s">
        <v>30</v>
      </c>
      <c r="C6146" t="s">
        <v>23</v>
      </c>
      <c r="D6146">
        <v>0</v>
      </c>
      <c r="F6146">
        <v>1</v>
      </c>
      <c r="G6146">
        <v>20.350000000000001</v>
      </c>
      <c r="H6146">
        <f t="shared" si="1521"/>
        <v>1</v>
      </c>
      <c r="I6146">
        <f t="shared" si="1522"/>
        <v>0</v>
      </c>
      <c r="J6146">
        <f t="shared" si="1523"/>
        <v>0</v>
      </c>
      <c r="K6146">
        <f t="shared" si="1524"/>
        <v>0</v>
      </c>
      <c r="L6146">
        <f t="shared" si="1525"/>
        <v>1</v>
      </c>
      <c r="M6146">
        <f t="shared" si="1526"/>
        <v>0</v>
      </c>
      <c r="N6146">
        <f t="shared" si="1527"/>
        <v>1</v>
      </c>
      <c r="O6146">
        <f t="shared" si="1528"/>
        <v>0</v>
      </c>
      <c r="P6146">
        <v>50</v>
      </c>
      <c r="Q6146">
        <f t="shared" si="1529"/>
        <v>0</v>
      </c>
      <c r="R6146">
        <f t="shared" si="1530"/>
        <v>1</v>
      </c>
      <c r="S6146">
        <f t="shared" si="1531"/>
        <v>0</v>
      </c>
      <c r="T6146">
        <f t="shared" si="1532"/>
        <v>0</v>
      </c>
      <c r="U6146">
        <v>0</v>
      </c>
      <c r="V6146">
        <f t="shared" si="1533"/>
        <v>7.8617377298156634E-3</v>
      </c>
      <c r="W6146">
        <f t="shared" si="1534"/>
        <v>0.50196542430939572</v>
      </c>
      <c r="X6146">
        <f t="shared" si="1535"/>
        <v>6.1806920132407141E-5</v>
      </c>
      <c r="Y6146">
        <f t="shared" si="1536"/>
        <v>0</v>
      </c>
      <c r="Z6146" t="s">
        <v>6178</v>
      </c>
    </row>
    <row r="6147" spans="1:26" x14ac:dyDescent="0.25">
      <c r="A6147" t="s">
        <v>26</v>
      </c>
      <c r="B6147" t="s">
        <v>27</v>
      </c>
      <c r="C6147" t="s">
        <v>35</v>
      </c>
      <c r="D6147">
        <v>1</v>
      </c>
      <c r="F6147">
        <v>1</v>
      </c>
      <c r="G6147">
        <v>90</v>
      </c>
      <c r="H6147">
        <f t="shared" ref="H6147:H6210" si="1537">IF(D6147:D13189=0,1,0)</f>
        <v>0</v>
      </c>
      <c r="I6147">
        <f t="shared" ref="I6147:I6210" si="1538">IF(D6147:D13189=1,1,0)</f>
        <v>1</v>
      </c>
      <c r="J6147">
        <f t="shared" ref="J6147:J6210" si="1539">IF(C6147:C13189="DSL",1,0)</f>
        <v>0</v>
      </c>
      <c r="K6147">
        <f t="shared" ref="K6147:K6210" si="1540">IF(C6147:C13189="Fiber optic",1,0)</f>
        <v>1</v>
      </c>
      <c r="L6147">
        <f t="shared" ref="L6147:L6210" si="1541">IF(C6147:C13189="No",1,0)</f>
        <v>0</v>
      </c>
      <c r="M6147">
        <f t="shared" ref="M6147:M6210" si="1542">IF(A6147:A13189="Month-to-month",1,0)</f>
        <v>1</v>
      </c>
      <c r="N6147">
        <f t="shared" ref="N6147:N6210" si="1543">IF(A6147:A13189="ONE YEAR",1,0)</f>
        <v>0</v>
      </c>
      <c r="O6147">
        <f t="shared" ref="O6147:O6210" si="1544">IF(A6147:A13189="two year",1,0)</f>
        <v>0</v>
      </c>
      <c r="P6147">
        <v>23</v>
      </c>
      <c r="Q6147">
        <f t="shared" ref="Q6147:Q6210" si="1545">IF(B6147:B13189="Electronic check",1,0)</f>
        <v>1</v>
      </c>
      <c r="R6147">
        <f t="shared" ref="R6147:R6210" si="1546">IF(B6147:B13189="Mailed check",1,0)</f>
        <v>0</v>
      </c>
      <c r="S6147">
        <f t="shared" ref="S6147:S6210" si="1547">IF(B6147:B13189="Credit card (automatic)",1,0)</f>
        <v>0</v>
      </c>
      <c r="T6147">
        <f t="shared" ref="T6147:T6210" si="1548">IF(B6147:B13189="Bank transfer (automatic)",1,0)</f>
        <v>0</v>
      </c>
      <c r="U6147">
        <v>0</v>
      </c>
      <c r="V6147">
        <f t="shared" si="1533"/>
        <v>0.53484673035070707</v>
      </c>
      <c r="W6147">
        <f t="shared" si="1534"/>
        <v>0.63061282368926252</v>
      </c>
      <c r="X6147">
        <f t="shared" si="1535"/>
        <v>0.28606102496684194</v>
      </c>
      <c r="Y6147">
        <f t="shared" si="1536"/>
        <v>1</v>
      </c>
      <c r="Z6147" t="s">
        <v>6179</v>
      </c>
    </row>
    <row r="6148" spans="1:26" x14ac:dyDescent="0.25">
      <c r="A6148" t="s">
        <v>45</v>
      </c>
      <c r="B6148" t="s">
        <v>38</v>
      </c>
      <c r="C6148" t="s">
        <v>25</v>
      </c>
      <c r="D6148">
        <v>0</v>
      </c>
      <c r="F6148">
        <v>1</v>
      </c>
      <c r="G6148">
        <v>54.2</v>
      </c>
      <c r="H6148">
        <f t="shared" si="1537"/>
        <v>1</v>
      </c>
      <c r="I6148">
        <f t="shared" si="1538"/>
        <v>0</v>
      </c>
      <c r="J6148">
        <f t="shared" si="1539"/>
        <v>1</v>
      </c>
      <c r="K6148">
        <f t="shared" si="1540"/>
        <v>0</v>
      </c>
      <c r="L6148">
        <f t="shared" si="1541"/>
        <v>0</v>
      </c>
      <c r="M6148">
        <f t="shared" si="1542"/>
        <v>0</v>
      </c>
      <c r="N6148">
        <f t="shared" si="1543"/>
        <v>0</v>
      </c>
      <c r="O6148">
        <f t="shared" si="1544"/>
        <v>1</v>
      </c>
      <c r="P6148">
        <v>67</v>
      </c>
      <c r="Q6148">
        <f t="shared" si="1545"/>
        <v>0</v>
      </c>
      <c r="R6148">
        <f t="shared" si="1546"/>
        <v>0</v>
      </c>
      <c r="S6148">
        <f t="shared" si="1547"/>
        <v>1</v>
      </c>
      <c r="T6148">
        <f t="shared" si="1548"/>
        <v>0</v>
      </c>
      <c r="U6148">
        <v>0</v>
      </c>
      <c r="V6148">
        <f t="shared" ref="V6148:V6211" si="1549">G6148*$G$2+H6149*$H$2+K6149*$K$2+M6148*$M$2+O6148*$O$2+Q6148*$Q$2+L6148*$L$2</f>
        <v>1.573846750151571E-2</v>
      </c>
      <c r="W6148">
        <f t="shared" ref="W6148:W6211" si="1550">1/ (1+EXP(-V6148))</f>
        <v>0.50393453566055069</v>
      </c>
      <c r="X6148">
        <f t="shared" ref="X6148:X6211" si="1551">(U6148-V6148)^2</f>
        <v>2.4769935929626618E-4</v>
      </c>
      <c r="Y6148">
        <f t="shared" ref="Y6148:Y6211" si="1552">IF(W6148&gt;=0.58,1,0)</f>
        <v>0</v>
      </c>
      <c r="Z6148" t="s">
        <v>6180</v>
      </c>
    </row>
    <row r="6149" spans="1:26" x14ac:dyDescent="0.25">
      <c r="A6149" t="s">
        <v>26</v>
      </c>
      <c r="B6149" t="s">
        <v>27</v>
      </c>
      <c r="C6149" t="s">
        <v>35</v>
      </c>
      <c r="D6149">
        <v>0</v>
      </c>
      <c r="F6149">
        <v>1</v>
      </c>
      <c r="G6149">
        <v>99.5</v>
      </c>
      <c r="H6149">
        <f t="shared" si="1537"/>
        <v>1</v>
      </c>
      <c r="I6149">
        <f t="shared" si="1538"/>
        <v>0</v>
      </c>
      <c r="J6149">
        <f t="shared" si="1539"/>
        <v>0</v>
      </c>
      <c r="K6149">
        <f t="shared" si="1540"/>
        <v>1</v>
      </c>
      <c r="L6149">
        <f t="shared" si="1541"/>
        <v>0</v>
      </c>
      <c r="M6149">
        <f t="shared" si="1542"/>
        <v>1</v>
      </c>
      <c r="N6149">
        <f t="shared" si="1543"/>
        <v>0</v>
      </c>
      <c r="O6149">
        <f t="shared" si="1544"/>
        <v>0</v>
      </c>
      <c r="P6149">
        <v>25</v>
      </c>
      <c r="Q6149">
        <f t="shared" si="1545"/>
        <v>1</v>
      </c>
      <c r="R6149">
        <f t="shared" si="1546"/>
        <v>0</v>
      </c>
      <c r="S6149">
        <f t="shared" si="1547"/>
        <v>0</v>
      </c>
      <c r="T6149">
        <f t="shared" si="1548"/>
        <v>0</v>
      </c>
      <c r="U6149">
        <v>1</v>
      </c>
      <c r="V6149">
        <f t="shared" si="1549"/>
        <v>0.56821237513989964</v>
      </c>
      <c r="W6149">
        <f t="shared" si="1550"/>
        <v>0.63835058780648923</v>
      </c>
      <c r="X6149">
        <f t="shared" si="1551"/>
        <v>0.18644055298232676</v>
      </c>
      <c r="Y6149">
        <f t="shared" si="1552"/>
        <v>1</v>
      </c>
      <c r="Z6149" t="s">
        <v>6181</v>
      </c>
    </row>
    <row r="6150" spans="1:26" x14ac:dyDescent="0.25">
      <c r="A6150" t="s">
        <v>29</v>
      </c>
      <c r="B6150" t="s">
        <v>30</v>
      </c>
      <c r="C6150" t="s">
        <v>35</v>
      </c>
      <c r="D6150">
        <v>1</v>
      </c>
      <c r="F6150">
        <v>1</v>
      </c>
      <c r="G6150">
        <v>99.1</v>
      </c>
      <c r="H6150">
        <f t="shared" si="1537"/>
        <v>0</v>
      </c>
      <c r="I6150">
        <f t="shared" si="1538"/>
        <v>1</v>
      </c>
      <c r="J6150">
        <f t="shared" si="1539"/>
        <v>0</v>
      </c>
      <c r="K6150">
        <f t="shared" si="1540"/>
        <v>1</v>
      </c>
      <c r="L6150">
        <f t="shared" si="1541"/>
        <v>0</v>
      </c>
      <c r="M6150">
        <f t="shared" si="1542"/>
        <v>0</v>
      </c>
      <c r="N6150">
        <f t="shared" si="1543"/>
        <v>1</v>
      </c>
      <c r="O6150">
        <f t="shared" si="1544"/>
        <v>0</v>
      </c>
      <c r="P6150">
        <v>39</v>
      </c>
      <c r="Q6150">
        <f t="shared" si="1545"/>
        <v>0</v>
      </c>
      <c r="R6150">
        <f t="shared" si="1546"/>
        <v>1</v>
      </c>
      <c r="S6150">
        <f t="shared" si="1547"/>
        <v>0</v>
      </c>
      <c r="T6150">
        <f t="shared" si="1548"/>
        <v>0</v>
      </c>
      <c r="U6150">
        <v>0</v>
      </c>
      <c r="V6150">
        <f t="shared" si="1549"/>
        <v>0.14081094233061398</v>
      </c>
      <c r="W6150">
        <f t="shared" si="1550"/>
        <v>0.5351446848449507</v>
      </c>
      <c r="X6150">
        <f t="shared" si="1551"/>
        <v>1.9827721480035494E-2</v>
      </c>
      <c r="Y6150">
        <f t="shared" si="1552"/>
        <v>0</v>
      </c>
      <c r="Z6150" t="s">
        <v>6182</v>
      </c>
    </row>
    <row r="6151" spans="1:26" x14ac:dyDescent="0.25">
      <c r="A6151" t="s">
        <v>45</v>
      </c>
      <c r="B6151" t="s">
        <v>30</v>
      </c>
      <c r="C6151" t="s">
        <v>25</v>
      </c>
      <c r="D6151">
        <v>0</v>
      </c>
      <c r="F6151">
        <v>1</v>
      </c>
      <c r="G6151">
        <v>66.900000000000006</v>
      </c>
      <c r="H6151">
        <f t="shared" si="1537"/>
        <v>1</v>
      </c>
      <c r="I6151">
        <f t="shared" si="1538"/>
        <v>0</v>
      </c>
      <c r="J6151">
        <f t="shared" si="1539"/>
        <v>1</v>
      </c>
      <c r="K6151">
        <f t="shared" si="1540"/>
        <v>0</v>
      </c>
      <c r="L6151">
        <f t="shared" si="1541"/>
        <v>0</v>
      </c>
      <c r="M6151">
        <f t="shared" si="1542"/>
        <v>0</v>
      </c>
      <c r="N6151">
        <f t="shared" si="1543"/>
        <v>0</v>
      </c>
      <c r="O6151">
        <f t="shared" si="1544"/>
        <v>1</v>
      </c>
      <c r="P6151">
        <v>69</v>
      </c>
      <c r="Q6151">
        <f t="shared" si="1545"/>
        <v>0</v>
      </c>
      <c r="R6151">
        <f t="shared" si="1546"/>
        <v>1</v>
      </c>
      <c r="S6151">
        <f t="shared" si="1547"/>
        <v>0</v>
      </c>
      <c r="T6151">
        <f t="shared" si="1548"/>
        <v>0</v>
      </c>
      <c r="U6151">
        <v>0</v>
      </c>
      <c r="V6151">
        <f t="shared" si="1549"/>
        <v>3.0675301986707953E-2</v>
      </c>
      <c r="W6151">
        <f t="shared" si="1550"/>
        <v>0.50766822420604274</v>
      </c>
      <c r="X6151">
        <f t="shared" si="1551"/>
        <v>9.409741519757289E-4</v>
      </c>
      <c r="Y6151">
        <f t="shared" si="1552"/>
        <v>0</v>
      </c>
      <c r="Z6151" t="s">
        <v>6183</v>
      </c>
    </row>
    <row r="6152" spans="1:26" x14ac:dyDescent="0.25">
      <c r="A6152" t="s">
        <v>29</v>
      </c>
      <c r="B6152" t="s">
        <v>30</v>
      </c>
      <c r="C6152" t="s">
        <v>25</v>
      </c>
      <c r="D6152">
        <v>0</v>
      </c>
      <c r="F6152">
        <v>1</v>
      </c>
      <c r="G6152">
        <v>25.85</v>
      </c>
      <c r="H6152">
        <f t="shared" si="1537"/>
        <v>1</v>
      </c>
      <c r="I6152">
        <f t="shared" si="1538"/>
        <v>0</v>
      </c>
      <c r="J6152">
        <f t="shared" si="1539"/>
        <v>1</v>
      </c>
      <c r="K6152">
        <f t="shared" si="1540"/>
        <v>0</v>
      </c>
      <c r="L6152">
        <f t="shared" si="1541"/>
        <v>0</v>
      </c>
      <c r="M6152">
        <f t="shared" si="1542"/>
        <v>0</v>
      </c>
      <c r="N6152">
        <f t="shared" si="1543"/>
        <v>1</v>
      </c>
      <c r="O6152">
        <f t="shared" si="1544"/>
        <v>0</v>
      </c>
      <c r="P6152">
        <v>1</v>
      </c>
      <c r="Q6152">
        <f t="shared" si="1545"/>
        <v>0</v>
      </c>
      <c r="R6152">
        <f t="shared" si="1546"/>
        <v>1</v>
      </c>
      <c r="S6152">
        <f t="shared" si="1547"/>
        <v>0</v>
      </c>
      <c r="T6152">
        <f t="shared" si="1548"/>
        <v>0</v>
      </c>
      <c r="U6152">
        <v>0</v>
      </c>
      <c r="V6152">
        <f t="shared" si="1549"/>
        <v>3.1473302584229042E-2</v>
      </c>
      <c r="W6152">
        <f t="shared" si="1550"/>
        <v>0.50786767620058082</v>
      </c>
      <c r="X6152">
        <f t="shared" si="1551"/>
        <v>9.9056877555843848E-4</v>
      </c>
      <c r="Y6152">
        <f t="shared" si="1552"/>
        <v>0</v>
      </c>
      <c r="Z6152" t="s">
        <v>6184</v>
      </c>
    </row>
    <row r="6153" spans="1:26" x14ac:dyDescent="0.25">
      <c r="A6153" t="s">
        <v>26</v>
      </c>
      <c r="B6153" t="s">
        <v>27</v>
      </c>
      <c r="C6153" t="s">
        <v>35</v>
      </c>
      <c r="D6153">
        <v>0</v>
      </c>
      <c r="F6153">
        <v>1</v>
      </c>
      <c r="G6153">
        <v>91.05</v>
      </c>
      <c r="H6153">
        <f t="shared" si="1537"/>
        <v>1</v>
      </c>
      <c r="I6153">
        <f t="shared" si="1538"/>
        <v>0</v>
      </c>
      <c r="J6153">
        <f t="shared" si="1539"/>
        <v>0</v>
      </c>
      <c r="K6153">
        <f t="shared" si="1540"/>
        <v>1</v>
      </c>
      <c r="L6153">
        <f t="shared" si="1541"/>
        <v>0</v>
      </c>
      <c r="M6153">
        <f t="shared" si="1542"/>
        <v>1</v>
      </c>
      <c r="N6153">
        <f t="shared" si="1543"/>
        <v>0</v>
      </c>
      <c r="O6153">
        <f t="shared" si="1544"/>
        <v>0</v>
      </c>
      <c r="P6153">
        <v>32</v>
      </c>
      <c r="Q6153">
        <f t="shared" si="1545"/>
        <v>1</v>
      </c>
      <c r="R6153">
        <f t="shared" si="1546"/>
        <v>0</v>
      </c>
      <c r="S6153">
        <f t="shared" si="1547"/>
        <v>0</v>
      </c>
      <c r="T6153">
        <f t="shared" si="1548"/>
        <v>0</v>
      </c>
      <c r="U6153">
        <v>0</v>
      </c>
      <c r="V6153">
        <f t="shared" si="1549"/>
        <v>0.5413469077951828</v>
      </c>
      <c r="W6153">
        <f t="shared" si="1550"/>
        <v>0.63212568715231465</v>
      </c>
      <c r="X6153">
        <f t="shared" si="1551"/>
        <v>0.29305647457940615</v>
      </c>
      <c r="Y6153">
        <f t="shared" si="1552"/>
        <v>1</v>
      </c>
      <c r="Z6153" t="s">
        <v>6185</v>
      </c>
    </row>
    <row r="6154" spans="1:26" x14ac:dyDescent="0.25">
      <c r="A6154" t="s">
        <v>26</v>
      </c>
      <c r="B6154" t="s">
        <v>27</v>
      </c>
      <c r="C6154" t="s">
        <v>35</v>
      </c>
      <c r="D6154">
        <v>0</v>
      </c>
      <c r="F6154">
        <v>1</v>
      </c>
      <c r="G6154">
        <v>71</v>
      </c>
      <c r="H6154">
        <f t="shared" si="1537"/>
        <v>1</v>
      </c>
      <c r="I6154">
        <f t="shared" si="1538"/>
        <v>0</v>
      </c>
      <c r="J6154">
        <f t="shared" si="1539"/>
        <v>0</v>
      </c>
      <c r="K6154">
        <f t="shared" si="1540"/>
        <v>1</v>
      </c>
      <c r="L6154">
        <f t="shared" si="1541"/>
        <v>0</v>
      </c>
      <c r="M6154">
        <f t="shared" si="1542"/>
        <v>1</v>
      </c>
      <c r="N6154">
        <f t="shared" si="1543"/>
        <v>0</v>
      </c>
      <c r="O6154">
        <f t="shared" si="1544"/>
        <v>0</v>
      </c>
      <c r="P6154">
        <v>9</v>
      </c>
      <c r="Q6154">
        <f t="shared" si="1545"/>
        <v>1</v>
      </c>
      <c r="R6154">
        <f t="shared" si="1546"/>
        <v>0</v>
      </c>
      <c r="S6154">
        <f t="shared" si="1547"/>
        <v>0</v>
      </c>
      <c r="T6154">
        <f t="shared" si="1548"/>
        <v>0</v>
      </c>
      <c r="U6154">
        <v>1</v>
      </c>
      <c r="V6154">
        <f t="shared" si="1549"/>
        <v>0.51008784676319419</v>
      </c>
      <c r="W6154">
        <f t="shared" si="1550"/>
        <v>0.62482706757461792</v>
      </c>
      <c r="X6154">
        <f t="shared" si="1551"/>
        <v>0.24001391788912349</v>
      </c>
      <c r="Y6154">
        <f t="shared" si="1552"/>
        <v>1</v>
      </c>
      <c r="Z6154" t="s">
        <v>6186</v>
      </c>
    </row>
    <row r="6155" spans="1:26" x14ac:dyDescent="0.25">
      <c r="A6155" t="s">
        <v>26</v>
      </c>
      <c r="B6155" t="s">
        <v>38</v>
      </c>
      <c r="C6155" t="s">
        <v>35</v>
      </c>
      <c r="D6155">
        <v>0</v>
      </c>
      <c r="F6155">
        <v>1</v>
      </c>
      <c r="G6155">
        <v>93.2</v>
      </c>
      <c r="H6155">
        <f t="shared" si="1537"/>
        <v>1</v>
      </c>
      <c r="I6155">
        <f t="shared" si="1538"/>
        <v>0</v>
      </c>
      <c r="J6155">
        <f t="shared" si="1539"/>
        <v>0</v>
      </c>
      <c r="K6155">
        <f t="shared" si="1540"/>
        <v>1</v>
      </c>
      <c r="L6155">
        <f t="shared" si="1541"/>
        <v>0</v>
      </c>
      <c r="M6155">
        <f t="shared" si="1542"/>
        <v>1</v>
      </c>
      <c r="N6155">
        <f t="shared" si="1543"/>
        <v>0</v>
      </c>
      <c r="O6155">
        <f t="shared" si="1544"/>
        <v>0</v>
      </c>
      <c r="P6155">
        <v>16</v>
      </c>
      <c r="Q6155">
        <f t="shared" si="1545"/>
        <v>0</v>
      </c>
      <c r="R6155">
        <f t="shared" si="1546"/>
        <v>0</v>
      </c>
      <c r="S6155">
        <f t="shared" si="1547"/>
        <v>1</v>
      </c>
      <c r="T6155">
        <f t="shared" si="1548"/>
        <v>0</v>
      </c>
      <c r="U6155">
        <v>1</v>
      </c>
      <c r="V6155">
        <f t="shared" si="1549"/>
        <v>0.40306736393496945</v>
      </c>
      <c r="W6155">
        <f t="shared" si="1550"/>
        <v>0.59942440366092353</v>
      </c>
      <c r="X6155">
        <f t="shared" si="1551"/>
        <v>0.35632857199954621</v>
      </c>
      <c r="Y6155">
        <f t="shared" si="1552"/>
        <v>1</v>
      </c>
      <c r="Z6155" t="s">
        <v>6187</v>
      </c>
    </row>
    <row r="6156" spans="1:26" x14ac:dyDescent="0.25">
      <c r="A6156" t="s">
        <v>45</v>
      </c>
      <c r="B6156" t="s">
        <v>33</v>
      </c>
      <c r="C6156" t="s">
        <v>23</v>
      </c>
      <c r="D6156">
        <v>0</v>
      </c>
      <c r="F6156">
        <v>1</v>
      </c>
      <c r="G6156">
        <v>20.95</v>
      </c>
      <c r="H6156">
        <f t="shared" si="1537"/>
        <v>1</v>
      </c>
      <c r="I6156">
        <f t="shared" si="1538"/>
        <v>0</v>
      </c>
      <c r="J6156">
        <f t="shared" si="1539"/>
        <v>0</v>
      </c>
      <c r="K6156">
        <f t="shared" si="1540"/>
        <v>0</v>
      </c>
      <c r="L6156">
        <f t="shared" si="1541"/>
        <v>1</v>
      </c>
      <c r="M6156">
        <f t="shared" si="1542"/>
        <v>0</v>
      </c>
      <c r="N6156">
        <f t="shared" si="1543"/>
        <v>0</v>
      </c>
      <c r="O6156">
        <f t="shared" si="1544"/>
        <v>1</v>
      </c>
      <c r="P6156">
        <v>60</v>
      </c>
      <c r="Q6156">
        <f t="shared" si="1545"/>
        <v>0</v>
      </c>
      <c r="R6156">
        <f t="shared" si="1546"/>
        <v>0</v>
      </c>
      <c r="S6156">
        <f t="shared" si="1547"/>
        <v>0</v>
      </c>
      <c r="T6156">
        <f t="shared" si="1548"/>
        <v>1</v>
      </c>
      <c r="U6156">
        <v>0</v>
      </c>
      <c r="V6156">
        <f t="shared" si="1549"/>
        <v>-6.482833416980302E-2</v>
      </c>
      <c r="W6156">
        <f t="shared" si="1550"/>
        <v>0.48379859021631466</v>
      </c>
      <c r="X6156">
        <f t="shared" si="1551"/>
        <v>4.20271291123165E-3</v>
      </c>
      <c r="Y6156">
        <f t="shared" si="1552"/>
        <v>0</v>
      </c>
      <c r="Z6156" t="s">
        <v>6188</v>
      </c>
    </row>
    <row r="6157" spans="1:26" x14ac:dyDescent="0.25">
      <c r="A6157" t="s">
        <v>45</v>
      </c>
      <c r="B6157" t="s">
        <v>33</v>
      </c>
      <c r="C6157" t="s">
        <v>35</v>
      </c>
      <c r="D6157">
        <v>0</v>
      </c>
      <c r="F6157">
        <v>1</v>
      </c>
      <c r="G6157">
        <v>109.2</v>
      </c>
      <c r="H6157">
        <f t="shared" si="1537"/>
        <v>1</v>
      </c>
      <c r="I6157">
        <f t="shared" si="1538"/>
        <v>0</v>
      </c>
      <c r="J6157">
        <f t="shared" si="1539"/>
        <v>0</v>
      </c>
      <c r="K6157">
        <f t="shared" si="1540"/>
        <v>1</v>
      </c>
      <c r="L6157">
        <f t="shared" si="1541"/>
        <v>0</v>
      </c>
      <c r="M6157">
        <f t="shared" si="1542"/>
        <v>0</v>
      </c>
      <c r="N6157">
        <f t="shared" si="1543"/>
        <v>0</v>
      </c>
      <c r="O6157">
        <f t="shared" si="1544"/>
        <v>1</v>
      </c>
      <c r="P6157">
        <v>72</v>
      </c>
      <c r="Q6157">
        <f t="shared" si="1545"/>
        <v>0</v>
      </c>
      <c r="R6157">
        <f t="shared" si="1546"/>
        <v>0</v>
      </c>
      <c r="S6157">
        <f t="shared" si="1547"/>
        <v>0</v>
      </c>
      <c r="T6157">
        <f t="shared" si="1548"/>
        <v>1</v>
      </c>
      <c r="U6157">
        <v>0</v>
      </c>
      <c r="V6157">
        <f t="shared" si="1549"/>
        <v>9.6623345959432172E-2</v>
      </c>
      <c r="W6157">
        <f t="shared" si="1550"/>
        <v>0.52413706063525456</v>
      </c>
      <c r="X6157">
        <f t="shared" si="1551"/>
        <v>9.3360709843961168E-3</v>
      </c>
      <c r="Y6157">
        <f t="shared" si="1552"/>
        <v>0</v>
      </c>
      <c r="Z6157" t="s">
        <v>6189</v>
      </c>
    </row>
    <row r="6158" spans="1:26" x14ac:dyDescent="0.25">
      <c r="A6158" t="s">
        <v>26</v>
      </c>
      <c r="B6158" t="s">
        <v>30</v>
      </c>
      <c r="C6158" t="s">
        <v>23</v>
      </c>
      <c r="D6158">
        <v>0</v>
      </c>
      <c r="F6158">
        <v>1</v>
      </c>
      <c r="G6158">
        <v>19.350000000000001</v>
      </c>
      <c r="H6158">
        <f t="shared" si="1537"/>
        <v>1</v>
      </c>
      <c r="I6158">
        <f t="shared" si="1538"/>
        <v>0</v>
      </c>
      <c r="J6158">
        <f t="shared" si="1539"/>
        <v>0</v>
      </c>
      <c r="K6158">
        <f t="shared" si="1540"/>
        <v>0</v>
      </c>
      <c r="L6158">
        <f t="shared" si="1541"/>
        <v>1</v>
      </c>
      <c r="M6158">
        <f t="shared" si="1542"/>
        <v>1</v>
      </c>
      <c r="N6158">
        <f t="shared" si="1543"/>
        <v>0</v>
      </c>
      <c r="O6158">
        <f t="shared" si="1544"/>
        <v>0</v>
      </c>
      <c r="P6158">
        <v>5</v>
      </c>
      <c r="Q6158">
        <f t="shared" si="1545"/>
        <v>0</v>
      </c>
      <c r="R6158">
        <f t="shared" si="1546"/>
        <v>1</v>
      </c>
      <c r="S6158">
        <f t="shared" si="1547"/>
        <v>0</v>
      </c>
      <c r="T6158">
        <f t="shared" si="1548"/>
        <v>0</v>
      </c>
      <c r="U6158">
        <v>1</v>
      </c>
      <c r="V6158">
        <f t="shared" si="1549"/>
        <v>0.27775753085819826</v>
      </c>
      <c r="W6158">
        <f t="shared" si="1550"/>
        <v>0.56899636723066638</v>
      </c>
      <c r="X6158">
        <f t="shared" si="1551"/>
        <v>0.52163418423204633</v>
      </c>
      <c r="Y6158">
        <f t="shared" si="1552"/>
        <v>0</v>
      </c>
      <c r="Z6158" t="s">
        <v>6190</v>
      </c>
    </row>
    <row r="6159" spans="1:26" x14ac:dyDescent="0.25">
      <c r="A6159" t="s">
        <v>26</v>
      </c>
      <c r="B6159" t="s">
        <v>38</v>
      </c>
      <c r="C6159" t="s">
        <v>35</v>
      </c>
      <c r="D6159">
        <v>1</v>
      </c>
      <c r="F6159">
        <v>1</v>
      </c>
      <c r="G6159">
        <v>85.8</v>
      </c>
      <c r="H6159">
        <f t="shared" si="1537"/>
        <v>0</v>
      </c>
      <c r="I6159">
        <f t="shared" si="1538"/>
        <v>1</v>
      </c>
      <c r="J6159">
        <f t="shared" si="1539"/>
        <v>0</v>
      </c>
      <c r="K6159">
        <f t="shared" si="1540"/>
        <v>1</v>
      </c>
      <c r="L6159">
        <f t="shared" si="1541"/>
        <v>0</v>
      </c>
      <c r="M6159">
        <f t="shared" si="1542"/>
        <v>1</v>
      </c>
      <c r="N6159">
        <f t="shared" si="1543"/>
        <v>0</v>
      </c>
      <c r="O6159">
        <f t="shared" si="1544"/>
        <v>0</v>
      </c>
      <c r="P6159">
        <v>26</v>
      </c>
      <c r="Q6159">
        <f t="shared" si="1545"/>
        <v>0</v>
      </c>
      <c r="R6159">
        <f t="shared" si="1546"/>
        <v>0</v>
      </c>
      <c r="S6159">
        <f t="shared" si="1547"/>
        <v>1</v>
      </c>
      <c r="T6159">
        <f t="shared" si="1548"/>
        <v>0</v>
      </c>
      <c r="U6159">
        <v>0</v>
      </c>
      <c r="V6159">
        <f t="shared" si="1549"/>
        <v>0.39153035387827534</v>
      </c>
      <c r="W6159">
        <f t="shared" si="1550"/>
        <v>0.59665104649116085</v>
      </c>
      <c r="X6159">
        <f t="shared" si="1551"/>
        <v>0.15329601800804751</v>
      </c>
      <c r="Y6159">
        <f t="shared" si="1552"/>
        <v>1</v>
      </c>
      <c r="Z6159" t="s">
        <v>6191</v>
      </c>
    </row>
    <row r="6160" spans="1:26" x14ac:dyDescent="0.25">
      <c r="A6160" t="s">
        <v>26</v>
      </c>
      <c r="B6160" t="s">
        <v>30</v>
      </c>
      <c r="C6160" t="s">
        <v>23</v>
      </c>
      <c r="D6160">
        <v>0</v>
      </c>
      <c r="F6160">
        <v>1</v>
      </c>
      <c r="G6160">
        <v>19.850000000000001</v>
      </c>
      <c r="H6160">
        <f t="shared" si="1537"/>
        <v>1</v>
      </c>
      <c r="I6160">
        <f t="shared" si="1538"/>
        <v>0</v>
      </c>
      <c r="J6160">
        <f t="shared" si="1539"/>
        <v>0</v>
      </c>
      <c r="K6160">
        <f t="shared" si="1540"/>
        <v>0</v>
      </c>
      <c r="L6160">
        <f t="shared" si="1541"/>
        <v>1</v>
      </c>
      <c r="M6160">
        <f t="shared" si="1542"/>
        <v>1</v>
      </c>
      <c r="N6160">
        <f t="shared" si="1543"/>
        <v>0</v>
      </c>
      <c r="O6160">
        <f t="shared" si="1544"/>
        <v>0</v>
      </c>
      <c r="P6160">
        <v>3</v>
      </c>
      <c r="Q6160">
        <f t="shared" si="1545"/>
        <v>0</v>
      </c>
      <c r="R6160">
        <f t="shared" si="1546"/>
        <v>1</v>
      </c>
      <c r="S6160">
        <f t="shared" si="1547"/>
        <v>0</v>
      </c>
      <c r="T6160">
        <f t="shared" si="1548"/>
        <v>0</v>
      </c>
      <c r="U6160">
        <v>1</v>
      </c>
      <c r="V6160">
        <f t="shared" si="1549"/>
        <v>0.25998244019967331</v>
      </c>
      <c r="W6160">
        <f t="shared" si="1550"/>
        <v>0.56463197521026387</v>
      </c>
      <c r="X6160">
        <f t="shared" si="1551"/>
        <v>0.54762598881283009</v>
      </c>
      <c r="Y6160">
        <f t="shared" si="1552"/>
        <v>0</v>
      </c>
      <c r="Z6160" t="s">
        <v>6192</v>
      </c>
    </row>
    <row r="6161" spans="1:26" x14ac:dyDescent="0.25">
      <c r="A6161" t="s">
        <v>26</v>
      </c>
      <c r="B6161" t="s">
        <v>27</v>
      </c>
      <c r="C6161" t="s">
        <v>23</v>
      </c>
      <c r="D6161">
        <v>0</v>
      </c>
      <c r="F6161">
        <v>1</v>
      </c>
      <c r="G6161">
        <v>19.649999999999999</v>
      </c>
      <c r="H6161">
        <f t="shared" si="1537"/>
        <v>1</v>
      </c>
      <c r="I6161">
        <f t="shared" si="1538"/>
        <v>0</v>
      </c>
      <c r="J6161">
        <f t="shared" si="1539"/>
        <v>0</v>
      </c>
      <c r="K6161">
        <f t="shared" si="1540"/>
        <v>0</v>
      </c>
      <c r="L6161">
        <f t="shared" si="1541"/>
        <v>1</v>
      </c>
      <c r="M6161">
        <f t="shared" si="1542"/>
        <v>1</v>
      </c>
      <c r="N6161">
        <f t="shared" si="1543"/>
        <v>0</v>
      </c>
      <c r="O6161">
        <f t="shared" si="1544"/>
        <v>0</v>
      </c>
      <c r="P6161">
        <v>2</v>
      </c>
      <c r="Q6161">
        <f t="shared" si="1545"/>
        <v>1</v>
      </c>
      <c r="R6161">
        <f t="shared" si="1546"/>
        <v>0</v>
      </c>
      <c r="S6161">
        <f t="shared" si="1547"/>
        <v>0</v>
      </c>
      <c r="T6161">
        <f t="shared" si="1548"/>
        <v>0</v>
      </c>
      <c r="U6161">
        <v>0</v>
      </c>
      <c r="V6161">
        <f t="shared" si="1549"/>
        <v>0.39643897285461122</v>
      </c>
      <c r="W6161">
        <f t="shared" si="1550"/>
        <v>0.59783178519969626</v>
      </c>
      <c r="X6161">
        <f t="shared" si="1551"/>
        <v>0.15716385919801917</v>
      </c>
      <c r="Y6161">
        <f t="shared" si="1552"/>
        <v>1</v>
      </c>
      <c r="Z6161" t="s">
        <v>6193</v>
      </c>
    </row>
    <row r="6162" spans="1:26" x14ac:dyDescent="0.25">
      <c r="A6162" t="s">
        <v>29</v>
      </c>
      <c r="B6162" t="s">
        <v>33</v>
      </c>
      <c r="C6162" t="s">
        <v>23</v>
      </c>
      <c r="D6162">
        <v>0</v>
      </c>
      <c r="F6162">
        <v>1</v>
      </c>
      <c r="G6162">
        <v>20.5</v>
      </c>
      <c r="H6162">
        <f t="shared" si="1537"/>
        <v>1</v>
      </c>
      <c r="I6162">
        <f t="shared" si="1538"/>
        <v>0</v>
      </c>
      <c r="J6162">
        <f t="shared" si="1539"/>
        <v>0</v>
      </c>
      <c r="K6162">
        <f t="shared" si="1540"/>
        <v>0</v>
      </c>
      <c r="L6162">
        <f t="shared" si="1541"/>
        <v>1</v>
      </c>
      <c r="M6162">
        <f t="shared" si="1542"/>
        <v>0</v>
      </c>
      <c r="N6162">
        <f t="shared" si="1543"/>
        <v>1</v>
      </c>
      <c r="O6162">
        <f t="shared" si="1544"/>
        <v>0</v>
      </c>
      <c r="P6162">
        <v>2</v>
      </c>
      <c r="Q6162">
        <f t="shared" si="1545"/>
        <v>0</v>
      </c>
      <c r="R6162">
        <f t="shared" si="1546"/>
        <v>0</v>
      </c>
      <c r="S6162">
        <f t="shared" si="1547"/>
        <v>0</v>
      </c>
      <c r="T6162">
        <f t="shared" si="1548"/>
        <v>1</v>
      </c>
      <c r="U6162">
        <v>0</v>
      </c>
      <c r="V6162">
        <f t="shared" si="1549"/>
        <v>-1.0459022323282618E-2</v>
      </c>
      <c r="W6162">
        <f t="shared" si="1550"/>
        <v>0.4973852682548448</v>
      </c>
      <c r="X6162">
        <f t="shared" si="1551"/>
        <v>1.0939114795892412E-4</v>
      </c>
      <c r="Y6162">
        <f t="shared" si="1552"/>
        <v>0</v>
      </c>
      <c r="Z6162" t="s">
        <v>6194</v>
      </c>
    </row>
    <row r="6163" spans="1:26" x14ac:dyDescent="0.25">
      <c r="A6163" t="s">
        <v>29</v>
      </c>
      <c r="B6163" t="s">
        <v>38</v>
      </c>
      <c r="C6163" t="s">
        <v>25</v>
      </c>
      <c r="D6163">
        <v>0</v>
      </c>
      <c r="F6163">
        <v>1</v>
      </c>
      <c r="G6163">
        <v>89.65</v>
      </c>
      <c r="H6163">
        <f t="shared" si="1537"/>
        <v>1</v>
      </c>
      <c r="I6163">
        <f t="shared" si="1538"/>
        <v>0</v>
      </c>
      <c r="J6163">
        <f t="shared" si="1539"/>
        <v>1</v>
      </c>
      <c r="K6163">
        <f t="shared" si="1540"/>
        <v>0</v>
      </c>
      <c r="L6163">
        <f t="shared" si="1541"/>
        <v>0</v>
      </c>
      <c r="M6163">
        <f t="shared" si="1542"/>
        <v>0</v>
      </c>
      <c r="N6163">
        <f t="shared" si="1543"/>
        <v>1</v>
      </c>
      <c r="O6163">
        <f t="shared" si="1544"/>
        <v>0</v>
      </c>
      <c r="P6163">
        <v>36</v>
      </c>
      <c r="Q6163">
        <f t="shared" si="1545"/>
        <v>0</v>
      </c>
      <c r="R6163">
        <f t="shared" si="1546"/>
        <v>0</v>
      </c>
      <c r="S6163">
        <f t="shared" si="1547"/>
        <v>1</v>
      </c>
      <c r="T6163">
        <f t="shared" si="1548"/>
        <v>0</v>
      </c>
      <c r="U6163">
        <v>0</v>
      </c>
      <c r="V6163">
        <f t="shared" si="1549"/>
        <v>0.13094103793788872</v>
      </c>
      <c r="W6163">
        <f t="shared" si="1550"/>
        <v>0.53268856752167237</v>
      </c>
      <c r="X6163">
        <f t="shared" si="1551"/>
        <v>1.7145555416251613E-2</v>
      </c>
      <c r="Y6163">
        <f t="shared" si="1552"/>
        <v>0</v>
      </c>
      <c r="Z6163" t="s">
        <v>6195</v>
      </c>
    </row>
    <row r="6164" spans="1:26" x14ac:dyDescent="0.25">
      <c r="A6164" t="s">
        <v>26</v>
      </c>
      <c r="B6164" t="s">
        <v>30</v>
      </c>
      <c r="C6164" t="s">
        <v>35</v>
      </c>
      <c r="D6164">
        <v>0</v>
      </c>
      <c r="F6164">
        <v>1</v>
      </c>
      <c r="G6164">
        <v>74.349999999999994</v>
      </c>
      <c r="H6164">
        <f t="shared" si="1537"/>
        <v>1</v>
      </c>
      <c r="I6164">
        <f t="shared" si="1538"/>
        <v>0</v>
      </c>
      <c r="J6164">
        <f t="shared" si="1539"/>
        <v>0</v>
      </c>
      <c r="K6164">
        <f t="shared" si="1540"/>
        <v>1</v>
      </c>
      <c r="L6164">
        <f t="shared" si="1541"/>
        <v>0</v>
      </c>
      <c r="M6164">
        <f t="shared" si="1542"/>
        <v>1</v>
      </c>
      <c r="N6164">
        <f t="shared" si="1543"/>
        <v>0</v>
      </c>
      <c r="O6164">
        <f t="shared" si="1544"/>
        <v>0</v>
      </c>
      <c r="P6164">
        <v>7</v>
      </c>
      <c r="Q6164">
        <f t="shared" si="1545"/>
        <v>0</v>
      </c>
      <c r="R6164">
        <f t="shared" si="1546"/>
        <v>1</v>
      </c>
      <c r="S6164">
        <f t="shared" si="1547"/>
        <v>0</v>
      </c>
      <c r="T6164">
        <f t="shared" si="1548"/>
        <v>0</v>
      </c>
      <c r="U6164">
        <v>0</v>
      </c>
      <c r="V6164">
        <f t="shared" si="1549"/>
        <v>0.38737061850296345</v>
      </c>
      <c r="W6164">
        <f t="shared" si="1550"/>
        <v>0.59564956930989088</v>
      </c>
      <c r="X6164">
        <f t="shared" si="1551"/>
        <v>0.15005599607936845</v>
      </c>
      <c r="Y6164">
        <f t="shared" si="1552"/>
        <v>1</v>
      </c>
      <c r="Z6164" t="s">
        <v>6196</v>
      </c>
    </row>
    <row r="6165" spans="1:26" x14ac:dyDescent="0.25">
      <c r="A6165" t="s">
        <v>45</v>
      </c>
      <c r="B6165" t="s">
        <v>38</v>
      </c>
      <c r="C6165" t="s">
        <v>25</v>
      </c>
      <c r="D6165">
        <v>1</v>
      </c>
      <c r="F6165">
        <v>1</v>
      </c>
      <c r="G6165">
        <v>49.45</v>
      </c>
      <c r="H6165">
        <f t="shared" si="1537"/>
        <v>0</v>
      </c>
      <c r="I6165">
        <f t="shared" si="1538"/>
        <v>1</v>
      </c>
      <c r="J6165">
        <f t="shared" si="1539"/>
        <v>1</v>
      </c>
      <c r="K6165">
        <f t="shared" si="1540"/>
        <v>0</v>
      </c>
      <c r="L6165">
        <f t="shared" si="1541"/>
        <v>0</v>
      </c>
      <c r="M6165">
        <f t="shared" si="1542"/>
        <v>0</v>
      </c>
      <c r="N6165">
        <f t="shared" si="1543"/>
        <v>0</v>
      </c>
      <c r="O6165">
        <f t="shared" si="1544"/>
        <v>1</v>
      </c>
      <c r="P6165">
        <v>60</v>
      </c>
      <c r="Q6165">
        <f t="shared" si="1545"/>
        <v>0</v>
      </c>
      <c r="R6165">
        <f t="shared" si="1546"/>
        <v>0</v>
      </c>
      <c r="S6165">
        <f t="shared" si="1547"/>
        <v>1</v>
      </c>
      <c r="T6165">
        <f t="shared" si="1548"/>
        <v>0</v>
      </c>
      <c r="U6165">
        <v>0</v>
      </c>
      <c r="V6165">
        <f t="shared" si="1549"/>
        <v>8.3329542894485659E-3</v>
      </c>
      <c r="W6165">
        <f t="shared" si="1550"/>
        <v>0.50208322651776371</v>
      </c>
      <c r="X6165">
        <f t="shared" si="1551"/>
        <v>6.9438127190039257E-5</v>
      </c>
      <c r="Y6165">
        <f t="shared" si="1552"/>
        <v>0</v>
      </c>
      <c r="Z6165" t="s">
        <v>6197</v>
      </c>
    </row>
    <row r="6166" spans="1:26" x14ac:dyDescent="0.25">
      <c r="A6166" t="s">
        <v>26</v>
      </c>
      <c r="B6166" t="s">
        <v>27</v>
      </c>
      <c r="C6166" t="s">
        <v>35</v>
      </c>
      <c r="D6166">
        <v>0</v>
      </c>
      <c r="F6166">
        <v>1</v>
      </c>
      <c r="G6166">
        <v>89.1</v>
      </c>
      <c r="H6166">
        <f t="shared" si="1537"/>
        <v>1</v>
      </c>
      <c r="I6166">
        <f t="shared" si="1538"/>
        <v>0</v>
      </c>
      <c r="J6166">
        <f t="shared" si="1539"/>
        <v>0</v>
      </c>
      <c r="K6166">
        <f t="shared" si="1540"/>
        <v>1</v>
      </c>
      <c r="L6166">
        <f t="shared" si="1541"/>
        <v>0</v>
      </c>
      <c r="M6166">
        <f t="shared" si="1542"/>
        <v>1</v>
      </c>
      <c r="N6166">
        <f t="shared" si="1543"/>
        <v>0</v>
      </c>
      <c r="O6166">
        <f t="shared" si="1544"/>
        <v>0</v>
      </c>
      <c r="P6166">
        <v>19</v>
      </c>
      <c r="Q6166">
        <f t="shared" si="1545"/>
        <v>1</v>
      </c>
      <c r="R6166">
        <f t="shared" si="1546"/>
        <v>0</v>
      </c>
      <c r="S6166">
        <f t="shared" si="1547"/>
        <v>0</v>
      </c>
      <c r="T6166">
        <f t="shared" si="1548"/>
        <v>0</v>
      </c>
      <c r="U6166">
        <v>0</v>
      </c>
      <c r="V6166">
        <f t="shared" si="1549"/>
        <v>0.54713502958324955</v>
      </c>
      <c r="W6166">
        <f t="shared" si="1550"/>
        <v>0.63347064089465976</v>
      </c>
      <c r="X6166">
        <f t="shared" si="1551"/>
        <v>0.29935674059706335</v>
      </c>
      <c r="Y6166">
        <f t="shared" si="1552"/>
        <v>1</v>
      </c>
      <c r="Z6166" t="s">
        <v>6198</v>
      </c>
    </row>
    <row r="6167" spans="1:26" x14ac:dyDescent="0.25">
      <c r="A6167" t="s">
        <v>45</v>
      </c>
      <c r="B6167" t="s">
        <v>38</v>
      </c>
      <c r="C6167" t="s">
        <v>25</v>
      </c>
      <c r="D6167">
        <v>1</v>
      </c>
      <c r="F6167">
        <v>1</v>
      </c>
      <c r="G6167">
        <v>75.150000000000006</v>
      </c>
      <c r="H6167">
        <f t="shared" si="1537"/>
        <v>0</v>
      </c>
      <c r="I6167">
        <f t="shared" si="1538"/>
        <v>1</v>
      </c>
      <c r="J6167">
        <f t="shared" si="1539"/>
        <v>1</v>
      </c>
      <c r="K6167">
        <f t="shared" si="1540"/>
        <v>0</v>
      </c>
      <c r="L6167">
        <f t="shared" si="1541"/>
        <v>0</v>
      </c>
      <c r="M6167">
        <f t="shared" si="1542"/>
        <v>0</v>
      </c>
      <c r="N6167">
        <f t="shared" si="1543"/>
        <v>0</v>
      </c>
      <c r="O6167">
        <f t="shared" si="1544"/>
        <v>1</v>
      </c>
      <c r="P6167">
        <v>45</v>
      </c>
      <c r="Q6167">
        <f t="shared" si="1545"/>
        <v>0</v>
      </c>
      <c r="R6167">
        <f t="shared" si="1546"/>
        <v>0</v>
      </c>
      <c r="S6167">
        <f t="shared" si="1547"/>
        <v>1</v>
      </c>
      <c r="T6167">
        <f t="shared" si="1548"/>
        <v>0</v>
      </c>
      <c r="U6167">
        <v>0</v>
      </c>
      <c r="V6167">
        <f t="shared" si="1549"/>
        <v>6.2092127509567066E-2</v>
      </c>
      <c r="W6167">
        <f t="shared" si="1550"/>
        <v>0.51551804646626831</v>
      </c>
      <c r="X6167">
        <f t="shared" si="1551"/>
        <v>3.8554322986643352E-3</v>
      </c>
      <c r="Y6167">
        <f t="shared" si="1552"/>
        <v>0</v>
      </c>
      <c r="Z6167" t="s">
        <v>6199</v>
      </c>
    </row>
    <row r="6168" spans="1:26" x14ac:dyDescent="0.25">
      <c r="A6168" t="s">
        <v>26</v>
      </c>
      <c r="B6168" t="s">
        <v>27</v>
      </c>
      <c r="C6168" t="s">
        <v>35</v>
      </c>
      <c r="D6168">
        <v>1</v>
      </c>
      <c r="F6168">
        <v>1</v>
      </c>
      <c r="G6168">
        <v>70.650000000000006</v>
      </c>
      <c r="H6168">
        <f t="shared" si="1537"/>
        <v>0</v>
      </c>
      <c r="I6168">
        <f t="shared" si="1538"/>
        <v>1</v>
      </c>
      <c r="J6168">
        <f t="shared" si="1539"/>
        <v>0</v>
      </c>
      <c r="K6168">
        <f t="shared" si="1540"/>
        <v>1</v>
      </c>
      <c r="L6168">
        <f t="shared" si="1541"/>
        <v>0</v>
      </c>
      <c r="M6168">
        <f t="shared" si="1542"/>
        <v>1</v>
      </c>
      <c r="N6168">
        <f t="shared" si="1543"/>
        <v>0</v>
      </c>
      <c r="O6168">
        <f t="shared" si="1544"/>
        <v>0</v>
      </c>
      <c r="P6168">
        <v>4</v>
      </c>
      <c r="Q6168">
        <f t="shared" si="1545"/>
        <v>1</v>
      </c>
      <c r="R6168">
        <f t="shared" si="1546"/>
        <v>0</v>
      </c>
      <c r="S6168">
        <f t="shared" si="1547"/>
        <v>0</v>
      </c>
      <c r="T6168">
        <f t="shared" si="1548"/>
        <v>0</v>
      </c>
      <c r="U6168">
        <v>0</v>
      </c>
      <c r="V6168">
        <f t="shared" si="1549"/>
        <v>0.50954217736862084</v>
      </c>
      <c r="W6168">
        <f t="shared" si="1550"/>
        <v>0.62469914402535021</v>
      </c>
      <c r="X6168">
        <f t="shared" si="1551"/>
        <v>0.25963323051755505</v>
      </c>
      <c r="Y6168">
        <f t="shared" si="1552"/>
        <v>1</v>
      </c>
      <c r="Z6168" t="s">
        <v>6200</v>
      </c>
    </row>
    <row r="6169" spans="1:26" x14ac:dyDescent="0.25">
      <c r="A6169" t="s">
        <v>26</v>
      </c>
      <c r="B6169" t="s">
        <v>27</v>
      </c>
      <c r="C6169" t="s">
        <v>35</v>
      </c>
      <c r="D6169">
        <v>0</v>
      </c>
      <c r="F6169">
        <v>1</v>
      </c>
      <c r="G6169">
        <v>104.2</v>
      </c>
      <c r="H6169">
        <f t="shared" si="1537"/>
        <v>1</v>
      </c>
      <c r="I6169">
        <f t="shared" si="1538"/>
        <v>0</v>
      </c>
      <c r="J6169">
        <f t="shared" si="1539"/>
        <v>0</v>
      </c>
      <c r="K6169">
        <f t="shared" si="1540"/>
        <v>1</v>
      </c>
      <c r="L6169">
        <f t="shared" si="1541"/>
        <v>0</v>
      </c>
      <c r="M6169">
        <f t="shared" si="1542"/>
        <v>1</v>
      </c>
      <c r="N6169">
        <f t="shared" si="1543"/>
        <v>0</v>
      </c>
      <c r="O6169">
        <f t="shared" si="1544"/>
        <v>0</v>
      </c>
      <c r="P6169">
        <v>31</v>
      </c>
      <c r="Q6169">
        <f t="shared" si="1545"/>
        <v>1</v>
      </c>
      <c r="R6169">
        <f t="shared" si="1546"/>
        <v>0</v>
      </c>
      <c r="S6169">
        <f t="shared" si="1547"/>
        <v>0</v>
      </c>
      <c r="T6169">
        <f t="shared" si="1548"/>
        <v>0</v>
      </c>
      <c r="U6169">
        <v>1</v>
      </c>
      <c r="V6169">
        <f t="shared" si="1549"/>
        <v>0.5618484864770108</v>
      </c>
      <c r="W6169">
        <f t="shared" si="1550"/>
        <v>0.63688013640980023</v>
      </c>
      <c r="X6169">
        <f t="shared" si="1551"/>
        <v>0.19197674880248619</v>
      </c>
      <c r="Y6169">
        <f t="shared" si="1552"/>
        <v>1</v>
      </c>
      <c r="Z6169" t="s">
        <v>6201</v>
      </c>
    </row>
    <row r="6170" spans="1:26" x14ac:dyDescent="0.25">
      <c r="A6170" t="s">
        <v>26</v>
      </c>
      <c r="B6170" t="s">
        <v>27</v>
      </c>
      <c r="C6170" t="s">
        <v>35</v>
      </c>
      <c r="D6170">
        <v>0</v>
      </c>
      <c r="F6170">
        <v>1</v>
      </c>
      <c r="G6170">
        <v>90.05</v>
      </c>
      <c r="H6170">
        <f t="shared" si="1537"/>
        <v>1</v>
      </c>
      <c r="I6170">
        <f t="shared" si="1538"/>
        <v>0</v>
      </c>
      <c r="J6170">
        <f t="shared" si="1539"/>
        <v>0</v>
      </c>
      <c r="K6170">
        <f t="shared" si="1540"/>
        <v>1</v>
      </c>
      <c r="L6170">
        <f t="shared" si="1541"/>
        <v>0</v>
      </c>
      <c r="M6170">
        <f t="shared" si="1542"/>
        <v>1</v>
      </c>
      <c r="N6170">
        <f t="shared" si="1543"/>
        <v>0</v>
      </c>
      <c r="O6170">
        <f t="shared" si="1544"/>
        <v>0</v>
      </c>
      <c r="P6170">
        <v>47</v>
      </c>
      <c r="Q6170">
        <f t="shared" si="1545"/>
        <v>1</v>
      </c>
      <c r="R6170">
        <f t="shared" si="1546"/>
        <v>0</v>
      </c>
      <c r="S6170">
        <f t="shared" si="1547"/>
        <v>0</v>
      </c>
      <c r="T6170">
        <f t="shared" si="1548"/>
        <v>0</v>
      </c>
      <c r="U6170">
        <v>0</v>
      </c>
      <c r="V6170">
        <f t="shared" si="1549"/>
        <v>0.53978785238211613</v>
      </c>
      <c r="W6170">
        <f t="shared" si="1550"/>
        <v>0.63176306541338711</v>
      </c>
      <c r="X6170">
        <f t="shared" si="1551"/>
        <v>0.29137092557929717</v>
      </c>
      <c r="Y6170">
        <f t="shared" si="1552"/>
        <v>1</v>
      </c>
      <c r="Z6170" t="s">
        <v>6202</v>
      </c>
    </row>
    <row r="6171" spans="1:26" x14ac:dyDescent="0.25">
      <c r="A6171" t="s">
        <v>26</v>
      </c>
      <c r="B6171" t="s">
        <v>27</v>
      </c>
      <c r="C6171" t="s">
        <v>35</v>
      </c>
      <c r="D6171">
        <v>0</v>
      </c>
      <c r="F6171">
        <v>1</v>
      </c>
      <c r="G6171">
        <v>79.25</v>
      </c>
      <c r="H6171">
        <f t="shared" si="1537"/>
        <v>1</v>
      </c>
      <c r="I6171">
        <f t="shared" si="1538"/>
        <v>0</v>
      </c>
      <c r="J6171">
        <f t="shared" si="1539"/>
        <v>0</v>
      </c>
      <c r="K6171">
        <f t="shared" si="1540"/>
        <v>1</v>
      </c>
      <c r="L6171">
        <f t="shared" si="1541"/>
        <v>0</v>
      </c>
      <c r="M6171">
        <f t="shared" si="1542"/>
        <v>1</v>
      </c>
      <c r="N6171">
        <f t="shared" si="1543"/>
        <v>0</v>
      </c>
      <c r="O6171">
        <f t="shared" si="1544"/>
        <v>0</v>
      </c>
      <c r="P6171">
        <v>1</v>
      </c>
      <c r="Q6171">
        <f t="shared" si="1545"/>
        <v>1</v>
      </c>
      <c r="R6171">
        <f t="shared" si="1546"/>
        <v>0</v>
      </c>
      <c r="S6171">
        <f t="shared" si="1547"/>
        <v>0</v>
      </c>
      <c r="T6171">
        <f t="shared" si="1548"/>
        <v>0</v>
      </c>
      <c r="U6171">
        <v>1</v>
      </c>
      <c r="V6171">
        <f t="shared" si="1549"/>
        <v>0.51808688466023933</v>
      </c>
      <c r="W6171">
        <f t="shared" si="1550"/>
        <v>0.62670030725442039</v>
      </c>
      <c r="X6171">
        <f t="shared" si="1551"/>
        <v>0.23224025073647347</v>
      </c>
      <c r="Y6171">
        <f t="shared" si="1552"/>
        <v>1</v>
      </c>
      <c r="Z6171" t="s">
        <v>6203</v>
      </c>
    </row>
    <row r="6172" spans="1:26" x14ac:dyDescent="0.25">
      <c r="A6172" t="s">
        <v>26</v>
      </c>
      <c r="B6172" t="s">
        <v>33</v>
      </c>
      <c r="C6172" t="s">
        <v>25</v>
      </c>
      <c r="D6172">
        <v>0</v>
      </c>
      <c r="F6172">
        <v>1</v>
      </c>
      <c r="G6172">
        <v>44.9</v>
      </c>
      <c r="H6172">
        <f t="shared" si="1537"/>
        <v>1</v>
      </c>
      <c r="I6172">
        <f t="shared" si="1538"/>
        <v>0</v>
      </c>
      <c r="J6172">
        <f t="shared" si="1539"/>
        <v>1</v>
      </c>
      <c r="K6172">
        <f t="shared" si="1540"/>
        <v>0</v>
      </c>
      <c r="L6172">
        <f t="shared" si="1541"/>
        <v>0</v>
      </c>
      <c r="M6172">
        <f t="shared" si="1542"/>
        <v>1</v>
      </c>
      <c r="N6172">
        <f t="shared" si="1543"/>
        <v>0</v>
      </c>
      <c r="O6172">
        <f t="shared" si="1544"/>
        <v>0</v>
      </c>
      <c r="P6172">
        <v>1</v>
      </c>
      <c r="Q6172">
        <f t="shared" si="1545"/>
        <v>0</v>
      </c>
      <c r="R6172">
        <f t="shared" si="1546"/>
        <v>0</v>
      </c>
      <c r="S6172">
        <f t="shared" si="1547"/>
        <v>0</v>
      </c>
      <c r="T6172">
        <f t="shared" si="1548"/>
        <v>1</v>
      </c>
      <c r="U6172">
        <v>1</v>
      </c>
      <c r="V6172">
        <f t="shared" si="1549"/>
        <v>0.32776498748384458</v>
      </c>
      <c r="W6172">
        <f t="shared" si="1550"/>
        <v>0.58121546470344976</v>
      </c>
      <c r="X6172">
        <f t="shared" si="1551"/>
        <v>0.45189991205259555</v>
      </c>
      <c r="Y6172">
        <f t="shared" si="1552"/>
        <v>1</v>
      </c>
      <c r="Z6172" t="s">
        <v>6204</v>
      </c>
    </row>
    <row r="6173" spans="1:26" x14ac:dyDescent="0.25">
      <c r="A6173" t="s">
        <v>26</v>
      </c>
      <c r="B6173" t="s">
        <v>38</v>
      </c>
      <c r="C6173" t="s">
        <v>23</v>
      </c>
      <c r="D6173">
        <v>0</v>
      </c>
      <c r="F6173">
        <v>1</v>
      </c>
      <c r="G6173">
        <v>19.399999999999999</v>
      </c>
      <c r="H6173">
        <f t="shared" si="1537"/>
        <v>1</v>
      </c>
      <c r="I6173">
        <f t="shared" si="1538"/>
        <v>0</v>
      </c>
      <c r="J6173">
        <f t="shared" si="1539"/>
        <v>0</v>
      </c>
      <c r="K6173">
        <f t="shared" si="1540"/>
        <v>0</v>
      </c>
      <c r="L6173">
        <f t="shared" si="1541"/>
        <v>1</v>
      </c>
      <c r="M6173">
        <f t="shared" si="1542"/>
        <v>1</v>
      </c>
      <c r="N6173">
        <f t="shared" si="1543"/>
        <v>0</v>
      </c>
      <c r="O6173">
        <f t="shared" si="1544"/>
        <v>0</v>
      </c>
      <c r="P6173">
        <v>1</v>
      </c>
      <c r="Q6173">
        <f t="shared" si="1545"/>
        <v>0</v>
      </c>
      <c r="R6173">
        <f t="shared" si="1546"/>
        <v>0</v>
      </c>
      <c r="S6173">
        <f t="shared" si="1547"/>
        <v>1</v>
      </c>
      <c r="T6173">
        <f t="shared" si="1548"/>
        <v>0</v>
      </c>
      <c r="U6173">
        <v>0</v>
      </c>
      <c r="V6173">
        <f t="shared" si="1549"/>
        <v>0.27783548362885158</v>
      </c>
      <c r="W6173">
        <f t="shared" si="1550"/>
        <v>0.56901548422643744</v>
      </c>
      <c r="X6173">
        <f t="shared" si="1551"/>
        <v>7.7192555963277856E-2</v>
      </c>
      <c r="Y6173">
        <f t="shared" si="1552"/>
        <v>0</v>
      </c>
      <c r="Z6173" t="s">
        <v>6205</v>
      </c>
    </row>
    <row r="6174" spans="1:26" x14ac:dyDescent="0.25">
      <c r="A6174" t="s">
        <v>26</v>
      </c>
      <c r="B6174" t="s">
        <v>38</v>
      </c>
      <c r="C6174" t="s">
        <v>35</v>
      </c>
      <c r="D6174">
        <v>1</v>
      </c>
      <c r="F6174">
        <v>1</v>
      </c>
      <c r="G6174">
        <v>88.75</v>
      </c>
      <c r="H6174">
        <f t="shared" si="1537"/>
        <v>0</v>
      </c>
      <c r="I6174">
        <f t="shared" si="1538"/>
        <v>1</v>
      </c>
      <c r="J6174">
        <f t="shared" si="1539"/>
        <v>0</v>
      </c>
      <c r="K6174">
        <f t="shared" si="1540"/>
        <v>1</v>
      </c>
      <c r="L6174">
        <f t="shared" si="1541"/>
        <v>0</v>
      </c>
      <c r="M6174">
        <f t="shared" si="1542"/>
        <v>1</v>
      </c>
      <c r="N6174">
        <f t="shared" si="1543"/>
        <v>0</v>
      </c>
      <c r="O6174">
        <f t="shared" si="1544"/>
        <v>0</v>
      </c>
      <c r="P6174">
        <v>59</v>
      </c>
      <c r="Q6174">
        <f t="shared" si="1545"/>
        <v>0</v>
      </c>
      <c r="R6174">
        <f t="shared" si="1546"/>
        <v>0</v>
      </c>
      <c r="S6174">
        <f t="shared" si="1547"/>
        <v>1</v>
      </c>
      <c r="T6174">
        <f t="shared" si="1548"/>
        <v>0</v>
      </c>
      <c r="U6174">
        <v>0</v>
      </c>
      <c r="V6174">
        <f t="shared" si="1549"/>
        <v>0.40099273660757795</v>
      </c>
      <c r="W6174">
        <f t="shared" si="1550"/>
        <v>0.5989261523652375</v>
      </c>
      <c r="X6174">
        <f t="shared" si="1551"/>
        <v>0.1607951748120344</v>
      </c>
      <c r="Y6174">
        <f t="shared" si="1552"/>
        <v>1</v>
      </c>
      <c r="Z6174" t="s">
        <v>6206</v>
      </c>
    </row>
    <row r="6175" spans="1:26" x14ac:dyDescent="0.25">
      <c r="A6175" t="s">
        <v>26</v>
      </c>
      <c r="B6175" t="s">
        <v>27</v>
      </c>
      <c r="C6175" t="s">
        <v>35</v>
      </c>
      <c r="D6175">
        <v>0</v>
      </c>
      <c r="F6175">
        <v>1</v>
      </c>
      <c r="G6175">
        <v>70.099999999999994</v>
      </c>
      <c r="H6175">
        <f t="shared" si="1537"/>
        <v>1</v>
      </c>
      <c r="I6175">
        <f t="shared" si="1538"/>
        <v>0</v>
      </c>
      <c r="J6175">
        <f t="shared" si="1539"/>
        <v>0</v>
      </c>
      <c r="K6175">
        <f t="shared" si="1540"/>
        <v>1</v>
      </c>
      <c r="L6175">
        <f t="shared" si="1541"/>
        <v>0</v>
      </c>
      <c r="M6175">
        <f t="shared" si="1542"/>
        <v>1</v>
      </c>
      <c r="N6175">
        <f t="shared" si="1543"/>
        <v>0</v>
      </c>
      <c r="O6175">
        <f t="shared" si="1544"/>
        <v>0</v>
      </c>
      <c r="P6175">
        <v>10</v>
      </c>
      <c r="Q6175">
        <f t="shared" si="1545"/>
        <v>1</v>
      </c>
      <c r="R6175">
        <f t="shared" si="1546"/>
        <v>0</v>
      </c>
      <c r="S6175">
        <f t="shared" si="1547"/>
        <v>0</v>
      </c>
      <c r="T6175">
        <f t="shared" si="1548"/>
        <v>0</v>
      </c>
      <c r="U6175">
        <v>1</v>
      </c>
      <c r="V6175">
        <f t="shared" si="1549"/>
        <v>0.52237614599573667</v>
      </c>
      <c r="W6175">
        <f t="shared" si="1550"/>
        <v>0.62770322064231487</v>
      </c>
      <c r="X6175">
        <f t="shared" si="1551"/>
        <v>0.22812454591388584</v>
      </c>
      <c r="Y6175">
        <f t="shared" si="1552"/>
        <v>1</v>
      </c>
      <c r="Z6175" t="s">
        <v>6207</v>
      </c>
    </row>
    <row r="6176" spans="1:26" x14ac:dyDescent="0.25">
      <c r="A6176" t="s">
        <v>26</v>
      </c>
      <c r="B6176" t="s">
        <v>38</v>
      </c>
      <c r="C6176" t="s">
        <v>35</v>
      </c>
      <c r="D6176">
        <v>1</v>
      </c>
      <c r="F6176">
        <v>1</v>
      </c>
      <c r="G6176">
        <v>91</v>
      </c>
      <c r="H6176">
        <f t="shared" si="1537"/>
        <v>0</v>
      </c>
      <c r="I6176">
        <f t="shared" si="1538"/>
        <v>1</v>
      </c>
      <c r="J6176">
        <f t="shared" si="1539"/>
        <v>0</v>
      </c>
      <c r="K6176">
        <f t="shared" si="1540"/>
        <v>1</v>
      </c>
      <c r="L6176">
        <f t="shared" si="1541"/>
        <v>0</v>
      </c>
      <c r="M6176">
        <f t="shared" si="1542"/>
        <v>1</v>
      </c>
      <c r="N6176">
        <f t="shared" si="1543"/>
        <v>0</v>
      </c>
      <c r="O6176">
        <f t="shared" si="1544"/>
        <v>0</v>
      </c>
      <c r="P6176">
        <v>35</v>
      </c>
      <c r="Q6176">
        <f t="shared" si="1545"/>
        <v>0</v>
      </c>
      <c r="R6176">
        <f t="shared" si="1546"/>
        <v>0</v>
      </c>
      <c r="S6176">
        <f t="shared" si="1547"/>
        <v>1</v>
      </c>
      <c r="T6176">
        <f t="shared" si="1548"/>
        <v>0</v>
      </c>
      <c r="U6176">
        <v>0</v>
      </c>
      <c r="V6176">
        <f t="shared" si="1549"/>
        <v>0.39963744202622253</v>
      </c>
      <c r="W6176">
        <f t="shared" si="1550"/>
        <v>0.5986005485474003</v>
      </c>
      <c r="X6176">
        <f t="shared" si="1551"/>
        <v>0.15971008506926238</v>
      </c>
      <c r="Y6176">
        <f t="shared" si="1552"/>
        <v>1</v>
      </c>
      <c r="Z6176" t="s">
        <v>6208</v>
      </c>
    </row>
    <row r="6177" spans="1:26" x14ac:dyDescent="0.25">
      <c r="A6177" t="s">
        <v>26</v>
      </c>
      <c r="B6177" t="s">
        <v>27</v>
      </c>
      <c r="C6177" t="s">
        <v>25</v>
      </c>
      <c r="D6177">
        <v>0</v>
      </c>
      <c r="F6177">
        <v>1</v>
      </c>
      <c r="G6177">
        <v>29.65</v>
      </c>
      <c r="H6177">
        <f t="shared" si="1537"/>
        <v>1</v>
      </c>
      <c r="I6177">
        <f t="shared" si="1538"/>
        <v>0</v>
      </c>
      <c r="J6177">
        <f t="shared" si="1539"/>
        <v>1</v>
      </c>
      <c r="K6177">
        <f t="shared" si="1540"/>
        <v>0</v>
      </c>
      <c r="L6177">
        <f t="shared" si="1541"/>
        <v>0</v>
      </c>
      <c r="M6177">
        <f t="shared" si="1542"/>
        <v>1</v>
      </c>
      <c r="N6177">
        <f t="shared" si="1543"/>
        <v>0</v>
      </c>
      <c r="O6177">
        <f t="shared" si="1544"/>
        <v>0</v>
      </c>
      <c r="P6177">
        <v>4</v>
      </c>
      <c r="Q6177">
        <f t="shared" si="1545"/>
        <v>1</v>
      </c>
      <c r="R6177">
        <f t="shared" si="1546"/>
        <v>0</v>
      </c>
      <c r="S6177">
        <f t="shared" si="1547"/>
        <v>0</v>
      </c>
      <c r="T6177">
        <f t="shared" si="1548"/>
        <v>0</v>
      </c>
      <c r="U6177">
        <v>1</v>
      </c>
      <c r="V6177">
        <f t="shared" si="1549"/>
        <v>0.44562090543288335</v>
      </c>
      <c r="W6177">
        <f t="shared" si="1550"/>
        <v>0.609597561954488</v>
      </c>
      <c r="X6177">
        <f t="shared" si="1551"/>
        <v>0.30733618049305605</v>
      </c>
      <c r="Y6177">
        <f t="shared" si="1552"/>
        <v>1</v>
      </c>
      <c r="Z6177" t="s">
        <v>6209</v>
      </c>
    </row>
    <row r="6178" spans="1:26" x14ac:dyDescent="0.25">
      <c r="A6178" t="s">
        <v>29</v>
      </c>
      <c r="B6178" t="s">
        <v>27</v>
      </c>
      <c r="C6178" t="s">
        <v>35</v>
      </c>
      <c r="D6178">
        <v>0</v>
      </c>
      <c r="F6178">
        <v>1</v>
      </c>
      <c r="G6178">
        <v>90.8</v>
      </c>
      <c r="H6178">
        <f t="shared" si="1537"/>
        <v>1</v>
      </c>
      <c r="I6178">
        <f t="shared" si="1538"/>
        <v>0</v>
      </c>
      <c r="J6178">
        <f t="shared" si="1539"/>
        <v>0</v>
      </c>
      <c r="K6178">
        <f t="shared" si="1540"/>
        <v>1</v>
      </c>
      <c r="L6178">
        <f t="shared" si="1541"/>
        <v>0</v>
      </c>
      <c r="M6178">
        <f t="shared" si="1542"/>
        <v>0</v>
      </c>
      <c r="N6178">
        <f t="shared" si="1543"/>
        <v>1</v>
      </c>
      <c r="O6178">
        <f t="shared" si="1544"/>
        <v>0</v>
      </c>
      <c r="P6178">
        <v>32</v>
      </c>
      <c r="Q6178">
        <f t="shared" si="1545"/>
        <v>1</v>
      </c>
      <c r="R6178">
        <f t="shared" si="1546"/>
        <v>0</v>
      </c>
      <c r="S6178">
        <f t="shared" si="1547"/>
        <v>0</v>
      </c>
      <c r="T6178">
        <f t="shared" si="1548"/>
        <v>0</v>
      </c>
      <c r="U6178">
        <v>0</v>
      </c>
      <c r="V6178">
        <f t="shared" si="1549"/>
        <v>0.26950229540046677</v>
      </c>
      <c r="W6178">
        <f t="shared" si="1550"/>
        <v>0.56697071513417563</v>
      </c>
      <c r="X6178">
        <f t="shared" si="1551"/>
        <v>7.263148722612045E-2</v>
      </c>
      <c r="Y6178">
        <f t="shared" si="1552"/>
        <v>0</v>
      </c>
      <c r="Z6178" t="s">
        <v>6210</v>
      </c>
    </row>
    <row r="6179" spans="1:26" x14ac:dyDescent="0.25">
      <c r="A6179" t="s">
        <v>26</v>
      </c>
      <c r="B6179" t="s">
        <v>27</v>
      </c>
      <c r="C6179" t="s">
        <v>35</v>
      </c>
      <c r="D6179">
        <v>0</v>
      </c>
      <c r="F6179">
        <v>1</v>
      </c>
      <c r="G6179">
        <v>77.849999999999994</v>
      </c>
      <c r="H6179">
        <f t="shared" si="1537"/>
        <v>1</v>
      </c>
      <c r="I6179">
        <f t="shared" si="1538"/>
        <v>0</v>
      </c>
      <c r="J6179">
        <f t="shared" si="1539"/>
        <v>0</v>
      </c>
      <c r="K6179">
        <f t="shared" si="1540"/>
        <v>1</v>
      </c>
      <c r="L6179">
        <f t="shared" si="1541"/>
        <v>0</v>
      </c>
      <c r="M6179">
        <f t="shared" si="1542"/>
        <v>1</v>
      </c>
      <c r="N6179">
        <f t="shared" si="1543"/>
        <v>0</v>
      </c>
      <c r="O6179">
        <f t="shared" si="1544"/>
        <v>0</v>
      </c>
      <c r="P6179">
        <v>43</v>
      </c>
      <c r="Q6179">
        <f t="shared" si="1545"/>
        <v>1</v>
      </c>
      <c r="R6179">
        <f t="shared" si="1546"/>
        <v>0</v>
      </c>
      <c r="S6179">
        <f t="shared" si="1547"/>
        <v>0</v>
      </c>
      <c r="T6179">
        <f t="shared" si="1548"/>
        <v>0</v>
      </c>
      <c r="U6179">
        <v>1</v>
      </c>
      <c r="V6179">
        <f t="shared" si="1549"/>
        <v>0.51590420708194584</v>
      </c>
      <c r="W6179">
        <f t="shared" si="1550"/>
        <v>0.62618953526372645</v>
      </c>
      <c r="X6179">
        <f t="shared" si="1551"/>
        <v>0.23434873672095957</v>
      </c>
      <c r="Y6179">
        <f t="shared" si="1552"/>
        <v>1</v>
      </c>
      <c r="Z6179" t="s">
        <v>6211</v>
      </c>
    </row>
    <row r="6180" spans="1:26" x14ac:dyDescent="0.25">
      <c r="A6180" t="s">
        <v>26</v>
      </c>
      <c r="B6180" t="s">
        <v>27</v>
      </c>
      <c r="C6180" t="s">
        <v>25</v>
      </c>
      <c r="D6180">
        <v>0</v>
      </c>
      <c r="F6180">
        <v>1</v>
      </c>
      <c r="G6180">
        <v>54.3</v>
      </c>
      <c r="H6180">
        <f t="shared" si="1537"/>
        <v>1</v>
      </c>
      <c r="I6180">
        <f t="shared" si="1538"/>
        <v>0</v>
      </c>
      <c r="J6180">
        <f t="shared" si="1539"/>
        <v>1</v>
      </c>
      <c r="K6180">
        <f t="shared" si="1540"/>
        <v>0</v>
      </c>
      <c r="L6180">
        <f t="shared" si="1541"/>
        <v>0</v>
      </c>
      <c r="M6180">
        <f t="shared" si="1542"/>
        <v>1</v>
      </c>
      <c r="N6180">
        <f t="shared" si="1543"/>
        <v>0</v>
      </c>
      <c r="O6180">
        <f t="shared" si="1544"/>
        <v>0</v>
      </c>
      <c r="P6180">
        <v>4</v>
      </c>
      <c r="Q6180">
        <f t="shared" si="1545"/>
        <v>1</v>
      </c>
      <c r="R6180">
        <f t="shared" si="1546"/>
        <v>0</v>
      </c>
      <c r="S6180">
        <f t="shared" si="1547"/>
        <v>0</v>
      </c>
      <c r="T6180">
        <f t="shared" si="1548"/>
        <v>0</v>
      </c>
      <c r="U6180">
        <v>1</v>
      </c>
      <c r="V6180">
        <f t="shared" si="1549"/>
        <v>0.49287990120852609</v>
      </c>
      <c r="W6180">
        <f t="shared" si="1550"/>
        <v>0.6207846284185462</v>
      </c>
      <c r="X6180">
        <f t="shared" si="1551"/>
        <v>0.25717079459827424</v>
      </c>
      <c r="Y6180">
        <f t="shared" si="1552"/>
        <v>1</v>
      </c>
      <c r="Z6180" t="s">
        <v>6212</v>
      </c>
    </row>
    <row r="6181" spans="1:26" x14ac:dyDescent="0.25">
      <c r="A6181" t="s">
        <v>45</v>
      </c>
      <c r="B6181" t="s">
        <v>30</v>
      </c>
      <c r="C6181" t="s">
        <v>23</v>
      </c>
      <c r="D6181">
        <v>1</v>
      </c>
      <c r="F6181">
        <v>1</v>
      </c>
      <c r="G6181">
        <v>18.95</v>
      </c>
      <c r="H6181">
        <f t="shared" si="1537"/>
        <v>0</v>
      </c>
      <c r="I6181">
        <f t="shared" si="1538"/>
        <v>1</v>
      </c>
      <c r="J6181">
        <f t="shared" si="1539"/>
        <v>0</v>
      </c>
      <c r="K6181">
        <f t="shared" si="1540"/>
        <v>0</v>
      </c>
      <c r="L6181">
        <f t="shared" si="1541"/>
        <v>1</v>
      </c>
      <c r="M6181">
        <f t="shared" si="1542"/>
        <v>0</v>
      </c>
      <c r="N6181">
        <f t="shared" si="1543"/>
        <v>0</v>
      </c>
      <c r="O6181">
        <f t="shared" si="1544"/>
        <v>1</v>
      </c>
      <c r="P6181">
        <v>54</v>
      </c>
      <c r="Q6181">
        <f t="shared" si="1545"/>
        <v>0</v>
      </c>
      <c r="R6181">
        <f t="shared" si="1546"/>
        <v>1</v>
      </c>
      <c r="S6181">
        <f t="shared" si="1547"/>
        <v>0</v>
      </c>
      <c r="T6181">
        <f t="shared" si="1548"/>
        <v>0</v>
      </c>
      <c r="U6181">
        <v>0</v>
      </c>
      <c r="V6181">
        <f t="shared" si="1549"/>
        <v>-5.4254995891633975E-2</v>
      </c>
      <c r="W6181">
        <f t="shared" si="1550"/>
        <v>0.48643957724078818</v>
      </c>
      <c r="X6181">
        <f t="shared" si="1551"/>
        <v>2.9436045792012194E-3</v>
      </c>
      <c r="Y6181">
        <f t="shared" si="1552"/>
        <v>0</v>
      </c>
      <c r="Z6181" t="s">
        <v>6213</v>
      </c>
    </row>
    <row r="6182" spans="1:26" x14ac:dyDescent="0.25">
      <c r="A6182" t="s">
        <v>26</v>
      </c>
      <c r="B6182" t="s">
        <v>33</v>
      </c>
      <c r="C6182" t="s">
        <v>35</v>
      </c>
      <c r="D6182">
        <v>1</v>
      </c>
      <c r="F6182">
        <v>1</v>
      </c>
      <c r="G6182">
        <v>95.15</v>
      </c>
      <c r="H6182">
        <f t="shared" si="1537"/>
        <v>0</v>
      </c>
      <c r="I6182">
        <f t="shared" si="1538"/>
        <v>1</v>
      </c>
      <c r="J6182">
        <f t="shared" si="1539"/>
        <v>0</v>
      </c>
      <c r="K6182">
        <f t="shared" si="1540"/>
        <v>1</v>
      </c>
      <c r="L6182">
        <f t="shared" si="1541"/>
        <v>0</v>
      </c>
      <c r="M6182">
        <f t="shared" si="1542"/>
        <v>1</v>
      </c>
      <c r="N6182">
        <f t="shared" si="1543"/>
        <v>0</v>
      </c>
      <c r="O6182">
        <f t="shared" si="1544"/>
        <v>0</v>
      </c>
      <c r="P6182">
        <v>11</v>
      </c>
      <c r="Q6182">
        <f t="shared" si="1545"/>
        <v>0</v>
      </c>
      <c r="R6182">
        <f t="shared" si="1546"/>
        <v>0</v>
      </c>
      <c r="S6182">
        <f t="shared" si="1547"/>
        <v>0</v>
      </c>
      <c r="T6182">
        <f t="shared" si="1548"/>
        <v>1</v>
      </c>
      <c r="U6182">
        <v>1</v>
      </c>
      <c r="V6182">
        <f t="shared" si="1549"/>
        <v>0.42466214035550787</v>
      </c>
      <c r="W6182">
        <f t="shared" si="1550"/>
        <v>0.60459831911549811</v>
      </c>
      <c r="X6182">
        <f t="shared" si="1551"/>
        <v>0.33101365274030531</v>
      </c>
      <c r="Y6182">
        <f t="shared" si="1552"/>
        <v>1</v>
      </c>
      <c r="Z6182" t="s">
        <v>6214</v>
      </c>
    </row>
    <row r="6183" spans="1:26" x14ac:dyDescent="0.25">
      <c r="A6183" t="s">
        <v>45</v>
      </c>
      <c r="B6183" t="s">
        <v>33</v>
      </c>
      <c r="C6183" t="s">
        <v>35</v>
      </c>
      <c r="D6183">
        <v>1</v>
      </c>
      <c r="F6183">
        <v>1</v>
      </c>
      <c r="G6183">
        <v>102.4</v>
      </c>
      <c r="H6183">
        <f t="shared" si="1537"/>
        <v>0</v>
      </c>
      <c r="I6183">
        <f t="shared" si="1538"/>
        <v>1</v>
      </c>
      <c r="J6183">
        <f t="shared" si="1539"/>
        <v>0</v>
      </c>
      <c r="K6183">
        <f t="shared" si="1540"/>
        <v>1</v>
      </c>
      <c r="L6183">
        <f t="shared" si="1541"/>
        <v>0</v>
      </c>
      <c r="M6183">
        <f t="shared" si="1542"/>
        <v>0</v>
      </c>
      <c r="N6183">
        <f t="shared" si="1543"/>
        <v>0</v>
      </c>
      <c r="O6183">
        <f t="shared" si="1544"/>
        <v>1</v>
      </c>
      <c r="P6183">
        <v>66</v>
      </c>
      <c r="Q6183">
        <f t="shared" si="1545"/>
        <v>0</v>
      </c>
      <c r="R6183">
        <f t="shared" si="1546"/>
        <v>0</v>
      </c>
      <c r="S6183">
        <f t="shared" si="1547"/>
        <v>0</v>
      </c>
      <c r="T6183">
        <f t="shared" si="1548"/>
        <v>1</v>
      </c>
      <c r="U6183">
        <v>0</v>
      </c>
      <c r="V6183">
        <f t="shared" si="1549"/>
        <v>9.0884938411333854E-2</v>
      </c>
      <c r="W6183">
        <f t="shared" si="1550"/>
        <v>0.52270560759119489</v>
      </c>
      <c r="X6183">
        <f t="shared" si="1551"/>
        <v>8.2600720300319477E-3</v>
      </c>
      <c r="Y6183">
        <f t="shared" si="1552"/>
        <v>0</v>
      </c>
      <c r="Z6183" t="s">
        <v>6215</v>
      </c>
    </row>
    <row r="6184" spans="1:26" x14ac:dyDescent="0.25">
      <c r="A6184" t="s">
        <v>29</v>
      </c>
      <c r="B6184" t="s">
        <v>27</v>
      </c>
      <c r="C6184" t="s">
        <v>35</v>
      </c>
      <c r="D6184">
        <v>0</v>
      </c>
      <c r="F6184">
        <v>1</v>
      </c>
      <c r="G6184">
        <v>99.9</v>
      </c>
      <c r="H6184">
        <f t="shared" si="1537"/>
        <v>1</v>
      </c>
      <c r="I6184">
        <f t="shared" si="1538"/>
        <v>0</v>
      </c>
      <c r="J6184">
        <f t="shared" si="1539"/>
        <v>0</v>
      </c>
      <c r="K6184">
        <f t="shared" si="1540"/>
        <v>1</v>
      </c>
      <c r="L6184">
        <f t="shared" si="1541"/>
        <v>0</v>
      </c>
      <c r="M6184">
        <f t="shared" si="1542"/>
        <v>0</v>
      </c>
      <c r="N6184">
        <f t="shared" si="1543"/>
        <v>1</v>
      </c>
      <c r="O6184">
        <f t="shared" si="1544"/>
        <v>0</v>
      </c>
      <c r="P6184">
        <v>61</v>
      </c>
      <c r="Q6184">
        <f t="shared" si="1545"/>
        <v>1</v>
      </c>
      <c r="R6184">
        <f t="shared" si="1546"/>
        <v>0</v>
      </c>
      <c r="S6184">
        <f t="shared" si="1547"/>
        <v>0</v>
      </c>
      <c r="T6184">
        <f t="shared" si="1548"/>
        <v>0</v>
      </c>
      <c r="U6184">
        <v>0</v>
      </c>
      <c r="V6184">
        <f t="shared" si="1549"/>
        <v>0.27882653039861871</v>
      </c>
      <c r="W6184">
        <f t="shared" si="1550"/>
        <v>0.56925850878509798</v>
      </c>
      <c r="X6184">
        <f t="shared" si="1551"/>
        <v>7.7744234054131847E-2</v>
      </c>
      <c r="Y6184">
        <f t="shared" si="1552"/>
        <v>0</v>
      </c>
      <c r="Z6184" t="s">
        <v>6216</v>
      </c>
    </row>
    <row r="6185" spans="1:26" x14ac:dyDescent="0.25">
      <c r="A6185" t="s">
        <v>45</v>
      </c>
      <c r="B6185" t="s">
        <v>38</v>
      </c>
      <c r="C6185" t="s">
        <v>25</v>
      </c>
      <c r="D6185">
        <v>0</v>
      </c>
      <c r="F6185">
        <v>1</v>
      </c>
      <c r="G6185">
        <v>88.7</v>
      </c>
      <c r="H6185">
        <f t="shared" si="1537"/>
        <v>1</v>
      </c>
      <c r="I6185">
        <f t="shared" si="1538"/>
        <v>0</v>
      </c>
      <c r="J6185">
        <f t="shared" si="1539"/>
        <v>1</v>
      </c>
      <c r="K6185">
        <f t="shared" si="1540"/>
        <v>0</v>
      </c>
      <c r="L6185">
        <f t="shared" si="1541"/>
        <v>0</v>
      </c>
      <c r="M6185">
        <f t="shared" si="1542"/>
        <v>0</v>
      </c>
      <c r="N6185">
        <f t="shared" si="1543"/>
        <v>0</v>
      </c>
      <c r="O6185">
        <f t="shared" si="1544"/>
        <v>1</v>
      </c>
      <c r="P6185">
        <v>72</v>
      </c>
      <c r="Q6185">
        <f t="shared" si="1545"/>
        <v>0</v>
      </c>
      <c r="R6185">
        <f t="shared" si="1546"/>
        <v>0</v>
      </c>
      <c r="S6185">
        <f t="shared" si="1547"/>
        <v>1</v>
      </c>
      <c r="T6185">
        <f t="shared" si="1548"/>
        <v>0</v>
      </c>
      <c r="U6185">
        <v>0</v>
      </c>
      <c r="V6185">
        <f t="shared" si="1549"/>
        <v>6.4662709991563455E-2</v>
      </c>
      <c r="W6185">
        <f t="shared" si="1550"/>
        <v>0.51616004710220453</v>
      </c>
      <c r="X6185">
        <f t="shared" si="1551"/>
        <v>4.18126606345304E-3</v>
      </c>
      <c r="Y6185">
        <f t="shared" si="1552"/>
        <v>0</v>
      </c>
      <c r="Z6185" t="s">
        <v>6217</v>
      </c>
    </row>
    <row r="6186" spans="1:26" x14ac:dyDescent="0.25">
      <c r="A6186" t="s">
        <v>29</v>
      </c>
      <c r="B6186" t="s">
        <v>27</v>
      </c>
      <c r="C6186" t="s">
        <v>25</v>
      </c>
      <c r="D6186">
        <v>0</v>
      </c>
      <c r="F6186">
        <v>1</v>
      </c>
      <c r="G6186">
        <v>54.3</v>
      </c>
      <c r="H6186">
        <f t="shared" si="1537"/>
        <v>1</v>
      </c>
      <c r="I6186">
        <f t="shared" si="1538"/>
        <v>0</v>
      </c>
      <c r="J6186">
        <f t="shared" si="1539"/>
        <v>1</v>
      </c>
      <c r="K6186">
        <f t="shared" si="1540"/>
        <v>0</v>
      </c>
      <c r="L6186">
        <f t="shared" si="1541"/>
        <v>0</v>
      </c>
      <c r="M6186">
        <f t="shared" si="1542"/>
        <v>0</v>
      </c>
      <c r="N6186">
        <f t="shared" si="1543"/>
        <v>1</v>
      </c>
      <c r="O6186">
        <f t="shared" si="1544"/>
        <v>0</v>
      </c>
      <c r="P6186">
        <v>44</v>
      </c>
      <c r="Q6186">
        <f t="shared" si="1545"/>
        <v>1</v>
      </c>
      <c r="R6186">
        <f t="shared" si="1546"/>
        <v>0</v>
      </c>
      <c r="S6186">
        <f t="shared" si="1547"/>
        <v>0</v>
      </c>
      <c r="T6186">
        <f t="shared" si="1548"/>
        <v>0</v>
      </c>
      <c r="U6186">
        <v>0</v>
      </c>
      <c r="V6186">
        <f t="shared" si="1549"/>
        <v>0.20773360356277412</v>
      </c>
      <c r="W6186">
        <f t="shared" si="1550"/>
        <v>0.55174744538837261</v>
      </c>
      <c r="X6186">
        <f t="shared" si="1551"/>
        <v>4.3153250049175799E-2</v>
      </c>
      <c r="Y6186">
        <f t="shared" si="1552"/>
        <v>0</v>
      </c>
      <c r="Z6186" t="s">
        <v>6218</v>
      </c>
    </row>
    <row r="6187" spans="1:26" x14ac:dyDescent="0.25">
      <c r="A6187" t="s">
        <v>26</v>
      </c>
      <c r="B6187" t="s">
        <v>33</v>
      </c>
      <c r="C6187" t="s">
        <v>25</v>
      </c>
      <c r="D6187">
        <v>0</v>
      </c>
      <c r="F6187">
        <v>1</v>
      </c>
      <c r="G6187">
        <v>55.7</v>
      </c>
      <c r="H6187">
        <f t="shared" si="1537"/>
        <v>1</v>
      </c>
      <c r="I6187">
        <f t="shared" si="1538"/>
        <v>0</v>
      </c>
      <c r="J6187">
        <f t="shared" si="1539"/>
        <v>1</v>
      </c>
      <c r="K6187">
        <f t="shared" si="1540"/>
        <v>0</v>
      </c>
      <c r="L6187">
        <f t="shared" si="1541"/>
        <v>0</v>
      </c>
      <c r="M6187">
        <f t="shared" si="1542"/>
        <v>1</v>
      </c>
      <c r="N6187">
        <f t="shared" si="1543"/>
        <v>0</v>
      </c>
      <c r="O6187">
        <f t="shared" si="1544"/>
        <v>0</v>
      </c>
      <c r="P6187">
        <v>41</v>
      </c>
      <c r="Q6187">
        <f t="shared" si="1545"/>
        <v>0</v>
      </c>
      <c r="R6187">
        <f t="shared" si="1546"/>
        <v>0</v>
      </c>
      <c r="S6187">
        <f t="shared" si="1547"/>
        <v>0</v>
      </c>
      <c r="T6187">
        <f t="shared" si="1548"/>
        <v>1</v>
      </c>
      <c r="U6187">
        <v>0</v>
      </c>
      <c r="V6187">
        <f t="shared" si="1549"/>
        <v>0.34946595520572138</v>
      </c>
      <c r="W6187">
        <f t="shared" si="1550"/>
        <v>0.58648806845811852</v>
      </c>
      <c r="X6187">
        <f t="shared" si="1551"/>
        <v>0.12212645384784726</v>
      </c>
      <c r="Y6187">
        <f t="shared" si="1552"/>
        <v>1</v>
      </c>
      <c r="Z6187" t="s">
        <v>6219</v>
      </c>
    </row>
    <row r="6188" spans="1:26" x14ac:dyDescent="0.25">
      <c r="A6188" t="s">
        <v>29</v>
      </c>
      <c r="B6188" t="s">
        <v>27</v>
      </c>
      <c r="C6188" t="s">
        <v>35</v>
      </c>
      <c r="D6188">
        <v>0</v>
      </c>
      <c r="F6188">
        <v>1</v>
      </c>
      <c r="G6188">
        <v>103.95</v>
      </c>
      <c r="H6188">
        <f t="shared" si="1537"/>
        <v>1</v>
      </c>
      <c r="I6188">
        <f t="shared" si="1538"/>
        <v>0</v>
      </c>
      <c r="J6188">
        <f t="shared" si="1539"/>
        <v>0</v>
      </c>
      <c r="K6188">
        <f t="shared" si="1540"/>
        <v>1</v>
      </c>
      <c r="L6188">
        <f t="shared" si="1541"/>
        <v>0</v>
      </c>
      <c r="M6188">
        <f t="shared" si="1542"/>
        <v>0</v>
      </c>
      <c r="N6188">
        <f t="shared" si="1543"/>
        <v>1</v>
      </c>
      <c r="O6188">
        <f t="shared" si="1544"/>
        <v>0</v>
      </c>
      <c r="P6188">
        <v>50</v>
      </c>
      <c r="Q6188">
        <f t="shared" si="1545"/>
        <v>1</v>
      </c>
      <c r="R6188">
        <f t="shared" si="1546"/>
        <v>0</v>
      </c>
      <c r="S6188">
        <f t="shared" si="1547"/>
        <v>0</v>
      </c>
      <c r="T6188">
        <f t="shared" si="1548"/>
        <v>0</v>
      </c>
      <c r="U6188">
        <v>0</v>
      </c>
      <c r="V6188">
        <f t="shared" si="1549"/>
        <v>0.29000387408229478</v>
      </c>
      <c r="W6188">
        <f t="shared" si="1550"/>
        <v>0.57199708137074246</v>
      </c>
      <c r="X6188">
        <f t="shared" si="1551"/>
        <v>8.4102246982739479E-2</v>
      </c>
      <c r="Y6188">
        <f t="shared" si="1552"/>
        <v>0</v>
      </c>
      <c r="Z6188" t="s">
        <v>6220</v>
      </c>
    </row>
    <row r="6189" spans="1:26" x14ac:dyDescent="0.25">
      <c r="A6189" t="s">
        <v>29</v>
      </c>
      <c r="B6189" t="s">
        <v>38</v>
      </c>
      <c r="C6189" t="s">
        <v>35</v>
      </c>
      <c r="D6189">
        <v>0</v>
      </c>
      <c r="F6189">
        <v>1</v>
      </c>
      <c r="G6189">
        <v>110.85</v>
      </c>
      <c r="H6189">
        <f t="shared" si="1537"/>
        <v>1</v>
      </c>
      <c r="I6189">
        <f t="shared" si="1538"/>
        <v>0</v>
      </c>
      <c r="J6189">
        <f t="shared" si="1539"/>
        <v>0</v>
      </c>
      <c r="K6189">
        <f t="shared" si="1540"/>
        <v>1</v>
      </c>
      <c r="L6189">
        <f t="shared" si="1541"/>
        <v>0</v>
      </c>
      <c r="M6189">
        <f t="shared" si="1542"/>
        <v>0</v>
      </c>
      <c r="N6189">
        <f t="shared" si="1543"/>
        <v>1</v>
      </c>
      <c r="O6189">
        <f t="shared" si="1544"/>
        <v>0</v>
      </c>
      <c r="P6189">
        <v>47</v>
      </c>
      <c r="Q6189">
        <f t="shared" si="1545"/>
        <v>0</v>
      </c>
      <c r="R6189">
        <f t="shared" si="1546"/>
        <v>0</v>
      </c>
      <c r="S6189">
        <f t="shared" si="1547"/>
        <v>1</v>
      </c>
      <c r="T6189">
        <f t="shared" si="1548"/>
        <v>0</v>
      </c>
      <c r="U6189">
        <v>1</v>
      </c>
      <c r="V6189">
        <f t="shared" si="1549"/>
        <v>0.15912984343414846</v>
      </c>
      <c r="W6189">
        <f t="shared" si="1550"/>
        <v>0.53969872425172771</v>
      </c>
      <c r="X6189">
        <f t="shared" si="1551"/>
        <v>0.70706262020307964</v>
      </c>
      <c r="Y6189">
        <f t="shared" si="1552"/>
        <v>0</v>
      </c>
      <c r="Z6189" t="s">
        <v>6221</v>
      </c>
    </row>
    <row r="6190" spans="1:26" x14ac:dyDescent="0.25">
      <c r="A6190" t="s">
        <v>45</v>
      </c>
      <c r="B6190" t="s">
        <v>30</v>
      </c>
      <c r="C6190" t="s">
        <v>23</v>
      </c>
      <c r="D6190">
        <v>0</v>
      </c>
      <c r="F6190">
        <v>1</v>
      </c>
      <c r="G6190">
        <v>20.149999999999999</v>
      </c>
      <c r="H6190">
        <f t="shared" si="1537"/>
        <v>1</v>
      </c>
      <c r="I6190">
        <f t="shared" si="1538"/>
        <v>0</v>
      </c>
      <c r="J6190">
        <f t="shared" si="1539"/>
        <v>0</v>
      </c>
      <c r="K6190">
        <f t="shared" si="1540"/>
        <v>0</v>
      </c>
      <c r="L6190">
        <f t="shared" si="1541"/>
        <v>1</v>
      </c>
      <c r="M6190">
        <f t="shared" si="1542"/>
        <v>0</v>
      </c>
      <c r="N6190">
        <f t="shared" si="1543"/>
        <v>0</v>
      </c>
      <c r="O6190">
        <f t="shared" si="1544"/>
        <v>1</v>
      </c>
      <c r="P6190">
        <v>8</v>
      </c>
      <c r="Q6190">
        <f t="shared" si="1545"/>
        <v>0</v>
      </c>
      <c r="R6190">
        <f t="shared" si="1546"/>
        <v>1</v>
      </c>
      <c r="S6190">
        <f t="shared" si="1547"/>
        <v>0</v>
      </c>
      <c r="T6190">
        <f t="shared" si="1548"/>
        <v>0</v>
      </c>
      <c r="U6190">
        <v>0</v>
      </c>
      <c r="V6190">
        <f t="shared" si="1549"/>
        <v>-7.0938747761012139E-2</v>
      </c>
      <c r="W6190">
        <f t="shared" si="1550"/>
        <v>0.48227274651655361</v>
      </c>
      <c r="X6190">
        <f t="shared" si="1551"/>
        <v>5.0323059339005046E-3</v>
      </c>
      <c r="Y6190">
        <f t="shared" si="1552"/>
        <v>0</v>
      </c>
      <c r="Z6190" t="s">
        <v>6222</v>
      </c>
    </row>
    <row r="6191" spans="1:26" x14ac:dyDescent="0.25">
      <c r="A6191" t="s">
        <v>26</v>
      </c>
      <c r="B6191" t="s">
        <v>30</v>
      </c>
      <c r="C6191" t="s">
        <v>23</v>
      </c>
      <c r="D6191">
        <v>0</v>
      </c>
      <c r="F6191">
        <v>1</v>
      </c>
      <c r="G6191">
        <v>20.05</v>
      </c>
      <c r="H6191">
        <f t="shared" si="1537"/>
        <v>1</v>
      </c>
      <c r="I6191">
        <f t="shared" si="1538"/>
        <v>0</v>
      </c>
      <c r="J6191">
        <f t="shared" si="1539"/>
        <v>0</v>
      </c>
      <c r="K6191">
        <f t="shared" si="1540"/>
        <v>0</v>
      </c>
      <c r="L6191">
        <f t="shared" si="1541"/>
        <v>1</v>
      </c>
      <c r="M6191">
        <f t="shared" si="1542"/>
        <v>1</v>
      </c>
      <c r="N6191">
        <f t="shared" si="1543"/>
        <v>0</v>
      </c>
      <c r="O6191">
        <f t="shared" si="1544"/>
        <v>0</v>
      </c>
      <c r="P6191">
        <v>18</v>
      </c>
      <c r="Q6191">
        <f t="shared" si="1545"/>
        <v>0</v>
      </c>
      <c r="R6191">
        <f t="shared" si="1546"/>
        <v>1</v>
      </c>
      <c r="S6191">
        <f t="shared" si="1547"/>
        <v>0</v>
      </c>
      <c r="T6191">
        <f t="shared" si="1548"/>
        <v>0</v>
      </c>
      <c r="U6191">
        <v>0</v>
      </c>
      <c r="V6191">
        <f t="shared" si="1549"/>
        <v>0.26029425128228667</v>
      </c>
      <c r="W6191">
        <f t="shared" si="1550"/>
        <v>0.5647086239095882</v>
      </c>
      <c r="X6191">
        <f t="shared" si="1551"/>
        <v>6.7753097250606201E-2</v>
      </c>
      <c r="Y6191">
        <f t="shared" si="1552"/>
        <v>0</v>
      </c>
      <c r="Z6191" t="s">
        <v>6223</v>
      </c>
    </row>
    <row r="6192" spans="1:26" x14ac:dyDescent="0.25">
      <c r="A6192" t="s">
        <v>45</v>
      </c>
      <c r="B6192" t="s">
        <v>38</v>
      </c>
      <c r="C6192" t="s">
        <v>25</v>
      </c>
      <c r="D6192">
        <v>0</v>
      </c>
      <c r="F6192">
        <v>1</v>
      </c>
      <c r="G6192">
        <v>91.95</v>
      </c>
      <c r="H6192">
        <f t="shared" si="1537"/>
        <v>1</v>
      </c>
      <c r="I6192">
        <f t="shared" si="1538"/>
        <v>0</v>
      </c>
      <c r="J6192">
        <f t="shared" si="1539"/>
        <v>1</v>
      </c>
      <c r="K6192">
        <f t="shared" si="1540"/>
        <v>0</v>
      </c>
      <c r="L6192">
        <f t="shared" si="1541"/>
        <v>0</v>
      </c>
      <c r="M6192">
        <f t="shared" si="1542"/>
        <v>0</v>
      </c>
      <c r="N6192">
        <f t="shared" si="1543"/>
        <v>0</v>
      </c>
      <c r="O6192">
        <f t="shared" si="1544"/>
        <v>1</v>
      </c>
      <c r="P6192">
        <v>72</v>
      </c>
      <c r="Q6192">
        <f t="shared" si="1545"/>
        <v>0</v>
      </c>
      <c r="R6192">
        <f t="shared" si="1546"/>
        <v>0</v>
      </c>
      <c r="S6192">
        <f t="shared" si="1547"/>
        <v>1</v>
      </c>
      <c r="T6192">
        <f t="shared" si="1548"/>
        <v>0</v>
      </c>
      <c r="U6192">
        <v>0</v>
      </c>
      <c r="V6192">
        <f t="shared" si="1549"/>
        <v>7.4592809344786126E-2</v>
      </c>
      <c r="W6192">
        <f t="shared" si="1550"/>
        <v>0.51863956045924431</v>
      </c>
      <c r="X6192">
        <f t="shared" si="1551"/>
        <v>5.5640872059476128E-3</v>
      </c>
      <c r="Y6192">
        <f t="shared" si="1552"/>
        <v>0</v>
      </c>
      <c r="Z6192" t="s">
        <v>6224</v>
      </c>
    </row>
    <row r="6193" spans="1:26" x14ac:dyDescent="0.25">
      <c r="A6193" t="s">
        <v>26</v>
      </c>
      <c r="B6193" t="s">
        <v>27</v>
      </c>
      <c r="C6193" t="s">
        <v>35</v>
      </c>
      <c r="D6193">
        <v>0</v>
      </c>
      <c r="F6193">
        <v>1</v>
      </c>
      <c r="G6193">
        <v>80.5</v>
      </c>
      <c r="H6193">
        <f t="shared" si="1537"/>
        <v>1</v>
      </c>
      <c r="I6193">
        <f t="shared" si="1538"/>
        <v>0</v>
      </c>
      <c r="J6193">
        <f t="shared" si="1539"/>
        <v>0</v>
      </c>
      <c r="K6193">
        <f t="shared" si="1540"/>
        <v>1</v>
      </c>
      <c r="L6193">
        <f t="shared" si="1541"/>
        <v>0</v>
      </c>
      <c r="M6193">
        <f t="shared" si="1542"/>
        <v>1</v>
      </c>
      <c r="N6193">
        <f t="shared" si="1543"/>
        <v>0</v>
      </c>
      <c r="O6193">
        <f t="shared" si="1544"/>
        <v>0</v>
      </c>
      <c r="P6193">
        <v>1</v>
      </c>
      <c r="Q6193">
        <f t="shared" si="1545"/>
        <v>1</v>
      </c>
      <c r="R6193">
        <f t="shared" si="1546"/>
        <v>0</v>
      </c>
      <c r="S6193">
        <f t="shared" si="1547"/>
        <v>0</v>
      </c>
      <c r="T6193">
        <f t="shared" si="1548"/>
        <v>0</v>
      </c>
      <c r="U6193">
        <v>1</v>
      </c>
      <c r="V6193">
        <f t="shared" si="1549"/>
        <v>0.53372715303087537</v>
      </c>
      <c r="W6193">
        <f t="shared" si="1550"/>
        <v>0.63035199090874772</v>
      </c>
      <c r="X6193">
        <f t="shared" si="1551"/>
        <v>0.21741036782069273</v>
      </c>
      <c r="Y6193">
        <f t="shared" si="1552"/>
        <v>1</v>
      </c>
      <c r="Z6193" t="s">
        <v>6225</v>
      </c>
    </row>
    <row r="6194" spans="1:26" x14ac:dyDescent="0.25">
      <c r="A6194" t="s">
        <v>26</v>
      </c>
      <c r="B6194" t="s">
        <v>27</v>
      </c>
      <c r="C6194" t="s">
        <v>25</v>
      </c>
      <c r="D6194">
        <v>1</v>
      </c>
      <c r="F6194">
        <v>1</v>
      </c>
      <c r="G6194">
        <v>55.65</v>
      </c>
      <c r="H6194">
        <f t="shared" si="1537"/>
        <v>0</v>
      </c>
      <c r="I6194">
        <f t="shared" si="1538"/>
        <v>1</v>
      </c>
      <c r="J6194">
        <f t="shared" si="1539"/>
        <v>1</v>
      </c>
      <c r="K6194">
        <f t="shared" si="1540"/>
        <v>0</v>
      </c>
      <c r="L6194">
        <f t="shared" si="1541"/>
        <v>0</v>
      </c>
      <c r="M6194">
        <f t="shared" si="1542"/>
        <v>1</v>
      </c>
      <c r="N6194">
        <f t="shared" si="1543"/>
        <v>0</v>
      </c>
      <c r="O6194">
        <f t="shared" si="1544"/>
        <v>0</v>
      </c>
      <c r="P6194">
        <v>42</v>
      </c>
      <c r="Q6194">
        <f t="shared" si="1545"/>
        <v>1</v>
      </c>
      <c r="R6194">
        <f t="shared" si="1546"/>
        <v>0</v>
      </c>
      <c r="S6194">
        <f t="shared" si="1547"/>
        <v>0</v>
      </c>
      <c r="T6194">
        <f t="shared" si="1548"/>
        <v>0</v>
      </c>
      <c r="U6194">
        <v>0</v>
      </c>
      <c r="V6194">
        <f t="shared" si="1549"/>
        <v>0.49984779527692191</v>
      </c>
      <c r="W6194">
        <f t="shared" si="1550"/>
        <v>0.62242356186028491</v>
      </c>
      <c r="X6194">
        <f t="shared" si="1551"/>
        <v>0.24984781844319964</v>
      </c>
      <c r="Y6194">
        <f t="shared" si="1552"/>
        <v>1</v>
      </c>
      <c r="Z6194" t="s">
        <v>6226</v>
      </c>
    </row>
    <row r="6195" spans="1:26" x14ac:dyDescent="0.25">
      <c r="A6195" t="s">
        <v>26</v>
      </c>
      <c r="B6195" t="s">
        <v>27</v>
      </c>
      <c r="C6195" t="s">
        <v>35</v>
      </c>
      <c r="D6195">
        <v>1</v>
      </c>
      <c r="F6195">
        <v>1</v>
      </c>
      <c r="G6195">
        <v>74.7</v>
      </c>
      <c r="H6195">
        <f t="shared" si="1537"/>
        <v>0</v>
      </c>
      <c r="I6195">
        <f t="shared" si="1538"/>
        <v>1</v>
      </c>
      <c r="J6195">
        <f t="shared" si="1539"/>
        <v>0</v>
      </c>
      <c r="K6195">
        <f t="shared" si="1540"/>
        <v>1</v>
      </c>
      <c r="L6195">
        <f t="shared" si="1541"/>
        <v>0</v>
      </c>
      <c r="M6195">
        <f t="shared" si="1542"/>
        <v>1</v>
      </c>
      <c r="N6195">
        <f t="shared" si="1543"/>
        <v>0</v>
      </c>
      <c r="O6195">
        <f t="shared" si="1544"/>
        <v>0</v>
      </c>
      <c r="P6195">
        <v>18</v>
      </c>
      <c r="Q6195">
        <f t="shared" si="1545"/>
        <v>1</v>
      </c>
      <c r="R6195">
        <f t="shared" si="1546"/>
        <v>0</v>
      </c>
      <c r="S6195">
        <f t="shared" si="1547"/>
        <v>0</v>
      </c>
      <c r="T6195">
        <f t="shared" si="1548"/>
        <v>0</v>
      </c>
      <c r="U6195">
        <v>0</v>
      </c>
      <c r="V6195">
        <f t="shared" si="1549"/>
        <v>0.51585635179154121</v>
      </c>
      <c r="W6195">
        <f t="shared" si="1550"/>
        <v>0.62617833341149765</v>
      </c>
      <c r="X6195">
        <f t="shared" si="1551"/>
        <v>0.26610777568367833</v>
      </c>
      <c r="Y6195">
        <f t="shared" si="1552"/>
        <v>1</v>
      </c>
      <c r="Z6195" t="s">
        <v>6227</v>
      </c>
    </row>
    <row r="6196" spans="1:26" x14ac:dyDescent="0.25">
      <c r="A6196" t="s">
        <v>29</v>
      </c>
      <c r="B6196" t="s">
        <v>38</v>
      </c>
      <c r="C6196" t="s">
        <v>35</v>
      </c>
      <c r="D6196">
        <v>0</v>
      </c>
      <c r="F6196">
        <v>1</v>
      </c>
      <c r="G6196">
        <v>104.15</v>
      </c>
      <c r="H6196">
        <f t="shared" si="1537"/>
        <v>1</v>
      </c>
      <c r="I6196">
        <f t="shared" si="1538"/>
        <v>0</v>
      </c>
      <c r="J6196">
        <f t="shared" si="1539"/>
        <v>0</v>
      </c>
      <c r="K6196">
        <f t="shared" si="1540"/>
        <v>1</v>
      </c>
      <c r="L6196">
        <f t="shared" si="1541"/>
        <v>0</v>
      </c>
      <c r="M6196">
        <f t="shared" si="1542"/>
        <v>0</v>
      </c>
      <c r="N6196">
        <f t="shared" si="1543"/>
        <v>1</v>
      </c>
      <c r="O6196">
        <f t="shared" si="1544"/>
        <v>0</v>
      </c>
      <c r="P6196">
        <v>13</v>
      </c>
      <c r="Q6196">
        <f t="shared" si="1545"/>
        <v>0</v>
      </c>
      <c r="R6196">
        <f t="shared" si="1546"/>
        <v>0</v>
      </c>
      <c r="S6196">
        <f t="shared" si="1547"/>
        <v>1</v>
      </c>
      <c r="T6196">
        <f t="shared" si="1548"/>
        <v>0</v>
      </c>
      <c r="U6196">
        <v>0</v>
      </c>
      <c r="V6196">
        <f t="shared" si="1549"/>
        <v>0.15354734142735685</v>
      </c>
      <c r="W6196">
        <f t="shared" si="1550"/>
        <v>0.53831159289900232</v>
      </c>
      <c r="X6196">
        <f t="shared" si="1551"/>
        <v>2.3576786059409296E-2</v>
      </c>
      <c r="Y6196">
        <f t="shared" si="1552"/>
        <v>0</v>
      </c>
      <c r="Z6196" t="s">
        <v>6228</v>
      </c>
    </row>
    <row r="6197" spans="1:26" x14ac:dyDescent="0.25">
      <c r="A6197" t="s">
        <v>29</v>
      </c>
      <c r="B6197" t="s">
        <v>33</v>
      </c>
      <c r="C6197" t="s">
        <v>35</v>
      </c>
      <c r="D6197">
        <v>0</v>
      </c>
      <c r="F6197">
        <v>1</v>
      </c>
      <c r="G6197">
        <v>83.65</v>
      </c>
      <c r="H6197">
        <f t="shared" si="1537"/>
        <v>1</v>
      </c>
      <c r="I6197">
        <f t="shared" si="1538"/>
        <v>0</v>
      </c>
      <c r="J6197">
        <f t="shared" si="1539"/>
        <v>0</v>
      </c>
      <c r="K6197">
        <f t="shared" si="1540"/>
        <v>1</v>
      </c>
      <c r="L6197">
        <f t="shared" si="1541"/>
        <v>0</v>
      </c>
      <c r="M6197">
        <f t="shared" si="1542"/>
        <v>0</v>
      </c>
      <c r="N6197">
        <f t="shared" si="1543"/>
        <v>1</v>
      </c>
      <c r="O6197">
        <f t="shared" si="1544"/>
        <v>0</v>
      </c>
      <c r="P6197">
        <v>68</v>
      </c>
      <c r="Q6197">
        <f t="shared" si="1545"/>
        <v>0</v>
      </c>
      <c r="R6197">
        <f t="shared" si="1546"/>
        <v>0</v>
      </c>
      <c r="S6197">
        <f t="shared" si="1547"/>
        <v>0</v>
      </c>
      <c r="T6197">
        <f t="shared" si="1548"/>
        <v>1</v>
      </c>
      <c r="U6197">
        <v>0</v>
      </c>
      <c r="V6197">
        <f t="shared" si="1549"/>
        <v>0.12158670545948815</v>
      </c>
      <c r="W6197">
        <f t="shared" si="1550"/>
        <v>0.53035928464091342</v>
      </c>
      <c r="X6197">
        <f t="shared" si="1551"/>
        <v>1.4783326944492324E-2</v>
      </c>
      <c r="Y6197">
        <f t="shared" si="1552"/>
        <v>0</v>
      </c>
      <c r="Z6197" t="s">
        <v>6229</v>
      </c>
    </row>
    <row r="6198" spans="1:26" x14ac:dyDescent="0.25">
      <c r="A6198" t="s">
        <v>26</v>
      </c>
      <c r="B6198" t="s">
        <v>33</v>
      </c>
      <c r="C6198" t="s">
        <v>35</v>
      </c>
      <c r="D6198">
        <v>0</v>
      </c>
      <c r="F6198">
        <v>1</v>
      </c>
      <c r="G6198">
        <v>72.2</v>
      </c>
      <c r="H6198">
        <f t="shared" si="1537"/>
        <v>1</v>
      </c>
      <c r="I6198">
        <f t="shared" si="1538"/>
        <v>0</v>
      </c>
      <c r="J6198">
        <f t="shared" si="1539"/>
        <v>0</v>
      </c>
      <c r="K6198">
        <f t="shared" si="1540"/>
        <v>1</v>
      </c>
      <c r="L6198">
        <f t="shared" si="1541"/>
        <v>0</v>
      </c>
      <c r="M6198">
        <f t="shared" si="1542"/>
        <v>1</v>
      </c>
      <c r="N6198">
        <f t="shared" si="1543"/>
        <v>0</v>
      </c>
      <c r="O6198">
        <f t="shared" si="1544"/>
        <v>0</v>
      </c>
      <c r="P6198">
        <v>4</v>
      </c>
      <c r="Q6198">
        <f t="shared" si="1545"/>
        <v>0</v>
      </c>
      <c r="R6198">
        <f t="shared" si="1546"/>
        <v>0</v>
      </c>
      <c r="S6198">
        <f t="shared" si="1547"/>
        <v>0</v>
      </c>
      <c r="T6198">
        <f t="shared" si="1548"/>
        <v>1</v>
      </c>
      <c r="U6198">
        <v>1</v>
      </c>
      <c r="V6198">
        <f t="shared" si="1549"/>
        <v>0.37519036952132301</v>
      </c>
      <c r="W6198">
        <f t="shared" si="1550"/>
        <v>0.59271255680166368</v>
      </c>
      <c r="X6198">
        <f t="shared" si="1551"/>
        <v>0.39038707433890091</v>
      </c>
      <c r="Y6198">
        <f t="shared" si="1552"/>
        <v>1</v>
      </c>
      <c r="Z6198" t="s">
        <v>6230</v>
      </c>
    </row>
    <row r="6199" spans="1:26" x14ac:dyDescent="0.25">
      <c r="A6199" t="s">
        <v>45</v>
      </c>
      <c r="B6199" t="s">
        <v>38</v>
      </c>
      <c r="C6199" t="s">
        <v>35</v>
      </c>
      <c r="D6199">
        <v>0</v>
      </c>
      <c r="F6199">
        <v>1</v>
      </c>
      <c r="G6199">
        <v>110.05</v>
      </c>
      <c r="H6199">
        <f t="shared" si="1537"/>
        <v>1</v>
      </c>
      <c r="I6199">
        <f t="shared" si="1538"/>
        <v>0</v>
      </c>
      <c r="J6199">
        <f t="shared" si="1539"/>
        <v>0</v>
      </c>
      <c r="K6199">
        <f t="shared" si="1540"/>
        <v>1</v>
      </c>
      <c r="L6199">
        <f t="shared" si="1541"/>
        <v>0</v>
      </c>
      <c r="M6199">
        <f t="shared" si="1542"/>
        <v>0</v>
      </c>
      <c r="N6199">
        <f t="shared" si="1543"/>
        <v>0</v>
      </c>
      <c r="O6199">
        <f t="shared" si="1544"/>
        <v>1</v>
      </c>
      <c r="P6199">
        <v>69</v>
      </c>
      <c r="Q6199">
        <f t="shared" si="1545"/>
        <v>0</v>
      </c>
      <c r="R6199">
        <f t="shared" si="1546"/>
        <v>0</v>
      </c>
      <c r="S6199">
        <f t="shared" si="1547"/>
        <v>1</v>
      </c>
      <c r="T6199">
        <f t="shared" si="1548"/>
        <v>0</v>
      </c>
      <c r="U6199">
        <v>0</v>
      </c>
      <c r="V6199">
        <f t="shared" si="1549"/>
        <v>9.7948543060538906E-2</v>
      </c>
      <c r="W6199">
        <f t="shared" si="1550"/>
        <v>0.52446757723335991</v>
      </c>
      <c r="X6199">
        <f t="shared" si="1551"/>
        <v>9.5939170876822438E-3</v>
      </c>
      <c r="Y6199">
        <f t="shared" si="1552"/>
        <v>0</v>
      </c>
      <c r="Z6199" t="s">
        <v>6231</v>
      </c>
    </row>
    <row r="6200" spans="1:26" x14ac:dyDescent="0.25">
      <c r="A6200" t="s">
        <v>26</v>
      </c>
      <c r="B6200" t="s">
        <v>30</v>
      </c>
      <c r="C6200" t="s">
        <v>25</v>
      </c>
      <c r="D6200">
        <v>0</v>
      </c>
      <c r="F6200">
        <v>1</v>
      </c>
      <c r="G6200">
        <v>51.5</v>
      </c>
      <c r="H6200">
        <f t="shared" si="1537"/>
        <v>1</v>
      </c>
      <c r="I6200">
        <f t="shared" si="1538"/>
        <v>0</v>
      </c>
      <c r="J6200">
        <f t="shared" si="1539"/>
        <v>1</v>
      </c>
      <c r="K6200">
        <f t="shared" si="1540"/>
        <v>0</v>
      </c>
      <c r="L6200">
        <f t="shared" si="1541"/>
        <v>0</v>
      </c>
      <c r="M6200">
        <f t="shared" si="1542"/>
        <v>1</v>
      </c>
      <c r="N6200">
        <f t="shared" si="1543"/>
        <v>0</v>
      </c>
      <c r="O6200">
        <f t="shared" si="1544"/>
        <v>0</v>
      </c>
      <c r="P6200">
        <v>17</v>
      </c>
      <c r="Q6200">
        <f t="shared" si="1545"/>
        <v>0</v>
      </c>
      <c r="R6200">
        <f t="shared" si="1546"/>
        <v>1</v>
      </c>
      <c r="S6200">
        <f t="shared" si="1547"/>
        <v>0</v>
      </c>
      <c r="T6200">
        <f t="shared" si="1548"/>
        <v>0</v>
      </c>
      <c r="U6200">
        <v>1</v>
      </c>
      <c r="V6200">
        <f t="shared" si="1549"/>
        <v>0.33805475321008527</v>
      </c>
      <c r="W6200">
        <f t="shared" si="1550"/>
        <v>0.5837179219835954</v>
      </c>
      <c r="X6200">
        <f t="shared" si="1551"/>
        <v>0.43817150974776115</v>
      </c>
      <c r="Y6200">
        <f t="shared" si="1552"/>
        <v>1</v>
      </c>
      <c r="Z6200" t="s">
        <v>6232</v>
      </c>
    </row>
    <row r="6201" spans="1:26" x14ac:dyDescent="0.25">
      <c r="A6201" t="s">
        <v>45</v>
      </c>
      <c r="B6201" t="s">
        <v>38</v>
      </c>
      <c r="C6201" t="s">
        <v>23</v>
      </c>
      <c r="D6201">
        <v>0</v>
      </c>
      <c r="F6201">
        <v>1</v>
      </c>
      <c r="G6201">
        <v>25.5</v>
      </c>
      <c r="H6201">
        <f t="shared" si="1537"/>
        <v>1</v>
      </c>
      <c r="I6201">
        <f t="shared" si="1538"/>
        <v>0</v>
      </c>
      <c r="J6201">
        <f t="shared" si="1539"/>
        <v>0</v>
      </c>
      <c r="K6201">
        <f t="shared" si="1540"/>
        <v>0</v>
      </c>
      <c r="L6201">
        <f t="shared" si="1541"/>
        <v>1</v>
      </c>
      <c r="M6201">
        <f t="shared" si="1542"/>
        <v>0</v>
      </c>
      <c r="N6201">
        <f t="shared" si="1543"/>
        <v>0</v>
      </c>
      <c r="O6201">
        <f t="shared" si="1544"/>
        <v>1</v>
      </c>
      <c r="P6201">
        <v>25</v>
      </c>
      <c r="Q6201">
        <f t="shared" si="1545"/>
        <v>0</v>
      </c>
      <c r="R6201">
        <f t="shared" si="1546"/>
        <v>0</v>
      </c>
      <c r="S6201">
        <f t="shared" si="1547"/>
        <v>1</v>
      </c>
      <c r="T6201">
        <f t="shared" si="1548"/>
        <v>0</v>
      </c>
      <c r="U6201">
        <v>0</v>
      </c>
      <c r="V6201">
        <f t="shared" si="1549"/>
        <v>-4.4043182936046643E-2</v>
      </c>
      <c r="W6201">
        <f t="shared" si="1550"/>
        <v>0.48899098381772305</v>
      </c>
      <c r="X6201">
        <f t="shared" si="1551"/>
        <v>1.9398019631380703E-3</v>
      </c>
      <c r="Y6201">
        <f t="shared" si="1552"/>
        <v>0</v>
      </c>
      <c r="Z6201" t="s">
        <v>6233</v>
      </c>
    </row>
    <row r="6202" spans="1:26" x14ac:dyDescent="0.25">
      <c r="A6202" t="s">
        <v>26</v>
      </c>
      <c r="B6202" t="s">
        <v>30</v>
      </c>
      <c r="C6202" t="s">
        <v>35</v>
      </c>
      <c r="D6202">
        <v>1</v>
      </c>
      <c r="F6202">
        <v>1</v>
      </c>
      <c r="G6202">
        <v>89.55</v>
      </c>
      <c r="H6202">
        <f t="shared" si="1537"/>
        <v>0</v>
      </c>
      <c r="I6202">
        <f t="shared" si="1538"/>
        <v>1</v>
      </c>
      <c r="J6202">
        <f t="shared" si="1539"/>
        <v>0</v>
      </c>
      <c r="K6202">
        <f t="shared" si="1540"/>
        <v>1</v>
      </c>
      <c r="L6202">
        <f t="shared" si="1541"/>
        <v>0</v>
      </c>
      <c r="M6202">
        <f t="shared" si="1542"/>
        <v>1</v>
      </c>
      <c r="N6202">
        <f t="shared" si="1543"/>
        <v>0</v>
      </c>
      <c r="O6202">
        <f t="shared" si="1544"/>
        <v>0</v>
      </c>
      <c r="P6202">
        <v>43</v>
      </c>
      <c r="Q6202">
        <f t="shared" si="1545"/>
        <v>0</v>
      </c>
      <c r="R6202">
        <f t="shared" si="1546"/>
        <v>1</v>
      </c>
      <c r="S6202">
        <f t="shared" si="1547"/>
        <v>0</v>
      </c>
      <c r="T6202">
        <f t="shared" si="1548"/>
        <v>0</v>
      </c>
      <c r="U6202">
        <v>1</v>
      </c>
      <c r="V6202">
        <f t="shared" si="1549"/>
        <v>0.39737681167727568</v>
      </c>
      <c r="W6202">
        <f t="shared" si="1550"/>
        <v>0.59805724809256633</v>
      </c>
      <c r="X6202">
        <f t="shared" si="1551"/>
        <v>0.36315470710424569</v>
      </c>
      <c r="Y6202">
        <f t="shared" si="1552"/>
        <v>1</v>
      </c>
      <c r="Z6202" t="s">
        <v>6234</v>
      </c>
    </row>
    <row r="6203" spans="1:26" x14ac:dyDescent="0.25">
      <c r="A6203" t="s">
        <v>45</v>
      </c>
      <c r="B6203" t="s">
        <v>38</v>
      </c>
      <c r="C6203" t="s">
        <v>23</v>
      </c>
      <c r="D6203">
        <v>0</v>
      </c>
      <c r="F6203">
        <v>1</v>
      </c>
      <c r="G6203">
        <v>19.5</v>
      </c>
      <c r="H6203">
        <f t="shared" si="1537"/>
        <v>1</v>
      </c>
      <c r="I6203">
        <f t="shared" si="1538"/>
        <v>0</v>
      </c>
      <c r="J6203">
        <f t="shared" si="1539"/>
        <v>0</v>
      </c>
      <c r="K6203">
        <f t="shared" si="1540"/>
        <v>0</v>
      </c>
      <c r="L6203">
        <f t="shared" si="1541"/>
        <v>1</v>
      </c>
      <c r="M6203">
        <f t="shared" si="1542"/>
        <v>0</v>
      </c>
      <c r="N6203">
        <f t="shared" si="1543"/>
        <v>0</v>
      </c>
      <c r="O6203">
        <f t="shared" si="1544"/>
        <v>1</v>
      </c>
      <c r="P6203">
        <v>59</v>
      </c>
      <c r="Q6203">
        <f t="shared" si="1545"/>
        <v>0</v>
      </c>
      <c r="R6203">
        <f t="shared" si="1546"/>
        <v>0</v>
      </c>
      <c r="S6203">
        <f t="shared" si="1547"/>
        <v>1</v>
      </c>
      <c r="T6203">
        <f t="shared" si="1548"/>
        <v>0</v>
      </c>
      <c r="U6203">
        <v>0</v>
      </c>
      <c r="V6203">
        <f t="shared" si="1549"/>
        <v>-5.3397515414447247E-2</v>
      </c>
      <c r="W6203">
        <f t="shared" si="1550"/>
        <v>0.48665379215995336</v>
      </c>
      <c r="X6203">
        <f t="shared" si="1551"/>
        <v>2.8512946524361315E-3</v>
      </c>
      <c r="Y6203">
        <f t="shared" si="1552"/>
        <v>0</v>
      </c>
      <c r="Z6203" t="s">
        <v>6235</v>
      </c>
    </row>
    <row r="6204" spans="1:26" x14ac:dyDescent="0.25">
      <c r="A6204" t="s">
        <v>26</v>
      </c>
      <c r="B6204" t="s">
        <v>27</v>
      </c>
      <c r="C6204" t="s">
        <v>35</v>
      </c>
      <c r="D6204">
        <v>1</v>
      </c>
      <c r="F6204">
        <v>1</v>
      </c>
      <c r="G6204">
        <v>80.7</v>
      </c>
      <c r="H6204">
        <f t="shared" si="1537"/>
        <v>0</v>
      </c>
      <c r="I6204">
        <f t="shared" si="1538"/>
        <v>1</v>
      </c>
      <c r="J6204">
        <f t="shared" si="1539"/>
        <v>0</v>
      </c>
      <c r="K6204">
        <f t="shared" si="1540"/>
        <v>1</v>
      </c>
      <c r="L6204">
        <f t="shared" si="1541"/>
        <v>0</v>
      </c>
      <c r="M6204">
        <f t="shared" si="1542"/>
        <v>1</v>
      </c>
      <c r="N6204">
        <f t="shared" si="1543"/>
        <v>0</v>
      </c>
      <c r="O6204">
        <f t="shared" si="1544"/>
        <v>0</v>
      </c>
      <c r="P6204">
        <v>5</v>
      </c>
      <c r="Q6204">
        <f t="shared" si="1545"/>
        <v>1</v>
      </c>
      <c r="R6204">
        <f t="shared" si="1546"/>
        <v>0</v>
      </c>
      <c r="S6204">
        <f t="shared" si="1547"/>
        <v>0</v>
      </c>
      <c r="T6204">
        <f t="shared" si="1548"/>
        <v>0</v>
      </c>
      <c r="U6204">
        <v>0</v>
      </c>
      <c r="V6204">
        <f t="shared" si="1549"/>
        <v>0.52034751500918608</v>
      </c>
      <c r="W6204">
        <f t="shared" si="1550"/>
        <v>0.62722902335394237</v>
      </c>
      <c r="X6204">
        <f t="shared" si="1551"/>
        <v>0.27076153637623512</v>
      </c>
      <c r="Y6204">
        <f t="shared" si="1552"/>
        <v>1</v>
      </c>
      <c r="Z6204" t="s">
        <v>6236</v>
      </c>
    </row>
    <row r="6205" spans="1:26" x14ac:dyDescent="0.25">
      <c r="A6205" t="s">
        <v>29</v>
      </c>
      <c r="B6205" t="s">
        <v>30</v>
      </c>
      <c r="C6205" t="s">
        <v>25</v>
      </c>
      <c r="D6205">
        <v>0</v>
      </c>
      <c r="F6205">
        <v>1</v>
      </c>
      <c r="G6205">
        <v>77.5</v>
      </c>
      <c r="H6205">
        <f t="shared" si="1537"/>
        <v>1</v>
      </c>
      <c r="I6205">
        <f t="shared" si="1538"/>
        <v>0</v>
      </c>
      <c r="J6205">
        <f t="shared" si="1539"/>
        <v>1</v>
      </c>
      <c r="K6205">
        <f t="shared" si="1540"/>
        <v>0</v>
      </c>
      <c r="L6205">
        <f t="shared" si="1541"/>
        <v>0</v>
      </c>
      <c r="M6205">
        <f t="shared" si="1542"/>
        <v>0</v>
      </c>
      <c r="N6205">
        <f t="shared" si="1543"/>
        <v>1</v>
      </c>
      <c r="O6205">
        <f t="shared" si="1544"/>
        <v>0</v>
      </c>
      <c r="P6205">
        <v>21</v>
      </c>
      <c r="Q6205">
        <f t="shared" si="1545"/>
        <v>0</v>
      </c>
      <c r="R6205">
        <f t="shared" si="1546"/>
        <v>1</v>
      </c>
      <c r="S6205">
        <f t="shared" si="1547"/>
        <v>0</v>
      </c>
      <c r="T6205">
        <f t="shared" si="1548"/>
        <v>0</v>
      </c>
      <c r="U6205">
        <v>1</v>
      </c>
      <c r="V6205">
        <f t="shared" si="1549"/>
        <v>0.11199851466912754</v>
      </c>
      <c r="W6205">
        <f t="shared" si="1550"/>
        <v>0.52797039716490901</v>
      </c>
      <c r="X6205">
        <f t="shared" si="1551"/>
        <v>0.78854663794983559</v>
      </c>
      <c r="Y6205">
        <f t="shared" si="1552"/>
        <v>0</v>
      </c>
      <c r="Z6205" t="s">
        <v>6237</v>
      </c>
    </row>
    <row r="6206" spans="1:26" x14ac:dyDescent="0.25">
      <c r="A6206" t="s">
        <v>29</v>
      </c>
      <c r="B6206" t="s">
        <v>38</v>
      </c>
      <c r="C6206" t="s">
        <v>35</v>
      </c>
      <c r="D6206">
        <v>0</v>
      </c>
      <c r="F6206">
        <v>1</v>
      </c>
      <c r="G6206">
        <v>105.1</v>
      </c>
      <c r="H6206">
        <f t="shared" si="1537"/>
        <v>1</v>
      </c>
      <c r="I6206">
        <f t="shared" si="1538"/>
        <v>0</v>
      </c>
      <c r="J6206">
        <f t="shared" si="1539"/>
        <v>0</v>
      </c>
      <c r="K6206">
        <f t="shared" si="1540"/>
        <v>1</v>
      </c>
      <c r="L6206">
        <f t="shared" si="1541"/>
        <v>0</v>
      </c>
      <c r="M6206">
        <f t="shared" si="1542"/>
        <v>0</v>
      </c>
      <c r="N6206">
        <f t="shared" si="1543"/>
        <v>1</v>
      </c>
      <c r="O6206">
        <f t="shared" si="1544"/>
        <v>0</v>
      </c>
      <c r="P6206">
        <v>69</v>
      </c>
      <c r="Q6206">
        <f t="shared" si="1545"/>
        <v>0</v>
      </c>
      <c r="R6206">
        <f t="shared" si="1546"/>
        <v>0</v>
      </c>
      <c r="S6206">
        <f t="shared" si="1547"/>
        <v>1</v>
      </c>
      <c r="T6206">
        <f t="shared" si="1548"/>
        <v>0</v>
      </c>
      <c r="U6206">
        <v>0</v>
      </c>
      <c r="V6206">
        <f t="shared" si="1549"/>
        <v>0.15016527480901457</v>
      </c>
      <c r="W6206">
        <f t="shared" si="1550"/>
        <v>0.53747093224283371</v>
      </c>
      <c r="X6206">
        <f t="shared" si="1551"/>
        <v>2.2549609758466864E-2</v>
      </c>
      <c r="Y6206">
        <f t="shared" si="1552"/>
        <v>0</v>
      </c>
      <c r="Z6206" t="s">
        <v>6238</v>
      </c>
    </row>
    <row r="6207" spans="1:26" x14ac:dyDescent="0.25">
      <c r="A6207" t="s">
        <v>26</v>
      </c>
      <c r="B6207" t="s">
        <v>33</v>
      </c>
      <c r="C6207" t="s">
        <v>25</v>
      </c>
      <c r="D6207">
        <v>0</v>
      </c>
      <c r="F6207">
        <v>1</v>
      </c>
      <c r="G6207">
        <v>25.15</v>
      </c>
      <c r="H6207">
        <f t="shared" si="1537"/>
        <v>1</v>
      </c>
      <c r="I6207">
        <f t="shared" si="1538"/>
        <v>0</v>
      </c>
      <c r="J6207">
        <f t="shared" si="1539"/>
        <v>1</v>
      </c>
      <c r="K6207">
        <f t="shared" si="1540"/>
        <v>0</v>
      </c>
      <c r="L6207">
        <f t="shared" si="1541"/>
        <v>0</v>
      </c>
      <c r="M6207">
        <f t="shared" si="1542"/>
        <v>1</v>
      </c>
      <c r="N6207">
        <f t="shared" si="1543"/>
        <v>0</v>
      </c>
      <c r="O6207">
        <f t="shared" si="1544"/>
        <v>0</v>
      </c>
      <c r="P6207">
        <v>13</v>
      </c>
      <c r="Q6207">
        <f t="shared" si="1545"/>
        <v>0</v>
      </c>
      <c r="R6207">
        <f t="shared" si="1546"/>
        <v>0</v>
      </c>
      <c r="S6207">
        <f t="shared" si="1547"/>
        <v>0</v>
      </c>
      <c r="T6207">
        <f t="shared" si="1548"/>
        <v>1</v>
      </c>
      <c r="U6207">
        <v>0</v>
      </c>
      <c r="V6207">
        <f t="shared" si="1549"/>
        <v>0.30183681233653165</v>
      </c>
      <c r="W6207">
        <f t="shared" si="1550"/>
        <v>0.57489147933835238</v>
      </c>
      <c r="X6207">
        <f t="shared" si="1551"/>
        <v>9.1105461281478617E-2</v>
      </c>
      <c r="Y6207">
        <f t="shared" si="1552"/>
        <v>0</v>
      </c>
      <c r="Z6207" t="s">
        <v>6239</v>
      </c>
    </row>
    <row r="6208" spans="1:26" x14ac:dyDescent="0.25">
      <c r="A6208" t="s">
        <v>26</v>
      </c>
      <c r="B6208" t="s">
        <v>33</v>
      </c>
      <c r="C6208" t="s">
        <v>35</v>
      </c>
      <c r="D6208">
        <v>0</v>
      </c>
      <c r="F6208">
        <v>1</v>
      </c>
      <c r="G6208">
        <v>95.25</v>
      </c>
      <c r="H6208">
        <f t="shared" si="1537"/>
        <v>1</v>
      </c>
      <c r="I6208">
        <f t="shared" si="1538"/>
        <v>0</v>
      </c>
      <c r="J6208">
        <f t="shared" si="1539"/>
        <v>0</v>
      </c>
      <c r="K6208">
        <f t="shared" si="1540"/>
        <v>1</v>
      </c>
      <c r="L6208">
        <f t="shared" si="1541"/>
        <v>0</v>
      </c>
      <c r="M6208">
        <f t="shared" si="1542"/>
        <v>1</v>
      </c>
      <c r="N6208">
        <f t="shared" si="1543"/>
        <v>0</v>
      </c>
      <c r="O6208">
        <f t="shared" si="1544"/>
        <v>0</v>
      </c>
      <c r="P6208">
        <v>42</v>
      </c>
      <c r="Q6208">
        <f t="shared" si="1545"/>
        <v>0</v>
      </c>
      <c r="R6208">
        <f t="shared" si="1546"/>
        <v>0</v>
      </c>
      <c r="S6208">
        <f t="shared" si="1547"/>
        <v>0</v>
      </c>
      <c r="T6208">
        <f t="shared" si="1548"/>
        <v>1</v>
      </c>
      <c r="U6208">
        <v>1</v>
      </c>
      <c r="V6208">
        <f t="shared" si="1549"/>
        <v>0.41112659679251196</v>
      </c>
      <c r="W6208">
        <f t="shared" si="1550"/>
        <v>0.60135798483543856</v>
      </c>
      <c r="X6208">
        <f t="shared" si="1551"/>
        <v>0.34677188500516881</v>
      </c>
      <c r="Y6208">
        <f t="shared" si="1552"/>
        <v>1</v>
      </c>
      <c r="Z6208" t="s">
        <v>6240</v>
      </c>
    </row>
    <row r="6209" spans="1:26" x14ac:dyDescent="0.25">
      <c r="A6209" t="s">
        <v>26</v>
      </c>
      <c r="B6209" t="s">
        <v>38</v>
      </c>
      <c r="C6209" t="s">
        <v>35</v>
      </c>
      <c r="D6209">
        <v>0</v>
      </c>
      <c r="F6209">
        <v>1</v>
      </c>
      <c r="G6209">
        <v>95.65</v>
      </c>
      <c r="H6209">
        <f t="shared" si="1537"/>
        <v>1</v>
      </c>
      <c r="I6209">
        <f t="shared" si="1538"/>
        <v>0</v>
      </c>
      <c r="J6209">
        <f t="shared" si="1539"/>
        <v>0</v>
      </c>
      <c r="K6209">
        <f t="shared" si="1540"/>
        <v>1</v>
      </c>
      <c r="L6209">
        <f t="shared" si="1541"/>
        <v>0</v>
      </c>
      <c r="M6209">
        <f t="shared" si="1542"/>
        <v>1</v>
      </c>
      <c r="N6209">
        <f t="shared" si="1543"/>
        <v>0</v>
      </c>
      <c r="O6209">
        <f t="shared" si="1544"/>
        <v>0</v>
      </c>
      <c r="P6209">
        <v>52</v>
      </c>
      <c r="Q6209">
        <f t="shared" si="1545"/>
        <v>0</v>
      </c>
      <c r="R6209">
        <f t="shared" si="1546"/>
        <v>0</v>
      </c>
      <c r="S6209">
        <f t="shared" si="1547"/>
        <v>1</v>
      </c>
      <c r="T6209">
        <f t="shared" si="1548"/>
        <v>0</v>
      </c>
      <c r="U6209">
        <v>0</v>
      </c>
      <c r="V6209">
        <f t="shared" si="1549"/>
        <v>0.42544166806204131</v>
      </c>
      <c r="W6209">
        <f t="shared" si="1550"/>
        <v>0.60478465717594565</v>
      </c>
      <c r="X6209">
        <f t="shared" si="1551"/>
        <v>0.18100061292341213</v>
      </c>
      <c r="Y6209">
        <f t="shared" si="1552"/>
        <v>1</v>
      </c>
      <c r="Z6209" t="s">
        <v>6241</v>
      </c>
    </row>
    <row r="6210" spans="1:26" x14ac:dyDescent="0.25">
      <c r="A6210" t="s">
        <v>26</v>
      </c>
      <c r="B6210" t="s">
        <v>27</v>
      </c>
      <c r="C6210" t="s">
        <v>35</v>
      </c>
      <c r="D6210">
        <v>1</v>
      </c>
      <c r="F6210">
        <v>1</v>
      </c>
      <c r="G6210">
        <v>85</v>
      </c>
      <c r="H6210">
        <f t="shared" si="1537"/>
        <v>0</v>
      </c>
      <c r="I6210">
        <f t="shared" si="1538"/>
        <v>1</v>
      </c>
      <c r="J6210">
        <f t="shared" si="1539"/>
        <v>0</v>
      </c>
      <c r="K6210">
        <f t="shared" si="1540"/>
        <v>1</v>
      </c>
      <c r="L6210">
        <f t="shared" si="1541"/>
        <v>0</v>
      </c>
      <c r="M6210">
        <f t="shared" si="1542"/>
        <v>1</v>
      </c>
      <c r="N6210">
        <f t="shared" si="1543"/>
        <v>0</v>
      </c>
      <c r="O6210">
        <f t="shared" si="1544"/>
        <v>0</v>
      </c>
      <c r="P6210">
        <v>46</v>
      </c>
      <c r="Q6210">
        <f t="shared" si="1545"/>
        <v>1</v>
      </c>
      <c r="R6210">
        <f t="shared" si="1546"/>
        <v>0</v>
      </c>
      <c r="S6210">
        <f t="shared" si="1547"/>
        <v>0</v>
      </c>
      <c r="T6210">
        <f t="shared" si="1548"/>
        <v>0</v>
      </c>
      <c r="U6210">
        <v>1</v>
      </c>
      <c r="V6210">
        <f t="shared" si="1549"/>
        <v>0.52705145328537317</v>
      </c>
      <c r="W6210">
        <f t="shared" si="1550"/>
        <v>0.6287951481009374</v>
      </c>
      <c r="X6210">
        <f t="shared" si="1551"/>
        <v>0.22368032783947756</v>
      </c>
      <c r="Y6210">
        <f t="shared" si="1552"/>
        <v>1</v>
      </c>
      <c r="Z6210" t="s">
        <v>6242</v>
      </c>
    </row>
    <row r="6211" spans="1:26" x14ac:dyDescent="0.25">
      <c r="A6211" t="s">
        <v>45</v>
      </c>
      <c r="B6211" t="s">
        <v>33</v>
      </c>
      <c r="C6211" t="s">
        <v>25</v>
      </c>
      <c r="D6211">
        <v>0</v>
      </c>
      <c r="F6211">
        <v>1</v>
      </c>
      <c r="G6211">
        <v>80.8</v>
      </c>
      <c r="H6211">
        <f t="shared" ref="H6211:H6274" si="1553">IF(D6211:D13253=0,1,0)</f>
        <v>1</v>
      </c>
      <c r="I6211">
        <f t="shared" ref="I6211:I6274" si="1554">IF(D6211:D13253=1,1,0)</f>
        <v>0</v>
      </c>
      <c r="J6211">
        <f t="shared" ref="J6211:J6274" si="1555">IF(C6211:C13253="DSL",1,0)</f>
        <v>1</v>
      </c>
      <c r="K6211">
        <f t="shared" ref="K6211:K6274" si="1556">IF(C6211:C13253="Fiber optic",1,0)</f>
        <v>0</v>
      </c>
      <c r="L6211">
        <f t="shared" ref="L6211:L6274" si="1557">IF(C6211:C13253="No",1,0)</f>
        <v>0</v>
      </c>
      <c r="M6211">
        <f t="shared" ref="M6211:M6274" si="1558">IF(A6211:A13253="Month-to-month",1,0)</f>
        <v>0</v>
      </c>
      <c r="N6211">
        <f t="shared" ref="N6211:N6274" si="1559">IF(A6211:A13253="ONE YEAR",1,0)</f>
        <v>0</v>
      </c>
      <c r="O6211">
        <f t="shared" ref="O6211:O6274" si="1560">IF(A6211:A13253="two year",1,0)</f>
        <v>1</v>
      </c>
      <c r="P6211">
        <v>61</v>
      </c>
      <c r="Q6211">
        <f t="shared" ref="Q6211:Q6274" si="1561">IF(B6211:B13253="Electronic check",1,0)</f>
        <v>0</v>
      </c>
      <c r="R6211">
        <f t="shared" ref="R6211:R6274" si="1562">IF(B6211:B13253="Mailed check",1,0)</f>
        <v>0</v>
      </c>
      <c r="S6211">
        <f t="shared" ref="S6211:S6274" si="1563">IF(B6211:B13253="Credit card (automatic)",1,0)</f>
        <v>0</v>
      </c>
      <c r="T6211">
        <f t="shared" ref="T6211:T6274" si="1564">IF(B6211:B13253="Bank transfer (automatic)",1,0)</f>
        <v>1</v>
      </c>
      <c r="U6211">
        <v>0</v>
      </c>
      <c r="V6211">
        <f t="shared" si="1549"/>
        <v>5.2346172228335985E-2</v>
      </c>
      <c r="W6211">
        <f t="shared" si="1550"/>
        <v>0.51308355564889896</v>
      </c>
      <c r="X6211">
        <f t="shared" si="1551"/>
        <v>2.7401217469586138E-3</v>
      </c>
      <c r="Y6211">
        <f t="shared" si="1552"/>
        <v>0</v>
      </c>
      <c r="Z6211" t="s">
        <v>6243</v>
      </c>
    </row>
    <row r="6212" spans="1:26" x14ac:dyDescent="0.25">
      <c r="A6212" t="s">
        <v>29</v>
      </c>
      <c r="B6212" t="s">
        <v>30</v>
      </c>
      <c r="C6212" t="s">
        <v>25</v>
      </c>
      <c r="D6212">
        <v>0</v>
      </c>
      <c r="F6212">
        <v>1</v>
      </c>
      <c r="G6212">
        <v>24.85</v>
      </c>
      <c r="H6212">
        <f t="shared" si="1553"/>
        <v>1</v>
      </c>
      <c r="I6212">
        <f t="shared" si="1554"/>
        <v>0</v>
      </c>
      <c r="J6212">
        <f t="shared" si="1555"/>
        <v>1</v>
      </c>
      <c r="K6212">
        <f t="shared" si="1556"/>
        <v>0</v>
      </c>
      <c r="L6212">
        <f t="shared" si="1557"/>
        <v>0</v>
      </c>
      <c r="M6212">
        <f t="shared" si="1558"/>
        <v>0</v>
      </c>
      <c r="N6212">
        <f t="shared" si="1559"/>
        <v>1</v>
      </c>
      <c r="O6212">
        <f t="shared" si="1560"/>
        <v>0</v>
      </c>
      <c r="P6212">
        <v>29</v>
      </c>
      <c r="Q6212">
        <f t="shared" si="1561"/>
        <v>0</v>
      </c>
      <c r="R6212">
        <f t="shared" si="1562"/>
        <v>1</v>
      </c>
      <c r="S6212">
        <f t="shared" si="1563"/>
        <v>0</v>
      </c>
      <c r="T6212">
        <f t="shared" si="1564"/>
        <v>0</v>
      </c>
      <c r="U6212">
        <v>0</v>
      </c>
      <c r="V6212">
        <f t="shared" ref="V6212:V6275" si="1565">G6212*$G$2+H6213*$H$2+K6213*$K$2+M6212*$M$2+O6212*$O$2+Q6212*$Q$2+L6212*$L$2</f>
        <v>2.5051077910406568E-2</v>
      </c>
      <c r="W6212">
        <f t="shared" ref="W6212:W6275" si="1566">1/ (1+EXP(-V6212))</f>
        <v>0.50626244197801062</v>
      </c>
      <c r="X6212">
        <f t="shared" ref="X6212:X6275" si="1567">(U6212-V6212)^2</f>
        <v>6.2755650447325986E-4</v>
      </c>
      <c r="Y6212">
        <f t="shared" ref="Y6212:Y6275" si="1568">IF(W6212&gt;=0.58,1,0)</f>
        <v>0</v>
      </c>
      <c r="Z6212" t="s">
        <v>6244</v>
      </c>
    </row>
    <row r="6213" spans="1:26" x14ac:dyDescent="0.25">
      <c r="A6213" t="s">
        <v>29</v>
      </c>
      <c r="B6213" t="s">
        <v>38</v>
      </c>
      <c r="C6213" t="s">
        <v>25</v>
      </c>
      <c r="D6213">
        <v>0</v>
      </c>
      <c r="F6213">
        <v>1</v>
      </c>
      <c r="G6213">
        <v>54.75</v>
      </c>
      <c r="H6213">
        <f t="shared" si="1553"/>
        <v>1</v>
      </c>
      <c r="I6213">
        <f t="shared" si="1554"/>
        <v>0</v>
      </c>
      <c r="J6213">
        <f t="shared" si="1555"/>
        <v>1</v>
      </c>
      <c r="K6213">
        <f t="shared" si="1556"/>
        <v>0</v>
      </c>
      <c r="L6213">
        <f t="shared" si="1557"/>
        <v>0</v>
      </c>
      <c r="M6213">
        <f t="shared" si="1558"/>
        <v>0</v>
      </c>
      <c r="N6213">
        <f t="shared" si="1559"/>
        <v>1</v>
      </c>
      <c r="O6213">
        <f t="shared" si="1560"/>
        <v>0</v>
      </c>
      <c r="P6213">
        <v>25</v>
      </c>
      <c r="Q6213">
        <f t="shared" si="1561"/>
        <v>0</v>
      </c>
      <c r="R6213">
        <f t="shared" si="1562"/>
        <v>0</v>
      </c>
      <c r="S6213">
        <f t="shared" si="1563"/>
        <v>1</v>
      </c>
      <c r="T6213">
        <f t="shared" si="1564"/>
        <v>0</v>
      </c>
      <c r="U6213">
        <v>0</v>
      </c>
      <c r="V6213">
        <f t="shared" si="1565"/>
        <v>7.6530004021858597E-2</v>
      </c>
      <c r="W6213">
        <f t="shared" si="1566"/>
        <v>0.51912316846916295</v>
      </c>
      <c r="X6213">
        <f t="shared" si="1567"/>
        <v>5.8568415155856928E-3</v>
      </c>
      <c r="Y6213">
        <f t="shared" si="1568"/>
        <v>0</v>
      </c>
      <c r="Z6213" t="s">
        <v>6245</v>
      </c>
    </row>
    <row r="6214" spans="1:26" x14ac:dyDescent="0.25">
      <c r="A6214" t="s">
        <v>26</v>
      </c>
      <c r="B6214" t="s">
        <v>27</v>
      </c>
      <c r="C6214" t="s">
        <v>35</v>
      </c>
      <c r="D6214">
        <v>0</v>
      </c>
      <c r="F6214">
        <v>1</v>
      </c>
      <c r="G6214">
        <v>85.75</v>
      </c>
      <c r="H6214">
        <f t="shared" si="1553"/>
        <v>1</v>
      </c>
      <c r="I6214">
        <f t="shared" si="1554"/>
        <v>0</v>
      </c>
      <c r="J6214">
        <f t="shared" si="1555"/>
        <v>0</v>
      </c>
      <c r="K6214">
        <f t="shared" si="1556"/>
        <v>1</v>
      </c>
      <c r="L6214">
        <f t="shared" si="1557"/>
        <v>0</v>
      </c>
      <c r="M6214">
        <f t="shared" si="1558"/>
        <v>1</v>
      </c>
      <c r="N6214">
        <f t="shared" si="1559"/>
        <v>0</v>
      </c>
      <c r="O6214">
        <f t="shared" si="1560"/>
        <v>0</v>
      </c>
      <c r="P6214">
        <v>5</v>
      </c>
      <c r="Q6214">
        <f t="shared" si="1561"/>
        <v>1</v>
      </c>
      <c r="R6214">
        <f t="shared" si="1562"/>
        <v>0</v>
      </c>
      <c r="S6214">
        <f t="shared" si="1563"/>
        <v>0</v>
      </c>
      <c r="T6214">
        <f t="shared" si="1564"/>
        <v>0</v>
      </c>
      <c r="U6214">
        <v>1</v>
      </c>
      <c r="V6214">
        <f t="shared" si="1565"/>
        <v>0.52822074484517334</v>
      </c>
      <c r="W6214">
        <f t="shared" si="1566"/>
        <v>0.62906803343275264</v>
      </c>
      <c r="X6214">
        <f t="shared" si="1567"/>
        <v>0.22257566559444303</v>
      </c>
      <c r="Y6214">
        <f t="shared" si="1568"/>
        <v>1</v>
      </c>
      <c r="Z6214" t="s">
        <v>6246</v>
      </c>
    </row>
    <row r="6215" spans="1:26" x14ac:dyDescent="0.25">
      <c r="A6215" t="s">
        <v>29</v>
      </c>
      <c r="B6215" t="s">
        <v>27</v>
      </c>
      <c r="C6215" t="s">
        <v>25</v>
      </c>
      <c r="D6215">
        <v>0</v>
      </c>
      <c r="F6215">
        <v>1</v>
      </c>
      <c r="G6215">
        <v>50.75</v>
      </c>
      <c r="H6215">
        <f t="shared" si="1553"/>
        <v>1</v>
      </c>
      <c r="I6215">
        <f t="shared" si="1554"/>
        <v>0</v>
      </c>
      <c r="J6215">
        <f t="shared" si="1555"/>
        <v>1</v>
      </c>
      <c r="K6215">
        <f t="shared" si="1556"/>
        <v>0</v>
      </c>
      <c r="L6215">
        <f t="shared" si="1557"/>
        <v>0</v>
      </c>
      <c r="M6215">
        <f t="shared" si="1558"/>
        <v>0</v>
      </c>
      <c r="N6215">
        <f t="shared" si="1559"/>
        <v>1</v>
      </c>
      <c r="O6215">
        <f t="shared" si="1560"/>
        <v>0</v>
      </c>
      <c r="P6215">
        <v>15</v>
      </c>
      <c r="Q6215">
        <f t="shared" si="1561"/>
        <v>1</v>
      </c>
      <c r="R6215">
        <f t="shared" si="1562"/>
        <v>0</v>
      </c>
      <c r="S6215">
        <f t="shared" si="1563"/>
        <v>0</v>
      </c>
      <c r="T6215">
        <f t="shared" si="1564"/>
        <v>0</v>
      </c>
      <c r="U6215">
        <v>0</v>
      </c>
      <c r="V6215">
        <f t="shared" si="1565"/>
        <v>0.20219895684638711</v>
      </c>
      <c r="W6215">
        <f t="shared" si="1566"/>
        <v>0.55037821571836165</v>
      </c>
      <c r="X6215">
        <f t="shared" si="1567"/>
        <v>4.0884418149767121E-2</v>
      </c>
      <c r="Y6215">
        <f t="shared" si="1568"/>
        <v>0</v>
      </c>
      <c r="Z6215" t="s">
        <v>6247</v>
      </c>
    </row>
    <row r="6216" spans="1:26" x14ac:dyDescent="0.25">
      <c r="A6216" t="s">
        <v>45</v>
      </c>
      <c r="B6216" t="s">
        <v>30</v>
      </c>
      <c r="C6216" t="s">
        <v>23</v>
      </c>
      <c r="D6216">
        <v>0</v>
      </c>
      <c r="F6216">
        <v>1</v>
      </c>
      <c r="G6216">
        <v>20.149999999999999</v>
      </c>
      <c r="H6216">
        <f t="shared" si="1553"/>
        <v>1</v>
      </c>
      <c r="I6216">
        <f t="shared" si="1554"/>
        <v>0</v>
      </c>
      <c r="J6216">
        <f t="shared" si="1555"/>
        <v>0</v>
      </c>
      <c r="K6216">
        <f t="shared" si="1556"/>
        <v>0</v>
      </c>
      <c r="L6216">
        <f t="shared" si="1557"/>
        <v>1</v>
      </c>
      <c r="M6216">
        <f t="shared" si="1558"/>
        <v>0</v>
      </c>
      <c r="N6216">
        <f t="shared" si="1559"/>
        <v>0</v>
      </c>
      <c r="O6216">
        <f t="shared" si="1560"/>
        <v>1</v>
      </c>
      <c r="P6216">
        <v>19</v>
      </c>
      <c r="Q6216">
        <f t="shared" si="1561"/>
        <v>0</v>
      </c>
      <c r="R6216">
        <f t="shared" si="1562"/>
        <v>1</v>
      </c>
      <c r="S6216">
        <f t="shared" si="1563"/>
        <v>0</v>
      </c>
      <c r="T6216">
        <f t="shared" si="1564"/>
        <v>0</v>
      </c>
      <c r="U6216">
        <v>0</v>
      </c>
      <c r="V6216">
        <f t="shared" si="1565"/>
        <v>-7.0938747761012139E-2</v>
      </c>
      <c r="W6216">
        <f t="shared" si="1566"/>
        <v>0.48227274651655361</v>
      </c>
      <c r="X6216">
        <f t="shared" si="1567"/>
        <v>5.0323059339005046E-3</v>
      </c>
      <c r="Y6216">
        <f t="shared" si="1568"/>
        <v>0</v>
      </c>
      <c r="Z6216" t="s">
        <v>6248</v>
      </c>
    </row>
    <row r="6217" spans="1:26" x14ac:dyDescent="0.25">
      <c r="A6217" t="s">
        <v>45</v>
      </c>
      <c r="B6217" t="s">
        <v>30</v>
      </c>
      <c r="C6217" t="s">
        <v>23</v>
      </c>
      <c r="D6217">
        <v>0</v>
      </c>
      <c r="F6217">
        <v>1</v>
      </c>
      <c r="G6217">
        <v>20.05</v>
      </c>
      <c r="H6217">
        <f t="shared" si="1553"/>
        <v>1</v>
      </c>
      <c r="I6217">
        <f t="shared" si="1554"/>
        <v>0</v>
      </c>
      <c r="J6217">
        <f t="shared" si="1555"/>
        <v>0</v>
      </c>
      <c r="K6217">
        <f t="shared" si="1556"/>
        <v>0</v>
      </c>
      <c r="L6217">
        <f t="shared" si="1557"/>
        <v>1</v>
      </c>
      <c r="M6217">
        <f t="shared" si="1558"/>
        <v>0</v>
      </c>
      <c r="N6217">
        <f t="shared" si="1559"/>
        <v>0</v>
      </c>
      <c r="O6217">
        <f t="shared" si="1560"/>
        <v>1</v>
      </c>
      <c r="P6217">
        <v>44</v>
      </c>
      <c r="Q6217">
        <f t="shared" si="1561"/>
        <v>0</v>
      </c>
      <c r="R6217">
        <f t="shared" si="1562"/>
        <v>1</v>
      </c>
      <c r="S6217">
        <f t="shared" si="1563"/>
        <v>0</v>
      </c>
      <c r="T6217">
        <f t="shared" si="1564"/>
        <v>0</v>
      </c>
      <c r="U6217">
        <v>0</v>
      </c>
      <c r="V6217">
        <f t="shared" si="1565"/>
        <v>-5.2540034937260532E-2</v>
      </c>
      <c r="W6217">
        <f t="shared" si="1566"/>
        <v>0.48686801198217389</v>
      </c>
      <c r="X6217">
        <f t="shared" si="1567"/>
        <v>2.7604552712085575E-3</v>
      </c>
      <c r="Y6217">
        <f t="shared" si="1568"/>
        <v>0</v>
      </c>
      <c r="Z6217" t="s">
        <v>6249</v>
      </c>
    </row>
    <row r="6218" spans="1:26" x14ac:dyDescent="0.25">
      <c r="A6218" t="s">
        <v>26</v>
      </c>
      <c r="B6218" t="s">
        <v>27</v>
      </c>
      <c r="C6218" t="s">
        <v>35</v>
      </c>
      <c r="D6218">
        <v>1</v>
      </c>
      <c r="F6218">
        <v>1</v>
      </c>
      <c r="G6218">
        <v>98.25</v>
      </c>
      <c r="H6218">
        <f t="shared" si="1553"/>
        <v>0</v>
      </c>
      <c r="I6218">
        <f t="shared" si="1554"/>
        <v>1</v>
      </c>
      <c r="J6218">
        <f t="shared" si="1555"/>
        <v>0</v>
      </c>
      <c r="K6218">
        <f t="shared" si="1556"/>
        <v>1</v>
      </c>
      <c r="L6218">
        <f t="shared" si="1557"/>
        <v>0</v>
      </c>
      <c r="M6218">
        <f t="shared" si="1558"/>
        <v>1</v>
      </c>
      <c r="N6218">
        <f t="shared" si="1559"/>
        <v>0</v>
      </c>
      <c r="O6218">
        <f t="shared" si="1560"/>
        <v>0</v>
      </c>
      <c r="P6218">
        <v>6</v>
      </c>
      <c r="Q6218">
        <f t="shared" si="1561"/>
        <v>1</v>
      </c>
      <c r="R6218">
        <f t="shared" si="1562"/>
        <v>0</v>
      </c>
      <c r="S6218">
        <f t="shared" si="1563"/>
        <v>0</v>
      </c>
      <c r="T6218">
        <f t="shared" si="1564"/>
        <v>0</v>
      </c>
      <c r="U6218">
        <v>1</v>
      </c>
      <c r="V6218">
        <f t="shared" si="1565"/>
        <v>0.54770893750850791</v>
      </c>
      <c r="W6218">
        <f t="shared" si="1566"/>
        <v>0.63360388383370736</v>
      </c>
      <c r="X6218">
        <f t="shared" si="1567"/>
        <v>0.2045672052096828</v>
      </c>
      <c r="Y6218">
        <f t="shared" si="1568"/>
        <v>1</v>
      </c>
      <c r="Z6218" t="s">
        <v>6250</v>
      </c>
    </row>
    <row r="6219" spans="1:26" x14ac:dyDescent="0.25">
      <c r="A6219" t="s">
        <v>45</v>
      </c>
      <c r="B6219" t="s">
        <v>38</v>
      </c>
      <c r="C6219" t="s">
        <v>25</v>
      </c>
      <c r="D6219">
        <v>0</v>
      </c>
      <c r="F6219">
        <v>1</v>
      </c>
      <c r="G6219">
        <v>71.599999999999994</v>
      </c>
      <c r="H6219">
        <f t="shared" si="1553"/>
        <v>1</v>
      </c>
      <c r="I6219">
        <f t="shared" si="1554"/>
        <v>0</v>
      </c>
      <c r="J6219">
        <f t="shared" si="1555"/>
        <v>1</v>
      </c>
      <c r="K6219">
        <f t="shared" si="1556"/>
        <v>0</v>
      </c>
      <c r="L6219">
        <f t="shared" si="1557"/>
        <v>0</v>
      </c>
      <c r="M6219">
        <f t="shared" si="1558"/>
        <v>0</v>
      </c>
      <c r="N6219">
        <f t="shared" si="1559"/>
        <v>0</v>
      </c>
      <c r="O6219">
        <f t="shared" si="1560"/>
        <v>1</v>
      </c>
      <c r="P6219">
        <v>58</v>
      </c>
      <c r="Q6219">
        <f t="shared" si="1561"/>
        <v>0</v>
      </c>
      <c r="R6219">
        <f t="shared" si="1562"/>
        <v>0</v>
      </c>
      <c r="S6219">
        <f t="shared" si="1563"/>
        <v>1</v>
      </c>
      <c r="T6219">
        <f t="shared" si="1564"/>
        <v>0</v>
      </c>
      <c r="U6219">
        <v>0</v>
      </c>
      <c r="V6219">
        <f t="shared" si="1565"/>
        <v>4.286603168887744E-2</v>
      </c>
      <c r="W6219">
        <f t="shared" si="1566"/>
        <v>0.51071486726138537</v>
      </c>
      <c r="X6219">
        <f t="shared" si="1567"/>
        <v>1.8374966727518448E-3</v>
      </c>
      <c r="Y6219">
        <f t="shared" si="1568"/>
        <v>0</v>
      </c>
      <c r="Z6219" t="s">
        <v>6251</v>
      </c>
    </row>
    <row r="6220" spans="1:26" x14ac:dyDescent="0.25">
      <c r="A6220" t="s">
        <v>29</v>
      </c>
      <c r="B6220" t="s">
        <v>38</v>
      </c>
      <c r="C6220" t="s">
        <v>35</v>
      </c>
      <c r="D6220">
        <v>0</v>
      </c>
      <c r="F6220">
        <v>1</v>
      </c>
      <c r="G6220">
        <v>81.45</v>
      </c>
      <c r="H6220">
        <f t="shared" si="1553"/>
        <v>1</v>
      </c>
      <c r="I6220">
        <f t="shared" si="1554"/>
        <v>0</v>
      </c>
      <c r="J6220">
        <f t="shared" si="1555"/>
        <v>0</v>
      </c>
      <c r="K6220">
        <f t="shared" si="1556"/>
        <v>1</v>
      </c>
      <c r="L6220">
        <f t="shared" si="1557"/>
        <v>0</v>
      </c>
      <c r="M6220">
        <f t="shared" si="1558"/>
        <v>0</v>
      </c>
      <c r="N6220">
        <f t="shared" si="1559"/>
        <v>1</v>
      </c>
      <c r="O6220">
        <f t="shared" si="1560"/>
        <v>0</v>
      </c>
      <c r="P6220">
        <v>62</v>
      </c>
      <c r="Q6220">
        <f t="shared" si="1561"/>
        <v>0</v>
      </c>
      <c r="R6220">
        <f t="shared" si="1562"/>
        <v>0</v>
      </c>
      <c r="S6220">
        <f t="shared" si="1563"/>
        <v>1</v>
      </c>
      <c r="T6220">
        <f t="shared" si="1564"/>
        <v>0</v>
      </c>
      <c r="U6220">
        <v>0</v>
      </c>
      <c r="V6220">
        <f t="shared" si="1565"/>
        <v>0.11329361428998555</v>
      </c>
      <c r="W6220">
        <f t="shared" si="1566"/>
        <v>0.52829314712129682</v>
      </c>
      <c r="X6220">
        <f t="shared" si="1567"/>
        <v>1.2835443038888018E-2</v>
      </c>
      <c r="Y6220">
        <f t="shared" si="1568"/>
        <v>0</v>
      </c>
      <c r="Z6220" t="s">
        <v>6252</v>
      </c>
    </row>
    <row r="6221" spans="1:26" x14ac:dyDescent="0.25">
      <c r="A6221" t="s">
        <v>29</v>
      </c>
      <c r="B6221" t="s">
        <v>33</v>
      </c>
      <c r="C6221" t="s">
        <v>25</v>
      </c>
      <c r="D6221">
        <v>0</v>
      </c>
      <c r="F6221">
        <v>1</v>
      </c>
      <c r="G6221">
        <v>58.4</v>
      </c>
      <c r="H6221">
        <f t="shared" si="1553"/>
        <v>1</v>
      </c>
      <c r="I6221">
        <f t="shared" si="1554"/>
        <v>0</v>
      </c>
      <c r="J6221">
        <f t="shared" si="1555"/>
        <v>1</v>
      </c>
      <c r="K6221">
        <f t="shared" si="1556"/>
        <v>0</v>
      </c>
      <c r="L6221">
        <f t="shared" si="1557"/>
        <v>0</v>
      </c>
      <c r="M6221">
        <f t="shared" si="1558"/>
        <v>0</v>
      </c>
      <c r="N6221">
        <f t="shared" si="1559"/>
        <v>1</v>
      </c>
      <c r="O6221">
        <f t="shared" si="1560"/>
        <v>0</v>
      </c>
      <c r="P6221">
        <v>70</v>
      </c>
      <c r="Q6221">
        <f t="shared" si="1561"/>
        <v>0</v>
      </c>
      <c r="R6221">
        <f t="shared" si="1562"/>
        <v>0</v>
      </c>
      <c r="S6221">
        <f t="shared" si="1563"/>
        <v>0</v>
      </c>
      <c r="T6221">
        <f t="shared" si="1564"/>
        <v>1</v>
      </c>
      <c r="U6221">
        <v>0</v>
      </c>
      <c r="V6221">
        <f t="shared" si="1565"/>
        <v>9.1048836123099164E-2</v>
      </c>
      <c r="W6221">
        <f t="shared" si="1566"/>
        <v>0.52274649737029466</v>
      </c>
      <c r="X6221">
        <f t="shared" si="1567"/>
        <v>8.2898905593709674E-3</v>
      </c>
      <c r="Y6221">
        <f t="shared" si="1568"/>
        <v>0</v>
      </c>
      <c r="Z6221" t="s">
        <v>6253</v>
      </c>
    </row>
    <row r="6222" spans="1:26" x14ac:dyDescent="0.25">
      <c r="A6222" t="s">
        <v>26</v>
      </c>
      <c r="B6222" t="s">
        <v>30</v>
      </c>
      <c r="C6222" t="s">
        <v>25</v>
      </c>
      <c r="D6222">
        <v>1</v>
      </c>
      <c r="F6222">
        <v>1</v>
      </c>
      <c r="G6222">
        <v>25.7</v>
      </c>
      <c r="H6222">
        <f t="shared" si="1553"/>
        <v>0</v>
      </c>
      <c r="I6222">
        <f t="shared" si="1554"/>
        <v>1</v>
      </c>
      <c r="J6222">
        <f t="shared" si="1555"/>
        <v>1</v>
      </c>
      <c r="K6222">
        <f t="shared" si="1556"/>
        <v>0</v>
      </c>
      <c r="L6222">
        <f t="shared" si="1557"/>
        <v>0</v>
      </c>
      <c r="M6222">
        <f t="shared" si="1558"/>
        <v>1</v>
      </c>
      <c r="N6222">
        <f t="shared" si="1559"/>
        <v>0</v>
      </c>
      <c r="O6222">
        <f t="shared" si="1560"/>
        <v>0</v>
      </c>
      <c r="P6222">
        <v>1</v>
      </c>
      <c r="Q6222">
        <f t="shared" si="1561"/>
        <v>0</v>
      </c>
      <c r="R6222">
        <f t="shared" si="1562"/>
        <v>1</v>
      </c>
      <c r="S6222">
        <f t="shared" si="1563"/>
        <v>0</v>
      </c>
      <c r="T6222">
        <f t="shared" si="1564"/>
        <v>0</v>
      </c>
      <c r="U6222">
        <v>1</v>
      </c>
      <c r="V6222">
        <f t="shared" si="1565"/>
        <v>0.29783112355296265</v>
      </c>
      <c r="W6222">
        <f t="shared" si="1566"/>
        <v>0.57391223152695292</v>
      </c>
      <c r="X6222">
        <f t="shared" si="1567"/>
        <v>0.4930411310508947</v>
      </c>
      <c r="Y6222">
        <f t="shared" si="1568"/>
        <v>0</v>
      </c>
      <c r="Z6222" t="s">
        <v>6254</v>
      </c>
    </row>
    <row r="6223" spans="1:26" x14ac:dyDescent="0.25">
      <c r="A6223" t="s">
        <v>45</v>
      </c>
      <c r="B6223" t="s">
        <v>38</v>
      </c>
      <c r="C6223" t="s">
        <v>25</v>
      </c>
      <c r="D6223">
        <v>0</v>
      </c>
      <c r="F6223">
        <v>1</v>
      </c>
      <c r="G6223">
        <v>53.7</v>
      </c>
      <c r="H6223">
        <f t="shared" si="1553"/>
        <v>1</v>
      </c>
      <c r="I6223">
        <f t="shared" si="1554"/>
        <v>0</v>
      </c>
      <c r="J6223">
        <f t="shared" si="1555"/>
        <v>1</v>
      </c>
      <c r="K6223">
        <f t="shared" si="1556"/>
        <v>0</v>
      </c>
      <c r="L6223">
        <f t="shared" si="1557"/>
        <v>0</v>
      </c>
      <c r="M6223">
        <f t="shared" si="1558"/>
        <v>0</v>
      </c>
      <c r="N6223">
        <f t="shared" si="1559"/>
        <v>0</v>
      </c>
      <c r="O6223">
        <f t="shared" si="1560"/>
        <v>1</v>
      </c>
      <c r="P6223">
        <v>10</v>
      </c>
      <c r="Q6223">
        <f t="shared" si="1561"/>
        <v>0</v>
      </c>
      <c r="R6223">
        <f t="shared" si="1562"/>
        <v>0</v>
      </c>
      <c r="S6223">
        <f t="shared" si="1563"/>
        <v>1</v>
      </c>
      <c r="T6223">
        <f t="shared" si="1564"/>
        <v>0</v>
      </c>
      <c r="U6223">
        <v>0</v>
      </c>
      <c r="V6223">
        <f t="shared" si="1565"/>
        <v>1.0095770534226611E-2</v>
      </c>
      <c r="W6223">
        <f t="shared" si="1566"/>
        <v>0.50252392119612521</v>
      </c>
      <c r="X6223">
        <f t="shared" si="1567"/>
        <v>1.0192458267975828E-4</v>
      </c>
      <c r="Y6223">
        <f t="shared" si="1568"/>
        <v>0</v>
      </c>
      <c r="Z6223" t="s">
        <v>6255</v>
      </c>
    </row>
    <row r="6224" spans="1:26" x14ac:dyDescent="0.25">
      <c r="A6224" t="s">
        <v>29</v>
      </c>
      <c r="B6224" t="s">
        <v>33</v>
      </c>
      <c r="C6224" t="s">
        <v>23</v>
      </c>
      <c r="D6224">
        <v>0</v>
      </c>
      <c r="F6224">
        <v>1</v>
      </c>
      <c r="G6224">
        <v>19.600000000000001</v>
      </c>
      <c r="H6224">
        <f t="shared" si="1553"/>
        <v>1</v>
      </c>
      <c r="I6224">
        <f t="shared" si="1554"/>
        <v>0</v>
      </c>
      <c r="J6224">
        <f t="shared" si="1555"/>
        <v>0</v>
      </c>
      <c r="K6224">
        <f t="shared" si="1556"/>
        <v>0</v>
      </c>
      <c r="L6224">
        <f t="shared" si="1557"/>
        <v>1</v>
      </c>
      <c r="M6224">
        <f t="shared" si="1558"/>
        <v>0</v>
      </c>
      <c r="N6224">
        <f t="shared" si="1559"/>
        <v>1</v>
      </c>
      <c r="O6224">
        <f t="shared" si="1560"/>
        <v>0</v>
      </c>
      <c r="P6224">
        <v>26</v>
      </c>
      <c r="Q6224">
        <f t="shared" si="1561"/>
        <v>0</v>
      </c>
      <c r="R6224">
        <f t="shared" si="1562"/>
        <v>0</v>
      </c>
      <c r="S6224">
        <f t="shared" si="1563"/>
        <v>0</v>
      </c>
      <c r="T6224">
        <f t="shared" si="1564"/>
        <v>1</v>
      </c>
      <c r="U6224">
        <v>0</v>
      </c>
      <c r="V6224">
        <f t="shared" si="1565"/>
        <v>-6.9990029342869957E-3</v>
      </c>
      <c r="W6224">
        <f t="shared" si="1566"/>
        <v>0.49825025640917348</v>
      </c>
      <c r="X6224">
        <f t="shared" si="1567"/>
        <v>4.8986042074157975E-5</v>
      </c>
      <c r="Y6224">
        <f t="shared" si="1568"/>
        <v>0</v>
      </c>
      <c r="Z6224" t="s">
        <v>6256</v>
      </c>
    </row>
    <row r="6225" spans="1:26" x14ac:dyDescent="0.25">
      <c r="A6225" t="s">
        <v>26</v>
      </c>
      <c r="B6225" t="s">
        <v>38</v>
      </c>
      <c r="C6225" t="s">
        <v>35</v>
      </c>
      <c r="D6225">
        <v>0</v>
      </c>
      <c r="F6225">
        <v>1</v>
      </c>
      <c r="G6225">
        <v>89.4</v>
      </c>
      <c r="H6225">
        <f t="shared" si="1553"/>
        <v>1</v>
      </c>
      <c r="I6225">
        <f t="shared" si="1554"/>
        <v>0</v>
      </c>
      <c r="J6225">
        <f t="shared" si="1555"/>
        <v>0</v>
      </c>
      <c r="K6225">
        <f t="shared" si="1556"/>
        <v>1</v>
      </c>
      <c r="L6225">
        <f t="shared" si="1557"/>
        <v>0</v>
      </c>
      <c r="M6225">
        <f t="shared" si="1558"/>
        <v>1</v>
      </c>
      <c r="N6225">
        <f t="shared" si="1559"/>
        <v>0</v>
      </c>
      <c r="O6225">
        <f t="shared" si="1560"/>
        <v>0</v>
      </c>
      <c r="P6225">
        <v>66</v>
      </c>
      <c r="Q6225">
        <f t="shared" si="1561"/>
        <v>0</v>
      </c>
      <c r="R6225">
        <f t="shared" si="1562"/>
        <v>0</v>
      </c>
      <c r="S6225">
        <f t="shared" si="1563"/>
        <v>1</v>
      </c>
      <c r="T6225">
        <f t="shared" si="1564"/>
        <v>0</v>
      </c>
      <c r="U6225">
        <v>0</v>
      </c>
      <c r="V6225">
        <f t="shared" si="1565"/>
        <v>0.40200612262607138</v>
      </c>
      <c r="W6225">
        <f t="shared" si="1566"/>
        <v>0.59916955706328312</v>
      </c>
      <c r="X6225">
        <f t="shared" si="1567"/>
        <v>0.16160892262884793</v>
      </c>
      <c r="Y6225">
        <f t="shared" si="1568"/>
        <v>1</v>
      </c>
      <c r="Z6225" t="s">
        <v>6257</v>
      </c>
    </row>
    <row r="6226" spans="1:26" x14ac:dyDescent="0.25">
      <c r="A6226" t="s">
        <v>26</v>
      </c>
      <c r="B6226" t="s">
        <v>27</v>
      </c>
      <c r="C6226" t="s">
        <v>35</v>
      </c>
      <c r="D6226">
        <v>0</v>
      </c>
      <c r="F6226">
        <v>1</v>
      </c>
      <c r="G6226">
        <v>69</v>
      </c>
      <c r="H6226">
        <f t="shared" si="1553"/>
        <v>1</v>
      </c>
      <c r="I6226">
        <f t="shared" si="1554"/>
        <v>0</v>
      </c>
      <c r="J6226">
        <f t="shared" si="1555"/>
        <v>0</v>
      </c>
      <c r="K6226">
        <f t="shared" si="1556"/>
        <v>1</v>
      </c>
      <c r="L6226">
        <f t="shared" si="1557"/>
        <v>0</v>
      </c>
      <c r="M6226">
        <f t="shared" si="1558"/>
        <v>1</v>
      </c>
      <c r="N6226">
        <f t="shared" si="1559"/>
        <v>0</v>
      </c>
      <c r="O6226">
        <f t="shared" si="1560"/>
        <v>0</v>
      </c>
      <c r="P6226">
        <v>7</v>
      </c>
      <c r="Q6226">
        <f t="shared" si="1561"/>
        <v>1</v>
      </c>
      <c r="R6226">
        <f t="shared" si="1562"/>
        <v>0</v>
      </c>
      <c r="S6226">
        <f t="shared" si="1563"/>
        <v>0</v>
      </c>
      <c r="T6226">
        <f t="shared" si="1564"/>
        <v>0</v>
      </c>
      <c r="U6226">
        <v>1</v>
      </c>
      <c r="V6226">
        <f t="shared" si="1565"/>
        <v>0.50696973593706063</v>
      </c>
      <c r="W6226">
        <f t="shared" si="1566"/>
        <v>0.62409584161867449</v>
      </c>
      <c r="X6226">
        <f t="shared" si="1567"/>
        <v>0.24307884128197171</v>
      </c>
      <c r="Y6226">
        <f t="shared" si="1568"/>
        <v>1</v>
      </c>
      <c r="Z6226" t="s">
        <v>6258</v>
      </c>
    </row>
    <row r="6227" spans="1:26" x14ac:dyDescent="0.25">
      <c r="A6227" t="s">
        <v>29</v>
      </c>
      <c r="B6227" t="s">
        <v>33</v>
      </c>
      <c r="C6227" t="s">
        <v>35</v>
      </c>
      <c r="D6227">
        <v>0</v>
      </c>
      <c r="F6227">
        <v>1</v>
      </c>
      <c r="G6227">
        <v>84.2</v>
      </c>
      <c r="H6227">
        <f t="shared" si="1553"/>
        <v>1</v>
      </c>
      <c r="I6227">
        <f t="shared" si="1554"/>
        <v>0</v>
      </c>
      <c r="J6227">
        <f t="shared" si="1555"/>
        <v>0</v>
      </c>
      <c r="K6227">
        <f t="shared" si="1556"/>
        <v>1</v>
      </c>
      <c r="L6227">
        <f t="shared" si="1557"/>
        <v>0</v>
      </c>
      <c r="M6227">
        <f t="shared" si="1558"/>
        <v>0</v>
      </c>
      <c r="N6227">
        <f t="shared" si="1559"/>
        <v>1</v>
      </c>
      <c r="O6227">
        <f t="shared" si="1560"/>
        <v>0</v>
      </c>
      <c r="P6227">
        <v>51</v>
      </c>
      <c r="Q6227">
        <f t="shared" si="1561"/>
        <v>0</v>
      </c>
      <c r="R6227">
        <f t="shared" si="1562"/>
        <v>0</v>
      </c>
      <c r="S6227">
        <f t="shared" si="1563"/>
        <v>0</v>
      </c>
      <c r="T6227">
        <f t="shared" si="1564"/>
        <v>1</v>
      </c>
      <c r="U6227">
        <v>0</v>
      </c>
      <c r="V6227">
        <f t="shared" si="1565"/>
        <v>0.12244418593667487</v>
      </c>
      <c r="W6227">
        <f t="shared" si="1566"/>
        <v>0.53057285885936267</v>
      </c>
      <c r="X6227">
        <f t="shared" si="1567"/>
        <v>1.4992578669695009E-2</v>
      </c>
      <c r="Y6227">
        <f t="shared" si="1568"/>
        <v>0</v>
      </c>
      <c r="Z6227" t="s">
        <v>6259</v>
      </c>
    </row>
    <row r="6228" spans="1:26" x14ac:dyDescent="0.25">
      <c r="A6228" t="s">
        <v>45</v>
      </c>
      <c r="B6228" t="s">
        <v>38</v>
      </c>
      <c r="C6228" t="s">
        <v>35</v>
      </c>
      <c r="D6228">
        <v>0</v>
      </c>
      <c r="F6228">
        <v>1</v>
      </c>
      <c r="G6228">
        <v>106.1</v>
      </c>
      <c r="H6228">
        <f t="shared" si="1553"/>
        <v>1</v>
      </c>
      <c r="I6228">
        <f t="shared" si="1554"/>
        <v>0</v>
      </c>
      <c r="J6228">
        <f t="shared" si="1555"/>
        <v>0</v>
      </c>
      <c r="K6228">
        <f t="shared" si="1556"/>
        <v>1</v>
      </c>
      <c r="L6228">
        <f t="shared" si="1557"/>
        <v>0</v>
      </c>
      <c r="M6228">
        <f t="shared" si="1558"/>
        <v>0</v>
      </c>
      <c r="N6228">
        <f t="shared" si="1559"/>
        <v>0</v>
      </c>
      <c r="O6228">
        <f t="shared" si="1560"/>
        <v>1</v>
      </c>
      <c r="P6228">
        <v>72</v>
      </c>
      <c r="Q6228">
        <f t="shared" si="1561"/>
        <v>0</v>
      </c>
      <c r="R6228">
        <f t="shared" si="1562"/>
        <v>0</v>
      </c>
      <c r="S6228">
        <f t="shared" si="1563"/>
        <v>1</v>
      </c>
      <c r="T6228">
        <f t="shared" si="1564"/>
        <v>0</v>
      </c>
      <c r="U6228">
        <v>0</v>
      </c>
      <c r="V6228">
        <f t="shared" si="1565"/>
        <v>9.1790274178925157E-2</v>
      </c>
      <c r="W6228">
        <f t="shared" si="1566"/>
        <v>0.52293147013380958</v>
      </c>
      <c r="X6228">
        <f t="shared" si="1567"/>
        <v>8.4254544338422544E-3</v>
      </c>
      <c r="Y6228">
        <f t="shared" si="1568"/>
        <v>0</v>
      </c>
      <c r="Z6228" t="s">
        <v>6260</v>
      </c>
    </row>
    <row r="6229" spans="1:26" x14ac:dyDescent="0.25">
      <c r="A6229" t="s">
        <v>45</v>
      </c>
      <c r="B6229" t="s">
        <v>30</v>
      </c>
      <c r="C6229" t="s">
        <v>23</v>
      </c>
      <c r="D6229">
        <v>0</v>
      </c>
      <c r="F6229">
        <v>1</v>
      </c>
      <c r="G6229">
        <v>25.75</v>
      </c>
      <c r="H6229">
        <f t="shared" si="1553"/>
        <v>1</v>
      </c>
      <c r="I6229">
        <f t="shared" si="1554"/>
        <v>0</v>
      </c>
      <c r="J6229">
        <f t="shared" si="1555"/>
        <v>0</v>
      </c>
      <c r="K6229">
        <f t="shared" si="1556"/>
        <v>0</v>
      </c>
      <c r="L6229">
        <f t="shared" si="1557"/>
        <v>1</v>
      </c>
      <c r="M6229">
        <f t="shared" si="1558"/>
        <v>0</v>
      </c>
      <c r="N6229">
        <f t="shared" si="1559"/>
        <v>0</v>
      </c>
      <c r="O6229">
        <f t="shared" si="1560"/>
        <v>1</v>
      </c>
      <c r="P6229">
        <v>65</v>
      </c>
      <c r="Q6229">
        <f t="shared" si="1561"/>
        <v>0</v>
      </c>
      <c r="R6229">
        <f t="shared" si="1562"/>
        <v>1</v>
      </c>
      <c r="S6229">
        <f t="shared" si="1563"/>
        <v>0</v>
      </c>
      <c r="T6229">
        <f t="shared" si="1564"/>
        <v>0</v>
      </c>
      <c r="U6229">
        <v>0</v>
      </c>
      <c r="V6229">
        <f t="shared" si="1565"/>
        <v>-6.2208037447838246E-2</v>
      </c>
      <c r="W6229">
        <f t="shared" si="1566"/>
        <v>0.48445300401351277</v>
      </c>
      <c r="X6229">
        <f t="shared" si="1567"/>
        <v>3.8698399231116456E-3</v>
      </c>
      <c r="Y6229">
        <f t="shared" si="1568"/>
        <v>0</v>
      </c>
      <c r="Z6229" t="s">
        <v>6261</v>
      </c>
    </row>
    <row r="6230" spans="1:26" x14ac:dyDescent="0.25">
      <c r="A6230" t="s">
        <v>26</v>
      </c>
      <c r="B6230" t="s">
        <v>33</v>
      </c>
      <c r="C6230" t="s">
        <v>25</v>
      </c>
      <c r="D6230">
        <v>0</v>
      </c>
      <c r="F6230">
        <v>1</v>
      </c>
      <c r="G6230">
        <v>46.05</v>
      </c>
      <c r="H6230">
        <f t="shared" si="1553"/>
        <v>1</v>
      </c>
      <c r="I6230">
        <f t="shared" si="1554"/>
        <v>0</v>
      </c>
      <c r="J6230">
        <f t="shared" si="1555"/>
        <v>1</v>
      </c>
      <c r="K6230">
        <f t="shared" si="1556"/>
        <v>0</v>
      </c>
      <c r="L6230">
        <f t="shared" si="1557"/>
        <v>0</v>
      </c>
      <c r="M6230">
        <f t="shared" si="1558"/>
        <v>1</v>
      </c>
      <c r="N6230">
        <f t="shared" si="1559"/>
        <v>0</v>
      </c>
      <c r="O6230">
        <f t="shared" si="1560"/>
        <v>0</v>
      </c>
      <c r="P6230">
        <v>2</v>
      </c>
      <c r="Q6230">
        <f t="shared" si="1561"/>
        <v>0</v>
      </c>
      <c r="R6230">
        <f t="shared" si="1562"/>
        <v>0</v>
      </c>
      <c r="S6230">
        <f t="shared" si="1563"/>
        <v>0</v>
      </c>
      <c r="T6230">
        <f t="shared" si="1564"/>
        <v>1</v>
      </c>
      <c r="U6230">
        <v>1</v>
      </c>
      <c r="V6230">
        <f t="shared" si="1565"/>
        <v>0.32955790120887135</v>
      </c>
      <c r="W6230">
        <f t="shared" si="1566"/>
        <v>0.58165180350916934</v>
      </c>
      <c r="X6230">
        <f t="shared" si="1567"/>
        <v>0.44949260783145345</v>
      </c>
      <c r="Y6230">
        <f t="shared" si="1568"/>
        <v>1</v>
      </c>
      <c r="Z6230" t="s">
        <v>6262</v>
      </c>
    </row>
    <row r="6231" spans="1:26" x14ac:dyDescent="0.25">
      <c r="A6231" t="s">
        <v>29</v>
      </c>
      <c r="B6231" t="s">
        <v>33</v>
      </c>
      <c r="C6231" t="s">
        <v>25</v>
      </c>
      <c r="D6231">
        <v>0</v>
      </c>
      <c r="F6231">
        <v>1</v>
      </c>
      <c r="G6231">
        <v>64.95</v>
      </c>
      <c r="H6231">
        <f t="shared" si="1553"/>
        <v>1</v>
      </c>
      <c r="I6231">
        <f t="shared" si="1554"/>
        <v>0</v>
      </c>
      <c r="J6231">
        <f t="shared" si="1555"/>
        <v>1</v>
      </c>
      <c r="K6231">
        <f t="shared" si="1556"/>
        <v>0</v>
      </c>
      <c r="L6231">
        <f t="shared" si="1557"/>
        <v>0</v>
      </c>
      <c r="M6231">
        <f t="shared" si="1558"/>
        <v>0</v>
      </c>
      <c r="N6231">
        <f t="shared" si="1559"/>
        <v>1</v>
      </c>
      <c r="O6231">
        <f t="shared" si="1560"/>
        <v>0</v>
      </c>
      <c r="P6231">
        <v>70</v>
      </c>
      <c r="Q6231">
        <f t="shared" si="1561"/>
        <v>0</v>
      </c>
      <c r="R6231">
        <f t="shared" si="1562"/>
        <v>0</v>
      </c>
      <c r="S6231">
        <f t="shared" si="1563"/>
        <v>0</v>
      </c>
      <c r="T6231">
        <f t="shared" si="1564"/>
        <v>1</v>
      </c>
      <c r="U6231">
        <v>0</v>
      </c>
      <c r="V6231">
        <f t="shared" si="1565"/>
        <v>8.7569199974383893E-2</v>
      </c>
      <c r="W6231">
        <f t="shared" si="1566"/>
        <v>0.52187832086800867</v>
      </c>
      <c r="X6231">
        <f t="shared" si="1567"/>
        <v>7.6683647841536357E-3</v>
      </c>
      <c r="Y6231">
        <f t="shared" si="1568"/>
        <v>0</v>
      </c>
      <c r="Z6231" t="s">
        <v>6263</v>
      </c>
    </row>
    <row r="6232" spans="1:26" x14ac:dyDescent="0.25">
      <c r="A6232" t="s">
        <v>45</v>
      </c>
      <c r="B6232" t="s">
        <v>38</v>
      </c>
      <c r="C6232" t="s">
        <v>25</v>
      </c>
      <c r="D6232">
        <v>0</v>
      </c>
      <c r="F6232">
        <v>1</v>
      </c>
      <c r="G6232">
        <v>85.45</v>
      </c>
      <c r="H6232">
        <f t="shared" si="1553"/>
        <v>1</v>
      </c>
      <c r="I6232">
        <f t="shared" si="1554"/>
        <v>0</v>
      </c>
      <c r="J6232">
        <f t="shared" si="1555"/>
        <v>1</v>
      </c>
      <c r="K6232">
        <f t="shared" si="1556"/>
        <v>0</v>
      </c>
      <c r="L6232">
        <f t="shared" si="1557"/>
        <v>0</v>
      </c>
      <c r="M6232">
        <f t="shared" si="1558"/>
        <v>0</v>
      </c>
      <c r="N6232">
        <f t="shared" si="1559"/>
        <v>0</v>
      </c>
      <c r="O6232">
        <f t="shared" si="1560"/>
        <v>1</v>
      </c>
      <c r="P6232">
        <v>72</v>
      </c>
      <c r="Q6232">
        <f t="shared" si="1561"/>
        <v>0</v>
      </c>
      <c r="R6232">
        <f t="shared" si="1562"/>
        <v>0</v>
      </c>
      <c r="S6232">
        <f t="shared" si="1563"/>
        <v>1</v>
      </c>
      <c r="T6232">
        <f t="shared" si="1564"/>
        <v>0</v>
      </c>
      <c r="U6232">
        <v>0</v>
      </c>
      <c r="V6232">
        <f t="shared" si="1565"/>
        <v>5.9595779899096452E-2</v>
      </c>
      <c r="W6232">
        <f t="shared" si="1566"/>
        <v>0.5148945368785437</v>
      </c>
      <c r="X6232">
        <f t="shared" si="1567"/>
        <v>3.5516569817815487E-3</v>
      </c>
      <c r="Y6232">
        <f t="shared" si="1568"/>
        <v>0</v>
      </c>
      <c r="Z6232" t="s">
        <v>6264</v>
      </c>
    </row>
    <row r="6233" spans="1:26" x14ac:dyDescent="0.25">
      <c r="A6233" t="s">
        <v>26</v>
      </c>
      <c r="B6233" t="s">
        <v>30</v>
      </c>
      <c r="C6233" t="s">
        <v>23</v>
      </c>
      <c r="D6233">
        <v>0</v>
      </c>
      <c r="F6233">
        <v>1</v>
      </c>
      <c r="G6233">
        <v>20.05</v>
      </c>
      <c r="H6233">
        <f t="shared" si="1553"/>
        <v>1</v>
      </c>
      <c r="I6233">
        <f t="shared" si="1554"/>
        <v>0</v>
      </c>
      <c r="J6233">
        <f t="shared" si="1555"/>
        <v>0</v>
      </c>
      <c r="K6233">
        <f t="shared" si="1556"/>
        <v>0</v>
      </c>
      <c r="L6233">
        <f t="shared" si="1557"/>
        <v>1</v>
      </c>
      <c r="M6233">
        <f t="shared" si="1558"/>
        <v>1</v>
      </c>
      <c r="N6233">
        <f t="shared" si="1559"/>
        <v>0</v>
      </c>
      <c r="O6233">
        <f t="shared" si="1560"/>
        <v>0</v>
      </c>
      <c r="P6233">
        <v>1</v>
      </c>
      <c r="Q6233">
        <f t="shared" si="1561"/>
        <v>0</v>
      </c>
      <c r="R6233">
        <f t="shared" si="1562"/>
        <v>1</v>
      </c>
      <c r="S6233">
        <f t="shared" si="1563"/>
        <v>0</v>
      </c>
      <c r="T6233">
        <f t="shared" si="1564"/>
        <v>0</v>
      </c>
      <c r="U6233">
        <v>0</v>
      </c>
      <c r="V6233">
        <f t="shared" si="1565"/>
        <v>0.27884886964734495</v>
      </c>
      <c r="W6233">
        <f t="shared" si="1566"/>
        <v>0.5692639864332133</v>
      </c>
      <c r="X6233">
        <f t="shared" si="1567"/>
        <v>7.7756692103601976E-2</v>
      </c>
      <c r="Y6233">
        <f t="shared" si="1568"/>
        <v>0</v>
      </c>
      <c r="Z6233" t="s">
        <v>6265</v>
      </c>
    </row>
    <row r="6234" spans="1:26" x14ac:dyDescent="0.25">
      <c r="A6234" t="s">
        <v>26</v>
      </c>
      <c r="B6234" t="s">
        <v>30</v>
      </c>
      <c r="C6234" t="s">
        <v>35</v>
      </c>
      <c r="D6234">
        <v>1</v>
      </c>
      <c r="F6234">
        <v>1</v>
      </c>
      <c r="G6234">
        <v>76.400000000000006</v>
      </c>
      <c r="H6234">
        <f t="shared" si="1553"/>
        <v>0</v>
      </c>
      <c r="I6234">
        <f t="shared" si="1554"/>
        <v>1</v>
      </c>
      <c r="J6234">
        <f t="shared" si="1555"/>
        <v>0</v>
      </c>
      <c r="K6234">
        <f t="shared" si="1556"/>
        <v>1</v>
      </c>
      <c r="L6234">
        <f t="shared" si="1557"/>
        <v>0</v>
      </c>
      <c r="M6234">
        <f t="shared" si="1558"/>
        <v>1</v>
      </c>
      <c r="N6234">
        <f t="shared" si="1559"/>
        <v>0</v>
      </c>
      <c r="O6234">
        <f t="shared" si="1560"/>
        <v>0</v>
      </c>
      <c r="P6234">
        <v>1</v>
      </c>
      <c r="Q6234">
        <f t="shared" si="1561"/>
        <v>0</v>
      </c>
      <c r="R6234">
        <f t="shared" si="1562"/>
        <v>1</v>
      </c>
      <c r="S6234">
        <f t="shared" si="1563"/>
        <v>0</v>
      </c>
      <c r="T6234">
        <f t="shared" si="1564"/>
        <v>0</v>
      </c>
      <c r="U6234">
        <v>1</v>
      </c>
      <c r="V6234">
        <f t="shared" si="1565"/>
        <v>0.38173840225620348</v>
      </c>
      <c r="W6234">
        <f t="shared" si="1566"/>
        <v>0.59429231590370768</v>
      </c>
      <c r="X6234">
        <f t="shared" si="1567"/>
        <v>0.38224740324471207</v>
      </c>
      <c r="Y6234">
        <f t="shared" si="1568"/>
        <v>1</v>
      </c>
      <c r="Z6234" t="s">
        <v>6266</v>
      </c>
    </row>
    <row r="6235" spans="1:26" x14ac:dyDescent="0.25">
      <c r="A6235" t="s">
        <v>26</v>
      </c>
      <c r="B6235" t="s">
        <v>27</v>
      </c>
      <c r="C6235" t="s">
        <v>35</v>
      </c>
      <c r="D6235">
        <v>0</v>
      </c>
      <c r="F6235">
        <v>1</v>
      </c>
      <c r="G6235">
        <v>100.5</v>
      </c>
      <c r="H6235">
        <f t="shared" si="1553"/>
        <v>1</v>
      </c>
      <c r="I6235">
        <f t="shared" si="1554"/>
        <v>0</v>
      </c>
      <c r="J6235">
        <f t="shared" si="1555"/>
        <v>0</v>
      </c>
      <c r="K6235">
        <f t="shared" si="1556"/>
        <v>1</v>
      </c>
      <c r="L6235">
        <f t="shared" si="1557"/>
        <v>0</v>
      </c>
      <c r="M6235">
        <f t="shared" si="1558"/>
        <v>1</v>
      </c>
      <c r="N6235">
        <f t="shared" si="1559"/>
        <v>0</v>
      </c>
      <c r="O6235">
        <f t="shared" si="1560"/>
        <v>0</v>
      </c>
      <c r="P6235">
        <v>5</v>
      </c>
      <c r="Q6235">
        <f t="shared" si="1561"/>
        <v>1</v>
      </c>
      <c r="R6235">
        <f t="shared" si="1562"/>
        <v>0</v>
      </c>
      <c r="S6235">
        <f t="shared" si="1563"/>
        <v>0</v>
      </c>
      <c r="T6235">
        <f t="shared" si="1564"/>
        <v>0</v>
      </c>
      <c r="U6235">
        <v>1</v>
      </c>
      <c r="V6235">
        <f t="shared" si="1565"/>
        <v>0.55121681218790808</v>
      </c>
      <c r="W6235">
        <f t="shared" si="1566"/>
        <v>0.63441785463348255</v>
      </c>
      <c r="X6235">
        <f t="shared" si="1567"/>
        <v>0.20140634966278337</v>
      </c>
      <c r="Y6235">
        <f t="shared" si="1568"/>
        <v>1</v>
      </c>
      <c r="Z6235" t="s">
        <v>6267</v>
      </c>
    </row>
    <row r="6236" spans="1:26" x14ac:dyDescent="0.25">
      <c r="A6236" t="s">
        <v>26</v>
      </c>
      <c r="B6236" t="s">
        <v>30</v>
      </c>
      <c r="C6236" t="s">
        <v>23</v>
      </c>
      <c r="D6236">
        <v>0</v>
      </c>
      <c r="F6236">
        <v>1</v>
      </c>
      <c r="G6236">
        <v>20.7</v>
      </c>
      <c r="H6236">
        <f t="shared" si="1553"/>
        <v>1</v>
      </c>
      <c r="I6236">
        <f t="shared" si="1554"/>
        <v>0</v>
      </c>
      <c r="J6236">
        <f t="shared" si="1555"/>
        <v>0</v>
      </c>
      <c r="K6236">
        <f t="shared" si="1556"/>
        <v>0</v>
      </c>
      <c r="L6236">
        <f t="shared" si="1557"/>
        <v>1</v>
      </c>
      <c r="M6236">
        <f t="shared" si="1558"/>
        <v>1</v>
      </c>
      <c r="N6236">
        <f t="shared" si="1559"/>
        <v>0</v>
      </c>
      <c r="O6236">
        <f t="shared" si="1560"/>
        <v>0</v>
      </c>
      <c r="P6236">
        <v>3</v>
      </c>
      <c r="Q6236">
        <f t="shared" si="1561"/>
        <v>0</v>
      </c>
      <c r="R6236">
        <f t="shared" si="1562"/>
        <v>1</v>
      </c>
      <c r="S6236">
        <f t="shared" si="1563"/>
        <v>0</v>
      </c>
      <c r="T6236">
        <f t="shared" si="1564"/>
        <v>0</v>
      </c>
      <c r="U6236">
        <v>0</v>
      </c>
      <c r="V6236">
        <f t="shared" si="1565"/>
        <v>0.26130763730078005</v>
      </c>
      <c r="W6236">
        <f t="shared" si="1566"/>
        <v>0.56495771080304258</v>
      </c>
      <c r="X6236">
        <f t="shared" si="1567"/>
        <v>6.8281681311716011E-2</v>
      </c>
      <c r="Y6236">
        <f t="shared" si="1568"/>
        <v>0</v>
      </c>
      <c r="Z6236" t="s">
        <v>6268</v>
      </c>
    </row>
    <row r="6237" spans="1:26" x14ac:dyDescent="0.25">
      <c r="A6237" t="s">
        <v>45</v>
      </c>
      <c r="B6237" t="s">
        <v>38</v>
      </c>
      <c r="C6237" t="s">
        <v>23</v>
      </c>
      <c r="D6237">
        <v>0</v>
      </c>
      <c r="F6237">
        <v>1</v>
      </c>
      <c r="G6237">
        <v>25.3</v>
      </c>
      <c r="H6237">
        <f t="shared" si="1553"/>
        <v>1</v>
      </c>
      <c r="I6237">
        <f t="shared" si="1554"/>
        <v>0</v>
      </c>
      <c r="J6237">
        <f t="shared" si="1555"/>
        <v>0</v>
      </c>
      <c r="K6237">
        <f t="shared" si="1556"/>
        <v>0</v>
      </c>
      <c r="L6237">
        <f t="shared" si="1557"/>
        <v>1</v>
      </c>
      <c r="M6237">
        <f t="shared" si="1558"/>
        <v>0</v>
      </c>
      <c r="N6237">
        <f t="shared" si="1559"/>
        <v>0</v>
      </c>
      <c r="O6237">
        <f t="shared" si="1560"/>
        <v>1</v>
      </c>
      <c r="P6237">
        <v>58</v>
      </c>
      <c r="Q6237">
        <f t="shared" si="1561"/>
        <v>0</v>
      </c>
      <c r="R6237">
        <f t="shared" si="1562"/>
        <v>0</v>
      </c>
      <c r="S6237">
        <f t="shared" si="1563"/>
        <v>1</v>
      </c>
      <c r="T6237">
        <f t="shared" si="1564"/>
        <v>0</v>
      </c>
      <c r="U6237">
        <v>0</v>
      </c>
      <c r="V6237">
        <f t="shared" si="1565"/>
        <v>-4.9218163279415708E-2</v>
      </c>
      <c r="W6237">
        <f t="shared" si="1566"/>
        <v>0.48769794248352272</v>
      </c>
      <c r="X6237">
        <f t="shared" si="1567"/>
        <v>2.4224275965992249E-3</v>
      </c>
      <c r="Y6237">
        <f t="shared" si="1568"/>
        <v>0</v>
      </c>
      <c r="Z6237" t="s">
        <v>6269</v>
      </c>
    </row>
    <row r="6238" spans="1:26" x14ac:dyDescent="0.25">
      <c r="A6238" t="s">
        <v>26</v>
      </c>
      <c r="B6238" t="s">
        <v>30</v>
      </c>
      <c r="C6238" t="s">
        <v>25</v>
      </c>
      <c r="D6238">
        <v>1</v>
      </c>
      <c r="F6238">
        <v>1</v>
      </c>
      <c r="G6238">
        <v>40.049999999999997</v>
      </c>
      <c r="H6238">
        <f t="shared" si="1553"/>
        <v>0</v>
      </c>
      <c r="I6238">
        <f t="shared" si="1554"/>
        <v>1</v>
      </c>
      <c r="J6238">
        <f t="shared" si="1555"/>
        <v>1</v>
      </c>
      <c r="K6238">
        <f t="shared" si="1556"/>
        <v>0</v>
      </c>
      <c r="L6238">
        <f t="shared" si="1557"/>
        <v>0</v>
      </c>
      <c r="M6238">
        <f t="shared" si="1558"/>
        <v>1</v>
      </c>
      <c r="N6238">
        <f t="shared" si="1559"/>
        <v>0</v>
      </c>
      <c r="O6238">
        <f t="shared" si="1560"/>
        <v>0</v>
      </c>
      <c r="P6238">
        <v>22</v>
      </c>
      <c r="Q6238">
        <f t="shared" si="1561"/>
        <v>0</v>
      </c>
      <c r="R6238">
        <f t="shared" si="1562"/>
        <v>1</v>
      </c>
      <c r="S6238">
        <f t="shared" si="1563"/>
        <v>0</v>
      </c>
      <c r="T6238">
        <f t="shared" si="1564"/>
        <v>0</v>
      </c>
      <c r="U6238">
        <v>1</v>
      </c>
      <c r="V6238">
        <f t="shared" si="1565"/>
        <v>0.33875818709552907</v>
      </c>
      <c r="W6238">
        <f t="shared" si="1566"/>
        <v>0.58388884023216581</v>
      </c>
      <c r="X6238">
        <f t="shared" si="1567"/>
        <v>0.43724073513319134</v>
      </c>
      <c r="Y6238">
        <f t="shared" si="1568"/>
        <v>1</v>
      </c>
      <c r="Z6238" t="s">
        <v>6270</v>
      </c>
    </row>
    <row r="6239" spans="1:26" x14ac:dyDescent="0.25">
      <c r="A6239" t="s">
        <v>26</v>
      </c>
      <c r="B6239" t="s">
        <v>33</v>
      </c>
      <c r="C6239" t="s">
        <v>35</v>
      </c>
      <c r="D6239">
        <v>1</v>
      </c>
      <c r="F6239">
        <v>1</v>
      </c>
      <c r="G6239">
        <v>100.6</v>
      </c>
      <c r="H6239">
        <f t="shared" si="1553"/>
        <v>0</v>
      </c>
      <c r="I6239">
        <f t="shared" si="1554"/>
        <v>1</v>
      </c>
      <c r="J6239">
        <f t="shared" si="1555"/>
        <v>0</v>
      </c>
      <c r="K6239">
        <f t="shared" si="1556"/>
        <v>1</v>
      </c>
      <c r="L6239">
        <f t="shared" si="1557"/>
        <v>0</v>
      </c>
      <c r="M6239">
        <f t="shared" si="1558"/>
        <v>1</v>
      </c>
      <c r="N6239">
        <f t="shared" si="1559"/>
        <v>0</v>
      </c>
      <c r="O6239">
        <f t="shared" si="1560"/>
        <v>0</v>
      </c>
      <c r="P6239">
        <v>33</v>
      </c>
      <c r="Q6239">
        <f t="shared" si="1561"/>
        <v>0</v>
      </c>
      <c r="R6239">
        <f t="shared" si="1562"/>
        <v>0</v>
      </c>
      <c r="S6239">
        <f t="shared" si="1563"/>
        <v>0</v>
      </c>
      <c r="T6239">
        <f t="shared" si="1564"/>
        <v>1</v>
      </c>
      <c r="U6239">
        <v>0</v>
      </c>
      <c r="V6239">
        <f t="shared" si="1565"/>
        <v>0.41946754325241919</v>
      </c>
      <c r="W6239">
        <f t="shared" si="1566"/>
        <v>0.60335583062376419</v>
      </c>
      <c r="X6239">
        <f t="shared" si="1567"/>
        <v>0.17595301984222017</v>
      </c>
      <c r="Y6239">
        <f t="shared" si="1568"/>
        <v>1</v>
      </c>
      <c r="Z6239" t="s">
        <v>6271</v>
      </c>
    </row>
    <row r="6240" spans="1:26" x14ac:dyDescent="0.25">
      <c r="A6240" t="s">
        <v>26</v>
      </c>
      <c r="B6240" t="s">
        <v>27</v>
      </c>
      <c r="C6240" t="s">
        <v>35</v>
      </c>
      <c r="D6240">
        <v>0</v>
      </c>
      <c r="F6240">
        <v>1</v>
      </c>
      <c r="G6240">
        <v>69.95</v>
      </c>
      <c r="H6240">
        <f t="shared" si="1553"/>
        <v>1</v>
      </c>
      <c r="I6240">
        <f t="shared" si="1554"/>
        <v>0</v>
      </c>
      <c r="J6240">
        <f t="shared" si="1555"/>
        <v>0</v>
      </c>
      <c r="K6240">
        <f t="shared" si="1556"/>
        <v>1</v>
      </c>
      <c r="L6240">
        <f t="shared" si="1557"/>
        <v>0</v>
      </c>
      <c r="M6240">
        <f t="shared" si="1558"/>
        <v>1</v>
      </c>
      <c r="N6240">
        <f t="shared" si="1559"/>
        <v>0</v>
      </c>
      <c r="O6240">
        <f t="shared" si="1560"/>
        <v>0</v>
      </c>
      <c r="P6240">
        <v>1</v>
      </c>
      <c r="Q6240">
        <f t="shared" si="1561"/>
        <v>1</v>
      </c>
      <c r="R6240">
        <f t="shared" si="1562"/>
        <v>0</v>
      </c>
      <c r="S6240">
        <f t="shared" si="1563"/>
        <v>0</v>
      </c>
      <c r="T6240">
        <f t="shared" si="1564"/>
        <v>0</v>
      </c>
      <c r="U6240">
        <v>1</v>
      </c>
      <c r="V6240">
        <f t="shared" si="1565"/>
        <v>0.52214228768377668</v>
      </c>
      <c r="W6240">
        <f t="shared" si="1566"/>
        <v>0.62764856822008397</v>
      </c>
      <c r="X6240">
        <f t="shared" si="1567"/>
        <v>0.22834799322009444</v>
      </c>
      <c r="Y6240">
        <f t="shared" si="1568"/>
        <v>1</v>
      </c>
      <c r="Z6240" t="s">
        <v>6272</v>
      </c>
    </row>
    <row r="6241" spans="1:26" x14ac:dyDescent="0.25">
      <c r="A6241" t="s">
        <v>26</v>
      </c>
      <c r="B6241" t="s">
        <v>33</v>
      </c>
      <c r="C6241" t="s">
        <v>35</v>
      </c>
      <c r="D6241">
        <v>1</v>
      </c>
      <c r="F6241">
        <v>1</v>
      </c>
      <c r="G6241">
        <v>74</v>
      </c>
      <c r="H6241">
        <f t="shared" si="1553"/>
        <v>0</v>
      </c>
      <c r="I6241">
        <f t="shared" si="1554"/>
        <v>1</v>
      </c>
      <c r="J6241">
        <f t="shared" si="1555"/>
        <v>0</v>
      </c>
      <c r="K6241">
        <f t="shared" si="1556"/>
        <v>1</v>
      </c>
      <c r="L6241">
        <f t="shared" si="1557"/>
        <v>0</v>
      </c>
      <c r="M6241">
        <f t="shared" si="1558"/>
        <v>1</v>
      </c>
      <c r="N6241">
        <f t="shared" si="1559"/>
        <v>0</v>
      </c>
      <c r="O6241">
        <f t="shared" si="1560"/>
        <v>0</v>
      </c>
      <c r="P6241">
        <v>54</v>
      </c>
      <c r="Q6241">
        <f t="shared" si="1561"/>
        <v>0</v>
      </c>
      <c r="R6241">
        <f t="shared" si="1562"/>
        <v>0</v>
      </c>
      <c r="S6241">
        <f t="shared" si="1563"/>
        <v>0</v>
      </c>
      <c r="T6241">
        <f t="shared" si="1564"/>
        <v>1</v>
      </c>
      <c r="U6241">
        <v>0</v>
      </c>
      <c r="V6241">
        <f t="shared" si="1565"/>
        <v>0.37799666926484321</v>
      </c>
      <c r="W6241">
        <f t="shared" si="1566"/>
        <v>0.5933898331986972</v>
      </c>
      <c r="X6241">
        <f t="shared" si="1567"/>
        <v>0.14288148197531525</v>
      </c>
      <c r="Y6241">
        <f t="shared" si="1568"/>
        <v>1</v>
      </c>
      <c r="Z6241" t="s">
        <v>6273</v>
      </c>
    </row>
    <row r="6242" spans="1:26" x14ac:dyDescent="0.25">
      <c r="A6242" t="s">
        <v>45</v>
      </c>
      <c r="B6242" t="s">
        <v>27</v>
      </c>
      <c r="C6242" t="s">
        <v>35</v>
      </c>
      <c r="D6242">
        <v>0</v>
      </c>
      <c r="F6242">
        <v>1</v>
      </c>
      <c r="G6242">
        <v>99.4</v>
      </c>
      <c r="H6242">
        <f t="shared" si="1553"/>
        <v>1</v>
      </c>
      <c r="I6242">
        <f t="shared" si="1554"/>
        <v>0</v>
      </c>
      <c r="J6242">
        <f t="shared" si="1555"/>
        <v>0</v>
      </c>
      <c r="K6242">
        <f t="shared" si="1556"/>
        <v>1</v>
      </c>
      <c r="L6242">
        <f t="shared" si="1557"/>
        <v>0</v>
      </c>
      <c r="M6242">
        <f t="shared" si="1558"/>
        <v>0</v>
      </c>
      <c r="N6242">
        <f t="shared" si="1559"/>
        <v>0</v>
      </c>
      <c r="O6242">
        <f t="shared" si="1560"/>
        <v>1</v>
      </c>
      <c r="P6242">
        <v>72</v>
      </c>
      <c r="Q6242">
        <f t="shared" si="1561"/>
        <v>1</v>
      </c>
      <c r="R6242">
        <f t="shared" si="1562"/>
        <v>0</v>
      </c>
      <c r="S6242">
        <f t="shared" si="1563"/>
        <v>0</v>
      </c>
      <c r="T6242">
        <f t="shared" si="1564"/>
        <v>0</v>
      </c>
      <c r="U6242">
        <v>0</v>
      </c>
      <c r="V6242">
        <f t="shared" si="1565"/>
        <v>0.22297611590968483</v>
      </c>
      <c r="W6242">
        <f t="shared" si="1566"/>
        <v>0.55551421309589455</v>
      </c>
      <c r="X6242">
        <f t="shared" si="1567"/>
        <v>4.9718348266169207E-2</v>
      </c>
      <c r="Y6242">
        <f t="shared" si="1568"/>
        <v>0</v>
      </c>
      <c r="Z6242" t="s">
        <v>6274</v>
      </c>
    </row>
    <row r="6243" spans="1:26" x14ac:dyDescent="0.25">
      <c r="A6243" t="s">
        <v>26</v>
      </c>
      <c r="B6243" t="s">
        <v>27</v>
      </c>
      <c r="C6243" t="s">
        <v>35</v>
      </c>
      <c r="D6243">
        <v>0</v>
      </c>
      <c r="F6243">
        <v>1</v>
      </c>
      <c r="G6243">
        <v>93.3</v>
      </c>
      <c r="H6243">
        <f t="shared" si="1553"/>
        <v>1</v>
      </c>
      <c r="I6243">
        <f t="shared" si="1554"/>
        <v>0</v>
      </c>
      <c r="J6243">
        <f t="shared" si="1555"/>
        <v>0</v>
      </c>
      <c r="K6243">
        <f t="shared" si="1556"/>
        <v>1</v>
      </c>
      <c r="L6243">
        <f t="shared" si="1557"/>
        <v>0</v>
      </c>
      <c r="M6243">
        <f t="shared" si="1558"/>
        <v>1</v>
      </c>
      <c r="N6243">
        <f t="shared" si="1559"/>
        <v>0</v>
      </c>
      <c r="O6243">
        <f t="shared" si="1560"/>
        <v>0</v>
      </c>
      <c r="P6243">
        <v>1</v>
      </c>
      <c r="Q6243">
        <f t="shared" si="1561"/>
        <v>1</v>
      </c>
      <c r="R6243">
        <f t="shared" si="1562"/>
        <v>0</v>
      </c>
      <c r="S6243">
        <f t="shared" si="1563"/>
        <v>0</v>
      </c>
      <c r="T6243">
        <f t="shared" si="1564"/>
        <v>0</v>
      </c>
      <c r="U6243">
        <v>1</v>
      </c>
      <c r="V6243">
        <f t="shared" si="1565"/>
        <v>0.53999161321382738</v>
      </c>
      <c r="W6243">
        <f t="shared" si="1566"/>
        <v>0.63181046675373098</v>
      </c>
      <c r="X6243">
        <f t="shared" si="1567"/>
        <v>0.21160771591361699</v>
      </c>
      <c r="Y6243">
        <f t="shared" si="1568"/>
        <v>1</v>
      </c>
      <c r="Z6243" t="s">
        <v>6275</v>
      </c>
    </row>
    <row r="6244" spans="1:26" x14ac:dyDescent="0.25">
      <c r="A6244" t="s">
        <v>26</v>
      </c>
      <c r="B6244" t="s">
        <v>27</v>
      </c>
      <c r="C6244" t="s">
        <v>25</v>
      </c>
      <c r="D6244">
        <v>0</v>
      </c>
      <c r="F6244">
        <v>1</v>
      </c>
      <c r="G6244">
        <v>49.15</v>
      </c>
      <c r="H6244">
        <f t="shared" si="1553"/>
        <v>1</v>
      </c>
      <c r="I6244">
        <f t="shared" si="1554"/>
        <v>0</v>
      </c>
      <c r="J6244">
        <f t="shared" si="1555"/>
        <v>1</v>
      </c>
      <c r="K6244">
        <f t="shared" si="1556"/>
        <v>0</v>
      </c>
      <c r="L6244">
        <f t="shared" si="1557"/>
        <v>0</v>
      </c>
      <c r="M6244">
        <f t="shared" si="1558"/>
        <v>1</v>
      </c>
      <c r="N6244">
        <f t="shared" si="1559"/>
        <v>0</v>
      </c>
      <c r="O6244">
        <f t="shared" si="1560"/>
        <v>0</v>
      </c>
      <c r="P6244">
        <v>3</v>
      </c>
      <c r="Q6244">
        <f t="shared" si="1561"/>
        <v>1</v>
      </c>
      <c r="R6244">
        <f t="shared" si="1562"/>
        <v>0</v>
      </c>
      <c r="S6244">
        <f t="shared" si="1563"/>
        <v>0</v>
      </c>
      <c r="T6244">
        <f t="shared" si="1564"/>
        <v>0</v>
      </c>
      <c r="U6244">
        <v>1</v>
      </c>
      <c r="V6244">
        <f t="shared" si="1565"/>
        <v>0.47602248598768537</v>
      </c>
      <c r="W6244">
        <f t="shared" si="1566"/>
        <v>0.61680820390565438</v>
      </c>
      <c r="X6244">
        <f t="shared" si="1567"/>
        <v>0.27455243519052536</v>
      </c>
      <c r="Y6244">
        <f t="shared" si="1568"/>
        <v>1</v>
      </c>
      <c r="Z6244" t="s">
        <v>6276</v>
      </c>
    </row>
    <row r="6245" spans="1:26" x14ac:dyDescent="0.25">
      <c r="A6245" t="s">
        <v>45</v>
      </c>
      <c r="B6245" t="s">
        <v>38</v>
      </c>
      <c r="C6245" t="s">
        <v>35</v>
      </c>
      <c r="D6245">
        <v>0</v>
      </c>
      <c r="F6245">
        <v>1</v>
      </c>
      <c r="G6245">
        <v>107.45</v>
      </c>
      <c r="H6245">
        <f t="shared" si="1553"/>
        <v>1</v>
      </c>
      <c r="I6245">
        <f t="shared" si="1554"/>
        <v>0</v>
      </c>
      <c r="J6245">
        <f t="shared" si="1555"/>
        <v>0</v>
      </c>
      <c r="K6245">
        <f t="shared" si="1556"/>
        <v>1</v>
      </c>
      <c r="L6245">
        <f t="shared" si="1557"/>
        <v>0</v>
      </c>
      <c r="M6245">
        <f t="shared" si="1558"/>
        <v>0</v>
      </c>
      <c r="N6245">
        <f t="shared" si="1559"/>
        <v>0</v>
      </c>
      <c r="O6245">
        <f t="shared" si="1560"/>
        <v>1</v>
      </c>
      <c r="P6245">
        <v>72</v>
      </c>
      <c r="Q6245">
        <f t="shared" si="1561"/>
        <v>0</v>
      </c>
      <c r="R6245">
        <f t="shared" si="1562"/>
        <v>0</v>
      </c>
      <c r="S6245">
        <f t="shared" si="1563"/>
        <v>1</v>
      </c>
      <c r="T6245">
        <f t="shared" si="1564"/>
        <v>0</v>
      </c>
      <c r="U6245">
        <v>0</v>
      </c>
      <c r="V6245">
        <f t="shared" si="1565"/>
        <v>9.3894998986565309E-2</v>
      </c>
      <c r="W6245">
        <f t="shared" si="1566"/>
        <v>0.52345651902627899</v>
      </c>
      <c r="X6245">
        <f t="shared" si="1567"/>
        <v>8.8162708346871E-3</v>
      </c>
      <c r="Y6245">
        <f t="shared" si="1568"/>
        <v>0</v>
      </c>
      <c r="Z6245" t="s">
        <v>6277</v>
      </c>
    </row>
    <row r="6246" spans="1:26" x14ac:dyDescent="0.25">
      <c r="A6246" t="s">
        <v>45</v>
      </c>
      <c r="B6246" t="s">
        <v>38</v>
      </c>
      <c r="C6246" t="s">
        <v>25</v>
      </c>
      <c r="D6246">
        <v>0</v>
      </c>
      <c r="F6246">
        <v>1</v>
      </c>
      <c r="G6246">
        <v>83.6</v>
      </c>
      <c r="H6246">
        <f t="shared" si="1553"/>
        <v>1</v>
      </c>
      <c r="I6246">
        <f t="shared" si="1554"/>
        <v>0</v>
      </c>
      <c r="J6246">
        <f t="shared" si="1555"/>
        <v>1</v>
      </c>
      <c r="K6246">
        <f t="shared" si="1556"/>
        <v>0</v>
      </c>
      <c r="L6246">
        <f t="shared" si="1557"/>
        <v>0</v>
      </c>
      <c r="M6246">
        <f t="shared" si="1558"/>
        <v>0</v>
      </c>
      <c r="N6246">
        <f t="shared" si="1559"/>
        <v>0</v>
      </c>
      <c r="O6246">
        <f t="shared" si="1560"/>
        <v>1</v>
      </c>
      <c r="P6246">
        <v>72</v>
      </c>
      <c r="Q6246">
        <f t="shared" si="1561"/>
        <v>0</v>
      </c>
      <c r="R6246">
        <f t="shared" si="1562"/>
        <v>0</v>
      </c>
      <c r="S6246">
        <f t="shared" si="1563"/>
        <v>1</v>
      </c>
      <c r="T6246">
        <f t="shared" si="1564"/>
        <v>0</v>
      </c>
      <c r="U6246">
        <v>0</v>
      </c>
      <c r="V6246">
        <f t="shared" si="1565"/>
        <v>7.5266145749981195E-2</v>
      </c>
      <c r="W6246">
        <f t="shared" si="1566"/>
        <v>0.51880765850501342</v>
      </c>
      <c r="X6246">
        <f t="shared" si="1567"/>
        <v>5.664992696057412E-3</v>
      </c>
      <c r="Y6246">
        <f t="shared" si="1568"/>
        <v>0</v>
      </c>
      <c r="Z6246" t="s">
        <v>6278</v>
      </c>
    </row>
    <row r="6247" spans="1:26" x14ac:dyDescent="0.25">
      <c r="A6247" t="s">
        <v>26</v>
      </c>
      <c r="B6247" t="s">
        <v>38</v>
      </c>
      <c r="C6247" t="s">
        <v>35</v>
      </c>
      <c r="D6247">
        <v>1</v>
      </c>
      <c r="F6247">
        <v>1</v>
      </c>
      <c r="G6247">
        <v>99.05</v>
      </c>
      <c r="H6247">
        <f t="shared" si="1553"/>
        <v>0</v>
      </c>
      <c r="I6247">
        <f t="shared" si="1554"/>
        <v>1</v>
      </c>
      <c r="J6247">
        <f t="shared" si="1555"/>
        <v>0</v>
      </c>
      <c r="K6247">
        <f t="shared" si="1556"/>
        <v>1</v>
      </c>
      <c r="L6247">
        <f t="shared" si="1557"/>
        <v>0</v>
      </c>
      <c r="M6247">
        <f t="shared" si="1558"/>
        <v>1</v>
      </c>
      <c r="N6247">
        <f t="shared" si="1559"/>
        <v>0</v>
      </c>
      <c r="O6247">
        <f t="shared" si="1560"/>
        <v>0</v>
      </c>
      <c r="P6247">
        <v>54</v>
      </c>
      <c r="Q6247">
        <f t="shared" si="1561"/>
        <v>0</v>
      </c>
      <c r="R6247">
        <f t="shared" si="1562"/>
        <v>0</v>
      </c>
      <c r="S6247">
        <f t="shared" si="1563"/>
        <v>1</v>
      </c>
      <c r="T6247">
        <f t="shared" si="1564"/>
        <v>0</v>
      </c>
      <c r="U6247">
        <v>0</v>
      </c>
      <c r="V6247">
        <f t="shared" si="1565"/>
        <v>0.41218783810141002</v>
      </c>
      <c r="W6247">
        <f t="shared" si="1566"/>
        <v>0.60161236517622696</v>
      </c>
      <c r="X6247">
        <f t="shared" si="1567"/>
        <v>0.16989881387871419</v>
      </c>
      <c r="Y6247">
        <f t="shared" si="1568"/>
        <v>1</v>
      </c>
      <c r="Z6247" t="s">
        <v>6279</v>
      </c>
    </row>
    <row r="6248" spans="1:26" x14ac:dyDescent="0.25">
      <c r="A6248" t="s">
        <v>29</v>
      </c>
      <c r="B6248" t="s">
        <v>27</v>
      </c>
      <c r="C6248" t="s">
        <v>25</v>
      </c>
      <c r="D6248">
        <v>0</v>
      </c>
      <c r="F6248">
        <v>1</v>
      </c>
      <c r="G6248">
        <v>80.099999999999994</v>
      </c>
      <c r="H6248">
        <f t="shared" si="1553"/>
        <v>1</v>
      </c>
      <c r="I6248">
        <f t="shared" si="1554"/>
        <v>0</v>
      </c>
      <c r="J6248">
        <f t="shared" si="1555"/>
        <v>1</v>
      </c>
      <c r="K6248">
        <f t="shared" si="1556"/>
        <v>0</v>
      </c>
      <c r="L6248">
        <f t="shared" si="1557"/>
        <v>0</v>
      </c>
      <c r="M6248">
        <f t="shared" si="1558"/>
        <v>0</v>
      </c>
      <c r="N6248">
        <f t="shared" si="1559"/>
        <v>1</v>
      </c>
      <c r="O6248">
        <f t="shared" si="1560"/>
        <v>0</v>
      </c>
      <c r="P6248">
        <v>59</v>
      </c>
      <c r="Q6248">
        <f t="shared" si="1561"/>
        <v>1</v>
      </c>
      <c r="R6248">
        <f t="shared" si="1562"/>
        <v>0</v>
      </c>
      <c r="S6248">
        <f t="shared" si="1563"/>
        <v>0</v>
      </c>
      <c r="T6248">
        <f t="shared" si="1564"/>
        <v>0</v>
      </c>
      <c r="U6248">
        <v>0</v>
      </c>
      <c r="V6248">
        <f t="shared" si="1565"/>
        <v>0.24795723321989668</v>
      </c>
      <c r="W6248">
        <f t="shared" si="1566"/>
        <v>0.56167364266392117</v>
      </c>
      <c r="X6248">
        <f t="shared" si="1567"/>
        <v>6.1482789506066234E-2</v>
      </c>
      <c r="Y6248">
        <f t="shared" si="1568"/>
        <v>0</v>
      </c>
      <c r="Z6248" t="s">
        <v>6280</v>
      </c>
    </row>
    <row r="6249" spans="1:26" x14ac:dyDescent="0.25">
      <c r="A6249" t="s">
        <v>45</v>
      </c>
      <c r="B6249" t="s">
        <v>33</v>
      </c>
      <c r="C6249" t="s">
        <v>25</v>
      </c>
      <c r="D6249">
        <v>0</v>
      </c>
      <c r="F6249">
        <v>1</v>
      </c>
      <c r="G6249">
        <v>65.3</v>
      </c>
      <c r="H6249">
        <f t="shared" si="1553"/>
        <v>1</v>
      </c>
      <c r="I6249">
        <f t="shared" si="1554"/>
        <v>0</v>
      </c>
      <c r="J6249">
        <f t="shared" si="1555"/>
        <v>1</v>
      </c>
      <c r="K6249">
        <f t="shared" si="1556"/>
        <v>0</v>
      </c>
      <c r="L6249">
        <f t="shared" si="1557"/>
        <v>0</v>
      </c>
      <c r="M6249">
        <f t="shared" si="1558"/>
        <v>0</v>
      </c>
      <c r="N6249">
        <f t="shared" si="1559"/>
        <v>0</v>
      </c>
      <c r="O6249">
        <f t="shared" si="1560"/>
        <v>1</v>
      </c>
      <c r="P6249">
        <v>54</v>
      </c>
      <c r="Q6249">
        <f t="shared" si="1561"/>
        <v>0</v>
      </c>
      <c r="R6249">
        <f t="shared" si="1562"/>
        <v>0</v>
      </c>
      <c r="S6249">
        <f t="shared" si="1563"/>
        <v>0</v>
      </c>
      <c r="T6249">
        <f t="shared" si="1564"/>
        <v>1</v>
      </c>
      <c r="U6249">
        <v>0</v>
      </c>
      <c r="V6249">
        <f t="shared" si="1565"/>
        <v>3.3043982586556817E-2</v>
      </c>
      <c r="W6249">
        <f t="shared" si="1566"/>
        <v>0.50826024404365056</v>
      </c>
      <c r="X6249">
        <f t="shared" si="1567"/>
        <v>1.0919047851806701E-3</v>
      </c>
      <c r="Y6249">
        <f t="shared" si="1568"/>
        <v>0</v>
      </c>
      <c r="Z6249" t="s">
        <v>6281</v>
      </c>
    </row>
    <row r="6250" spans="1:26" x14ac:dyDescent="0.25">
      <c r="A6250" t="s">
        <v>45</v>
      </c>
      <c r="B6250" t="s">
        <v>27</v>
      </c>
      <c r="C6250" t="s">
        <v>35</v>
      </c>
      <c r="D6250">
        <v>0</v>
      </c>
      <c r="F6250">
        <v>1</v>
      </c>
      <c r="G6250">
        <v>89.55</v>
      </c>
      <c r="H6250">
        <f t="shared" si="1553"/>
        <v>1</v>
      </c>
      <c r="I6250">
        <f t="shared" si="1554"/>
        <v>0</v>
      </c>
      <c r="J6250">
        <f t="shared" si="1555"/>
        <v>0</v>
      </c>
      <c r="K6250">
        <f t="shared" si="1556"/>
        <v>1</v>
      </c>
      <c r="L6250">
        <f t="shared" si="1557"/>
        <v>0</v>
      </c>
      <c r="M6250">
        <f t="shared" si="1558"/>
        <v>0</v>
      </c>
      <c r="N6250">
        <f t="shared" si="1559"/>
        <v>0</v>
      </c>
      <c r="O6250">
        <f t="shared" si="1560"/>
        <v>1</v>
      </c>
      <c r="P6250">
        <v>60</v>
      </c>
      <c r="Q6250">
        <f t="shared" si="1561"/>
        <v>1</v>
      </c>
      <c r="R6250">
        <f t="shared" si="1562"/>
        <v>0</v>
      </c>
      <c r="S6250">
        <f t="shared" si="1563"/>
        <v>0</v>
      </c>
      <c r="T6250">
        <f t="shared" si="1564"/>
        <v>0</v>
      </c>
      <c r="U6250">
        <v>0</v>
      </c>
      <c r="V6250">
        <f t="shared" si="1565"/>
        <v>0.20275625083022147</v>
      </c>
      <c r="W6250">
        <f t="shared" si="1566"/>
        <v>0.55051612094658275</v>
      </c>
      <c r="X6250">
        <f t="shared" si="1567"/>
        <v>4.1110097250727687E-2</v>
      </c>
      <c r="Y6250">
        <f t="shared" si="1568"/>
        <v>0</v>
      </c>
      <c r="Z6250" t="s">
        <v>6282</v>
      </c>
    </row>
    <row r="6251" spans="1:26" x14ac:dyDescent="0.25">
      <c r="A6251" t="s">
        <v>45</v>
      </c>
      <c r="B6251" t="s">
        <v>38</v>
      </c>
      <c r="C6251" t="s">
        <v>25</v>
      </c>
      <c r="D6251">
        <v>0</v>
      </c>
      <c r="F6251">
        <v>1</v>
      </c>
      <c r="G6251">
        <v>60.8</v>
      </c>
      <c r="H6251">
        <f t="shared" si="1553"/>
        <v>1</v>
      </c>
      <c r="I6251">
        <f t="shared" si="1554"/>
        <v>0</v>
      </c>
      <c r="J6251">
        <f t="shared" si="1555"/>
        <v>1</v>
      </c>
      <c r="K6251">
        <f t="shared" si="1556"/>
        <v>0</v>
      </c>
      <c r="L6251">
        <f t="shared" si="1557"/>
        <v>0</v>
      </c>
      <c r="M6251">
        <f t="shared" si="1558"/>
        <v>0</v>
      </c>
      <c r="N6251">
        <f t="shared" si="1559"/>
        <v>0</v>
      </c>
      <c r="O6251">
        <f t="shared" si="1560"/>
        <v>1</v>
      </c>
      <c r="P6251">
        <v>60</v>
      </c>
      <c r="Q6251">
        <f t="shared" si="1561"/>
        <v>0</v>
      </c>
      <c r="R6251">
        <f t="shared" si="1562"/>
        <v>0</v>
      </c>
      <c r="S6251">
        <f t="shared" si="1563"/>
        <v>1</v>
      </c>
      <c r="T6251">
        <f t="shared" si="1564"/>
        <v>0</v>
      </c>
      <c r="U6251">
        <v>0</v>
      </c>
      <c r="V6251">
        <f t="shared" si="1565"/>
        <v>2.6028233227756367E-2</v>
      </c>
      <c r="W6251">
        <f t="shared" si="1566"/>
        <v>0.50650669097100864</v>
      </c>
      <c r="X6251">
        <f t="shared" si="1567"/>
        <v>6.7746892495848066E-4</v>
      </c>
      <c r="Y6251">
        <f t="shared" si="1568"/>
        <v>0</v>
      </c>
      <c r="Z6251" t="s">
        <v>6283</v>
      </c>
    </row>
    <row r="6252" spans="1:26" x14ac:dyDescent="0.25">
      <c r="A6252" t="s">
        <v>26</v>
      </c>
      <c r="B6252" t="s">
        <v>27</v>
      </c>
      <c r="C6252" t="s">
        <v>35</v>
      </c>
      <c r="D6252">
        <v>0</v>
      </c>
      <c r="F6252">
        <v>1</v>
      </c>
      <c r="G6252">
        <v>74.5</v>
      </c>
      <c r="H6252">
        <f t="shared" si="1553"/>
        <v>1</v>
      </c>
      <c r="I6252">
        <f t="shared" si="1554"/>
        <v>0</v>
      </c>
      <c r="J6252">
        <f t="shared" si="1555"/>
        <v>0</v>
      </c>
      <c r="K6252">
        <f t="shared" si="1556"/>
        <v>1</v>
      </c>
      <c r="L6252">
        <f t="shared" si="1557"/>
        <v>0</v>
      </c>
      <c r="M6252">
        <f t="shared" si="1558"/>
        <v>1</v>
      </c>
      <c r="N6252">
        <f t="shared" si="1559"/>
        <v>0</v>
      </c>
      <c r="O6252">
        <f t="shared" si="1560"/>
        <v>0</v>
      </c>
      <c r="P6252">
        <v>3</v>
      </c>
      <c r="Q6252">
        <f t="shared" si="1561"/>
        <v>1</v>
      </c>
      <c r="R6252">
        <f t="shared" si="1562"/>
        <v>0</v>
      </c>
      <c r="S6252">
        <f t="shared" si="1563"/>
        <v>0</v>
      </c>
      <c r="T6252">
        <f t="shared" si="1564"/>
        <v>0</v>
      </c>
      <c r="U6252">
        <v>0</v>
      </c>
      <c r="V6252">
        <f t="shared" si="1565"/>
        <v>0.51554454070892786</v>
      </c>
      <c r="W6252">
        <f t="shared" si="1566"/>
        <v>0.62610534210514046</v>
      </c>
      <c r="X6252">
        <f t="shared" si="1567"/>
        <v>0.2657861734547794</v>
      </c>
      <c r="Y6252">
        <f t="shared" si="1568"/>
        <v>1</v>
      </c>
      <c r="Z6252" t="s">
        <v>6284</v>
      </c>
    </row>
    <row r="6253" spans="1:26" x14ac:dyDescent="0.25">
      <c r="A6253" t="s">
        <v>45</v>
      </c>
      <c r="B6253" t="s">
        <v>33</v>
      </c>
      <c r="C6253" t="s">
        <v>35</v>
      </c>
      <c r="D6253">
        <v>0</v>
      </c>
      <c r="F6253">
        <v>1</v>
      </c>
      <c r="G6253">
        <v>99.15</v>
      </c>
      <c r="H6253">
        <f t="shared" si="1553"/>
        <v>1</v>
      </c>
      <c r="I6253">
        <f t="shared" si="1554"/>
        <v>0</v>
      </c>
      <c r="J6253">
        <f t="shared" si="1555"/>
        <v>0</v>
      </c>
      <c r="K6253">
        <f t="shared" si="1556"/>
        <v>1</v>
      </c>
      <c r="L6253">
        <f t="shared" si="1557"/>
        <v>0</v>
      </c>
      <c r="M6253">
        <f t="shared" si="1558"/>
        <v>0</v>
      </c>
      <c r="N6253">
        <f t="shared" si="1559"/>
        <v>0</v>
      </c>
      <c r="O6253">
        <f t="shared" si="1560"/>
        <v>1</v>
      </c>
      <c r="P6253">
        <v>69</v>
      </c>
      <c r="Q6253">
        <f t="shared" si="1561"/>
        <v>0</v>
      </c>
      <c r="R6253">
        <f t="shared" si="1562"/>
        <v>0</v>
      </c>
      <c r="S6253">
        <f t="shared" si="1563"/>
        <v>0</v>
      </c>
      <c r="T6253">
        <f t="shared" si="1564"/>
        <v>1</v>
      </c>
      <c r="U6253">
        <v>0</v>
      </c>
      <c r="V6253">
        <f t="shared" si="1565"/>
        <v>8.0954839058111155E-2</v>
      </c>
      <c r="W6253">
        <f t="shared" si="1566"/>
        <v>0.52022766382461916</v>
      </c>
      <c r="X6253">
        <f t="shared" si="1567"/>
        <v>6.5536859669246793E-3</v>
      </c>
      <c r="Y6253">
        <f t="shared" si="1568"/>
        <v>0</v>
      </c>
      <c r="Z6253" t="s">
        <v>6285</v>
      </c>
    </row>
    <row r="6254" spans="1:26" x14ac:dyDescent="0.25">
      <c r="A6254" t="s">
        <v>26</v>
      </c>
      <c r="B6254" t="s">
        <v>27</v>
      </c>
      <c r="C6254" t="s">
        <v>23</v>
      </c>
      <c r="D6254">
        <v>0</v>
      </c>
      <c r="F6254">
        <v>1</v>
      </c>
      <c r="G6254">
        <v>19.25</v>
      </c>
      <c r="H6254">
        <f t="shared" si="1553"/>
        <v>1</v>
      </c>
      <c r="I6254">
        <f t="shared" si="1554"/>
        <v>0</v>
      </c>
      <c r="J6254">
        <f t="shared" si="1555"/>
        <v>0</v>
      </c>
      <c r="K6254">
        <f t="shared" si="1556"/>
        <v>0</v>
      </c>
      <c r="L6254">
        <f t="shared" si="1557"/>
        <v>1</v>
      </c>
      <c r="M6254">
        <f t="shared" si="1558"/>
        <v>1</v>
      </c>
      <c r="N6254">
        <f t="shared" si="1559"/>
        <v>0</v>
      </c>
      <c r="O6254">
        <f t="shared" si="1560"/>
        <v>0</v>
      </c>
      <c r="P6254">
        <v>1</v>
      </c>
      <c r="Q6254">
        <f t="shared" si="1561"/>
        <v>1</v>
      </c>
      <c r="R6254">
        <f t="shared" si="1562"/>
        <v>0</v>
      </c>
      <c r="S6254">
        <f t="shared" si="1563"/>
        <v>0</v>
      </c>
      <c r="T6254">
        <f t="shared" si="1564"/>
        <v>0</v>
      </c>
      <c r="U6254">
        <v>0</v>
      </c>
      <c r="V6254">
        <f t="shared" si="1565"/>
        <v>0.3958153506893845</v>
      </c>
      <c r="W6254">
        <f t="shared" si="1566"/>
        <v>0.59768183923907092</v>
      </c>
      <c r="X6254">
        <f t="shared" si="1567"/>
        <v>0.15666979184136043</v>
      </c>
      <c r="Y6254">
        <f t="shared" si="1568"/>
        <v>1</v>
      </c>
      <c r="Z6254" t="s">
        <v>6286</v>
      </c>
    </row>
    <row r="6255" spans="1:26" x14ac:dyDescent="0.25">
      <c r="A6255" t="s">
        <v>26</v>
      </c>
      <c r="B6255" t="s">
        <v>38</v>
      </c>
      <c r="C6255" t="s">
        <v>25</v>
      </c>
      <c r="D6255">
        <v>0</v>
      </c>
      <c r="F6255">
        <v>1</v>
      </c>
      <c r="G6255">
        <v>39.450000000000003</v>
      </c>
      <c r="H6255">
        <f t="shared" si="1553"/>
        <v>1</v>
      </c>
      <c r="I6255">
        <f t="shared" si="1554"/>
        <v>0</v>
      </c>
      <c r="J6255">
        <f t="shared" si="1555"/>
        <v>1</v>
      </c>
      <c r="K6255">
        <f t="shared" si="1556"/>
        <v>0</v>
      </c>
      <c r="L6255">
        <f t="shared" si="1557"/>
        <v>0</v>
      </c>
      <c r="M6255">
        <f t="shared" si="1558"/>
        <v>1</v>
      </c>
      <c r="N6255">
        <f t="shared" si="1559"/>
        <v>0</v>
      </c>
      <c r="O6255">
        <f t="shared" si="1560"/>
        <v>0</v>
      </c>
      <c r="P6255">
        <v>50</v>
      </c>
      <c r="Q6255">
        <f t="shared" si="1561"/>
        <v>0</v>
      </c>
      <c r="R6255">
        <f t="shared" si="1562"/>
        <v>0</v>
      </c>
      <c r="S6255">
        <f t="shared" si="1563"/>
        <v>1</v>
      </c>
      <c r="T6255">
        <f t="shared" si="1564"/>
        <v>0</v>
      </c>
      <c r="U6255">
        <v>0</v>
      </c>
      <c r="V6255">
        <f t="shared" si="1565"/>
        <v>0.31926813548263072</v>
      </c>
      <c r="W6255">
        <f t="shared" si="1566"/>
        <v>0.57914588081025742</v>
      </c>
      <c r="X6255">
        <f t="shared" si="1567"/>
        <v>0.10193214233455544</v>
      </c>
      <c r="Y6255">
        <f t="shared" si="1568"/>
        <v>0</v>
      </c>
      <c r="Z6255" t="s">
        <v>6287</v>
      </c>
    </row>
    <row r="6256" spans="1:26" x14ac:dyDescent="0.25">
      <c r="A6256" t="s">
        <v>26</v>
      </c>
      <c r="B6256" t="s">
        <v>38</v>
      </c>
      <c r="C6256" t="s">
        <v>25</v>
      </c>
      <c r="D6256">
        <v>0</v>
      </c>
      <c r="F6256">
        <v>1</v>
      </c>
      <c r="G6256">
        <v>44.85</v>
      </c>
      <c r="H6256">
        <f t="shared" si="1553"/>
        <v>1</v>
      </c>
      <c r="I6256">
        <f t="shared" si="1554"/>
        <v>0</v>
      </c>
      <c r="J6256">
        <f t="shared" si="1555"/>
        <v>1</v>
      </c>
      <c r="K6256">
        <f t="shared" si="1556"/>
        <v>0</v>
      </c>
      <c r="L6256">
        <f t="shared" si="1557"/>
        <v>0</v>
      </c>
      <c r="M6256">
        <f t="shared" si="1558"/>
        <v>1</v>
      </c>
      <c r="N6256">
        <f t="shared" si="1559"/>
        <v>0</v>
      </c>
      <c r="O6256">
        <f t="shared" si="1560"/>
        <v>0</v>
      </c>
      <c r="P6256">
        <v>56</v>
      </c>
      <c r="Q6256">
        <f t="shared" si="1561"/>
        <v>0</v>
      </c>
      <c r="R6256">
        <f t="shared" si="1562"/>
        <v>0</v>
      </c>
      <c r="S6256">
        <f t="shared" si="1563"/>
        <v>1</v>
      </c>
      <c r="T6256">
        <f t="shared" si="1564"/>
        <v>0</v>
      </c>
      <c r="U6256">
        <v>0</v>
      </c>
      <c r="V6256">
        <f t="shared" si="1565"/>
        <v>0.33255020397394697</v>
      </c>
      <c r="W6256">
        <f t="shared" si="1566"/>
        <v>0.58237975106664019</v>
      </c>
      <c r="X6256">
        <f t="shared" si="1567"/>
        <v>0.11058963816311373</v>
      </c>
      <c r="Y6256">
        <f t="shared" si="1568"/>
        <v>1</v>
      </c>
      <c r="Z6256" t="s">
        <v>6288</v>
      </c>
    </row>
    <row r="6257" spans="1:26" x14ac:dyDescent="0.25">
      <c r="A6257" t="s">
        <v>45</v>
      </c>
      <c r="B6257" t="s">
        <v>27</v>
      </c>
      <c r="C6257" t="s">
        <v>35</v>
      </c>
      <c r="D6257">
        <v>0</v>
      </c>
      <c r="F6257">
        <v>1</v>
      </c>
      <c r="G6257">
        <v>97.2</v>
      </c>
      <c r="H6257">
        <f t="shared" si="1553"/>
        <v>1</v>
      </c>
      <c r="I6257">
        <f t="shared" si="1554"/>
        <v>0</v>
      </c>
      <c r="J6257">
        <f t="shared" si="1555"/>
        <v>0</v>
      </c>
      <c r="K6257">
        <f t="shared" si="1556"/>
        <v>1</v>
      </c>
      <c r="L6257">
        <f t="shared" si="1557"/>
        <v>0</v>
      </c>
      <c r="M6257">
        <f t="shared" si="1558"/>
        <v>0</v>
      </c>
      <c r="N6257">
        <f t="shared" si="1559"/>
        <v>0</v>
      </c>
      <c r="O6257">
        <f t="shared" si="1560"/>
        <v>1</v>
      </c>
      <c r="P6257">
        <v>60</v>
      </c>
      <c r="Q6257">
        <f t="shared" si="1561"/>
        <v>1</v>
      </c>
      <c r="R6257">
        <f t="shared" si="1562"/>
        <v>0</v>
      </c>
      <c r="S6257">
        <f t="shared" si="1563"/>
        <v>0</v>
      </c>
      <c r="T6257">
        <f t="shared" si="1564"/>
        <v>0</v>
      </c>
      <c r="U6257">
        <v>0</v>
      </c>
      <c r="V6257">
        <f t="shared" si="1565"/>
        <v>0.23323764310524053</v>
      </c>
      <c r="W6257">
        <f t="shared" si="1566"/>
        <v>0.55804650586638649</v>
      </c>
      <c r="X6257">
        <f t="shared" si="1567"/>
        <v>5.4399798161287559E-2</v>
      </c>
      <c r="Y6257">
        <f t="shared" si="1568"/>
        <v>0</v>
      </c>
      <c r="Z6257" t="s">
        <v>6289</v>
      </c>
    </row>
    <row r="6258" spans="1:26" x14ac:dyDescent="0.25">
      <c r="A6258" t="s">
        <v>29</v>
      </c>
      <c r="B6258" t="s">
        <v>30</v>
      </c>
      <c r="C6258" t="s">
        <v>35</v>
      </c>
      <c r="D6258">
        <v>1</v>
      </c>
      <c r="F6258">
        <v>1</v>
      </c>
      <c r="G6258">
        <v>110.55</v>
      </c>
      <c r="H6258">
        <f t="shared" si="1553"/>
        <v>0</v>
      </c>
      <c r="I6258">
        <f t="shared" si="1554"/>
        <v>1</v>
      </c>
      <c r="J6258">
        <f t="shared" si="1555"/>
        <v>0</v>
      </c>
      <c r="K6258">
        <f t="shared" si="1556"/>
        <v>1</v>
      </c>
      <c r="L6258">
        <f t="shared" si="1557"/>
        <v>0</v>
      </c>
      <c r="M6258">
        <f t="shared" si="1558"/>
        <v>0</v>
      </c>
      <c r="N6258">
        <f t="shared" si="1559"/>
        <v>1</v>
      </c>
      <c r="O6258">
        <f t="shared" si="1560"/>
        <v>0</v>
      </c>
      <c r="P6258">
        <v>69</v>
      </c>
      <c r="Q6258">
        <f t="shared" si="1561"/>
        <v>0</v>
      </c>
      <c r="R6258">
        <f t="shared" si="1562"/>
        <v>1</v>
      </c>
      <c r="S6258">
        <f t="shared" si="1563"/>
        <v>0</v>
      </c>
      <c r="T6258">
        <f t="shared" si="1564"/>
        <v>0</v>
      </c>
      <c r="U6258">
        <v>0</v>
      </c>
      <c r="V6258">
        <f t="shared" si="1565"/>
        <v>0.15866212681022845</v>
      </c>
      <c r="W6258">
        <f t="shared" si="1566"/>
        <v>0.53958253005651824</v>
      </c>
      <c r="X6258">
        <f t="shared" si="1567"/>
        <v>2.5173670483945015E-2</v>
      </c>
      <c r="Y6258">
        <f t="shared" si="1568"/>
        <v>0</v>
      </c>
      <c r="Z6258" t="s">
        <v>6290</v>
      </c>
    </row>
    <row r="6259" spans="1:26" x14ac:dyDescent="0.25">
      <c r="A6259" t="s">
        <v>26</v>
      </c>
      <c r="B6259" t="s">
        <v>30</v>
      </c>
      <c r="C6259" t="s">
        <v>25</v>
      </c>
      <c r="D6259">
        <v>0</v>
      </c>
      <c r="F6259">
        <v>1</v>
      </c>
      <c r="G6259">
        <v>35.049999999999997</v>
      </c>
      <c r="H6259">
        <f t="shared" si="1553"/>
        <v>1</v>
      </c>
      <c r="I6259">
        <f t="shared" si="1554"/>
        <v>0</v>
      </c>
      <c r="J6259">
        <f t="shared" si="1555"/>
        <v>1</v>
      </c>
      <c r="K6259">
        <f t="shared" si="1556"/>
        <v>0</v>
      </c>
      <c r="L6259">
        <f t="shared" si="1557"/>
        <v>0</v>
      </c>
      <c r="M6259">
        <f t="shared" si="1558"/>
        <v>1</v>
      </c>
      <c r="N6259">
        <f t="shared" si="1559"/>
        <v>0</v>
      </c>
      <c r="O6259">
        <f t="shared" si="1560"/>
        <v>0</v>
      </c>
      <c r="P6259">
        <v>1</v>
      </c>
      <c r="Q6259">
        <f t="shared" si="1561"/>
        <v>0</v>
      </c>
      <c r="R6259">
        <f t="shared" si="1562"/>
        <v>1</v>
      </c>
      <c r="S6259">
        <f t="shared" si="1563"/>
        <v>0</v>
      </c>
      <c r="T6259">
        <f t="shared" si="1564"/>
        <v>0</v>
      </c>
      <c r="U6259">
        <v>1</v>
      </c>
      <c r="V6259">
        <f t="shared" si="1565"/>
        <v>0.33096291003019523</v>
      </c>
      <c r="W6259">
        <f t="shared" si="1566"/>
        <v>0.58199364922349084</v>
      </c>
      <c r="X6259">
        <f t="shared" si="1567"/>
        <v>0.44761062775526472</v>
      </c>
      <c r="Y6259">
        <f t="shared" si="1568"/>
        <v>1</v>
      </c>
      <c r="Z6259" t="s">
        <v>6291</v>
      </c>
    </row>
    <row r="6260" spans="1:26" x14ac:dyDescent="0.25">
      <c r="A6260" t="s">
        <v>26</v>
      </c>
      <c r="B6260" t="s">
        <v>27</v>
      </c>
      <c r="C6260" t="s">
        <v>35</v>
      </c>
      <c r="D6260">
        <v>1</v>
      </c>
      <c r="F6260">
        <v>1</v>
      </c>
      <c r="G6260">
        <v>73</v>
      </c>
      <c r="H6260">
        <f t="shared" si="1553"/>
        <v>0</v>
      </c>
      <c r="I6260">
        <f t="shared" si="1554"/>
        <v>1</v>
      </c>
      <c r="J6260">
        <f t="shared" si="1555"/>
        <v>0</v>
      </c>
      <c r="K6260">
        <f t="shared" si="1556"/>
        <v>1</v>
      </c>
      <c r="L6260">
        <f t="shared" si="1557"/>
        <v>0</v>
      </c>
      <c r="M6260">
        <f t="shared" si="1558"/>
        <v>1</v>
      </c>
      <c r="N6260">
        <f t="shared" si="1559"/>
        <v>0</v>
      </c>
      <c r="O6260">
        <f t="shared" si="1560"/>
        <v>0</v>
      </c>
      <c r="P6260">
        <v>1</v>
      </c>
      <c r="Q6260">
        <f t="shared" si="1561"/>
        <v>1</v>
      </c>
      <c r="R6260">
        <f t="shared" si="1562"/>
        <v>0</v>
      </c>
      <c r="S6260">
        <f t="shared" si="1563"/>
        <v>0</v>
      </c>
      <c r="T6260">
        <f t="shared" si="1564"/>
        <v>0</v>
      </c>
      <c r="U6260">
        <v>1</v>
      </c>
      <c r="V6260">
        <f t="shared" si="1565"/>
        <v>0.50834278832857205</v>
      </c>
      <c r="W6260">
        <f t="shared" si="1566"/>
        <v>0.62441790508764605</v>
      </c>
      <c r="X6260">
        <f t="shared" si="1567"/>
        <v>0.24172681378852331</v>
      </c>
      <c r="Y6260">
        <f t="shared" si="1568"/>
        <v>1</v>
      </c>
      <c r="Z6260" t="s">
        <v>6292</v>
      </c>
    </row>
    <row r="6261" spans="1:26" x14ac:dyDescent="0.25">
      <c r="A6261" t="s">
        <v>26</v>
      </c>
      <c r="B6261" t="s">
        <v>30</v>
      </c>
      <c r="C6261" t="s">
        <v>23</v>
      </c>
      <c r="D6261">
        <v>0</v>
      </c>
      <c r="F6261">
        <v>1</v>
      </c>
      <c r="G6261">
        <v>19.899999999999999</v>
      </c>
      <c r="H6261">
        <f t="shared" si="1553"/>
        <v>1</v>
      </c>
      <c r="I6261">
        <f t="shared" si="1554"/>
        <v>0</v>
      </c>
      <c r="J6261">
        <f t="shared" si="1555"/>
        <v>0</v>
      </c>
      <c r="K6261">
        <f t="shared" si="1556"/>
        <v>0</v>
      </c>
      <c r="L6261">
        <f t="shared" si="1557"/>
        <v>1</v>
      </c>
      <c r="M6261">
        <f t="shared" si="1558"/>
        <v>1</v>
      </c>
      <c r="N6261">
        <f t="shared" si="1559"/>
        <v>0</v>
      </c>
      <c r="O6261">
        <f t="shared" si="1560"/>
        <v>0</v>
      </c>
      <c r="P6261">
        <v>3</v>
      </c>
      <c r="Q6261">
        <f t="shared" si="1561"/>
        <v>0</v>
      </c>
      <c r="R6261">
        <f t="shared" si="1562"/>
        <v>1</v>
      </c>
      <c r="S6261">
        <f t="shared" si="1563"/>
        <v>0</v>
      </c>
      <c r="T6261">
        <f t="shared" si="1564"/>
        <v>0</v>
      </c>
      <c r="U6261">
        <v>0</v>
      </c>
      <c r="V6261">
        <f t="shared" si="1565"/>
        <v>0.26006039297032668</v>
      </c>
      <c r="W6261">
        <f t="shared" si="1566"/>
        <v>0.56465113767487007</v>
      </c>
      <c r="X6261">
        <f t="shared" si="1567"/>
        <v>6.7631407991880735E-2</v>
      </c>
      <c r="Y6261">
        <f t="shared" si="1568"/>
        <v>0</v>
      </c>
      <c r="Z6261" t="s">
        <v>6293</v>
      </c>
    </row>
    <row r="6262" spans="1:26" x14ac:dyDescent="0.25">
      <c r="A6262" t="s">
        <v>45</v>
      </c>
      <c r="B6262" t="s">
        <v>33</v>
      </c>
      <c r="C6262" t="s">
        <v>25</v>
      </c>
      <c r="D6262">
        <v>0</v>
      </c>
      <c r="F6262">
        <v>1</v>
      </c>
      <c r="G6262">
        <v>76.95</v>
      </c>
      <c r="H6262">
        <f t="shared" si="1553"/>
        <v>1</v>
      </c>
      <c r="I6262">
        <f t="shared" si="1554"/>
        <v>0</v>
      </c>
      <c r="J6262">
        <f t="shared" si="1555"/>
        <v>1</v>
      </c>
      <c r="K6262">
        <f t="shared" si="1556"/>
        <v>0</v>
      </c>
      <c r="L6262">
        <f t="shared" si="1557"/>
        <v>0</v>
      </c>
      <c r="M6262">
        <f t="shared" si="1558"/>
        <v>0</v>
      </c>
      <c r="N6262">
        <f t="shared" si="1559"/>
        <v>0</v>
      </c>
      <c r="O6262">
        <f t="shared" si="1560"/>
        <v>1</v>
      </c>
      <c r="P6262">
        <v>60</v>
      </c>
      <c r="Q6262">
        <f t="shared" si="1561"/>
        <v>0</v>
      </c>
      <c r="R6262">
        <f t="shared" si="1562"/>
        <v>0</v>
      </c>
      <c r="S6262">
        <f t="shared" si="1563"/>
        <v>0</v>
      </c>
      <c r="T6262">
        <f t="shared" si="1564"/>
        <v>1</v>
      </c>
      <c r="U6262">
        <v>0</v>
      </c>
      <c r="V6262">
        <f t="shared" si="1565"/>
        <v>4.6343808888028942E-2</v>
      </c>
      <c r="W6262">
        <f t="shared" si="1566"/>
        <v>0.51158387902453328</v>
      </c>
      <c r="X6262">
        <f t="shared" si="1567"/>
        <v>2.1477486222501504E-3</v>
      </c>
      <c r="Y6262">
        <f t="shared" si="1568"/>
        <v>0</v>
      </c>
      <c r="Z6262" t="s">
        <v>6294</v>
      </c>
    </row>
    <row r="6263" spans="1:26" x14ac:dyDescent="0.25">
      <c r="A6263" t="s">
        <v>45</v>
      </c>
      <c r="B6263" t="s">
        <v>30</v>
      </c>
      <c r="C6263" t="s">
        <v>25</v>
      </c>
      <c r="D6263">
        <v>0</v>
      </c>
      <c r="F6263">
        <v>1</v>
      </c>
      <c r="G6263">
        <v>35.4</v>
      </c>
      <c r="H6263">
        <f t="shared" si="1553"/>
        <v>1</v>
      </c>
      <c r="I6263">
        <f t="shared" si="1554"/>
        <v>0</v>
      </c>
      <c r="J6263">
        <f t="shared" si="1555"/>
        <v>1</v>
      </c>
      <c r="K6263">
        <f t="shared" si="1556"/>
        <v>0</v>
      </c>
      <c r="L6263">
        <f t="shared" si="1557"/>
        <v>0</v>
      </c>
      <c r="M6263">
        <f t="shared" si="1558"/>
        <v>0</v>
      </c>
      <c r="N6263">
        <f t="shared" si="1559"/>
        <v>0</v>
      </c>
      <c r="O6263">
        <f t="shared" si="1560"/>
        <v>1</v>
      </c>
      <c r="P6263">
        <v>13</v>
      </c>
      <c r="Q6263">
        <f t="shared" si="1561"/>
        <v>0</v>
      </c>
      <c r="R6263">
        <f t="shared" si="1562"/>
        <v>1</v>
      </c>
      <c r="S6263">
        <f t="shared" si="1563"/>
        <v>0</v>
      </c>
      <c r="T6263">
        <f t="shared" si="1564"/>
        <v>0</v>
      </c>
      <c r="U6263">
        <v>0</v>
      </c>
      <c r="V6263">
        <f t="shared" si="1565"/>
        <v>-1.8434943524895206E-2</v>
      </c>
      <c r="W6263">
        <f t="shared" si="1566"/>
        <v>0.49539139463648396</v>
      </c>
      <c r="X6263">
        <f t="shared" si="1567"/>
        <v>3.3984714276607565E-4</v>
      </c>
      <c r="Y6263">
        <f t="shared" si="1568"/>
        <v>0</v>
      </c>
      <c r="Z6263" t="s">
        <v>6295</v>
      </c>
    </row>
    <row r="6264" spans="1:26" x14ac:dyDescent="0.25">
      <c r="A6264" t="s">
        <v>45</v>
      </c>
      <c r="B6264" t="s">
        <v>33</v>
      </c>
      <c r="C6264" t="s">
        <v>23</v>
      </c>
      <c r="D6264">
        <v>0</v>
      </c>
      <c r="F6264">
        <v>1</v>
      </c>
      <c r="G6264">
        <v>20.45</v>
      </c>
      <c r="H6264">
        <f t="shared" si="1553"/>
        <v>1</v>
      </c>
      <c r="I6264">
        <f t="shared" si="1554"/>
        <v>0</v>
      </c>
      <c r="J6264">
        <f t="shared" si="1555"/>
        <v>0</v>
      </c>
      <c r="K6264">
        <f t="shared" si="1556"/>
        <v>0</v>
      </c>
      <c r="L6264">
        <f t="shared" si="1557"/>
        <v>1</v>
      </c>
      <c r="M6264">
        <f t="shared" si="1558"/>
        <v>0</v>
      </c>
      <c r="N6264">
        <f t="shared" si="1559"/>
        <v>0</v>
      </c>
      <c r="O6264">
        <f t="shared" si="1560"/>
        <v>1</v>
      </c>
      <c r="P6264">
        <v>62</v>
      </c>
      <c r="Q6264">
        <f t="shared" si="1561"/>
        <v>0</v>
      </c>
      <c r="R6264">
        <f t="shared" si="1562"/>
        <v>0</v>
      </c>
      <c r="S6264">
        <f t="shared" si="1563"/>
        <v>0</v>
      </c>
      <c r="T6264">
        <f t="shared" si="1564"/>
        <v>1</v>
      </c>
      <c r="U6264">
        <v>0</v>
      </c>
      <c r="V6264">
        <f t="shared" si="1565"/>
        <v>-6.560786187633641E-2</v>
      </c>
      <c r="W6264">
        <f t="shared" si="1566"/>
        <v>0.4836039153730346</v>
      </c>
      <c r="X6264">
        <f t="shared" si="1567"/>
        <v>4.3043915399844368E-3</v>
      </c>
      <c r="Y6264">
        <f t="shared" si="1568"/>
        <v>0</v>
      </c>
      <c r="Z6264" t="s">
        <v>6296</v>
      </c>
    </row>
    <row r="6265" spans="1:26" x14ac:dyDescent="0.25">
      <c r="A6265" t="s">
        <v>29</v>
      </c>
      <c r="B6265" t="s">
        <v>33</v>
      </c>
      <c r="C6265" t="s">
        <v>35</v>
      </c>
      <c r="D6265">
        <v>0</v>
      </c>
      <c r="F6265">
        <v>1</v>
      </c>
      <c r="G6265">
        <v>96.75</v>
      </c>
      <c r="H6265">
        <f t="shared" si="1553"/>
        <v>1</v>
      </c>
      <c r="I6265">
        <f t="shared" si="1554"/>
        <v>0</v>
      </c>
      <c r="J6265">
        <f t="shared" si="1555"/>
        <v>0</v>
      </c>
      <c r="K6265">
        <f t="shared" si="1556"/>
        <v>1</v>
      </c>
      <c r="L6265">
        <f t="shared" si="1557"/>
        <v>0</v>
      </c>
      <c r="M6265">
        <f t="shared" si="1558"/>
        <v>0</v>
      </c>
      <c r="N6265">
        <f t="shared" si="1559"/>
        <v>1</v>
      </c>
      <c r="O6265">
        <f t="shared" si="1560"/>
        <v>0</v>
      </c>
      <c r="P6265">
        <v>45</v>
      </c>
      <c r="Q6265">
        <f t="shared" si="1561"/>
        <v>0</v>
      </c>
      <c r="R6265">
        <f t="shared" si="1562"/>
        <v>0</v>
      </c>
      <c r="S6265">
        <f t="shared" si="1563"/>
        <v>0</v>
      </c>
      <c r="T6265">
        <f t="shared" si="1564"/>
        <v>1</v>
      </c>
      <c r="U6265">
        <v>0</v>
      </c>
      <c r="V6265">
        <f t="shared" si="1565"/>
        <v>0.13714716210990707</v>
      </c>
      <c r="W6265">
        <f t="shared" si="1566"/>
        <v>0.53423314875185834</v>
      </c>
      <c r="X6265">
        <f t="shared" si="1567"/>
        <v>1.8809344074801129E-2</v>
      </c>
      <c r="Y6265">
        <f t="shared" si="1568"/>
        <v>0</v>
      </c>
      <c r="Z6265" t="s">
        <v>6297</v>
      </c>
    </row>
    <row r="6266" spans="1:26" x14ac:dyDescent="0.25">
      <c r="A6266" t="s">
        <v>29</v>
      </c>
      <c r="B6266" t="s">
        <v>27</v>
      </c>
      <c r="C6266" t="s">
        <v>25</v>
      </c>
      <c r="D6266">
        <v>0</v>
      </c>
      <c r="F6266">
        <v>1</v>
      </c>
      <c r="G6266">
        <v>54.2</v>
      </c>
      <c r="H6266">
        <f t="shared" si="1553"/>
        <v>1</v>
      </c>
      <c r="I6266">
        <f t="shared" si="1554"/>
        <v>0</v>
      </c>
      <c r="J6266">
        <f t="shared" si="1555"/>
        <v>1</v>
      </c>
      <c r="K6266">
        <f t="shared" si="1556"/>
        <v>0</v>
      </c>
      <c r="L6266">
        <f t="shared" si="1557"/>
        <v>0</v>
      </c>
      <c r="M6266">
        <f t="shared" si="1558"/>
        <v>0</v>
      </c>
      <c r="N6266">
        <f t="shared" si="1559"/>
        <v>1</v>
      </c>
      <c r="O6266">
        <f t="shared" si="1560"/>
        <v>0</v>
      </c>
      <c r="P6266">
        <v>25</v>
      </c>
      <c r="Q6266">
        <f t="shared" si="1561"/>
        <v>1</v>
      </c>
      <c r="R6266">
        <f t="shared" si="1562"/>
        <v>0</v>
      </c>
      <c r="S6266">
        <f t="shared" si="1563"/>
        <v>0</v>
      </c>
      <c r="T6266">
        <f t="shared" si="1564"/>
        <v>0</v>
      </c>
      <c r="U6266">
        <v>0</v>
      </c>
      <c r="V6266">
        <f t="shared" si="1565"/>
        <v>0.21244086728222317</v>
      </c>
      <c r="W6266">
        <f t="shared" si="1566"/>
        <v>0.55291137054793471</v>
      </c>
      <c r="X6266">
        <f t="shared" si="1567"/>
        <v>4.5131122091623156E-2</v>
      </c>
      <c r="Y6266">
        <f t="shared" si="1568"/>
        <v>0</v>
      </c>
      <c r="Z6266" t="s">
        <v>6298</v>
      </c>
    </row>
    <row r="6267" spans="1:26" x14ac:dyDescent="0.25">
      <c r="A6267" t="s">
        <v>45</v>
      </c>
      <c r="B6267" t="s">
        <v>33</v>
      </c>
      <c r="C6267" t="s">
        <v>35</v>
      </c>
      <c r="D6267">
        <v>0</v>
      </c>
      <c r="F6267">
        <v>1</v>
      </c>
      <c r="G6267">
        <v>100.1</v>
      </c>
      <c r="H6267">
        <f t="shared" si="1553"/>
        <v>1</v>
      </c>
      <c r="I6267">
        <f t="shared" si="1554"/>
        <v>0</v>
      </c>
      <c r="J6267">
        <f t="shared" si="1555"/>
        <v>0</v>
      </c>
      <c r="K6267">
        <f t="shared" si="1556"/>
        <v>1</v>
      </c>
      <c r="L6267">
        <f t="shared" si="1557"/>
        <v>0</v>
      </c>
      <c r="M6267">
        <f t="shared" si="1558"/>
        <v>0</v>
      </c>
      <c r="N6267">
        <f t="shared" si="1559"/>
        <v>0</v>
      </c>
      <c r="O6267">
        <f t="shared" si="1560"/>
        <v>1</v>
      </c>
      <c r="P6267">
        <v>44</v>
      </c>
      <c r="Q6267">
        <f t="shared" si="1561"/>
        <v>0</v>
      </c>
      <c r="R6267">
        <f t="shared" si="1562"/>
        <v>0</v>
      </c>
      <c r="S6267">
        <f t="shared" si="1563"/>
        <v>0</v>
      </c>
      <c r="T6267">
        <f t="shared" si="1564"/>
        <v>1</v>
      </c>
      <c r="U6267">
        <v>0</v>
      </c>
      <c r="V6267">
        <f t="shared" si="1565"/>
        <v>8.2435941700524568E-2</v>
      </c>
      <c r="W6267">
        <f t="shared" si="1566"/>
        <v>0.52059732233739298</v>
      </c>
      <c r="X6267">
        <f t="shared" si="1567"/>
        <v>6.795684484052285E-3</v>
      </c>
      <c r="Y6267">
        <f t="shared" si="1568"/>
        <v>0</v>
      </c>
      <c r="Z6267" t="s">
        <v>6299</v>
      </c>
    </row>
    <row r="6268" spans="1:26" x14ac:dyDescent="0.25">
      <c r="A6268" t="s">
        <v>26</v>
      </c>
      <c r="B6268" t="s">
        <v>30</v>
      </c>
      <c r="C6268" t="s">
        <v>25</v>
      </c>
      <c r="D6268">
        <v>0</v>
      </c>
      <c r="F6268">
        <v>1</v>
      </c>
      <c r="G6268">
        <v>45.25</v>
      </c>
      <c r="H6268">
        <f t="shared" si="1553"/>
        <v>1</v>
      </c>
      <c r="I6268">
        <f t="shared" si="1554"/>
        <v>0</v>
      </c>
      <c r="J6268">
        <f t="shared" si="1555"/>
        <v>1</v>
      </c>
      <c r="K6268">
        <f t="shared" si="1556"/>
        <v>0</v>
      </c>
      <c r="L6268">
        <f t="shared" si="1557"/>
        <v>0</v>
      </c>
      <c r="M6268">
        <f t="shared" si="1558"/>
        <v>1</v>
      </c>
      <c r="N6268">
        <f t="shared" si="1559"/>
        <v>0</v>
      </c>
      <c r="O6268">
        <f t="shared" si="1560"/>
        <v>0</v>
      </c>
      <c r="P6268">
        <v>2</v>
      </c>
      <c r="Q6268">
        <f t="shared" si="1561"/>
        <v>0</v>
      </c>
      <c r="R6268">
        <f t="shared" si="1562"/>
        <v>1</v>
      </c>
      <c r="S6268">
        <f t="shared" si="1563"/>
        <v>0</v>
      </c>
      <c r="T6268">
        <f t="shared" si="1564"/>
        <v>0</v>
      </c>
      <c r="U6268">
        <v>0</v>
      </c>
      <c r="V6268">
        <f t="shared" si="1565"/>
        <v>0.34686527524347627</v>
      </c>
      <c r="W6268">
        <f t="shared" si="1566"/>
        <v>0.58585721049544792</v>
      </c>
      <c r="X6268">
        <f t="shared" si="1567"/>
        <v>0.12031551916973254</v>
      </c>
      <c r="Y6268">
        <f t="shared" si="1568"/>
        <v>1</v>
      </c>
      <c r="Z6268" t="s">
        <v>6300</v>
      </c>
    </row>
    <row r="6269" spans="1:26" x14ac:dyDescent="0.25">
      <c r="A6269" t="s">
        <v>26</v>
      </c>
      <c r="B6269" t="s">
        <v>38</v>
      </c>
      <c r="C6269" t="s">
        <v>35</v>
      </c>
      <c r="D6269">
        <v>1</v>
      </c>
      <c r="F6269">
        <v>1</v>
      </c>
      <c r="G6269">
        <v>83.85</v>
      </c>
      <c r="H6269">
        <f t="shared" si="1553"/>
        <v>0</v>
      </c>
      <c r="I6269">
        <f t="shared" si="1554"/>
        <v>1</v>
      </c>
      <c r="J6269">
        <f t="shared" si="1555"/>
        <v>0</v>
      </c>
      <c r="K6269">
        <f t="shared" si="1556"/>
        <v>1</v>
      </c>
      <c r="L6269">
        <f t="shared" si="1557"/>
        <v>0</v>
      </c>
      <c r="M6269">
        <f t="shared" si="1558"/>
        <v>1</v>
      </c>
      <c r="N6269">
        <f t="shared" si="1559"/>
        <v>0</v>
      </c>
      <c r="O6269">
        <f t="shared" si="1560"/>
        <v>0</v>
      </c>
      <c r="P6269">
        <v>33</v>
      </c>
      <c r="Q6269">
        <f t="shared" si="1561"/>
        <v>0</v>
      </c>
      <c r="R6269">
        <f t="shared" si="1562"/>
        <v>0</v>
      </c>
      <c r="S6269">
        <f t="shared" si="1563"/>
        <v>1</v>
      </c>
      <c r="T6269">
        <f t="shared" si="1564"/>
        <v>0</v>
      </c>
      <c r="U6269">
        <v>1</v>
      </c>
      <c r="V6269">
        <f t="shared" si="1565"/>
        <v>0.39335336508355084</v>
      </c>
      <c r="W6269">
        <f t="shared" si="1566"/>
        <v>0.59708969236131459</v>
      </c>
      <c r="X6269">
        <f t="shared" si="1567"/>
        <v>0.36802013965545161</v>
      </c>
      <c r="Y6269">
        <f t="shared" si="1568"/>
        <v>1</v>
      </c>
      <c r="Z6269" t="s">
        <v>6301</v>
      </c>
    </row>
    <row r="6270" spans="1:26" x14ac:dyDescent="0.25">
      <c r="A6270" t="s">
        <v>26</v>
      </c>
      <c r="B6270" t="s">
        <v>27</v>
      </c>
      <c r="C6270" t="s">
        <v>35</v>
      </c>
      <c r="D6270">
        <v>0</v>
      </c>
      <c r="F6270">
        <v>1</v>
      </c>
      <c r="G6270">
        <v>70.099999999999994</v>
      </c>
      <c r="H6270">
        <f t="shared" si="1553"/>
        <v>1</v>
      </c>
      <c r="I6270">
        <f t="shared" si="1554"/>
        <v>0</v>
      </c>
      <c r="J6270">
        <f t="shared" si="1555"/>
        <v>0</v>
      </c>
      <c r="K6270">
        <f t="shared" si="1556"/>
        <v>1</v>
      </c>
      <c r="L6270">
        <f t="shared" si="1557"/>
        <v>0</v>
      </c>
      <c r="M6270">
        <f t="shared" si="1558"/>
        <v>1</v>
      </c>
      <c r="N6270">
        <f t="shared" si="1559"/>
        <v>0</v>
      </c>
      <c r="O6270">
        <f t="shared" si="1560"/>
        <v>0</v>
      </c>
      <c r="P6270">
        <v>1</v>
      </c>
      <c r="Q6270">
        <f t="shared" si="1561"/>
        <v>1</v>
      </c>
      <c r="R6270">
        <f t="shared" si="1562"/>
        <v>0</v>
      </c>
      <c r="S6270">
        <f t="shared" si="1563"/>
        <v>0</v>
      </c>
      <c r="T6270">
        <f t="shared" si="1564"/>
        <v>0</v>
      </c>
      <c r="U6270">
        <v>1</v>
      </c>
      <c r="V6270">
        <f t="shared" si="1565"/>
        <v>0.50382152763067845</v>
      </c>
      <c r="W6270">
        <f t="shared" si="1566"/>
        <v>0.62335698320417121</v>
      </c>
      <c r="X6270">
        <f t="shared" si="1567"/>
        <v>0.24619307644275359</v>
      </c>
      <c r="Y6270">
        <f t="shared" si="1568"/>
        <v>1</v>
      </c>
      <c r="Z6270" t="s">
        <v>6302</v>
      </c>
    </row>
    <row r="6271" spans="1:26" x14ac:dyDescent="0.25">
      <c r="A6271" t="s">
        <v>29</v>
      </c>
      <c r="B6271" t="s">
        <v>33</v>
      </c>
      <c r="C6271" t="s">
        <v>23</v>
      </c>
      <c r="D6271">
        <v>0</v>
      </c>
      <c r="F6271">
        <v>1</v>
      </c>
      <c r="G6271">
        <v>20.85</v>
      </c>
      <c r="H6271">
        <f t="shared" si="1553"/>
        <v>1</v>
      </c>
      <c r="I6271">
        <f t="shared" si="1554"/>
        <v>0</v>
      </c>
      <c r="J6271">
        <f t="shared" si="1555"/>
        <v>0</v>
      </c>
      <c r="K6271">
        <f t="shared" si="1556"/>
        <v>0</v>
      </c>
      <c r="L6271">
        <f t="shared" si="1557"/>
        <v>1</v>
      </c>
      <c r="M6271">
        <f t="shared" si="1558"/>
        <v>0</v>
      </c>
      <c r="N6271">
        <f t="shared" si="1559"/>
        <v>1</v>
      </c>
      <c r="O6271">
        <f t="shared" si="1560"/>
        <v>0</v>
      </c>
      <c r="P6271">
        <v>22</v>
      </c>
      <c r="Q6271">
        <f t="shared" si="1561"/>
        <v>0</v>
      </c>
      <c r="R6271">
        <f t="shared" si="1562"/>
        <v>0</v>
      </c>
      <c r="S6271">
        <f t="shared" si="1563"/>
        <v>0</v>
      </c>
      <c r="T6271">
        <f t="shared" si="1564"/>
        <v>1</v>
      </c>
      <c r="U6271">
        <v>0</v>
      </c>
      <c r="V6271">
        <f t="shared" si="1565"/>
        <v>-9.9133529287092452E-3</v>
      </c>
      <c r="W6271">
        <f t="shared" si="1566"/>
        <v>0.49752168206409114</v>
      </c>
      <c r="X6271">
        <f t="shared" si="1567"/>
        <v>9.8274566289148171E-5</v>
      </c>
      <c r="Y6271">
        <f t="shared" si="1568"/>
        <v>0</v>
      </c>
      <c r="Z6271" t="s">
        <v>6303</v>
      </c>
    </row>
    <row r="6272" spans="1:26" x14ac:dyDescent="0.25">
      <c r="A6272" t="s">
        <v>26</v>
      </c>
      <c r="B6272" t="s">
        <v>30</v>
      </c>
      <c r="C6272" t="s">
        <v>25</v>
      </c>
      <c r="D6272">
        <v>0</v>
      </c>
      <c r="F6272">
        <v>1</v>
      </c>
      <c r="G6272">
        <v>33.450000000000003</v>
      </c>
      <c r="H6272">
        <f t="shared" si="1553"/>
        <v>1</v>
      </c>
      <c r="I6272">
        <f t="shared" si="1554"/>
        <v>0</v>
      </c>
      <c r="J6272">
        <f t="shared" si="1555"/>
        <v>1</v>
      </c>
      <c r="K6272">
        <f t="shared" si="1556"/>
        <v>0</v>
      </c>
      <c r="L6272">
        <f t="shared" si="1557"/>
        <v>0</v>
      </c>
      <c r="M6272">
        <f t="shared" si="1558"/>
        <v>1</v>
      </c>
      <c r="N6272">
        <f t="shared" si="1559"/>
        <v>0</v>
      </c>
      <c r="O6272">
        <f t="shared" si="1560"/>
        <v>0</v>
      </c>
      <c r="P6272">
        <v>35</v>
      </c>
      <c r="Q6272">
        <f t="shared" si="1561"/>
        <v>0</v>
      </c>
      <c r="R6272">
        <f t="shared" si="1562"/>
        <v>1</v>
      </c>
      <c r="S6272">
        <f t="shared" si="1563"/>
        <v>0</v>
      </c>
      <c r="T6272">
        <f t="shared" si="1564"/>
        <v>0</v>
      </c>
      <c r="U6272">
        <v>0</v>
      </c>
      <c r="V6272">
        <f t="shared" si="1565"/>
        <v>0.3099138030042301</v>
      </c>
      <c r="W6272">
        <f t="shared" si="1566"/>
        <v>0.57686422128372028</v>
      </c>
      <c r="X6272">
        <f t="shared" si="1567"/>
        <v>9.6046565292544739E-2</v>
      </c>
      <c r="Y6272">
        <f t="shared" si="1568"/>
        <v>0</v>
      </c>
      <c r="Z6272" t="s">
        <v>6304</v>
      </c>
    </row>
    <row r="6273" spans="1:26" x14ac:dyDescent="0.25">
      <c r="A6273" t="s">
        <v>45</v>
      </c>
      <c r="B6273" t="s">
        <v>30</v>
      </c>
      <c r="C6273" t="s">
        <v>23</v>
      </c>
      <c r="D6273">
        <v>0</v>
      </c>
      <c r="F6273">
        <v>1</v>
      </c>
      <c r="G6273">
        <v>20.2</v>
      </c>
      <c r="H6273">
        <f t="shared" si="1553"/>
        <v>1</v>
      </c>
      <c r="I6273">
        <f t="shared" si="1554"/>
        <v>0</v>
      </c>
      <c r="J6273">
        <f t="shared" si="1555"/>
        <v>0</v>
      </c>
      <c r="K6273">
        <f t="shared" si="1556"/>
        <v>0</v>
      </c>
      <c r="L6273">
        <f t="shared" si="1557"/>
        <v>1</v>
      </c>
      <c r="M6273">
        <f t="shared" si="1558"/>
        <v>0</v>
      </c>
      <c r="N6273">
        <f t="shared" si="1559"/>
        <v>0</v>
      </c>
      <c r="O6273">
        <f t="shared" si="1560"/>
        <v>1</v>
      </c>
      <c r="P6273">
        <v>29</v>
      </c>
      <c r="Q6273">
        <f t="shared" si="1561"/>
        <v>0</v>
      </c>
      <c r="R6273">
        <f t="shared" si="1562"/>
        <v>1</v>
      </c>
      <c r="S6273">
        <f t="shared" si="1563"/>
        <v>0</v>
      </c>
      <c r="T6273">
        <f t="shared" si="1564"/>
        <v>0</v>
      </c>
      <c r="U6273">
        <v>0</v>
      </c>
      <c r="V6273">
        <f t="shared" si="1565"/>
        <v>-5.2306176625300516E-2</v>
      </c>
      <c r="W6273">
        <f t="shared" si="1566"/>
        <v>0.48692643641066286</v>
      </c>
      <c r="X6273">
        <f t="shared" si="1567"/>
        <v>2.7359361131571338E-3</v>
      </c>
      <c r="Y6273">
        <f t="shared" si="1568"/>
        <v>0</v>
      </c>
      <c r="Z6273" t="s">
        <v>6305</v>
      </c>
    </row>
    <row r="6274" spans="1:26" x14ac:dyDescent="0.25">
      <c r="A6274" t="s">
        <v>29</v>
      </c>
      <c r="B6274" t="s">
        <v>27</v>
      </c>
      <c r="C6274" t="s">
        <v>35</v>
      </c>
      <c r="D6274">
        <v>1</v>
      </c>
      <c r="F6274">
        <v>1</v>
      </c>
      <c r="G6274">
        <v>85.9</v>
      </c>
      <c r="H6274">
        <f t="shared" si="1553"/>
        <v>0</v>
      </c>
      <c r="I6274">
        <f t="shared" si="1554"/>
        <v>1</v>
      </c>
      <c r="J6274">
        <f t="shared" si="1555"/>
        <v>0</v>
      </c>
      <c r="K6274">
        <f t="shared" si="1556"/>
        <v>1</v>
      </c>
      <c r="L6274">
        <f t="shared" si="1557"/>
        <v>0</v>
      </c>
      <c r="M6274">
        <f t="shared" si="1558"/>
        <v>0</v>
      </c>
      <c r="N6274">
        <f t="shared" si="1559"/>
        <v>1</v>
      </c>
      <c r="O6274">
        <f t="shared" si="1560"/>
        <v>0</v>
      </c>
      <c r="P6274">
        <v>27</v>
      </c>
      <c r="Q6274">
        <f t="shared" si="1561"/>
        <v>1</v>
      </c>
      <c r="R6274">
        <f t="shared" si="1562"/>
        <v>0</v>
      </c>
      <c r="S6274">
        <f t="shared" si="1563"/>
        <v>0</v>
      </c>
      <c r="T6274">
        <f t="shared" si="1564"/>
        <v>0</v>
      </c>
      <c r="U6274">
        <v>0</v>
      </c>
      <c r="V6274">
        <f t="shared" si="1565"/>
        <v>0.25699975461568392</v>
      </c>
      <c r="W6274">
        <f t="shared" si="1566"/>
        <v>0.56389862253380718</v>
      </c>
      <c r="X6274">
        <f t="shared" si="1567"/>
        <v>6.6048873872521743E-2</v>
      </c>
      <c r="Y6274">
        <f t="shared" si="1568"/>
        <v>0</v>
      </c>
      <c r="Z6274" t="s">
        <v>6306</v>
      </c>
    </row>
    <row r="6275" spans="1:26" x14ac:dyDescent="0.25">
      <c r="A6275" t="s">
        <v>29</v>
      </c>
      <c r="B6275" t="s">
        <v>27</v>
      </c>
      <c r="C6275" t="s">
        <v>25</v>
      </c>
      <c r="D6275">
        <v>0</v>
      </c>
      <c r="F6275">
        <v>1</v>
      </c>
      <c r="G6275">
        <v>61</v>
      </c>
      <c r="H6275">
        <f t="shared" ref="H6275:H6338" si="1569">IF(D6275:D13317=0,1,0)</f>
        <v>1</v>
      </c>
      <c r="I6275">
        <f t="shared" ref="I6275:I6338" si="1570">IF(D6275:D13317=1,1,0)</f>
        <v>0</v>
      </c>
      <c r="J6275">
        <f t="shared" ref="J6275:J6338" si="1571">IF(C6275:C13317="DSL",1,0)</f>
        <v>1</v>
      </c>
      <c r="K6275">
        <f t="shared" ref="K6275:K6338" si="1572">IF(C6275:C13317="Fiber optic",1,0)</f>
        <v>0</v>
      </c>
      <c r="L6275">
        <f t="shared" ref="L6275:L6338" si="1573">IF(C6275:C13317="No",1,0)</f>
        <v>0</v>
      </c>
      <c r="M6275">
        <f t="shared" ref="M6275:M6338" si="1574">IF(A6275:A13317="Month-to-month",1,0)</f>
        <v>0</v>
      </c>
      <c r="N6275">
        <f t="shared" ref="N6275:N6338" si="1575">IF(A6275:A13317="ONE YEAR",1,0)</f>
        <v>1</v>
      </c>
      <c r="O6275">
        <f t="shared" ref="O6275:O6338" si="1576">IF(A6275:A13317="two year",1,0)</f>
        <v>0</v>
      </c>
      <c r="P6275">
        <v>54</v>
      </c>
      <c r="Q6275">
        <f t="shared" ref="Q6275:Q6338" si="1577">IF(B6275:B13317="Electronic check",1,0)</f>
        <v>1</v>
      </c>
      <c r="R6275">
        <f t="shared" ref="R6275:R6338" si="1578">IF(B6275:B13317="Mailed check",1,0)</f>
        <v>0</v>
      </c>
      <c r="S6275">
        <f t="shared" ref="S6275:S6338" si="1579">IF(B6275:B13317="Credit card (automatic)",1,0)</f>
        <v>0</v>
      </c>
      <c r="T6275">
        <f t="shared" ref="T6275:T6338" si="1580">IF(B6275:B13317="Bank transfer (automatic)",1,0)</f>
        <v>0</v>
      </c>
      <c r="U6275">
        <v>0</v>
      </c>
      <c r="V6275">
        <f t="shared" si="1565"/>
        <v>0.23673389319537974</v>
      </c>
      <c r="W6275">
        <f t="shared" si="1566"/>
        <v>0.55890861229644528</v>
      </c>
      <c r="X6275">
        <f t="shared" si="1567"/>
        <v>5.604293618744146E-2</v>
      </c>
      <c r="Y6275">
        <f t="shared" si="1568"/>
        <v>0</v>
      </c>
      <c r="Z6275" t="s">
        <v>6307</v>
      </c>
    </row>
    <row r="6276" spans="1:26" x14ac:dyDescent="0.25">
      <c r="A6276" t="s">
        <v>26</v>
      </c>
      <c r="B6276" t="s">
        <v>27</v>
      </c>
      <c r="C6276" t="s">
        <v>35</v>
      </c>
      <c r="D6276">
        <v>1</v>
      </c>
      <c r="F6276">
        <v>1</v>
      </c>
      <c r="G6276">
        <v>70.650000000000006</v>
      </c>
      <c r="H6276">
        <f t="shared" si="1569"/>
        <v>0</v>
      </c>
      <c r="I6276">
        <f t="shared" si="1570"/>
        <v>1</v>
      </c>
      <c r="J6276">
        <f t="shared" si="1571"/>
        <v>0</v>
      </c>
      <c r="K6276">
        <f t="shared" si="1572"/>
        <v>1</v>
      </c>
      <c r="L6276">
        <f t="shared" si="1573"/>
        <v>0</v>
      </c>
      <c r="M6276">
        <f t="shared" si="1574"/>
        <v>1</v>
      </c>
      <c r="N6276">
        <f t="shared" si="1575"/>
        <v>0</v>
      </c>
      <c r="O6276">
        <f t="shared" si="1576"/>
        <v>0</v>
      </c>
      <c r="P6276">
        <v>2</v>
      </c>
      <c r="Q6276">
        <f t="shared" si="1577"/>
        <v>1</v>
      </c>
      <c r="R6276">
        <f t="shared" si="1578"/>
        <v>0</v>
      </c>
      <c r="S6276">
        <f t="shared" si="1579"/>
        <v>0</v>
      </c>
      <c r="T6276">
        <f t="shared" si="1580"/>
        <v>0</v>
      </c>
      <c r="U6276">
        <v>1</v>
      </c>
      <c r="V6276">
        <f t="shared" ref="V6276:V6339" si="1581">G6276*$G$2+H6277*$H$2+K6277*$K$2+M6276*$M$2+O6276*$O$2+Q6276*$Q$2+L6276*$L$2</f>
        <v>0.50954217736862084</v>
      </c>
      <c r="W6276">
        <f t="shared" ref="W6276:W6339" si="1582">1/ (1+EXP(-V6276))</f>
        <v>0.62469914402535021</v>
      </c>
      <c r="X6276">
        <f t="shared" ref="X6276:X6339" si="1583">(U6276-V6276)^2</f>
        <v>0.24054887578031336</v>
      </c>
      <c r="Y6276">
        <f t="shared" ref="Y6276:Y6339" si="1584">IF(W6276&gt;=0.58,1,0)</f>
        <v>1</v>
      </c>
      <c r="Z6276" t="s">
        <v>6308</v>
      </c>
    </row>
    <row r="6277" spans="1:26" x14ac:dyDescent="0.25">
      <c r="A6277" t="s">
        <v>29</v>
      </c>
      <c r="B6277" t="s">
        <v>27</v>
      </c>
      <c r="C6277" t="s">
        <v>35</v>
      </c>
      <c r="D6277">
        <v>0</v>
      </c>
      <c r="F6277">
        <v>1</v>
      </c>
      <c r="G6277">
        <v>86.9</v>
      </c>
      <c r="H6277">
        <f t="shared" si="1569"/>
        <v>1</v>
      </c>
      <c r="I6277">
        <f t="shared" si="1570"/>
        <v>0</v>
      </c>
      <c r="J6277">
        <f t="shared" si="1571"/>
        <v>0</v>
      </c>
      <c r="K6277">
        <f t="shared" si="1572"/>
        <v>1</v>
      </c>
      <c r="L6277">
        <f t="shared" si="1573"/>
        <v>0</v>
      </c>
      <c r="M6277">
        <f t="shared" si="1574"/>
        <v>0</v>
      </c>
      <c r="N6277">
        <f t="shared" si="1575"/>
        <v>1</v>
      </c>
      <c r="O6277">
        <f t="shared" si="1576"/>
        <v>0</v>
      </c>
      <c r="P6277">
        <v>57</v>
      </c>
      <c r="Q6277">
        <f t="shared" si="1577"/>
        <v>1</v>
      </c>
      <c r="R6277">
        <f t="shared" si="1578"/>
        <v>0</v>
      </c>
      <c r="S6277">
        <f t="shared" si="1579"/>
        <v>0</v>
      </c>
      <c r="T6277">
        <f t="shared" si="1580"/>
        <v>0</v>
      </c>
      <c r="U6277">
        <v>0</v>
      </c>
      <c r="V6277">
        <f t="shared" si="1581"/>
        <v>0.2585588100287507</v>
      </c>
      <c r="W6277">
        <f t="shared" si="1582"/>
        <v>0.56428198244233629</v>
      </c>
      <c r="X6277">
        <f t="shared" si="1583"/>
        <v>6.685265824348359E-2</v>
      </c>
      <c r="Y6277">
        <f t="shared" si="1584"/>
        <v>0</v>
      </c>
      <c r="Z6277" t="s">
        <v>6309</v>
      </c>
    </row>
    <row r="6278" spans="1:26" x14ac:dyDescent="0.25">
      <c r="A6278" t="s">
        <v>45</v>
      </c>
      <c r="B6278" t="s">
        <v>33</v>
      </c>
      <c r="C6278" t="s">
        <v>25</v>
      </c>
      <c r="D6278">
        <v>0</v>
      </c>
      <c r="F6278">
        <v>1</v>
      </c>
      <c r="G6278">
        <v>69.400000000000006</v>
      </c>
      <c r="H6278">
        <f t="shared" si="1569"/>
        <v>1</v>
      </c>
      <c r="I6278">
        <f t="shared" si="1570"/>
        <v>0</v>
      </c>
      <c r="J6278">
        <f t="shared" si="1571"/>
        <v>1</v>
      </c>
      <c r="K6278">
        <f t="shared" si="1572"/>
        <v>0</v>
      </c>
      <c r="L6278">
        <f t="shared" si="1573"/>
        <v>0</v>
      </c>
      <c r="M6278">
        <f t="shared" si="1574"/>
        <v>0</v>
      </c>
      <c r="N6278">
        <f t="shared" si="1575"/>
        <v>0</v>
      </c>
      <c r="O6278">
        <f t="shared" si="1576"/>
        <v>1</v>
      </c>
      <c r="P6278">
        <v>62</v>
      </c>
      <c r="Q6278">
        <f t="shared" si="1577"/>
        <v>0</v>
      </c>
      <c r="R6278">
        <f t="shared" si="1578"/>
        <v>0</v>
      </c>
      <c r="S6278">
        <f t="shared" si="1579"/>
        <v>0</v>
      </c>
      <c r="T6278">
        <f t="shared" si="1580"/>
        <v>1</v>
      </c>
      <c r="U6278">
        <v>0</v>
      </c>
      <c r="V6278">
        <f t="shared" si="1581"/>
        <v>3.4572940519374873E-2</v>
      </c>
      <c r="W6278">
        <f t="shared" si="1582"/>
        <v>0.50864237430297887</v>
      </c>
      <c r="X6278">
        <f t="shared" si="1583"/>
        <v>1.195288216156233E-3</v>
      </c>
      <c r="Y6278">
        <f t="shared" si="1584"/>
        <v>0</v>
      </c>
      <c r="Z6278" t="s">
        <v>6310</v>
      </c>
    </row>
    <row r="6279" spans="1:26" x14ac:dyDescent="0.25">
      <c r="A6279" t="s">
        <v>29</v>
      </c>
      <c r="B6279" t="s">
        <v>38</v>
      </c>
      <c r="C6279" t="s">
        <v>23</v>
      </c>
      <c r="D6279">
        <v>0</v>
      </c>
      <c r="F6279">
        <v>1</v>
      </c>
      <c r="G6279">
        <v>20.350000000000001</v>
      </c>
      <c r="H6279">
        <f t="shared" si="1569"/>
        <v>1</v>
      </c>
      <c r="I6279">
        <f t="shared" si="1570"/>
        <v>0</v>
      </c>
      <c r="J6279">
        <f t="shared" si="1571"/>
        <v>0</v>
      </c>
      <c r="K6279">
        <f t="shared" si="1572"/>
        <v>0</v>
      </c>
      <c r="L6279">
        <f t="shared" si="1573"/>
        <v>1</v>
      </c>
      <c r="M6279">
        <f t="shared" si="1574"/>
        <v>0</v>
      </c>
      <c r="N6279">
        <f t="shared" si="1575"/>
        <v>1</v>
      </c>
      <c r="O6279">
        <f t="shared" si="1576"/>
        <v>0</v>
      </c>
      <c r="P6279">
        <v>15</v>
      </c>
      <c r="Q6279">
        <f t="shared" si="1577"/>
        <v>0</v>
      </c>
      <c r="R6279">
        <f t="shared" si="1578"/>
        <v>0</v>
      </c>
      <c r="S6279">
        <f t="shared" si="1579"/>
        <v>1</v>
      </c>
      <c r="T6279">
        <f t="shared" si="1580"/>
        <v>0</v>
      </c>
      <c r="U6279">
        <v>0</v>
      </c>
      <c r="V6279">
        <f t="shared" si="1581"/>
        <v>-1.0692880635242628E-2</v>
      </c>
      <c r="W6279">
        <f t="shared" si="1582"/>
        <v>0.49732680531171763</v>
      </c>
      <c r="X6279">
        <f t="shared" si="1583"/>
        <v>1.1433769627954678E-4</v>
      </c>
      <c r="Y6279">
        <f t="shared" si="1584"/>
        <v>0</v>
      </c>
      <c r="Z6279" t="s">
        <v>6311</v>
      </c>
    </row>
    <row r="6280" spans="1:26" x14ac:dyDescent="0.25">
      <c r="A6280" t="s">
        <v>26</v>
      </c>
      <c r="B6280" t="s">
        <v>30</v>
      </c>
      <c r="C6280" t="s">
        <v>23</v>
      </c>
      <c r="D6280">
        <v>0</v>
      </c>
      <c r="F6280">
        <v>1</v>
      </c>
      <c r="G6280">
        <v>20.350000000000001</v>
      </c>
      <c r="H6280">
        <f t="shared" si="1569"/>
        <v>1</v>
      </c>
      <c r="I6280">
        <f t="shared" si="1570"/>
        <v>0</v>
      </c>
      <c r="J6280">
        <f t="shared" si="1571"/>
        <v>0</v>
      </c>
      <c r="K6280">
        <f t="shared" si="1572"/>
        <v>0</v>
      </c>
      <c r="L6280">
        <f t="shared" si="1573"/>
        <v>1</v>
      </c>
      <c r="M6280">
        <f t="shared" si="1574"/>
        <v>1</v>
      </c>
      <c r="N6280">
        <f t="shared" si="1575"/>
        <v>0</v>
      </c>
      <c r="O6280">
        <f t="shared" si="1576"/>
        <v>0</v>
      </c>
      <c r="P6280">
        <v>2</v>
      </c>
      <c r="Q6280">
        <f t="shared" si="1577"/>
        <v>0</v>
      </c>
      <c r="R6280">
        <f t="shared" si="1578"/>
        <v>1</v>
      </c>
      <c r="S6280">
        <f t="shared" si="1579"/>
        <v>0</v>
      </c>
      <c r="T6280">
        <f t="shared" si="1580"/>
        <v>0</v>
      </c>
      <c r="U6280">
        <v>1</v>
      </c>
      <c r="V6280">
        <f t="shared" si="1581"/>
        <v>0.2656251371669624</v>
      </c>
      <c r="W6280">
        <f t="shared" si="1582"/>
        <v>0.56601856889000679</v>
      </c>
      <c r="X6280">
        <f t="shared" si="1583"/>
        <v>0.53930643916104271</v>
      </c>
      <c r="Y6280">
        <f t="shared" si="1584"/>
        <v>0</v>
      </c>
      <c r="Z6280" t="s">
        <v>6312</v>
      </c>
    </row>
    <row r="6281" spans="1:26" x14ac:dyDescent="0.25">
      <c r="A6281" t="s">
        <v>45</v>
      </c>
      <c r="B6281" t="s">
        <v>33</v>
      </c>
      <c r="C6281" t="s">
        <v>35</v>
      </c>
      <c r="D6281">
        <v>0</v>
      </c>
      <c r="F6281">
        <v>1</v>
      </c>
      <c r="G6281">
        <v>104.3</v>
      </c>
      <c r="H6281">
        <f t="shared" si="1569"/>
        <v>1</v>
      </c>
      <c r="I6281">
        <f t="shared" si="1570"/>
        <v>0</v>
      </c>
      <c r="J6281">
        <f t="shared" si="1571"/>
        <v>0</v>
      </c>
      <c r="K6281">
        <f t="shared" si="1572"/>
        <v>1</v>
      </c>
      <c r="L6281">
        <f t="shared" si="1573"/>
        <v>0</v>
      </c>
      <c r="M6281">
        <f t="shared" si="1574"/>
        <v>0</v>
      </c>
      <c r="N6281">
        <f t="shared" si="1575"/>
        <v>0</v>
      </c>
      <c r="O6281">
        <f t="shared" si="1576"/>
        <v>1</v>
      </c>
      <c r="P6281">
        <v>70</v>
      </c>
      <c r="Q6281">
        <f t="shared" si="1577"/>
        <v>0</v>
      </c>
      <c r="R6281">
        <f t="shared" si="1578"/>
        <v>0</v>
      </c>
      <c r="S6281">
        <f t="shared" si="1579"/>
        <v>0</v>
      </c>
      <c r="T6281">
        <f t="shared" si="1580"/>
        <v>1</v>
      </c>
      <c r="U6281">
        <v>0</v>
      </c>
      <c r="V6281">
        <f t="shared" si="1581"/>
        <v>8.8983974435404983E-2</v>
      </c>
      <c r="W6281">
        <f t="shared" si="1582"/>
        <v>0.52223132630059399</v>
      </c>
      <c r="X6281">
        <f t="shared" si="1583"/>
        <v>7.9181477063208078E-3</v>
      </c>
      <c r="Y6281">
        <f t="shared" si="1584"/>
        <v>0</v>
      </c>
      <c r="Z6281" t="s">
        <v>6313</v>
      </c>
    </row>
    <row r="6282" spans="1:26" x14ac:dyDescent="0.25">
      <c r="A6282" t="s">
        <v>26</v>
      </c>
      <c r="B6282" t="s">
        <v>27</v>
      </c>
      <c r="C6282" t="s">
        <v>25</v>
      </c>
      <c r="D6282">
        <v>0</v>
      </c>
      <c r="F6282">
        <v>1</v>
      </c>
      <c r="G6282">
        <v>44.95</v>
      </c>
      <c r="H6282">
        <f t="shared" si="1569"/>
        <v>1</v>
      </c>
      <c r="I6282">
        <f t="shared" si="1570"/>
        <v>0</v>
      </c>
      <c r="J6282">
        <f t="shared" si="1571"/>
        <v>1</v>
      </c>
      <c r="K6282">
        <f t="shared" si="1572"/>
        <v>0</v>
      </c>
      <c r="L6282">
        <f t="shared" si="1573"/>
        <v>0</v>
      </c>
      <c r="M6282">
        <f t="shared" si="1574"/>
        <v>1</v>
      </c>
      <c r="N6282">
        <f t="shared" si="1575"/>
        <v>0</v>
      </c>
      <c r="O6282">
        <f t="shared" si="1576"/>
        <v>0</v>
      </c>
      <c r="P6282">
        <v>21</v>
      </c>
      <c r="Q6282">
        <f t="shared" si="1577"/>
        <v>1</v>
      </c>
      <c r="R6282">
        <f t="shared" si="1578"/>
        <v>0</v>
      </c>
      <c r="S6282">
        <f t="shared" si="1579"/>
        <v>0</v>
      </c>
      <c r="T6282">
        <f t="shared" si="1580"/>
        <v>0</v>
      </c>
      <c r="U6282">
        <v>0</v>
      </c>
      <c r="V6282">
        <f t="shared" si="1581"/>
        <v>0.46461128399204921</v>
      </c>
      <c r="W6282">
        <f t="shared" si="1582"/>
        <v>0.61410752914955291</v>
      </c>
      <c r="X6282">
        <f t="shared" si="1583"/>
        <v>0.2158636452127406</v>
      </c>
      <c r="Y6282">
        <f t="shared" si="1584"/>
        <v>1</v>
      </c>
      <c r="Z6282" t="s">
        <v>6314</v>
      </c>
    </row>
    <row r="6283" spans="1:26" x14ac:dyDescent="0.25">
      <c r="A6283" t="s">
        <v>29</v>
      </c>
      <c r="B6283" t="s">
        <v>27</v>
      </c>
      <c r="C6283" t="s">
        <v>25</v>
      </c>
      <c r="D6283">
        <v>0</v>
      </c>
      <c r="F6283">
        <v>1</v>
      </c>
      <c r="G6283">
        <v>49.45</v>
      </c>
      <c r="H6283">
        <f t="shared" si="1569"/>
        <v>1</v>
      </c>
      <c r="I6283">
        <f t="shared" si="1570"/>
        <v>0</v>
      </c>
      <c r="J6283">
        <f t="shared" si="1571"/>
        <v>1</v>
      </c>
      <c r="K6283">
        <f t="shared" si="1572"/>
        <v>0</v>
      </c>
      <c r="L6283">
        <f t="shared" si="1573"/>
        <v>0</v>
      </c>
      <c r="M6283">
        <f t="shared" si="1574"/>
        <v>0</v>
      </c>
      <c r="N6283">
        <f t="shared" si="1575"/>
        <v>1</v>
      </c>
      <c r="O6283">
        <f t="shared" si="1576"/>
        <v>0</v>
      </c>
      <c r="P6283">
        <v>23</v>
      </c>
      <c r="Q6283">
        <f t="shared" si="1577"/>
        <v>1</v>
      </c>
      <c r="R6283">
        <f t="shared" si="1578"/>
        <v>0</v>
      </c>
      <c r="S6283">
        <f t="shared" si="1579"/>
        <v>0</v>
      </c>
      <c r="T6283">
        <f t="shared" si="1580"/>
        <v>0</v>
      </c>
      <c r="U6283">
        <v>0</v>
      </c>
      <c r="V6283">
        <f t="shared" si="1581"/>
        <v>0.2001721848094003</v>
      </c>
      <c r="W6283">
        <f t="shared" si="1582"/>
        <v>0.54987661554057599</v>
      </c>
      <c r="X6283">
        <f t="shared" si="1583"/>
        <v>4.0068903571368705E-2</v>
      </c>
      <c r="Y6283">
        <f t="shared" si="1584"/>
        <v>0</v>
      </c>
      <c r="Z6283" t="s">
        <v>6315</v>
      </c>
    </row>
    <row r="6284" spans="1:26" x14ac:dyDescent="0.25">
      <c r="A6284" t="s">
        <v>29</v>
      </c>
      <c r="B6284" t="s">
        <v>30</v>
      </c>
      <c r="C6284" t="s">
        <v>23</v>
      </c>
      <c r="D6284">
        <v>0</v>
      </c>
      <c r="F6284">
        <v>1</v>
      </c>
      <c r="G6284">
        <v>20.6</v>
      </c>
      <c r="H6284">
        <f t="shared" si="1569"/>
        <v>1</v>
      </c>
      <c r="I6284">
        <f t="shared" si="1570"/>
        <v>0</v>
      </c>
      <c r="J6284">
        <f t="shared" si="1571"/>
        <v>0</v>
      </c>
      <c r="K6284">
        <f t="shared" si="1572"/>
        <v>0</v>
      </c>
      <c r="L6284">
        <f t="shared" si="1573"/>
        <v>1</v>
      </c>
      <c r="M6284">
        <f t="shared" si="1574"/>
        <v>0</v>
      </c>
      <c r="N6284">
        <f t="shared" si="1575"/>
        <v>1</v>
      </c>
      <c r="O6284">
        <f t="shared" si="1576"/>
        <v>0</v>
      </c>
      <c r="P6284">
        <v>6</v>
      </c>
      <c r="Q6284">
        <f t="shared" si="1577"/>
        <v>0</v>
      </c>
      <c r="R6284">
        <f t="shared" si="1578"/>
        <v>1</v>
      </c>
      <c r="S6284">
        <f t="shared" si="1579"/>
        <v>0</v>
      </c>
      <c r="T6284">
        <f t="shared" si="1580"/>
        <v>0</v>
      </c>
      <c r="U6284">
        <v>0</v>
      </c>
      <c r="V6284">
        <f t="shared" si="1581"/>
        <v>-1.0303116781975933E-2</v>
      </c>
      <c r="W6284">
        <f t="shared" si="1582"/>
        <v>0.49742424359008236</v>
      </c>
      <c r="X6284">
        <f t="shared" si="1583"/>
        <v>1.0615421542303411E-4</v>
      </c>
      <c r="Y6284">
        <f t="shared" si="1584"/>
        <v>0</v>
      </c>
      <c r="Z6284" t="s">
        <v>6316</v>
      </c>
    </row>
    <row r="6285" spans="1:26" x14ac:dyDescent="0.25">
      <c r="A6285" t="s">
        <v>45</v>
      </c>
      <c r="B6285" t="s">
        <v>38</v>
      </c>
      <c r="C6285" t="s">
        <v>23</v>
      </c>
      <c r="D6285">
        <v>0</v>
      </c>
      <c r="F6285">
        <v>1</v>
      </c>
      <c r="G6285">
        <v>19.55</v>
      </c>
      <c r="H6285">
        <f t="shared" si="1569"/>
        <v>1</v>
      </c>
      <c r="I6285">
        <f t="shared" si="1570"/>
        <v>0</v>
      </c>
      <c r="J6285">
        <f t="shared" si="1571"/>
        <v>0</v>
      </c>
      <c r="K6285">
        <f t="shared" si="1572"/>
        <v>0</v>
      </c>
      <c r="L6285">
        <f t="shared" si="1573"/>
        <v>1</v>
      </c>
      <c r="M6285">
        <f t="shared" si="1574"/>
        <v>0</v>
      </c>
      <c r="N6285">
        <f t="shared" si="1575"/>
        <v>0</v>
      </c>
      <c r="O6285">
        <f t="shared" si="1576"/>
        <v>1</v>
      </c>
      <c r="P6285">
        <v>4</v>
      </c>
      <c r="Q6285">
        <f t="shared" si="1577"/>
        <v>0</v>
      </c>
      <c r="R6285">
        <f t="shared" si="1578"/>
        <v>0</v>
      </c>
      <c r="S6285">
        <f t="shared" si="1579"/>
        <v>1</v>
      </c>
      <c r="T6285">
        <f t="shared" si="1580"/>
        <v>0</v>
      </c>
      <c r="U6285">
        <v>0</v>
      </c>
      <c r="V6285">
        <f t="shared" si="1581"/>
        <v>-6.7011011748096497E-2</v>
      </c>
      <c r="W6285">
        <f t="shared" si="1582"/>
        <v>0.48325351323500632</v>
      </c>
      <c r="X6285">
        <f t="shared" si="1583"/>
        <v>4.490475695503527E-3</v>
      </c>
      <c r="Y6285">
        <f t="shared" si="1584"/>
        <v>0</v>
      </c>
      <c r="Z6285" t="s">
        <v>6317</v>
      </c>
    </row>
    <row r="6286" spans="1:26" x14ac:dyDescent="0.25">
      <c r="A6286" t="s">
        <v>26</v>
      </c>
      <c r="B6286" t="s">
        <v>38</v>
      </c>
      <c r="C6286" t="s">
        <v>35</v>
      </c>
      <c r="D6286">
        <v>0</v>
      </c>
      <c r="F6286">
        <v>1</v>
      </c>
      <c r="G6286">
        <v>99</v>
      </c>
      <c r="H6286">
        <f t="shared" si="1569"/>
        <v>1</v>
      </c>
      <c r="I6286">
        <f t="shared" si="1570"/>
        <v>0</v>
      </c>
      <c r="J6286">
        <f t="shared" si="1571"/>
        <v>0</v>
      </c>
      <c r="K6286">
        <f t="shared" si="1572"/>
        <v>1</v>
      </c>
      <c r="L6286">
        <f t="shared" si="1573"/>
        <v>0</v>
      </c>
      <c r="M6286">
        <f t="shared" si="1574"/>
        <v>1</v>
      </c>
      <c r="N6286">
        <f t="shared" si="1575"/>
        <v>0</v>
      </c>
      <c r="O6286">
        <f t="shared" si="1576"/>
        <v>0</v>
      </c>
      <c r="P6286">
        <v>3</v>
      </c>
      <c r="Q6286">
        <f t="shared" si="1577"/>
        <v>0</v>
      </c>
      <c r="R6286">
        <f t="shared" si="1578"/>
        <v>0</v>
      </c>
      <c r="S6286">
        <f t="shared" si="1579"/>
        <v>1</v>
      </c>
      <c r="T6286">
        <f t="shared" si="1580"/>
        <v>0</v>
      </c>
      <c r="U6286">
        <v>1</v>
      </c>
      <c r="V6286">
        <f t="shared" si="1581"/>
        <v>0.41697305459151235</v>
      </c>
      <c r="W6286">
        <f t="shared" si="1582"/>
        <v>0.60275870201133297</v>
      </c>
      <c r="X6286">
        <f t="shared" si="1583"/>
        <v>0.33992041907235165</v>
      </c>
      <c r="Y6286">
        <f t="shared" si="1584"/>
        <v>1</v>
      </c>
      <c r="Z6286" t="s">
        <v>6318</v>
      </c>
    </row>
    <row r="6287" spans="1:26" x14ac:dyDescent="0.25">
      <c r="A6287" t="s">
        <v>26</v>
      </c>
      <c r="B6287" t="s">
        <v>27</v>
      </c>
      <c r="C6287" t="s">
        <v>35</v>
      </c>
      <c r="D6287">
        <v>0</v>
      </c>
      <c r="F6287">
        <v>1</v>
      </c>
      <c r="G6287">
        <v>93.5</v>
      </c>
      <c r="H6287">
        <f t="shared" si="1569"/>
        <v>1</v>
      </c>
      <c r="I6287">
        <f t="shared" si="1570"/>
        <v>0</v>
      </c>
      <c r="J6287">
        <f t="shared" si="1571"/>
        <v>0</v>
      </c>
      <c r="K6287">
        <f t="shared" si="1572"/>
        <v>1</v>
      </c>
      <c r="L6287">
        <f t="shared" si="1573"/>
        <v>0</v>
      </c>
      <c r="M6287">
        <f t="shared" si="1574"/>
        <v>1</v>
      </c>
      <c r="N6287">
        <f t="shared" si="1575"/>
        <v>0</v>
      </c>
      <c r="O6287">
        <f t="shared" si="1576"/>
        <v>0</v>
      </c>
      <c r="P6287">
        <v>23</v>
      </c>
      <c r="Q6287">
        <f t="shared" si="1577"/>
        <v>1</v>
      </c>
      <c r="R6287">
        <f t="shared" si="1578"/>
        <v>0</v>
      </c>
      <c r="S6287">
        <f t="shared" si="1579"/>
        <v>0</v>
      </c>
      <c r="T6287">
        <f t="shared" si="1580"/>
        <v>0</v>
      </c>
      <c r="U6287">
        <v>0</v>
      </c>
      <c r="V6287">
        <f t="shared" si="1581"/>
        <v>0.54030342429644074</v>
      </c>
      <c r="W6287">
        <f t="shared" si="1582"/>
        <v>0.63188299913723545</v>
      </c>
      <c r="X6287">
        <f t="shared" si="1583"/>
        <v>0.29192779030645966</v>
      </c>
      <c r="Y6287">
        <f t="shared" si="1584"/>
        <v>1</v>
      </c>
      <c r="Z6287" t="s">
        <v>6319</v>
      </c>
    </row>
    <row r="6288" spans="1:26" x14ac:dyDescent="0.25">
      <c r="A6288" t="s">
        <v>29</v>
      </c>
      <c r="B6288" t="s">
        <v>38</v>
      </c>
      <c r="C6288" t="s">
        <v>25</v>
      </c>
      <c r="D6288">
        <v>0</v>
      </c>
      <c r="F6288">
        <v>1</v>
      </c>
      <c r="G6288">
        <v>54.55</v>
      </c>
      <c r="H6288">
        <f t="shared" si="1569"/>
        <v>1</v>
      </c>
      <c r="I6288">
        <f t="shared" si="1570"/>
        <v>0</v>
      </c>
      <c r="J6288">
        <f t="shared" si="1571"/>
        <v>1</v>
      </c>
      <c r="K6288">
        <f t="shared" si="1572"/>
        <v>0</v>
      </c>
      <c r="L6288">
        <f t="shared" si="1573"/>
        <v>0</v>
      </c>
      <c r="M6288">
        <f t="shared" si="1574"/>
        <v>0</v>
      </c>
      <c r="N6288">
        <f t="shared" si="1575"/>
        <v>1</v>
      </c>
      <c r="O6288">
        <f t="shared" si="1576"/>
        <v>0</v>
      </c>
      <c r="P6288">
        <v>26</v>
      </c>
      <c r="Q6288">
        <f t="shared" si="1577"/>
        <v>0</v>
      </c>
      <c r="R6288">
        <f t="shared" si="1578"/>
        <v>0</v>
      </c>
      <c r="S6288">
        <f t="shared" si="1579"/>
        <v>1</v>
      </c>
      <c r="T6288">
        <f t="shared" si="1580"/>
        <v>0</v>
      </c>
      <c r="U6288">
        <v>0</v>
      </c>
      <c r="V6288">
        <f t="shared" si="1581"/>
        <v>7.1355023678489532E-2</v>
      </c>
      <c r="W6288">
        <f t="shared" si="1582"/>
        <v>0.517831190877313</v>
      </c>
      <c r="X6288">
        <f t="shared" si="1583"/>
        <v>5.0915394041578018E-3</v>
      </c>
      <c r="Y6288">
        <f t="shared" si="1584"/>
        <v>0</v>
      </c>
      <c r="Z6288" t="s">
        <v>6320</v>
      </c>
    </row>
    <row r="6289" spans="1:26" x14ac:dyDescent="0.25">
      <c r="A6289" t="s">
        <v>26</v>
      </c>
      <c r="B6289" t="s">
        <v>30</v>
      </c>
      <c r="C6289" t="s">
        <v>23</v>
      </c>
      <c r="D6289">
        <v>0</v>
      </c>
      <c r="F6289">
        <v>1</v>
      </c>
      <c r="G6289">
        <v>20.05</v>
      </c>
      <c r="H6289">
        <f t="shared" si="1569"/>
        <v>1</v>
      </c>
      <c r="I6289">
        <f t="shared" si="1570"/>
        <v>0</v>
      </c>
      <c r="J6289">
        <f t="shared" si="1571"/>
        <v>0</v>
      </c>
      <c r="K6289">
        <f t="shared" si="1572"/>
        <v>0</v>
      </c>
      <c r="L6289">
        <f t="shared" si="1573"/>
        <v>1</v>
      </c>
      <c r="M6289">
        <f t="shared" si="1574"/>
        <v>1</v>
      </c>
      <c r="N6289">
        <f t="shared" si="1575"/>
        <v>0</v>
      </c>
      <c r="O6289">
        <f t="shared" si="1576"/>
        <v>0</v>
      </c>
      <c r="P6289">
        <v>8</v>
      </c>
      <c r="Q6289">
        <f t="shared" si="1577"/>
        <v>0</v>
      </c>
      <c r="R6289">
        <f t="shared" si="1578"/>
        <v>1</v>
      </c>
      <c r="S6289">
        <f t="shared" si="1579"/>
        <v>0</v>
      </c>
      <c r="T6289">
        <f t="shared" si="1580"/>
        <v>0</v>
      </c>
      <c r="U6289">
        <v>0</v>
      </c>
      <c r="V6289">
        <f t="shared" si="1581"/>
        <v>0.26515742054304237</v>
      </c>
      <c r="W6289">
        <f t="shared" si="1582"/>
        <v>0.56590367470861314</v>
      </c>
      <c r="X6289">
        <f t="shared" si="1583"/>
        <v>7.0308457669039828E-2</v>
      </c>
      <c r="Y6289">
        <f t="shared" si="1584"/>
        <v>0</v>
      </c>
      <c r="Z6289" t="s">
        <v>6321</v>
      </c>
    </row>
    <row r="6290" spans="1:26" x14ac:dyDescent="0.25">
      <c r="A6290" t="s">
        <v>26</v>
      </c>
      <c r="B6290" t="s">
        <v>27</v>
      </c>
      <c r="C6290" t="s">
        <v>35</v>
      </c>
      <c r="D6290">
        <v>0</v>
      </c>
      <c r="F6290">
        <v>1</v>
      </c>
      <c r="G6290">
        <v>83.95</v>
      </c>
      <c r="H6290">
        <f t="shared" si="1569"/>
        <v>1</v>
      </c>
      <c r="I6290">
        <f t="shared" si="1570"/>
        <v>0</v>
      </c>
      <c r="J6290">
        <f t="shared" si="1571"/>
        <v>0</v>
      </c>
      <c r="K6290">
        <f t="shared" si="1572"/>
        <v>1</v>
      </c>
      <c r="L6290">
        <f t="shared" si="1573"/>
        <v>0</v>
      </c>
      <c r="M6290">
        <f t="shared" si="1574"/>
        <v>1</v>
      </c>
      <c r="N6290">
        <f t="shared" si="1575"/>
        <v>0</v>
      </c>
      <c r="O6290">
        <f t="shared" si="1576"/>
        <v>0</v>
      </c>
      <c r="P6290">
        <v>26</v>
      </c>
      <c r="Q6290">
        <f t="shared" si="1577"/>
        <v>1</v>
      </c>
      <c r="R6290">
        <f t="shared" si="1578"/>
        <v>0</v>
      </c>
      <c r="S6290">
        <f t="shared" si="1579"/>
        <v>0</v>
      </c>
      <c r="T6290">
        <f t="shared" si="1580"/>
        <v>0</v>
      </c>
      <c r="U6290">
        <v>1</v>
      </c>
      <c r="V6290">
        <f t="shared" si="1581"/>
        <v>0.53027761436240883</v>
      </c>
      <c r="W6290">
        <f t="shared" si="1582"/>
        <v>0.62954785878211317</v>
      </c>
      <c r="X6290">
        <f t="shared" si="1583"/>
        <v>0.22063911956906992</v>
      </c>
      <c r="Y6290">
        <f t="shared" si="1584"/>
        <v>1</v>
      </c>
      <c r="Z6290" t="s">
        <v>6322</v>
      </c>
    </row>
    <row r="6291" spans="1:26" x14ac:dyDescent="0.25">
      <c r="A6291" t="s">
        <v>26</v>
      </c>
      <c r="B6291" t="s">
        <v>27</v>
      </c>
      <c r="C6291" t="s">
        <v>35</v>
      </c>
      <c r="D6291">
        <v>0</v>
      </c>
      <c r="F6291">
        <v>1</v>
      </c>
      <c r="G6291">
        <v>79.45</v>
      </c>
      <c r="H6291">
        <f t="shared" si="1569"/>
        <v>1</v>
      </c>
      <c r="I6291">
        <f t="shared" si="1570"/>
        <v>0</v>
      </c>
      <c r="J6291">
        <f t="shared" si="1571"/>
        <v>0</v>
      </c>
      <c r="K6291">
        <f t="shared" si="1572"/>
        <v>1</v>
      </c>
      <c r="L6291">
        <f t="shared" si="1573"/>
        <v>0</v>
      </c>
      <c r="M6291">
        <f t="shared" si="1574"/>
        <v>1</v>
      </c>
      <c r="N6291">
        <f t="shared" si="1575"/>
        <v>0</v>
      </c>
      <c r="O6291">
        <f t="shared" si="1576"/>
        <v>0</v>
      </c>
      <c r="P6291">
        <v>2</v>
      </c>
      <c r="Q6291">
        <f t="shared" si="1577"/>
        <v>1</v>
      </c>
      <c r="R6291">
        <f t="shared" si="1578"/>
        <v>0</v>
      </c>
      <c r="S6291">
        <f t="shared" si="1579"/>
        <v>0</v>
      </c>
      <c r="T6291">
        <f t="shared" si="1580"/>
        <v>0</v>
      </c>
      <c r="U6291">
        <v>0</v>
      </c>
      <c r="V6291">
        <f t="shared" si="1581"/>
        <v>0.52326186500360838</v>
      </c>
      <c r="W6291">
        <f t="shared" si="1582"/>
        <v>0.62791018256618225</v>
      </c>
      <c r="X6291">
        <f t="shared" si="1583"/>
        <v>0.2738029793670545</v>
      </c>
      <c r="Y6291">
        <f t="shared" si="1584"/>
        <v>1</v>
      </c>
      <c r="Z6291" t="s">
        <v>6323</v>
      </c>
    </row>
    <row r="6292" spans="1:26" x14ac:dyDescent="0.25">
      <c r="A6292" t="s">
        <v>45</v>
      </c>
      <c r="B6292" t="s">
        <v>38</v>
      </c>
      <c r="C6292" t="s">
        <v>35</v>
      </c>
      <c r="D6292">
        <v>0</v>
      </c>
      <c r="F6292">
        <v>1</v>
      </c>
      <c r="G6292">
        <v>116.2</v>
      </c>
      <c r="H6292">
        <f t="shared" si="1569"/>
        <v>1</v>
      </c>
      <c r="I6292">
        <f t="shared" si="1570"/>
        <v>0</v>
      </c>
      <c r="J6292">
        <f t="shared" si="1571"/>
        <v>0</v>
      </c>
      <c r="K6292">
        <f t="shared" si="1572"/>
        <v>1</v>
      </c>
      <c r="L6292">
        <f t="shared" si="1573"/>
        <v>0</v>
      </c>
      <c r="M6292">
        <f t="shared" si="1574"/>
        <v>0</v>
      </c>
      <c r="N6292">
        <f t="shared" si="1575"/>
        <v>0</v>
      </c>
      <c r="O6292">
        <f t="shared" si="1576"/>
        <v>1</v>
      </c>
      <c r="P6292">
        <v>67</v>
      </c>
      <c r="Q6292">
        <f t="shared" si="1577"/>
        <v>0</v>
      </c>
      <c r="R6292">
        <f t="shared" si="1578"/>
        <v>0</v>
      </c>
      <c r="S6292">
        <f t="shared" si="1579"/>
        <v>1</v>
      </c>
      <c r="T6292">
        <f t="shared" si="1580"/>
        <v>0</v>
      </c>
      <c r="U6292">
        <v>1</v>
      </c>
      <c r="V6292">
        <f t="shared" si="1581"/>
        <v>0.11239990311165521</v>
      </c>
      <c r="W6292">
        <f t="shared" si="1582"/>
        <v>0.52807042912765412</v>
      </c>
      <c r="X6292">
        <f t="shared" si="1583"/>
        <v>0.78783393199619911</v>
      </c>
      <c r="Y6292">
        <f t="shared" si="1584"/>
        <v>0</v>
      </c>
      <c r="Z6292" t="s">
        <v>6324</v>
      </c>
    </row>
    <row r="6293" spans="1:26" x14ac:dyDescent="0.25">
      <c r="A6293" t="s">
        <v>45</v>
      </c>
      <c r="B6293" t="s">
        <v>33</v>
      </c>
      <c r="C6293" t="s">
        <v>35</v>
      </c>
      <c r="D6293">
        <v>0</v>
      </c>
      <c r="F6293">
        <v>1</v>
      </c>
      <c r="G6293">
        <v>93.7</v>
      </c>
      <c r="H6293">
        <f t="shared" si="1569"/>
        <v>1</v>
      </c>
      <c r="I6293">
        <f t="shared" si="1570"/>
        <v>0</v>
      </c>
      <c r="J6293">
        <f t="shared" si="1571"/>
        <v>0</v>
      </c>
      <c r="K6293">
        <f t="shared" si="1572"/>
        <v>1</v>
      </c>
      <c r="L6293">
        <f t="shared" si="1573"/>
        <v>0</v>
      </c>
      <c r="M6293">
        <f t="shared" si="1574"/>
        <v>0</v>
      </c>
      <c r="N6293">
        <f t="shared" si="1575"/>
        <v>0</v>
      </c>
      <c r="O6293">
        <f t="shared" si="1576"/>
        <v>1</v>
      </c>
      <c r="P6293">
        <v>71</v>
      </c>
      <c r="Q6293">
        <f t="shared" si="1577"/>
        <v>0</v>
      </c>
      <c r="R6293">
        <f t="shared" si="1578"/>
        <v>0</v>
      </c>
      <c r="S6293">
        <f t="shared" si="1579"/>
        <v>0</v>
      </c>
      <c r="T6293">
        <f t="shared" si="1580"/>
        <v>1</v>
      </c>
      <c r="U6293">
        <v>1</v>
      </c>
      <c r="V6293">
        <f t="shared" si="1581"/>
        <v>7.2457987056897266E-2</v>
      </c>
      <c r="W6293">
        <f t="shared" si="1582"/>
        <v>0.51810657558924933</v>
      </c>
      <c r="X6293">
        <f t="shared" si="1583"/>
        <v>0.8603341857745429</v>
      </c>
      <c r="Y6293">
        <f t="shared" si="1584"/>
        <v>0</v>
      </c>
      <c r="Z6293" t="s">
        <v>6325</v>
      </c>
    </row>
    <row r="6294" spans="1:26" x14ac:dyDescent="0.25">
      <c r="A6294" t="s">
        <v>29</v>
      </c>
      <c r="B6294" t="s">
        <v>38</v>
      </c>
      <c r="C6294" t="s">
        <v>25</v>
      </c>
      <c r="D6294">
        <v>0</v>
      </c>
      <c r="F6294">
        <v>1</v>
      </c>
      <c r="G6294">
        <v>79.849999999999994</v>
      </c>
      <c r="H6294">
        <f t="shared" si="1569"/>
        <v>1</v>
      </c>
      <c r="I6294">
        <f t="shared" si="1570"/>
        <v>0</v>
      </c>
      <c r="J6294">
        <f t="shared" si="1571"/>
        <v>1</v>
      </c>
      <c r="K6294">
        <f t="shared" si="1572"/>
        <v>0</v>
      </c>
      <c r="L6294">
        <f t="shared" si="1573"/>
        <v>0</v>
      </c>
      <c r="M6294">
        <f t="shared" si="1574"/>
        <v>0</v>
      </c>
      <c r="N6294">
        <f t="shared" si="1575"/>
        <v>1</v>
      </c>
      <c r="O6294">
        <f t="shared" si="1576"/>
        <v>0</v>
      </c>
      <c r="P6294">
        <v>59</v>
      </c>
      <c r="Q6294">
        <f t="shared" si="1577"/>
        <v>0</v>
      </c>
      <c r="R6294">
        <f t="shared" si="1578"/>
        <v>0</v>
      </c>
      <c r="S6294">
        <f t="shared" si="1579"/>
        <v>1</v>
      </c>
      <c r="T6294">
        <f t="shared" si="1580"/>
        <v>0</v>
      </c>
      <c r="U6294">
        <v>0</v>
      </c>
      <c r="V6294">
        <f t="shared" si="1581"/>
        <v>0.11566229488983441</v>
      </c>
      <c r="W6294">
        <f t="shared" si="1582"/>
        <v>0.52888338130534562</v>
      </c>
      <c r="X6294">
        <f t="shared" si="1583"/>
        <v>1.3377766459183016E-2</v>
      </c>
      <c r="Y6294">
        <f t="shared" si="1584"/>
        <v>0</v>
      </c>
      <c r="Z6294" t="s">
        <v>6326</v>
      </c>
    </row>
    <row r="6295" spans="1:26" x14ac:dyDescent="0.25">
      <c r="A6295" t="s">
        <v>29</v>
      </c>
      <c r="B6295" t="s">
        <v>27</v>
      </c>
      <c r="C6295" t="s">
        <v>35</v>
      </c>
      <c r="D6295">
        <v>0</v>
      </c>
      <c r="F6295">
        <v>1</v>
      </c>
      <c r="G6295">
        <v>100</v>
      </c>
      <c r="H6295">
        <f t="shared" si="1569"/>
        <v>1</v>
      </c>
      <c r="I6295">
        <f t="shared" si="1570"/>
        <v>0</v>
      </c>
      <c r="J6295">
        <f t="shared" si="1571"/>
        <v>0</v>
      </c>
      <c r="K6295">
        <f t="shared" si="1572"/>
        <v>1</v>
      </c>
      <c r="L6295">
        <f t="shared" si="1573"/>
        <v>0</v>
      </c>
      <c r="M6295">
        <f t="shared" si="1574"/>
        <v>0</v>
      </c>
      <c r="N6295">
        <f t="shared" si="1575"/>
        <v>1</v>
      </c>
      <c r="O6295">
        <f t="shared" si="1576"/>
        <v>0</v>
      </c>
      <c r="P6295">
        <v>39</v>
      </c>
      <c r="Q6295">
        <f t="shared" si="1577"/>
        <v>1</v>
      </c>
      <c r="R6295">
        <f t="shared" si="1578"/>
        <v>0</v>
      </c>
      <c r="S6295">
        <f t="shared" si="1579"/>
        <v>0</v>
      </c>
      <c r="T6295">
        <f t="shared" si="1580"/>
        <v>0</v>
      </c>
      <c r="U6295">
        <v>0</v>
      </c>
      <c r="V6295">
        <f t="shared" si="1581"/>
        <v>0.27898243593992533</v>
      </c>
      <c r="W6295">
        <f t="shared" si="1582"/>
        <v>0.5692967369190598</v>
      </c>
      <c r="X6295">
        <f t="shared" si="1583"/>
        <v>7.7831199562974546E-2</v>
      </c>
      <c r="Y6295">
        <f t="shared" si="1584"/>
        <v>0</v>
      </c>
      <c r="Z6295" t="s">
        <v>6327</v>
      </c>
    </row>
    <row r="6296" spans="1:26" x14ac:dyDescent="0.25">
      <c r="A6296" t="s">
        <v>45</v>
      </c>
      <c r="B6296" t="s">
        <v>30</v>
      </c>
      <c r="C6296" t="s">
        <v>23</v>
      </c>
      <c r="D6296">
        <v>0</v>
      </c>
      <c r="F6296">
        <v>1</v>
      </c>
      <c r="G6296">
        <v>19.600000000000001</v>
      </c>
      <c r="H6296">
        <f t="shared" si="1569"/>
        <v>1</v>
      </c>
      <c r="I6296">
        <f t="shared" si="1570"/>
        <v>0</v>
      </c>
      <c r="J6296">
        <f t="shared" si="1571"/>
        <v>0</v>
      </c>
      <c r="K6296">
        <f t="shared" si="1572"/>
        <v>0</v>
      </c>
      <c r="L6296">
        <f t="shared" si="1573"/>
        <v>1</v>
      </c>
      <c r="M6296">
        <f t="shared" si="1574"/>
        <v>0</v>
      </c>
      <c r="N6296">
        <f t="shared" si="1575"/>
        <v>0</v>
      </c>
      <c r="O6296">
        <f t="shared" si="1576"/>
        <v>1</v>
      </c>
      <c r="P6296">
        <v>21</v>
      </c>
      <c r="Q6296">
        <f t="shared" si="1577"/>
        <v>0</v>
      </c>
      <c r="R6296">
        <f t="shared" si="1578"/>
        <v>1</v>
      </c>
      <c r="S6296">
        <f t="shared" si="1579"/>
        <v>0</v>
      </c>
      <c r="T6296">
        <f t="shared" si="1580"/>
        <v>0</v>
      </c>
      <c r="U6296">
        <v>0</v>
      </c>
      <c r="V6296">
        <f t="shared" si="1581"/>
        <v>-7.1796228238198867E-2</v>
      </c>
      <c r="W6296">
        <f t="shared" si="1582"/>
        <v>0.48205864913279106</v>
      </c>
      <c r="X6296">
        <f t="shared" si="1583"/>
        <v>5.1546983892315447E-3</v>
      </c>
      <c r="Y6296">
        <f t="shared" si="1584"/>
        <v>0</v>
      </c>
      <c r="Z6296" t="s">
        <v>6328</v>
      </c>
    </row>
    <row r="6297" spans="1:26" x14ac:dyDescent="0.25">
      <c r="A6297" t="s">
        <v>26</v>
      </c>
      <c r="B6297" t="s">
        <v>30</v>
      </c>
      <c r="C6297" t="s">
        <v>23</v>
      </c>
      <c r="D6297">
        <v>0</v>
      </c>
      <c r="F6297">
        <v>1</v>
      </c>
      <c r="G6297">
        <v>19.7</v>
      </c>
      <c r="H6297">
        <f t="shared" si="1569"/>
        <v>1</v>
      </c>
      <c r="I6297">
        <f t="shared" si="1570"/>
        <v>0</v>
      </c>
      <c r="J6297">
        <f t="shared" si="1571"/>
        <v>0</v>
      </c>
      <c r="K6297">
        <f t="shared" si="1572"/>
        <v>0</v>
      </c>
      <c r="L6297">
        <f t="shared" si="1573"/>
        <v>1</v>
      </c>
      <c r="M6297">
        <f t="shared" si="1574"/>
        <v>1</v>
      </c>
      <c r="N6297">
        <f t="shared" si="1575"/>
        <v>0</v>
      </c>
      <c r="O6297">
        <f t="shared" si="1576"/>
        <v>0</v>
      </c>
      <c r="P6297">
        <v>1</v>
      </c>
      <c r="Q6297">
        <f t="shared" si="1577"/>
        <v>0</v>
      </c>
      <c r="R6297">
        <f t="shared" si="1578"/>
        <v>1</v>
      </c>
      <c r="S6297">
        <f t="shared" si="1579"/>
        <v>0</v>
      </c>
      <c r="T6297">
        <f t="shared" si="1580"/>
        <v>0</v>
      </c>
      <c r="U6297">
        <v>1</v>
      </c>
      <c r="V6297">
        <f t="shared" si="1581"/>
        <v>0.25974858188771333</v>
      </c>
      <c r="W6297">
        <f t="shared" si="1582"/>
        <v>0.56457448665811927</v>
      </c>
      <c r="X6297">
        <f t="shared" si="1583"/>
        <v>0.54797216201725152</v>
      </c>
      <c r="Y6297">
        <f t="shared" si="1584"/>
        <v>0</v>
      </c>
      <c r="Z6297" t="s">
        <v>6329</v>
      </c>
    </row>
    <row r="6298" spans="1:26" x14ac:dyDescent="0.25">
      <c r="A6298" t="s">
        <v>45</v>
      </c>
      <c r="B6298" t="s">
        <v>33</v>
      </c>
      <c r="C6298" t="s">
        <v>23</v>
      </c>
      <c r="D6298">
        <v>0</v>
      </c>
      <c r="F6298">
        <v>1</v>
      </c>
      <c r="G6298">
        <v>20.2</v>
      </c>
      <c r="H6298">
        <f t="shared" si="1569"/>
        <v>1</v>
      </c>
      <c r="I6298">
        <f t="shared" si="1570"/>
        <v>0</v>
      </c>
      <c r="J6298">
        <f t="shared" si="1571"/>
        <v>0</v>
      </c>
      <c r="K6298">
        <f t="shared" si="1572"/>
        <v>0</v>
      </c>
      <c r="L6298">
        <f t="shared" si="1573"/>
        <v>1</v>
      </c>
      <c r="M6298">
        <f t="shared" si="1574"/>
        <v>0</v>
      </c>
      <c r="N6298">
        <f t="shared" si="1575"/>
        <v>0</v>
      </c>
      <c r="O6298">
        <f t="shared" si="1576"/>
        <v>1</v>
      </c>
      <c r="P6298">
        <v>48</v>
      </c>
      <c r="Q6298">
        <f t="shared" si="1577"/>
        <v>0</v>
      </c>
      <c r="R6298">
        <f t="shared" si="1578"/>
        <v>0</v>
      </c>
      <c r="S6298">
        <f t="shared" si="1579"/>
        <v>0</v>
      </c>
      <c r="T6298">
        <f t="shared" si="1580"/>
        <v>1</v>
      </c>
      <c r="U6298">
        <v>0</v>
      </c>
      <c r="V6298">
        <f t="shared" si="1581"/>
        <v>-5.7169345886056225E-2</v>
      </c>
      <c r="W6298">
        <f t="shared" si="1582"/>
        <v>0.4857115549342152</v>
      </c>
      <c r="X6298">
        <f t="shared" si="1583"/>
        <v>3.2683341090395338E-3</v>
      </c>
      <c r="Y6298">
        <f t="shared" si="1584"/>
        <v>0</v>
      </c>
      <c r="Z6298" t="s">
        <v>6330</v>
      </c>
    </row>
    <row r="6299" spans="1:26" x14ac:dyDescent="0.25">
      <c r="A6299" t="s">
        <v>29</v>
      </c>
      <c r="B6299" t="s">
        <v>38</v>
      </c>
      <c r="C6299" t="s">
        <v>25</v>
      </c>
      <c r="D6299">
        <v>1</v>
      </c>
      <c r="F6299">
        <v>1</v>
      </c>
      <c r="G6299">
        <v>50.4</v>
      </c>
      <c r="H6299">
        <f t="shared" si="1569"/>
        <v>0</v>
      </c>
      <c r="I6299">
        <f t="shared" si="1570"/>
        <v>1</v>
      </c>
      <c r="J6299">
        <f t="shared" si="1571"/>
        <v>1</v>
      </c>
      <c r="K6299">
        <f t="shared" si="1572"/>
        <v>0</v>
      </c>
      <c r="L6299">
        <f t="shared" si="1573"/>
        <v>0</v>
      </c>
      <c r="M6299">
        <f t="shared" si="1574"/>
        <v>0</v>
      </c>
      <c r="N6299">
        <f t="shared" si="1575"/>
        <v>1</v>
      </c>
      <c r="O6299">
        <f t="shared" si="1576"/>
        <v>0</v>
      </c>
      <c r="P6299">
        <v>31</v>
      </c>
      <c r="Q6299">
        <f t="shared" si="1577"/>
        <v>0</v>
      </c>
      <c r="R6299">
        <f t="shared" si="1578"/>
        <v>0</v>
      </c>
      <c r="S6299">
        <f t="shared" si="1579"/>
        <v>1</v>
      </c>
      <c r="T6299">
        <f t="shared" si="1580"/>
        <v>0</v>
      </c>
      <c r="U6299">
        <v>0</v>
      </c>
      <c r="V6299">
        <f t="shared" si="1581"/>
        <v>6.9748112975018164E-2</v>
      </c>
      <c r="W6299">
        <f t="shared" si="1582"/>
        <v>0.51742996271079467</v>
      </c>
      <c r="X6299">
        <f t="shared" si="1583"/>
        <v>4.8647992635758976E-3</v>
      </c>
      <c r="Y6299">
        <f t="shared" si="1584"/>
        <v>0</v>
      </c>
      <c r="Z6299" t="s">
        <v>6331</v>
      </c>
    </row>
    <row r="6300" spans="1:26" x14ac:dyDescent="0.25">
      <c r="A6300" t="s">
        <v>29</v>
      </c>
      <c r="B6300" t="s">
        <v>27</v>
      </c>
      <c r="C6300" t="s">
        <v>35</v>
      </c>
      <c r="D6300">
        <v>0</v>
      </c>
      <c r="F6300">
        <v>1</v>
      </c>
      <c r="G6300">
        <v>113.35</v>
      </c>
      <c r="H6300">
        <f t="shared" si="1569"/>
        <v>1</v>
      </c>
      <c r="I6300">
        <f t="shared" si="1570"/>
        <v>0</v>
      </c>
      <c r="J6300">
        <f t="shared" si="1571"/>
        <v>0</v>
      </c>
      <c r="K6300">
        <f t="shared" si="1572"/>
        <v>1</v>
      </c>
      <c r="L6300">
        <f t="shared" si="1573"/>
        <v>0</v>
      </c>
      <c r="M6300">
        <f t="shared" si="1574"/>
        <v>0</v>
      </c>
      <c r="N6300">
        <f t="shared" si="1575"/>
        <v>1</v>
      </c>
      <c r="O6300">
        <f t="shared" si="1576"/>
        <v>0</v>
      </c>
      <c r="P6300">
        <v>64</v>
      </c>
      <c r="Q6300">
        <f t="shared" si="1577"/>
        <v>1</v>
      </c>
      <c r="R6300">
        <f t="shared" si="1578"/>
        <v>0</v>
      </c>
      <c r="S6300">
        <f t="shared" si="1579"/>
        <v>0</v>
      </c>
      <c r="T6300">
        <f t="shared" si="1580"/>
        <v>0</v>
      </c>
      <c r="U6300">
        <v>0</v>
      </c>
      <c r="V6300">
        <f t="shared" si="1581"/>
        <v>0.30465899496512239</v>
      </c>
      <c r="W6300">
        <f t="shared" si="1582"/>
        <v>0.57558104992119352</v>
      </c>
      <c r="X6300">
        <f t="shared" si="1583"/>
        <v>9.2817103213158475E-2</v>
      </c>
      <c r="Y6300">
        <f t="shared" si="1584"/>
        <v>0</v>
      </c>
      <c r="Z6300" t="s">
        <v>6332</v>
      </c>
    </row>
    <row r="6301" spans="1:26" x14ac:dyDescent="0.25">
      <c r="A6301" t="s">
        <v>26</v>
      </c>
      <c r="B6301" t="s">
        <v>33</v>
      </c>
      <c r="C6301" t="s">
        <v>35</v>
      </c>
      <c r="D6301">
        <v>0</v>
      </c>
      <c r="F6301">
        <v>1</v>
      </c>
      <c r="G6301">
        <v>80</v>
      </c>
      <c r="H6301">
        <f t="shared" si="1569"/>
        <v>1</v>
      </c>
      <c r="I6301">
        <f t="shared" si="1570"/>
        <v>0</v>
      </c>
      <c r="J6301">
        <f t="shared" si="1571"/>
        <v>0</v>
      </c>
      <c r="K6301">
        <f t="shared" si="1572"/>
        <v>1</v>
      </c>
      <c r="L6301">
        <f t="shared" si="1573"/>
        <v>0</v>
      </c>
      <c r="M6301">
        <f t="shared" si="1574"/>
        <v>1</v>
      </c>
      <c r="N6301">
        <f t="shared" si="1575"/>
        <v>0</v>
      </c>
      <c r="O6301">
        <f t="shared" si="1576"/>
        <v>0</v>
      </c>
      <c r="P6301">
        <v>46</v>
      </c>
      <c r="Q6301">
        <f t="shared" si="1577"/>
        <v>0</v>
      </c>
      <c r="R6301">
        <f t="shared" si="1578"/>
        <v>0</v>
      </c>
      <c r="S6301">
        <f t="shared" si="1579"/>
        <v>0</v>
      </c>
      <c r="T6301">
        <f t="shared" si="1580"/>
        <v>1</v>
      </c>
      <c r="U6301">
        <v>0</v>
      </c>
      <c r="V6301">
        <f t="shared" si="1581"/>
        <v>0.38248783248248808</v>
      </c>
      <c r="W6301">
        <f t="shared" si="1582"/>
        <v>0.59447299746911941</v>
      </c>
      <c r="X6301">
        <f t="shared" si="1583"/>
        <v>0.14629694199715187</v>
      </c>
      <c r="Y6301">
        <f t="shared" si="1584"/>
        <v>1</v>
      </c>
      <c r="Z6301" t="s">
        <v>6333</v>
      </c>
    </row>
    <row r="6302" spans="1:26" x14ac:dyDescent="0.25">
      <c r="A6302" t="s">
        <v>45</v>
      </c>
      <c r="B6302" t="s">
        <v>33</v>
      </c>
      <c r="C6302" t="s">
        <v>25</v>
      </c>
      <c r="D6302">
        <v>0</v>
      </c>
      <c r="F6302">
        <v>1</v>
      </c>
      <c r="G6302">
        <v>80.95</v>
      </c>
      <c r="H6302">
        <f t="shared" si="1569"/>
        <v>1</v>
      </c>
      <c r="I6302">
        <f t="shared" si="1570"/>
        <v>0</v>
      </c>
      <c r="J6302">
        <f t="shared" si="1571"/>
        <v>1</v>
      </c>
      <c r="K6302">
        <f t="shared" si="1572"/>
        <v>0</v>
      </c>
      <c r="L6302">
        <f t="shared" si="1573"/>
        <v>0</v>
      </c>
      <c r="M6302">
        <f t="shared" si="1574"/>
        <v>0</v>
      </c>
      <c r="N6302">
        <f t="shared" si="1575"/>
        <v>0</v>
      </c>
      <c r="O6302">
        <f t="shared" si="1576"/>
        <v>1</v>
      </c>
      <c r="P6302">
        <v>52</v>
      </c>
      <c r="Q6302">
        <f t="shared" si="1577"/>
        <v>0</v>
      </c>
      <c r="R6302">
        <f t="shared" si="1578"/>
        <v>0</v>
      </c>
      <c r="S6302">
        <f t="shared" si="1579"/>
        <v>0</v>
      </c>
      <c r="T6302">
        <f t="shared" si="1580"/>
        <v>1</v>
      </c>
      <c r="U6302">
        <v>0</v>
      </c>
      <c r="V6302">
        <f t="shared" si="1581"/>
        <v>5.2580030540296002E-2</v>
      </c>
      <c r="W6302">
        <f t="shared" si="1582"/>
        <v>0.51314198001612954</v>
      </c>
      <c r="X6302">
        <f t="shared" si="1583"/>
        <v>2.7646596116184603E-3</v>
      </c>
      <c r="Y6302">
        <f t="shared" si="1584"/>
        <v>0</v>
      </c>
      <c r="Z6302" t="s">
        <v>6334</v>
      </c>
    </row>
    <row r="6303" spans="1:26" x14ac:dyDescent="0.25">
      <c r="A6303" t="s">
        <v>45</v>
      </c>
      <c r="B6303" t="s">
        <v>30</v>
      </c>
      <c r="C6303" t="s">
        <v>23</v>
      </c>
      <c r="D6303">
        <v>0</v>
      </c>
      <c r="F6303">
        <v>1</v>
      </c>
      <c r="G6303">
        <v>24.9</v>
      </c>
      <c r="H6303">
        <f t="shared" si="1569"/>
        <v>1</v>
      </c>
      <c r="I6303">
        <f t="shared" si="1570"/>
        <v>0</v>
      </c>
      <c r="J6303">
        <f t="shared" si="1571"/>
        <v>0</v>
      </c>
      <c r="K6303">
        <f t="shared" si="1572"/>
        <v>0</v>
      </c>
      <c r="L6303">
        <f t="shared" si="1573"/>
        <v>1</v>
      </c>
      <c r="M6303">
        <f t="shared" si="1574"/>
        <v>0</v>
      </c>
      <c r="N6303">
        <f t="shared" si="1575"/>
        <v>0</v>
      </c>
      <c r="O6303">
        <f t="shared" si="1576"/>
        <v>1</v>
      </c>
      <c r="P6303">
        <v>67</v>
      </c>
      <c r="Q6303">
        <f t="shared" si="1577"/>
        <v>0</v>
      </c>
      <c r="R6303">
        <f t="shared" si="1578"/>
        <v>1</v>
      </c>
      <c r="S6303">
        <f t="shared" si="1579"/>
        <v>0</v>
      </c>
      <c r="T6303">
        <f t="shared" si="1580"/>
        <v>0</v>
      </c>
      <c r="U6303">
        <v>0</v>
      </c>
      <c r="V6303">
        <f t="shared" si="1581"/>
        <v>-4.984178544464242E-2</v>
      </c>
      <c r="W6303">
        <f t="shared" si="1582"/>
        <v>0.48754213252197864</v>
      </c>
      <c r="X6303">
        <f t="shared" si="1583"/>
        <v>2.4842035763097689E-3</v>
      </c>
      <c r="Y6303">
        <f t="shared" si="1584"/>
        <v>0</v>
      </c>
      <c r="Z6303" t="s">
        <v>6335</v>
      </c>
    </row>
    <row r="6304" spans="1:26" x14ac:dyDescent="0.25">
      <c r="A6304" t="s">
        <v>26</v>
      </c>
      <c r="B6304" t="s">
        <v>27</v>
      </c>
      <c r="C6304" t="s">
        <v>25</v>
      </c>
      <c r="D6304">
        <v>1</v>
      </c>
      <c r="F6304">
        <v>1</v>
      </c>
      <c r="G6304">
        <v>54.9</v>
      </c>
      <c r="H6304">
        <f t="shared" si="1569"/>
        <v>0</v>
      </c>
      <c r="I6304">
        <f t="shared" si="1570"/>
        <v>1</v>
      </c>
      <c r="J6304">
        <f t="shared" si="1571"/>
        <v>1</v>
      </c>
      <c r="K6304">
        <f t="shared" si="1572"/>
        <v>0</v>
      </c>
      <c r="L6304">
        <f t="shared" si="1573"/>
        <v>0</v>
      </c>
      <c r="M6304">
        <f t="shared" si="1574"/>
        <v>1</v>
      </c>
      <c r="N6304">
        <f t="shared" si="1575"/>
        <v>0</v>
      </c>
      <c r="O6304">
        <f t="shared" si="1576"/>
        <v>0</v>
      </c>
      <c r="P6304">
        <v>67</v>
      </c>
      <c r="Q6304">
        <f t="shared" si="1577"/>
        <v>1</v>
      </c>
      <c r="R6304">
        <f t="shared" si="1578"/>
        <v>0</v>
      </c>
      <c r="S6304">
        <f t="shared" si="1579"/>
        <v>0</v>
      </c>
      <c r="T6304">
        <f t="shared" si="1580"/>
        <v>0</v>
      </c>
      <c r="U6304">
        <v>0</v>
      </c>
      <c r="V6304">
        <f t="shared" si="1581"/>
        <v>0.48498705461281921</v>
      </c>
      <c r="W6304">
        <f t="shared" si="1582"/>
        <v>0.61892480154611018</v>
      </c>
      <c r="X6304">
        <f t="shared" si="1583"/>
        <v>0.2352124431420177</v>
      </c>
      <c r="Y6304">
        <f t="shared" si="1584"/>
        <v>1</v>
      </c>
      <c r="Z6304" t="s">
        <v>6336</v>
      </c>
    </row>
    <row r="6305" spans="1:26" x14ac:dyDescent="0.25">
      <c r="A6305" t="s">
        <v>26</v>
      </c>
      <c r="B6305" t="s">
        <v>27</v>
      </c>
      <c r="C6305" t="s">
        <v>35</v>
      </c>
      <c r="D6305">
        <v>0</v>
      </c>
      <c r="F6305">
        <v>1</v>
      </c>
      <c r="G6305">
        <v>75.55</v>
      </c>
      <c r="H6305">
        <f t="shared" si="1569"/>
        <v>1</v>
      </c>
      <c r="I6305">
        <f t="shared" si="1570"/>
        <v>0</v>
      </c>
      <c r="J6305">
        <f t="shared" si="1571"/>
        <v>0</v>
      </c>
      <c r="K6305">
        <f t="shared" si="1572"/>
        <v>1</v>
      </c>
      <c r="L6305">
        <f t="shared" si="1573"/>
        <v>0</v>
      </c>
      <c r="M6305">
        <f t="shared" si="1574"/>
        <v>1</v>
      </c>
      <c r="N6305">
        <f t="shared" si="1575"/>
        <v>0</v>
      </c>
      <c r="O6305">
        <f t="shared" si="1576"/>
        <v>0</v>
      </c>
      <c r="P6305">
        <v>5</v>
      </c>
      <c r="Q6305">
        <f t="shared" si="1577"/>
        <v>1</v>
      </c>
      <c r="R6305">
        <f t="shared" si="1578"/>
        <v>0</v>
      </c>
      <c r="S6305">
        <f t="shared" si="1579"/>
        <v>0</v>
      </c>
      <c r="T6305">
        <f t="shared" si="1580"/>
        <v>0</v>
      </c>
      <c r="U6305">
        <v>1</v>
      </c>
      <c r="V6305">
        <f t="shared" si="1581"/>
        <v>0.517181548892648</v>
      </c>
      <c r="W6305">
        <f t="shared" si="1582"/>
        <v>0.62648848235531429</v>
      </c>
      <c r="X6305">
        <f t="shared" si="1583"/>
        <v>0.23311365672970244</v>
      </c>
      <c r="Y6305">
        <f t="shared" si="1584"/>
        <v>1</v>
      </c>
      <c r="Z6305" t="s">
        <v>6337</v>
      </c>
    </row>
    <row r="6306" spans="1:26" x14ac:dyDescent="0.25">
      <c r="A6306" t="s">
        <v>45</v>
      </c>
      <c r="B6306" t="s">
        <v>27</v>
      </c>
      <c r="C6306" t="s">
        <v>35</v>
      </c>
      <c r="D6306">
        <v>0</v>
      </c>
      <c r="F6306">
        <v>1</v>
      </c>
      <c r="G6306">
        <v>109.25</v>
      </c>
      <c r="H6306">
        <f t="shared" si="1569"/>
        <v>1</v>
      </c>
      <c r="I6306">
        <f t="shared" si="1570"/>
        <v>0</v>
      </c>
      <c r="J6306">
        <f t="shared" si="1571"/>
        <v>0</v>
      </c>
      <c r="K6306">
        <f t="shared" si="1572"/>
        <v>1</v>
      </c>
      <c r="L6306">
        <f t="shared" si="1573"/>
        <v>0</v>
      </c>
      <c r="M6306">
        <f t="shared" si="1574"/>
        <v>0</v>
      </c>
      <c r="N6306">
        <f t="shared" si="1575"/>
        <v>0</v>
      </c>
      <c r="O6306">
        <f t="shared" si="1576"/>
        <v>1</v>
      </c>
      <c r="P6306">
        <v>71</v>
      </c>
      <c r="Q6306">
        <f t="shared" si="1577"/>
        <v>1</v>
      </c>
      <c r="R6306">
        <f t="shared" si="1578"/>
        <v>0</v>
      </c>
      <c r="S6306">
        <f t="shared" si="1579"/>
        <v>0</v>
      </c>
      <c r="T6306">
        <f t="shared" si="1580"/>
        <v>0</v>
      </c>
      <c r="U6306">
        <v>0</v>
      </c>
      <c r="V6306">
        <f t="shared" si="1581"/>
        <v>0.23833281172839246</v>
      </c>
      <c r="W6306">
        <f t="shared" si="1582"/>
        <v>0.55930275611486258</v>
      </c>
      <c r="X6306">
        <f t="shared" si="1583"/>
        <v>5.6802529146361365E-2</v>
      </c>
      <c r="Y6306">
        <f t="shared" si="1584"/>
        <v>0</v>
      </c>
      <c r="Z6306" t="s">
        <v>6338</v>
      </c>
    </row>
    <row r="6307" spans="1:26" x14ac:dyDescent="0.25">
      <c r="A6307" t="s">
        <v>26</v>
      </c>
      <c r="B6307" t="s">
        <v>33</v>
      </c>
      <c r="C6307" t="s">
        <v>35</v>
      </c>
      <c r="D6307">
        <v>0</v>
      </c>
      <c r="F6307">
        <v>1</v>
      </c>
      <c r="G6307">
        <v>77.650000000000006</v>
      </c>
      <c r="H6307">
        <f t="shared" si="1569"/>
        <v>1</v>
      </c>
      <c r="I6307">
        <f t="shared" si="1570"/>
        <v>0</v>
      </c>
      <c r="J6307">
        <f t="shared" si="1571"/>
        <v>0</v>
      </c>
      <c r="K6307">
        <f t="shared" si="1572"/>
        <v>1</v>
      </c>
      <c r="L6307">
        <f t="shared" si="1573"/>
        <v>0</v>
      </c>
      <c r="M6307">
        <f t="shared" si="1574"/>
        <v>1</v>
      </c>
      <c r="N6307">
        <f t="shared" si="1575"/>
        <v>0</v>
      </c>
      <c r="O6307">
        <f t="shared" si="1576"/>
        <v>0</v>
      </c>
      <c r="P6307">
        <v>9</v>
      </c>
      <c r="Q6307">
        <f t="shared" si="1577"/>
        <v>0</v>
      </c>
      <c r="R6307">
        <f t="shared" si="1578"/>
        <v>0</v>
      </c>
      <c r="S6307">
        <f t="shared" si="1579"/>
        <v>0</v>
      </c>
      <c r="T6307">
        <f t="shared" si="1580"/>
        <v>1</v>
      </c>
      <c r="U6307">
        <v>1</v>
      </c>
      <c r="V6307">
        <f t="shared" si="1581"/>
        <v>0.39737867062683951</v>
      </c>
      <c r="W6307">
        <f t="shared" si="1582"/>
        <v>0.59805769495565964</v>
      </c>
      <c r="X6307">
        <f t="shared" si="1583"/>
        <v>0.36315246661547518</v>
      </c>
      <c r="Y6307">
        <f t="shared" si="1584"/>
        <v>1</v>
      </c>
      <c r="Z6307" t="s">
        <v>6339</v>
      </c>
    </row>
    <row r="6308" spans="1:26" x14ac:dyDescent="0.25">
      <c r="A6308" t="s">
        <v>26</v>
      </c>
      <c r="B6308" t="s">
        <v>27</v>
      </c>
      <c r="C6308" t="s">
        <v>35</v>
      </c>
      <c r="D6308">
        <v>1</v>
      </c>
      <c r="F6308">
        <v>1</v>
      </c>
      <c r="G6308">
        <v>95</v>
      </c>
      <c r="H6308">
        <f t="shared" si="1569"/>
        <v>0</v>
      </c>
      <c r="I6308">
        <f t="shared" si="1570"/>
        <v>1</v>
      </c>
      <c r="J6308">
        <f t="shared" si="1571"/>
        <v>0</v>
      </c>
      <c r="K6308">
        <f t="shared" si="1572"/>
        <v>1</v>
      </c>
      <c r="L6308">
        <f t="shared" si="1573"/>
        <v>0</v>
      </c>
      <c r="M6308">
        <f t="shared" si="1574"/>
        <v>1</v>
      </c>
      <c r="N6308">
        <f t="shared" si="1575"/>
        <v>0</v>
      </c>
      <c r="O6308">
        <f t="shared" si="1576"/>
        <v>0</v>
      </c>
      <c r="P6308">
        <v>26</v>
      </c>
      <c r="Q6308">
        <f t="shared" si="1577"/>
        <v>1</v>
      </c>
      <c r="R6308">
        <f t="shared" si="1578"/>
        <v>0</v>
      </c>
      <c r="S6308">
        <f t="shared" si="1579"/>
        <v>0</v>
      </c>
      <c r="T6308">
        <f t="shared" si="1580"/>
        <v>0</v>
      </c>
      <c r="U6308">
        <v>1</v>
      </c>
      <c r="V6308">
        <f t="shared" si="1581"/>
        <v>0.54750517667679655</v>
      </c>
      <c r="W6308">
        <f t="shared" si="1582"/>
        <v>0.63355657946855792</v>
      </c>
      <c r="X6308">
        <f t="shared" si="1583"/>
        <v>0.2047515651342971</v>
      </c>
      <c r="Y6308">
        <f t="shared" si="1584"/>
        <v>1</v>
      </c>
      <c r="Z6308" t="s">
        <v>6340</v>
      </c>
    </row>
    <row r="6309" spans="1:26" x14ac:dyDescent="0.25">
      <c r="A6309" t="s">
        <v>29</v>
      </c>
      <c r="B6309" t="s">
        <v>33</v>
      </c>
      <c r="C6309" t="s">
        <v>35</v>
      </c>
      <c r="D6309">
        <v>0</v>
      </c>
      <c r="F6309">
        <v>1</v>
      </c>
      <c r="G6309">
        <v>116.3</v>
      </c>
      <c r="H6309">
        <f t="shared" si="1569"/>
        <v>1</v>
      </c>
      <c r="I6309">
        <f t="shared" si="1570"/>
        <v>0</v>
      </c>
      <c r="J6309">
        <f t="shared" si="1571"/>
        <v>0</v>
      </c>
      <c r="K6309">
        <f t="shared" si="1572"/>
        <v>1</v>
      </c>
      <c r="L6309">
        <f t="shared" si="1573"/>
        <v>0</v>
      </c>
      <c r="M6309">
        <f t="shared" si="1574"/>
        <v>0</v>
      </c>
      <c r="N6309">
        <f t="shared" si="1575"/>
        <v>1</v>
      </c>
      <c r="O6309">
        <f t="shared" si="1576"/>
        <v>0</v>
      </c>
      <c r="P6309">
        <v>71</v>
      </c>
      <c r="Q6309">
        <f t="shared" si="1577"/>
        <v>0</v>
      </c>
      <c r="R6309">
        <f t="shared" si="1578"/>
        <v>0</v>
      </c>
      <c r="S6309">
        <f t="shared" si="1579"/>
        <v>0</v>
      </c>
      <c r="T6309">
        <f t="shared" si="1580"/>
        <v>1</v>
      </c>
      <c r="U6309">
        <v>0</v>
      </c>
      <c r="V6309">
        <f t="shared" si="1581"/>
        <v>0.16762669543536235</v>
      </c>
      <c r="W6309">
        <f t="shared" si="1582"/>
        <v>0.54180882184825807</v>
      </c>
      <c r="X6309">
        <f t="shared" si="1583"/>
        <v>2.8098709022579729E-2</v>
      </c>
      <c r="Y6309">
        <f t="shared" si="1584"/>
        <v>0</v>
      </c>
      <c r="Z6309" t="s">
        <v>6341</v>
      </c>
    </row>
    <row r="6310" spans="1:26" x14ac:dyDescent="0.25">
      <c r="A6310" t="s">
        <v>26</v>
      </c>
      <c r="B6310" t="s">
        <v>33</v>
      </c>
      <c r="C6310" t="s">
        <v>23</v>
      </c>
      <c r="D6310">
        <v>0</v>
      </c>
      <c r="F6310">
        <v>1</v>
      </c>
      <c r="G6310">
        <v>19.899999999999999</v>
      </c>
      <c r="H6310">
        <f t="shared" si="1569"/>
        <v>1</v>
      </c>
      <c r="I6310">
        <f t="shared" si="1570"/>
        <v>0</v>
      </c>
      <c r="J6310">
        <f t="shared" si="1571"/>
        <v>0</v>
      </c>
      <c r="K6310">
        <f t="shared" si="1572"/>
        <v>0</v>
      </c>
      <c r="L6310">
        <f t="shared" si="1573"/>
        <v>1</v>
      </c>
      <c r="M6310">
        <f t="shared" si="1574"/>
        <v>1</v>
      </c>
      <c r="N6310">
        <f t="shared" si="1575"/>
        <v>0</v>
      </c>
      <c r="O6310">
        <f t="shared" si="1576"/>
        <v>0</v>
      </c>
      <c r="P6310">
        <v>32</v>
      </c>
      <c r="Q6310">
        <f t="shared" si="1577"/>
        <v>0</v>
      </c>
      <c r="R6310">
        <f t="shared" si="1578"/>
        <v>0</v>
      </c>
      <c r="S6310">
        <f t="shared" si="1579"/>
        <v>0</v>
      </c>
      <c r="T6310">
        <f t="shared" si="1580"/>
        <v>1</v>
      </c>
      <c r="U6310">
        <v>0</v>
      </c>
      <c r="V6310">
        <f t="shared" si="1581"/>
        <v>0.26492356223108238</v>
      </c>
      <c r="W6310">
        <f t="shared" si="1582"/>
        <v>0.56584622496094505</v>
      </c>
      <c r="X6310">
        <f t="shared" si="1583"/>
        <v>7.0184493825206182E-2</v>
      </c>
      <c r="Y6310">
        <f t="shared" si="1584"/>
        <v>0</v>
      </c>
      <c r="Z6310" t="s">
        <v>6342</v>
      </c>
    </row>
    <row r="6311" spans="1:26" x14ac:dyDescent="0.25">
      <c r="A6311" t="s">
        <v>26</v>
      </c>
      <c r="B6311" t="s">
        <v>27</v>
      </c>
      <c r="C6311" t="s">
        <v>35</v>
      </c>
      <c r="D6311">
        <v>0</v>
      </c>
      <c r="F6311">
        <v>1</v>
      </c>
      <c r="G6311">
        <v>70.349999999999994</v>
      </c>
      <c r="H6311">
        <f t="shared" si="1569"/>
        <v>1</v>
      </c>
      <c r="I6311">
        <f t="shared" si="1570"/>
        <v>0</v>
      </c>
      <c r="J6311">
        <f t="shared" si="1571"/>
        <v>0</v>
      </c>
      <c r="K6311">
        <f t="shared" si="1572"/>
        <v>1</v>
      </c>
      <c r="L6311">
        <f t="shared" si="1573"/>
        <v>0</v>
      </c>
      <c r="M6311">
        <f t="shared" si="1574"/>
        <v>1</v>
      </c>
      <c r="N6311">
        <f t="shared" si="1575"/>
        <v>0</v>
      </c>
      <c r="O6311">
        <f t="shared" si="1576"/>
        <v>0</v>
      </c>
      <c r="P6311">
        <v>2</v>
      </c>
      <c r="Q6311">
        <f t="shared" si="1577"/>
        <v>1</v>
      </c>
      <c r="R6311">
        <f t="shared" si="1578"/>
        <v>0</v>
      </c>
      <c r="S6311">
        <f t="shared" si="1579"/>
        <v>0</v>
      </c>
      <c r="T6311">
        <f t="shared" si="1580"/>
        <v>0</v>
      </c>
      <c r="U6311">
        <v>0</v>
      </c>
      <c r="V6311">
        <f t="shared" si="1581"/>
        <v>0.50421129148394506</v>
      </c>
      <c r="W6311">
        <f t="shared" si="1582"/>
        <v>0.62344848875149705</v>
      </c>
      <c r="X6311">
        <f t="shared" si="1583"/>
        <v>0.2542290264599078</v>
      </c>
      <c r="Y6311">
        <f t="shared" si="1584"/>
        <v>1</v>
      </c>
      <c r="Z6311" t="s">
        <v>6343</v>
      </c>
    </row>
    <row r="6312" spans="1:26" x14ac:dyDescent="0.25">
      <c r="A6312" t="s">
        <v>45</v>
      </c>
      <c r="B6312" t="s">
        <v>38</v>
      </c>
      <c r="C6312" t="s">
        <v>23</v>
      </c>
      <c r="D6312">
        <v>0</v>
      </c>
      <c r="F6312">
        <v>1</v>
      </c>
      <c r="G6312">
        <v>25.6</v>
      </c>
      <c r="H6312">
        <f t="shared" si="1569"/>
        <v>1</v>
      </c>
      <c r="I6312">
        <f t="shared" si="1570"/>
        <v>0</v>
      </c>
      <c r="J6312">
        <f t="shared" si="1571"/>
        <v>0</v>
      </c>
      <c r="K6312">
        <f t="shared" si="1572"/>
        <v>0</v>
      </c>
      <c r="L6312">
        <f t="shared" si="1573"/>
        <v>1</v>
      </c>
      <c r="M6312">
        <f t="shared" si="1574"/>
        <v>0</v>
      </c>
      <c r="N6312">
        <f t="shared" si="1575"/>
        <v>0</v>
      </c>
      <c r="O6312">
        <f t="shared" si="1576"/>
        <v>1</v>
      </c>
      <c r="P6312">
        <v>71</v>
      </c>
      <c r="Q6312">
        <f t="shared" si="1577"/>
        <v>0</v>
      </c>
      <c r="R6312">
        <f t="shared" si="1578"/>
        <v>0</v>
      </c>
      <c r="S6312">
        <f t="shared" si="1579"/>
        <v>1</v>
      </c>
      <c r="T6312">
        <f t="shared" si="1580"/>
        <v>0</v>
      </c>
      <c r="U6312">
        <v>0</v>
      </c>
      <c r="V6312">
        <f t="shared" si="1581"/>
        <v>-6.2441895759798263E-2</v>
      </c>
      <c r="W6312">
        <f t="shared" si="1582"/>
        <v>0.48439459617382624</v>
      </c>
      <c r="X6312">
        <f t="shared" si="1583"/>
        <v>3.8989903460775123E-3</v>
      </c>
      <c r="Y6312">
        <f t="shared" si="1584"/>
        <v>0</v>
      </c>
      <c r="Z6312" t="s">
        <v>6344</v>
      </c>
    </row>
    <row r="6313" spans="1:26" x14ac:dyDescent="0.25">
      <c r="A6313" t="s">
        <v>29</v>
      </c>
      <c r="B6313" t="s">
        <v>27</v>
      </c>
      <c r="C6313" t="s">
        <v>25</v>
      </c>
      <c r="D6313">
        <v>0</v>
      </c>
      <c r="F6313">
        <v>1</v>
      </c>
      <c r="G6313">
        <v>44.45</v>
      </c>
      <c r="H6313">
        <f t="shared" si="1569"/>
        <v>1</v>
      </c>
      <c r="I6313">
        <f t="shared" si="1570"/>
        <v>0</v>
      </c>
      <c r="J6313">
        <f t="shared" si="1571"/>
        <v>1</v>
      </c>
      <c r="K6313">
        <f t="shared" si="1572"/>
        <v>0</v>
      </c>
      <c r="L6313">
        <f t="shared" si="1573"/>
        <v>0</v>
      </c>
      <c r="M6313">
        <f t="shared" si="1574"/>
        <v>0</v>
      </c>
      <c r="N6313">
        <f t="shared" si="1575"/>
        <v>1</v>
      </c>
      <c r="O6313">
        <f t="shared" si="1576"/>
        <v>0</v>
      </c>
      <c r="P6313">
        <v>60</v>
      </c>
      <c r="Q6313">
        <f t="shared" si="1577"/>
        <v>1</v>
      </c>
      <c r="R6313">
        <f t="shared" si="1578"/>
        <v>0</v>
      </c>
      <c r="S6313">
        <f t="shared" si="1579"/>
        <v>0</v>
      </c>
      <c r="T6313">
        <f t="shared" si="1580"/>
        <v>0</v>
      </c>
      <c r="U6313">
        <v>0</v>
      </c>
      <c r="V6313">
        <f t="shared" si="1581"/>
        <v>0.21093152610912477</v>
      </c>
      <c r="W6313">
        <f t="shared" si="1582"/>
        <v>0.55253823109746325</v>
      </c>
      <c r="X6313">
        <f t="shared" si="1583"/>
        <v>4.4492108706724383E-2</v>
      </c>
      <c r="Y6313">
        <f t="shared" si="1584"/>
        <v>0</v>
      </c>
      <c r="Z6313" t="s">
        <v>6345</v>
      </c>
    </row>
    <row r="6314" spans="1:26" x14ac:dyDescent="0.25">
      <c r="A6314" t="s">
        <v>29</v>
      </c>
      <c r="B6314" t="s">
        <v>27</v>
      </c>
      <c r="C6314" t="s">
        <v>35</v>
      </c>
      <c r="D6314">
        <v>1</v>
      </c>
      <c r="F6314">
        <v>1</v>
      </c>
      <c r="G6314">
        <v>100.15</v>
      </c>
      <c r="H6314">
        <f t="shared" si="1569"/>
        <v>0</v>
      </c>
      <c r="I6314">
        <f t="shared" si="1570"/>
        <v>1</v>
      </c>
      <c r="J6314">
        <f t="shared" si="1571"/>
        <v>0</v>
      </c>
      <c r="K6314">
        <f t="shared" si="1572"/>
        <v>1</v>
      </c>
      <c r="L6314">
        <f t="shared" si="1573"/>
        <v>0</v>
      </c>
      <c r="M6314">
        <f t="shared" si="1574"/>
        <v>0</v>
      </c>
      <c r="N6314">
        <f t="shared" si="1575"/>
        <v>1</v>
      </c>
      <c r="O6314">
        <f t="shared" si="1576"/>
        <v>0</v>
      </c>
      <c r="P6314">
        <v>55</v>
      </c>
      <c r="Q6314">
        <f t="shared" si="1577"/>
        <v>1</v>
      </c>
      <c r="R6314">
        <f t="shared" si="1578"/>
        <v>0</v>
      </c>
      <c r="S6314">
        <f t="shared" si="1579"/>
        <v>0</v>
      </c>
      <c r="T6314">
        <f t="shared" si="1580"/>
        <v>0</v>
      </c>
      <c r="U6314">
        <v>0</v>
      </c>
      <c r="V6314">
        <f t="shared" si="1581"/>
        <v>0.28407946351264107</v>
      </c>
      <c r="W6314">
        <f t="shared" si="1582"/>
        <v>0.57054607371367883</v>
      </c>
      <c r="X6314">
        <f t="shared" si="1583"/>
        <v>8.0701141589629974E-2</v>
      </c>
      <c r="Y6314">
        <f t="shared" si="1584"/>
        <v>0</v>
      </c>
      <c r="Z6314" t="s">
        <v>6346</v>
      </c>
    </row>
    <row r="6315" spans="1:26" x14ac:dyDescent="0.25">
      <c r="A6315" t="s">
        <v>29</v>
      </c>
      <c r="B6315" t="s">
        <v>38</v>
      </c>
      <c r="C6315" t="s">
        <v>35</v>
      </c>
      <c r="D6315">
        <v>0</v>
      </c>
      <c r="F6315">
        <v>1</v>
      </c>
      <c r="G6315">
        <v>105.4</v>
      </c>
      <c r="H6315">
        <f t="shared" si="1569"/>
        <v>1</v>
      </c>
      <c r="I6315">
        <f t="shared" si="1570"/>
        <v>0</v>
      </c>
      <c r="J6315">
        <f t="shared" si="1571"/>
        <v>0</v>
      </c>
      <c r="K6315">
        <f t="shared" si="1572"/>
        <v>1</v>
      </c>
      <c r="L6315">
        <f t="shared" si="1573"/>
        <v>0</v>
      </c>
      <c r="M6315">
        <f t="shared" si="1574"/>
        <v>0</v>
      </c>
      <c r="N6315">
        <f t="shared" si="1575"/>
        <v>1</v>
      </c>
      <c r="O6315">
        <f t="shared" si="1576"/>
        <v>0</v>
      </c>
      <c r="P6315">
        <v>54</v>
      </c>
      <c r="Q6315">
        <f t="shared" si="1577"/>
        <v>0</v>
      </c>
      <c r="R6315">
        <f t="shared" si="1578"/>
        <v>0</v>
      </c>
      <c r="S6315">
        <f t="shared" si="1579"/>
        <v>1</v>
      </c>
      <c r="T6315">
        <f t="shared" si="1580"/>
        <v>0</v>
      </c>
      <c r="U6315">
        <v>1</v>
      </c>
      <c r="V6315">
        <f t="shared" si="1581"/>
        <v>0.15549616069369029</v>
      </c>
      <c r="W6315">
        <f t="shared" si="1582"/>
        <v>0.53879590096837959</v>
      </c>
      <c r="X6315">
        <f t="shared" si="1583"/>
        <v>0.71318673460309734</v>
      </c>
      <c r="Y6315">
        <f t="shared" si="1584"/>
        <v>0</v>
      </c>
      <c r="Z6315" t="s">
        <v>6347</v>
      </c>
    </row>
    <row r="6316" spans="1:26" x14ac:dyDescent="0.25">
      <c r="A6316" t="s">
        <v>26</v>
      </c>
      <c r="B6316" t="s">
        <v>27</v>
      </c>
      <c r="C6316" t="s">
        <v>35</v>
      </c>
      <c r="D6316">
        <v>0</v>
      </c>
      <c r="F6316">
        <v>1</v>
      </c>
      <c r="G6316">
        <v>95.85</v>
      </c>
      <c r="H6316">
        <f t="shared" si="1569"/>
        <v>1</v>
      </c>
      <c r="I6316">
        <f t="shared" si="1570"/>
        <v>0</v>
      </c>
      <c r="J6316">
        <f t="shared" si="1571"/>
        <v>0</v>
      </c>
      <c r="K6316">
        <f t="shared" si="1572"/>
        <v>1</v>
      </c>
      <c r="L6316">
        <f t="shared" si="1573"/>
        <v>0</v>
      </c>
      <c r="M6316">
        <f t="shared" si="1574"/>
        <v>1</v>
      </c>
      <c r="N6316">
        <f t="shared" si="1575"/>
        <v>0</v>
      </c>
      <c r="O6316">
        <f t="shared" si="1576"/>
        <v>0</v>
      </c>
      <c r="P6316">
        <v>2</v>
      </c>
      <c r="Q6316">
        <f t="shared" si="1577"/>
        <v>1</v>
      </c>
      <c r="R6316">
        <f t="shared" si="1578"/>
        <v>0</v>
      </c>
      <c r="S6316">
        <f t="shared" si="1579"/>
        <v>0</v>
      </c>
      <c r="T6316">
        <f t="shared" si="1580"/>
        <v>0</v>
      </c>
      <c r="U6316">
        <v>1</v>
      </c>
      <c r="V6316">
        <f t="shared" si="1581"/>
        <v>0.54883037377790334</v>
      </c>
      <c r="W6316">
        <f t="shared" si="1582"/>
        <v>0.63386418623821073</v>
      </c>
      <c r="X6316">
        <f t="shared" si="1583"/>
        <v>0.20355403162538641</v>
      </c>
      <c r="Y6316">
        <f t="shared" si="1584"/>
        <v>1</v>
      </c>
      <c r="Z6316" t="s">
        <v>6348</v>
      </c>
    </row>
    <row r="6317" spans="1:26" x14ac:dyDescent="0.25">
      <c r="A6317" t="s">
        <v>26</v>
      </c>
      <c r="B6317" t="s">
        <v>30</v>
      </c>
      <c r="C6317" t="s">
        <v>35</v>
      </c>
      <c r="D6317">
        <v>0</v>
      </c>
      <c r="F6317">
        <v>1</v>
      </c>
      <c r="G6317">
        <v>73.849999999999994</v>
      </c>
      <c r="H6317">
        <f t="shared" si="1569"/>
        <v>1</v>
      </c>
      <c r="I6317">
        <f t="shared" si="1570"/>
        <v>0</v>
      </c>
      <c r="J6317">
        <f t="shared" si="1571"/>
        <v>0</v>
      </c>
      <c r="K6317">
        <f t="shared" si="1572"/>
        <v>1</v>
      </c>
      <c r="L6317">
        <f t="shared" si="1573"/>
        <v>0</v>
      </c>
      <c r="M6317">
        <f t="shared" si="1574"/>
        <v>1</v>
      </c>
      <c r="N6317">
        <f t="shared" si="1575"/>
        <v>0</v>
      </c>
      <c r="O6317">
        <f t="shared" si="1576"/>
        <v>0</v>
      </c>
      <c r="P6317">
        <v>6</v>
      </c>
      <c r="Q6317">
        <f t="shared" si="1577"/>
        <v>0</v>
      </c>
      <c r="R6317">
        <f t="shared" si="1578"/>
        <v>1</v>
      </c>
      <c r="S6317">
        <f t="shared" si="1579"/>
        <v>0</v>
      </c>
      <c r="T6317">
        <f t="shared" si="1580"/>
        <v>0</v>
      </c>
      <c r="U6317">
        <v>0</v>
      </c>
      <c r="V6317">
        <f t="shared" si="1581"/>
        <v>0.37289964169212747</v>
      </c>
      <c r="W6317">
        <f t="shared" si="1582"/>
        <v>0.59215944783916785</v>
      </c>
      <c r="X6317">
        <f t="shared" si="1583"/>
        <v>0.13905414277411704</v>
      </c>
      <c r="Y6317">
        <f t="shared" si="1584"/>
        <v>1</v>
      </c>
      <c r="Z6317" t="s">
        <v>6349</v>
      </c>
    </row>
    <row r="6318" spans="1:26" x14ac:dyDescent="0.25">
      <c r="A6318" t="s">
        <v>45</v>
      </c>
      <c r="B6318" t="s">
        <v>38</v>
      </c>
      <c r="C6318" t="s">
        <v>25</v>
      </c>
      <c r="D6318">
        <v>0</v>
      </c>
      <c r="F6318">
        <v>1</v>
      </c>
      <c r="G6318">
        <v>70.099999999999994</v>
      </c>
      <c r="H6318">
        <f t="shared" si="1569"/>
        <v>1</v>
      </c>
      <c r="I6318">
        <f t="shared" si="1570"/>
        <v>0</v>
      </c>
      <c r="J6318">
        <f t="shared" si="1571"/>
        <v>1</v>
      </c>
      <c r="K6318">
        <f t="shared" si="1572"/>
        <v>0</v>
      </c>
      <c r="L6318">
        <f t="shared" si="1573"/>
        <v>0</v>
      </c>
      <c r="M6318">
        <f t="shared" si="1574"/>
        <v>0</v>
      </c>
      <c r="N6318">
        <f t="shared" si="1575"/>
        <v>0</v>
      </c>
      <c r="O6318">
        <f t="shared" si="1576"/>
        <v>1</v>
      </c>
      <c r="P6318">
        <v>48</v>
      </c>
      <c r="Q6318">
        <f t="shared" si="1577"/>
        <v>0</v>
      </c>
      <c r="R6318">
        <f t="shared" si="1578"/>
        <v>0</v>
      </c>
      <c r="S6318">
        <f t="shared" si="1579"/>
        <v>1</v>
      </c>
      <c r="T6318">
        <f t="shared" si="1580"/>
        <v>0</v>
      </c>
      <c r="U6318">
        <v>0</v>
      </c>
      <c r="V6318">
        <f t="shared" si="1581"/>
        <v>3.566427930852159E-2</v>
      </c>
      <c r="W6318">
        <f t="shared" si="1582"/>
        <v>0.50891512488789137</v>
      </c>
      <c r="X6318">
        <f t="shared" si="1583"/>
        <v>1.2719408185962412E-3</v>
      </c>
      <c r="Y6318">
        <f t="shared" si="1584"/>
        <v>0</v>
      </c>
      <c r="Z6318" t="s">
        <v>6350</v>
      </c>
    </row>
    <row r="6319" spans="1:26" x14ac:dyDescent="0.25">
      <c r="A6319" t="s">
        <v>45</v>
      </c>
      <c r="B6319" t="s">
        <v>30</v>
      </c>
      <c r="C6319" t="s">
        <v>23</v>
      </c>
      <c r="D6319">
        <v>0</v>
      </c>
      <c r="F6319">
        <v>1</v>
      </c>
      <c r="G6319">
        <v>25.25</v>
      </c>
      <c r="H6319">
        <f t="shared" si="1569"/>
        <v>1</v>
      </c>
      <c r="I6319">
        <f t="shared" si="1570"/>
        <v>0</v>
      </c>
      <c r="J6319">
        <f t="shared" si="1571"/>
        <v>0</v>
      </c>
      <c r="K6319">
        <f t="shared" si="1572"/>
        <v>0</v>
      </c>
      <c r="L6319">
        <f t="shared" si="1573"/>
        <v>1</v>
      </c>
      <c r="M6319">
        <f t="shared" si="1574"/>
        <v>0</v>
      </c>
      <c r="N6319">
        <f t="shared" si="1575"/>
        <v>0</v>
      </c>
      <c r="O6319">
        <f t="shared" si="1576"/>
        <v>1</v>
      </c>
      <c r="P6319">
        <v>63</v>
      </c>
      <c r="Q6319">
        <f t="shared" si="1577"/>
        <v>0</v>
      </c>
      <c r="R6319">
        <f t="shared" si="1578"/>
        <v>1</v>
      </c>
      <c r="S6319">
        <f t="shared" si="1579"/>
        <v>0</v>
      </c>
      <c r="T6319">
        <f t="shared" si="1580"/>
        <v>0</v>
      </c>
      <c r="U6319">
        <v>0</v>
      </c>
      <c r="V6319">
        <f t="shared" si="1581"/>
        <v>-5.8124395893615927E-2</v>
      </c>
      <c r="W6319">
        <f t="shared" si="1582"/>
        <v>0.48547299068863614</v>
      </c>
      <c r="X6319">
        <f t="shared" si="1583"/>
        <v>3.3784453979977961E-3</v>
      </c>
      <c r="Y6319">
        <f t="shared" si="1584"/>
        <v>0</v>
      </c>
      <c r="Z6319" t="s">
        <v>6351</v>
      </c>
    </row>
    <row r="6320" spans="1:26" x14ac:dyDescent="0.25">
      <c r="A6320" t="s">
        <v>26</v>
      </c>
      <c r="B6320" t="s">
        <v>27</v>
      </c>
      <c r="C6320" t="s">
        <v>35</v>
      </c>
      <c r="D6320">
        <v>0</v>
      </c>
      <c r="F6320">
        <v>1</v>
      </c>
      <c r="G6320">
        <v>79.150000000000006</v>
      </c>
      <c r="H6320">
        <f t="shared" si="1569"/>
        <v>1</v>
      </c>
      <c r="I6320">
        <f t="shared" si="1570"/>
        <v>0</v>
      </c>
      <c r="J6320">
        <f t="shared" si="1571"/>
        <v>0</v>
      </c>
      <c r="K6320">
        <f t="shared" si="1572"/>
        <v>1</v>
      </c>
      <c r="L6320">
        <f t="shared" si="1573"/>
        <v>0</v>
      </c>
      <c r="M6320">
        <f t="shared" si="1574"/>
        <v>1</v>
      </c>
      <c r="N6320">
        <f t="shared" si="1575"/>
        <v>0</v>
      </c>
      <c r="O6320">
        <f t="shared" si="1576"/>
        <v>0</v>
      </c>
      <c r="P6320">
        <v>1</v>
      </c>
      <c r="Q6320">
        <f t="shared" si="1577"/>
        <v>1</v>
      </c>
      <c r="R6320">
        <f t="shared" si="1578"/>
        <v>0</v>
      </c>
      <c r="S6320">
        <f t="shared" si="1579"/>
        <v>0</v>
      </c>
      <c r="T6320">
        <f t="shared" si="1580"/>
        <v>0</v>
      </c>
      <c r="U6320">
        <v>1</v>
      </c>
      <c r="V6320">
        <f t="shared" si="1581"/>
        <v>0.5179309791189326</v>
      </c>
      <c r="W6320">
        <f t="shared" si="1582"/>
        <v>0.6266638328953229</v>
      </c>
      <c r="X6320">
        <f t="shared" si="1583"/>
        <v>0.232390540893231</v>
      </c>
      <c r="Y6320">
        <f t="shared" si="1584"/>
        <v>1</v>
      </c>
      <c r="Z6320" t="s">
        <v>6352</v>
      </c>
    </row>
    <row r="6321" spans="1:26" x14ac:dyDescent="0.25">
      <c r="A6321" t="s">
        <v>26</v>
      </c>
      <c r="B6321" t="s">
        <v>38</v>
      </c>
      <c r="C6321" t="s">
        <v>23</v>
      </c>
      <c r="D6321">
        <v>0</v>
      </c>
      <c r="F6321">
        <v>1</v>
      </c>
      <c r="G6321">
        <v>21.05</v>
      </c>
      <c r="H6321">
        <f t="shared" si="1569"/>
        <v>1</v>
      </c>
      <c r="I6321">
        <f t="shared" si="1570"/>
        <v>0</v>
      </c>
      <c r="J6321">
        <f t="shared" si="1571"/>
        <v>0</v>
      </c>
      <c r="K6321">
        <f t="shared" si="1572"/>
        <v>0</v>
      </c>
      <c r="L6321">
        <f t="shared" si="1573"/>
        <v>1</v>
      </c>
      <c r="M6321">
        <f t="shared" si="1574"/>
        <v>1</v>
      </c>
      <c r="N6321">
        <f t="shared" si="1575"/>
        <v>0</v>
      </c>
      <c r="O6321">
        <f t="shared" si="1576"/>
        <v>0</v>
      </c>
      <c r="P6321">
        <v>12</v>
      </c>
      <c r="Q6321">
        <f t="shared" si="1577"/>
        <v>0</v>
      </c>
      <c r="R6321">
        <f t="shared" si="1578"/>
        <v>0</v>
      </c>
      <c r="S6321">
        <f t="shared" si="1579"/>
        <v>1</v>
      </c>
      <c r="T6321">
        <f t="shared" si="1580"/>
        <v>0</v>
      </c>
      <c r="U6321">
        <v>0</v>
      </c>
      <c r="V6321">
        <f t="shared" si="1581"/>
        <v>0.27554475579965604</v>
      </c>
      <c r="W6321">
        <f t="shared" si="1582"/>
        <v>0.56845362473789274</v>
      </c>
      <c r="X6321">
        <f t="shared" si="1583"/>
        <v>7.5924912448692081E-2</v>
      </c>
      <c r="Y6321">
        <f t="shared" si="1584"/>
        <v>0</v>
      </c>
      <c r="Z6321" t="s">
        <v>6353</v>
      </c>
    </row>
    <row r="6322" spans="1:26" x14ac:dyDescent="0.25">
      <c r="A6322" t="s">
        <v>26</v>
      </c>
      <c r="B6322" t="s">
        <v>33</v>
      </c>
      <c r="C6322" t="s">
        <v>25</v>
      </c>
      <c r="D6322">
        <v>1</v>
      </c>
      <c r="F6322">
        <v>1</v>
      </c>
      <c r="G6322">
        <v>24.95</v>
      </c>
      <c r="H6322">
        <f t="shared" si="1569"/>
        <v>0</v>
      </c>
      <c r="I6322">
        <f t="shared" si="1570"/>
        <v>1</v>
      </c>
      <c r="J6322">
        <f t="shared" si="1571"/>
        <v>1</v>
      </c>
      <c r="K6322">
        <f t="shared" si="1572"/>
        <v>0</v>
      </c>
      <c r="L6322">
        <f t="shared" si="1573"/>
        <v>0</v>
      </c>
      <c r="M6322">
        <f t="shared" si="1574"/>
        <v>1</v>
      </c>
      <c r="N6322">
        <f t="shared" si="1575"/>
        <v>0</v>
      </c>
      <c r="O6322">
        <f t="shared" si="1576"/>
        <v>0</v>
      </c>
      <c r="P6322">
        <v>54</v>
      </c>
      <c r="Q6322">
        <f t="shared" si="1577"/>
        <v>0</v>
      </c>
      <c r="R6322">
        <f t="shared" si="1578"/>
        <v>0</v>
      </c>
      <c r="S6322">
        <f t="shared" si="1579"/>
        <v>0</v>
      </c>
      <c r="T6322">
        <f t="shared" si="1580"/>
        <v>1</v>
      </c>
      <c r="U6322">
        <v>0</v>
      </c>
      <c r="V6322">
        <f t="shared" si="1581"/>
        <v>0.29666183199316259</v>
      </c>
      <c r="W6322">
        <f t="shared" si="1582"/>
        <v>0.57362627181633352</v>
      </c>
      <c r="X6322">
        <f t="shared" si="1583"/>
        <v>8.8008242561539426E-2</v>
      </c>
      <c r="Y6322">
        <f t="shared" si="1584"/>
        <v>0</v>
      </c>
      <c r="Z6322" t="s">
        <v>6354</v>
      </c>
    </row>
    <row r="6323" spans="1:26" x14ac:dyDescent="0.25">
      <c r="A6323" t="s">
        <v>29</v>
      </c>
      <c r="B6323" t="s">
        <v>27</v>
      </c>
      <c r="C6323" t="s">
        <v>25</v>
      </c>
      <c r="D6323">
        <v>0</v>
      </c>
      <c r="F6323">
        <v>1</v>
      </c>
      <c r="G6323">
        <v>64.5</v>
      </c>
      <c r="H6323">
        <f t="shared" si="1569"/>
        <v>1</v>
      </c>
      <c r="I6323">
        <f t="shared" si="1570"/>
        <v>0</v>
      </c>
      <c r="J6323">
        <f t="shared" si="1571"/>
        <v>1</v>
      </c>
      <c r="K6323">
        <f t="shared" si="1572"/>
        <v>0</v>
      </c>
      <c r="L6323">
        <f t="shared" si="1573"/>
        <v>0</v>
      </c>
      <c r="M6323">
        <f t="shared" si="1574"/>
        <v>0</v>
      </c>
      <c r="N6323">
        <f t="shared" si="1575"/>
        <v>1</v>
      </c>
      <c r="O6323">
        <f t="shared" si="1576"/>
        <v>0</v>
      </c>
      <c r="P6323">
        <v>30</v>
      </c>
      <c r="Q6323">
        <f t="shared" si="1577"/>
        <v>1</v>
      </c>
      <c r="R6323">
        <f t="shared" si="1578"/>
        <v>0</v>
      </c>
      <c r="S6323">
        <f t="shared" si="1579"/>
        <v>0</v>
      </c>
      <c r="T6323">
        <f t="shared" si="1580"/>
        <v>0</v>
      </c>
      <c r="U6323">
        <v>0</v>
      </c>
      <c r="V6323">
        <f t="shared" si="1581"/>
        <v>0.22363596877605516</v>
      </c>
      <c r="W6323">
        <f t="shared" si="1582"/>
        <v>0.55567713678553909</v>
      </c>
      <c r="X6323">
        <f t="shared" si="1583"/>
        <v>5.0013046530404719E-2</v>
      </c>
      <c r="Y6323">
        <f t="shared" si="1584"/>
        <v>0</v>
      </c>
      <c r="Z6323" t="s">
        <v>6355</v>
      </c>
    </row>
    <row r="6324" spans="1:26" x14ac:dyDescent="0.25">
      <c r="A6324" t="s">
        <v>26</v>
      </c>
      <c r="B6324" t="s">
        <v>33</v>
      </c>
      <c r="C6324" t="s">
        <v>23</v>
      </c>
      <c r="D6324">
        <v>0</v>
      </c>
      <c r="F6324">
        <v>1</v>
      </c>
      <c r="G6324">
        <v>19.649999999999999</v>
      </c>
      <c r="H6324">
        <f t="shared" si="1569"/>
        <v>1</v>
      </c>
      <c r="I6324">
        <f t="shared" si="1570"/>
        <v>0</v>
      </c>
      <c r="J6324">
        <f t="shared" si="1571"/>
        <v>0</v>
      </c>
      <c r="K6324">
        <f t="shared" si="1572"/>
        <v>0</v>
      </c>
      <c r="L6324">
        <f t="shared" si="1573"/>
        <v>1</v>
      </c>
      <c r="M6324">
        <f t="shared" si="1574"/>
        <v>1</v>
      </c>
      <c r="N6324">
        <f t="shared" si="1575"/>
        <v>0</v>
      </c>
      <c r="O6324">
        <f t="shared" si="1576"/>
        <v>0</v>
      </c>
      <c r="P6324">
        <v>30</v>
      </c>
      <c r="Q6324">
        <f t="shared" si="1577"/>
        <v>0</v>
      </c>
      <c r="R6324">
        <f t="shared" si="1578"/>
        <v>0</v>
      </c>
      <c r="S6324">
        <f t="shared" si="1579"/>
        <v>0</v>
      </c>
      <c r="T6324">
        <f t="shared" si="1580"/>
        <v>1</v>
      </c>
      <c r="U6324">
        <v>1</v>
      </c>
      <c r="V6324">
        <f t="shared" si="1581"/>
        <v>0.26453379837781565</v>
      </c>
      <c r="W6324">
        <f t="shared" si="1582"/>
        <v>0.56575047145039259</v>
      </c>
      <c r="X6324">
        <f t="shared" si="1583"/>
        <v>0.54091053372856357</v>
      </c>
      <c r="Y6324">
        <f t="shared" si="1584"/>
        <v>0</v>
      </c>
      <c r="Z6324" t="s">
        <v>6356</v>
      </c>
    </row>
    <row r="6325" spans="1:26" x14ac:dyDescent="0.25">
      <c r="A6325" t="s">
        <v>26</v>
      </c>
      <c r="B6325" t="s">
        <v>27</v>
      </c>
      <c r="C6325" t="s">
        <v>35</v>
      </c>
      <c r="D6325">
        <v>0</v>
      </c>
      <c r="F6325">
        <v>1</v>
      </c>
      <c r="G6325">
        <v>79</v>
      </c>
      <c r="H6325">
        <f t="shared" si="1569"/>
        <v>1</v>
      </c>
      <c r="I6325">
        <f t="shared" si="1570"/>
        <v>0</v>
      </c>
      <c r="J6325">
        <f t="shared" si="1571"/>
        <v>0</v>
      </c>
      <c r="K6325">
        <f t="shared" si="1572"/>
        <v>1</v>
      </c>
      <c r="L6325">
        <f t="shared" si="1573"/>
        <v>0</v>
      </c>
      <c r="M6325">
        <f t="shared" si="1574"/>
        <v>1</v>
      </c>
      <c r="N6325">
        <f t="shared" si="1575"/>
        <v>0</v>
      </c>
      <c r="O6325">
        <f t="shared" si="1576"/>
        <v>0</v>
      </c>
      <c r="P6325">
        <v>4</v>
      </c>
      <c r="Q6325">
        <f t="shared" si="1577"/>
        <v>1</v>
      </c>
      <c r="R6325">
        <f t="shared" si="1578"/>
        <v>0</v>
      </c>
      <c r="S6325">
        <f t="shared" si="1579"/>
        <v>0</v>
      </c>
      <c r="T6325">
        <f t="shared" si="1580"/>
        <v>0</v>
      </c>
      <c r="U6325">
        <v>1</v>
      </c>
      <c r="V6325">
        <f t="shared" si="1581"/>
        <v>0.52256029006772831</v>
      </c>
      <c r="W6325">
        <f t="shared" si="1582"/>
        <v>0.6277462526060068</v>
      </c>
      <c r="X6325">
        <f t="shared" si="1583"/>
        <v>0.22794867662021173</v>
      </c>
      <c r="Y6325">
        <f t="shared" si="1584"/>
        <v>1</v>
      </c>
      <c r="Z6325" t="s">
        <v>6357</v>
      </c>
    </row>
    <row r="6326" spans="1:26" x14ac:dyDescent="0.25">
      <c r="A6326" t="s">
        <v>29</v>
      </c>
      <c r="B6326" t="s">
        <v>38</v>
      </c>
      <c r="C6326" t="s">
        <v>35</v>
      </c>
      <c r="D6326">
        <v>0</v>
      </c>
      <c r="F6326">
        <v>1</v>
      </c>
      <c r="G6326">
        <v>105.95</v>
      </c>
      <c r="H6326">
        <f t="shared" si="1569"/>
        <v>1</v>
      </c>
      <c r="I6326">
        <f t="shared" si="1570"/>
        <v>0</v>
      </c>
      <c r="J6326">
        <f t="shared" si="1571"/>
        <v>0</v>
      </c>
      <c r="K6326">
        <f t="shared" si="1572"/>
        <v>1</v>
      </c>
      <c r="L6326">
        <f t="shared" si="1573"/>
        <v>0</v>
      </c>
      <c r="M6326">
        <f t="shared" si="1574"/>
        <v>0</v>
      </c>
      <c r="N6326">
        <f t="shared" si="1575"/>
        <v>1</v>
      </c>
      <c r="O6326">
        <f t="shared" si="1576"/>
        <v>0</v>
      </c>
      <c r="P6326">
        <v>40</v>
      </c>
      <c r="Q6326">
        <f t="shared" si="1577"/>
        <v>0</v>
      </c>
      <c r="R6326">
        <f t="shared" si="1578"/>
        <v>0</v>
      </c>
      <c r="S6326">
        <f t="shared" si="1579"/>
        <v>1</v>
      </c>
      <c r="T6326">
        <f t="shared" si="1580"/>
        <v>0</v>
      </c>
      <c r="U6326">
        <v>0</v>
      </c>
      <c r="V6326">
        <f t="shared" si="1581"/>
        <v>0.15635364117087702</v>
      </c>
      <c r="W6326">
        <f t="shared" si="1582"/>
        <v>0.53900897337372666</v>
      </c>
      <c r="X6326">
        <f t="shared" si="1583"/>
        <v>2.4446461107391369E-2</v>
      </c>
      <c r="Y6326">
        <f t="shared" si="1584"/>
        <v>0</v>
      </c>
      <c r="Z6326" t="s">
        <v>6358</v>
      </c>
    </row>
    <row r="6327" spans="1:26" x14ac:dyDescent="0.25">
      <c r="A6327" t="s">
        <v>26</v>
      </c>
      <c r="B6327" t="s">
        <v>27</v>
      </c>
      <c r="C6327" t="s">
        <v>35</v>
      </c>
      <c r="D6327">
        <v>0</v>
      </c>
      <c r="F6327">
        <v>1</v>
      </c>
      <c r="G6327">
        <v>75.849999999999994</v>
      </c>
      <c r="H6327">
        <f t="shared" si="1569"/>
        <v>1</v>
      </c>
      <c r="I6327">
        <f t="shared" si="1570"/>
        <v>0</v>
      </c>
      <c r="J6327">
        <f t="shared" si="1571"/>
        <v>0</v>
      </c>
      <c r="K6327">
        <f t="shared" si="1572"/>
        <v>1</v>
      </c>
      <c r="L6327">
        <f t="shared" si="1573"/>
        <v>0</v>
      </c>
      <c r="M6327">
        <f t="shared" si="1574"/>
        <v>1</v>
      </c>
      <c r="N6327">
        <f t="shared" si="1575"/>
        <v>0</v>
      </c>
      <c r="O6327">
        <f t="shared" si="1576"/>
        <v>0</v>
      </c>
      <c r="P6327">
        <v>9</v>
      </c>
      <c r="Q6327">
        <f t="shared" si="1577"/>
        <v>1</v>
      </c>
      <c r="R6327">
        <f t="shared" si="1578"/>
        <v>0</v>
      </c>
      <c r="S6327">
        <f t="shared" si="1579"/>
        <v>0</v>
      </c>
      <c r="T6327">
        <f t="shared" si="1580"/>
        <v>0</v>
      </c>
      <c r="U6327">
        <v>0</v>
      </c>
      <c r="V6327">
        <f t="shared" si="1581"/>
        <v>0.51764926551656798</v>
      </c>
      <c r="W6327">
        <f t="shared" si="1582"/>
        <v>0.62659792187927543</v>
      </c>
      <c r="X6327">
        <f t="shared" si="1583"/>
        <v>0.26796076208984232</v>
      </c>
      <c r="Y6327">
        <f t="shared" si="1584"/>
        <v>1</v>
      </c>
      <c r="Z6327" t="s">
        <v>6359</v>
      </c>
    </row>
    <row r="6328" spans="1:26" x14ac:dyDescent="0.25">
      <c r="A6328" t="s">
        <v>26</v>
      </c>
      <c r="B6328" t="s">
        <v>27</v>
      </c>
      <c r="C6328" t="s">
        <v>35</v>
      </c>
      <c r="D6328">
        <v>0</v>
      </c>
      <c r="F6328">
        <v>1</v>
      </c>
      <c r="G6328">
        <v>91.85</v>
      </c>
      <c r="H6328">
        <f t="shared" si="1569"/>
        <v>1</v>
      </c>
      <c r="I6328">
        <f t="shared" si="1570"/>
        <v>0</v>
      </c>
      <c r="J6328">
        <f t="shared" si="1571"/>
        <v>0</v>
      </c>
      <c r="K6328">
        <f t="shared" si="1572"/>
        <v>1</v>
      </c>
      <c r="L6328">
        <f t="shared" si="1573"/>
        <v>0</v>
      </c>
      <c r="M6328">
        <f t="shared" si="1574"/>
        <v>1</v>
      </c>
      <c r="N6328">
        <f t="shared" si="1575"/>
        <v>0</v>
      </c>
      <c r="O6328">
        <f t="shared" si="1576"/>
        <v>0</v>
      </c>
      <c r="P6328">
        <v>17</v>
      </c>
      <c r="Q6328">
        <f t="shared" si="1577"/>
        <v>1</v>
      </c>
      <c r="R6328">
        <f t="shared" si="1578"/>
        <v>0</v>
      </c>
      <c r="S6328">
        <f t="shared" si="1579"/>
        <v>0</v>
      </c>
      <c r="T6328">
        <f t="shared" si="1580"/>
        <v>0</v>
      </c>
      <c r="U6328">
        <v>1</v>
      </c>
      <c r="V6328">
        <f t="shared" si="1581"/>
        <v>0.53773098286488052</v>
      </c>
      <c r="W6328">
        <f t="shared" si="1582"/>
        <v>0.63128442883425706</v>
      </c>
      <c r="X6328">
        <f t="shared" si="1583"/>
        <v>0.21369264420306938</v>
      </c>
      <c r="Y6328">
        <f t="shared" si="1584"/>
        <v>1</v>
      </c>
      <c r="Z6328" t="s">
        <v>6360</v>
      </c>
    </row>
    <row r="6329" spans="1:26" x14ac:dyDescent="0.25">
      <c r="A6329" t="s">
        <v>45</v>
      </c>
      <c r="B6329" t="s">
        <v>38</v>
      </c>
      <c r="C6329" t="s">
        <v>25</v>
      </c>
      <c r="D6329">
        <v>0</v>
      </c>
      <c r="F6329">
        <v>1</v>
      </c>
      <c r="G6329">
        <v>43.6</v>
      </c>
      <c r="H6329">
        <f t="shared" si="1569"/>
        <v>1</v>
      </c>
      <c r="I6329">
        <f t="shared" si="1570"/>
        <v>0</v>
      </c>
      <c r="J6329">
        <f t="shared" si="1571"/>
        <v>1</v>
      </c>
      <c r="K6329">
        <f t="shared" si="1572"/>
        <v>0</v>
      </c>
      <c r="L6329">
        <f t="shared" si="1573"/>
        <v>0</v>
      </c>
      <c r="M6329">
        <f t="shared" si="1574"/>
        <v>0</v>
      </c>
      <c r="N6329">
        <f t="shared" si="1575"/>
        <v>0</v>
      </c>
      <c r="O6329">
        <f t="shared" si="1576"/>
        <v>1</v>
      </c>
      <c r="P6329">
        <v>62</v>
      </c>
      <c r="Q6329">
        <f t="shared" si="1577"/>
        <v>0</v>
      </c>
      <c r="R6329">
        <f t="shared" si="1578"/>
        <v>0</v>
      </c>
      <c r="S6329">
        <f t="shared" si="1579"/>
        <v>1</v>
      </c>
      <c r="T6329">
        <f t="shared" si="1580"/>
        <v>0</v>
      </c>
      <c r="U6329">
        <v>0</v>
      </c>
      <c r="V6329">
        <f t="shared" si="1581"/>
        <v>-7.8751987699201415E-4</v>
      </c>
      <c r="W6329">
        <f t="shared" si="1582"/>
        <v>0.49980312004092731</v>
      </c>
      <c r="X6329">
        <f t="shared" si="1583"/>
        <v>6.2018755665751713E-7</v>
      </c>
      <c r="Y6329">
        <f t="shared" si="1584"/>
        <v>0</v>
      </c>
      <c r="Z6329" t="s">
        <v>6361</v>
      </c>
    </row>
    <row r="6330" spans="1:26" x14ac:dyDescent="0.25">
      <c r="A6330" t="s">
        <v>29</v>
      </c>
      <c r="B6330" t="s">
        <v>33</v>
      </c>
      <c r="C6330" t="s">
        <v>35</v>
      </c>
      <c r="D6330">
        <v>0</v>
      </c>
      <c r="F6330">
        <v>1</v>
      </c>
      <c r="G6330">
        <v>91.25</v>
      </c>
      <c r="H6330">
        <f t="shared" si="1569"/>
        <v>1</v>
      </c>
      <c r="I6330">
        <f t="shared" si="1570"/>
        <v>0</v>
      </c>
      <c r="J6330">
        <f t="shared" si="1571"/>
        <v>0</v>
      </c>
      <c r="K6330">
        <f t="shared" si="1572"/>
        <v>1</v>
      </c>
      <c r="L6330">
        <f t="shared" si="1573"/>
        <v>0</v>
      </c>
      <c r="M6330">
        <f t="shared" si="1574"/>
        <v>0</v>
      </c>
      <c r="N6330">
        <f t="shared" si="1575"/>
        <v>1</v>
      </c>
      <c r="O6330">
        <f t="shared" si="1576"/>
        <v>0</v>
      </c>
      <c r="P6330">
        <v>28</v>
      </c>
      <c r="Q6330">
        <f t="shared" si="1577"/>
        <v>0</v>
      </c>
      <c r="R6330">
        <f t="shared" si="1578"/>
        <v>0</v>
      </c>
      <c r="S6330">
        <f t="shared" si="1579"/>
        <v>0</v>
      </c>
      <c r="T6330">
        <f t="shared" si="1580"/>
        <v>1</v>
      </c>
      <c r="U6330">
        <v>0</v>
      </c>
      <c r="V6330">
        <f t="shared" si="1581"/>
        <v>0.12857235733803984</v>
      </c>
      <c r="W6330">
        <f t="shared" si="1582"/>
        <v>0.53209888302463415</v>
      </c>
      <c r="X6330">
        <f t="shared" si="1583"/>
        <v>1.6530851071460607E-2</v>
      </c>
      <c r="Y6330">
        <f t="shared" si="1584"/>
        <v>0</v>
      </c>
      <c r="Z6330" t="s">
        <v>6362</v>
      </c>
    </row>
    <row r="6331" spans="1:26" x14ac:dyDescent="0.25">
      <c r="A6331" t="s">
        <v>45</v>
      </c>
      <c r="B6331" t="s">
        <v>38</v>
      </c>
      <c r="C6331" t="s">
        <v>25</v>
      </c>
      <c r="D6331">
        <v>0</v>
      </c>
      <c r="F6331">
        <v>1</v>
      </c>
      <c r="G6331">
        <v>89.75</v>
      </c>
      <c r="H6331">
        <f t="shared" si="1569"/>
        <v>1</v>
      </c>
      <c r="I6331">
        <f t="shared" si="1570"/>
        <v>0</v>
      </c>
      <c r="J6331">
        <f t="shared" si="1571"/>
        <v>1</v>
      </c>
      <c r="K6331">
        <f t="shared" si="1572"/>
        <v>0</v>
      </c>
      <c r="L6331">
        <f t="shared" si="1573"/>
        <v>0</v>
      </c>
      <c r="M6331">
        <f t="shared" si="1574"/>
        <v>0</v>
      </c>
      <c r="N6331">
        <f t="shared" si="1575"/>
        <v>0</v>
      </c>
      <c r="O6331">
        <f t="shared" si="1576"/>
        <v>1</v>
      </c>
      <c r="P6331">
        <v>70</v>
      </c>
      <c r="Q6331">
        <f t="shared" si="1577"/>
        <v>0</v>
      </c>
      <c r="R6331">
        <f t="shared" si="1578"/>
        <v>0</v>
      </c>
      <c r="S6331">
        <f t="shared" si="1579"/>
        <v>1</v>
      </c>
      <c r="T6331">
        <f t="shared" si="1580"/>
        <v>0</v>
      </c>
      <c r="U6331">
        <v>0</v>
      </c>
      <c r="V6331">
        <f t="shared" si="1581"/>
        <v>7.116288743603924E-2</v>
      </c>
      <c r="W6331">
        <f t="shared" si="1582"/>
        <v>0.51778321774247227</v>
      </c>
      <c r="X6331">
        <f t="shared" si="1583"/>
        <v>5.0641565482343913E-3</v>
      </c>
      <c r="Y6331">
        <f t="shared" si="1584"/>
        <v>0</v>
      </c>
      <c r="Z6331" t="s">
        <v>6363</v>
      </c>
    </row>
    <row r="6332" spans="1:26" x14ac:dyDescent="0.25">
      <c r="A6332" t="s">
        <v>45</v>
      </c>
      <c r="B6332" t="s">
        <v>33</v>
      </c>
      <c r="C6332" t="s">
        <v>35</v>
      </c>
      <c r="D6332">
        <v>0</v>
      </c>
      <c r="F6332">
        <v>1</v>
      </c>
      <c r="G6332">
        <v>104.4</v>
      </c>
      <c r="H6332">
        <f t="shared" si="1569"/>
        <v>1</v>
      </c>
      <c r="I6332">
        <f t="shared" si="1570"/>
        <v>0</v>
      </c>
      <c r="J6332">
        <f t="shared" si="1571"/>
        <v>0</v>
      </c>
      <c r="K6332">
        <f t="shared" si="1572"/>
        <v>1</v>
      </c>
      <c r="L6332">
        <f t="shared" si="1573"/>
        <v>0</v>
      </c>
      <c r="M6332">
        <f t="shared" si="1574"/>
        <v>0</v>
      </c>
      <c r="N6332">
        <f t="shared" si="1575"/>
        <v>0</v>
      </c>
      <c r="O6332">
        <f t="shared" si="1576"/>
        <v>1</v>
      </c>
      <c r="P6332">
        <v>46</v>
      </c>
      <c r="Q6332">
        <f t="shared" si="1577"/>
        <v>0</v>
      </c>
      <c r="R6332">
        <f t="shared" si="1578"/>
        <v>0</v>
      </c>
      <c r="S6332">
        <f t="shared" si="1579"/>
        <v>0</v>
      </c>
      <c r="T6332">
        <f t="shared" si="1580"/>
        <v>1</v>
      </c>
      <c r="U6332">
        <v>0</v>
      </c>
      <c r="V6332">
        <f t="shared" si="1581"/>
        <v>9.4003049237467384E-2</v>
      </c>
      <c r="W6332">
        <f t="shared" si="1582"/>
        <v>0.52348347207052304</v>
      </c>
      <c r="X6332">
        <f t="shared" si="1583"/>
        <v>8.8365732659417169E-3</v>
      </c>
      <c r="Y6332">
        <f t="shared" si="1584"/>
        <v>0</v>
      </c>
      <c r="Z6332" t="s">
        <v>6364</v>
      </c>
    </row>
    <row r="6333" spans="1:26" x14ac:dyDescent="0.25">
      <c r="A6333" t="s">
        <v>26</v>
      </c>
      <c r="B6333" t="s">
        <v>30</v>
      </c>
      <c r="C6333" t="s">
        <v>35</v>
      </c>
      <c r="D6333">
        <v>0</v>
      </c>
      <c r="F6333">
        <v>1</v>
      </c>
      <c r="G6333">
        <v>90.15</v>
      </c>
      <c r="H6333">
        <f t="shared" si="1569"/>
        <v>1</v>
      </c>
      <c r="I6333">
        <f t="shared" si="1570"/>
        <v>0</v>
      </c>
      <c r="J6333">
        <f t="shared" si="1571"/>
        <v>0</v>
      </c>
      <c r="K6333">
        <f t="shared" si="1572"/>
        <v>1</v>
      </c>
      <c r="L6333">
        <f t="shared" si="1573"/>
        <v>0</v>
      </c>
      <c r="M6333">
        <f t="shared" si="1574"/>
        <v>1</v>
      </c>
      <c r="N6333">
        <f t="shared" si="1575"/>
        <v>0</v>
      </c>
      <c r="O6333">
        <f t="shared" si="1576"/>
        <v>0</v>
      </c>
      <c r="P6333">
        <v>23</v>
      </c>
      <c r="Q6333">
        <f t="shared" si="1577"/>
        <v>0</v>
      </c>
      <c r="R6333">
        <f t="shared" si="1578"/>
        <v>1</v>
      </c>
      <c r="S6333">
        <f t="shared" si="1579"/>
        <v>0</v>
      </c>
      <c r="T6333">
        <f t="shared" si="1580"/>
        <v>0</v>
      </c>
      <c r="U6333">
        <v>0</v>
      </c>
      <c r="V6333">
        <f t="shared" si="1581"/>
        <v>0.39831224492511574</v>
      </c>
      <c r="W6333">
        <f t="shared" si="1582"/>
        <v>0.59828209136402988</v>
      </c>
      <c r="X6333">
        <f t="shared" si="1583"/>
        <v>0.15865264445728539</v>
      </c>
      <c r="Y6333">
        <f t="shared" si="1584"/>
        <v>1</v>
      </c>
      <c r="Z6333" t="s">
        <v>6365</v>
      </c>
    </row>
    <row r="6334" spans="1:26" x14ac:dyDescent="0.25">
      <c r="A6334" t="s">
        <v>29</v>
      </c>
      <c r="B6334" t="s">
        <v>27</v>
      </c>
      <c r="C6334" t="s">
        <v>25</v>
      </c>
      <c r="D6334">
        <v>0</v>
      </c>
      <c r="F6334">
        <v>1</v>
      </c>
      <c r="G6334">
        <v>40.299999999999997</v>
      </c>
      <c r="H6334">
        <f t="shared" si="1569"/>
        <v>1</v>
      </c>
      <c r="I6334">
        <f t="shared" si="1570"/>
        <v>0</v>
      </c>
      <c r="J6334">
        <f t="shared" si="1571"/>
        <v>1</v>
      </c>
      <c r="K6334">
        <f t="shared" si="1572"/>
        <v>0</v>
      </c>
      <c r="L6334">
        <f t="shared" si="1573"/>
        <v>0</v>
      </c>
      <c r="M6334">
        <f t="shared" si="1574"/>
        <v>0</v>
      </c>
      <c r="N6334">
        <f t="shared" si="1575"/>
        <v>1</v>
      </c>
      <c r="O6334">
        <f t="shared" si="1576"/>
        <v>0</v>
      </c>
      <c r="P6334">
        <v>47</v>
      </c>
      <c r="Q6334">
        <f t="shared" si="1577"/>
        <v>1</v>
      </c>
      <c r="R6334">
        <f t="shared" si="1578"/>
        <v>0</v>
      </c>
      <c r="S6334">
        <f t="shared" si="1579"/>
        <v>0</v>
      </c>
      <c r="T6334">
        <f t="shared" si="1580"/>
        <v>0</v>
      </c>
      <c r="U6334">
        <v>0</v>
      </c>
      <c r="V6334">
        <f t="shared" si="1581"/>
        <v>0.19076999704059511</v>
      </c>
      <c r="W6334">
        <f t="shared" si="1582"/>
        <v>0.54754838353126989</v>
      </c>
      <c r="X6334">
        <f t="shared" si="1583"/>
        <v>3.6393191770868666E-2</v>
      </c>
      <c r="Y6334">
        <f t="shared" si="1584"/>
        <v>0</v>
      </c>
      <c r="Z6334" t="s">
        <v>6366</v>
      </c>
    </row>
    <row r="6335" spans="1:26" x14ac:dyDescent="0.25">
      <c r="A6335" t="s">
        <v>45</v>
      </c>
      <c r="B6335" t="s">
        <v>33</v>
      </c>
      <c r="C6335" t="s">
        <v>35</v>
      </c>
      <c r="D6335">
        <v>0</v>
      </c>
      <c r="F6335">
        <v>1</v>
      </c>
      <c r="G6335">
        <v>105.25</v>
      </c>
      <c r="H6335">
        <f t="shared" si="1569"/>
        <v>1</v>
      </c>
      <c r="I6335">
        <f t="shared" si="1570"/>
        <v>0</v>
      </c>
      <c r="J6335">
        <f t="shared" si="1571"/>
        <v>0</v>
      </c>
      <c r="K6335">
        <f t="shared" si="1572"/>
        <v>1</v>
      </c>
      <c r="L6335">
        <f t="shared" si="1573"/>
        <v>0</v>
      </c>
      <c r="M6335">
        <f t="shared" si="1574"/>
        <v>0</v>
      </c>
      <c r="N6335">
        <f t="shared" si="1575"/>
        <v>0</v>
      </c>
      <c r="O6335">
        <f t="shared" si="1576"/>
        <v>1</v>
      </c>
      <c r="P6335">
        <v>68</v>
      </c>
      <c r="Q6335">
        <f t="shared" si="1577"/>
        <v>0</v>
      </c>
      <c r="R6335">
        <f t="shared" si="1578"/>
        <v>0</v>
      </c>
      <c r="S6335">
        <f t="shared" si="1579"/>
        <v>0</v>
      </c>
      <c r="T6335">
        <f t="shared" si="1580"/>
        <v>1</v>
      </c>
      <c r="U6335">
        <v>0</v>
      </c>
      <c r="V6335">
        <f t="shared" si="1581"/>
        <v>0.10901969544287671</v>
      </c>
      <c r="W6335">
        <f t="shared" si="1582"/>
        <v>0.52722796150724216</v>
      </c>
      <c r="X6335">
        <f t="shared" si="1583"/>
        <v>1.1885293994457593E-2</v>
      </c>
      <c r="Y6335">
        <f t="shared" si="1584"/>
        <v>0</v>
      </c>
      <c r="Z6335" t="s">
        <v>6367</v>
      </c>
    </row>
    <row r="6336" spans="1:26" x14ac:dyDescent="0.25">
      <c r="A6336" t="s">
        <v>29</v>
      </c>
      <c r="B6336" t="s">
        <v>27</v>
      </c>
      <c r="C6336" t="s">
        <v>35</v>
      </c>
      <c r="D6336">
        <v>1</v>
      </c>
      <c r="F6336">
        <v>1</v>
      </c>
      <c r="G6336">
        <v>106</v>
      </c>
      <c r="H6336">
        <f t="shared" si="1569"/>
        <v>0</v>
      </c>
      <c r="I6336">
        <f t="shared" si="1570"/>
        <v>1</v>
      </c>
      <c r="J6336">
        <f t="shared" si="1571"/>
        <v>0</v>
      </c>
      <c r="K6336">
        <f t="shared" si="1572"/>
        <v>1</v>
      </c>
      <c r="L6336">
        <f t="shared" si="1573"/>
        <v>0</v>
      </c>
      <c r="M6336">
        <f t="shared" si="1574"/>
        <v>0</v>
      </c>
      <c r="N6336">
        <f t="shared" si="1575"/>
        <v>1</v>
      </c>
      <c r="O6336">
        <f t="shared" si="1576"/>
        <v>0</v>
      </c>
      <c r="P6336">
        <v>60</v>
      </c>
      <c r="Q6336">
        <f t="shared" si="1577"/>
        <v>1</v>
      </c>
      <c r="R6336">
        <f t="shared" si="1578"/>
        <v>0</v>
      </c>
      <c r="S6336">
        <f t="shared" si="1579"/>
        <v>0</v>
      </c>
      <c r="T6336">
        <f t="shared" si="1580"/>
        <v>0</v>
      </c>
      <c r="U6336">
        <v>1</v>
      </c>
      <c r="V6336">
        <f t="shared" si="1581"/>
        <v>0.29319993767908165</v>
      </c>
      <c r="W6336">
        <f t="shared" si="1582"/>
        <v>0.57277934954800236</v>
      </c>
      <c r="X6336">
        <f t="shared" si="1583"/>
        <v>0.49956632809685397</v>
      </c>
      <c r="Y6336">
        <f t="shared" si="1584"/>
        <v>0</v>
      </c>
      <c r="Z6336" t="s">
        <v>6368</v>
      </c>
    </row>
    <row r="6337" spans="1:26" x14ac:dyDescent="0.25">
      <c r="A6337" t="s">
        <v>45</v>
      </c>
      <c r="B6337" t="s">
        <v>27</v>
      </c>
      <c r="C6337" t="s">
        <v>35</v>
      </c>
      <c r="D6337">
        <v>0</v>
      </c>
      <c r="F6337">
        <v>1</v>
      </c>
      <c r="G6337">
        <v>104</v>
      </c>
      <c r="H6337">
        <f t="shared" si="1569"/>
        <v>1</v>
      </c>
      <c r="I6337">
        <f t="shared" si="1570"/>
        <v>0</v>
      </c>
      <c r="J6337">
        <f t="shared" si="1571"/>
        <v>0</v>
      </c>
      <c r="K6337">
        <f t="shared" si="1572"/>
        <v>1</v>
      </c>
      <c r="L6337">
        <f t="shared" si="1573"/>
        <v>0</v>
      </c>
      <c r="M6337">
        <f t="shared" si="1574"/>
        <v>0</v>
      </c>
      <c r="N6337">
        <f t="shared" si="1575"/>
        <v>0</v>
      </c>
      <c r="O6337">
        <f t="shared" si="1576"/>
        <v>1</v>
      </c>
      <c r="P6337">
        <v>67</v>
      </c>
      <c r="Q6337">
        <f t="shared" si="1577"/>
        <v>1</v>
      </c>
      <c r="R6337">
        <f t="shared" si="1578"/>
        <v>0</v>
      </c>
      <c r="S6337">
        <f t="shared" si="1579"/>
        <v>0</v>
      </c>
      <c r="T6337">
        <f t="shared" si="1580"/>
        <v>0</v>
      </c>
      <c r="U6337">
        <v>0</v>
      </c>
      <c r="V6337">
        <f t="shared" si="1581"/>
        <v>0.22528460154903626</v>
      </c>
      <c r="W6337">
        <f t="shared" si="1582"/>
        <v>0.55608414685812491</v>
      </c>
      <c r="X6337">
        <f t="shared" si="1583"/>
        <v>5.075315169510803E-2</v>
      </c>
      <c r="Y6337">
        <f t="shared" si="1584"/>
        <v>0</v>
      </c>
      <c r="Z6337" t="s">
        <v>6369</v>
      </c>
    </row>
    <row r="6338" spans="1:26" x14ac:dyDescent="0.25">
      <c r="A6338" t="s">
        <v>26</v>
      </c>
      <c r="B6338" t="s">
        <v>27</v>
      </c>
      <c r="C6338" t="s">
        <v>25</v>
      </c>
      <c r="D6338">
        <v>0</v>
      </c>
      <c r="F6338">
        <v>1</v>
      </c>
      <c r="G6338">
        <v>69.650000000000006</v>
      </c>
      <c r="H6338">
        <f t="shared" si="1569"/>
        <v>1</v>
      </c>
      <c r="I6338">
        <f t="shared" si="1570"/>
        <v>0</v>
      </c>
      <c r="J6338">
        <f t="shared" si="1571"/>
        <v>1</v>
      </c>
      <c r="K6338">
        <f t="shared" si="1572"/>
        <v>0</v>
      </c>
      <c r="L6338">
        <f t="shared" si="1573"/>
        <v>0</v>
      </c>
      <c r="M6338">
        <f t="shared" si="1574"/>
        <v>1</v>
      </c>
      <c r="N6338">
        <f t="shared" si="1575"/>
        <v>0</v>
      </c>
      <c r="O6338">
        <f t="shared" si="1576"/>
        <v>0</v>
      </c>
      <c r="P6338">
        <v>14</v>
      </c>
      <c r="Q6338">
        <f t="shared" si="1577"/>
        <v>1</v>
      </c>
      <c r="R6338">
        <f t="shared" si="1578"/>
        <v>0</v>
      </c>
      <c r="S6338">
        <f t="shared" si="1579"/>
        <v>0</v>
      </c>
      <c r="T6338">
        <f t="shared" si="1580"/>
        <v>0</v>
      </c>
      <c r="U6338">
        <v>0</v>
      </c>
      <c r="V6338">
        <f t="shared" si="1581"/>
        <v>0.50798312195555406</v>
      </c>
      <c r="W6338">
        <f t="shared" si="1582"/>
        <v>0.62433355228955711</v>
      </c>
      <c r="X6338">
        <f t="shared" si="1583"/>
        <v>0.25804685219171131</v>
      </c>
      <c r="Y6338">
        <f t="shared" si="1584"/>
        <v>1</v>
      </c>
      <c r="Z6338" t="s">
        <v>6370</v>
      </c>
    </row>
    <row r="6339" spans="1:26" x14ac:dyDescent="0.25">
      <c r="A6339" t="s">
        <v>26</v>
      </c>
      <c r="B6339" t="s">
        <v>27</v>
      </c>
      <c r="C6339" t="s">
        <v>35</v>
      </c>
      <c r="D6339">
        <v>0</v>
      </c>
      <c r="F6339">
        <v>1</v>
      </c>
      <c r="G6339">
        <v>74.3</v>
      </c>
      <c r="H6339">
        <f t="shared" ref="H6339:H6402" si="1585">IF(D6339:D13381=0,1,0)</f>
        <v>1</v>
      </c>
      <c r="I6339">
        <f t="shared" ref="I6339:I6402" si="1586">IF(D6339:D13381=1,1,0)</f>
        <v>0</v>
      </c>
      <c r="J6339">
        <f t="shared" ref="J6339:J6402" si="1587">IF(C6339:C13381="DSL",1,0)</f>
        <v>0</v>
      </c>
      <c r="K6339">
        <f t="shared" ref="K6339:K6402" si="1588">IF(C6339:C13381="Fiber optic",1,0)</f>
        <v>1</v>
      </c>
      <c r="L6339">
        <f t="shared" ref="L6339:L6402" si="1589">IF(C6339:C13381="No",1,0)</f>
        <v>0</v>
      </c>
      <c r="M6339">
        <f t="shared" ref="M6339:M6402" si="1590">IF(A6339:A13381="Month-to-month",1,0)</f>
        <v>1</v>
      </c>
      <c r="N6339">
        <f t="shared" ref="N6339:N6402" si="1591">IF(A6339:A13381="ONE YEAR",1,0)</f>
        <v>0</v>
      </c>
      <c r="O6339">
        <f t="shared" ref="O6339:O6402" si="1592">IF(A6339:A13381="two year",1,0)</f>
        <v>0</v>
      </c>
      <c r="P6339">
        <v>57</v>
      </c>
      <c r="Q6339">
        <f t="shared" ref="Q6339:Q6402" si="1593">IF(B6339:B13381="Electronic check",1,0)</f>
        <v>1</v>
      </c>
      <c r="R6339">
        <f t="shared" ref="R6339:R6402" si="1594">IF(B6339:B13381="Mailed check",1,0)</f>
        <v>0</v>
      </c>
      <c r="S6339">
        <f t="shared" ref="S6339:S6402" si="1595">IF(B6339:B13381="Credit card (automatic)",1,0)</f>
        <v>0</v>
      </c>
      <c r="T6339">
        <f t="shared" ref="T6339:T6402" si="1596">IF(B6339:B13381="Bank transfer (automatic)",1,0)</f>
        <v>0</v>
      </c>
      <c r="U6339">
        <v>0</v>
      </c>
      <c r="V6339">
        <f t="shared" si="1581"/>
        <v>0.5152327296263145</v>
      </c>
      <c r="W6339">
        <f t="shared" si="1582"/>
        <v>0.6260323450583688</v>
      </c>
      <c r="X6339">
        <f t="shared" si="1583"/>
        <v>0.26546476567818289</v>
      </c>
      <c r="Y6339">
        <f t="shared" si="1584"/>
        <v>1</v>
      </c>
      <c r="Z6339" t="s">
        <v>6371</v>
      </c>
    </row>
    <row r="6340" spans="1:26" x14ac:dyDescent="0.25">
      <c r="A6340" t="s">
        <v>29</v>
      </c>
      <c r="B6340" t="s">
        <v>30</v>
      </c>
      <c r="C6340" t="s">
        <v>35</v>
      </c>
      <c r="D6340">
        <v>0</v>
      </c>
      <c r="F6340">
        <v>1</v>
      </c>
      <c r="G6340">
        <v>100.9</v>
      </c>
      <c r="H6340">
        <f t="shared" si="1585"/>
        <v>1</v>
      </c>
      <c r="I6340">
        <f t="shared" si="1586"/>
        <v>0</v>
      </c>
      <c r="J6340">
        <f t="shared" si="1587"/>
        <v>0</v>
      </c>
      <c r="K6340">
        <f t="shared" si="1588"/>
        <v>1</v>
      </c>
      <c r="L6340">
        <f t="shared" si="1589"/>
        <v>0</v>
      </c>
      <c r="M6340">
        <f t="shared" si="1590"/>
        <v>0</v>
      </c>
      <c r="N6340">
        <f t="shared" si="1591"/>
        <v>1</v>
      </c>
      <c r="O6340">
        <f t="shared" si="1592"/>
        <v>0</v>
      </c>
      <c r="P6340">
        <v>55</v>
      </c>
      <c r="Q6340">
        <f t="shared" si="1593"/>
        <v>0</v>
      </c>
      <c r="R6340">
        <f t="shared" si="1594"/>
        <v>1</v>
      </c>
      <c r="S6340">
        <f t="shared" si="1595"/>
        <v>0</v>
      </c>
      <c r="T6340">
        <f t="shared" si="1596"/>
        <v>0</v>
      </c>
      <c r="U6340">
        <v>0</v>
      </c>
      <c r="V6340">
        <f t="shared" ref="V6340:V6403" si="1597">G6340*$G$2+H6341*$H$2+K6341*$K$2+M6340*$M$2+O6340*$O$2+Q6340*$Q$2+L6340*$L$2</f>
        <v>0.14361724207413415</v>
      </c>
      <c r="W6340">
        <f t="shared" ref="W6340:W6403" si="1598">1/ (1+EXP(-V6340))</f>
        <v>0.53584272427955859</v>
      </c>
      <c r="X6340">
        <f t="shared" ref="X6340:X6403" si="1599">(U6340-V6340)^2</f>
        <v>2.0625912220980449E-2</v>
      </c>
      <c r="Y6340">
        <f t="shared" ref="Y6340:Y6403" si="1600">IF(W6340&gt;=0.58,1,0)</f>
        <v>0</v>
      </c>
      <c r="Z6340" t="s">
        <v>6372</v>
      </c>
    </row>
    <row r="6341" spans="1:26" x14ac:dyDescent="0.25">
      <c r="A6341" t="s">
        <v>26</v>
      </c>
      <c r="B6341" t="s">
        <v>30</v>
      </c>
      <c r="C6341" t="s">
        <v>23</v>
      </c>
      <c r="D6341">
        <v>0</v>
      </c>
      <c r="F6341">
        <v>1</v>
      </c>
      <c r="G6341">
        <v>20.25</v>
      </c>
      <c r="H6341">
        <f t="shared" si="1585"/>
        <v>1</v>
      </c>
      <c r="I6341">
        <f t="shared" si="1586"/>
        <v>0</v>
      </c>
      <c r="J6341">
        <f t="shared" si="1587"/>
        <v>0</v>
      </c>
      <c r="K6341">
        <f t="shared" si="1588"/>
        <v>0</v>
      </c>
      <c r="L6341">
        <f t="shared" si="1589"/>
        <v>1</v>
      </c>
      <c r="M6341">
        <f t="shared" si="1590"/>
        <v>1</v>
      </c>
      <c r="N6341">
        <f t="shared" si="1591"/>
        <v>0</v>
      </c>
      <c r="O6341">
        <f t="shared" si="1592"/>
        <v>0</v>
      </c>
      <c r="P6341">
        <v>1</v>
      </c>
      <c r="Q6341">
        <f t="shared" si="1593"/>
        <v>0</v>
      </c>
      <c r="R6341">
        <f t="shared" si="1594"/>
        <v>1</v>
      </c>
      <c r="S6341">
        <f t="shared" si="1595"/>
        <v>0</v>
      </c>
      <c r="T6341">
        <f t="shared" si="1596"/>
        <v>0</v>
      </c>
      <c r="U6341">
        <v>0</v>
      </c>
      <c r="V6341">
        <f t="shared" si="1597"/>
        <v>0.26060606236490003</v>
      </c>
      <c r="W6341">
        <f t="shared" si="1598"/>
        <v>0.56478526951591379</v>
      </c>
      <c r="X6341">
        <f t="shared" si="1599"/>
        <v>6.7915519741338165E-2</v>
      </c>
      <c r="Y6341">
        <f t="shared" si="1600"/>
        <v>0</v>
      </c>
      <c r="Z6341" t="s">
        <v>6373</v>
      </c>
    </row>
    <row r="6342" spans="1:26" x14ac:dyDescent="0.25">
      <c r="A6342" t="s">
        <v>26</v>
      </c>
      <c r="B6342" t="s">
        <v>30</v>
      </c>
      <c r="C6342" t="s">
        <v>25</v>
      </c>
      <c r="D6342">
        <v>0</v>
      </c>
      <c r="F6342">
        <v>1</v>
      </c>
      <c r="G6342">
        <v>49.9</v>
      </c>
      <c r="H6342">
        <f t="shared" si="1585"/>
        <v>1</v>
      </c>
      <c r="I6342">
        <f t="shared" si="1586"/>
        <v>0</v>
      </c>
      <c r="J6342">
        <f t="shared" si="1587"/>
        <v>1</v>
      </c>
      <c r="K6342">
        <f t="shared" si="1588"/>
        <v>0</v>
      </c>
      <c r="L6342">
        <f t="shared" si="1589"/>
        <v>0</v>
      </c>
      <c r="M6342">
        <f t="shared" si="1590"/>
        <v>1</v>
      </c>
      <c r="N6342">
        <f t="shared" si="1591"/>
        <v>0</v>
      </c>
      <c r="O6342">
        <f t="shared" si="1592"/>
        <v>0</v>
      </c>
      <c r="P6342">
        <v>1</v>
      </c>
      <c r="Q6342">
        <f t="shared" si="1593"/>
        <v>0</v>
      </c>
      <c r="R6342">
        <f t="shared" si="1594"/>
        <v>1</v>
      </c>
      <c r="S6342">
        <f t="shared" si="1595"/>
        <v>0</v>
      </c>
      <c r="T6342">
        <f t="shared" si="1596"/>
        <v>0</v>
      </c>
      <c r="U6342">
        <v>1</v>
      </c>
      <c r="V6342">
        <f t="shared" si="1597"/>
        <v>0.34042343380993412</v>
      </c>
      <c r="W6342">
        <f t="shared" si="1598"/>
        <v>0.58429337640217893</v>
      </c>
      <c r="X6342">
        <f t="shared" si="1599"/>
        <v>0.43504124666707839</v>
      </c>
      <c r="Y6342">
        <f t="shared" si="1600"/>
        <v>1</v>
      </c>
      <c r="Z6342" t="s">
        <v>6374</v>
      </c>
    </row>
    <row r="6343" spans="1:26" x14ac:dyDescent="0.25">
      <c r="A6343" t="s">
        <v>26</v>
      </c>
      <c r="B6343" t="s">
        <v>38</v>
      </c>
      <c r="C6343" t="s">
        <v>35</v>
      </c>
      <c r="D6343">
        <v>0</v>
      </c>
      <c r="F6343">
        <v>1</v>
      </c>
      <c r="G6343">
        <v>96.9</v>
      </c>
      <c r="H6343">
        <f t="shared" si="1585"/>
        <v>1</v>
      </c>
      <c r="I6343">
        <f t="shared" si="1586"/>
        <v>0</v>
      </c>
      <c r="J6343">
        <f t="shared" si="1587"/>
        <v>0</v>
      </c>
      <c r="K6343">
        <f t="shared" si="1588"/>
        <v>1</v>
      </c>
      <c r="L6343">
        <f t="shared" si="1589"/>
        <v>0</v>
      </c>
      <c r="M6343">
        <f t="shared" si="1590"/>
        <v>1</v>
      </c>
      <c r="N6343">
        <f t="shared" si="1591"/>
        <v>0</v>
      </c>
      <c r="O6343">
        <f t="shared" si="1592"/>
        <v>0</v>
      </c>
      <c r="P6343">
        <v>23</v>
      </c>
      <c r="Q6343">
        <f t="shared" si="1593"/>
        <v>0</v>
      </c>
      <c r="R6343">
        <f t="shared" si="1594"/>
        <v>0</v>
      </c>
      <c r="S6343">
        <f t="shared" si="1595"/>
        <v>1</v>
      </c>
      <c r="T6343">
        <f t="shared" si="1596"/>
        <v>0</v>
      </c>
      <c r="U6343">
        <v>0</v>
      </c>
      <c r="V6343">
        <f t="shared" si="1597"/>
        <v>0.41369903822407217</v>
      </c>
      <c r="W6343">
        <f t="shared" si="1598"/>
        <v>0.60197450627759375</v>
      </c>
      <c r="X6343">
        <f t="shared" si="1599"/>
        <v>0.17114689422752233</v>
      </c>
      <c r="Y6343">
        <f t="shared" si="1600"/>
        <v>1</v>
      </c>
      <c r="Z6343" t="s">
        <v>6375</v>
      </c>
    </row>
    <row r="6344" spans="1:26" x14ac:dyDescent="0.25">
      <c r="A6344" t="s">
        <v>26</v>
      </c>
      <c r="B6344" t="s">
        <v>27</v>
      </c>
      <c r="C6344" t="s">
        <v>35</v>
      </c>
      <c r="D6344">
        <v>0</v>
      </c>
      <c r="F6344">
        <v>1</v>
      </c>
      <c r="G6344">
        <v>100.35</v>
      </c>
      <c r="H6344">
        <f t="shared" si="1585"/>
        <v>1</v>
      </c>
      <c r="I6344">
        <f t="shared" si="1586"/>
        <v>0</v>
      </c>
      <c r="J6344">
        <f t="shared" si="1587"/>
        <v>0</v>
      </c>
      <c r="K6344">
        <f t="shared" si="1588"/>
        <v>1</v>
      </c>
      <c r="L6344">
        <f t="shared" si="1589"/>
        <v>0</v>
      </c>
      <c r="M6344">
        <f t="shared" si="1590"/>
        <v>1</v>
      </c>
      <c r="N6344">
        <f t="shared" si="1591"/>
        <v>0</v>
      </c>
      <c r="O6344">
        <f t="shared" si="1592"/>
        <v>0</v>
      </c>
      <c r="P6344">
        <v>13</v>
      </c>
      <c r="Q6344">
        <f t="shared" si="1593"/>
        <v>1</v>
      </c>
      <c r="R6344">
        <f t="shared" si="1594"/>
        <v>0</v>
      </c>
      <c r="S6344">
        <f t="shared" si="1595"/>
        <v>0</v>
      </c>
      <c r="T6344">
        <f t="shared" si="1596"/>
        <v>0</v>
      </c>
      <c r="U6344">
        <v>1</v>
      </c>
      <c r="V6344">
        <f t="shared" si="1597"/>
        <v>0.55584612313670378</v>
      </c>
      <c r="W6344">
        <f t="shared" si="1598"/>
        <v>0.63549086962863754</v>
      </c>
      <c r="X6344">
        <f t="shared" si="1599"/>
        <v>0.19727266633269611</v>
      </c>
      <c r="Y6344">
        <f t="shared" si="1600"/>
        <v>1</v>
      </c>
      <c r="Z6344" t="s">
        <v>6376</v>
      </c>
    </row>
    <row r="6345" spans="1:26" x14ac:dyDescent="0.25">
      <c r="A6345" t="s">
        <v>26</v>
      </c>
      <c r="B6345" t="s">
        <v>27</v>
      </c>
      <c r="C6345" t="s">
        <v>35</v>
      </c>
      <c r="D6345">
        <v>0</v>
      </c>
      <c r="F6345">
        <v>1</v>
      </c>
      <c r="G6345">
        <v>104.1</v>
      </c>
      <c r="H6345">
        <f t="shared" si="1585"/>
        <v>1</v>
      </c>
      <c r="I6345">
        <f t="shared" si="1586"/>
        <v>0</v>
      </c>
      <c r="J6345">
        <f t="shared" si="1587"/>
        <v>0</v>
      </c>
      <c r="K6345">
        <f t="shared" si="1588"/>
        <v>1</v>
      </c>
      <c r="L6345">
        <f t="shared" si="1589"/>
        <v>0</v>
      </c>
      <c r="M6345">
        <f t="shared" si="1590"/>
        <v>1</v>
      </c>
      <c r="N6345">
        <f t="shared" si="1591"/>
        <v>0</v>
      </c>
      <c r="O6345">
        <f t="shared" si="1592"/>
        <v>0</v>
      </c>
      <c r="P6345">
        <v>47</v>
      </c>
      <c r="Q6345">
        <f t="shared" si="1593"/>
        <v>1</v>
      </c>
      <c r="R6345">
        <f t="shared" si="1594"/>
        <v>0</v>
      </c>
      <c r="S6345">
        <f t="shared" si="1595"/>
        <v>0</v>
      </c>
      <c r="T6345">
        <f t="shared" si="1596"/>
        <v>0</v>
      </c>
      <c r="U6345">
        <v>0</v>
      </c>
      <c r="V6345">
        <f t="shared" si="1597"/>
        <v>0.55682941167494848</v>
      </c>
      <c r="W6345">
        <f t="shared" si="1598"/>
        <v>0.63571861041322919</v>
      </c>
      <c r="X6345">
        <f t="shared" si="1599"/>
        <v>0.31005899370626927</v>
      </c>
      <c r="Y6345">
        <f t="shared" si="1600"/>
        <v>1</v>
      </c>
      <c r="Z6345" t="s">
        <v>6377</v>
      </c>
    </row>
    <row r="6346" spans="1:26" x14ac:dyDescent="0.25">
      <c r="A6346" t="s">
        <v>29</v>
      </c>
      <c r="B6346" t="s">
        <v>30</v>
      </c>
      <c r="C6346" t="s">
        <v>23</v>
      </c>
      <c r="D6346">
        <v>0</v>
      </c>
      <c r="F6346">
        <v>1</v>
      </c>
      <c r="G6346">
        <v>20.100000000000001</v>
      </c>
      <c r="H6346">
        <f t="shared" si="1585"/>
        <v>1</v>
      </c>
      <c r="I6346">
        <f t="shared" si="1586"/>
        <v>0</v>
      </c>
      <c r="J6346">
        <f t="shared" si="1587"/>
        <v>0</v>
      </c>
      <c r="K6346">
        <f t="shared" si="1588"/>
        <v>0</v>
      </c>
      <c r="L6346">
        <f t="shared" si="1589"/>
        <v>1</v>
      </c>
      <c r="M6346">
        <f t="shared" si="1590"/>
        <v>0</v>
      </c>
      <c r="N6346">
        <f t="shared" si="1591"/>
        <v>1</v>
      </c>
      <c r="O6346">
        <f t="shared" si="1592"/>
        <v>0</v>
      </c>
      <c r="P6346">
        <v>38</v>
      </c>
      <c r="Q6346">
        <f t="shared" si="1593"/>
        <v>0</v>
      </c>
      <c r="R6346">
        <f t="shared" si="1594"/>
        <v>1</v>
      </c>
      <c r="S6346">
        <f t="shared" si="1595"/>
        <v>0</v>
      </c>
      <c r="T6346">
        <f t="shared" si="1596"/>
        <v>0</v>
      </c>
      <c r="U6346">
        <v>0</v>
      </c>
      <c r="V6346">
        <f t="shared" si="1597"/>
        <v>7.4719738765489756E-3</v>
      </c>
      <c r="W6346">
        <f t="shared" si="1598"/>
        <v>0.50186798477828487</v>
      </c>
      <c r="X6346">
        <f t="shared" si="1599"/>
        <v>5.5830393611830323E-5</v>
      </c>
      <c r="Y6346">
        <f t="shared" si="1600"/>
        <v>0</v>
      </c>
      <c r="Z6346" t="s">
        <v>6378</v>
      </c>
    </row>
    <row r="6347" spans="1:26" x14ac:dyDescent="0.25">
      <c r="A6347" t="s">
        <v>26</v>
      </c>
      <c r="B6347" t="s">
        <v>33</v>
      </c>
      <c r="C6347" t="s">
        <v>35</v>
      </c>
      <c r="D6347">
        <v>1</v>
      </c>
      <c r="F6347">
        <v>1</v>
      </c>
      <c r="G6347">
        <v>74.95</v>
      </c>
      <c r="H6347">
        <f t="shared" si="1585"/>
        <v>0</v>
      </c>
      <c r="I6347">
        <f t="shared" si="1586"/>
        <v>1</v>
      </c>
      <c r="J6347">
        <f t="shared" si="1587"/>
        <v>0</v>
      </c>
      <c r="K6347">
        <f t="shared" si="1588"/>
        <v>1</v>
      </c>
      <c r="L6347">
        <f t="shared" si="1589"/>
        <v>0</v>
      </c>
      <c r="M6347">
        <f t="shared" si="1590"/>
        <v>1</v>
      </c>
      <c r="N6347">
        <f t="shared" si="1591"/>
        <v>0</v>
      </c>
      <c r="O6347">
        <f t="shared" si="1592"/>
        <v>0</v>
      </c>
      <c r="P6347">
        <v>38</v>
      </c>
      <c r="Q6347">
        <f t="shared" si="1593"/>
        <v>0</v>
      </c>
      <c r="R6347">
        <f t="shared" si="1594"/>
        <v>0</v>
      </c>
      <c r="S6347">
        <f t="shared" si="1595"/>
        <v>0</v>
      </c>
      <c r="T6347">
        <f t="shared" si="1596"/>
        <v>1</v>
      </c>
      <c r="U6347">
        <v>1</v>
      </c>
      <c r="V6347">
        <f t="shared" si="1597"/>
        <v>0.38830605175080352</v>
      </c>
      <c r="W6347">
        <f t="shared" si="1598"/>
        <v>0.59587484931955059</v>
      </c>
      <c r="X6347">
        <f t="shared" si="1599"/>
        <v>0.37416948632469071</v>
      </c>
      <c r="Y6347">
        <f t="shared" si="1600"/>
        <v>1</v>
      </c>
      <c r="Z6347" t="s">
        <v>6379</v>
      </c>
    </row>
    <row r="6348" spans="1:26" x14ac:dyDescent="0.25">
      <c r="A6348" t="s">
        <v>26</v>
      </c>
      <c r="B6348" t="s">
        <v>38</v>
      </c>
      <c r="C6348" t="s">
        <v>25</v>
      </c>
      <c r="D6348">
        <v>1</v>
      </c>
      <c r="F6348">
        <v>1</v>
      </c>
      <c r="G6348">
        <v>56.55</v>
      </c>
      <c r="H6348">
        <f t="shared" si="1585"/>
        <v>0</v>
      </c>
      <c r="I6348">
        <f t="shared" si="1586"/>
        <v>1</v>
      </c>
      <c r="J6348">
        <f t="shared" si="1587"/>
        <v>1</v>
      </c>
      <c r="K6348">
        <f t="shared" si="1588"/>
        <v>0</v>
      </c>
      <c r="L6348">
        <f t="shared" si="1589"/>
        <v>0</v>
      </c>
      <c r="M6348">
        <f t="shared" si="1590"/>
        <v>1</v>
      </c>
      <c r="N6348">
        <f t="shared" si="1591"/>
        <v>0</v>
      </c>
      <c r="O6348">
        <f t="shared" si="1592"/>
        <v>0</v>
      </c>
      <c r="P6348">
        <v>2</v>
      </c>
      <c r="Q6348">
        <f t="shared" si="1593"/>
        <v>0</v>
      </c>
      <c r="R6348">
        <f t="shared" si="1594"/>
        <v>0</v>
      </c>
      <c r="S6348">
        <f t="shared" si="1595"/>
        <v>1</v>
      </c>
      <c r="T6348">
        <f t="shared" si="1596"/>
        <v>0</v>
      </c>
      <c r="U6348">
        <v>0</v>
      </c>
      <c r="V6348">
        <f t="shared" si="1597"/>
        <v>0.35961943215037501</v>
      </c>
      <c r="W6348">
        <f t="shared" si="1598"/>
        <v>0.58894830619313843</v>
      </c>
      <c r="X6348">
        <f t="shared" si="1599"/>
        <v>0.12932613598015819</v>
      </c>
      <c r="Y6348">
        <f t="shared" si="1600"/>
        <v>1</v>
      </c>
      <c r="Z6348" t="s">
        <v>6380</v>
      </c>
    </row>
    <row r="6349" spans="1:26" x14ac:dyDescent="0.25">
      <c r="A6349" t="s">
        <v>26</v>
      </c>
      <c r="B6349" t="s">
        <v>38</v>
      </c>
      <c r="C6349" t="s">
        <v>25</v>
      </c>
      <c r="D6349">
        <v>1</v>
      </c>
      <c r="F6349">
        <v>1</v>
      </c>
      <c r="G6349">
        <v>49.25</v>
      </c>
      <c r="H6349">
        <f t="shared" si="1585"/>
        <v>0</v>
      </c>
      <c r="I6349">
        <f t="shared" si="1586"/>
        <v>1</v>
      </c>
      <c r="J6349">
        <f t="shared" si="1587"/>
        <v>1</v>
      </c>
      <c r="K6349">
        <f t="shared" si="1588"/>
        <v>0</v>
      </c>
      <c r="L6349">
        <f t="shared" si="1589"/>
        <v>0</v>
      </c>
      <c r="M6349">
        <f t="shared" si="1590"/>
        <v>1</v>
      </c>
      <c r="N6349">
        <f t="shared" si="1591"/>
        <v>0</v>
      </c>
      <c r="O6349">
        <f t="shared" si="1592"/>
        <v>0</v>
      </c>
      <c r="P6349">
        <v>1</v>
      </c>
      <c r="Q6349">
        <f t="shared" si="1593"/>
        <v>0</v>
      </c>
      <c r="R6349">
        <f t="shared" si="1594"/>
        <v>0</v>
      </c>
      <c r="S6349">
        <f t="shared" si="1595"/>
        <v>1</v>
      </c>
      <c r="T6349">
        <f t="shared" si="1596"/>
        <v>0</v>
      </c>
      <c r="U6349">
        <v>1</v>
      </c>
      <c r="V6349">
        <f t="shared" si="1597"/>
        <v>0.33941004779144074</v>
      </c>
      <c r="W6349">
        <f t="shared" si="1598"/>
        <v>0.58404720937657306</v>
      </c>
      <c r="X6349">
        <f t="shared" si="1599"/>
        <v>0.43637908495890654</v>
      </c>
      <c r="Y6349">
        <f t="shared" si="1600"/>
        <v>1</v>
      </c>
      <c r="Z6349" t="s">
        <v>6381</v>
      </c>
    </row>
    <row r="6350" spans="1:26" x14ac:dyDescent="0.25">
      <c r="A6350" t="s">
        <v>26</v>
      </c>
      <c r="B6350" t="s">
        <v>33</v>
      </c>
      <c r="C6350" t="s">
        <v>35</v>
      </c>
      <c r="D6350">
        <v>0</v>
      </c>
      <c r="F6350">
        <v>1</v>
      </c>
      <c r="G6350">
        <v>68.599999999999994</v>
      </c>
      <c r="H6350">
        <f t="shared" si="1585"/>
        <v>1</v>
      </c>
      <c r="I6350">
        <f t="shared" si="1586"/>
        <v>0</v>
      </c>
      <c r="J6350">
        <f t="shared" si="1587"/>
        <v>0</v>
      </c>
      <c r="K6350">
        <f t="shared" si="1588"/>
        <v>1</v>
      </c>
      <c r="L6350">
        <f t="shared" si="1589"/>
        <v>0</v>
      </c>
      <c r="M6350">
        <f t="shared" si="1590"/>
        <v>1</v>
      </c>
      <c r="N6350">
        <f t="shared" si="1591"/>
        <v>0</v>
      </c>
      <c r="O6350">
        <f t="shared" si="1592"/>
        <v>0</v>
      </c>
      <c r="P6350">
        <v>15</v>
      </c>
      <c r="Q6350">
        <f t="shared" si="1593"/>
        <v>0</v>
      </c>
      <c r="R6350">
        <f t="shared" si="1594"/>
        <v>0</v>
      </c>
      <c r="S6350">
        <f t="shared" si="1595"/>
        <v>0</v>
      </c>
      <c r="T6350">
        <f t="shared" si="1596"/>
        <v>1</v>
      </c>
      <c r="U6350">
        <v>0</v>
      </c>
      <c r="V6350">
        <f t="shared" si="1597"/>
        <v>0.36957777003428266</v>
      </c>
      <c r="W6350">
        <f t="shared" si="1598"/>
        <v>0.5913569488487016</v>
      </c>
      <c r="X6350">
        <f t="shared" si="1599"/>
        <v>0.13658772810351311</v>
      </c>
      <c r="Y6350">
        <f t="shared" si="1600"/>
        <v>1</v>
      </c>
      <c r="Z6350" t="s">
        <v>6382</v>
      </c>
    </row>
    <row r="6351" spans="1:26" x14ac:dyDescent="0.25">
      <c r="A6351" t="s">
        <v>26</v>
      </c>
      <c r="B6351" t="s">
        <v>38</v>
      </c>
      <c r="C6351" t="s">
        <v>35</v>
      </c>
      <c r="D6351">
        <v>0</v>
      </c>
      <c r="F6351">
        <v>1</v>
      </c>
      <c r="G6351">
        <v>69.05</v>
      </c>
      <c r="H6351">
        <f t="shared" si="1585"/>
        <v>1</v>
      </c>
      <c r="I6351">
        <f t="shared" si="1586"/>
        <v>0</v>
      </c>
      <c r="J6351">
        <f t="shared" si="1587"/>
        <v>0</v>
      </c>
      <c r="K6351">
        <f t="shared" si="1588"/>
        <v>1</v>
      </c>
      <c r="L6351">
        <f t="shared" si="1589"/>
        <v>0</v>
      </c>
      <c r="M6351">
        <f t="shared" si="1590"/>
        <v>1</v>
      </c>
      <c r="N6351">
        <f t="shared" si="1591"/>
        <v>0</v>
      </c>
      <c r="O6351">
        <f t="shared" si="1592"/>
        <v>0</v>
      </c>
      <c r="P6351">
        <v>26</v>
      </c>
      <c r="Q6351">
        <f t="shared" si="1593"/>
        <v>0</v>
      </c>
      <c r="R6351">
        <f t="shared" si="1594"/>
        <v>0</v>
      </c>
      <c r="S6351">
        <f t="shared" si="1595"/>
        <v>1</v>
      </c>
      <c r="T6351">
        <f t="shared" si="1596"/>
        <v>0</v>
      </c>
      <c r="U6351">
        <v>0</v>
      </c>
      <c r="V6351">
        <f t="shared" si="1597"/>
        <v>0.36541617570940699</v>
      </c>
      <c r="W6351">
        <f t="shared" si="1598"/>
        <v>0.59035090227956999</v>
      </c>
      <c r="X6351">
        <f t="shared" si="1599"/>
        <v>0.13352898147008821</v>
      </c>
      <c r="Y6351">
        <f t="shared" si="1600"/>
        <v>1</v>
      </c>
      <c r="Z6351" t="s">
        <v>6383</v>
      </c>
    </row>
    <row r="6352" spans="1:26" x14ac:dyDescent="0.25">
      <c r="A6352" t="s">
        <v>45</v>
      </c>
      <c r="B6352" t="s">
        <v>38</v>
      </c>
      <c r="C6352" t="s">
        <v>23</v>
      </c>
      <c r="D6352">
        <v>0</v>
      </c>
      <c r="F6352">
        <v>1</v>
      </c>
      <c r="G6352">
        <v>19.7</v>
      </c>
      <c r="H6352">
        <f t="shared" si="1585"/>
        <v>1</v>
      </c>
      <c r="I6352">
        <f t="shared" si="1586"/>
        <v>0</v>
      </c>
      <c r="J6352">
        <f t="shared" si="1587"/>
        <v>0</v>
      </c>
      <c r="K6352">
        <f t="shared" si="1588"/>
        <v>0</v>
      </c>
      <c r="L6352">
        <f t="shared" si="1589"/>
        <v>1</v>
      </c>
      <c r="M6352">
        <f t="shared" si="1590"/>
        <v>0</v>
      </c>
      <c r="N6352">
        <f t="shared" si="1591"/>
        <v>0</v>
      </c>
      <c r="O6352">
        <f t="shared" si="1592"/>
        <v>1</v>
      </c>
      <c r="P6352">
        <v>35</v>
      </c>
      <c r="Q6352">
        <f t="shared" si="1593"/>
        <v>0</v>
      </c>
      <c r="R6352">
        <f t="shared" si="1594"/>
        <v>0</v>
      </c>
      <c r="S6352">
        <f t="shared" si="1595"/>
        <v>1</v>
      </c>
      <c r="T6352">
        <f t="shared" si="1596"/>
        <v>0</v>
      </c>
      <c r="U6352">
        <v>0</v>
      </c>
      <c r="V6352">
        <f t="shared" si="1597"/>
        <v>-7.1640322696892189E-2</v>
      </c>
      <c r="W6352">
        <f t="shared" si="1598"/>
        <v>0.48209757544216419</v>
      </c>
      <c r="X6352">
        <f t="shared" si="1599"/>
        <v>5.1323358361148458E-3</v>
      </c>
      <c r="Y6352">
        <f t="shared" si="1600"/>
        <v>0</v>
      </c>
      <c r="Z6352" t="s">
        <v>6384</v>
      </c>
    </row>
    <row r="6353" spans="1:26" x14ac:dyDescent="0.25">
      <c r="A6353" t="s">
        <v>26</v>
      </c>
      <c r="B6353" t="s">
        <v>30</v>
      </c>
      <c r="C6353" t="s">
        <v>23</v>
      </c>
      <c r="D6353">
        <v>0</v>
      </c>
      <c r="F6353">
        <v>1</v>
      </c>
      <c r="G6353">
        <v>20.05</v>
      </c>
      <c r="H6353">
        <f t="shared" si="1585"/>
        <v>1</v>
      </c>
      <c r="I6353">
        <f t="shared" si="1586"/>
        <v>0</v>
      </c>
      <c r="J6353">
        <f t="shared" si="1587"/>
        <v>0</v>
      </c>
      <c r="K6353">
        <f t="shared" si="1588"/>
        <v>0</v>
      </c>
      <c r="L6353">
        <f t="shared" si="1589"/>
        <v>1</v>
      </c>
      <c r="M6353">
        <f t="shared" si="1590"/>
        <v>1</v>
      </c>
      <c r="N6353">
        <f t="shared" si="1591"/>
        <v>0</v>
      </c>
      <c r="O6353">
        <f t="shared" si="1592"/>
        <v>0</v>
      </c>
      <c r="P6353">
        <v>3</v>
      </c>
      <c r="Q6353">
        <f t="shared" si="1593"/>
        <v>0</v>
      </c>
      <c r="R6353">
        <f t="shared" si="1594"/>
        <v>1</v>
      </c>
      <c r="S6353">
        <f t="shared" si="1595"/>
        <v>0</v>
      </c>
      <c r="T6353">
        <f t="shared" si="1596"/>
        <v>0</v>
      </c>
      <c r="U6353">
        <v>0</v>
      </c>
      <c r="V6353">
        <f t="shared" si="1597"/>
        <v>0.26515742054304237</v>
      </c>
      <c r="W6353">
        <f t="shared" si="1598"/>
        <v>0.56590367470861314</v>
      </c>
      <c r="X6353">
        <f t="shared" si="1599"/>
        <v>7.0308457669039828E-2</v>
      </c>
      <c r="Y6353">
        <f t="shared" si="1600"/>
        <v>0</v>
      </c>
      <c r="Z6353" t="s">
        <v>6385</v>
      </c>
    </row>
    <row r="6354" spans="1:26" x14ac:dyDescent="0.25">
      <c r="A6354" t="s">
        <v>26</v>
      </c>
      <c r="B6354" t="s">
        <v>27</v>
      </c>
      <c r="C6354" t="s">
        <v>35</v>
      </c>
      <c r="D6354">
        <v>0</v>
      </c>
      <c r="F6354">
        <v>1</v>
      </c>
      <c r="G6354">
        <v>103.7</v>
      </c>
      <c r="H6354">
        <f t="shared" si="1585"/>
        <v>1</v>
      </c>
      <c r="I6354">
        <f t="shared" si="1586"/>
        <v>0</v>
      </c>
      <c r="J6354">
        <f t="shared" si="1587"/>
        <v>0</v>
      </c>
      <c r="K6354">
        <f t="shared" si="1588"/>
        <v>1</v>
      </c>
      <c r="L6354">
        <f t="shared" si="1589"/>
        <v>0</v>
      </c>
      <c r="M6354">
        <f t="shared" si="1590"/>
        <v>1</v>
      </c>
      <c r="N6354">
        <f t="shared" si="1591"/>
        <v>0</v>
      </c>
      <c r="O6354">
        <f t="shared" si="1592"/>
        <v>0</v>
      </c>
      <c r="P6354">
        <v>50</v>
      </c>
      <c r="Q6354">
        <f t="shared" si="1593"/>
        <v>1</v>
      </c>
      <c r="R6354">
        <f t="shared" si="1594"/>
        <v>0</v>
      </c>
      <c r="S6354">
        <f t="shared" si="1595"/>
        <v>0</v>
      </c>
      <c r="T6354">
        <f t="shared" si="1596"/>
        <v>0</v>
      </c>
      <c r="U6354">
        <v>1</v>
      </c>
      <c r="V6354">
        <f t="shared" si="1597"/>
        <v>0.56106895877047747</v>
      </c>
      <c r="W6354">
        <f t="shared" si="1598"/>
        <v>0.63669984061938933</v>
      </c>
      <c r="X6354">
        <f t="shared" si="1599"/>
        <v>0.1926604589548328</v>
      </c>
      <c r="Y6354">
        <f t="shared" si="1600"/>
        <v>1</v>
      </c>
      <c r="Z6354" t="s">
        <v>6386</v>
      </c>
    </row>
    <row r="6355" spans="1:26" x14ac:dyDescent="0.25">
      <c r="A6355" t="s">
        <v>26</v>
      </c>
      <c r="B6355" t="s">
        <v>27</v>
      </c>
      <c r="C6355" t="s">
        <v>35</v>
      </c>
      <c r="D6355">
        <v>0</v>
      </c>
      <c r="F6355">
        <v>1</v>
      </c>
      <c r="G6355">
        <v>94.4</v>
      </c>
      <c r="H6355">
        <f t="shared" si="1585"/>
        <v>1</v>
      </c>
      <c r="I6355">
        <f t="shared" si="1586"/>
        <v>0</v>
      </c>
      <c r="J6355">
        <f t="shared" si="1587"/>
        <v>0</v>
      </c>
      <c r="K6355">
        <f t="shared" si="1588"/>
        <v>1</v>
      </c>
      <c r="L6355">
        <f t="shared" si="1589"/>
        <v>0</v>
      </c>
      <c r="M6355">
        <f t="shared" si="1590"/>
        <v>1</v>
      </c>
      <c r="N6355">
        <f t="shared" si="1591"/>
        <v>0</v>
      </c>
      <c r="O6355">
        <f t="shared" si="1592"/>
        <v>0</v>
      </c>
      <c r="P6355">
        <v>42</v>
      </c>
      <c r="Q6355">
        <f t="shared" si="1593"/>
        <v>1</v>
      </c>
      <c r="R6355">
        <f t="shared" si="1594"/>
        <v>0</v>
      </c>
      <c r="S6355">
        <f t="shared" si="1595"/>
        <v>0</v>
      </c>
      <c r="T6355">
        <f t="shared" si="1596"/>
        <v>0</v>
      </c>
      <c r="U6355">
        <v>0</v>
      </c>
      <c r="V6355">
        <f t="shared" si="1597"/>
        <v>0.54170657416820078</v>
      </c>
      <c r="W6355">
        <f t="shared" si="1598"/>
        <v>0.63220932100348748</v>
      </c>
      <c r="X6355">
        <f t="shared" si="1599"/>
        <v>0.29344601249704844</v>
      </c>
      <c r="Y6355">
        <f t="shared" si="1600"/>
        <v>1</v>
      </c>
      <c r="Z6355" t="s">
        <v>6387</v>
      </c>
    </row>
    <row r="6356" spans="1:26" x14ac:dyDescent="0.25">
      <c r="A6356" t="s">
        <v>26</v>
      </c>
      <c r="B6356" t="s">
        <v>38</v>
      </c>
      <c r="C6356" t="s">
        <v>25</v>
      </c>
      <c r="D6356">
        <v>0</v>
      </c>
      <c r="F6356">
        <v>1</v>
      </c>
      <c r="G6356">
        <v>54.95</v>
      </c>
      <c r="H6356">
        <f t="shared" si="1585"/>
        <v>1</v>
      </c>
      <c r="I6356">
        <f t="shared" si="1586"/>
        <v>0</v>
      </c>
      <c r="J6356">
        <f t="shared" si="1587"/>
        <v>1</v>
      </c>
      <c r="K6356">
        <f t="shared" si="1588"/>
        <v>0</v>
      </c>
      <c r="L6356">
        <f t="shared" si="1589"/>
        <v>0</v>
      </c>
      <c r="M6356">
        <f t="shared" si="1590"/>
        <v>1</v>
      </c>
      <c r="N6356">
        <f t="shared" si="1591"/>
        <v>0</v>
      </c>
      <c r="O6356">
        <f t="shared" si="1592"/>
        <v>0</v>
      </c>
      <c r="P6356">
        <v>10</v>
      </c>
      <c r="Q6356">
        <f t="shared" si="1593"/>
        <v>0</v>
      </c>
      <c r="R6356">
        <f t="shared" si="1594"/>
        <v>0</v>
      </c>
      <c r="S6356">
        <f t="shared" si="1595"/>
        <v>1</v>
      </c>
      <c r="T6356">
        <f t="shared" si="1596"/>
        <v>0</v>
      </c>
      <c r="U6356">
        <v>0</v>
      </c>
      <c r="V6356">
        <f t="shared" si="1597"/>
        <v>0.34829666364592132</v>
      </c>
      <c r="W6356">
        <f t="shared" si="1598"/>
        <v>0.58620446343791033</v>
      </c>
      <c r="X6356">
        <f t="shared" si="1599"/>
        <v>0.12131056590688005</v>
      </c>
      <c r="Y6356">
        <f t="shared" si="1600"/>
        <v>1</v>
      </c>
      <c r="Z6356" t="s">
        <v>6388</v>
      </c>
    </row>
    <row r="6357" spans="1:26" x14ac:dyDescent="0.25">
      <c r="A6357" t="s">
        <v>29</v>
      </c>
      <c r="B6357" t="s">
        <v>33</v>
      </c>
      <c r="C6357" t="s">
        <v>35</v>
      </c>
      <c r="D6357">
        <v>0</v>
      </c>
      <c r="F6357">
        <v>1</v>
      </c>
      <c r="G6357">
        <v>93.7</v>
      </c>
      <c r="H6357">
        <f t="shared" si="1585"/>
        <v>1</v>
      </c>
      <c r="I6357">
        <f t="shared" si="1586"/>
        <v>0</v>
      </c>
      <c r="J6357">
        <f t="shared" si="1587"/>
        <v>0</v>
      </c>
      <c r="K6357">
        <f t="shared" si="1588"/>
        <v>1</v>
      </c>
      <c r="L6357">
        <f t="shared" si="1589"/>
        <v>0</v>
      </c>
      <c r="M6357">
        <f t="shared" si="1590"/>
        <v>0</v>
      </c>
      <c r="N6357">
        <f t="shared" si="1591"/>
        <v>1</v>
      </c>
      <c r="O6357">
        <f t="shared" si="1592"/>
        <v>0</v>
      </c>
      <c r="P6357">
        <v>61</v>
      </c>
      <c r="Q6357">
        <f t="shared" si="1593"/>
        <v>0</v>
      </c>
      <c r="R6357">
        <f t="shared" si="1594"/>
        <v>0</v>
      </c>
      <c r="S6357">
        <f t="shared" si="1595"/>
        <v>0</v>
      </c>
      <c r="T6357">
        <f t="shared" si="1596"/>
        <v>1</v>
      </c>
      <c r="U6357">
        <v>0</v>
      </c>
      <c r="V6357">
        <f t="shared" si="1597"/>
        <v>0.13725521236080912</v>
      </c>
      <c r="W6357">
        <f t="shared" si="1598"/>
        <v>0.53426003459010518</v>
      </c>
      <c r="X6357">
        <f t="shared" si="1599"/>
        <v>1.8838993320210808E-2</v>
      </c>
      <c r="Y6357">
        <f t="shared" si="1600"/>
        <v>0</v>
      </c>
      <c r="Z6357" t="s">
        <v>6389</v>
      </c>
    </row>
    <row r="6358" spans="1:26" x14ac:dyDescent="0.25">
      <c r="A6358" t="s">
        <v>45</v>
      </c>
      <c r="B6358" t="s">
        <v>38</v>
      </c>
      <c r="C6358" t="s">
        <v>35</v>
      </c>
      <c r="D6358">
        <v>0</v>
      </c>
      <c r="F6358">
        <v>1</v>
      </c>
      <c r="G6358">
        <v>110.25</v>
      </c>
      <c r="H6358">
        <f t="shared" si="1585"/>
        <v>1</v>
      </c>
      <c r="I6358">
        <f t="shared" si="1586"/>
        <v>0</v>
      </c>
      <c r="J6358">
        <f t="shared" si="1587"/>
        <v>0</v>
      </c>
      <c r="K6358">
        <f t="shared" si="1588"/>
        <v>1</v>
      </c>
      <c r="L6358">
        <f t="shared" si="1589"/>
        <v>0</v>
      </c>
      <c r="M6358">
        <f t="shared" si="1590"/>
        <v>0</v>
      </c>
      <c r="N6358">
        <f t="shared" si="1591"/>
        <v>0</v>
      </c>
      <c r="O6358">
        <f t="shared" si="1592"/>
        <v>1</v>
      </c>
      <c r="P6358">
        <v>68</v>
      </c>
      <c r="Q6358">
        <f t="shared" si="1593"/>
        <v>0</v>
      </c>
      <c r="R6358">
        <f t="shared" si="1594"/>
        <v>0</v>
      </c>
      <c r="S6358">
        <f t="shared" si="1595"/>
        <v>1</v>
      </c>
      <c r="T6358">
        <f t="shared" si="1596"/>
        <v>0</v>
      </c>
      <c r="U6358">
        <v>0</v>
      </c>
      <c r="V6358">
        <f t="shared" si="1597"/>
        <v>0.10312352340390796</v>
      </c>
      <c r="W6358">
        <f t="shared" si="1598"/>
        <v>0.52575805797373654</v>
      </c>
      <c r="X6358">
        <f t="shared" si="1599"/>
        <v>1.0634461079236351E-2</v>
      </c>
      <c r="Y6358">
        <f t="shared" si="1600"/>
        <v>0</v>
      </c>
      <c r="Z6358" t="s">
        <v>6390</v>
      </c>
    </row>
    <row r="6359" spans="1:26" x14ac:dyDescent="0.25">
      <c r="A6359" t="s">
        <v>29</v>
      </c>
      <c r="B6359" t="s">
        <v>27</v>
      </c>
      <c r="C6359" t="s">
        <v>35</v>
      </c>
      <c r="D6359">
        <v>0</v>
      </c>
      <c r="F6359">
        <v>1</v>
      </c>
      <c r="G6359">
        <v>98.9</v>
      </c>
      <c r="H6359">
        <f t="shared" si="1585"/>
        <v>1</v>
      </c>
      <c r="I6359">
        <f t="shared" si="1586"/>
        <v>0</v>
      </c>
      <c r="J6359">
        <f t="shared" si="1587"/>
        <v>0</v>
      </c>
      <c r="K6359">
        <f t="shared" si="1588"/>
        <v>1</v>
      </c>
      <c r="L6359">
        <f t="shared" si="1589"/>
        <v>0</v>
      </c>
      <c r="M6359">
        <f t="shared" si="1590"/>
        <v>0</v>
      </c>
      <c r="N6359">
        <f t="shared" si="1591"/>
        <v>1</v>
      </c>
      <c r="O6359">
        <f t="shared" si="1592"/>
        <v>0</v>
      </c>
      <c r="P6359">
        <v>10</v>
      </c>
      <c r="Q6359">
        <f t="shared" si="1593"/>
        <v>1</v>
      </c>
      <c r="R6359">
        <f t="shared" si="1594"/>
        <v>0</v>
      </c>
      <c r="S6359">
        <f t="shared" si="1595"/>
        <v>0</v>
      </c>
      <c r="T6359">
        <f t="shared" si="1596"/>
        <v>0</v>
      </c>
      <c r="U6359">
        <v>0</v>
      </c>
      <c r="V6359">
        <f t="shared" si="1597"/>
        <v>0.28213064424630763</v>
      </c>
      <c r="W6359">
        <f t="shared" si="1598"/>
        <v>0.57006850217436078</v>
      </c>
      <c r="X6359">
        <f t="shared" si="1599"/>
        <v>7.9597700422836593E-2</v>
      </c>
      <c r="Y6359">
        <f t="shared" si="1600"/>
        <v>0</v>
      </c>
      <c r="Z6359" t="s">
        <v>6391</v>
      </c>
    </row>
    <row r="6360" spans="1:26" x14ac:dyDescent="0.25">
      <c r="A6360" t="s">
        <v>29</v>
      </c>
      <c r="B6360" t="s">
        <v>27</v>
      </c>
      <c r="C6360" t="s">
        <v>35</v>
      </c>
      <c r="D6360">
        <v>0</v>
      </c>
      <c r="F6360">
        <v>1</v>
      </c>
      <c r="G6360">
        <v>89.75</v>
      </c>
      <c r="H6360">
        <f t="shared" si="1585"/>
        <v>1</v>
      </c>
      <c r="I6360">
        <f t="shared" si="1586"/>
        <v>0</v>
      </c>
      <c r="J6360">
        <f t="shared" si="1587"/>
        <v>0</v>
      </c>
      <c r="K6360">
        <f t="shared" si="1588"/>
        <v>1</v>
      </c>
      <c r="L6360">
        <f t="shared" si="1589"/>
        <v>0</v>
      </c>
      <c r="M6360">
        <f t="shared" si="1590"/>
        <v>0</v>
      </c>
      <c r="N6360">
        <f t="shared" si="1591"/>
        <v>1</v>
      </c>
      <c r="O6360">
        <f t="shared" si="1592"/>
        <v>0</v>
      </c>
      <c r="P6360">
        <v>65</v>
      </c>
      <c r="Q6360">
        <f t="shared" si="1593"/>
        <v>1</v>
      </c>
      <c r="R6360">
        <f t="shared" si="1594"/>
        <v>0</v>
      </c>
      <c r="S6360">
        <f t="shared" si="1595"/>
        <v>0</v>
      </c>
      <c r="T6360">
        <f t="shared" si="1596"/>
        <v>0</v>
      </c>
      <c r="U6360">
        <v>1</v>
      </c>
      <c r="V6360">
        <f t="shared" si="1597"/>
        <v>0.26300211795599099</v>
      </c>
      <c r="W6360">
        <f t="shared" si="1598"/>
        <v>0.56537413516332113</v>
      </c>
      <c r="X6360">
        <f t="shared" si="1599"/>
        <v>0.54316587813735506</v>
      </c>
      <c r="Y6360">
        <f t="shared" si="1600"/>
        <v>0</v>
      </c>
      <c r="Z6360" t="s">
        <v>6392</v>
      </c>
    </row>
    <row r="6361" spans="1:26" x14ac:dyDescent="0.25">
      <c r="A6361" t="s">
        <v>45</v>
      </c>
      <c r="B6361" t="s">
        <v>33</v>
      </c>
      <c r="C6361" t="s">
        <v>25</v>
      </c>
      <c r="D6361">
        <v>0</v>
      </c>
      <c r="F6361">
        <v>1</v>
      </c>
      <c r="G6361">
        <v>80.45</v>
      </c>
      <c r="H6361">
        <f t="shared" si="1585"/>
        <v>1</v>
      </c>
      <c r="I6361">
        <f t="shared" si="1586"/>
        <v>0</v>
      </c>
      <c r="J6361">
        <f t="shared" si="1587"/>
        <v>1</v>
      </c>
      <c r="K6361">
        <f t="shared" si="1588"/>
        <v>0</v>
      </c>
      <c r="L6361">
        <f t="shared" si="1589"/>
        <v>0</v>
      </c>
      <c r="M6361">
        <f t="shared" si="1590"/>
        <v>0</v>
      </c>
      <c r="N6361">
        <f t="shared" si="1591"/>
        <v>0</v>
      </c>
      <c r="O6361">
        <f t="shared" si="1592"/>
        <v>1</v>
      </c>
      <c r="P6361">
        <v>72</v>
      </c>
      <c r="Q6361">
        <f t="shared" si="1593"/>
        <v>0</v>
      </c>
      <c r="R6361">
        <f t="shared" si="1594"/>
        <v>0</v>
      </c>
      <c r="S6361">
        <f t="shared" si="1595"/>
        <v>0</v>
      </c>
      <c r="T6361">
        <f t="shared" si="1596"/>
        <v>1</v>
      </c>
      <c r="U6361">
        <v>0</v>
      </c>
      <c r="V6361">
        <f t="shared" si="1597"/>
        <v>5.6663672094518322E-2</v>
      </c>
      <c r="W6361">
        <f t="shared" si="1598"/>
        <v>0.5141621289461118</v>
      </c>
      <c r="X6361">
        <f t="shared" si="1599"/>
        <v>3.2107717352350944E-3</v>
      </c>
      <c r="Y6361">
        <f t="shared" si="1600"/>
        <v>0</v>
      </c>
      <c r="Z6361" t="s">
        <v>6393</v>
      </c>
    </row>
    <row r="6362" spans="1:26" x14ac:dyDescent="0.25">
      <c r="A6362" t="s">
        <v>26</v>
      </c>
      <c r="B6362" t="s">
        <v>27</v>
      </c>
      <c r="C6362" t="s">
        <v>35</v>
      </c>
      <c r="D6362">
        <v>0</v>
      </c>
      <c r="F6362">
        <v>1</v>
      </c>
      <c r="G6362">
        <v>79.400000000000006</v>
      </c>
      <c r="H6362">
        <f t="shared" si="1585"/>
        <v>1</v>
      </c>
      <c r="I6362">
        <f t="shared" si="1586"/>
        <v>0</v>
      </c>
      <c r="J6362">
        <f t="shared" si="1587"/>
        <v>0</v>
      </c>
      <c r="K6362">
        <f t="shared" si="1588"/>
        <v>1</v>
      </c>
      <c r="L6362">
        <f t="shared" si="1589"/>
        <v>0</v>
      </c>
      <c r="M6362">
        <f t="shared" si="1590"/>
        <v>1</v>
      </c>
      <c r="N6362">
        <f t="shared" si="1591"/>
        <v>0</v>
      </c>
      <c r="O6362">
        <f t="shared" si="1592"/>
        <v>0</v>
      </c>
      <c r="P6362">
        <v>55</v>
      </c>
      <c r="Q6362">
        <f t="shared" si="1593"/>
        <v>1</v>
      </c>
      <c r="R6362">
        <f t="shared" si="1594"/>
        <v>0</v>
      </c>
      <c r="S6362">
        <f t="shared" si="1595"/>
        <v>0</v>
      </c>
      <c r="T6362">
        <f t="shared" si="1596"/>
        <v>0</v>
      </c>
      <c r="U6362">
        <v>0</v>
      </c>
      <c r="V6362">
        <f t="shared" si="1597"/>
        <v>0.51832074297219932</v>
      </c>
      <c r="W6362">
        <f t="shared" si="1598"/>
        <v>0.62675501609117723</v>
      </c>
      <c r="X6362">
        <f t="shared" si="1599"/>
        <v>0.2686563925952527</v>
      </c>
      <c r="Y6362">
        <f t="shared" si="1600"/>
        <v>1</v>
      </c>
      <c r="Z6362" t="s">
        <v>6394</v>
      </c>
    </row>
    <row r="6363" spans="1:26" x14ac:dyDescent="0.25">
      <c r="A6363" t="s">
        <v>26</v>
      </c>
      <c r="B6363" t="s">
        <v>30</v>
      </c>
      <c r="C6363" t="s">
        <v>23</v>
      </c>
      <c r="D6363">
        <v>0</v>
      </c>
      <c r="F6363">
        <v>1</v>
      </c>
      <c r="G6363">
        <v>20.3</v>
      </c>
      <c r="H6363">
        <f t="shared" si="1585"/>
        <v>1</v>
      </c>
      <c r="I6363">
        <f t="shared" si="1586"/>
        <v>0</v>
      </c>
      <c r="J6363">
        <f t="shared" si="1587"/>
        <v>0</v>
      </c>
      <c r="K6363">
        <f t="shared" si="1588"/>
        <v>0</v>
      </c>
      <c r="L6363">
        <f t="shared" si="1589"/>
        <v>1</v>
      </c>
      <c r="M6363">
        <f t="shared" si="1590"/>
        <v>1</v>
      </c>
      <c r="N6363">
        <f t="shared" si="1591"/>
        <v>0</v>
      </c>
      <c r="O6363">
        <f t="shared" si="1592"/>
        <v>0</v>
      </c>
      <c r="P6363">
        <v>1</v>
      </c>
      <c r="Q6363">
        <f t="shared" si="1593"/>
        <v>0</v>
      </c>
      <c r="R6363">
        <f t="shared" si="1594"/>
        <v>1</v>
      </c>
      <c r="S6363">
        <f t="shared" si="1595"/>
        <v>0</v>
      </c>
      <c r="T6363">
        <f t="shared" si="1596"/>
        <v>0</v>
      </c>
      <c r="U6363">
        <v>1</v>
      </c>
      <c r="V6363">
        <f t="shared" si="1597"/>
        <v>0.26068401513555339</v>
      </c>
      <c r="W6363">
        <f t="shared" si="1598"/>
        <v>0.56480443043379958</v>
      </c>
      <c r="X6363">
        <f t="shared" si="1599"/>
        <v>0.54658812547608659</v>
      </c>
      <c r="Y6363">
        <f t="shared" si="1600"/>
        <v>0</v>
      </c>
      <c r="Z6363" t="s">
        <v>6395</v>
      </c>
    </row>
    <row r="6364" spans="1:26" x14ac:dyDescent="0.25">
      <c r="A6364" t="s">
        <v>26</v>
      </c>
      <c r="B6364" t="s">
        <v>33</v>
      </c>
      <c r="C6364" t="s">
        <v>25</v>
      </c>
      <c r="D6364">
        <v>0</v>
      </c>
      <c r="F6364">
        <v>1</v>
      </c>
      <c r="G6364">
        <v>62.8</v>
      </c>
      <c r="H6364">
        <f t="shared" si="1585"/>
        <v>1</v>
      </c>
      <c r="I6364">
        <f t="shared" si="1586"/>
        <v>0</v>
      </c>
      <c r="J6364">
        <f t="shared" si="1587"/>
        <v>1</v>
      </c>
      <c r="K6364">
        <f t="shared" si="1588"/>
        <v>0</v>
      </c>
      <c r="L6364">
        <f t="shared" si="1589"/>
        <v>0</v>
      </c>
      <c r="M6364">
        <f t="shared" si="1590"/>
        <v>1</v>
      </c>
      <c r="N6364">
        <f t="shared" si="1591"/>
        <v>0</v>
      </c>
      <c r="O6364">
        <f t="shared" si="1592"/>
        <v>0</v>
      </c>
      <c r="P6364">
        <v>7</v>
      </c>
      <c r="Q6364">
        <f t="shared" si="1593"/>
        <v>0</v>
      </c>
      <c r="R6364">
        <f t="shared" si="1594"/>
        <v>0</v>
      </c>
      <c r="S6364">
        <f t="shared" si="1595"/>
        <v>0</v>
      </c>
      <c r="T6364">
        <f t="shared" si="1596"/>
        <v>1</v>
      </c>
      <c r="U6364">
        <v>0</v>
      </c>
      <c r="V6364">
        <f t="shared" si="1597"/>
        <v>0.3605352486384954</v>
      </c>
      <c r="W6364">
        <f t="shared" si="1598"/>
        <v>0.58916999648274437</v>
      </c>
      <c r="X6364">
        <f t="shared" si="1599"/>
        <v>0.12998566551082169</v>
      </c>
      <c r="Y6364">
        <f t="shared" si="1600"/>
        <v>1</v>
      </c>
      <c r="Z6364" t="s">
        <v>6396</v>
      </c>
    </row>
    <row r="6365" spans="1:26" x14ac:dyDescent="0.25">
      <c r="A6365" t="s">
        <v>26</v>
      </c>
      <c r="B6365" t="s">
        <v>30</v>
      </c>
      <c r="C6365" t="s">
        <v>35</v>
      </c>
      <c r="D6365">
        <v>0</v>
      </c>
      <c r="F6365">
        <v>1</v>
      </c>
      <c r="G6365">
        <v>74.900000000000006</v>
      </c>
      <c r="H6365">
        <f t="shared" si="1585"/>
        <v>1</v>
      </c>
      <c r="I6365">
        <f t="shared" si="1586"/>
        <v>0</v>
      </c>
      <c r="J6365">
        <f t="shared" si="1587"/>
        <v>0</v>
      </c>
      <c r="K6365">
        <f t="shared" si="1588"/>
        <v>1</v>
      </c>
      <c r="L6365">
        <f t="shared" si="1589"/>
        <v>0</v>
      </c>
      <c r="M6365">
        <f t="shared" si="1590"/>
        <v>1</v>
      </c>
      <c r="N6365">
        <f t="shared" si="1591"/>
        <v>0</v>
      </c>
      <c r="O6365">
        <f t="shared" si="1592"/>
        <v>0</v>
      </c>
      <c r="P6365">
        <v>2</v>
      </c>
      <c r="Q6365">
        <f t="shared" si="1593"/>
        <v>0</v>
      </c>
      <c r="R6365">
        <f t="shared" si="1594"/>
        <v>1</v>
      </c>
      <c r="S6365">
        <f t="shared" si="1595"/>
        <v>0</v>
      </c>
      <c r="T6365">
        <f t="shared" si="1596"/>
        <v>0</v>
      </c>
      <c r="U6365">
        <v>0</v>
      </c>
      <c r="V6365">
        <f t="shared" si="1597"/>
        <v>0.37939981913660331</v>
      </c>
      <c r="W6365">
        <f t="shared" si="1598"/>
        <v>0.59372833845595663</v>
      </c>
      <c r="X6365">
        <f t="shared" si="1599"/>
        <v>0.14394422276088731</v>
      </c>
      <c r="Y6365">
        <f t="shared" si="1600"/>
        <v>1</v>
      </c>
      <c r="Z6365" t="s">
        <v>6397</v>
      </c>
    </row>
    <row r="6366" spans="1:26" x14ac:dyDescent="0.25">
      <c r="A6366" t="s">
        <v>26</v>
      </c>
      <c r="B6366" t="s">
        <v>27</v>
      </c>
      <c r="C6366" t="s">
        <v>35</v>
      </c>
      <c r="D6366">
        <v>0</v>
      </c>
      <c r="F6366">
        <v>1</v>
      </c>
      <c r="G6366">
        <v>74.849999999999994</v>
      </c>
      <c r="H6366">
        <f t="shared" si="1585"/>
        <v>1</v>
      </c>
      <c r="I6366">
        <f t="shared" si="1586"/>
        <v>0</v>
      </c>
      <c r="J6366">
        <f t="shared" si="1587"/>
        <v>0</v>
      </c>
      <c r="K6366">
        <f t="shared" si="1588"/>
        <v>1</v>
      </c>
      <c r="L6366">
        <f t="shared" si="1589"/>
        <v>0</v>
      </c>
      <c r="M6366">
        <f t="shared" si="1590"/>
        <v>1</v>
      </c>
      <c r="N6366">
        <f t="shared" si="1591"/>
        <v>0</v>
      </c>
      <c r="O6366">
        <f t="shared" si="1592"/>
        <v>0</v>
      </c>
      <c r="P6366">
        <v>9</v>
      </c>
      <c r="Q6366">
        <f t="shared" si="1593"/>
        <v>1</v>
      </c>
      <c r="R6366">
        <f t="shared" si="1594"/>
        <v>0</v>
      </c>
      <c r="S6366">
        <f t="shared" si="1595"/>
        <v>0</v>
      </c>
      <c r="T6366">
        <f t="shared" si="1596"/>
        <v>0</v>
      </c>
      <c r="U6366">
        <v>0</v>
      </c>
      <c r="V6366">
        <f t="shared" si="1597"/>
        <v>0.51122704084274551</v>
      </c>
      <c r="W6366">
        <f t="shared" si="1598"/>
        <v>0.62509407740556655</v>
      </c>
      <c r="X6366">
        <f t="shared" si="1599"/>
        <v>0.26135308728883017</v>
      </c>
      <c r="Y6366">
        <f t="shared" si="1600"/>
        <v>1</v>
      </c>
      <c r="Z6366" t="s">
        <v>6398</v>
      </c>
    </row>
    <row r="6367" spans="1:26" x14ac:dyDescent="0.25">
      <c r="A6367" t="s">
        <v>45</v>
      </c>
      <c r="B6367" t="s">
        <v>38</v>
      </c>
      <c r="C6367" t="s">
        <v>23</v>
      </c>
      <c r="D6367">
        <v>0</v>
      </c>
      <c r="F6367">
        <v>1</v>
      </c>
      <c r="G6367">
        <v>25.85</v>
      </c>
      <c r="H6367">
        <f t="shared" si="1585"/>
        <v>1</v>
      </c>
      <c r="I6367">
        <f t="shared" si="1586"/>
        <v>0</v>
      </c>
      <c r="J6367">
        <f t="shared" si="1587"/>
        <v>0</v>
      </c>
      <c r="K6367">
        <f t="shared" si="1588"/>
        <v>0</v>
      </c>
      <c r="L6367">
        <f t="shared" si="1589"/>
        <v>1</v>
      </c>
      <c r="M6367">
        <f t="shared" si="1590"/>
        <v>0</v>
      </c>
      <c r="N6367">
        <f t="shared" si="1591"/>
        <v>0</v>
      </c>
      <c r="O6367">
        <f t="shared" si="1592"/>
        <v>1</v>
      </c>
      <c r="P6367">
        <v>27</v>
      </c>
      <c r="Q6367">
        <f t="shared" si="1593"/>
        <v>0</v>
      </c>
      <c r="R6367">
        <f t="shared" si="1594"/>
        <v>0</v>
      </c>
      <c r="S6367">
        <f t="shared" si="1595"/>
        <v>1</v>
      </c>
      <c r="T6367">
        <f t="shared" si="1596"/>
        <v>0</v>
      </c>
      <c r="U6367">
        <v>0</v>
      </c>
      <c r="V6367">
        <f t="shared" si="1597"/>
        <v>-4.3497513541473284E-2</v>
      </c>
      <c r="W6367">
        <f t="shared" si="1598"/>
        <v>0.48912733584781048</v>
      </c>
      <c r="X6367">
        <f t="shared" si="1599"/>
        <v>1.8920336842906517E-3</v>
      </c>
      <c r="Y6367">
        <f t="shared" si="1600"/>
        <v>0</v>
      </c>
      <c r="Z6367" t="s">
        <v>6399</v>
      </c>
    </row>
    <row r="6368" spans="1:26" x14ac:dyDescent="0.25">
      <c r="A6368" t="s">
        <v>26</v>
      </c>
      <c r="B6368" t="s">
        <v>27</v>
      </c>
      <c r="C6368" t="s">
        <v>35</v>
      </c>
      <c r="D6368">
        <v>1</v>
      </c>
      <c r="F6368">
        <v>1</v>
      </c>
      <c r="G6368">
        <v>101.95</v>
      </c>
      <c r="H6368">
        <f t="shared" si="1585"/>
        <v>0</v>
      </c>
      <c r="I6368">
        <f t="shared" si="1586"/>
        <v>1</v>
      </c>
      <c r="J6368">
        <f t="shared" si="1587"/>
        <v>0</v>
      </c>
      <c r="K6368">
        <f t="shared" si="1588"/>
        <v>1</v>
      </c>
      <c r="L6368">
        <f t="shared" si="1589"/>
        <v>0</v>
      </c>
      <c r="M6368">
        <f t="shared" si="1590"/>
        <v>1</v>
      </c>
      <c r="N6368">
        <f t="shared" si="1591"/>
        <v>0</v>
      </c>
      <c r="O6368">
        <f t="shared" si="1592"/>
        <v>0</v>
      </c>
      <c r="P6368">
        <v>7</v>
      </c>
      <c r="Q6368">
        <f t="shared" si="1593"/>
        <v>1</v>
      </c>
      <c r="R6368">
        <f t="shared" si="1594"/>
        <v>0</v>
      </c>
      <c r="S6368">
        <f t="shared" si="1595"/>
        <v>0</v>
      </c>
      <c r="T6368">
        <f t="shared" si="1596"/>
        <v>0</v>
      </c>
      <c r="U6368">
        <v>1</v>
      </c>
      <c r="V6368">
        <f t="shared" si="1597"/>
        <v>0.55347744253685494</v>
      </c>
      <c r="W6368">
        <f t="shared" si="1598"/>
        <v>0.63494200729366901</v>
      </c>
      <c r="X6368">
        <f t="shared" si="1599"/>
        <v>0.19938239432342769</v>
      </c>
      <c r="Y6368">
        <f t="shared" si="1600"/>
        <v>1</v>
      </c>
      <c r="Z6368" t="s">
        <v>6400</v>
      </c>
    </row>
    <row r="6369" spans="1:26" x14ac:dyDescent="0.25">
      <c r="A6369" t="s">
        <v>45</v>
      </c>
      <c r="B6369" t="s">
        <v>30</v>
      </c>
      <c r="C6369" t="s">
        <v>25</v>
      </c>
      <c r="D6369">
        <v>0</v>
      </c>
      <c r="F6369">
        <v>1</v>
      </c>
      <c r="G6369">
        <v>68.3</v>
      </c>
      <c r="H6369">
        <f t="shared" si="1585"/>
        <v>1</v>
      </c>
      <c r="I6369">
        <f t="shared" si="1586"/>
        <v>0</v>
      </c>
      <c r="J6369">
        <f t="shared" si="1587"/>
        <v>1</v>
      </c>
      <c r="K6369">
        <f t="shared" si="1588"/>
        <v>0</v>
      </c>
      <c r="L6369">
        <f t="shared" si="1589"/>
        <v>0</v>
      </c>
      <c r="M6369">
        <f t="shared" si="1590"/>
        <v>0</v>
      </c>
      <c r="N6369">
        <f t="shared" si="1591"/>
        <v>0</v>
      </c>
      <c r="O6369">
        <f t="shared" si="1592"/>
        <v>1</v>
      </c>
      <c r="P6369">
        <v>64</v>
      </c>
      <c r="Q6369">
        <f t="shared" si="1593"/>
        <v>0</v>
      </c>
      <c r="R6369">
        <f t="shared" si="1594"/>
        <v>1</v>
      </c>
      <c r="S6369">
        <f t="shared" si="1595"/>
        <v>0</v>
      </c>
      <c r="T6369">
        <f t="shared" si="1596"/>
        <v>0</v>
      </c>
      <c r="U6369">
        <v>0</v>
      </c>
      <c r="V6369">
        <f t="shared" si="1597"/>
        <v>3.2857979565001416E-2</v>
      </c>
      <c r="W6369">
        <f t="shared" si="1598"/>
        <v>0.50821375590825957</v>
      </c>
      <c r="X6369">
        <f t="shared" si="1599"/>
        <v>1.0796468210940507E-3</v>
      </c>
      <c r="Y6369">
        <f t="shared" si="1600"/>
        <v>0</v>
      </c>
      <c r="Z6369" t="s">
        <v>6401</v>
      </c>
    </row>
    <row r="6370" spans="1:26" x14ac:dyDescent="0.25">
      <c r="A6370" t="s">
        <v>45</v>
      </c>
      <c r="B6370" t="s">
        <v>33</v>
      </c>
      <c r="C6370" t="s">
        <v>25</v>
      </c>
      <c r="D6370">
        <v>0</v>
      </c>
      <c r="F6370">
        <v>1</v>
      </c>
      <c r="G6370">
        <v>48.4</v>
      </c>
      <c r="H6370">
        <f t="shared" si="1585"/>
        <v>1</v>
      </c>
      <c r="I6370">
        <f t="shared" si="1586"/>
        <v>0</v>
      </c>
      <c r="J6370">
        <f t="shared" si="1587"/>
        <v>1</v>
      </c>
      <c r="K6370">
        <f t="shared" si="1588"/>
        <v>0</v>
      </c>
      <c r="L6370">
        <f t="shared" si="1589"/>
        <v>0</v>
      </c>
      <c r="M6370">
        <f t="shared" si="1590"/>
        <v>0</v>
      </c>
      <c r="N6370">
        <f t="shared" si="1591"/>
        <v>0</v>
      </c>
      <c r="O6370">
        <f t="shared" si="1592"/>
        <v>1</v>
      </c>
      <c r="P6370">
        <v>70</v>
      </c>
      <c r="Q6370">
        <f t="shared" si="1593"/>
        <v>0</v>
      </c>
      <c r="R6370">
        <f t="shared" si="1594"/>
        <v>0</v>
      </c>
      <c r="S6370">
        <f t="shared" si="1595"/>
        <v>0</v>
      </c>
      <c r="T6370">
        <f t="shared" si="1596"/>
        <v>1</v>
      </c>
      <c r="U6370">
        <v>0</v>
      </c>
      <c r="V6370">
        <f t="shared" si="1597"/>
        <v>2.0387395210031051E-2</v>
      </c>
      <c r="W6370">
        <f t="shared" si="1598"/>
        <v>0.5050966722694934</v>
      </c>
      <c r="X6370">
        <f t="shared" si="1599"/>
        <v>4.1564588344999705E-4</v>
      </c>
      <c r="Y6370">
        <f t="shared" si="1600"/>
        <v>0</v>
      </c>
      <c r="Z6370" t="s">
        <v>6402</v>
      </c>
    </row>
    <row r="6371" spans="1:26" x14ac:dyDescent="0.25">
      <c r="A6371" t="s">
        <v>26</v>
      </c>
      <c r="B6371" t="s">
        <v>27</v>
      </c>
      <c r="C6371" t="s">
        <v>35</v>
      </c>
      <c r="D6371">
        <v>1</v>
      </c>
      <c r="F6371">
        <v>1</v>
      </c>
      <c r="G6371">
        <v>94</v>
      </c>
      <c r="H6371">
        <f t="shared" si="1585"/>
        <v>0</v>
      </c>
      <c r="I6371">
        <f t="shared" si="1586"/>
        <v>1</v>
      </c>
      <c r="J6371">
        <f t="shared" si="1587"/>
        <v>0</v>
      </c>
      <c r="K6371">
        <f t="shared" si="1588"/>
        <v>1</v>
      </c>
      <c r="L6371">
        <f t="shared" si="1589"/>
        <v>0</v>
      </c>
      <c r="M6371">
        <f t="shared" si="1590"/>
        <v>1</v>
      </c>
      <c r="N6371">
        <f t="shared" si="1591"/>
        <v>0</v>
      </c>
      <c r="O6371">
        <f t="shared" si="1592"/>
        <v>0</v>
      </c>
      <c r="P6371">
        <v>2</v>
      </c>
      <c r="Q6371">
        <f t="shared" si="1593"/>
        <v>1</v>
      </c>
      <c r="R6371">
        <f t="shared" si="1594"/>
        <v>0</v>
      </c>
      <c r="S6371">
        <f t="shared" si="1595"/>
        <v>0</v>
      </c>
      <c r="T6371">
        <f t="shared" si="1596"/>
        <v>0</v>
      </c>
      <c r="U6371">
        <v>1</v>
      </c>
      <c r="V6371">
        <f t="shared" si="1597"/>
        <v>0.55963757036803241</v>
      </c>
      <c r="W6371">
        <f t="shared" si="1598"/>
        <v>0.63636867691158205</v>
      </c>
      <c r="X6371">
        <f t="shared" si="1599"/>
        <v>0.19391906943136961</v>
      </c>
      <c r="Y6371">
        <f t="shared" si="1600"/>
        <v>1</v>
      </c>
      <c r="Z6371" t="s">
        <v>6403</v>
      </c>
    </row>
    <row r="6372" spans="1:26" x14ac:dyDescent="0.25">
      <c r="A6372" t="s">
        <v>45</v>
      </c>
      <c r="B6372" t="s">
        <v>27</v>
      </c>
      <c r="C6372" t="s">
        <v>35</v>
      </c>
      <c r="D6372">
        <v>1</v>
      </c>
      <c r="F6372">
        <v>1</v>
      </c>
      <c r="G6372">
        <v>105.05</v>
      </c>
      <c r="H6372">
        <f t="shared" si="1585"/>
        <v>0</v>
      </c>
      <c r="I6372">
        <f t="shared" si="1586"/>
        <v>1</v>
      </c>
      <c r="J6372">
        <f t="shared" si="1587"/>
        <v>0</v>
      </c>
      <c r="K6372">
        <f t="shared" si="1588"/>
        <v>1</v>
      </c>
      <c r="L6372">
        <f t="shared" si="1589"/>
        <v>0</v>
      </c>
      <c r="M6372">
        <f t="shared" si="1590"/>
        <v>0</v>
      </c>
      <c r="N6372">
        <f t="shared" si="1591"/>
        <v>0</v>
      </c>
      <c r="O6372">
        <f t="shared" si="1592"/>
        <v>1</v>
      </c>
      <c r="P6372">
        <v>67</v>
      </c>
      <c r="Q6372">
        <f t="shared" si="1593"/>
        <v>1</v>
      </c>
      <c r="R6372">
        <f t="shared" si="1594"/>
        <v>0</v>
      </c>
      <c r="S6372">
        <f t="shared" si="1595"/>
        <v>0</v>
      </c>
      <c r="T6372">
        <f t="shared" si="1596"/>
        <v>0</v>
      </c>
      <c r="U6372">
        <v>0</v>
      </c>
      <c r="V6372">
        <f t="shared" si="1597"/>
        <v>0.23178477899351205</v>
      </c>
      <c r="W6372">
        <f t="shared" si="1598"/>
        <v>0.55768815495618751</v>
      </c>
      <c r="X6372">
        <f t="shared" si="1599"/>
        <v>5.3724183773071227E-2</v>
      </c>
      <c r="Y6372">
        <f t="shared" si="1600"/>
        <v>0</v>
      </c>
      <c r="Z6372" t="s">
        <v>6404</v>
      </c>
    </row>
    <row r="6373" spans="1:26" x14ac:dyDescent="0.25">
      <c r="A6373" t="s">
        <v>26</v>
      </c>
      <c r="B6373" t="s">
        <v>38</v>
      </c>
      <c r="C6373" t="s">
        <v>35</v>
      </c>
      <c r="D6373">
        <v>0</v>
      </c>
      <c r="F6373">
        <v>1</v>
      </c>
      <c r="G6373">
        <v>89.3</v>
      </c>
      <c r="H6373">
        <f t="shared" si="1585"/>
        <v>1</v>
      </c>
      <c r="I6373">
        <f t="shared" si="1586"/>
        <v>0</v>
      </c>
      <c r="J6373">
        <f t="shared" si="1587"/>
        <v>0</v>
      </c>
      <c r="K6373">
        <f t="shared" si="1588"/>
        <v>1</v>
      </c>
      <c r="L6373">
        <f t="shared" si="1589"/>
        <v>0</v>
      </c>
      <c r="M6373">
        <f t="shared" si="1590"/>
        <v>1</v>
      </c>
      <c r="N6373">
        <f t="shared" si="1591"/>
        <v>0</v>
      </c>
      <c r="O6373">
        <f t="shared" si="1592"/>
        <v>0</v>
      </c>
      <c r="P6373">
        <v>45</v>
      </c>
      <c r="Q6373">
        <f t="shared" si="1593"/>
        <v>0</v>
      </c>
      <c r="R6373">
        <f t="shared" si="1594"/>
        <v>0</v>
      </c>
      <c r="S6373">
        <f t="shared" si="1595"/>
        <v>1</v>
      </c>
      <c r="T6373">
        <f t="shared" si="1596"/>
        <v>0</v>
      </c>
      <c r="U6373">
        <v>1</v>
      </c>
      <c r="V6373">
        <f t="shared" si="1597"/>
        <v>0.39698704782400901</v>
      </c>
      <c r="W6373">
        <f t="shared" si="1598"/>
        <v>0.59796355121613753</v>
      </c>
      <c r="X6373">
        <f t="shared" si="1599"/>
        <v>0.36362462049200406</v>
      </c>
      <c r="Y6373">
        <f t="shared" si="1600"/>
        <v>1</v>
      </c>
      <c r="Z6373" t="s">
        <v>6405</v>
      </c>
    </row>
    <row r="6374" spans="1:26" x14ac:dyDescent="0.25">
      <c r="A6374" t="s">
        <v>45</v>
      </c>
      <c r="B6374" t="s">
        <v>38</v>
      </c>
      <c r="C6374" t="s">
        <v>23</v>
      </c>
      <c r="D6374">
        <v>0</v>
      </c>
      <c r="F6374">
        <v>1</v>
      </c>
      <c r="G6374">
        <v>25.15</v>
      </c>
      <c r="H6374">
        <f t="shared" si="1585"/>
        <v>1</v>
      </c>
      <c r="I6374">
        <f t="shared" si="1586"/>
        <v>0</v>
      </c>
      <c r="J6374">
        <f t="shared" si="1587"/>
        <v>0</v>
      </c>
      <c r="K6374">
        <f t="shared" si="1588"/>
        <v>0</v>
      </c>
      <c r="L6374">
        <f t="shared" si="1589"/>
        <v>1</v>
      </c>
      <c r="M6374">
        <f t="shared" si="1590"/>
        <v>0</v>
      </c>
      <c r="N6374">
        <f t="shared" si="1591"/>
        <v>0</v>
      </c>
      <c r="O6374">
        <f t="shared" si="1592"/>
        <v>1</v>
      </c>
      <c r="P6374">
        <v>24</v>
      </c>
      <c r="Q6374">
        <f t="shared" si="1593"/>
        <v>0</v>
      </c>
      <c r="R6374">
        <f t="shared" si="1594"/>
        <v>0</v>
      </c>
      <c r="S6374">
        <f t="shared" si="1595"/>
        <v>1</v>
      </c>
      <c r="T6374">
        <f t="shared" si="1596"/>
        <v>0</v>
      </c>
      <c r="U6374">
        <v>0</v>
      </c>
      <c r="V6374">
        <f t="shared" si="1597"/>
        <v>-6.3143470695678314E-2</v>
      </c>
      <c r="W6374">
        <f t="shared" si="1598"/>
        <v>0.48421937521900749</v>
      </c>
      <c r="X6374">
        <f t="shared" si="1599"/>
        <v>3.9870978914959858E-3</v>
      </c>
      <c r="Y6374">
        <f t="shared" si="1600"/>
        <v>0</v>
      </c>
      <c r="Z6374" t="s">
        <v>6406</v>
      </c>
    </row>
    <row r="6375" spans="1:26" x14ac:dyDescent="0.25">
      <c r="A6375" t="s">
        <v>45</v>
      </c>
      <c r="B6375" t="s">
        <v>38</v>
      </c>
      <c r="C6375" t="s">
        <v>23</v>
      </c>
      <c r="D6375">
        <v>0</v>
      </c>
      <c r="F6375">
        <v>1</v>
      </c>
      <c r="G6375">
        <v>19.5</v>
      </c>
      <c r="H6375">
        <f t="shared" si="1585"/>
        <v>1</v>
      </c>
      <c r="I6375">
        <f t="shared" si="1586"/>
        <v>0</v>
      </c>
      <c r="J6375">
        <f t="shared" si="1587"/>
        <v>0</v>
      </c>
      <c r="K6375">
        <f t="shared" si="1588"/>
        <v>0</v>
      </c>
      <c r="L6375">
        <f t="shared" si="1589"/>
        <v>1</v>
      </c>
      <c r="M6375">
        <f t="shared" si="1590"/>
        <v>0</v>
      </c>
      <c r="N6375">
        <f t="shared" si="1591"/>
        <v>0</v>
      </c>
      <c r="O6375">
        <f t="shared" si="1592"/>
        <v>1</v>
      </c>
      <c r="P6375">
        <v>4</v>
      </c>
      <c r="Q6375">
        <f t="shared" si="1593"/>
        <v>0</v>
      </c>
      <c r="R6375">
        <f t="shared" si="1594"/>
        <v>0</v>
      </c>
      <c r="S6375">
        <f t="shared" si="1595"/>
        <v>1</v>
      </c>
      <c r="T6375">
        <f t="shared" si="1596"/>
        <v>0</v>
      </c>
      <c r="U6375">
        <v>0</v>
      </c>
      <c r="V6375">
        <f t="shared" si="1597"/>
        <v>-6.7088964518749836E-2</v>
      </c>
      <c r="W6375">
        <f t="shared" si="1598"/>
        <v>0.48323404692921546</v>
      </c>
      <c r="X6375">
        <f t="shared" si="1599"/>
        <v>4.5009291601980743E-3</v>
      </c>
      <c r="Y6375">
        <f t="shared" si="1600"/>
        <v>0</v>
      </c>
      <c r="Z6375" t="s">
        <v>6407</v>
      </c>
    </row>
    <row r="6376" spans="1:26" x14ac:dyDescent="0.25">
      <c r="A6376" t="s">
        <v>26</v>
      </c>
      <c r="B6376" t="s">
        <v>33</v>
      </c>
      <c r="C6376" t="s">
        <v>35</v>
      </c>
      <c r="D6376">
        <v>0</v>
      </c>
      <c r="F6376">
        <v>1</v>
      </c>
      <c r="G6376">
        <v>92.95</v>
      </c>
      <c r="H6376">
        <f t="shared" si="1585"/>
        <v>1</v>
      </c>
      <c r="I6376">
        <f t="shared" si="1586"/>
        <v>0</v>
      </c>
      <c r="J6376">
        <f t="shared" si="1587"/>
        <v>0</v>
      </c>
      <c r="K6376">
        <f t="shared" si="1588"/>
        <v>1</v>
      </c>
      <c r="L6376">
        <f t="shared" si="1589"/>
        <v>0</v>
      </c>
      <c r="M6376">
        <f t="shared" si="1590"/>
        <v>1</v>
      </c>
      <c r="N6376">
        <f t="shared" si="1591"/>
        <v>0</v>
      </c>
      <c r="O6376">
        <f t="shared" si="1592"/>
        <v>0</v>
      </c>
      <c r="P6376">
        <v>44</v>
      </c>
      <c r="Q6376">
        <f t="shared" si="1593"/>
        <v>0</v>
      </c>
      <c r="R6376">
        <f t="shared" si="1594"/>
        <v>0</v>
      </c>
      <c r="S6376">
        <f t="shared" si="1595"/>
        <v>0</v>
      </c>
      <c r="T6376">
        <f t="shared" si="1596"/>
        <v>1</v>
      </c>
      <c r="U6376">
        <v>0</v>
      </c>
      <c r="V6376">
        <f t="shared" si="1597"/>
        <v>0.40267760008170272</v>
      </c>
      <c r="W6376">
        <f t="shared" si="1598"/>
        <v>0.59933081197025928</v>
      </c>
      <c r="X6376">
        <f t="shared" si="1599"/>
        <v>0.16214924960755972</v>
      </c>
      <c r="Y6376">
        <f t="shared" si="1600"/>
        <v>1</v>
      </c>
      <c r="Z6376" t="s">
        <v>6408</v>
      </c>
    </row>
    <row r="6377" spans="1:26" x14ac:dyDescent="0.25">
      <c r="A6377" t="s">
        <v>45</v>
      </c>
      <c r="B6377" t="s">
        <v>30</v>
      </c>
      <c r="C6377" t="s">
        <v>23</v>
      </c>
      <c r="D6377">
        <v>0</v>
      </c>
      <c r="F6377">
        <v>1</v>
      </c>
      <c r="G6377">
        <v>20.7</v>
      </c>
      <c r="H6377">
        <f t="shared" si="1585"/>
        <v>1</v>
      </c>
      <c r="I6377">
        <f t="shared" si="1586"/>
        <v>0</v>
      </c>
      <c r="J6377">
        <f t="shared" si="1587"/>
        <v>0</v>
      </c>
      <c r="K6377">
        <f t="shared" si="1588"/>
        <v>0</v>
      </c>
      <c r="L6377">
        <f t="shared" si="1589"/>
        <v>1</v>
      </c>
      <c r="M6377">
        <f t="shared" si="1590"/>
        <v>0</v>
      </c>
      <c r="N6377">
        <f t="shared" si="1591"/>
        <v>0</v>
      </c>
      <c r="O6377">
        <f t="shared" si="1592"/>
        <v>1</v>
      </c>
      <c r="P6377">
        <v>72</v>
      </c>
      <c r="Q6377">
        <f t="shared" si="1593"/>
        <v>0</v>
      </c>
      <c r="R6377">
        <f t="shared" si="1594"/>
        <v>1</v>
      </c>
      <c r="S6377">
        <f t="shared" si="1595"/>
        <v>0</v>
      </c>
      <c r="T6377">
        <f t="shared" si="1596"/>
        <v>0</v>
      </c>
      <c r="U6377">
        <v>0</v>
      </c>
      <c r="V6377">
        <f t="shared" si="1597"/>
        <v>-6.5218098023069715E-2</v>
      </c>
      <c r="W6377">
        <f t="shared" si="1598"/>
        <v>0.48370125217632287</v>
      </c>
      <c r="X6377">
        <f t="shared" si="1599"/>
        <v>4.2534003097467301E-3</v>
      </c>
      <c r="Y6377">
        <f t="shared" si="1600"/>
        <v>0</v>
      </c>
      <c r="Z6377" t="s">
        <v>6409</v>
      </c>
    </row>
    <row r="6378" spans="1:26" x14ac:dyDescent="0.25">
      <c r="A6378" t="s">
        <v>26</v>
      </c>
      <c r="B6378" t="s">
        <v>38</v>
      </c>
      <c r="C6378" t="s">
        <v>35</v>
      </c>
      <c r="D6378">
        <v>0</v>
      </c>
      <c r="F6378">
        <v>1</v>
      </c>
      <c r="G6378">
        <v>74.3</v>
      </c>
      <c r="H6378">
        <f t="shared" si="1585"/>
        <v>1</v>
      </c>
      <c r="I6378">
        <f t="shared" si="1586"/>
        <v>0</v>
      </c>
      <c r="J6378">
        <f t="shared" si="1587"/>
        <v>0</v>
      </c>
      <c r="K6378">
        <f t="shared" si="1588"/>
        <v>1</v>
      </c>
      <c r="L6378">
        <f t="shared" si="1589"/>
        <v>0</v>
      </c>
      <c r="M6378">
        <f t="shared" si="1590"/>
        <v>1</v>
      </c>
      <c r="N6378">
        <f t="shared" si="1591"/>
        <v>0</v>
      </c>
      <c r="O6378">
        <f t="shared" si="1592"/>
        <v>0</v>
      </c>
      <c r="P6378">
        <v>1</v>
      </c>
      <c r="Q6378">
        <f t="shared" si="1593"/>
        <v>0</v>
      </c>
      <c r="R6378">
        <f t="shared" si="1594"/>
        <v>0</v>
      </c>
      <c r="S6378">
        <f t="shared" si="1595"/>
        <v>1</v>
      </c>
      <c r="T6378">
        <f t="shared" si="1596"/>
        <v>0</v>
      </c>
      <c r="U6378">
        <v>1</v>
      </c>
      <c r="V6378">
        <f t="shared" si="1597"/>
        <v>0.37360121662800749</v>
      </c>
      <c r="W6378">
        <f t="shared" si="1598"/>
        <v>0.59232887188059757</v>
      </c>
      <c r="X6378">
        <f t="shared" si="1599"/>
        <v>0.39237543580991241</v>
      </c>
      <c r="Y6378">
        <f t="shared" si="1600"/>
        <v>1</v>
      </c>
      <c r="Z6378" t="s">
        <v>6410</v>
      </c>
    </row>
    <row r="6379" spans="1:26" x14ac:dyDescent="0.25">
      <c r="A6379" t="s">
        <v>45</v>
      </c>
      <c r="B6379" t="s">
        <v>33</v>
      </c>
      <c r="C6379" t="s">
        <v>23</v>
      </c>
      <c r="D6379">
        <v>0</v>
      </c>
      <c r="F6379">
        <v>1</v>
      </c>
      <c r="G6379">
        <v>19.350000000000001</v>
      </c>
      <c r="H6379">
        <f t="shared" si="1585"/>
        <v>1</v>
      </c>
      <c r="I6379">
        <f t="shared" si="1586"/>
        <v>0</v>
      </c>
      <c r="J6379">
        <f t="shared" si="1587"/>
        <v>0</v>
      </c>
      <c r="K6379">
        <f t="shared" si="1588"/>
        <v>0</v>
      </c>
      <c r="L6379">
        <f t="shared" si="1589"/>
        <v>1</v>
      </c>
      <c r="M6379">
        <f t="shared" si="1590"/>
        <v>0</v>
      </c>
      <c r="N6379">
        <f t="shared" si="1591"/>
        <v>0</v>
      </c>
      <c r="O6379">
        <f t="shared" si="1592"/>
        <v>1</v>
      </c>
      <c r="P6379">
        <v>66</v>
      </c>
      <c r="Q6379">
        <f t="shared" si="1593"/>
        <v>0</v>
      </c>
      <c r="R6379">
        <f t="shared" si="1594"/>
        <v>0</v>
      </c>
      <c r="S6379">
        <f t="shared" si="1595"/>
        <v>0</v>
      </c>
      <c r="T6379">
        <f t="shared" si="1596"/>
        <v>1</v>
      </c>
      <c r="U6379">
        <v>0</v>
      </c>
      <c r="V6379">
        <f t="shared" si="1597"/>
        <v>-7.2185992091465548E-2</v>
      </c>
      <c r="W6379">
        <f t="shared" si="1598"/>
        <v>0.48196133431311211</v>
      </c>
      <c r="X6379">
        <f t="shared" si="1599"/>
        <v>5.2108174542291269E-3</v>
      </c>
      <c r="Y6379">
        <f t="shared" si="1600"/>
        <v>0</v>
      </c>
      <c r="Z6379" t="s">
        <v>6411</v>
      </c>
    </row>
    <row r="6380" spans="1:26" x14ac:dyDescent="0.25">
      <c r="A6380" t="s">
        <v>26</v>
      </c>
      <c r="B6380" t="s">
        <v>30</v>
      </c>
      <c r="C6380" t="s">
        <v>25</v>
      </c>
      <c r="D6380">
        <v>0</v>
      </c>
      <c r="F6380">
        <v>1</v>
      </c>
      <c r="G6380">
        <v>44.65</v>
      </c>
      <c r="H6380">
        <f t="shared" si="1585"/>
        <v>1</v>
      </c>
      <c r="I6380">
        <f t="shared" si="1586"/>
        <v>0</v>
      </c>
      <c r="J6380">
        <f t="shared" si="1587"/>
        <v>1</v>
      </c>
      <c r="K6380">
        <f t="shared" si="1588"/>
        <v>0</v>
      </c>
      <c r="L6380">
        <f t="shared" si="1589"/>
        <v>0</v>
      </c>
      <c r="M6380">
        <f t="shared" si="1590"/>
        <v>1</v>
      </c>
      <c r="N6380">
        <f t="shared" si="1591"/>
        <v>0</v>
      </c>
      <c r="O6380">
        <f t="shared" si="1592"/>
        <v>0</v>
      </c>
      <c r="P6380">
        <v>1</v>
      </c>
      <c r="Q6380">
        <f t="shared" si="1593"/>
        <v>0</v>
      </c>
      <c r="R6380">
        <f t="shared" si="1594"/>
        <v>1</v>
      </c>
      <c r="S6380">
        <f t="shared" si="1595"/>
        <v>0</v>
      </c>
      <c r="T6380">
        <f t="shared" si="1596"/>
        <v>0</v>
      </c>
      <c r="U6380">
        <v>1</v>
      </c>
      <c r="V6380">
        <f t="shared" si="1597"/>
        <v>0.33223839289133361</v>
      </c>
      <c r="W6380">
        <f t="shared" si="1598"/>
        <v>0.58230391243056345</v>
      </c>
      <c r="X6380">
        <f t="shared" si="1599"/>
        <v>0.44590556392834896</v>
      </c>
      <c r="Y6380">
        <f t="shared" si="1600"/>
        <v>1</v>
      </c>
      <c r="Z6380" t="s">
        <v>6412</v>
      </c>
    </row>
    <row r="6381" spans="1:26" x14ac:dyDescent="0.25">
      <c r="A6381" t="s">
        <v>26</v>
      </c>
      <c r="B6381" t="s">
        <v>27</v>
      </c>
      <c r="C6381" t="s">
        <v>35</v>
      </c>
      <c r="D6381">
        <v>0</v>
      </c>
      <c r="F6381">
        <v>1</v>
      </c>
      <c r="G6381">
        <v>84.05</v>
      </c>
      <c r="H6381">
        <f t="shared" si="1585"/>
        <v>1</v>
      </c>
      <c r="I6381">
        <f t="shared" si="1586"/>
        <v>0</v>
      </c>
      <c r="J6381">
        <f t="shared" si="1587"/>
        <v>0</v>
      </c>
      <c r="K6381">
        <f t="shared" si="1588"/>
        <v>1</v>
      </c>
      <c r="L6381">
        <f t="shared" si="1589"/>
        <v>0</v>
      </c>
      <c r="M6381">
        <f t="shared" si="1590"/>
        <v>1</v>
      </c>
      <c r="N6381">
        <f t="shared" si="1591"/>
        <v>0</v>
      </c>
      <c r="O6381">
        <f t="shared" si="1592"/>
        <v>0</v>
      </c>
      <c r="P6381">
        <v>13</v>
      </c>
      <c r="Q6381">
        <f t="shared" si="1593"/>
        <v>1</v>
      </c>
      <c r="R6381">
        <f t="shared" si="1594"/>
        <v>0</v>
      </c>
      <c r="S6381">
        <f t="shared" si="1595"/>
        <v>0</v>
      </c>
      <c r="T6381">
        <f t="shared" si="1596"/>
        <v>0</v>
      </c>
      <c r="U6381">
        <v>1</v>
      </c>
      <c r="V6381">
        <f t="shared" si="1597"/>
        <v>0.53043351990371546</v>
      </c>
      <c r="W6381">
        <f t="shared" si="1598"/>
        <v>0.62958421792523567</v>
      </c>
      <c r="X6381">
        <f t="shared" si="1599"/>
        <v>0.22049267923001439</v>
      </c>
      <c r="Y6381">
        <f t="shared" si="1600"/>
        <v>1</v>
      </c>
      <c r="Z6381" t="s">
        <v>6413</v>
      </c>
    </row>
    <row r="6382" spans="1:26" x14ac:dyDescent="0.25">
      <c r="A6382" t="s">
        <v>26</v>
      </c>
      <c r="B6382" t="s">
        <v>33</v>
      </c>
      <c r="C6382" t="s">
        <v>35</v>
      </c>
      <c r="D6382">
        <v>0</v>
      </c>
      <c r="F6382">
        <v>1</v>
      </c>
      <c r="G6382">
        <v>80.7</v>
      </c>
      <c r="H6382">
        <f t="shared" si="1585"/>
        <v>1</v>
      </c>
      <c r="I6382">
        <f t="shared" si="1586"/>
        <v>0</v>
      </c>
      <c r="J6382">
        <f t="shared" si="1587"/>
        <v>0</v>
      </c>
      <c r="K6382">
        <f t="shared" si="1588"/>
        <v>1</v>
      </c>
      <c r="L6382">
        <f t="shared" si="1589"/>
        <v>0</v>
      </c>
      <c r="M6382">
        <f t="shared" si="1590"/>
        <v>1</v>
      </c>
      <c r="N6382">
        <f t="shared" si="1591"/>
        <v>0</v>
      </c>
      <c r="O6382">
        <f t="shared" si="1592"/>
        <v>0</v>
      </c>
      <c r="P6382">
        <v>10</v>
      </c>
      <c r="Q6382">
        <f t="shared" si="1593"/>
        <v>0</v>
      </c>
      <c r="R6382">
        <f t="shared" si="1594"/>
        <v>0</v>
      </c>
      <c r="S6382">
        <f t="shared" si="1595"/>
        <v>0</v>
      </c>
      <c r="T6382">
        <f t="shared" si="1596"/>
        <v>1</v>
      </c>
      <c r="U6382">
        <v>1</v>
      </c>
      <c r="V6382">
        <f t="shared" si="1597"/>
        <v>0.40213378963669311</v>
      </c>
      <c r="W6382">
        <f t="shared" si="1598"/>
        <v>0.59920021787359368</v>
      </c>
      <c r="X6382">
        <f t="shared" si="1599"/>
        <v>0.35744400549418193</v>
      </c>
      <c r="Y6382">
        <f t="shared" si="1600"/>
        <v>1</v>
      </c>
      <c r="Z6382" t="s">
        <v>6414</v>
      </c>
    </row>
    <row r="6383" spans="1:26" x14ac:dyDescent="0.25">
      <c r="A6383" t="s">
        <v>26</v>
      </c>
      <c r="B6383" t="s">
        <v>27</v>
      </c>
      <c r="C6383" t="s">
        <v>35</v>
      </c>
      <c r="D6383">
        <v>1</v>
      </c>
      <c r="F6383">
        <v>1</v>
      </c>
      <c r="G6383">
        <v>104.35</v>
      </c>
      <c r="H6383">
        <f t="shared" si="1585"/>
        <v>0</v>
      </c>
      <c r="I6383">
        <f t="shared" si="1586"/>
        <v>1</v>
      </c>
      <c r="J6383">
        <f t="shared" si="1587"/>
        <v>0</v>
      </c>
      <c r="K6383">
        <f t="shared" si="1588"/>
        <v>1</v>
      </c>
      <c r="L6383">
        <f t="shared" si="1589"/>
        <v>0</v>
      </c>
      <c r="M6383">
        <f t="shared" si="1590"/>
        <v>1</v>
      </c>
      <c r="N6383">
        <f t="shared" si="1591"/>
        <v>0</v>
      </c>
      <c r="O6383">
        <f t="shared" si="1592"/>
        <v>0</v>
      </c>
      <c r="P6383">
        <v>65</v>
      </c>
      <c r="Q6383">
        <f t="shared" si="1593"/>
        <v>1</v>
      </c>
      <c r="R6383">
        <f t="shared" si="1594"/>
        <v>0</v>
      </c>
      <c r="S6383">
        <f t="shared" si="1595"/>
        <v>0</v>
      </c>
      <c r="T6383">
        <f t="shared" si="1596"/>
        <v>0</v>
      </c>
      <c r="U6383">
        <v>0</v>
      </c>
      <c r="V6383">
        <f t="shared" si="1597"/>
        <v>0.55721917552821509</v>
      </c>
      <c r="W6383">
        <f t="shared" si="1598"/>
        <v>0.63580886732961572</v>
      </c>
      <c r="X6383">
        <f t="shared" si="1599"/>
        <v>0.3104932095763438</v>
      </c>
      <c r="Y6383">
        <f t="shared" si="1600"/>
        <v>1</v>
      </c>
      <c r="Z6383" t="s">
        <v>6415</v>
      </c>
    </row>
    <row r="6384" spans="1:26" x14ac:dyDescent="0.25">
      <c r="A6384" t="s">
        <v>26</v>
      </c>
      <c r="B6384" t="s">
        <v>30</v>
      </c>
      <c r="C6384" t="s">
        <v>23</v>
      </c>
      <c r="D6384">
        <v>0</v>
      </c>
      <c r="F6384">
        <v>1</v>
      </c>
      <c r="G6384">
        <v>19.55</v>
      </c>
      <c r="H6384">
        <f t="shared" si="1585"/>
        <v>1</v>
      </c>
      <c r="I6384">
        <f t="shared" si="1586"/>
        <v>0</v>
      </c>
      <c r="J6384">
        <f t="shared" si="1587"/>
        <v>0</v>
      </c>
      <c r="K6384">
        <f t="shared" si="1588"/>
        <v>0</v>
      </c>
      <c r="L6384">
        <f t="shared" si="1589"/>
        <v>1</v>
      </c>
      <c r="M6384">
        <f t="shared" si="1590"/>
        <v>1</v>
      </c>
      <c r="N6384">
        <f t="shared" si="1591"/>
        <v>0</v>
      </c>
      <c r="O6384">
        <f t="shared" si="1592"/>
        <v>0</v>
      </c>
      <c r="P6384">
        <v>1</v>
      </c>
      <c r="Q6384">
        <f t="shared" si="1593"/>
        <v>0</v>
      </c>
      <c r="R6384">
        <f t="shared" si="1594"/>
        <v>1</v>
      </c>
      <c r="S6384">
        <f t="shared" si="1595"/>
        <v>0</v>
      </c>
      <c r="T6384">
        <f t="shared" si="1596"/>
        <v>0</v>
      </c>
      <c r="U6384">
        <v>0</v>
      </c>
      <c r="V6384">
        <f t="shared" si="1597"/>
        <v>0.25951472357575328</v>
      </c>
      <c r="W6384">
        <f t="shared" si="1598"/>
        <v>0.56451699636964692</v>
      </c>
      <c r="X6384">
        <f t="shared" si="1599"/>
        <v>6.7347891752599642E-2</v>
      </c>
      <c r="Y6384">
        <f t="shared" si="1600"/>
        <v>0</v>
      </c>
      <c r="Z6384" t="s">
        <v>6416</v>
      </c>
    </row>
    <row r="6385" spans="1:26" x14ac:dyDescent="0.25">
      <c r="A6385" t="s">
        <v>29</v>
      </c>
      <c r="B6385" t="s">
        <v>27</v>
      </c>
      <c r="C6385" t="s">
        <v>25</v>
      </c>
      <c r="D6385">
        <v>0</v>
      </c>
      <c r="F6385">
        <v>1</v>
      </c>
      <c r="G6385">
        <v>74.05</v>
      </c>
      <c r="H6385">
        <f t="shared" si="1585"/>
        <v>1</v>
      </c>
      <c r="I6385">
        <f t="shared" si="1586"/>
        <v>0</v>
      </c>
      <c r="J6385">
        <f t="shared" si="1587"/>
        <v>1</v>
      </c>
      <c r="K6385">
        <f t="shared" si="1588"/>
        <v>0</v>
      </c>
      <c r="L6385">
        <f t="shared" si="1589"/>
        <v>0</v>
      </c>
      <c r="M6385">
        <f t="shared" si="1590"/>
        <v>0</v>
      </c>
      <c r="N6385">
        <f t="shared" si="1591"/>
        <v>1</v>
      </c>
      <c r="O6385">
        <f t="shared" si="1592"/>
        <v>0</v>
      </c>
      <c r="P6385">
        <v>38</v>
      </c>
      <c r="Q6385">
        <f t="shared" si="1593"/>
        <v>1</v>
      </c>
      <c r="R6385">
        <f t="shared" si="1594"/>
        <v>0</v>
      </c>
      <c r="S6385">
        <f t="shared" si="1595"/>
        <v>0</v>
      </c>
      <c r="T6385">
        <f t="shared" si="1596"/>
        <v>0</v>
      </c>
      <c r="U6385">
        <v>0</v>
      </c>
      <c r="V6385">
        <f t="shared" si="1597"/>
        <v>0.23852494797084275</v>
      </c>
      <c r="W6385">
        <f t="shared" si="1598"/>
        <v>0.55935011392774336</v>
      </c>
      <c r="X6385">
        <f t="shared" si="1599"/>
        <v>5.689415080449324E-2</v>
      </c>
      <c r="Y6385">
        <f t="shared" si="1600"/>
        <v>0</v>
      </c>
      <c r="Z6385" t="s">
        <v>6417</v>
      </c>
    </row>
    <row r="6386" spans="1:26" x14ac:dyDescent="0.25">
      <c r="A6386" t="s">
        <v>45</v>
      </c>
      <c r="B6386" t="s">
        <v>30</v>
      </c>
      <c r="C6386" t="s">
        <v>25</v>
      </c>
      <c r="D6386">
        <v>0</v>
      </c>
      <c r="F6386">
        <v>1</v>
      </c>
      <c r="G6386">
        <v>40.1</v>
      </c>
      <c r="H6386">
        <f t="shared" si="1585"/>
        <v>1</v>
      </c>
      <c r="I6386">
        <f t="shared" si="1586"/>
        <v>0</v>
      </c>
      <c r="J6386">
        <f t="shared" si="1587"/>
        <v>1</v>
      </c>
      <c r="K6386">
        <f t="shared" si="1588"/>
        <v>0</v>
      </c>
      <c r="L6386">
        <f t="shared" si="1589"/>
        <v>0</v>
      </c>
      <c r="M6386">
        <f t="shared" si="1590"/>
        <v>0</v>
      </c>
      <c r="N6386">
        <f t="shared" si="1591"/>
        <v>0</v>
      </c>
      <c r="O6386">
        <f t="shared" si="1592"/>
        <v>1</v>
      </c>
      <c r="P6386">
        <v>23</v>
      </c>
      <c r="Q6386">
        <f t="shared" si="1593"/>
        <v>0</v>
      </c>
      <c r="R6386">
        <f t="shared" si="1594"/>
        <v>1</v>
      </c>
      <c r="S6386">
        <f t="shared" si="1595"/>
        <v>0</v>
      </c>
      <c r="T6386">
        <f t="shared" si="1596"/>
        <v>0</v>
      </c>
      <c r="U6386">
        <v>0</v>
      </c>
      <c r="V6386">
        <f t="shared" si="1597"/>
        <v>-1.1107383083481408E-2</v>
      </c>
      <c r="W6386">
        <f t="shared" si="1598"/>
        <v>0.49722318277798211</v>
      </c>
      <c r="X6386">
        <f t="shared" si="1599"/>
        <v>1.2337395896320894E-4</v>
      </c>
      <c r="Y6386">
        <f t="shared" si="1600"/>
        <v>0</v>
      </c>
      <c r="Z6386" t="s">
        <v>6418</v>
      </c>
    </row>
    <row r="6387" spans="1:26" x14ac:dyDescent="0.25">
      <c r="A6387" t="s">
        <v>29</v>
      </c>
      <c r="B6387" t="s">
        <v>30</v>
      </c>
      <c r="C6387" t="s">
        <v>23</v>
      </c>
      <c r="D6387">
        <v>0</v>
      </c>
      <c r="F6387">
        <v>1</v>
      </c>
      <c r="G6387">
        <v>20.100000000000001</v>
      </c>
      <c r="H6387">
        <f t="shared" si="1585"/>
        <v>1</v>
      </c>
      <c r="I6387">
        <f t="shared" si="1586"/>
        <v>0</v>
      </c>
      <c r="J6387">
        <f t="shared" si="1587"/>
        <v>0</v>
      </c>
      <c r="K6387">
        <f t="shared" si="1588"/>
        <v>0</v>
      </c>
      <c r="L6387">
        <f t="shared" si="1589"/>
        <v>1</v>
      </c>
      <c r="M6387">
        <f t="shared" si="1590"/>
        <v>0</v>
      </c>
      <c r="N6387">
        <f t="shared" si="1591"/>
        <v>1</v>
      </c>
      <c r="O6387">
        <f t="shared" si="1592"/>
        <v>0</v>
      </c>
      <c r="P6387">
        <v>10</v>
      </c>
      <c r="Q6387">
        <f t="shared" si="1593"/>
        <v>0</v>
      </c>
      <c r="R6387">
        <f t="shared" si="1594"/>
        <v>1</v>
      </c>
      <c r="S6387">
        <f t="shared" si="1595"/>
        <v>0</v>
      </c>
      <c r="T6387">
        <f t="shared" si="1596"/>
        <v>0</v>
      </c>
      <c r="U6387">
        <v>0</v>
      </c>
      <c r="V6387">
        <f t="shared" si="1597"/>
        <v>-6.2194752277536097E-3</v>
      </c>
      <c r="W6387">
        <f t="shared" si="1598"/>
        <v>0.4984451362051453</v>
      </c>
      <c r="X6387">
        <f t="shared" si="1599"/>
        <v>3.8681872108640815E-5</v>
      </c>
      <c r="Y6387">
        <f t="shared" si="1600"/>
        <v>0</v>
      </c>
      <c r="Z6387" t="s">
        <v>6419</v>
      </c>
    </row>
    <row r="6388" spans="1:26" x14ac:dyDescent="0.25">
      <c r="A6388" t="s">
        <v>26</v>
      </c>
      <c r="B6388" t="s">
        <v>27</v>
      </c>
      <c r="C6388" t="s">
        <v>35</v>
      </c>
      <c r="D6388">
        <v>0</v>
      </c>
      <c r="F6388">
        <v>1</v>
      </c>
      <c r="G6388">
        <v>101.7</v>
      </c>
      <c r="H6388">
        <f t="shared" si="1585"/>
        <v>1</v>
      </c>
      <c r="I6388">
        <f t="shared" si="1586"/>
        <v>0</v>
      </c>
      <c r="J6388">
        <f t="shared" si="1587"/>
        <v>0</v>
      </c>
      <c r="K6388">
        <f t="shared" si="1588"/>
        <v>1</v>
      </c>
      <c r="L6388">
        <f t="shared" si="1589"/>
        <v>0</v>
      </c>
      <c r="M6388">
        <f t="shared" si="1590"/>
        <v>1</v>
      </c>
      <c r="N6388">
        <f t="shared" si="1591"/>
        <v>0</v>
      </c>
      <c r="O6388">
        <f t="shared" si="1592"/>
        <v>0</v>
      </c>
      <c r="P6388">
        <v>4</v>
      </c>
      <c r="Q6388">
        <f t="shared" si="1593"/>
        <v>1</v>
      </c>
      <c r="R6388">
        <f t="shared" si="1594"/>
        <v>0</v>
      </c>
      <c r="S6388">
        <f t="shared" si="1595"/>
        <v>0</v>
      </c>
      <c r="T6388">
        <f t="shared" si="1596"/>
        <v>0</v>
      </c>
      <c r="U6388">
        <v>1</v>
      </c>
      <c r="V6388">
        <f t="shared" si="1597"/>
        <v>0.55308767868358821</v>
      </c>
      <c r="W6388">
        <f t="shared" si="1598"/>
        <v>0.63485165892417927</v>
      </c>
      <c r="X6388">
        <f t="shared" si="1599"/>
        <v>0.1997306229444237</v>
      </c>
      <c r="Y6388">
        <f t="shared" si="1600"/>
        <v>1</v>
      </c>
      <c r="Z6388" t="s">
        <v>6420</v>
      </c>
    </row>
    <row r="6389" spans="1:26" x14ac:dyDescent="0.25">
      <c r="A6389" t="s">
        <v>45</v>
      </c>
      <c r="B6389" t="s">
        <v>38</v>
      </c>
      <c r="C6389" t="s">
        <v>25</v>
      </c>
      <c r="D6389">
        <v>0</v>
      </c>
      <c r="F6389">
        <v>1</v>
      </c>
      <c r="G6389">
        <v>83.55</v>
      </c>
      <c r="H6389">
        <f t="shared" si="1585"/>
        <v>1</v>
      </c>
      <c r="I6389">
        <f t="shared" si="1586"/>
        <v>0</v>
      </c>
      <c r="J6389">
        <f t="shared" si="1587"/>
        <v>1</v>
      </c>
      <c r="K6389">
        <f t="shared" si="1588"/>
        <v>0</v>
      </c>
      <c r="L6389">
        <f t="shared" si="1589"/>
        <v>0</v>
      </c>
      <c r="M6389">
        <f t="shared" si="1590"/>
        <v>0</v>
      </c>
      <c r="N6389">
        <f t="shared" si="1591"/>
        <v>0</v>
      </c>
      <c r="O6389">
        <f t="shared" si="1592"/>
        <v>1</v>
      </c>
      <c r="P6389">
        <v>72</v>
      </c>
      <c r="Q6389">
        <f t="shared" si="1593"/>
        <v>0</v>
      </c>
      <c r="R6389">
        <f t="shared" si="1594"/>
        <v>0</v>
      </c>
      <c r="S6389">
        <f t="shared" si="1595"/>
        <v>1</v>
      </c>
      <c r="T6389">
        <f t="shared" si="1596"/>
        <v>0</v>
      </c>
      <c r="U6389">
        <v>0</v>
      </c>
      <c r="V6389">
        <f t="shared" si="1597"/>
        <v>5.6633574614269599E-2</v>
      </c>
      <c r="W6389">
        <f t="shared" si="1598"/>
        <v>0.51415461060937351</v>
      </c>
      <c r="X6389">
        <f t="shared" si="1599"/>
        <v>3.207361773590042E-3</v>
      </c>
      <c r="Y6389">
        <f t="shared" si="1600"/>
        <v>0</v>
      </c>
      <c r="Z6389" t="s">
        <v>6421</v>
      </c>
    </row>
    <row r="6390" spans="1:26" x14ac:dyDescent="0.25">
      <c r="A6390" t="s">
        <v>26</v>
      </c>
      <c r="B6390" t="s">
        <v>27</v>
      </c>
      <c r="C6390" t="s">
        <v>25</v>
      </c>
      <c r="D6390">
        <v>0</v>
      </c>
      <c r="F6390">
        <v>1</v>
      </c>
      <c r="G6390">
        <v>56.85</v>
      </c>
      <c r="H6390">
        <f t="shared" si="1585"/>
        <v>1</v>
      </c>
      <c r="I6390">
        <f t="shared" si="1586"/>
        <v>0</v>
      </c>
      <c r="J6390">
        <f t="shared" si="1587"/>
        <v>1</v>
      </c>
      <c r="K6390">
        <f t="shared" si="1588"/>
        <v>0</v>
      </c>
      <c r="L6390">
        <f t="shared" si="1589"/>
        <v>0</v>
      </c>
      <c r="M6390">
        <f t="shared" si="1590"/>
        <v>1</v>
      </c>
      <c r="N6390">
        <f t="shared" si="1591"/>
        <v>0</v>
      </c>
      <c r="O6390">
        <f t="shared" si="1592"/>
        <v>0</v>
      </c>
      <c r="P6390">
        <v>35</v>
      </c>
      <c r="Q6390">
        <f t="shared" si="1593"/>
        <v>1</v>
      </c>
      <c r="R6390">
        <f t="shared" si="1594"/>
        <v>0</v>
      </c>
      <c r="S6390">
        <f t="shared" si="1595"/>
        <v>0</v>
      </c>
      <c r="T6390">
        <f t="shared" si="1596"/>
        <v>0</v>
      </c>
      <c r="U6390">
        <v>0</v>
      </c>
      <c r="V6390">
        <f t="shared" si="1597"/>
        <v>0.48316404340754371</v>
      </c>
      <c r="W6390">
        <f t="shared" si="1598"/>
        <v>0.61849473867086113</v>
      </c>
      <c r="X6390">
        <f t="shared" si="1599"/>
        <v>0.23344749284192678</v>
      </c>
      <c r="Y6390">
        <f t="shared" si="1600"/>
        <v>1</v>
      </c>
      <c r="Z6390" t="s">
        <v>6422</v>
      </c>
    </row>
    <row r="6391" spans="1:26" x14ac:dyDescent="0.25">
      <c r="A6391" t="s">
        <v>26</v>
      </c>
      <c r="B6391" t="s">
        <v>30</v>
      </c>
      <c r="C6391" t="s">
        <v>23</v>
      </c>
      <c r="D6391">
        <v>0</v>
      </c>
      <c r="F6391">
        <v>1</v>
      </c>
      <c r="G6391">
        <v>20.399999999999999</v>
      </c>
      <c r="H6391">
        <f t="shared" si="1585"/>
        <v>1</v>
      </c>
      <c r="I6391">
        <f t="shared" si="1586"/>
        <v>0</v>
      </c>
      <c r="J6391">
        <f t="shared" si="1587"/>
        <v>0</v>
      </c>
      <c r="K6391">
        <f t="shared" si="1588"/>
        <v>0</v>
      </c>
      <c r="L6391">
        <f t="shared" si="1589"/>
        <v>1</v>
      </c>
      <c r="M6391">
        <f t="shared" si="1590"/>
        <v>1</v>
      </c>
      <c r="N6391">
        <f t="shared" si="1591"/>
        <v>0</v>
      </c>
      <c r="O6391">
        <f t="shared" si="1592"/>
        <v>0</v>
      </c>
      <c r="P6391">
        <v>1</v>
      </c>
      <c r="Q6391">
        <f t="shared" si="1593"/>
        <v>0</v>
      </c>
      <c r="R6391">
        <f t="shared" si="1594"/>
        <v>1</v>
      </c>
      <c r="S6391">
        <f t="shared" si="1595"/>
        <v>0</v>
      </c>
      <c r="T6391">
        <f t="shared" si="1596"/>
        <v>0</v>
      </c>
      <c r="U6391">
        <v>1</v>
      </c>
      <c r="V6391">
        <f t="shared" si="1597"/>
        <v>0.26083992067686007</v>
      </c>
      <c r="W6391">
        <f t="shared" si="1598"/>
        <v>0.56484275168874909</v>
      </c>
      <c r="X6391">
        <f t="shared" si="1599"/>
        <v>0.54635762286499046</v>
      </c>
      <c r="Y6391">
        <f t="shared" si="1600"/>
        <v>0</v>
      </c>
      <c r="Z6391" t="s">
        <v>6423</v>
      </c>
    </row>
    <row r="6392" spans="1:26" x14ac:dyDescent="0.25">
      <c r="A6392" t="s">
        <v>45</v>
      </c>
      <c r="B6392" t="s">
        <v>38</v>
      </c>
      <c r="C6392" t="s">
        <v>23</v>
      </c>
      <c r="D6392">
        <v>0</v>
      </c>
      <c r="F6392">
        <v>1</v>
      </c>
      <c r="G6392">
        <v>19.55</v>
      </c>
      <c r="H6392">
        <f t="shared" si="1585"/>
        <v>1</v>
      </c>
      <c r="I6392">
        <f t="shared" si="1586"/>
        <v>0</v>
      </c>
      <c r="J6392">
        <f t="shared" si="1587"/>
        <v>0</v>
      </c>
      <c r="K6392">
        <f t="shared" si="1588"/>
        <v>0</v>
      </c>
      <c r="L6392">
        <f t="shared" si="1589"/>
        <v>1</v>
      </c>
      <c r="M6392">
        <f t="shared" si="1590"/>
        <v>0</v>
      </c>
      <c r="N6392">
        <f t="shared" si="1591"/>
        <v>0</v>
      </c>
      <c r="O6392">
        <f t="shared" si="1592"/>
        <v>1</v>
      </c>
      <c r="P6392">
        <v>58</v>
      </c>
      <c r="Q6392">
        <f t="shared" si="1593"/>
        <v>0</v>
      </c>
      <c r="R6392">
        <f t="shared" si="1594"/>
        <v>0</v>
      </c>
      <c r="S6392">
        <f t="shared" si="1595"/>
        <v>1</v>
      </c>
      <c r="T6392">
        <f t="shared" si="1596"/>
        <v>0</v>
      </c>
      <c r="U6392">
        <v>0</v>
      </c>
      <c r="V6392">
        <f t="shared" si="1597"/>
        <v>-6.7011011748096497E-2</v>
      </c>
      <c r="W6392">
        <f t="shared" si="1598"/>
        <v>0.48325351323500632</v>
      </c>
      <c r="X6392">
        <f t="shared" si="1599"/>
        <v>4.490475695503527E-3</v>
      </c>
      <c r="Y6392">
        <f t="shared" si="1600"/>
        <v>0</v>
      </c>
      <c r="Z6392" t="s">
        <v>6424</v>
      </c>
    </row>
    <row r="6393" spans="1:26" x14ac:dyDescent="0.25">
      <c r="A6393" t="s">
        <v>29</v>
      </c>
      <c r="B6393" t="s">
        <v>27</v>
      </c>
      <c r="C6393" t="s">
        <v>35</v>
      </c>
      <c r="D6393">
        <v>0</v>
      </c>
      <c r="F6393">
        <v>1</v>
      </c>
      <c r="G6393">
        <v>106.15</v>
      </c>
      <c r="H6393">
        <f t="shared" si="1585"/>
        <v>1</v>
      </c>
      <c r="I6393">
        <f t="shared" si="1586"/>
        <v>0</v>
      </c>
      <c r="J6393">
        <f t="shared" si="1587"/>
        <v>0</v>
      </c>
      <c r="K6393">
        <f t="shared" si="1588"/>
        <v>1</v>
      </c>
      <c r="L6393">
        <f t="shared" si="1589"/>
        <v>0</v>
      </c>
      <c r="M6393">
        <f t="shared" si="1590"/>
        <v>0</v>
      </c>
      <c r="N6393">
        <f t="shared" si="1591"/>
        <v>1</v>
      </c>
      <c r="O6393">
        <f t="shared" si="1592"/>
        <v>0</v>
      </c>
      <c r="P6393">
        <v>70</v>
      </c>
      <c r="Q6393">
        <f t="shared" si="1593"/>
        <v>1</v>
      </c>
      <c r="R6393">
        <f t="shared" si="1594"/>
        <v>0</v>
      </c>
      <c r="S6393">
        <f t="shared" si="1595"/>
        <v>0</v>
      </c>
      <c r="T6393">
        <f t="shared" si="1596"/>
        <v>0</v>
      </c>
      <c r="U6393">
        <v>0</v>
      </c>
      <c r="V6393">
        <f t="shared" si="1597"/>
        <v>0.288570626730286</v>
      </c>
      <c r="W6393">
        <f t="shared" si="1598"/>
        <v>0.57164616273356472</v>
      </c>
      <c r="X6393">
        <f t="shared" si="1599"/>
        <v>8.3273006611510048E-2</v>
      </c>
      <c r="Y6393">
        <f t="shared" si="1600"/>
        <v>0</v>
      </c>
      <c r="Z6393" t="s">
        <v>6425</v>
      </c>
    </row>
    <row r="6394" spans="1:26" x14ac:dyDescent="0.25">
      <c r="A6394" t="s">
        <v>29</v>
      </c>
      <c r="B6394" t="s">
        <v>38</v>
      </c>
      <c r="C6394" t="s">
        <v>25</v>
      </c>
      <c r="D6394">
        <v>0</v>
      </c>
      <c r="F6394">
        <v>1</v>
      </c>
      <c r="G6394">
        <v>78.95</v>
      </c>
      <c r="H6394">
        <f t="shared" si="1585"/>
        <v>1</v>
      </c>
      <c r="I6394">
        <f t="shared" si="1586"/>
        <v>0</v>
      </c>
      <c r="J6394">
        <f t="shared" si="1587"/>
        <v>1</v>
      </c>
      <c r="K6394">
        <f t="shared" si="1588"/>
        <v>0</v>
      </c>
      <c r="L6394">
        <f t="shared" si="1589"/>
        <v>0</v>
      </c>
      <c r="M6394">
        <f t="shared" si="1590"/>
        <v>0</v>
      </c>
      <c r="N6394">
        <f t="shared" si="1591"/>
        <v>1</v>
      </c>
      <c r="O6394">
        <f t="shared" si="1592"/>
        <v>0</v>
      </c>
      <c r="P6394">
        <v>38</v>
      </c>
      <c r="Q6394">
        <f t="shared" si="1593"/>
        <v>0</v>
      </c>
      <c r="R6394">
        <f t="shared" si="1594"/>
        <v>0</v>
      </c>
      <c r="S6394">
        <f t="shared" si="1595"/>
        <v>1</v>
      </c>
      <c r="T6394">
        <f t="shared" si="1596"/>
        <v>0</v>
      </c>
      <c r="U6394">
        <v>0</v>
      </c>
      <c r="V6394">
        <f t="shared" si="1597"/>
        <v>0.10939597575731863</v>
      </c>
      <c r="W6394">
        <f t="shared" si="1598"/>
        <v>0.52732175166394912</v>
      </c>
      <c r="X6394">
        <f t="shared" si="1599"/>
        <v>1.1967479511895845E-2</v>
      </c>
      <c r="Y6394">
        <f t="shared" si="1600"/>
        <v>0</v>
      </c>
      <c r="Z6394" t="s">
        <v>6426</v>
      </c>
    </row>
    <row r="6395" spans="1:26" x14ac:dyDescent="0.25">
      <c r="A6395" t="s">
        <v>26</v>
      </c>
      <c r="B6395" t="s">
        <v>27</v>
      </c>
      <c r="C6395" t="s">
        <v>25</v>
      </c>
      <c r="D6395">
        <v>0</v>
      </c>
      <c r="F6395">
        <v>1</v>
      </c>
      <c r="G6395">
        <v>49.75</v>
      </c>
      <c r="H6395">
        <f t="shared" si="1585"/>
        <v>1</v>
      </c>
      <c r="I6395">
        <f t="shared" si="1586"/>
        <v>0</v>
      </c>
      <c r="J6395">
        <f t="shared" si="1587"/>
        <v>1</v>
      </c>
      <c r="K6395">
        <f t="shared" si="1588"/>
        <v>0</v>
      </c>
      <c r="L6395">
        <f t="shared" si="1589"/>
        <v>0</v>
      </c>
      <c r="M6395">
        <f t="shared" si="1590"/>
        <v>1</v>
      </c>
      <c r="N6395">
        <f t="shared" si="1591"/>
        <v>0</v>
      </c>
      <c r="O6395">
        <f t="shared" si="1592"/>
        <v>0</v>
      </c>
      <c r="P6395">
        <v>60</v>
      </c>
      <c r="Q6395">
        <f t="shared" si="1593"/>
        <v>1</v>
      </c>
      <c r="R6395">
        <f t="shared" si="1594"/>
        <v>0</v>
      </c>
      <c r="S6395">
        <f t="shared" si="1595"/>
        <v>0</v>
      </c>
      <c r="T6395">
        <f t="shared" si="1596"/>
        <v>0</v>
      </c>
      <c r="U6395">
        <v>0</v>
      </c>
      <c r="V6395">
        <f t="shared" si="1597"/>
        <v>0.47695791923552544</v>
      </c>
      <c r="W6395">
        <f t="shared" si="1598"/>
        <v>0.61702927484826631</v>
      </c>
      <c r="X6395">
        <f t="shared" si="1599"/>
        <v>0.227488856721482</v>
      </c>
      <c r="Y6395">
        <f t="shared" si="1600"/>
        <v>1</v>
      </c>
      <c r="Z6395" t="s">
        <v>6427</v>
      </c>
    </row>
    <row r="6396" spans="1:26" x14ac:dyDescent="0.25">
      <c r="A6396" t="s">
        <v>26</v>
      </c>
      <c r="B6396" t="s">
        <v>38</v>
      </c>
      <c r="C6396" t="s">
        <v>35</v>
      </c>
      <c r="D6396">
        <v>0</v>
      </c>
      <c r="F6396">
        <v>1</v>
      </c>
      <c r="G6396">
        <v>92.4</v>
      </c>
      <c r="H6396">
        <f t="shared" si="1585"/>
        <v>1</v>
      </c>
      <c r="I6396">
        <f t="shared" si="1586"/>
        <v>0</v>
      </c>
      <c r="J6396">
        <f t="shared" si="1587"/>
        <v>0</v>
      </c>
      <c r="K6396">
        <f t="shared" si="1588"/>
        <v>1</v>
      </c>
      <c r="L6396">
        <f t="shared" si="1589"/>
        <v>0</v>
      </c>
      <c r="M6396">
        <f t="shared" si="1590"/>
        <v>1</v>
      </c>
      <c r="N6396">
        <f t="shared" si="1591"/>
        <v>0</v>
      </c>
      <c r="O6396">
        <f t="shared" si="1592"/>
        <v>0</v>
      </c>
      <c r="P6396">
        <v>26</v>
      </c>
      <c r="Q6396">
        <f t="shared" si="1593"/>
        <v>0</v>
      </c>
      <c r="R6396">
        <f t="shared" si="1594"/>
        <v>0</v>
      </c>
      <c r="S6396">
        <f t="shared" si="1595"/>
        <v>1</v>
      </c>
      <c r="T6396">
        <f t="shared" si="1596"/>
        <v>0</v>
      </c>
      <c r="U6396">
        <v>0</v>
      </c>
      <c r="V6396">
        <f t="shared" si="1597"/>
        <v>0.40182011960451602</v>
      </c>
      <c r="W6396">
        <f t="shared" si="1598"/>
        <v>0.59912488474951564</v>
      </c>
      <c r="X6396">
        <f t="shared" si="1599"/>
        <v>0.16145940851898757</v>
      </c>
      <c r="Y6396">
        <f t="shared" si="1600"/>
        <v>1</v>
      </c>
      <c r="Z6396" t="s">
        <v>6428</v>
      </c>
    </row>
    <row r="6397" spans="1:26" x14ac:dyDescent="0.25">
      <c r="A6397" t="s">
        <v>29</v>
      </c>
      <c r="B6397" t="s">
        <v>33</v>
      </c>
      <c r="C6397" t="s">
        <v>25</v>
      </c>
      <c r="D6397">
        <v>0</v>
      </c>
      <c r="F6397">
        <v>1</v>
      </c>
      <c r="G6397">
        <v>58.2</v>
      </c>
      <c r="H6397">
        <f t="shared" si="1585"/>
        <v>1</v>
      </c>
      <c r="I6397">
        <f t="shared" si="1586"/>
        <v>0</v>
      </c>
      <c r="J6397">
        <f t="shared" si="1587"/>
        <v>1</v>
      </c>
      <c r="K6397">
        <f t="shared" si="1588"/>
        <v>0</v>
      </c>
      <c r="L6397">
        <f t="shared" si="1589"/>
        <v>0</v>
      </c>
      <c r="M6397">
        <f t="shared" si="1590"/>
        <v>0</v>
      </c>
      <c r="N6397">
        <f t="shared" si="1591"/>
        <v>1</v>
      </c>
      <c r="O6397">
        <f t="shared" si="1592"/>
        <v>0</v>
      </c>
      <c r="P6397">
        <v>8</v>
      </c>
      <c r="Q6397">
        <f t="shared" si="1593"/>
        <v>0</v>
      </c>
      <c r="R6397">
        <f t="shared" si="1594"/>
        <v>0</v>
      </c>
      <c r="S6397">
        <f t="shared" si="1595"/>
        <v>0</v>
      </c>
      <c r="T6397">
        <f t="shared" si="1596"/>
        <v>1</v>
      </c>
      <c r="U6397">
        <v>0</v>
      </c>
      <c r="V6397">
        <f t="shared" si="1597"/>
        <v>8.1908745196938929E-2</v>
      </c>
      <c r="W6397">
        <f t="shared" si="1598"/>
        <v>0.52046574544872404</v>
      </c>
      <c r="X6397">
        <f t="shared" si="1599"/>
        <v>6.7090425397370659E-3</v>
      </c>
      <c r="Y6397">
        <f t="shared" si="1600"/>
        <v>0</v>
      </c>
      <c r="Z6397" t="s">
        <v>6429</v>
      </c>
    </row>
    <row r="6398" spans="1:26" x14ac:dyDescent="0.25">
      <c r="A6398" t="s">
        <v>29</v>
      </c>
      <c r="B6398" t="s">
        <v>27</v>
      </c>
      <c r="C6398" t="s">
        <v>35</v>
      </c>
      <c r="D6398">
        <v>0</v>
      </c>
      <c r="F6398">
        <v>1</v>
      </c>
      <c r="G6398">
        <v>102.6</v>
      </c>
      <c r="H6398">
        <f t="shared" si="1585"/>
        <v>1</v>
      </c>
      <c r="I6398">
        <f t="shared" si="1586"/>
        <v>0</v>
      </c>
      <c r="J6398">
        <f t="shared" si="1587"/>
        <v>0</v>
      </c>
      <c r="K6398">
        <f t="shared" si="1588"/>
        <v>1</v>
      </c>
      <c r="L6398">
        <f t="shared" si="1589"/>
        <v>0</v>
      </c>
      <c r="M6398">
        <f t="shared" si="1590"/>
        <v>0</v>
      </c>
      <c r="N6398">
        <f t="shared" si="1591"/>
        <v>1</v>
      </c>
      <c r="O6398">
        <f t="shared" si="1592"/>
        <v>0</v>
      </c>
      <c r="P6398">
        <v>41</v>
      </c>
      <c r="Q6398">
        <f t="shared" si="1593"/>
        <v>1</v>
      </c>
      <c r="R6398">
        <f t="shared" si="1594"/>
        <v>0</v>
      </c>
      <c r="S6398">
        <f t="shared" si="1595"/>
        <v>0</v>
      </c>
      <c r="T6398">
        <f t="shared" si="1596"/>
        <v>0</v>
      </c>
      <c r="U6398">
        <v>1</v>
      </c>
      <c r="V6398">
        <f t="shared" si="1597"/>
        <v>0.30159059837895719</v>
      </c>
      <c r="W6398">
        <f t="shared" si="1598"/>
        <v>0.57483130568821683</v>
      </c>
      <c r="X6398">
        <f t="shared" si="1599"/>
        <v>0.4877756922726631</v>
      </c>
      <c r="Y6398">
        <f t="shared" si="1600"/>
        <v>0</v>
      </c>
      <c r="Z6398" t="s">
        <v>6430</v>
      </c>
    </row>
    <row r="6399" spans="1:26" x14ac:dyDescent="0.25">
      <c r="A6399" t="s">
        <v>26</v>
      </c>
      <c r="B6399" t="s">
        <v>38</v>
      </c>
      <c r="C6399" t="s">
        <v>35</v>
      </c>
      <c r="D6399">
        <v>1</v>
      </c>
      <c r="F6399">
        <v>1</v>
      </c>
      <c r="G6399">
        <v>91.95</v>
      </c>
      <c r="H6399">
        <f t="shared" si="1585"/>
        <v>0</v>
      </c>
      <c r="I6399">
        <f t="shared" si="1586"/>
        <v>1</v>
      </c>
      <c r="J6399">
        <f t="shared" si="1587"/>
        <v>0</v>
      </c>
      <c r="K6399">
        <f t="shared" si="1588"/>
        <v>1</v>
      </c>
      <c r="L6399">
        <f t="shared" si="1589"/>
        <v>0</v>
      </c>
      <c r="M6399">
        <f t="shared" si="1590"/>
        <v>1</v>
      </c>
      <c r="N6399">
        <f t="shared" si="1591"/>
        <v>0</v>
      </c>
      <c r="O6399">
        <f t="shared" si="1592"/>
        <v>0</v>
      </c>
      <c r="P6399">
        <v>36</v>
      </c>
      <c r="Q6399">
        <f t="shared" si="1593"/>
        <v>0</v>
      </c>
      <c r="R6399">
        <f t="shared" si="1594"/>
        <v>0</v>
      </c>
      <c r="S6399">
        <f t="shared" si="1595"/>
        <v>1</v>
      </c>
      <c r="T6399">
        <f t="shared" si="1596"/>
        <v>0</v>
      </c>
      <c r="U6399">
        <v>0</v>
      </c>
      <c r="V6399">
        <f t="shared" si="1597"/>
        <v>0.41480999377293853</v>
      </c>
      <c r="W6399">
        <f t="shared" si="1598"/>
        <v>0.60224066238035434</v>
      </c>
      <c r="X6399">
        <f t="shared" si="1599"/>
        <v>0.1720673309339053</v>
      </c>
      <c r="Y6399">
        <f t="shared" si="1600"/>
        <v>1</v>
      </c>
      <c r="Z6399" t="s">
        <v>6431</v>
      </c>
    </row>
    <row r="6400" spans="1:26" x14ac:dyDescent="0.25">
      <c r="A6400" t="s">
        <v>29</v>
      </c>
      <c r="B6400" t="s">
        <v>33</v>
      </c>
      <c r="C6400" t="s">
        <v>25</v>
      </c>
      <c r="D6400">
        <v>1</v>
      </c>
      <c r="F6400">
        <v>1</v>
      </c>
      <c r="G6400">
        <v>65.25</v>
      </c>
      <c r="H6400">
        <f t="shared" si="1585"/>
        <v>0</v>
      </c>
      <c r="I6400">
        <f t="shared" si="1586"/>
        <v>1</v>
      </c>
      <c r="J6400">
        <f t="shared" si="1587"/>
        <v>1</v>
      </c>
      <c r="K6400">
        <f t="shared" si="1588"/>
        <v>0</v>
      </c>
      <c r="L6400">
        <f t="shared" si="1589"/>
        <v>0</v>
      </c>
      <c r="M6400">
        <f t="shared" si="1590"/>
        <v>0</v>
      </c>
      <c r="N6400">
        <f t="shared" si="1591"/>
        <v>1</v>
      </c>
      <c r="O6400">
        <f t="shared" si="1592"/>
        <v>0</v>
      </c>
      <c r="P6400">
        <v>54</v>
      </c>
      <c r="Q6400">
        <f t="shared" si="1593"/>
        <v>0</v>
      </c>
      <c r="R6400">
        <f t="shared" si="1594"/>
        <v>0</v>
      </c>
      <c r="S6400">
        <f t="shared" si="1595"/>
        <v>0</v>
      </c>
      <c r="T6400">
        <f t="shared" si="1596"/>
        <v>1</v>
      </c>
      <c r="U6400">
        <v>0</v>
      </c>
      <c r="V6400">
        <f t="shared" si="1597"/>
        <v>9.2900085859059636E-2</v>
      </c>
      <c r="W6400">
        <f t="shared" si="1598"/>
        <v>0.52320833238233933</v>
      </c>
      <c r="X6400">
        <f t="shared" si="1599"/>
        <v>8.6304259526206514E-3</v>
      </c>
      <c r="Y6400">
        <f t="shared" si="1600"/>
        <v>0</v>
      </c>
      <c r="Z6400" t="s">
        <v>6432</v>
      </c>
    </row>
    <row r="6401" spans="1:26" x14ac:dyDescent="0.25">
      <c r="A6401" t="s">
        <v>45</v>
      </c>
      <c r="B6401" t="s">
        <v>33</v>
      </c>
      <c r="C6401" t="s">
        <v>35</v>
      </c>
      <c r="D6401">
        <v>0</v>
      </c>
      <c r="F6401">
        <v>1</v>
      </c>
      <c r="G6401">
        <v>106</v>
      </c>
      <c r="H6401">
        <f t="shared" si="1585"/>
        <v>1</v>
      </c>
      <c r="I6401">
        <f t="shared" si="1586"/>
        <v>0</v>
      </c>
      <c r="J6401">
        <f t="shared" si="1587"/>
        <v>0</v>
      </c>
      <c r="K6401">
        <f t="shared" si="1588"/>
        <v>1</v>
      </c>
      <c r="L6401">
        <f t="shared" si="1589"/>
        <v>0</v>
      </c>
      <c r="M6401">
        <f t="shared" si="1590"/>
        <v>0</v>
      </c>
      <c r="N6401">
        <f t="shared" si="1591"/>
        <v>0</v>
      </c>
      <c r="O6401">
        <f t="shared" si="1592"/>
        <v>1</v>
      </c>
      <c r="P6401">
        <v>71</v>
      </c>
      <c r="Q6401">
        <f t="shared" si="1593"/>
        <v>0</v>
      </c>
      <c r="R6401">
        <f t="shared" si="1594"/>
        <v>0</v>
      </c>
      <c r="S6401">
        <f t="shared" si="1595"/>
        <v>0</v>
      </c>
      <c r="T6401">
        <f t="shared" si="1596"/>
        <v>1</v>
      </c>
      <c r="U6401">
        <v>1</v>
      </c>
      <c r="V6401">
        <f t="shared" si="1597"/>
        <v>9.6497537898374203E-2</v>
      </c>
      <c r="W6401">
        <f t="shared" si="1598"/>
        <v>0.52410568182023198</v>
      </c>
      <c r="X6401">
        <f t="shared" si="1599"/>
        <v>0.81631669902369974</v>
      </c>
      <c r="Y6401">
        <f t="shared" si="1600"/>
        <v>0</v>
      </c>
      <c r="Z6401" t="s">
        <v>6433</v>
      </c>
    </row>
    <row r="6402" spans="1:26" x14ac:dyDescent="0.25">
      <c r="A6402" t="s">
        <v>26</v>
      </c>
      <c r="B6402" t="s">
        <v>27</v>
      </c>
      <c r="C6402" t="s">
        <v>35</v>
      </c>
      <c r="D6402">
        <v>0</v>
      </c>
      <c r="F6402">
        <v>1</v>
      </c>
      <c r="G6402">
        <v>73.099999999999994</v>
      </c>
      <c r="H6402">
        <f t="shared" si="1585"/>
        <v>1</v>
      </c>
      <c r="I6402">
        <f t="shared" si="1586"/>
        <v>0</v>
      </c>
      <c r="J6402">
        <f t="shared" si="1587"/>
        <v>0</v>
      </c>
      <c r="K6402">
        <f t="shared" si="1588"/>
        <v>1</v>
      </c>
      <c r="L6402">
        <f t="shared" si="1589"/>
        <v>0</v>
      </c>
      <c r="M6402">
        <f t="shared" si="1590"/>
        <v>1</v>
      </c>
      <c r="N6402">
        <f t="shared" si="1591"/>
        <v>0</v>
      </c>
      <c r="O6402">
        <f t="shared" si="1592"/>
        <v>0</v>
      </c>
      <c r="P6402">
        <v>55</v>
      </c>
      <c r="Q6402">
        <f t="shared" si="1593"/>
        <v>1</v>
      </c>
      <c r="R6402">
        <f t="shared" si="1594"/>
        <v>0</v>
      </c>
      <c r="S6402">
        <f t="shared" si="1595"/>
        <v>0</v>
      </c>
      <c r="T6402">
        <f t="shared" si="1596"/>
        <v>0</v>
      </c>
      <c r="U6402">
        <v>0</v>
      </c>
      <c r="V6402">
        <f t="shared" si="1597"/>
        <v>0.50849869386987867</v>
      </c>
      <c r="W6402">
        <f t="shared" si="1598"/>
        <v>0.62445446737473032</v>
      </c>
      <c r="X6402">
        <f t="shared" si="1599"/>
        <v>0.25857092166737261</v>
      </c>
      <c r="Y6402">
        <f t="shared" si="1600"/>
        <v>1</v>
      </c>
      <c r="Z6402" t="s">
        <v>6434</v>
      </c>
    </row>
    <row r="6403" spans="1:26" x14ac:dyDescent="0.25">
      <c r="A6403" t="s">
        <v>45</v>
      </c>
      <c r="B6403" t="s">
        <v>33</v>
      </c>
      <c r="C6403" t="s">
        <v>25</v>
      </c>
      <c r="D6403">
        <v>0</v>
      </c>
      <c r="F6403">
        <v>1</v>
      </c>
      <c r="G6403">
        <v>59.75</v>
      </c>
      <c r="H6403">
        <f t="shared" ref="H6403:H6466" si="1601">IF(D6403:D13445=0,1,0)</f>
        <v>1</v>
      </c>
      <c r="I6403">
        <f t="shared" ref="I6403:I6466" si="1602">IF(D6403:D13445=1,1,0)</f>
        <v>0</v>
      </c>
      <c r="J6403">
        <f t="shared" ref="J6403:J6466" si="1603">IF(C6403:C13445="DSL",1,0)</f>
        <v>1</v>
      </c>
      <c r="K6403">
        <f t="shared" ref="K6403:K6466" si="1604">IF(C6403:C13445="Fiber optic",1,0)</f>
        <v>0</v>
      </c>
      <c r="L6403">
        <f t="shared" ref="L6403:L6466" si="1605">IF(C6403:C13445="No",1,0)</f>
        <v>0</v>
      </c>
      <c r="M6403">
        <f t="shared" ref="M6403:M6466" si="1606">IF(A6403:A13445="Month-to-month",1,0)</f>
        <v>0</v>
      </c>
      <c r="N6403">
        <f t="shared" ref="N6403:N6466" si="1607">IF(A6403:A13445="ONE YEAR",1,0)</f>
        <v>0</v>
      </c>
      <c r="O6403">
        <f t="shared" ref="O6403:O6466" si="1608">IF(A6403:A13445="two year",1,0)</f>
        <v>1</v>
      </c>
      <c r="P6403">
        <v>72</v>
      </c>
      <c r="Q6403">
        <f t="shared" ref="Q6403:Q6466" si="1609">IF(B6403:B13445="Electronic check",1,0)</f>
        <v>0</v>
      </c>
      <c r="R6403">
        <f t="shared" ref="R6403:R6466" si="1610">IF(B6403:B13445="Mailed check",1,0)</f>
        <v>0</v>
      </c>
      <c r="S6403">
        <f t="shared" ref="S6403:S6466" si="1611">IF(B6403:B13445="Credit card (automatic)",1,0)</f>
        <v>0</v>
      </c>
      <c r="T6403">
        <f t="shared" ref="T6403:T6466" si="1612">IF(B6403:B13445="Bank transfer (automatic)",1,0)</f>
        <v>1</v>
      </c>
      <c r="U6403">
        <v>0</v>
      </c>
      <c r="V6403">
        <f t="shared" si="1597"/>
        <v>1.9528055783280568E-2</v>
      </c>
      <c r="W6403">
        <f t="shared" si="1598"/>
        <v>0.50488185880745073</v>
      </c>
      <c r="X6403">
        <f t="shared" si="1599"/>
        <v>3.8134496267491763E-4</v>
      </c>
      <c r="Y6403">
        <f t="shared" si="1600"/>
        <v>0</v>
      </c>
      <c r="Z6403" t="s">
        <v>6435</v>
      </c>
    </row>
    <row r="6404" spans="1:26" x14ac:dyDescent="0.25">
      <c r="A6404" t="s">
        <v>26</v>
      </c>
      <c r="B6404" t="s">
        <v>30</v>
      </c>
      <c r="C6404" t="s">
        <v>25</v>
      </c>
      <c r="D6404">
        <v>0</v>
      </c>
      <c r="F6404">
        <v>1</v>
      </c>
      <c r="G6404">
        <v>55.1</v>
      </c>
      <c r="H6404">
        <f t="shared" si="1601"/>
        <v>1</v>
      </c>
      <c r="I6404">
        <f t="shared" si="1602"/>
        <v>0</v>
      </c>
      <c r="J6404">
        <f t="shared" si="1603"/>
        <v>1</v>
      </c>
      <c r="K6404">
        <f t="shared" si="1604"/>
        <v>0</v>
      </c>
      <c r="L6404">
        <f t="shared" si="1605"/>
        <v>0</v>
      </c>
      <c r="M6404">
        <f t="shared" si="1606"/>
        <v>1</v>
      </c>
      <c r="N6404">
        <f t="shared" si="1607"/>
        <v>0</v>
      </c>
      <c r="O6404">
        <f t="shared" si="1608"/>
        <v>0</v>
      </c>
      <c r="P6404">
        <v>3</v>
      </c>
      <c r="Q6404">
        <f t="shared" si="1609"/>
        <v>0</v>
      </c>
      <c r="R6404">
        <f t="shared" si="1610"/>
        <v>1</v>
      </c>
      <c r="S6404">
        <f t="shared" si="1611"/>
        <v>0</v>
      </c>
      <c r="T6404">
        <f t="shared" si="1612"/>
        <v>0</v>
      </c>
      <c r="U6404">
        <v>1</v>
      </c>
      <c r="V6404">
        <f t="shared" ref="V6404:V6467" si="1613">G6404*$G$2+H6405*$H$2+K6405*$K$2+M6404*$M$2+O6404*$O$2+Q6404*$Q$2+L6404*$L$2</f>
        <v>0.34366735269712562</v>
      </c>
      <c r="W6404">
        <f t="shared" ref="W6404:W6467" si="1614">1/ (1+EXP(-V6404))</f>
        <v>0.58508109078524007</v>
      </c>
      <c r="X6404">
        <f t="shared" ref="X6404:X6467" si="1615">(U6404-V6404)^2</f>
        <v>0.43077254391559922</v>
      </c>
      <c r="Y6404">
        <f t="shared" ref="Y6404:Y6467" si="1616">IF(W6404&gt;=0.58,1,0)</f>
        <v>1</v>
      </c>
      <c r="Z6404" t="s">
        <v>6436</v>
      </c>
    </row>
    <row r="6405" spans="1:26" x14ac:dyDescent="0.25">
      <c r="A6405" t="s">
        <v>45</v>
      </c>
      <c r="B6405" t="s">
        <v>33</v>
      </c>
      <c r="C6405" t="s">
        <v>25</v>
      </c>
      <c r="D6405">
        <v>0</v>
      </c>
      <c r="F6405">
        <v>1</v>
      </c>
      <c r="G6405">
        <v>59.8</v>
      </c>
      <c r="H6405">
        <f t="shared" si="1601"/>
        <v>1</v>
      </c>
      <c r="I6405">
        <f t="shared" si="1602"/>
        <v>0</v>
      </c>
      <c r="J6405">
        <f t="shared" si="1603"/>
        <v>1</v>
      </c>
      <c r="K6405">
        <f t="shared" si="1604"/>
        <v>0</v>
      </c>
      <c r="L6405">
        <f t="shared" si="1605"/>
        <v>0</v>
      </c>
      <c r="M6405">
        <f t="shared" si="1606"/>
        <v>0</v>
      </c>
      <c r="N6405">
        <f t="shared" si="1607"/>
        <v>0</v>
      </c>
      <c r="O6405">
        <f t="shared" si="1608"/>
        <v>1</v>
      </c>
      <c r="P6405">
        <v>54</v>
      </c>
      <c r="Q6405">
        <f t="shared" si="1609"/>
        <v>0</v>
      </c>
      <c r="R6405">
        <f t="shared" si="1610"/>
        <v>0</v>
      </c>
      <c r="S6405">
        <f t="shared" si="1611"/>
        <v>0</v>
      </c>
      <c r="T6405">
        <f t="shared" si="1612"/>
        <v>1</v>
      </c>
      <c r="U6405">
        <v>0</v>
      </c>
      <c r="V6405">
        <f t="shared" si="1613"/>
        <v>2.4469177814689588E-2</v>
      </c>
      <c r="W6405">
        <f t="shared" si="1614"/>
        <v>0.50611698924920145</v>
      </c>
      <c r="X6405">
        <f t="shared" si="1615"/>
        <v>5.9874066292689714E-4</v>
      </c>
      <c r="Y6405">
        <f t="shared" si="1616"/>
        <v>0</v>
      </c>
      <c r="Z6405" t="s">
        <v>6437</v>
      </c>
    </row>
    <row r="6406" spans="1:26" x14ac:dyDescent="0.25">
      <c r="A6406" t="s">
        <v>45</v>
      </c>
      <c r="B6406" t="s">
        <v>33</v>
      </c>
      <c r="C6406" t="s">
        <v>35</v>
      </c>
      <c r="D6406">
        <v>0</v>
      </c>
      <c r="F6406">
        <v>1</v>
      </c>
      <c r="G6406">
        <v>116.6</v>
      </c>
      <c r="H6406">
        <f t="shared" si="1601"/>
        <v>1</v>
      </c>
      <c r="I6406">
        <f t="shared" si="1602"/>
        <v>0</v>
      </c>
      <c r="J6406">
        <f t="shared" si="1603"/>
        <v>0</v>
      </c>
      <c r="K6406">
        <f t="shared" si="1604"/>
        <v>1</v>
      </c>
      <c r="L6406">
        <f t="shared" si="1605"/>
        <v>0</v>
      </c>
      <c r="M6406">
        <f t="shared" si="1606"/>
        <v>0</v>
      </c>
      <c r="N6406">
        <f t="shared" si="1607"/>
        <v>0</v>
      </c>
      <c r="O6406">
        <f t="shared" si="1608"/>
        <v>1</v>
      </c>
      <c r="P6406">
        <v>72</v>
      </c>
      <c r="Q6406">
        <f t="shared" si="1609"/>
        <v>0</v>
      </c>
      <c r="R6406">
        <f t="shared" si="1610"/>
        <v>0</v>
      </c>
      <c r="S6406">
        <f t="shared" si="1611"/>
        <v>0</v>
      </c>
      <c r="T6406">
        <f t="shared" si="1612"/>
        <v>1</v>
      </c>
      <c r="U6406">
        <v>0</v>
      </c>
      <c r="V6406">
        <f t="shared" si="1613"/>
        <v>0.11302352527688192</v>
      </c>
      <c r="W6406">
        <f t="shared" si="1614"/>
        <v>0.5282258405609378</v>
      </c>
      <c r="X6406">
        <f t="shared" si="1615"/>
        <v>1.2774317266013966E-2</v>
      </c>
      <c r="Y6406">
        <f t="shared" si="1616"/>
        <v>0</v>
      </c>
      <c r="Z6406" t="s">
        <v>6438</v>
      </c>
    </row>
    <row r="6407" spans="1:26" x14ac:dyDescent="0.25">
      <c r="A6407" t="s">
        <v>45</v>
      </c>
      <c r="B6407" t="s">
        <v>27</v>
      </c>
      <c r="C6407" t="s">
        <v>35</v>
      </c>
      <c r="D6407">
        <v>0</v>
      </c>
      <c r="F6407">
        <v>1</v>
      </c>
      <c r="G6407">
        <v>109.3</v>
      </c>
      <c r="H6407">
        <f t="shared" si="1601"/>
        <v>1</v>
      </c>
      <c r="I6407">
        <f t="shared" si="1602"/>
        <v>0</v>
      </c>
      <c r="J6407">
        <f t="shared" si="1603"/>
        <v>0</v>
      </c>
      <c r="K6407">
        <f t="shared" si="1604"/>
        <v>1</v>
      </c>
      <c r="L6407">
        <f t="shared" si="1605"/>
        <v>0</v>
      </c>
      <c r="M6407">
        <f t="shared" si="1606"/>
        <v>0</v>
      </c>
      <c r="N6407">
        <f t="shared" si="1607"/>
        <v>0</v>
      </c>
      <c r="O6407">
        <f t="shared" si="1608"/>
        <v>1</v>
      </c>
      <c r="P6407">
        <v>52</v>
      </c>
      <c r="Q6407">
        <f t="shared" si="1609"/>
        <v>1</v>
      </c>
      <c r="R6407">
        <f t="shared" si="1610"/>
        <v>0</v>
      </c>
      <c r="S6407">
        <f t="shared" si="1611"/>
        <v>0</v>
      </c>
      <c r="T6407">
        <f t="shared" si="1612"/>
        <v>0</v>
      </c>
      <c r="U6407">
        <v>0</v>
      </c>
      <c r="V6407">
        <f t="shared" si="1613"/>
        <v>0.25210221360334839</v>
      </c>
      <c r="W6407">
        <f t="shared" si="1614"/>
        <v>0.56269385948919015</v>
      </c>
      <c r="X6407">
        <f t="shared" si="1615"/>
        <v>6.3555526103708293E-2</v>
      </c>
      <c r="Y6407">
        <f t="shared" si="1616"/>
        <v>0</v>
      </c>
      <c r="Z6407" t="s">
        <v>6439</v>
      </c>
    </row>
    <row r="6408" spans="1:26" x14ac:dyDescent="0.25">
      <c r="A6408" t="s">
        <v>29</v>
      </c>
      <c r="B6408" t="s">
        <v>33</v>
      </c>
      <c r="C6408" t="s">
        <v>35</v>
      </c>
      <c r="D6408">
        <v>1</v>
      </c>
      <c r="F6408">
        <v>1</v>
      </c>
      <c r="G6408">
        <v>101.4</v>
      </c>
      <c r="H6408">
        <f t="shared" si="1601"/>
        <v>0</v>
      </c>
      <c r="I6408">
        <f t="shared" si="1602"/>
        <v>1</v>
      </c>
      <c r="J6408">
        <f t="shared" si="1603"/>
        <v>0</v>
      </c>
      <c r="K6408">
        <f t="shared" si="1604"/>
        <v>1</v>
      </c>
      <c r="L6408">
        <f t="shared" si="1605"/>
        <v>0</v>
      </c>
      <c r="M6408">
        <f t="shared" si="1606"/>
        <v>0</v>
      </c>
      <c r="N6408">
        <f t="shared" si="1607"/>
        <v>1</v>
      </c>
      <c r="O6408">
        <f t="shared" si="1608"/>
        <v>0</v>
      </c>
      <c r="P6408">
        <v>60</v>
      </c>
      <c r="Q6408">
        <f t="shared" si="1609"/>
        <v>0</v>
      </c>
      <c r="R6408">
        <f t="shared" si="1610"/>
        <v>0</v>
      </c>
      <c r="S6408">
        <f t="shared" si="1611"/>
        <v>0</v>
      </c>
      <c r="T6408">
        <f t="shared" si="1612"/>
        <v>1</v>
      </c>
      <c r="U6408">
        <v>0</v>
      </c>
      <c r="V6408">
        <f t="shared" si="1613"/>
        <v>0.14439676978066754</v>
      </c>
      <c r="W6408">
        <f t="shared" si="1614"/>
        <v>0.53603659931949521</v>
      </c>
      <c r="X6408">
        <f t="shared" si="1615"/>
        <v>2.0850427123091101E-2</v>
      </c>
      <c r="Y6408">
        <f t="shared" si="1616"/>
        <v>0</v>
      </c>
      <c r="Z6408" t="s">
        <v>6440</v>
      </c>
    </row>
    <row r="6409" spans="1:26" x14ac:dyDescent="0.25">
      <c r="A6409" t="s">
        <v>26</v>
      </c>
      <c r="B6409" t="s">
        <v>38</v>
      </c>
      <c r="C6409" t="s">
        <v>25</v>
      </c>
      <c r="D6409">
        <v>0</v>
      </c>
      <c r="F6409">
        <v>1</v>
      </c>
      <c r="G6409">
        <v>50.65</v>
      </c>
      <c r="H6409">
        <f t="shared" si="1601"/>
        <v>1</v>
      </c>
      <c r="I6409">
        <f t="shared" si="1602"/>
        <v>0</v>
      </c>
      <c r="J6409">
        <f t="shared" si="1603"/>
        <v>1</v>
      </c>
      <c r="K6409">
        <f t="shared" si="1604"/>
        <v>0</v>
      </c>
      <c r="L6409">
        <f t="shared" si="1605"/>
        <v>0</v>
      </c>
      <c r="M6409">
        <f t="shared" si="1606"/>
        <v>1</v>
      </c>
      <c r="N6409">
        <f t="shared" si="1607"/>
        <v>0</v>
      </c>
      <c r="O6409">
        <f t="shared" si="1608"/>
        <v>0</v>
      </c>
      <c r="P6409">
        <v>39</v>
      </c>
      <c r="Q6409">
        <f t="shared" si="1609"/>
        <v>0</v>
      </c>
      <c r="R6409">
        <f t="shared" si="1610"/>
        <v>0</v>
      </c>
      <c r="S6409">
        <f t="shared" si="1611"/>
        <v>1</v>
      </c>
      <c r="T6409">
        <f t="shared" si="1612"/>
        <v>0</v>
      </c>
      <c r="U6409">
        <v>0</v>
      </c>
      <c r="V6409">
        <f t="shared" si="1613"/>
        <v>0.33672955610897848</v>
      </c>
      <c r="W6409">
        <f t="shared" si="1614"/>
        <v>0.58339587492294487</v>
      </c>
      <c r="X6409">
        <f t="shared" si="1615"/>
        <v>0.11338679395734969</v>
      </c>
      <c r="Y6409">
        <f t="shared" si="1616"/>
        <v>1</v>
      </c>
      <c r="Z6409" t="s">
        <v>6441</v>
      </c>
    </row>
    <row r="6410" spans="1:26" x14ac:dyDescent="0.25">
      <c r="A6410" t="s">
        <v>29</v>
      </c>
      <c r="B6410" t="s">
        <v>30</v>
      </c>
      <c r="C6410" t="s">
        <v>25</v>
      </c>
      <c r="D6410">
        <v>0</v>
      </c>
      <c r="F6410">
        <v>1</v>
      </c>
      <c r="G6410">
        <v>56.15</v>
      </c>
      <c r="H6410">
        <f t="shared" si="1601"/>
        <v>1</v>
      </c>
      <c r="I6410">
        <f t="shared" si="1602"/>
        <v>0</v>
      </c>
      <c r="J6410">
        <f t="shared" si="1603"/>
        <v>1</v>
      </c>
      <c r="K6410">
        <f t="shared" si="1604"/>
        <v>0</v>
      </c>
      <c r="L6410">
        <f t="shared" si="1605"/>
        <v>0</v>
      </c>
      <c r="M6410">
        <f t="shared" si="1606"/>
        <v>0</v>
      </c>
      <c r="N6410">
        <f t="shared" si="1607"/>
        <v>1</v>
      </c>
      <c r="O6410">
        <f t="shared" si="1608"/>
        <v>0</v>
      </c>
      <c r="P6410">
        <v>15</v>
      </c>
      <c r="Q6410">
        <f t="shared" si="1609"/>
        <v>0</v>
      </c>
      <c r="R6410">
        <f t="shared" si="1610"/>
        <v>1</v>
      </c>
      <c r="S6410">
        <f t="shared" si="1611"/>
        <v>0</v>
      </c>
      <c r="T6410">
        <f t="shared" si="1612"/>
        <v>0</v>
      </c>
      <c r="U6410">
        <v>0</v>
      </c>
      <c r="V6410">
        <f t="shared" si="1613"/>
        <v>7.871268160015206E-2</v>
      </c>
      <c r="W6410">
        <f t="shared" si="1614"/>
        <v>0.51966801671009366</v>
      </c>
      <c r="X6410">
        <f t="shared" si="1615"/>
        <v>6.1956862446869163E-3</v>
      </c>
      <c r="Y6410">
        <f t="shared" si="1616"/>
        <v>0</v>
      </c>
      <c r="Z6410" t="s">
        <v>6442</v>
      </c>
    </row>
    <row r="6411" spans="1:26" x14ac:dyDescent="0.25">
      <c r="A6411" t="s">
        <v>45</v>
      </c>
      <c r="B6411" t="s">
        <v>33</v>
      </c>
      <c r="C6411" t="s">
        <v>35</v>
      </c>
      <c r="D6411">
        <v>0</v>
      </c>
      <c r="F6411">
        <v>1</v>
      </c>
      <c r="G6411">
        <v>106.5</v>
      </c>
      <c r="H6411">
        <f t="shared" si="1601"/>
        <v>1</v>
      </c>
      <c r="I6411">
        <f t="shared" si="1602"/>
        <v>0</v>
      </c>
      <c r="J6411">
        <f t="shared" si="1603"/>
        <v>0</v>
      </c>
      <c r="K6411">
        <f t="shared" si="1604"/>
        <v>1</v>
      </c>
      <c r="L6411">
        <f t="shared" si="1605"/>
        <v>0</v>
      </c>
      <c r="M6411">
        <f t="shared" si="1606"/>
        <v>0</v>
      </c>
      <c r="N6411">
        <f t="shared" si="1607"/>
        <v>0</v>
      </c>
      <c r="O6411">
        <f t="shared" si="1608"/>
        <v>1</v>
      </c>
      <c r="P6411">
        <v>69</v>
      </c>
      <c r="Q6411">
        <f t="shared" si="1609"/>
        <v>0</v>
      </c>
      <c r="R6411">
        <f t="shared" si="1610"/>
        <v>0</v>
      </c>
      <c r="S6411">
        <f t="shared" si="1611"/>
        <v>0</v>
      </c>
      <c r="T6411">
        <f t="shared" si="1612"/>
        <v>1</v>
      </c>
      <c r="U6411">
        <v>1</v>
      </c>
      <c r="V6411">
        <f t="shared" si="1613"/>
        <v>9.2413896344151897E-2</v>
      </c>
      <c r="W6411">
        <f t="shared" si="1614"/>
        <v>0.52308704551209328</v>
      </c>
      <c r="X6411">
        <f t="shared" si="1615"/>
        <v>0.82371253554920387</v>
      </c>
      <c r="Y6411">
        <f t="shared" si="1616"/>
        <v>0</v>
      </c>
      <c r="Z6411" t="s">
        <v>6443</v>
      </c>
    </row>
    <row r="6412" spans="1:26" x14ac:dyDescent="0.25">
      <c r="A6412" t="s">
        <v>29</v>
      </c>
      <c r="B6412" t="s">
        <v>30</v>
      </c>
      <c r="C6412" t="s">
        <v>23</v>
      </c>
      <c r="D6412">
        <v>0</v>
      </c>
      <c r="F6412">
        <v>1</v>
      </c>
      <c r="G6412">
        <v>19.2</v>
      </c>
      <c r="H6412">
        <f t="shared" si="1601"/>
        <v>1</v>
      </c>
      <c r="I6412">
        <f t="shared" si="1602"/>
        <v>0</v>
      </c>
      <c r="J6412">
        <f t="shared" si="1603"/>
        <v>0</v>
      </c>
      <c r="K6412">
        <f t="shared" si="1604"/>
        <v>0</v>
      </c>
      <c r="L6412">
        <f t="shared" si="1605"/>
        <v>1</v>
      </c>
      <c r="M6412">
        <f t="shared" si="1606"/>
        <v>0</v>
      </c>
      <c r="N6412">
        <f t="shared" si="1607"/>
        <v>1</v>
      </c>
      <c r="O6412">
        <f t="shared" si="1608"/>
        <v>0</v>
      </c>
      <c r="P6412">
        <v>43</v>
      </c>
      <c r="Q6412">
        <f t="shared" si="1609"/>
        <v>0</v>
      </c>
      <c r="R6412">
        <f t="shared" si="1610"/>
        <v>1</v>
      </c>
      <c r="S6412">
        <f t="shared" si="1611"/>
        <v>0</v>
      </c>
      <c r="T6412">
        <f t="shared" si="1612"/>
        <v>0</v>
      </c>
      <c r="U6412">
        <v>0</v>
      </c>
      <c r="V6412">
        <f t="shared" si="1613"/>
        <v>1.2056547440331689E-3</v>
      </c>
      <c r="W6412">
        <f t="shared" si="1614"/>
        <v>0.50030141364949698</v>
      </c>
      <c r="X6412">
        <f t="shared" si="1615"/>
        <v>1.453603361809686E-6</v>
      </c>
      <c r="Y6412">
        <f t="shared" si="1616"/>
        <v>0</v>
      </c>
      <c r="Z6412" t="s">
        <v>6444</v>
      </c>
    </row>
    <row r="6413" spans="1:26" x14ac:dyDescent="0.25">
      <c r="A6413" t="s">
        <v>29</v>
      </c>
      <c r="B6413" t="s">
        <v>33</v>
      </c>
      <c r="C6413" t="s">
        <v>25</v>
      </c>
      <c r="D6413">
        <v>1</v>
      </c>
      <c r="F6413">
        <v>1</v>
      </c>
      <c r="G6413">
        <v>83</v>
      </c>
      <c r="H6413">
        <f t="shared" si="1601"/>
        <v>0</v>
      </c>
      <c r="I6413">
        <f t="shared" si="1602"/>
        <v>1</v>
      </c>
      <c r="J6413">
        <f t="shared" si="1603"/>
        <v>1</v>
      </c>
      <c r="K6413">
        <f t="shared" si="1604"/>
        <v>0</v>
      </c>
      <c r="L6413">
        <f t="shared" si="1605"/>
        <v>0</v>
      </c>
      <c r="M6413">
        <f t="shared" si="1606"/>
        <v>0</v>
      </c>
      <c r="N6413">
        <f t="shared" si="1607"/>
        <v>1</v>
      </c>
      <c r="O6413">
        <f t="shared" si="1608"/>
        <v>0</v>
      </c>
      <c r="P6413">
        <v>63</v>
      </c>
      <c r="Q6413">
        <f t="shared" si="1609"/>
        <v>0</v>
      </c>
      <c r="R6413">
        <f t="shared" si="1610"/>
        <v>0</v>
      </c>
      <c r="S6413">
        <f t="shared" si="1611"/>
        <v>0</v>
      </c>
      <c r="T6413">
        <f t="shared" si="1612"/>
        <v>1</v>
      </c>
      <c r="U6413">
        <v>0</v>
      </c>
      <c r="V6413">
        <f t="shared" si="1613"/>
        <v>0.13426476854529731</v>
      </c>
      <c r="W6413">
        <f t="shared" si="1614"/>
        <v>0.53351585798123935</v>
      </c>
      <c r="X6413">
        <f t="shared" si="1615"/>
        <v>1.802702807252226E-2</v>
      </c>
      <c r="Y6413">
        <f t="shared" si="1616"/>
        <v>0</v>
      </c>
      <c r="Z6413" t="s">
        <v>6445</v>
      </c>
    </row>
    <row r="6414" spans="1:26" x14ac:dyDescent="0.25">
      <c r="A6414" t="s">
        <v>26</v>
      </c>
      <c r="B6414" t="s">
        <v>27</v>
      </c>
      <c r="C6414" t="s">
        <v>35</v>
      </c>
      <c r="D6414">
        <v>1</v>
      </c>
      <c r="F6414">
        <v>1</v>
      </c>
      <c r="G6414">
        <v>70.099999999999994</v>
      </c>
      <c r="H6414">
        <f t="shared" si="1601"/>
        <v>0</v>
      </c>
      <c r="I6414">
        <f t="shared" si="1602"/>
        <v>1</v>
      </c>
      <c r="J6414">
        <f t="shared" si="1603"/>
        <v>0</v>
      </c>
      <c r="K6414">
        <f t="shared" si="1604"/>
        <v>1</v>
      </c>
      <c r="L6414">
        <f t="shared" si="1605"/>
        <v>0</v>
      </c>
      <c r="M6414">
        <f t="shared" si="1606"/>
        <v>1</v>
      </c>
      <c r="N6414">
        <f t="shared" si="1607"/>
        <v>0</v>
      </c>
      <c r="O6414">
        <f t="shared" si="1608"/>
        <v>0</v>
      </c>
      <c r="P6414">
        <v>2</v>
      </c>
      <c r="Q6414">
        <f t="shared" si="1609"/>
        <v>1</v>
      </c>
      <c r="R6414">
        <f t="shared" si="1610"/>
        <v>0</v>
      </c>
      <c r="S6414">
        <f t="shared" si="1611"/>
        <v>0</v>
      </c>
      <c r="T6414">
        <f t="shared" si="1612"/>
        <v>0</v>
      </c>
      <c r="U6414">
        <v>0</v>
      </c>
      <c r="V6414">
        <f t="shared" si="1613"/>
        <v>0.50868469689143414</v>
      </c>
      <c r="W6414">
        <f t="shared" si="1614"/>
        <v>0.62449808613537861</v>
      </c>
      <c r="X6414">
        <f t="shared" si="1615"/>
        <v>0.25876012085153022</v>
      </c>
      <c r="Y6414">
        <f t="shared" si="1616"/>
        <v>1</v>
      </c>
      <c r="Z6414" t="s">
        <v>6446</v>
      </c>
    </row>
    <row r="6415" spans="1:26" x14ac:dyDescent="0.25">
      <c r="A6415" t="s">
        <v>45</v>
      </c>
      <c r="B6415" t="s">
        <v>33</v>
      </c>
      <c r="C6415" t="s">
        <v>35</v>
      </c>
      <c r="D6415">
        <v>0</v>
      </c>
      <c r="F6415">
        <v>1</v>
      </c>
      <c r="G6415">
        <v>108.3</v>
      </c>
      <c r="H6415">
        <f t="shared" si="1601"/>
        <v>1</v>
      </c>
      <c r="I6415">
        <f t="shared" si="1602"/>
        <v>0</v>
      </c>
      <c r="J6415">
        <f t="shared" si="1603"/>
        <v>0</v>
      </c>
      <c r="K6415">
        <f t="shared" si="1604"/>
        <v>1</v>
      </c>
      <c r="L6415">
        <f t="shared" si="1605"/>
        <v>0</v>
      </c>
      <c r="M6415">
        <f t="shared" si="1606"/>
        <v>0</v>
      </c>
      <c r="N6415">
        <f t="shared" si="1607"/>
        <v>0</v>
      </c>
      <c r="O6415">
        <f t="shared" si="1608"/>
        <v>1</v>
      </c>
      <c r="P6415">
        <v>72</v>
      </c>
      <c r="Q6415">
        <f t="shared" si="1609"/>
        <v>0</v>
      </c>
      <c r="R6415">
        <f t="shared" si="1610"/>
        <v>0</v>
      </c>
      <c r="S6415">
        <f t="shared" si="1611"/>
        <v>0</v>
      </c>
      <c r="T6415">
        <f t="shared" si="1612"/>
        <v>1</v>
      </c>
      <c r="U6415">
        <v>0</v>
      </c>
      <c r="V6415">
        <f t="shared" si="1613"/>
        <v>0.10008336534842777</v>
      </c>
      <c r="W6415">
        <f t="shared" si="1614"/>
        <v>0.52499997675611654</v>
      </c>
      <c r="X6415">
        <f t="shared" si="1615"/>
        <v>1.0016680019466873E-2</v>
      </c>
      <c r="Y6415">
        <f t="shared" si="1616"/>
        <v>0</v>
      </c>
      <c r="Z6415" t="s">
        <v>6447</v>
      </c>
    </row>
    <row r="6416" spans="1:26" x14ac:dyDescent="0.25">
      <c r="A6416" t="s">
        <v>26</v>
      </c>
      <c r="B6416" t="s">
        <v>33</v>
      </c>
      <c r="C6416" t="s">
        <v>35</v>
      </c>
      <c r="D6416">
        <v>0</v>
      </c>
      <c r="F6416">
        <v>1</v>
      </c>
      <c r="G6416">
        <v>91.05</v>
      </c>
      <c r="H6416">
        <f t="shared" si="1601"/>
        <v>1</v>
      </c>
      <c r="I6416">
        <f t="shared" si="1602"/>
        <v>0</v>
      </c>
      <c r="J6416">
        <f t="shared" si="1603"/>
        <v>0</v>
      </c>
      <c r="K6416">
        <f t="shared" si="1604"/>
        <v>1</v>
      </c>
      <c r="L6416">
        <f t="shared" si="1605"/>
        <v>0</v>
      </c>
      <c r="M6416">
        <f t="shared" si="1606"/>
        <v>1</v>
      </c>
      <c r="N6416">
        <f t="shared" si="1607"/>
        <v>0</v>
      </c>
      <c r="O6416">
        <f t="shared" si="1608"/>
        <v>0</v>
      </c>
      <c r="P6416">
        <v>32</v>
      </c>
      <c r="Q6416">
        <f t="shared" si="1609"/>
        <v>0</v>
      </c>
      <c r="R6416">
        <f t="shared" si="1610"/>
        <v>0</v>
      </c>
      <c r="S6416">
        <f t="shared" si="1611"/>
        <v>0</v>
      </c>
      <c r="T6416">
        <f t="shared" si="1612"/>
        <v>1</v>
      </c>
      <c r="U6416">
        <v>1</v>
      </c>
      <c r="V6416">
        <f t="shared" si="1613"/>
        <v>0.39971539479687584</v>
      </c>
      <c r="W6416">
        <f t="shared" si="1614"/>
        <v>0.59861927873393972</v>
      </c>
      <c r="X6416">
        <f t="shared" si="1615"/>
        <v>0.36034160724387054</v>
      </c>
      <c r="Y6416">
        <f t="shared" si="1616"/>
        <v>1</v>
      </c>
      <c r="Z6416" t="s">
        <v>6448</v>
      </c>
    </row>
    <row r="6417" spans="1:26" x14ac:dyDescent="0.25">
      <c r="A6417" t="s">
        <v>45</v>
      </c>
      <c r="B6417" t="s">
        <v>38</v>
      </c>
      <c r="C6417" t="s">
        <v>23</v>
      </c>
      <c r="D6417">
        <v>0</v>
      </c>
      <c r="F6417">
        <v>1</v>
      </c>
      <c r="G6417">
        <v>25.25</v>
      </c>
      <c r="H6417">
        <f t="shared" si="1601"/>
        <v>1</v>
      </c>
      <c r="I6417">
        <f t="shared" si="1602"/>
        <v>0</v>
      </c>
      <c r="J6417">
        <f t="shared" si="1603"/>
        <v>0</v>
      </c>
      <c r="K6417">
        <f t="shared" si="1604"/>
        <v>0</v>
      </c>
      <c r="L6417">
        <f t="shared" si="1605"/>
        <v>1</v>
      </c>
      <c r="M6417">
        <f t="shared" si="1606"/>
        <v>0</v>
      </c>
      <c r="N6417">
        <f t="shared" si="1607"/>
        <v>0</v>
      </c>
      <c r="O6417">
        <f t="shared" si="1608"/>
        <v>1</v>
      </c>
      <c r="P6417">
        <v>40</v>
      </c>
      <c r="Q6417">
        <f t="shared" si="1609"/>
        <v>0</v>
      </c>
      <c r="R6417">
        <f t="shared" si="1610"/>
        <v>0</v>
      </c>
      <c r="S6417">
        <f t="shared" si="1611"/>
        <v>1</v>
      </c>
      <c r="T6417">
        <f t="shared" si="1612"/>
        <v>0</v>
      </c>
      <c r="U6417">
        <v>0</v>
      </c>
      <c r="V6417">
        <f t="shared" si="1613"/>
        <v>-6.2987565154371636E-2</v>
      </c>
      <c r="W6417">
        <f t="shared" si="1614"/>
        <v>0.4842583128751895</v>
      </c>
      <c r="X6417">
        <f t="shared" si="1615"/>
        <v>3.9674333640762121E-3</v>
      </c>
      <c r="Y6417">
        <f t="shared" si="1616"/>
        <v>0</v>
      </c>
      <c r="Z6417" t="s">
        <v>6449</v>
      </c>
    </row>
    <row r="6418" spans="1:26" x14ac:dyDescent="0.25">
      <c r="A6418" t="s">
        <v>29</v>
      </c>
      <c r="B6418" t="s">
        <v>27</v>
      </c>
      <c r="C6418" t="s">
        <v>25</v>
      </c>
      <c r="D6418">
        <v>0</v>
      </c>
      <c r="F6418">
        <v>1</v>
      </c>
      <c r="G6418">
        <v>45.35</v>
      </c>
      <c r="H6418">
        <f t="shared" si="1601"/>
        <v>1</v>
      </c>
      <c r="I6418">
        <f t="shared" si="1602"/>
        <v>0</v>
      </c>
      <c r="J6418">
        <f t="shared" si="1603"/>
        <v>1</v>
      </c>
      <c r="K6418">
        <f t="shared" si="1604"/>
        <v>0</v>
      </c>
      <c r="L6418">
        <f t="shared" si="1605"/>
        <v>0</v>
      </c>
      <c r="M6418">
        <f t="shared" si="1606"/>
        <v>0</v>
      </c>
      <c r="N6418">
        <f t="shared" si="1607"/>
        <v>1</v>
      </c>
      <c r="O6418">
        <f t="shared" si="1608"/>
        <v>0</v>
      </c>
      <c r="P6418">
        <v>58</v>
      </c>
      <c r="Q6418">
        <f t="shared" si="1609"/>
        <v>1</v>
      </c>
      <c r="R6418">
        <f t="shared" si="1610"/>
        <v>0</v>
      </c>
      <c r="S6418">
        <f t="shared" si="1611"/>
        <v>0</v>
      </c>
      <c r="T6418">
        <f t="shared" si="1612"/>
        <v>0</v>
      </c>
      <c r="U6418">
        <v>0</v>
      </c>
      <c r="V6418">
        <f t="shared" si="1613"/>
        <v>0.19378005761582656</v>
      </c>
      <c r="W6418">
        <f t="shared" si="1614"/>
        <v>0.54829398610708924</v>
      </c>
      <c r="X6418">
        <f t="shared" si="1615"/>
        <v>3.7550710729593061E-2</v>
      </c>
      <c r="Y6418">
        <f t="shared" si="1616"/>
        <v>0</v>
      </c>
      <c r="Z6418" t="s">
        <v>6450</v>
      </c>
    </row>
    <row r="6419" spans="1:26" x14ac:dyDescent="0.25">
      <c r="A6419" t="s">
        <v>45</v>
      </c>
      <c r="B6419" t="s">
        <v>27</v>
      </c>
      <c r="C6419" t="s">
        <v>25</v>
      </c>
      <c r="D6419">
        <v>0</v>
      </c>
      <c r="F6419">
        <v>1</v>
      </c>
      <c r="G6419">
        <v>43.9</v>
      </c>
      <c r="H6419">
        <f t="shared" si="1601"/>
        <v>1</v>
      </c>
      <c r="I6419">
        <f t="shared" si="1602"/>
        <v>0</v>
      </c>
      <c r="J6419">
        <f t="shared" si="1603"/>
        <v>1</v>
      </c>
      <c r="K6419">
        <f t="shared" si="1604"/>
        <v>0</v>
      </c>
      <c r="L6419">
        <f t="shared" si="1605"/>
        <v>0</v>
      </c>
      <c r="M6419">
        <f t="shared" si="1606"/>
        <v>0</v>
      </c>
      <c r="N6419">
        <f t="shared" si="1607"/>
        <v>0</v>
      </c>
      <c r="O6419">
        <f t="shared" si="1608"/>
        <v>1</v>
      </c>
      <c r="P6419">
        <v>67</v>
      </c>
      <c r="Q6419">
        <f t="shared" si="1609"/>
        <v>1</v>
      </c>
      <c r="R6419">
        <f t="shared" si="1610"/>
        <v>0</v>
      </c>
      <c r="S6419">
        <f t="shared" si="1611"/>
        <v>0</v>
      </c>
      <c r="T6419">
        <f t="shared" si="1612"/>
        <v>0</v>
      </c>
      <c r="U6419">
        <v>0</v>
      </c>
      <c r="V6419">
        <f t="shared" si="1613"/>
        <v>0.15013998958878189</v>
      </c>
      <c r="W6419">
        <f t="shared" si="1614"/>
        <v>0.53746464643405867</v>
      </c>
      <c r="X6419">
        <f t="shared" si="1615"/>
        <v>2.2542016473719534E-2</v>
      </c>
      <c r="Y6419">
        <f t="shared" si="1616"/>
        <v>0</v>
      </c>
      <c r="Z6419" t="s">
        <v>6451</v>
      </c>
    </row>
    <row r="6420" spans="1:26" x14ac:dyDescent="0.25">
      <c r="A6420" t="s">
        <v>26</v>
      </c>
      <c r="B6420" t="s">
        <v>27</v>
      </c>
      <c r="C6420" t="s">
        <v>35</v>
      </c>
      <c r="D6420">
        <v>1</v>
      </c>
      <c r="F6420">
        <v>1</v>
      </c>
      <c r="G6420">
        <v>77.5</v>
      </c>
      <c r="H6420">
        <f t="shared" si="1601"/>
        <v>0</v>
      </c>
      <c r="I6420">
        <f t="shared" si="1602"/>
        <v>1</v>
      </c>
      <c r="J6420">
        <f t="shared" si="1603"/>
        <v>0</v>
      </c>
      <c r="K6420">
        <f t="shared" si="1604"/>
        <v>1</v>
      </c>
      <c r="L6420">
        <f t="shared" si="1605"/>
        <v>0</v>
      </c>
      <c r="M6420">
        <f t="shared" si="1606"/>
        <v>1</v>
      </c>
      <c r="N6420">
        <f t="shared" si="1607"/>
        <v>0</v>
      </c>
      <c r="O6420">
        <f t="shared" si="1608"/>
        <v>0</v>
      </c>
      <c r="P6420">
        <v>51</v>
      </c>
      <c r="Q6420">
        <f t="shared" si="1609"/>
        <v>1</v>
      </c>
      <c r="R6420">
        <f t="shared" si="1610"/>
        <v>0</v>
      </c>
      <c r="S6420">
        <f t="shared" si="1611"/>
        <v>0</v>
      </c>
      <c r="T6420">
        <f t="shared" si="1612"/>
        <v>0</v>
      </c>
      <c r="U6420">
        <v>1</v>
      </c>
      <c r="V6420">
        <f t="shared" si="1613"/>
        <v>0.5153585376873725</v>
      </c>
      <c r="W6420">
        <f t="shared" si="1614"/>
        <v>0.62606179825222319</v>
      </c>
      <c r="X6420">
        <f t="shared" si="1615"/>
        <v>0.23487734699252194</v>
      </c>
      <c r="Y6420">
        <f t="shared" si="1616"/>
        <v>1</v>
      </c>
      <c r="Z6420" t="s">
        <v>6452</v>
      </c>
    </row>
    <row r="6421" spans="1:26" x14ac:dyDescent="0.25">
      <c r="A6421" t="s">
        <v>29</v>
      </c>
      <c r="B6421" t="s">
        <v>30</v>
      </c>
      <c r="C6421" t="s">
        <v>25</v>
      </c>
      <c r="D6421">
        <v>0</v>
      </c>
      <c r="F6421">
        <v>1</v>
      </c>
      <c r="G6421">
        <v>79.3</v>
      </c>
      <c r="H6421">
        <f t="shared" si="1601"/>
        <v>1</v>
      </c>
      <c r="I6421">
        <f t="shared" si="1602"/>
        <v>0</v>
      </c>
      <c r="J6421">
        <f t="shared" si="1603"/>
        <v>1</v>
      </c>
      <c r="K6421">
        <f t="shared" si="1604"/>
        <v>0</v>
      </c>
      <c r="L6421">
        <f t="shared" si="1605"/>
        <v>0</v>
      </c>
      <c r="M6421">
        <f t="shared" si="1606"/>
        <v>0</v>
      </c>
      <c r="N6421">
        <f t="shared" si="1607"/>
        <v>1</v>
      </c>
      <c r="O6421">
        <f t="shared" si="1608"/>
        <v>0</v>
      </c>
      <c r="P6421">
        <v>31</v>
      </c>
      <c r="Q6421">
        <f t="shared" si="1609"/>
        <v>0</v>
      </c>
      <c r="R6421">
        <f t="shared" si="1610"/>
        <v>1</v>
      </c>
      <c r="S6421">
        <f t="shared" si="1611"/>
        <v>0</v>
      </c>
      <c r="T6421">
        <f t="shared" si="1612"/>
        <v>0</v>
      </c>
      <c r="U6421">
        <v>0</v>
      </c>
      <c r="V6421">
        <f t="shared" si="1613"/>
        <v>0.12849626351695029</v>
      </c>
      <c r="W6421">
        <f t="shared" si="1614"/>
        <v>0.53207993792547459</v>
      </c>
      <c r="X6421">
        <f t="shared" si="1615"/>
        <v>1.6511289737817531E-2</v>
      </c>
      <c r="Y6421">
        <f t="shared" si="1616"/>
        <v>0</v>
      </c>
      <c r="Z6421" t="s">
        <v>6453</v>
      </c>
    </row>
    <row r="6422" spans="1:26" x14ac:dyDescent="0.25">
      <c r="A6422" t="s">
        <v>26</v>
      </c>
      <c r="B6422" t="s">
        <v>38</v>
      </c>
      <c r="C6422" t="s">
        <v>35</v>
      </c>
      <c r="D6422">
        <v>1</v>
      </c>
      <c r="F6422">
        <v>1</v>
      </c>
      <c r="G6422">
        <v>84.9</v>
      </c>
      <c r="H6422">
        <f t="shared" si="1601"/>
        <v>0</v>
      </c>
      <c r="I6422">
        <f t="shared" si="1602"/>
        <v>1</v>
      </c>
      <c r="J6422">
        <f t="shared" si="1603"/>
        <v>0</v>
      </c>
      <c r="K6422">
        <f t="shared" si="1604"/>
        <v>1</v>
      </c>
      <c r="L6422">
        <f t="shared" si="1605"/>
        <v>0</v>
      </c>
      <c r="M6422">
        <f t="shared" si="1606"/>
        <v>1</v>
      </c>
      <c r="N6422">
        <f t="shared" si="1607"/>
        <v>0</v>
      </c>
      <c r="O6422">
        <f t="shared" si="1608"/>
        <v>0</v>
      </c>
      <c r="P6422">
        <v>69</v>
      </c>
      <c r="Q6422">
        <f t="shared" si="1609"/>
        <v>0</v>
      </c>
      <c r="R6422">
        <f t="shared" si="1610"/>
        <v>0</v>
      </c>
      <c r="S6422">
        <f t="shared" si="1611"/>
        <v>1</v>
      </c>
      <c r="T6422">
        <f t="shared" si="1612"/>
        <v>0</v>
      </c>
      <c r="U6422">
        <v>0</v>
      </c>
      <c r="V6422">
        <f t="shared" si="1613"/>
        <v>0.39499037326727099</v>
      </c>
      <c r="W6422">
        <f t="shared" si="1614"/>
        <v>0.59748345062907049</v>
      </c>
      <c r="X6422">
        <f t="shared" si="1615"/>
        <v>0.15601739497381806</v>
      </c>
      <c r="Y6422">
        <f t="shared" si="1616"/>
        <v>1</v>
      </c>
      <c r="Z6422" t="s">
        <v>6454</v>
      </c>
    </row>
    <row r="6423" spans="1:26" x14ac:dyDescent="0.25">
      <c r="A6423" t="s">
        <v>29</v>
      </c>
      <c r="B6423" t="s">
        <v>27</v>
      </c>
      <c r="C6423" t="s">
        <v>35</v>
      </c>
      <c r="D6423">
        <v>0</v>
      </c>
      <c r="F6423">
        <v>1</v>
      </c>
      <c r="G6423">
        <v>79.25</v>
      </c>
      <c r="H6423">
        <f t="shared" si="1601"/>
        <v>1</v>
      </c>
      <c r="I6423">
        <f t="shared" si="1602"/>
        <v>0</v>
      </c>
      <c r="J6423">
        <f t="shared" si="1603"/>
        <v>0</v>
      </c>
      <c r="K6423">
        <f t="shared" si="1604"/>
        <v>1</v>
      </c>
      <c r="L6423">
        <f t="shared" si="1605"/>
        <v>0</v>
      </c>
      <c r="M6423">
        <f t="shared" si="1606"/>
        <v>0</v>
      </c>
      <c r="N6423">
        <f t="shared" si="1607"/>
        <v>1</v>
      </c>
      <c r="O6423">
        <f t="shared" si="1608"/>
        <v>0</v>
      </c>
      <c r="P6423">
        <v>32</v>
      </c>
      <c r="Q6423">
        <f t="shared" si="1609"/>
        <v>1</v>
      </c>
      <c r="R6423">
        <f t="shared" si="1610"/>
        <v>0</v>
      </c>
      <c r="S6423">
        <f t="shared" si="1611"/>
        <v>0</v>
      </c>
      <c r="T6423">
        <f t="shared" si="1612"/>
        <v>0</v>
      </c>
      <c r="U6423">
        <v>0</v>
      </c>
      <c r="V6423">
        <f t="shared" si="1613"/>
        <v>0.24663203611878995</v>
      </c>
      <c r="W6423">
        <f t="shared" si="1614"/>
        <v>0.56134735733949814</v>
      </c>
      <c r="X6423">
        <f t="shared" si="1615"/>
        <v>6.082736124010011E-2</v>
      </c>
      <c r="Y6423">
        <f t="shared" si="1616"/>
        <v>0</v>
      </c>
      <c r="Z6423" t="s">
        <v>6455</v>
      </c>
    </row>
    <row r="6424" spans="1:26" x14ac:dyDescent="0.25">
      <c r="A6424" t="s">
        <v>45</v>
      </c>
      <c r="B6424" t="s">
        <v>38</v>
      </c>
      <c r="C6424" t="s">
        <v>25</v>
      </c>
      <c r="D6424">
        <v>0</v>
      </c>
      <c r="F6424">
        <v>1</v>
      </c>
      <c r="G6424">
        <v>71.05</v>
      </c>
      <c r="H6424">
        <f t="shared" si="1601"/>
        <v>1</v>
      </c>
      <c r="I6424">
        <f t="shared" si="1602"/>
        <v>0</v>
      </c>
      <c r="J6424">
        <f t="shared" si="1603"/>
        <v>1</v>
      </c>
      <c r="K6424">
        <f t="shared" si="1604"/>
        <v>0</v>
      </c>
      <c r="L6424">
        <f t="shared" si="1605"/>
        <v>0</v>
      </c>
      <c r="M6424">
        <f t="shared" si="1606"/>
        <v>0</v>
      </c>
      <c r="N6424">
        <f t="shared" si="1607"/>
        <v>0</v>
      </c>
      <c r="O6424">
        <f t="shared" si="1608"/>
        <v>1</v>
      </c>
      <c r="P6424">
        <v>21</v>
      </c>
      <c r="Q6424">
        <f t="shared" si="1609"/>
        <v>0</v>
      </c>
      <c r="R6424">
        <f t="shared" si="1610"/>
        <v>0</v>
      </c>
      <c r="S6424">
        <f t="shared" si="1611"/>
        <v>1</v>
      </c>
      <c r="T6424">
        <f t="shared" si="1612"/>
        <v>0</v>
      </c>
      <c r="U6424">
        <v>0</v>
      </c>
      <c r="V6424">
        <f t="shared" si="1613"/>
        <v>3.7145381950935003E-2</v>
      </c>
      <c r="W6424">
        <f t="shared" si="1614"/>
        <v>0.50928527787602307</v>
      </c>
      <c r="X6424">
        <f t="shared" si="1615"/>
        <v>1.3797794002808478E-3</v>
      </c>
      <c r="Y6424">
        <f t="shared" si="1616"/>
        <v>0</v>
      </c>
      <c r="Z6424" t="s">
        <v>6456</v>
      </c>
    </row>
    <row r="6425" spans="1:26" x14ac:dyDescent="0.25">
      <c r="A6425" t="s">
        <v>29</v>
      </c>
      <c r="B6425" t="s">
        <v>27</v>
      </c>
      <c r="C6425" t="s">
        <v>25</v>
      </c>
      <c r="D6425">
        <v>0</v>
      </c>
      <c r="F6425">
        <v>1</v>
      </c>
      <c r="G6425">
        <v>53.75</v>
      </c>
      <c r="H6425">
        <f t="shared" si="1601"/>
        <v>1</v>
      </c>
      <c r="I6425">
        <f t="shared" si="1602"/>
        <v>0</v>
      </c>
      <c r="J6425">
        <f t="shared" si="1603"/>
        <v>1</v>
      </c>
      <c r="K6425">
        <f t="shared" si="1604"/>
        <v>0</v>
      </c>
      <c r="L6425">
        <f t="shared" si="1605"/>
        <v>0</v>
      </c>
      <c r="M6425">
        <f t="shared" si="1606"/>
        <v>0</v>
      </c>
      <c r="N6425">
        <f t="shared" si="1607"/>
        <v>1</v>
      </c>
      <c r="O6425">
        <f t="shared" si="1608"/>
        <v>0</v>
      </c>
      <c r="P6425">
        <v>52</v>
      </c>
      <c r="Q6425">
        <f t="shared" si="1609"/>
        <v>1</v>
      </c>
      <c r="R6425">
        <f t="shared" si="1610"/>
        <v>0</v>
      </c>
      <c r="S6425">
        <f t="shared" si="1611"/>
        <v>0</v>
      </c>
      <c r="T6425">
        <f t="shared" si="1612"/>
        <v>0</v>
      </c>
      <c r="U6425">
        <v>0</v>
      </c>
      <c r="V6425">
        <f t="shared" si="1613"/>
        <v>0.20687612308558739</v>
      </c>
      <c r="W6425">
        <f t="shared" si="1614"/>
        <v>0.55153536203101439</v>
      </c>
      <c r="X6425">
        <f t="shared" si="1615"/>
        <v>4.2797730302923102E-2</v>
      </c>
      <c r="Y6425">
        <f t="shared" si="1616"/>
        <v>0</v>
      </c>
      <c r="Z6425" t="s">
        <v>6457</v>
      </c>
    </row>
    <row r="6426" spans="1:26" x14ac:dyDescent="0.25">
      <c r="A6426" t="s">
        <v>45</v>
      </c>
      <c r="B6426" t="s">
        <v>38</v>
      </c>
      <c r="C6426" t="s">
        <v>23</v>
      </c>
      <c r="D6426">
        <v>0</v>
      </c>
      <c r="F6426">
        <v>1</v>
      </c>
      <c r="G6426">
        <v>24.25</v>
      </c>
      <c r="H6426">
        <f t="shared" si="1601"/>
        <v>1</v>
      </c>
      <c r="I6426">
        <f t="shared" si="1602"/>
        <v>0</v>
      </c>
      <c r="J6426">
        <f t="shared" si="1603"/>
        <v>0</v>
      </c>
      <c r="K6426">
        <f t="shared" si="1604"/>
        <v>0</v>
      </c>
      <c r="L6426">
        <f t="shared" si="1605"/>
        <v>1</v>
      </c>
      <c r="M6426">
        <f t="shared" si="1606"/>
        <v>0</v>
      </c>
      <c r="N6426">
        <f t="shared" si="1607"/>
        <v>0</v>
      </c>
      <c r="O6426">
        <f t="shared" si="1608"/>
        <v>1</v>
      </c>
      <c r="P6426">
        <v>72</v>
      </c>
      <c r="Q6426">
        <f t="shared" si="1609"/>
        <v>0</v>
      </c>
      <c r="R6426">
        <f t="shared" si="1610"/>
        <v>0</v>
      </c>
      <c r="S6426">
        <f t="shared" si="1611"/>
        <v>1</v>
      </c>
      <c r="T6426">
        <f t="shared" si="1612"/>
        <v>0</v>
      </c>
      <c r="U6426">
        <v>0</v>
      </c>
      <c r="V6426">
        <f t="shared" si="1613"/>
        <v>-6.4546620567438401E-2</v>
      </c>
      <c r="W6426">
        <f t="shared" si="1614"/>
        <v>0.48386894499176458</v>
      </c>
      <c r="X6426">
        <f t="shared" si="1615"/>
        <v>4.1662662266768622E-3</v>
      </c>
      <c r="Y6426">
        <f t="shared" si="1616"/>
        <v>0</v>
      </c>
      <c r="Z6426" t="s">
        <v>6458</v>
      </c>
    </row>
    <row r="6427" spans="1:26" x14ac:dyDescent="0.25">
      <c r="A6427" t="s">
        <v>45</v>
      </c>
      <c r="B6427" t="s">
        <v>27</v>
      </c>
      <c r="C6427" t="s">
        <v>25</v>
      </c>
      <c r="D6427">
        <v>0</v>
      </c>
      <c r="F6427">
        <v>1</v>
      </c>
      <c r="G6427">
        <v>54.2</v>
      </c>
      <c r="H6427">
        <f t="shared" si="1601"/>
        <v>1</v>
      </c>
      <c r="I6427">
        <f t="shared" si="1602"/>
        <v>0</v>
      </c>
      <c r="J6427">
        <f t="shared" si="1603"/>
        <v>1</v>
      </c>
      <c r="K6427">
        <f t="shared" si="1604"/>
        <v>0</v>
      </c>
      <c r="L6427">
        <f t="shared" si="1605"/>
        <v>0</v>
      </c>
      <c r="M6427">
        <f t="shared" si="1606"/>
        <v>0</v>
      </c>
      <c r="N6427">
        <f t="shared" si="1607"/>
        <v>0</v>
      </c>
      <c r="O6427">
        <f t="shared" si="1608"/>
        <v>1</v>
      </c>
      <c r="P6427">
        <v>72</v>
      </c>
      <c r="Q6427">
        <f t="shared" si="1609"/>
        <v>1</v>
      </c>
      <c r="R6427">
        <f t="shared" si="1610"/>
        <v>0</v>
      </c>
      <c r="S6427">
        <f t="shared" si="1611"/>
        <v>0</v>
      </c>
      <c r="T6427">
        <f t="shared" si="1612"/>
        <v>0</v>
      </c>
      <c r="U6427">
        <v>1</v>
      </c>
      <c r="V6427">
        <f t="shared" si="1613"/>
        <v>0.14764364197831129</v>
      </c>
      <c r="W6427">
        <f t="shared" si="1614"/>
        <v>0.53684400568129542</v>
      </c>
      <c r="X6427">
        <f t="shared" si="1615"/>
        <v>0.72651136105999725</v>
      </c>
      <c r="Y6427">
        <f t="shared" si="1616"/>
        <v>0</v>
      </c>
      <c r="Z6427" t="s">
        <v>6459</v>
      </c>
    </row>
    <row r="6428" spans="1:26" x14ac:dyDescent="0.25">
      <c r="A6428" t="s">
        <v>29</v>
      </c>
      <c r="B6428" t="s">
        <v>33</v>
      </c>
      <c r="C6428" t="s">
        <v>25</v>
      </c>
      <c r="D6428">
        <v>0</v>
      </c>
      <c r="F6428">
        <v>1</v>
      </c>
      <c r="G6428">
        <v>44.25</v>
      </c>
      <c r="H6428">
        <f t="shared" si="1601"/>
        <v>1</v>
      </c>
      <c r="I6428">
        <f t="shared" si="1602"/>
        <v>0</v>
      </c>
      <c r="J6428">
        <f t="shared" si="1603"/>
        <v>1</v>
      </c>
      <c r="K6428">
        <f t="shared" si="1604"/>
        <v>0</v>
      </c>
      <c r="L6428">
        <f t="shared" si="1605"/>
        <v>0</v>
      </c>
      <c r="M6428">
        <f t="shared" si="1606"/>
        <v>0</v>
      </c>
      <c r="N6428">
        <f t="shared" si="1607"/>
        <v>1</v>
      </c>
      <c r="O6428">
        <f t="shared" si="1608"/>
        <v>0</v>
      </c>
      <c r="P6428">
        <v>52</v>
      </c>
      <c r="Q6428">
        <f t="shared" si="1609"/>
        <v>0</v>
      </c>
      <c r="R6428">
        <f t="shared" si="1610"/>
        <v>0</v>
      </c>
      <c r="S6428">
        <f t="shared" si="1611"/>
        <v>0</v>
      </c>
      <c r="T6428">
        <f t="shared" si="1612"/>
        <v>1</v>
      </c>
      <c r="U6428">
        <v>0</v>
      </c>
      <c r="V6428">
        <f t="shared" si="1613"/>
        <v>5.5296752923901842E-2</v>
      </c>
      <c r="W6428">
        <f t="shared" si="1614"/>
        <v>0.51382066675380289</v>
      </c>
      <c r="X6428">
        <f t="shared" si="1615"/>
        <v>3.0577308839270468E-3</v>
      </c>
      <c r="Y6428">
        <f t="shared" si="1616"/>
        <v>0</v>
      </c>
      <c r="Z6428" t="s">
        <v>6460</v>
      </c>
    </row>
    <row r="6429" spans="1:26" x14ac:dyDescent="0.25">
      <c r="A6429" t="s">
        <v>29</v>
      </c>
      <c r="B6429" t="s">
        <v>33</v>
      </c>
      <c r="C6429" t="s">
        <v>25</v>
      </c>
      <c r="D6429">
        <v>0</v>
      </c>
      <c r="F6429">
        <v>1</v>
      </c>
      <c r="G6429">
        <v>50.05</v>
      </c>
      <c r="H6429">
        <f t="shared" si="1601"/>
        <v>1</v>
      </c>
      <c r="I6429">
        <f t="shared" si="1602"/>
        <v>0</v>
      </c>
      <c r="J6429">
        <f t="shared" si="1603"/>
        <v>1</v>
      </c>
      <c r="K6429">
        <f t="shared" si="1604"/>
        <v>0</v>
      </c>
      <c r="L6429">
        <f t="shared" si="1605"/>
        <v>0</v>
      </c>
      <c r="M6429">
        <f t="shared" si="1606"/>
        <v>0</v>
      </c>
      <c r="N6429">
        <f t="shared" si="1607"/>
        <v>1</v>
      </c>
      <c r="O6429">
        <f t="shared" si="1608"/>
        <v>0</v>
      </c>
      <c r="P6429">
        <v>41</v>
      </c>
      <c r="Q6429">
        <f t="shared" si="1609"/>
        <v>0</v>
      </c>
      <c r="R6429">
        <f t="shared" si="1610"/>
        <v>0</v>
      </c>
      <c r="S6429">
        <f t="shared" si="1611"/>
        <v>0</v>
      </c>
      <c r="T6429">
        <f t="shared" si="1612"/>
        <v>1</v>
      </c>
      <c r="U6429">
        <v>0</v>
      </c>
      <c r="V6429">
        <f t="shared" si="1613"/>
        <v>6.4339274319689083E-2</v>
      </c>
      <c r="W6429">
        <f t="shared" si="1614"/>
        <v>0.51607927222704619</v>
      </c>
      <c r="X6429">
        <f t="shared" si="1615"/>
        <v>4.1395422199842031E-3</v>
      </c>
      <c r="Y6429">
        <f t="shared" si="1616"/>
        <v>0</v>
      </c>
      <c r="Z6429" t="s">
        <v>6461</v>
      </c>
    </row>
    <row r="6430" spans="1:26" x14ac:dyDescent="0.25">
      <c r="A6430" t="s">
        <v>45</v>
      </c>
      <c r="B6430" t="s">
        <v>30</v>
      </c>
      <c r="C6430" t="s">
        <v>23</v>
      </c>
      <c r="D6430">
        <v>0</v>
      </c>
      <c r="F6430">
        <v>1</v>
      </c>
      <c r="G6430">
        <v>20.149999999999999</v>
      </c>
      <c r="H6430">
        <f t="shared" si="1601"/>
        <v>1</v>
      </c>
      <c r="I6430">
        <f t="shared" si="1602"/>
        <v>0</v>
      </c>
      <c r="J6430">
        <f t="shared" si="1603"/>
        <v>0</v>
      </c>
      <c r="K6430">
        <f t="shared" si="1604"/>
        <v>0</v>
      </c>
      <c r="L6430">
        <f t="shared" si="1605"/>
        <v>1</v>
      </c>
      <c r="M6430">
        <f t="shared" si="1606"/>
        <v>0</v>
      </c>
      <c r="N6430">
        <f t="shared" si="1607"/>
        <v>0</v>
      </c>
      <c r="O6430">
        <f t="shared" si="1608"/>
        <v>1</v>
      </c>
      <c r="P6430">
        <v>41</v>
      </c>
      <c r="Q6430">
        <f t="shared" si="1609"/>
        <v>0</v>
      </c>
      <c r="R6430">
        <f t="shared" si="1610"/>
        <v>1</v>
      </c>
      <c r="S6430">
        <f t="shared" si="1611"/>
        <v>0</v>
      </c>
      <c r="T6430">
        <f t="shared" si="1612"/>
        <v>0</v>
      </c>
      <c r="U6430">
        <v>0</v>
      </c>
      <c r="V6430">
        <f t="shared" si="1613"/>
        <v>-6.6075578500256443E-2</v>
      </c>
      <c r="W6430">
        <f t="shared" si="1614"/>
        <v>0.48348711285191392</v>
      </c>
      <c r="X6430">
        <f t="shared" si="1615"/>
        <v>4.3659820741435516E-3</v>
      </c>
      <c r="Y6430">
        <f t="shared" si="1616"/>
        <v>0</v>
      </c>
      <c r="Z6430" t="s">
        <v>6462</v>
      </c>
    </row>
    <row r="6431" spans="1:26" x14ac:dyDescent="0.25">
      <c r="A6431" t="s">
        <v>26</v>
      </c>
      <c r="B6431" t="s">
        <v>30</v>
      </c>
      <c r="C6431" t="s">
        <v>35</v>
      </c>
      <c r="D6431">
        <v>0</v>
      </c>
      <c r="F6431">
        <v>1</v>
      </c>
      <c r="G6431">
        <v>69.25</v>
      </c>
      <c r="H6431">
        <f t="shared" si="1601"/>
        <v>1</v>
      </c>
      <c r="I6431">
        <f t="shared" si="1602"/>
        <v>0</v>
      </c>
      <c r="J6431">
        <f t="shared" si="1603"/>
        <v>0</v>
      </c>
      <c r="K6431">
        <f t="shared" si="1604"/>
        <v>1</v>
      </c>
      <c r="L6431">
        <f t="shared" si="1605"/>
        <v>0</v>
      </c>
      <c r="M6431">
        <f t="shared" si="1606"/>
        <v>1</v>
      </c>
      <c r="N6431">
        <f t="shared" si="1607"/>
        <v>0</v>
      </c>
      <c r="O6431">
        <f t="shared" si="1608"/>
        <v>0</v>
      </c>
      <c r="P6431">
        <v>6</v>
      </c>
      <c r="Q6431">
        <f t="shared" si="1609"/>
        <v>0</v>
      </c>
      <c r="R6431">
        <f t="shared" si="1610"/>
        <v>1</v>
      </c>
      <c r="S6431">
        <f t="shared" si="1611"/>
        <v>0</v>
      </c>
      <c r="T6431">
        <f t="shared" si="1612"/>
        <v>0</v>
      </c>
      <c r="U6431">
        <v>1</v>
      </c>
      <c r="V6431">
        <f t="shared" si="1613"/>
        <v>0.36572798679202034</v>
      </c>
      <c r="W6431">
        <f t="shared" si="1614"/>
        <v>0.59042630752236203</v>
      </c>
      <c r="X6431">
        <f t="shared" si="1615"/>
        <v>0.40230098673890352</v>
      </c>
      <c r="Y6431">
        <f t="shared" si="1616"/>
        <v>1</v>
      </c>
      <c r="Z6431" t="s">
        <v>6463</v>
      </c>
    </row>
    <row r="6432" spans="1:26" x14ac:dyDescent="0.25">
      <c r="A6432" t="s">
        <v>29</v>
      </c>
      <c r="B6432" t="s">
        <v>38</v>
      </c>
      <c r="C6432" t="s">
        <v>25</v>
      </c>
      <c r="D6432">
        <v>0</v>
      </c>
      <c r="F6432">
        <v>1</v>
      </c>
      <c r="G6432">
        <v>69.349999999999994</v>
      </c>
      <c r="H6432">
        <f t="shared" si="1601"/>
        <v>1</v>
      </c>
      <c r="I6432">
        <f t="shared" si="1602"/>
        <v>0</v>
      </c>
      <c r="J6432">
        <f t="shared" si="1603"/>
        <v>1</v>
      </c>
      <c r="K6432">
        <f t="shared" si="1604"/>
        <v>0</v>
      </c>
      <c r="L6432">
        <f t="shared" si="1605"/>
        <v>0</v>
      </c>
      <c r="M6432">
        <f t="shared" si="1606"/>
        <v>0</v>
      </c>
      <c r="N6432">
        <f t="shared" si="1607"/>
        <v>1</v>
      </c>
      <c r="O6432">
        <f t="shared" si="1608"/>
        <v>0</v>
      </c>
      <c r="P6432">
        <v>67</v>
      </c>
      <c r="Q6432">
        <f t="shared" si="1609"/>
        <v>0</v>
      </c>
      <c r="R6432">
        <f t="shared" si="1610"/>
        <v>0</v>
      </c>
      <c r="S6432">
        <f t="shared" si="1611"/>
        <v>1</v>
      </c>
      <c r="T6432">
        <f t="shared" si="1612"/>
        <v>0</v>
      </c>
      <c r="U6432">
        <v>0</v>
      </c>
      <c r="V6432">
        <f t="shared" si="1613"/>
        <v>9.4429043791877665E-2</v>
      </c>
      <c r="W6432">
        <f t="shared" si="1614"/>
        <v>0.52358973471979398</v>
      </c>
      <c r="X6432">
        <f t="shared" si="1615"/>
        <v>8.9168443114483499E-3</v>
      </c>
      <c r="Y6432">
        <f t="shared" si="1616"/>
        <v>0</v>
      </c>
      <c r="Z6432" t="s">
        <v>6464</v>
      </c>
    </row>
    <row r="6433" spans="1:26" x14ac:dyDescent="0.25">
      <c r="A6433" t="s">
        <v>26</v>
      </c>
      <c r="B6433" t="s">
        <v>30</v>
      </c>
      <c r="C6433" t="s">
        <v>23</v>
      </c>
      <c r="D6433">
        <v>0</v>
      </c>
      <c r="F6433">
        <v>1</v>
      </c>
      <c r="G6433">
        <v>19.350000000000001</v>
      </c>
      <c r="H6433">
        <f t="shared" si="1601"/>
        <v>1</v>
      </c>
      <c r="I6433">
        <f t="shared" si="1602"/>
        <v>0</v>
      </c>
      <c r="J6433">
        <f t="shared" si="1603"/>
        <v>0</v>
      </c>
      <c r="K6433">
        <f t="shared" si="1604"/>
        <v>0</v>
      </c>
      <c r="L6433">
        <f t="shared" si="1605"/>
        <v>1</v>
      </c>
      <c r="M6433">
        <f t="shared" si="1606"/>
        <v>1</v>
      </c>
      <c r="N6433">
        <f t="shared" si="1607"/>
        <v>0</v>
      </c>
      <c r="O6433">
        <f t="shared" si="1608"/>
        <v>0</v>
      </c>
      <c r="P6433">
        <v>16</v>
      </c>
      <c r="Q6433">
        <f t="shared" si="1609"/>
        <v>0</v>
      </c>
      <c r="R6433">
        <f t="shared" si="1610"/>
        <v>1</v>
      </c>
      <c r="S6433">
        <f t="shared" si="1611"/>
        <v>0</v>
      </c>
      <c r="T6433">
        <f t="shared" si="1612"/>
        <v>0</v>
      </c>
      <c r="U6433">
        <v>0</v>
      </c>
      <c r="V6433">
        <f t="shared" si="1613"/>
        <v>0.25920291249313993</v>
      </c>
      <c r="W6433">
        <f t="shared" si="1614"/>
        <v>0.564440339953311</v>
      </c>
      <c r="X6433">
        <f t="shared" si="1615"/>
        <v>6.7186149844926352E-2</v>
      </c>
      <c r="Y6433">
        <f t="shared" si="1616"/>
        <v>0</v>
      </c>
      <c r="Z6433" t="s">
        <v>6465</v>
      </c>
    </row>
    <row r="6434" spans="1:26" x14ac:dyDescent="0.25">
      <c r="A6434" t="s">
        <v>45</v>
      </c>
      <c r="B6434" t="s">
        <v>30</v>
      </c>
      <c r="C6434" t="s">
        <v>23</v>
      </c>
      <c r="D6434">
        <v>0</v>
      </c>
      <c r="F6434">
        <v>1</v>
      </c>
      <c r="G6434">
        <v>19.149999999999999</v>
      </c>
      <c r="H6434">
        <f t="shared" si="1601"/>
        <v>1</v>
      </c>
      <c r="I6434">
        <f t="shared" si="1602"/>
        <v>0</v>
      </c>
      <c r="J6434">
        <f t="shared" si="1603"/>
        <v>0</v>
      </c>
      <c r="K6434">
        <f t="shared" si="1604"/>
        <v>0</v>
      </c>
      <c r="L6434">
        <f t="shared" si="1605"/>
        <v>1</v>
      </c>
      <c r="M6434">
        <f t="shared" si="1606"/>
        <v>0</v>
      </c>
      <c r="N6434">
        <f t="shared" si="1607"/>
        <v>0</v>
      </c>
      <c r="O6434">
        <f t="shared" si="1608"/>
        <v>1</v>
      </c>
      <c r="P6434">
        <v>17</v>
      </c>
      <c r="Q6434">
        <f t="shared" si="1609"/>
        <v>0</v>
      </c>
      <c r="R6434">
        <f t="shared" si="1610"/>
        <v>1</v>
      </c>
      <c r="S6434">
        <f t="shared" si="1611"/>
        <v>0</v>
      </c>
      <c r="T6434">
        <f t="shared" si="1612"/>
        <v>0</v>
      </c>
      <c r="U6434">
        <v>0</v>
      </c>
      <c r="V6434">
        <f t="shared" si="1613"/>
        <v>-7.2497803174078917E-2</v>
      </c>
      <c r="W6434">
        <f t="shared" si="1614"/>
        <v>0.48188348344226078</v>
      </c>
      <c r="X6434">
        <f t="shared" si="1615"/>
        <v>5.2559314650674873E-3</v>
      </c>
      <c r="Y6434">
        <f t="shared" si="1616"/>
        <v>0</v>
      </c>
      <c r="Z6434" t="s">
        <v>6466</v>
      </c>
    </row>
    <row r="6435" spans="1:26" x14ac:dyDescent="0.25">
      <c r="A6435" t="s">
        <v>26</v>
      </c>
      <c r="B6435" t="s">
        <v>30</v>
      </c>
      <c r="C6435" t="s">
        <v>25</v>
      </c>
      <c r="D6435">
        <v>0</v>
      </c>
      <c r="F6435">
        <v>1</v>
      </c>
      <c r="G6435">
        <v>61</v>
      </c>
      <c r="H6435">
        <f t="shared" si="1601"/>
        <v>1</v>
      </c>
      <c r="I6435">
        <f t="shared" si="1602"/>
        <v>0</v>
      </c>
      <c r="J6435">
        <f t="shared" si="1603"/>
        <v>1</v>
      </c>
      <c r="K6435">
        <f t="shared" si="1604"/>
        <v>0</v>
      </c>
      <c r="L6435">
        <f t="shared" si="1605"/>
        <v>0</v>
      </c>
      <c r="M6435">
        <f t="shared" si="1606"/>
        <v>1</v>
      </c>
      <c r="N6435">
        <f t="shared" si="1607"/>
        <v>0</v>
      </c>
      <c r="O6435">
        <f t="shared" si="1608"/>
        <v>0</v>
      </c>
      <c r="P6435">
        <v>35</v>
      </c>
      <c r="Q6435">
        <f t="shared" si="1609"/>
        <v>0</v>
      </c>
      <c r="R6435">
        <f t="shared" si="1610"/>
        <v>1</v>
      </c>
      <c r="S6435">
        <f t="shared" si="1611"/>
        <v>0</v>
      </c>
      <c r="T6435">
        <f t="shared" si="1612"/>
        <v>0</v>
      </c>
      <c r="U6435">
        <v>0</v>
      </c>
      <c r="V6435">
        <f t="shared" si="1613"/>
        <v>0.3528657796342195</v>
      </c>
      <c r="W6435">
        <f t="shared" si="1614"/>
        <v>0.58731235007695493</v>
      </c>
      <c r="X6435">
        <f t="shared" si="1615"/>
        <v>0.12451425843686556</v>
      </c>
      <c r="Y6435">
        <f t="shared" si="1616"/>
        <v>1</v>
      </c>
      <c r="Z6435" t="s">
        <v>6467</v>
      </c>
    </row>
    <row r="6436" spans="1:26" x14ac:dyDescent="0.25">
      <c r="A6436" t="s">
        <v>45</v>
      </c>
      <c r="B6436" t="s">
        <v>38</v>
      </c>
      <c r="C6436" t="s">
        <v>23</v>
      </c>
      <c r="D6436">
        <v>0</v>
      </c>
      <c r="F6436">
        <v>1</v>
      </c>
      <c r="G6436">
        <v>20.5</v>
      </c>
      <c r="H6436">
        <f t="shared" si="1601"/>
        <v>1</v>
      </c>
      <c r="I6436">
        <f t="shared" si="1602"/>
        <v>0</v>
      </c>
      <c r="J6436">
        <f t="shared" si="1603"/>
        <v>0</v>
      </c>
      <c r="K6436">
        <f t="shared" si="1604"/>
        <v>0</v>
      </c>
      <c r="L6436">
        <f t="shared" si="1605"/>
        <v>1</v>
      </c>
      <c r="M6436">
        <f t="shared" si="1606"/>
        <v>0</v>
      </c>
      <c r="N6436">
        <f t="shared" si="1607"/>
        <v>0</v>
      </c>
      <c r="O6436">
        <f t="shared" si="1608"/>
        <v>1</v>
      </c>
      <c r="P6436">
        <v>58</v>
      </c>
      <c r="Q6436">
        <f t="shared" si="1609"/>
        <v>0</v>
      </c>
      <c r="R6436">
        <f t="shared" si="1610"/>
        <v>0</v>
      </c>
      <c r="S6436">
        <f t="shared" si="1611"/>
        <v>1</v>
      </c>
      <c r="T6436">
        <f t="shared" si="1612"/>
        <v>0</v>
      </c>
      <c r="U6436">
        <v>0</v>
      </c>
      <c r="V6436">
        <f t="shared" si="1613"/>
        <v>-7.039307836643878E-2</v>
      </c>
      <c r="W6436">
        <f t="shared" si="1614"/>
        <v>0.482408993700148</v>
      </c>
      <c r="X6436">
        <f t="shared" si="1615"/>
        <v>4.9551854819035917E-3</v>
      </c>
      <c r="Y6436">
        <f t="shared" si="1616"/>
        <v>0</v>
      </c>
      <c r="Z6436" t="s">
        <v>6468</v>
      </c>
    </row>
    <row r="6437" spans="1:26" x14ac:dyDescent="0.25">
      <c r="A6437" t="s">
        <v>26</v>
      </c>
      <c r="B6437" t="s">
        <v>27</v>
      </c>
      <c r="C6437" t="s">
        <v>25</v>
      </c>
      <c r="D6437">
        <v>0</v>
      </c>
      <c r="F6437">
        <v>1</v>
      </c>
      <c r="G6437">
        <v>50.5</v>
      </c>
      <c r="H6437">
        <f t="shared" si="1601"/>
        <v>1</v>
      </c>
      <c r="I6437">
        <f t="shared" si="1602"/>
        <v>0</v>
      </c>
      <c r="J6437">
        <f t="shared" si="1603"/>
        <v>1</v>
      </c>
      <c r="K6437">
        <f t="shared" si="1604"/>
        <v>0</v>
      </c>
      <c r="L6437">
        <f t="shared" si="1605"/>
        <v>0</v>
      </c>
      <c r="M6437">
        <f t="shared" si="1606"/>
        <v>1</v>
      </c>
      <c r="N6437">
        <f t="shared" si="1607"/>
        <v>0</v>
      </c>
      <c r="O6437">
        <f t="shared" si="1608"/>
        <v>0</v>
      </c>
      <c r="P6437">
        <v>1</v>
      </c>
      <c r="Q6437">
        <f t="shared" si="1609"/>
        <v>1</v>
      </c>
      <c r="R6437">
        <f t="shared" si="1610"/>
        <v>0</v>
      </c>
      <c r="S6437">
        <f t="shared" si="1611"/>
        <v>0</v>
      </c>
      <c r="T6437">
        <f t="shared" si="1612"/>
        <v>0</v>
      </c>
      <c r="U6437">
        <v>1</v>
      </c>
      <c r="V6437">
        <f t="shared" si="1613"/>
        <v>0.4732640415345698</v>
      </c>
      <c r="W6437">
        <f t="shared" si="1614"/>
        <v>0.6161560197141509</v>
      </c>
      <c r="X6437">
        <f t="shared" si="1615"/>
        <v>0.27745076994049539</v>
      </c>
      <c r="Y6437">
        <f t="shared" si="1616"/>
        <v>1</v>
      </c>
      <c r="Z6437" t="s">
        <v>6469</v>
      </c>
    </row>
    <row r="6438" spans="1:26" x14ac:dyDescent="0.25">
      <c r="A6438" t="s">
        <v>45</v>
      </c>
      <c r="B6438" t="s">
        <v>30</v>
      </c>
      <c r="C6438" t="s">
        <v>25</v>
      </c>
      <c r="D6438">
        <v>0</v>
      </c>
      <c r="F6438">
        <v>1</v>
      </c>
      <c r="G6438">
        <v>50.2</v>
      </c>
      <c r="H6438">
        <f t="shared" si="1601"/>
        <v>1</v>
      </c>
      <c r="I6438">
        <f t="shared" si="1602"/>
        <v>0</v>
      </c>
      <c r="J6438">
        <f t="shared" si="1603"/>
        <v>1</v>
      </c>
      <c r="K6438">
        <f t="shared" si="1604"/>
        <v>0</v>
      </c>
      <c r="L6438">
        <f t="shared" si="1605"/>
        <v>0</v>
      </c>
      <c r="M6438">
        <f t="shared" si="1606"/>
        <v>0</v>
      </c>
      <c r="N6438">
        <f t="shared" si="1607"/>
        <v>0</v>
      </c>
      <c r="O6438">
        <f t="shared" si="1608"/>
        <v>1</v>
      </c>
      <c r="P6438">
        <v>52</v>
      </c>
      <c r="Q6438">
        <f t="shared" si="1609"/>
        <v>0</v>
      </c>
      <c r="R6438">
        <f t="shared" si="1610"/>
        <v>1</v>
      </c>
      <c r="S6438">
        <f t="shared" si="1611"/>
        <v>0</v>
      </c>
      <c r="T6438">
        <f t="shared" si="1612"/>
        <v>0</v>
      </c>
      <c r="U6438">
        <v>0</v>
      </c>
      <c r="V6438">
        <f t="shared" si="1613"/>
        <v>4.6390765884929408E-3</v>
      </c>
      <c r="W6438">
        <f t="shared" si="1614"/>
        <v>0.50115976706717535</v>
      </c>
      <c r="X6438">
        <f t="shared" si="1615"/>
        <v>2.1521031593903301E-5</v>
      </c>
      <c r="Y6438">
        <f t="shared" si="1616"/>
        <v>0</v>
      </c>
      <c r="Z6438" t="s">
        <v>6470</v>
      </c>
    </row>
    <row r="6439" spans="1:26" x14ac:dyDescent="0.25">
      <c r="A6439" t="s">
        <v>45</v>
      </c>
      <c r="B6439" t="s">
        <v>33</v>
      </c>
      <c r="C6439" t="s">
        <v>25</v>
      </c>
      <c r="D6439">
        <v>0</v>
      </c>
      <c r="F6439">
        <v>1</v>
      </c>
      <c r="G6439">
        <v>79.599999999999994</v>
      </c>
      <c r="H6439">
        <f t="shared" si="1601"/>
        <v>1</v>
      </c>
      <c r="I6439">
        <f t="shared" si="1602"/>
        <v>0</v>
      </c>
      <c r="J6439">
        <f t="shared" si="1603"/>
        <v>1</v>
      </c>
      <c r="K6439">
        <f t="shared" si="1604"/>
        <v>0</v>
      </c>
      <c r="L6439">
        <f t="shared" si="1605"/>
        <v>0</v>
      </c>
      <c r="M6439">
        <f t="shared" si="1606"/>
        <v>0</v>
      </c>
      <c r="N6439">
        <f t="shared" si="1607"/>
        <v>0</v>
      </c>
      <c r="O6439">
        <f t="shared" si="1608"/>
        <v>1</v>
      </c>
      <c r="P6439">
        <v>70</v>
      </c>
      <c r="Q6439">
        <f t="shared" si="1609"/>
        <v>0</v>
      </c>
      <c r="R6439">
        <f t="shared" si="1610"/>
        <v>0</v>
      </c>
      <c r="S6439">
        <f t="shared" si="1611"/>
        <v>0</v>
      </c>
      <c r="T6439">
        <f t="shared" si="1612"/>
        <v>1</v>
      </c>
      <c r="U6439">
        <v>0</v>
      </c>
      <c r="V6439">
        <f t="shared" si="1613"/>
        <v>5.0475305732655851E-2</v>
      </c>
      <c r="W6439">
        <f t="shared" si="1614"/>
        <v>0.51261614797415755</v>
      </c>
      <c r="X6439">
        <f t="shared" si="1615"/>
        <v>2.5477564888050806E-3</v>
      </c>
      <c r="Y6439">
        <f t="shared" si="1616"/>
        <v>0</v>
      </c>
      <c r="Z6439" t="s">
        <v>6471</v>
      </c>
    </row>
    <row r="6440" spans="1:26" x14ac:dyDescent="0.25">
      <c r="A6440" t="s">
        <v>45</v>
      </c>
      <c r="B6440" t="s">
        <v>33</v>
      </c>
      <c r="C6440" t="s">
        <v>23</v>
      </c>
      <c r="D6440">
        <v>0</v>
      </c>
      <c r="F6440">
        <v>1</v>
      </c>
      <c r="G6440">
        <v>24.9</v>
      </c>
      <c r="H6440">
        <f t="shared" si="1601"/>
        <v>1</v>
      </c>
      <c r="I6440">
        <f t="shared" si="1602"/>
        <v>0</v>
      </c>
      <c r="J6440">
        <f t="shared" si="1603"/>
        <v>0</v>
      </c>
      <c r="K6440">
        <f t="shared" si="1604"/>
        <v>0</v>
      </c>
      <c r="L6440">
        <f t="shared" si="1605"/>
        <v>1</v>
      </c>
      <c r="M6440">
        <f t="shared" si="1606"/>
        <v>0</v>
      </c>
      <c r="N6440">
        <f t="shared" si="1607"/>
        <v>0</v>
      </c>
      <c r="O6440">
        <f t="shared" si="1608"/>
        <v>1</v>
      </c>
      <c r="P6440">
        <v>19</v>
      </c>
      <c r="Q6440">
        <f t="shared" si="1609"/>
        <v>0</v>
      </c>
      <c r="R6440">
        <f t="shared" si="1610"/>
        <v>0</v>
      </c>
      <c r="S6440">
        <f t="shared" si="1611"/>
        <v>0</v>
      </c>
      <c r="T6440">
        <f t="shared" si="1612"/>
        <v>1</v>
      </c>
      <c r="U6440">
        <v>0</v>
      </c>
      <c r="V6440">
        <f t="shared" si="1613"/>
        <v>-4.497861618388671E-2</v>
      </c>
      <c r="W6440">
        <f t="shared" si="1614"/>
        <v>0.48875724130298237</v>
      </c>
      <c r="X6440">
        <f t="shared" si="1615"/>
        <v>2.0230759138173955E-3</v>
      </c>
      <c r="Y6440">
        <f t="shared" si="1616"/>
        <v>0</v>
      </c>
      <c r="Z6440" t="s">
        <v>6472</v>
      </c>
    </row>
    <row r="6441" spans="1:26" x14ac:dyDescent="0.25">
      <c r="A6441" t="s">
        <v>26</v>
      </c>
      <c r="B6441" t="s">
        <v>27</v>
      </c>
      <c r="C6441" t="s">
        <v>35</v>
      </c>
      <c r="D6441">
        <v>1</v>
      </c>
      <c r="F6441">
        <v>1</v>
      </c>
      <c r="G6441">
        <v>74.400000000000006</v>
      </c>
      <c r="H6441">
        <f t="shared" si="1601"/>
        <v>0</v>
      </c>
      <c r="I6441">
        <f t="shared" si="1602"/>
        <v>1</v>
      </c>
      <c r="J6441">
        <f t="shared" si="1603"/>
        <v>0</v>
      </c>
      <c r="K6441">
        <f t="shared" si="1604"/>
        <v>1</v>
      </c>
      <c r="L6441">
        <f t="shared" si="1605"/>
        <v>0</v>
      </c>
      <c r="M6441">
        <f t="shared" si="1606"/>
        <v>1</v>
      </c>
      <c r="N6441">
        <f t="shared" si="1607"/>
        <v>0</v>
      </c>
      <c r="O6441">
        <f t="shared" si="1608"/>
        <v>0</v>
      </c>
      <c r="P6441">
        <v>1</v>
      </c>
      <c r="Q6441">
        <f t="shared" si="1609"/>
        <v>1</v>
      </c>
      <c r="R6441">
        <f t="shared" si="1610"/>
        <v>0</v>
      </c>
      <c r="S6441">
        <f t="shared" si="1611"/>
        <v>0</v>
      </c>
      <c r="T6441">
        <f t="shared" si="1612"/>
        <v>0</v>
      </c>
      <c r="U6441">
        <v>1</v>
      </c>
      <c r="V6441">
        <f t="shared" si="1613"/>
        <v>0.51538863516762123</v>
      </c>
      <c r="W6441">
        <f t="shared" si="1614"/>
        <v>0.6260688442991269</v>
      </c>
      <c r="X6441">
        <f t="shared" si="1615"/>
        <v>0.23484817492470092</v>
      </c>
      <c r="Y6441">
        <f t="shared" si="1616"/>
        <v>1</v>
      </c>
      <c r="Z6441" t="s">
        <v>6473</v>
      </c>
    </row>
    <row r="6442" spans="1:26" x14ac:dyDescent="0.25">
      <c r="A6442" t="s">
        <v>26</v>
      </c>
      <c r="B6442" t="s">
        <v>27</v>
      </c>
      <c r="C6442" t="s">
        <v>35</v>
      </c>
      <c r="D6442">
        <v>0</v>
      </c>
      <c r="F6442">
        <v>1</v>
      </c>
      <c r="G6442">
        <v>106.9</v>
      </c>
      <c r="H6442">
        <f t="shared" si="1601"/>
        <v>1</v>
      </c>
      <c r="I6442">
        <f t="shared" si="1602"/>
        <v>0</v>
      </c>
      <c r="J6442">
        <f t="shared" si="1603"/>
        <v>0</v>
      </c>
      <c r="K6442">
        <f t="shared" si="1604"/>
        <v>1</v>
      </c>
      <c r="L6442">
        <f t="shared" si="1605"/>
        <v>0</v>
      </c>
      <c r="M6442">
        <f t="shared" si="1606"/>
        <v>1</v>
      </c>
      <c r="N6442">
        <f t="shared" si="1607"/>
        <v>0</v>
      </c>
      <c r="O6442">
        <f t="shared" si="1608"/>
        <v>0</v>
      </c>
      <c r="P6442">
        <v>35</v>
      </c>
      <c r="Q6442">
        <f t="shared" si="1609"/>
        <v>1</v>
      </c>
      <c r="R6442">
        <f t="shared" si="1610"/>
        <v>0</v>
      </c>
      <c r="S6442">
        <f t="shared" si="1611"/>
        <v>0</v>
      </c>
      <c r="T6442">
        <f t="shared" si="1612"/>
        <v>0</v>
      </c>
      <c r="U6442">
        <v>0</v>
      </c>
      <c r="V6442">
        <f t="shared" si="1613"/>
        <v>0.56605793609229116</v>
      </c>
      <c r="W6442">
        <f t="shared" si="1614"/>
        <v>0.63785306781264939</v>
      </c>
      <c r="X6442">
        <f t="shared" si="1615"/>
        <v>0.32042158701306439</v>
      </c>
      <c r="Y6442">
        <f t="shared" si="1616"/>
        <v>1</v>
      </c>
      <c r="Z6442" t="s">
        <v>6474</v>
      </c>
    </row>
    <row r="6443" spans="1:26" x14ac:dyDescent="0.25">
      <c r="A6443" t="s">
        <v>26</v>
      </c>
      <c r="B6443" t="s">
        <v>27</v>
      </c>
      <c r="C6443" t="s">
        <v>35</v>
      </c>
      <c r="D6443">
        <v>0</v>
      </c>
      <c r="F6443">
        <v>1</v>
      </c>
      <c r="G6443">
        <v>101.35</v>
      </c>
      <c r="H6443">
        <f t="shared" si="1601"/>
        <v>1</v>
      </c>
      <c r="I6443">
        <f t="shared" si="1602"/>
        <v>0</v>
      </c>
      <c r="J6443">
        <f t="shared" si="1603"/>
        <v>0</v>
      </c>
      <c r="K6443">
        <f t="shared" si="1604"/>
        <v>1</v>
      </c>
      <c r="L6443">
        <f t="shared" si="1605"/>
        <v>0</v>
      </c>
      <c r="M6443">
        <f t="shared" si="1606"/>
        <v>1</v>
      </c>
      <c r="N6443">
        <f t="shared" si="1607"/>
        <v>0</v>
      </c>
      <c r="O6443">
        <f t="shared" si="1608"/>
        <v>0</v>
      </c>
      <c r="P6443">
        <v>32</v>
      </c>
      <c r="Q6443">
        <f t="shared" si="1609"/>
        <v>1</v>
      </c>
      <c r="R6443">
        <f t="shared" si="1610"/>
        <v>0</v>
      </c>
      <c r="S6443">
        <f t="shared" si="1611"/>
        <v>0</v>
      </c>
      <c r="T6443">
        <f t="shared" si="1612"/>
        <v>0</v>
      </c>
      <c r="U6443">
        <v>0</v>
      </c>
      <c r="V6443">
        <f t="shared" si="1613"/>
        <v>0.55254200928901487</v>
      </c>
      <c r="W6443">
        <f t="shared" si="1614"/>
        <v>0.63472515525149875</v>
      </c>
      <c r="X6443">
        <f t="shared" si="1615"/>
        <v>0.3053026720291418</v>
      </c>
      <c r="Y6443">
        <f t="shared" si="1616"/>
        <v>1</v>
      </c>
      <c r="Z6443" t="s">
        <v>6475</v>
      </c>
    </row>
    <row r="6444" spans="1:26" x14ac:dyDescent="0.25">
      <c r="A6444" t="s">
        <v>26</v>
      </c>
      <c r="B6444" t="s">
        <v>38</v>
      </c>
      <c r="C6444" t="s">
        <v>25</v>
      </c>
      <c r="D6444">
        <v>0</v>
      </c>
      <c r="F6444">
        <v>1</v>
      </c>
      <c r="G6444">
        <v>55.35</v>
      </c>
      <c r="H6444">
        <f t="shared" si="1601"/>
        <v>1</v>
      </c>
      <c r="I6444">
        <f t="shared" si="1602"/>
        <v>0</v>
      </c>
      <c r="J6444">
        <f t="shared" si="1603"/>
        <v>1</v>
      </c>
      <c r="K6444">
        <f t="shared" si="1604"/>
        <v>0</v>
      </c>
      <c r="L6444">
        <f t="shared" si="1605"/>
        <v>0</v>
      </c>
      <c r="M6444">
        <f t="shared" si="1606"/>
        <v>1</v>
      </c>
      <c r="N6444">
        <f t="shared" si="1607"/>
        <v>0</v>
      </c>
      <c r="O6444">
        <f t="shared" si="1608"/>
        <v>0</v>
      </c>
      <c r="P6444">
        <v>17</v>
      </c>
      <c r="Q6444">
        <f t="shared" si="1609"/>
        <v>0</v>
      </c>
      <c r="R6444">
        <f t="shared" si="1610"/>
        <v>0</v>
      </c>
      <c r="S6444">
        <f t="shared" si="1611"/>
        <v>1</v>
      </c>
      <c r="T6444">
        <f t="shared" si="1612"/>
        <v>0</v>
      </c>
      <c r="U6444">
        <v>0</v>
      </c>
      <c r="V6444">
        <f t="shared" si="1613"/>
        <v>0.34405711655039228</v>
      </c>
      <c r="W6444">
        <f t="shared" si="1614"/>
        <v>0.58517570719026724</v>
      </c>
      <c r="X6444">
        <f t="shared" si="1615"/>
        <v>0.11837529944897023</v>
      </c>
      <c r="Y6444">
        <f t="shared" si="1616"/>
        <v>1</v>
      </c>
      <c r="Z6444" t="s">
        <v>6476</v>
      </c>
    </row>
    <row r="6445" spans="1:26" x14ac:dyDescent="0.25">
      <c r="A6445" t="s">
        <v>29</v>
      </c>
      <c r="B6445" t="s">
        <v>38</v>
      </c>
      <c r="C6445" t="s">
        <v>25</v>
      </c>
      <c r="D6445">
        <v>0</v>
      </c>
      <c r="F6445">
        <v>1</v>
      </c>
      <c r="G6445">
        <v>50.55</v>
      </c>
      <c r="H6445">
        <f t="shared" si="1601"/>
        <v>1</v>
      </c>
      <c r="I6445">
        <f t="shared" si="1602"/>
        <v>0</v>
      </c>
      <c r="J6445">
        <f t="shared" si="1603"/>
        <v>1</v>
      </c>
      <c r="K6445">
        <f t="shared" si="1604"/>
        <v>0</v>
      </c>
      <c r="L6445">
        <f t="shared" si="1605"/>
        <v>0</v>
      </c>
      <c r="M6445">
        <f t="shared" si="1606"/>
        <v>0</v>
      </c>
      <c r="N6445">
        <f t="shared" si="1607"/>
        <v>1</v>
      </c>
      <c r="O6445">
        <f t="shared" si="1608"/>
        <v>0</v>
      </c>
      <c r="P6445">
        <v>67</v>
      </c>
      <c r="Q6445">
        <f t="shared" si="1609"/>
        <v>0</v>
      </c>
      <c r="R6445">
        <f t="shared" si="1610"/>
        <v>0</v>
      </c>
      <c r="S6445">
        <f t="shared" si="1611"/>
        <v>1</v>
      </c>
      <c r="T6445">
        <f t="shared" si="1612"/>
        <v>0</v>
      </c>
      <c r="U6445">
        <v>0</v>
      </c>
      <c r="V6445">
        <f t="shared" si="1613"/>
        <v>6.5118802026222472E-2</v>
      </c>
      <c r="W6445">
        <f t="shared" si="1614"/>
        <v>0.51627395016225341</v>
      </c>
      <c r="X6445">
        <f t="shared" si="1615"/>
        <v>4.2404583773303561E-3</v>
      </c>
      <c r="Y6445">
        <f t="shared" si="1616"/>
        <v>0</v>
      </c>
      <c r="Z6445" t="s">
        <v>6477</v>
      </c>
    </row>
    <row r="6446" spans="1:26" x14ac:dyDescent="0.25">
      <c r="A6446" t="s">
        <v>26</v>
      </c>
      <c r="B6446" t="s">
        <v>33</v>
      </c>
      <c r="C6446" t="s">
        <v>23</v>
      </c>
      <c r="D6446">
        <v>0</v>
      </c>
      <c r="F6446">
        <v>1</v>
      </c>
      <c r="G6446">
        <v>19.5</v>
      </c>
      <c r="H6446">
        <f t="shared" si="1601"/>
        <v>1</v>
      </c>
      <c r="I6446">
        <f t="shared" si="1602"/>
        <v>0</v>
      </c>
      <c r="J6446">
        <f t="shared" si="1603"/>
        <v>0</v>
      </c>
      <c r="K6446">
        <f t="shared" si="1604"/>
        <v>0</v>
      </c>
      <c r="L6446">
        <f t="shared" si="1605"/>
        <v>1</v>
      </c>
      <c r="M6446">
        <f t="shared" si="1606"/>
        <v>1</v>
      </c>
      <c r="N6446">
        <f t="shared" si="1607"/>
        <v>0</v>
      </c>
      <c r="O6446">
        <f t="shared" si="1608"/>
        <v>0</v>
      </c>
      <c r="P6446">
        <v>9</v>
      </c>
      <c r="Q6446">
        <f t="shared" si="1609"/>
        <v>0</v>
      </c>
      <c r="R6446">
        <f t="shared" si="1610"/>
        <v>0</v>
      </c>
      <c r="S6446">
        <f t="shared" si="1611"/>
        <v>0</v>
      </c>
      <c r="T6446">
        <f t="shared" si="1612"/>
        <v>1</v>
      </c>
      <c r="U6446">
        <v>0</v>
      </c>
      <c r="V6446">
        <f t="shared" si="1613"/>
        <v>0.25943677080509997</v>
      </c>
      <c r="W6446">
        <f t="shared" si="1614"/>
        <v>0.56449783255456376</v>
      </c>
      <c r="X6446">
        <f t="shared" si="1615"/>
        <v>6.7307438045777976E-2</v>
      </c>
      <c r="Y6446">
        <f t="shared" si="1616"/>
        <v>0</v>
      </c>
      <c r="Z6446" t="s">
        <v>6478</v>
      </c>
    </row>
    <row r="6447" spans="1:26" x14ac:dyDescent="0.25">
      <c r="A6447" t="s">
        <v>29</v>
      </c>
      <c r="B6447" t="s">
        <v>30</v>
      </c>
      <c r="C6447" t="s">
        <v>25</v>
      </c>
      <c r="D6447">
        <v>0</v>
      </c>
      <c r="F6447">
        <v>1</v>
      </c>
      <c r="G6447">
        <v>79.45</v>
      </c>
      <c r="H6447">
        <f t="shared" si="1601"/>
        <v>1</v>
      </c>
      <c r="I6447">
        <f t="shared" si="1602"/>
        <v>0</v>
      </c>
      <c r="J6447">
        <f t="shared" si="1603"/>
        <v>1</v>
      </c>
      <c r="K6447">
        <f t="shared" si="1604"/>
        <v>0</v>
      </c>
      <c r="L6447">
        <f t="shared" si="1605"/>
        <v>0</v>
      </c>
      <c r="M6447">
        <f t="shared" si="1606"/>
        <v>0</v>
      </c>
      <c r="N6447">
        <f t="shared" si="1607"/>
        <v>1</v>
      </c>
      <c r="O6447">
        <f t="shared" si="1608"/>
        <v>0</v>
      </c>
      <c r="P6447">
        <v>31</v>
      </c>
      <c r="Q6447">
        <f t="shared" si="1609"/>
        <v>0</v>
      </c>
      <c r="R6447">
        <f t="shared" si="1610"/>
        <v>1</v>
      </c>
      <c r="S6447">
        <f t="shared" si="1611"/>
        <v>0</v>
      </c>
      <c r="T6447">
        <f t="shared" si="1612"/>
        <v>0</v>
      </c>
      <c r="U6447">
        <v>1</v>
      </c>
      <c r="V6447">
        <f t="shared" si="1613"/>
        <v>0.11503867272460773</v>
      </c>
      <c r="W6447">
        <f t="shared" si="1614"/>
        <v>0.52872799322678954</v>
      </c>
      <c r="X6447">
        <f t="shared" si="1615"/>
        <v>0.78315655077302382</v>
      </c>
      <c r="Y6447">
        <f t="shared" si="1616"/>
        <v>0</v>
      </c>
      <c r="Z6447" t="s">
        <v>6479</v>
      </c>
    </row>
    <row r="6448" spans="1:26" x14ac:dyDescent="0.25">
      <c r="A6448" t="s">
        <v>26</v>
      </c>
      <c r="B6448" t="s">
        <v>27</v>
      </c>
      <c r="C6448" t="s">
        <v>35</v>
      </c>
      <c r="D6448">
        <v>0</v>
      </c>
      <c r="F6448">
        <v>1</v>
      </c>
      <c r="G6448">
        <v>90.65</v>
      </c>
      <c r="H6448">
        <f t="shared" si="1601"/>
        <v>1</v>
      </c>
      <c r="I6448">
        <f t="shared" si="1602"/>
        <v>0</v>
      </c>
      <c r="J6448">
        <f t="shared" si="1603"/>
        <v>0</v>
      </c>
      <c r="K6448">
        <f t="shared" si="1604"/>
        <v>1</v>
      </c>
      <c r="L6448">
        <f t="shared" si="1605"/>
        <v>0</v>
      </c>
      <c r="M6448">
        <f t="shared" si="1606"/>
        <v>1</v>
      </c>
      <c r="N6448">
        <f t="shared" si="1607"/>
        <v>0</v>
      </c>
      <c r="O6448">
        <f t="shared" si="1608"/>
        <v>0</v>
      </c>
      <c r="P6448">
        <v>4</v>
      </c>
      <c r="Q6448">
        <f t="shared" si="1609"/>
        <v>1</v>
      </c>
      <c r="R6448">
        <f t="shared" si="1610"/>
        <v>0</v>
      </c>
      <c r="S6448">
        <f t="shared" si="1611"/>
        <v>0</v>
      </c>
      <c r="T6448">
        <f t="shared" si="1612"/>
        <v>0</v>
      </c>
      <c r="U6448">
        <v>0</v>
      </c>
      <c r="V6448">
        <f t="shared" si="1613"/>
        <v>0.55441473473425873</v>
      </c>
      <c r="W6448">
        <f t="shared" si="1614"/>
        <v>0.63515923537478958</v>
      </c>
      <c r="X6448">
        <f t="shared" si="1615"/>
        <v>0.30737569809045845</v>
      </c>
      <c r="Y6448">
        <f t="shared" si="1616"/>
        <v>1</v>
      </c>
      <c r="Z6448" t="s">
        <v>6480</v>
      </c>
    </row>
    <row r="6449" spans="1:26" x14ac:dyDescent="0.25">
      <c r="A6449" t="s">
        <v>29</v>
      </c>
      <c r="B6449" t="s">
        <v>33</v>
      </c>
      <c r="C6449" t="s">
        <v>35</v>
      </c>
      <c r="D6449">
        <v>1</v>
      </c>
      <c r="F6449">
        <v>1</v>
      </c>
      <c r="G6449">
        <v>89.85</v>
      </c>
      <c r="H6449">
        <f t="shared" si="1601"/>
        <v>0</v>
      </c>
      <c r="I6449">
        <f t="shared" si="1602"/>
        <v>1</v>
      </c>
      <c r="J6449">
        <f t="shared" si="1603"/>
        <v>0</v>
      </c>
      <c r="K6449">
        <f t="shared" si="1604"/>
        <v>1</v>
      </c>
      <c r="L6449">
        <f t="shared" si="1605"/>
        <v>0</v>
      </c>
      <c r="M6449">
        <f t="shared" si="1606"/>
        <v>0</v>
      </c>
      <c r="N6449">
        <f t="shared" si="1607"/>
        <v>1</v>
      </c>
      <c r="O6449">
        <f t="shared" si="1608"/>
        <v>0</v>
      </c>
      <c r="P6449">
        <v>58</v>
      </c>
      <c r="Q6449">
        <f t="shared" si="1609"/>
        <v>0</v>
      </c>
      <c r="R6449">
        <f t="shared" si="1610"/>
        <v>0</v>
      </c>
      <c r="S6449">
        <f t="shared" si="1611"/>
        <v>0</v>
      </c>
      <c r="T6449">
        <f t="shared" si="1612"/>
        <v>1</v>
      </c>
      <c r="U6449">
        <v>0</v>
      </c>
      <c r="V6449">
        <f t="shared" si="1613"/>
        <v>0.12638967975974638</v>
      </c>
      <c r="W6449">
        <f t="shared" si="1614"/>
        <v>0.53155542466658978</v>
      </c>
      <c r="X6449">
        <f t="shared" si="1615"/>
        <v>1.5974351149771245E-2</v>
      </c>
      <c r="Y6449">
        <f t="shared" si="1616"/>
        <v>0</v>
      </c>
      <c r="Z6449" t="s">
        <v>6481</v>
      </c>
    </row>
    <row r="6450" spans="1:26" x14ac:dyDescent="0.25">
      <c r="A6450" t="s">
        <v>29</v>
      </c>
      <c r="B6450" t="s">
        <v>30</v>
      </c>
      <c r="C6450" t="s">
        <v>25</v>
      </c>
      <c r="D6450">
        <v>0</v>
      </c>
      <c r="F6450">
        <v>1</v>
      </c>
      <c r="G6450">
        <v>79</v>
      </c>
      <c r="H6450">
        <f t="shared" si="1601"/>
        <v>1</v>
      </c>
      <c r="I6450">
        <f t="shared" si="1602"/>
        <v>0</v>
      </c>
      <c r="J6450">
        <f t="shared" si="1603"/>
        <v>1</v>
      </c>
      <c r="K6450">
        <f t="shared" si="1604"/>
        <v>0</v>
      </c>
      <c r="L6450">
        <f t="shared" si="1605"/>
        <v>0</v>
      </c>
      <c r="M6450">
        <f t="shared" si="1606"/>
        <v>0</v>
      </c>
      <c r="N6450">
        <f t="shared" si="1607"/>
        <v>1</v>
      </c>
      <c r="O6450">
        <f t="shared" si="1608"/>
        <v>0</v>
      </c>
      <c r="P6450">
        <v>60</v>
      </c>
      <c r="Q6450">
        <f t="shared" si="1609"/>
        <v>0</v>
      </c>
      <c r="R6450">
        <f t="shared" si="1610"/>
        <v>1</v>
      </c>
      <c r="S6450">
        <f t="shared" si="1611"/>
        <v>0</v>
      </c>
      <c r="T6450">
        <f t="shared" si="1612"/>
        <v>0</v>
      </c>
      <c r="U6450">
        <v>0</v>
      </c>
      <c r="V6450">
        <f t="shared" si="1613"/>
        <v>0.11433709778872768</v>
      </c>
      <c r="W6450">
        <f t="shared" si="1614"/>
        <v>0.52855317498466359</v>
      </c>
      <c r="X6450">
        <f t="shared" si="1615"/>
        <v>1.3072971930749076E-2</v>
      </c>
      <c r="Y6450">
        <f t="shared" si="1616"/>
        <v>0</v>
      </c>
      <c r="Z6450" t="s">
        <v>6482</v>
      </c>
    </row>
    <row r="6451" spans="1:26" x14ac:dyDescent="0.25">
      <c r="A6451" t="s">
        <v>29</v>
      </c>
      <c r="B6451" t="s">
        <v>27</v>
      </c>
      <c r="C6451" t="s">
        <v>35</v>
      </c>
      <c r="D6451">
        <v>0</v>
      </c>
      <c r="F6451">
        <v>1</v>
      </c>
      <c r="G6451">
        <v>104.65</v>
      </c>
      <c r="H6451">
        <f t="shared" si="1601"/>
        <v>1</v>
      </c>
      <c r="I6451">
        <f t="shared" si="1602"/>
        <v>0</v>
      </c>
      <c r="J6451">
        <f t="shared" si="1603"/>
        <v>0</v>
      </c>
      <c r="K6451">
        <f t="shared" si="1604"/>
        <v>1</v>
      </c>
      <c r="L6451">
        <f t="shared" si="1605"/>
        <v>0</v>
      </c>
      <c r="M6451">
        <f t="shared" si="1606"/>
        <v>0</v>
      </c>
      <c r="N6451">
        <f t="shared" si="1607"/>
        <v>1</v>
      </c>
      <c r="O6451">
        <f t="shared" si="1608"/>
        <v>0</v>
      </c>
      <c r="P6451">
        <v>58</v>
      </c>
      <c r="Q6451">
        <f t="shared" si="1609"/>
        <v>1</v>
      </c>
      <c r="R6451">
        <f t="shared" si="1610"/>
        <v>0</v>
      </c>
      <c r="S6451">
        <f t="shared" si="1611"/>
        <v>0</v>
      </c>
      <c r="T6451">
        <f t="shared" si="1612"/>
        <v>0</v>
      </c>
      <c r="U6451">
        <v>1</v>
      </c>
      <c r="V6451">
        <f t="shared" si="1613"/>
        <v>0.28623204361068583</v>
      </c>
      <c r="W6451">
        <f t="shared" si="1614"/>
        <v>0.57107342560316465</v>
      </c>
      <c r="X6451">
        <f t="shared" si="1615"/>
        <v>0.50946469556817797</v>
      </c>
      <c r="Y6451">
        <f t="shared" si="1616"/>
        <v>0</v>
      </c>
      <c r="Z6451" t="s">
        <v>6483</v>
      </c>
    </row>
    <row r="6452" spans="1:26" x14ac:dyDescent="0.25">
      <c r="A6452" t="s">
        <v>26</v>
      </c>
      <c r="B6452" t="s">
        <v>30</v>
      </c>
      <c r="C6452" t="s">
        <v>23</v>
      </c>
      <c r="D6452">
        <v>0</v>
      </c>
      <c r="F6452">
        <v>1</v>
      </c>
      <c r="G6452">
        <v>19.55</v>
      </c>
      <c r="H6452">
        <f t="shared" si="1601"/>
        <v>1</v>
      </c>
      <c r="I6452">
        <f t="shared" si="1602"/>
        <v>0</v>
      </c>
      <c r="J6452">
        <f t="shared" si="1603"/>
        <v>0</v>
      </c>
      <c r="K6452">
        <f t="shared" si="1604"/>
        <v>0</v>
      </c>
      <c r="L6452">
        <f t="shared" si="1605"/>
        <v>1</v>
      </c>
      <c r="M6452">
        <f t="shared" si="1606"/>
        <v>1</v>
      </c>
      <c r="N6452">
        <f t="shared" si="1607"/>
        <v>0</v>
      </c>
      <c r="O6452">
        <f t="shared" si="1608"/>
        <v>0</v>
      </c>
      <c r="P6452">
        <v>1</v>
      </c>
      <c r="Q6452">
        <f t="shared" si="1609"/>
        <v>0</v>
      </c>
      <c r="R6452">
        <f t="shared" si="1610"/>
        <v>1</v>
      </c>
      <c r="S6452">
        <f t="shared" si="1611"/>
        <v>0</v>
      </c>
      <c r="T6452">
        <f t="shared" si="1612"/>
        <v>0</v>
      </c>
      <c r="U6452">
        <v>0</v>
      </c>
      <c r="V6452">
        <f t="shared" si="1613"/>
        <v>0.25951472357575328</v>
      </c>
      <c r="W6452">
        <f t="shared" si="1614"/>
        <v>0.56451699636964692</v>
      </c>
      <c r="X6452">
        <f t="shared" si="1615"/>
        <v>6.7347891752599642E-2</v>
      </c>
      <c r="Y6452">
        <f t="shared" si="1616"/>
        <v>0</v>
      </c>
      <c r="Z6452" t="s">
        <v>6484</v>
      </c>
    </row>
    <row r="6453" spans="1:26" x14ac:dyDescent="0.25">
      <c r="A6453" t="s">
        <v>45</v>
      </c>
      <c r="B6453" t="s">
        <v>30</v>
      </c>
      <c r="C6453" t="s">
        <v>23</v>
      </c>
      <c r="D6453">
        <v>0</v>
      </c>
      <c r="F6453">
        <v>1</v>
      </c>
      <c r="G6453">
        <v>19.899999999999999</v>
      </c>
      <c r="H6453">
        <f t="shared" si="1601"/>
        <v>1</v>
      </c>
      <c r="I6453">
        <f t="shared" si="1602"/>
        <v>0</v>
      </c>
      <c r="J6453">
        <f t="shared" si="1603"/>
        <v>0</v>
      </c>
      <c r="K6453">
        <f t="shared" si="1604"/>
        <v>0</v>
      </c>
      <c r="L6453">
        <f t="shared" si="1605"/>
        <v>1</v>
      </c>
      <c r="M6453">
        <f t="shared" si="1606"/>
        <v>0</v>
      </c>
      <c r="N6453">
        <f t="shared" si="1607"/>
        <v>0</v>
      </c>
      <c r="O6453">
        <f t="shared" si="1608"/>
        <v>1</v>
      </c>
      <c r="P6453">
        <v>27</v>
      </c>
      <c r="Q6453">
        <f t="shared" si="1609"/>
        <v>0</v>
      </c>
      <c r="R6453">
        <f t="shared" si="1610"/>
        <v>1</v>
      </c>
      <c r="S6453">
        <f t="shared" si="1611"/>
        <v>0</v>
      </c>
      <c r="T6453">
        <f t="shared" si="1612"/>
        <v>0</v>
      </c>
      <c r="U6453">
        <v>0</v>
      </c>
      <c r="V6453">
        <f t="shared" si="1613"/>
        <v>-5.2773893249220549E-2</v>
      </c>
      <c r="W6453">
        <f t="shared" si="1614"/>
        <v>0.48680958791252943</v>
      </c>
      <c r="X6453">
        <f t="shared" si="1615"/>
        <v>2.7850838086801262E-3</v>
      </c>
      <c r="Y6453">
        <f t="shared" si="1616"/>
        <v>0</v>
      </c>
      <c r="Z6453" t="s">
        <v>6485</v>
      </c>
    </row>
    <row r="6454" spans="1:26" x14ac:dyDescent="0.25">
      <c r="A6454" t="s">
        <v>29</v>
      </c>
      <c r="B6454" t="s">
        <v>27</v>
      </c>
      <c r="C6454" t="s">
        <v>35</v>
      </c>
      <c r="D6454">
        <v>1</v>
      </c>
      <c r="F6454">
        <v>1</v>
      </c>
      <c r="G6454">
        <v>116.25</v>
      </c>
      <c r="H6454">
        <f t="shared" si="1601"/>
        <v>0</v>
      </c>
      <c r="I6454">
        <f t="shared" si="1602"/>
        <v>1</v>
      </c>
      <c r="J6454">
        <f t="shared" si="1603"/>
        <v>0</v>
      </c>
      <c r="K6454">
        <f t="shared" si="1604"/>
        <v>1</v>
      </c>
      <c r="L6454">
        <f t="shared" si="1605"/>
        <v>0</v>
      </c>
      <c r="M6454">
        <f t="shared" si="1606"/>
        <v>0</v>
      </c>
      <c r="N6454">
        <f t="shared" si="1607"/>
        <v>1</v>
      </c>
      <c r="O6454">
        <f t="shared" si="1608"/>
        <v>0</v>
      </c>
      <c r="P6454">
        <v>66</v>
      </c>
      <c r="Q6454">
        <f t="shared" si="1609"/>
        <v>1</v>
      </c>
      <c r="R6454">
        <f t="shared" si="1610"/>
        <v>0</v>
      </c>
      <c r="S6454">
        <f t="shared" si="1611"/>
        <v>0</v>
      </c>
      <c r="T6454">
        <f t="shared" si="1612"/>
        <v>0</v>
      </c>
      <c r="U6454">
        <v>0</v>
      </c>
      <c r="V6454">
        <f t="shared" si="1613"/>
        <v>0.30918025566301599</v>
      </c>
      <c r="W6454">
        <f t="shared" si="1614"/>
        <v>0.57668515823752842</v>
      </c>
      <c r="X6454">
        <f t="shared" si="1615"/>
        <v>9.559243049184793E-2</v>
      </c>
      <c r="Y6454">
        <f t="shared" si="1616"/>
        <v>0</v>
      </c>
      <c r="Z6454" t="s">
        <v>6486</v>
      </c>
    </row>
    <row r="6455" spans="1:26" x14ac:dyDescent="0.25">
      <c r="A6455" t="s">
        <v>26</v>
      </c>
      <c r="B6455" t="s">
        <v>33</v>
      </c>
      <c r="C6455" t="s">
        <v>35</v>
      </c>
      <c r="D6455">
        <v>0</v>
      </c>
      <c r="F6455">
        <v>1</v>
      </c>
      <c r="G6455">
        <v>87.75</v>
      </c>
      <c r="H6455">
        <f t="shared" si="1601"/>
        <v>1</v>
      </c>
      <c r="I6455">
        <f t="shared" si="1602"/>
        <v>0</v>
      </c>
      <c r="J6455">
        <f t="shared" si="1603"/>
        <v>0</v>
      </c>
      <c r="K6455">
        <f t="shared" si="1604"/>
        <v>1</v>
      </c>
      <c r="L6455">
        <f t="shared" si="1605"/>
        <v>0</v>
      </c>
      <c r="M6455">
        <f t="shared" si="1606"/>
        <v>1</v>
      </c>
      <c r="N6455">
        <f t="shared" si="1607"/>
        <v>0</v>
      </c>
      <c r="O6455">
        <f t="shared" si="1608"/>
        <v>0</v>
      </c>
      <c r="P6455">
        <v>15</v>
      </c>
      <c r="Q6455">
        <f t="shared" si="1609"/>
        <v>0</v>
      </c>
      <c r="R6455">
        <f t="shared" si="1610"/>
        <v>0</v>
      </c>
      <c r="S6455">
        <f t="shared" si="1611"/>
        <v>0</v>
      </c>
      <c r="T6455">
        <f t="shared" si="1612"/>
        <v>1</v>
      </c>
      <c r="U6455">
        <v>0</v>
      </c>
      <c r="V6455">
        <f t="shared" si="1613"/>
        <v>0.41312513029881381</v>
      </c>
      <c r="W6455">
        <f t="shared" si="1614"/>
        <v>0.60183698920570095</v>
      </c>
      <c r="X6455">
        <f t="shared" si="1615"/>
        <v>0.1706723732844119</v>
      </c>
      <c r="Y6455">
        <f t="shared" si="1616"/>
        <v>1</v>
      </c>
      <c r="Z6455" t="s">
        <v>6487</v>
      </c>
    </row>
    <row r="6456" spans="1:26" x14ac:dyDescent="0.25">
      <c r="A6456" t="s">
        <v>26</v>
      </c>
      <c r="B6456" t="s">
        <v>27</v>
      </c>
      <c r="C6456" t="s">
        <v>35</v>
      </c>
      <c r="D6456">
        <v>1</v>
      </c>
      <c r="F6456">
        <v>1</v>
      </c>
      <c r="G6456">
        <v>100.05</v>
      </c>
      <c r="H6456">
        <f t="shared" si="1601"/>
        <v>0</v>
      </c>
      <c r="I6456">
        <f t="shared" si="1602"/>
        <v>1</v>
      </c>
      <c r="J6456">
        <f t="shared" si="1603"/>
        <v>0</v>
      </c>
      <c r="K6456">
        <f t="shared" si="1604"/>
        <v>1</v>
      </c>
      <c r="L6456">
        <f t="shared" si="1605"/>
        <v>0</v>
      </c>
      <c r="M6456">
        <f t="shared" si="1606"/>
        <v>1</v>
      </c>
      <c r="N6456">
        <f t="shared" si="1607"/>
        <v>0</v>
      </c>
      <c r="O6456">
        <f t="shared" si="1608"/>
        <v>0</v>
      </c>
      <c r="P6456">
        <v>47</v>
      </c>
      <c r="Q6456">
        <f t="shared" si="1609"/>
        <v>1</v>
      </c>
      <c r="R6456">
        <f t="shared" si="1610"/>
        <v>0</v>
      </c>
      <c r="S6456">
        <f t="shared" si="1611"/>
        <v>0</v>
      </c>
      <c r="T6456">
        <f t="shared" si="1612"/>
        <v>0</v>
      </c>
      <c r="U6456">
        <v>1</v>
      </c>
      <c r="V6456">
        <f t="shared" si="1613"/>
        <v>0.5553784065127837</v>
      </c>
      <c r="W6456">
        <f t="shared" si="1614"/>
        <v>0.6353825198452604</v>
      </c>
      <c r="X6456">
        <f t="shared" si="1615"/>
        <v>0.19768836139511142</v>
      </c>
      <c r="Y6456">
        <f t="shared" si="1616"/>
        <v>1</v>
      </c>
      <c r="Z6456" t="s">
        <v>6488</v>
      </c>
    </row>
    <row r="6457" spans="1:26" x14ac:dyDescent="0.25">
      <c r="A6457" t="s">
        <v>26</v>
      </c>
      <c r="B6457" t="s">
        <v>38</v>
      </c>
      <c r="C6457" t="s">
        <v>35</v>
      </c>
      <c r="D6457">
        <v>0</v>
      </c>
      <c r="F6457">
        <v>1</v>
      </c>
      <c r="G6457">
        <v>81.3</v>
      </c>
      <c r="H6457">
        <f t="shared" si="1601"/>
        <v>1</v>
      </c>
      <c r="I6457">
        <f t="shared" si="1602"/>
        <v>0</v>
      </c>
      <c r="J6457">
        <f t="shared" si="1603"/>
        <v>0</v>
      </c>
      <c r="K6457">
        <f t="shared" si="1604"/>
        <v>1</v>
      </c>
      <c r="L6457">
        <f t="shared" si="1605"/>
        <v>0</v>
      </c>
      <c r="M6457">
        <f t="shared" si="1606"/>
        <v>1</v>
      </c>
      <c r="N6457">
        <f t="shared" si="1607"/>
        <v>0</v>
      </c>
      <c r="O6457">
        <f t="shared" si="1608"/>
        <v>0</v>
      </c>
      <c r="P6457">
        <v>41</v>
      </c>
      <c r="Q6457">
        <f t="shared" si="1609"/>
        <v>0</v>
      </c>
      <c r="R6457">
        <f t="shared" si="1610"/>
        <v>0</v>
      </c>
      <c r="S6457">
        <f t="shared" si="1611"/>
        <v>1</v>
      </c>
      <c r="T6457">
        <f t="shared" si="1612"/>
        <v>0</v>
      </c>
      <c r="U6457">
        <v>0</v>
      </c>
      <c r="V6457">
        <f t="shared" si="1613"/>
        <v>0.38451460451947489</v>
      </c>
      <c r="W6457">
        <f t="shared" si="1614"/>
        <v>0.59496150753469002</v>
      </c>
      <c r="X6457">
        <f t="shared" si="1615"/>
        <v>0.14785148108876817</v>
      </c>
      <c r="Y6457">
        <f t="shared" si="1616"/>
        <v>1</v>
      </c>
      <c r="Z6457" t="s">
        <v>6489</v>
      </c>
    </row>
    <row r="6458" spans="1:26" x14ac:dyDescent="0.25">
      <c r="A6458" t="s">
        <v>26</v>
      </c>
      <c r="B6458" t="s">
        <v>27</v>
      </c>
      <c r="C6458" t="s">
        <v>25</v>
      </c>
      <c r="D6458">
        <v>0</v>
      </c>
      <c r="F6458">
        <v>1</v>
      </c>
      <c r="G6458">
        <v>44.3</v>
      </c>
      <c r="H6458">
        <f t="shared" si="1601"/>
        <v>1</v>
      </c>
      <c r="I6458">
        <f t="shared" si="1602"/>
        <v>0</v>
      </c>
      <c r="J6458">
        <f t="shared" si="1603"/>
        <v>1</v>
      </c>
      <c r="K6458">
        <f t="shared" si="1604"/>
        <v>0</v>
      </c>
      <c r="L6458">
        <f t="shared" si="1605"/>
        <v>0</v>
      </c>
      <c r="M6458">
        <f t="shared" si="1606"/>
        <v>1</v>
      </c>
      <c r="N6458">
        <f t="shared" si="1607"/>
        <v>0</v>
      </c>
      <c r="O6458">
        <f t="shared" si="1608"/>
        <v>0</v>
      </c>
      <c r="P6458">
        <v>59</v>
      </c>
      <c r="Q6458">
        <f t="shared" si="1609"/>
        <v>1</v>
      </c>
      <c r="R6458">
        <f t="shared" si="1610"/>
        <v>0</v>
      </c>
      <c r="S6458">
        <f t="shared" si="1611"/>
        <v>0</v>
      </c>
      <c r="T6458">
        <f t="shared" si="1612"/>
        <v>0</v>
      </c>
      <c r="U6458">
        <v>0</v>
      </c>
      <c r="V6458">
        <f t="shared" si="1613"/>
        <v>0.46846106723431147</v>
      </c>
      <c r="W6458">
        <f t="shared" si="1614"/>
        <v>0.61501944702681044</v>
      </c>
      <c r="X6458">
        <f t="shared" si="1615"/>
        <v>0.21945577151431009</v>
      </c>
      <c r="Y6458">
        <f t="shared" si="1616"/>
        <v>1</v>
      </c>
      <c r="Z6458" t="s">
        <v>6490</v>
      </c>
    </row>
    <row r="6459" spans="1:26" x14ac:dyDescent="0.25">
      <c r="A6459" t="s">
        <v>45</v>
      </c>
      <c r="B6459" t="s">
        <v>38</v>
      </c>
      <c r="C6459" t="s">
        <v>35</v>
      </c>
      <c r="D6459">
        <v>0</v>
      </c>
      <c r="F6459">
        <v>1</v>
      </c>
      <c r="G6459">
        <v>70.349999999999994</v>
      </c>
      <c r="H6459">
        <f t="shared" si="1601"/>
        <v>1</v>
      </c>
      <c r="I6459">
        <f t="shared" si="1602"/>
        <v>0</v>
      </c>
      <c r="J6459">
        <f t="shared" si="1603"/>
        <v>0</v>
      </c>
      <c r="K6459">
        <f t="shared" si="1604"/>
        <v>1</v>
      </c>
      <c r="L6459">
        <f t="shared" si="1605"/>
        <v>0</v>
      </c>
      <c r="M6459">
        <f t="shared" si="1606"/>
        <v>0</v>
      </c>
      <c r="N6459">
        <f t="shared" si="1607"/>
        <v>0</v>
      </c>
      <c r="O6459">
        <f t="shared" si="1608"/>
        <v>1</v>
      </c>
      <c r="P6459">
        <v>50</v>
      </c>
      <c r="Q6459">
        <f t="shared" si="1609"/>
        <v>0</v>
      </c>
      <c r="R6459">
        <f t="shared" si="1610"/>
        <v>0</v>
      </c>
      <c r="S6459">
        <f t="shared" si="1611"/>
        <v>1</v>
      </c>
      <c r="T6459">
        <f t="shared" si="1612"/>
        <v>0</v>
      </c>
      <c r="U6459">
        <v>0</v>
      </c>
      <c r="V6459">
        <f t="shared" si="1613"/>
        <v>3.6054043161788285E-2</v>
      </c>
      <c r="W6459">
        <f t="shared" si="1614"/>
        <v>0.5090125345332791</v>
      </c>
      <c r="X6459">
        <f t="shared" si="1615"/>
        <v>1.2998940283120927E-3</v>
      </c>
      <c r="Y6459">
        <f t="shared" si="1616"/>
        <v>0</v>
      </c>
      <c r="Z6459" t="s">
        <v>6491</v>
      </c>
    </row>
    <row r="6460" spans="1:26" x14ac:dyDescent="0.25">
      <c r="A6460" t="s">
        <v>29</v>
      </c>
      <c r="B6460" t="s">
        <v>38</v>
      </c>
      <c r="C6460" t="s">
        <v>25</v>
      </c>
      <c r="D6460">
        <v>0</v>
      </c>
      <c r="F6460">
        <v>1</v>
      </c>
      <c r="G6460">
        <v>44.45</v>
      </c>
      <c r="H6460">
        <f t="shared" si="1601"/>
        <v>1</v>
      </c>
      <c r="I6460">
        <f t="shared" si="1602"/>
        <v>0</v>
      </c>
      <c r="J6460">
        <f t="shared" si="1603"/>
        <v>1</v>
      </c>
      <c r="K6460">
        <f t="shared" si="1604"/>
        <v>0</v>
      </c>
      <c r="L6460">
        <f t="shared" si="1605"/>
        <v>0</v>
      </c>
      <c r="M6460">
        <f t="shared" si="1606"/>
        <v>0</v>
      </c>
      <c r="N6460">
        <f t="shared" si="1607"/>
        <v>1</v>
      </c>
      <c r="O6460">
        <f t="shared" si="1608"/>
        <v>0</v>
      </c>
      <c r="P6460">
        <v>17</v>
      </c>
      <c r="Q6460">
        <f t="shared" si="1609"/>
        <v>0</v>
      </c>
      <c r="R6460">
        <f t="shared" si="1610"/>
        <v>0</v>
      </c>
      <c r="S6460">
        <f t="shared" si="1611"/>
        <v>1</v>
      </c>
      <c r="T6460">
        <f t="shared" si="1612"/>
        <v>0</v>
      </c>
      <c r="U6460">
        <v>0</v>
      </c>
      <c r="V6460">
        <f t="shared" si="1613"/>
        <v>5.5608564006515197E-2</v>
      </c>
      <c r="W6460">
        <f t="shared" si="1614"/>
        <v>0.51389855962885711</v>
      </c>
      <c r="X6460">
        <f t="shared" si="1615"/>
        <v>3.0923123908666974E-3</v>
      </c>
      <c r="Y6460">
        <f t="shared" si="1616"/>
        <v>0</v>
      </c>
      <c r="Z6460" t="s">
        <v>6492</v>
      </c>
    </row>
    <row r="6461" spans="1:26" x14ac:dyDescent="0.25">
      <c r="A6461" t="s">
        <v>26</v>
      </c>
      <c r="B6461" t="s">
        <v>27</v>
      </c>
      <c r="C6461" t="s">
        <v>25</v>
      </c>
      <c r="D6461">
        <v>0</v>
      </c>
      <c r="F6461">
        <v>1</v>
      </c>
      <c r="G6461">
        <v>49.15</v>
      </c>
      <c r="H6461">
        <f t="shared" si="1601"/>
        <v>1</v>
      </c>
      <c r="I6461">
        <f t="shared" si="1602"/>
        <v>0</v>
      </c>
      <c r="J6461">
        <f t="shared" si="1603"/>
        <v>1</v>
      </c>
      <c r="K6461">
        <f t="shared" si="1604"/>
        <v>0</v>
      </c>
      <c r="L6461">
        <f t="shared" si="1605"/>
        <v>0</v>
      </c>
      <c r="M6461">
        <f t="shared" si="1606"/>
        <v>1</v>
      </c>
      <c r="N6461">
        <f t="shared" si="1607"/>
        <v>0</v>
      </c>
      <c r="O6461">
        <f t="shared" si="1608"/>
        <v>0</v>
      </c>
      <c r="P6461">
        <v>6</v>
      </c>
      <c r="Q6461">
        <f t="shared" si="1609"/>
        <v>1</v>
      </c>
      <c r="R6461">
        <f t="shared" si="1610"/>
        <v>0</v>
      </c>
      <c r="S6461">
        <f t="shared" si="1611"/>
        <v>0</v>
      </c>
      <c r="T6461">
        <f t="shared" si="1612"/>
        <v>0</v>
      </c>
      <c r="U6461">
        <v>0</v>
      </c>
      <c r="V6461">
        <f t="shared" si="1613"/>
        <v>0.48485076583123221</v>
      </c>
      <c r="W6461">
        <f t="shared" si="1614"/>
        <v>0.61889265637676538</v>
      </c>
      <c r="X6461">
        <f t="shared" si="1615"/>
        <v>0.23508026512713237</v>
      </c>
      <c r="Y6461">
        <f t="shared" si="1616"/>
        <v>1</v>
      </c>
      <c r="Z6461" t="s">
        <v>6493</v>
      </c>
    </row>
    <row r="6462" spans="1:26" x14ac:dyDescent="0.25">
      <c r="A6462" t="s">
        <v>26</v>
      </c>
      <c r="B6462" t="s">
        <v>38</v>
      </c>
      <c r="C6462" t="s">
        <v>25</v>
      </c>
      <c r="D6462">
        <v>1</v>
      </c>
      <c r="F6462">
        <v>1</v>
      </c>
      <c r="G6462">
        <v>29.45</v>
      </c>
      <c r="H6462">
        <f t="shared" si="1601"/>
        <v>0</v>
      </c>
      <c r="I6462">
        <f t="shared" si="1602"/>
        <v>1</v>
      </c>
      <c r="J6462">
        <f t="shared" si="1603"/>
        <v>1</v>
      </c>
      <c r="K6462">
        <f t="shared" si="1604"/>
        <v>0</v>
      </c>
      <c r="L6462">
        <f t="shared" si="1605"/>
        <v>0</v>
      </c>
      <c r="M6462">
        <f t="shared" si="1606"/>
        <v>1</v>
      </c>
      <c r="N6462">
        <f t="shared" si="1607"/>
        <v>0</v>
      </c>
      <c r="O6462">
        <f t="shared" si="1608"/>
        <v>0</v>
      </c>
      <c r="P6462">
        <v>51</v>
      </c>
      <c r="Q6462">
        <f t="shared" si="1609"/>
        <v>0</v>
      </c>
      <c r="R6462">
        <f t="shared" si="1610"/>
        <v>0</v>
      </c>
      <c r="S6462">
        <f t="shared" si="1611"/>
        <v>1</v>
      </c>
      <c r="T6462">
        <f t="shared" si="1612"/>
        <v>0</v>
      </c>
      <c r="U6462">
        <v>0</v>
      </c>
      <c r="V6462">
        <f t="shared" si="1613"/>
        <v>0.30854075061271874</v>
      </c>
      <c r="W6462">
        <f t="shared" si="1614"/>
        <v>0.57652903500593455</v>
      </c>
      <c r="X6462">
        <f t="shared" si="1615"/>
        <v>9.5197394788659906E-2</v>
      </c>
      <c r="Y6462">
        <f t="shared" si="1616"/>
        <v>0</v>
      </c>
      <c r="Z6462" t="s">
        <v>6494</v>
      </c>
    </row>
    <row r="6463" spans="1:26" x14ac:dyDescent="0.25">
      <c r="A6463" t="s">
        <v>26</v>
      </c>
      <c r="B6463" t="s">
        <v>27</v>
      </c>
      <c r="C6463" t="s">
        <v>35</v>
      </c>
      <c r="D6463">
        <v>0</v>
      </c>
      <c r="F6463">
        <v>1</v>
      </c>
      <c r="G6463">
        <v>100.55</v>
      </c>
      <c r="H6463">
        <f t="shared" si="1601"/>
        <v>1</v>
      </c>
      <c r="I6463">
        <f t="shared" si="1602"/>
        <v>0</v>
      </c>
      <c r="J6463">
        <f t="shared" si="1603"/>
        <v>0</v>
      </c>
      <c r="K6463">
        <f t="shared" si="1604"/>
        <v>1</v>
      </c>
      <c r="L6463">
        <f t="shared" si="1605"/>
        <v>0</v>
      </c>
      <c r="M6463">
        <f t="shared" si="1606"/>
        <v>1</v>
      </c>
      <c r="N6463">
        <f t="shared" si="1607"/>
        <v>0</v>
      </c>
      <c r="O6463">
        <f t="shared" si="1608"/>
        <v>0</v>
      </c>
      <c r="P6463">
        <v>44</v>
      </c>
      <c r="Q6463">
        <f t="shared" si="1609"/>
        <v>1</v>
      </c>
      <c r="R6463">
        <f t="shared" si="1610"/>
        <v>0</v>
      </c>
      <c r="S6463">
        <f t="shared" si="1611"/>
        <v>0</v>
      </c>
      <c r="T6463">
        <f t="shared" si="1612"/>
        <v>0</v>
      </c>
      <c r="U6463">
        <v>1</v>
      </c>
      <c r="V6463">
        <f t="shared" si="1613"/>
        <v>0.55615793421931714</v>
      </c>
      <c r="W6463">
        <f t="shared" si="1614"/>
        <v>0.63556309518942045</v>
      </c>
      <c r="X6463">
        <f t="shared" si="1615"/>
        <v>0.19699577935646401</v>
      </c>
      <c r="Y6463">
        <f t="shared" si="1616"/>
        <v>1</v>
      </c>
      <c r="Z6463" t="s">
        <v>6495</v>
      </c>
    </row>
    <row r="6464" spans="1:26" x14ac:dyDescent="0.25">
      <c r="A6464" t="s">
        <v>26</v>
      </c>
      <c r="B6464" t="s">
        <v>38</v>
      </c>
      <c r="C6464" t="s">
        <v>35</v>
      </c>
      <c r="D6464">
        <v>0</v>
      </c>
      <c r="F6464">
        <v>1</v>
      </c>
      <c r="G6464">
        <v>85.3</v>
      </c>
      <c r="H6464">
        <f t="shared" si="1601"/>
        <v>1</v>
      </c>
      <c r="I6464">
        <f t="shared" si="1602"/>
        <v>0</v>
      </c>
      <c r="J6464">
        <f t="shared" si="1603"/>
        <v>0</v>
      </c>
      <c r="K6464">
        <f t="shared" si="1604"/>
        <v>1</v>
      </c>
      <c r="L6464">
        <f t="shared" si="1605"/>
        <v>0</v>
      </c>
      <c r="M6464">
        <f t="shared" si="1606"/>
        <v>1</v>
      </c>
      <c r="N6464">
        <f t="shared" si="1607"/>
        <v>0</v>
      </c>
      <c r="O6464">
        <f t="shared" si="1608"/>
        <v>0</v>
      </c>
      <c r="P6464">
        <v>49</v>
      </c>
      <c r="Q6464">
        <f t="shared" si="1609"/>
        <v>0</v>
      </c>
      <c r="R6464">
        <f t="shared" si="1610"/>
        <v>0</v>
      </c>
      <c r="S6464">
        <f t="shared" si="1611"/>
        <v>1</v>
      </c>
      <c r="T6464">
        <f t="shared" si="1612"/>
        <v>0</v>
      </c>
      <c r="U6464">
        <v>0</v>
      </c>
      <c r="V6464">
        <f t="shared" si="1613"/>
        <v>0.39561399543249764</v>
      </c>
      <c r="W6464">
        <f t="shared" si="1614"/>
        <v>0.59763342075253612</v>
      </c>
      <c r="X6464">
        <f t="shared" si="1615"/>
        <v>0.15651043338206427</v>
      </c>
      <c r="Y6464">
        <f t="shared" si="1616"/>
        <v>1</v>
      </c>
      <c r="Z6464" t="s">
        <v>6496</v>
      </c>
    </row>
    <row r="6465" spans="1:26" x14ac:dyDescent="0.25">
      <c r="A6465" t="s">
        <v>26</v>
      </c>
      <c r="B6465" t="s">
        <v>27</v>
      </c>
      <c r="C6465" t="s">
        <v>35</v>
      </c>
      <c r="D6465">
        <v>0</v>
      </c>
      <c r="F6465">
        <v>1</v>
      </c>
      <c r="G6465">
        <v>95.65</v>
      </c>
      <c r="H6465">
        <f t="shared" si="1601"/>
        <v>1</v>
      </c>
      <c r="I6465">
        <f t="shared" si="1602"/>
        <v>0</v>
      </c>
      <c r="J6465">
        <f t="shared" si="1603"/>
        <v>0</v>
      </c>
      <c r="K6465">
        <f t="shared" si="1604"/>
        <v>1</v>
      </c>
      <c r="L6465">
        <f t="shared" si="1605"/>
        <v>0</v>
      </c>
      <c r="M6465">
        <f t="shared" si="1606"/>
        <v>1</v>
      </c>
      <c r="N6465">
        <f t="shared" si="1607"/>
        <v>0</v>
      </c>
      <c r="O6465">
        <f t="shared" si="1608"/>
        <v>0</v>
      </c>
      <c r="P6465">
        <v>2</v>
      </c>
      <c r="Q6465">
        <f t="shared" si="1609"/>
        <v>1</v>
      </c>
      <c r="R6465">
        <f t="shared" si="1610"/>
        <v>0</v>
      </c>
      <c r="S6465">
        <f t="shared" si="1611"/>
        <v>0</v>
      </c>
      <c r="T6465">
        <f t="shared" si="1612"/>
        <v>0</v>
      </c>
      <c r="U6465">
        <v>1</v>
      </c>
      <c r="V6465">
        <f t="shared" si="1613"/>
        <v>0.54365539343453428</v>
      </c>
      <c r="W6465">
        <f t="shared" si="1614"/>
        <v>0.63266234494864548</v>
      </c>
      <c r="X6465">
        <f t="shared" si="1615"/>
        <v>0.20825039994138969</v>
      </c>
      <c r="Y6465">
        <f t="shared" si="1616"/>
        <v>1</v>
      </c>
      <c r="Z6465" t="s">
        <v>6497</v>
      </c>
    </row>
    <row r="6466" spans="1:26" x14ac:dyDescent="0.25">
      <c r="A6466" t="s">
        <v>29</v>
      </c>
      <c r="B6466" t="s">
        <v>30</v>
      </c>
      <c r="C6466" t="s">
        <v>25</v>
      </c>
      <c r="D6466">
        <v>0</v>
      </c>
      <c r="F6466">
        <v>1</v>
      </c>
      <c r="G6466">
        <v>69.099999999999994</v>
      </c>
      <c r="H6466">
        <f t="shared" si="1601"/>
        <v>1</v>
      </c>
      <c r="I6466">
        <f t="shared" si="1602"/>
        <v>0</v>
      </c>
      <c r="J6466">
        <f t="shared" si="1603"/>
        <v>1</v>
      </c>
      <c r="K6466">
        <f t="shared" si="1604"/>
        <v>0</v>
      </c>
      <c r="L6466">
        <f t="shared" si="1605"/>
        <v>0</v>
      </c>
      <c r="M6466">
        <f t="shared" si="1606"/>
        <v>0</v>
      </c>
      <c r="N6466">
        <f t="shared" si="1607"/>
        <v>1</v>
      </c>
      <c r="O6466">
        <f t="shared" si="1608"/>
        <v>0</v>
      </c>
      <c r="P6466">
        <v>59</v>
      </c>
      <c r="Q6466">
        <f t="shared" si="1609"/>
        <v>0</v>
      </c>
      <c r="R6466">
        <f t="shared" si="1610"/>
        <v>1</v>
      </c>
      <c r="S6466">
        <f t="shared" si="1611"/>
        <v>0</v>
      </c>
      <c r="T6466">
        <f t="shared" si="1612"/>
        <v>0</v>
      </c>
      <c r="U6466">
        <v>0</v>
      </c>
      <c r="V6466">
        <f t="shared" si="1613"/>
        <v>0.10773072904291356</v>
      </c>
      <c r="W6466">
        <f t="shared" si="1614"/>
        <v>0.52690666426607491</v>
      </c>
      <c r="X6466">
        <f t="shared" si="1615"/>
        <v>1.1605909980117658E-2</v>
      </c>
      <c r="Y6466">
        <f t="shared" si="1616"/>
        <v>0</v>
      </c>
      <c r="Z6466" t="s">
        <v>6498</v>
      </c>
    </row>
    <row r="6467" spans="1:26" x14ac:dyDescent="0.25">
      <c r="A6467" t="s">
        <v>26</v>
      </c>
      <c r="B6467" t="s">
        <v>33</v>
      </c>
      <c r="C6467" t="s">
        <v>25</v>
      </c>
      <c r="D6467">
        <v>1</v>
      </c>
      <c r="F6467">
        <v>1</v>
      </c>
      <c r="G6467">
        <v>70.349999999999994</v>
      </c>
      <c r="H6467">
        <f t="shared" ref="H6467:H6530" si="1617">IF(D6467:D13509=0,1,0)</f>
        <v>0</v>
      </c>
      <c r="I6467">
        <f t="shared" ref="I6467:I6530" si="1618">IF(D6467:D13509=1,1,0)</f>
        <v>1</v>
      </c>
      <c r="J6467">
        <f t="shared" ref="J6467:J6530" si="1619">IF(C6467:C13509="DSL",1,0)</f>
        <v>1</v>
      </c>
      <c r="K6467">
        <f t="shared" ref="K6467:K6530" si="1620">IF(C6467:C13509="Fiber optic",1,0)</f>
        <v>0</v>
      </c>
      <c r="L6467">
        <f t="shared" ref="L6467:L6530" si="1621">IF(C6467:C13509="No",1,0)</f>
        <v>0</v>
      </c>
      <c r="M6467">
        <f t="shared" ref="M6467:M6530" si="1622">IF(A6467:A13509="Month-to-month",1,0)</f>
        <v>1</v>
      </c>
      <c r="N6467">
        <f t="shared" ref="N6467:N6530" si="1623">IF(A6467:A13509="ONE YEAR",1,0)</f>
        <v>0</v>
      </c>
      <c r="O6467">
        <f t="shared" ref="O6467:O6530" si="1624">IF(A6467:A13509="two year",1,0)</f>
        <v>0</v>
      </c>
      <c r="P6467">
        <v>50</v>
      </c>
      <c r="Q6467">
        <f t="shared" ref="Q6467:Q6530" si="1625">IF(B6467:B13509="Electronic check",1,0)</f>
        <v>0</v>
      </c>
      <c r="R6467">
        <f t="shared" ref="R6467:R6530" si="1626">IF(B6467:B13509="Mailed check",1,0)</f>
        <v>0</v>
      </c>
      <c r="S6467">
        <f t="shared" ref="S6467:S6530" si="1627">IF(B6467:B13509="Credit card (automatic)",1,0)</f>
        <v>0</v>
      </c>
      <c r="T6467">
        <f t="shared" ref="T6467:T6530" si="1628">IF(B6467:B13509="Bank transfer (automatic)",1,0)</f>
        <v>1</v>
      </c>
      <c r="U6467">
        <v>0</v>
      </c>
      <c r="V6467">
        <f t="shared" si="1613"/>
        <v>0.3674429477463938</v>
      </c>
      <c r="W6467">
        <f t="shared" si="1614"/>
        <v>0.59084096026244137</v>
      </c>
      <c r="X6467">
        <f t="shared" si="1615"/>
        <v>0.13501431984855908</v>
      </c>
      <c r="Y6467">
        <f t="shared" si="1616"/>
        <v>1</v>
      </c>
      <c r="Z6467" t="s">
        <v>6499</v>
      </c>
    </row>
    <row r="6468" spans="1:26" x14ac:dyDescent="0.25">
      <c r="A6468" t="s">
        <v>45</v>
      </c>
      <c r="B6468" t="s">
        <v>30</v>
      </c>
      <c r="C6468" t="s">
        <v>23</v>
      </c>
      <c r="D6468">
        <v>0</v>
      </c>
      <c r="F6468">
        <v>1</v>
      </c>
      <c r="G6468">
        <v>20.6</v>
      </c>
      <c r="H6468">
        <f t="shared" si="1617"/>
        <v>1</v>
      </c>
      <c r="I6468">
        <f t="shared" si="1618"/>
        <v>0</v>
      </c>
      <c r="J6468">
        <f t="shared" si="1619"/>
        <v>0</v>
      </c>
      <c r="K6468">
        <f t="shared" si="1620"/>
        <v>0</v>
      </c>
      <c r="L6468">
        <f t="shared" si="1621"/>
        <v>1</v>
      </c>
      <c r="M6468">
        <f t="shared" si="1622"/>
        <v>0</v>
      </c>
      <c r="N6468">
        <f t="shared" si="1623"/>
        <v>0</v>
      </c>
      <c r="O6468">
        <f t="shared" si="1624"/>
        <v>1</v>
      </c>
      <c r="P6468">
        <v>59</v>
      </c>
      <c r="Q6468">
        <f t="shared" si="1625"/>
        <v>0</v>
      </c>
      <c r="R6468">
        <f t="shared" si="1626"/>
        <v>1</v>
      </c>
      <c r="S6468">
        <f t="shared" si="1627"/>
        <v>0</v>
      </c>
      <c r="T6468">
        <f t="shared" si="1628"/>
        <v>0</v>
      </c>
      <c r="U6468">
        <v>0</v>
      </c>
      <c r="V6468">
        <f t="shared" ref="V6468:V6531" si="1629">G6468*$G$2+H6469*$H$2+K6469*$K$2+M6468*$M$2+O6468*$O$2+Q6468*$Q$2+L6468*$L$2</f>
        <v>-6.5374003564376393E-2</v>
      </c>
      <c r="W6468">
        <f t="shared" ref="W6468:W6531" si="1630">1/ (1+EXP(-V6468))</f>
        <v>0.4836623173061903</v>
      </c>
      <c r="X6468">
        <f t="shared" ref="X6468:X6531" si="1631">(U6468-V6468)^2</f>
        <v>4.273760342035097E-3</v>
      </c>
      <c r="Y6468">
        <f t="shared" ref="Y6468:Y6531" si="1632">IF(W6468&gt;=0.58,1,0)</f>
        <v>0</v>
      </c>
      <c r="Z6468" t="s">
        <v>6500</v>
      </c>
    </row>
    <row r="6469" spans="1:26" x14ac:dyDescent="0.25">
      <c r="A6469" t="s">
        <v>26</v>
      </c>
      <c r="B6469" t="s">
        <v>30</v>
      </c>
      <c r="C6469" t="s">
        <v>35</v>
      </c>
      <c r="D6469">
        <v>0</v>
      </c>
      <c r="F6469">
        <v>1</v>
      </c>
      <c r="G6469">
        <v>74.150000000000006</v>
      </c>
      <c r="H6469">
        <f t="shared" si="1617"/>
        <v>1</v>
      </c>
      <c r="I6469">
        <f t="shared" si="1618"/>
        <v>0</v>
      </c>
      <c r="J6469">
        <f t="shared" si="1619"/>
        <v>0</v>
      </c>
      <c r="K6469">
        <f t="shared" si="1620"/>
        <v>1</v>
      </c>
      <c r="L6469">
        <f t="shared" si="1621"/>
        <v>0</v>
      </c>
      <c r="M6469">
        <f t="shared" si="1622"/>
        <v>1</v>
      </c>
      <c r="N6469">
        <f t="shared" si="1623"/>
        <v>0</v>
      </c>
      <c r="O6469">
        <f t="shared" si="1624"/>
        <v>0</v>
      </c>
      <c r="P6469">
        <v>18</v>
      </c>
      <c r="Q6469">
        <f t="shared" si="1625"/>
        <v>0</v>
      </c>
      <c r="R6469">
        <f t="shared" si="1626"/>
        <v>1</v>
      </c>
      <c r="S6469">
        <f t="shared" si="1627"/>
        <v>0</v>
      </c>
      <c r="T6469">
        <f t="shared" si="1628"/>
        <v>0</v>
      </c>
      <c r="U6469">
        <v>0</v>
      </c>
      <c r="V6469">
        <f t="shared" si="1629"/>
        <v>0.37823052757680325</v>
      </c>
      <c r="W6469">
        <f t="shared" si="1630"/>
        <v>0.59344625691123076</v>
      </c>
      <c r="X6469">
        <f t="shared" si="1631"/>
        <v>0.14305833199102694</v>
      </c>
      <c r="Y6469">
        <f t="shared" si="1632"/>
        <v>1</v>
      </c>
      <c r="Z6469" t="s">
        <v>6501</v>
      </c>
    </row>
    <row r="6470" spans="1:26" x14ac:dyDescent="0.25">
      <c r="A6470" t="s">
        <v>26</v>
      </c>
      <c r="B6470" t="s">
        <v>27</v>
      </c>
      <c r="C6470" t="s">
        <v>35</v>
      </c>
      <c r="D6470">
        <v>0</v>
      </c>
      <c r="F6470">
        <v>1</v>
      </c>
      <c r="G6470">
        <v>75.05</v>
      </c>
      <c r="H6470">
        <f t="shared" si="1617"/>
        <v>1</v>
      </c>
      <c r="I6470">
        <f t="shared" si="1618"/>
        <v>0</v>
      </c>
      <c r="J6470">
        <f t="shared" si="1619"/>
        <v>0</v>
      </c>
      <c r="K6470">
        <f t="shared" si="1620"/>
        <v>1</v>
      </c>
      <c r="L6470">
        <f t="shared" si="1621"/>
        <v>0</v>
      </c>
      <c r="M6470">
        <f t="shared" si="1622"/>
        <v>1</v>
      </c>
      <c r="N6470">
        <f t="shared" si="1623"/>
        <v>0</v>
      </c>
      <c r="O6470">
        <f t="shared" si="1624"/>
        <v>0</v>
      </c>
      <c r="P6470">
        <v>10</v>
      </c>
      <c r="Q6470">
        <f t="shared" si="1625"/>
        <v>1</v>
      </c>
      <c r="R6470">
        <f t="shared" si="1626"/>
        <v>0</v>
      </c>
      <c r="S6470">
        <f t="shared" si="1627"/>
        <v>0</v>
      </c>
      <c r="T6470">
        <f t="shared" si="1628"/>
        <v>0</v>
      </c>
      <c r="U6470">
        <v>0</v>
      </c>
      <c r="V6470">
        <f t="shared" si="1629"/>
        <v>0.51153885192535886</v>
      </c>
      <c r="W6470">
        <f t="shared" si="1630"/>
        <v>0.62516714794093897</v>
      </c>
      <c r="X6470">
        <f t="shared" si="1631"/>
        <v>0.2616719970291142</v>
      </c>
      <c r="Y6470">
        <f t="shared" si="1632"/>
        <v>1</v>
      </c>
      <c r="Z6470" t="s">
        <v>6502</v>
      </c>
    </row>
    <row r="6471" spans="1:26" x14ac:dyDescent="0.25">
      <c r="A6471" t="s">
        <v>29</v>
      </c>
      <c r="B6471" t="s">
        <v>27</v>
      </c>
      <c r="C6471" t="s">
        <v>25</v>
      </c>
      <c r="D6471">
        <v>0</v>
      </c>
      <c r="F6471">
        <v>1</v>
      </c>
      <c r="G6471">
        <v>44.6</v>
      </c>
      <c r="H6471">
        <f t="shared" si="1617"/>
        <v>1</v>
      </c>
      <c r="I6471">
        <f t="shared" si="1618"/>
        <v>0</v>
      </c>
      <c r="J6471">
        <f t="shared" si="1619"/>
        <v>1</v>
      </c>
      <c r="K6471">
        <f t="shared" si="1620"/>
        <v>0</v>
      </c>
      <c r="L6471">
        <f t="shared" si="1621"/>
        <v>0</v>
      </c>
      <c r="M6471">
        <f t="shared" si="1622"/>
        <v>0</v>
      </c>
      <c r="N6471">
        <f t="shared" si="1623"/>
        <v>1</v>
      </c>
      <c r="O6471">
        <f t="shared" si="1624"/>
        <v>0</v>
      </c>
      <c r="P6471">
        <v>14</v>
      </c>
      <c r="Q6471">
        <f t="shared" si="1625"/>
        <v>1</v>
      </c>
      <c r="R6471">
        <f t="shared" si="1626"/>
        <v>0</v>
      </c>
      <c r="S6471">
        <f t="shared" si="1627"/>
        <v>0</v>
      </c>
      <c r="T6471">
        <f t="shared" si="1628"/>
        <v>0</v>
      </c>
      <c r="U6471">
        <v>0</v>
      </c>
      <c r="V6471">
        <f t="shared" si="1629"/>
        <v>0.19261076605602648</v>
      </c>
      <c r="W6471">
        <f t="shared" si="1630"/>
        <v>0.54800437404515445</v>
      </c>
      <c r="X6471">
        <f t="shared" si="1631"/>
        <v>3.7098907200689361E-2</v>
      </c>
      <c r="Y6471">
        <f t="shared" si="1632"/>
        <v>0</v>
      </c>
      <c r="Z6471" t="s">
        <v>6503</v>
      </c>
    </row>
    <row r="6472" spans="1:26" x14ac:dyDescent="0.25">
      <c r="A6472" t="s">
        <v>45</v>
      </c>
      <c r="B6472" t="s">
        <v>33</v>
      </c>
      <c r="C6472" t="s">
        <v>23</v>
      </c>
      <c r="D6472">
        <v>0</v>
      </c>
      <c r="F6472">
        <v>1</v>
      </c>
      <c r="G6472">
        <v>21.45</v>
      </c>
      <c r="H6472">
        <f t="shared" si="1617"/>
        <v>1</v>
      </c>
      <c r="I6472">
        <f t="shared" si="1618"/>
        <v>0</v>
      </c>
      <c r="J6472">
        <f t="shared" si="1619"/>
        <v>0</v>
      </c>
      <c r="K6472">
        <f t="shared" si="1620"/>
        <v>0</v>
      </c>
      <c r="L6472">
        <f t="shared" si="1621"/>
        <v>1</v>
      </c>
      <c r="M6472">
        <f t="shared" si="1622"/>
        <v>0</v>
      </c>
      <c r="N6472">
        <f t="shared" si="1623"/>
        <v>0</v>
      </c>
      <c r="O6472">
        <f t="shared" si="1624"/>
        <v>1</v>
      </c>
      <c r="P6472">
        <v>35</v>
      </c>
      <c r="Q6472">
        <f t="shared" si="1625"/>
        <v>0</v>
      </c>
      <c r="R6472">
        <f t="shared" si="1626"/>
        <v>0</v>
      </c>
      <c r="S6472">
        <f t="shared" si="1627"/>
        <v>0</v>
      </c>
      <c r="T6472">
        <f t="shared" si="1628"/>
        <v>1</v>
      </c>
      <c r="U6472">
        <v>0</v>
      </c>
      <c r="V6472">
        <f t="shared" si="1629"/>
        <v>-6.891197572402534E-2</v>
      </c>
      <c r="W6472">
        <f t="shared" si="1630"/>
        <v>0.4827788206110577</v>
      </c>
      <c r="X6472">
        <f t="shared" si="1631"/>
        <v>4.748860398188658E-3</v>
      </c>
      <c r="Y6472">
        <f t="shared" si="1632"/>
        <v>0</v>
      </c>
      <c r="Z6472" t="s">
        <v>6504</v>
      </c>
    </row>
    <row r="6473" spans="1:26" x14ac:dyDescent="0.25">
      <c r="A6473" t="s">
        <v>29</v>
      </c>
      <c r="B6473" t="s">
        <v>30</v>
      </c>
      <c r="C6473" t="s">
        <v>25</v>
      </c>
      <c r="D6473">
        <v>0</v>
      </c>
      <c r="F6473">
        <v>1</v>
      </c>
      <c r="G6473">
        <v>43.45</v>
      </c>
      <c r="H6473">
        <f t="shared" si="1617"/>
        <v>1</v>
      </c>
      <c r="I6473">
        <f t="shared" si="1618"/>
        <v>0</v>
      </c>
      <c r="J6473">
        <f t="shared" si="1619"/>
        <v>1</v>
      </c>
      <c r="K6473">
        <f t="shared" si="1620"/>
        <v>0</v>
      </c>
      <c r="L6473">
        <f t="shared" si="1621"/>
        <v>0</v>
      </c>
      <c r="M6473">
        <f t="shared" si="1622"/>
        <v>0</v>
      </c>
      <c r="N6473">
        <f t="shared" si="1623"/>
        <v>1</v>
      </c>
      <c r="O6473">
        <f t="shared" si="1624"/>
        <v>0</v>
      </c>
      <c r="P6473">
        <v>8</v>
      </c>
      <c r="Q6473">
        <f t="shared" si="1625"/>
        <v>0</v>
      </c>
      <c r="R6473">
        <f t="shared" si="1626"/>
        <v>1</v>
      </c>
      <c r="S6473">
        <f t="shared" si="1627"/>
        <v>0</v>
      </c>
      <c r="T6473">
        <f t="shared" si="1628"/>
        <v>0</v>
      </c>
      <c r="U6473">
        <v>0</v>
      </c>
      <c r="V6473">
        <f t="shared" si="1629"/>
        <v>5.4049508593448432E-2</v>
      </c>
      <c r="W6473">
        <f t="shared" si="1630"/>
        <v>0.51350908857784894</v>
      </c>
      <c r="X6473">
        <f t="shared" si="1631"/>
        <v>2.921349379193256E-3</v>
      </c>
      <c r="Y6473">
        <f t="shared" si="1632"/>
        <v>0</v>
      </c>
      <c r="Z6473" t="s">
        <v>6505</v>
      </c>
    </row>
    <row r="6474" spans="1:26" x14ac:dyDescent="0.25">
      <c r="A6474" t="s">
        <v>29</v>
      </c>
      <c r="B6474" t="s">
        <v>33</v>
      </c>
      <c r="C6474" t="s">
        <v>23</v>
      </c>
      <c r="D6474">
        <v>0</v>
      </c>
      <c r="F6474">
        <v>1</v>
      </c>
      <c r="G6474">
        <v>20.05</v>
      </c>
      <c r="H6474">
        <f t="shared" si="1617"/>
        <v>1</v>
      </c>
      <c r="I6474">
        <f t="shared" si="1618"/>
        <v>0</v>
      </c>
      <c r="J6474">
        <f t="shared" si="1619"/>
        <v>0</v>
      </c>
      <c r="K6474">
        <f t="shared" si="1620"/>
        <v>0</v>
      </c>
      <c r="L6474">
        <f t="shared" si="1621"/>
        <v>1</v>
      </c>
      <c r="M6474">
        <f t="shared" si="1622"/>
        <v>0</v>
      </c>
      <c r="N6474">
        <f t="shared" si="1623"/>
        <v>1</v>
      </c>
      <c r="O6474">
        <f t="shared" si="1624"/>
        <v>0</v>
      </c>
      <c r="P6474">
        <v>18</v>
      </c>
      <c r="Q6474">
        <f t="shared" si="1625"/>
        <v>0</v>
      </c>
      <c r="R6474">
        <f t="shared" si="1626"/>
        <v>0</v>
      </c>
      <c r="S6474">
        <f t="shared" si="1627"/>
        <v>0</v>
      </c>
      <c r="T6474">
        <f t="shared" si="1628"/>
        <v>1</v>
      </c>
      <c r="U6474">
        <v>0</v>
      </c>
      <c r="V6474">
        <f t="shared" si="1629"/>
        <v>-6.2974279984069556E-3</v>
      </c>
      <c r="W6474">
        <f t="shared" si="1630"/>
        <v>0.49842564820331253</v>
      </c>
      <c r="X6474">
        <f t="shared" si="1631"/>
        <v>3.9657599395119838E-5</v>
      </c>
      <c r="Y6474">
        <f t="shared" si="1632"/>
        <v>0</v>
      </c>
      <c r="Z6474" t="s">
        <v>6506</v>
      </c>
    </row>
    <row r="6475" spans="1:26" x14ac:dyDescent="0.25">
      <c r="A6475" t="s">
        <v>29</v>
      </c>
      <c r="B6475" t="s">
        <v>33</v>
      </c>
      <c r="C6475" t="s">
        <v>35</v>
      </c>
      <c r="D6475">
        <v>0</v>
      </c>
      <c r="F6475">
        <v>1</v>
      </c>
      <c r="G6475">
        <v>94.15</v>
      </c>
      <c r="H6475">
        <f t="shared" si="1617"/>
        <v>1</v>
      </c>
      <c r="I6475">
        <f t="shared" si="1618"/>
        <v>0</v>
      </c>
      <c r="J6475">
        <f t="shared" si="1619"/>
        <v>0</v>
      </c>
      <c r="K6475">
        <f t="shared" si="1620"/>
        <v>1</v>
      </c>
      <c r="L6475">
        <f t="shared" si="1621"/>
        <v>0</v>
      </c>
      <c r="M6475">
        <f t="shared" si="1622"/>
        <v>0</v>
      </c>
      <c r="N6475">
        <f t="shared" si="1623"/>
        <v>1</v>
      </c>
      <c r="O6475">
        <f t="shared" si="1624"/>
        <v>0</v>
      </c>
      <c r="P6475">
        <v>60</v>
      </c>
      <c r="Q6475">
        <f t="shared" si="1625"/>
        <v>0</v>
      </c>
      <c r="R6475">
        <f t="shared" si="1626"/>
        <v>0</v>
      </c>
      <c r="S6475">
        <f t="shared" si="1627"/>
        <v>0</v>
      </c>
      <c r="T6475">
        <f t="shared" si="1628"/>
        <v>1</v>
      </c>
      <c r="U6475">
        <v>0</v>
      </c>
      <c r="V6475">
        <f t="shared" si="1629"/>
        <v>0.13795678729668917</v>
      </c>
      <c r="W6475">
        <f t="shared" si="1630"/>
        <v>0.53443460064748838</v>
      </c>
      <c r="X6475">
        <f t="shared" si="1631"/>
        <v>1.9032075161223939E-2</v>
      </c>
      <c r="Y6475">
        <f t="shared" si="1632"/>
        <v>0</v>
      </c>
      <c r="Z6475" t="s">
        <v>6507</v>
      </c>
    </row>
    <row r="6476" spans="1:26" x14ac:dyDescent="0.25">
      <c r="A6476" t="s">
        <v>26</v>
      </c>
      <c r="B6476" t="s">
        <v>27</v>
      </c>
      <c r="C6476" t="s">
        <v>35</v>
      </c>
      <c r="D6476">
        <v>0</v>
      </c>
      <c r="F6476">
        <v>1</v>
      </c>
      <c r="G6476">
        <v>94.4</v>
      </c>
      <c r="H6476">
        <f t="shared" si="1617"/>
        <v>1</v>
      </c>
      <c r="I6476">
        <f t="shared" si="1618"/>
        <v>0</v>
      </c>
      <c r="J6476">
        <f t="shared" si="1619"/>
        <v>0</v>
      </c>
      <c r="K6476">
        <f t="shared" si="1620"/>
        <v>1</v>
      </c>
      <c r="L6476">
        <f t="shared" si="1621"/>
        <v>0</v>
      </c>
      <c r="M6476">
        <f t="shared" si="1622"/>
        <v>1</v>
      </c>
      <c r="N6476">
        <f t="shared" si="1623"/>
        <v>0</v>
      </c>
      <c r="O6476">
        <f t="shared" si="1624"/>
        <v>0</v>
      </c>
      <c r="P6476">
        <v>1</v>
      </c>
      <c r="Q6476">
        <f t="shared" si="1625"/>
        <v>1</v>
      </c>
      <c r="R6476">
        <f t="shared" si="1626"/>
        <v>0</v>
      </c>
      <c r="S6476">
        <f t="shared" si="1627"/>
        <v>0</v>
      </c>
      <c r="T6476">
        <f t="shared" si="1628"/>
        <v>0</v>
      </c>
      <c r="U6476">
        <v>1</v>
      </c>
      <c r="V6476">
        <f t="shared" si="1629"/>
        <v>0.54170657416820078</v>
      </c>
      <c r="W6476">
        <f t="shared" si="1630"/>
        <v>0.63220932100348748</v>
      </c>
      <c r="X6476">
        <f t="shared" si="1631"/>
        <v>0.21003286416064684</v>
      </c>
      <c r="Y6476">
        <f t="shared" si="1632"/>
        <v>1</v>
      </c>
      <c r="Z6476" t="s">
        <v>6508</v>
      </c>
    </row>
    <row r="6477" spans="1:26" x14ac:dyDescent="0.25">
      <c r="A6477" t="s">
        <v>45</v>
      </c>
      <c r="B6477" t="s">
        <v>30</v>
      </c>
      <c r="C6477" t="s">
        <v>23</v>
      </c>
      <c r="D6477">
        <v>0</v>
      </c>
      <c r="F6477">
        <v>1</v>
      </c>
      <c r="G6477">
        <v>19.55</v>
      </c>
      <c r="H6477">
        <f t="shared" si="1617"/>
        <v>1</v>
      </c>
      <c r="I6477">
        <f t="shared" si="1618"/>
        <v>0</v>
      </c>
      <c r="J6477">
        <f t="shared" si="1619"/>
        <v>0</v>
      </c>
      <c r="K6477">
        <f t="shared" si="1620"/>
        <v>0</v>
      </c>
      <c r="L6477">
        <f t="shared" si="1621"/>
        <v>1</v>
      </c>
      <c r="M6477">
        <f t="shared" si="1622"/>
        <v>0</v>
      </c>
      <c r="N6477">
        <f t="shared" si="1623"/>
        <v>0</v>
      </c>
      <c r="O6477">
        <f t="shared" si="1624"/>
        <v>1</v>
      </c>
      <c r="P6477">
        <v>6</v>
      </c>
      <c r="Q6477">
        <f t="shared" si="1625"/>
        <v>0</v>
      </c>
      <c r="R6477">
        <f t="shared" si="1626"/>
        <v>1</v>
      </c>
      <c r="S6477">
        <f t="shared" si="1627"/>
        <v>0</v>
      </c>
      <c r="T6477">
        <f t="shared" si="1628"/>
        <v>0</v>
      </c>
      <c r="U6477">
        <v>0</v>
      </c>
      <c r="V6477">
        <f t="shared" si="1629"/>
        <v>-7.1874181008852206E-2</v>
      </c>
      <c r="W6477">
        <f t="shared" si="1630"/>
        <v>0.48203918605973695</v>
      </c>
      <c r="X6477">
        <f t="shared" si="1631"/>
        <v>5.1658978956932514E-3</v>
      </c>
      <c r="Y6477">
        <f t="shared" si="1632"/>
        <v>0</v>
      </c>
      <c r="Z6477" t="s">
        <v>6509</v>
      </c>
    </row>
    <row r="6478" spans="1:26" x14ac:dyDescent="0.25">
      <c r="A6478" t="s">
        <v>26</v>
      </c>
      <c r="B6478" t="s">
        <v>30</v>
      </c>
      <c r="C6478" t="s">
        <v>25</v>
      </c>
      <c r="D6478">
        <v>0</v>
      </c>
      <c r="F6478">
        <v>1</v>
      </c>
      <c r="G6478">
        <v>75.900000000000006</v>
      </c>
      <c r="H6478">
        <f t="shared" si="1617"/>
        <v>1</v>
      </c>
      <c r="I6478">
        <f t="shared" si="1618"/>
        <v>0</v>
      </c>
      <c r="J6478">
        <f t="shared" si="1619"/>
        <v>1</v>
      </c>
      <c r="K6478">
        <f t="shared" si="1620"/>
        <v>0</v>
      </c>
      <c r="L6478">
        <f t="shared" si="1621"/>
        <v>0</v>
      </c>
      <c r="M6478">
        <f t="shared" si="1622"/>
        <v>1</v>
      </c>
      <c r="N6478">
        <f t="shared" si="1623"/>
        <v>0</v>
      </c>
      <c r="O6478">
        <f t="shared" si="1624"/>
        <v>0</v>
      </c>
      <c r="P6478">
        <v>19</v>
      </c>
      <c r="Q6478">
        <f t="shared" si="1625"/>
        <v>0</v>
      </c>
      <c r="R6478">
        <f t="shared" si="1626"/>
        <v>1</v>
      </c>
      <c r="S6478">
        <f t="shared" si="1627"/>
        <v>0</v>
      </c>
      <c r="T6478">
        <f t="shared" si="1628"/>
        <v>0</v>
      </c>
      <c r="U6478">
        <v>0</v>
      </c>
      <c r="V6478">
        <f t="shared" si="1629"/>
        <v>0.37609570528891434</v>
      </c>
      <c r="W6478">
        <f t="shared" si="1630"/>
        <v>0.59293109046520409</v>
      </c>
      <c r="X6478">
        <f t="shared" si="1631"/>
        <v>0.14144797953676591</v>
      </c>
      <c r="Y6478">
        <f t="shared" si="1632"/>
        <v>1</v>
      </c>
      <c r="Z6478" t="s">
        <v>6510</v>
      </c>
    </row>
    <row r="6479" spans="1:26" x14ac:dyDescent="0.25">
      <c r="A6479" t="s">
        <v>29</v>
      </c>
      <c r="B6479" t="s">
        <v>33</v>
      </c>
      <c r="C6479" t="s">
        <v>25</v>
      </c>
      <c r="D6479">
        <v>0</v>
      </c>
      <c r="F6479">
        <v>1</v>
      </c>
      <c r="G6479">
        <v>64.150000000000006</v>
      </c>
      <c r="H6479">
        <f t="shared" si="1617"/>
        <v>1</v>
      </c>
      <c r="I6479">
        <f t="shared" si="1618"/>
        <v>0</v>
      </c>
      <c r="J6479">
        <f t="shared" si="1619"/>
        <v>1</v>
      </c>
      <c r="K6479">
        <f t="shared" si="1620"/>
        <v>0</v>
      </c>
      <c r="L6479">
        <f t="shared" si="1621"/>
        <v>0</v>
      </c>
      <c r="M6479">
        <f t="shared" si="1622"/>
        <v>0</v>
      </c>
      <c r="N6479">
        <f t="shared" si="1623"/>
        <v>1</v>
      </c>
      <c r="O6479">
        <f t="shared" si="1624"/>
        <v>0</v>
      </c>
      <c r="P6479">
        <v>53</v>
      </c>
      <c r="Q6479">
        <f t="shared" si="1625"/>
        <v>0</v>
      </c>
      <c r="R6479">
        <f t="shared" si="1626"/>
        <v>0</v>
      </c>
      <c r="S6479">
        <f t="shared" si="1627"/>
        <v>0</v>
      </c>
      <c r="T6479">
        <f t="shared" si="1628"/>
        <v>1</v>
      </c>
      <c r="U6479">
        <v>0</v>
      </c>
      <c r="V6479">
        <f t="shared" si="1629"/>
        <v>0.1048765740089888</v>
      </c>
      <c r="W6479">
        <f t="shared" si="1630"/>
        <v>0.52619513766693782</v>
      </c>
      <c r="X6479">
        <f t="shared" si="1631"/>
        <v>1.0999095775862904E-2</v>
      </c>
      <c r="Y6479">
        <f t="shared" si="1632"/>
        <v>0</v>
      </c>
      <c r="Z6479" t="s">
        <v>6511</v>
      </c>
    </row>
    <row r="6480" spans="1:26" x14ac:dyDescent="0.25">
      <c r="A6480" t="s">
        <v>45</v>
      </c>
      <c r="B6480" t="s">
        <v>33</v>
      </c>
      <c r="C6480" t="s">
        <v>35</v>
      </c>
      <c r="D6480">
        <v>1</v>
      </c>
      <c r="F6480">
        <v>1</v>
      </c>
      <c r="G6480">
        <v>109.55</v>
      </c>
      <c r="H6480">
        <f t="shared" si="1617"/>
        <v>0</v>
      </c>
      <c r="I6480">
        <f t="shared" si="1618"/>
        <v>1</v>
      </c>
      <c r="J6480">
        <f t="shared" si="1619"/>
        <v>0</v>
      </c>
      <c r="K6480">
        <f t="shared" si="1620"/>
        <v>1</v>
      </c>
      <c r="L6480">
        <f t="shared" si="1621"/>
        <v>0</v>
      </c>
      <c r="M6480">
        <f t="shared" si="1622"/>
        <v>0</v>
      </c>
      <c r="N6480">
        <f t="shared" si="1623"/>
        <v>0</v>
      </c>
      <c r="O6480">
        <f t="shared" si="1624"/>
        <v>1</v>
      </c>
      <c r="P6480">
        <v>72</v>
      </c>
      <c r="Q6480">
        <f t="shared" si="1625"/>
        <v>0</v>
      </c>
      <c r="R6480">
        <f t="shared" si="1626"/>
        <v>0</v>
      </c>
      <c r="S6480">
        <f t="shared" si="1627"/>
        <v>0</v>
      </c>
      <c r="T6480">
        <f t="shared" si="1628"/>
        <v>1</v>
      </c>
      <c r="U6480">
        <v>0</v>
      </c>
      <c r="V6480">
        <f t="shared" si="1629"/>
        <v>0.10203218461476121</v>
      </c>
      <c r="W6480">
        <f t="shared" si="1630"/>
        <v>0.52548593973279201</v>
      </c>
      <c r="X6480">
        <f t="shared" si="1631"/>
        <v>1.0410566697260714E-2</v>
      </c>
      <c r="Y6480">
        <f t="shared" si="1632"/>
        <v>0</v>
      </c>
      <c r="Z6480" t="s">
        <v>6512</v>
      </c>
    </row>
    <row r="6481" spans="1:26" x14ac:dyDescent="0.25">
      <c r="A6481" t="s">
        <v>45</v>
      </c>
      <c r="B6481" t="s">
        <v>38</v>
      </c>
      <c r="C6481" t="s">
        <v>35</v>
      </c>
      <c r="D6481">
        <v>0</v>
      </c>
      <c r="F6481">
        <v>1</v>
      </c>
      <c r="G6481">
        <v>110.8</v>
      </c>
      <c r="H6481">
        <f t="shared" si="1617"/>
        <v>1</v>
      </c>
      <c r="I6481">
        <f t="shared" si="1618"/>
        <v>0</v>
      </c>
      <c r="J6481">
        <f t="shared" si="1619"/>
        <v>0</v>
      </c>
      <c r="K6481">
        <f t="shared" si="1620"/>
        <v>1</v>
      </c>
      <c r="L6481">
        <f t="shared" si="1621"/>
        <v>0</v>
      </c>
      <c r="M6481">
        <f t="shared" si="1622"/>
        <v>0</v>
      </c>
      <c r="N6481">
        <f t="shared" si="1623"/>
        <v>0</v>
      </c>
      <c r="O6481">
        <f t="shared" si="1624"/>
        <v>1</v>
      </c>
      <c r="P6481">
        <v>60</v>
      </c>
      <c r="Q6481">
        <f t="shared" si="1625"/>
        <v>0</v>
      </c>
      <c r="R6481">
        <f t="shared" si="1626"/>
        <v>0</v>
      </c>
      <c r="S6481">
        <f t="shared" si="1627"/>
        <v>1</v>
      </c>
      <c r="T6481">
        <f t="shared" si="1628"/>
        <v>0</v>
      </c>
      <c r="U6481">
        <v>0</v>
      </c>
      <c r="V6481">
        <f t="shared" si="1629"/>
        <v>9.9117834620338963E-2</v>
      </c>
      <c r="W6481">
        <f t="shared" si="1630"/>
        <v>0.5247591917362554</v>
      </c>
      <c r="X6481">
        <f t="shared" si="1631"/>
        <v>9.8243451398248652E-3</v>
      </c>
      <c r="Y6481">
        <f t="shared" si="1632"/>
        <v>0</v>
      </c>
      <c r="Z6481" t="s">
        <v>6513</v>
      </c>
    </row>
    <row r="6482" spans="1:26" x14ac:dyDescent="0.25">
      <c r="A6482" t="s">
        <v>26</v>
      </c>
      <c r="B6482" t="s">
        <v>38</v>
      </c>
      <c r="C6482" t="s">
        <v>25</v>
      </c>
      <c r="D6482">
        <v>0</v>
      </c>
      <c r="F6482">
        <v>1</v>
      </c>
      <c r="G6482">
        <v>55</v>
      </c>
      <c r="H6482">
        <f t="shared" si="1617"/>
        <v>1</v>
      </c>
      <c r="I6482">
        <f t="shared" si="1618"/>
        <v>0</v>
      </c>
      <c r="J6482">
        <f t="shared" si="1619"/>
        <v>1</v>
      </c>
      <c r="K6482">
        <f t="shared" si="1620"/>
        <v>0</v>
      </c>
      <c r="L6482">
        <f t="shared" si="1621"/>
        <v>0</v>
      </c>
      <c r="M6482">
        <f t="shared" si="1622"/>
        <v>1</v>
      </c>
      <c r="N6482">
        <f t="shared" si="1623"/>
        <v>0</v>
      </c>
      <c r="O6482">
        <f t="shared" si="1624"/>
        <v>0</v>
      </c>
      <c r="P6482">
        <v>1</v>
      </c>
      <c r="Q6482">
        <f t="shared" si="1625"/>
        <v>0</v>
      </c>
      <c r="R6482">
        <f t="shared" si="1626"/>
        <v>0</v>
      </c>
      <c r="S6482">
        <f t="shared" si="1627"/>
        <v>1</v>
      </c>
      <c r="T6482">
        <f t="shared" si="1628"/>
        <v>0</v>
      </c>
      <c r="U6482">
        <v>1</v>
      </c>
      <c r="V6482">
        <f t="shared" si="1629"/>
        <v>0.34351144715581894</v>
      </c>
      <c r="W6482">
        <f t="shared" si="1630"/>
        <v>0.58504324246573336</v>
      </c>
      <c r="X6482">
        <f t="shared" si="1631"/>
        <v>0.43097722001544708</v>
      </c>
      <c r="Y6482">
        <f t="shared" si="1632"/>
        <v>1</v>
      </c>
      <c r="Z6482" t="s">
        <v>6514</v>
      </c>
    </row>
    <row r="6483" spans="1:26" x14ac:dyDescent="0.25">
      <c r="A6483" t="s">
        <v>26</v>
      </c>
      <c r="B6483" t="s">
        <v>30</v>
      </c>
      <c r="C6483" t="s">
        <v>25</v>
      </c>
      <c r="D6483">
        <v>0</v>
      </c>
      <c r="F6483">
        <v>1</v>
      </c>
      <c r="G6483">
        <v>53.45</v>
      </c>
      <c r="H6483">
        <f t="shared" si="1617"/>
        <v>1</v>
      </c>
      <c r="I6483">
        <f t="shared" si="1618"/>
        <v>0</v>
      </c>
      <c r="J6483">
        <f t="shared" si="1619"/>
        <v>1</v>
      </c>
      <c r="K6483">
        <f t="shared" si="1620"/>
        <v>0</v>
      </c>
      <c r="L6483">
        <f t="shared" si="1621"/>
        <v>0</v>
      </c>
      <c r="M6483">
        <f t="shared" si="1622"/>
        <v>1</v>
      </c>
      <c r="N6483">
        <f t="shared" si="1623"/>
        <v>0</v>
      </c>
      <c r="O6483">
        <f t="shared" si="1624"/>
        <v>0</v>
      </c>
      <c r="P6483">
        <v>13</v>
      </c>
      <c r="Q6483">
        <f t="shared" si="1625"/>
        <v>0</v>
      </c>
      <c r="R6483">
        <f t="shared" si="1626"/>
        <v>1</v>
      </c>
      <c r="S6483">
        <f t="shared" si="1627"/>
        <v>0</v>
      </c>
      <c r="T6483">
        <f t="shared" si="1628"/>
        <v>0</v>
      </c>
      <c r="U6483">
        <v>0</v>
      </c>
      <c r="V6483">
        <f t="shared" si="1629"/>
        <v>0.34595808052632115</v>
      </c>
      <c r="W6483">
        <f t="shared" si="1630"/>
        <v>0.58563708203573361</v>
      </c>
      <c r="X6483">
        <f t="shared" si="1631"/>
        <v>0.11968699348145652</v>
      </c>
      <c r="Y6483">
        <f t="shared" si="1632"/>
        <v>1</v>
      </c>
      <c r="Z6483" t="s">
        <v>6515</v>
      </c>
    </row>
    <row r="6484" spans="1:26" x14ac:dyDescent="0.25">
      <c r="A6484" t="s">
        <v>26</v>
      </c>
      <c r="B6484" t="s">
        <v>38</v>
      </c>
      <c r="C6484" t="s">
        <v>35</v>
      </c>
      <c r="D6484">
        <v>0</v>
      </c>
      <c r="F6484">
        <v>1</v>
      </c>
      <c r="G6484">
        <v>69.95</v>
      </c>
      <c r="H6484">
        <f t="shared" si="1617"/>
        <v>1</v>
      </c>
      <c r="I6484">
        <f t="shared" si="1618"/>
        <v>0</v>
      </c>
      <c r="J6484">
        <f t="shared" si="1619"/>
        <v>0</v>
      </c>
      <c r="K6484">
        <f t="shared" si="1620"/>
        <v>1</v>
      </c>
      <c r="L6484">
        <f t="shared" si="1621"/>
        <v>0</v>
      </c>
      <c r="M6484">
        <f t="shared" si="1622"/>
        <v>1</v>
      </c>
      <c r="N6484">
        <f t="shared" si="1623"/>
        <v>0</v>
      </c>
      <c r="O6484">
        <f t="shared" si="1624"/>
        <v>0</v>
      </c>
      <c r="P6484">
        <v>5</v>
      </c>
      <c r="Q6484">
        <f t="shared" si="1625"/>
        <v>0</v>
      </c>
      <c r="R6484">
        <f t="shared" si="1626"/>
        <v>0</v>
      </c>
      <c r="S6484">
        <f t="shared" si="1627"/>
        <v>1</v>
      </c>
      <c r="T6484">
        <f t="shared" si="1628"/>
        <v>0</v>
      </c>
      <c r="U6484">
        <v>0</v>
      </c>
      <c r="V6484">
        <f t="shared" si="1629"/>
        <v>0.37168249484192278</v>
      </c>
      <c r="W6484">
        <f t="shared" si="1630"/>
        <v>0.59186546585751465</v>
      </c>
      <c r="X6484">
        <f t="shared" si="1631"/>
        <v>0.13814787697191597</v>
      </c>
      <c r="Y6484">
        <f t="shared" si="1632"/>
        <v>1</v>
      </c>
      <c r="Z6484" t="s">
        <v>6516</v>
      </c>
    </row>
    <row r="6485" spans="1:26" x14ac:dyDescent="0.25">
      <c r="A6485" t="s">
        <v>26</v>
      </c>
      <c r="B6485" t="s">
        <v>27</v>
      </c>
      <c r="C6485" t="s">
        <v>35</v>
      </c>
      <c r="D6485">
        <v>0</v>
      </c>
      <c r="F6485">
        <v>1</v>
      </c>
      <c r="G6485">
        <v>101.45</v>
      </c>
      <c r="H6485">
        <f t="shared" si="1617"/>
        <v>1</v>
      </c>
      <c r="I6485">
        <f t="shared" si="1618"/>
        <v>0</v>
      </c>
      <c r="J6485">
        <f t="shared" si="1619"/>
        <v>0</v>
      </c>
      <c r="K6485">
        <f t="shared" si="1620"/>
        <v>1</v>
      </c>
      <c r="L6485">
        <f t="shared" si="1621"/>
        <v>0</v>
      </c>
      <c r="M6485">
        <f t="shared" si="1622"/>
        <v>1</v>
      </c>
      <c r="N6485">
        <f t="shared" si="1623"/>
        <v>0</v>
      </c>
      <c r="O6485">
        <f t="shared" si="1624"/>
        <v>0</v>
      </c>
      <c r="P6485">
        <v>1</v>
      </c>
      <c r="Q6485">
        <f t="shared" si="1625"/>
        <v>1</v>
      </c>
      <c r="R6485">
        <f t="shared" si="1626"/>
        <v>0</v>
      </c>
      <c r="S6485">
        <f t="shared" si="1627"/>
        <v>0</v>
      </c>
      <c r="T6485">
        <f t="shared" si="1628"/>
        <v>0</v>
      </c>
      <c r="U6485">
        <v>1</v>
      </c>
      <c r="V6485">
        <f t="shared" si="1629"/>
        <v>0.55756108409107719</v>
      </c>
      <c r="W6485">
        <f t="shared" si="1630"/>
        <v>0.63588803461539189</v>
      </c>
      <c r="X6485">
        <f t="shared" si="1631"/>
        <v>0.19575219431066287</v>
      </c>
      <c r="Y6485">
        <f t="shared" si="1632"/>
        <v>1</v>
      </c>
      <c r="Z6485" t="s">
        <v>6517</v>
      </c>
    </row>
    <row r="6486" spans="1:26" x14ac:dyDescent="0.25">
      <c r="A6486" t="s">
        <v>26</v>
      </c>
      <c r="B6486" t="s">
        <v>27</v>
      </c>
      <c r="C6486" t="s">
        <v>35</v>
      </c>
      <c r="D6486">
        <v>0</v>
      </c>
      <c r="F6486">
        <v>1</v>
      </c>
      <c r="G6486">
        <v>97</v>
      </c>
      <c r="H6486">
        <f t="shared" si="1617"/>
        <v>1</v>
      </c>
      <c r="I6486">
        <f t="shared" si="1618"/>
        <v>0</v>
      </c>
      <c r="J6486">
        <f t="shared" si="1619"/>
        <v>0</v>
      </c>
      <c r="K6486">
        <f t="shared" si="1620"/>
        <v>1</v>
      </c>
      <c r="L6486">
        <f t="shared" si="1621"/>
        <v>0</v>
      </c>
      <c r="M6486">
        <f t="shared" si="1622"/>
        <v>1</v>
      </c>
      <c r="N6486">
        <f t="shared" si="1623"/>
        <v>0</v>
      </c>
      <c r="O6486">
        <f t="shared" si="1624"/>
        <v>0</v>
      </c>
      <c r="P6486">
        <v>13</v>
      </c>
      <c r="Q6486">
        <f t="shared" si="1625"/>
        <v>1</v>
      </c>
      <c r="R6486">
        <f t="shared" si="1626"/>
        <v>0</v>
      </c>
      <c r="S6486">
        <f t="shared" si="1627"/>
        <v>0</v>
      </c>
      <c r="T6486">
        <f t="shared" si="1628"/>
        <v>0</v>
      </c>
      <c r="U6486">
        <v>0</v>
      </c>
      <c r="V6486">
        <f t="shared" si="1629"/>
        <v>0.54576011824217441</v>
      </c>
      <c r="W6486">
        <f t="shared" si="1630"/>
        <v>0.63315134775317738</v>
      </c>
      <c r="X6486">
        <f t="shared" si="1631"/>
        <v>0.2978541066637122</v>
      </c>
      <c r="Y6486">
        <f t="shared" si="1632"/>
        <v>1</v>
      </c>
      <c r="Z6486" t="s">
        <v>6518</v>
      </c>
    </row>
    <row r="6487" spans="1:26" x14ac:dyDescent="0.25">
      <c r="A6487" t="s">
        <v>29</v>
      </c>
      <c r="B6487" t="s">
        <v>33</v>
      </c>
      <c r="C6487" t="s">
        <v>25</v>
      </c>
      <c r="D6487">
        <v>0</v>
      </c>
      <c r="F6487">
        <v>1</v>
      </c>
      <c r="G6487">
        <v>90.6</v>
      </c>
      <c r="H6487">
        <f t="shared" si="1617"/>
        <v>1</v>
      </c>
      <c r="I6487">
        <f t="shared" si="1618"/>
        <v>0</v>
      </c>
      <c r="J6487">
        <f t="shared" si="1619"/>
        <v>1</v>
      </c>
      <c r="K6487">
        <f t="shared" si="1620"/>
        <v>0</v>
      </c>
      <c r="L6487">
        <f t="shared" si="1621"/>
        <v>0</v>
      </c>
      <c r="M6487">
        <f t="shared" si="1622"/>
        <v>0</v>
      </c>
      <c r="N6487">
        <f t="shared" si="1623"/>
        <v>1</v>
      </c>
      <c r="O6487">
        <f t="shared" si="1624"/>
        <v>0</v>
      </c>
      <c r="P6487">
        <v>37</v>
      </c>
      <c r="Q6487">
        <f t="shared" si="1625"/>
        <v>0</v>
      </c>
      <c r="R6487">
        <f t="shared" si="1626"/>
        <v>0</v>
      </c>
      <c r="S6487">
        <f t="shared" si="1627"/>
        <v>0</v>
      </c>
      <c r="T6487">
        <f t="shared" si="1628"/>
        <v>1</v>
      </c>
      <c r="U6487">
        <v>0</v>
      </c>
      <c r="V6487">
        <f t="shared" si="1629"/>
        <v>0.13242214058030213</v>
      </c>
      <c r="W6487">
        <f t="shared" si="1630"/>
        <v>0.53305724264438692</v>
      </c>
      <c r="X6487">
        <f t="shared" si="1631"/>
        <v>1.75356233158693E-2</v>
      </c>
      <c r="Y6487">
        <f t="shared" si="1632"/>
        <v>0</v>
      </c>
      <c r="Z6487" t="s">
        <v>6519</v>
      </c>
    </row>
    <row r="6488" spans="1:26" x14ac:dyDescent="0.25">
      <c r="A6488" t="s">
        <v>26</v>
      </c>
      <c r="B6488" t="s">
        <v>30</v>
      </c>
      <c r="C6488" t="s">
        <v>35</v>
      </c>
      <c r="D6488">
        <v>0</v>
      </c>
      <c r="F6488">
        <v>1</v>
      </c>
      <c r="G6488">
        <v>73.55</v>
      </c>
      <c r="H6488">
        <f t="shared" si="1617"/>
        <v>1</v>
      </c>
      <c r="I6488">
        <f t="shared" si="1618"/>
        <v>0</v>
      </c>
      <c r="J6488">
        <f t="shared" si="1619"/>
        <v>0</v>
      </c>
      <c r="K6488">
        <f t="shared" si="1620"/>
        <v>1</v>
      </c>
      <c r="L6488">
        <f t="shared" si="1621"/>
        <v>0</v>
      </c>
      <c r="M6488">
        <f t="shared" si="1622"/>
        <v>1</v>
      </c>
      <c r="N6488">
        <f t="shared" si="1623"/>
        <v>0</v>
      </c>
      <c r="O6488">
        <f t="shared" si="1624"/>
        <v>0</v>
      </c>
      <c r="P6488">
        <v>64</v>
      </c>
      <c r="Q6488">
        <f t="shared" si="1625"/>
        <v>0</v>
      </c>
      <c r="R6488">
        <f t="shared" si="1626"/>
        <v>1</v>
      </c>
      <c r="S6488">
        <f t="shared" si="1627"/>
        <v>0</v>
      </c>
      <c r="T6488">
        <f t="shared" si="1628"/>
        <v>0</v>
      </c>
      <c r="U6488">
        <v>0</v>
      </c>
      <c r="V6488">
        <f t="shared" si="1629"/>
        <v>0.37243192506820744</v>
      </c>
      <c r="W6488">
        <f t="shared" si="1630"/>
        <v>0.59204648630355039</v>
      </c>
      <c r="X6488">
        <f t="shared" si="1631"/>
        <v>0.13870553881001088</v>
      </c>
      <c r="Y6488">
        <f t="shared" si="1632"/>
        <v>1</v>
      </c>
      <c r="Z6488" t="s">
        <v>6520</v>
      </c>
    </row>
    <row r="6489" spans="1:26" x14ac:dyDescent="0.25">
      <c r="A6489" t="s">
        <v>26</v>
      </c>
      <c r="B6489" t="s">
        <v>33</v>
      </c>
      <c r="C6489" t="s">
        <v>25</v>
      </c>
      <c r="D6489">
        <v>0</v>
      </c>
      <c r="F6489">
        <v>1</v>
      </c>
      <c r="G6489">
        <v>67.95</v>
      </c>
      <c r="H6489">
        <f t="shared" si="1617"/>
        <v>1</v>
      </c>
      <c r="I6489">
        <f t="shared" si="1618"/>
        <v>0</v>
      </c>
      <c r="J6489">
        <f t="shared" si="1619"/>
        <v>1</v>
      </c>
      <c r="K6489">
        <f t="shared" si="1620"/>
        <v>0</v>
      </c>
      <c r="L6489">
        <f t="shared" si="1621"/>
        <v>0</v>
      </c>
      <c r="M6489">
        <f t="shared" si="1622"/>
        <v>1</v>
      </c>
      <c r="N6489">
        <f t="shared" si="1623"/>
        <v>0</v>
      </c>
      <c r="O6489">
        <f t="shared" si="1624"/>
        <v>0</v>
      </c>
      <c r="P6489">
        <v>5</v>
      </c>
      <c r="Q6489">
        <f t="shared" si="1625"/>
        <v>0</v>
      </c>
      <c r="R6489">
        <f t="shared" si="1626"/>
        <v>0</v>
      </c>
      <c r="S6489">
        <f t="shared" si="1627"/>
        <v>0</v>
      </c>
      <c r="T6489">
        <f t="shared" si="1628"/>
        <v>1</v>
      </c>
      <c r="U6489">
        <v>1</v>
      </c>
      <c r="V6489">
        <f t="shared" si="1629"/>
        <v>0.36856438401578928</v>
      </c>
      <c r="W6489">
        <f t="shared" si="1630"/>
        <v>0.59111203750422714</v>
      </c>
      <c r="X6489">
        <f t="shared" si="1631"/>
        <v>0.39871093713335964</v>
      </c>
      <c r="Y6489">
        <f t="shared" si="1632"/>
        <v>1</v>
      </c>
      <c r="Z6489" t="s">
        <v>6521</v>
      </c>
    </row>
    <row r="6490" spans="1:26" x14ac:dyDescent="0.25">
      <c r="A6490" t="s">
        <v>45</v>
      </c>
      <c r="B6490" t="s">
        <v>33</v>
      </c>
      <c r="C6490" t="s">
        <v>35</v>
      </c>
      <c r="D6490">
        <v>0</v>
      </c>
      <c r="F6490">
        <v>1</v>
      </c>
      <c r="G6490">
        <v>94.35</v>
      </c>
      <c r="H6490">
        <f t="shared" si="1617"/>
        <v>1</v>
      </c>
      <c r="I6490">
        <f t="shared" si="1618"/>
        <v>0</v>
      </c>
      <c r="J6490">
        <f t="shared" si="1619"/>
        <v>0</v>
      </c>
      <c r="K6490">
        <f t="shared" si="1620"/>
        <v>1</v>
      </c>
      <c r="L6490">
        <f t="shared" si="1621"/>
        <v>0</v>
      </c>
      <c r="M6490">
        <f t="shared" si="1622"/>
        <v>0</v>
      </c>
      <c r="N6490">
        <f t="shared" si="1623"/>
        <v>0</v>
      </c>
      <c r="O6490">
        <f t="shared" si="1624"/>
        <v>1</v>
      </c>
      <c r="P6490">
        <v>61</v>
      </c>
      <c r="Q6490">
        <f t="shared" si="1625"/>
        <v>0</v>
      </c>
      <c r="R6490">
        <f t="shared" si="1626"/>
        <v>0</v>
      </c>
      <c r="S6490">
        <f t="shared" si="1627"/>
        <v>0</v>
      </c>
      <c r="T6490">
        <f t="shared" si="1628"/>
        <v>1</v>
      </c>
      <c r="U6490">
        <v>0</v>
      </c>
      <c r="V6490">
        <f t="shared" si="1629"/>
        <v>7.8334542336146368E-2</v>
      </c>
      <c r="W6490">
        <f t="shared" si="1630"/>
        <v>0.51957362746916536</v>
      </c>
      <c r="X6490">
        <f t="shared" si="1631"/>
        <v>6.1363005230135074E-3</v>
      </c>
      <c r="Y6490">
        <f t="shared" si="1632"/>
        <v>0</v>
      </c>
      <c r="Z6490" t="s">
        <v>6522</v>
      </c>
    </row>
    <row r="6491" spans="1:26" x14ac:dyDescent="0.25">
      <c r="A6491" t="s">
        <v>26</v>
      </c>
      <c r="B6491" t="s">
        <v>27</v>
      </c>
      <c r="C6491" t="s">
        <v>35</v>
      </c>
      <c r="D6491">
        <v>0</v>
      </c>
      <c r="F6491">
        <v>1</v>
      </c>
      <c r="G6491">
        <v>69.5</v>
      </c>
      <c r="H6491">
        <f t="shared" si="1617"/>
        <v>1</v>
      </c>
      <c r="I6491">
        <f t="shared" si="1618"/>
        <v>0</v>
      </c>
      <c r="J6491">
        <f t="shared" si="1619"/>
        <v>0</v>
      </c>
      <c r="K6491">
        <f t="shared" si="1620"/>
        <v>1</v>
      </c>
      <c r="L6491">
        <f t="shared" si="1621"/>
        <v>0</v>
      </c>
      <c r="M6491">
        <f t="shared" si="1622"/>
        <v>1</v>
      </c>
      <c r="N6491">
        <f t="shared" si="1623"/>
        <v>0</v>
      </c>
      <c r="O6491">
        <f t="shared" si="1624"/>
        <v>0</v>
      </c>
      <c r="P6491">
        <v>1</v>
      </c>
      <c r="Q6491">
        <f t="shared" si="1625"/>
        <v>1</v>
      </c>
      <c r="R6491">
        <f t="shared" si="1626"/>
        <v>0</v>
      </c>
      <c r="S6491">
        <f t="shared" si="1627"/>
        <v>0</v>
      </c>
      <c r="T6491">
        <f t="shared" si="1628"/>
        <v>0</v>
      </c>
      <c r="U6491">
        <v>1</v>
      </c>
      <c r="V6491">
        <f t="shared" si="1629"/>
        <v>0.50288609438283838</v>
      </c>
      <c r="W6491">
        <f t="shared" si="1630"/>
        <v>0.62313733399898685</v>
      </c>
      <c r="X6491">
        <f t="shared" si="1631"/>
        <v>0.24712223515794826</v>
      </c>
      <c r="Y6491">
        <f t="shared" si="1632"/>
        <v>1</v>
      </c>
      <c r="Z6491" t="s">
        <v>6523</v>
      </c>
    </row>
    <row r="6492" spans="1:26" x14ac:dyDescent="0.25">
      <c r="A6492" t="s">
        <v>26</v>
      </c>
      <c r="B6492" t="s">
        <v>30</v>
      </c>
      <c r="C6492" t="s">
        <v>23</v>
      </c>
      <c r="D6492">
        <v>0</v>
      </c>
      <c r="F6492">
        <v>1</v>
      </c>
      <c r="G6492">
        <v>18.850000000000001</v>
      </c>
      <c r="H6492">
        <f t="shared" si="1617"/>
        <v>1</v>
      </c>
      <c r="I6492">
        <f t="shared" si="1618"/>
        <v>0</v>
      </c>
      <c r="J6492">
        <f t="shared" si="1619"/>
        <v>0</v>
      </c>
      <c r="K6492">
        <f t="shared" si="1620"/>
        <v>0</v>
      </c>
      <c r="L6492">
        <f t="shared" si="1621"/>
        <v>1</v>
      </c>
      <c r="M6492">
        <f t="shared" si="1622"/>
        <v>1</v>
      </c>
      <c r="N6492">
        <f t="shared" si="1623"/>
        <v>0</v>
      </c>
      <c r="O6492">
        <f t="shared" si="1624"/>
        <v>0</v>
      </c>
      <c r="P6492">
        <v>1</v>
      </c>
      <c r="Q6492">
        <f t="shared" si="1625"/>
        <v>0</v>
      </c>
      <c r="R6492">
        <f t="shared" si="1626"/>
        <v>1</v>
      </c>
      <c r="S6492">
        <f t="shared" si="1627"/>
        <v>0</v>
      </c>
      <c r="T6492">
        <f t="shared" si="1628"/>
        <v>0</v>
      </c>
      <c r="U6492">
        <v>1</v>
      </c>
      <c r="V6492">
        <f t="shared" si="1629"/>
        <v>0.25842338478660654</v>
      </c>
      <c r="W6492">
        <f t="shared" si="1630"/>
        <v>0.56424868544255258</v>
      </c>
      <c r="X6492">
        <f t="shared" si="1631"/>
        <v>0.54993587623135343</v>
      </c>
      <c r="Y6492">
        <f t="shared" si="1632"/>
        <v>0</v>
      </c>
      <c r="Z6492" t="s">
        <v>6524</v>
      </c>
    </row>
    <row r="6493" spans="1:26" x14ac:dyDescent="0.25">
      <c r="A6493" t="s">
        <v>29</v>
      </c>
      <c r="B6493" t="s">
        <v>30</v>
      </c>
      <c r="C6493" t="s">
        <v>23</v>
      </c>
      <c r="D6493">
        <v>0</v>
      </c>
      <c r="F6493">
        <v>1</v>
      </c>
      <c r="G6493">
        <v>19.399999999999999</v>
      </c>
      <c r="H6493">
        <f t="shared" si="1617"/>
        <v>1</v>
      </c>
      <c r="I6493">
        <f t="shared" si="1618"/>
        <v>0</v>
      </c>
      <c r="J6493">
        <f t="shared" si="1619"/>
        <v>0</v>
      </c>
      <c r="K6493">
        <f t="shared" si="1620"/>
        <v>0</v>
      </c>
      <c r="L6493">
        <f t="shared" si="1621"/>
        <v>1</v>
      </c>
      <c r="M6493">
        <f t="shared" si="1622"/>
        <v>0</v>
      </c>
      <c r="N6493">
        <f t="shared" si="1623"/>
        <v>1</v>
      </c>
      <c r="O6493">
        <f t="shared" si="1624"/>
        <v>0</v>
      </c>
      <c r="P6493">
        <v>26</v>
      </c>
      <c r="Q6493">
        <f t="shared" si="1625"/>
        <v>0</v>
      </c>
      <c r="R6493">
        <f t="shared" si="1626"/>
        <v>1</v>
      </c>
      <c r="S6493">
        <f t="shared" si="1627"/>
        <v>0</v>
      </c>
      <c r="T6493">
        <f t="shared" si="1628"/>
        <v>0</v>
      </c>
      <c r="U6493">
        <v>0</v>
      </c>
      <c r="V6493">
        <f t="shared" si="1629"/>
        <v>-7.3108140169003549E-3</v>
      </c>
      <c r="W6493">
        <f t="shared" si="1630"/>
        <v>0.498172304636323</v>
      </c>
      <c r="X6493">
        <f t="shared" si="1631"/>
        <v>5.3448001589706706E-5</v>
      </c>
      <c r="Y6493">
        <f t="shared" si="1632"/>
        <v>0</v>
      </c>
      <c r="Z6493" t="s">
        <v>6525</v>
      </c>
    </row>
    <row r="6494" spans="1:26" x14ac:dyDescent="0.25">
      <c r="A6494" t="s">
        <v>26</v>
      </c>
      <c r="B6494" t="s">
        <v>27</v>
      </c>
      <c r="C6494" t="s">
        <v>35</v>
      </c>
      <c r="D6494">
        <v>0</v>
      </c>
      <c r="F6494">
        <v>1</v>
      </c>
      <c r="G6494">
        <v>69.2</v>
      </c>
      <c r="H6494">
        <f t="shared" si="1617"/>
        <v>1</v>
      </c>
      <c r="I6494">
        <f t="shared" si="1618"/>
        <v>0</v>
      </c>
      <c r="J6494">
        <f t="shared" si="1619"/>
        <v>0</v>
      </c>
      <c r="K6494">
        <f t="shared" si="1620"/>
        <v>1</v>
      </c>
      <c r="L6494">
        <f t="shared" si="1621"/>
        <v>0</v>
      </c>
      <c r="M6494">
        <f t="shared" si="1622"/>
        <v>1</v>
      </c>
      <c r="N6494">
        <f t="shared" si="1623"/>
        <v>0</v>
      </c>
      <c r="O6494">
        <f t="shared" si="1624"/>
        <v>0</v>
      </c>
      <c r="P6494">
        <v>1</v>
      </c>
      <c r="Q6494">
        <f t="shared" si="1625"/>
        <v>1</v>
      </c>
      <c r="R6494">
        <f t="shared" si="1626"/>
        <v>0</v>
      </c>
      <c r="S6494">
        <f t="shared" si="1627"/>
        <v>0</v>
      </c>
      <c r="T6494">
        <f t="shared" si="1628"/>
        <v>0</v>
      </c>
      <c r="U6494">
        <v>1</v>
      </c>
      <c r="V6494">
        <f t="shared" si="1629"/>
        <v>0.50241837775891829</v>
      </c>
      <c r="W6494">
        <f t="shared" si="1630"/>
        <v>0.62302749041378591</v>
      </c>
      <c r="X6494">
        <f t="shared" si="1631"/>
        <v>0.24758747079206656</v>
      </c>
      <c r="Y6494">
        <f t="shared" si="1632"/>
        <v>1</v>
      </c>
      <c r="Z6494" t="s">
        <v>6526</v>
      </c>
    </row>
    <row r="6495" spans="1:26" x14ac:dyDescent="0.25">
      <c r="A6495" t="s">
        <v>45</v>
      </c>
      <c r="B6495" t="s">
        <v>30</v>
      </c>
      <c r="C6495" t="s">
        <v>23</v>
      </c>
      <c r="D6495">
        <v>0</v>
      </c>
      <c r="F6495">
        <v>1</v>
      </c>
      <c r="G6495">
        <v>19.75</v>
      </c>
      <c r="H6495">
        <f t="shared" si="1617"/>
        <v>1</v>
      </c>
      <c r="I6495">
        <f t="shared" si="1618"/>
        <v>0</v>
      </c>
      <c r="J6495">
        <f t="shared" si="1619"/>
        <v>0</v>
      </c>
      <c r="K6495">
        <f t="shared" si="1620"/>
        <v>0</v>
      </c>
      <c r="L6495">
        <f t="shared" si="1621"/>
        <v>1</v>
      </c>
      <c r="M6495">
        <f t="shared" si="1622"/>
        <v>0</v>
      </c>
      <c r="N6495">
        <f t="shared" si="1623"/>
        <v>0</v>
      </c>
      <c r="O6495">
        <f t="shared" si="1624"/>
        <v>1</v>
      </c>
      <c r="P6495">
        <v>24</v>
      </c>
      <c r="Q6495">
        <f t="shared" si="1625"/>
        <v>0</v>
      </c>
      <c r="R6495">
        <f t="shared" si="1626"/>
        <v>1</v>
      </c>
      <c r="S6495">
        <f t="shared" si="1627"/>
        <v>0</v>
      </c>
      <c r="T6495">
        <f t="shared" si="1628"/>
        <v>0</v>
      </c>
      <c r="U6495">
        <v>0</v>
      </c>
      <c r="V6495">
        <f t="shared" si="1629"/>
        <v>-7.156236992623885E-2</v>
      </c>
      <c r="W6495">
        <f t="shared" si="1630"/>
        <v>0.48211703867836558</v>
      </c>
      <c r="X6495">
        <f t="shared" si="1631"/>
        <v>5.1211727894598545E-3</v>
      </c>
      <c r="Y6495">
        <f t="shared" si="1632"/>
        <v>0</v>
      </c>
      <c r="Z6495" t="s">
        <v>6527</v>
      </c>
    </row>
    <row r="6496" spans="1:26" x14ac:dyDescent="0.25">
      <c r="A6496" t="s">
        <v>29</v>
      </c>
      <c r="B6496" t="s">
        <v>27</v>
      </c>
      <c r="C6496" t="s">
        <v>25</v>
      </c>
      <c r="D6496">
        <v>0</v>
      </c>
      <c r="F6496">
        <v>1</v>
      </c>
      <c r="G6496">
        <v>54.6</v>
      </c>
      <c r="H6496">
        <f t="shared" si="1617"/>
        <v>1</v>
      </c>
      <c r="I6496">
        <f t="shared" si="1618"/>
        <v>0</v>
      </c>
      <c r="J6496">
        <f t="shared" si="1619"/>
        <v>1</v>
      </c>
      <c r="K6496">
        <f t="shared" si="1620"/>
        <v>0</v>
      </c>
      <c r="L6496">
        <f t="shared" si="1621"/>
        <v>0</v>
      </c>
      <c r="M6496">
        <f t="shared" si="1622"/>
        <v>0</v>
      </c>
      <c r="N6496">
        <f t="shared" si="1623"/>
        <v>1</v>
      </c>
      <c r="O6496">
        <f t="shared" si="1624"/>
        <v>0</v>
      </c>
      <c r="P6496">
        <v>17</v>
      </c>
      <c r="Q6496">
        <f t="shared" si="1625"/>
        <v>1</v>
      </c>
      <c r="R6496">
        <f t="shared" si="1626"/>
        <v>0</v>
      </c>
      <c r="S6496">
        <f t="shared" si="1627"/>
        <v>0</v>
      </c>
      <c r="T6496">
        <f t="shared" si="1628"/>
        <v>0</v>
      </c>
      <c r="U6496">
        <v>0</v>
      </c>
      <c r="V6496">
        <f t="shared" si="1629"/>
        <v>0.20820132018669416</v>
      </c>
      <c r="W6496">
        <f t="shared" si="1630"/>
        <v>0.55186311929188336</v>
      </c>
      <c r="X6496">
        <f t="shared" si="1631"/>
        <v>4.3347789727482336E-2</v>
      </c>
      <c r="Y6496">
        <f t="shared" si="1632"/>
        <v>0</v>
      </c>
      <c r="Z6496" t="s">
        <v>6528</v>
      </c>
    </row>
    <row r="6497" spans="1:26" x14ac:dyDescent="0.25">
      <c r="A6497" t="s">
        <v>26</v>
      </c>
      <c r="B6497" t="s">
        <v>30</v>
      </c>
      <c r="C6497" t="s">
        <v>25</v>
      </c>
      <c r="D6497">
        <v>0</v>
      </c>
      <c r="F6497">
        <v>1</v>
      </c>
      <c r="G6497">
        <v>29.8</v>
      </c>
      <c r="H6497">
        <f t="shared" si="1617"/>
        <v>1</v>
      </c>
      <c r="I6497">
        <f t="shared" si="1618"/>
        <v>0</v>
      </c>
      <c r="J6497">
        <f t="shared" si="1619"/>
        <v>1</v>
      </c>
      <c r="K6497">
        <f t="shared" si="1620"/>
        <v>0</v>
      </c>
      <c r="L6497">
        <f t="shared" si="1621"/>
        <v>0</v>
      </c>
      <c r="M6497">
        <f t="shared" si="1622"/>
        <v>1</v>
      </c>
      <c r="N6497">
        <f t="shared" si="1623"/>
        <v>0</v>
      </c>
      <c r="O6497">
        <f t="shared" si="1624"/>
        <v>0</v>
      </c>
      <c r="P6497">
        <v>26</v>
      </c>
      <c r="Q6497">
        <f t="shared" si="1625"/>
        <v>0</v>
      </c>
      <c r="R6497">
        <f t="shared" si="1626"/>
        <v>1</v>
      </c>
      <c r="S6497">
        <f t="shared" si="1627"/>
        <v>0</v>
      </c>
      <c r="T6497">
        <f t="shared" si="1628"/>
        <v>0</v>
      </c>
      <c r="U6497">
        <v>0</v>
      </c>
      <c r="V6497">
        <f t="shared" si="1629"/>
        <v>0.30908642000729214</v>
      </c>
      <c r="W6497">
        <f t="shared" si="1630"/>
        <v>0.57666225097000134</v>
      </c>
      <c r="X6497">
        <f t="shared" si="1631"/>
        <v>9.5534415032924203E-2</v>
      </c>
      <c r="Y6497">
        <f t="shared" si="1632"/>
        <v>0</v>
      </c>
      <c r="Z6497" t="s">
        <v>6529</v>
      </c>
    </row>
    <row r="6498" spans="1:26" x14ac:dyDescent="0.25">
      <c r="A6498" t="s">
        <v>26</v>
      </c>
      <c r="B6498" t="s">
        <v>27</v>
      </c>
      <c r="C6498" t="s">
        <v>35</v>
      </c>
      <c r="D6498">
        <v>0</v>
      </c>
      <c r="F6498">
        <v>1</v>
      </c>
      <c r="G6498">
        <v>69.650000000000006</v>
      </c>
      <c r="H6498">
        <f t="shared" si="1617"/>
        <v>1</v>
      </c>
      <c r="I6498">
        <f t="shared" si="1618"/>
        <v>0</v>
      </c>
      <c r="J6498">
        <f t="shared" si="1619"/>
        <v>0</v>
      </c>
      <c r="K6498">
        <f t="shared" si="1620"/>
        <v>1</v>
      </c>
      <c r="L6498">
        <f t="shared" si="1621"/>
        <v>0</v>
      </c>
      <c r="M6498">
        <f t="shared" si="1622"/>
        <v>1</v>
      </c>
      <c r="N6498">
        <f t="shared" si="1623"/>
        <v>0</v>
      </c>
      <c r="O6498">
        <f t="shared" si="1624"/>
        <v>0</v>
      </c>
      <c r="P6498">
        <v>1</v>
      </c>
      <c r="Q6498">
        <f t="shared" si="1625"/>
        <v>1</v>
      </c>
      <c r="R6498">
        <f t="shared" si="1626"/>
        <v>0</v>
      </c>
      <c r="S6498">
        <f t="shared" si="1627"/>
        <v>0</v>
      </c>
      <c r="T6498">
        <f t="shared" si="1628"/>
        <v>0</v>
      </c>
      <c r="U6498">
        <v>1</v>
      </c>
      <c r="V6498">
        <f t="shared" si="1629"/>
        <v>0.52167457105985671</v>
      </c>
      <c r="W6498">
        <f t="shared" si="1630"/>
        <v>0.62753925358773333</v>
      </c>
      <c r="X6498">
        <f t="shared" si="1631"/>
        <v>0.22879521597077207</v>
      </c>
      <c r="Y6498">
        <f t="shared" si="1632"/>
        <v>1</v>
      </c>
      <c r="Z6498" t="s">
        <v>6530</v>
      </c>
    </row>
    <row r="6499" spans="1:26" x14ac:dyDescent="0.25">
      <c r="A6499" t="s">
        <v>26</v>
      </c>
      <c r="B6499" t="s">
        <v>27</v>
      </c>
      <c r="C6499" t="s">
        <v>35</v>
      </c>
      <c r="D6499">
        <v>1</v>
      </c>
      <c r="F6499">
        <v>1</v>
      </c>
      <c r="G6499">
        <v>101.85</v>
      </c>
      <c r="H6499">
        <f t="shared" si="1617"/>
        <v>0</v>
      </c>
      <c r="I6499">
        <f t="shared" si="1618"/>
        <v>1</v>
      </c>
      <c r="J6499">
        <f t="shared" si="1619"/>
        <v>0</v>
      </c>
      <c r="K6499">
        <f t="shared" si="1620"/>
        <v>1</v>
      </c>
      <c r="L6499">
        <f t="shared" si="1621"/>
        <v>0</v>
      </c>
      <c r="M6499">
        <f t="shared" si="1622"/>
        <v>1</v>
      </c>
      <c r="N6499">
        <f t="shared" si="1623"/>
        <v>0</v>
      </c>
      <c r="O6499">
        <f t="shared" si="1624"/>
        <v>0</v>
      </c>
      <c r="P6499">
        <v>40</v>
      </c>
      <c r="Q6499">
        <f t="shared" si="1625"/>
        <v>1</v>
      </c>
      <c r="R6499">
        <f t="shared" si="1626"/>
        <v>0</v>
      </c>
      <c r="S6499">
        <f t="shared" si="1627"/>
        <v>0</v>
      </c>
      <c r="T6499">
        <f t="shared" si="1628"/>
        <v>0</v>
      </c>
      <c r="U6499">
        <v>1</v>
      </c>
      <c r="V6499">
        <f t="shared" si="1629"/>
        <v>0.5581847062563039</v>
      </c>
      <c r="W6499">
        <f t="shared" si="1630"/>
        <v>0.63603241238581254</v>
      </c>
      <c r="X6499">
        <f t="shared" si="1631"/>
        <v>0.19520075378582846</v>
      </c>
      <c r="Y6499">
        <f t="shared" si="1632"/>
        <v>1</v>
      </c>
      <c r="Z6499" t="s">
        <v>6531</v>
      </c>
    </row>
    <row r="6500" spans="1:26" x14ac:dyDescent="0.25">
      <c r="A6500" t="s">
        <v>26</v>
      </c>
      <c r="B6500" t="s">
        <v>27</v>
      </c>
      <c r="C6500" t="s">
        <v>35</v>
      </c>
      <c r="D6500">
        <v>0</v>
      </c>
      <c r="F6500">
        <v>1</v>
      </c>
      <c r="G6500">
        <v>103.05</v>
      </c>
      <c r="H6500">
        <f t="shared" si="1617"/>
        <v>1</v>
      </c>
      <c r="I6500">
        <f t="shared" si="1618"/>
        <v>0</v>
      </c>
      <c r="J6500">
        <f t="shared" si="1619"/>
        <v>0</v>
      </c>
      <c r="K6500">
        <f t="shared" si="1620"/>
        <v>1</v>
      </c>
      <c r="L6500">
        <f t="shared" si="1621"/>
        <v>0</v>
      </c>
      <c r="M6500">
        <f t="shared" si="1622"/>
        <v>1</v>
      </c>
      <c r="N6500">
        <f t="shared" si="1623"/>
        <v>0</v>
      </c>
      <c r="O6500">
        <f t="shared" si="1624"/>
        <v>0</v>
      </c>
      <c r="P6500">
        <v>52</v>
      </c>
      <c r="Q6500">
        <f t="shared" si="1625"/>
        <v>1</v>
      </c>
      <c r="R6500">
        <f t="shared" si="1626"/>
        <v>0</v>
      </c>
      <c r="S6500">
        <f t="shared" si="1627"/>
        <v>0</v>
      </c>
      <c r="T6500">
        <f t="shared" si="1628"/>
        <v>0</v>
      </c>
      <c r="U6500">
        <v>0</v>
      </c>
      <c r="V6500">
        <f t="shared" si="1629"/>
        <v>0.56005557275198403</v>
      </c>
      <c r="W6500">
        <f t="shared" si="1630"/>
        <v>0.63646539864654872</v>
      </c>
      <c r="X6500">
        <f t="shared" si="1631"/>
        <v>0.31366224457055286</v>
      </c>
      <c r="Y6500">
        <f t="shared" si="1632"/>
        <v>1</v>
      </c>
      <c r="Z6500" t="s">
        <v>6532</v>
      </c>
    </row>
    <row r="6501" spans="1:26" x14ac:dyDescent="0.25">
      <c r="A6501" t="s">
        <v>26</v>
      </c>
      <c r="B6501" t="s">
        <v>27</v>
      </c>
      <c r="C6501" t="s">
        <v>35</v>
      </c>
      <c r="D6501">
        <v>0</v>
      </c>
      <c r="F6501">
        <v>1</v>
      </c>
      <c r="G6501">
        <v>82.3</v>
      </c>
      <c r="H6501">
        <f t="shared" si="1617"/>
        <v>1</v>
      </c>
      <c r="I6501">
        <f t="shared" si="1618"/>
        <v>0</v>
      </c>
      <c r="J6501">
        <f t="shared" si="1619"/>
        <v>0</v>
      </c>
      <c r="K6501">
        <f t="shared" si="1620"/>
        <v>1</v>
      </c>
      <c r="L6501">
        <f t="shared" si="1621"/>
        <v>0</v>
      </c>
      <c r="M6501">
        <f t="shared" si="1622"/>
        <v>1</v>
      </c>
      <c r="N6501">
        <f t="shared" si="1623"/>
        <v>0</v>
      </c>
      <c r="O6501">
        <f t="shared" si="1624"/>
        <v>0</v>
      </c>
      <c r="P6501">
        <v>1</v>
      </c>
      <c r="Q6501">
        <f t="shared" si="1625"/>
        <v>1</v>
      </c>
      <c r="R6501">
        <f t="shared" si="1626"/>
        <v>0</v>
      </c>
      <c r="S6501">
        <f t="shared" si="1627"/>
        <v>0</v>
      </c>
      <c r="T6501">
        <f t="shared" si="1628"/>
        <v>0</v>
      </c>
      <c r="U6501">
        <v>1</v>
      </c>
      <c r="V6501">
        <f t="shared" si="1629"/>
        <v>0.52284200367009293</v>
      </c>
      <c r="W6501">
        <f t="shared" si="1630"/>
        <v>0.62781208132325561</v>
      </c>
      <c r="X6501">
        <f t="shared" si="1631"/>
        <v>0.22767975346157163</v>
      </c>
      <c r="Y6501">
        <f t="shared" si="1632"/>
        <v>1</v>
      </c>
      <c r="Z6501" t="s">
        <v>6533</v>
      </c>
    </row>
    <row r="6502" spans="1:26" x14ac:dyDescent="0.25">
      <c r="A6502" t="s">
        <v>26</v>
      </c>
      <c r="B6502" t="s">
        <v>30</v>
      </c>
      <c r="C6502" t="s">
        <v>23</v>
      </c>
      <c r="D6502">
        <v>0</v>
      </c>
      <c r="F6502">
        <v>1</v>
      </c>
      <c r="G6502">
        <v>20.3</v>
      </c>
      <c r="H6502">
        <f t="shared" si="1617"/>
        <v>1</v>
      </c>
      <c r="I6502">
        <f t="shared" si="1618"/>
        <v>0</v>
      </c>
      <c r="J6502">
        <f t="shared" si="1619"/>
        <v>0</v>
      </c>
      <c r="K6502">
        <f t="shared" si="1620"/>
        <v>0</v>
      </c>
      <c r="L6502">
        <f t="shared" si="1621"/>
        <v>1</v>
      </c>
      <c r="M6502">
        <f t="shared" si="1622"/>
        <v>1</v>
      </c>
      <c r="N6502">
        <f t="shared" si="1623"/>
        <v>0</v>
      </c>
      <c r="O6502">
        <f t="shared" si="1624"/>
        <v>0</v>
      </c>
      <c r="P6502">
        <v>1</v>
      </c>
      <c r="Q6502">
        <f t="shared" si="1625"/>
        <v>0</v>
      </c>
      <c r="R6502">
        <f t="shared" si="1626"/>
        <v>1</v>
      </c>
      <c r="S6502">
        <f t="shared" si="1627"/>
        <v>0</v>
      </c>
      <c r="T6502">
        <f t="shared" si="1628"/>
        <v>0</v>
      </c>
      <c r="U6502">
        <v>0</v>
      </c>
      <c r="V6502">
        <f t="shared" si="1629"/>
        <v>0.26068401513555339</v>
      </c>
      <c r="W6502">
        <f t="shared" si="1630"/>
        <v>0.56480443043379958</v>
      </c>
      <c r="X6502">
        <f t="shared" si="1631"/>
        <v>6.7956155747193436E-2</v>
      </c>
      <c r="Y6502">
        <f t="shared" si="1632"/>
        <v>0</v>
      </c>
      <c r="Z6502" t="s">
        <v>6534</v>
      </c>
    </row>
    <row r="6503" spans="1:26" x14ac:dyDescent="0.25">
      <c r="A6503" t="s">
        <v>45</v>
      </c>
      <c r="B6503" t="s">
        <v>30</v>
      </c>
      <c r="C6503" t="s">
        <v>25</v>
      </c>
      <c r="D6503">
        <v>0</v>
      </c>
      <c r="F6503">
        <v>1</v>
      </c>
      <c r="G6503">
        <v>35.1</v>
      </c>
      <c r="H6503">
        <f t="shared" si="1617"/>
        <v>1</v>
      </c>
      <c r="I6503">
        <f t="shared" si="1618"/>
        <v>0</v>
      </c>
      <c r="J6503">
        <f t="shared" si="1619"/>
        <v>1</v>
      </c>
      <c r="K6503">
        <f t="shared" si="1620"/>
        <v>0</v>
      </c>
      <c r="L6503">
        <f t="shared" si="1621"/>
        <v>0</v>
      </c>
      <c r="M6503">
        <f t="shared" si="1622"/>
        <v>0</v>
      </c>
      <c r="N6503">
        <f t="shared" si="1623"/>
        <v>0</v>
      </c>
      <c r="O6503">
        <f t="shared" si="1624"/>
        <v>1</v>
      </c>
      <c r="P6503">
        <v>21</v>
      </c>
      <c r="Q6503">
        <f t="shared" si="1625"/>
        <v>0</v>
      </c>
      <c r="R6503">
        <f t="shared" si="1626"/>
        <v>1</v>
      </c>
      <c r="S6503">
        <f t="shared" si="1627"/>
        <v>0</v>
      </c>
      <c r="T6503">
        <f t="shared" si="1628"/>
        <v>0</v>
      </c>
      <c r="U6503">
        <v>0</v>
      </c>
      <c r="V6503">
        <f t="shared" si="1629"/>
        <v>-1.4039490888059523E-2</v>
      </c>
      <c r="W6503">
        <f t="shared" si="1630"/>
        <v>0.49649018492864461</v>
      </c>
      <c r="X6503">
        <f t="shared" si="1631"/>
        <v>1.971073043959064E-4</v>
      </c>
      <c r="Y6503">
        <f t="shared" si="1632"/>
        <v>0</v>
      </c>
      <c r="Z6503" t="s">
        <v>6535</v>
      </c>
    </row>
    <row r="6504" spans="1:26" x14ac:dyDescent="0.25">
      <c r="A6504" t="s">
        <v>29</v>
      </c>
      <c r="B6504" t="s">
        <v>33</v>
      </c>
      <c r="C6504" t="s">
        <v>35</v>
      </c>
      <c r="D6504">
        <v>0</v>
      </c>
      <c r="F6504">
        <v>1</v>
      </c>
      <c r="G6504">
        <v>105.7</v>
      </c>
      <c r="H6504">
        <f t="shared" si="1617"/>
        <v>1</v>
      </c>
      <c r="I6504">
        <f t="shared" si="1618"/>
        <v>0</v>
      </c>
      <c r="J6504">
        <f t="shared" si="1619"/>
        <v>0</v>
      </c>
      <c r="K6504">
        <f t="shared" si="1620"/>
        <v>1</v>
      </c>
      <c r="L6504">
        <f t="shared" si="1621"/>
        <v>0</v>
      </c>
      <c r="M6504">
        <f t="shared" si="1622"/>
        <v>0</v>
      </c>
      <c r="N6504">
        <f t="shared" si="1623"/>
        <v>1</v>
      </c>
      <c r="O6504">
        <f t="shared" si="1624"/>
        <v>0</v>
      </c>
      <c r="P6504">
        <v>67</v>
      </c>
      <c r="Q6504">
        <f t="shared" si="1625"/>
        <v>0</v>
      </c>
      <c r="R6504">
        <f t="shared" si="1626"/>
        <v>0</v>
      </c>
      <c r="S6504">
        <f t="shared" si="1627"/>
        <v>0</v>
      </c>
      <c r="T6504">
        <f t="shared" si="1628"/>
        <v>1</v>
      </c>
      <c r="U6504">
        <v>0</v>
      </c>
      <c r="V6504">
        <f t="shared" si="1629"/>
        <v>0.15110070805685463</v>
      </c>
      <c r="W6504">
        <f t="shared" si="1630"/>
        <v>0.53770346897258892</v>
      </c>
      <c r="X6504">
        <f t="shared" si="1631"/>
        <v>2.2831423975282813E-2</v>
      </c>
      <c r="Y6504">
        <f t="shared" si="1632"/>
        <v>0</v>
      </c>
      <c r="Z6504" t="s">
        <v>6536</v>
      </c>
    </row>
    <row r="6505" spans="1:26" x14ac:dyDescent="0.25">
      <c r="A6505" t="s">
        <v>26</v>
      </c>
      <c r="B6505" t="s">
        <v>33</v>
      </c>
      <c r="C6505" t="s">
        <v>25</v>
      </c>
      <c r="D6505">
        <v>0</v>
      </c>
      <c r="F6505">
        <v>1</v>
      </c>
      <c r="G6505">
        <v>56.25</v>
      </c>
      <c r="H6505">
        <f t="shared" si="1617"/>
        <v>1</v>
      </c>
      <c r="I6505">
        <f t="shared" si="1618"/>
        <v>0</v>
      </c>
      <c r="J6505">
        <f t="shared" si="1619"/>
        <v>1</v>
      </c>
      <c r="K6505">
        <f t="shared" si="1620"/>
        <v>0</v>
      </c>
      <c r="L6505">
        <f t="shared" si="1621"/>
        <v>0</v>
      </c>
      <c r="M6505">
        <f t="shared" si="1622"/>
        <v>1</v>
      </c>
      <c r="N6505">
        <f t="shared" si="1623"/>
        <v>0</v>
      </c>
      <c r="O6505">
        <f t="shared" si="1624"/>
        <v>0</v>
      </c>
      <c r="P6505">
        <v>44</v>
      </c>
      <c r="Q6505">
        <f t="shared" si="1625"/>
        <v>0</v>
      </c>
      <c r="R6505">
        <f t="shared" si="1626"/>
        <v>0</v>
      </c>
      <c r="S6505">
        <f t="shared" si="1627"/>
        <v>0</v>
      </c>
      <c r="T6505">
        <f t="shared" si="1628"/>
        <v>1</v>
      </c>
      <c r="U6505">
        <v>0</v>
      </c>
      <c r="V6505">
        <f t="shared" si="1629"/>
        <v>0.34546026642215238</v>
      </c>
      <c r="W6505">
        <f t="shared" si="1630"/>
        <v>0.58551627418616903</v>
      </c>
      <c r="X6505">
        <f t="shared" si="1631"/>
        <v>0.11934279567646451</v>
      </c>
      <c r="Y6505">
        <f t="shared" si="1632"/>
        <v>1</v>
      </c>
      <c r="Z6505" t="s">
        <v>6537</v>
      </c>
    </row>
    <row r="6506" spans="1:26" x14ac:dyDescent="0.25">
      <c r="A6506" t="s">
        <v>29</v>
      </c>
      <c r="B6506" t="s">
        <v>27</v>
      </c>
      <c r="C6506" t="s">
        <v>25</v>
      </c>
      <c r="D6506">
        <v>0</v>
      </c>
      <c r="F6506">
        <v>1</v>
      </c>
      <c r="G6506">
        <v>60.35</v>
      </c>
      <c r="H6506">
        <f t="shared" si="1617"/>
        <v>1</v>
      </c>
      <c r="I6506">
        <f t="shared" si="1618"/>
        <v>0</v>
      </c>
      <c r="J6506">
        <f t="shared" si="1619"/>
        <v>1</v>
      </c>
      <c r="K6506">
        <f t="shared" si="1620"/>
        <v>0</v>
      </c>
      <c r="L6506">
        <f t="shared" si="1621"/>
        <v>0</v>
      </c>
      <c r="M6506">
        <f t="shared" si="1622"/>
        <v>0</v>
      </c>
      <c r="N6506">
        <f t="shared" si="1623"/>
        <v>1</v>
      </c>
      <c r="O6506">
        <f t="shared" si="1624"/>
        <v>0</v>
      </c>
      <c r="P6506">
        <v>70</v>
      </c>
      <c r="Q6506">
        <f t="shared" si="1625"/>
        <v>1</v>
      </c>
      <c r="R6506">
        <f t="shared" si="1626"/>
        <v>0</v>
      </c>
      <c r="S6506">
        <f t="shared" si="1627"/>
        <v>0</v>
      </c>
      <c r="T6506">
        <f t="shared" si="1628"/>
        <v>0</v>
      </c>
      <c r="U6506">
        <v>0</v>
      </c>
      <c r="V6506">
        <f t="shared" si="1629"/>
        <v>0.22202905807258377</v>
      </c>
      <c r="W6506">
        <f t="shared" si="1630"/>
        <v>0.55528035502819417</v>
      </c>
      <c r="X6506">
        <f t="shared" si="1631"/>
        <v>4.9296902628598781E-2</v>
      </c>
      <c r="Y6506">
        <f t="shared" si="1632"/>
        <v>0</v>
      </c>
      <c r="Z6506" t="s">
        <v>6538</v>
      </c>
    </row>
    <row r="6507" spans="1:26" x14ac:dyDescent="0.25">
      <c r="A6507" t="s">
        <v>26</v>
      </c>
      <c r="B6507" t="s">
        <v>27</v>
      </c>
      <c r="C6507" t="s">
        <v>35</v>
      </c>
      <c r="D6507">
        <v>0</v>
      </c>
      <c r="F6507">
        <v>1</v>
      </c>
      <c r="G6507">
        <v>79.25</v>
      </c>
      <c r="H6507">
        <f t="shared" si="1617"/>
        <v>1</v>
      </c>
      <c r="I6507">
        <f t="shared" si="1618"/>
        <v>0</v>
      </c>
      <c r="J6507">
        <f t="shared" si="1619"/>
        <v>0</v>
      </c>
      <c r="K6507">
        <f t="shared" si="1620"/>
        <v>1</v>
      </c>
      <c r="L6507">
        <f t="shared" si="1621"/>
        <v>0</v>
      </c>
      <c r="M6507">
        <f t="shared" si="1622"/>
        <v>1</v>
      </c>
      <c r="N6507">
        <f t="shared" si="1623"/>
        <v>0</v>
      </c>
      <c r="O6507">
        <f t="shared" si="1624"/>
        <v>0</v>
      </c>
      <c r="P6507">
        <v>3</v>
      </c>
      <c r="Q6507">
        <f t="shared" si="1625"/>
        <v>1</v>
      </c>
      <c r="R6507">
        <f t="shared" si="1626"/>
        <v>0</v>
      </c>
      <c r="S6507">
        <f t="shared" si="1627"/>
        <v>0</v>
      </c>
      <c r="T6507">
        <f t="shared" si="1628"/>
        <v>0</v>
      </c>
      <c r="U6507">
        <v>1</v>
      </c>
      <c r="V6507">
        <f t="shared" si="1629"/>
        <v>0.51808688466023933</v>
      </c>
      <c r="W6507">
        <f t="shared" si="1630"/>
        <v>0.62670030725442039</v>
      </c>
      <c r="X6507">
        <f t="shared" si="1631"/>
        <v>0.23224025073647347</v>
      </c>
      <c r="Y6507">
        <f t="shared" si="1632"/>
        <v>1</v>
      </c>
      <c r="Z6507" t="s">
        <v>6539</v>
      </c>
    </row>
    <row r="6508" spans="1:26" x14ac:dyDescent="0.25">
      <c r="A6508" t="s">
        <v>45</v>
      </c>
      <c r="B6508" t="s">
        <v>33</v>
      </c>
      <c r="C6508" t="s">
        <v>25</v>
      </c>
      <c r="D6508">
        <v>0</v>
      </c>
      <c r="F6508">
        <v>1</v>
      </c>
      <c r="G6508">
        <v>59.8</v>
      </c>
      <c r="H6508">
        <f t="shared" si="1617"/>
        <v>1</v>
      </c>
      <c r="I6508">
        <f t="shared" si="1618"/>
        <v>0</v>
      </c>
      <c r="J6508">
        <f t="shared" si="1619"/>
        <v>1</v>
      </c>
      <c r="K6508">
        <f t="shared" si="1620"/>
        <v>0</v>
      </c>
      <c r="L6508">
        <f t="shared" si="1621"/>
        <v>0</v>
      </c>
      <c r="M6508">
        <f t="shared" si="1622"/>
        <v>0</v>
      </c>
      <c r="N6508">
        <f t="shared" si="1623"/>
        <v>0</v>
      </c>
      <c r="O6508">
        <f t="shared" si="1624"/>
        <v>1</v>
      </c>
      <c r="P6508">
        <v>56</v>
      </c>
      <c r="Q6508">
        <f t="shared" si="1625"/>
        <v>0</v>
      </c>
      <c r="R6508">
        <f t="shared" si="1626"/>
        <v>0</v>
      </c>
      <c r="S6508">
        <f t="shared" si="1627"/>
        <v>0</v>
      </c>
      <c r="T6508">
        <f t="shared" si="1628"/>
        <v>1</v>
      </c>
      <c r="U6508">
        <v>0</v>
      </c>
      <c r="V6508">
        <f t="shared" si="1629"/>
        <v>2.4469177814689588E-2</v>
      </c>
      <c r="W6508">
        <f t="shared" si="1630"/>
        <v>0.50611698924920145</v>
      </c>
      <c r="X6508">
        <f t="shared" si="1631"/>
        <v>5.9874066292689714E-4</v>
      </c>
      <c r="Y6508">
        <f t="shared" si="1632"/>
        <v>0</v>
      </c>
      <c r="Z6508" t="s">
        <v>6540</v>
      </c>
    </row>
    <row r="6509" spans="1:26" x14ac:dyDescent="0.25">
      <c r="A6509" t="s">
        <v>26</v>
      </c>
      <c r="B6509" t="s">
        <v>27</v>
      </c>
      <c r="C6509" t="s">
        <v>35</v>
      </c>
      <c r="D6509">
        <v>0</v>
      </c>
      <c r="F6509">
        <v>1</v>
      </c>
      <c r="G6509">
        <v>84.6</v>
      </c>
      <c r="H6509">
        <f t="shared" si="1617"/>
        <v>1</v>
      </c>
      <c r="I6509">
        <f t="shared" si="1618"/>
        <v>0</v>
      </c>
      <c r="J6509">
        <f t="shared" si="1619"/>
        <v>0</v>
      </c>
      <c r="K6509">
        <f t="shared" si="1620"/>
        <v>1</v>
      </c>
      <c r="L6509">
        <f t="shared" si="1621"/>
        <v>0</v>
      </c>
      <c r="M6509">
        <f t="shared" si="1622"/>
        <v>1</v>
      </c>
      <c r="N6509">
        <f t="shared" si="1623"/>
        <v>0</v>
      </c>
      <c r="O6509">
        <f t="shared" si="1624"/>
        <v>0</v>
      </c>
      <c r="P6509">
        <v>13</v>
      </c>
      <c r="Q6509">
        <f t="shared" si="1625"/>
        <v>1</v>
      </c>
      <c r="R6509">
        <f t="shared" si="1626"/>
        <v>0</v>
      </c>
      <c r="S6509">
        <f t="shared" si="1627"/>
        <v>0</v>
      </c>
      <c r="T6509">
        <f t="shared" si="1628"/>
        <v>0</v>
      </c>
      <c r="U6509">
        <v>1</v>
      </c>
      <c r="V6509">
        <f t="shared" si="1629"/>
        <v>0.53129100038090216</v>
      </c>
      <c r="W6509">
        <f t="shared" si="1630"/>
        <v>0.62978416694296036</v>
      </c>
      <c r="X6509">
        <f t="shared" si="1631"/>
        <v>0.21968812632393547</v>
      </c>
      <c r="Y6509">
        <f t="shared" si="1632"/>
        <v>1</v>
      </c>
      <c r="Z6509" t="s">
        <v>6541</v>
      </c>
    </row>
    <row r="6510" spans="1:26" x14ac:dyDescent="0.25">
      <c r="A6510" t="s">
        <v>26</v>
      </c>
      <c r="B6510" t="s">
        <v>33</v>
      </c>
      <c r="C6510" t="s">
        <v>35</v>
      </c>
      <c r="D6510">
        <v>0</v>
      </c>
      <c r="F6510">
        <v>1</v>
      </c>
      <c r="G6510">
        <v>93.4</v>
      </c>
      <c r="H6510">
        <f t="shared" si="1617"/>
        <v>1</v>
      </c>
      <c r="I6510">
        <f t="shared" si="1618"/>
        <v>0</v>
      </c>
      <c r="J6510">
        <f t="shared" si="1619"/>
        <v>0</v>
      </c>
      <c r="K6510">
        <f t="shared" si="1620"/>
        <v>1</v>
      </c>
      <c r="L6510">
        <f t="shared" si="1621"/>
        <v>0</v>
      </c>
      <c r="M6510">
        <f t="shared" si="1622"/>
        <v>1</v>
      </c>
      <c r="N6510">
        <f t="shared" si="1623"/>
        <v>0</v>
      </c>
      <c r="O6510">
        <f t="shared" si="1624"/>
        <v>0</v>
      </c>
      <c r="P6510">
        <v>58</v>
      </c>
      <c r="Q6510">
        <f t="shared" si="1625"/>
        <v>0</v>
      </c>
      <c r="R6510">
        <f t="shared" si="1626"/>
        <v>0</v>
      </c>
      <c r="S6510">
        <f t="shared" si="1627"/>
        <v>0</v>
      </c>
      <c r="T6510">
        <f t="shared" si="1628"/>
        <v>1</v>
      </c>
      <c r="U6510">
        <v>1</v>
      </c>
      <c r="V6510">
        <f t="shared" si="1629"/>
        <v>0.4082423442783385</v>
      </c>
      <c r="W6510">
        <f t="shared" si="1630"/>
        <v>0.60066635119107936</v>
      </c>
      <c r="X6510">
        <f t="shared" si="1631"/>
        <v>0.35017712310519644</v>
      </c>
      <c r="Y6510">
        <f t="shared" si="1632"/>
        <v>1</v>
      </c>
      <c r="Z6510" t="s">
        <v>6542</v>
      </c>
    </row>
    <row r="6511" spans="1:26" x14ac:dyDescent="0.25">
      <c r="A6511" t="s">
        <v>26</v>
      </c>
      <c r="B6511" t="s">
        <v>27</v>
      </c>
      <c r="C6511" t="s">
        <v>35</v>
      </c>
      <c r="D6511">
        <v>0</v>
      </c>
      <c r="F6511">
        <v>1</v>
      </c>
      <c r="G6511">
        <v>94.2</v>
      </c>
      <c r="H6511">
        <f t="shared" si="1617"/>
        <v>1</v>
      </c>
      <c r="I6511">
        <f t="shared" si="1618"/>
        <v>0</v>
      </c>
      <c r="J6511">
        <f t="shared" si="1619"/>
        <v>0</v>
      </c>
      <c r="K6511">
        <f t="shared" si="1620"/>
        <v>1</v>
      </c>
      <c r="L6511">
        <f t="shared" si="1621"/>
        <v>0</v>
      </c>
      <c r="M6511">
        <f t="shared" si="1622"/>
        <v>1</v>
      </c>
      <c r="N6511">
        <f t="shared" si="1623"/>
        <v>0</v>
      </c>
      <c r="O6511">
        <f t="shared" si="1624"/>
        <v>0</v>
      </c>
      <c r="P6511">
        <v>42</v>
      </c>
      <c r="Q6511">
        <f t="shared" si="1625"/>
        <v>1</v>
      </c>
      <c r="R6511">
        <f t="shared" si="1626"/>
        <v>0</v>
      </c>
      <c r="S6511">
        <f t="shared" si="1627"/>
        <v>0</v>
      </c>
      <c r="T6511">
        <f t="shared" si="1628"/>
        <v>0</v>
      </c>
      <c r="U6511">
        <v>1</v>
      </c>
      <c r="V6511">
        <f t="shared" si="1629"/>
        <v>0.55508621218989007</v>
      </c>
      <c r="W6511">
        <f t="shared" si="1630"/>
        <v>0.63531482404933148</v>
      </c>
      <c r="X6511">
        <f t="shared" si="1631"/>
        <v>0.19794827858353953</v>
      </c>
      <c r="Y6511">
        <f t="shared" si="1632"/>
        <v>1</v>
      </c>
      <c r="Z6511" t="s">
        <v>6543</v>
      </c>
    </row>
    <row r="6512" spans="1:26" x14ac:dyDescent="0.25">
      <c r="A6512" t="s">
        <v>26</v>
      </c>
      <c r="B6512" t="s">
        <v>27</v>
      </c>
      <c r="C6512" t="s">
        <v>25</v>
      </c>
      <c r="D6512">
        <v>1</v>
      </c>
      <c r="F6512">
        <v>1</v>
      </c>
      <c r="G6512">
        <v>25.05</v>
      </c>
      <c r="H6512">
        <f t="shared" si="1617"/>
        <v>0</v>
      </c>
      <c r="I6512">
        <f t="shared" si="1618"/>
        <v>1</v>
      </c>
      <c r="J6512">
        <f t="shared" si="1619"/>
        <v>1</v>
      </c>
      <c r="K6512">
        <f t="shared" si="1620"/>
        <v>0</v>
      </c>
      <c r="L6512">
        <f t="shared" si="1621"/>
        <v>0</v>
      </c>
      <c r="M6512">
        <f t="shared" si="1622"/>
        <v>1</v>
      </c>
      <c r="N6512">
        <f t="shared" si="1623"/>
        <v>0</v>
      </c>
      <c r="O6512">
        <f t="shared" si="1624"/>
        <v>0</v>
      </c>
      <c r="P6512">
        <v>1</v>
      </c>
      <c r="Q6512">
        <f t="shared" si="1625"/>
        <v>1</v>
      </c>
      <c r="R6512">
        <f t="shared" si="1626"/>
        <v>0</v>
      </c>
      <c r="S6512">
        <f t="shared" si="1627"/>
        <v>0</v>
      </c>
      <c r="T6512">
        <f t="shared" si="1628"/>
        <v>0</v>
      </c>
      <c r="U6512">
        <v>1</v>
      </c>
      <c r="V6512">
        <f t="shared" si="1629"/>
        <v>0.43844925053277628</v>
      </c>
      <c r="W6512">
        <f t="shared" si="1630"/>
        <v>0.60788945621989021</v>
      </c>
      <c r="X6512">
        <f t="shared" si="1631"/>
        <v>0.31533924422720067</v>
      </c>
      <c r="Y6512">
        <f t="shared" si="1632"/>
        <v>1</v>
      </c>
      <c r="Z6512" t="s">
        <v>6544</v>
      </c>
    </row>
    <row r="6513" spans="1:26" x14ac:dyDescent="0.25">
      <c r="A6513" t="s">
        <v>45</v>
      </c>
      <c r="B6513" t="s">
        <v>30</v>
      </c>
      <c r="C6513" t="s">
        <v>35</v>
      </c>
      <c r="D6513">
        <v>0</v>
      </c>
      <c r="F6513">
        <v>1</v>
      </c>
      <c r="G6513">
        <v>99.65</v>
      </c>
      <c r="H6513">
        <f t="shared" si="1617"/>
        <v>1</v>
      </c>
      <c r="I6513">
        <f t="shared" si="1618"/>
        <v>0</v>
      </c>
      <c r="J6513">
        <f t="shared" si="1619"/>
        <v>0</v>
      </c>
      <c r="K6513">
        <f t="shared" si="1620"/>
        <v>1</v>
      </c>
      <c r="L6513">
        <f t="shared" si="1621"/>
        <v>0</v>
      </c>
      <c r="M6513">
        <f t="shared" si="1622"/>
        <v>0</v>
      </c>
      <c r="N6513">
        <f t="shared" si="1623"/>
        <v>0</v>
      </c>
      <c r="O6513">
        <f t="shared" si="1624"/>
        <v>1</v>
      </c>
      <c r="P6513">
        <v>46</v>
      </c>
      <c r="Q6513">
        <f t="shared" si="1625"/>
        <v>0</v>
      </c>
      <c r="R6513">
        <f t="shared" si="1626"/>
        <v>1</v>
      </c>
      <c r="S6513">
        <f t="shared" si="1627"/>
        <v>0</v>
      </c>
      <c r="T6513">
        <f t="shared" si="1628"/>
        <v>0</v>
      </c>
      <c r="U6513">
        <v>0</v>
      </c>
      <c r="V6513">
        <f t="shared" si="1629"/>
        <v>8.1734366764644545E-2</v>
      </c>
      <c r="W6513">
        <f t="shared" si="1630"/>
        <v>0.5204222237232784</v>
      </c>
      <c r="X6513">
        <f t="shared" si="1631"/>
        <v>6.6805067104174307E-3</v>
      </c>
      <c r="Y6513">
        <f t="shared" si="1632"/>
        <v>0</v>
      </c>
      <c r="Z6513" t="s">
        <v>6545</v>
      </c>
    </row>
    <row r="6514" spans="1:26" x14ac:dyDescent="0.25">
      <c r="A6514" t="s">
        <v>45</v>
      </c>
      <c r="B6514" t="s">
        <v>33</v>
      </c>
      <c r="C6514" t="s">
        <v>25</v>
      </c>
      <c r="D6514">
        <v>0</v>
      </c>
      <c r="F6514">
        <v>1</v>
      </c>
      <c r="G6514">
        <v>50.65</v>
      </c>
      <c r="H6514">
        <f t="shared" si="1617"/>
        <v>1</v>
      </c>
      <c r="I6514">
        <f t="shared" si="1618"/>
        <v>0</v>
      </c>
      <c r="J6514">
        <f t="shared" si="1619"/>
        <v>1</v>
      </c>
      <c r="K6514">
        <f t="shared" si="1620"/>
        <v>0</v>
      </c>
      <c r="L6514">
        <f t="shared" si="1621"/>
        <v>0</v>
      </c>
      <c r="M6514">
        <f t="shared" si="1622"/>
        <v>0</v>
      </c>
      <c r="N6514">
        <f t="shared" si="1623"/>
        <v>0</v>
      </c>
      <c r="O6514">
        <f t="shared" si="1624"/>
        <v>1</v>
      </c>
      <c r="P6514">
        <v>63</v>
      </c>
      <c r="Q6514">
        <f t="shared" si="1625"/>
        <v>0</v>
      </c>
      <c r="R6514">
        <f t="shared" si="1626"/>
        <v>0</v>
      </c>
      <c r="S6514">
        <f t="shared" si="1627"/>
        <v>0</v>
      </c>
      <c r="T6514">
        <f t="shared" si="1628"/>
        <v>1</v>
      </c>
      <c r="U6514">
        <v>0</v>
      </c>
      <c r="V6514">
        <f t="shared" si="1629"/>
        <v>5.3406515243729913E-3</v>
      </c>
      <c r="W6514">
        <f t="shared" si="1630"/>
        <v>0.50133515970758047</v>
      </c>
      <c r="X6514">
        <f t="shared" si="1631"/>
        <v>2.8522558704787556E-5</v>
      </c>
      <c r="Y6514">
        <f t="shared" si="1632"/>
        <v>0</v>
      </c>
      <c r="Z6514" t="s">
        <v>6546</v>
      </c>
    </row>
    <row r="6515" spans="1:26" x14ac:dyDescent="0.25">
      <c r="A6515" t="s">
        <v>26</v>
      </c>
      <c r="B6515" t="s">
        <v>27</v>
      </c>
      <c r="C6515" t="s">
        <v>25</v>
      </c>
      <c r="D6515">
        <v>0</v>
      </c>
      <c r="F6515">
        <v>1</v>
      </c>
      <c r="G6515">
        <v>60.9</v>
      </c>
      <c r="H6515">
        <f t="shared" si="1617"/>
        <v>1</v>
      </c>
      <c r="I6515">
        <f t="shared" si="1618"/>
        <v>0</v>
      </c>
      <c r="J6515">
        <f t="shared" si="1619"/>
        <v>1</v>
      </c>
      <c r="K6515">
        <f t="shared" si="1620"/>
        <v>0</v>
      </c>
      <c r="L6515">
        <f t="shared" si="1621"/>
        <v>0</v>
      </c>
      <c r="M6515">
        <f t="shared" si="1622"/>
        <v>1</v>
      </c>
      <c r="N6515">
        <f t="shared" si="1623"/>
        <v>0</v>
      </c>
      <c r="O6515">
        <f t="shared" si="1624"/>
        <v>0</v>
      </c>
      <c r="P6515">
        <v>11</v>
      </c>
      <c r="Q6515">
        <f t="shared" si="1625"/>
        <v>1</v>
      </c>
      <c r="R6515">
        <f t="shared" si="1626"/>
        <v>0</v>
      </c>
      <c r="S6515">
        <f t="shared" si="1627"/>
        <v>0</v>
      </c>
      <c r="T6515">
        <f t="shared" si="1628"/>
        <v>0</v>
      </c>
      <c r="U6515">
        <v>0</v>
      </c>
      <c r="V6515">
        <f t="shared" si="1629"/>
        <v>0.48947821783046419</v>
      </c>
      <c r="W6515">
        <f t="shared" si="1630"/>
        <v>0.61998350609721342</v>
      </c>
      <c r="X6515">
        <f t="shared" si="1631"/>
        <v>0.23958892573048735</v>
      </c>
      <c r="Y6515">
        <f t="shared" si="1632"/>
        <v>1</v>
      </c>
      <c r="Z6515" t="s">
        <v>6547</v>
      </c>
    </row>
    <row r="6516" spans="1:26" x14ac:dyDescent="0.25">
      <c r="A6516" t="s">
        <v>26</v>
      </c>
      <c r="B6516" t="s">
        <v>33</v>
      </c>
      <c r="C6516" t="s">
        <v>25</v>
      </c>
      <c r="D6516">
        <v>0</v>
      </c>
      <c r="F6516">
        <v>1</v>
      </c>
      <c r="G6516">
        <v>59.65</v>
      </c>
      <c r="H6516">
        <f t="shared" si="1617"/>
        <v>1</v>
      </c>
      <c r="I6516">
        <f t="shared" si="1618"/>
        <v>0</v>
      </c>
      <c r="J6516">
        <f t="shared" si="1619"/>
        <v>1</v>
      </c>
      <c r="K6516">
        <f t="shared" si="1620"/>
        <v>0</v>
      </c>
      <c r="L6516">
        <f t="shared" si="1621"/>
        <v>0</v>
      </c>
      <c r="M6516">
        <f t="shared" si="1622"/>
        <v>1</v>
      </c>
      <c r="N6516">
        <f t="shared" si="1623"/>
        <v>0</v>
      </c>
      <c r="O6516">
        <f t="shared" si="1624"/>
        <v>0</v>
      </c>
      <c r="P6516">
        <v>15</v>
      </c>
      <c r="Q6516">
        <f t="shared" si="1625"/>
        <v>0</v>
      </c>
      <c r="R6516">
        <f t="shared" si="1626"/>
        <v>0</v>
      </c>
      <c r="S6516">
        <f t="shared" si="1627"/>
        <v>0</v>
      </c>
      <c r="T6516">
        <f t="shared" si="1628"/>
        <v>1</v>
      </c>
      <c r="U6516">
        <v>0</v>
      </c>
      <c r="V6516">
        <f t="shared" si="1629"/>
        <v>0.35076105482657938</v>
      </c>
      <c r="W6516">
        <f t="shared" si="1630"/>
        <v>0.58680212055621861</v>
      </c>
      <c r="X6516">
        <f t="shared" si="1631"/>
        <v>0.12303331758305462</v>
      </c>
      <c r="Y6516">
        <f t="shared" si="1632"/>
        <v>1</v>
      </c>
      <c r="Z6516" t="s">
        <v>6548</v>
      </c>
    </row>
    <row r="6517" spans="1:26" x14ac:dyDescent="0.25">
      <c r="A6517" t="s">
        <v>45</v>
      </c>
      <c r="B6517" t="s">
        <v>27</v>
      </c>
      <c r="C6517" t="s">
        <v>25</v>
      </c>
      <c r="D6517">
        <v>0</v>
      </c>
      <c r="F6517">
        <v>1</v>
      </c>
      <c r="G6517">
        <v>64.7</v>
      </c>
      <c r="H6517">
        <f t="shared" si="1617"/>
        <v>1</v>
      </c>
      <c r="I6517">
        <f t="shared" si="1618"/>
        <v>0</v>
      </c>
      <c r="J6517">
        <f t="shared" si="1619"/>
        <v>1</v>
      </c>
      <c r="K6517">
        <f t="shared" si="1620"/>
        <v>0</v>
      </c>
      <c r="L6517">
        <f t="shared" si="1621"/>
        <v>0</v>
      </c>
      <c r="M6517">
        <f t="shared" si="1622"/>
        <v>0</v>
      </c>
      <c r="N6517">
        <f t="shared" si="1623"/>
        <v>0</v>
      </c>
      <c r="O6517">
        <f t="shared" si="1624"/>
        <v>1</v>
      </c>
      <c r="P6517">
        <v>72</v>
      </c>
      <c r="Q6517">
        <f t="shared" si="1625"/>
        <v>1</v>
      </c>
      <c r="R6517">
        <f t="shared" si="1626"/>
        <v>0</v>
      </c>
      <c r="S6517">
        <f t="shared" si="1627"/>
        <v>0</v>
      </c>
      <c r="T6517">
        <f t="shared" si="1628"/>
        <v>0</v>
      </c>
      <c r="U6517">
        <v>0</v>
      </c>
      <c r="V6517">
        <f t="shared" si="1629"/>
        <v>0.16401372381551235</v>
      </c>
      <c r="W6517">
        <f t="shared" si="1630"/>
        <v>0.54091175980763373</v>
      </c>
      <c r="X6517">
        <f t="shared" si="1631"/>
        <v>2.6900501599831164E-2</v>
      </c>
      <c r="Y6517">
        <f t="shared" si="1632"/>
        <v>0</v>
      </c>
      <c r="Z6517" t="s">
        <v>6549</v>
      </c>
    </row>
    <row r="6518" spans="1:26" x14ac:dyDescent="0.25">
      <c r="A6518" t="s">
        <v>26</v>
      </c>
      <c r="B6518" t="s">
        <v>38</v>
      </c>
      <c r="C6518" t="s">
        <v>25</v>
      </c>
      <c r="D6518">
        <v>0</v>
      </c>
      <c r="F6518">
        <v>1</v>
      </c>
      <c r="G6518">
        <v>25.1</v>
      </c>
      <c r="H6518">
        <f t="shared" si="1617"/>
        <v>1</v>
      </c>
      <c r="I6518">
        <f t="shared" si="1618"/>
        <v>0</v>
      </c>
      <c r="J6518">
        <f t="shared" si="1619"/>
        <v>1</v>
      </c>
      <c r="K6518">
        <f t="shared" si="1620"/>
        <v>0</v>
      </c>
      <c r="L6518">
        <f t="shared" si="1621"/>
        <v>0</v>
      </c>
      <c r="M6518">
        <f t="shared" si="1622"/>
        <v>1</v>
      </c>
      <c r="N6518">
        <f t="shared" si="1623"/>
        <v>0</v>
      </c>
      <c r="O6518">
        <f t="shared" si="1624"/>
        <v>0</v>
      </c>
      <c r="P6518">
        <v>29</v>
      </c>
      <c r="Q6518">
        <f t="shared" si="1625"/>
        <v>0</v>
      </c>
      <c r="R6518">
        <f t="shared" si="1626"/>
        <v>0</v>
      </c>
      <c r="S6518">
        <f t="shared" si="1627"/>
        <v>1</v>
      </c>
      <c r="T6518">
        <f t="shared" si="1628"/>
        <v>0</v>
      </c>
      <c r="U6518">
        <v>1</v>
      </c>
      <c r="V6518">
        <f t="shared" si="1629"/>
        <v>0.29689569030512264</v>
      </c>
      <c r="W6518">
        <f t="shared" si="1630"/>
        <v>0.57368346770359502</v>
      </c>
      <c r="X6518">
        <f t="shared" si="1631"/>
        <v>0.49435567031151001</v>
      </c>
      <c r="Y6518">
        <f t="shared" si="1632"/>
        <v>0</v>
      </c>
      <c r="Z6518" t="s">
        <v>6550</v>
      </c>
    </row>
    <row r="6519" spans="1:26" x14ac:dyDescent="0.25">
      <c r="A6519" t="s">
        <v>26</v>
      </c>
      <c r="B6519" t="s">
        <v>27</v>
      </c>
      <c r="C6519" t="s">
        <v>25</v>
      </c>
      <c r="D6519">
        <v>0</v>
      </c>
      <c r="F6519">
        <v>1</v>
      </c>
      <c r="G6519">
        <v>48.95</v>
      </c>
      <c r="H6519">
        <f t="shared" si="1617"/>
        <v>1</v>
      </c>
      <c r="I6519">
        <f t="shared" si="1618"/>
        <v>0</v>
      </c>
      <c r="J6519">
        <f t="shared" si="1619"/>
        <v>1</v>
      </c>
      <c r="K6519">
        <f t="shared" si="1620"/>
        <v>0</v>
      </c>
      <c r="L6519">
        <f t="shared" si="1621"/>
        <v>0</v>
      </c>
      <c r="M6519">
        <f t="shared" si="1622"/>
        <v>1</v>
      </c>
      <c r="N6519">
        <f t="shared" si="1623"/>
        <v>0</v>
      </c>
      <c r="O6519">
        <f t="shared" si="1624"/>
        <v>0</v>
      </c>
      <c r="P6519">
        <v>1</v>
      </c>
      <c r="Q6519">
        <f t="shared" si="1625"/>
        <v>1</v>
      </c>
      <c r="R6519">
        <f t="shared" si="1626"/>
        <v>0</v>
      </c>
      <c r="S6519">
        <f t="shared" si="1627"/>
        <v>0</v>
      </c>
      <c r="T6519">
        <f t="shared" si="1628"/>
        <v>0</v>
      </c>
      <c r="U6519">
        <v>1</v>
      </c>
      <c r="V6519">
        <f t="shared" si="1629"/>
        <v>0.47084750564431632</v>
      </c>
      <c r="W6519">
        <f t="shared" si="1630"/>
        <v>0.61558432998531787</v>
      </c>
      <c r="X6519">
        <f t="shared" si="1631"/>
        <v>0.28000236228284187</v>
      </c>
      <c r="Y6519">
        <f t="shared" si="1632"/>
        <v>1</v>
      </c>
      <c r="Z6519" t="s">
        <v>6551</v>
      </c>
    </row>
    <row r="6520" spans="1:26" x14ac:dyDescent="0.25">
      <c r="A6520" t="s">
        <v>26</v>
      </c>
      <c r="B6520" t="s">
        <v>27</v>
      </c>
      <c r="C6520" t="s">
        <v>25</v>
      </c>
      <c r="D6520">
        <v>0</v>
      </c>
      <c r="F6520">
        <v>1</v>
      </c>
      <c r="G6520">
        <v>54.85</v>
      </c>
      <c r="H6520">
        <f t="shared" si="1617"/>
        <v>1</v>
      </c>
      <c r="I6520">
        <f t="shared" si="1618"/>
        <v>0</v>
      </c>
      <c r="J6520">
        <f t="shared" si="1619"/>
        <v>1</v>
      </c>
      <c r="K6520">
        <f t="shared" si="1620"/>
        <v>0</v>
      </c>
      <c r="L6520">
        <f t="shared" si="1621"/>
        <v>0</v>
      </c>
      <c r="M6520">
        <f t="shared" si="1622"/>
        <v>1</v>
      </c>
      <c r="N6520">
        <f t="shared" si="1623"/>
        <v>0</v>
      </c>
      <c r="O6520">
        <f t="shared" si="1624"/>
        <v>0</v>
      </c>
      <c r="P6520">
        <v>6</v>
      </c>
      <c r="Q6520">
        <f t="shared" si="1625"/>
        <v>1</v>
      </c>
      <c r="R6520">
        <f t="shared" si="1626"/>
        <v>0</v>
      </c>
      <c r="S6520">
        <f t="shared" si="1627"/>
        <v>0</v>
      </c>
      <c r="T6520">
        <f t="shared" si="1628"/>
        <v>0</v>
      </c>
      <c r="U6520">
        <v>0</v>
      </c>
      <c r="V6520">
        <f t="shared" si="1629"/>
        <v>0.48004593258141026</v>
      </c>
      <c r="W6520">
        <f t="shared" si="1630"/>
        <v>0.61775872102081464</v>
      </c>
      <c r="X6520">
        <f t="shared" si="1631"/>
        <v>0.23044409738795588</v>
      </c>
      <c r="Y6520">
        <f t="shared" si="1632"/>
        <v>1</v>
      </c>
      <c r="Z6520" t="s">
        <v>6552</v>
      </c>
    </row>
    <row r="6521" spans="1:26" x14ac:dyDescent="0.25">
      <c r="A6521" t="s">
        <v>26</v>
      </c>
      <c r="B6521" t="s">
        <v>27</v>
      </c>
      <c r="C6521" t="s">
        <v>25</v>
      </c>
      <c r="D6521">
        <v>0</v>
      </c>
      <c r="F6521">
        <v>1</v>
      </c>
      <c r="G6521">
        <v>45.3</v>
      </c>
      <c r="H6521">
        <f t="shared" si="1617"/>
        <v>1</v>
      </c>
      <c r="I6521">
        <f t="shared" si="1618"/>
        <v>0</v>
      </c>
      <c r="J6521">
        <f t="shared" si="1619"/>
        <v>1</v>
      </c>
      <c r="K6521">
        <f t="shared" si="1620"/>
        <v>0</v>
      </c>
      <c r="L6521">
        <f t="shared" si="1621"/>
        <v>0</v>
      </c>
      <c r="M6521">
        <f t="shared" si="1622"/>
        <v>1</v>
      </c>
      <c r="N6521">
        <f t="shared" si="1623"/>
        <v>0</v>
      </c>
      <c r="O6521">
        <f t="shared" si="1624"/>
        <v>0</v>
      </c>
      <c r="P6521">
        <v>1</v>
      </c>
      <c r="Q6521">
        <f t="shared" si="1625"/>
        <v>1</v>
      </c>
      <c r="R6521">
        <f t="shared" si="1626"/>
        <v>0</v>
      </c>
      <c r="S6521">
        <f t="shared" si="1627"/>
        <v>0</v>
      </c>
      <c r="T6521">
        <f t="shared" si="1628"/>
        <v>0</v>
      </c>
      <c r="U6521">
        <v>1</v>
      </c>
      <c r="V6521">
        <f t="shared" si="1629"/>
        <v>0.47002012264737825</v>
      </c>
      <c r="W6521">
        <f t="shared" si="1630"/>
        <v>0.61538851914088855</v>
      </c>
      <c r="X6521">
        <f t="shared" si="1631"/>
        <v>0.28087867039870001</v>
      </c>
      <c r="Y6521">
        <f t="shared" si="1632"/>
        <v>1</v>
      </c>
      <c r="Z6521" t="s">
        <v>6553</v>
      </c>
    </row>
    <row r="6522" spans="1:26" x14ac:dyDescent="0.25">
      <c r="A6522" t="s">
        <v>29</v>
      </c>
      <c r="B6522" t="s">
        <v>27</v>
      </c>
      <c r="C6522" t="s">
        <v>35</v>
      </c>
      <c r="D6522">
        <v>0</v>
      </c>
      <c r="F6522">
        <v>1</v>
      </c>
      <c r="G6522">
        <v>91.35</v>
      </c>
      <c r="H6522">
        <f t="shared" si="1617"/>
        <v>1</v>
      </c>
      <c r="I6522">
        <f t="shared" si="1618"/>
        <v>0</v>
      </c>
      <c r="J6522">
        <f t="shared" si="1619"/>
        <v>0</v>
      </c>
      <c r="K6522">
        <f t="shared" si="1620"/>
        <v>1</v>
      </c>
      <c r="L6522">
        <f t="shared" si="1621"/>
        <v>0</v>
      </c>
      <c r="M6522">
        <f t="shared" si="1622"/>
        <v>0</v>
      </c>
      <c r="N6522">
        <f t="shared" si="1623"/>
        <v>1</v>
      </c>
      <c r="O6522">
        <f t="shared" si="1624"/>
        <v>0</v>
      </c>
      <c r="P6522">
        <v>63</v>
      </c>
      <c r="Q6522">
        <f t="shared" si="1625"/>
        <v>1</v>
      </c>
      <c r="R6522">
        <f t="shared" si="1626"/>
        <v>0</v>
      </c>
      <c r="S6522">
        <f t="shared" si="1627"/>
        <v>0</v>
      </c>
      <c r="T6522">
        <f t="shared" si="1628"/>
        <v>0</v>
      </c>
      <c r="U6522">
        <v>0</v>
      </c>
      <c r="V6522">
        <f t="shared" si="1629"/>
        <v>0.27035977587765347</v>
      </c>
      <c r="W6522">
        <f t="shared" si="1630"/>
        <v>0.56718122728598919</v>
      </c>
      <c r="X6522">
        <f t="shared" si="1631"/>
        <v>7.3094408412615011E-2</v>
      </c>
      <c r="Y6522">
        <f t="shared" si="1632"/>
        <v>0</v>
      </c>
      <c r="Z6522" t="s">
        <v>6554</v>
      </c>
    </row>
    <row r="6523" spans="1:26" x14ac:dyDescent="0.25">
      <c r="A6523" t="s">
        <v>26</v>
      </c>
      <c r="B6523" t="s">
        <v>27</v>
      </c>
      <c r="C6523" t="s">
        <v>35</v>
      </c>
      <c r="D6523">
        <v>0</v>
      </c>
      <c r="F6523">
        <v>1</v>
      </c>
      <c r="G6523">
        <v>85.85</v>
      </c>
      <c r="H6523">
        <f t="shared" si="1617"/>
        <v>1</v>
      </c>
      <c r="I6523">
        <f t="shared" si="1618"/>
        <v>0</v>
      </c>
      <c r="J6523">
        <f t="shared" si="1619"/>
        <v>0</v>
      </c>
      <c r="K6523">
        <f t="shared" si="1620"/>
        <v>1</v>
      </c>
      <c r="L6523">
        <f t="shared" si="1621"/>
        <v>0</v>
      </c>
      <c r="M6523">
        <f t="shared" si="1622"/>
        <v>1</v>
      </c>
      <c r="N6523">
        <f t="shared" si="1623"/>
        <v>0</v>
      </c>
      <c r="O6523">
        <f t="shared" si="1624"/>
        <v>0</v>
      </c>
      <c r="P6523">
        <v>2</v>
      </c>
      <c r="Q6523">
        <f t="shared" si="1625"/>
        <v>1</v>
      </c>
      <c r="R6523">
        <f t="shared" si="1626"/>
        <v>0</v>
      </c>
      <c r="S6523">
        <f t="shared" si="1627"/>
        <v>0</v>
      </c>
      <c r="T6523">
        <f t="shared" si="1628"/>
        <v>0</v>
      </c>
      <c r="U6523">
        <v>1</v>
      </c>
      <c r="V6523">
        <f t="shared" si="1629"/>
        <v>0.52837665038647996</v>
      </c>
      <c r="W6523">
        <f t="shared" si="1630"/>
        <v>0.6291044119245961</v>
      </c>
      <c r="X6523">
        <f t="shared" si="1631"/>
        <v>0.22242858390067655</v>
      </c>
      <c r="Y6523">
        <f t="shared" si="1632"/>
        <v>1</v>
      </c>
      <c r="Z6523" t="s">
        <v>6555</v>
      </c>
    </row>
    <row r="6524" spans="1:26" x14ac:dyDescent="0.25">
      <c r="A6524" t="s">
        <v>45</v>
      </c>
      <c r="B6524" t="s">
        <v>30</v>
      </c>
      <c r="C6524" t="s">
        <v>23</v>
      </c>
      <c r="D6524">
        <v>0</v>
      </c>
      <c r="F6524">
        <v>1</v>
      </c>
      <c r="G6524">
        <v>25.1</v>
      </c>
      <c r="H6524">
        <f t="shared" si="1617"/>
        <v>1</v>
      </c>
      <c r="I6524">
        <f t="shared" si="1618"/>
        <v>0</v>
      </c>
      <c r="J6524">
        <f t="shared" si="1619"/>
        <v>0</v>
      </c>
      <c r="K6524">
        <f t="shared" si="1620"/>
        <v>0</v>
      </c>
      <c r="L6524">
        <f t="shared" si="1621"/>
        <v>1</v>
      </c>
      <c r="M6524">
        <f t="shared" si="1622"/>
        <v>0</v>
      </c>
      <c r="N6524">
        <f t="shared" si="1623"/>
        <v>0</v>
      </c>
      <c r="O6524">
        <f t="shared" si="1624"/>
        <v>1</v>
      </c>
      <c r="P6524">
        <v>18</v>
      </c>
      <c r="Q6524">
        <f t="shared" si="1625"/>
        <v>0</v>
      </c>
      <c r="R6524">
        <f t="shared" si="1626"/>
        <v>1</v>
      </c>
      <c r="S6524">
        <f t="shared" si="1627"/>
        <v>0</v>
      </c>
      <c r="T6524">
        <f t="shared" si="1628"/>
        <v>0</v>
      </c>
      <c r="U6524">
        <v>0</v>
      </c>
      <c r="V6524">
        <f t="shared" si="1629"/>
        <v>-6.3221423466331639E-2</v>
      </c>
      <c r="W6524">
        <f t="shared" si="1630"/>
        <v>0.48419990646273514</v>
      </c>
      <c r="X6524">
        <f t="shared" si="1631"/>
        <v>3.9969483851092285E-3</v>
      </c>
      <c r="Y6524">
        <f t="shared" si="1632"/>
        <v>0</v>
      </c>
      <c r="Z6524" t="s">
        <v>6556</v>
      </c>
    </row>
    <row r="6525" spans="1:26" x14ac:dyDescent="0.25">
      <c r="A6525" t="s">
        <v>26</v>
      </c>
      <c r="B6525" t="s">
        <v>33</v>
      </c>
      <c r="C6525" t="s">
        <v>25</v>
      </c>
      <c r="D6525">
        <v>0</v>
      </c>
      <c r="F6525">
        <v>1</v>
      </c>
      <c r="G6525">
        <v>34</v>
      </c>
      <c r="H6525">
        <f t="shared" si="1617"/>
        <v>1</v>
      </c>
      <c r="I6525">
        <f t="shared" si="1618"/>
        <v>0</v>
      </c>
      <c r="J6525">
        <f t="shared" si="1619"/>
        <v>1</v>
      </c>
      <c r="K6525">
        <f t="shared" si="1620"/>
        <v>0</v>
      </c>
      <c r="L6525">
        <f t="shared" si="1621"/>
        <v>0</v>
      </c>
      <c r="M6525">
        <f t="shared" si="1622"/>
        <v>1</v>
      </c>
      <c r="N6525">
        <f t="shared" si="1623"/>
        <v>0</v>
      </c>
      <c r="O6525">
        <f t="shared" si="1624"/>
        <v>0</v>
      </c>
      <c r="P6525">
        <v>43</v>
      </c>
      <c r="Q6525">
        <f t="shared" si="1625"/>
        <v>0</v>
      </c>
      <c r="R6525">
        <f t="shared" si="1626"/>
        <v>0</v>
      </c>
      <c r="S6525">
        <f t="shared" si="1627"/>
        <v>0</v>
      </c>
      <c r="T6525">
        <f t="shared" si="1628"/>
        <v>1</v>
      </c>
      <c r="U6525">
        <v>0</v>
      </c>
      <c r="V6525">
        <f t="shared" si="1629"/>
        <v>0.3107712834814168</v>
      </c>
      <c r="W6525">
        <f t="shared" si="1630"/>
        <v>0.57707351150825703</v>
      </c>
      <c r="X6525">
        <f t="shared" si="1631"/>
        <v>9.6578790636687131E-2</v>
      </c>
      <c r="Y6525">
        <f t="shared" si="1632"/>
        <v>0</v>
      </c>
      <c r="Z6525" t="s">
        <v>6557</v>
      </c>
    </row>
    <row r="6526" spans="1:26" x14ac:dyDescent="0.25">
      <c r="A6526" t="s">
        <v>29</v>
      </c>
      <c r="B6526" t="s">
        <v>30</v>
      </c>
      <c r="C6526" t="s">
        <v>25</v>
      </c>
      <c r="D6526">
        <v>0</v>
      </c>
      <c r="F6526">
        <v>1</v>
      </c>
      <c r="G6526">
        <v>45.9</v>
      </c>
      <c r="H6526">
        <f t="shared" si="1617"/>
        <v>1</v>
      </c>
      <c r="I6526">
        <f t="shared" si="1618"/>
        <v>0</v>
      </c>
      <c r="J6526">
        <f t="shared" si="1619"/>
        <v>1</v>
      </c>
      <c r="K6526">
        <f t="shared" si="1620"/>
        <v>0</v>
      </c>
      <c r="L6526">
        <f t="shared" si="1621"/>
        <v>0</v>
      </c>
      <c r="M6526">
        <f t="shared" si="1622"/>
        <v>0</v>
      </c>
      <c r="N6526">
        <f t="shared" si="1623"/>
        <v>1</v>
      </c>
      <c r="O6526">
        <f t="shared" si="1624"/>
        <v>0</v>
      </c>
      <c r="P6526">
        <v>15</v>
      </c>
      <c r="Q6526">
        <f t="shared" si="1625"/>
        <v>0</v>
      </c>
      <c r="R6526">
        <f t="shared" si="1626"/>
        <v>1</v>
      </c>
      <c r="S6526">
        <f t="shared" si="1627"/>
        <v>0</v>
      </c>
      <c r="T6526">
        <f t="shared" si="1628"/>
        <v>0</v>
      </c>
      <c r="U6526">
        <v>0</v>
      </c>
      <c r="V6526">
        <f t="shared" si="1629"/>
        <v>6.2732363616217701E-2</v>
      </c>
      <c r="W6526">
        <f t="shared" si="1630"/>
        <v>0.51567794972368874</v>
      </c>
      <c r="X6526">
        <f t="shared" si="1631"/>
        <v>3.935349444877354E-3</v>
      </c>
      <c r="Y6526">
        <f t="shared" si="1632"/>
        <v>0</v>
      </c>
      <c r="Z6526" t="s">
        <v>6558</v>
      </c>
    </row>
    <row r="6527" spans="1:26" x14ac:dyDescent="0.25">
      <c r="A6527" t="s">
        <v>26</v>
      </c>
      <c r="B6527" t="s">
        <v>27</v>
      </c>
      <c r="C6527" t="s">
        <v>35</v>
      </c>
      <c r="D6527">
        <v>0</v>
      </c>
      <c r="F6527">
        <v>1</v>
      </c>
      <c r="G6527">
        <v>95.2</v>
      </c>
      <c r="H6527">
        <f t="shared" si="1617"/>
        <v>1</v>
      </c>
      <c r="I6527">
        <f t="shared" si="1618"/>
        <v>0</v>
      </c>
      <c r="J6527">
        <f t="shared" si="1619"/>
        <v>0</v>
      </c>
      <c r="K6527">
        <f t="shared" si="1620"/>
        <v>1</v>
      </c>
      <c r="L6527">
        <f t="shared" si="1621"/>
        <v>0</v>
      </c>
      <c r="M6527">
        <f t="shared" si="1622"/>
        <v>1</v>
      </c>
      <c r="N6527">
        <f t="shared" si="1623"/>
        <v>0</v>
      </c>
      <c r="O6527">
        <f t="shared" si="1624"/>
        <v>0</v>
      </c>
      <c r="P6527">
        <v>10</v>
      </c>
      <c r="Q6527">
        <f t="shared" si="1625"/>
        <v>1</v>
      </c>
      <c r="R6527">
        <f t="shared" si="1626"/>
        <v>0</v>
      </c>
      <c r="S6527">
        <f t="shared" si="1627"/>
        <v>0</v>
      </c>
      <c r="T6527">
        <f t="shared" si="1628"/>
        <v>0</v>
      </c>
      <c r="U6527">
        <v>1</v>
      </c>
      <c r="V6527">
        <f t="shared" si="1629"/>
        <v>0.54295381849865421</v>
      </c>
      <c r="W6527">
        <f t="shared" si="1630"/>
        <v>0.63249928327099614</v>
      </c>
      <c r="X6527">
        <f t="shared" si="1631"/>
        <v>0.20889121202496111</v>
      </c>
      <c r="Y6527">
        <f t="shared" si="1632"/>
        <v>1</v>
      </c>
      <c r="Z6527" t="s">
        <v>6559</v>
      </c>
    </row>
    <row r="6528" spans="1:26" x14ac:dyDescent="0.25">
      <c r="A6528" t="s">
        <v>45</v>
      </c>
      <c r="B6528" t="s">
        <v>30</v>
      </c>
      <c r="C6528" t="s">
        <v>23</v>
      </c>
      <c r="D6528">
        <v>0</v>
      </c>
      <c r="F6528">
        <v>1</v>
      </c>
      <c r="G6528">
        <v>20.5</v>
      </c>
      <c r="H6528">
        <f t="shared" si="1617"/>
        <v>1</v>
      </c>
      <c r="I6528">
        <f t="shared" si="1618"/>
        <v>0</v>
      </c>
      <c r="J6528">
        <f t="shared" si="1619"/>
        <v>0</v>
      </c>
      <c r="K6528">
        <f t="shared" si="1620"/>
        <v>0</v>
      </c>
      <c r="L6528">
        <f t="shared" si="1621"/>
        <v>1</v>
      </c>
      <c r="M6528">
        <f t="shared" si="1622"/>
        <v>0</v>
      </c>
      <c r="N6528">
        <f t="shared" si="1623"/>
        <v>0</v>
      </c>
      <c r="O6528">
        <f t="shared" si="1624"/>
        <v>1</v>
      </c>
      <c r="P6528">
        <v>55</v>
      </c>
      <c r="Q6528">
        <f t="shared" si="1625"/>
        <v>0</v>
      </c>
      <c r="R6528">
        <f t="shared" si="1626"/>
        <v>1</v>
      </c>
      <c r="S6528">
        <f t="shared" si="1627"/>
        <v>0</v>
      </c>
      <c r="T6528">
        <f t="shared" si="1628"/>
        <v>0</v>
      </c>
      <c r="U6528">
        <v>0</v>
      </c>
      <c r="V6528">
        <f t="shared" si="1629"/>
        <v>-6.5529909105683071E-2</v>
      </c>
      <c r="W6528">
        <f t="shared" si="1630"/>
        <v>0.48362338263440213</v>
      </c>
      <c r="X6528">
        <f t="shared" si="1631"/>
        <v>4.2941689873990854E-3</v>
      </c>
      <c r="Y6528">
        <f t="shared" si="1632"/>
        <v>0</v>
      </c>
      <c r="Z6528" t="s">
        <v>6560</v>
      </c>
    </row>
    <row r="6529" spans="1:26" x14ac:dyDescent="0.25">
      <c r="A6529" t="s">
        <v>29</v>
      </c>
      <c r="B6529" t="s">
        <v>33</v>
      </c>
      <c r="C6529" t="s">
        <v>35</v>
      </c>
      <c r="D6529">
        <v>0</v>
      </c>
      <c r="F6529">
        <v>1</v>
      </c>
      <c r="G6529">
        <v>100.6</v>
      </c>
      <c r="H6529">
        <f t="shared" si="1617"/>
        <v>1</v>
      </c>
      <c r="I6529">
        <f t="shared" si="1618"/>
        <v>0</v>
      </c>
      <c r="J6529">
        <f t="shared" si="1619"/>
        <v>0</v>
      </c>
      <c r="K6529">
        <f t="shared" si="1620"/>
        <v>1</v>
      </c>
      <c r="L6529">
        <f t="shared" si="1621"/>
        <v>0</v>
      </c>
      <c r="M6529">
        <f t="shared" si="1622"/>
        <v>0</v>
      </c>
      <c r="N6529">
        <f t="shared" si="1623"/>
        <v>1</v>
      </c>
      <c r="O6529">
        <f t="shared" si="1624"/>
        <v>0</v>
      </c>
      <c r="P6529">
        <v>49</v>
      </c>
      <c r="Q6529">
        <f t="shared" si="1625"/>
        <v>0</v>
      </c>
      <c r="R6529">
        <f t="shared" si="1626"/>
        <v>0</v>
      </c>
      <c r="S6529">
        <f t="shared" si="1627"/>
        <v>0</v>
      </c>
      <c r="T6529">
        <f t="shared" si="1628"/>
        <v>1</v>
      </c>
      <c r="U6529">
        <v>1</v>
      </c>
      <c r="V6529">
        <f t="shared" si="1629"/>
        <v>0.14314952545021412</v>
      </c>
      <c r="W6529">
        <f t="shared" si="1630"/>
        <v>0.53572639405147171</v>
      </c>
      <c r="X6529">
        <f t="shared" si="1631"/>
        <v>0.73419273573619337</v>
      </c>
      <c r="Y6529">
        <f t="shared" si="1632"/>
        <v>0</v>
      </c>
      <c r="Z6529" t="s">
        <v>6561</v>
      </c>
    </row>
    <row r="6530" spans="1:26" x14ac:dyDescent="0.25">
      <c r="A6530" t="s">
        <v>26</v>
      </c>
      <c r="B6530" t="s">
        <v>30</v>
      </c>
      <c r="C6530" t="s">
        <v>25</v>
      </c>
      <c r="D6530">
        <v>0</v>
      </c>
      <c r="F6530">
        <v>1</v>
      </c>
      <c r="G6530">
        <v>55.3</v>
      </c>
      <c r="H6530">
        <f t="shared" si="1617"/>
        <v>1</v>
      </c>
      <c r="I6530">
        <f t="shared" si="1618"/>
        <v>0</v>
      </c>
      <c r="J6530">
        <f t="shared" si="1619"/>
        <v>1</v>
      </c>
      <c r="K6530">
        <f t="shared" si="1620"/>
        <v>0</v>
      </c>
      <c r="L6530">
        <f t="shared" si="1621"/>
        <v>0</v>
      </c>
      <c r="M6530">
        <f t="shared" si="1622"/>
        <v>1</v>
      </c>
      <c r="N6530">
        <f t="shared" si="1623"/>
        <v>0</v>
      </c>
      <c r="O6530">
        <f t="shared" si="1624"/>
        <v>0</v>
      </c>
      <c r="P6530">
        <v>6</v>
      </c>
      <c r="Q6530">
        <f t="shared" si="1625"/>
        <v>0</v>
      </c>
      <c r="R6530">
        <f t="shared" si="1626"/>
        <v>1</v>
      </c>
      <c r="S6530">
        <f t="shared" si="1627"/>
        <v>0</v>
      </c>
      <c r="T6530">
        <f t="shared" si="1628"/>
        <v>0</v>
      </c>
      <c r="U6530">
        <v>1</v>
      </c>
      <c r="V6530">
        <f t="shared" si="1629"/>
        <v>0.34397916377973892</v>
      </c>
      <c r="W6530">
        <f t="shared" si="1630"/>
        <v>0.58515678441161345</v>
      </c>
      <c r="X6530">
        <f t="shared" si="1631"/>
        <v>0.43036333755513062</v>
      </c>
      <c r="Y6530">
        <f t="shared" si="1632"/>
        <v>1</v>
      </c>
      <c r="Z6530" t="s">
        <v>6562</v>
      </c>
    </row>
    <row r="6531" spans="1:26" x14ac:dyDescent="0.25">
      <c r="A6531" t="s">
        <v>45</v>
      </c>
      <c r="B6531" t="s">
        <v>38</v>
      </c>
      <c r="C6531" t="s">
        <v>23</v>
      </c>
      <c r="D6531">
        <v>0</v>
      </c>
      <c r="F6531">
        <v>1</v>
      </c>
      <c r="G6531">
        <v>20.350000000000001</v>
      </c>
      <c r="H6531">
        <f t="shared" ref="H6531:H6594" si="1633">IF(D6531:D13573=0,1,0)</f>
        <v>1</v>
      </c>
      <c r="I6531">
        <f t="shared" ref="I6531:I6594" si="1634">IF(D6531:D13573=1,1,0)</f>
        <v>0</v>
      </c>
      <c r="J6531">
        <f t="shared" ref="J6531:J6594" si="1635">IF(C6531:C13573="DSL",1,0)</f>
        <v>0</v>
      </c>
      <c r="K6531">
        <f t="shared" ref="K6531:K6594" si="1636">IF(C6531:C13573="Fiber optic",1,0)</f>
        <v>0</v>
      </c>
      <c r="L6531">
        <f t="shared" ref="L6531:L6594" si="1637">IF(C6531:C13573="No",1,0)</f>
        <v>1</v>
      </c>
      <c r="M6531">
        <f t="shared" ref="M6531:M6594" si="1638">IF(A6531:A13573="Month-to-month",1,0)</f>
        <v>0</v>
      </c>
      <c r="N6531">
        <f t="shared" ref="N6531:N6594" si="1639">IF(A6531:A13573="ONE YEAR",1,0)</f>
        <v>0</v>
      </c>
      <c r="O6531">
        <f t="shared" ref="O6531:O6594" si="1640">IF(A6531:A13573="two year",1,0)</f>
        <v>1</v>
      </c>
      <c r="P6531">
        <v>70</v>
      </c>
      <c r="Q6531">
        <f t="shared" ref="Q6531:Q6594" si="1641">IF(B6531:B13573="Electronic check",1,0)</f>
        <v>0</v>
      </c>
      <c r="R6531">
        <f t="shared" ref="R6531:R6594" si="1642">IF(B6531:B13573="Mailed check",1,0)</f>
        <v>0</v>
      </c>
      <c r="S6531">
        <f t="shared" ref="S6531:S6594" si="1643">IF(B6531:B13573="Credit card (automatic)",1,0)</f>
        <v>1</v>
      </c>
      <c r="T6531">
        <f t="shared" ref="T6531:T6594" si="1644">IF(B6531:B13573="Bank transfer (automatic)",1,0)</f>
        <v>0</v>
      </c>
      <c r="U6531">
        <v>0</v>
      </c>
      <c r="V6531">
        <f t="shared" si="1629"/>
        <v>-5.2072318313340499E-2</v>
      </c>
      <c r="W6531">
        <f t="shared" si="1630"/>
        <v>0.48698486119640205</v>
      </c>
      <c r="X6531">
        <f t="shared" si="1631"/>
        <v>2.7115263345258564E-3</v>
      </c>
      <c r="Y6531">
        <f t="shared" si="1632"/>
        <v>0</v>
      </c>
      <c r="Z6531" t="s">
        <v>6563</v>
      </c>
    </row>
    <row r="6532" spans="1:26" x14ac:dyDescent="0.25">
      <c r="A6532" t="s">
        <v>26</v>
      </c>
      <c r="B6532" t="s">
        <v>30</v>
      </c>
      <c r="C6532" t="s">
        <v>35</v>
      </c>
      <c r="D6532">
        <v>1</v>
      </c>
      <c r="F6532">
        <v>1</v>
      </c>
      <c r="G6532">
        <v>74.849999999999994</v>
      </c>
      <c r="H6532">
        <f t="shared" si="1633"/>
        <v>0</v>
      </c>
      <c r="I6532">
        <f t="shared" si="1634"/>
        <v>1</v>
      </c>
      <c r="J6532">
        <f t="shared" si="1635"/>
        <v>0</v>
      </c>
      <c r="K6532">
        <f t="shared" si="1636"/>
        <v>1</v>
      </c>
      <c r="L6532">
        <f t="shared" si="1637"/>
        <v>0</v>
      </c>
      <c r="M6532">
        <f t="shared" si="1638"/>
        <v>1</v>
      </c>
      <c r="N6532">
        <f t="shared" si="1639"/>
        <v>0</v>
      </c>
      <c r="O6532">
        <f t="shared" si="1640"/>
        <v>0</v>
      </c>
      <c r="P6532">
        <v>2</v>
      </c>
      <c r="Q6532">
        <f t="shared" si="1641"/>
        <v>0</v>
      </c>
      <c r="R6532">
        <f t="shared" si="1642"/>
        <v>1</v>
      </c>
      <c r="S6532">
        <f t="shared" si="1643"/>
        <v>0</v>
      </c>
      <c r="T6532">
        <f t="shared" si="1644"/>
        <v>0</v>
      </c>
      <c r="U6532">
        <v>1</v>
      </c>
      <c r="V6532">
        <f t="shared" ref="V6532:V6595" si="1645">G6532*$G$2+H6533*$H$2+K6533*$K$2+M6532*$M$2+O6532*$O$2+Q6532*$Q$2+L6532*$L$2</f>
        <v>0.38815014620949684</v>
      </c>
      <c r="W6532">
        <f t="shared" ref="W6532:W6595" si="1646">1/ (1+EXP(-V6532))</f>
        <v>0.59583730545478319</v>
      </c>
      <c r="X6532">
        <f t="shared" ref="X6532:X6595" si="1647">(U6532-V6532)^2</f>
        <v>0.37436024358346009</v>
      </c>
      <c r="Y6532">
        <f t="shared" ref="Y6532:Y6595" si="1648">IF(W6532&gt;=0.58,1,0)</f>
        <v>1</v>
      </c>
      <c r="Z6532" t="s">
        <v>6564</v>
      </c>
    </row>
    <row r="6533" spans="1:26" x14ac:dyDescent="0.25">
      <c r="A6533" t="s">
        <v>29</v>
      </c>
      <c r="B6533" t="s">
        <v>33</v>
      </c>
      <c r="C6533" t="s">
        <v>25</v>
      </c>
      <c r="D6533">
        <v>1</v>
      </c>
      <c r="F6533">
        <v>1</v>
      </c>
      <c r="G6533">
        <v>36.1</v>
      </c>
      <c r="H6533">
        <f t="shared" si="1633"/>
        <v>0</v>
      </c>
      <c r="I6533">
        <f t="shared" si="1634"/>
        <v>1</v>
      </c>
      <c r="J6533">
        <f t="shared" si="1635"/>
        <v>1</v>
      </c>
      <c r="K6533">
        <f t="shared" si="1636"/>
        <v>0</v>
      </c>
      <c r="L6533">
        <f t="shared" si="1637"/>
        <v>0</v>
      </c>
      <c r="M6533">
        <f t="shared" si="1638"/>
        <v>0</v>
      </c>
      <c r="N6533">
        <f t="shared" si="1639"/>
        <v>1</v>
      </c>
      <c r="O6533">
        <f t="shared" si="1640"/>
        <v>0</v>
      </c>
      <c r="P6533">
        <v>63</v>
      </c>
      <c r="Q6533">
        <f t="shared" si="1641"/>
        <v>0</v>
      </c>
      <c r="R6533">
        <f t="shared" si="1642"/>
        <v>0</v>
      </c>
      <c r="S6533">
        <f t="shared" si="1643"/>
        <v>0</v>
      </c>
      <c r="T6533">
        <f t="shared" si="1644"/>
        <v>1</v>
      </c>
      <c r="U6533">
        <v>0</v>
      </c>
      <c r="V6533">
        <f t="shared" si="1645"/>
        <v>4.2590451307407691E-2</v>
      </c>
      <c r="W6533">
        <f t="shared" si="1646"/>
        <v>0.51064600360204992</v>
      </c>
      <c r="X6533">
        <f t="shared" si="1647"/>
        <v>1.8139465425686654E-3</v>
      </c>
      <c r="Y6533">
        <f t="shared" si="1648"/>
        <v>0</v>
      </c>
      <c r="Z6533" t="s">
        <v>6565</v>
      </c>
    </row>
    <row r="6534" spans="1:26" x14ac:dyDescent="0.25">
      <c r="A6534" t="s">
        <v>26</v>
      </c>
      <c r="B6534" t="s">
        <v>33</v>
      </c>
      <c r="C6534" t="s">
        <v>25</v>
      </c>
      <c r="D6534">
        <v>0</v>
      </c>
      <c r="F6534">
        <v>1</v>
      </c>
      <c r="G6534">
        <v>65.8</v>
      </c>
      <c r="H6534">
        <f t="shared" si="1633"/>
        <v>1</v>
      </c>
      <c r="I6534">
        <f t="shared" si="1634"/>
        <v>0</v>
      </c>
      <c r="J6534">
        <f t="shared" si="1635"/>
        <v>1</v>
      </c>
      <c r="K6534">
        <f t="shared" si="1636"/>
        <v>0</v>
      </c>
      <c r="L6534">
        <f t="shared" si="1637"/>
        <v>0</v>
      </c>
      <c r="M6534">
        <f t="shared" si="1638"/>
        <v>1</v>
      </c>
      <c r="N6534">
        <f t="shared" si="1639"/>
        <v>0</v>
      </c>
      <c r="O6534">
        <f t="shared" si="1640"/>
        <v>0</v>
      </c>
      <c r="P6534">
        <v>25</v>
      </c>
      <c r="Q6534">
        <f t="shared" si="1641"/>
        <v>0</v>
      </c>
      <c r="R6534">
        <f t="shared" si="1642"/>
        <v>0</v>
      </c>
      <c r="S6534">
        <f t="shared" si="1643"/>
        <v>0</v>
      </c>
      <c r="T6534">
        <f t="shared" si="1644"/>
        <v>1</v>
      </c>
      <c r="U6534">
        <v>0</v>
      </c>
      <c r="V6534">
        <f t="shared" si="1645"/>
        <v>0.37404069472124257</v>
      </c>
      <c r="W6534">
        <f t="shared" si="1646"/>
        <v>0.59243499071226657</v>
      </c>
      <c r="X6534">
        <f t="shared" si="1647"/>
        <v>0.13990644130754978</v>
      </c>
      <c r="Y6534">
        <f t="shared" si="1648"/>
        <v>1</v>
      </c>
      <c r="Z6534" t="s">
        <v>6566</v>
      </c>
    </row>
    <row r="6535" spans="1:26" x14ac:dyDescent="0.25">
      <c r="A6535" t="s">
        <v>29</v>
      </c>
      <c r="B6535" t="s">
        <v>33</v>
      </c>
      <c r="C6535" t="s">
        <v>23</v>
      </c>
      <c r="D6535">
        <v>1</v>
      </c>
      <c r="F6535">
        <v>1</v>
      </c>
      <c r="G6535">
        <v>20.350000000000001</v>
      </c>
      <c r="H6535">
        <f t="shared" si="1633"/>
        <v>0</v>
      </c>
      <c r="I6535">
        <f t="shared" si="1634"/>
        <v>1</v>
      </c>
      <c r="J6535">
        <f t="shared" si="1635"/>
        <v>0</v>
      </c>
      <c r="K6535">
        <f t="shared" si="1636"/>
        <v>0</v>
      </c>
      <c r="L6535">
        <f t="shared" si="1637"/>
        <v>1</v>
      </c>
      <c r="M6535">
        <f t="shared" si="1638"/>
        <v>0</v>
      </c>
      <c r="N6535">
        <f t="shared" si="1639"/>
        <v>1</v>
      </c>
      <c r="O6535">
        <f t="shared" si="1640"/>
        <v>0</v>
      </c>
      <c r="P6535">
        <v>18</v>
      </c>
      <c r="Q6535">
        <f t="shared" si="1641"/>
        <v>0</v>
      </c>
      <c r="R6535">
        <f t="shared" si="1642"/>
        <v>0</v>
      </c>
      <c r="S6535">
        <f t="shared" si="1643"/>
        <v>0</v>
      </c>
      <c r="T6535">
        <f t="shared" si="1644"/>
        <v>1</v>
      </c>
      <c r="U6535">
        <v>0</v>
      </c>
      <c r="V6535">
        <f t="shared" si="1645"/>
        <v>7.8617377298156634E-3</v>
      </c>
      <c r="W6535">
        <f t="shared" si="1646"/>
        <v>0.50196542430939572</v>
      </c>
      <c r="X6535">
        <f t="shared" si="1647"/>
        <v>6.1806920132407141E-5</v>
      </c>
      <c r="Y6535">
        <f t="shared" si="1648"/>
        <v>0</v>
      </c>
      <c r="Z6535" t="s">
        <v>6567</v>
      </c>
    </row>
    <row r="6536" spans="1:26" x14ac:dyDescent="0.25">
      <c r="A6536" t="s">
        <v>26</v>
      </c>
      <c r="B6536" t="s">
        <v>27</v>
      </c>
      <c r="C6536" t="s">
        <v>35</v>
      </c>
      <c r="D6536">
        <v>1</v>
      </c>
      <c r="F6536">
        <v>1</v>
      </c>
      <c r="G6536">
        <v>105.8</v>
      </c>
      <c r="H6536">
        <f t="shared" si="1633"/>
        <v>0</v>
      </c>
      <c r="I6536">
        <f t="shared" si="1634"/>
        <v>1</v>
      </c>
      <c r="J6536">
        <f t="shared" si="1635"/>
        <v>0</v>
      </c>
      <c r="K6536">
        <f t="shared" si="1636"/>
        <v>1</v>
      </c>
      <c r="L6536">
        <f t="shared" si="1637"/>
        <v>0</v>
      </c>
      <c r="M6536">
        <f t="shared" si="1638"/>
        <v>1</v>
      </c>
      <c r="N6536">
        <f t="shared" si="1639"/>
        <v>0</v>
      </c>
      <c r="O6536">
        <f t="shared" si="1640"/>
        <v>0</v>
      </c>
      <c r="P6536">
        <v>28</v>
      </c>
      <c r="Q6536">
        <f t="shared" si="1641"/>
        <v>1</v>
      </c>
      <c r="R6536">
        <f t="shared" si="1642"/>
        <v>0</v>
      </c>
      <c r="S6536">
        <f t="shared" si="1643"/>
        <v>0</v>
      </c>
      <c r="T6536">
        <f t="shared" si="1644"/>
        <v>0</v>
      </c>
      <c r="U6536">
        <v>0</v>
      </c>
      <c r="V6536">
        <f t="shared" si="1645"/>
        <v>0.57803442424222029</v>
      </c>
      <c r="W6536">
        <f t="shared" si="1646"/>
        <v>0.64061500208236366</v>
      </c>
      <c r="X6536">
        <f t="shared" si="1647"/>
        <v>0.3341237956090351</v>
      </c>
      <c r="Y6536">
        <f t="shared" si="1648"/>
        <v>1</v>
      </c>
      <c r="Z6536" t="s">
        <v>6568</v>
      </c>
    </row>
    <row r="6537" spans="1:26" x14ac:dyDescent="0.25">
      <c r="A6537" t="s">
        <v>29</v>
      </c>
      <c r="B6537" t="s">
        <v>30</v>
      </c>
      <c r="C6537" t="s">
        <v>35</v>
      </c>
      <c r="D6537">
        <v>1</v>
      </c>
      <c r="F6537">
        <v>1</v>
      </c>
      <c r="G6537">
        <v>96.75</v>
      </c>
      <c r="H6537">
        <f t="shared" si="1633"/>
        <v>0</v>
      </c>
      <c r="I6537">
        <f t="shared" si="1634"/>
        <v>1</v>
      </c>
      <c r="J6537">
        <f t="shared" si="1635"/>
        <v>0</v>
      </c>
      <c r="K6537">
        <f t="shared" si="1636"/>
        <v>1</v>
      </c>
      <c r="L6537">
        <f t="shared" si="1637"/>
        <v>0</v>
      </c>
      <c r="M6537">
        <f t="shared" si="1638"/>
        <v>0</v>
      </c>
      <c r="N6537">
        <f t="shared" si="1639"/>
        <v>1</v>
      </c>
      <c r="O6537">
        <f t="shared" si="1640"/>
        <v>0</v>
      </c>
      <c r="P6537">
        <v>53</v>
      </c>
      <c r="Q6537">
        <f t="shared" si="1641"/>
        <v>0</v>
      </c>
      <c r="R6537">
        <f t="shared" si="1642"/>
        <v>1</v>
      </c>
      <c r="S6537">
        <f t="shared" si="1643"/>
        <v>0</v>
      </c>
      <c r="T6537">
        <f t="shared" si="1644"/>
        <v>0</v>
      </c>
      <c r="U6537">
        <v>0</v>
      </c>
      <c r="V6537">
        <f t="shared" si="1645"/>
        <v>0.14201033137066277</v>
      </c>
      <c r="W6537">
        <f t="shared" si="1646"/>
        <v>0.53544303806894622</v>
      </c>
      <c r="X6537">
        <f t="shared" si="1647"/>
        <v>2.0166934216005447E-2</v>
      </c>
      <c r="Y6537">
        <f t="shared" si="1648"/>
        <v>0</v>
      </c>
      <c r="Z6537" t="s">
        <v>6569</v>
      </c>
    </row>
    <row r="6538" spans="1:26" x14ac:dyDescent="0.25">
      <c r="A6538" t="s">
        <v>29</v>
      </c>
      <c r="B6538" t="s">
        <v>33</v>
      </c>
      <c r="C6538" t="s">
        <v>35</v>
      </c>
      <c r="D6538">
        <v>0</v>
      </c>
      <c r="F6538">
        <v>1</v>
      </c>
      <c r="G6538">
        <v>102.35</v>
      </c>
      <c r="H6538">
        <f t="shared" si="1633"/>
        <v>1</v>
      </c>
      <c r="I6538">
        <f t="shared" si="1634"/>
        <v>0</v>
      </c>
      <c r="J6538">
        <f t="shared" si="1635"/>
        <v>0</v>
      </c>
      <c r="K6538">
        <f t="shared" si="1636"/>
        <v>1</v>
      </c>
      <c r="L6538">
        <f t="shared" si="1637"/>
        <v>0</v>
      </c>
      <c r="M6538">
        <f t="shared" si="1638"/>
        <v>0</v>
      </c>
      <c r="N6538">
        <f t="shared" si="1639"/>
        <v>1</v>
      </c>
      <c r="O6538">
        <f t="shared" si="1640"/>
        <v>0</v>
      </c>
      <c r="P6538">
        <v>35</v>
      </c>
      <c r="Q6538">
        <f t="shared" si="1641"/>
        <v>0</v>
      </c>
      <c r="R6538">
        <f t="shared" si="1642"/>
        <v>0</v>
      </c>
      <c r="S6538">
        <f t="shared" si="1643"/>
        <v>0</v>
      </c>
      <c r="T6538">
        <f t="shared" si="1644"/>
        <v>1</v>
      </c>
      <c r="U6538">
        <v>1</v>
      </c>
      <c r="V6538">
        <f t="shared" si="1645"/>
        <v>0.14587787242308095</v>
      </c>
      <c r="W6538">
        <f t="shared" si="1646"/>
        <v>0.53640493183948379</v>
      </c>
      <c r="X6538">
        <f t="shared" si="1647"/>
        <v>0.72952460881652281</v>
      </c>
      <c r="Y6538">
        <f t="shared" si="1648"/>
        <v>0</v>
      </c>
      <c r="Z6538" t="s">
        <v>6570</v>
      </c>
    </row>
    <row r="6539" spans="1:26" x14ac:dyDescent="0.25">
      <c r="A6539" t="s">
        <v>26</v>
      </c>
      <c r="B6539" t="s">
        <v>30</v>
      </c>
      <c r="C6539" t="s">
        <v>25</v>
      </c>
      <c r="D6539">
        <v>0</v>
      </c>
      <c r="F6539">
        <v>1</v>
      </c>
      <c r="G6539">
        <v>24.4</v>
      </c>
      <c r="H6539">
        <f t="shared" si="1633"/>
        <v>1</v>
      </c>
      <c r="I6539">
        <f t="shared" si="1634"/>
        <v>0</v>
      </c>
      <c r="J6539">
        <f t="shared" si="1635"/>
        <v>1</v>
      </c>
      <c r="K6539">
        <f t="shared" si="1636"/>
        <v>0</v>
      </c>
      <c r="L6539">
        <f t="shared" si="1637"/>
        <v>0</v>
      </c>
      <c r="M6539">
        <f t="shared" si="1638"/>
        <v>1</v>
      </c>
      <c r="N6539">
        <f t="shared" si="1639"/>
        <v>0</v>
      </c>
      <c r="O6539">
        <f t="shared" si="1640"/>
        <v>0</v>
      </c>
      <c r="P6539">
        <v>1</v>
      </c>
      <c r="Q6539">
        <f t="shared" si="1641"/>
        <v>0</v>
      </c>
      <c r="R6539">
        <f t="shared" si="1642"/>
        <v>1</v>
      </c>
      <c r="S6539">
        <f t="shared" si="1643"/>
        <v>0</v>
      </c>
      <c r="T6539">
        <f t="shared" si="1644"/>
        <v>0</v>
      </c>
      <c r="U6539">
        <v>0</v>
      </c>
      <c r="V6539">
        <f t="shared" si="1645"/>
        <v>0.30066752077673159</v>
      </c>
      <c r="W6539">
        <f t="shared" si="1646"/>
        <v>0.57460568969932324</v>
      </c>
      <c r="X6539">
        <f t="shared" si="1647"/>
        <v>9.040095805002632E-2</v>
      </c>
      <c r="Y6539">
        <f t="shared" si="1648"/>
        <v>0</v>
      </c>
      <c r="Z6539" t="s">
        <v>6571</v>
      </c>
    </row>
    <row r="6540" spans="1:26" x14ac:dyDescent="0.25">
      <c r="A6540" t="s">
        <v>29</v>
      </c>
      <c r="B6540" t="s">
        <v>38</v>
      </c>
      <c r="C6540" t="s">
        <v>35</v>
      </c>
      <c r="D6540">
        <v>0</v>
      </c>
      <c r="F6540">
        <v>1</v>
      </c>
      <c r="G6540">
        <v>115.65</v>
      </c>
      <c r="H6540">
        <f t="shared" si="1633"/>
        <v>1</v>
      </c>
      <c r="I6540">
        <f t="shared" si="1634"/>
        <v>0</v>
      </c>
      <c r="J6540">
        <f t="shared" si="1635"/>
        <v>0</v>
      </c>
      <c r="K6540">
        <f t="shared" si="1636"/>
        <v>1</v>
      </c>
      <c r="L6540">
        <f t="shared" si="1637"/>
        <v>0</v>
      </c>
      <c r="M6540">
        <f t="shared" si="1638"/>
        <v>0</v>
      </c>
      <c r="N6540">
        <f t="shared" si="1639"/>
        <v>1</v>
      </c>
      <c r="O6540">
        <f t="shared" si="1640"/>
        <v>0</v>
      </c>
      <c r="P6540">
        <v>70</v>
      </c>
      <c r="Q6540">
        <f t="shared" si="1641"/>
        <v>0</v>
      </c>
      <c r="R6540">
        <f t="shared" si="1642"/>
        <v>0</v>
      </c>
      <c r="S6540">
        <f t="shared" si="1643"/>
        <v>1</v>
      </c>
      <c r="T6540">
        <f t="shared" si="1644"/>
        <v>0</v>
      </c>
      <c r="U6540">
        <v>1</v>
      </c>
      <c r="V6540">
        <f t="shared" si="1645"/>
        <v>0.17147647867762467</v>
      </c>
      <c r="W6540">
        <f t="shared" si="1646"/>
        <v>0.542764383341521</v>
      </c>
      <c r="X6540">
        <f t="shared" si="1647"/>
        <v>0.6864512253844286</v>
      </c>
      <c r="Y6540">
        <f t="shared" si="1648"/>
        <v>0</v>
      </c>
      <c r="Z6540" t="s">
        <v>6572</v>
      </c>
    </row>
    <row r="6541" spans="1:26" x14ac:dyDescent="0.25">
      <c r="A6541" t="s">
        <v>26</v>
      </c>
      <c r="B6541" t="s">
        <v>27</v>
      </c>
      <c r="C6541" t="s">
        <v>35</v>
      </c>
      <c r="D6541">
        <v>0</v>
      </c>
      <c r="F6541">
        <v>1</v>
      </c>
      <c r="G6541">
        <v>79.849999999999994</v>
      </c>
      <c r="H6541">
        <f t="shared" si="1633"/>
        <v>1</v>
      </c>
      <c r="I6541">
        <f t="shared" si="1634"/>
        <v>0</v>
      </c>
      <c r="J6541">
        <f t="shared" si="1635"/>
        <v>0</v>
      </c>
      <c r="K6541">
        <f t="shared" si="1636"/>
        <v>1</v>
      </c>
      <c r="L6541">
        <f t="shared" si="1637"/>
        <v>0</v>
      </c>
      <c r="M6541">
        <f t="shared" si="1638"/>
        <v>1</v>
      </c>
      <c r="N6541">
        <f t="shared" si="1639"/>
        <v>0</v>
      </c>
      <c r="O6541">
        <f t="shared" si="1640"/>
        <v>0</v>
      </c>
      <c r="P6541">
        <v>2</v>
      </c>
      <c r="Q6541">
        <f t="shared" si="1641"/>
        <v>1</v>
      </c>
      <c r="R6541">
        <f t="shared" si="1642"/>
        <v>0</v>
      </c>
      <c r="S6541">
        <f t="shared" si="1643"/>
        <v>0</v>
      </c>
      <c r="T6541">
        <f t="shared" si="1644"/>
        <v>0</v>
      </c>
      <c r="U6541">
        <v>1</v>
      </c>
      <c r="V6541">
        <f t="shared" si="1645"/>
        <v>0.5190223179080794</v>
      </c>
      <c r="W6541">
        <f t="shared" si="1646"/>
        <v>0.62691912313657483</v>
      </c>
      <c r="X6541">
        <f t="shared" si="1647"/>
        <v>0.23133953067051663</v>
      </c>
      <c r="Y6541">
        <f t="shared" si="1648"/>
        <v>1</v>
      </c>
      <c r="Z6541" t="s">
        <v>6573</v>
      </c>
    </row>
    <row r="6542" spans="1:26" x14ac:dyDescent="0.25">
      <c r="A6542" t="s">
        <v>26</v>
      </c>
      <c r="B6542" t="s">
        <v>27</v>
      </c>
      <c r="C6542" t="s">
        <v>25</v>
      </c>
      <c r="D6542">
        <v>0</v>
      </c>
      <c r="F6542">
        <v>1</v>
      </c>
      <c r="G6542">
        <v>73.05</v>
      </c>
      <c r="H6542">
        <f t="shared" si="1633"/>
        <v>1</v>
      </c>
      <c r="I6542">
        <f t="shared" si="1634"/>
        <v>0</v>
      </c>
      <c r="J6542">
        <f t="shared" si="1635"/>
        <v>1</v>
      </c>
      <c r="K6542">
        <f t="shared" si="1636"/>
        <v>0</v>
      </c>
      <c r="L6542">
        <f t="shared" si="1637"/>
        <v>0</v>
      </c>
      <c r="M6542">
        <f t="shared" si="1638"/>
        <v>1</v>
      </c>
      <c r="N6542">
        <f t="shared" si="1639"/>
        <v>0</v>
      </c>
      <c r="O6542">
        <f t="shared" si="1640"/>
        <v>0</v>
      </c>
      <c r="P6542">
        <v>26</v>
      </c>
      <c r="Q6542">
        <f t="shared" si="1641"/>
        <v>1</v>
      </c>
      <c r="R6542">
        <f t="shared" si="1642"/>
        <v>0</v>
      </c>
      <c r="S6542">
        <f t="shared" si="1643"/>
        <v>0</v>
      </c>
      <c r="T6542">
        <f t="shared" si="1644"/>
        <v>0</v>
      </c>
      <c r="U6542">
        <v>0</v>
      </c>
      <c r="V6542">
        <f t="shared" si="1645"/>
        <v>0.50842074109922542</v>
      </c>
      <c r="W6542">
        <f t="shared" si="1646"/>
        <v>0.62443618640851795</v>
      </c>
      <c r="X6542">
        <f t="shared" si="1647"/>
        <v>0.25849164997988561</v>
      </c>
      <c r="Y6542">
        <f t="shared" si="1648"/>
        <v>1</v>
      </c>
      <c r="Z6542" t="s">
        <v>6574</v>
      </c>
    </row>
    <row r="6543" spans="1:26" x14ac:dyDescent="0.25">
      <c r="A6543" t="s">
        <v>29</v>
      </c>
      <c r="B6543" t="s">
        <v>27</v>
      </c>
      <c r="C6543" t="s">
        <v>25</v>
      </c>
      <c r="D6543">
        <v>0</v>
      </c>
      <c r="F6543">
        <v>1</v>
      </c>
      <c r="G6543">
        <v>64.349999999999994</v>
      </c>
      <c r="H6543">
        <f t="shared" si="1633"/>
        <v>1</v>
      </c>
      <c r="I6543">
        <f t="shared" si="1634"/>
        <v>0</v>
      </c>
      <c r="J6543">
        <f t="shared" si="1635"/>
        <v>1</v>
      </c>
      <c r="K6543">
        <f t="shared" si="1636"/>
        <v>0</v>
      </c>
      <c r="L6543">
        <f t="shared" si="1637"/>
        <v>0</v>
      </c>
      <c r="M6543">
        <f t="shared" si="1638"/>
        <v>0</v>
      </c>
      <c r="N6543">
        <f t="shared" si="1639"/>
        <v>1</v>
      </c>
      <c r="O6543">
        <f t="shared" si="1640"/>
        <v>0</v>
      </c>
      <c r="P6543">
        <v>34</v>
      </c>
      <c r="Q6543">
        <f t="shared" si="1641"/>
        <v>1</v>
      </c>
      <c r="R6543">
        <f t="shared" si="1642"/>
        <v>0</v>
      </c>
      <c r="S6543">
        <f t="shared" si="1643"/>
        <v>0</v>
      </c>
      <c r="T6543">
        <f t="shared" si="1644"/>
        <v>0</v>
      </c>
      <c r="U6543">
        <v>0</v>
      </c>
      <c r="V6543">
        <f t="shared" si="1645"/>
        <v>0.22340211046409511</v>
      </c>
      <c r="W6543">
        <f t="shared" si="1646"/>
        <v>0.55561939640356839</v>
      </c>
      <c r="X6543">
        <f t="shared" si="1647"/>
        <v>4.9908502959811751E-2</v>
      </c>
      <c r="Y6543">
        <f t="shared" si="1648"/>
        <v>0</v>
      </c>
      <c r="Z6543" t="s">
        <v>6575</v>
      </c>
    </row>
    <row r="6544" spans="1:26" x14ac:dyDescent="0.25">
      <c r="A6544" t="s">
        <v>45</v>
      </c>
      <c r="B6544" t="s">
        <v>30</v>
      </c>
      <c r="C6544" t="s">
        <v>23</v>
      </c>
      <c r="D6544">
        <v>0</v>
      </c>
      <c r="F6544">
        <v>1</v>
      </c>
      <c r="G6544">
        <v>20.5</v>
      </c>
      <c r="H6544">
        <f t="shared" si="1633"/>
        <v>1</v>
      </c>
      <c r="I6544">
        <f t="shared" si="1634"/>
        <v>0</v>
      </c>
      <c r="J6544">
        <f t="shared" si="1635"/>
        <v>0</v>
      </c>
      <c r="K6544">
        <f t="shared" si="1636"/>
        <v>0</v>
      </c>
      <c r="L6544">
        <f t="shared" si="1637"/>
        <v>1</v>
      </c>
      <c r="M6544">
        <f t="shared" si="1638"/>
        <v>0</v>
      </c>
      <c r="N6544">
        <f t="shared" si="1639"/>
        <v>0</v>
      </c>
      <c r="O6544">
        <f t="shared" si="1640"/>
        <v>1</v>
      </c>
      <c r="P6544">
        <v>19</v>
      </c>
      <c r="Q6544">
        <f t="shared" si="1641"/>
        <v>0</v>
      </c>
      <c r="R6544">
        <f t="shared" si="1642"/>
        <v>1</v>
      </c>
      <c r="S6544">
        <f t="shared" si="1643"/>
        <v>0</v>
      </c>
      <c r="T6544">
        <f t="shared" si="1644"/>
        <v>0</v>
      </c>
      <c r="U6544">
        <v>0</v>
      </c>
      <c r="V6544">
        <f t="shared" si="1645"/>
        <v>-6.5529909105683071E-2</v>
      </c>
      <c r="W6544">
        <f t="shared" si="1646"/>
        <v>0.48362338263440213</v>
      </c>
      <c r="X6544">
        <f t="shared" si="1647"/>
        <v>4.2941689873990854E-3</v>
      </c>
      <c r="Y6544">
        <f t="shared" si="1648"/>
        <v>0</v>
      </c>
      <c r="Z6544" t="s">
        <v>6576</v>
      </c>
    </row>
    <row r="6545" spans="1:26" x14ac:dyDescent="0.25">
      <c r="A6545" t="s">
        <v>26</v>
      </c>
      <c r="B6545" t="s">
        <v>30</v>
      </c>
      <c r="C6545" t="s">
        <v>35</v>
      </c>
      <c r="D6545">
        <v>0</v>
      </c>
      <c r="F6545">
        <v>1</v>
      </c>
      <c r="G6545">
        <v>76</v>
      </c>
      <c r="H6545">
        <f t="shared" si="1633"/>
        <v>1</v>
      </c>
      <c r="I6545">
        <f t="shared" si="1634"/>
        <v>0</v>
      </c>
      <c r="J6545">
        <f t="shared" si="1635"/>
        <v>0</v>
      </c>
      <c r="K6545">
        <f t="shared" si="1636"/>
        <v>1</v>
      </c>
      <c r="L6545">
        <f t="shared" si="1637"/>
        <v>0</v>
      </c>
      <c r="M6545">
        <f t="shared" si="1638"/>
        <v>1</v>
      </c>
      <c r="N6545">
        <f t="shared" si="1639"/>
        <v>0</v>
      </c>
      <c r="O6545">
        <f t="shared" si="1640"/>
        <v>0</v>
      </c>
      <c r="P6545">
        <v>15</v>
      </c>
      <c r="Q6545">
        <f t="shared" si="1641"/>
        <v>0</v>
      </c>
      <c r="R6545">
        <f t="shared" si="1642"/>
        <v>1</v>
      </c>
      <c r="S6545">
        <f t="shared" si="1643"/>
        <v>0</v>
      </c>
      <c r="T6545">
        <f t="shared" si="1644"/>
        <v>0</v>
      </c>
      <c r="U6545">
        <v>1</v>
      </c>
      <c r="V6545">
        <f t="shared" si="1645"/>
        <v>0.37625161083022102</v>
      </c>
      <c r="W6545">
        <f t="shared" si="1646"/>
        <v>0.59296871987576305</v>
      </c>
      <c r="X6545">
        <f t="shared" si="1647"/>
        <v>0.38906205299189411</v>
      </c>
      <c r="Y6545">
        <f t="shared" si="1648"/>
        <v>1</v>
      </c>
      <c r="Z6545" t="s">
        <v>6577</v>
      </c>
    </row>
    <row r="6546" spans="1:26" x14ac:dyDescent="0.25">
      <c r="A6546" t="s">
        <v>29</v>
      </c>
      <c r="B6546" t="s">
        <v>38</v>
      </c>
      <c r="C6546" t="s">
        <v>25</v>
      </c>
      <c r="D6546">
        <v>0</v>
      </c>
      <c r="F6546">
        <v>1</v>
      </c>
      <c r="G6546">
        <v>54.75</v>
      </c>
      <c r="H6546">
        <f t="shared" si="1633"/>
        <v>1</v>
      </c>
      <c r="I6546">
        <f t="shared" si="1634"/>
        <v>0</v>
      </c>
      <c r="J6546">
        <f t="shared" si="1635"/>
        <v>1</v>
      </c>
      <c r="K6546">
        <f t="shared" si="1636"/>
        <v>0</v>
      </c>
      <c r="L6546">
        <f t="shared" si="1637"/>
        <v>0</v>
      </c>
      <c r="M6546">
        <f t="shared" si="1638"/>
        <v>0</v>
      </c>
      <c r="N6546">
        <f t="shared" si="1639"/>
        <v>1</v>
      </c>
      <c r="O6546">
        <f t="shared" si="1640"/>
        <v>0</v>
      </c>
      <c r="P6546">
        <v>62</v>
      </c>
      <c r="Q6546">
        <f t="shared" si="1641"/>
        <v>0</v>
      </c>
      <c r="R6546">
        <f t="shared" si="1642"/>
        <v>0</v>
      </c>
      <c r="S6546">
        <f t="shared" si="1643"/>
        <v>1</v>
      </c>
      <c r="T6546">
        <f t="shared" si="1644"/>
        <v>0</v>
      </c>
      <c r="U6546">
        <v>0</v>
      </c>
      <c r="V6546">
        <f t="shared" si="1645"/>
        <v>9.0221453126161172E-2</v>
      </c>
      <c r="W6546">
        <f t="shared" si="1646"/>
        <v>0.5225400758385319</v>
      </c>
      <c r="X6546">
        <f t="shared" si="1647"/>
        <v>8.1399106041960979E-3</v>
      </c>
      <c r="Y6546">
        <f t="shared" si="1648"/>
        <v>0</v>
      </c>
      <c r="Z6546" t="s">
        <v>6578</v>
      </c>
    </row>
    <row r="6547" spans="1:26" x14ac:dyDescent="0.25">
      <c r="A6547" t="s">
        <v>26</v>
      </c>
      <c r="B6547" t="s">
        <v>33</v>
      </c>
      <c r="C6547" t="s">
        <v>35</v>
      </c>
      <c r="D6547">
        <v>1</v>
      </c>
      <c r="F6547">
        <v>1</v>
      </c>
      <c r="G6547">
        <v>104.75</v>
      </c>
      <c r="H6547">
        <f t="shared" si="1633"/>
        <v>0</v>
      </c>
      <c r="I6547">
        <f t="shared" si="1634"/>
        <v>1</v>
      </c>
      <c r="J6547">
        <f t="shared" si="1635"/>
        <v>0</v>
      </c>
      <c r="K6547">
        <f t="shared" si="1636"/>
        <v>1</v>
      </c>
      <c r="L6547">
        <f t="shared" si="1637"/>
        <v>0</v>
      </c>
      <c r="M6547">
        <f t="shared" si="1638"/>
        <v>1</v>
      </c>
      <c r="N6547">
        <f t="shared" si="1639"/>
        <v>0</v>
      </c>
      <c r="O6547">
        <f t="shared" si="1640"/>
        <v>0</v>
      </c>
      <c r="P6547">
        <v>42</v>
      </c>
      <c r="Q6547">
        <f t="shared" si="1641"/>
        <v>0</v>
      </c>
      <c r="R6547">
        <f t="shared" si="1642"/>
        <v>0</v>
      </c>
      <c r="S6547">
        <f t="shared" si="1643"/>
        <v>0</v>
      </c>
      <c r="T6547">
        <f t="shared" si="1644"/>
        <v>1</v>
      </c>
      <c r="U6547">
        <v>1</v>
      </c>
      <c r="V6547">
        <f t="shared" si="1645"/>
        <v>0.42107445395589055</v>
      </c>
      <c r="W6547">
        <f t="shared" si="1646"/>
        <v>0.60374032865063432</v>
      </c>
      <c r="X6547">
        <f t="shared" si="1647"/>
        <v>0.33515478786247022</v>
      </c>
      <c r="Y6547">
        <f t="shared" si="1648"/>
        <v>1</v>
      </c>
      <c r="Z6547" t="s">
        <v>6579</v>
      </c>
    </row>
    <row r="6548" spans="1:26" x14ac:dyDescent="0.25">
      <c r="A6548" t="s">
        <v>26</v>
      </c>
      <c r="B6548" t="s">
        <v>27</v>
      </c>
      <c r="C6548" t="s">
        <v>25</v>
      </c>
      <c r="D6548">
        <v>0</v>
      </c>
      <c r="F6548">
        <v>1</v>
      </c>
      <c r="G6548">
        <v>74.650000000000006</v>
      </c>
      <c r="H6548">
        <f t="shared" si="1633"/>
        <v>1</v>
      </c>
      <c r="I6548">
        <f t="shared" si="1634"/>
        <v>0</v>
      </c>
      <c r="J6548">
        <f t="shared" si="1635"/>
        <v>1</v>
      </c>
      <c r="K6548">
        <f t="shared" si="1636"/>
        <v>0</v>
      </c>
      <c r="L6548">
        <f t="shared" si="1637"/>
        <v>0</v>
      </c>
      <c r="M6548">
        <f t="shared" si="1638"/>
        <v>1</v>
      </c>
      <c r="N6548">
        <f t="shared" si="1639"/>
        <v>0</v>
      </c>
      <c r="O6548">
        <f t="shared" si="1640"/>
        <v>0</v>
      </c>
      <c r="P6548">
        <v>9</v>
      </c>
      <c r="Q6548">
        <f t="shared" si="1641"/>
        <v>1</v>
      </c>
      <c r="R6548">
        <f t="shared" si="1642"/>
        <v>0</v>
      </c>
      <c r="S6548">
        <f t="shared" si="1643"/>
        <v>0</v>
      </c>
      <c r="T6548">
        <f t="shared" si="1644"/>
        <v>0</v>
      </c>
      <c r="U6548">
        <v>1</v>
      </c>
      <c r="V6548">
        <f t="shared" si="1645"/>
        <v>0.51091522976013215</v>
      </c>
      <c r="W6548">
        <f t="shared" si="1646"/>
        <v>0.62502100116963399</v>
      </c>
      <c r="X6548">
        <f t="shared" si="1647"/>
        <v>0.23920391248058431</v>
      </c>
      <c r="Y6548">
        <f t="shared" si="1648"/>
        <v>1</v>
      </c>
      <c r="Z6548" t="s">
        <v>6580</v>
      </c>
    </row>
    <row r="6549" spans="1:26" x14ac:dyDescent="0.25">
      <c r="A6549" t="s">
        <v>26</v>
      </c>
      <c r="B6549" t="s">
        <v>27</v>
      </c>
      <c r="C6549" t="s">
        <v>25</v>
      </c>
      <c r="D6549">
        <v>0</v>
      </c>
      <c r="F6549">
        <v>1</v>
      </c>
      <c r="G6549">
        <v>51.15</v>
      </c>
      <c r="H6549">
        <f t="shared" si="1633"/>
        <v>1</v>
      </c>
      <c r="I6549">
        <f t="shared" si="1634"/>
        <v>0</v>
      </c>
      <c r="J6549">
        <f t="shared" si="1635"/>
        <v>1</v>
      </c>
      <c r="K6549">
        <f t="shared" si="1636"/>
        <v>0</v>
      </c>
      <c r="L6549">
        <f t="shared" si="1637"/>
        <v>0</v>
      </c>
      <c r="M6549">
        <f t="shared" si="1638"/>
        <v>1</v>
      </c>
      <c r="N6549">
        <f t="shared" si="1639"/>
        <v>0</v>
      </c>
      <c r="O6549">
        <f t="shared" si="1640"/>
        <v>0</v>
      </c>
      <c r="P6549">
        <v>24</v>
      </c>
      <c r="Q6549">
        <f t="shared" si="1641"/>
        <v>1</v>
      </c>
      <c r="R6549">
        <f t="shared" si="1642"/>
        <v>0</v>
      </c>
      <c r="S6549">
        <f t="shared" si="1643"/>
        <v>0</v>
      </c>
      <c r="T6549">
        <f t="shared" si="1644"/>
        <v>0</v>
      </c>
      <c r="U6549">
        <v>0</v>
      </c>
      <c r="V6549">
        <f t="shared" si="1645"/>
        <v>0.48796887665736577</v>
      </c>
      <c r="W6549">
        <f t="shared" si="1646"/>
        <v>0.6196278349993517</v>
      </c>
      <c r="X6549">
        <f t="shared" si="1647"/>
        <v>0.23811362458625146</v>
      </c>
      <c r="Y6549">
        <f t="shared" si="1648"/>
        <v>1</v>
      </c>
      <c r="Z6549" t="s">
        <v>6581</v>
      </c>
    </row>
    <row r="6550" spans="1:26" x14ac:dyDescent="0.25">
      <c r="A6550" t="s">
        <v>45</v>
      </c>
      <c r="B6550" t="s">
        <v>27</v>
      </c>
      <c r="C6550" t="s">
        <v>25</v>
      </c>
      <c r="D6550">
        <v>1</v>
      </c>
      <c r="F6550">
        <v>1</v>
      </c>
      <c r="G6550">
        <v>41.95</v>
      </c>
      <c r="H6550">
        <f t="shared" si="1633"/>
        <v>0</v>
      </c>
      <c r="I6550">
        <f t="shared" si="1634"/>
        <v>1</v>
      </c>
      <c r="J6550">
        <f t="shared" si="1635"/>
        <v>1</v>
      </c>
      <c r="K6550">
        <f t="shared" si="1636"/>
        <v>0</v>
      </c>
      <c r="L6550">
        <f t="shared" si="1637"/>
        <v>0</v>
      </c>
      <c r="M6550">
        <f t="shared" si="1638"/>
        <v>0</v>
      </c>
      <c r="N6550">
        <f t="shared" si="1639"/>
        <v>0</v>
      </c>
      <c r="O6550">
        <f t="shared" si="1640"/>
        <v>1</v>
      </c>
      <c r="P6550">
        <v>68</v>
      </c>
      <c r="Q6550">
        <f t="shared" si="1641"/>
        <v>1</v>
      </c>
      <c r="R6550">
        <f t="shared" si="1642"/>
        <v>0</v>
      </c>
      <c r="S6550">
        <f t="shared" si="1643"/>
        <v>0</v>
      </c>
      <c r="T6550">
        <f t="shared" si="1644"/>
        <v>0</v>
      </c>
      <c r="U6550">
        <v>0</v>
      </c>
      <c r="V6550">
        <f t="shared" si="1645"/>
        <v>0.12854521316824341</v>
      </c>
      <c r="W6550">
        <f t="shared" si="1646"/>
        <v>0.53209212494397473</v>
      </c>
      <c r="X6550">
        <f t="shared" si="1647"/>
        <v>1.652387182846914E-2</v>
      </c>
      <c r="Y6550">
        <f t="shared" si="1648"/>
        <v>0</v>
      </c>
      <c r="Z6550" t="s">
        <v>6582</v>
      </c>
    </row>
    <row r="6551" spans="1:26" x14ac:dyDescent="0.25">
      <c r="A6551" t="s">
        <v>26</v>
      </c>
      <c r="B6551" t="s">
        <v>30</v>
      </c>
      <c r="C6551" t="s">
        <v>25</v>
      </c>
      <c r="D6551">
        <v>0</v>
      </c>
      <c r="F6551">
        <v>1</v>
      </c>
      <c r="G6551">
        <v>54.35</v>
      </c>
      <c r="H6551">
        <f t="shared" si="1633"/>
        <v>1</v>
      </c>
      <c r="I6551">
        <f t="shared" si="1634"/>
        <v>0</v>
      </c>
      <c r="J6551">
        <f t="shared" si="1635"/>
        <v>1</v>
      </c>
      <c r="K6551">
        <f t="shared" si="1636"/>
        <v>0</v>
      </c>
      <c r="L6551">
        <f t="shared" si="1637"/>
        <v>0</v>
      </c>
      <c r="M6551">
        <f t="shared" si="1638"/>
        <v>1</v>
      </c>
      <c r="N6551">
        <f t="shared" si="1639"/>
        <v>0</v>
      </c>
      <c r="O6551">
        <f t="shared" si="1640"/>
        <v>0</v>
      </c>
      <c r="P6551">
        <v>31</v>
      </c>
      <c r="Q6551">
        <f t="shared" si="1641"/>
        <v>0</v>
      </c>
      <c r="R6551">
        <f t="shared" si="1642"/>
        <v>1</v>
      </c>
      <c r="S6551">
        <f t="shared" si="1643"/>
        <v>0</v>
      </c>
      <c r="T6551">
        <f t="shared" si="1644"/>
        <v>0</v>
      </c>
      <c r="U6551">
        <v>0</v>
      </c>
      <c r="V6551">
        <f t="shared" si="1645"/>
        <v>0.3424980611373255</v>
      </c>
      <c r="W6551">
        <f t="shared" si="1646"/>
        <v>0.58479720394366541</v>
      </c>
      <c r="X6551">
        <f t="shared" si="1647"/>
        <v>0.11730492188282717</v>
      </c>
      <c r="Y6551">
        <f t="shared" si="1648"/>
        <v>1</v>
      </c>
      <c r="Z6551" t="s">
        <v>6583</v>
      </c>
    </row>
    <row r="6552" spans="1:26" x14ac:dyDescent="0.25">
      <c r="A6552" t="s">
        <v>26</v>
      </c>
      <c r="B6552" t="s">
        <v>27</v>
      </c>
      <c r="C6552" t="s">
        <v>25</v>
      </c>
      <c r="D6552">
        <v>0</v>
      </c>
      <c r="F6552">
        <v>1</v>
      </c>
      <c r="G6552">
        <v>56.25</v>
      </c>
      <c r="H6552">
        <f t="shared" si="1633"/>
        <v>1</v>
      </c>
      <c r="I6552">
        <f t="shared" si="1634"/>
        <v>0</v>
      </c>
      <c r="J6552">
        <f t="shared" si="1635"/>
        <v>1</v>
      </c>
      <c r="K6552">
        <f t="shared" si="1636"/>
        <v>0</v>
      </c>
      <c r="L6552">
        <f t="shared" si="1637"/>
        <v>0</v>
      </c>
      <c r="M6552">
        <f t="shared" si="1638"/>
        <v>1</v>
      </c>
      <c r="N6552">
        <f t="shared" si="1639"/>
        <v>0</v>
      </c>
      <c r="O6552">
        <f t="shared" si="1640"/>
        <v>0</v>
      </c>
      <c r="P6552">
        <v>1</v>
      </c>
      <c r="Q6552">
        <f t="shared" si="1641"/>
        <v>1</v>
      </c>
      <c r="R6552">
        <f t="shared" si="1642"/>
        <v>0</v>
      </c>
      <c r="S6552">
        <f t="shared" si="1643"/>
        <v>0</v>
      </c>
      <c r="T6552">
        <f t="shared" si="1644"/>
        <v>0</v>
      </c>
      <c r="U6552">
        <v>1</v>
      </c>
      <c r="V6552">
        <f t="shared" si="1645"/>
        <v>0.48709177942045934</v>
      </c>
      <c r="W6552">
        <f t="shared" si="1646"/>
        <v>0.61942109099043452</v>
      </c>
      <c r="X6552">
        <f t="shared" si="1647"/>
        <v>0.26307484273807075</v>
      </c>
      <c r="Y6552">
        <f t="shared" si="1648"/>
        <v>1</v>
      </c>
      <c r="Z6552" t="s">
        <v>6584</v>
      </c>
    </row>
    <row r="6553" spans="1:26" x14ac:dyDescent="0.25">
      <c r="A6553" t="s">
        <v>26</v>
      </c>
      <c r="B6553" t="s">
        <v>27</v>
      </c>
      <c r="C6553" t="s">
        <v>35</v>
      </c>
      <c r="D6553">
        <v>0</v>
      </c>
      <c r="F6553">
        <v>1</v>
      </c>
      <c r="G6553">
        <v>106.1</v>
      </c>
      <c r="H6553">
        <f t="shared" si="1633"/>
        <v>1</v>
      </c>
      <c r="I6553">
        <f t="shared" si="1634"/>
        <v>0</v>
      </c>
      <c r="J6553">
        <f t="shared" si="1635"/>
        <v>0</v>
      </c>
      <c r="K6553">
        <f t="shared" si="1636"/>
        <v>1</v>
      </c>
      <c r="L6553">
        <f t="shared" si="1637"/>
        <v>0</v>
      </c>
      <c r="M6553">
        <f t="shared" si="1638"/>
        <v>1</v>
      </c>
      <c r="N6553">
        <f t="shared" si="1639"/>
        <v>0</v>
      </c>
      <c r="O6553">
        <f t="shared" si="1640"/>
        <v>0</v>
      </c>
      <c r="P6553">
        <v>21</v>
      </c>
      <c r="Q6553">
        <f t="shared" si="1641"/>
        <v>1</v>
      </c>
      <c r="R6553">
        <f t="shared" si="1642"/>
        <v>0</v>
      </c>
      <c r="S6553">
        <f t="shared" si="1643"/>
        <v>0</v>
      </c>
      <c r="T6553">
        <f t="shared" si="1644"/>
        <v>0</v>
      </c>
      <c r="U6553">
        <v>1</v>
      </c>
      <c r="V6553">
        <f t="shared" si="1645"/>
        <v>0.56481069176183762</v>
      </c>
      <c r="W6553">
        <f t="shared" si="1646"/>
        <v>0.63756490919052156</v>
      </c>
      <c r="X6553">
        <f t="shared" si="1647"/>
        <v>0.1893897340048103</v>
      </c>
      <c r="Y6553">
        <f t="shared" si="1648"/>
        <v>1</v>
      </c>
      <c r="Z6553" t="s">
        <v>6585</v>
      </c>
    </row>
    <row r="6554" spans="1:26" x14ac:dyDescent="0.25">
      <c r="A6554" t="s">
        <v>29</v>
      </c>
      <c r="B6554" t="s">
        <v>27</v>
      </c>
      <c r="C6554" t="s">
        <v>35</v>
      </c>
      <c r="D6554">
        <v>0</v>
      </c>
      <c r="F6554">
        <v>1</v>
      </c>
      <c r="G6554">
        <v>96</v>
      </c>
      <c r="H6554">
        <f t="shared" si="1633"/>
        <v>1</v>
      </c>
      <c r="I6554">
        <f t="shared" si="1634"/>
        <v>0</v>
      </c>
      <c r="J6554">
        <f t="shared" si="1635"/>
        <v>0</v>
      </c>
      <c r="K6554">
        <f t="shared" si="1636"/>
        <v>1</v>
      </c>
      <c r="L6554">
        <f t="shared" si="1637"/>
        <v>0</v>
      </c>
      <c r="M6554">
        <f t="shared" si="1638"/>
        <v>0</v>
      </c>
      <c r="N6554">
        <f t="shared" si="1639"/>
        <v>1</v>
      </c>
      <c r="O6554">
        <f t="shared" si="1640"/>
        <v>0</v>
      </c>
      <c r="P6554">
        <v>63</v>
      </c>
      <c r="Q6554">
        <f t="shared" si="1641"/>
        <v>1</v>
      </c>
      <c r="R6554">
        <f t="shared" si="1642"/>
        <v>0</v>
      </c>
      <c r="S6554">
        <f t="shared" si="1643"/>
        <v>0</v>
      </c>
      <c r="T6554">
        <f t="shared" si="1644"/>
        <v>0</v>
      </c>
      <c r="U6554">
        <v>0</v>
      </c>
      <c r="V6554">
        <f t="shared" si="1645"/>
        <v>0.29130083265271656</v>
      </c>
      <c r="W6554">
        <f t="shared" si="1646"/>
        <v>0.57231456843462991</v>
      </c>
      <c r="X6554">
        <f t="shared" si="1647"/>
        <v>8.4856175104165973E-2</v>
      </c>
      <c r="Y6554">
        <f t="shared" si="1648"/>
        <v>0</v>
      </c>
      <c r="Z6554" t="s">
        <v>6586</v>
      </c>
    </row>
    <row r="6555" spans="1:26" x14ac:dyDescent="0.25">
      <c r="A6555" t="s">
        <v>26</v>
      </c>
      <c r="B6555" t="s">
        <v>33</v>
      </c>
      <c r="C6555" t="s">
        <v>35</v>
      </c>
      <c r="D6555">
        <v>1</v>
      </c>
      <c r="F6555">
        <v>1</v>
      </c>
      <c r="G6555">
        <v>79.75</v>
      </c>
      <c r="H6555">
        <f t="shared" si="1633"/>
        <v>0</v>
      </c>
      <c r="I6555">
        <f t="shared" si="1634"/>
        <v>1</v>
      </c>
      <c r="J6555">
        <f t="shared" si="1635"/>
        <v>0</v>
      </c>
      <c r="K6555">
        <f t="shared" si="1636"/>
        <v>1</v>
      </c>
      <c r="L6555">
        <f t="shared" si="1637"/>
        <v>0</v>
      </c>
      <c r="M6555">
        <f t="shared" si="1638"/>
        <v>1</v>
      </c>
      <c r="N6555">
        <f t="shared" si="1639"/>
        <v>0</v>
      </c>
      <c r="O6555">
        <f t="shared" si="1640"/>
        <v>0</v>
      </c>
      <c r="P6555">
        <v>2</v>
      </c>
      <c r="Q6555">
        <f t="shared" si="1641"/>
        <v>0</v>
      </c>
      <c r="R6555">
        <f t="shared" si="1642"/>
        <v>0</v>
      </c>
      <c r="S6555">
        <f t="shared" si="1643"/>
        <v>0</v>
      </c>
      <c r="T6555">
        <f t="shared" si="1644"/>
        <v>1</v>
      </c>
      <c r="U6555">
        <v>1</v>
      </c>
      <c r="V6555">
        <f t="shared" si="1645"/>
        <v>0.38209806862922141</v>
      </c>
      <c r="W6555">
        <f t="shared" si="1646"/>
        <v>0.59437903174675499</v>
      </c>
      <c r="X6555">
        <f t="shared" si="1647"/>
        <v>0.38180279679173829</v>
      </c>
      <c r="Y6555">
        <f t="shared" si="1648"/>
        <v>1</v>
      </c>
      <c r="Z6555" t="s">
        <v>6587</v>
      </c>
    </row>
    <row r="6556" spans="1:26" x14ac:dyDescent="0.25">
      <c r="A6556" t="s">
        <v>45</v>
      </c>
      <c r="B6556" t="s">
        <v>33</v>
      </c>
      <c r="C6556" t="s">
        <v>25</v>
      </c>
      <c r="D6556">
        <v>0</v>
      </c>
      <c r="F6556">
        <v>1</v>
      </c>
      <c r="G6556">
        <v>61.45</v>
      </c>
      <c r="H6556">
        <f t="shared" si="1633"/>
        <v>1</v>
      </c>
      <c r="I6556">
        <f t="shared" si="1634"/>
        <v>0</v>
      </c>
      <c r="J6556">
        <f t="shared" si="1635"/>
        <v>1</v>
      </c>
      <c r="K6556">
        <f t="shared" si="1636"/>
        <v>0</v>
      </c>
      <c r="L6556">
        <f t="shared" si="1637"/>
        <v>0</v>
      </c>
      <c r="M6556">
        <f t="shared" si="1638"/>
        <v>0</v>
      </c>
      <c r="N6556">
        <f t="shared" si="1639"/>
        <v>0</v>
      </c>
      <c r="O6556">
        <f t="shared" si="1640"/>
        <v>1</v>
      </c>
      <c r="P6556">
        <v>61</v>
      </c>
      <c r="Q6556">
        <f t="shared" si="1641"/>
        <v>0</v>
      </c>
      <c r="R6556">
        <f t="shared" si="1642"/>
        <v>0</v>
      </c>
      <c r="S6556">
        <f t="shared" si="1643"/>
        <v>0</v>
      </c>
      <c r="T6556">
        <f t="shared" si="1644"/>
        <v>1</v>
      </c>
      <c r="U6556">
        <v>0</v>
      </c>
      <c r="V6556">
        <f t="shared" si="1645"/>
        <v>2.7041619246249773E-2</v>
      </c>
      <c r="W6556">
        <f t="shared" si="1646"/>
        <v>0.50675999287998341</v>
      </c>
      <c r="X6556">
        <f t="shared" si="1647"/>
        <v>7.3124917145914615E-4</v>
      </c>
      <c r="Y6556">
        <f t="shared" si="1648"/>
        <v>0</v>
      </c>
      <c r="Z6556" t="s">
        <v>6588</v>
      </c>
    </row>
    <row r="6557" spans="1:26" x14ac:dyDescent="0.25">
      <c r="A6557" t="s">
        <v>26</v>
      </c>
      <c r="B6557" t="s">
        <v>27</v>
      </c>
      <c r="C6557" t="s">
        <v>35</v>
      </c>
      <c r="D6557">
        <v>0</v>
      </c>
      <c r="F6557">
        <v>1</v>
      </c>
      <c r="G6557">
        <v>68.650000000000006</v>
      </c>
      <c r="H6557">
        <f t="shared" si="1633"/>
        <v>1</v>
      </c>
      <c r="I6557">
        <f t="shared" si="1634"/>
        <v>0</v>
      </c>
      <c r="J6557">
        <f t="shared" si="1635"/>
        <v>0</v>
      </c>
      <c r="K6557">
        <f t="shared" si="1636"/>
        <v>1</v>
      </c>
      <c r="L6557">
        <f t="shared" si="1637"/>
        <v>0</v>
      </c>
      <c r="M6557">
        <f t="shared" si="1638"/>
        <v>1</v>
      </c>
      <c r="N6557">
        <f t="shared" si="1639"/>
        <v>0</v>
      </c>
      <c r="O6557">
        <f t="shared" si="1640"/>
        <v>0</v>
      </c>
      <c r="P6557">
        <v>1</v>
      </c>
      <c r="Q6557">
        <f t="shared" si="1641"/>
        <v>1</v>
      </c>
      <c r="R6557">
        <f t="shared" si="1642"/>
        <v>0</v>
      </c>
      <c r="S6557">
        <f t="shared" si="1643"/>
        <v>0</v>
      </c>
      <c r="T6557">
        <f t="shared" si="1644"/>
        <v>0</v>
      </c>
      <c r="U6557">
        <v>1</v>
      </c>
      <c r="V6557">
        <f t="shared" si="1645"/>
        <v>0.50156089728173159</v>
      </c>
      <c r="W6557">
        <f t="shared" si="1646"/>
        <v>0.62282607768068232</v>
      </c>
      <c r="X6557">
        <f t="shared" si="1647"/>
        <v>0.24844153911859254</v>
      </c>
      <c r="Y6557">
        <f t="shared" si="1648"/>
        <v>1</v>
      </c>
      <c r="Z6557" t="s">
        <v>6589</v>
      </c>
    </row>
    <row r="6558" spans="1:26" x14ac:dyDescent="0.25">
      <c r="A6558" t="s">
        <v>29</v>
      </c>
      <c r="B6558" t="s">
        <v>30</v>
      </c>
      <c r="C6558" t="s">
        <v>23</v>
      </c>
      <c r="D6558">
        <v>0</v>
      </c>
      <c r="F6558">
        <v>1</v>
      </c>
      <c r="G6558">
        <v>19.649999999999999</v>
      </c>
      <c r="H6558">
        <f t="shared" si="1633"/>
        <v>1</v>
      </c>
      <c r="I6558">
        <f t="shared" si="1634"/>
        <v>0</v>
      </c>
      <c r="J6558">
        <f t="shared" si="1635"/>
        <v>0</v>
      </c>
      <c r="K6558">
        <f t="shared" si="1636"/>
        <v>0</v>
      </c>
      <c r="L6558">
        <f t="shared" si="1637"/>
        <v>1</v>
      </c>
      <c r="M6558">
        <f t="shared" si="1638"/>
        <v>0</v>
      </c>
      <c r="N6558">
        <f t="shared" si="1639"/>
        <v>1</v>
      </c>
      <c r="O6558">
        <f t="shared" si="1640"/>
        <v>0</v>
      </c>
      <c r="P6558">
        <v>18</v>
      </c>
      <c r="Q6558">
        <f t="shared" si="1641"/>
        <v>0</v>
      </c>
      <c r="R6558">
        <f t="shared" si="1642"/>
        <v>1</v>
      </c>
      <c r="S6558">
        <f t="shared" si="1643"/>
        <v>0</v>
      </c>
      <c r="T6558">
        <f t="shared" si="1644"/>
        <v>0</v>
      </c>
      <c r="U6558">
        <v>0</v>
      </c>
      <c r="V6558">
        <f t="shared" si="1645"/>
        <v>-1.1784219424389369E-2</v>
      </c>
      <c r="W6558">
        <f t="shared" si="1646"/>
        <v>0.49705397923611572</v>
      </c>
      <c r="X6558">
        <f t="shared" si="1647"/>
        <v>1.3886782744215571E-4</v>
      </c>
      <c r="Y6558">
        <f t="shared" si="1648"/>
        <v>0</v>
      </c>
      <c r="Z6558" t="s">
        <v>6590</v>
      </c>
    </row>
    <row r="6559" spans="1:26" x14ac:dyDescent="0.25">
      <c r="A6559" t="s">
        <v>29</v>
      </c>
      <c r="B6559" t="s">
        <v>38</v>
      </c>
      <c r="C6559" t="s">
        <v>23</v>
      </c>
      <c r="D6559">
        <v>0</v>
      </c>
      <c r="F6559">
        <v>1</v>
      </c>
      <c r="G6559">
        <v>19</v>
      </c>
      <c r="H6559">
        <f t="shared" si="1633"/>
        <v>1</v>
      </c>
      <c r="I6559">
        <f t="shared" si="1634"/>
        <v>0</v>
      </c>
      <c r="J6559">
        <f t="shared" si="1635"/>
        <v>0</v>
      </c>
      <c r="K6559">
        <f t="shared" si="1636"/>
        <v>0</v>
      </c>
      <c r="L6559">
        <f t="shared" si="1637"/>
        <v>1</v>
      </c>
      <c r="M6559">
        <f t="shared" si="1638"/>
        <v>0</v>
      </c>
      <c r="N6559">
        <f t="shared" si="1639"/>
        <v>1</v>
      </c>
      <c r="O6559">
        <f t="shared" si="1640"/>
        <v>0</v>
      </c>
      <c r="P6559">
        <v>6</v>
      </c>
      <c r="Q6559">
        <f t="shared" si="1641"/>
        <v>0</v>
      </c>
      <c r="R6559">
        <f t="shared" si="1642"/>
        <v>0</v>
      </c>
      <c r="S6559">
        <f t="shared" si="1643"/>
        <v>1</v>
      </c>
      <c r="T6559">
        <f t="shared" si="1644"/>
        <v>0</v>
      </c>
      <c r="U6559">
        <v>0</v>
      </c>
      <c r="V6559">
        <f t="shared" si="1645"/>
        <v>-7.9344361821270595E-3</v>
      </c>
      <c r="W6559">
        <f t="shared" si="1646"/>
        <v>0.49801640136095754</v>
      </c>
      <c r="X6559">
        <f t="shared" si="1647"/>
        <v>6.2955277528247029E-5</v>
      </c>
      <c r="Y6559">
        <f t="shared" si="1648"/>
        <v>0</v>
      </c>
      <c r="Z6559" t="s">
        <v>6591</v>
      </c>
    </row>
    <row r="6560" spans="1:26" x14ac:dyDescent="0.25">
      <c r="A6560" t="s">
        <v>26</v>
      </c>
      <c r="B6560" t="s">
        <v>27</v>
      </c>
      <c r="C6560" t="s">
        <v>35</v>
      </c>
      <c r="D6560">
        <v>0</v>
      </c>
      <c r="F6560">
        <v>1</v>
      </c>
      <c r="G6560">
        <v>100</v>
      </c>
      <c r="H6560">
        <f t="shared" si="1633"/>
        <v>1</v>
      </c>
      <c r="I6560">
        <f t="shared" si="1634"/>
        <v>0</v>
      </c>
      <c r="J6560">
        <f t="shared" si="1635"/>
        <v>0</v>
      </c>
      <c r="K6560">
        <f t="shared" si="1636"/>
        <v>1</v>
      </c>
      <c r="L6560">
        <f t="shared" si="1637"/>
        <v>0</v>
      </c>
      <c r="M6560">
        <f t="shared" si="1638"/>
        <v>1</v>
      </c>
      <c r="N6560">
        <f t="shared" si="1639"/>
        <v>0</v>
      </c>
      <c r="O6560">
        <f t="shared" si="1640"/>
        <v>0</v>
      </c>
      <c r="P6560">
        <v>33</v>
      </c>
      <c r="Q6560">
        <f t="shared" si="1641"/>
        <v>1</v>
      </c>
      <c r="R6560">
        <f t="shared" si="1642"/>
        <v>0</v>
      </c>
      <c r="S6560">
        <f t="shared" si="1643"/>
        <v>0</v>
      </c>
      <c r="T6560">
        <f t="shared" si="1644"/>
        <v>0</v>
      </c>
      <c r="U6560">
        <v>0</v>
      </c>
      <c r="V6560">
        <f t="shared" si="1645"/>
        <v>0.55043728448137474</v>
      </c>
      <c r="W6560">
        <f t="shared" si="1646"/>
        <v>0.6342370384006879</v>
      </c>
      <c r="X6560">
        <f t="shared" si="1647"/>
        <v>0.30298120414722984</v>
      </c>
      <c r="Y6560">
        <f t="shared" si="1648"/>
        <v>1</v>
      </c>
      <c r="Z6560" t="s">
        <v>6592</v>
      </c>
    </row>
    <row r="6561" spans="1:26" x14ac:dyDescent="0.25">
      <c r="A6561" t="s">
        <v>26</v>
      </c>
      <c r="B6561" t="s">
        <v>33</v>
      </c>
      <c r="C6561" t="s">
        <v>23</v>
      </c>
      <c r="D6561">
        <v>0</v>
      </c>
      <c r="F6561">
        <v>1</v>
      </c>
      <c r="G6561">
        <v>20.25</v>
      </c>
      <c r="H6561">
        <f t="shared" si="1633"/>
        <v>1</v>
      </c>
      <c r="I6561">
        <f t="shared" si="1634"/>
        <v>0</v>
      </c>
      <c r="J6561">
        <f t="shared" si="1635"/>
        <v>0</v>
      </c>
      <c r="K6561">
        <f t="shared" si="1636"/>
        <v>0</v>
      </c>
      <c r="L6561">
        <f t="shared" si="1637"/>
        <v>1</v>
      </c>
      <c r="M6561">
        <f t="shared" si="1638"/>
        <v>1</v>
      </c>
      <c r="N6561">
        <f t="shared" si="1639"/>
        <v>0</v>
      </c>
      <c r="O6561">
        <f t="shared" si="1640"/>
        <v>0</v>
      </c>
      <c r="P6561">
        <v>16</v>
      </c>
      <c r="Q6561">
        <f t="shared" si="1641"/>
        <v>0</v>
      </c>
      <c r="R6561">
        <f t="shared" si="1642"/>
        <v>0</v>
      </c>
      <c r="S6561">
        <f t="shared" si="1643"/>
        <v>0</v>
      </c>
      <c r="T6561">
        <f t="shared" si="1644"/>
        <v>1</v>
      </c>
      <c r="U6561">
        <v>1</v>
      </c>
      <c r="V6561">
        <f t="shared" si="1645"/>
        <v>0.26546923162565572</v>
      </c>
      <c r="W6561">
        <f t="shared" si="1646"/>
        <v>0.56598027161730757</v>
      </c>
      <c r="X6561">
        <f t="shared" si="1647"/>
        <v>0.53953544968860456</v>
      </c>
      <c r="Y6561">
        <f t="shared" si="1648"/>
        <v>0</v>
      </c>
      <c r="Z6561" t="s">
        <v>6593</v>
      </c>
    </row>
    <row r="6562" spans="1:26" x14ac:dyDescent="0.25">
      <c r="A6562" t="s">
        <v>26</v>
      </c>
      <c r="B6562" t="s">
        <v>27</v>
      </c>
      <c r="C6562" t="s">
        <v>35</v>
      </c>
      <c r="D6562">
        <v>0</v>
      </c>
      <c r="F6562">
        <v>1</v>
      </c>
      <c r="G6562">
        <v>98.7</v>
      </c>
      <c r="H6562">
        <f t="shared" si="1633"/>
        <v>1</v>
      </c>
      <c r="I6562">
        <f t="shared" si="1634"/>
        <v>0</v>
      </c>
      <c r="J6562">
        <f t="shared" si="1635"/>
        <v>0</v>
      </c>
      <c r="K6562">
        <f t="shared" si="1636"/>
        <v>1</v>
      </c>
      <c r="L6562">
        <f t="shared" si="1637"/>
        <v>0</v>
      </c>
      <c r="M6562">
        <f t="shared" si="1638"/>
        <v>1</v>
      </c>
      <c r="N6562">
        <f t="shared" si="1639"/>
        <v>0</v>
      </c>
      <c r="O6562">
        <f t="shared" si="1640"/>
        <v>0</v>
      </c>
      <c r="P6562">
        <v>56</v>
      </c>
      <c r="Q6562">
        <f t="shared" si="1641"/>
        <v>1</v>
      </c>
      <c r="R6562">
        <f t="shared" si="1642"/>
        <v>0</v>
      </c>
      <c r="S6562">
        <f t="shared" si="1643"/>
        <v>0</v>
      </c>
      <c r="T6562">
        <f t="shared" si="1644"/>
        <v>0</v>
      </c>
      <c r="U6562">
        <v>0</v>
      </c>
      <c r="V6562">
        <f t="shared" si="1645"/>
        <v>0.54841051244438788</v>
      </c>
      <c r="W6562">
        <f t="shared" si="1646"/>
        <v>0.63376673918500981</v>
      </c>
      <c r="X6562">
        <f t="shared" si="1647"/>
        <v>0.3007540901595161</v>
      </c>
      <c r="Y6562">
        <f t="shared" si="1648"/>
        <v>1</v>
      </c>
      <c r="Z6562" t="s">
        <v>6594</v>
      </c>
    </row>
    <row r="6563" spans="1:26" x14ac:dyDescent="0.25">
      <c r="A6563" t="s">
        <v>29</v>
      </c>
      <c r="B6563" t="s">
        <v>30</v>
      </c>
      <c r="C6563" t="s">
        <v>23</v>
      </c>
      <c r="D6563">
        <v>0</v>
      </c>
      <c r="F6563">
        <v>1</v>
      </c>
      <c r="G6563">
        <v>19.8</v>
      </c>
      <c r="H6563">
        <f t="shared" si="1633"/>
        <v>1</v>
      </c>
      <c r="I6563">
        <f t="shared" si="1634"/>
        <v>0</v>
      </c>
      <c r="J6563">
        <f t="shared" si="1635"/>
        <v>0</v>
      </c>
      <c r="K6563">
        <f t="shared" si="1636"/>
        <v>0</v>
      </c>
      <c r="L6563">
        <f t="shared" si="1637"/>
        <v>1</v>
      </c>
      <c r="M6563">
        <f t="shared" si="1638"/>
        <v>0</v>
      </c>
      <c r="N6563">
        <f t="shared" si="1639"/>
        <v>1</v>
      </c>
      <c r="O6563">
        <f t="shared" si="1640"/>
        <v>0</v>
      </c>
      <c r="P6563">
        <v>23</v>
      </c>
      <c r="Q6563">
        <f t="shared" si="1641"/>
        <v>0</v>
      </c>
      <c r="R6563">
        <f t="shared" si="1642"/>
        <v>1</v>
      </c>
      <c r="S6563">
        <f t="shared" si="1643"/>
        <v>0</v>
      </c>
      <c r="T6563">
        <f t="shared" si="1644"/>
        <v>0</v>
      </c>
      <c r="U6563">
        <v>0</v>
      </c>
      <c r="V6563">
        <f t="shared" si="1645"/>
        <v>-6.6871918516736434E-3</v>
      </c>
      <c r="W6563">
        <f t="shared" si="1646"/>
        <v>0.49832820826708341</v>
      </c>
      <c r="X6563">
        <f t="shared" si="1647"/>
        <v>4.4718534861090369E-5</v>
      </c>
      <c r="Y6563">
        <f t="shared" si="1648"/>
        <v>0</v>
      </c>
      <c r="Z6563" t="s">
        <v>6595</v>
      </c>
    </row>
    <row r="6564" spans="1:26" x14ac:dyDescent="0.25">
      <c r="A6564" t="s">
        <v>26</v>
      </c>
      <c r="B6564" t="s">
        <v>27</v>
      </c>
      <c r="C6564" t="s">
        <v>35</v>
      </c>
      <c r="D6564">
        <v>0</v>
      </c>
      <c r="F6564">
        <v>1</v>
      </c>
      <c r="G6564">
        <v>73.8</v>
      </c>
      <c r="H6564">
        <f t="shared" si="1633"/>
        <v>1</v>
      </c>
      <c r="I6564">
        <f t="shared" si="1634"/>
        <v>0</v>
      </c>
      <c r="J6564">
        <f t="shared" si="1635"/>
        <v>0</v>
      </c>
      <c r="K6564">
        <f t="shared" si="1636"/>
        <v>1</v>
      </c>
      <c r="L6564">
        <f t="shared" si="1637"/>
        <v>0</v>
      </c>
      <c r="M6564">
        <f t="shared" si="1638"/>
        <v>1</v>
      </c>
      <c r="N6564">
        <f t="shared" si="1639"/>
        <v>0</v>
      </c>
      <c r="O6564">
        <f t="shared" si="1640"/>
        <v>0</v>
      </c>
      <c r="P6564">
        <v>9</v>
      </c>
      <c r="Q6564">
        <f t="shared" si="1641"/>
        <v>1</v>
      </c>
      <c r="R6564">
        <f t="shared" si="1642"/>
        <v>0</v>
      </c>
      <c r="S6564">
        <f t="shared" si="1643"/>
        <v>0</v>
      </c>
      <c r="T6564">
        <f t="shared" si="1644"/>
        <v>0</v>
      </c>
      <c r="U6564">
        <v>0</v>
      </c>
      <c r="V6564">
        <f t="shared" si="1645"/>
        <v>0.5281446510240837</v>
      </c>
      <c r="W6564">
        <f t="shared" si="1646"/>
        <v>0.62905027741637731</v>
      </c>
      <c r="X6564">
        <f t="shared" si="1647"/>
        <v>0.27893677240535114</v>
      </c>
      <c r="Y6564">
        <f t="shared" si="1648"/>
        <v>1</v>
      </c>
      <c r="Z6564" t="s">
        <v>6596</v>
      </c>
    </row>
    <row r="6565" spans="1:26" x14ac:dyDescent="0.25">
      <c r="A6565" t="s">
        <v>26</v>
      </c>
      <c r="B6565" t="s">
        <v>27</v>
      </c>
      <c r="C6565" t="s">
        <v>35</v>
      </c>
      <c r="D6565">
        <v>1</v>
      </c>
      <c r="F6565">
        <v>1</v>
      </c>
      <c r="G6565">
        <v>100.2</v>
      </c>
      <c r="H6565">
        <f t="shared" si="1633"/>
        <v>0</v>
      </c>
      <c r="I6565">
        <f t="shared" si="1634"/>
        <v>1</v>
      </c>
      <c r="J6565">
        <f t="shared" si="1635"/>
        <v>0</v>
      </c>
      <c r="K6565">
        <f t="shared" si="1636"/>
        <v>1</v>
      </c>
      <c r="L6565">
        <f t="shared" si="1637"/>
        <v>0</v>
      </c>
      <c r="M6565">
        <f t="shared" si="1638"/>
        <v>1</v>
      </c>
      <c r="N6565">
        <f t="shared" si="1639"/>
        <v>0</v>
      </c>
      <c r="O6565">
        <f t="shared" si="1640"/>
        <v>0</v>
      </c>
      <c r="P6565">
        <v>14</v>
      </c>
      <c r="Q6565">
        <f t="shared" si="1641"/>
        <v>1</v>
      </c>
      <c r="R6565">
        <f t="shared" si="1642"/>
        <v>0</v>
      </c>
      <c r="S6565">
        <f t="shared" si="1643"/>
        <v>0</v>
      </c>
      <c r="T6565">
        <f t="shared" si="1644"/>
        <v>0</v>
      </c>
      <c r="U6565">
        <v>1</v>
      </c>
      <c r="V6565">
        <f t="shared" si="1645"/>
        <v>0.5556122648247438</v>
      </c>
      <c r="W6565">
        <f t="shared" si="1646"/>
        <v>0.63543669645283019</v>
      </c>
      <c r="X6565">
        <f t="shared" si="1647"/>
        <v>0.19748045917419363</v>
      </c>
      <c r="Y6565">
        <f t="shared" si="1648"/>
        <v>1</v>
      </c>
      <c r="Z6565" t="s">
        <v>6597</v>
      </c>
    </row>
    <row r="6566" spans="1:26" x14ac:dyDescent="0.25">
      <c r="A6566" t="s">
        <v>26</v>
      </c>
      <c r="B6566" t="s">
        <v>33</v>
      </c>
      <c r="C6566" t="s">
        <v>35</v>
      </c>
      <c r="D6566">
        <v>0</v>
      </c>
      <c r="F6566">
        <v>1</v>
      </c>
      <c r="G6566">
        <v>74.900000000000006</v>
      </c>
      <c r="H6566">
        <f t="shared" si="1633"/>
        <v>1</v>
      </c>
      <c r="I6566">
        <f t="shared" si="1634"/>
        <v>0</v>
      </c>
      <c r="J6566">
        <f t="shared" si="1635"/>
        <v>0</v>
      </c>
      <c r="K6566">
        <f t="shared" si="1636"/>
        <v>1</v>
      </c>
      <c r="L6566">
        <f t="shared" si="1637"/>
        <v>0</v>
      </c>
      <c r="M6566">
        <f t="shared" si="1638"/>
        <v>1</v>
      </c>
      <c r="N6566">
        <f t="shared" si="1639"/>
        <v>0</v>
      </c>
      <c r="O6566">
        <f t="shared" si="1640"/>
        <v>0</v>
      </c>
      <c r="P6566">
        <v>15</v>
      </c>
      <c r="Q6566">
        <f t="shared" si="1641"/>
        <v>0</v>
      </c>
      <c r="R6566">
        <f t="shared" si="1642"/>
        <v>0</v>
      </c>
      <c r="S6566">
        <f t="shared" si="1643"/>
        <v>0</v>
      </c>
      <c r="T6566">
        <f t="shared" si="1644"/>
        <v>1</v>
      </c>
      <c r="U6566">
        <v>1</v>
      </c>
      <c r="V6566">
        <f t="shared" si="1645"/>
        <v>0.37453664987584756</v>
      </c>
      <c r="W6566">
        <f t="shared" si="1646"/>
        <v>0.59255473645521151</v>
      </c>
      <c r="X6566">
        <f t="shared" si="1647"/>
        <v>0.3912044023485281</v>
      </c>
      <c r="Y6566">
        <f t="shared" si="1648"/>
        <v>1</v>
      </c>
      <c r="Z6566" t="s">
        <v>6598</v>
      </c>
    </row>
    <row r="6567" spans="1:26" x14ac:dyDescent="0.25">
      <c r="A6567" t="s">
        <v>26</v>
      </c>
      <c r="B6567" t="s">
        <v>38</v>
      </c>
      <c r="C6567" t="s">
        <v>23</v>
      </c>
      <c r="D6567">
        <v>0</v>
      </c>
      <c r="F6567">
        <v>1</v>
      </c>
      <c r="G6567">
        <v>20.05</v>
      </c>
      <c r="H6567">
        <f t="shared" si="1633"/>
        <v>1</v>
      </c>
      <c r="I6567">
        <f t="shared" si="1634"/>
        <v>0</v>
      </c>
      <c r="J6567">
        <f t="shared" si="1635"/>
        <v>0</v>
      </c>
      <c r="K6567">
        <f t="shared" si="1636"/>
        <v>0</v>
      </c>
      <c r="L6567">
        <f t="shared" si="1637"/>
        <v>1</v>
      </c>
      <c r="M6567">
        <f t="shared" si="1638"/>
        <v>1</v>
      </c>
      <c r="N6567">
        <f t="shared" si="1639"/>
        <v>0</v>
      </c>
      <c r="O6567">
        <f t="shared" si="1640"/>
        <v>0</v>
      </c>
      <c r="P6567">
        <v>5</v>
      </c>
      <c r="Q6567">
        <f t="shared" si="1641"/>
        <v>0</v>
      </c>
      <c r="R6567">
        <f t="shared" si="1642"/>
        <v>0</v>
      </c>
      <c r="S6567">
        <f t="shared" si="1643"/>
        <v>1</v>
      </c>
      <c r="T6567">
        <f t="shared" si="1644"/>
        <v>0</v>
      </c>
      <c r="U6567">
        <v>0</v>
      </c>
      <c r="V6567">
        <f t="shared" si="1645"/>
        <v>0.26515742054304237</v>
      </c>
      <c r="W6567">
        <f t="shared" si="1646"/>
        <v>0.56590367470861314</v>
      </c>
      <c r="X6567">
        <f t="shared" si="1647"/>
        <v>7.0308457669039828E-2</v>
      </c>
      <c r="Y6567">
        <f t="shared" si="1648"/>
        <v>0</v>
      </c>
      <c r="Z6567" t="s">
        <v>6599</v>
      </c>
    </row>
    <row r="6568" spans="1:26" x14ac:dyDescent="0.25">
      <c r="A6568" t="s">
        <v>26</v>
      </c>
      <c r="B6568" t="s">
        <v>27</v>
      </c>
      <c r="C6568" t="s">
        <v>35</v>
      </c>
      <c r="D6568">
        <v>0</v>
      </c>
      <c r="F6568">
        <v>1</v>
      </c>
      <c r="G6568">
        <v>106.2</v>
      </c>
      <c r="H6568">
        <f t="shared" si="1633"/>
        <v>1</v>
      </c>
      <c r="I6568">
        <f t="shared" si="1634"/>
        <v>0</v>
      </c>
      <c r="J6568">
        <f t="shared" si="1635"/>
        <v>0</v>
      </c>
      <c r="K6568">
        <f t="shared" si="1636"/>
        <v>1</v>
      </c>
      <c r="L6568">
        <f t="shared" si="1637"/>
        <v>0</v>
      </c>
      <c r="M6568">
        <f t="shared" si="1638"/>
        <v>1</v>
      </c>
      <c r="N6568">
        <f t="shared" si="1639"/>
        <v>0</v>
      </c>
      <c r="O6568">
        <f t="shared" si="1640"/>
        <v>0</v>
      </c>
      <c r="P6568">
        <v>61</v>
      </c>
      <c r="Q6568">
        <f t="shared" si="1641"/>
        <v>1</v>
      </c>
      <c r="R6568">
        <f t="shared" si="1642"/>
        <v>0</v>
      </c>
      <c r="S6568">
        <f t="shared" si="1643"/>
        <v>0</v>
      </c>
      <c r="T6568">
        <f t="shared" si="1644"/>
        <v>0</v>
      </c>
      <c r="U6568">
        <v>0</v>
      </c>
      <c r="V6568">
        <f t="shared" si="1645"/>
        <v>0.56496659730314436</v>
      </c>
      <c r="W6568">
        <f t="shared" si="1646"/>
        <v>0.63760093443042187</v>
      </c>
      <c r="X6568">
        <f t="shared" si="1647"/>
        <v>0.31918725606829329</v>
      </c>
      <c r="Y6568">
        <f t="shared" si="1648"/>
        <v>1</v>
      </c>
      <c r="Z6568" t="s">
        <v>6600</v>
      </c>
    </row>
    <row r="6569" spans="1:26" x14ac:dyDescent="0.25">
      <c r="A6569" t="s">
        <v>45</v>
      </c>
      <c r="B6569" t="s">
        <v>38</v>
      </c>
      <c r="C6569" t="s">
        <v>35</v>
      </c>
      <c r="D6569">
        <v>0</v>
      </c>
      <c r="F6569">
        <v>1</v>
      </c>
      <c r="G6569">
        <v>116.55</v>
      </c>
      <c r="H6569">
        <f t="shared" si="1633"/>
        <v>1</v>
      </c>
      <c r="I6569">
        <f t="shared" si="1634"/>
        <v>0</v>
      </c>
      <c r="J6569">
        <f t="shared" si="1635"/>
        <v>0</v>
      </c>
      <c r="K6569">
        <f t="shared" si="1636"/>
        <v>1</v>
      </c>
      <c r="L6569">
        <f t="shared" si="1637"/>
        <v>0</v>
      </c>
      <c r="M6569">
        <f t="shared" si="1638"/>
        <v>0</v>
      </c>
      <c r="N6569">
        <f t="shared" si="1639"/>
        <v>0</v>
      </c>
      <c r="O6569">
        <f t="shared" si="1640"/>
        <v>1</v>
      </c>
      <c r="P6569">
        <v>70</v>
      </c>
      <c r="Q6569">
        <f t="shared" si="1641"/>
        <v>0</v>
      </c>
      <c r="R6569">
        <f t="shared" si="1642"/>
        <v>0</v>
      </c>
      <c r="S6569">
        <f t="shared" si="1643"/>
        <v>1</v>
      </c>
      <c r="T6569">
        <f t="shared" si="1644"/>
        <v>0</v>
      </c>
      <c r="U6569">
        <v>0</v>
      </c>
      <c r="V6569">
        <f t="shared" si="1645"/>
        <v>0.11294557250622858</v>
      </c>
      <c r="W6569">
        <f t="shared" si="1646"/>
        <v>0.52820641443036365</v>
      </c>
      <c r="X6569">
        <f t="shared" si="1647"/>
        <v>1.2756702348759738E-2</v>
      </c>
      <c r="Y6569">
        <f t="shared" si="1648"/>
        <v>0</v>
      </c>
      <c r="Z6569" t="s">
        <v>6601</v>
      </c>
    </row>
    <row r="6570" spans="1:26" x14ac:dyDescent="0.25">
      <c r="A6570" t="s">
        <v>26</v>
      </c>
      <c r="B6570" t="s">
        <v>27</v>
      </c>
      <c r="C6570" t="s">
        <v>35</v>
      </c>
      <c r="D6570">
        <v>0</v>
      </c>
      <c r="F6570">
        <v>1</v>
      </c>
      <c r="G6570">
        <v>99.7</v>
      </c>
      <c r="H6570">
        <f t="shared" si="1633"/>
        <v>1</v>
      </c>
      <c r="I6570">
        <f t="shared" si="1634"/>
        <v>0</v>
      </c>
      <c r="J6570">
        <f t="shared" si="1635"/>
        <v>0</v>
      </c>
      <c r="K6570">
        <f t="shared" si="1636"/>
        <v>1</v>
      </c>
      <c r="L6570">
        <f t="shared" si="1637"/>
        <v>0</v>
      </c>
      <c r="M6570">
        <f t="shared" si="1638"/>
        <v>1</v>
      </c>
      <c r="N6570">
        <f t="shared" si="1639"/>
        <v>0</v>
      </c>
      <c r="O6570">
        <f t="shared" si="1640"/>
        <v>0</v>
      </c>
      <c r="P6570">
        <v>15</v>
      </c>
      <c r="Q6570">
        <f t="shared" si="1641"/>
        <v>1</v>
      </c>
      <c r="R6570">
        <f t="shared" si="1642"/>
        <v>0</v>
      </c>
      <c r="S6570">
        <f t="shared" si="1643"/>
        <v>0</v>
      </c>
      <c r="T6570">
        <f t="shared" si="1644"/>
        <v>0</v>
      </c>
      <c r="U6570">
        <v>0</v>
      </c>
      <c r="V6570">
        <f t="shared" si="1645"/>
        <v>0.54996956785745466</v>
      </c>
      <c r="W6570">
        <f t="shared" si="1646"/>
        <v>0.63412853049230966</v>
      </c>
      <c r="X6570">
        <f t="shared" si="1647"/>
        <v>0.30246652556931541</v>
      </c>
      <c r="Y6570">
        <f t="shared" si="1648"/>
        <v>1</v>
      </c>
      <c r="Z6570" t="s">
        <v>6602</v>
      </c>
    </row>
    <row r="6571" spans="1:26" x14ac:dyDescent="0.25">
      <c r="A6571" t="s">
        <v>45</v>
      </c>
      <c r="B6571" t="s">
        <v>30</v>
      </c>
      <c r="C6571" t="s">
        <v>23</v>
      </c>
      <c r="D6571">
        <v>0</v>
      </c>
      <c r="F6571">
        <v>1</v>
      </c>
      <c r="G6571">
        <v>19.7</v>
      </c>
      <c r="H6571">
        <f t="shared" si="1633"/>
        <v>1</v>
      </c>
      <c r="I6571">
        <f t="shared" si="1634"/>
        <v>0</v>
      </c>
      <c r="J6571">
        <f t="shared" si="1635"/>
        <v>0</v>
      </c>
      <c r="K6571">
        <f t="shared" si="1636"/>
        <v>0</v>
      </c>
      <c r="L6571">
        <f t="shared" si="1637"/>
        <v>1</v>
      </c>
      <c r="M6571">
        <f t="shared" si="1638"/>
        <v>0</v>
      </c>
      <c r="N6571">
        <f t="shared" si="1639"/>
        <v>0</v>
      </c>
      <c r="O6571">
        <f t="shared" si="1640"/>
        <v>1</v>
      </c>
      <c r="P6571">
        <v>8</v>
      </c>
      <c r="Q6571">
        <f t="shared" si="1641"/>
        <v>0</v>
      </c>
      <c r="R6571">
        <f t="shared" si="1642"/>
        <v>1</v>
      </c>
      <c r="S6571">
        <f t="shared" si="1643"/>
        <v>0</v>
      </c>
      <c r="T6571">
        <f t="shared" si="1644"/>
        <v>0</v>
      </c>
      <c r="U6571">
        <v>0</v>
      </c>
      <c r="V6571">
        <f t="shared" si="1645"/>
        <v>-7.1640322696892189E-2</v>
      </c>
      <c r="W6571">
        <f t="shared" si="1646"/>
        <v>0.48209757544216419</v>
      </c>
      <c r="X6571">
        <f t="shared" si="1647"/>
        <v>5.1323358361148458E-3</v>
      </c>
      <c r="Y6571">
        <f t="shared" si="1648"/>
        <v>0</v>
      </c>
      <c r="Z6571" t="s">
        <v>6603</v>
      </c>
    </row>
    <row r="6572" spans="1:26" x14ac:dyDescent="0.25">
      <c r="A6572" t="s">
        <v>45</v>
      </c>
      <c r="B6572" t="s">
        <v>30</v>
      </c>
      <c r="C6572" t="s">
        <v>23</v>
      </c>
      <c r="D6572">
        <v>0</v>
      </c>
      <c r="F6572">
        <v>1</v>
      </c>
      <c r="G6572">
        <v>19.5</v>
      </c>
      <c r="H6572">
        <f t="shared" si="1633"/>
        <v>1</v>
      </c>
      <c r="I6572">
        <f t="shared" si="1634"/>
        <v>0</v>
      </c>
      <c r="J6572">
        <f t="shared" si="1635"/>
        <v>0</v>
      </c>
      <c r="K6572">
        <f t="shared" si="1636"/>
        <v>0</v>
      </c>
      <c r="L6572">
        <f t="shared" si="1637"/>
        <v>1</v>
      </c>
      <c r="M6572">
        <f t="shared" si="1638"/>
        <v>0</v>
      </c>
      <c r="N6572">
        <f t="shared" si="1639"/>
        <v>0</v>
      </c>
      <c r="O6572">
        <f t="shared" si="1640"/>
        <v>1</v>
      </c>
      <c r="P6572">
        <v>8</v>
      </c>
      <c r="Q6572">
        <f t="shared" si="1641"/>
        <v>0</v>
      </c>
      <c r="R6572">
        <f t="shared" si="1642"/>
        <v>1</v>
      </c>
      <c r="S6572">
        <f t="shared" si="1643"/>
        <v>0</v>
      </c>
      <c r="T6572">
        <f t="shared" si="1644"/>
        <v>0</v>
      </c>
      <c r="U6572">
        <v>0</v>
      </c>
      <c r="V6572">
        <f t="shared" si="1645"/>
        <v>-7.1952133779505545E-2</v>
      </c>
      <c r="W6572">
        <f t="shared" si="1646"/>
        <v>0.48201972304118318</v>
      </c>
      <c r="X6572">
        <f t="shared" si="1647"/>
        <v>5.1771095554238632E-3</v>
      </c>
      <c r="Y6572">
        <f t="shared" si="1648"/>
        <v>0</v>
      </c>
      <c r="Z6572" t="s">
        <v>6604</v>
      </c>
    </row>
    <row r="6573" spans="1:26" x14ac:dyDescent="0.25">
      <c r="A6573" t="s">
        <v>26</v>
      </c>
      <c r="B6573" t="s">
        <v>30</v>
      </c>
      <c r="C6573" t="s">
        <v>25</v>
      </c>
      <c r="D6573">
        <v>0</v>
      </c>
      <c r="F6573">
        <v>1</v>
      </c>
      <c r="G6573">
        <v>29.15</v>
      </c>
      <c r="H6573">
        <f t="shared" si="1633"/>
        <v>1</v>
      </c>
      <c r="I6573">
        <f t="shared" si="1634"/>
        <v>0</v>
      </c>
      <c r="J6573">
        <f t="shared" si="1635"/>
        <v>1</v>
      </c>
      <c r="K6573">
        <f t="shared" si="1636"/>
        <v>0</v>
      </c>
      <c r="L6573">
        <f t="shared" si="1637"/>
        <v>0</v>
      </c>
      <c r="M6573">
        <f t="shared" si="1638"/>
        <v>1</v>
      </c>
      <c r="N6573">
        <f t="shared" si="1639"/>
        <v>0</v>
      </c>
      <c r="O6573">
        <f t="shared" si="1640"/>
        <v>0</v>
      </c>
      <c r="P6573">
        <v>4</v>
      </c>
      <c r="Q6573">
        <f t="shared" si="1641"/>
        <v>0</v>
      </c>
      <c r="R6573">
        <f t="shared" si="1642"/>
        <v>1</v>
      </c>
      <c r="S6573">
        <f t="shared" si="1643"/>
        <v>0</v>
      </c>
      <c r="T6573">
        <f t="shared" si="1644"/>
        <v>0</v>
      </c>
      <c r="U6573">
        <v>0</v>
      </c>
      <c r="V6573">
        <f t="shared" si="1645"/>
        <v>0.30320986472804301</v>
      </c>
      <c r="W6573">
        <f t="shared" si="1646"/>
        <v>0.57522700679606442</v>
      </c>
      <c r="X6573">
        <f t="shared" si="1647"/>
        <v>9.1936222068398146E-2</v>
      </c>
      <c r="Y6573">
        <f t="shared" si="1648"/>
        <v>0</v>
      </c>
      <c r="Z6573" t="s">
        <v>6605</v>
      </c>
    </row>
    <row r="6574" spans="1:26" x14ac:dyDescent="0.25">
      <c r="A6574" t="s">
        <v>29</v>
      </c>
      <c r="B6574" t="s">
        <v>30</v>
      </c>
      <c r="C6574" t="s">
        <v>25</v>
      </c>
      <c r="D6574">
        <v>0</v>
      </c>
      <c r="F6574">
        <v>1</v>
      </c>
      <c r="G6574">
        <v>55</v>
      </c>
      <c r="H6574">
        <f t="shared" si="1633"/>
        <v>1</v>
      </c>
      <c r="I6574">
        <f t="shared" si="1634"/>
        <v>0</v>
      </c>
      <c r="J6574">
        <f t="shared" si="1635"/>
        <v>1</v>
      </c>
      <c r="K6574">
        <f t="shared" si="1636"/>
        <v>0</v>
      </c>
      <c r="L6574">
        <f t="shared" si="1637"/>
        <v>0</v>
      </c>
      <c r="M6574">
        <f t="shared" si="1638"/>
        <v>0</v>
      </c>
      <c r="N6574">
        <f t="shared" si="1639"/>
        <v>1</v>
      </c>
      <c r="O6574">
        <f t="shared" si="1640"/>
        <v>0</v>
      </c>
      <c r="P6574">
        <v>34</v>
      </c>
      <c r="Q6574">
        <f t="shared" si="1641"/>
        <v>0</v>
      </c>
      <c r="R6574">
        <f t="shared" si="1642"/>
        <v>1</v>
      </c>
      <c r="S6574">
        <f t="shared" si="1643"/>
        <v>0</v>
      </c>
      <c r="T6574">
        <f t="shared" si="1644"/>
        <v>0</v>
      </c>
      <c r="U6574">
        <v>0</v>
      </c>
      <c r="V6574">
        <f t="shared" si="1645"/>
        <v>7.2056598614369582E-2</v>
      </c>
      <c r="W6574">
        <f t="shared" si="1646"/>
        <v>0.51800635934604444</v>
      </c>
      <c r="X6574">
        <f t="shared" si="1647"/>
        <v>5.1921534038723684E-3</v>
      </c>
      <c r="Y6574">
        <f t="shared" si="1648"/>
        <v>0</v>
      </c>
      <c r="Z6574" t="s">
        <v>6606</v>
      </c>
    </row>
    <row r="6575" spans="1:26" x14ac:dyDescent="0.25">
      <c r="A6575" t="s">
        <v>45</v>
      </c>
      <c r="B6575" t="s">
        <v>38</v>
      </c>
      <c r="C6575" t="s">
        <v>25</v>
      </c>
      <c r="D6575">
        <v>0</v>
      </c>
      <c r="F6575">
        <v>1</v>
      </c>
      <c r="G6575">
        <v>90.8</v>
      </c>
      <c r="H6575">
        <f t="shared" si="1633"/>
        <v>1</v>
      </c>
      <c r="I6575">
        <f t="shared" si="1634"/>
        <v>0</v>
      </c>
      <c r="J6575">
        <f t="shared" si="1635"/>
        <v>1</v>
      </c>
      <c r="K6575">
        <f t="shared" si="1636"/>
        <v>0</v>
      </c>
      <c r="L6575">
        <f t="shared" si="1637"/>
        <v>0</v>
      </c>
      <c r="M6575">
        <f t="shared" si="1638"/>
        <v>0</v>
      </c>
      <c r="N6575">
        <f t="shared" si="1639"/>
        <v>0</v>
      </c>
      <c r="O6575">
        <f t="shared" si="1640"/>
        <v>1</v>
      </c>
      <c r="P6575">
        <v>68</v>
      </c>
      <c r="Q6575">
        <f t="shared" si="1641"/>
        <v>0</v>
      </c>
      <c r="R6575">
        <f t="shared" si="1642"/>
        <v>0</v>
      </c>
      <c r="S6575">
        <f t="shared" si="1643"/>
        <v>1</v>
      </c>
      <c r="T6575">
        <f t="shared" si="1644"/>
        <v>0</v>
      </c>
      <c r="U6575">
        <v>0</v>
      </c>
      <c r="V6575">
        <f t="shared" si="1645"/>
        <v>6.7936726359003635E-2</v>
      </c>
      <c r="W6575">
        <f t="shared" si="1646"/>
        <v>0.51697765220571124</v>
      </c>
      <c r="X6575">
        <f t="shared" si="1647"/>
        <v>4.6153987883781394E-3</v>
      </c>
      <c r="Y6575">
        <f t="shared" si="1648"/>
        <v>0</v>
      </c>
      <c r="Z6575" t="s">
        <v>6607</v>
      </c>
    </row>
    <row r="6576" spans="1:26" x14ac:dyDescent="0.25">
      <c r="A6576" t="s">
        <v>29</v>
      </c>
      <c r="B6576" t="s">
        <v>33</v>
      </c>
      <c r="C6576" t="s">
        <v>25</v>
      </c>
      <c r="D6576">
        <v>0</v>
      </c>
      <c r="F6576">
        <v>1</v>
      </c>
      <c r="G6576">
        <v>51</v>
      </c>
      <c r="H6576">
        <f t="shared" si="1633"/>
        <v>1</v>
      </c>
      <c r="I6576">
        <f t="shared" si="1634"/>
        <v>0</v>
      </c>
      <c r="J6576">
        <f t="shared" si="1635"/>
        <v>1</v>
      </c>
      <c r="K6576">
        <f t="shared" si="1636"/>
        <v>0</v>
      </c>
      <c r="L6576">
        <f t="shared" si="1637"/>
        <v>0</v>
      </c>
      <c r="M6576">
        <f t="shared" si="1638"/>
        <v>0</v>
      </c>
      <c r="N6576">
        <f t="shared" si="1639"/>
        <v>1</v>
      </c>
      <c r="O6576">
        <f t="shared" si="1640"/>
        <v>0</v>
      </c>
      <c r="P6576">
        <v>45</v>
      </c>
      <c r="Q6576">
        <f t="shared" si="1641"/>
        <v>0</v>
      </c>
      <c r="R6576">
        <f t="shared" si="1642"/>
        <v>0</v>
      </c>
      <c r="S6576">
        <f t="shared" si="1643"/>
        <v>0</v>
      </c>
      <c r="T6576">
        <f t="shared" si="1644"/>
        <v>1</v>
      </c>
      <c r="U6576">
        <v>0</v>
      </c>
      <c r="V6576">
        <f t="shared" si="1645"/>
        <v>8.4374995327160807E-2</v>
      </c>
      <c r="W6576">
        <f t="shared" si="1646"/>
        <v>0.52108124362204777</v>
      </c>
      <c r="X6576">
        <f t="shared" si="1647"/>
        <v>7.1191398364584078E-3</v>
      </c>
      <c r="Y6576">
        <f t="shared" si="1648"/>
        <v>0</v>
      </c>
      <c r="Z6576" t="s">
        <v>6608</v>
      </c>
    </row>
    <row r="6577" spans="1:26" x14ac:dyDescent="0.25">
      <c r="A6577" t="s">
        <v>26</v>
      </c>
      <c r="B6577" t="s">
        <v>27</v>
      </c>
      <c r="C6577" t="s">
        <v>35</v>
      </c>
      <c r="D6577">
        <v>1</v>
      </c>
      <c r="F6577">
        <v>1</v>
      </c>
      <c r="G6577">
        <v>90.1</v>
      </c>
      <c r="H6577">
        <f t="shared" si="1633"/>
        <v>0</v>
      </c>
      <c r="I6577">
        <f t="shared" si="1634"/>
        <v>1</v>
      </c>
      <c r="J6577">
        <f t="shared" si="1635"/>
        <v>0</v>
      </c>
      <c r="K6577">
        <f t="shared" si="1636"/>
        <v>1</v>
      </c>
      <c r="L6577">
        <f t="shared" si="1637"/>
        <v>0</v>
      </c>
      <c r="M6577">
        <f t="shared" si="1638"/>
        <v>1</v>
      </c>
      <c r="N6577">
        <f t="shared" si="1639"/>
        <v>0</v>
      </c>
      <c r="O6577">
        <f t="shared" si="1640"/>
        <v>0</v>
      </c>
      <c r="P6577">
        <v>9</v>
      </c>
      <c r="Q6577">
        <f t="shared" si="1641"/>
        <v>1</v>
      </c>
      <c r="R6577">
        <f t="shared" si="1642"/>
        <v>0</v>
      </c>
      <c r="S6577">
        <f t="shared" si="1643"/>
        <v>0</v>
      </c>
      <c r="T6577">
        <f t="shared" si="1644"/>
        <v>0</v>
      </c>
      <c r="U6577">
        <v>0</v>
      </c>
      <c r="V6577">
        <f t="shared" si="1645"/>
        <v>0.53500263589201369</v>
      </c>
      <c r="W6577">
        <f t="shared" si="1646"/>
        <v>0.63064913963172753</v>
      </c>
      <c r="X6577">
        <f t="shared" si="1647"/>
        <v>0.2862278204114026</v>
      </c>
      <c r="Y6577">
        <f t="shared" si="1648"/>
        <v>1</v>
      </c>
      <c r="Z6577" t="s">
        <v>6609</v>
      </c>
    </row>
    <row r="6578" spans="1:26" x14ac:dyDescent="0.25">
      <c r="A6578" t="s">
        <v>26</v>
      </c>
      <c r="B6578" t="s">
        <v>30</v>
      </c>
      <c r="C6578" t="s">
        <v>25</v>
      </c>
      <c r="D6578">
        <v>0</v>
      </c>
      <c r="F6578">
        <v>1</v>
      </c>
      <c r="G6578">
        <v>59.05</v>
      </c>
      <c r="H6578">
        <f t="shared" si="1633"/>
        <v>1</v>
      </c>
      <c r="I6578">
        <f t="shared" si="1634"/>
        <v>0</v>
      </c>
      <c r="J6578">
        <f t="shared" si="1635"/>
        <v>1</v>
      </c>
      <c r="K6578">
        <f t="shared" si="1636"/>
        <v>0</v>
      </c>
      <c r="L6578">
        <f t="shared" si="1637"/>
        <v>0</v>
      </c>
      <c r="M6578">
        <f t="shared" si="1638"/>
        <v>1</v>
      </c>
      <c r="N6578">
        <f t="shared" si="1639"/>
        <v>0</v>
      </c>
      <c r="O6578">
        <f t="shared" si="1640"/>
        <v>0</v>
      </c>
      <c r="P6578">
        <v>22</v>
      </c>
      <c r="Q6578">
        <f t="shared" si="1641"/>
        <v>0</v>
      </c>
      <c r="R6578">
        <f t="shared" si="1642"/>
        <v>1</v>
      </c>
      <c r="S6578">
        <f t="shared" si="1643"/>
        <v>0</v>
      </c>
      <c r="T6578">
        <f t="shared" si="1644"/>
        <v>0</v>
      </c>
      <c r="U6578">
        <v>0</v>
      </c>
      <c r="V6578">
        <f t="shared" si="1645"/>
        <v>0.34982562157873931</v>
      </c>
      <c r="W6578">
        <f t="shared" si="1646"/>
        <v>0.58657529196582125</v>
      </c>
      <c r="X6578">
        <f t="shared" si="1647"/>
        <v>0.12237796551295131</v>
      </c>
      <c r="Y6578">
        <f t="shared" si="1648"/>
        <v>1</v>
      </c>
      <c r="Z6578" t="s">
        <v>6610</v>
      </c>
    </row>
    <row r="6579" spans="1:26" x14ac:dyDescent="0.25">
      <c r="A6579" t="s">
        <v>26</v>
      </c>
      <c r="B6579" t="s">
        <v>30</v>
      </c>
      <c r="C6579" t="s">
        <v>23</v>
      </c>
      <c r="D6579">
        <v>0</v>
      </c>
      <c r="F6579">
        <v>1</v>
      </c>
      <c r="G6579">
        <v>20.3</v>
      </c>
      <c r="H6579">
        <f t="shared" si="1633"/>
        <v>1</v>
      </c>
      <c r="I6579">
        <f t="shared" si="1634"/>
        <v>0</v>
      </c>
      <c r="J6579">
        <f t="shared" si="1635"/>
        <v>0</v>
      </c>
      <c r="K6579">
        <f t="shared" si="1636"/>
        <v>0</v>
      </c>
      <c r="L6579">
        <f t="shared" si="1637"/>
        <v>1</v>
      </c>
      <c r="M6579">
        <f t="shared" si="1638"/>
        <v>1</v>
      </c>
      <c r="N6579">
        <f t="shared" si="1639"/>
        <v>0</v>
      </c>
      <c r="O6579">
        <f t="shared" si="1640"/>
        <v>0</v>
      </c>
      <c r="P6579">
        <v>2</v>
      </c>
      <c r="Q6579">
        <f t="shared" si="1641"/>
        <v>0</v>
      </c>
      <c r="R6579">
        <f t="shared" si="1642"/>
        <v>1</v>
      </c>
      <c r="S6579">
        <f t="shared" si="1643"/>
        <v>0</v>
      </c>
      <c r="T6579">
        <f t="shared" si="1644"/>
        <v>0</v>
      </c>
      <c r="U6579">
        <v>0</v>
      </c>
      <c r="V6579">
        <f t="shared" si="1645"/>
        <v>0.26068401513555339</v>
      </c>
      <c r="W6579">
        <f t="shared" si="1646"/>
        <v>0.56480443043379958</v>
      </c>
      <c r="X6579">
        <f t="shared" si="1647"/>
        <v>6.7956155747193436E-2</v>
      </c>
      <c r="Y6579">
        <f t="shared" si="1648"/>
        <v>0</v>
      </c>
      <c r="Z6579" t="s">
        <v>6611</v>
      </c>
    </row>
    <row r="6580" spans="1:26" x14ac:dyDescent="0.25">
      <c r="A6580" t="s">
        <v>45</v>
      </c>
      <c r="B6580" t="s">
        <v>33</v>
      </c>
      <c r="C6580" t="s">
        <v>25</v>
      </c>
      <c r="D6580">
        <v>0</v>
      </c>
      <c r="F6580">
        <v>1</v>
      </c>
      <c r="G6580">
        <v>72.95</v>
      </c>
      <c r="H6580">
        <f t="shared" si="1633"/>
        <v>1</v>
      </c>
      <c r="I6580">
        <f t="shared" si="1634"/>
        <v>0</v>
      </c>
      <c r="J6580">
        <f t="shared" si="1635"/>
        <v>1</v>
      </c>
      <c r="K6580">
        <f t="shared" si="1636"/>
        <v>0</v>
      </c>
      <c r="L6580">
        <f t="shared" si="1637"/>
        <v>0</v>
      </c>
      <c r="M6580">
        <f t="shared" si="1638"/>
        <v>0</v>
      </c>
      <c r="N6580">
        <f t="shared" si="1639"/>
        <v>0</v>
      </c>
      <c r="O6580">
        <f t="shared" si="1640"/>
        <v>1</v>
      </c>
      <c r="P6580">
        <v>70</v>
      </c>
      <c r="Q6580">
        <f t="shared" si="1641"/>
        <v>0</v>
      </c>
      <c r="R6580">
        <f t="shared" si="1642"/>
        <v>0</v>
      </c>
      <c r="S6580">
        <f t="shared" si="1643"/>
        <v>0</v>
      </c>
      <c r="T6580">
        <f t="shared" si="1644"/>
        <v>1</v>
      </c>
      <c r="U6580">
        <v>0</v>
      </c>
      <c r="V6580">
        <f t="shared" si="1645"/>
        <v>4.0107587235761882E-2</v>
      </c>
      <c r="W6580">
        <f t="shared" si="1646"/>
        <v>0.51002555290410267</v>
      </c>
      <c r="X6580">
        <f t="shared" si="1647"/>
        <v>1.6086185538742494E-3</v>
      </c>
      <c r="Y6580">
        <f t="shared" si="1648"/>
        <v>0</v>
      </c>
      <c r="Z6580" t="s">
        <v>6612</v>
      </c>
    </row>
    <row r="6581" spans="1:26" x14ac:dyDescent="0.25">
      <c r="A6581" t="s">
        <v>29</v>
      </c>
      <c r="B6581" t="s">
        <v>38</v>
      </c>
      <c r="C6581" t="s">
        <v>25</v>
      </c>
      <c r="D6581">
        <v>0</v>
      </c>
      <c r="F6581">
        <v>1</v>
      </c>
      <c r="G6581">
        <v>73.55</v>
      </c>
      <c r="H6581">
        <f t="shared" si="1633"/>
        <v>1</v>
      </c>
      <c r="I6581">
        <f t="shared" si="1634"/>
        <v>0</v>
      </c>
      <c r="J6581">
        <f t="shared" si="1635"/>
        <v>1</v>
      </c>
      <c r="K6581">
        <f t="shared" si="1636"/>
        <v>0</v>
      </c>
      <c r="L6581">
        <f t="shared" si="1637"/>
        <v>0</v>
      </c>
      <c r="M6581">
        <f t="shared" si="1638"/>
        <v>0</v>
      </c>
      <c r="N6581">
        <f t="shared" si="1639"/>
        <v>1</v>
      </c>
      <c r="O6581">
        <f t="shared" si="1640"/>
        <v>0</v>
      </c>
      <c r="P6581">
        <v>10</v>
      </c>
      <c r="Q6581">
        <f t="shared" si="1641"/>
        <v>0</v>
      </c>
      <c r="R6581">
        <f t="shared" si="1642"/>
        <v>0</v>
      </c>
      <c r="S6581">
        <f t="shared" si="1643"/>
        <v>1</v>
      </c>
      <c r="T6581">
        <f t="shared" si="1644"/>
        <v>0</v>
      </c>
      <c r="U6581">
        <v>0</v>
      </c>
      <c r="V6581">
        <f t="shared" si="1645"/>
        <v>0.10097707652675808</v>
      </c>
      <c r="W6581">
        <f t="shared" si="1646"/>
        <v>0.52522284098801586</v>
      </c>
      <c r="X6581">
        <f t="shared" si="1647"/>
        <v>1.0196369983890757E-2</v>
      </c>
      <c r="Y6581">
        <f t="shared" si="1648"/>
        <v>0</v>
      </c>
      <c r="Z6581" t="s">
        <v>6613</v>
      </c>
    </row>
    <row r="6582" spans="1:26" x14ac:dyDescent="0.25">
      <c r="A6582" t="s">
        <v>45</v>
      </c>
      <c r="B6582" t="s">
        <v>38</v>
      </c>
      <c r="C6582" t="s">
        <v>25</v>
      </c>
      <c r="D6582">
        <v>0</v>
      </c>
      <c r="F6582">
        <v>1</v>
      </c>
      <c r="G6582">
        <v>84.3</v>
      </c>
      <c r="H6582">
        <f t="shared" si="1633"/>
        <v>1</v>
      </c>
      <c r="I6582">
        <f t="shared" si="1634"/>
        <v>0</v>
      </c>
      <c r="J6582">
        <f t="shared" si="1635"/>
        <v>1</v>
      </c>
      <c r="K6582">
        <f t="shared" si="1636"/>
        <v>0</v>
      </c>
      <c r="L6582">
        <f t="shared" si="1637"/>
        <v>0</v>
      </c>
      <c r="M6582">
        <f t="shared" si="1638"/>
        <v>0</v>
      </c>
      <c r="N6582">
        <f t="shared" si="1639"/>
        <v>0</v>
      </c>
      <c r="O6582">
        <f t="shared" si="1640"/>
        <v>1</v>
      </c>
      <c r="P6582">
        <v>72</v>
      </c>
      <c r="Q6582">
        <f t="shared" si="1641"/>
        <v>0</v>
      </c>
      <c r="R6582">
        <f t="shared" si="1642"/>
        <v>0</v>
      </c>
      <c r="S6582">
        <f t="shared" si="1643"/>
        <v>1</v>
      </c>
      <c r="T6582">
        <f t="shared" si="1644"/>
        <v>0</v>
      </c>
      <c r="U6582">
        <v>0</v>
      </c>
      <c r="V6582">
        <f t="shared" si="1645"/>
        <v>5.7802866174069656E-2</v>
      </c>
      <c r="W6582">
        <f t="shared" si="1646"/>
        <v>0.51444669436073154</v>
      </c>
      <c r="X6582">
        <f t="shared" si="1647"/>
        <v>3.3411713379374059E-3</v>
      </c>
      <c r="Y6582">
        <f t="shared" si="1648"/>
        <v>0</v>
      </c>
      <c r="Z6582" t="s">
        <v>6614</v>
      </c>
    </row>
    <row r="6583" spans="1:26" x14ac:dyDescent="0.25">
      <c r="A6583" t="s">
        <v>29</v>
      </c>
      <c r="B6583" t="s">
        <v>38</v>
      </c>
      <c r="C6583" t="s">
        <v>25</v>
      </c>
      <c r="D6583">
        <v>0</v>
      </c>
      <c r="F6583">
        <v>1</v>
      </c>
      <c r="G6583">
        <v>78</v>
      </c>
      <c r="H6583">
        <f t="shared" si="1633"/>
        <v>1</v>
      </c>
      <c r="I6583">
        <f t="shared" si="1634"/>
        <v>0</v>
      </c>
      <c r="J6583">
        <f t="shared" si="1635"/>
        <v>1</v>
      </c>
      <c r="K6583">
        <f t="shared" si="1636"/>
        <v>0</v>
      </c>
      <c r="L6583">
        <f t="shared" si="1637"/>
        <v>0</v>
      </c>
      <c r="M6583">
        <f t="shared" si="1638"/>
        <v>0</v>
      </c>
      <c r="N6583">
        <f t="shared" si="1639"/>
        <v>1</v>
      </c>
      <c r="O6583">
        <f t="shared" si="1640"/>
        <v>0</v>
      </c>
      <c r="P6583">
        <v>49</v>
      </c>
      <c r="Q6583">
        <f t="shared" si="1641"/>
        <v>0</v>
      </c>
      <c r="R6583">
        <f t="shared" si="1642"/>
        <v>0</v>
      </c>
      <c r="S6583">
        <f t="shared" si="1643"/>
        <v>1</v>
      </c>
      <c r="T6583">
        <f t="shared" si="1644"/>
        <v>0</v>
      </c>
      <c r="U6583">
        <v>0</v>
      </c>
      <c r="V6583">
        <f t="shared" si="1645"/>
        <v>0.12160632221920779</v>
      </c>
      <c r="W6583">
        <f t="shared" si="1646"/>
        <v>0.53036417074743725</v>
      </c>
      <c r="X6583">
        <f t="shared" si="1647"/>
        <v>1.478809760368179E-2</v>
      </c>
      <c r="Y6583">
        <f t="shared" si="1648"/>
        <v>0</v>
      </c>
      <c r="Z6583" t="s">
        <v>6615</v>
      </c>
    </row>
    <row r="6584" spans="1:26" x14ac:dyDescent="0.25">
      <c r="A6584" t="s">
        <v>29</v>
      </c>
      <c r="B6584" t="s">
        <v>30</v>
      </c>
      <c r="C6584" t="s">
        <v>25</v>
      </c>
      <c r="D6584">
        <v>1</v>
      </c>
      <c r="F6584">
        <v>1</v>
      </c>
      <c r="G6584">
        <v>72.099999999999994</v>
      </c>
      <c r="H6584">
        <f t="shared" si="1633"/>
        <v>0</v>
      </c>
      <c r="I6584">
        <f t="shared" si="1634"/>
        <v>1</v>
      </c>
      <c r="J6584">
        <f t="shared" si="1635"/>
        <v>1</v>
      </c>
      <c r="K6584">
        <f t="shared" si="1636"/>
        <v>0</v>
      </c>
      <c r="L6584">
        <f t="shared" si="1637"/>
        <v>0</v>
      </c>
      <c r="M6584">
        <f t="shared" si="1638"/>
        <v>0</v>
      </c>
      <c r="N6584">
        <f t="shared" si="1639"/>
        <v>1</v>
      </c>
      <c r="O6584">
        <f t="shared" si="1640"/>
        <v>0</v>
      </c>
      <c r="P6584">
        <v>54</v>
      </c>
      <c r="Q6584">
        <f t="shared" si="1641"/>
        <v>0</v>
      </c>
      <c r="R6584">
        <f t="shared" si="1642"/>
        <v>1</v>
      </c>
      <c r="S6584">
        <f t="shared" si="1643"/>
        <v>0</v>
      </c>
      <c r="T6584">
        <f t="shared" si="1644"/>
        <v>0</v>
      </c>
      <c r="U6584">
        <v>0</v>
      </c>
      <c r="V6584">
        <f t="shared" si="1645"/>
        <v>0.10357961543856699</v>
      </c>
      <c r="W6584">
        <f t="shared" si="1646"/>
        <v>0.52587177703762733</v>
      </c>
      <c r="X6584">
        <f t="shared" si="1647"/>
        <v>1.0728736734401424E-2</v>
      </c>
      <c r="Y6584">
        <f t="shared" si="1648"/>
        <v>0</v>
      </c>
      <c r="Z6584" t="s">
        <v>6616</v>
      </c>
    </row>
    <row r="6585" spans="1:26" x14ac:dyDescent="0.25">
      <c r="A6585" t="s">
        <v>45</v>
      </c>
      <c r="B6585" t="s">
        <v>38</v>
      </c>
      <c r="C6585" t="s">
        <v>35</v>
      </c>
      <c r="D6585">
        <v>0</v>
      </c>
      <c r="F6585">
        <v>1</v>
      </c>
      <c r="G6585">
        <v>106.75</v>
      </c>
      <c r="H6585">
        <f t="shared" si="1633"/>
        <v>1</v>
      </c>
      <c r="I6585">
        <f t="shared" si="1634"/>
        <v>0</v>
      </c>
      <c r="J6585">
        <f t="shared" si="1635"/>
        <v>0</v>
      </c>
      <c r="K6585">
        <f t="shared" si="1636"/>
        <v>1</v>
      </c>
      <c r="L6585">
        <f t="shared" si="1637"/>
        <v>0</v>
      </c>
      <c r="M6585">
        <f t="shared" si="1638"/>
        <v>0</v>
      </c>
      <c r="N6585">
        <f t="shared" si="1639"/>
        <v>0</v>
      </c>
      <c r="O6585">
        <f t="shared" si="1640"/>
        <v>1</v>
      </c>
      <c r="P6585">
        <v>71</v>
      </c>
      <c r="Q6585">
        <f t="shared" si="1641"/>
        <v>0</v>
      </c>
      <c r="R6585">
        <f t="shared" si="1642"/>
        <v>0</v>
      </c>
      <c r="S6585">
        <f t="shared" si="1643"/>
        <v>1</v>
      </c>
      <c r="T6585">
        <f t="shared" si="1644"/>
        <v>0</v>
      </c>
      <c r="U6585">
        <v>0</v>
      </c>
      <c r="V6585">
        <f t="shared" si="1645"/>
        <v>9.2803660197418564E-2</v>
      </c>
      <c r="W6585">
        <f t="shared" si="1646"/>
        <v>0.52318427785055166</v>
      </c>
      <c r="X6585">
        <f t="shared" si="1647"/>
        <v>8.61251934603793E-3</v>
      </c>
      <c r="Y6585">
        <f t="shared" si="1648"/>
        <v>0</v>
      </c>
      <c r="Z6585" t="s">
        <v>6617</v>
      </c>
    </row>
    <row r="6586" spans="1:26" x14ac:dyDescent="0.25">
      <c r="A6586" t="s">
        <v>29</v>
      </c>
      <c r="B6586" t="s">
        <v>30</v>
      </c>
      <c r="C6586" t="s">
        <v>23</v>
      </c>
      <c r="D6586">
        <v>0</v>
      </c>
      <c r="F6586">
        <v>1</v>
      </c>
      <c r="G6586">
        <v>19.25</v>
      </c>
      <c r="H6586">
        <f t="shared" si="1633"/>
        <v>1</v>
      </c>
      <c r="I6586">
        <f t="shared" si="1634"/>
        <v>0</v>
      </c>
      <c r="J6586">
        <f t="shared" si="1635"/>
        <v>0</v>
      </c>
      <c r="K6586">
        <f t="shared" si="1636"/>
        <v>0</v>
      </c>
      <c r="L6586">
        <f t="shared" si="1637"/>
        <v>1</v>
      </c>
      <c r="M6586">
        <f t="shared" si="1638"/>
        <v>0</v>
      </c>
      <c r="N6586">
        <f t="shared" si="1639"/>
        <v>1</v>
      </c>
      <c r="O6586">
        <f t="shared" si="1640"/>
        <v>0</v>
      </c>
      <c r="P6586">
        <v>22</v>
      </c>
      <c r="Q6586">
        <f t="shared" si="1641"/>
        <v>0</v>
      </c>
      <c r="R6586">
        <f t="shared" si="1642"/>
        <v>1</v>
      </c>
      <c r="S6586">
        <f t="shared" si="1643"/>
        <v>0</v>
      </c>
      <c r="T6586">
        <f t="shared" si="1644"/>
        <v>0</v>
      </c>
      <c r="U6586">
        <v>0</v>
      </c>
      <c r="V6586">
        <f t="shared" si="1645"/>
        <v>-1.2407841589616074E-2</v>
      </c>
      <c r="W6586">
        <f t="shared" si="1646"/>
        <v>0.49689807939872199</v>
      </c>
      <c r="X6586">
        <f t="shared" si="1647"/>
        <v>1.5395453291300635E-4</v>
      </c>
      <c r="Y6586">
        <f t="shared" si="1648"/>
        <v>0</v>
      </c>
      <c r="Z6586" t="s">
        <v>6618</v>
      </c>
    </row>
    <row r="6587" spans="1:26" x14ac:dyDescent="0.25">
      <c r="A6587" t="s">
        <v>45</v>
      </c>
      <c r="B6587" t="s">
        <v>38</v>
      </c>
      <c r="C6587" t="s">
        <v>23</v>
      </c>
      <c r="D6587">
        <v>0</v>
      </c>
      <c r="F6587">
        <v>1</v>
      </c>
      <c r="G6587">
        <v>20.55</v>
      </c>
      <c r="H6587">
        <f t="shared" si="1633"/>
        <v>1</v>
      </c>
      <c r="I6587">
        <f t="shared" si="1634"/>
        <v>0</v>
      </c>
      <c r="J6587">
        <f t="shared" si="1635"/>
        <v>0</v>
      </c>
      <c r="K6587">
        <f t="shared" si="1636"/>
        <v>0</v>
      </c>
      <c r="L6587">
        <f t="shared" si="1637"/>
        <v>1</v>
      </c>
      <c r="M6587">
        <f t="shared" si="1638"/>
        <v>0</v>
      </c>
      <c r="N6587">
        <f t="shared" si="1639"/>
        <v>0</v>
      </c>
      <c r="O6587">
        <f t="shared" si="1640"/>
        <v>1</v>
      </c>
      <c r="P6587">
        <v>50</v>
      </c>
      <c r="Q6587">
        <f t="shared" si="1641"/>
        <v>0</v>
      </c>
      <c r="R6587">
        <f t="shared" si="1642"/>
        <v>0</v>
      </c>
      <c r="S6587">
        <f t="shared" si="1643"/>
        <v>1</v>
      </c>
      <c r="T6587">
        <f t="shared" si="1644"/>
        <v>0</v>
      </c>
      <c r="U6587">
        <v>0</v>
      </c>
      <c r="V6587">
        <f t="shared" si="1645"/>
        <v>-7.0315125595785427E-2</v>
      </c>
      <c r="W6587">
        <f t="shared" si="1646"/>
        <v>0.48242845779751353</v>
      </c>
      <c r="X6587">
        <f t="shared" si="1647"/>
        <v>4.944216887551079E-3</v>
      </c>
      <c r="Y6587">
        <f t="shared" si="1648"/>
        <v>0</v>
      </c>
      <c r="Z6587" t="s">
        <v>6619</v>
      </c>
    </row>
    <row r="6588" spans="1:26" x14ac:dyDescent="0.25">
      <c r="A6588" t="s">
        <v>29</v>
      </c>
      <c r="B6588" t="s">
        <v>30</v>
      </c>
      <c r="C6588" t="s">
        <v>23</v>
      </c>
      <c r="D6588">
        <v>0</v>
      </c>
      <c r="F6588">
        <v>1</v>
      </c>
      <c r="G6588">
        <v>20</v>
      </c>
      <c r="H6588">
        <f t="shared" si="1633"/>
        <v>1</v>
      </c>
      <c r="I6588">
        <f t="shared" si="1634"/>
        <v>0</v>
      </c>
      <c r="J6588">
        <f t="shared" si="1635"/>
        <v>0</v>
      </c>
      <c r="K6588">
        <f t="shared" si="1636"/>
        <v>0</v>
      </c>
      <c r="L6588">
        <f t="shared" si="1637"/>
        <v>1</v>
      </c>
      <c r="M6588">
        <f t="shared" si="1638"/>
        <v>0</v>
      </c>
      <c r="N6588">
        <f t="shared" si="1639"/>
        <v>1</v>
      </c>
      <c r="O6588">
        <f t="shared" si="1640"/>
        <v>0</v>
      </c>
      <c r="P6588">
        <v>43</v>
      </c>
      <c r="Q6588">
        <f t="shared" si="1641"/>
        <v>0</v>
      </c>
      <c r="R6588">
        <f t="shared" si="1642"/>
        <v>1</v>
      </c>
      <c r="S6588">
        <f t="shared" si="1643"/>
        <v>0</v>
      </c>
      <c r="T6588">
        <f t="shared" si="1644"/>
        <v>0</v>
      </c>
      <c r="U6588">
        <v>0</v>
      </c>
      <c r="V6588">
        <f t="shared" si="1645"/>
        <v>-1.1238550029815997E-2</v>
      </c>
      <c r="W6588">
        <f t="shared" si="1646"/>
        <v>0.4971903920647795</v>
      </c>
      <c r="X6588">
        <f t="shared" si="1647"/>
        <v>1.2630500677267715E-4</v>
      </c>
      <c r="Y6588">
        <f t="shared" si="1648"/>
        <v>0</v>
      </c>
      <c r="Z6588" t="s">
        <v>6620</v>
      </c>
    </row>
    <row r="6589" spans="1:26" x14ac:dyDescent="0.25">
      <c r="A6589" t="s">
        <v>45</v>
      </c>
      <c r="B6589" t="s">
        <v>38</v>
      </c>
      <c r="C6589" t="s">
        <v>23</v>
      </c>
      <c r="D6589">
        <v>0</v>
      </c>
      <c r="F6589">
        <v>1</v>
      </c>
      <c r="G6589">
        <v>24.65</v>
      </c>
      <c r="H6589">
        <f t="shared" si="1633"/>
        <v>1</v>
      </c>
      <c r="I6589">
        <f t="shared" si="1634"/>
        <v>0</v>
      </c>
      <c r="J6589">
        <f t="shared" si="1635"/>
        <v>0</v>
      </c>
      <c r="K6589">
        <f t="shared" si="1636"/>
        <v>0</v>
      </c>
      <c r="L6589">
        <f t="shared" si="1637"/>
        <v>1</v>
      </c>
      <c r="M6589">
        <f t="shared" si="1638"/>
        <v>0</v>
      </c>
      <c r="N6589">
        <f t="shared" si="1639"/>
        <v>0</v>
      </c>
      <c r="O6589">
        <f t="shared" si="1640"/>
        <v>1</v>
      </c>
      <c r="P6589">
        <v>45</v>
      </c>
      <c r="Q6589">
        <f t="shared" si="1641"/>
        <v>0</v>
      </c>
      <c r="R6589">
        <f t="shared" si="1642"/>
        <v>0</v>
      </c>
      <c r="S6589">
        <f t="shared" si="1643"/>
        <v>1</v>
      </c>
      <c r="T6589">
        <f t="shared" si="1644"/>
        <v>0</v>
      </c>
      <c r="U6589">
        <v>0</v>
      </c>
      <c r="V6589">
        <f t="shared" si="1645"/>
        <v>-4.5368380037153405E-2</v>
      </c>
      <c r="W6589">
        <f t="shared" si="1646"/>
        <v>0.4886598500336734</v>
      </c>
      <c r="X6589">
        <f t="shared" si="1647"/>
        <v>2.0582899071955795E-3</v>
      </c>
      <c r="Y6589">
        <f t="shared" si="1648"/>
        <v>0</v>
      </c>
      <c r="Z6589" t="s">
        <v>6621</v>
      </c>
    </row>
    <row r="6590" spans="1:26" x14ac:dyDescent="0.25">
      <c r="A6590" t="s">
        <v>26</v>
      </c>
      <c r="B6590" t="s">
        <v>33</v>
      </c>
      <c r="C6590" t="s">
        <v>35</v>
      </c>
      <c r="D6590">
        <v>1</v>
      </c>
      <c r="F6590">
        <v>1</v>
      </c>
      <c r="G6590">
        <v>103.5</v>
      </c>
      <c r="H6590">
        <f t="shared" si="1633"/>
        <v>0</v>
      </c>
      <c r="I6590">
        <f t="shared" si="1634"/>
        <v>1</v>
      </c>
      <c r="J6590">
        <f t="shared" si="1635"/>
        <v>0</v>
      </c>
      <c r="K6590">
        <f t="shared" si="1636"/>
        <v>1</v>
      </c>
      <c r="L6590">
        <f t="shared" si="1637"/>
        <v>0</v>
      </c>
      <c r="M6590">
        <f t="shared" si="1638"/>
        <v>1</v>
      </c>
      <c r="N6590">
        <f t="shared" si="1639"/>
        <v>0</v>
      </c>
      <c r="O6590">
        <f t="shared" si="1640"/>
        <v>0</v>
      </c>
      <c r="P6590">
        <v>64</v>
      </c>
      <c r="Q6590">
        <f t="shared" si="1641"/>
        <v>0</v>
      </c>
      <c r="R6590">
        <f t="shared" si="1642"/>
        <v>0</v>
      </c>
      <c r="S6590">
        <f t="shared" si="1643"/>
        <v>0</v>
      </c>
      <c r="T6590">
        <f t="shared" si="1644"/>
        <v>1</v>
      </c>
      <c r="U6590">
        <v>0</v>
      </c>
      <c r="V6590">
        <f t="shared" si="1645"/>
        <v>0.4191256346895571</v>
      </c>
      <c r="W6590">
        <f t="shared" si="1646"/>
        <v>0.60327400300571243</v>
      </c>
      <c r="X6590">
        <f t="shared" si="1647"/>
        <v>0.17566629765392408</v>
      </c>
      <c r="Y6590">
        <f t="shared" si="1648"/>
        <v>1</v>
      </c>
      <c r="Z6590" t="s">
        <v>6622</v>
      </c>
    </row>
    <row r="6591" spans="1:26" x14ac:dyDescent="0.25">
      <c r="A6591" t="s">
        <v>45</v>
      </c>
      <c r="B6591" t="s">
        <v>30</v>
      </c>
      <c r="C6591" t="s">
        <v>23</v>
      </c>
      <c r="D6591">
        <v>0</v>
      </c>
      <c r="F6591">
        <v>1</v>
      </c>
      <c r="G6591">
        <v>23.85</v>
      </c>
      <c r="H6591">
        <f t="shared" si="1633"/>
        <v>1</v>
      </c>
      <c r="I6591">
        <f t="shared" si="1634"/>
        <v>0</v>
      </c>
      <c r="J6591">
        <f t="shared" si="1635"/>
        <v>0</v>
      </c>
      <c r="K6591">
        <f t="shared" si="1636"/>
        <v>0</v>
      </c>
      <c r="L6591">
        <f t="shared" si="1637"/>
        <v>1</v>
      </c>
      <c r="M6591">
        <f t="shared" si="1638"/>
        <v>0</v>
      </c>
      <c r="N6591">
        <f t="shared" si="1639"/>
        <v>0</v>
      </c>
      <c r="O6591">
        <f t="shared" si="1640"/>
        <v>1</v>
      </c>
      <c r="P6591">
        <v>23</v>
      </c>
      <c r="Q6591">
        <f t="shared" si="1641"/>
        <v>0</v>
      </c>
      <c r="R6591">
        <f t="shared" si="1642"/>
        <v>1</v>
      </c>
      <c r="S6591">
        <f t="shared" si="1643"/>
        <v>0</v>
      </c>
      <c r="T6591">
        <f t="shared" si="1644"/>
        <v>0</v>
      </c>
      <c r="U6591">
        <v>0</v>
      </c>
      <c r="V6591">
        <f t="shared" si="1645"/>
        <v>-6.5170242732665098E-2</v>
      </c>
      <c r="W6591">
        <f t="shared" si="1646"/>
        <v>0.4837132032955247</v>
      </c>
      <c r="X6591">
        <f t="shared" si="1647"/>
        <v>4.2471605378344877E-3</v>
      </c>
      <c r="Y6591">
        <f t="shared" si="1648"/>
        <v>0</v>
      </c>
      <c r="Z6591" t="s">
        <v>6623</v>
      </c>
    </row>
    <row r="6592" spans="1:26" x14ac:dyDescent="0.25">
      <c r="A6592" t="s">
        <v>45</v>
      </c>
      <c r="B6592" t="s">
        <v>38</v>
      </c>
      <c r="C6592" t="s">
        <v>23</v>
      </c>
      <c r="D6592">
        <v>0</v>
      </c>
      <c r="F6592">
        <v>1</v>
      </c>
      <c r="G6592">
        <v>25.8</v>
      </c>
      <c r="H6592">
        <f t="shared" si="1633"/>
        <v>1</v>
      </c>
      <c r="I6592">
        <f t="shared" si="1634"/>
        <v>0</v>
      </c>
      <c r="J6592">
        <f t="shared" si="1635"/>
        <v>0</v>
      </c>
      <c r="K6592">
        <f t="shared" si="1636"/>
        <v>0</v>
      </c>
      <c r="L6592">
        <f t="shared" si="1637"/>
        <v>1</v>
      </c>
      <c r="M6592">
        <f t="shared" si="1638"/>
        <v>0</v>
      </c>
      <c r="N6592">
        <f t="shared" si="1639"/>
        <v>0</v>
      </c>
      <c r="O6592">
        <f t="shared" si="1640"/>
        <v>1</v>
      </c>
      <c r="P6592">
        <v>68</v>
      </c>
      <c r="Q6592">
        <f t="shared" si="1641"/>
        <v>0</v>
      </c>
      <c r="R6592">
        <f t="shared" si="1642"/>
        <v>0</v>
      </c>
      <c r="S6592">
        <f t="shared" si="1643"/>
        <v>1</v>
      </c>
      <c r="T6592">
        <f t="shared" si="1644"/>
        <v>0</v>
      </c>
      <c r="U6592">
        <v>0</v>
      </c>
      <c r="V6592">
        <f t="shared" si="1645"/>
        <v>-5.7266915416429198E-2</v>
      </c>
      <c r="W6592">
        <f t="shared" si="1646"/>
        <v>0.48568718250538162</v>
      </c>
      <c r="X6592">
        <f t="shared" si="1647"/>
        <v>3.2794996013124564E-3</v>
      </c>
      <c r="Y6592">
        <f t="shared" si="1648"/>
        <v>0</v>
      </c>
      <c r="Z6592" t="s">
        <v>6624</v>
      </c>
    </row>
    <row r="6593" spans="1:26" x14ac:dyDescent="0.25">
      <c r="A6593" t="s">
        <v>26</v>
      </c>
      <c r="B6593" t="s">
        <v>27</v>
      </c>
      <c r="C6593" t="s">
        <v>35</v>
      </c>
      <c r="D6593">
        <v>0</v>
      </c>
      <c r="F6593">
        <v>1</v>
      </c>
      <c r="G6593">
        <v>70.849999999999994</v>
      </c>
      <c r="H6593">
        <f t="shared" si="1633"/>
        <v>1</v>
      </c>
      <c r="I6593">
        <f t="shared" si="1634"/>
        <v>0</v>
      </c>
      <c r="J6593">
        <f t="shared" si="1635"/>
        <v>0</v>
      </c>
      <c r="K6593">
        <f t="shared" si="1636"/>
        <v>1</v>
      </c>
      <c r="L6593">
        <f t="shared" si="1637"/>
        <v>0</v>
      </c>
      <c r="M6593">
        <f t="shared" si="1638"/>
        <v>1</v>
      </c>
      <c r="N6593">
        <f t="shared" si="1639"/>
        <v>0</v>
      </c>
      <c r="O6593">
        <f t="shared" si="1640"/>
        <v>0</v>
      </c>
      <c r="P6593">
        <v>1</v>
      </c>
      <c r="Q6593">
        <f t="shared" si="1641"/>
        <v>1</v>
      </c>
      <c r="R6593">
        <f t="shared" si="1642"/>
        <v>0</v>
      </c>
      <c r="S6593">
        <f t="shared" si="1643"/>
        <v>0</v>
      </c>
      <c r="T6593">
        <f t="shared" si="1644"/>
        <v>0</v>
      </c>
      <c r="U6593">
        <v>1</v>
      </c>
      <c r="V6593">
        <f t="shared" si="1645"/>
        <v>0.5098539884512342</v>
      </c>
      <c r="W6593">
        <f t="shared" si="1646"/>
        <v>0.62477224532921183</v>
      </c>
      <c r="X6593">
        <f t="shared" si="1647"/>
        <v>0.24024311263716286</v>
      </c>
      <c r="Y6593">
        <f t="shared" si="1648"/>
        <v>1</v>
      </c>
      <c r="Z6593" t="s">
        <v>6625</v>
      </c>
    </row>
    <row r="6594" spans="1:26" x14ac:dyDescent="0.25">
      <c r="A6594" t="s">
        <v>26</v>
      </c>
      <c r="B6594" t="s">
        <v>38</v>
      </c>
      <c r="C6594" t="s">
        <v>35</v>
      </c>
      <c r="D6594">
        <v>0</v>
      </c>
      <c r="F6594">
        <v>1</v>
      </c>
      <c r="G6594">
        <v>69.8</v>
      </c>
      <c r="H6594">
        <f t="shared" si="1633"/>
        <v>1</v>
      </c>
      <c r="I6594">
        <f t="shared" si="1634"/>
        <v>0</v>
      </c>
      <c r="J6594">
        <f t="shared" si="1635"/>
        <v>0</v>
      </c>
      <c r="K6594">
        <f t="shared" si="1636"/>
        <v>1</v>
      </c>
      <c r="L6594">
        <f t="shared" si="1637"/>
        <v>0</v>
      </c>
      <c r="M6594">
        <f t="shared" si="1638"/>
        <v>1</v>
      </c>
      <c r="N6594">
        <f t="shared" si="1639"/>
        <v>0</v>
      </c>
      <c r="O6594">
        <f t="shared" si="1640"/>
        <v>0</v>
      </c>
      <c r="P6594">
        <v>2</v>
      </c>
      <c r="Q6594">
        <f t="shared" si="1641"/>
        <v>0</v>
      </c>
      <c r="R6594">
        <f t="shared" si="1642"/>
        <v>0</v>
      </c>
      <c r="S6594">
        <f t="shared" si="1643"/>
        <v>1</v>
      </c>
      <c r="T6594">
        <f t="shared" si="1644"/>
        <v>0</v>
      </c>
      <c r="U6594">
        <v>1</v>
      </c>
      <c r="V6594">
        <f t="shared" si="1645"/>
        <v>0.36658546726920704</v>
      </c>
      <c r="W6594">
        <f t="shared" si="1646"/>
        <v>0.59063365000509827</v>
      </c>
      <c r="X6594">
        <f t="shared" si="1647"/>
        <v>0.40121397027456879</v>
      </c>
      <c r="Y6594">
        <f t="shared" si="1648"/>
        <v>1</v>
      </c>
      <c r="Z6594" t="s">
        <v>6626</v>
      </c>
    </row>
    <row r="6595" spans="1:26" x14ac:dyDescent="0.25">
      <c r="A6595" t="s">
        <v>29</v>
      </c>
      <c r="B6595" t="s">
        <v>38</v>
      </c>
      <c r="C6595" t="s">
        <v>25</v>
      </c>
      <c r="D6595">
        <v>0</v>
      </c>
      <c r="F6595">
        <v>1</v>
      </c>
      <c r="G6595">
        <v>59.45</v>
      </c>
      <c r="H6595">
        <f t="shared" ref="H6595:H6658" si="1649">IF(D6595:D13637=0,1,0)</f>
        <v>1</v>
      </c>
      <c r="I6595">
        <f t="shared" ref="I6595:I6658" si="1650">IF(D6595:D13637=1,1,0)</f>
        <v>0</v>
      </c>
      <c r="J6595">
        <f t="shared" ref="J6595:J6658" si="1651">IF(C6595:C13637="DSL",1,0)</f>
        <v>1</v>
      </c>
      <c r="K6595">
        <f t="shared" ref="K6595:K6658" si="1652">IF(C6595:C13637="Fiber optic",1,0)</f>
        <v>0</v>
      </c>
      <c r="L6595">
        <f t="shared" ref="L6595:L6658" si="1653">IF(C6595:C13637="No",1,0)</f>
        <v>0</v>
      </c>
      <c r="M6595">
        <f t="shared" ref="M6595:M6658" si="1654">IF(A6595:A13637="Month-to-month",1,0)</f>
        <v>0</v>
      </c>
      <c r="N6595">
        <f t="shared" ref="N6595:N6658" si="1655">IF(A6595:A13637="ONE YEAR",1,0)</f>
        <v>1</v>
      </c>
      <c r="O6595">
        <f t="shared" ref="O6595:O6658" si="1656">IF(A6595:A13637="two year",1,0)</f>
        <v>0</v>
      </c>
      <c r="P6595">
        <v>26</v>
      </c>
      <c r="Q6595">
        <f t="shared" ref="Q6595:Q6658" si="1657">IF(B6595:B13637="Electronic check",1,0)</f>
        <v>0</v>
      </c>
      <c r="R6595">
        <f t="shared" ref="R6595:R6658" si="1658">IF(B6595:B13637="Mailed check",1,0)</f>
        <v>0</v>
      </c>
      <c r="S6595">
        <f t="shared" ref="S6595:S6658" si="1659">IF(B6595:B13637="Credit card (automatic)",1,0)</f>
        <v>1</v>
      </c>
      <c r="T6595">
        <f t="shared" ref="T6595:T6658" si="1660">IF(B6595:B13637="Bank transfer (automatic)",1,0)</f>
        <v>0</v>
      </c>
      <c r="U6595">
        <v>0</v>
      </c>
      <c r="V6595">
        <f t="shared" si="1645"/>
        <v>7.8994395202516693E-2</v>
      </c>
      <c r="W6595">
        <f t="shared" si="1646"/>
        <v>0.51973833574507866</v>
      </c>
      <c r="X6595">
        <f t="shared" si="1647"/>
        <v>6.2401144734113923E-3</v>
      </c>
      <c r="Y6595">
        <f t="shared" si="1648"/>
        <v>0</v>
      </c>
      <c r="Z6595" t="s">
        <v>6627</v>
      </c>
    </row>
    <row r="6596" spans="1:26" x14ac:dyDescent="0.25">
      <c r="A6596" t="s">
        <v>26</v>
      </c>
      <c r="B6596" t="s">
        <v>33</v>
      </c>
      <c r="C6596" t="s">
        <v>25</v>
      </c>
      <c r="D6596">
        <v>0</v>
      </c>
      <c r="F6596">
        <v>1</v>
      </c>
      <c r="G6596">
        <v>54.55</v>
      </c>
      <c r="H6596">
        <f t="shared" si="1649"/>
        <v>1</v>
      </c>
      <c r="I6596">
        <f t="shared" si="1650"/>
        <v>0</v>
      </c>
      <c r="J6596">
        <f t="shared" si="1651"/>
        <v>1</v>
      </c>
      <c r="K6596">
        <f t="shared" si="1652"/>
        <v>0</v>
      </c>
      <c r="L6596">
        <f t="shared" si="1653"/>
        <v>0</v>
      </c>
      <c r="M6596">
        <f t="shared" si="1654"/>
        <v>1</v>
      </c>
      <c r="N6596">
        <f t="shared" si="1655"/>
        <v>0</v>
      </c>
      <c r="O6596">
        <f t="shared" si="1656"/>
        <v>0</v>
      </c>
      <c r="P6596">
        <v>55</v>
      </c>
      <c r="Q6596">
        <f t="shared" si="1657"/>
        <v>0</v>
      </c>
      <c r="R6596">
        <f t="shared" si="1658"/>
        <v>0</v>
      </c>
      <c r="S6596">
        <f t="shared" si="1659"/>
        <v>0</v>
      </c>
      <c r="T6596">
        <f t="shared" si="1660"/>
        <v>1</v>
      </c>
      <c r="U6596">
        <v>1</v>
      </c>
      <c r="V6596">
        <f t="shared" ref="V6596:V6659" si="1661">G6596*$G$2+H6597*$H$2+K6597*$K$2+M6596*$M$2+O6596*$O$2+Q6596*$Q$2+L6596*$L$2</f>
        <v>0.34280987221993886</v>
      </c>
      <c r="W6596">
        <f t="shared" ref="W6596:W6659" si="1662">1/ (1+EXP(-V6596))</f>
        <v>0.58487291261380892</v>
      </c>
      <c r="X6596">
        <f t="shared" ref="X6596:X6659" si="1663">(U6596-V6596)^2</f>
        <v>0.43189886405157307</v>
      </c>
      <c r="Y6596">
        <f t="shared" ref="Y6596:Y6659" si="1664">IF(W6596&gt;=0.58,1,0)</f>
        <v>1</v>
      </c>
      <c r="Z6596" t="s">
        <v>6628</v>
      </c>
    </row>
    <row r="6597" spans="1:26" x14ac:dyDescent="0.25">
      <c r="A6597" t="s">
        <v>26</v>
      </c>
      <c r="B6597" t="s">
        <v>27</v>
      </c>
      <c r="C6597" t="s">
        <v>23</v>
      </c>
      <c r="D6597">
        <v>0</v>
      </c>
      <c r="F6597">
        <v>1</v>
      </c>
      <c r="G6597">
        <v>20.05</v>
      </c>
      <c r="H6597">
        <f t="shared" si="1649"/>
        <v>1</v>
      </c>
      <c r="I6597">
        <f t="shared" si="1650"/>
        <v>0</v>
      </c>
      <c r="J6597">
        <f t="shared" si="1651"/>
        <v>0</v>
      </c>
      <c r="K6597">
        <f t="shared" si="1652"/>
        <v>0</v>
      </c>
      <c r="L6597">
        <f t="shared" si="1653"/>
        <v>1</v>
      </c>
      <c r="M6597">
        <f t="shared" si="1654"/>
        <v>1</v>
      </c>
      <c r="N6597">
        <f t="shared" si="1655"/>
        <v>0</v>
      </c>
      <c r="O6597">
        <f t="shared" si="1656"/>
        <v>0</v>
      </c>
      <c r="P6597">
        <v>14</v>
      </c>
      <c r="Q6597">
        <f t="shared" si="1657"/>
        <v>1</v>
      </c>
      <c r="R6597">
        <f t="shared" si="1658"/>
        <v>0</v>
      </c>
      <c r="S6597">
        <f t="shared" si="1659"/>
        <v>0</v>
      </c>
      <c r="T6597">
        <f t="shared" si="1660"/>
        <v>0</v>
      </c>
      <c r="U6597">
        <v>0</v>
      </c>
      <c r="V6597">
        <f t="shared" si="1661"/>
        <v>0.39706259501983793</v>
      </c>
      <c r="W6597">
        <f t="shared" si="1662"/>
        <v>0.59798171286501134</v>
      </c>
      <c r="X6597">
        <f t="shared" si="1663"/>
        <v>0.15765870436388782</v>
      </c>
      <c r="Y6597">
        <f t="shared" si="1664"/>
        <v>1</v>
      </c>
      <c r="Z6597" t="s">
        <v>6629</v>
      </c>
    </row>
    <row r="6598" spans="1:26" x14ac:dyDescent="0.25">
      <c r="A6598" t="s">
        <v>45</v>
      </c>
      <c r="B6598" t="s">
        <v>27</v>
      </c>
      <c r="C6598" t="s">
        <v>25</v>
      </c>
      <c r="D6598">
        <v>0</v>
      </c>
      <c r="F6598">
        <v>1</v>
      </c>
      <c r="G6598">
        <v>82.55</v>
      </c>
      <c r="H6598">
        <f t="shared" si="1649"/>
        <v>1</v>
      </c>
      <c r="I6598">
        <f t="shared" si="1650"/>
        <v>0</v>
      </c>
      <c r="J6598">
        <f t="shared" si="1651"/>
        <v>1</v>
      </c>
      <c r="K6598">
        <f t="shared" si="1652"/>
        <v>0</v>
      </c>
      <c r="L6598">
        <f t="shared" si="1653"/>
        <v>0</v>
      </c>
      <c r="M6598">
        <f t="shared" si="1654"/>
        <v>0</v>
      </c>
      <c r="N6598">
        <f t="shared" si="1655"/>
        <v>0</v>
      </c>
      <c r="O6598">
        <f t="shared" si="1656"/>
        <v>1</v>
      </c>
      <c r="P6598">
        <v>71</v>
      </c>
      <c r="Q6598">
        <f t="shared" si="1657"/>
        <v>1</v>
      </c>
      <c r="R6598">
        <f t="shared" si="1658"/>
        <v>0</v>
      </c>
      <c r="S6598">
        <f t="shared" si="1659"/>
        <v>0</v>
      </c>
      <c r="T6598">
        <f t="shared" si="1660"/>
        <v>0</v>
      </c>
      <c r="U6598">
        <v>0</v>
      </c>
      <c r="V6598">
        <f t="shared" si="1661"/>
        <v>0.19184286293875411</v>
      </c>
      <c r="W6598">
        <f t="shared" si="1662"/>
        <v>0.54781416083465506</v>
      </c>
      <c r="X6598">
        <f t="shared" si="1663"/>
        <v>3.6803684060537592E-2</v>
      </c>
      <c r="Y6598">
        <f t="shared" si="1664"/>
        <v>0</v>
      </c>
      <c r="Z6598" t="s">
        <v>6630</v>
      </c>
    </row>
    <row r="6599" spans="1:26" x14ac:dyDescent="0.25">
      <c r="A6599" t="s">
        <v>29</v>
      </c>
      <c r="B6599" t="s">
        <v>27</v>
      </c>
      <c r="C6599" t="s">
        <v>25</v>
      </c>
      <c r="D6599">
        <v>0</v>
      </c>
      <c r="F6599">
        <v>1</v>
      </c>
      <c r="G6599">
        <v>81.25</v>
      </c>
      <c r="H6599">
        <f t="shared" si="1649"/>
        <v>1</v>
      </c>
      <c r="I6599">
        <f t="shared" si="1650"/>
        <v>0</v>
      </c>
      <c r="J6599">
        <f t="shared" si="1651"/>
        <v>1</v>
      </c>
      <c r="K6599">
        <f t="shared" si="1652"/>
        <v>0</v>
      </c>
      <c r="L6599">
        <f t="shared" si="1653"/>
        <v>0</v>
      </c>
      <c r="M6599">
        <f t="shared" si="1654"/>
        <v>0</v>
      </c>
      <c r="N6599">
        <f t="shared" si="1655"/>
        <v>1</v>
      </c>
      <c r="O6599">
        <f t="shared" si="1656"/>
        <v>0</v>
      </c>
      <c r="P6599">
        <v>64</v>
      </c>
      <c r="Q6599">
        <f t="shared" si="1657"/>
        <v>1</v>
      </c>
      <c r="R6599">
        <f t="shared" si="1658"/>
        <v>0</v>
      </c>
      <c r="S6599">
        <f t="shared" si="1659"/>
        <v>0</v>
      </c>
      <c r="T6599">
        <f t="shared" si="1660"/>
        <v>0</v>
      </c>
      <c r="U6599">
        <v>0</v>
      </c>
      <c r="V6599">
        <f t="shared" si="1661"/>
        <v>0.24975014694492348</v>
      </c>
      <c r="W6599">
        <f t="shared" si="1662"/>
        <v>0.56211500257821212</v>
      </c>
      <c r="X6599">
        <f t="shared" si="1663"/>
        <v>6.2375135899010871E-2</v>
      </c>
      <c r="Y6599">
        <f t="shared" si="1664"/>
        <v>0</v>
      </c>
      <c r="Z6599" t="s">
        <v>6631</v>
      </c>
    </row>
    <row r="6600" spans="1:26" x14ac:dyDescent="0.25">
      <c r="A6600" t="s">
        <v>26</v>
      </c>
      <c r="B6600" t="s">
        <v>38</v>
      </c>
      <c r="C6600" t="s">
        <v>25</v>
      </c>
      <c r="D6600">
        <v>0</v>
      </c>
      <c r="F6600">
        <v>1</v>
      </c>
      <c r="G6600">
        <v>70.75</v>
      </c>
      <c r="H6600">
        <f t="shared" si="1649"/>
        <v>1</v>
      </c>
      <c r="I6600">
        <f t="shared" si="1650"/>
        <v>0</v>
      </c>
      <c r="J6600">
        <f t="shared" si="1651"/>
        <v>1</v>
      </c>
      <c r="K6600">
        <f t="shared" si="1652"/>
        <v>0</v>
      </c>
      <c r="L6600">
        <f t="shared" si="1653"/>
        <v>0</v>
      </c>
      <c r="M6600">
        <f t="shared" si="1654"/>
        <v>1</v>
      </c>
      <c r="N6600">
        <f t="shared" si="1655"/>
        <v>0</v>
      </c>
      <c r="O6600">
        <f t="shared" si="1656"/>
        <v>0</v>
      </c>
      <c r="P6600">
        <v>7</v>
      </c>
      <c r="Q6600">
        <f t="shared" si="1657"/>
        <v>0</v>
      </c>
      <c r="R6600">
        <f t="shared" si="1658"/>
        <v>0</v>
      </c>
      <c r="S6600">
        <f t="shared" si="1659"/>
        <v>1</v>
      </c>
      <c r="T6600">
        <f t="shared" si="1660"/>
        <v>0</v>
      </c>
      <c r="U6600">
        <v>1</v>
      </c>
      <c r="V6600">
        <f t="shared" si="1661"/>
        <v>0.36806656991162051</v>
      </c>
      <c r="W6600">
        <f t="shared" si="1662"/>
        <v>0.59099171107872739</v>
      </c>
      <c r="X6600">
        <f t="shared" si="1663"/>
        <v>0.39933986006326472</v>
      </c>
      <c r="Y6600">
        <f t="shared" si="1664"/>
        <v>1</v>
      </c>
      <c r="Z6600" t="s">
        <v>6632</v>
      </c>
    </row>
    <row r="6601" spans="1:26" x14ac:dyDescent="0.25">
      <c r="A6601" t="s">
        <v>45</v>
      </c>
      <c r="B6601" t="s">
        <v>38</v>
      </c>
      <c r="C6601" t="s">
        <v>25</v>
      </c>
      <c r="D6601">
        <v>0</v>
      </c>
      <c r="F6601">
        <v>1</v>
      </c>
      <c r="G6601">
        <v>74.3</v>
      </c>
      <c r="H6601">
        <f t="shared" si="1649"/>
        <v>1</v>
      </c>
      <c r="I6601">
        <f t="shared" si="1650"/>
        <v>0</v>
      </c>
      <c r="J6601">
        <f t="shared" si="1651"/>
        <v>1</v>
      </c>
      <c r="K6601">
        <f t="shared" si="1652"/>
        <v>0</v>
      </c>
      <c r="L6601">
        <f t="shared" si="1653"/>
        <v>0</v>
      </c>
      <c r="M6601">
        <f t="shared" si="1654"/>
        <v>0</v>
      </c>
      <c r="N6601">
        <f t="shared" si="1655"/>
        <v>0</v>
      </c>
      <c r="O6601">
        <f t="shared" si="1656"/>
        <v>1</v>
      </c>
      <c r="P6601">
        <v>57</v>
      </c>
      <c r="Q6601">
        <f t="shared" si="1657"/>
        <v>0</v>
      </c>
      <c r="R6601">
        <f t="shared" si="1658"/>
        <v>0</v>
      </c>
      <c r="S6601">
        <f t="shared" si="1659"/>
        <v>1</v>
      </c>
      <c r="T6601">
        <f t="shared" si="1660"/>
        <v>0</v>
      </c>
      <c r="U6601">
        <v>0</v>
      </c>
      <c r="V6601">
        <f t="shared" si="1661"/>
        <v>4.7075481304157715E-2</v>
      </c>
      <c r="W6601">
        <f t="shared" si="1662"/>
        <v>0.51176669739053327</v>
      </c>
      <c r="X6601">
        <f t="shared" si="1663"/>
        <v>2.2161009400181028E-3</v>
      </c>
      <c r="Y6601">
        <f t="shared" si="1664"/>
        <v>0</v>
      </c>
      <c r="Z6601" t="s">
        <v>6633</v>
      </c>
    </row>
    <row r="6602" spans="1:26" x14ac:dyDescent="0.25">
      <c r="A6602" t="s">
        <v>26</v>
      </c>
      <c r="B6602" t="s">
        <v>27</v>
      </c>
      <c r="C6602" t="s">
        <v>35</v>
      </c>
      <c r="D6602">
        <v>0</v>
      </c>
      <c r="F6602">
        <v>1</v>
      </c>
      <c r="G6602">
        <v>94.1</v>
      </c>
      <c r="H6602">
        <f t="shared" si="1649"/>
        <v>1</v>
      </c>
      <c r="I6602">
        <f t="shared" si="1650"/>
        <v>0</v>
      </c>
      <c r="J6602">
        <f t="shared" si="1651"/>
        <v>0</v>
      </c>
      <c r="K6602">
        <f t="shared" si="1652"/>
        <v>1</v>
      </c>
      <c r="L6602">
        <f t="shared" si="1653"/>
        <v>0</v>
      </c>
      <c r="M6602">
        <f t="shared" si="1654"/>
        <v>1</v>
      </c>
      <c r="N6602">
        <f t="shared" si="1655"/>
        <v>0</v>
      </c>
      <c r="O6602">
        <f t="shared" si="1656"/>
        <v>0</v>
      </c>
      <c r="P6602">
        <v>13</v>
      </c>
      <c r="Q6602">
        <f t="shared" si="1657"/>
        <v>1</v>
      </c>
      <c r="R6602">
        <f t="shared" si="1658"/>
        <v>0</v>
      </c>
      <c r="S6602">
        <f t="shared" si="1659"/>
        <v>0</v>
      </c>
      <c r="T6602">
        <f t="shared" si="1660"/>
        <v>0</v>
      </c>
      <c r="U6602">
        <v>1</v>
      </c>
      <c r="V6602">
        <f t="shared" si="1661"/>
        <v>0.5412388575442808</v>
      </c>
      <c r="W6602">
        <f t="shared" si="1662"/>
        <v>0.63210056048543806</v>
      </c>
      <c r="X6602">
        <f t="shared" si="1663"/>
        <v>0.21046178582727668</v>
      </c>
      <c r="Y6602">
        <f t="shared" si="1664"/>
        <v>1</v>
      </c>
      <c r="Z6602" t="s">
        <v>6634</v>
      </c>
    </row>
    <row r="6603" spans="1:26" x14ac:dyDescent="0.25">
      <c r="A6603" t="s">
        <v>26</v>
      </c>
      <c r="B6603" t="s">
        <v>38</v>
      </c>
      <c r="C6603" t="s">
        <v>25</v>
      </c>
      <c r="D6603">
        <v>0</v>
      </c>
      <c r="F6603">
        <v>1</v>
      </c>
      <c r="G6603">
        <v>29.7</v>
      </c>
      <c r="H6603">
        <f t="shared" si="1649"/>
        <v>1</v>
      </c>
      <c r="I6603">
        <f t="shared" si="1650"/>
        <v>0</v>
      </c>
      <c r="J6603">
        <f t="shared" si="1651"/>
        <v>1</v>
      </c>
      <c r="K6603">
        <f t="shared" si="1652"/>
        <v>0</v>
      </c>
      <c r="L6603">
        <f t="shared" si="1653"/>
        <v>0</v>
      </c>
      <c r="M6603">
        <f t="shared" si="1654"/>
        <v>1</v>
      </c>
      <c r="N6603">
        <f t="shared" si="1655"/>
        <v>0</v>
      </c>
      <c r="O6603">
        <f t="shared" si="1656"/>
        <v>0</v>
      </c>
      <c r="P6603">
        <v>3</v>
      </c>
      <c r="Q6603">
        <f t="shared" si="1657"/>
        <v>0</v>
      </c>
      <c r="R6603">
        <f t="shared" si="1658"/>
        <v>0</v>
      </c>
      <c r="S6603">
        <f t="shared" si="1659"/>
        <v>1</v>
      </c>
      <c r="T6603">
        <f t="shared" si="1660"/>
        <v>0</v>
      </c>
      <c r="U6603">
        <v>1</v>
      </c>
      <c r="V6603">
        <f t="shared" si="1661"/>
        <v>0.32262196357028805</v>
      </c>
      <c r="W6603">
        <f t="shared" si="1662"/>
        <v>0.57996311152363555</v>
      </c>
      <c r="X6603">
        <f t="shared" si="1663"/>
        <v>0.45884100423737217</v>
      </c>
      <c r="Y6603">
        <f t="shared" si="1664"/>
        <v>0</v>
      </c>
      <c r="Z6603" t="s">
        <v>6635</v>
      </c>
    </row>
    <row r="6604" spans="1:26" x14ac:dyDescent="0.25">
      <c r="A6604" t="s">
        <v>45</v>
      </c>
      <c r="B6604" t="s">
        <v>38</v>
      </c>
      <c r="C6604" t="s">
        <v>35</v>
      </c>
      <c r="D6604">
        <v>1</v>
      </c>
      <c r="F6604">
        <v>1</v>
      </c>
      <c r="G6604">
        <v>109.7</v>
      </c>
      <c r="H6604">
        <f t="shared" si="1649"/>
        <v>0</v>
      </c>
      <c r="I6604">
        <f t="shared" si="1650"/>
        <v>1</v>
      </c>
      <c r="J6604">
        <f t="shared" si="1651"/>
        <v>0</v>
      </c>
      <c r="K6604">
        <f t="shared" si="1652"/>
        <v>1</v>
      </c>
      <c r="L6604">
        <f t="shared" si="1653"/>
        <v>0</v>
      </c>
      <c r="M6604">
        <f t="shared" si="1654"/>
        <v>0</v>
      </c>
      <c r="N6604">
        <f t="shared" si="1655"/>
        <v>0</v>
      </c>
      <c r="O6604">
        <f t="shared" si="1656"/>
        <v>1</v>
      </c>
      <c r="P6604">
        <v>72</v>
      </c>
      <c r="Q6604">
        <f t="shared" si="1657"/>
        <v>0</v>
      </c>
      <c r="R6604">
        <f t="shared" si="1658"/>
        <v>0</v>
      </c>
      <c r="S6604">
        <f t="shared" si="1659"/>
        <v>1</v>
      </c>
      <c r="T6604">
        <f t="shared" si="1660"/>
        <v>0</v>
      </c>
      <c r="U6604">
        <v>0</v>
      </c>
      <c r="V6604">
        <f t="shared" si="1661"/>
        <v>0.10226604292672123</v>
      </c>
      <c r="W6604">
        <f t="shared" si="1662"/>
        <v>0.52554425206424904</v>
      </c>
      <c r="X6604">
        <f t="shared" si="1663"/>
        <v>1.0458343535889989E-2</v>
      </c>
      <c r="Y6604">
        <f t="shared" si="1664"/>
        <v>0</v>
      </c>
      <c r="Z6604" t="s">
        <v>6636</v>
      </c>
    </row>
    <row r="6605" spans="1:26" x14ac:dyDescent="0.25">
      <c r="A6605" t="s">
        <v>26</v>
      </c>
      <c r="B6605" t="s">
        <v>38</v>
      </c>
      <c r="C6605" t="s">
        <v>35</v>
      </c>
      <c r="D6605">
        <v>0</v>
      </c>
      <c r="F6605">
        <v>1</v>
      </c>
      <c r="G6605">
        <v>96.35</v>
      </c>
      <c r="H6605">
        <f t="shared" si="1649"/>
        <v>1</v>
      </c>
      <c r="I6605">
        <f t="shared" si="1650"/>
        <v>0</v>
      </c>
      <c r="J6605">
        <f t="shared" si="1651"/>
        <v>0</v>
      </c>
      <c r="K6605">
        <f t="shared" si="1652"/>
        <v>1</v>
      </c>
      <c r="L6605">
        <f t="shared" si="1653"/>
        <v>0</v>
      </c>
      <c r="M6605">
        <f t="shared" si="1654"/>
        <v>1</v>
      </c>
      <c r="N6605">
        <f t="shared" si="1655"/>
        <v>0</v>
      </c>
      <c r="O6605">
        <f t="shared" si="1656"/>
        <v>0</v>
      </c>
      <c r="P6605">
        <v>40</v>
      </c>
      <c r="Q6605">
        <f t="shared" si="1657"/>
        <v>0</v>
      </c>
      <c r="R6605">
        <f t="shared" si="1658"/>
        <v>0</v>
      </c>
      <c r="S6605">
        <f t="shared" si="1659"/>
        <v>1</v>
      </c>
      <c r="T6605">
        <f t="shared" si="1660"/>
        <v>0</v>
      </c>
      <c r="U6605">
        <v>0</v>
      </c>
      <c r="V6605">
        <f t="shared" si="1661"/>
        <v>0.40797838848612972</v>
      </c>
      <c r="W6605">
        <f t="shared" si="1662"/>
        <v>0.60060303541357773</v>
      </c>
      <c r="X6605">
        <f t="shared" si="1663"/>
        <v>0.16644636547173938</v>
      </c>
      <c r="Y6605">
        <f t="shared" si="1664"/>
        <v>1</v>
      </c>
      <c r="Z6605" t="s">
        <v>6637</v>
      </c>
    </row>
    <row r="6606" spans="1:26" x14ac:dyDescent="0.25">
      <c r="A6606" t="s">
        <v>26</v>
      </c>
      <c r="B6606" t="s">
        <v>38</v>
      </c>
      <c r="C6606" t="s">
        <v>25</v>
      </c>
      <c r="D6606">
        <v>0</v>
      </c>
      <c r="F6606">
        <v>1</v>
      </c>
      <c r="G6606">
        <v>66.599999999999994</v>
      </c>
      <c r="H6606">
        <f t="shared" si="1649"/>
        <v>1</v>
      </c>
      <c r="I6606">
        <f t="shared" si="1650"/>
        <v>0</v>
      </c>
      <c r="J6606">
        <f t="shared" si="1651"/>
        <v>1</v>
      </c>
      <c r="K6606">
        <f t="shared" si="1652"/>
        <v>0</v>
      </c>
      <c r="L6606">
        <f t="shared" si="1653"/>
        <v>0</v>
      </c>
      <c r="M6606">
        <f t="shared" si="1654"/>
        <v>1</v>
      </c>
      <c r="N6606">
        <f t="shared" si="1655"/>
        <v>0</v>
      </c>
      <c r="O6606">
        <f t="shared" si="1656"/>
        <v>0</v>
      </c>
      <c r="P6606">
        <v>14</v>
      </c>
      <c r="Q6606">
        <f t="shared" si="1657"/>
        <v>0</v>
      </c>
      <c r="R6606">
        <f t="shared" si="1658"/>
        <v>0</v>
      </c>
      <c r="S6606">
        <f t="shared" si="1659"/>
        <v>1</v>
      </c>
      <c r="T6606">
        <f t="shared" si="1660"/>
        <v>0</v>
      </c>
      <c r="U6606">
        <v>0</v>
      </c>
      <c r="V6606">
        <f t="shared" si="1661"/>
        <v>0.36159648994739341</v>
      </c>
      <c r="W6606">
        <f t="shared" si="1662"/>
        <v>0.58942684424455827</v>
      </c>
      <c r="X6606">
        <f t="shared" si="1663"/>
        <v>0.13075202154227539</v>
      </c>
      <c r="Y6606">
        <f t="shared" si="1664"/>
        <v>1</v>
      </c>
      <c r="Z6606" t="s">
        <v>6638</v>
      </c>
    </row>
    <row r="6607" spans="1:26" x14ac:dyDescent="0.25">
      <c r="A6607" t="s">
        <v>26</v>
      </c>
      <c r="B6607" t="s">
        <v>27</v>
      </c>
      <c r="C6607" t="s">
        <v>25</v>
      </c>
      <c r="D6607">
        <v>0</v>
      </c>
      <c r="F6607">
        <v>1</v>
      </c>
      <c r="G6607">
        <v>44.5</v>
      </c>
      <c r="H6607">
        <f t="shared" si="1649"/>
        <v>1</v>
      </c>
      <c r="I6607">
        <f t="shared" si="1650"/>
        <v>0</v>
      </c>
      <c r="J6607">
        <f t="shared" si="1651"/>
        <v>1</v>
      </c>
      <c r="K6607">
        <f t="shared" si="1652"/>
        <v>0</v>
      </c>
      <c r="L6607">
        <f t="shared" si="1653"/>
        <v>0</v>
      </c>
      <c r="M6607">
        <f t="shared" si="1654"/>
        <v>1</v>
      </c>
      <c r="N6607">
        <f t="shared" si="1655"/>
        <v>0</v>
      </c>
      <c r="O6607">
        <f t="shared" si="1656"/>
        <v>0</v>
      </c>
      <c r="P6607">
        <v>2</v>
      </c>
      <c r="Q6607">
        <f t="shared" si="1657"/>
        <v>1</v>
      </c>
      <c r="R6607">
        <f t="shared" si="1658"/>
        <v>0</v>
      </c>
      <c r="S6607">
        <f t="shared" si="1659"/>
        <v>0</v>
      </c>
      <c r="T6607">
        <f t="shared" si="1660"/>
        <v>0</v>
      </c>
      <c r="U6607">
        <v>0</v>
      </c>
      <c r="V6607">
        <f t="shared" si="1661"/>
        <v>0.48246432742122747</v>
      </c>
      <c r="W6607">
        <f t="shared" si="1662"/>
        <v>0.61832962070497655</v>
      </c>
      <c r="X6607">
        <f t="shared" si="1663"/>
        <v>0.23277182723401738</v>
      </c>
      <c r="Y6607">
        <f t="shared" si="1664"/>
        <v>1</v>
      </c>
      <c r="Z6607" t="s">
        <v>6639</v>
      </c>
    </row>
    <row r="6608" spans="1:26" x14ac:dyDescent="0.25">
      <c r="A6608" t="s">
        <v>29</v>
      </c>
      <c r="B6608" t="s">
        <v>38</v>
      </c>
      <c r="C6608" t="s">
        <v>35</v>
      </c>
      <c r="D6608">
        <v>1</v>
      </c>
      <c r="F6608">
        <v>1</v>
      </c>
      <c r="G6608">
        <v>110.9</v>
      </c>
      <c r="H6608">
        <f t="shared" si="1649"/>
        <v>0</v>
      </c>
      <c r="I6608">
        <f t="shared" si="1650"/>
        <v>1</v>
      </c>
      <c r="J6608">
        <f t="shared" si="1651"/>
        <v>0</v>
      </c>
      <c r="K6608">
        <f t="shared" si="1652"/>
        <v>1</v>
      </c>
      <c r="L6608">
        <f t="shared" si="1653"/>
        <v>0</v>
      </c>
      <c r="M6608">
        <f t="shared" si="1654"/>
        <v>0</v>
      </c>
      <c r="N6608">
        <f t="shared" si="1655"/>
        <v>1</v>
      </c>
      <c r="O6608">
        <f t="shared" si="1656"/>
        <v>0</v>
      </c>
      <c r="P6608">
        <v>66</v>
      </c>
      <c r="Q6608">
        <f t="shared" si="1657"/>
        <v>0</v>
      </c>
      <c r="R6608">
        <f t="shared" si="1658"/>
        <v>0</v>
      </c>
      <c r="S6608">
        <f t="shared" si="1659"/>
        <v>1</v>
      </c>
      <c r="T6608">
        <f t="shared" si="1660"/>
        <v>0</v>
      </c>
      <c r="U6608">
        <v>1</v>
      </c>
      <c r="V6608">
        <f t="shared" si="1661"/>
        <v>0.16407096546555752</v>
      </c>
      <c r="W6608">
        <f t="shared" si="1662"/>
        <v>0.54092597437737633</v>
      </c>
      <c r="X6608">
        <f t="shared" si="1663"/>
        <v>0.6987773507776851</v>
      </c>
      <c r="Y6608">
        <f t="shared" si="1664"/>
        <v>0</v>
      </c>
      <c r="Z6608" t="s">
        <v>6640</v>
      </c>
    </row>
    <row r="6609" spans="1:26" x14ac:dyDescent="0.25">
      <c r="A6609" t="s">
        <v>26</v>
      </c>
      <c r="B6609" t="s">
        <v>27</v>
      </c>
      <c r="C6609" t="s">
        <v>35</v>
      </c>
      <c r="D6609">
        <v>0</v>
      </c>
      <c r="F6609">
        <v>1</v>
      </c>
      <c r="G6609">
        <v>105</v>
      </c>
      <c r="H6609">
        <f t="shared" si="1649"/>
        <v>1</v>
      </c>
      <c r="I6609">
        <f t="shared" si="1650"/>
        <v>0</v>
      </c>
      <c r="J6609">
        <f t="shared" si="1651"/>
        <v>0</v>
      </c>
      <c r="K6609">
        <f t="shared" si="1652"/>
        <v>1</v>
      </c>
      <c r="L6609">
        <f t="shared" si="1653"/>
        <v>0</v>
      </c>
      <c r="M6609">
        <f t="shared" si="1654"/>
        <v>1</v>
      </c>
      <c r="N6609">
        <f t="shared" si="1655"/>
        <v>0</v>
      </c>
      <c r="O6609">
        <f t="shared" si="1656"/>
        <v>0</v>
      </c>
      <c r="P6609">
        <v>38</v>
      </c>
      <c r="Q6609">
        <f t="shared" si="1657"/>
        <v>1</v>
      </c>
      <c r="R6609">
        <f t="shared" si="1658"/>
        <v>0</v>
      </c>
      <c r="S6609">
        <f t="shared" si="1659"/>
        <v>0</v>
      </c>
      <c r="T6609">
        <f t="shared" si="1660"/>
        <v>0</v>
      </c>
      <c r="U6609">
        <v>1</v>
      </c>
      <c r="V6609">
        <f t="shared" si="1661"/>
        <v>0.55823256154670853</v>
      </c>
      <c r="W6609">
        <f t="shared" si="1662"/>
        <v>0.63604349058289189</v>
      </c>
      <c r="X6609">
        <f t="shared" si="1663"/>
        <v>0.19515846967758266</v>
      </c>
      <c r="Y6609">
        <f t="shared" si="1664"/>
        <v>1</v>
      </c>
      <c r="Z6609" t="s">
        <v>6641</v>
      </c>
    </row>
    <row r="6610" spans="1:26" x14ac:dyDescent="0.25">
      <c r="A6610" t="s">
        <v>26</v>
      </c>
      <c r="B6610" t="s">
        <v>27</v>
      </c>
      <c r="C6610" t="s">
        <v>25</v>
      </c>
      <c r="D6610">
        <v>0</v>
      </c>
      <c r="F6610">
        <v>1</v>
      </c>
      <c r="G6610">
        <v>25.3</v>
      </c>
      <c r="H6610">
        <f t="shared" si="1649"/>
        <v>1</v>
      </c>
      <c r="I6610">
        <f t="shared" si="1650"/>
        <v>0</v>
      </c>
      <c r="J6610">
        <f t="shared" si="1651"/>
        <v>1</v>
      </c>
      <c r="K6610">
        <f t="shared" si="1652"/>
        <v>0</v>
      </c>
      <c r="L6610">
        <f t="shared" si="1653"/>
        <v>0</v>
      </c>
      <c r="M6610">
        <f t="shared" si="1654"/>
        <v>1</v>
      </c>
      <c r="N6610">
        <f t="shared" si="1655"/>
        <v>0</v>
      </c>
      <c r="O6610">
        <f t="shared" si="1656"/>
        <v>0</v>
      </c>
      <c r="P6610">
        <v>1</v>
      </c>
      <c r="Q6610">
        <f t="shared" si="1657"/>
        <v>1</v>
      </c>
      <c r="R6610">
        <f t="shared" si="1658"/>
        <v>0</v>
      </c>
      <c r="S6610">
        <f t="shared" si="1659"/>
        <v>0</v>
      </c>
      <c r="T6610">
        <f t="shared" si="1660"/>
        <v>0</v>
      </c>
      <c r="U6610">
        <v>1</v>
      </c>
      <c r="V6610">
        <f t="shared" si="1661"/>
        <v>0.43397584512528731</v>
      </c>
      <c r="W6610">
        <f t="shared" si="1662"/>
        <v>0.60682266281881569</v>
      </c>
      <c r="X6610">
        <f t="shared" si="1663"/>
        <v>0.32038334390163276</v>
      </c>
      <c r="Y6610">
        <f t="shared" si="1664"/>
        <v>1</v>
      </c>
      <c r="Z6610" t="s">
        <v>6642</v>
      </c>
    </row>
    <row r="6611" spans="1:26" x14ac:dyDescent="0.25">
      <c r="A6611" t="s">
        <v>29</v>
      </c>
      <c r="B6611" t="s">
        <v>38</v>
      </c>
      <c r="C6611" t="s">
        <v>25</v>
      </c>
      <c r="D6611">
        <v>0</v>
      </c>
      <c r="F6611">
        <v>1</v>
      </c>
      <c r="G6611">
        <v>55.15</v>
      </c>
      <c r="H6611">
        <f t="shared" si="1649"/>
        <v>1</v>
      </c>
      <c r="I6611">
        <f t="shared" si="1650"/>
        <v>0</v>
      </c>
      <c r="J6611">
        <f t="shared" si="1651"/>
        <v>1</v>
      </c>
      <c r="K6611">
        <f t="shared" si="1652"/>
        <v>0</v>
      </c>
      <c r="L6611">
        <f t="shared" si="1653"/>
        <v>0</v>
      </c>
      <c r="M6611">
        <f t="shared" si="1654"/>
        <v>0</v>
      </c>
      <c r="N6611">
        <f t="shared" si="1655"/>
        <v>1</v>
      </c>
      <c r="O6611">
        <f t="shared" si="1656"/>
        <v>0</v>
      </c>
      <c r="P6611">
        <v>22</v>
      </c>
      <c r="Q6611">
        <f t="shared" si="1657"/>
        <v>0</v>
      </c>
      <c r="R6611">
        <f t="shared" si="1658"/>
        <v>0</v>
      </c>
      <c r="S6611">
        <f t="shared" si="1659"/>
        <v>1</v>
      </c>
      <c r="T6611">
        <f t="shared" si="1660"/>
        <v>0</v>
      </c>
      <c r="U6611">
        <v>1</v>
      </c>
      <c r="V6611">
        <f t="shared" si="1661"/>
        <v>7.2290456926329599E-2</v>
      </c>
      <c r="W6611">
        <f t="shared" si="1662"/>
        <v>0.51806474785425682</v>
      </c>
      <c r="X6611">
        <f t="shared" si="1663"/>
        <v>0.86064499630995828</v>
      </c>
      <c r="Y6611">
        <f t="shared" si="1664"/>
        <v>0</v>
      </c>
      <c r="Z6611" t="s">
        <v>6643</v>
      </c>
    </row>
    <row r="6612" spans="1:26" x14ac:dyDescent="0.25">
      <c r="A6612" t="s">
        <v>26</v>
      </c>
      <c r="B6612" t="s">
        <v>30</v>
      </c>
      <c r="C6612" t="s">
        <v>23</v>
      </c>
      <c r="D6612">
        <v>0</v>
      </c>
      <c r="F6612">
        <v>1</v>
      </c>
      <c r="G6612">
        <v>20.100000000000001</v>
      </c>
      <c r="H6612">
        <f t="shared" si="1649"/>
        <v>1</v>
      </c>
      <c r="I6612">
        <f t="shared" si="1650"/>
        <v>0</v>
      </c>
      <c r="J6612">
        <f t="shared" si="1651"/>
        <v>0</v>
      </c>
      <c r="K6612">
        <f t="shared" si="1652"/>
        <v>0</v>
      </c>
      <c r="L6612">
        <f t="shared" si="1653"/>
        <v>1</v>
      </c>
      <c r="M6612">
        <f t="shared" si="1654"/>
        <v>1</v>
      </c>
      <c r="N6612">
        <f t="shared" si="1655"/>
        <v>0</v>
      </c>
      <c r="O6612">
        <f t="shared" si="1656"/>
        <v>0</v>
      </c>
      <c r="P6612">
        <v>1</v>
      </c>
      <c r="Q6612">
        <f t="shared" si="1657"/>
        <v>0</v>
      </c>
      <c r="R6612">
        <f t="shared" si="1658"/>
        <v>1</v>
      </c>
      <c r="S6612">
        <f t="shared" si="1659"/>
        <v>0</v>
      </c>
      <c r="T6612">
        <f t="shared" si="1660"/>
        <v>0</v>
      </c>
      <c r="U6612">
        <v>1</v>
      </c>
      <c r="V6612">
        <f t="shared" si="1661"/>
        <v>0.26523537331369573</v>
      </c>
      <c r="W6612">
        <f t="shared" si="1662"/>
        <v>0.56592282423106088</v>
      </c>
      <c r="X6612">
        <f t="shared" si="1663"/>
        <v>0.53987905662946412</v>
      </c>
      <c r="Y6612">
        <f t="shared" si="1664"/>
        <v>0</v>
      </c>
      <c r="Z6612" t="s">
        <v>6644</v>
      </c>
    </row>
    <row r="6613" spans="1:26" x14ac:dyDescent="0.25">
      <c r="A6613" t="s">
        <v>26</v>
      </c>
      <c r="B6613" t="s">
        <v>30</v>
      </c>
      <c r="C6613" t="s">
        <v>35</v>
      </c>
      <c r="D6613">
        <v>0</v>
      </c>
      <c r="F6613">
        <v>1</v>
      </c>
      <c r="G6613">
        <v>80.099999999999994</v>
      </c>
      <c r="H6613">
        <f t="shared" si="1649"/>
        <v>1</v>
      </c>
      <c r="I6613">
        <f t="shared" si="1650"/>
        <v>0</v>
      </c>
      <c r="J6613">
        <f t="shared" si="1651"/>
        <v>0</v>
      </c>
      <c r="K6613">
        <f t="shared" si="1652"/>
        <v>1</v>
      </c>
      <c r="L6613">
        <f t="shared" si="1653"/>
        <v>0</v>
      </c>
      <c r="M6613">
        <f t="shared" si="1654"/>
        <v>1</v>
      </c>
      <c r="N6613">
        <f t="shared" si="1655"/>
        <v>0</v>
      </c>
      <c r="O6613">
        <f t="shared" si="1656"/>
        <v>0</v>
      </c>
      <c r="P6613">
        <v>5</v>
      </c>
      <c r="Q6613">
        <f t="shared" si="1657"/>
        <v>0</v>
      </c>
      <c r="R6613">
        <f t="shared" si="1658"/>
        <v>1</v>
      </c>
      <c r="S6613">
        <f t="shared" si="1659"/>
        <v>0</v>
      </c>
      <c r="T6613">
        <f t="shared" si="1660"/>
        <v>0</v>
      </c>
      <c r="U6613">
        <v>0</v>
      </c>
      <c r="V6613">
        <f t="shared" si="1661"/>
        <v>0.38264373802379475</v>
      </c>
      <c r="W6613">
        <f t="shared" si="1662"/>
        <v>0.59451058182088179</v>
      </c>
      <c r="X6613">
        <f t="shared" si="1663"/>
        <v>0.14641623024882247</v>
      </c>
      <c r="Y6613">
        <f t="shared" si="1664"/>
        <v>1</v>
      </c>
      <c r="Z6613" t="s">
        <v>6645</v>
      </c>
    </row>
    <row r="6614" spans="1:26" x14ac:dyDescent="0.25">
      <c r="A6614" t="s">
        <v>29</v>
      </c>
      <c r="B6614" t="s">
        <v>33</v>
      </c>
      <c r="C6614" t="s">
        <v>25</v>
      </c>
      <c r="D6614">
        <v>0</v>
      </c>
      <c r="F6614">
        <v>1</v>
      </c>
      <c r="G6614">
        <v>69.05</v>
      </c>
      <c r="H6614">
        <f t="shared" si="1649"/>
        <v>1</v>
      </c>
      <c r="I6614">
        <f t="shared" si="1650"/>
        <v>0</v>
      </c>
      <c r="J6614">
        <f t="shared" si="1651"/>
        <v>1</v>
      </c>
      <c r="K6614">
        <f t="shared" si="1652"/>
        <v>0</v>
      </c>
      <c r="L6614">
        <f t="shared" si="1653"/>
        <v>0</v>
      </c>
      <c r="M6614">
        <f t="shared" si="1654"/>
        <v>0</v>
      </c>
      <c r="N6614">
        <f t="shared" si="1655"/>
        <v>1</v>
      </c>
      <c r="O6614">
        <f t="shared" si="1656"/>
        <v>0</v>
      </c>
      <c r="P6614">
        <v>29</v>
      </c>
      <c r="Q6614">
        <f t="shared" si="1657"/>
        <v>0</v>
      </c>
      <c r="R6614">
        <f t="shared" si="1658"/>
        <v>0</v>
      </c>
      <c r="S6614">
        <f t="shared" si="1659"/>
        <v>0</v>
      </c>
      <c r="T6614">
        <f t="shared" si="1660"/>
        <v>1</v>
      </c>
      <c r="U6614">
        <v>0</v>
      </c>
      <c r="V6614">
        <f t="shared" si="1661"/>
        <v>9.882449642871334E-2</v>
      </c>
      <c r="W6614">
        <f t="shared" si="1662"/>
        <v>0.52468603647902734</v>
      </c>
      <c r="X6614">
        <f t="shared" si="1663"/>
        <v>9.7662810943887762E-3</v>
      </c>
      <c r="Y6614">
        <f t="shared" si="1664"/>
        <v>0</v>
      </c>
      <c r="Z6614" t="s">
        <v>6646</v>
      </c>
    </row>
    <row r="6615" spans="1:26" x14ac:dyDescent="0.25">
      <c r="A6615" t="s">
        <v>26</v>
      </c>
      <c r="B6615" t="s">
        <v>30</v>
      </c>
      <c r="C6615" t="s">
        <v>35</v>
      </c>
      <c r="D6615">
        <v>0</v>
      </c>
      <c r="F6615">
        <v>1</v>
      </c>
      <c r="G6615">
        <v>69.900000000000006</v>
      </c>
      <c r="H6615">
        <f t="shared" si="1649"/>
        <v>1</v>
      </c>
      <c r="I6615">
        <f t="shared" si="1650"/>
        <v>0</v>
      </c>
      <c r="J6615">
        <f t="shared" si="1651"/>
        <v>0</v>
      </c>
      <c r="K6615">
        <f t="shared" si="1652"/>
        <v>1</v>
      </c>
      <c r="L6615">
        <f t="shared" si="1653"/>
        <v>0</v>
      </c>
      <c r="M6615">
        <f t="shared" si="1654"/>
        <v>1</v>
      </c>
      <c r="N6615">
        <f t="shared" si="1655"/>
        <v>0</v>
      </c>
      <c r="O6615">
        <f t="shared" si="1656"/>
        <v>0</v>
      </c>
      <c r="P6615">
        <v>1</v>
      </c>
      <c r="Q6615">
        <f t="shared" si="1657"/>
        <v>0</v>
      </c>
      <c r="R6615">
        <f t="shared" si="1658"/>
        <v>1</v>
      </c>
      <c r="S6615">
        <f t="shared" si="1659"/>
        <v>0</v>
      </c>
      <c r="T6615">
        <f t="shared" si="1660"/>
        <v>0</v>
      </c>
      <c r="U6615">
        <v>1</v>
      </c>
      <c r="V6615">
        <f t="shared" si="1661"/>
        <v>0.36674137281051378</v>
      </c>
      <c r="W6615">
        <f t="shared" si="1662"/>
        <v>0.59067134517810393</v>
      </c>
      <c r="X6615">
        <f t="shared" si="1663"/>
        <v>0.40101648890991271</v>
      </c>
      <c r="Y6615">
        <f t="shared" si="1664"/>
        <v>1</v>
      </c>
      <c r="Z6615" t="s">
        <v>6647</v>
      </c>
    </row>
    <row r="6616" spans="1:26" x14ac:dyDescent="0.25">
      <c r="A6616" t="s">
        <v>26</v>
      </c>
      <c r="B6616" t="s">
        <v>30</v>
      </c>
      <c r="C6616" t="s">
        <v>23</v>
      </c>
      <c r="D6616">
        <v>0</v>
      </c>
      <c r="F6616">
        <v>1</v>
      </c>
      <c r="G6616">
        <v>20.399999999999999</v>
      </c>
      <c r="H6616">
        <f t="shared" si="1649"/>
        <v>1</v>
      </c>
      <c r="I6616">
        <f t="shared" si="1650"/>
        <v>0</v>
      </c>
      <c r="J6616">
        <f t="shared" si="1651"/>
        <v>0</v>
      </c>
      <c r="K6616">
        <f t="shared" si="1652"/>
        <v>0</v>
      </c>
      <c r="L6616">
        <f t="shared" si="1653"/>
        <v>1</v>
      </c>
      <c r="M6616">
        <f t="shared" si="1654"/>
        <v>1</v>
      </c>
      <c r="N6616">
        <f t="shared" si="1655"/>
        <v>0</v>
      </c>
      <c r="O6616">
        <f t="shared" si="1656"/>
        <v>0</v>
      </c>
      <c r="P6616">
        <v>3</v>
      </c>
      <c r="Q6616">
        <f t="shared" si="1657"/>
        <v>0</v>
      </c>
      <c r="R6616">
        <f t="shared" si="1658"/>
        <v>1</v>
      </c>
      <c r="S6616">
        <f t="shared" si="1659"/>
        <v>0</v>
      </c>
      <c r="T6616">
        <f t="shared" si="1660"/>
        <v>0</v>
      </c>
      <c r="U6616">
        <v>0</v>
      </c>
      <c r="V6616">
        <f t="shared" si="1661"/>
        <v>0.26083992067686007</v>
      </c>
      <c r="W6616">
        <f t="shared" si="1662"/>
        <v>0.56484275168874909</v>
      </c>
      <c r="X6616">
        <f t="shared" si="1663"/>
        <v>6.8037464218710653E-2</v>
      </c>
      <c r="Y6616">
        <f t="shared" si="1664"/>
        <v>0</v>
      </c>
      <c r="Z6616" t="s">
        <v>6648</v>
      </c>
    </row>
    <row r="6617" spans="1:26" x14ac:dyDescent="0.25">
      <c r="A6617" t="s">
        <v>45</v>
      </c>
      <c r="B6617" t="s">
        <v>38</v>
      </c>
      <c r="C6617" t="s">
        <v>23</v>
      </c>
      <c r="D6617">
        <v>0</v>
      </c>
      <c r="F6617">
        <v>1</v>
      </c>
      <c r="G6617">
        <v>19.7</v>
      </c>
      <c r="H6617">
        <f t="shared" si="1649"/>
        <v>1</v>
      </c>
      <c r="I6617">
        <f t="shared" si="1650"/>
        <v>0</v>
      </c>
      <c r="J6617">
        <f t="shared" si="1651"/>
        <v>0</v>
      </c>
      <c r="K6617">
        <f t="shared" si="1652"/>
        <v>0</v>
      </c>
      <c r="L6617">
        <f t="shared" si="1653"/>
        <v>1</v>
      </c>
      <c r="M6617">
        <f t="shared" si="1654"/>
        <v>0</v>
      </c>
      <c r="N6617">
        <f t="shared" si="1655"/>
        <v>0</v>
      </c>
      <c r="O6617">
        <f t="shared" si="1656"/>
        <v>1</v>
      </c>
      <c r="P6617">
        <v>71</v>
      </c>
      <c r="Q6617">
        <f t="shared" si="1657"/>
        <v>0</v>
      </c>
      <c r="R6617">
        <f t="shared" si="1658"/>
        <v>0</v>
      </c>
      <c r="S6617">
        <f t="shared" si="1659"/>
        <v>1</v>
      </c>
      <c r="T6617">
        <f t="shared" si="1660"/>
        <v>0</v>
      </c>
      <c r="U6617">
        <v>0</v>
      </c>
      <c r="V6617">
        <f t="shared" si="1661"/>
        <v>-7.1640322696892189E-2</v>
      </c>
      <c r="W6617">
        <f t="shared" si="1662"/>
        <v>0.48209757544216419</v>
      </c>
      <c r="X6617">
        <f t="shared" si="1663"/>
        <v>5.1323358361148458E-3</v>
      </c>
      <c r="Y6617">
        <f t="shared" si="1664"/>
        <v>0</v>
      </c>
      <c r="Z6617" t="s">
        <v>6649</v>
      </c>
    </row>
    <row r="6618" spans="1:26" x14ac:dyDescent="0.25">
      <c r="A6618" t="s">
        <v>26</v>
      </c>
      <c r="B6618" t="s">
        <v>27</v>
      </c>
      <c r="C6618" t="s">
        <v>25</v>
      </c>
      <c r="D6618">
        <v>0</v>
      </c>
      <c r="F6618">
        <v>1</v>
      </c>
      <c r="G6618">
        <v>50.1</v>
      </c>
      <c r="H6618">
        <f t="shared" si="1649"/>
        <v>1</v>
      </c>
      <c r="I6618">
        <f t="shared" si="1650"/>
        <v>0</v>
      </c>
      <c r="J6618">
        <f t="shared" si="1651"/>
        <v>1</v>
      </c>
      <c r="K6618">
        <f t="shared" si="1652"/>
        <v>0</v>
      </c>
      <c r="L6618">
        <f t="shared" si="1653"/>
        <v>0</v>
      </c>
      <c r="M6618">
        <f t="shared" si="1654"/>
        <v>1</v>
      </c>
      <c r="N6618">
        <f t="shared" si="1655"/>
        <v>0</v>
      </c>
      <c r="O6618">
        <f t="shared" si="1656"/>
        <v>0</v>
      </c>
      <c r="P6618">
        <v>9</v>
      </c>
      <c r="Q6618">
        <f t="shared" si="1657"/>
        <v>1</v>
      </c>
      <c r="R6618">
        <f t="shared" si="1658"/>
        <v>0</v>
      </c>
      <c r="S6618">
        <f t="shared" si="1659"/>
        <v>0</v>
      </c>
      <c r="T6618">
        <f t="shared" si="1660"/>
        <v>0</v>
      </c>
      <c r="U6618">
        <v>0</v>
      </c>
      <c r="V6618">
        <f t="shared" si="1661"/>
        <v>0.47750358863009879</v>
      </c>
      <c r="W6618">
        <f t="shared" si="1662"/>
        <v>0.61715821055315045</v>
      </c>
      <c r="X6618">
        <f t="shared" si="1663"/>
        <v>0.22800967715462261</v>
      </c>
      <c r="Y6618">
        <f t="shared" si="1664"/>
        <v>1</v>
      </c>
      <c r="Z6618" t="s">
        <v>6650</v>
      </c>
    </row>
    <row r="6619" spans="1:26" x14ac:dyDescent="0.25">
      <c r="A6619" t="s">
        <v>26</v>
      </c>
      <c r="B6619" t="s">
        <v>27</v>
      </c>
      <c r="C6619" t="s">
        <v>35</v>
      </c>
      <c r="D6619">
        <v>0</v>
      </c>
      <c r="F6619">
        <v>1</v>
      </c>
      <c r="G6619">
        <v>101.4</v>
      </c>
      <c r="H6619">
        <f t="shared" si="1649"/>
        <v>1</v>
      </c>
      <c r="I6619">
        <f t="shared" si="1650"/>
        <v>0</v>
      </c>
      <c r="J6619">
        <f t="shared" si="1651"/>
        <v>0</v>
      </c>
      <c r="K6619">
        <f t="shared" si="1652"/>
        <v>1</v>
      </c>
      <c r="L6619">
        <f t="shared" si="1653"/>
        <v>0</v>
      </c>
      <c r="M6619">
        <f t="shared" si="1654"/>
        <v>1</v>
      </c>
      <c r="N6619">
        <f t="shared" si="1655"/>
        <v>0</v>
      </c>
      <c r="O6619">
        <f t="shared" si="1656"/>
        <v>0</v>
      </c>
      <c r="P6619">
        <v>43</v>
      </c>
      <c r="Q6619">
        <f t="shared" si="1657"/>
        <v>1</v>
      </c>
      <c r="R6619">
        <f t="shared" si="1658"/>
        <v>0</v>
      </c>
      <c r="S6619">
        <f t="shared" si="1659"/>
        <v>0</v>
      </c>
      <c r="T6619">
        <f t="shared" si="1660"/>
        <v>0</v>
      </c>
      <c r="U6619">
        <v>1</v>
      </c>
      <c r="V6619">
        <f t="shared" si="1661"/>
        <v>0.55261996205966823</v>
      </c>
      <c r="W6619">
        <f t="shared" si="1662"/>
        <v>0.63474322834393759</v>
      </c>
      <c r="X6619">
        <f t="shared" si="1663"/>
        <v>0.20014889834749269</v>
      </c>
      <c r="Y6619">
        <f t="shared" si="1664"/>
        <v>1</v>
      </c>
      <c r="Z6619" t="s">
        <v>6651</v>
      </c>
    </row>
    <row r="6620" spans="1:26" x14ac:dyDescent="0.25">
      <c r="A6620" t="s">
        <v>29</v>
      </c>
      <c r="B6620" t="s">
        <v>38</v>
      </c>
      <c r="C6620" t="s">
        <v>25</v>
      </c>
      <c r="D6620">
        <v>0</v>
      </c>
      <c r="F6620">
        <v>1</v>
      </c>
      <c r="G6620">
        <v>83.45</v>
      </c>
      <c r="H6620">
        <f t="shared" si="1649"/>
        <v>1</v>
      </c>
      <c r="I6620">
        <f t="shared" si="1650"/>
        <v>0</v>
      </c>
      <c r="J6620">
        <f t="shared" si="1651"/>
        <v>1</v>
      </c>
      <c r="K6620">
        <f t="shared" si="1652"/>
        <v>0</v>
      </c>
      <c r="L6620">
        <f t="shared" si="1653"/>
        <v>0</v>
      </c>
      <c r="M6620">
        <f t="shared" si="1654"/>
        <v>0</v>
      </c>
      <c r="N6620">
        <f t="shared" si="1655"/>
        <v>1</v>
      </c>
      <c r="O6620">
        <f t="shared" si="1656"/>
        <v>0</v>
      </c>
      <c r="P6620">
        <v>48</v>
      </c>
      <c r="Q6620">
        <f t="shared" si="1657"/>
        <v>0</v>
      </c>
      <c r="R6620">
        <f t="shared" si="1658"/>
        <v>0</v>
      </c>
      <c r="S6620">
        <f t="shared" si="1659"/>
        <v>1</v>
      </c>
      <c r="T6620">
        <f t="shared" si="1660"/>
        <v>0</v>
      </c>
      <c r="U6620">
        <v>0</v>
      </c>
      <c r="V6620">
        <f t="shared" si="1661"/>
        <v>0.12127489437687479</v>
      </c>
      <c r="W6620">
        <f t="shared" si="1662"/>
        <v>0.53028161852763445</v>
      </c>
      <c r="X6620">
        <f t="shared" si="1663"/>
        <v>1.4707600006122137E-2</v>
      </c>
      <c r="Y6620">
        <f t="shared" si="1664"/>
        <v>0</v>
      </c>
      <c r="Z6620" t="s">
        <v>6652</v>
      </c>
    </row>
    <row r="6621" spans="1:26" x14ac:dyDescent="0.25">
      <c r="A6621" t="s">
        <v>26</v>
      </c>
      <c r="B6621" t="s">
        <v>38</v>
      </c>
      <c r="C6621" t="s">
        <v>35</v>
      </c>
      <c r="D6621">
        <v>0</v>
      </c>
      <c r="F6621">
        <v>1</v>
      </c>
      <c r="G6621">
        <v>86.65</v>
      </c>
      <c r="H6621">
        <f t="shared" si="1649"/>
        <v>1</v>
      </c>
      <c r="I6621">
        <f t="shared" si="1650"/>
        <v>0</v>
      </c>
      <c r="J6621">
        <f t="shared" si="1651"/>
        <v>0</v>
      </c>
      <c r="K6621">
        <f t="shared" si="1652"/>
        <v>1</v>
      </c>
      <c r="L6621">
        <f t="shared" si="1653"/>
        <v>0</v>
      </c>
      <c r="M6621">
        <f t="shared" si="1654"/>
        <v>1</v>
      </c>
      <c r="N6621">
        <f t="shared" si="1655"/>
        <v>0</v>
      </c>
      <c r="O6621">
        <f t="shared" si="1656"/>
        <v>0</v>
      </c>
      <c r="P6621">
        <v>26</v>
      </c>
      <c r="Q6621">
        <f t="shared" si="1657"/>
        <v>0</v>
      </c>
      <c r="R6621">
        <f t="shared" si="1658"/>
        <v>0</v>
      </c>
      <c r="S6621">
        <f t="shared" si="1659"/>
        <v>1</v>
      </c>
      <c r="T6621">
        <f t="shared" si="1660"/>
        <v>0</v>
      </c>
      <c r="U6621">
        <v>0</v>
      </c>
      <c r="V6621">
        <f t="shared" si="1661"/>
        <v>0.39285555097938207</v>
      </c>
      <c r="W6621">
        <f t="shared" si="1662"/>
        <v>0.59696992564814166</v>
      </c>
      <c r="X6621">
        <f t="shared" si="1663"/>
        <v>0.15433548393531388</v>
      </c>
      <c r="Y6621">
        <f t="shared" si="1664"/>
        <v>1</v>
      </c>
      <c r="Z6621" t="s">
        <v>6653</v>
      </c>
    </row>
    <row r="6622" spans="1:26" x14ac:dyDescent="0.25">
      <c r="A6622" t="s">
        <v>26</v>
      </c>
      <c r="B6622" t="s">
        <v>33</v>
      </c>
      <c r="C6622" t="s">
        <v>23</v>
      </c>
      <c r="D6622">
        <v>0</v>
      </c>
      <c r="F6622">
        <v>1</v>
      </c>
      <c r="G6622">
        <v>20.149999999999999</v>
      </c>
      <c r="H6622">
        <f t="shared" si="1649"/>
        <v>1</v>
      </c>
      <c r="I6622">
        <f t="shared" si="1650"/>
        <v>0</v>
      </c>
      <c r="J6622">
        <f t="shared" si="1651"/>
        <v>0</v>
      </c>
      <c r="K6622">
        <f t="shared" si="1652"/>
        <v>0</v>
      </c>
      <c r="L6622">
        <f t="shared" si="1653"/>
        <v>1</v>
      </c>
      <c r="M6622">
        <f t="shared" si="1654"/>
        <v>1</v>
      </c>
      <c r="N6622">
        <f t="shared" si="1655"/>
        <v>0</v>
      </c>
      <c r="O6622">
        <f t="shared" si="1656"/>
        <v>0</v>
      </c>
      <c r="P6622">
        <v>9</v>
      </c>
      <c r="Q6622">
        <f t="shared" si="1657"/>
        <v>0</v>
      </c>
      <c r="R6622">
        <f t="shared" si="1658"/>
        <v>0</v>
      </c>
      <c r="S6622">
        <f t="shared" si="1659"/>
        <v>0</v>
      </c>
      <c r="T6622">
        <f t="shared" si="1660"/>
        <v>1</v>
      </c>
      <c r="U6622">
        <v>0</v>
      </c>
      <c r="V6622">
        <f t="shared" si="1661"/>
        <v>0.26531332608434904</v>
      </c>
      <c r="W6622">
        <f t="shared" si="1662"/>
        <v>0.56594197355669595</v>
      </c>
      <c r="X6622">
        <f t="shared" si="1663"/>
        <v>7.0391160997940128E-2</v>
      </c>
      <c r="Y6622">
        <f t="shared" si="1664"/>
        <v>0</v>
      </c>
      <c r="Z6622" t="s">
        <v>6654</v>
      </c>
    </row>
    <row r="6623" spans="1:26" x14ac:dyDescent="0.25">
      <c r="A6623" t="s">
        <v>26</v>
      </c>
      <c r="B6623" t="s">
        <v>27</v>
      </c>
      <c r="C6623" t="s">
        <v>35</v>
      </c>
      <c r="D6623">
        <v>0</v>
      </c>
      <c r="F6623">
        <v>1</v>
      </c>
      <c r="G6623">
        <v>80.8</v>
      </c>
      <c r="H6623">
        <f t="shared" si="1649"/>
        <v>1</v>
      </c>
      <c r="I6623">
        <f t="shared" si="1650"/>
        <v>0</v>
      </c>
      <c r="J6623">
        <f t="shared" si="1651"/>
        <v>0</v>
      </c>
      <c r="K6623">
        <f t="shared" si="1652"/>
        <v>1</v>
      </c>
      <c r="L6623">
        <f t="shared" si="1653"/>
        <v>0</v>
      </c>
      <c r="M6623">
        <f t="shared" si="1654"/>
        <v>1</v>
      </c>
      <c r="N6623">
        <f t="shared" si="1655"/>
        <v>0</v>
      </c>
      <c r="O6623">
        <f t="shared" si="1656"/>
        <v>0</v>
      </c>
      <c r="P6623">
        <v>1</v>
      </c>
      <c r="Q6623">
        <f t="shared" si="1657"/>
        <v>1</v>
      </c>
      <c r="R6623">
        <f t="shared" si="1658"/>
        <v>0</v>
      </c>
      <c r="S6623">
        <f t="shared" si="1659"/>
        <v>0</v>
      </c>
      <c r="T6623">
        <f t="shared" si="1660"/>
        <v>0</v>
      </c>
      <c r="U6623">
        <v>1</v>
      </c>
      <c r="V6623">
        <f t="shared" si="1661"/>
        <v>0.52050342055049281</v>
      </c>
      <c r="W6623">
        <f t="shared" si="1662"/>
        <v>0.62726547533816446</v>
      </c>
      <c r="X6623">
        <f t="shared" si="1663"/>
        <v>0.22991696970377756</v>
      </c>
      <c r="Y6623">
        <f t="shared" si="1664"/>
        <v>1</v>
      </c>
      <c r="Z6623" t="s">
        <v>6655</v>
      </c>
    </row>
    <row r="6624" spans="1:26" x14ac:dyDescent="0.25">
      <c r="A6624" t="s">
        <v>45</v>
      </c>
      <c r="B6624" t="s">
        <v>38</v>
      </c>
      <c r="C6624" t="s">
        <v>23</v>
      </c>
      <c r="D6624">
        <v>0</v>
      </c>
      <c r="F6624">
        <v>1</v>
      </c>
      <c r="G6624">
        <v>19.399999999999999</v>
      </c>
      <c r="H6624">
        <f t="shared" si="1649"/>
        <v>1</v>
      </c>
      <c r="I6624">
        <f t="shared" si="1650"/>
        <v>0</v>
      </c>
      <c r="J6624">
        <f t="shared" si="1651"/>
        <v>0</v>
      </c>
      <c r="K6624">
        <f t="shared" si="1652"/>
        <v>0</v>
      </c>
      <c r="L6624">
        <f t="shared" si="1653"/>
        <v>1</v>
      </c>
      <c r="M6624">
        <f t="shared" si="1654"/>
        <v>0</v>
      </c>
      <c r="N6624">
        <f t="shared" si="1655"/>
        <v>0</v>
      </c>
      <c r="O6624">
        <f t="shared" si="1656"/>
        <v>1</v>
      </c>
      <c r="P6624">
        <v>46</v>
      </c>
      <c r="Q6624">
        <f t="shared" si="1657"/>
        <v>0</v>
      </c>
      <c r="R6624">
        <f t="shared" si="1658"/>
        <v>0</v>
      </c>
      <c r="S6624">
        <f t="shared" si="1659"/>
        <v>1</v>
      </c>
      <c r="T6624">
        <f t="shared" si="1660"/>
        <v>0</v>
      </c>
      <c r="U6624">
        <v>0</v>
      </c>
      <c r="V6624">
        <f t="shared" si="1661"/>
        <v>-7.2108039320812223E-2</v>
      </c>
      <c r="W6624">
        <f t="shared" si="1662"/>
        <v>0.48198079716781178</v>
      </c>
      <c r="X6624">
        <f t="shared" si="1663"/>
        <v>5.1995693346918014E-3</v>
      </c>
      <c r="Y6624">
        <f t="shared" si="1664"/>
        <v>0</v>
      </c>
      <c r="Z6624" t="s">
        <v>6656</v>
      </c>
    </row>
    <row r="6625" spans="1:26" x14ac:dyDescent="0.25">
      <c r="A6625" t="s">
        <v>26</v>
      </c>
      <c r="B6625" t="s">
        <v>33</v>
      </c>
      <c r="C6625" t="s">
        <v>25</v>
      </c>
      <c r="D6625">
        <v>0</v>
      </c>
      <c r="F6625">
        <v>1</v>
      </c>
      <c r="G6625">
        <v>62.05</v>
      </c>
      <c r="H6625">
        <f t="shared" si="1649"/>
        <v>1</v>
      </c>
      <c r="I6625">
        <f t="shared" si="1650"/>
        <v>0</v>
      </c>
      <c r="J6625">
        <f t="shared" si="1651"/>
        <v>1</v>
      </c>
      <c r="K6625">
        <f t="shared" si="1652"/>
        <v>0</v>
      </c>
      <c r="L6625">
        <f t="shared" si="1653"/>
        <v>0</v>
      </c>
      <c r="M6625">
        <f t="shared" si="1654"/>
        <v>1</v>
      </c>
      <c r="N6625">
        <f t="shared" si="1655"/>
        <v>0</v>
      </c>
      <c r="O6625">
        <f t="shared" si="1656"/>
        <v>0</v>
      </c>
      <c r="P6625">
        <v>2</v>
      </c>
      <c r="Q6625">
        <f t="shared" si="1657"/>
        <v>0</v>
      </c>
      <c r="R6625">
        <f t="shared" si="1658"/>
        <v>0</v>
      </c>
      <c r="S6625">
        <f t="shared" si="1659"/>
        <v>0</v>
      </c>
      <c r="T6625">
        <f t="shared" si="1660"/>
        <v>1</v>
      </c>
      <c r="U6625">
        <v>1</v>
      </c>
      <c r="V6625">
        <f t="shared" si="1661"/>
        <v>0.37305740618299793</v>
      </c>
      <c r="W6625">
        <f t="shared" si="1662"/>
        <v>0.59219754845662331</v>
      </c>
      <c r="X6625">
        <f t="shared" si="1663"/>
        <v>0.3930570159419905</v>
      </c>
      <c r="Y6625">
        <f t="shared" si="1664"/>
        <v>1</v>
      </c>
      <c r="Z6625" t="s">
        <v>6657</v>
      </c>
    </row>
    <row r="6626" spans="1:26" x14ac:dyDescent="0.25">
      <c r="A6626" t="s">
        <v>26</v>
      </c>
      <c r="B6626" t="s">
        <v>27</v>
      </c>
      <c r="C6626" t="s">
        <v>35</v>
      </c>
      <c r="D6626">
        <v>1</v>
      </c>
      <c r="F6626">
        <v>1</v>
      </c>
      <c r="G6626">
        <v>76.45</v>
      </c>
      <c r="H6626">
        <f t="shared" si="1649"/>
        <v>0</v>
      </c>
      <c r="I6626">
        <f t="shared" si="1650"/>
        <v>1</v>
      </c>
      <c r="J6626">
        <f t="shared" si="1651"/>
        <v>0</v>
      </c>
      <c r="K6626">
        <f t="shared" si="1652"/>
        <v>1</v>
      </c>
      <c r="L6626">
        <f t="shared" si="1653"/>
        <v>0</v>
      </c>
      <c r="M6626">
        <f t="shared" si="1654"/>
        <v>1</v>
      </c>
      <c r="N6626">
        <f t="shared" si="1655"/>
        <v>0</v>
      </c>
      <c r="O6626">
        <f t="shared" si="1656"/>
        <v>0</v>
      </c>
      <c r="P6626">
        <v>1</v>
      </c>
      <c r="Q6626">
        <f t="shared" si="1657"/>
        <v>1</v>
      </c>
      <c r="R6626">
        <f t="shared" si="1658"/>
        <v>0</v>
      </c>
      <c r="S6626">
        <f t="shared" si="1659"/>
        <v>0</v>
      </c>
      <c r="T6626">
        <f t="shared" si="1660"/>
        <v>0</v>
      </c>
      <c r="U6626">
        <v>1</v>
      </c>
      <c r="V6626">
        <f t="shared" si="1661"/>
        <v>0.51372152950365235</v>
      </c>
      <c r="W6626">
        <f t="shared" si="1662"/>
        <v>0.6256784818306752</v>
      </c>
      <c r="X6626">
        <f t="shared" si="1663"/>
        <v>0.23646675086826724</v>
      </c>
      <c r="Y6626">
        <f t="shared" si="1664"/>
        <v>1</v>
      </c>
      <c r="Z6626" t="s">
        <v>6658</v>
      </c>
    </row>
    <row r="6627" spans="1:26" x14ac:dyDescent="0.25">
      <c r="A6627" t="s">
        <v>45</v>
      </c>
      <c r="B6627" t="s">
        <v>33</v>
      </c>
      <c r="C6627" t="s">
        <v>25</v>
      </c>
      <c r="D6627">
        <v>0</v>
      </c>
      <c r="F6627">
        <v>1</v>
      </c>
      <c r="G6627">
        <v>60.05</v>
      </c>
      <c r="H6627">
        <f t="shared" si="1649"/>
        <v>1</v>
      </c>
      <c r="I6627">
        <f t="shared" si="1650"/>
        <v>0</v>
      </c>
      <c r="J6627">
        <f t="shared" si="1651"/>
        <v>1</v>
      </c>
      <c r="K6627">
        <f t="shared" si="1652"/>
        <v>0</v>
      </c>
      <c r="L6627">
        <f t="shared" si="1653"/>
        <v>0</v>
      </c>
      <c r="M6627">
        <f t="shared" si="1654"/>
        <v>0</v>
      </c>
      <c r="N6627">
        <f t="shared" si="1655"/>
        <v>0</v>
      </c>
      <c r="O6627">
        <f t="shared" si="1656"/>
        <v>1</v>
      </c>
      <c r="P6627">
        <v>64</v>
      </c>
      <c r="Q6627">
        <f t="shared" si="1657"/>
        <v>0</v>
      </c>
      <c r="R6627">
        <f t="shared" si="1658"/>
        <v>0</v>
      </c>
      <c r="S6627">
        <f t="shared" si="1659"/>
        <v>0</v>
      </c>
      <c r="T6627">
        <f t="shared" si="1660"/>
        <v>1</v>
      </c>
      <c r="U6627">
        <v>0</v>
      </c>
      <c r="V6627">
        <f t="shared" si="1661"/>
        <v>3.8550390772258872E-2</v>
      </c>
      <c r="W6627">
        <f t="shared" si="1662"/>
        <v>0.50963640430805113</v>
      </c>
      <c r="X6627">
        <f t="shared" si="1663"/>
        <v>1.486132628693862E-3</v>
      </c>
      <c r="Y6627">
        <f t="shared" si="1664"/>
        <v>0</v>
      </c>
      <c r="Z6627" t="s">
        <v>6659</v>
      </c>
    </row>
    <row r="6628" spans="1:26" x14ac:dyDescent="0.25">
      <c r="A6628" t="s">
        <v>26</v>
      </c>
      <c r="B6628" t="s">
        <v>27</v>
      </c>
      <c r="C6628" t="s">
        <v>35</v>
      </c>
      <c r="D6628">
        <v>1</v>
      </c>
      <c r="F6628">
        <v>1</v>
      </c>
      <c r="G6628">
        <v>91.3</v>
      </c>
      <c r="H6628">
        <f t="shared" si="1649"/>
        <v>0</v>
      </c>
      <c r="I6628">
        <f t="shared" si="1650"/>
        <v>1</v>
      </c>
      <c r="J6628">
        <f t="shared" si="1651"/>
        <v>0</v>
      </c>
      <c r="K6628">
        <f t="shared" si="1652"/>
        <v>1</v>
      </c>
      <c r="L6628">
        <f t="shared" si="1653"/>
        <v>0</v>
      </c>
      <c r="M6628">
        <f t="shared" si="1654"/>
        <v>1</v>
      </c>
      <c r="N6628">
        <f t="shared" si="1655"/>
        <v>0</v>
      </c>
      <c r="O6628">
        <f t="shared" si="1656"/>
        <v>0</v>
      </c>
      <c r="P6628">
        <v>12</v>
      </c>
      <c r="Q6628">
        <f t="shared" si="1657"/>
        <v>1</v>
      </c>
      <c r="R6628">
        <f t="shared" si="1658"/>
        <v>0</v>
      </c>
      <c r="S6628">
        <f t="shared" si="1659"/>
        <v>0</v>
      </c>
      <c r="T6628">
        <f t="shared" si="1660"/>
        <v>0</v>
      </c>
      <c r="U6628">
        <v>1</v>
      </c>
      <c r="V6628">
        <f t="shared" si="1661"/>
        <v>0.55542812075275216</v>
      </c>
      <c r="W6628">
        <f t="shared" si="1662"/>
        <v>0.63539403714393139</v>
      </c>
      <c r="X6628">
        <f t="shared" si="1663"/>
        <v>0.1976441558174295</v>
      </c>
      <c r="Y6628">
        <f t="shared" si="1664"/>
        <v>1</v>
      </c>
      <c r="Z6628" t="s">
        <v>6660</v>
      </c>
    </row>
    <row r="6629" spans="1:26" x14ac:dyDescent="0.25">
      <c r="A6629" t="s">
        <v>26</v>
      </c>
      <c r="B6629" t="s">
        <v>27</v>
      </c>
      <c r="C6629" t="s">
        <v>35</v>
      </c>
      <c r="D6629">
        <v>1</v>
      </c>
      <c r="F6629">
        <v>1</v>
      </c>
      <c r="G6629">
        <v>95.75</v>
      </c>
      <c r="H6629">
        <f t="shared" si="1649"/>
        <v>0</v>
      </c>
      <c r="I6629">
        <f t="shared" si="1650"/>
        <v>1</v>
      </c>
      <c r="J6629">
        <f t="shared" si="1651"/>
        <v>0</v>
      </c>
      <c r="K6629">
        <f t="shared" si="1652"/>
        <v>1</v>
      </c>
      <c r="L6629">
        <f t="shared" si="1653"/>
        <v>0</v>
      </c>
      <c r="M6629">
        <f t="shared" si="1654"/>
        <v>1</v>
      </c>
      <c r="N6629">
        <f t="shared" si="1655"/>
        <v>0</v>
      </c>
      <c r="O6629">
        <f t="shared" si="1656"/>
        <v>0</v>
      </c>
      <c r="P6629">
        <v>6</v>
      </c>
      <c r="Q6629">
        <f t="shared" si="1657"/>
        <v>1</v>
      </c>
      <c r="R6629">
        <f t="shared" si="1658"/>
        <v>0</v>
      </c>
      <c r="S6629">
        <f t="shared" si="1659"/>
        <v>0</v>
      </c>
      <c r="T6629">
        <f t="shared" si="1660"/>
        <v>0</v>
      </c>
      <c r="U6629">
        <v>1</v>
      </c>
      <c r="V6629">
        <f t="shared" si="1661"/>
        <v>0.54381129897584091</v>
      </c>
      <c r="W6629">
        <f t="shared" si="1662"/>
        <v>0.63269857675647867</v>
      </c>
      <c r="X6629">
        <f t="shared" si="1663"/>
        <v>0.20810813094210961</v>
      </c>
      <c r="Y6629">
        <f t="shared" si="1664"/>
        <v>1</v>
      </c>
      <c r="Z6629" t="s">
        <v>6661</v>
      </c>
    </row>
    <row r="6630" spans="1:26" x14ac:dyDescent="0.25">
      <c r="A6630" t="s">
        <v>29</v>
      </c>
      <c r="B6630" t="s">
        <v>30</v>
      </c>
      <c r="C6630" t="s">
        <v>23</v>
      </c>
      <c r="D6630">
        <v>0</v>
      </c>
      <c r="F6630">
        <v>1</v>
      </c>
      <c r="G6630">
        <v>20.350000000000001</v>
      </c>
      <c r="H6630">
        <f t="shared" si="1649"/>
        <v>1</v>
      </c>
      <c r="I6630">
        <f t="shared" si="1650"/>
        <v>0</v>
      </c>
      <c r="J6630">
        <f t="shared" si="1651"/>
        <v>0</v>
      </c>
      <c r="K6630">
        <f t="shared" si="1652"/>
        <v>0</v>
      </c>
      <c r="L6630">
        <f t="shared" si="1653"/>
        <v>1</v>
      </c>
      <c r="M6630">
        <f t="shared" si="1654"/>
        <v>0</v>
      </c>
      <c r="N6630">
        <f t="shared" si="1655"/>
        <v>1</v>
      </c>
      <c r="O6630">
        <f t="shared" si="1656"/>
        <v>0</v>
      </c>
      <c r="P6630">
        <v>59</v>
      </c>
      <c r="Q6630">
        <f t="shared" si="1657"/>
        <v>0</v>
      </c>
      <c r="R6630">
        <f t="shared" si="1658"/>
        <v>1</v>
      </c>
      <c r="S6630">
        <f t="shared" si="1659"/>
        <v>0</v>
      </c>
      <c r="T6630">
        <f t="shared" si="1660"/>
        <v>0</v>
      </c>
      <c r="U6630">
        <v>0</v>
      </c>
      <c r="V6630">
        <f t="shared" si="1661"/>
        <v>-5.8297113744869219E-3</v>
      </c>
      <c r="W6630">
        <f t="shared" si="1662"/>
        <v>0.49854257628398635</v>
      </c>
      <c r="X6630">
        <f t="shared" si="1663"/>
        <v>3.3985534709822197E-5</v>
      </c>
      <c r="Y6630">
        <f t="shared" si="1664"/>
        <v>0</v>
      </c>
      <c r="Z6630" t="s">
        <v>6662</v>
      </c>
    </row>
    <row r="6631" spans="1:26" x14ac:dyDescent="0.25">
      <c r="A6631" t="s">
        <v>29</v>
      </c>
      <c r="B6631" t="s">
        <v>30</v>
      </c>
      <c r="C6631" t="s">
        <v>35</v>
      </c>
      <c r="D6631">
        <v>0</v>
      </c>
      <c r="F6631">
        <v>1</v>
      </c>
      <c r="G6631">
        <v>94.05</v>
      </c>
      <c r="H6631">
        <f t="shared" si="1649"/>
        <v>1</v>
      </c>
      <c r="I6631">
        <f t="shared" si="1650"/>
        <v>0</v>
      </c>
      <c r="J6631">
        <f t="shared" si="1651"/>
        <v>0</v>
      </c>
      <c r="K6631">
        <f t="shared" si="1652"/>
        <v>1</v>
      </c>
      <c r="L6631">
        <f t="shared" si="1653"/>
        <v>0</v>
      </c>
      <c r="M6631">
        <f t="shared" si="1654"/>
        <v>0</v>
      </c>
      <c r="N6631">
        <f t="shared" si="1655"/>
        <v>1</v>
      </c>
      <c r="O6631">
        <f t="shared" si="1656"/>
        <v>0</v>
      </c>
      <c r="P6631">
        <v>7</v>
      </c>
      <c r="Q6631">
        <f t="shared" si="1657"/>
        <v>0</v>
      </c>
      <c r="R6631">
        <f t="shared" si="1658"/>
        <v>1</v>
      </c>
      <c r="S6631">
        <f t="shared" si="1659"/>
        <v>0</v>
      </c>
      <c r="T6631">
        <f t="shared" si="1660"/>
        <v>0</v>
      </c>
      <c r="U6631">
        <v>0</v>
      </c>
      <c r="V6631">
        <f t="shared" si="1661"/>
        <v>0.14662916159892939</v>
      </c>
      <c r="W6631">
        <f t="shared" si="1662"/>
        <v>0.53659175331710729</v>
      </c>
      <c r="X6631">
        <f t="shared" si="1663"/>
        <v>2.1500111031204947E-2</v>
      </c>
      <c r="Y6631">
        <f t="shared" si="1664"/>
        <v>0</v>
      </c>
      <c r="Z6631" t="s">
        <v>6663</v>
      </c>
    </row>
    <row r="6632" spans="1:26" x14ac:dyDescent="0.25">
      <c r="A6632" t="s">
        <v>45</v>
      </c>
      <c r="B6632" t="s">
        <v>38</v>
      </c>
      <c r="C6632" t="s">
        <v>25</v>
      </c>
      <c r="D6632">
        <v>1</v>
      </c>
      <c r="F6632">
        <v>1</v>
      </c>
      <c r="G6632">
        <v>84.1</v>
      </c>
      <c r="H6632">
        <f t="shared" si="1649"/>
        <v>0</v>
      </c>
      <c r="I6632">
        <f t="shared" si="1650"/>
        <v>1</v>
      </c>
      <c r="J6632">
        <f t="shared" si="1651"/>
        <v>1</v>
      </c>
      <c r="K6632">
        <f t="shared" si="1652"/>
        <v>0</v>
      </c>
      <c r="L6632">
        <f t="shared" si="1653"/>
        <v>0</v>
      </c>
      <c r="M6632">
        <f t="shared" si="1654"/>
        <v>0</v>
      </c>
      <c r="N6632">
        <f t="shared" si="1655"/>
        <v>0</v>
      </c>
      <c r="O6632">
        <f t="shared" si="1656"/>
        <v>1</v>
      </c>
      <c r="P6632">
        <v>72</v>
      </c>
      <c r="Q6632">
        <f t="shared" si="1657"/>
        <v>0</v>
      </c>
      <c r="R6632">
        <f t="shared" si="1658"/>
        <v>0</v>
      </c>
      <c r="S6632">
        <f t="shared" si="1659"/>
        <v>1</v>
      </c>
      <c r="T6632">
        <f t="shared" si="1660"/>
        <v>0</v>
      </c>
      <c r="U6632">
        <v>0</v>
      </c>
      <c r="V6632">
        <f t="shared" si="1661"/>
        <v>7.6045673456514584E-2</v>
      </c>
      <c r="W6632">
        <f t="shared" si="1662"/>
        <v>0.51900226182790432</v>
      </c>
      <c r="X6632">
        <f t="shared" si="1663"/>
        <v>5.7829444514548465E-3</v>
      </c>
      <c r="Y6632">
        <f t="shared" si="1664"/>
        <v>0</v>
      </c>
      <c r="Z6632" t="s">
        <v>6664</v>
      </c>
    </row>
    <row r="6633" spans="1:26" x14ac:dyDescent="0.25">
      <c r="A6633" t="s">
        <v>26</v>
      </c>
      <c r="B6633" t="s">
        <v>27</v>
      </c>
      <c r="C6633" t="s">
        <v>35</v>
      </c>
      <c r="D6633">
        <v>1</v>
      </c>
      <c r="F6633">
        <v>1</v>
      </c>
      <c r="G6633">
        <v>78.75</v>
      </c>
      <c r="H6633">
        <f t="shared" si="1649"/>
        <v>0</v>
      </c>
      <c r="I6633">
        <f t="shared" si="1650"/>
        <v>1</v>
      </c>
      <c r="J6633">
        <f t="shared" si="1651"/>
        <v>0</v>
      </c>
      <c r="K6633">
        <f t="shared" si="1652"/>
        <v>1</v>
      </c>
      <c r="L6633">
        <f t="shared" si="1653"/>
        <v>0</v>
      </c>
      <c r="M6633">
        <f t="shared" si="1654"/>
        <v>1</v>
      </c>
      <c r="N6633">
        <f t="shared" si="1655"/>
        <v>0</v>
      </c>
      <c r="O6633">
        <f t="shared" si="1656"/>
        <v>0</v>
      </c>
      <c r="P6633">
        <v>16</v>
      </c>
      <c r="Q6633">
        <f t="shared" si="1657"/>
        <v>1</v>
      </c>
      <c r="R6633">
        <f t="shared" si="1658"/>
        <v>0</v>
      </c>
      <c r="S6633">
        <f t="shared" si="1659"/>
        <v>0</v>
      </c>
      <c r="T6633">
        <f t="shared" si="1660"/>
        <v>0</v>
      </c>
      <c r="U6633">
        <v>0</v>
      </c>
      <c r="V6633">
        <f t="shared" si="1661"/>
        <v>0.51730735695370589</v>
      </c>
      <c r="W6633">
        <f t="shared" si="1662"/>
        <v>0.6265179210566123</v>
      </c>
      <c r="X6633">
        <f t="shared" si="1663"/>
        <v>0.26760690155842887</v>
      </c>
      <c r="Y6633">
        <f t="shared" si="1664"/>
        <v>1</v>
      </c>
      <c r="Z6633" t="s">
        <v>6665</v>
      </c>
    </row>
    <row r="6634" spans="1:26" x14ac:dyDescent="0.25">
      <c r="A6634" t="s">
        <v>26</v>
      </c>
      <c r="B6634" t="s">
        <v>38</v>
      </c>
      <c r="C6634" t="s">
        <v>25</v>
      </c>
      <c r="D6634">
        <v>0</v>
      </c>
      <c r="F6634">
        <v>1</v>
      </c>
      <c r="G6634">
        <v>55.55</v>
      </c>
      <c r="H6634">
        <f t="shared" si="1649"/>
        <v>1</v>
      </c>
      <c r="I6634">
        <f t="shared" si="1650"/>
        <v>0</v>
      </c>
      <c r="J6634">
        <f t="shared" si="1651"/>
        <v>1</v>
      </c>
      <c r="K6634">
        <f t="shared" si="1652"/>
        <v>0</v>
      </c>
      <c r="L6634">
        <f t="shared" si="1653"/>
        <v>0</v>
      </c>
      <c r="M6634">
        <f t="shared" si="1654"/>
        <v>1</v>
      </c>
      <c r="N6634">
        <f t="shared" si="1655"/>
        <v>0</v>
      </c>
      <c r="O6634">
        <f t="shared" si="1656"/>
        <v>0</v>
      </c>
      <c r="P6634">
        <v>25</v>
      </c>
      <c r="Q6634">
        <f t="shared" si="1657"/>
        <v>0</v>
      </c>
      <c r="R6634">
        <f t="shared" si="1658"/>
        <v>0</v>
      </c>
      <c r="S6634">
        <f t="shared" si="1659"/>
        <v>1</v>
      </c>
      <c r="T6634">
        <f t="shared" si="1660"/>
        <v>0</v>
      </c>
      <c r="U6634">
        <v>0</v>
      </c>
      <c r="V6634">
        <f t="shared" si="1661"/>
        <v>0.34436892763300564</v>
      </c>
      <c r="W6634">
        <f t="shared" si="1662"/>
        <v>0.5852513957915495</v>
      </c>
      <c r="X6634">
        <f t="shared" si="1663"/>
        <v>0.11858995831910628</v>
      </c>
      <c r="Y6634">
        <f t="shared" si="1664"/>
        <v>1</v>
      </c>
      <c r="Z6634" t="s">
        <v>6666</v>
      </c>
    </row>
    <row r="6635" spans="1:26" x14ac:dyDescent="0.25">
      <c r="A6635" t="s">
        <v>26</v>
      </c>
      <c r="B6635" t="s">
        <v>27</v>
      </c>
      <c r="C6635" t="s">
        <v>25</v>
      </c>
      <c r="D6635">
        <v>0</v>
      </c>
      <c r="F6635">
        <v>1</v>
      </c>
      <c r="G6635">
        <v>62.65</v>
      </c>
      <c r="H6635">
        <f t="shared" si="1649"/>
        <v>1</v>
      </c>
      <c r="I6635">
        <f t="shared" si="1650"/>
        <v>0</v>
      </c>
      <c r="J6635">
        <f t="shared" si="1651"/>
        <v>1</v>
      </c>
      <c r="K6635">
        <f t="shared" si="1652"/>
        <v>0</v>
      </c>
      <c r="L6635">
        <f t="shared" si="1653"/>
        <v>0</v>
      </c>
      <c r="M6635">
        <f t="shared" si="1654"/>
        <v>1</v>
      </c>
      <c r="N6635">
        <f t="shared" si="1655"/>
        <v>0</v>
      </c>
      <c r="O6635">
        <f t="shared" si="1656"/>
        <v>0</v>
      </c>
      <c r="P6635">
        <v>34</v>
      </c>
      <c r="Q6635">
        <f t="shared" si="1657"/>
        <v>1</v>
      </c>
      <c r="R6635">
        <f t="shared" si="1658"/>
        <v>0</v>
      </c>
      <c r="S6635">
        <f t="shared" si="1659"/>
        <v>0</v>
      </c>
      <c r="T6635">
        <f t="shared" si="1660"/>
        <v>0</v>
      </c>
      <c r="U6635">
        <v>1</v>
      </c>
      <c r="V6635">
        <f t="shared" si="1661"/>
        <v>0.49706973406408672</v>
      </c>
      <c r="W6635">
        <f t="shared" si="1662"/>
        <v>0.62177046112905043</v>
      </c>
      <c r="X6635">
        <f t="shared" si="1663"/>
        <v>0.25293885239436847</v>
      </c>
      <c r="Y6635">
        <f t="shared" si="1664"/>
        <v>1</v>
      </c>
      <c r="Z6635" t="s">
        <v>6667</v>
      </c>
    </row>
    <row r="6636" spans="1:26" x14ac:dyDescent="0.25">
      <c r="A6636" t="s">
        <v>26</v>
      </c>
      <c r="B6636" t="s">
        <v>27</v>
      </c>
      <c r="C6636" t="s">
        <v>35</v>
      </c>
      <c r="D6636">
        <v>0</v>
      </c>
      <c r="F6636">
        <v>1</v>
      </c>
      <c r="G6636">
        <v>74.5</v>
      </c>
      <c r="H6636">
        <f t="shared" si="1649"/>
        <v>1</v>
      </c>
      <c r="I6636">
        <f t="shared" si="1650"/>
        <v>0</v>
      </c>
      <c r="J6636">
        <f t="shared" si="1651"/>
        <v>0</v>
      </c>
      <c r="K6636">
        <f t="shared" si="1652"/>
        <v>1</v>
      </c>
      <c r="L6636">
        <f t="shared" si="1653"/>
        <v>0</v>
      </c>
      <c r="M6636">
        <f t="shared" si="1654"/>
        <v>1</v>
      </c>
      <c r="N6636">
        <f t="shared" si="1655"/>
        <v>0</v>
      </c>
      <c r="O6636">
        <f t="shared" si="1656"/>
        <v>0</v>
      </c>
      <c r="P6636">
        <v>1</v>
      </c>
      <c r="Q6636">
        <f t="shared" si="1657"/>
        <v>1</v>
      </c>
      <c r="R6636">
        <f t="shared" si="1658"/>
        <v>0</v>
      </c>
      <c r="S6636">
        <f t="shared" si="1659"/>
        <v>0</v>
      </c>
      <c r="T6636">
        <f t="shared" si="1660"/>
        <v>0</v>
      </c>
      <c r="U6636">
        <v>1</v>
      </c>
      <c r="V6636">
        <f t="shared" si="1661"/>
        <v>0.51554454070892786</v>
      </c>
      <c r="W6636">
        <f t="shared" si="1662"/>
        <v>0.62610534210514046</v>
      </c>
      <c r="X6636">
        <f t="shared" si="1663"/>
        <v>0.23469709203692365</v>
      </c>
      <c r="Y6636">
        <f t="shared" si="1664"/>
        <v>1</v>
      </c>
      <c r="Z6636" t="s">
        <v>6668</v>
      </c>
    </row>
    <row r="6637" spans="1:26" x14ac:dyDescent="0.25">
      <c r="A6637" t="s">
        <v>26</v>
      </c>
      <c r="B6637" t="s">
        <v>38</v>
      </c>
      <c r="C6637" t="s">
        <v>35</v>
      </c>
      <c r="D6637">
        <v>0</v>
      </c>
      <c r="F6637">
        <v>1</v>
      </c>
      <c r="G6637">
        <v>102.1</v>
      </c>
      <c r="H6637">
        <f t="shared" si="1649"/>
        <v>1</v>
      </c>
      <c r="I6637">
        <f t="shared" si="1650"/>
        <v>0</v>
      </c>
      <c r="J6637">
        <f t="shared" si="1651"/>
        <v>0</v>
      </c>
      <c r="K6637">
        <f t="shared" si="1652"/>
        <v>1</v>
      </c>
      <c r="L6637">
        <f t="shared" si="1653"/>
        <v>0</v>
      </c>
      <c r="M6637">
        <f t="shared" si="1654"/>
        <v>1</v>
      </c>
      <c r="N6637">
        <f t="shared" si="1655"/>
        <v>0</v>
      </c>
      <c r="O6637">
        <f t="shared" si="1656"/>
        <v>0</v>
      </c>
      <c r="P6637">
        <v>10</v>
      </c>
      <c r="Q6637">
        <f t="shared" si="1657"/>
        <v>0</v>
      </c>
      <c r="R6637">
        <f t="shared" si="1658"/>
        <v>0</v>
      </c>
      <c r="S6637">
        <f t="shared" si="1659"/>
        <v>1</v>
      </c>
      <c r="T6637">
        <f t="shared" si="1660"/>
        <v>0</v>
      </c>
      <c r="U6637">
        <v>1</v>
      </c>
      <c r="V6637">
        <f t="shared" si="1661"/>
        <v>0.41694295711126361</v>
      </c>
      <c r="W6637">
        <f t="shared" si="1662"/>
        <v>0.60275149542883633</v>
      </c>
      <c r="X6637">
        <f t="shared" si="1663"/>
        <v>0.33995551526215778</v>
      </c>
      <c r="Y6637">
        <f t="shared" si="1664"/>
        <v>1</v>
      </c>
      <c r="Z6637" t="s">
        <v>6669</v>
      </c>
    </row>
    <row r="6638" spans="1:26" x14ac:dyDescent="0.25">
      <c r="A6638" t="s">
        <v>29</v>
      </c>
      <c r="B6638" t="s">
        <v>30</v>
      </c>
      <c r="C6638" t="s">
        <v>23</v>
      </c>
      <c r="D6638">
        <v>0</v>
      </c>
      <c r="F6638">
        <v>1</v>
      </c>
      <c r="G6638">
        <v>20.100000000000001</v>
      </c>
      <c r="H6638">
        <f t="shared" si="1649"/>
        <v>1</v>
      </c>
      <c r="I6638">
        <f t="shared" si="1650"/>
        <v>0</v>
      </c>
      <c r="J6638">
        <f t="shared" si="1651"/>
        <v>0</v>
      </c>
      <c r="K6638">
        <f t="shared" si="1652"/>
        <v>0</v>
      </c>
      <c r="L6638">
        <f t="shared" si="1653"/>
        <v>1</v>
      </c>
      <c r="M6638">
        <f t="shared" si="1654"/>
        <v>0</v>
      </c>
      <c r="N6638">
        <f t="shared" si="1655"/>
        <v>1</v>
      </c>
      <c r="O6638">
        <f t="shared" si="1656"/>
        <v>0</v>
      </c>
      <c r="P6638">
        <v>24</v>
      </c>
      <c r="Q6638">
        <f t="shared" si="1657"/>
        <v>0</v>
      </c>
      <c r="R6638">
        <f t="shared" si="1658"/>
        <v>1</v>
      </c>
      <c r="S6638">
        <f t="shared" si="1659"/>
        <v>0</v>
      </c>
      <c r="T6638">
        <f t="shared" si="1660"/>
        <v>0</v>
      </c>
      <c r="U6638">
        <v>0</v>
      </c>
      <c r="V6638">
        <f t="shared" si="1661"/>
        <v>-1.1082644488509315E-2</v>
      </c>
      <c r="W6638">
        <f t="shared" si="1662"/>
        <v>0.49722936723639732</v>
      </c>
      <c r="X6638">
        <f t="shared" si="1663"/>
        <v>1.2282500885868591E-4</v>
      </c>
      <c r="Y6638">
        <f t="shared" si="1664"/>
        <v>0</v>
      </c>
      <c r="Z6638" t="s">
        <v>6670</v>
      </c>
    </row>
    <row r="6639" spans="1:26" x14ac:dyDescent="0.25">
      <c r="A6639" t="s">
        <v>29</v>
      </c>
      <c r="B6639" t="s">
        <v>27</v>
      </c>
      <c r="C6639" t="s">
        <v>25</v>
      </c>
      <c r="D6639">
        <v>0</v>
      </c>
      <c r="F6639">
        <v>1</v>
      </c>
      <c r="G6639">
        <v>70.3</v>
      </c>
      <c r="H6639">
        <f t="shared" si="1649"/>
        <v>1</v>
      </c>
      <c r="I6639">
        <f t="shared" si="1650"/>
        <v>0</v>
      </c>
      <c r="J6639">
        <f t="shared" si="1651"/>
        <v>1</v>
      </c>
      <c r="K6639">
        <f t="shared" si="1652"/>
        <v>0</v>
      </c>
      <c r="L6639">
        <f t="shared" si="1653"/>
        <v>0</v>
      </c>
      <c r="M6639">
        <f t="shared" si="1654"/>
        <v>0</v>
      </c>
      <c r="N6639">
        <f t="shared" si="1655"/>
        <v>1</v>
      </c>
      <c r="O6639">
        <f t="shared" si="1656"/>
        <v>0</v>
      </c>
      <c r="P6639">
        <v>10</v>
      </c>
      <c r="Q6639">
        <f t="shared" si="1657"/>
        <v>1</v>
      </c>
      <c r="R6639">
        <f t="shared" si="1658"/>
        <v>0</v>
      </c>
      <c r="S6639">
        <f t="shared" si="1659"/>
        <v>0</v>
      </c>
      <c r="T6639">
        <f t="shared" si="1660"/>
        <v>0</v>
      </c>
      <c r="U6639">
        <v>0</v>
      </c>
      <c r="V6639">
        <f t="shared" si="1661"/>
        <v>0.23267849017184239</v>
      </c>
      <c r="W6639">
        <f t="shared" si="1662"/>
        <v>0.55790859716867347</v>
      </c>
      <c r="X6639">
        <f t="shared" si="1663"/>
        <v>5.4139279788648152E-2</v>
      </c>
      <c r="Y6639">
        <f t="shared" si="1664"/>
        <v>0</v>
      </c>
      <c r="Z6639" t="s">
        <v>6671</v>
      </c>
    </row>
    <row r="6640" spans="1:26" x14ac:dyDescent="0.25">
      <c r="A6640" t="s">
        <v>29</v>
      </c>
      <c r="B6640" t="s">
        <v>38</v>
      </c>
      <c r="C6640" t="s">
        <v>25</v>
      </c>
      <c r="D6640">
        <v>0</v>
      </c>
      <c r="F6640">
        <v>1</v>
      </c>
      <c r="G6640">
        <v>53.65</v>
      </c>
      <c r="H6640">
        <f t="shared" si="1649"/>
        <v>1</v>
      </c>
      <c r="I6640">
        <f t="shared" si="1650"/>
        <v>0</v>
      </c>
      <c r="J6640">
        <f t="shared" si="1651"/>
        <v>1</v>
      </c>
      <c r="K6640">
        <f t="shared" si="1652"/>
        <v>0</v>
      </c>
      <c r="L6640">
        <f t="shared" si="1653"/>
        <v>0</v>
      </c>
      <c r="M6640">
        <f t="shared" si="1654"/>
        <v>0</v>
      </c>
      <c r="N6640">
        <f t="shared" si="1655"/>
        <v>1</v>
      </c>
      <c r="O6640">
        <f t="shared" si="1656"/>
        <v>0</v>
      </c>
      <c r="P6640">
        <v>69</v>
      </c>
      <c r="Q6640">
        <f t="shared" si="1657"/>
        <v>0</v>
      </c>
      <c r="R6640">
        <f t="shared" si="1658"/>
        <v>0</v>
      </c>
      <c r="S6640">
        <f t="shared" si="1659"/>
        <v>1</v>
      </c>
      <c r="T6640">
        <f t="shared" si="1660"/>
        <v>0</v>
      </c>
      <c r="U6640">
        <v>0</v>
      </c>
      <c r="V6640">
        <f t="shared" si="1661"/>
        <v>6.9951873806729431E-2</v>
      </c>
      <c r="W6640">
        <f t="shared" si="1662"/>
        <v>0.51748084083457635</v>
      </c>
      <c r="X6640">
        <f t="shared" si="1663"/>
        <v>4.8932646490725991E-3</v>
      </c>
      <c r="Y6640">
        <f t="shared" si="1664"/>
        <v>0</v>
      </c>
      <c r="Z6640" t="s">
        <v>6672</v>
      </c>
    </row>
    <row r="6641" spans="1:26" x14ac:dyDescent="0.25">
      <c r="A6641" t="s">
        <v>45</v>
      </c>
      <c r="B6641" t="s">
        <v>30</v>
      </c>
      <c r="C6641" t="s">
        <v>23</v>
      </c>
      <c r="D6641">
        <v>0</v>
      </c>
      <c r="F6641">
        <v>1</v>
      </c>
      <c r="G6641">
        <v>20.75</v>
      </c>
      <c r="H6641">
        <f t="shared" si="1649"/>
        <v>1</v>
      </c>
      <c r="I6641">
        <f t="shared" si="1650"/>
        <v>0</v>
      </c>
      <c r="J6641">
        <f t="shared" si="1651"/>
        <v>0</v>
      </c>
      <c r="K6641">
        <f t="shared" si="1652"/>
        <v>0</v>
      </c>
      <c r="L6641">
        <f t="shared" si="1653"/>
        <v>1</v>
      </c>
      <c r="M6641">
        <f t="shared" si="1654"/>
        <v>0</v>
      </c>
      <c r="N6641">
        <f t="shared" si="1655"/>
        <v>0</v>
      </c>
      <c r="O6641">
        <f t="shared" si="1656"/>
        <v>1</v>
      </c>
      <c r="P6641">
        <v>57</v>
      </c>
      <c r="Q6641">
        <f t="shared" si="1657"/>
        <v>0</v>
      </c>
      <c r="R6641">
        <f t="shared" si="1658"/>
        <v>1</v>
      </c>
      <c r="S6641">
        <f t="shared" si="1659"/>
        <v>0</v>
      </c>
      <c r="T6641">
        <f t="shared" si="1660"/>
        <v>0</v>
      </c>
      <c r="U6641">
        <v>0</v>
      </c>
      <c r="V6641">
        <f t="shared" si="1661"/>
        <v>-6.5140145252416376E-2</v>
      </c>
      <c r="W6641">
        <f t="shared" si="1662"/>
        <v>0.48372071968562069</v>
      </c>
      <c r="X6641">
        <f t="shared" si="1663"/>
        <v>4.2432385235059034E-3</v>
      </c>
      <c r="Y6641">
        <f t="shared" si="1664"/>
        <v>0</v>
      </c>
      <c r="Z6641" t="s">
        <v>6673</v>
      </c>
    </row>
    <row r="6642" spans="1:26" x14ac:dyDescent="0.25">
      <c r="A6642" t="s">
        <v>29</v>
      </c>
      <c r="B6642" t="s">
        <v>33</v>
      </c>
      <c r="C6642" t="s">
        <v>35</v>
      </c>
      <c r="D6642">
        <v>0</v>
      </c>
      <c r="F6642">
        <v>1</v>
      </c>
      <c r="G6642">
        <v>103.4</v>
      </c>
      <c r="H6642">
        <f t="shared" si="1649"/>
        <v>1</v>
      </c>
      <c r="I6642">
        <f t="shared" si="1650"/>
        <v>0</v>
      </c>
      <c r="J6642">
        <f t="shared" si="1651"/>
        <v>0</v>
      </c>
      <c r="K6642">
        <f t="shared" si="1652"/>
        <v>1</v>
      </c>
      <c r="L6642">
        <f t="shared" si="1653"/>
        <v>0</v>
      </c>
      <c r="M6642">
        <f t="shared" si="1654"/>
        <v>0</v>
      </c>
      <c r="N6642">
        <f t="shared" si="1655"/>
        <v>1</v>
      </c>
      <c r="O6642">
        <f t="shared" si="1656"/>
        <v>0</v>
      </c>
      <c r="P6642">
        <v>50</v>
      </c>
      <c r="Q6642">
        <f t="shared" si="1657"/>
        <v>0</v>
      </c>
      <c r="R6642">
        <f t="shared" si="1658"/>
        <v>0</v>
      </c>
      <c r="S6642">
        <f t="shared" si="1659"/>
        <v>0</v>
      </c>
      <c r="T6642">
        <f t="shared" si="1660"/>
        <v>1</v>
      </c>
      <c r="U6642">
        <v>0</v>
      </c>
      <c r="V6642">
        <f t="shared" si="1661"/>
        <v>0.14751488060680107</v>
      </c>
      <c r="W6642">
        <f t="shared" si="1662"/>
        <v>0.53681198997766066</v>
      </c>
      <c r="X6642">
        <f t="shared" si="1663"/>
        <v>2.1760640000438775E-2</v>
      </c>
      <c r="Y6642">
        <f t="shared" si="1664"/>
        <v>0</v>
      </c>
      <c r="Z6642" t="s">
        <v>6674</v>
      </c>
    </row>
    <row r="6643" spans="1:26" x14ac:dyDescent="0.25">
      <c r="A6643" t="s">
        <v>29</v>
      </c>
      <c r="B6643" t="s">
        <v>30</v>
      </c>
      <c r="C6643" t="s">
        <v>25</v>
      </c>
      <c r="D6643">
        <v>0</v>
      </c>
      <c r="F6643">
        <v>1</v>
      </c>
      <c r="G6643">
        <v>50.8</v>
      </c>
      <c r="H6643">
        <f t="shared" si="1649"/>
        <v>1</v>
      </c>
      <c r="I6643">
        <f t="shared" si="1650"/>
        <v>0</v>
      </c>
      <c r="J6643">
        <f t="shared" si="1651"/>
        <v>1</v>
      </c>
      <c r="K6643">
        <f t="shared" si="1652"/>
        <v>0</v>
      </c>
      <c r="L6643">
        <f t="shared" si="1653"/>
        <v>0</v>
      </c>
      <c r="M6643">
        <f t="shared" si="1654"/>
        <v>0</v>
      </c>
      <c r="N6643">
        <f t="shared" si="1655"/>
        <v>1</v>
      </c>
      <c r="O6643">
        <f t="shared" si="1656"/>
        <v>0</v>
      </c>
      <c r="P6643">
        <v>28</v>
      </c>
      <c r="Q6643">
        <f t="shared" si="1657"/>
        <v>0</v>
      </c>
      <c r="R6643">
        <f t="shared" si="1658"/>
        <v>1</v>
      </c>
      <c r="S6643">
        <f t="shared" si="1659"/>
        <v>0</v>
      </c>
      <c r="T6643">
        <f t="shared" si="1660"/>
        <v>0</v>
      </c>
      <c r="U6643">
        <v>0</v>
      </c>
      <c r="V6643">
        <f t="shared" si="1661"/>
        <v>6.5508565879489139E-2</v>
      </c>
      <c r="W6643">
        <f t="shared" si="1662"/>
        <v>0.51637128728130322</v>
      </c>
      <c r="X6643">
        <f t="shared" si="1663"/>
        <v>4.2913722035873682E-3</v>
      </c>
      <c r="Y6643">
        <f t="shared" si="1664"/>
        <v>0</v>
      </c>
      <c r="Z6643" t="s">
        <v>6675</v>
      </c>
    </row>
    <row r="6644" spans="1:26" x14ac:dyDescent="0.25">
      <c r="A6644" t="s">
        <v>26</v>
      </c>
      <c r="B6644" t="s">
        <v>27</v>
      </c>
      <c r="C6644" t="s">
        <v>25</v>
      </c>
      <c r="D6644">
        <v>0</v>
      </c>
      <c r="F6644">
        <v>1</v>
      </c>
      <c r="G6644">
        <v>50.15</v>
      </c>
      <c r="H6644">
        <f t="shared" si="1649"/>
        <v>1</v>
      </c>
      <c r="I6644">
        <f t="shared" si="1650"/>
        <v>0</v>
      </c>
      <c r="J6644">
        <f t="shared" si="1651"/>
        <v>1</v>
      </c>
      <c r="K6644">
        <f t="shared" si="1652"/>
        <v>0</v>
      </c>
      <c r="L6644">
        <f t="shared" si="1653"/>
        <v>0</v>
      </c>
      <c r="M6644">
        <f t="shared" si="1654"/>
        <v>1</v>
      </c>
      <c r="N6644">
        <f t="shared" si="1655"/>
        <v>0</v>
      </c>
      <c r="O6644">
        <f t="shared" si="1656"/>
        <v>0</v>
      </c>
      <c r="P6644">
        <v>16</v>
      </c>
      <c r="Q6644">
        <f t="shared" si="1657"/>
        <v>1</v>
      </c>
      <c r="R6644">
        <f t="shared" si="1658"/>
        <v>0</v>
      </c>
      <c r="S6644">
        <f t="shared" si="1659"/>
        <v>0</v>
      </c>
      <c r="T6644">
        <f t="shared" si="1660"/>
        <v>0</v>
      </c>
      <c r="U6644">
        <v>1</v>
      </c>
      <c r="V6644">
        <f t="shared" si="1661"/>
        <v>0.47271837213999646</v>
      </c>
      <c r="W6644">
        <f t="shared" si="1662"/>
        <v>0.61602695648034134</v>
      </c>
      <c r="X6644">
        <f t="shared" si="1663"/>
        <v>0.27802591507869528</v>
      </c>
      <c r="Y6644">
        <f t="shared" si="1664"/>
        <v>1</v>
      </c>
      <c r="Z6644" t="s">
        <v>6676</v>
      </c>
    </row>
    <row r="6645" spans="1:26" x14ac:dyDescent="0.25">
      <c r="A6645" t="s">
        <v>26</v>
      </c>
      <c r="B6645" t="s">
        <v>30</v>
      </c>
      <c r="C6645" t="s">
        <v>25</v>
      </c>
      <c r="D6645">
        <v>0</v>
      </c>
      <c r="F6645">
        <v>1</v>
      </c>
      <c r="G6645">
        <v>79</v>
      </c>
      <c r="H6645">
        <f t="shared" si="1649"/>
        <v>1</v>
      </c>
      <c r="I6645">
        <f t="shared" si="1650"/>
        <v>0</v>
      </c>
      <c r="J6645">
        <f t="shared" si="1651"/>
        <v>1</v>
      </c>
      <c r="K6645">
        <f t="shared" si="1652"/>
        <v>0</v>
      </c>
      <c r="L6645">
        <f t="shared" si="1653"/>
        <v>0</v>
      </c>
      <c r="M6645">
        <f t="shared" si="1654"/>
        <v>1</v>
      </c>
      <c r="N6645">
        <f t="shared" si="1655"/>
        <v>0</v>
      </c>
      <c r="O6645">
        <f t="shared" si="1656"/>
        <v>0</v>
      </c>
      <c r="P6645">
        <v>25</v>
      </c>
      <c r="Q6645">
        <f t="shared" si="1657"/>
        <v>0</v>
      </c>
      <c r="R6645">
        <f t="shared" si="1658"/>
        <v>1</v>
      </c>
      <c r="S6645">
        <f t="shared" si="1659"/>
        <v>0</v>
      </c>
      <c r="T6645">
        <f t="shared" si="1660"/>
        <v>0</v>
      </c>
      <c r="U6645">
        <v>0</v>
      </c>
      <c r="V6645">
        <f t="shared" si="1661"/>
        <v>0.39948339543447964</v>
      </c>
      <c r="W6645">
        <f t="shared" si="1662"/>
        <v>0.59856353398878759</v>
      </c>
      <c r="X6645">
        <f t="shared" si="1663"/>
        <v>0.15958698322786083</v>
      </c>
      <c r="Y6645">
        <f t="shared" si="1664"/>
        <v>1</v>
      </c>
      <c r="Z6645" t="s">
        <v>6677</v>
      </c>
    </row>
    <row r="6646" spans="1:26" x14ac:dyDescent="0.25">
      <c r="A6646" t="s">
        <v>26</v>
      </c>
      <c r="B6646" t="s">
        <v>33</v>
      </c>
      <c r="C6646" t="s">
        <v>35</v>
      </c>
      <c r="D6646">
        <v>1</v>
      </c>
      <c r="F6646">
        <v>1</v>
      </c>
      <c r="G6646">
        <v>74.599999999999994</v>
      </c>
      <c r="H6646">
        <f t="shared" si="1649"/>
        <v>0</v>
      </c>
      <c r="I6646">
        <f t="shared" si="1650"/>
        <v>1</v>
      </c>
      <c r="J6646">
        <f t="shared" si="1651"/>
        <v>0</v>
      </c>
      <c r="K6646">
        <f t="shared" si="1652"/>
        <v>1</v>
      </c>
      <c r="L6646">
        <f t="shared" si="1653"/>
        <v>0</v>
      </c>
      <c r="M6646">
        <f t="shared" si="1654"/>
        <v>1</v>
      </c>
      <c r="N6646">
        <f t="shared" si="1655"/>
        <v>0</v>
      </c>
      <c r="O6646">
        <f t="shared" si="1656"/>
        <v>0</v>
      </c>
      <c r="P6646">
        <v>3</v>
      </c>
      <c r="Q6646">
        <f t="shared" si="1657"/>
        <v>0</v>
      </c>
      <c r="R6646">
        <f t="shared" si="1658"/>
        <v>0</v>
      </c>
      <c r="S6646">
        <f t="shared" si="1659"/>
        <v>0</v>
      </c>
      <c r="T6646">
        <f t="shared" si="1660"/>
        <v>1</v>
      </c>
      <c r="U6646">
        <v>0</v>
      </c>
      <c r="V6646">
        <f t="shared" si="1661"/>
        <v>0.37893210251268328</v>
      </c>
      <c r="W6646">
        <f t="shared" si="1662"/>
        <v>0.59361551324717765</v>
      </c>
      <c r="X6646">
        <f t="shared" si="1663"/>
        <v>0.14358953831468271</v>
      </c>
      <c r="Y6646">
        <f t="shared" si="1664"/>
        <v>1</v>
      </c>
      <c r="Z6646" t="s">
        <v>6678</v>
      </c>
    </row>
    <row r="6647" spans="1:26" x14ac:dyDescent="0.25">
      <c r="A6647" t="s">
        <v>29</v>
      </c>
      <c r="B6647" t="s">
        <v>33</v>
      </c>
      <c r="C6647" t="s">
        <v>35</v>
      </c>
      <c r="D6647">
        <v>0</v>
      </c>
      <c r="F6647">
        <v>1</v>
      </c>
      <c r="G6647">
        <v>96.5</v>
      </c>
      <c r="H6647">
        <f t="shared" si="1649"/>
        <v>1</v>
      </c>
      <c r="I6647">
        <f t="shared" si="1650"/>
        <v>0</v>
      </c>
      <c r="J6647">
        <f t="shared" si="1651"/>
        <v>0</v>
      </c>
      <c r="K6647">
        <f t="shared" si="1652"/>
        <v>1</v>
      </c>
      <c r="L6647">
        <f t="shared" si="1653"/>
        <v>0</v>
      </c>
      <c r="M6647">
        <f t="shared" si="1654"/>
        <v>0</v>
      </c>
      <c r="N6647">
        <f t="shared" si="1655"/>
        <v>1</v>
      </c>
      <c r="O6647">
        <f t="shared" si="1656"/>
        <v>0</v>
      </c>
      <c r="P6647">
        <v>61</v>
      </c>
      <c r="Q6647">
        <f t="shared" si="1657"/>
        <v>0</v>
      </c>
      <c r="R6647">
        <f t="shared" si="1658"/>
        <v>0</v>
      </c>
      <c r="S6647">
        <f t="shared" si="1659"/>
        <v>0</v>
      </c>
      <c r="T6647">
        <f t="shared" si="1660"/>
        <v>1</v>
      </c>
      <c r="U6647">
        <v>0</v>
      </c>
      <c r="V6647">
        <f t="shared" si="1661"/>
        <v>0.13675739825664038</v>
      </c>
      <c r="W6647">
        <f t="shared" si="1662"/>
        <v>0.53413616326326963</v>
      </c>
      <c r="X6647">
        <f t="shared" si="1663"/>
        <v>1.8702585977925346E-2</v>
      </c>
      <c r="Y6647">
        <f t="shared" si="1664"/>
        <v>0</v>
      </c>
      <c r="Z6647" t="s">
        <v>6679</v>
      </c>
    </row>
    <row r="6648" spans="1:26" x14ac:dyDescent="0.25">
      <c r="A6648" t="s">
        <v>26</v>
      </c>
      <c r="B6648" t="s">
        <v>30</v>
      </c>
      <c r="C6648" t="s">
        <v>23</v>
      </c>
      <c r="D6648">
        <v>0</v>
      </c>
      <c r="F6648">
        <v>1</v>
      </c>
      <c r="G6648">
        <v>20.100000000000001</v>
      </c>
      <c r="H6648">
        <f t="shared" si="1649"/>
        <v>1</v>
      </c>
      <c r="I6648">
        <f t="shared" si="1650"/>
        <v>0</v>
      </c>
      <c r="J6648">
        <f t="shared" si="1651"/>
        <v>0</v>
      </c>
      <c r="K6648">
        <f t="shared" si="1652"/>
        <v>0</v>
      </c>
      <c r="L6648">
        <f t="shared" si="1653"/>
        <v>1</v>
      </c>
      <c r="M6648">
        <f t="shared" si="1654"/>
        <v>1</v>
      </c>
      <c r="N6648">
        <f t="shared" si="1655"/>
        <v>0</v>
      </c>
      <c r="O6648">
        <f t="shared" si="1656"/>
        <v>0</v>
      </c>
      <c r="P6648">
        <v>2</v>
      </c>
      <c r="Q6648">
        <f t="shared" si="1657"/>
        <v>0</v>
      </c>
      <c r="R6648">
        <f t="shared" si="1658"/>
        <v>1</v>
      </c>
      <c r="S6648">
        <f t="shared" si="1659"/>
        <v>0</v>
      </c>
      <c r="T6648">
        <f t="shared" si="1660"/>
        <v>0</v>
      </c>
      <c r="U6648">
        <v>0</v>
      </c>
      <c r="V6648">
        <f t="shared" si="1661"/>
        <v>0.26037220405294004</v>
      </c>
      <c r="W6648">
        <f t="shared" si="1662"/>
        <v>0.56472778560127646</v>
      </c>
      <c r="X6648">
        <f t="shared" si="1663"/>
        <v>6.7793684643385838E-2</v>
      </c>
      <c r="Y6648">
        <f t="shared" si="1664"/>
        <v>0</v>
      </c>
      <c r="Z6648" t="s">
        <v>6680</v>
      </c>
    </row>
    <row r="6649" spans="1:26" x14ac:dyDescent="0.25">
      <c r="A6649" t="s">
        <v>29</v>
      </c>
      <c r="B6649" t="s">
        <v>30</v>
      </c>
      <c r="C6649" t="s">
        <v>23</v>
      </c>
      <c r="D6649">
        <v>0</v>
      </c>
      <c r="F6649">
        <v>1</v>
      </c>
      <c r="G6649">
        <v>19.399999999999999</v>
      </c>
      <c r="H6649">
        <f t="shared" si="1649"/>
        <v>1</v>
      </c>
      <c r="I6649">
        <f t="shared" si="1650"/>
        <v>0</v>
      </c>
      <c r="J6649">
        <f t="shared" si="1651"/>
        <v>0</v>
      </c>
      <c r="K6649">
        <f t="shared" si="1652"/>
        <v>0</v>
      </c>
      <c r="L6649">
        <f t="shared" si="1653"/>
        <v>1</v>
      </c>
      <c r="M6649">
        <f t="shared" si="1654"/>
        <v>0</v>
      </c>
      <c r="N6649">
        <f t="shared" si="1655"/>
        <v>1</v>
      </c>
      <c r="O6649">
        <f t="shared" si="1656"/>
        <v>0</v>
      </c>
      <c r="P6649">
        <v>51</v>
      </c>
      <c r="Q6649">
        <f t="shared" si="1657"/>
        <v>0</v>
      </c>
      <c r="R6649">
        <f t="shared" si="1658"/>
        <v>1</v>
      </c>
      <c r="S6649">
        <f t="shared" si="1659"/>
        <v>0</v>
      </c>
      <c r="T6649">
        <f t="shared" si="1660"/>
        <v>0</v>
      </c>
      <c r="U6649">
        <v>0</v>
      </c>
      <c r="V6649">
        <f t="shared" si="1661"/>
        <v>-1.2173983277656061E-2</v>
      </c>
      <c r="W6649">
        <f t="shared" si="1662"/>
        <v>0.49695654176869075</v>
      </c>
      <c r="X6649">
        <f t="shared" si="1663"/>
        <v>1.4820586884464941E-4</v>
      </c>
      <c r="Y6649">
        <f t="shared" si="1664"/>
        <v>0</v>
      </c>
      <c r="Z6649" t="s">
        <v>6681</v>
      </c>
    </row>
    <row r="6650" spans="1:26" x14ac:dyDescent="0.25">
      <c r="A6650" t="s">
        <v>45</v>
      </c>
      <c r="B6650" t="s">
        <v>38</v>
      </c>
      <c r="C6650" t="s">
        <v>25</v>
      </c>
      <c r="D6650">
        <v>0</v>
      </c>
      <c r="F6650">
        <v>1</v>
      </c>
      <c r="G6650">
        <v>77.55</v>
      </c>
      <c r="H6650">
        <f t="shared" si="1649"/>
        <v>1</v>
      </c>
      <c r="I6650">
        <f t="shared" si="1650"/>
        <v>0</v>
      </c>
      <c r="J6650">
        <f t="shared" si="1651"/>
        <v>1</v>
      </c>
      <c r="K6650">
        <f t="shared" si="1652"/>
        <v>0</v>
      </c>
      <c r="L6650">
        <f t="shared" si="1653"/>
        <v>0</v>
      </c>
      <c r="M6650">
        <f t="shared" si="1654"/>
        <v>0</v>
      </c>
      <c r="N6650">
        <f t="shared" si="1655"/>
        <v>0</v>
      </c>
      <c r="O6650">
        <f t="shared" si="1656"/>
        <v>1</v>
      </c>
      <c r="P6650">
        <v>71</v>
      </c>
      <c r="Q6650">
        <f t="shared" si="1657"/>
        <v>0</v>
      </c>
      <c r="R6650">
        <f t="shared" si="1658"/>
        <v>0</v>
      </c>
      <c r="S6650">
        <f t="shared" si="1659"/>
        <v>1</v>
      </c>
      <c r="T6650">
        <f t="shared" si="1660"/>
        <v>0</v>
      </c>
      <c r="U6650">
        <v>0</v>
      </c>
      <c r="V6650">
        <f t="shared" si="1661"/>
        <v>4.727924213586901E-2</v>
      </c>
      <c r="W6650">
        <f t="shared" si="1662"/>
        <v>0.51181760926447895</v>
      </c>
      <c r="X6650">
        <f t="shared" si="1663"/>
        <v>2.2353267369421316E-3</v>
      </c>
      <c r="Y6650">
        <f t="shared" si="1664"/>
        <v>0</v>
      </c>
      <c r="Z6650" t="s">
        <v>6682</v>
      </c>
    </row>
    <row r="6651" spans="1:26" x14ac:dyDescent="0.25">
      <c r="A6651" t="s">
        <v>26</v>
      </c>
      <c r="B6651" t="s">
        <v>30</v>
      </c>
      <c r="C6651" t="s">
        <v>23</v>
      </c>
      <c r="D6651">
        <v>0</v>
      </c>
      <c r="F6651">
        <v>1</v>
      </c>
      <c r="G6651">
        <v>20.05</v>
      </c>
      <c r="H6651">
        <f t="shared" si="1649"/>
        <v>1</v>
      </c>
      <c r="I6651">
        <f t="shared" si="1650"/>
        <v>0</v>
      </c>
      <c r="J6651">
        <f t="shared" si="1651"/>
        <v>0</v>
      </c>
      <c r="K6651">
        <f t="shared" si="1652"/>
        <v>0</v>
      </c>
      <c r="L6651">
        <f t="shared" si="1653"/>
        <v>1</v>
      </c>
      <c r="M6651">
        <f t="shared" si="1654"/>
        <v>1</v>
      </c>
      <c r="N6651">
        <f t="shared" si="1655"/>
        <v>0</v>
      </c>
      <c r="O6651">
        <f t="shared" si="1656"/>
        <v>0</v>
      </c>
      <c r="P6651">
        <v>20</v>
      </c>
      <c r="Q6651">
        <f t="shared" si="1657"/>
        <v>0</v>
      </c>
      <c r="R6651">
        <f t="shared" si="1658"/>
        <v>1</v>
      </c>
      <c r="S6651">
        <f t="shared" si="1659"/>
        <v>0</v>
      </c>
      <c r="T6651">
        <f t="shared" si="1660"/>
        <v>0</v>
      </c>
      <c r="U6651">
        <v>0</v>
      </c>
      <c r="V6651">
        <f t="shared" si="1661"/>
        <v>0.26029425128228667</v>
      </c>
      <c r="W6651">
        <f t="shared" si="1662"/>
        <v>0.5647086239095882</v>
      </c>
      <c r="X6651">
        <f t="shared" si="1663"/>
        <v>6.7753097250606201E-2</v>
      </c>
      <c r="Y6651">
        <f t="shared" si="1664"/>
        <v>0</v>
      </c>
      <c r="Z6651" t="s">
        <v>6683</v>
      </c>
    </row>
    <row r="6652" spans="1:26" x14ac:dyDescent="0.25">
      <c r="A6652" t="s">
        <v>26</v>
      </c>
      <c r="B6652" t="s">
        <v>38</v>
      </c>
      <c r="C6652" t="s">
        <v>23</v>
      </c>
      <c r="D6652">
        <v>0</v>
      </c>
      <c r="F6652">
        <v>1</v>
      </c>
      <c r="G6652">
        <v>19.850000000000001</v>
      </c>
      <c r="H6652">
        <f t="shared" si="1649"/>
        <v>1</v>
      </c>
      <c r="I6652">
        <f t="shared" si="1650"/>
        <v>0</v>
      </c>
      <c r="J6652">
        <f t="shared" si="1651"/>
        <v>0</v>
      </c>
      <c r="K6652">
        <f t="shared" si="1652"/>
        <v>0</v>
      </c>
      <c r="L6652">
        <f t="shared" si="1653"/>
        <v>1</v>
      </c>
      <c r="M6652">
        <f t="shared" si="1654"/>
        <v>1</v>
      </c>
      <c r="N6652">
        <f t="shared" si="1655"/>
        <v>0</v>
      </c>
      <c r="O6652">
        <f t="shared" si="1656"/>
        <v>0</v>
      </c>
      <c r="P6652">
        <v>6</v>
      </c>
      <c r="Q6652">
        <f t="shared" si="1657"/>
        <v>0</v>
      </c>
      <c r="R6652">
        <f t="shared" si="1658"/>
        <v>0</v>
      </c>
      <c r="S6652">
        <f t="shared" si="1659"/>
        <v>1</v>
      </c>
      <c r="T6652">
        <f t="shared" si="1660"/>
        <v>0</v>
      </c>
      <c r="U6652">
        <v>0</v>
      </c>
      <c r="V6652">
        <f t="shared" si="1661"/>
        <v>0.25998244019967331</v>
      </c>
      <c r="W6652">
        <f t="shared" si="1662"/>
        <v>0.56463197521026387</v>
      </c>
      <c r="X6652">
        <f t="shared" si="1663"/>
        <v>6.7590869212176705E-2</v>
      </c>
      <c r="Y6652">
        <f t="shared" si="1664"/>
        <v>0</v>
      </c>
      <c r="Z6652" t="s">
        <v>6684</v>
      </c>
    </row>
    <row r="6653" spans="1:26" x14ac:dyDescent="0.25">
      <c r="A6653" t="s">
        <v>26</v>
      </c>
      <c r="B6653" t="s">
        <v>30</v>
      </c>
      <c r="C6653" t="s">
        <v>23</v>
      </c>
      <c r="D6653">
        <v>0</v>
      </c>
      <c r="F6653">
        <v>1</v>
      </c>
      <c r="G6653">
        <v>20.2</v>
      </c>
      <c r="H6653">
        <f t="shared" si="1649"/>
        <v>1</v>
      </c>
      <c r="I6653">
        <f t="shared" si="1650"/>
        <v>0</v>
      </c>
      <c r="J6653">
        <f t="shared" si="1651"/>
        <v>0</v>
      </c>
      <c r="K6653">
        <f t="shared" si="1652"/>
        <v>0</v>
      </c>
      <c r="L6653">
        <f t="shared" si="1653"/>
        <v>1</v>
      </c>
      <c r="M6653">
        <f t="shared" si="1654"/>
        <v>1</v>
      </c>
      <c r="N6653">
        <f t="shared" si="1655"/>
        <v>0</v>
      </c>
      <c r="O6653">
        <f t="shared" si="1656"/>
        <v>0</v>
      </c>
      <c r="P6653">
        <v>6</v>
      </c>
      <c r="Q6653">
        <f t="shared" si="1657"/>
        <v>0</v>
      </c>
      <c r="R6653">
        <f t="shared" si="1658"/>
        <v>1</v>
      </c>
      <c r="S6653">
        <f t="shared" si="1659"/>
        <v>0</v>
      </c>
      <c r="T6653">
        <f t="shared" si="1660"/>
        <v>0</v>
      </c>
      <c r="U6653">
        <v>0</v>
      </c>
      <c r="V6653">
        <f t="shared" si="1661"/>
        <v>0.26052810959424672</v>
      </c>
      <c r="W6653">
        <f t="shared" si="1662"/>
        <v>0.56476610840449459</v>
      </c>
      <c r="X6653">
        <f t="shared" si="1663"/>
        <v>6.7874895888751827E-2</v>
      </c>
      <c r="Y6653">
        <f t="shared" si="1664"/>
        <v>0</v>
      </c>
      <c r="Z6653" t="s">
        <v>6685</v>
      </c>
    </row>
    <row r="6654" spans="1:26" x14ac:dyDescent="0.25">
      <c r="A6654" t="s">
        <v>26</v>
      </c>
      <c r="B6654" t="s">
        <v>30</v>
      </c>
      <c r="C6654" t="s">
        <v>25</v>
      </c>
      <c r="D6654">
        <v>0</v>
      </c>
      <c r="F6654">
        <v>1</v>
      </c>
      <c r="G6654">
        <v>67.45</v>
      </c>
      <c r="H6654">
        <f t="shared" si="1649"/>
        <v>1</v>
      </c>
      <c r="I6654">
        <f t="shared" si="1650"/>
        <v>0</v>
      </c>
      <c r="J6654">
        <f t="shared" si="1651"/>
        <v>1</v>
      </c>
      <c r="K6654">
        <f t="shared" si="1652"/>
        <v>0</v>
      </c>
      <c r="L6654">
        <f t="shared" si="1653"/>
        <v>0</v>
      </c>
      <c r="M6654">
        <f t="shared" si="1654"/>
        <v>1</v>
      </c>
      <c r="N6654">
        <f t="shared" si="1655"/>
        <v>0</v>
      </c>
      <c r="O6654">
        <f t="shared" si="1656"/>
        <v>0</v>
      </c>
      <c r="P6654">
        <v>29</v>
      </c>
      <c r="Q6654">
        <f t="shared" si="1657"/>
        <v>0</v>
      </c>
      <c r="R6654">
        <f t="shared" si="1658"/>
        <v>1</v>
      </c>
      <c r="S6654">
        <f t="shared" si="1659"/>
        <v>0</v>
      </c>
      <c r="T6654">
        <f t="shared" si="1660"/>
        <v>0</v>
      </c>
      <c r="U6654">
        <v>0</v>
      </c>
      <c r="V6654">
        <f t="shared" si="1661"/>
        <v>0.36292168704850014</v>
      </c>
      <c r="W6654">
        <f t="shared" si="1662"/>
        <v>0.58974750765779105</v>
      </c>
      <c r="X6654">
        <f t="shared" si="1663"/>
        <v>0.13171215093012947</v>
      </c>
      <c r="Y6654">
        <f t="shared" si="1664"/>
        <v>1</v>
      </c>
      <c r="Z6654" t="s">
        <v>6686</v>
      </c>
    </row>
    <row r="6655" spans="1:26" x14ac:dyDescent="0.25">
      <c r="A6655" t="s">
        <v>45</v>
      </c>
      <c r="B6655" t="s">
        <v>38</v>
      </c>
      <c r="C6655" t="s">
        <v>23</v>
      </c>
      <c r="D6655">
        <v>0</v>
      </c>
      <c r="F6655">
        <v>1</v>
      </c>
      <c r="G6655">
        <v>18.55</v>
      </c>
      <c r="H6655">
        <f t="shared" si="1649"/>
        <v>1</v>
      </c>
      <c r="I6655">
        <f t="shared" si="1650"/>
        <v>0</v>
      </c>
      <c r="J6655">
        <f t="shared" si="1651"/>
        <v>0</v>
      </c>
      <c r="K6655">
        <f t="shared" si="1652"/>
        <v>0</v>
      </c>
      <c r="L6655">
        <f t="shared" si="1653"/>
        <v>1</v>
      </c>
      <c r="M6655">
        <f t="shared" si="1654"/>
        <v>0</v>
      </c>
      <c r="N6655">
        <f t="shared" si="1655"/>
        <v>0</v>
      </c>
      <c r="O6655">
        <f t="shared" si="1656"/>
        <v>1</v>
      </c>
      <c r="P6655">
        <v>36</v>
      </c>
      <c r="Q6655">
        <f t="shared" si="1657"/>
        <v>0</v>
      </c>
      <c r="R6655">
        <f t="shared" si="1658"/>
        <v>0</v>
      </c>
      <c r="S6655">
        <f t="shared" si="1659"/>
        <v>1</v>
      </c>
      <c r="T6655">
        <f t="shared" si="1660"/>
        <v>0</v>
      </c>
      <c r="U6655">
        <v>0</v>
      </c>
      <c r="V6655">
        <f t="shared" si="1661"/>
        <v>-7.3433236421918971E-2</v>
      </c>
      <c r="W6655">
        <f t="shared" si="1662"/>
        <v>0.48164993612204526</v>
      </c>
      <c r="X6655">
        <f t="shared" si="1663"/>
        <v>5.3924402113974465E-3</v>
      </c>
      <c r="Y6655">
        <f t="shared" si="1664"/>
        <v>0</v>
      </c>
      <c r="Z6655" t="s">
        <v>6687</v>
      </c>
    </row>
    <row r="6656" spans="1:26" x14ac:dyDescent="0.25">
      <c r="A6656" t="s">
        <v>26</v>
      </c>
      <c r="B6656" t="s">
        <v>30</v>
      </c>
      <c r="C6656" t="s">
        <v>25</v>
      </c>
      <c r="D6656">
        <v>0</v>
      </c>
      <c r="F6656">
        <v>1</v>
      </c>
      <c r="G6656">
        <v>29.75</v>
      </c>
      <c r="H6656">
        <f t="shared" si="1649"/>
        <v>1</v>
      </c>
      <c r="I6656">
        <f t="shared" si="1650"/>
        <v>0</v>
      </c>
      <c r="J6656">
        <f t="shared" si="1651"/>
        <v>1</v>
      </c>
      <c r="K6656">
        <f t="shared" si="1652"/>
        <v>0</v>
      </c>
      <c r="L6656">
        <f t="shared" si="1653"/>
        <v>0</v>
      </c>
      <c r="M6656">
        <f t="shared" si="1654"/>
        <v>1</v>
      </c>
      <c r="N6656">
        <f t="shared" si="1655"/>
        <v>0</v>
      </c>
      <c r="O6656">
        <f t="shared" si="1656"/>
        <v>0</v>
      </c>
      <c r="P6656">
        <v>28</v>
      </c>
      <c r="Q6656">
        <f t="shared" si="1657"/>
        <v>0</v>
      </c>
      <c r="R6656">
        <f t="shared" si="1658"/>
        <v>1</v>
      </c>
      <c r="S6656">
        <f t="shared" si="1659"/>
        <v>0</v>
      </c>
      <c r="T6656">
        <f t="shared" si="1660"/>
        <v>0</v>
      </c>
      <c r="U6656">
        <v>0</v>
      </c>
      <c r="V6656">
        <f t="shared" si="1661"/>
        <v>0.30900846723663877</v>
      </c>
      <c r="W6656">
        <f t="shared" si="1662"/>
        <v>0.5766432207999076</v>
      </c>
      <c r="X6656">
        <f t="shared" si="1663"/>
        <v>9.5486232823936854E-2</v>
      </c>
      <c r="Y6656">
        <f t="shared" si="1664"/>
        <v>0</v>
      </c>
      <c r="Z6656" t="s">
        <v>6688</v>
      </c>
    </row>
    <row r="6657" spans="1:26" x14ac:dyDescent="0.25">
      <c r="A6657" t="s">
        <v>26</v>
      </c>
      <c r="B6657" t="s">
        <v>27</v>
      </c>
      <c r="C6657" t="s">
        <v>35</v>
      </c>
      <c r="D6657">
        <v>0</v>
      </c>
      <c r="F6657">
        <v>1</v>
      </c>
      <c r="G6657">
        <v>86.5</v>
      </c>
      <c r="H6657">
        <f t="shared" si="1649"/>
        <v>1</v>
      </c>
      <c r="I6657">
        <f t="shared" si="1650"/>
        <v>0</v>
      </c>
      <c r="J6657">
        <f t="shared" si="1651"/>
        <v>0</v>
      </c>
      <c r="K6657">
        <f t="shared" si="1652"/>
        <v>1</v>
      </c>
      <c r="L6657">
        <f t="shared" si="1653"/>
        <v>0</v>
      </c>
      <c r="M6657">
        <f t="shared" si="1654"/>
        <v>1</v>
      </c>
      <c r="N6657">
        <f t="shared" si="1655"/>
        <v>0</v>
      </c>
      <c r="O6657">
        <f t="shared" si="1656"/>
        <v>0</v>
      </c>
      <c r="P6657">
        <v>7</v>
      </c>
      <c r="Q6657">
        <f t="shared" si="1657"/>
        <v>1</v>
      </c>
      <c r="R6657">
        <f t="shared" si="1658"/>
        <v>0</v>
      </c>
      <c r="S6657">
        <f t="shared" si="1659"/>
        <v>0</v>
      </c>
      <c r="T6657">
        <f t="shared" si="1660"/>
        <v>0</v>
      </c>
      <c r="U6657">
        <v>1</v>
      </c>
      <c r="V6657">
        <f t="shared" si="1661"/>
        <v>0.5293900364049734</v>
      </c>
      <c r="W6657">
        <f t="shared" si="1662"/>
        <v>0.62934083641030059</v>
      </c>
      <c r="X6657">
        <f t="shared" si="1663"/>
        <v>0.22147373783491225</v>
      </c>
      <c r="Y6657">
        <f t="shared" si="1664"/>
        <v>1</v>
      </c>
      <c r="Z6657" t="s">
        <v>6689</v>
      </c>
    </row>
    <row r="6658" spans="1:26" x14ac:dyDescent="0.25">
      <c r="A6658" t="s">
        <v>45</v>
      </c>
      <c r="B6658" t="s">
        <v>30</v>
      </c>
      <c r="C6658" t="s">
        <v>23</v>
      </c>
      <c r="D6658">
        <v>0</v>
      </c>
      <c r="F6658">
        <v>1</v>
      </c>
      <c r="G6658">
        <v>24.2</v>
      </c>
      <c r="H6658">
        <f t="shared" si="1649"/>
        <v>1</v>
      </c>
      <c r="I6658">
        <f t="shared" si="1650"/>
        <v>0</v>
      </c>
      <c r="J6658">
        <f t="shared" si="1651"/>
        <v>0</v>
      </c>
      <c r="K6658">
        <f t="shared" si="1652"/>
        <v>0</v>
      </c>
      <c r="L6658">
        <f t="shared" si="1653"/>
        <v>1</v>
      </c>
      <c r="M6658">
        <f t="shared" si="1654"/>
        <v>0</v>
      </c>
      <c r="N6658">
        <f t="shared" si="1655"/>
        <v>0</v>
      </c>
      <c r="O6658">
        <f t="shared" si="1656"/>
        <v>1</v>
      </c>
      <c r="P6658">
        <v>63</v>
      </c>
      <c r="Q6658">
        <f t="shared" si="1657"/>
        <v>0</v>
      </c>
      <c r="R6658">
        <f t="shared" si="1658"/>
        <v>1</v>
      </c>
      <c r="S6658">
        <f t="shared" si="1659"/>
        <v>0</v>
      </c>
      <c r="T6658">
        <f t="shared" si="1660"/>
        <v>0</v>
      </c>
      <c r="U6658">
        <v>0</v>
      </c>
      <c r="V6658">
        <f t="shared" si="1661"/>
        <v>-6.462457333809174E-2</v>
      </c>
      <c r="W6658">
        <f t="shared" si="1662"/>
        <v>0.48384947710775461</v>
      </c>
      <c r="X6658">
        <f t="shared" si="1663"/>
        <v>4.1763354791303975E-3</v>
      </c>
      <c r="Y6658">
        <f t="shared" si="1664"/>
        <v>0</v>
      </c>
      <c r="Z6658" t="s">
        <v>6690</v>
      </c>
    </row>
    <row r="6659" spans="1:26" x14ac:dyDescent="0.25">
      <c r="A6659" t="s">
        <v>45</v>
      </c>
      <c r="B6659" t="s">
        <v>30</v>
      </c>
      <c r="C6659" t="s">
        <v>23</v>
      </c>
      <c r="D6659">
        <v>0</v>
      </c>
      <c r="F6659">
        <v>1</v>
      </c>
      <c r="G6659">
        <v>23.55</v>
      </c>
      <c r="H6659">
        <f t="shared" ref="H6659:H6722" si="1665">IF(D6659:D13701=0,1,0)</f>
        <v>1</v>
      </c>
      <c r="I6659">
        <f t="shared" ref="I6659:I6722" si="1666">IF(D6659:D13701=1,1,0)</f>
        <v>0</v>
      </c>
      <c r="J6659">
        <f t="shared" ref="J6659:J6722" si="1667">IF(C6659:C13701="DSL",1,0)</f>
        <v>0</v>
      </c>
      <c r="K6659">
        <f t="shared" ref="K6659:K6722" si="1668">IF(C6659:C13701="Fiber optic",1,0)</f>
        <v>0</v>
      </c>
      <c r="L6659">
        <f t="shared" ref="L6659:L6722" si="1669">IF(C6659:C13701="No",1,0)</f>
        <v>1</v>
      </c>
      <c r="M6659">
        <f t="shared" ref="M6659:M6722" si="1670">IF(A6659:A13701="Month-to-month",1,0)</f>
        <v>0</v>
      </c>
      <c r="N6659">
        <f t="shared" ref="N6659:N6722" si="1671">IF(A6659:A13701="ONE YEAR",1,0)</f>
        <v>0</v>
      </c>
      <c r="O6659">
        <f t="shared" ref="O6659:O6722" si="1672">IF(A6659:A13701="two year",1,0)</f>
        <v>1</v>
      </c>
      <c r="P6659">
        <v>48</v>
      </c>
      <c r="Q6659">
        <f t="shared" ref="Q6659:Q6722" si="1673">IF(B6659:B13701="Electronic check",1,0)</f>
        <v>0</v>
      </c>
      <c r="R6659">
        <f t="shared" ref="R6659:R6722" si="1674">IF(B6659:B13701="Mailed check",1,0)</f>
        <v>1</v>
      </c>
      <c r="S6659">
        <f t="shared" ref="S6659:S6722" si="1675">IF(B6659:B13701="Credit card (automatic)",1,0)</f>
        <v>0</v>
      </c>
      <c r="T6659">
        <f t="shared" ref="T6659:T6722" si="1676">IF(B6659:B13701="Bank transfer (automatic)",1,0)</f>
        <v>0</v>
      </c>
      <c r="U6659">
        <v>0</v>
      </c>
      <c r="V6659">
        <f t="shared" si="1661"/>
        <v>-6.5637959356585132E-2</v>
      </c>
      <c r="W6659">
        <f t="shared" si="1662"/>
        <v>0.48359639909783553</v>
      </c>
      <c r="X6659">
        <f t="shared" si="1663"/>
        <v>4.3083417084967216E-3</v>
      </c>
      <c r="Y6659">
        <f t="shared" si="1664"/>
        <v>0</v>
      </c>
      <c r="Z6659" t="s">
        <v>6691</v>
      </c>
    </row>
    <row r="6660" spans="1:26" x14ac:dyDescent="0.25">
      <c r="A6660" t="s">
        <v>29</v>
      </c>
      <c r="B6660" t="s">
        <v>33</v>
      </c>
      <c r="C6660" t="s">
        <v>23</v>
      </c>
      <c r="D6660">
        <v>0</v>
      </c>
      <c r="F6660">
        <v>1</v>
      </c>
      <c r="G6660">
        <v>20.45</v>
      </c>
      <c r="H6660">
        <f t="shared" si="1665"/>
        <v>1</v>
      </c>
      <c r="I6660">
        <f t="shared" si="1666"/>
        <v>0</v>
      </c>
      <c r="J6660">
        <f t="shared" si="1667"/>
        <v>0</v>
      </c>
      <c r="K6660">
        <f t="shared" si="1668"/>
        <v>0</v>
      </c>
      <c r="L6660">
        <f t="shared" si="1669"/>
        <v>1</v>
      </c>
      <c r="M6660">
        <f t="shared" si="1670"/>
        <v>0</v>
      </c>
      <c r="N6660">
        <f t="shared" si="1671"/>
        <v>1</v>
      </c>
      <c r="O6660">
        <f t="shared" si="1672"/>
        <v>0</v>
      </c>
      <c r="P6660">
        <v>49</v>
      </c>
      <c r="Q6660">
        <f t="shared" si="1673"/>
        <v>0</v>
      </c>
      <c r="R6660">
        <f t="shared" si="1674"/>
        <v>0</v>
      </c>
      <c r="S6660">
        <f t="shared" si="1675"/>
        <v>0</v>
      </c>
      <c r="T6660">
        <f t="shared" si="1676"/>
        <v>1</v>
      </c>
      <c r="U6660">
        <v>0</v>
      </c>
      <c r="V6660">
        <f t="shared" ref="V6660:V6723" si="1677">G6660*$G$2+H6661*$H$2+K6661*$K$2+M6660*$M$2+O6660*$O$2+Q6660*$Q$2+L6660*$L$2</f>
        <v>8.0176432711223343E-3</v>
      </c>
      <c r="W6660">
        <f t="shared" ref="W6660:W6723" si="1678">1/ (1+EXP(-V6660))</f>
        <v>0.50200440008045411</v>
      </c>
      <c r="X6660">
        <f t="shared" ref="X6660:X6723" si="1679">(U6660-V6660)^2</f>
        <v>6.4282603622973239E-5</v>
      </c>
      <c r="Y6660">
        <f t="shared" ref="Y6660:Y6723" si="1680">IF(W6660&gt;=0.58,1,0)</f>
        <v>0</v>
      </c>
      <c r="Z6660" t="s">
        <v>6692</v>
      </c>
    </row>
    <row r="6661" spans="1:26" x14ac:dyDescent="0.25">
      <c r="A6661" t="s">
        <v>26</v>
      </c>
      <c r="B6661" t="s">
        <v>27</v>
      </c>
      <c r="C6661" t="s">
        <v>35</v>
      </c>
      <c r="D6661">
        <v>1</v>
      </c>
      <c r="F6661">
        <v>1</v>
      </c>
      <c r="G6661">
        <v>81.45</v>
      </c>
      <c r="H6661">
        <f t="shared" si="1665"/>
        <v>0</v>
      </c>
      <c r="I6661">
        <f t="shared" si="1666"/>
        <v>1</v>
      </c>
      <c r="J6661">
        <f t="shared" si="1667"/>
        <v>0</v>
      </c>
      <c r="K6661">
        <f t="shared" si="1668"/>
        <v>1</v>
      </c>
      <c r="L6661">
        <f t="shared" si="1669"/>
        <v>0</v>
      </c>
      <c r="M6661">
        <f t="shared" si="1670"/>
        <v>1</v>
      </c>
      <c r="N6661">
        <f t="shared" si="1671"/>
        <v>0</v>
      </c>
      <c r="O6661">
        <f t="shared" si="1672"/>
        <v>0</v>
      </c>
      <c r="P6661">
        <v>27</v>
      </c>
      <c r="Q6661">
        <f t="shared" si="1673"/>
        <v>1</v>
      </c>
      <c r="R6661">
        <f t="shared" si="1674"/>
        <v>0</v>
      </c>
      <c r="S6661">
        <f t="shared" si="1675"/>
        <v>0</v>
      </c>
      <c r="T6661">
        <f t="shared" si="1676"/>
        <v>0</v>
      </c>
      <c r="U6661">
        <v>1</v>
      </c>
      <c r="V6661">
        <f t="shared" si="1677"/>
        <v>0.52151680656898625</v>
      </c>
      <c r="W6661">
        <f t="shared" si="1678"/>
        <v>0.62750237796152897</v>
      </c>
      <c r="X6661">
        <f t="shared" si="1679"/>
        <v>0.22894616639594093</v>
      </c>
      <c r="Y6661">
        <f t="shared" si="1680"/>
        <v>1</v>
      </c>
      <c r="Z6661" t="s">
        <v>6693</v>
      </c>
    </row>
    <row r="6662" spans="1:26" x14ac:dyDescent="0.25">
      <c r="A6662" t="s">
        <v>45</v>
      </c>
      <c r="B6662" t="s">
        <v>38</v>
      </c>
      <c r="C6662" t="s">
        <v>25</v>
      </c>
      <c r="D6662">
        <v>0</v>
      </c>
      <c r="F6662">
        <v>1</v>
      </c>
      <c r="G6662">
        <v>92.3</v>
      </c>
      <c r="H6662">
        <f t="shared" si="1665"/>
        <v>1</v>
      </c>
      <c r="I6662">
        <f t="shared" si="1666"/>
        <v>0</v>
      </c>
      <c r="J6662">
        <f t="shared" si="1667"/>
        <v>1</v>
      </c>
      <c r="K6662">
        <f t="shared" si="1668"/>
        <v>0</v>
      </c>
      <c r="L6662">
        <f t="shared" si="1669"/>
        <v>0</v>
      </c>
      <c r="M6662">
        <f t="shared" si="1670"/>
        <v>0</v>
      </c>
      <c r="N6662">
        <f t="shared" si="1671"/>
        <v>0</v>
      </c>
      <c r="O6662">
        <f t="shared" si="1672"/>
        <v>1</v>
      </c>
      <c r="P6662">
        <v>72</v>
      </c>
      <c r="Q6662">
        <f t="shared" si="1673"/>
        <v>0</v>
      </c>
      <c r="R6662">
        <f t="shared" si="1674"/>
        <v>0</v>
      </c>
      <c r="S6662">
        <f t="shared" si="1675"/>
        <v>1</v>
      </c>
      <c r="T6662">
        <f t="shared" si="1676"/>
        <v>0</v>
      </c>
      <c r="U6662">
        <v>0</v>
      </c>
      <c r="V6662">
        <f t="shared" si="1677"/>
        <v>7.5138478739359499E-2</v>
      </c>
      <c r="W6662">
        <f t="shared" si="1678"/>
        <v>0.51877578683527237</v>
      </c>
      <c r="X6662">
        <f t="shared" si="1679"/>
        <v>5.6457909872651797E-3</v>
      </c>
      <c r="Y6662">
        <f t="shared" si="1680"/>
        <v>0</v>
      </c>
      <c r="Z6662" t="s">
        <v>6694</v>
      </c>
    </row>
    <row r="6663" spans="1:26" x14ac:dyDescent="0.25">
      <c r="A6663" t="s">
        <v>26</v>
      </c>
      <c r="B6663" t="s">
        <v>27</v>
      </c>
      <c r="C6663" t="s">
        <v>35</v>
      </c>
      <c r="D6663">
        <v>0</v>
      </c>
      <c r="F6663">
        <v>1</v>
      </c>
      <c r="G6663">
        <v>69.150000000000006</v>
      </c>
      <c r="H6663">
        <f t="shared" si="1665"/>
        <v>1</v>
      </c>
      <c r="I6663">
        <f t="shared" si="1666"/>
        <v>0</v>
      </c>
      <c r="J6663">
        <f t="shared" si="1667"/>
        <v>0</v>
      </c>
      <c r="K6663">
        <f t="shared" si="1668"/>
        <v>1</v>
      </c>
      <c r="L6663">
        <f t="shared" si="1669"/>
        <v>0</v>
      </c>
      <c r="M6663">
        <f t="shared" si="1670"/>
        <v>1</v>
      </c>
      <c r="N6663">
        <f t="shared" si="1671"/>
        <v>0</v>
      </c>
      <c r="O6663">
        <f t="shared" si="1672"/>
        <v>0</v>
      </c>
      <c r="P6663">
        <v>1</v>
      </c>
      <c r="Q6663">
        <f t="shared" si="1673"/>
        <v>1</v>
      </c>
      <c r="R6663">
        <f t="shared" si="1674"/>
        <v>0</v>
      </c>
      <c r="S6663">
        <f t="shared" si="1675"/>
        <v>0</v>
      </c>
      <c r="T6663">
        <f t="shared" si="1676"/>
        <v>0</v>
      </c>
      <c r="U6663">
        <v>1</v>
      </c>
      <c r="V6663">
        <f t="shared" si="1677"/>
        <v>0.50234042498826503</v>
      </c>
      <c r="W6663">
        <f t="shared" si="1678"/>
        <v>0.62300918192024002</v>
      </c>
      <c r="X6663">
        <f t="shared" si="1679"/>
        <v>0.24766505260086066</v>
      </c>
      <c r="Y6663">
        <f t="shared" si="1680"/>
        <v>1</v>
      </c>
      <c r="Z6663" t="s">
        <v>6695</v>
      </c>
    </row>
    <row r="6664" spans="1:26" x14ac:dyDescent="0.25">
      <c r="A6664" t="s">
        <v>45</v>
      </c>
      <c r="B6664" t="s">
        <v>38</v>
      </c>
      <c r="C6664" t="s">
        <v>25</v>
      </c>
      <c r="D6664">
        <v>0</v>
      </c>
      <c r="F6664">
        <v>1</v>
      </c>
      <c r="G6664">
        <v>53.65</v>
      </c>
      <c r="H6664">
        <f t="shared" si="1665"/>
        <v>1</v>
      </c>
      <c r="I6664">
        <f t="shared" si="1666"/>
        <v>0</v>
      </c>
      <c r="J6664">
        <f t="shared" si="1667"/>
        <v>1</v>
      </c>
      <c r="K6664">
        <f t="shared" si="1668"/>
        <v>0</v>
      </c>
      <c r="L6664">
        <f t="shared" si="1669"/>
        <v>0</v>
      </c>
      <c r="M6664">
        <f t="shared" si="1670"/>
        <v>0</v>
      </c>
      <c r="N6664">
        <f t="shared" si="1671"/>
        <v>0</v>
      </c>
      <c r="O6664">
        <f t="shared" si="1672"/>
        <v>1</v>
      </c>
      <c r="P6664">
        <v>72</v>
      </c>
      <c r="Q6664">
        <f t="shared" si="1673"/>
        <v>0</v>
      </c>
      <c r="R6664">
        <f t="shared" si="1674"/>
        <v>0</v>
      </c>
      <c r="S6664">
        <f t="shared" si="1675"/>
        <v>1</v>
      </c>
      <c r="T6664">
        <f t="shared" si="1676"/>
        <v>0</v>
      </c>
      <c r="U6664">
        <v>0</v>
      </c>
      <c r="V6664">
        <f t="shared" si="1677"/>
        <v>1.0017817763573272E-2</v>
      </c>
      <c r="W6664">
        <f t="shared" si="1678"/>
        <v>0.50250443349621066</v>
      </c>
      <c r="X6664">
        <f t="shared" si="1679"/>
        <v>1.003566727441642E-4</v>
      </c>
      <c r="Y6664">
        <f t="shared" si="1680"/>
        <v>0</v>
      </c>
      <c r="Z6664" t="s">
        <v>6696</v>
      </c>
    </row>
    <row r="6665" spans="1:26" x14ac:dyDescent="0.25">
      <c r="A6665" t="s">
        <v>29</v>
      </c>
      <c r="B6665" t="s">
        <v>38</v>
      </c>
      <c r="C6665" t="s">
        <v>25</v>
      </c>
      <c r="D6665">
        <v>0</v>
      </c>
      <c r="F6665">
        <v>1</v>
      </c>
      <c r="G6665">
        <v>39.65</v>
      </c>
      <c r="H6665">
        <f t="shared" si="1665"/>
        <v>1</v>
      </c>
      <c r="I6665">
        <f t="shared" si="1666"/>
        <v>0</v>
      </c>
      <c r="J6665">
        <f t="shared" si="1667"/>
        <v>1</v>
      </c>
      <c r="K6665">
        <f t="shared" si="1668"/>
        <v>0</v>
      </c>
      <c r="L6665">
        <f t="shared" si="1669"/>
        <v>0</v>
      </c>
      <c r="M6665">
        <f t="shared" si="1670"/>
        <v>0</v>
      </c>
      <c r="N6665">
        <f t="shared" si="1671"/>
        <v>1</v>
      </c>
      <c r="O6665">
        <f t="shared" si="1672"/>
        <v>0</v>
      </c>
      <c r="P6665">
        <v>47</v>
      </c>
      <c r="Q6665">
        <f t="shared" si="1673"/>
        <v>0</v>
      </c>
      <c r="R6665">
        <f t="shared" si="1674"/>
        <v>0</v>
      </c>
      <c r="S6665">
        <f t="shared" si="1675"/>
        <v>1</v>
      </c>
      <c r="T6665">
        <f t="shared" si="1676"/>
        <v>0</v>
      </c>
      <c r="U6665">
        <v>0</v>
      </c>
      <c r="V6665">
        <f t="shared" si="1677"/>
        <v>4.8125098023794707E-2</v>
      </c>
      <c r="W6665">
        <f t="shared" si="1678"/>
        <v>0.51202895298251305</v>
      </c>
      <c r="X6665">
        <f t="shared" si="1679"/>
        <v>2.3160250597998493E-3</v>
      </c>
      <c r="Y6665">
        <f t="shared" si="1680"/>
        <v>0</v>
      </c>
      <c r="Z6665" t="s">
        <v>6697</v>
      </c>
    </row>
    <row r="6666" spans="1:26" x14ac:dyDescent="0.25">
      <c r="A6666" t="s">
        <v>26</v>
      </c>
      <c r="B6666" t="s">
        <v>27</v>
      </c>
      <c r="C6666" t="s">
        <v>25</v>
      </c>
      <c r="D6666">
        <v>0</v>
      </c>
      <c r="F6666">
        <v>1</v>
      </c>
      <c r="G6666">
        <v>54.65</v>
      </c>
      <c r="H6666">
        <f t="shared" si="1665"/>
        <v>1</v>
      </c>
      <c r="I6666">
        <f t="shared" si="1666"/>
        <v>0</v>
      </c>
      <c r="J6666">
        <f t="shared" si="1667"/>
        <v>1</v>
      </c>
      <c r="K6666">
        <f t="shared" si="1668"/>
        <v>0</v>
      </c>
      <c r="L6666">
        <f t="shared" si="1669"/>
        <v>0</v>
      </c>
      <c r="M6666">
        <f t="shared" si="1670"/>
        <v>1</v>
      </c>
      <c r="N6666">
        <f t="shared" si="1671"/>
        <v>0</v>
      </c>
      <c r="O6666">
        <f t="shared" si="1672"/>
        <v>0</v>
      </c>
      <c r="P6666">
        <v>1</v>
      </c>
      <c r="Q6666">
        <f t="shared" si="1673"/>
        <v>1</v>
      </c>
      <c r="R6666">
        <f t="shared" si="1674"/>
        <v>0</v>
      </c>
      <c r="S6666">
        <f t="shared" si="1675"/>
        <v>0</v>
      </c>
      <c r="T6666">
        <f t="shared" si="1676"/>
        <v>0</v>
      </c>
      <c r="U6666">
        <v>0</v>
      </c>
      <c r="V6666">
        <f t="shared" si="1677"/>
        <v>0.4845972907595526</v>
      </c>
      <c r="W6666">
        <f t="shared" si="1678"/>
        <v>0.61883286879507238</v>
      </c>
      <c r="X6666">
        <f t="shared" si="1679"/>
        <v>0.23483453421149836</v>
      </c>
      <c r="Y6666">
        <f t="shared" si="1680"/>
        <v>1</v>
      </c>
      <c r="Z6666" t="s">
        <v>6698</v>
      </c>
    </row>
    <row r="6667" spans="1:26" x14ac:dyDescent="0.25">
      <c r="A6667" t="s">
        <v>29</v>
      </c>
      <c r="B6667" t="s">
        <v>33</v>
      </c>
      <c r="C6667" t="s">
        <v>35</v>
      </c>
      <c r="D6667">
        <v>0</v>
      </c>
      <c r="F6667">
        <v>1</v>
      </c>
      <c r="G6667">
        <v>104.8</v>
      </c>
      <c r="H6667">
        <f t="shared" si="1665"/>
        <v>1</v>
      </c>
      <c r="I6667">
        <f t="shared" si="1666"/>
        <v>0</v>
      </c>
      <c r="J6667">
        <f t="shared" si="1667"/>
        <v>0</v>
      </c>
      <c r="K6667">
        <f t="shared" si="1668"/>
        <v>1</v>
      </c>
      <c r="L6667">
        <f t="shared" si="1669"/>
        <v>0</v>
      </c>
      <c r="M6667">
        <f t="shared" si="1670"/>
        <v>0</v>
      </c>
      <c r="N6667">
        <f t="shared" si="1671"/>
        <v>1</v>
      </c>
      <c r="O6667">
        <f t="shared" si="1672"/>
        <v>0</v>
      </c>
      <c r="P6667">
        <v>36</v>
      </c>
      <c r="Q6667">
        <f t="shared" si="1673"/>
        <v>0</v>
      </c>
      <c r="R6667">
        <f t="shared" si="1674"/>
        <v>0</v>
      </c>
      <c r="S6667">
        <f t="shared" si="1675"/>
        <v>0</v>
      </c>
      <c r="T6667">
        <f t="shared" si="1676"/>
        <v>1</v>
      </c>
      <c r="U6667">
        <v>0</v>
      </c>
      <c r="V6667">
        <f t="shared" si="1677"/>
        <v>0.14969755818509453</v>
      </c>
      <c r="W6667">
        <f t="shared" si="1678"/>
        <v>0.53735465775840963</v>
      </c>
      <c r="X6667">
        <f t="shared" si="1679"/>
        <v>2.2409358926579762E-2</v>
      </c>
      <c r="Y6667">
        <f t="shared" si="1680"/>
        <v>0</v>
      </c>
      <c r="Z6667" t="s">
        <v>6699</v>
      </c>
    </row>
    <row r="6668" spans="1:26" x14ac:dyDescent="0.25">
      <c r="A6668" t="s">
        <v>26</v>
      </c>
      <c r="B6668" t="s">
        <v>38</v>
      </c>
      <c r="C6668" t="s">
        <v>25</v>
      </c>
      <c r="D6668">
        <v>0</v>
      </c>
      <c r="F6668">
        <v>1</v>
      </c>
      <c r="G6668">
        <v>29.3</v>
      </c>
      <c r="H6668">
        <f t="shared" si="1665"/>
        <v>1</v>
      </c>
      <c r="I6668">
        <f t="shared" si="1666"/>
        <v>0</v>
      </c>
      <c r="J6668">
        <f t="shared" si="1667"/>
        <v>1</v>
      </c>
      <c r="K6668">
        <f t="shared" si="1668"/>
        <v>0</v>
      </c>
      <c r="L6668">
        <f t="shared" si="1669"/>
        <v>0</v>
      </c>
      <c r="M6668">
        <f t="shared" si="1670"/>
        <v>1</v>
      </c>
      <c r="N6668">
        <f t="shared" si="1671"/>
        <v>0</v>
      </c>
      <c r="O6668">
        <f t="shared" si="1672"/>
        <v>0</v>
      </c>
      <c r="P6668">
        <v>43</v>
      </c>
      <c r="Q6668">
        <f t="shared" si="1673"/>
        <v>0</v>
      </c>
      <c r="R6668">
        <f t="shared" si="1674"/>
        <v>0</v>
      </c>
      <c r="S6668">
        <f t="shared" si="1675"/>
        <v>1</v>
      </c>
      <c r="T6668">
        <f t="shared" si="1676"/>
        <v>0</v>
      </c>
      <c r="U6668">
        <v>0</v>
      </c>
      <c r="V6668">
        <f t="shared" si="1677"/>
        <v>0.31713517214430564</v>
      </c>
      <c r="W6668">
        <f t="shared" si="1678"/>
        <v>0.57862591342699699</v>
      </c>
      <c r="X6668">
        <f t="shared" si="1679"/>
        <v>0.10057471741099837</v>
      </c>
      <c r="Y6668">
        <f t="shared" si="1680"/>
        <v>0</v>
      </c>
      <c r="Z6668" t="s">
        <v>6700</v>
      </c>
    </row>
    <row r="6669" spans="1:26" x14ac:dyDescent="0.25">
      <c r="A6669" t="s">
        <v>26</v>
      </c>
      <c r="B6669" t="s">
        <v>27</v>
      </c>
      <c r="C6669" t="s">
        <v>25</v>
      </c>
      <c r="D6669">
        <v>1</v>
      </c>
      <c r="F6669">
        <v>1</v>
      </c>
      <c r="G6669">
        <v>83.85</v>
      </c>
      <c r="H6669">
        <f t="shared" si="1665"/>
        <v>0</v>
      </c>
      <c r="I6669">
        <f t="shared" si="1666"/>
        <v>1</v>
      </c>
      <c r="J6669">
        <f t="shared" si="1667"/>
        <v>1</v>
      </c>
      <c r="K6669">
        <f t="shared" si="1668"/>
        <v>0</v>
      </c>
      <c r="L6669">
        <f t="shared" si="1669"/>
        <v>0</v>
      </c>
      <c r="M6669">
        <f t="shared" si="1670"/>
        <v>1</v>
      </c>
      <c r="N6669">
        <f t="shared" si="1671"/>
        <v>0</v>
      </c>
      <c r="O6669">
        <f t="shared" si="1672"/>
        <v>0</v>
      </c>
      <c r="P6669">
        <v>27</v>
      </c>
      <c r="Q6669">
        <f t="shared" si="1673"/>
        <v>1</v>
      </c>
      <c r="R6669">
        <f t="shared" si="1674"/>
        <v>0</v>
      </c>
      <c r="S6669">
        <f t="shared" si="1675"/>
        <v>0</v>
      </c>
      <c r="T6669">
        <f t="shared" si="1676"/>
        <v>0</v>
      </c>
      <c r="U6669">
        <v>0</v>
      </c>
      <c r="V6669">
        <f t="shared" si="1677"/>
        <v>0.5301217088211021</v>
      </c>
      <c r="W6669">
        <f t="shared" si="1678"/>
        <v>0.62951149817025309</v>
      </c>
      <c r="X6669">
        <f t="shared" si="1679"/>
        <v>0.28102902616340536</v>
      </c>
      <c r="Y6669">
        <f t="shared" si="1680"/>
        <v>1</v>
      </c>
      <c r="Z6669" t="s">
        <v>6701</v>
      </c>
    </row>
    <row r="6670" spans="1:26" x14ac:dyDescent="0.25">
      <c r="A6670" t="s">
        <v>26</v>
      </c>
      <c r="B6670" t="s">
        <v>27</v>
      </c>
      <c r="C6670" t="s">
        <v>35</v>
      </c>
      <c r="D6670">
        <v>0</v>
      </c>
      <c r="F6670">
        <v>1</v>
      </c>
      <c r="G6670">
        <v>79.55</v>
      </c>
      <c r="H6670">
        <f t="shared" si="1665"/>
        <v>1</v>
      </c>
      <c r="I6670">
        <f t="shared" si="1666"/>
        <v>0</v>
      </c>
      <c r="J6670">
        <f t="shared" si="1667"/>
        <v>0</v>
      </c>
      <c r="K6670">
        <f t="shared" si="1668"/>
        <v>1</v>
      </c>
      <c r="L6670">
        <f t="shared" si="1669"/>
        <v>0</v>
      </c>
      <c r="M6670">
        <f t="shared" si="1670"/>
        <v>1</v>
      </c>
      <c r="N6670">
        <f t="shared" si="1671"/>
        <v>0</v>
      </c>
      <c r="O6670">
        <f t="shared" si="1672"/>
        <v>0</v>
      </c>
      <c r="P6670">
        <v>9</v>
      </c>
      <c r="Q6670">
        <f t="shared" si="1673"/>
        <v>1</v>
      </c>
      <c r="R6670">
        <f t="shared" si="1674"/>
        <v>0</v>
      </c>
      <c r="S6670">
        <f t="shared" si="1675"/>
        <v>0</v>
      </c>
      <c r="T6670">
        <f t="shared" si="1676"/>
        <v>0</v>
      </c>
      <c r="U6670">
        <v>1</v>
      </c>
      <c r="V6670">
        <f t="shared" si="1677"/>
        <v>0.52341777054491501</v>
      </c>
      <c r="W6670">
        <f t="shared" si="1678"/>
        <v>0.62794660745218411</v>
      </c>
      <c r="X6670">
        <f t="shared" si="1679"/>
        <v>0.22713062143237928</v>
      </c>
      <c r="Y6670">
        <f t="shared" si="1680"/>
        <v>1</v>
      </c>
      <c r="Z6670" t="s">
        <v>6702</v>
      </c>
    </row>
    <row r="6671" spans="1:26" x14ac:dyDescent="0.25">
      <c r="A6671" t="s">
        <v>26</v>
      </c>
      <c r="B6671" t="s">
        <v>27</v>
      </c>
      <c r="C6671" t="s">
        <v>35</v>
      </c>
      <c r="D6671">
        <v>0</v>
      </c>
      <c r="F6671">
        <v>1</v>
      </c>
      <c r="G6671">
        <v>103.65</v>
      </c>
      <c r="H6671">
        <f t="shared" si="1665"/>
        <v>1</v>
      </c>
      <c r="I6671">
        <f t="shared" si="1666"/>
        <v>0</v>
      </c>
      <c r="J6671">
        <f t="shared" si="1667"/>
        <v>0</v>
      </c>
      <c r="K6671">
        <f t="shared" si="1668"/>
        <v>1</v>
      </c>
      <c r="L6671">
        <f t="shared" si="1669"/>
        <v>0</v>
      </c>
      <c r="M6671">
        <f t="shared" si="1670"/>
        <v>1</v>
      </c>
      <c r="N6671">
        <f t="shared" si="1671"/>
        <v>0</v>
      </c>
      <c r="O6671">
        <f t="shared" si="1672"/>
        <v>0</v>
      </c>
      <c r="P6671">
        <v>38</v>
      </c>
      <c r="Q6671">
        <f t="shared" si="1673"/>
        <v>1</v>
      </c>
      <c r="R6671">
        <f t="shared" si="1674"/>
        <v>0</v>
      </c>
      <c r="S6671">
        <f t="shared" si="1675"/>
        <v>0</v>
      </c>
      <c r="T6671">
        <f t="shared" si="1676"/>
        <v>0</v>
      </c>
      <c r="U6671">
        <v>0</v>
      </c>
      <c r="V6671">
        <f t="shared" si="1677"/>
        <v>0.57468245510412674</v>
      </c>
      <c r="W6671">
        <f t="shared" si="1678"/>
        <v>0.63984292368546791</v>
      </c>
      <c r="X6671">
        <f t="shared" si="1679"/>
        <v>0.33025992420450667</v>
      </c>
      <c r="Y6671">
        <f t="shared" si="1680"/>
        <v>1</v>
      </c>
      <c r="Z6671" t="s">
        <v>6703</v>
      </c>
    </row>
    <row r="6672" spans="1:26" x14ac:dyDescent="0.25">
      <c r="A6672" t="s">
        <v>26</v>
      </c>
      <c r="B6672" t="s">
        <v>27</v>
      </c>
      <c r="C6672" t="s">
        <v>35</v>
      </c>
      <c r="D6672">
        <v>1</v>
      </c>
      <c r="F6672">
        <v>1</v>
      </c>
      <c r="G6672">
        <v>99.05</v>
      </c>
      <c r="H6672">
        <f t="shared" si="1665"/>
        <v>0</v>
      </c>
      <c r="I6672">
        <f t="shared" si="1666"/>
        <v>1</v>
      </c>
      <c r="J6672">
        <f t="shared" si="1667"/>
        <v>0</v>
      </c>
      <c r="K6672">
        <f t="shared" si="1668"/>
        <v>1</v>
      </c>
      <c r="L6672">
        <f t="shared" si="1669"/>
        <v>0</v>
      </c>
      <c r="M6672">
        <f t="shared" si="1670"/>
        <v>1</v>
      </c>
      <c r="N6672">
        <f t="shared" si="1671"/>
        <v>0</v>
      </c>
      <c r="O6672">
        <f t="shared" si="1672"/>
        <v>0</v>
      </c>
      <c r="P6672">
        <v>35</v>
      </c>
      <c r="Q6672">
        <f t="shared" si="1673"/>
        <v>1</v>
      </c>
      <c r="R6672">
        <f t="shared" si="1674"/>
        <v>0</v>
      </c>
      <c r="S6672">
        <f t="shared" si="1675"/>
        <v>0</v>
      </c>
      <c r="T6672">
        <f t="shared" si="1676"/>
        <v>0</v>
      </c>
      <c r="U6672">
        <v>0</v>
      </c>
      <c r="V6672">
        <f t="shared" si="1677"/>
        <v>0.54895618183896133</v>
      </c>
      <c r="W6672">
        <f t="shared" si="1678"/>
        <v>0.63389338332903067</v>
      </c>
      <c r="X6672">
        <f t="shared" si="1679"/>
        <v>0.3013528895792108</v>
      </c>
      <c r="Y6672">
        <f t="shared" si="1680"/>
        <v>1</v>
      </c>
      <c r="Z6672" t="s">
        <v>6704</v>
      </c>
    </row>
    <row r="6673" spans="1:26" x14ac:dyDescent="0.25">
      <c r="A6673" t="s">
        <v>45</v>
      </c>
      <c r="B6673" t="s">
        <v>30</v>
      </c>
      <c r="C6673" t="s">
        <v>25</v>
      </c>
      <c r="D6673">
        <v>0</v>
      </c>
      <c r="F6673">
        <v>1</v>
      </c>
      <c r="G6673">
        <v>73.349999999999994</v>
      </c>
      <c r="H6673">
        <f t="shared" si="1665"/>
        <v>1</v>
      </c>
      <c r="I6673">
        <f t="shared" si="1666"/>
        <v>0</v>
      </c>
      <c r="J6673">
        <f t="shared" si="1667"/>
        <v>1</v>
      </c>
      <c r="K6673">
        <f t="shared" si="1668"/>
        <v>0</v>
      </c>
      <c r="L6673">
        <f t="shared" si="1669"/>
        <v>0</v>
      </c>
      <c r="M6673">
        <f t="shared" si="1670"/>
        <v>0</v>
      </c>
      <c r="N6673">
        <f t="shared" si="1671"/>
        <v>0</v>
      </c>
      <c r="O6673">
        <f t="shared" si="1672"/>
        <v>1</v>
      </c>
      <c r="P6673">
        <v>0</v>
      </c>
      <c r="Q6673">
        <f t="shared" si="1673"/>
        <v>0</v>
      </c>
      <c r="R6673">
        <f t="shared" si="1674"/>
        <v>1</v>
      </c>
      <c r="S6673">
        <f t="shared" si="1675"/>
        <v>0</v>
      </c>
      <c r="T6673">
        <f t="shared" si="1676"/>
        <v>0</v>
      </c>
      <c r="U6673">
        <v>0</v>
      </c>
      <c r="V6673">
        <f t="shared" si="1677"/>
        <v>4.5594378661744275E-2</v>
      </c>
      <c r="W6673">
        <f t="shared" si="1678"/>
        <v>0.51139662041431089</v>
      </c>
      <c r="X6673">
        <f t="shared" si="1679"/>
        <v>2.0788473655505217E-3</v>
      </c>
      <c r="Y6673">
        <f t="shared" si="1680"/>
        <v>0</v>
      </c>
      <c r="Z6673" t="s">
        <v>6705</v>
      </c>
    </row>
    <row r="6674" spans="1:26" x14ac:dyDescent="0.25">
      <c r="A6674" t="s">
        <v>45</v>
      </c>
      <c r="B6674" t="s">
        <v>30</v>
      </c>
      <c r="C6674" t="s">
        <v>35</v>
      </c>
      <c r="D6674">
        <v>0</v>
      </c>
      <c r="F6674">
        <v>1</v>
      </c>
      <c r="G6674">
        <v>100.05</v>
      </c>
      <c r="H6674">
        <f t="shared" si="1665"/>
        <v>1</v>
      </c>
      <c r="I6674">
        <f t="shared" si="1666"/>
        <v>0</v>
      </c>
      <c r="J6674">
        <f t="shared" si="1667"/>
        <v>0</v>
      </c>
      <c r="K6674">
        <f t="shared" si="1668"/>
        <v>1</v>
      </c>
      <c r="L6674">
        <f t="shared" si="1669"/>
        <v>0</v>
      </c>
      <c r="M6674">
        <f t="shared" si="1670"/>
        <v>0</v>
      </c>
      <c r="N6674">
        <f t="shared" si="1671"/>
        <v>0</v>
      </c>
      <c r="O6674">
        <f t="shared" si="1672"/>
        <v>1</v>
      </c>
      <c r="P6674">
        <v>59</v>
      </c>
      <c r="Q6674">
        <f t="shared" si="1673"/>
        <v>0</v>
      </c>
      <c r="R6674">
        <f t="shared" si="1674"/>
        <v>1</v>
      </c>
      <c r="S6674">
        <f t="shared" si="1675"/>
        <v>0</v>
      </c>
      <c r="T6674">
        <f t="shared" si="1676"/>
        <v>0</v>
      </c>
      <c r="U6674">
        <v>0</v>
      </c>
      <c r="V6674">
        <f t="shared" si="1677"/>
        <v>8.2357988929871229E-2</v>
      </c>
      <c r="W6674">
        <f t="shared" si="1678"/>
        <v>0.52057786718494059</v>
      </c>
      <c r="X6674">
        <f t="shared" si="1679"/>
        <v>6.7828383405727916E-3</v>
      </c>
      <c r="Y6674">
        <f t="shared" si="1680"/>
        <v>0</v>
      </c>
      <c r="Z6674" t="s">
        <v>6706</v>
      </c>
    </row>
    <row r="6675" spans="1:26" x14ac:dyDescent="0.25">
      <c r="A6675" t="s">
        <v>45</v>
      </c>
      <c r="B6675" t="s">
        <v>38</v>
      </c>
      <c r="C6675" t="s">
        <v>23</v>
      </c>
      <c r="D6675">
        <v>0</v>
      </c>
      <c r="F6675">
        <v>1</v>
      </c>
      <c r="G6675">
        <v>20.350000000000001</v>
      </c>
      <c r="H6675">
        <f t="shared" si="1665"/>
        <v>1</v>
      </c>
      <c r="I6675">
        <f t="shared" si="1666"/>
        <v>0</v>
      </c>
      <c r="J6675">
        <f t="shared" si="1667"/>
        <v>0</v>
      </c>
      <c r="K6675">
        <f t="shared" si="1668"/>
        <v>0</v>
      </c>
      <c r="L6675">
        <f t="shared" si="1669"/>
        <v>1</v>
      </c>
      <c r="M6675">
        <f t="shared" si="1670"/>
        <v>0</v>
      </c>
      <c r="N6675">
        <f t="shared" si="1671"/>
        <v>0</v>
      </c>
      <c r="O6675">
        <f t="shared" si="1672"/>
        <v>1</v>
      </c>
      <c r="P6675">
        <v>27</v>
      </c>
      <c r="Q6675">
        <f t="shared" si="1673"/>
        <v>0</v>
      </c>
      <c r="R6675">
        <f t="shared" si="1674"/>
        <v>0</v>
      </c>
      <c r="S6675">
        <f t="shared" si="1675"/>
        <v>1</v>
      </c>
      <c r="T6675">
        <f t="shared" si="1676"/>
        <v>0</v>
      </c>
      <c r="U6675">
        <v>0</v>
      </c>
      <c r="V6675">
        <f t="shared" si="1677"/>
        <v>-5.6935487574096208E-2</v>
      </c>
      <c r="W6675">
        <f t="shared" si="1678"/>
        <v>0.48576997196270377</v>
      </c>
      <c r="X6675">
        <f t="shared" si="1679"/>
        <v>3.2416497453000635E-3</v>
      </c>
      <c r="Y6675">
        <f t="shared" si="1680"/>
        <v>0</v>
      </c>
      <c r="Z6675" t="s">
        <v>6707</v>
      </c>
    </row>
    <row r="6676" spans="1:26" x14ac:dyDescent="0.25">
      <c r="A6676" t="s">
        <v>26</v>
      </c>
      <c r="B6676" t="s">
        <v>27</v>
      </c>
      <c r="C6676" t="s">
        <v>25</v>
      </c>
      <c r="D6676">
        <v>1</v>
      </c>
      <c r="F6676">
        <v>1</v>
      </c>
      <c r="G6676">
        <v>43.95</v>
      </c>
      <c r="H6676">
        <f t="shared" si="1665"/>
        <v>0</v>
      </c>
      <c r="I6676">
        <f t="shared" si="1666"/>
        <v>1</v>
      </c>
      <c r="J6676">
        <f t="shared" si="1667"/>
        <v>1</v>
      </c>
      <c r="K6676">
        <f t="shared" si="1668"/>
        <v>0</v>
      </c>
      <c r="L6676">
        <f t="shared" si="1669"/>
        <v>0</v>
      </c>
      <c r="M6676">
        <f t="shared" si="1670"/>
        <v>1</v>
      </c>
      <c r="N6676">
        <f t="shared" si="1671"/>
        <v>0</v>
      </c>
      <c r="O6676">
        <f t="shared" si="1672"/>
        <v>0</v>
      </c>
      <c r="P6676">
        <v>2</v>
      </c>
      <c r="Q6676">
        <f t="shared" si="1673"/>
        <v>1</v>
      </c>
      <c r="R6676">
        <f t="shared" si="1674"/>
        <v>0</v>
      </c>
      <c r="S6676">
        <f t="shared" si="1675"/>
        <v>0</v>
      </c>
      <c r="T6676">
        <f t="shared" si="1676"/>
        <v>0</v>
      </c>
      <c r="U6676">
        <v>0</v>
      </c>
      <c r="V6676">
        <f t="shared" si="1677"/>
        <v>0.46305222857898243</v>
      </c>
      <c r="W6676">
        <f t="shared" si="1678"/>
        <v>0.61373799935678508</v>
      </c>
      <c r="X6676">
        <f t="shared" si="1679"/>
        <v>0.21441736639196218</v>
      </c>
      <c r="Y6676">
        <f t="shared" si="1680"/>
        <v>1</v>
      </c>
      <c r="Z6676" t="s">
        <v>6708</v>
      </c>
    </row>
    <row r="6677" spans="1:26" x14ac:dyDescent="0.25">
      <c r="A6677" t="s">
        <v>26</v>
      </c>
      <c r="B6677" t="s">
        <v>30</v>
      </c>
      <c r="C6677" t="s">
        <v>23</v>
      </c>
      <c r="D6677">
        <v>0</v>
      </c>
      <c r="F6677">
        <v>1</v>
      </c>
      <c r="G6677">
        <v>23.5</v>
      </c>
      <c r="H6677">
        <f t="shared" si="1665"/>
        <v>1</v>
      </c>
      <c r="I6677">
        <f t="shared" si="1666"/>
        <v>0</v>
      </c>
      <c r="J6677">
        <f t="shared" si="1667"/>
        <v>0</v>
      </c>
      <c r="K6677">
        <f t="shared" si="1668"/>
        <v>0</v>
      </c>
      <c r="L6677">
        <f t="shared" si="1669"/>
        <v>1</v>
      </c>
      <c r="M6677">
        <f t="shared" si="1670"/>
        <v>1</v>
      </c>
      <c r="N6677">
        <f t="shared" si="1671"/>
        <v>0</v>
      </c>
      <c r="O6677">
        <f t="shared" si="1672"/>
        <v>0</v>
      </c>
      <c r="P6677">
        <v>7</v>
      </c>
      <c r="Q6677">
        <f t="shared" si="1673"/>
        <v>0</v>
      </c>
      <c r="R6677">
        <f t="shared" si="1674"/>
        <v>1</v>
      </c>
      <c r="S6677">
        <f t="shared" si="1675"/>
        <v>0</v>
      </c>
      <c r="T6677">
        <f t="shared" si="1676"/>
        <v>0</v>
      </c>
      <c r="U6677">
        <v>0</v>
      </c>
      <c r="V6677">
        <f t="shared" si="1677"/>
        <v>0.26567299245736703</v>
      </c>
      <c r="W6677">
        <f t="shared" si="1678"/>
        <v>0.5660303241005078</v>
      </c>
      <c r="X6677">
        <f t="shared" si="1679"/>
        <v>7.0582138921252202E-2</v>
      </c>
      <c r="Y6677">
        <f t="shared" si="1680"/>
        <v>0</v>
      </c>
      <c r="Z6677" t="s">
        <v>6709</v>
      </c>
    </row>
    <row r="6678" spans="1:26" x14ac:dyDescent="0.25">
      <c r="A6678" t="s">
        <v>29</v>
      </c>
      <c r="B6678" t="s">
        <v>30</v>
      </c>
      <c r="C6678" t="s">
        <v>25</v>
      </c>
      <c r="D6678">
        <v>0</v>
      </c>
      <c r="F6678">
        <v>1</v>
      </c>
      <c r="G6678">
        <v>70.7</v>
      </c>
      <c r="H6678">
        <f t="shared" si="1665"/>
        <v>1</v>
      </c>
      <c r="I6678">
        <f t="shared" si="1666"/>
        <v>0</v>
      </c>
      <c r="J6678">
        <f t="shared" si="1667"/>
        <v>1</v>
      </c>
      <c r="K6678">
        <f t="shared" si="1668"/>
        <v>0</v>
      </c>
      <c r="L6678">
        <f t="shared" si="1669"/>
        <v>0</v>
      </c>
      <c r="M6678">
        <f t="shared" si="1670"/>
        <v>0</v>
      </c>
      <c r="N6678">
        <f t="shared" si="1671"/>
        <v>1</v>
      </c>
      <c r="O6678">
        <f t="shared" si="1672"/>
        <v>0</v>
      </c>
      <c r="P6678">
        <v>36</v>
      </c>
      <c r="Q6678">
        <f t="shared" si="1673"/>
        <v>0</v>
      </c>
      <c r="R6678">
        <f t="shared" si="1674"/>
        <v>1</v>
      </c>
      <c r="S6678">
        <f t="shared" si="1675"/>
        <v>0</v>
      </c>
      <c r="T6678">
        <f t="shared" si="1676"/>
        <v>0</v>
      </c>
      <c r="U6678">
        <v>0</v>
      </c>
      <c r="V6678">
        <f t="shared" si="1677"/>
        <v>0.10139693786027353</v>
      </c>
      <c r="W6678">
        <f t="shared" si="1678"/>
        <v>0.5253275380988055</v>
      </c>
      <c r="X6678">
        <f t="shared" si="1679"/>
        <v>1.028133900744017E-2</v>
      </c>
      <c r="Y6678">
        <f t="shared" si="1680"/>
        <v>0</v>
      </c>
      <c r="Z6678" t="s">
        <v>6710</v>
      </c>
    </row>
    <row r="6679" spans="1:26" x14ac:dyDescent="0.25">
      <c r="A6679" t="s">
        <v>26</v>
      </c>
      <c r="B6679" t="s">
        <v>33</v>
      </c>
      <c r="C6679" t="s">
        <v>35</v>
      </c>
      <c r="D6679">
        <v>0</v>
      </c>
      <c r="F6679">
        <v>1</v>
      </c>
      <c r="G6679">
        <v>94.3</v>
      </c>
      <c r="H6679">
        <f t="shared" si="1665"/>
        <v>1</v>
      </c>
      <c r="I6679">
        <f t="shared" si="1666"/>
        <v>0</v>
      </c>
      <c r="J6679">
        <f t="shared" si="1667"/>
        <v>0</v>
      </c>
      <c r="K6679">
        <f t="shared" si="1668"/>
        <v>1</v>
      </c>
      <c r="L6679">
        <f t="shared" si="1669"/>
        <v>0</v>
      </c>
      <c r="M6679">
        <f t="shared" si="1670"/>
        <v>1</v>
      </c>
      <c r="N6679">
        <f t="shared" si="1671"/>
        <v>0</v>
      </c>
      <c r="O6679">
        <f t="shared" si="1672"/>
        <v>0</v>
      </c>
      <c r="P6679">
        <v>41</v>
      </c>
      <c r="Q6679">
        <f t="shared" si="1673"/>
        <v>0</v>
      </c>
      <c r="R6679">
        <f t="shared" si="1674"/>
        <v>0</v>
      </c>
      <c r="S6679">
        <f t="shared" si="1675"/>
        <v>0</v>
      </c>
      <c r="T6679">
        <f t="shared" si="1676"/>
        <v>1</v>
      </c>
      <c r="U6679">
        <v>0</v>
      </c>
      <c r="V6679">
        <f t="shared" si="1677"/>
        <v>0.40478232488934285</v>
      </c>
      <c r="W6679">
        <f t="shared" si="1678"/>
        <v>0.5998361208444557</v>
      </c>
      <c r="X6679">
        <f t="shared" si="1679"/>
        <v>0.16384873054282151</v>
      </c>
      <c r="Y6679">
        <f t="shared" si="1680"/>
        <v>1</v>
      </c>
      <c r="Z6679" t="s">
        <v>6711</v>
      </c>
    </row>
    <row r="6680" spans="1:26" x14ac:dyDescent="0.25">
      <c r="A6680" t="s">
        <v>26</v>
      </c>
      <c r="B6680" t="s">
        <v>27</v>
      </c>
      <c r="C6680" t="s">
        <v>25</v>
      </c>
      <c r="D6680">
        <v>0</v>
      </c>
      <c r="F6680">
        <v>1</v>
      </c>
      <c r="G6680">
        <v>29.15</v>
      </c>
      <c r="H6680">
        <f t="shared" si="1665"/>
        <v>1</v>
      </c>
      <c r="I6680">
        <f t="shared" si="1666"/>
        <v>0</v>
      </c>
      <c r="J6680">
        <f t="shared" si="1667"/>
        <v>1</v>
      </c>
      <c r="K6680">
        <f t="shared" si="1668"/>
        <v>0</v>
      </c>
      <c r="L6680">
        <f t="shared" si="1669"/>
        <v>0</v>
      </c>
      <c r="M6680">
        <f t="shared" si="1670"/>
        <v>1</v>
      </c>
      <c r="N6680">
        <f t="shared" si="1671"/>
        <v>0</v>
      </c>
      <c r="O6680">
        <f t="shared" si="1672"/>
        <v>0</v>
      </c>
      <c r="P6680">
        <v>13</v>
      </c>
      <c r="Q6680">
        <f t="shared" si="1673"/>
        <v>1</v>
      </c>
      <c r="R6680">
        <f t="shared" si="1674"/>
        <v>0</v>
      </c>
      <c r="S6680">
        <f t="shared" si="1675"/>
        <v>0</v>
      </c>
      <c r="T6680">
        <f t="shared" si="1676"/>
        <v>0</v>
      </c>
      <c r="U6680">
        <v>0</v>
      </c>
      <c r="V6680">
        <f t="shared" si="1677"/>
        <v>0.43997820846559432</v>
      </c>
      <c r="W6680">
        <f t="shared" si="1678"/>
        <v>0.60825383824783319</v>
      </c>
      <c r="X6680">
        <f t="shared" si="1679"/>
        <v>0.19358082392459397</v>
      </c>
      <c r="Y6680">
        <f t="shared" si="1680"/>
        <v>1</v>
      </c>
      <c r="Z6680" t="s">
        <v>6712</v>
      </c>
    </row>
    <row r="6681" spans="1:26" x14ac:dyDescent="0.25">
      <c r="A6681" t="s">
        <v>45</v>
      </c>
      <c r="B6681" t="s">
        <v>38</v>
      </c>
      <c r="C6681" t="s">
        <v>23</v>
      </c>
      <c r="D6681">
        <v>0</v>
      </c>
      <c r="F6681">
        <v>1</v>
      </c>
      <c r="G6681">
        <v>20.85</v>
      </c>
      <c r="H6681">
        <f t="shared" si="1665"/>
        <v>1</v>
      </c>
      <c r="I6681">
        <f t="shared" si="1666"/>
        <v>0</v>
      </c>
      <c r="J6681">
        <f t="shared" si="1667"/>
        <v>0</v>
      </c>
      <c r="K6681">
        <f t="shared" si="1668"/>
        <v>0</v>
      </c>
      <c r="L6681">
        <f t="shared" si="1669"/>
        <v>1</v>
      </c>
      <c r="M6681">
        <f t="shared" si="1670"/>
        <v>0</v>
      </c>
      <c r="N6681">
        <f t="shared" si="1671"/>
        <v>0</v>
      </c>
      <c r="O6681">
        <f t="shared" si="1672"/>
        <v>1</v>
      </c>
      <c r="P6681">
        <v>19</v>
      </c>
      <c r="Q6681">
        <f t="shared" si="1673"/>
        <v>0</v>
      </c>
      <c r="R6681">
        <f t="shared" si="1674"/>
        <v>0</v>
      </c>
      <c r="S6681">
        <f t="shared" si="1675"/>
        <v>1</v>
      </c>
      <c r="T6681">
        <f t="shared" si="1676"/>
        <v>0</v>
      </c>
      <c r="U6681">
        <v>0</v>
      </c>
      <c r="V6681">
        <f t="shared" si="1677"/>
        <v>-6.9847408971865407E-2</v>
      </c>
      <c r="W6681">
        <f t="shared" si="1678"/>
        <v>0.48254524349940647</v>
      </c>
      <c r="X6681">
        <f t="shared" si="1679"/>
        <v>4.8786605400830243E-3</v>
      </c>
      <c r="Y6681">
        <f t="shared" si="1680"/>
        <v>0</v>
      </c>
      <c r="Z6681" t="s">
        <v>6713</v>
      </c>
    </row>
    <row r="6682" spans="1:26" x14ac:dyDescent="0.25">
      <c r="A6682" t="s">
        <v>45</v>
      </c>
      <c r="B6682" t="s">
        <v>33</v>
      </c>
      <c r="C6682" t="s">
        <v>25</v>
      </c>
      <c r="D6682">
        <v>0</v>
      </c>
      <c r="F6682">
        <v>1</v>
      </c>
      <c r="G6682">
        <v>37.700000000000003</v>
      </c>
      <c r="H6682">
        <f t="shared" si="1665"/>
        <v>1</v>
      </c>
      <c r="I6682">
        <f t="shared" si="1666"/>
        <v>0</v>
      </c>
      <c r="J6682">
        <f t="shared" si="1667"/>
        <v>1</v>
      </c>
      <c r="K6682">
        <f t="shared" si="1668"/>
        <v>0</v>
      </c>
      <c r="L6682">
        <f t="shared" si="1669"/>
        <v>0</v>
      </c>
      <c r="M6682">
        <f t="shared" si="1670"/>
        <v>0</v>
      </c>
      <c r="N6682">
        <f t="shared" si="1671"/>
        <v>0</v>
      </c>
      <c r="O6682">
        <f t="shared" si="1672"/>
        <v>1</v>
      </c>
      <c r="P6682">
        <v>60</v>
      </c>
      <c r="Q6682">
        <f t="shared" si="1673"/>
        <v>0</v>
      </c>
      <c r="R6682">
        <f t="shared" si="1674"/>
        <v>0</v>
      </c>
      <c r="S6682">
        <f t="shared" si="1675"/>
        <v>0</v>
      </c>
      <c r="T6682">
        <f t="shared" si="1676"/>
        <v>1</v>
      </c>
      <c r="U6682">
        <v>0</v>
      </c>
      <c r="V6682">
        <f t="shared" si="1677"/>
        <v>-9.9859468140859331E-3</v>
      </c>
      <c r="W6682">
        <f t="shared" si="1678"/>
        <v>0.49750353404189601</v>
      </c>
      <c r="X6682">
        <f t="shared" si="1679"/>
        <v>9.9719133773752992E-5</v>
      </c>
      <c r="Y6682">
        <f t="shared" si="1680"/>
        <v>0</v>
      </c>
      <c r="Z6682" t="s">
        <v>6714</v>
      </c>
    </row>
    <row r="6683" spans="1:26" x14ac:dyDescent="0.25">
      <c r="A6683" t="s">
        <v>45</v>
      </c>
      <c r="B6683" t="s">
        <v>30</v>
      </c>
      <c r="C6683" t="s">
        <v>35</v>
      </c>
      <c r="D6683">
        <v>0</v>
      </c>
      <c r="F6683">
        <v>1</v>
      </c>
      <c r="G6683">
        <v>95.5</v>
      </c>
      <c r="H6683">
        <f t="shared" si="1665"/>
        <v>1</v>
      </c>
      <c r="I6683">
        <f t="shared" si="1666"/>
        <v>0</v>
      </c>
      <c r="J6683">
        <f t="shared" si="1667"/>
        <v>0</v>
      </c>
      <c r="K6683">
        <f t="shared" si="1668"/>
        <v>1</v>
      </c>
      <c r="L6683">
        <f t="shared" si="1669"/>
        <v>0</v>
      </c>
      <c r="M6683">
        <f t="shared" si="1670"/>
        <v>0</v>
      </c>
      <c r="N6683">
        <f t="shared" si="1671"/>
        <v>0</v>
      </c>
      <c r="O6683">
        <f t="shared" si="1672"/>
        <v>1</v>
      </c>
      <c r="P6683">
        <v>48</v>
      </c>
      <c r="Q6683">
        <f t="shared" si="1673"/>
        <v>0</v>
      </c>
      <c r="R6683">
        <f t="shared" si="1674"/>
        <v>1</v>
      </c>
      <c r="S6683">
        <f t="shared" si="1675"/>
        <v>0</v>
      </c>
      <c r="T6683">
        <f t="shared" si="1676"/>
        <v>0</v>
      </c>
      <c r="U6683">
        <v>1</v>
      </c>
      <c r="V6683">
        <f t="shared" si="1677"/>
        <v>9.3818905165475724E-2</v>
      </c>
      <c r="W6683">
        <f t="shared" si="1678"/>
        <v>0.52343753740458632</v>
      </c>
      <c r="X6683">
        <f t="shared" si="1679"/>
        <v>0.82116417663549701</v>
      </c>
      <c r="Y6683">
        <f t="shared" si="1680"/>
        <v>0</v>
      </c>
      <c r="Z6683" t="s">
        <v>6715</v>
      </c>
    </row>
    <row r="6684" spans="1:26" x14ac:dyDescent="0.25">
      <c r="A6684" t="s">
        <v>26</v>
      </c>
      <c r="B6684" t="s">
        <v>27</v>
      </c>
      <c r="C6684" t="s">
        <v>35</v>
      </c>
      <c r="D6684">
        <v>1</v>
      </c>
      <c r="F6684">
        <v>1</v>
      </c>
      <c r="G6684">
        <v>91.05</v>
      </c>
      <c r="H6684">
        <f t="shared" si="1665"/>
        <v>0</v>
      </c>
      <c r="I6684">
        <f t="shared" si="1666"/>
        <v>1</v>
      </c>
      <c r="J6684">
        <f t="shared" si="1667"/>
        <v>0</v>
      </c>
      <c r="K6684">
        <f t="shared" si="1668"/>
        <v>1</v>
      </c>
      <c r="L6684">
        <f t="shared" si="1669"/>
        <v>0</v>
      </c>
      <c r="M6684">
        <f t="shared" si="1670"/>
        <v>1</v>
      </c>
      <c r="N6684">
        <f t="shared" si="1671"/>
        <v>0</v>
      </c>
      <c r="O6684">
        <f t="shared" si="1672"/>
        <v>0</v>
      </c>
      <c r="P6684">
        <v>3</v>
      </c>
      <c r="Q6684">
        <f t="shared" si="1673"/>
        <v>1</v>
      </c>
      <c r="R6684">
        <f t="shared" si="1674"/>
        <v>0</v>
      </c>
      <c r="S6684">
        <f t="shared" si="1675"/>
        <v>0</v>
      </c>
      <c r="T6684">
        <f t="shared" si="1676"/>
        <v>0</v>
      </c>
      <c r="U6684">
        <v>1</v>
      </c>
      <c r="V6684">
        <f t="shared" si="1677"/>
        <v>0.5413469077951828</v>
      </c>
      <c r="W6684">
        <f t="shared" si="1678"/>
        <v>0.63212568715231465</v>
      </c>
      <c r="X6684">
        <f t="shared" si="1679"/>
        <v>0.21036265898904055</v>
      </c>
      <c r="Y6684">
        <f t="shared" si="1680"/>
        <v>1</v>
      </c>
      <c r="Z6684" t="s">
        <v>6716</v>
      </c>
    </row>
    <row r="6685" spans="1:26" x14ac:dyDescent="0.25">
      <c r="A6685" t="s">
        <v>45</v>
      </c>
      <c r="B6685" t="s">
        <v>30</v>
      </c>
      <c r="C6685" t="s">
        <v>35</v>
      </c>
      <c r="D6685">
        <v>0</v>
      </c>
      <c r="F6685">
        <v>1</v>
      </c>
      <c r="G6685">
        <v>92.45</v>
      </c>
      <c r="H6685">
        <f t="shared" si="1665"/>
        <v>1</v>
      </c>
      <c r="I6685">
        <f t="shared" si="1666"/>
        <v>0</v>
      </c>
      <c r="J6685">
        <f t="shared" si="1667"/>
        <v>0</v>
      </c>
      <c r="K6685">
        <f t="shared" si="1668"/>
        <v>1</v>
      </c>
      <c r="L6685">
        <f t="shared" si="1669"/>
        <v>0</v>
      </c>
      <c r="M6685">
        <f t="shared" si="1670"/>
        <v>0</v>
      </c>
      <c r="N6685">
        <f t="shared" si="1671"/>
        <v>0</v>
      </c>
      <c r="O6685">
        <f t="shared" si="1672"/>
        <v>1</v>
      </c>
      <c r="P6685">
        <v>69</v>
      </c>
      <c r="Q6685">
        <f t="shared" si="1673"/>
        <v>0</v>
      </c>
      <c r="R6685">
        <f t="shared" si="1674"/>
        <v>1</v>
      </c>
      <c r="S6685">
        <f t="shared" si="1675"/>
        <v>0</v>
      </c>
      <c r="T6685">
        <f t="shared" si="1676"/>
        <v>0</v>
      </c>
      <c r="U6685">
        <v>0</v>
      </c>
      <c r="V6685">
        <f t="shared" si="1677"/>
        <v>7.050916779056382E-2</v>
      </c>
      <c r="W6685">
        <f t="shared" si="1678"/>
        <v>0.51761999267353875</v>
      </c>
      <c r="X6685">
        <f t="shared" si="1679"/>
        <v>4.9715427425178829E-3</v>
      </c>
      <c r="Y6685">
        <f t="shared" si="1680"/>
        <v>0</v>
      </c>
      <c r="Z6685" t="s">
        <v>6717</v>
      </c>
    </row>
    <row r="6686" spans="1:26" x14ac:dyDescent="0.25">
      <c r="A6686" t="s">
        <v>29</v>
      </c>
      <c r="B6686" t="s">
        <v>27</v>
      </c>
      <c r="C6686" t="s">
        <v>25</v>
      </c>
      <c r="D6686">
        <v>0</v>
      </c>
      <c r="F6686">
        <v>1</v>
      </c>
      <c r="G6686">
        <v>44.15</v>
      </c>
      <c r="H6686">
        <f t="shared" si="1665"/>
        <v>1</v>
      </c>
      <c r="I6686">
        <f t="shared" si="1666"/>
        <v>0</v>
      </c>
      <c r="J6686">
        <f t="shared" si="1667"/>
        <v>1</v>
      </c>
      <c r="K6686">
        <f t="shared" si="1668"/>
        <v>0</v>
      </c>
      <c r="L6686">
        <f t="shared" si="1669"/>
        <v>0</v>
      </c>
      <c r="M6686">
        <f t="shared" si="1670"/>
        <v>0</v>
      </c>
      <c r="N6686">
        <f t="shared" si="1671"/>
        <v>1</v>
      </c>
      <c r="O6686">
        <f t="shared" si="1672"/>
        <v>0</v>
      </c>
      <c r="P6686">
        <v>43</v>
      </c>
      <c r="Q6686">
        <f t="shared" si="1673"/>
        <v>1</v>
      </c>
      <c r="R6686">
        <f t="shared" si="1674"/>
        <v>0</v>
      </c>
      <c r="S6686">
        <f t="shared" si="1675"/>
        <v>0</v>
      </c>
      <c r="T6686">
        <f t="shared" si="1676"/>
        <v>0</v>
      </c>
      <c r="U6686">
        <v>0</v>
      </c>
      <c r="V6686">
        <f t="shared" si="1677"/>
        <v>0.19190919112014646</v>
      </c>
      <c r="W6686">
        <f t="shared" si="1678"/>
        <v>0.54783059118880084</v>
      </c>
      <c r="X6686">
        <f t="shared" si="1679"/>
        <v>3.6829137636388898E-2</v>
      </c>
      <c r="Y6686">
        <f t="shared" si="1680"/>
        <v>0</v>
      </c>
      <c r="Z6686" t="s">
        <v>6718</v>
      </c>
    </row>
    <row r="6687" spans="1:26" x14ac:dyDescent="0.25">
      <c r="A6687" t="s">
        <v>29</v>
      </c>
      <c r="B6687" t="s">
        <v>30</v>
      </c>
      <c r="C6687" t="s">
        <v>25</v>
      </c>
      <c r="D6687">
        <v>0</v>
      </c>
      <c r="F6687">
        <v>1</v>
      </c>
      <c r="G6687">
        <v>36.049999999999997</v>
      </c>
      <c r="H6687">
        <f t="shared" si="1665"/>
        <v>1</v>
      </c>
      <c r="I6687">
        <f t="shared" si="1666"/>
        <v>0</v>
      </c>
      <c r="J6687">
        <f t="shared" si="1667"/>
        <v>1</v>
      </c>
      <c r="K6687">
        <f t="shared" si="1668"/>
        <v>0</v>
      </c>
      <c r="L6687">
        <f t="shared" si="1669"/>
        <v>0</v>
      </c>
      <c r="M6687">
        <f t="shared" si="1670"/>
        <v>0</v>
      </c>
      <c r="N6687">
        <f t="shared" si="1671"/>
        <v>1</v>
      </c>
      <c r="O6687">
        <f t="shared" si="1672"/>
        <v>0</v>
      </c>
      <c r="P6687">
        <v>11</v>
      </c>
      <c r="Q6687">
        <f t="shared" si="1673"/>
        <v>0</v>
      </c>
      <c r="R6687">
        <f t="shared" si="1674"/>
        <v>1</v>
      </c>
      <c r="S6687">
        <f t="shared" si="1675"/>
        <v>0</v>
      </c>
      <c r="T6687">
        <f t="shared" si="1676"/>
        <v>0</v>
      </c>
      <c r="U6687">
        <v>0</v>
      </c>
      <c r="V6687">
        <f t="shared" si="1677"/>
        <v>4.2512498536754345E-2</v>
      </c>
      <c r="W6687">
        <f t="shared" si="1678"/>
        <v>0.51062652422819466</v>
      </c>
      <c r="X6687">
        <f t="shared" si="1679"/>
        <v>1.8073125318375403E-3</v>
      </c>
      <c r="Y6687">
        <f t="shared" si="1680"/>
        <v>0</v>
      </c>
      <c r="Z6687" t="s">
        <v>6719</v>
      </c>
    </row>
    <row r="6688" spans="1:26" x14ac:dyDescent="0.25">
      <c r="A6688" t="s">
        <v>26</v>
      </c>
      <c r="B6688" t="s">
        <v>38</v>
      </c>
      <c r="C6688" t="s">
        <v>25</v>
      </c>
      <c r="D6688">
        <v>0</v>
      </c>
      <c r="F6688">
        <v>1</v>
      </c>
      <c r="G6688">
        <v>50.25</v>
      </c>
      <c r="H6688">
        <f t="shared" si="1665"/>
        <v>1</v>
      </c>
      <c r="I6688">
        <f t="shared" si="1666"/>
        <v>0</v>
      </c>
      <c r="J6688">
        <f t="shared" si="1667"/>
        <v>1</v>
      </c>
      <c r="K6688">
        <f t="shared" si="1668"/>
        <v>0</v>
      </c>
      <c r="L6688">
        <f t="shared" si="1669"/>
        <v>0</v>
      </c>
      <c r="M6688">
        <f t="shared" si="1670"/>
        <v>1</v>
      </c>
      <c r="N6688">
        <f t="shared" si="1671"/>
        <v>0</v>
      </c>
      <c r="O6688">
        <f t="shared" si="1672"/>
        <v>0</v>
      </c>
      <c r="P6688">
        <v>45</v>
      </c>
      <c r="Q6688">
        <f t="shared" si="1673"/>
        <v>0</v>
      </c>
      <c r="R6688">
        <f t="shared" si="1674"/>
        <v>0</v>
      </c>
      <c r="S6688">
        <f t="shared" si="1675"/>
        <v>1</v>
      </c>
      <c r="T6688">
        <f t="shared" si="1676"/>
        <v>0</v>
      </c>
      <c r="U6688">
        <v>0</v>
      </c>
      <c r="V6688">
        <f t="shared" si="1677"/>
        <v>0.34096910320450752</v>
      </c>
      <c r="W6688">
        <f t="shared" si="1678"/>
        <v>0.58442591046670522</v>
      </c>
      <c r="X6688">
        <f t="shared" si="1679"/>
        <v>0.1162599293400861</v>
      </c>
      <c r="Y6688">
        <f t="shared" si="1680"/>
        <v>1</v>
      </c>
      <c r="Z6688" t="s">
        <v>6720</v>
      </c>
    </row>
    <row r="6689" spans="1:26" x14ac:dyDescent="0.25">
      <c r="A6689" t="s">
        <v>45</v>
      </c>
      <c r="B6689" t="s">
        <v>38</v>
      </c>
      <c r="C6689" t="s">
        <v>35</v>
      </c>
      <c r="D6689">
        <v>0</v>
      </c>
      <c r="F6689">
        <v>1</v>
      </c>
      <c r="G6689">
        <v>109.75</v>
      </c>
      <c r="H6689">
        <f t="shared" si="1665"/>
        <v>1</v>
      </c>
      <c r="I6689">
        <f t="shared" si="1666"/>
        <v>0</v>
      </c>
      <c r="J6689">
        <f t="shared" si="1667"/>
        <v>0</v>
      </c>
      <c r="K6689">
        <f t="shared" si="1668"/>
        <v>1</v>
      </c>
      <c r="L6689">
        <f t="shared" si="1669"/>
        <v>0</v>
      </c>
      <c r="M6689">
        <f t="shared" si="1670"/>
        <v>0</v>
      </c>
      <c r="N6689">
        <f t="shared" si="1671"/>
        <v>0</v>
      </c>
      <c r="O6689">
        <f t="shared" si="1672"/>
        <v>1</v>
      </c>
      <c r="P6689">
        <v>72</v>
      </c>
      <c r="Q6689">
        <f t="shared" si="1673"/>
        <v>0</v>
      </c>
      <c r="R6689">
        <f t="shared" si="1674"/>
        <v>0</v>
      </c>
      <c r="S6689">
        <f t="shared" si="1675"/>
        <v>1</v>
      </c>
      <c r="T6689">
        <f t="shared" si="1676"/>
        <v>0</v>
      </c>
      <c r="U6689">
        <v>0</v>
      </c>
      <c r="V6689">
        <f t="shared" si="1677"/>
        <v>0.11603544480167716</v>
      </c>
      <c r="W6689">
        <f t="shared" si="1678"/>
        <v>0.52897635647994878</v>
      </c>
      <c r="X6689">
        <f t="shared" si="1679"/>
        <v>1.3464224450323066E-2</v>
      </c>
      <c r="Y6689">
        <f t="shared" si="1680"/>
        <v>0</v>
      </c>
      <c r="Z6689" t="s">
        <v>6721</v>
      </c>
    </row>
    <row r="6690" spans="1:26" x14ac:dyDescent="0.25">
      <c r="A6690" t="s">
        <v>26</v>
      </c>
      <c r="B6690" t="s">
        <v>27</v>
      </c>
      <c r="C6690" t="s">
        <v>35</v>
      </c>
      <c r="D6690">
        <v>1</v>
      </c>
      <c r="F6690">
        <v>1</v>
      </c>
      <c r="G6690">
        <v>79.2</v>
      </c>
      <c r="H6690">
        <f t="shared" si="1665"/>
        <v>0</v>
      </c>
      <c r="I6690">
        <f t="shared" si="1666"/>
        <v>1</v>
      </c>
      <c r="J6690">
        <f t="shared" si="1667"/>
        <v>0</v>
      </c>
      <c r="K6690">
        <f t="shared" si="1668"/>
        <v>1</v>
      </c>
      <c r="L6690">
        <f t="shared" si="1669"/>
        <v>0</v>
      </c>
      <c r="M6690">
        <f t="shared" si="1670"/>
        <v>1</v>
      </c>
      <c r="N6690">
        <f t="shared" si="1671"/>
        <v>0</v>
      </c>
      <c r="O6690">
        <f t="shared" si="1672"/>
        <v>0</v>
      </c>
      <c r="P6690">
        <v>2</v>
      </c>
      <c r="Q6690">
        <f t="shared" si="1673"/>
        <v>1</v>
      </c>
      <c r="R6690">
        <f t="shared" si="1674"/>
        <v>0</v>
      </c>
      <c r="S6690">
        <f t="shared" si="1675"/>
        <v>0</v>
      </c>
      <c r="T6690">
        <f t="shared" si="1676"/>
        <v>0</v>
      </c>
      <c r="U6690">
        <v>1</v>
      </c>
      <c r="V6690">
        <f t="shared" si="1677"/>
        <v>0.51800893188958597</v>
      </c>
      <c r="W6690">
        <f t="shared" si="1678"/>
        <v>0.62668207025496769</v>
      </c>
      <c r="X6690">
        <f t="shared" si="1679"/>
        <v>0.23231538973821778</v>
      </c>
      <c r="Y6690">
        <f t="shared" si="1680"/>
        <v>1</v>
      </c>
      <c r="Z6690" t="s">
        <v>6722</v>
      </c>
    </row>
    <row r="6691" spans="1:26" x14ac:dyDescent="0.25">
      <c r="A6691" t="s">
        <v>45</v>
      </c>
      <c r="B6691" t="s">
        <v>33</v>
      </c>
      <c r="C6691" t="s">
        <v>23</v>
      </c>
      <c r="D6691">
        <v>0</v>
      </c>
      <c r="F6691">
        <v>1</v>
      </c>
      <c r="G6691">
        <v>20.3</v>
      </c>
      <c r="H6691">
        <f t="shared" si="1665"/>
        <v>1</v>
      </c>
      <c r="I6691">
        <f t="shared" si="1666"/>
        <v>0</v>
      </c>
      <c r="J6691">
        <f t="shared" si="1667"/>
        <v>0</v>
      </c>
      <c r="K6691">
        <f t="shared" si="1668"/>
        <v>0</v>
      </c>
      <c r="L6691">
        <f t="shared" si="1669"/>
        <v>1</v>
      </c>
      <c r="M6691">
        <f t="shared" si="1670"/>
        <v>0</v>
      </c>
      <c r="N6691">
        <f t="shared" si="1671"/>
        <v>0</v>
      </c>
      <c r="O6691">
        <f t="shared" si="1672"/>
        <v>1</v>
      </c>
      <c r="P6691">
        <v>12</v>
      </c>
      <c r="Q6691">
        <f t="shared" si="1673"/>
        <v>0</v>
      </c>
      <c r="R6691">
        <f t="shared" si="1674"/>
        <v>0</v>
      </c>
      <c r="S6691">
        <f t="shared" si="1675"/>
        <v>0</v>
      </c>
      <c r="T6691">
        <f t="shared" si="1676"/>
        <v>1</v>
      </c>
      <c r="U6691">
        <v>0</v>
      </c>
      <c r="V6691">
        <f t="shared" si="1677"/>
        <v>-6.5841720188296426E-2</v>
      </c>
      <c r="W6691">
        <f t="shared" si="1678"/>
        <v>0.48354551388774508</v>
      </c>
      <c r="X6691">
        <f t="shared" si="1679"/>
        <v>4.3351321173539211E-3</v>
      </c>
      <c r="Y6691">
        <f t="shared" si="1680"/>
        <v>0</v>
      </c>
      <c r="Z6691" t="s">
        <v>6723</v>
      </c>
    </row>
    <row r="6692" spans="1:26" x14ac:dyDescent="0.25">
      <c r="A6692" t="s">
        <v>29</v>
      </c>
      <c r="B6692" t="s">
        <v>38</v>
      </c>
      <c r="C6692" t="s">
        <v>35</v>
      </c>
      <c r="D6692">
        <v>0</v>
      </c>
      <c r="F6692">
        <v>1</v>
      </c>
      <c r="G6692">
        <v>112.35</v>
      </c>
      <c r="H6692">
        <f t="shared" si="1665"/>
        <v>1</v>
      </c>
      <c r="I6692">
        <f t="shared" si="1666"/>
        <v>0</v>
      </c>
      <c r="J6692">
        <f t="shared" si="1667"/>
        <v>0</v>
      </c>
      <c r="K6692">
        <f t="shared" si="1668"/>
        <v>1</v>
      </c>
      <c r="L6692">
        <f t="shared" si="1669"/>
        <v>0</v>
      </c>
      <c r="M6692">
        <f t="shared" si="1670"/>
        <v>0</v>
      </c>
      <c r="N6692">
        <f t="shared" si="1671"/>
        <v>1</v>
      </c>
      <c r="O6692">
        <f t="shared" si="1672"/>
        <v>0</v>
      </c>
      <c r="P6692">
        <v>67</v>
      </c>
      <c r="Q6692">
        <f t="shared" si="1673"/>
        <v>0</v>
      </c>
      <c r="R6692">
        <f t="shared" si="1674"/>
        <v>0</v>
      </c>
      <c r="S6692">
        <f t="shared" si="1675"/>
        <v>1</v>
      </c>
      <c r="T6692">
        <f t="shared" si="1676"/>
        <v>0</v>
      </c>
      <c r="U6692">
        <v>0</v>
      </c>
      <c r="V6692">
        <f t="shared" si="1677"/>
        <v>0.16633159581450432</v>
      </c>
      <c r="W6692">
        <f t="shared" si="1678"/>
        <v>0.54148729338342172</v>
      </c>
      <c r="X6692">
        <f t="shared" si="1679"/>
        <v>2.7666199766199634E-2</v>
      </c>
      <c r="Y6692">
        <f t="shared" si="1680"/>
        <v>0</v>
      </c>
      <c r="Z6692" t="s">
        <v>6724</v>
      </c>
    </row>
    <row r="6693" spans="1:26" x14ac:dyDescent="0.25">
      <c r="A6693" t="s">
        <v>45</v>
      </c>
      <c r="B6693" t="s">
        <v>30</v>
      </c>
      <c r="C6693" t="s">
        <v>35</v>
      </c>
      <c r="D6693">
        <v>0</v>
      </c>
      <c r="F6693">
        <v>1</v>
      </c>
      <c r="G6693">
        <v>94.3</v>
      </c>
      <c r="H6693">
        <f t="shared" si="1665"/>
        <v>1</v>
      </c>
      <c r="I6693">
        <f t="shared" si="1666"/>
        <v>0</v>
      </c>
      <c r="J6693">
        <f t="shared" si="1667"/>
        <v>0</v>
      </c>
      <c r="K6693">
        <f t="shared" si="1668"/>
        <v>1</v>
      </c>
      <c r="L6693">
        <f t="shared" si="1669"/>
        <v>0</v>
      </c>
      <c r="M6693">
        <f t="shared" si="1670"/>
        <v>0</v>
      </c>
      <c r="N6693">
        <f t="shared" si="1671"/>
        <v>0</v>
      </c>
      <c r="O6693">
        <f t="shared" si="1672"/>
        <v>1</v>
      </c>
      <c r="P6693">
        <v>37</v>
      </c>
      <c r="Q6693">
        <f t="shared" si="1673"/>
        <v>0</v>
      </c>
      <c r="R6693">
        <f t="shared" si="1674"/>
        <v>1</v>
      </c>
      <c r="S6693">
        <f t="shared" si="1675"/>
        <v>0</v>
      </c>
      <c r="T6693">
        <f t="shared" si="1676"/>
        <v>0</v>
      </c>
      <c r="U6693">
        <v>0</v>
      </c>
      <c r="V6693">
        <f t="shared" si="1677"/>
        <v>7.3393420304737333E-2</v>
      </c>
      <c r="W6693">
        <f t="shared" si="1678"/>
        <v>0.51834012324847356</v>
      </c>
      <c r="X6693">
        <f t="shared" si="1679"/>
        <v>5.3865941440278302E-3</v>
      </c>
      <c r="Y6693">
        <f t="shared" si="1680"/>
        <v>0</v>
      </c>
      <c r="Z6693" t="s">
        <v>6725</v>
      </c>
    </row>
    <row r="6694" spans="1:26" x14ac:dyDescent="0.25">
      <c r="A6694" t="s">
        <v>29</v>
      </c>
      <c r="B6694" t="s">
        <v>33</v>
      </c>
      <c r="C6694" t="s">
        <v>25</v>
      </c>
      <c r="D6694">
        <v>0</v>
      </c>
      <c r="F6694">
        <v>1</v>
      </c>
      <c r="G6694">
        <v>41.15</v>
      </c>
      <c r="H6694">
        <f t="shared" si="1665"/>
        <v>1</v>
      </c>
      <c r="I6694">
        <f t="shared" si="1666"/>
        <v>0</v>
      </c>
      <c r="J6694">
        <f t="shared" si="1667"/>
        <v>1</v>
      </c>
      <c r="K6694">
        <f t="shared" si="1668"/>
        <v>0</v>
      </c>
      <c r="L6694">
        <f t="shared" si="1669"/>
        <v>0</v>
      </c>
      <c r="M6694">
        <f t="shared" si="1670"/>
        <v>0</v>
      </c>
      <c r="N6694">
        <f t="shared" si="1671"/>
        <v>1</v>
      </c>
      <c r="O6694">
        <f t="shared" si="1672"/>
        <v>0</v>
      </c>
      <c r="P6694">
        <v>39</v>
      </c>
      <c r="Q6694">
        <f t="shared" si="1673"/>
        <v>0</v>
      </c>
      <c r="R6694">
        <f t="shared" si="1674"/>
        <v>0</v>
      </c>
      <c r="S6694">
        <f t="shared" si="1675"/>
        <v>0</v>
      </c>
      <c r="T6694">
        <f t="shared" si="1676"/>
        <v>1</v>
      </c>
      <c r="U6694">
        <v>0</v>
      </c>
      <c r="V6694">
        <f t="shared" si="1677"/>
        <v>5.0463681143394855E-2</v>
      </c>
      <c r="W6694">
        <f t="shared" si="1678"/>
        <v>0.51261324367666961</v>
      </c>
      <c r="X6694">
        <f t="shared" si="1679"/>
        <v>2.5465831145422254E-3</v>
      </c>
      <c r="Y6694">
        <f t="shared" si="1680"/>
        <v>0</v>
      </c>
      <c r="Z6694" t="s">
        <v>6726</v>
      </c>
    </row>
    <row r="6695" spans="1:26" x14ac:dyDescent="0.25">
      <c r="A6695" t="s">
        <v>26</v>
      </c>
      <c r="B6695" t="s">
        <v>33</v>
      </c>
      <c r="C6695" t="s">
        <v>25</v>
      </c>
      <c r="D6695">
        <v>0</v>
      </c>
      <c r="F6695">
        <v>1</v>
      </c>
      <c r="G6695">
        <v>74.650000000000006</v>
      </c>
      <c r="H6695">
        <f t="shared" si="1665"/>
        <v>1</v>
      </c>
      <c r="I6695">
        <f t="shared" si="1666"/>
        <v>0</v>
      </c>
      <c r="J6695">
        <f t="shared" si="1667"/>
        <v>1</v>
      </c>
      <c r="K6695">
        <f t="shared" si="1668"/>
        <v>0</v>
      </c>
      <c r="L6695">
        <f t="shared" si="1669"/>
        <v>0</v>
      </c>
      <c r="M6695">
        <f t="shared" si="1670"/>
        <v>1</v>
      </c>
      <c r="N6695">
        <f t="shared" si="1671"/>
        <v>0</v>
      </c>
      <c r="O6695">
        <f t="shared" si="1672"/>
        <v>0</v>
      </c>
      <c r="P6695">
        <v>41</v>
      </c>
      <c r="Q6695">
        <f t="shared" si="1673"/>
        <v>0</v>
      </c>
      <c r="R6695">
        <f t="shared" si="1674"/>
        <v>0</v>
      </c>
      <c r="S6695">
        <f t="shared" si="1675"/>
        <v>0</v>
      </c>
      <c r="T6695">
        <f t="shared" si="1676"/>
        <v>1</v>
      </c>
      <c r="U6695">
        <v>0</v>
      </c>
      <c r="V6695">
        <f t="shared" si="1677"/>
        <v>0.37414688602258089</v>
      </c>
      <c r="W6695">
        <f t="shared" si="1678"/>
        <v>0.59246063096325974</v>
      </c>
      <c r="X6695">
        <f t="shared" si="1679"/>
        <v>0.13998589232039413</v>
      </c>
      <c r="Y6695">
        <f t="shared" si="1680"/>
        <v>1</v>
      </c>
      <c r="Z6695" t="s">
        <v>6727</v>
      </c>
    </row>
    <row r="6696" spans="1:26" x14ac:dyDescent="0.25">
      <c r="A6696" t="s">
        <v>26</v>
      </c>
      <c r="B6696" t="s">
        <v>27</v>
      </c>
      <c r="C6696" t="s">
        <v>25</v>
      </c>
      <c r="D6696">
        <v>0</v>
      </c>
      <c r="F6696">
        <v>1</v>
      </c>
      <c r="G6696">
        <v>48.25</v>
      </c>
      <c r="H6696">
        <f t="shared" si="1665"/>
        <v>1</v>
      </c>
      <c r="I6696">
        <f t="shared" si="1666"/>
        <v>0</v>
      </c>
      <c r="J6696">
        <f t="shared" si="1667"/>
        <v>1</v>
      </c>
      <c r="K6696">
        <f t="shared" si="1668"/>
        <v>0</v>
      </c>
      <c r="L6696">
        <f t="shared" si="1669"/>
        <v>0</v>
      </c>
      <c r="M6696">
        <f t="shared" si="1670"/>
        <v>1</v>
      </c>
      <c r="N6696">
        <f t="shared" si="1671"/>
        <v>0</v>
      </c>
      <c r="O6696">
        <f t="shared" si="1672"/>
        <v>0</v>
      </c>
      <c r="P6696">
        <v>25</v>
      </c>
      <c r="Q6696">
        <f t="shared" si="1673"/>
        <v>1</v>
      </c>
      <c r="R6696">
        <f t="shared" si="1674"/>
        <v>0</v>
      </c>
      <c r="S6696">
        <f t="shared" si="1675"/>
        <v>0</v>
      </c>
      <c r="T6696">
        <f t="shared" si="1676"/>
        <v>0</v>
      </c>
      <c r="U6696">
        <v>0</v>
      </c>
      <c r="V6696">
        <f t="shared" si="1677"/>
        <v>0.46975616685516952</v>
      </c>
      <c r="W6696">
        <f t="shared" si="1678"/>
        <v>0.61532604273245306</v>
      </c>
      <c r="X6696">
        <f t="shared" si="1679"/>
        <v>0.22067085629846186</v>
      </c>
      <c r="Y6696">
        <f t="shared" si="1680"/>
        <v>1</v>
      </c>
      <c r="Z6696" t="s">
        <v>6728</v>
      </c>
    </row>
    <row r="6697" spans="1:26" x14ac:dyDescent="0.25">
      <c r="A6697" t="s">
        <v>45</v>
      </c>
      <c r="B6697" t="s">
        <v>38</v>
      </c>
      <c r="C6697" t="s">
        <v>25</v>
      </c>
      <c r="D6697">
        <v>0</v>
      </c>
      <c r="F6697">
        <v>1</v>
      </c>
      <c r="G6697">
        <v>76.150000000000006</v>
      </c>
      <c r="H6697">
        <f t="shared" si="1665"/>
        <v>1</v>
      </c>
      <c r="I6697">
        <f t="shared" si="1666"/>
        <v>0</v>
      </c>
      <c r="J6697">
        <f t="shared" si="1667"/>
        <v>1</v>
      </c>
      <c r="K6697">
        <f t="shared" si="1668"/>
        <v>0</v>
      </c>
      <c r="L6697">
        <f t="shared" si="1669"/>
        <v>0</v>
      </c>
      <c r="M6697">
        <f t="shared" si="1670"/>
        <v>0</v>
      </c>
      <c r="N6697">
        <f t="shared" si="1671"/>
        <v>0</v>
      </c>
      <c r="O6697">
        <f t="shared" si="1672"/>
        <v>1</v>
      </c>
      <c r="P6697">
        <v>8</v>
      </c>
      <c r="Q6697">
        <f t="shared" si="1673"/>
        <v>0</v>
      </c>
      <c r="R6697">
        <f t="shared" si="1674"/>
        <v>0</v>
      </c>
      <c r="S6697">
        <f t="shared" si="1675"/>
        <v>1</v>
      </c>
      <c r="T6697">
        <f t="shared" si="1676"/>
        <v>0</v>
      </c>
      <c r="U6697">
        <v>0</v>
      </c>
      <c r="V6697">
        <f t="shared" si="1677"/>
        <v>4.5096564557575547E-2</v>
      </c>
      <c r="W6697">
        <f t="shared" si="1678"/>
        <v>0.51127223084269369</v>
      </c>
      <c r="X6697">
        <f t="shared" si="1679"/>
        <v>2.0337001348955789E-3</v>
      </c>
      <c r="Y6697">
        <f t="shared" si="1680"/>
        <v>0</v>
      </c>
      <c r="Z6697" t="s">
        <v>6729</v>
      </c>
    </row>
    <row r="6698" spans="1:26" x14ac:dyDescent="0.25">
      <c r="A6698" t="s">
        <v>45</v>
      </c>
      <c r="B6698" t="s">
        <v>30</v>
      </c>
      <c r="C6698" t="s">
        <v>25</v>
      </c>
      <c r="D6698">
        <v>0</v>
      </c>
      <c r="F6698">
        <v>1</v>
      </c>
      <c r="G6698">
        <v>71.099999999999994</v>
      </c>
      <c r="H6698">
        <f t="shared" si="1665"/>
        <v>1</v>
      </c>
      <c r="I6698">
        <f t="shared" si="1666"/>
        <v>0</v>
      </c>
      <c r="J6698">
        <f t="shared" si="1667"/>
        <v>1</v>
      </c>
      <c r="K6698">
        <f t="shared" si="1668"/>
        <v>0</v>
      </c>
      <c r="L6698">
        <f t="shared" si="1669"/>
        <v>0</v>
      </c>
      <c r="M6698">
        <f t="shared" si="1670"/>
        <v>0</v>
      </c>
      <c r="N6698">
        <f t="shared" si="1671"/>
        <v>0</v>
      </c>
      <c r="O6698">
        <f t="shared" si="1672"/>
        <v>1</v>
      </c>
      <c r="P6698">
        <v>71</v>
      </c>
      <c r="Q6698">
        <f t="shared" si="1673"/>
        <v>0</v>
      </c>
      <c r="R6698">
        <f t="shared" si="1674"/>
        <v>1</v>
      </c>
      <c r="S6698">
        <f t="shared" si="1675"/>
        <v>0</v>
      </c>
      <c r="T6698">
        <f t="shared" si="1676"/>
        <v>0</v>
      </c>
      <c r="U6698">
        <v>0</v>
      </c>
      <c r="V6698">
        <f t="shared" si="1677"/>
        <v>4.2086503982344051E-2</v>
      </c>
      <c r="W6698">
        <f t="shared" si="1678"/>
        <v>0.51052007321390536</v>
      </c>
      <c r="X6698">
        <f t="shared" si="1679"/>
        <v>1.7712738174558615E-3</v>
      </c>
      <c r="Y6698">
        <f t="shared" si="1680"/>
        <v>0</v>
      </c>
      <c r="Z6698" t="s">
        <v>6730</v>
      </c>
    </row>
    <row r="6699" spans="1:26" x14ac:dyDescent="0.25">
      <c r="A6699" t="s">
        <v>26</v>
      </c>
      <c r="B6699" t="s">
        <v>27</v>
      </c>
      <c r="C6699" t="s">
        <v>35</v>
      </c>
      <c r="D6699">
        <v>0</v>
      </c>
      <c r="F6699">
        <v>1</v>
      </c>
      <c r="G6699">
        <v>96.55</v>
      </c>
      <c r="H6699">
        <f t="shared" si="1665"/>
        <v>1</v>
      </c>
      <c r="I6699">
        <f t="shared" si="1666"/>
        <v>0</v>
      </c>
      <c r="J6699">
        <f t="shared" si="1667"/>
        <v>0</v>
      </c>
      <c r="K6699">
        <f t="shared" si="1668"/>
        <v>1</v>
      </c>
      <c r="L6699">
        <f t="shared" si="1669"/>
        <v>0</v>
      </c>
      <c r="M6699">
        <f t="shared" si="1670"/>
        <v>1</v>
      </c>
      <c r="N6699">
        <f t="shared" si="1671"/>
        <v>0</v>
      </c>
      <c r="O6699">
        <f t="shared" si="1672"/>
        <v>0</v>
      </c>
      <c r="P6699">
        <v>5</v>
      </c>
      <c r="Q6699">
        <f t="shared" si="1673"/>
        <v>1</v>
      </c>
      <c r="R6699">
        <f t="shared" si="1674"/>
        <v>0</v>
      </c>
      <c r="S6699">
        <f t="shared" si="1675"/>
        <v>0</v>
      </c>
      <c r="T6699">
        <f t="shared" si="1676"/>
        <v>0</v>
      </c>
      <c r="U6699">
        <v>0</v>
      </c>
      <c r="V6699">
        <f t="shared" si="1677"/>
        <v>0.54505854330629433</v>
      </c>
      <c r="W6699">
        <f t="shared" si="1678"/>
        <v>0.63298837722136148</v>
      </c>
      <c r="X6699">
        <f t="shared" si="1679"/>
        <v>0.2970888156311795</v>
      </c>
      <c r="Y6699">
        <f t="shared" si="1680"/>
        <v>1</v>
      </c>
      <c r="Z6699" t="s">
        <v>6731</v>
      </c>
    </row>
    <row r="6700" spans="1:26" x14ac:dyDescent="0.25">
      <c r="A6700" t="s">
        <v>29</v>
      </c>
      <c r="B6700" t="s">
        <v>38</v>
      </c>
      <c r="C6700" t="s">
        <v>25</v>
      </c>
      <c r="D6700">
        <v>0</v>
      </c>
      <c r="F6700">
        <v>1</v>
      </c>
      <c r="G6700">
        <v>79.3</v>
      </c>
      <c r="H6700">
        <f t="shared" si="1665"/>
        <v>1</v>
      </c>
      <c r="I6700">
        <f t="shared" si="1666"/>
        <v>0</v>
      </c>
      <c r="J6700">
        <f t="shared" si="1667"/>
        <v>1</v>
      </c>
      <c r="K6700">
        <f t="shared" si="1668"/>
        <v>0</v>
      </c>
      <c r="L6700">
        <f t="shared" si="1669"/>
        <v>0</v>
      </c>
      <c r="M6700">
        <f t="shared" si="1670"/>
        <v>0</v>
      </c>
      <c r="N6700">
        <f t="shared" si="1671"/>
        <v>1</v>
      </c>
      <c r="O6700">
        <f t="shared" si="1672"/>
        <v>0</v>
      </c>
      <c r="P6700">
        <v>30</v>
      </c>
      <c r="Q6700">
        <f t="shared" si="1673"/>
        <v>0</v>
      </c>
      <c r="R6700">
        <f t="shared" si="1674"/>
        <v>0</v>
      </c>
      <c r="S6700">
        <f t="shared" si="1675"/>
        <v>1</v>
      </c>
      <c r="T6700">
        <f t="shared" si="1676"/>
        <v>0</v>
      </c>
      <c r="U6700">
        <v>0</v>
      </c>
      <c r="V6700">
        <f t="shared" si="1677"/>
        <v>0.11480481441264771</v>
      </c>
      <c r="W6700">
        <f t="shared" si="1678"/>
        <v>0.52866972126028011</v>
      </c>
      <c r="X6700">
        <f t="shared" si="1679"/>
        <v>1.3180145412322484E-2</v>
      </c>
      <c r="Y6700">
        <f t="shared" si="1680"/>
        <v>0</v>
      </c>
      <c r="Z6700" t="s">
        <v>6732</v>
      </c>
    </row>
    <row r="6701" spans="1:26" x14ac:dyDescent="0.25">
      <c r="A6701" t="s">
        <v>29</v>
      </c>
      <c r="B6701" t="s">
        <v>38</v>
      </c>
      <c r="C6701" t="s">
        <v>35</v>
      </c>
      <c r="D6701">
        <v>0</v>
      </c>
      <c r="F6701">
        <v>1</v>
      </c>
      <c r="G6701">
        <v>89.6</v>
      </c>
      <c r="H6701">
        <f t="shared" si="1665"/>
        <v>1</v>
      </c>
      <c r="I6701">
        <f t="shared" si="1666"/>
        <v>0</v>
      </c>
      <c r="J6701">
        <f t="shared" si="1667"/>
        <v>0</v>
      </c>
      <c r="K6701">
        <f t="shared" si="1668"/>
        <v>1</v>
      </c>
      <c r="L6701">
        <f t="shared" si="1669"/>
        <v>0</v>
      </c>
      <c r="M6701">
        <f t="shared" si="1670"/>
        <v>0</v>
      </c>
      <c r="N6701">
        <f t="shared" si="1671"/>
        <v>1</v>
      </c>
      <c r="O6701">
        <f t="shared" si="1672"/>
        <v>0</v>
      </c>
      <c r="P6701">
        <v>40</v>
      </c>
      <c r="Q6701">
        <f t="shared" si="1673"/>
        <v>0</v>
      </c>
      <c r="R6701">
        <f t="shared" si="1674"/>
        <v>0</v>
      </c>
      <c r="S6701">
        <f t="shared" si="1675"/>
        <v>1</v>
      </c>
      <c r="T6701">
        <f t="shared" si="1676"/>
        <v>0</v>
      </c>
      <c r="U6701">
        <v>0</v>
      </c>
      <c r="V6701">
        <f t="shared" si="1677"/>
        <v>0.12599991590647969</v>
      </c>
      <c r="W6701">
        <f t="shared" si="1678"/>
        <v>0.5314583706161583</v>
      </c>
      <c r="X6701">
        <f t="shared" si="1679"/>
        <v>1.5875978808439953E-2</v>
      </c>
      <c r="Y6701">
        <f t="shared" si="1680"/>
        <v>0</v>
      </c>
      <c r="Z6701" t="s">
        <v>6733</v>
      </c>
    </row>
    <row r="6702" spans="1:26" x14ac:dyDescent="0.25">
      <c r="A6702" t="s">
        <v>45</v>
      </c>
      <c r="B6702" t="s">
        <v>30</v>
      </c>
      <c r="C6702" t="s">
        <v>23</v>
      </c>
      <c r="D6702">
        <v>0</v>
      </c>
      <c r="F6702">
        <v>1</v>
      </c>
      <c r="G6702">
        <v>20.5</v>
      </c>
      <c r="H6702">
        <f t="shared" si="1665"/>
        <v>1</v>
      </c>
      <c r="I6702">
        <f t="shared" si="1666"/>
        <v>0</v>
      </c>
      <c r="J6702">
        <f t="shared" si="1667"/>
        <v>0</v>
      </c>
      <c r="K6702">
        <f t="shared" si="1668"/>
        <v>0</v>
      </c>
      <c r="L6702">
        <f t="shared" si="1669"/>
        <v>1</v>
      </c>
      <c r="M6702">
        <f t="shared" si="1670"/>
        <v>0</v>
      </c>
      <c r="N6702">
        <f t="shared" si="1671"/>
        <v>0</v>
      </c>
      <c r="O6702">
        <f t="shared" si="1672"/>
        <v>1</v>
      </c>
      <c r="P6702">
        <v>54</v>
      </c>
      <c r="Q6702">
        <f t="shared" si="1673"/>
        <v>0</v>
      </c>
      <c r="R6702">
        <f t="shared" si="1674"/>
        <v>1</v>
      </c>
      <c r="S6702">
        <f t="shared" si="1675"/>
        <v>0</v>
      </c>
      <c r="T6702">
        <f t="shared" si="1676"/>
        <v>0</v>
      </c>
      <c r="U6702">
        <v>0</v>
      </c>
      <c r="V6702">
        <f t="shared" si="1677"/>
        <v>-6.5529909105683071E-2</v>
      </c>
      <c r="W6702">
        <f t="shared" si="1678"/>
        <v>0.48362338263440213</v>
      </c>
      <c r="X6702">
        <f t="shared" si="1679"/>
        <v>4.2941689873990854E-3</v>
      </c>
      <c r="Y6702">
        <f t="shared" si="1680"/>
        <v>0</v>
      </c>
      <c r="Z6702" t="s">
        <v>6734</v>
      </c>
    </row>
    <row r="6703" spans="1:26" x14ac:dyDescent="0.25">
      <c r="A6703" t="s">
        <v>45</v>
      </c>
      <c r="B6703" t="s">
        <v>33</v>
      </c>
      <c r="C6703" t="s">
        <v>35</v>
      </c>
      <c r="D6703">
        <v>0</v>
      </c>
      <c r="F6703">
        <v>1</v>
      </c>
      <c r="G6703">
        <v>106.3</v>
      </c>
      <c r="H6703">
        <f t="shared" si="1665"/>
        <v>1</v>
      </c>
      <c r="I6703">
        <f t="shared" si="1666"/>
        <v>0</v>
      </c>
      <c r="J6703">
        <f t="shared" si="1667"/>
        <v>0</v>
      </c>
      <c r="K6703">
        <f t="shared" si="1668"/>
        <v>1</v>
      </c>
      <c r="L6703">
        <f t="shared" si="1669"/>
        <v>0</v>
      </c>
      <c r="M6703">
        <f t="shared" si="1670"/>
        <v>0</v>
      </c>
      <c r="N6703">
        <f t="shared" si="1671"/>
        <v>0</v>
      </c>
      <c r="O6703">
        <f t="shared" si="1672"/>
        <v>1</v>
      </c>
      <c r="P6703">
        <v>72</v>
      </c>
      <c r="Q6703">
        <f t="shared" si="1673"/>
        <v>0</v>
      </c>
      <c r="R6703">
        <f t="shared" si="1674"/>
        <v>0</v>
      </c>
      <c r="S6703">
        <f t="shared" si="1675"/>
        <v>0</v>
      </c>
      <c r="T6703">
        <f t="shared" si="1676"/>
        <v>1</v>
      </c>
      <c r="U6703">
        <v>0</v>
      </c>
      <c r="V6703">
        <f t="shared" si="1677"/>
        <v>9.6965254522294236E-2</v>
      </c>
      <c r="W6703">
        <f t="shared" si="1678"/>
        <v>0.52422233787623362</v>
      </c>
      <c r="X6703">
        <f t="shared" si="1679"/>
        <v>9.402260584573302E-3</v>
      </c>
      <c r="Y6703">
        <f t="shared" si="1680"/>
        <v>0</v>
      </c>
      <c r="Z6703" t="s">
        <v>6735</v>
      </c>
    </row>
    <row r="6704" spans="1:26" x14ac:dyDescent="0.25">
      <c r="A6704" t="s">
        <v>29</v>
      </c>
      <c r="B6704" t="s">
        <v>33</v>
      </c>
      <c r="C6704" t="s">
        <v>35</v>
      </c>
      <c r="D6704">
        <v>0</v>
      </c>
      <c r="F6704">
        <v>1</v>
      </c>
      <c r="G6704">
        <v>100.35</v>
      </c>
      <c r="H6704">
        <f t="shared" si="1665"/>
        <v>1</v>
      </c>
      <c r="I6704">
        <f t="shared" si="1666"/>
        <v>0</v>
      </c>
      <c r="J6704">
        <f t="shared" si="1667"/>
        <v>0</v>
      </c>
      <c r="K6704">
        <f t="shared" si="1668"/>
        <v>1</v>
      </c>
      <c r="L6704">
        <f t="shared" si="1669"/>
        <v>0</v>
      </c>
      <c r="M6704">
        <f t="shared" si="1670"/>
        <v>0</v>
      </c>
      <c r="N6704">
        <f t="shared" si="1671"/>
        <v>1</v>
      </c>
      <c r="O6704">
        <f t="shared" si="1672"/>
        <v>0</v>
      </c>
      <c r="P6704">
        <v>28</v>
      </c>
      <c r="Q6704">
        <f t="shared" si="1673"/>
        <v>0</v>
      </c>
      <c r="R6704">
        <f t="shared" si="1674"/>
        <v>0</v>
      </c>
      <c r="S6704">
        <f t="shared" si="1675"/>
        <v>0</v>
      </c>
      <c r="T6704">
        <f t="shared" si="1676"/>
        <v>1</v>
      </c>
      <c r="U6704">
        <v>0</v>
      </c>
      <c r="V6704">
        <f t="shared" si="1677"/>
        <v>0.14762293085770312</v>
      </c>
      <c r="W6704">
        <f t="shared" si="1678"/>
        <v>0.53683885601216164</v>
      </c>
      <c r="X6704">
        <f t="shared" si="1679"/>
        <v>2.1792529715018195E-2</v>
      </c>
      <c r="Y6704">
        <f t="shared" si="1680"/>
        <v>0</v>
      </c>
      <c r="Z6704" t="s">
        <v>6736</v>
      </c>
    </row>
    <row r="6705" spans="1:26" x14ac:dyDescent="0.25">
      <c r="A6705" t="s">
        <v>26</v>
      </c>
      <c r="B6705" t="s">
        <v>27</v>
      </c>
      <c r="C6705" t="s">
        <v>35</v>
      </c>
      <c r="D6705">
        <v>0</v>
      </c>
      <c r="F6705">
        <v>1</v>
      </c>
      <c r="G6705">
        <v>85.6</v>
      </c>
      <c r="H6705">
        <f t="shared" si="1665"/>
        <v>1</v>
      </c>
      <c r="I6705">
        <f t="shared" si="1666"/>
        <v>0</v>
      </c>
      <c r="J6705">
        <f t="shared" si="1667"/>
        <v>0</v>
      </c>
      <c r="K6705">
        <f t="shared" si="1668"/>
        <v>1</v>
      </c>
      <c r="L6705">
        <f t="shared" si="1669"/>
        <v>0</v>
      </c>
      <c r="M6705">
        <f t="shared" si="1670"/>
        <v>1</v>
      </c>
      <c r="N6705">
        <f t="shared" si="1671"/>
        <v>0</v>
      </c>
      <c r="O6705">
        <f t="shared" si="1672"/>
        <v>0</v>
      </c>
      <c r="P6705">
        <v>18</v>
      </c>
      <c r="Q6705">
        <f t="shared" si="1673"/>
        <v>1</v>
      </c>
      <c r="R6705">
        <f t="shared" si="1674"/>
        <v>0</v>
      </c>
      <c r="S6705">
        <f t="shared" si="1675"/>
        <v>0</v>
      </c>
      <c r="T6705">
        <f t="shared" si="1676"/>
        <v>0</v>
      </c>
      <c r="U6705">
        <v>0</v>
      </c>
      <c r="V6705">
        <f t="shared" si="1677"/>
        <v>0.52798688653321324</v>
      </c>
      <c r="W6705">
        <f t="shared" si="1678"/>
        <v>0.62901346294995508</v>
      </c>
      <c r="X6705">
        <f t="shared" si="1679"/>
        <v>0.27877015235103619</v>
      </c>
      <c r="Y6705">
        <f t="shared" si="1680"/>
        <v>1</v>
      </c>
      <c r="Z6705" t="s">
        <v>6737</v>
      </c>
    </row>
    <row r="6706" spans="1:26" x14ac:dyDescent="0.25">
      <c r="A6706" t="s">
        <v>26</v>
      </c>
      <c r="B6706" t="s">
        <v>27</v>
      </c>
      <c r="C6706" t="s">
        <v>25</v>
      </c>
      <c r="D6706">
        <v>0</v>
      </c>
      <c r="F6706">
        <v>1</v>
      </c>
      <c r="G6706">
        <v>45.25</v>
      </c>
      <c r="H6706">
        <f t="shared" si="1665"/>
        <v>1</v>
      </c>
      <c r="I6706">
        <f t="shared" si="1666"/>
        <v>0</v>
      </c>
      <c r="J6706">
        <f t="shared" si="1667"/>
        <v>1</v>
      </c>
      <c r="K6706">
        <f t="shared" si="1668"/>
        <v>0</v>
      </c>
      <c r="L6706">
        <f t="shared" si="1669"/>
        <v>0</v>
      </c>
      <c r="M6706">
        <f t="shared" si="1670"/>
        <v>1</v>
      </c>
      <c r="N6706">
        <f t="shared" si="1671"/>
        <v>0</v>
      </c>
      <c r="O6706">
        <f t="shared" si="1672"/>
        <v>0</v>
      </c>
      <c r="P6706">
        <v>2</v>
      </c>
      <c r="Q6706">
        <f t="shared" si="1673"/>
        <v>1</v>
      </c>
      <c r="R6706">
        <f t="shared" si="1674"/>
        <v>0</v>
      </c>
      <c r="S6706">
        <f t="shared" si="1675"/>
        <v>0</v>
      </c>
      <c r="T6706">
        <f t="shared" si="1676"/>
        <v>0</v>
      </c>
      <c r="U6706">
        <v>1</v>
      </c>
      <c r="V6706">
        <f t="shared" si="1677"/>
        <v>0.46994216987672499</v>
      </c>
      <c r="W6706">
        <f t="shared" si="1678"/>
        <v>0.61537006868524702</v>
      </c>
      <c r="X6706">
        <f t="shared" si="1679"/>
        <v>0.28096130327499469</v>
      </c>
      <c r="Y6706">
        <f t="shared" si="1680"/>
        <v>1</v>
      </c>
      <c r="Z6706" t="s">
        <v>6738</v>
      </c>
    </row>
    <row r="6707" spans="1:26" x14ac:dyDescent="0.25">
      <c r="A6707" t="s">
        <v>29</v>
      </c>
      <c r="B6707" t="s">
        <v>27</v>
      </c>
      <c r="C6707" t="s">
        <v>35</v>
      </c>
      <c r="D6707">
        <v>0</v>
      </c>
      <c r="F6707">
        <v>1</v>
      </c>
      <c r="G6707">
        <v>106.15</v>
      </c>
      <c r="H6707">
        <f t="shared" si="1665"/>
        <v>1</v>
      </c>
      <c r="I6707">
        <f t="shared" si="1666"/>
        <v>0</v>
      </c>
      <c r="J6707">
        <f t="shared" si="1667"/>
        <v>0</v>
      </c>
      <c r="K6707">
        <f t="shared" si="1668"/>
        <v>1</v>
      </c>
      <c r="L6707">
        <f t="shared" si="1669"/>
        <v>0</v>
      </c>
      <c r="M6707">
        <f t="shared" si="1670"/>
        <v>0</v>
      </c>
      <c r="N6707">
        <f t="shared" si="1671"/>
        <v>1</v>
      </c>
      <c r="O6707">
        <f t="shared" si="1672"/>
        <v>0</v>
      </c>
      <c r="P6707">
        <v>59</v>
      </c>
      <c r="Q6707">
        <f t="shared" si="1673"/>
        <v>1</v>
      </c>
      <c r="R6707">
        <f t="shared" si="1674"/>
        <v>0</v>
      </c>
      <c r="S6707">
        <f t="shared" si="1675"/>
        <v>0</v>
      </c>
      <c r="T6707">
        <f t="shared" si="1676"/>
        <v>0</v>
      </c>
      <c r="U6707">
        <v>0</v>
      </c>
      <c r="V6707">
        <f t="shared" si="1677"/>
        <v>0.288570626730286</v>
      </c>
      <c r="W6707">
        <f t="shared" si="1678"/>
        <v>0.57164616273356472</v>
      </c>
      <c r="X6707">
        <f t="shared" si="1679"/>
        <v>8.3273006611510048E-2</v>
      </c>
      <c r="Y6707">
        <f t="shared" si="1680"/>
        <v>0</v>
      </c>
      <c r="Z6707" t="s">
        <v>6739</v>
      </c>
    </row>
    <row r="6708" spans="1:26" x14ac:dyDescent="0.25">
      <c r="A6708" t="s">
        <v>26</v>
      </c>
      <c r="B6708" t="s">
        <v>27</v>
      </c>
      <c r="C6708" t="s">
        <v>25</v>
      </c>
      <c r="D6708">
        <v>0</v>
      </c>
      <c r="F6708">
        <v>1</v>
      </c>
      <c r="G6708">
        <v>51.1</v>
      </c>
      <c r="H6708">
        <f t="shared" si="1665"/>
        <v>1</v>
      </c>
      <c r="I6708">
        <f t="shared" si="1666"/>
        <v>0</v>
      </c>
      <c r="J6708">
        <f t="shared" si="1667"/>
        <v>1</v>
      </c>
      <c r="K6708">
        <f t="shared" si="1668"/>
        <v>0</v>
      </c>
      <c r="L6708">
        <f t="shared" si="1669"/>
        <v>0</v>
      </c>
      <c r="M6708">
        <f t="shared" si="1670"/>
        <v>1</v>
      </c>
      <c r="N6708">
        <f t="shared" si="1671"/>
        <v>0</v>
      </c>
      <c r="O6708">
        <f t="shared" si="1672"/>
        <v>0</v>
      </c>
      <c r="P6708">
        <v>22</v>
      </c>
      <c r="Q6708">
        <f t="shared" si="1673"/>
        <v>1</v>
      </c>
      <c r="R6708">
        <f t="shared" si="1674"/>
        <v>0</v>
      </c>
      <c r="S6708">
        <f t="shared" si="1675"/>
        <v>0</v>
      </c>
      <c r="T6708">
        <f t="shared" si="1676"/>
        <v>0</v>
      </c>
      <c r="U6708">
        <v>0</v>
      </c>
      <c r="V6708">
        <f t="shared" si="1677"/>
        <v>0.47419947478240987</v>
      </c>
      <c r="W6708">
        <f t="shared" si="1678"/>
        <v>0.61637723290176327</v>
      </c>
      <c r="X6708">
        <f t="shared" si="1679"/>
        <v>0.22486514188391338</v>
      </c>
      <c r="Y6708">
        <f t="shared" si="1680"/>
        <v>1</v>
      </c>
      <c r="Z6708" t="s">
        <v>6740</v>
      </c>
    </row>
    <row r="6709" spans="1:26" x14ac:dyDescent="0.25">
      <c r="A6709" t="s">
        <v>26</v>
      </c>
      <c r="B6709" t="s">
        <v>30</v>
      </c>
      <c r="C6709" t="s">
        <v>23</v>
      </c>
      <c r="D6709">
        <v>0</v>
      </c>
      <c r="F6709">
        <v>1</v>
      </c>
      <c r="G6709">
        <v>19.899999999999999</v>
      </c>
      <c r="H6709">
        <f t="shared" si="1665"/>
        <v>1</v>
      </c>
      <c r="I6709">
        <f t="shared" si="1666"/>
        <v>0</v>
      </c>
      <c r="J6709">
        <f t="shared" si="1667"/>
        <v>0</v>
      </c>
      <c r="K6709">
        <f t="shared" si="1668"/>
        <v>0</v>
      </c>
      <c r="L6709">
        <f t="shared" si="1669"/>
        <v>1</v>
      </c>
      <c r="M6709">
        <f t="shared" si="1670"/>
        <v>1</v>
      </c>
      <c r="N6709">
        <f t="shared" si="1671"/>
        <v>0</v>
      </c>
      <c r="O6709">
        <f t="shared" si="1672"/>
        <v>0</v>
      </c>
      <c r="P6709">
        <v>1</v>
      </c>
      <c r="Q6709">
        <f t="shared" si="1673"/>
        <v>0</v>
      </c>
      <c r="R6709">
        <f t="shared" si="1674"/>
        <v>1</v>
      </c>
      <c r="S6709">
        <f t="shared" si="1675"/>
        <v>0</v>
      </c>
      <c r="T6709">
        <f t="shared" si="1676"/>
        <v>0</v>
      </c>
      <c r="U6709">
        <v>0</v>
      </c>
      <c r="V6709">
        <f t="shared" si="1677"/>
        <v>0.27375184207462927</v>
      </c>
      <c r="W6709">
        <f t="shared" si="1678"/>
        <v>0.56801374384941883</v>
      </c>
      <c r="X6709">
        <f t="shared" si="1679"/>
        <v>7.4940071039252765E-2</v>
      </c>
      <c r="Y6709">
        <f t="shared" si="1680"/>
        <v>0</v>
      </c>
      <c r="Z6709" t="s">
        <v>6741</v>
      </c>
    </row>
    <row r="6710" spans="1:26" x14ac:dyDescent="0.25">
      <c r="A6710" t="s">
        <v>45</v>
      </c>
      <c r="B6710" t="s">
        <v>38</v>
      </c>
      <c r="C6710" t="s">
        <v>23</v>
      </c>
      <c r="D6710">
        <v>1</v>
      </c>
      <c r="F6710">
        <v>1</v>
      </c>
      <c r="G6710">
        <v>25.7</v>
      </c>
      <c r="H6710">
        <f t="shared" si="1665"/>
        <v>0</v>
      </c>
      <c r="I6710">
        <f t="shared" si="1666"/>
        <v>1</v>
      </c>
      <c r="J6710">
        <f t="shared" si="1667"/>
        <v>0</v>
      </c>
      <c r="K6710">
        <f t="shared" si="1668"/>
        <v>0</v>
      </c>
      <c r="L6710">
        <f t="shared" si="1669"/>
        <v>1</v>
      </c>
      <c r="M6710">
        <f t="shared" si="1670"/>
        <v>0</v>
      </c>
      <c r="N6710">
        <f t="shared" si="1671"/>
        <v>0</v>
      </c>
      <c r="O6710">
        <f t="shared" si="1672"/>
        <v>1</v>
      </c>
      <c r="P6710">
        <v>72</v>
      </c>
      <c r="Q6710">
        <f t="shared" si="1673"/>
        <v>0</v>
      </c>
      <c r="R6710">
        <f t="shared" si="1674"/>
        <v>0</v>
      </c>
      <c r="S6710">
        <f t="shared" si="1675"/>
        <v>1</v>
      </c>
      <c r="T6710">
        <f t="shared" si="1676"/>
        <v>0</v>
      </c>
      <c r="U6710">
        <v>0</v>
      </c>
      <c r="V6710">
        <f t="shared" si="1677"/>
        <v>-4.3731371853433301E-2</v>
      </c>
      <c r="W6710">
        <f t="shared" si="1678"/>
        <v>0.48906889906419143</v>
      </c>
      <c r="X6710">
        <f t="shared" si="1679"/>
        <v>1.9124328841832584E-3</v>
      </c>
      <c r="Y6710">
        <f t="shared" si="1680"/>
        <v>0</v>
      </c>
      <c r="Z6710" t="s">
        <v>6742</v>
      </c>
    </row>
    <row r="6711" spans="1:26" x14ac:dyDescent="0.25">
      <c r="A6711" t="s">
        <v>26</v>
      </c>
      <c r="B6711" t="s">
        <v>27</v>
      </c>
      <c r="C6711" t="s">
        <v>35</v>
      </c>
      <c r="D6711">
        <v>1</v>
      </c>
      <c r="F6711">
        <v>1</v>
      </c>
      <c r="G6711">
        <v>74.3</v>
      </c>
      <c r="H6711">
        <f t="shared" si="1665"/>
        <v>0</v>
      </c>
      <c r="I6711">
        <f t="shared" si="1666"/>
        <v>1</v>
      </c>
      <c r="J6711">
        <f t="shared" si="1667"/>
        <v>0</v>
      </c>
      <c r="K6711">
        <f t="shared" si="1668"/>
        <v>1</v>
      </c>
      <c r="L6711">
        <f t="shared" si="1669"/>
        <v>0</v>
      </c>
      <c r="M6711">
        <f t="shared" si="1670"/>
        <v>1</v>
      </c>
      <c r="N6711">
        <f t="shared" si="1671"/>
        <v>0</v>
      </c>
      <c r="O6711">
        <f t="shared" si="1672"/>
        <v>0</v>
      </c>
      <c r="P6711">
        <v>14</v>
      </c>
      <c r="Q6711">
        <f t="shared" si="1673"/>
        <v>1</v>
      </c>
      <c r="R6711">
        <f t="shared" si="1674"/>
        <v>0</v>
      </c>
      <c r="S6711">
        <f t="shared" si="1675"/>
        <v>0</v>
      </c>
      <c r="T6711">
        <f t="shared" si="1676"/>
        <v>0</v>
      </c>
      <c r="U6711">
        <v>1</v>
      </c>
      <c r="V6711">
        <f t="shared" si="1677"/>
        <v>0.5152327296263145</v>
      </c>
      <c r="W6711">
        <f t="shared" si="1678"/>
        <v>0.6260323450583688</v>
      </c>
      <c r="X6711">
        <f t="shared" si="1679"/>
        <v>0.23499930642555389</v>
      </c>
      <c r="Y6711">
        <f t="shared" si="1680"/>
        <v>1</v>
      </c>
      <c r="Z6711" t="s">
        <v>6743</v>
      </c>
    </row>
    <row r="6712" spans="1:26" x14ac:dyDescent="0.25">
      <c r="A6712" t="s">
        <v>29</v>
      </c>
      <c r="B6712" t="s">
        <v>27</v>
      </c>
      <c r="C6712" t="s">
        <v>35</v>
      </c>
      <c r="D6712">
        <v>0</v>
      </c>
      <c r="F6712">
        <v>1</v>
      </c>
      <c r="G6712">
        <v>99.4</v>
      </c>
      <c r="H6712">
        <f t="shared" si="1665"/>
        <v>1</v>
      </c>
      <c r="I6712">
        <f t="shared" si="1666"/>
        <v>0</v>
      </c>
      <c r="J6712">
        <f t="shared" si="1667"/>
        <v>0</v>
      </c>
      <c r="K6712">
        <f t="shared" si="1668"/>
        <v>1</v>
      </c>
      <c r="L6712">
        <f t="shared" si="1669"/>
        <v>0</v>
      </c>
      <c r="M6712">
        <f t="shared" si="1670"/>
        <v>0</v>
      </c>
      <c r="N6712">
        <f t="shared" si="1671"/>
        <v>1</v>
      </c>
      <c r="O6712">
        <f t="shared" si="1672"/>
        <v>0</v>
      </c>
      <c r="P6712">
        <v>50</v>
      </c>
      <c r="Q6712">
        <f t="shared" si="1673"/>
        <v>1</v>
      </c>
      <c r="R6712">
        <f t="shared" si="1674"/>
        <v>0</v>
      </c>
      <c r="S6712">
        <f t="shared" si="1675"/>
        <v>0</v>
      </c>
      <c r="T6712">
        <f t="shared" si="1676"/>
        <v>0</v>
      </c>
      <c r="U6712">
        <v>0</v>
      </c>
      <c r="V6712">
        <f t="shared" si="1677"/>
        <v>0.27804700269208527</v>
      </c>
      <c r="W6712">
        <f t="shared" si="1678"/>
        <v>0.56906735574053779</v>
      </c>
      <c r="X6712">
        <f t="shared" si="1679"/>
        <v>7.7310135706052469E-2</v>
      </c>
      <c r="Y6712">
        <f t="shared" si="1680"/>
        <v>0</v>
      </c>
      <c r="Z6712" t="s">
        <v>6744</v>
      </c>
    </row>
    <row r="6713" spans="1:26" x14ac:dyDescent="0.25">
      <c r="A6713" t="s">
        <v>29</v>
      </c>
      <c r="B6713" t="s">
        <v>33</v>
      </c>
      <c r="C6713" t="s">
        <v>25</v>
      </c>
      <c r="D6713">
        <v>0</v>
      </c>
      <c r="F6713">
        <v>1</v>
      </c>
      <c r="G6713">
        <v>69.7</v>
      </c>
      <c r="H6713">
        <f t="shared" si="1665"/>
        <v>1</v>
      </c>
      <c r="I6713">
        <f t="shared" si="1666"/>
        <v>0</v>
      </c>
      <c r="J6713">
        <f t="shared" si="1667"/>
        <v>1</v>
      </c>
      <c r="K6713">
        <f t="shared" si="1668"/>
        <v>0</v>
      </c>
      <c r="L6713">
        <f t="shared" si="1669"/>
        <v>0</v>
      </c>
      <c r="M6713">
        <f t="shared" si="1670"/>
        <v>0</v>
      </c>
      <c r="N6713">
        <f t="shared" si="1671"/>
        <v>1</v>
      </c>
      <c r="O6713">
        <f t="shared" si="1672"/>
        <v>0</v>
      </c>
      <c r="P6713">
        <v>48</v>
      </c>
      <c r="Q6713">
        <f t="shared" si="1673"/>
        <v>0</v>
      </c>
      <c r="R6713">
        <f t="shared" si="1674"/>
        <v>0</v>
      </c>
      <c r="S6713">
        <f t="shared" si="1675"/>
        <v>0</v>
      </c>
      <c r="T6713">
        <f t="shared" si="1676"/>
        <v>1</v>
      </c>
      <c r="U6713">
        <v>0</v>
      </c>
      <c r="V6713">
        <f t="shared" si="1677"/>
        <v>9.9837882447206747E-2</v>
      </c>
      <c r="W6713">
        <f t="shared" si="1678"/>
        <v>0.52493875908194987</v>
      </c>
      <c r="X6713">
        <f t="shared" si="1679"/>
        <v>9.9676027715422735E-3</v>
      </c>
      <c r="Y6713">
        <f t="shared" si="1680"/>
        <v>0</v>
      </c>
      <c r="Z6713" t="s">
        <v>6745</v>
      </c>
    </row>
    <row r="6714" spans="1:26" x14ac:dyDescent="0.25">
      <c r="A6714" t="s">
        <v>26</v>
      </c>
      <c r="B6714" t="s">
        <v>27</v>
      </c>
      <c r="C6714" t="s">
        <v>35</v>
      </c>
      <c r="D6714">
        <v>0</v>
      </c>
      <c r="F6714">
        <v>1</v>
      </c>
      <c r="G6714">
        <v>98.35</v>
      </c>
      <c r="H6714">
        <f t="shared" si="1665"/>
        <v>1</v>
      </c>
      <c r="I6714">
        <f t="shared" si="1666"/>
        <v>0</v>
      </c>
      <c r="J6714">
        <f t="shared" si="1667"/>
        <v>0</v>
      </c>
      <c r="K6714">
        <f t="shared" si="1668"/>
        <v>1</v>
      </c>
      <c r="L6714">
        <f t="shared" si="1669"/>
        <v>0</v>
      </c>
      <c r="M6714">
        <f t="shared" si="1670"/>
        <v>1</v>
      </c>
      <c r="N6714">
        <f t="shared" si="1671"/>
        <v>0</v>
      </c>
      <c r="O6714">
        <f t="shared" si="1672"/>
        <v>0</v>
      </c>
      <c r="P6714">
        <v>49</v>
      </c>
      <c r="Q6714">
        <f t="shared" si="1673"/>
        <v>1</v>
      </c>
      <c r="R6714">
        <f t="shared" si="1674"/>
        <v>0</v>
      </c>
      <c r="S6714">
        <f t="shared" si="1675"/>
        <v>0</v>
      </c>
      <c r="T6714">
        <f t="shared" si="1676"/>
        <v>0</v>
      </c>
      <c r="U6714">
        <v>0</v>
      </c>
      <c r="V6714">
        <f t="shared" si="1677"/>
        <v>0.55272801231057023</v>
      </c>
      <c r="W6714">
        <f t="shared" si="1678"/>
        <v>0.6347682788099267</v>
      </c>
      <c r="X6714">
        <f t="shared" si="1679"/>
        <v>0.30550825559279388</v>
      </c>
      <c r="Y6714">
        <f t="shared" si="1680"/>
        <v>1</v>
      </c>
      <c r="Z6714" t="s">
        <v>6746</v>
      </c>
    </row>
    <row r="6715" spans="1:26" x14ac:dyDescent="0.25">
      <c r="A6715" t="s">
        <v>26</v>
      </c>
      <c r="B6715" t="s">
        <v>27</v>
      </c>
      <c r="C6715" t="s">
        <v>35</v>
      </c>
      <c r="D6715">
        <v>0</v>
      </c>
      <c r="F6715">
        <v>1</v>
      </c>
      <c r="G6715">
        <v>85.45</v>
      </c>
      <c r="H6715">
        <f t="shared" si="1665"/>
        <v>1</v>
      </c>
      <c r="I6715">
        <f t="shared" si="1666"/>
        <v>0</v>
      </c>
      <c r="J6715">
        <f t="shared" si="1667"/>
        <v>0</v>
      </c>
      <c r="K6715">
        <f t="shared" si="1668"/>
        <v>1</v>
      </c>
      <c r="L6715">
        <f t="shared" si="1669"/>
        <v>0</v>
      </c>
      <c r="M6715">
        <f t="shared" si="1670"/>
        <v>1</v>
      </c>
      <c r="N6715">
        <f t="shared" si="1671"/>
        <v>0</v>
      </c>
      <c r="O6715">
        <f t="shared" si="1672"/>
        <v>0</v>
      </c>
      <c r="P6715">
        <v>28</v>
      </c>
      <c r="Q6715">
        <f t="shared" si="1673"/>
        <v>1</v>
      </c>
      <c r="R6715">
        <f t="shared" si="1674"/>
        <v>0</v>
      </c>
      <c r="S6715">
        <f t="shared" si="1675"/>
        <v>0</v>
      </c>
      <c r="T6715">
        <f t="shared" si="1676"/>
        <v>0</v>
      </c>
      <c r="U6715">
        <v>0</v>
      </c>
      <c r="V6715">
        <f t="shared" si="1677"/>
        <v>0.54630764658631159</v>
      </c>
      <c r="W6715">
        <f t="shared" si="1678"/>
        <v>0.63327851328104945</v>
      </c>
      <c r="X6715">
        <f t="shared" si="1679"/>
        <v>0.29845204471867431</v>
      </c>
      <c r="Y6715">
        <f t="shared" si="1680"/>
        <v>1</v>
      </c>
      <c r="Z6715" t="s">
        <v>6747</v>
      </c>
    </row>
    <row r="6716" spans="1:26" x14ac:dyDescent="0.25">
      <c r="A6716" t="s">
        <v>26</v>
      </c>
      <c r="B6716" t="s">
        <v>27</v>
      </c>
      <c r="C6716" t="s">
        <v>35</v>
      </c>
      <c r="D6716">
        <v>1</v>
      </c>
      <c r="F6716">
        <v>1</v>
      </c>
      <c r="G6716">
        <v>95.9</v>
      </c>
      <c r="H6716">
        <f t="shared" si="1665"/>
        <v>0</v>
      </c>
      <c r="I6716">
        <f t="shared" si="1666"/>
        <v>1</v>
      </c>
      <c r="J6716">
        <f t="shared" si="1667"/>
        <v>0</v>
      </c>
      <c r="K6716">
        <f t="shared" si="1668"/>
        <v>1</v>
      </c>
      <c r="L6716">
        <f t="shared" si="1669"/>
        <v>0</v>
      </c>
      <c r="M6716">
        <f t="shared" si="1670"/>
        <v>1</v>
      </c>
      <c r="N6716">
        <f t="shared" si="1671"/>
        <v>0</v>
      </c>
      <c r="O6716">
        <f t="shared" si="1672"/>
        <v>0</v>
      </c>
      <c r="P6716">
        <v>68</v>
      </c>
      <c r="Q6716">
        <f t="shared" si="1673"/>
        <v>1</v>
      </c>
      <c r="R6716">
        <f t="shared" si="1674"/>
        <v>0</v>
      </c>
      <c r="S6716">
        <f t="shared" si="1675"/>
        <v>0</v>
      </c>
      <c r="T6716">
        <f t="shared" si="1676"/>
        <v>0</v>
      </c>
      <c r="U6716">
        <v>0</v>
      </c>
      <c r="V6716">
        <f t="shared" si="1677"/>
        <v>0.5489083265485567</v>
      </c>
      <c r="W6716">
        <f t="shared" si="1678"/>
        <v>0.6338822773580266</v>
      </c>
      <c r="X6716">
        <f t="shared" si="1679"/>
        <v>0.30130035095433694</v>
      </c>
      <c r="Y6716">
        <f t="shared" si="1680"/>
        <v>1</v>
      </c>
      <c r="Z6716" t="s">
        <v>6748</v>
      </c>
    </row>
    <row r="6717" spans="1:26" x14ac:dyDescent="0.25">
      <c r="A6717" t="s">
        <v>26</v>
      </c>
      <c r="B6717" t="s">
        <v>27</v>
      </c>
      <c r="C6717" t="s">
        <v>35</v>
      </c>
      <c r="D6717">
        <v>0</v>
      </c>
      <c r="F6717">
        <v>1</v>
      </c>
      <c r="G6717">
        <v>100.75</v>
      </c>
      <c r="H6717">
        <f t="shared" si="1665"/>
        <v>1</v>
      </c>
      <c r="I6717">
        <f t="shared" si="1666"/>
        <v>0</v>
      </c>
      <c r="J6717">
        <f t="shared" si="1667"/>
        <v>0</v>
      </c>
      <c r="K6717">
        <f t="shared" si="1668"/>
        <v>1</v>
      </c>
      <c r="L6717">
        <f t="shared" si="1669"/>
        <v>0</v>
      </c>
      <c r="M6717">
        <f t="shared" si="1670"/>
        <v>1</v>
      </c>
      <c r="N6717">
        <f t="shared" si="1671"/>
        <v>0</v>
      </c>
      <c r="O6717">
        <f t="shared" si="1672"/>
        <v>0</v>
      </c>
      <c r="P6717">
        <v>13</v>
      </c>
      <c r="Q6717">
        <f t="shared" si="1673"/>
        <v>1</v>
      </c>
      <c r="R6717">
        <f t="shared" si="1674"/>
        <v>0</v>
      </c>
      <c r="S6717">
        <f t="shared" si="1675"/>
        <v>0</v>
      </c>
      <c r="T6717">
        <f t="shared" si="1676"/>
        <v>0</v>
      </c>
      <c r="U6717">
        <v>0</v>
      </c>
      <c r="V6717">
        <f t="shared" si="1677"/>
        <v>0.5564697453019305</v>
      </c>
      <c r="W6717">
        <f t="shared" si="1678"/>
        <v>0.63563531464450185</v>
      </c>
      <c r="X6717">
        <f t="shared" si="1679"/>
        <v>0.30965857743639541</v>
      </c>
      <c r="Y6717">
        <f t="shared" si="1680"/>
        <v>1</v>
      </c>
      <c r="Z6717" t="s">
        <v>6749</v>
      </c>
    </row>
    <row r="6718" spans="1:26" x14ac:dyDescent="0.25">
      <c r="A6718" t="s">
        <v>26</v>
      </c>
      <c r="B6718" t="s">
        <v>27</v>
      </c>
      <c r="C6718" t="s">
        <v>35</v>
      </c>
      <c r="D6718">
        <v>0</v>
      </c>
      <c r="F6718">
        <v>1</v>
      </c>
      <c r="G6718">
        <v>89.2</v>
      </c>
      <c r="H6718">
        <f t="shared" si="1665"/>
        <v>1</v>
      </c>
      <c r="I6718">
        <f t="shared" si="1666"/>
        <v>0</v>
      </c>
      <c r="J6718">
        <f t="shared" si="1667"/>
        <v>0</v>
      </c>
      <c r="K6718">
        <f t="shared" si="1668"/>
        <v>1</v>
      </c>
      <c r="L6718">
        <f t="shared" si="1669"/>
        <v>0</v>
      </c>
      <c r="M6718">
        <f t="shared" si="1670"/>
        <v>1</v>
      </c>
      <c r="N6718">
        <f t="shared" si="1671"/>
        <v>0</v>
      </c>
      <c r="O6718">
        <f t="shared" si="1672"/>
        <v>0</v>
      </c>
      <c r="P6718">
        <v>11</v>
      </c>
      <c r="Q6718">
        <f t="shared" si="1673"/>
        <v>1</v>
      </c>
      <c r="R6718">
        <f t="shared" si="1674"/>
        <v>0</v>
      </c>
      <c r="S6718">
        <f t="shared" si="1675"/>
        <v>0</v>
      </c>
      <c r="T6718">
        <f t="shared" si="1676"/>
        <v>0</v>
      </c>
      <c r="U6718">
        <v>0</v>
      </c>
      <c r="V6718">
        <f t="shared" si="1677"/>
        <v>0.53846265528100934</v>
      </c>
      <c r="W6718">
        <f t="shared" si="1678"/>
        <v>0.63145471975901046</v>
      </c>
      <c r="X6718">
        <f t="shared" si="1679"/>
        <v>0.28994203113227507</v>
      </c>
      <c r="Y6718">
        <f t="shared" si="1680"/>
        <v>1</v>
      </c>
      <c r="Z6718" t="s">
        <v>6750</v>
      </c>
    </row>
    <row r="6719" spans="1:26" x14ac:dyDescent="0.25">
      <c r="A6719" t="s">
        <v>26</v>
      </c>
      <c r="B6719" t="s">
        <v>38</v>
      </c>
      <c r="C6719" t="s">
        <v>35</v>
      </c>
      <c r="D6719">
        <v>0</v>
      </c>
      <c r="F6719">
        <v>1</v>
      </c>
      <c r="G6719">
        <v>74.099999999999994</v>
      </c>
      <c r="H6719">
        <f t="shared" si="1665"/>
        <v>1</v>
      </c>
      <c r="I6719">
        <f t="shared" si="1666"/>
        <v>0</v>
      </c>
      <c r="J6719">
        <f t="shared" si="1667"/>
        <v>0</v>
      </c>
      <c r="K6719">
        <f t="shared" si="1668"/>
        <v>1</v>
      </c>
      <c r="L6719">
        <f t="shared" si="1669"/>
        <v>0</v>
      </c>
      <c r="M6719">
        <f t="shared" si="1670"/>
        <v>1</v>
      </c>
      <c r="N6719">
        <f t="shared" si="1671"/>
        <v>0</v>
      </c>
      <c r="O6719">
        <f t="shared" si="1672"/>
        <v>0</v>
      </c>
      <c r="P6719">
        <v>3</v>
      </c>
      <c r="Q6719">
        <f t="shared" si="1673"/>
        <v>0</v>
      </c>
      <c r="R6719">
        <f t="shared" si="1674"/>
        <v>0</v>
      </c>
      <c r="S6719">
        <f t="shared" si="1675"/>
        <v>1</v>
      </c>
      <c r="T6719">
        <f t="shared" si="1676"/>
        <v>0</v>
      </c>
      <c r="U6719">
        <v>1</v>
      </c>
      <c r="V6719">
        <f t="shared" si="1677"/>
        <v>0.39184402391045248</v>
      </c>
      <c r="W6719">
        <f t="shared" si="1678"/>
        <v>0.59672653158512579</v>
      </c>
      <c r="X6719">
        <f t="shared" si="1679"/>
        <v>0.36985369125343032</v>
      </c>
      <c r="Y6719">
        <f t="shared" si="1680"/>
        <v>1</v>
      </c>
      <c r="Z6719" t="s">
        <v>6751</v>
      </c>
    </row>
    <row r="6720" spans="1:26" x14ac:dyDescent="0.25">
      <c r="A6720" t="s">
        <v>26</v>
      </c>
      <c r="B6720" t="s">
        <v>27</v>
      </c>
      <c r="C6720" t="s">
        <v>35</v>
      </c>
      <c r="D6720">
        <v>1</v>
      </c>
      <c r="F6720">
        <v>1</v>
      </c>
      <c r="G6720">
        <v>100.6</v>
      </c>
      <c r="H6720">
        <f t="shared" si="1665"/>
        <v>0</v>
      </c>
      <c r="I6720">
        <f t="shared" si="1666"/>
        <v>1</v>
      </c>
      <c r="J6720">
        <f t="shared" si="1667"/>
        <v>0</v>
      </c>
      <c r="K6720">
        <f t="shared" si="1668"/>
        <v>1</v>
      </c>
      <c r="L6720">
        <f t="shared" si="1669"/>
        <v>0</v>
      </c>
      <c r="M6720">
        <f t="shared" si="1670"/>
        <v>1</v>
      </c>
      <c r="N6720">
        <f t="shared" si="1671"/>
        <v>0</v>
      </c>
      <c r="O6720">
        <f t="shared" si="1672"/>
        <v>0</v>
      </c>
      <c r="P6720">
        <v>57</v>
      </c>
      <c r="Q6720">
        <f t="shared" si="1673"/>
        <v>1</v>
      </c>
      <c r="R6720">
        <f t="shared" si="1674"/>
        <v>0</v>
      </c>
      <c r="S6720">
        <f t="shared" si="1675"/>
        <v>0</v>
      </c>
      <c r="T6720">
        <f t="shared" si="1676"/>
        <v>0</v>
      </c>
      <c r="U6720">
        <v>1</v>
      </c>
      <c r="V6720">
        <f t="shared" si="1677"/>
        <v>0.55623588698997051</v>
      </c>
      <c r="W6720">
        <f t="shared" si="1678"/>
        <v>0.6355811506257073</v>
      </c>
      <c r="X6720">
        <f t="shared" si="1679"/>
        <v>0.19692658799557822</v>
      </c>
      <c r="Y6720">
        <f t="shared" si="1680"/>
        <v>1</v>
      </c>
      <c r="Z6720" t="s">
        <v>6752</v>
      </c>
    </row>
    <row r="6721" spans="1:26" x14ac:dyDescent="0.25">
      <c r="A6721" t="s">
        <v>26</v>
      </c>
      <c r="B6721" t="s">
        <v>30</v>
      </c>
      <c r="C6721" t="s">
        <v>35</v>
      </c>
      <c r="D6721">
        <v>0</v>
      </c>
      <c r="F6721">
        <v>1</v>
      </c>
      <c r="G6721">
        <v>75</v>
      </c>
      <c r="H6721">
        <f t="shared" si="1665"/>
        <v>1</v>
      </c>
      <c r="I6721">
        <f t="shared" si="1666"/>
        <v>0</v>
      </c>
      <c r="J6721">
        <f t="shared" si="1667"/>
        <v>0</v>
      </c>
      <c r="K6721">
        <f t="shared" si="1668"/>
        <v>1</v>
      </c>
      <c r="L6721">
        <f t="shared" si="1669"/>
        <v>0</v>
      </c>
      <c r="M6721">
        <f t="shared" si="1670"/>
        <v>1</v>
      </c>
      <c r="N6721">
        <f t="shared" si="1671"/>
        <v>0</v>
      </c>
      <c r="O6721">
        <f t="shared" si="1672"/>
        <v>0</v>
      </c>
      <c r="P6721">
        <v>3</v>
      </c>
      <c r="Q6721">
        <f t="shared" si="1673"/>
        <v>0</v>
      </c>
      <c r="R6721">
        <f t="shared" si="1674"/>
        <v>1</v>
      </c>
      <c r="S6721">
        <f t="shared" si="1675"/>
        <v>0</v>
      </c>
      <c r="T6721">
        <f t="shared" si="1676"/>
        <v>0</v>
      </c>
      <c r="U6721">
        <v>1</v>
      </c>
      <c r="V6721">
        <f t="shared" si="1677"/>
        <v>0.37469255541715429</v>
      </c>
      <c r="W6721">
        <f t="shared" si="1678"/>
        <v>0.59259237675132759</v>
      </c>
      <c r="X6721">
        <f t="shared" si="1679"/>
        <v>0.39100940025072867</v>
      </c>
      <c r="Y6721">
        <f t="shared" si="1680"/>
        <v>1</v>
      </c>
      <c r="Z6721" t="s">
        <v>6753</v>
      </c>
    </row>
    <row r="6722" spans="1:26" x14ac:dyDescent="0.25">
      <c r="A6722" t="s">
        <v>45</v>
      </c>
      <c r="B6722" t="s">
        <v>38</v>
      </c>
      <c r="C6722" t="s">
        <v>23</v>
      </c>
      <c r="D6722">
        <v>0</v>
      </c>
      <c r="F6722">
        <v>1</v>
      </c>
      <c r="G6722">
        <v>25.75</v>
      </c>
      <c r="H6722">
        <f t="shared" si="1665"/>
        <v>1</v>
      </c>
      <c r="I6722">
        <f t="shared" si="1666"/>
        <v>0</v>
      </c>
      <c r="J6722">
        <f t="shared" si="1667"/>
        <v>0</v>
      </c>
      <c r="K6722">
        <f t="shared" si="1668"/>
        <v>0</v>
      </c>
      <c r="L6722">
        <f t="shared" si="1669"/>
        <v>1</v>
      </c>
      <c r="M6722">
        <f t="shared" si="1670"/>
        <v>0</v>
      </c>
      <c r="N6722">
        <f t="shared" si="1671"/>
        <v>0</v>
      </c>
      <c r="O6722">
        <f t="shared" si="1672"/>
        <v>1</v>
      </c>
      <c r="P6722">
        <v>72</v>
      </c>
      <c r="Q6722">
        <f t="shared" si="1673"/>
        <v>0</v>
      </c>
      <c r="R6722">
        <f t="shared" si="1674"/>
        <v>0</v>
      </c>
      <c r="S6722">
        <f t="shared" si="1675"/>
        <v>1</v>
      </c>
      <c r="T6722">
        <f t="shared" si="1676"/>
        <v>0</v>
      </c>
      <c r="U6722">
        <v>0</v>
      </c>
      <c r="V6722">
        <f t="shared" si="1677"/>
        <v>-6.2208037447838246E-2</v>
      </c>
      <c r="W6722">
        <f t="shared" si="1678"/>
        <v>0.48445300401351277</v>
      </c>
      <c r="X6722">
        <f t="shared" si="1679"/>
        <v>3.8698399231116456E-3</v>
      </c>
      <c r="Y6722">
        <f t="shared" si="1680"/>
        <v>0</v>
      </c>
      <c r="Z6722" t="s">
        <v>6754</v>
      </c>
    </row>
    <row r="6723" spans="1:26" x14ac:dyDescent="0.25">
      <c r="A6723" t="s">
        <v>45</v>
      </c>
      <c r="B6723" t="s">
        <v>27</v>
      </c>
      <c r="C6723" t="s">
        <v>25</v>
      </c>
      <c r="D6723">
        <v>0</v>
      </c>
      <c r="F6723">
        <v>1</v>
      </c>
      <c r="G6723">
        <v>84.1</v>
      </c>
      <c r="H6723">
        <f t="shared" ref="H6723:H6786" si="1681">IF(D6723:D13765=0,1,0)</f>
        <v>1</v>
      </c>
      <c r="I6723">
        <f t="shared" ref="I6723:I6786" si="1682">IF(D6723:D13765=1,1,0)</f>
        <v>0</v>
      </c>
      <c r="J6723">
        <f t="shared" ref="J6723:J6786" si="1683">IF(C6723:C13765="DSL",1,0)</f>
        <v>1</v>
      </c>
      <c r="K6723">
        <f t="shared" ref="K6723:K6786" si="1684">IF(C6723:C13765="Fiber optic",1,0)</f>
        <v>0</v>
      </c>
      <c r="L6723">
        <f t="shared" ref="L6723:L6786" si="1685">IF(C6723:C13765="No",1,0)</f>
        <v>0</v>
      </c>
      <c r="M6723">
        <f t="shared" ref="M6723:M6786" si="1686">IF(A6723:A13765="Month-to-month",1,0)</f>
        <v>0</v>
      </c>
      <c r="N6723">
        <f t="shared" ref="N6723:N6786" si="1687">IF(A6723:A13765="ONE YEAR",1,0)</f>
        <v>0</v>
      </c>
      <c r="O6723">
        <f t="shared" ref="O6723:O6786" si="1688">IF(A6723:A13765="two year",1,0)</f>
        <v>1</v>
      </c>
      <c r="P6723">
        <v>70</v>
      </c>
      <c r="Q6723">
        <f t="shared" ref="Q6723:Q6786" si="1689">IF(B6723:B13765="Electronic check",1,0)</f>
        <v>1</v>
      </c>
      <c r="R6723">
        <f t="shared" ref="R6723:R6786" si="1690">IF(B6723:B13765="Mailed check",1,0)</f>
        <v>0</v>
      </c>
      <c r="S6723">
        <f t="shared" ref="S6723:S6786" si="1691">IF(B6723:B13765="Credit card (automatic)",1,0)</f>
        <v>0</v>
      </c>
      <c r="T6723">
        <f t="shared" ref="T6723:T6786" si="1692">IF(B6723:B13765="Bank transfer (automatic)",1,0)</f>
        <v>0</v>
      </c>
      <c r="U6723">
        <v>0</v>
      </c>
      <c r="V6723">
        <f t="shared" si="1677"/>
        <v>0.19425939882900758</v>
      </c>
      <c r="W6723">
        <f t="shared" si="1678"/>
        <v>0.54841270068808157</v>
      </c>
      <c r="X6723">
        <f t="shared" si="1679"/>
        <v>3.7736714033407434E-2</v>
      </c>
      <c r="Y6723">
        <f t="shared" si="1680"/>
        <v>0</v>
      </c>
      <c r="Z6723" t="s">
        <v>6755</v>
      </c>
    </row>
    <row r="6724" spans="1:26" x14ac:dyDescent="0.25">
      <c r="A6724" t="s">
        <v>45</v>
      </c>
      <c r="B6724" t="s">
        <v>33</v>
      </c>
      <c r="C6724" t="s">
        <v>25</v>
      </c>
      <c r="D6724">
        <v>0</v>
      </c>
      <c r="F6724">
        <v>1</v>
      </c>
      <c r="G6724">
        <v>79.3</v>
      </c>
      <c r="H6724">
        <f t="shared" si="1681"/>
        <v>1</v>
      </c>
      <c r="I6724">
        <f t="shared" si="1682"/>
        <v>0</v>
      </c>
      <c r="J6724">
        <f t="shared" si="1683"/>
        <v>1</v>
      </c>
      <c r="K6724">
        <f t="shared" si="1684"/>
        <v>0</v>
      </c>
      <c r="L6724">
        <f t="shared" si="1685"/>
        <v>0</v>
      </c>
      <c r="M6724">
        <f t="shared" si="1686"/>
        <v>0</v>
      </c>
      <c r="N6724">
        <f t="shared" si="1687"/>
        <v>0</v>
      </c>
      <c r="O6724">
        <f t="shared" si="1688"/>
        <v>1</v>
      </c>
      <c r="P6724">
        <v>49</v>
      </c>
      <c r="Q6724">
        <f t="shared" si="1689"/>
        <v>0</v>
      </c>
      <c r="R6724">
        <f t="shared" si="1690"/>
        <v>0</v>
      </c>
      <c r="S6724">
        <f t="shared" si="1691"/>
        <v>0</v>
      </c>
      <c r="T6724">
        <f t="shared" si="1692"/>
        <v>1</v>
      </c>
      <c r="U6724">
        <v>0</v>
      </c>
      <c r="V6724">
        <f t="shared" ref="V6724:V6787" si="1693">G6724*$G$2+H6725*$H$2+K6725*$K$2+M6724*$M$2+O6724*$O$2+Q6724*$Q$2+L6724*$L$2</f>
        <v>6.8562207473794129E-2</v>
      </c>
      <c r="W6724">
        <f t="shared" ref="W6724:W6787" si="1694">1/ (1+EXP(-V6724))</f>
        <v>0.51713384053162315</v>
      </c>
      <c r="X6724">
        <f t="shared" ref="X6724:X6787" si="1695">(U6724-V6724)^2</f>
        <v>4.7007762936795913E-3</v>
      </c>
      <c r="Y6724">
        <f t="shared" ref="Y6724:Y6787" si="1696">IF(W6724&gt;=0.58,1,0)</f>
        <v>0</v>
      </c>
      <c r="Z6724" t="s">
        <v>6756</v>
      </c>
    </row>
    <row r="6725" spans="1:26" x14ac:dyDescent="0.25">
      <c r="A6725" t="s">
        <v>29</v>
      </c>
      <c r="B6725" t="s">
        <v>38</v>
      </c>
      <c r="C6725" t="s">
        <v>35</v>
      </c>
      <c r="D6725">
        <v>1</v>
      </c>
      <c r="F6725">
        <v>1</v>
      </c>
      <c r="G6725">
        <v>107.05</v>
      </c>
      <c r="H6725">
        <f t="shared" si="1681"/>
        <v>0</v>
      </c>
      <c r="I6725">
        <f t="shared" si="1682"/>
        <v>1</v>
      </c>
      <c r="J6725">
        <f t="shared" si="1683"/>
        <v>0</v>
      </c>
      <c r="K6725">
        <f t="shared" si="1684"/>
        <v>1</v>
      </c>
      <c r="L6725">
        <f t="shared" si="1685"/>
        <v>0</v>
      </c>
      <c r="M6725">
        <f t="shared" si="1686"/>
        <v>0</v>
      </c>
      <c r="N6725">
        <f t="shared" si="1687"/>
        <v>1</v>
      </c>
      <c r="O6725">
        <f t="shared" si="1688"/>
        <v>0</v>
      </c>
      <c r="P6725">
        <v>67</v>
      </c>
      <c r="Q6725">
        <f t="shared" si="1689"/>
        <v>0</v>
      </c>
      <c r="R6725">
        <f t="shared" si="1690"/>
        <v>0</v>
      </c>
      <c r="S6725">
        <f t="shared" si="1691"/>
        <v>1</v>
      </c>
      <c r="T6725">
        <f t="shared" si="1692"/>
        <v>0</v>
      </c>
      <c r="U6725">
        <v>0</v>
      </c>
      <c r="V6725">
        <f t="shared" si="1693"/>
        <v>0.15320543286449476</v>
      </c>
      <c r="W6725">
        <f t="shared" si="1694"/>
        <v>0.53822661649192149</v>
      </c>
      <c r="X6725">
        <f t="shared" si="1695"/>
        <v>2.3471904659197209E-2</v>
      </c>
      <c r="Y6725">
        <f t="shared" si="1696"/>
        <v>0</v>
      </c>
      <c r="Z6725" t="s">
        <v>6757</v>
      </c>
    </row>
    <row r="6726" spans="1:26" x14ac:dyDescent="0.25">
      <c r="A6726" t="s">
        <v>45</v>
      </c>
      <c r="B6726" t="s">
        <v>33</v>
      </c>
      <c r="C6726" t="s">
        <v>23</v>
      </c>
      <c r="D6726">
        <v>0</v>
      </c>
      <c r="F6726">
        <v>1</v>
      </c>
      <c r="G6726">
        <v>20.05</v>
      </c>
      <c r="H6726">
        <f t="shared" si="1681"/>
        <v>1</v>
      </c>
      <c r="I6726">
        <f t="shared" si="1682"/>
        <v>0</v>
      </c>
      <c r="J6726">
        <f t="shared" si="1683"/>
        <v>0</v>
      </c>
      <c r="K6726">
        <f t="shared" si="1684"/>
        <v>0</v>
      </c>
      <c r="L6726">
        <f t="shared" si="1685"/>
        <v>1</v>
      </c>
      <c r="M6726">
        <f t="shared" si="1686"/>
        <v>0</v>
      </c>
      <c r="N6726">
        <f t="shared" si="1687"/>
        <v>0</v>
      </c>
      <c r="O6726">
        <f t="shared" si="1688"/>
        <v>1</v>
      </c>
      <c r="P6726">
        <v>46</v>
      </c>
      <c r="Q6726">
        <f t="shared" si="1689"/>
        <v>0</v>
      </c>
      <c r="R6726">
        <f t="shared" si="1690"/>
        <v>0</v>
      </c>
      <c r="S6726">
        <f t="shared" si="1691"/>
        <v>0</v>
      </c>
      <c r="T6726">
        <f t="shared" si="1692"/>
        <v>1</v>
      </c>
      <c r="U6726">
        <v>0</v>
      </c>
      <c r="V6726">
        <f t="shared" si="1693"/>
        <v>-5.7403204198016242E-2</v>
      </c>
      <c r="W6726">
        <f t="shared" si="1694"/>
        <v>0.48565313829612289</v>
      </c>
      <c r="X6726">
        <f t="shared" si="1695"/>
        <v>3.2951278521991495E-3</v>
      </c>
      <c r="Y6726">
        <f t="shared" si="1696"/>
        <v>0</v>
      </c>
      <c r="Z6726" t="s">
        <v>6758</v>
      </c>
    </row>
    <row r="6727" spans="1:26" x14ac:dyDescent="0.25">
      <c r="A6727" t="s">
        <v>45</v>
      </c>
      <c r="B6727" t="s">
        <v>38</v>
      </c>
      <c r="C6727" t="s">
        <v>25</v>
      </c>
      <c r="D6727">
        <v>1</v>
      </c>
      <c r="F6727">
        <v>1</v>
      </c>
      <c r="G6727">
        <v>70.2</v>
      </c>
      <c r="H6727">
        <f t="shared" si="1681"/>
        <v>0</v>
      </c>
      <c r="I6727">
        <f t="shared" si="1682"/>
        <v>1</v>
      </c>
      <c r="J6727">
        <f t="shared" si="1683"/>
        <v>1</v>
      </c>
      <c r="K6727">
        <f t="shared" si="1684"/>
        <v>0</v>
      </c>
      <c r="L6727">
        <f t="shared" si="1685"/>
        <v>0</v>
      </c>
      <c r="M6727">
        <f t="shared" si="1686"/>
        <v>0</v>
      </c>
      <c r="N6727">
        <f t="shared" si="1687"/>
        <v>0</v>
      </c>
      <c r="O6727">
        <f t="shared" si="1688"/>
        <v>1</v>
      </c>
      <c r="P6727">
        <v>64</v>
      </c>
      <c r="Q6727">
        <f t="shared" si="1689"/>
        <v>0</v>
      </c>
      <c r="R6727">
        <f t="shared" si="1690"/>
        <v>0</v>
      </c>
      <c r="S6727">
        <f t="shared" si="1691"/>
        <v>1</v>
      </c>
      <c r="T6727">
        <f t="shared" si="1692"/>
        <v>0</v>
      </c>
      <c r="U6727">
        <v>1</v>
      </c>
      <c r="V6727">
        <f t="shared" si="1693"/>
        <v>3.5820184849828268E-2</v>
      </c>
      <c r="W6727">
        <f t="shared" si="1694"/>
        <v>0.50895408882769544</v>
      </c>
      <c r="X6727">
        <f t="shared" si="1695"/>
        <v>0.92964271594301928</v>
      </c>
      <c r="Y6727">
        <f t="shared" si="1696"/>
        <v>0</v>
      </c>
      <c r="Z6727" t="s">
        <v>6759</v>
      </c>
    </row>
    <row r="6728" spans="1:26" x14ac:dyDescent="0.25">
      <c r="A6728" t="s">
        <v>26</v>
      </c>
      <c r="B6728" t="s">
        <v>33</v>
      </c>
      <c r="C6728" t="s">
        <v>23</v>
      </c>
      <c r="D6728">
        <v>0</v>
      </c>
      <c r="F6728">
        <v>1</v>
      </c>
      <c r="G6728">
        <v>19.5</v>
      </c>
      <c r="H6728">
        <f t="shared" si="1681"/>
        <v>1</v>
      </c>
      <c r="I6728">
        <f t="shared" si="1682"/>
        <v>0</v>
      </c>
      <c r="J6728">
        <f t="shared" si="1683"/>
        <v>0</v>
      </c>
      <c r="K6728">
        <f t="shared" si="1684"/>
        <v>0</v>
      </c>
      <c r="L6728">
        <f t="shared" si="1685"/>
        <v>1</v>
      </c>
      <c r="M6728">
        <f t="shared" si="1686"/>
        <v>1</v>
      </c>
      <c r="N6728">
        <f t="shared" si="1687"/>
        <v>0</v>
      </c>
      <c r="O6728">
        <f t="shared" si="1688"/>
        <v>0</v>
      </c>
      <c r="P6728">
        <v>37</v>
      </c>
      <c r="Q6728">
        <f t="shared" si="1689"/>
        <v>0</v>
      </c>
      <c r="R6728">
        <f t="shared" si="1690"/>
        <v>0</v>
      </c>
      <c r="S6728">
        <f t="shared" si="1691"/>
        <v>0</v>
      </c>
      <c r="T6728">
        <f t="shared" si="1692"/>
        <v>1</v>
      </c>
      <c r="U6728">
        <v>0</v>
      </c>
      <c r="V6728">
        <f t="shared" si="1693"/>
        <v>0.27799138917015825</v>
      </c>
      <c r="W6728">
        <f t="shared" si="1694"/>
        <v>0.56905371760083734</v>
      </c>
      <c r="X6728">
        <f t="shared" si="1695"/>
        <v>7.7279212452754376E-2</v>
      </c>
      <c r="Y6728">
        <f t="shared" si="1696"/>
        <v>0</v>
      </c>
      <c r="Z6728" t="s">
        <v>6760</v>
      </c>
    </row>
    <row r="6729" spans="1:26" x14ac:dyDescent="0.25">
      <c r="A6729" t="s">
        <v>26</v>
      </c>
      <c r="B6729" t="s">
        <v>27</v>
      </c>
      <c r="C6729" t="s">
        <v>35</v>
      </c>
      <c r="D6729">
        <v>1</v>
      </c>
      <c r="F6729">
        <v>1</v>
      </c>
      <c r="G6729">
        <v>70.75</v>
      </c>
      <c r="H6729">
        <f t="shared" si="1681"/>
        <v>0</v>
      </c>
      <c r="I6729">
        <f t="shared" si="1682"/>
        <v>1</v>
      </c>
      <c r="J6729">
        <f t="shared" si="1683"/>
        <v>0</v>
      </c>
      <c r="K6729">
        <f t="shared" si="1684"/>
        <v>1</v>
      </c>
      <c r="L6729">
        <f t="shared" si="1685"/>
        <v>0</v>
      </c>
      <c r="M6729">
        <f t="shared" si="1686"/>
        <v>1</v>
      </c>
      <c r="N6729">
        <f t="shared" si="1687"/>
        <v>0</v>
      </c>
      <c r="O6729">
        <f t="shared" si="1688"/>
        <v>0</v>
      </c>
      <c r="P6729">
        <v>2</v>
      </c>
      <c r="Q6729">
        <f t="shared" si="1689"/>
        <v>1</v>
      </c>
      <c r="R6729">
        <f t="shared" si="1690"/>
        <v>0</v>
      </c>
      <c r="S6729">
        <f t="shared" si="1691"/>
        <v>0</v>
      </c>
      <c r="T6729">
        <f t="shared" si="1692"/>
        <v>0</v>
      </c>
      <c r="U6729">
        <v>1</v>
      </c>
      <c r="V6729">
        <f t="shared" si="1693"/>
        <v>0.51852636275347441</v>
      </c>
      <c r="W6729">
        <f t="shared" si="1694"/>
        <v>0.62680311612376483</v>
      </c>
      <c r="X6729">
        <f t="shared" si="1695"/>
        <v>0.23181686336339891</v>
      </c>
      <c r="Y6729">
        <f t="shared" si="1696"/>
        <v>1</v>
      </c>
      <c r="Z6729" t="s">
        <v>6761</v>
      </c>
    </row>
    <row r="6730" spans="1:26" x14ac:dyDescent="0.25">
      <c r="A6730" t="s">
        <v>26</v>
      </c>
      <c r="B6730" t="s">
        <v>27</v>
      </c>
      <c r="C6730" t="s">
        <v>25</v>
      </c>
      <c r="D6730">
        <v>1</v>
      </c>
      <c r="F6730">
        <v>1</v>
      </c>
      <c r="G6730">
        <v>45.3</v>
      </c>
      <c r="H6730">
        <f t="shared" si="1681"/>
        <v>0</v>
      </c>
      <c r="I6730">
        <f t="shared" si="1682"/>
        <v>1</v>
      </c>
      <c r="J6730">
        <f t="shared" si="1683"/>
        <v>1</v>
      </c>
      <c r="K6730">
        <f t="shared" si="1684"/>
        <v>0</v>
      </c>
      <c r="L6730">
        <f t="shared" si="1685"/>
        <v>0</v>
      </c>
      <c r="M6730">
        <f t="shared" si="1686"/>
        <v>1</v>
      </c>
      <c r="N6730">
        <f t="shared" si="1687"/>
        <v>0</v>
      </c>
      <c r="O6730">
        <f t="shared" si="1688"/>
        <v>0</v>
      </c>
      <c r="P6730">
        <v>13</v>
      </c>
      <c r="Q6730">
        <f t="shared" si="1689"/>
        <v>1</v>
      </c>
      <c r="R6730">
        <f t="shared" si="1690"/>
        <v>0</v>
      </c>
      <c r="S6730">
        <f t="shared" si="1691"/>
        <v>0</v>
      </c>
      <c r="T6730">
        <f t="shared" si="1692"/>
        <v>0</v>
      </c>
      <c r="U6730">
        <v>0</v>
      </c>
      <c r="V6730">
        <f t="shared" si="1693"/>
        <v>0.47002012264737825</v>
      </c>
      <c r="W6730">
        <f t="shared" si="1694"/>
        <v>0.61538851914088855</v>
      </c>
      <c r="X6730">
        <f t="shared" si="1695"/>
        <v>0.22091891569345648</v>
      </c>
      <c r="Y6730">
        <f t="shared" si="1696"/>
        <v>1</v>
      </c>
      <c r="Z6730" t="s">
        <v>6762</v>
      </c>
    </row>
    <row r="6731" spans="1:26" x14ac:dyDescent="0.25">
      <c r="A6731" t="s">
        <v>45</v>
      </c>
      <c r="B6731" t="s">
        <v>27</v>
      </c>
      <c r="C6731" t="s">
        <v>35</v>
      </c>
      <c r="D6731">
        <v>0</v>
      </c>
      <c r="F6731">
        <v>1</v>
      </c>
      <c r="G6731">
        <v>115.15</v>
      </c>
      <c r="H6731">
        <f t="shared" si="1681"/>
        <v>1</v>
      </c>
      <c r="I6731">
        <f t="shared" si="1682"/>
        <v>0</v>
      </c>
      <c r="J6731">
        <f t="shared" si="1683"/>
        <v>0</v>
      </c>
      <c r="K6731">
        <f t="shared" si="1684"/>
        <v>1</v>
      </c>
      <c r="L6731">
        <f t="shared" si="1685"/>
        <v>0</v>
      </c>
      <c r="M6731">
        <f t="shared" si="1686"/>
        <v>0</v>
      </c>
      <c r="N6731">
        <f t="shared" si="1687"/>
        <v>0</v>
      </c>
      <c r="O6731">
        <f t="shared" si="1688"/>
        <v>1</v>
      </c>
      <c r="P6731">
        <v>72</v>
      </c>
      <c r="Q6731">
        <f t="shared" si="1689"/>
        <v>1</v>
      </c>
      <c r="R6731">
        <f t="shared" si="1690"/>
        <v>0</v>
      </c>
      <c r="S6731">
        <f t="shared" si="1691"/>
        <v>0</v>
      </c>
      <c r="T6731">
        <f t="shared" si="1692"/>
        <v>0</v>
      </c>
      <c r="U6731">
        <v>0</v>
      </c>
      <c r="V6731">
        <f t="shared" si="1693"/>
        <v>0.24266806940473071</v>
      </c>
      <c r="W6731">
        <f t="shared" si="1694"/>
        <v>0.56037104790334524</v>
      </c>
      <c r="X6731">
        <f t="shared" si="1695"/>
        <v>5.8887791908619203E-2</v>
      </c>
      <c r="Y6731">
        <f t="shared" si="1696"/>
        <v>0</v>
      </c>
      <c r="Z6731" t="s">
        <v>6763</v>
      </c>
    </row>
    <row r="6732" spans="1:26" x14ac:dyDescent="0.25">
      <c r="A6732" t="s">
        <v>45</v>
      </c>
      <c r="B6732" t="s">
        <v>33</v>
      </c>
      <c r="C6732" t="s">
        <v>25</v>
      </c>
      <c r="D6732">
        <v>0</v>
      </c>
      <c r="F6732">
        <v>1</v>
      </c>
      <c r="G6732">
        <v>72.95</v>
      </c>
      <c r="H6732">
        <f t="shared" si="1681"/>
        <v>1</v>
      </c>
      <c r="I6732">
        <f t="shared" si="1682"/>
        <v>0</v>
      </c>
      <c r="J6732">
        <f t="shared" si="1683"/>
        <v>1</v>
      </c>
      <c r="K6732">
        <f t="shared" si="1684"/>
        <v>0</v>
      </c>
      <c r="L6732">
        <f t="shared" si="1685"/>
        <v>0</v>
      </c>
      <c r="M6732">
        <f t="shared" si="1686"/>
        <v>0</v>
      </c>
      <c r="N6732">
        <f t="shared" si="1687"/>
        <v>0</v>
      </c>
      <c r="O6732">
        <f t="shared" si="1688"/>
        <v>1</v>
      </c>
      <c r="P6732">
        <v>68</v>
      </c>
      <c r="Q6732">
        <f t="shared" si="1689"/>
        <v>0</v>
      </c>
      <c r="R6732">
        <f t="shared" si="1690"/>
        <v>0</v>
      </c>
      <c r="S6732">
        <f t="shared" si="1691"/>
        <v>0</v>
      </c>
      <c r="T6732">
        <f t="shared" si="1692"/>
        <v>1</v>
      </c>
      <c r="U6732">
        <v>0</v>
      </c>
      <c r="V6732">
        <f t="shared" si="1693"/>
        <v>4.0107587235761882E-2</v>
      </c>
      <c r="W6732">
        <f t="shared" si="1694"/>
        <v>0.51002555290410267</v>
      </c>
      <c r="X6732">
        <f t="shared" si="1695"/>
        <v>1.6086185538742494E-3</v>
      </c>
      <c r="Y6732">
        <f t="shared" si="1696"/>
        <v>0</v>
      </c>
      <c r="Z6732" t="s">
        <v>6764</v>
      </c>
    </row>
    <row r="6733" spans="1:26" x14ac:dyDescent="0.25">
      <c r="A6733" t="s">
        <v>29</v>
      </c>
      <c r="B6733" t="s">
        <v>30</v>
      </c>
      <c r="C6733" t="s">
        <v>23</v>
      </c>
      <c r="D6733">
        <v>0</v>
      </c>
      <c r="F6733">
        <v>1</v>
      </c>
      <c r="G6733">
        <v>19.649999999999999</v>
      </c>
      <c r="H6733">
        <f t="shared" si="1681"/>
        <v>1</v>
      </c>
      <c r="I6733">
        <f t="shared" si="1682"/>
        <v>0</v>
      </c>
      <c r="J6733">
        <f t="shared" si="1683"/>
        <v>0</v>
      </c>
      <c r="K6733">
        <f t="shared" si="1684"/>
        <v>0</v>
      </c>
      <c r="L6733">
        <f t="shared" si="1685"/>
        <v>1</v>
      </c>
      <c r="M6733">
        <f t="shared" si="1686"/>
        <v>0</v>
      </c>
      <c r="N6733">
        <f t="shared" si="1687"/>
        <v>1</v>
      </c>
      <c r="O6733">
        <f t="shared" si="1688"/>
        <v>0</v>
      </c>
      <c r="P6733">
        <v>15</v>
      </c>
      <c r="Q6733">
        <f t="shared" si="1689"/>
        <v>0</v>
      </c>
      <c r="R6733">
        <f t="shared" si="1690"/>
        <v>1</v>
      </c>
      <c r="S6733">
        <f t="shared" si="1691"/>
        <v>0</v>
      </c>
      <c r="T6733">
        <f t="shared" si="1692"/>
        <v>0</v>
      </c>
      <c r="U6733">
        <v>0</v>
      </c>
      <c r="V6733">
        <f t="shared" si="1693"/>
        <v>-1.1784219424389369E-2</v>
      </c>
      <c r="W6733">
        <f t="shared" si="1694"/>
        <v>0.49705397923611572</v>
      </c>
      <c r="X6733">
        <f t="shared" si="1695"/>
        <v>1.3886782744215571E-4</v>
      </c>
      <c r="Y6733">
        <f t="shared" si="1696"/>
        <v>0</v>
      </c>
      <c r="Z6733" t="s">
        <v>6765</v>
      </c>
    </row>
    <row r="6734" spans="1:26" x14ac:dyDescent="0.25">
      <c r="A6734" t="s">
        <v>45</v>
      </c>
      <c r="B6734" t="s">
        <v>33</v>
      </c>
      <c r="C6734" t="s">
        <v>23</v>
      </c>
      <c r="D6734">
        <v>0</v>
      </c>
      <c r="F6734">
        <v>1</v>
      </c>
      <c r="G6734">
        <v>19.55</v>
      </c>
      <c r="H6734">
        <f t="shared" si="1681"/>
        <v>1</v>
      </c>
      <c r="I6734">
        <f t="shared" si="1682"/>
        <v>0</v>
      </c>
      <c r="J6734">
        <f t="shared" si="1683"/>
        <v>0</v>
      </c>
      <c r="K6734">
        <f t="shared" si="1684"/>
        <v>0</v>
      </c>
      <c r="L6734">
        <f t="shared" si="1685"/>
        <v>1</v>
      </c>
      <c r="M6734">
        <f t="shared" si="1686"/>
        <v>0</v>
      </c>
      <c r="N6734">
        <f t="shared" si="1687"/>
        <v>0</v>
      </c>
      <c r="O6734">
        <f t="shared" si="1688"/>
        <v>1</v>
      </c>
      <c r="P6734">
        <v>24</v>
      </c>
      <c r="Q6734">
        <f t="shared" si="1689"/>
        <v>0</v>
      </c>
      <c r="R6734">
        <f t="shared" si="1690"/>
        <v>0</v>
      </c>
      <c r="S6734">
        <f t="shared" si="1691"/>
        <v>0</v>
      </c>
      <c r="T6734">
        <f t="shared" si="1692"/>
        <v>1</v>
      </c>
      <c r="U6734">
        <v>0</v>
      </c>
      <c r="V6734">
        <f t="shared" si="1693"/>
        <v>-6.7011011748096497E-2</v>
      </c>
      <c r="W6734">
        <f t="shared" si="1694"/>
        <v>0.48325351323500632</v>
      </c>
      <c r="X6734">
        <f t="shared" si="1695"/>
        <v>4.490475695503527E-3</v>
      </c>
      <c r="Y6734">
        <f t="shared" si="1696"/>
        <v>0</v>
      </c>
      <c r="Z6734" t="s">
        <v>6766</v>
      </c>
    </row>
    <row r="6735" spans="1:26" x14ac:dyDescent="0.25">
      <c r="A6735" t="s">
        <v>26</v>
      </c>
      <c r="B6735" t="s">
        <v>27</v>
      </c>
      <c r="C6735" t="s">
        <v>35</v>
      </c>
      <c r="D6735">
        <v>0</v>
      </c>
      <c r="F6735">
        <v>1</v>
      </c>
      <c r="G6735">
        <v>89.55</v>
      </c>
      <c r="H6735">
        <f t="shared" si="1681"/>
        <v>1</v>
      </c>
      <c r="I6735">
        <f t="shared" si="1682"/>
        <v>0</v>
      </c>
      <c r="J6735">
        <f t="shared" si="1683"/>
        <v>0</v>
      </c>
      <c r="K6735">
        <f t="shared" si="1684"/>
        <v>1</v>
      </c>
      <c r="L6735">
        <f t="shared" si="1685"/>
        <v>0</v>
      </c>
      <c r="M6735">
        <f t="shared" si="1686"/>
        <v>1</v>
      </c>
      <c r="N6735">
        <f t="shared" si="1687"/>
        <v>0</v>
      </c>
      <c r="O6735">
        <f t="shared" si="1688"/>
        <v>0</v>
      </c>
      <c r="P6735">
        <v>24</v>
      </c>
      <c r="Q6735">
        <f t="shared" si="1689"/>
        <v>1</v>
      </c>
      <c r="R6735">
        <f t="shared" si="1690"/>
        <v>0</v>
      </c>
      <c r="S6735">
        <f t="shared" si="1691"/>
        <v>0</v>
      </c>
      <c r="T6735">
        <f t="shared" si="1692"/>
        <v>0</v>
      </c>
      <c r="U6735">
        <v>0</v>
      </c>
      <c r="V6735">
        <f t="shared" si="1693"/>
        <v>0.53414515541482699</v>
      </c>
      <c r="W6735">
        <f t="shared" si="1694"/>
        <v>0.63044938364996761</v>
      </c>
      <c r="X6735">
        <f t="shared" si="1695"/>
        <v>0.28531104705312965</v>
      </c>
      <c r="Y6735">
        <f t="shared" si="1696"/>
        <v>1</v>
      </c>
      <c r="Z6735" t="s">
        <v>6767</v>
      </c>
    </row>
    <row r="6736" spans="1:26" x14ac:dyDescent="0.25">
      <c r="A6736" t="s">
        <v>26</v>
      </c>
      <c r="B6736" t="s">
        <v>30</v>
      </c>
      <c r="C6736" t="s">
        <v>25</v>
      </c>
      <c r="D6736">
        <v>0</v>
      </c>
      <c r="F6736">
        <v>1</v>
      </c>
      <c r="G6736">
        <v>50.35</v>
      </c>
      <c r="H6736">
        <f t="shared" si="1681"/>
        <v>1</v>
      </c>
      <c r="I6736">
        <f t="shared" si="1682"/>
        <v>0</v>
      </c>
      <c r="J6736">
        <f t="shared" si="1683"/>
        <v>1</v>
      </c>
      <c r="K6736">
        <f t="shared" si="1684"/>
        <v>0</v>
      </c>
      <c r="L6736">
        <f t="shared" si="1685"/>
        <v>0</v>
      </c>
      <c r="M6736">
        <f t="shared" si="1686"/>
        <v>1</v>
      </c>
      <c r="N6736">
        <f t="shared" si="1687"/>
        <v>0</v>
      </c>
      <c r="O6736">
        <f t="shared" si="1688"/>
        <v>0</v>
      </c>
      <c r="P6736">
        <v>27</v>
      </c>
      <c r="Q6736">
        <f t="shared" si="1689"/>
        <v>0</v>
      </c>
      <c r="R6736">
        <f t="shared" si="1690"/>
        <v>1</v>
      </c>
      <c r="S6736">
        <f t="shared" si="1691"/>
        <v>0</v>
      </c>
      <c r="T6736">
        <f t="shared" si="1692"/>
        <v>0</v>
      </c>
      <c r="U6736">
        <v>0</v>
      </c>
      <c r="V6736">
        <f t="shared" si="1693"/>
        <v>0.3362618394850585</v>
      </c>
      <c r="W6736">
        <f t="shared" si="1694"/>
        <v>0.58328219424408023</v>
      </c>
      <c r="X6736">
        <f t="shared" si="1695"/>
        <v>0.11307202469387524</v>
      </c>
      <c r="Y6736">
        <f t="shared" si="1696"/>
        <v>1</v>
      </c>
      <c r="Z6736" t="s">
        <v>6768</v>
      </c>
    </row>
    <row r="6737" spans="1:26" x14ac:dyDescent="0.25">
      <c r="A6737" t="s">
        <v>26</v>
      </c>
      <c r="B6737" t="s">
        <v>33</v>
      </c>
      <c r="C6737" t="s">
        <v>25</v>
      </c>
      <c r="D6737">
        <v>0</v>
      </c>
      <c r="F6737">
        <v>1</v>
      </c>
      <c r="G6737">
        <v>50.25</v>
      </c>
      <c r="H6737">
        <f t="shared" si="1681"/>
        <v>1</v>
      </c>
      <c r="I6737">
        <f t="shared" si="1682"/>
        <v>0</v>
      </c>
      <c r="J6737">
        <f t="shared" si="1683"/>
        <v>1</v>
      </c>
      <c r="K6737">
        <f t="shared" si="1684"/>
        <v>0</v>
      </c>
      <c r="L6737">
        <f t="shared" si="1685"/>
        <v>0</v>
      </c>
      <c r="M6737">
        <f t="shared" si="1686"/>
        <v>1</v>
      </c>
      <c r="N6737">
        <f t="shared" si="1687"/>
        <v>0</v>
      </c>
      <c r="O6737">
        <f t="shared" si="1688"/>
        <v>0</v>
      </c>
      <c r="P6737">
        <v>12</v>
      </c>
      <c r="Q6737">
        <f t="shared" si="1689"/>
        <v>0</v>
      </c>
      <c r="R6737">
        <f t="shared" si="1690"/>
        <v>0</v>
      </c>
      <c r="S6737">
        <f t="shared" si="1691"/>
        <v>0</v>
      </c>
      <c r="T6737">
        <f t="shared" si="1692"/>
        <v>1</v>
      </c>
      <c r="U6737">
        <v>1</v>
      </c>
      <c r="V6737">
        <f t="shared" si="1693"/>
        <v>0.33610593394375177</v>
      </c>
      <c r="W6737">
        <f t="shared" si="1694"/>
        <v>0.58324429871575545</v>
      </c>
      <c r="X6737">
        <f t="shared" si="1695"/>
        <v>0.4407553309446981</v>
      </c>
      <c r="Y6737">
        <f t="shared" si="1696"/>
        <v>1</v>
      </c>
      <c r="Z6737" t="s">
        <v>6769</v>
      </c>
    </row>
    <row r="6738" spans="1:26" x14ac:dyDescent="0.25">
      <c r="A6738" t="s">
        <v>45</v>
      </c>
      <c r="B6738" t="s">
        <v>38</v>
      </c>
      <c r="C6738" t="s">
        <v>25</v>
      </c>
      <c r="D6738">
        <v>0</v>
      </c>
      <c r="F6738">
        <v>1</v>
      </c>
      <c r="G6738">
        <v>87.25</v>
      </c>
      <c r="H6738">
        <f t="shared" si="1681"/>
        <v>1</v>
      </c>
      <c r="I6738">
        <f t="shared" si="1682"/>
        <v>0</v>
      </c>
      <c r="J6738">
        <f t="shared" si="1683"/>
        <v>1</v>
      </c>
      <c r="K6738">
        <f t="shared" si="1684"/>
        <v>0</v>
      </c>
      <c r="L6738">
        <f t="shared" si="1685"/>
        <v>0</v>
      </c>
      <c r="M6738">
        <f t="shared" si="1686"/>
        <v>0</v>
      </c>
      <c r="N6738">
        <f t="shared" si="1687"/>
        <v>0</v>
      </c>
      <c r="O6738">
        <f t="shared" si="1688"/>
        <v>1</v>
      </c>
      <c r="P6738">
        <v>71</v>
      </c>
      <c r="Q6738">
        <f t="shared" si="1689"/>
        <v>0</v>
      </c>
      <c r="R6738">
        <f t="shared" si="1690"/>
        <v>0</v>
      </c>
      <c r="S6738">
        <f t="shared" si="1691"/>
        <v>1</v>
      </c>
      <c r="T6738">
        <f t="shared" si="1692"/>
        <v>0</v>
      </c>
      <c r="U6738">
        <v>0</v>
      </c>
      <c r="V6738">
        <f t="shared" si="1693"/>
        <v>6.2402079642616626E-2</v>
      </c>
      <c r="W6738">
        <f t="shared" si="1694"/>
        <v>0.5155954594870652</v>
      </c>
      <c r="X6738">
        <f t="shared" si="1695"/>
        <v>3.8940195437234685E-3</v>
      </c>
      <c r="Y6738">
        <f t="shared" si="1696"/>
        <v>0</v>
      </c>
      <c r="Z6738" t="s">
        <v>6770</v>
      </c>
    </row>
    <row r="6739" spans="1:26" x14ac:dyDescent="0.25">
      <c r="A6739" t="s">
        <v>45</v>
      </c>
      <c r="B6739" t="s">
        <v>30</v>
      </c>
      <c r="C6739" t="s">
        <v>23</v>
      </c>
      <c r="D6739">
        <v>0</v>
      </c>
      <c r="F6739">
        <v>1</v>
      </c>
      <c r="G6739">
        <v>20.8</v>
      </c>
      <c r="H6739">
        <f t="shared" si="1681"/>
        <v>1</v>
      </c>
      <c r="I6739">
        <f t="shared" si="1682"/>
        <v>0</v>
      </c>
      <c r="J6739">
        <f t="shared" si="1683"/>
        <v>0</v>
      </c>
      <c r="K6739">
        <f t="shared" si="1684"/>
        <v>0</v>
      </c>
      <c r="L6739">
        <f t="shared" si="1685"/>
        <v>1</v>
      </c>
      <c r="M6739">
        <f t="shared" si="1686"/>
        <v>0</v>
      </c>
      <c r="N6739">
        <f t="shared" si="1687"/>
        <v>0</v>
      </c>
      <c r="O6739">
        <f t="shared" si="1688"/>
        <v>1</v>
      </c>
      <c r="P6739">
        <v>67</v>
      </c>
      <c r="Q6739">
        <f t="shared" si="1689"/>
        <v>0</v>
      </c>
      <c r="R6739">
        <f t="shared" si="1690"/>
        <v>1</v>
      </c>
      <c r="S6739">
        <f t="shared" si="1691"/>
        <v>0</v>
      </c>
      <c r="T6739">
        <f t="shared" si="1692"/>
        <v>0</v>
      </c>
      <c r="U6739">
        <v>0</v>
      </c>
      <c r="V6739">
        <f t="shared" si="1693"/>
        <v>-6.5062192481763037E-2</v>
      </c>
      <c r="W6739">
        <f t="shared" si="1694"/>
        <v>0.48374018724432777</v>
      </c>
      <c r="X6739">
        <f t="shared" si="1695"/>
        <v>4.2330888905339828E-3</v>
      </c>
      <c r="Y6739">
        <f t="shared" si="1696"/>
        <v>0</v>
      </c>
      <c r="Z6739" t="s">
        <v>6771</v>
      </c>
    </row>
    <row r="6740" spans="1:26" x14ac:dyDescent="0.25">
      <c r="A6740" t="s">
        <v>45</v>
      </c>
      <c r="B6740" t="s">
        <v>33</v>
      </c>
      <c r="C6740" t="s">
        <v>35</v>
      </c>
      <c r="D6740">
        <v>0</v>
      </c>
      <c r="F6740">
        <v>1</v>
      </c>
      <c r="G6740">
        <v>109.25</v>
      </c>
      <c r="H6740">
        <f t="shared" si="1681"/>
        <v>1</v>
      </c>
      <c r="I6740">
        <f t="shared" si="1682"/>
        <v>0</v>
      </c>
      <c r="J6740">
        <f t="shared" si="1683"/>
        <v>0</v>
      </c>
      <c r="K6740">
        <f t="shared" si="1684"/>
        <v>1</v>
      </c>
      <c r="L6740">
        <f t="shared" si="1685"/>
        <v>0</v>
      </c>
      <c r="M6740">
        <f t="shared" si="1686"/>
        <v>0</v>
      </c>
      <c r="N6740">
        <f t="shared" si="1687"/>
        <v>0</v>
      </c>
      <c r="O6740">
        <f t="shared" si="1688"/>
        <v>1</v>
      </c>
      <c r="P6740">
        <v>63</v>
      </c>
      <c r="Q6740">
        <f t="shared" si="1689"/>
        <v>0</v>
      </c>
      <c r="R6740">
        <f t="shared" si="1690"/>
        <v>0</v>
      </c>
      <c r="S6740">
        <f t="shared" si="1691"/>
        <v>0</v>
      </c>
      <c r="T6740">
        <f t="shared" si="1692"/>
        <v>1</v>
      </c>
      <c r="U6740">
        <v>0</v>
      </c>
      <c r="V6740">
        <f t="shared" si="1693"/>
        <v>9.6701298730085483E-2</v>
      </c>
      <c r="W6740">
        <f t="shared" si="1694"/>
        <v>0.52415650337622099</v>
      </c>
      <c r="X6740">
        <f t="shared" si="1695"/>
        <v>9.3511411760852318E-3</v>
      </c>
      <c r="Y6740">
        <f t="shared" si="1696"/>
        <v>0</v>
      </c>
      <c r="Z6740" t="s">
        <v>6772</v>
      </c>
    </row>
    <row r="6741" spans="1:26" x14ac:dyDescent="0.25">
      <c r="A6741" t="s">
        <v>26</v>
      </c>
      <c r="B6741" t="s">
        <v>30</v>
      </c>
      <c r="C6741" t="s">
        <v>23</v>
      </c>
      <c r="D6741">
        <v>0</v>
      </c>
      <c r="F6741">
        <v>1</v>
      </c>
      <c r="G6741">
        <v>20.350000000000001</v>
      </c>
      <c r="H6741">
        <f t="shared" si="1681"/>
        <v>1</v>
      </c>
      <c r="I6741">
        <f t="shared" si="1682"/>
        <v>0</v>
      </c>
      <c r="J6741">
        <f t="shared" si="1683"/>
        <v>0</v>
      </c>
      <c r="K6741">
        <f t="shared" si="1684"/>
        <v>0</v>
      </c>
      <c r="L6741">
        <f t="shared" si="1685"/>
        <v>1</v>
      </c>
      <c r="M6741">
        <f t="shared" si="1686"/>
        <v>1</v>
      </c>
      <c r="N6741">
        <f t="shared" si="1687"/>
        <v>0</v>
      </c>
      <c r="O6741">
        <f t="shared" si="1688"/>
        <v>0</v>
      </c>
      <c r="P6741">
        <v>1</v>
      </c>
      <c r="Q6741">
        <f t="shared" si="1689"/>
        <v>0</v>
      </c>
      <c r="R6741">
        <f t="shared" si="1690"/>
        <v>1</v>
      </c>
      <c r="S6741">
        <f t="shared" si="1691"/>
        <v>0</v>
      </c>
      <c r="T6741">
        <f t="shared" si="1692"/>
        <v>0</v>
      </c>
      <c r="U6741">
        <v>0</v>
      </c>
      <c r="V6741">
        <f t="shared" si="1693"/>
        <v>0.2607619679062067</v>
      </c>
      <c r="W6741">
        <f t="shared" si="1694"/>
        <v>0.56482359115809633</v>
      </c>
      <c r="X6741">
        <f t="shared" si="1695"/>
        <v>6.7996803906317571E-2</v>
      </c>
      <c r="Y6741">
        <f t="shared" si="1696"/>
        <v>0</v>
      </c>
      <c r="Z6741" t="s">
        <v>6773</v>
      </c>
    </row>
    <row r="6742" spans="1:26" x14ac:dyDescent="0.25">
      <c r="A6742" t="s">
        <v>26</v>
      </c>
      <c r="B6742" t="s">
        <v>27</v>
      </c>
      <c r="C6742" t="s">
        <v>25</v>
      </c>
      <c r="D6742">
        <v>0</v>
      </c>
      <c r="F6742">
        <v>1</v>
      </c>
      <c r="G6742">
        <v>55.9</v>
      </c>
      <c r="H6742">
        <f t="shared" si="1681"/>
        <v>1</v>
      </c>
      <c r="I6742">
        <f t="shared" si="1682"/>
        <v>0</v>
      </c>
      <c r="J6742">
        <f t="shared" si="1683"/>
        <v>1</v>
      </c>
      <c r="K6742">
        <f t="shared" si="1684"/>
        <v>0</v>
      </c>
      <c r="L6742">
        <f t="shared" si="1685"/>
        <v>0</v>
      </c>
      <c r="M6742">
        <f t="shared" si="1686"/>
        <v>1</v>
      </c>
      <c r="N6742">
        <f t="shared" si="1687"/>
        <v>0</v>
      </c>
      <c r="O6742">
        <f t="shared" si="1688"/>
        <v>0</v>
      </c>
      <c r="P6742">
        <v>4</v>
      </c>
      <c r="Q6742">
        <f t="shared" si="1689"/>
        <v>1</v>
      </c>
      <c r="R6742">
        <f t="shared" si="1690"/>
        <v>0</v>
      </c>
      <c r="S6742">
        <f t="shared" si="1691"/>
        <v>0</v>
      </c>
      <c r="T6742">
        <f t="shared" si="1692"/>
        <v>0</v>
      </c>
      <c r="U6742">
        <v>0</v>
      </c>
      <c r="V6742">
        <f t="shared" si="1693"/>
        <v>0.50023755913018864</v>
      </c>
      <c r="W6742">
        <f t="shared" si="1694"/>
        <v>0.62251515685501113</v>
      </c>
      <c r="X6742">
        <f t="shared" si="1695"/>
        <v>0.25023761556452895</v>
      </c>
      <c r="Y6742">
        <f t="shared" si="1696"/>
        <v>1</v>
      </c>
      <c r="Z6742" t="s">
        <v>6774</v>
      </c>
    </row>
    <row r="6743" spans="1:26" x14ac:dyDescent="0.25">
      <c r="A6743" t="s">
        <v>26</v>
      </c>
      <c r="B6743" t="s">
        <v>38</v>
      </c>
      <c r="C6743" t="s">
        <v>35</v>
      </c>
      <c r="D6743">
        <v>1</v>
      </c>
      <c r="F6743">
        <v>1</v>
      </c>
      <c r="G6743">
        <v>79.2</v>
      </c>
      <c r="H6743">
        <f t="shared" si="1681"/>
        <v>0</v>
      </c>
      <c r="I6743">
        <f t="shared" si="1682"/>
        <v>1</v>
      </c>
      <c r="J6743">
        <f t="shared" si="1683"/>
        <v>0</v>
      </c>
      <c r="K6743">
        <f t="shared" si="1684"/>
        <v>1</v>
      </c>
      <c r="L6743">
        <f t="shared" si="1685"/>
        <v>0</v>
      </c>
      <c r="M6743">
        <f t="shared" si="1686"/>
        <v>1</v>
      </c>
      <c r="N6743">
        <f t="shared" si="1687"/>
        <v>0</v>
      </c>
      <c r="O6743">
        <f t="shared" si="1688"/>
        <v>0</v>
      </c>
      <c r="P6743">
        <v>40</v>
      </c>
      <c r="Q6743">
        <f t="shared" si="1689"/>
        <v>0</v>
      </c>
      <c r="R6743">
        <f t="shared" si="1690"/>
        <v>0</v>
      </c>
      <c r="S6743">
        <f t="shared" si="1691"/>
        <v>1</v>
      </c>
      <c r="T6743">
        <f t="shared" si="1692"/>
        <v>0</v>
      </c>
      <c r="U6743">
        <v>1</v>
      </c>
      <c r="V6743">
        <f t="shared" si="1693"/>
        <v>0.3861037574127904</v>
      </c>
      <c r="W6743">
        <f t="shared" si="1694"/>
        <v>0.59534440740980887</v>
      </c>
      <c r="X6743">
        <f t="shared" si="1695"/>
        <v>0.37686859666269418</v>
      </c>
      <c r="Y6743">
        <f t="shared" si="1696"/>
        <v>1</v>
      </c>
      <c r="Z6743" t="s">
        <v>6775</v>
      </c>
    </row>
    <row r="6744" spans="1:26" x14ac:dyDescent="0.25">
      <c r="A6744" t="s">
        <v>26</v>
      </c>
      <c r="B6744" t="s">
        <v>27</v>
      </c>
      <c r="C6744" t="s">
        <v>35</v>
      </c>
      <c r="D6744">
        <v>0</v>
      </c>
      <c r="F6744">
        <v>1</v>
      </c>
      <c r="G6744">
        <v>96</v>
      </c>
      <c r="H6744">
        <f t="shared" si="1681"/>
        <v>1</v>
      </c>
      <c r="I6744">
        <f t="shared" si="1682"/>
        <v>0</v>
      </c>
      <c r="J6744">
        <f t="shared" si="1683"/>
        <v>0</v>
      </c>
      <c r="K6744">
        <f t="shared" si="1684"/>
        <v>1</v>
      </c>
      <c r="L6744">
        <f t="shared" si="1685"/>
        <v>0</v>
      </c>
      <c r="M6744">
        <f t="shared" si="1686"/>
        <v>1</v>
      </c>
      <c r="N6744">
        <f t="shared" si="1687"/>
        <v>0</v>
      </c>
      <c r="O6744">
        <f t="shared" si="1688"/>
        <v>0</v>
      </c>
      <c r="P6744">
        <v>12</v>
      </c>
      <c r="Q6744">
        <f t="shared" si="1689"/>
        <v>1</v>
      </c>
      <c r="R6744">
        <f t="shared" si="1690"/>
        <v>0</v>
      </c>
      <c r="S6744">
        <f t="shared" si="1691"/>
        <v>0</v>
      </c>
      <c r="T6744">
        <f t="shared" si="1692"/>
        <v>0</v>
      </c>
      <c r="U6744">
        <v>1</v>
      </c>
      <c r="V6744">
        <f t="shared" si="1693"/>
        <v>0.54420106282910763</v>
      </c>
      <c r="W6744">
        <f t="shared" si="1694"/>
        <v>0.63278914971661548</v>
      </c>
      <c r="X6744">
        <f t="shared" si="1695"/>
        <v>0.20775267112611509</v>
      </c>
      <c r="Y6744">
        <f t="shared" si="1696"/>
        <v>1</v>
      </c>
      <c r="Z6744" t="s">
        <v>6776</v>
      </c>
    </row>
    <row r="6745" spans="1:26" x14ac:dyDescent="0.25">
      <c r="A6745" t="s">
        <v>45</v>
      </c>
      <c r="B6745" t="s">
        <v>27</v>
      </c>
      <c r="C6745" t="s">
        <v>25</v>
      </c>
      <c r="D6745">
        <v>0</v>
      </c>
      <c r="F6745">
        <v>1</v>
      </c>
      <c r="G6745">
        <v>79.2</v>
      </c>
      <c r="H6745">
        <f t="shared" si="1681"/>
        <v>1</v>
      </c>
      <c r="I6745">
        <f t="shared" si="1682"/>
        <v>0</v>
      </c>
      <c r="J6745">
        <f t="shared" si="1683"/>
        <v>1</v>
      </c>
      <c r="K6745">
        <f t="shared" si="1684"/>
        <v>0</v>
      </c>
      <c r="L6745">
        <f t="shared" si="1685"/>
        <v>0</v>
      </c>
      <c r="M6745">
        <f t="shared" si="1686"/>
        <v>0</v>
      </c>
      <c r="N6745">
        <f t="shared" si="1687"/>
        <v>0</v>
      </c>
      <c r="O6745">
        <f t="shared" si="1688"/>
        <v>1</v>
      </c>
      <c r="P6745">
        <v>52</v>
      </c>
      <c r="Q6745">
        <f t="shared" si="1689"/>
        <v>1</v>
      </c>
      <c r="R6745">
        <f t="shared" si="1690"/>
        <v>0</v>
      </c>
      <c r="S6745">
        <f t="shared" si="1691"/>
        <v>0</v>
      </c>
      <c r="T6745">
        <f t="shared" si="1692"/>
        <v>0</v>
      </c>
      <c r="U6745">
        <v>0</v>
      </c>
      <c r="V6745">
        <f t="shared" si="1693"/>
        <v>0.18662002730498045</v>
      </c>
      <c r="W6745">
        <f t="shared" si="1694"/>
        <v>0.54652007211630005</v>
      </c>
      <c r="X6745">
        <f t="shared" si="1695"/>
        <v>3.4827034591311652E-2</v>
      </c>
      <c r="Y6745">
        <f t="shared" si="1696"/>
        <v>0</v>
      </c>
      <c r="Z6745" t="s">
        <v>6777</v>
      </c>
    </row>
    <row r="6746" spans="1:26" x14ac:dyDescent="0.25">
      <c r="A6746" t="s">
        <v>26</v>
      </c>
      <c r="B6746" t="s">
        <v>27</v>
      </c>
      <c r="C6746" t="s">
        <v>23</v>
      </c>
      <c r="D6746">
        <v>0</v>
      </c>
      <c r="F6746">
        <v>1</v>
      </c>
      <c r="G6746">
        <v>24</v>
      </c>
      <c r="H6746">
        <f t="shared" si="1681"/>
        <v>1</v>
      </c>
      <c r="I6746">
        <f t="shared" si="1682"/>
        <v>0</v>
      </c>
      <c r="J6746">
        <f t="shared" si="1683"/>
        <v>0</v>
      </c>
      <c r="K6746">
        <f t="shared" si="1684"/>
        <v>0</v>
      </c>
      <c r="L6746">
        <f t="shared" si="1685"/>
        <v>1</v>
      </c>
      <c r="M6746">
        <f t="shared" si="1686"/>
        <v>1</v>
      </c>
      <c r="N6746">
        <f t="shared" si="1687"/>
        <v>0</v>
      </c>
      <c r="O6746">
        <f t="shared" si="1688"/>
        <v>0</v>
      </c>
      <c r="P6746">
        <v>10</v>
      </c>
      <c r="Q6746">
        <f t="shared" si="1689"/>
        <v>1</v>
      </c>
      <c r="R6746">
        <f t="shared" si="1690"/>
        <v>0</v>
      </c>
      <c r="S6746">
        <f t="shared" si="1691"/>
        <v>0</v>
      </c>
      <c r="T6746">
        <f t="shared" si="1692"/>
        <v>0</v>
      </c>
      <c r="U6746">
        <v>0</v>
      </c>
      <c r="V6746">
        <f t="shared" si="1693"/>
        <v>0.40808403316220737</v>
      </c>
      <c r="W6746">
        <f t="shared" si="1694"/>
        <v>0.60062837708656314</v>
      </c>
      <c r="X6746">
        <f t="shared" si="1695"/>
        <v>0.16653257812193356</v>
      </c>
      <c r="Y6746">
        <f t="shared" si="1696"/>
        <v>1</v>
      </c>
      <c r="Z6746" t="s">
        <v>6778</v>
      </c>
    </row>
    <row r="6747" spans="1:26" x14ac:dyDescent="0.25">
      <c r="A6747" t="s">
        <v>29</v>
      </c>
      <c r="B6747" t="s">
        <v>33</v>
      </c>
      <c r="C6747" t="s">
        <v>35</v>
      </c>
      <c r="D6747">
        <v>0</v>
      </c>
      <c r="F6747">
        <v>1</v>
      </c>
      <c r="G6747">
        <v>101.35</v>
      </c>
      <c r="H6747">
        <f t="shared" si="1681"/>
        <v>1</v>
      </c>
      <c r="I6747">
        <f t="shared" si="1682"/>
        <v>0</v>
      </c>
      <c r="J6747">
        <f t="shared" si="1683"/>
        <v>0</v>
      </c>
      <c r="K6747">
        <f t="shared" si="1684"/>
        <v>1</v>
      </c>
      <c r="L6747">
        <f t="shared" si="1685"/>
        <v>0</v>
      </c>
      <c r="M6747">
        <f t="shared" si="1686"/>
        <v>0</v>
      </c>
      <c r="N6747">
        <f t="shared" si="1687"/>
        <v>1</v>
      </c>
      <c r="O6747">
        <f t="shared" si="1688"/>
        <v>0</v>
      </c>
      <c r="P6747">
        <v>68</v>
      </c>
      <c r="Q6747">
        <f t="shared" si="1689"/>
        <v>0</v>
      </c>
      <c r="R6747">
        <f t="shared" si="1690"/>
        <v>0</v>
      </c>
      <c r="S6747">
        <f t="shared" si="1691"/>
        <v>0</v>
      </c>
      <c r="T6747">
        <f t="shared" si="1692"/>
        <v>1</v>
      </c>
      <c r="U6747">
        <v>0</v>
      </c>
      <c r="V6747">
        <f t="shared" si="1693"/>
        <v>0.1491819862707699</v>
      </c>
      <c r="W6747">
        <f t="shared" si="1694"/>
        <v>0.5372264817279413</v>
      </c>
      <c r="X6747">
        <f t="shared" si="1695"/>
        <v>2.2255265027692178E-2</v>
      </c>
      <c r="Y6747">
        <f t="shared" si="1696"/>
        <v>0</v>
      </c>
      <c r="Z6747" t="s">
        <v>6779</v>
      </c>
    </row>
    <row r="6748" spans="1:26" x14ac:dyDescent="0.25">
      <c r="A6748" t="s">
        <v>26</v>
      </c>
      <c r="B6748" t="s">
        <v>27</v>
      </c>
      <c r="C6748" t="s">
        <v>35</v>
      </c>
      <c r="D6748">
        <v>0</v>
      </c>
      <c r="F6748">
        <v>1</v>
      </c>
      <c r="G6748">
        <v>100.1</v>
      </c>
      <c r="H6748">
        <f t="shared" si="1681"/>
        <v>1</v>
      </c>
      <c r="I6748">
        <f t="shared" si="1682"/>
        <v>0</v>
      </c>
      <c r="J6748">
        <f t="shared" si="1683"/>
        <v>0</v>
      </c>
      <c r="K6748">
        <f t="shared" si="1684"/>
        <v>1</v>
      </c>
      <c r="L6748">
        <f t="shared" si="1685"/>
        <v>0</v>
      </c>
      <c r="M6748">
        <f t="shared" si="1686"/>
        <v>1</v>
      </c>
      <c r="N6748">
        <f t="shared" si="1687"/>
        <v>0</v>
      </c>
      <c r="O6748">
        <f t="shared" si="1688"/>
        <v>0</v>
      </c>
      <c r="P6748">
        <v>54</v>
      </c>
      <c r="Q6748">
        <f t="shared" si="1689"/>
        <v>1</v>
      </c>
      <c r="R6748">
        <f t="shared" si="1690"/>
        <v>0</v>
      </c>
      <c r="S6748">
        <f t="shared" si="1691"/>
        <v>0</v>
      </c>
      <c r="T6748">
        <f t="shared" si="1692"/>
        <v>0</v>
      </c>
      <c r="U6748">
        <v>1</v>
      </c>
      <c r="V6748">
        <f t="shared" si="1693"/>
        <v>0.55059319002268137</v>
      </c>
      <c r="W6748">
        <f t="shared" si="1694"/>
        <v>0.63427320467628234</v>
      </c>
      <c r="X6748">
        <f t="shared" si="1695"/>
        <v>0.20196648085398977</v>
      </c>
      <c r="Y6748">
        <f t="shared" si="1696"/>
        <v>1</v>
      </c>
      <c r="Z6748" t="s">
        <v>6780</v>
      </c>
    </row>
    <row r="6749" spans="1:26" x14ac:dyDescent="0.25">
      <c r="A6749" t="s">
        <v>26</v>
      </c>
      <c r="B6749" t="s">
        <v>30</v>
      </c>
      <c r="C6749" t="s">
        <v>25</v>
      </c>
      <c r="D6749">
        <v>0</v>
      </c>
      <c r="F6749">
        <v>1</v>
      </c>
      <c r="G6749">
        <v>56.5</v>
      </c>
      <c r="H6749">
        <f t="shared" si="1681"/>
        <v>1</v>
      </c>
      <c r="I6749">
        <f t="shared" si="1682"/>
        <v>0</v>
      </c>
      <c r="J6749">
        <f t="shared" si="1683"/>
        <v>1</v>
      </c>
      <c r="K6749">
        <f t="shared" si="1684"/>
        <v>0</v>
      </c>
      <c r="L6749">
        <f t="shared" si="1685"/>
        <v>0</v>
      </c>
      <c r="M6749">
        <f t="shared" si="1686"/>
        <v>1</v>
      </c>
      <c r="N6749">
        <f t="shared" si="1687"/>
        <v>0</v>
      </c>
      <c r="O6749">
        <f t="shared" si="1688"/>
        <v>0</v>
      </c>
      <c r="P6749">
        <v>4</v>
      </c>
      <c r="Q6749">
        <f t="shared" si="1689"/>
        <v>0</v>
      </c>
      <c r="R6749">
        <f t="shared" si="1690"/>
        <v>1</v>
      </c>
      <c r="S6749">
        <f t="shared" si="1691"/>
        <v>0</v>
      </c>
      <c r="T6749">
        <f t="shared" si="1692"/>
        <v>0</v>
      </c>
      <c r="U6749">
        <v>1</v>
      </c>
      <c r="V6749">
        <f t="shared" si="1693"/>
        <v>0.34585003027541905</v>
      </c>
      <c r="W6749">
        <f t="shared" si="1694"/>
        <v>0.58561086163959941</v>
      </c>
      <c r="X6749">
        <f t="shared" si="1695"/>
        <v>0.42791218289067018</v>
      </c>
      <c r="Y6749">
        <f t="shared" si="1696"/>
        <v>1</v>
      </c>
      <c r="Z6749" t="s">
        <v>6781</v>
      </c>
    </row>
    <row r="6750" spans="1:26" x14ac:dyDescent="0.25">
      <c r="A6750" t="s">
        <v>29</v>
      </c>
      <c r="B6750" t="s">
        <v>30</v>
      </c>
      <c r="C6750" t="s">
        <v>25</v>
      </c>
      <c r="D6750">
        <v>0</v>
      </c>
      <c r="F6750">
        <v>1</v>
      </c>
      <c r="G6750">
        <v>35.450000000000003</v>
      </c>
      <c r="H6750">
        <f t="shared" si="1681"/>
        <v>1</v>
      </c>
      <c r="I6750">
        <f t="shared" si="1682"/>
        <v>0</v>
      </c>
      <c r="J6750">
        <f t="shared" si="1683"/>
        <v>1</v>
      </c>
      <c r="K6750">
        <f t="shared" si="1684"/>
        <v>0</v>
      </c>
      <c r="L6750">
        <f t="shared" si="1685"/>
        <v>0</v>
      </c>
      <c r="M6750">
        <f t="shared" si="1686"/>
        <v>0</v>
      </c>
      <c r="N6750">
        <f t="shared" si="1687"/>
        <v>1</v>
      </c>
      <c r="O6750">
        <f t="shared" si="1688"/>
        <v>0</v>
      </c>
      <c r="P6750">
        <v>52</v>
      </c>
      <c r="Q6750">
        <f t="shared" si="1689"/>
        <v>0</v>
      </c>
      <c r="R6750">
        <f t="shared" si="1690"/>
        <v>1</v>
      </c>
      <c r="S6750">
        <f t="shared" si="1691"/>
        <v>0</v>
      </c>
      <c r="T6750">
        <f t="shared" si="1692"/>
        <v>0</v>
      </c>
      <c r="U6750">
        <v>0</v>
      </c>
      <c r="V6750">
        <f t="shared" si="1693"/>
        <v>6.0131683653972583E-2</v>
      </c>
      <c r="W6750">
        <f t="shared" si="1694"/>
        <v>0.51502839285685265</v>
      </c>
      <c r="X6750">
        <f t="shared" si="1695"/>
        <v>3.6158193790614334E-3</v>
      </c>
      <c r="Y6750">
        <f t="shared" si="1696"/>
        <v>0</v>
      </c>
      <c r="Z6750" t="s">
        <v>6782</v>
      </c>
    </row>
    <row r="6751" spans="1:26" x14ac:dyDescent="0.25">
      <c r="A6751" t="s">
        <v>26</v>
      </c>
      <c r="B6751" t="s">
        <v>27</v>
      </c>
      <c r="C6751" t="s">
        <v>35</v>
      </c>
      <c r="D6751">
        <v>1</v>
      </c>
      <c r="F6751">
        <v>1</v>
      </c>
      <c r="G6751">
        <v>85</v>
      </c>
      <c r="H6751">
        <f t="shared" si="1681"/>
        <v>0</v>
      </c>
      <c r="I6751">
        <f t="shared" si="1682"/>
        <v>1</v>
      </c>
      <c r="J6751">
        <f t="shared" si="1683"/>
        <v>0</v>
      </c>
      <c r="K6751">
        <f t="shared" si="1684"/>
        <v>1</v>
      </c>
      <c r="L6751">
        <f t="shared" si="1685"/>
        <v>0</v>
      </c>
      <c r="M6751">
        <f t="shared" si="1686"/>
        <v>1</v>
      </c>
      <c r="N6751">
        <f t="shared" si="1687"/>
        <v>0</v>
      </c>
      <c r="O6751">
        <f t="shared" si="1688"/>
        <v>0</v>
      </c>
      <c r="P6751">
        <v>1</v>
      </c>
      <c r="Q6751">
        <f t="shared" si="1689"/>
        <v>1</v>
      </c>
      <c r="R6751">
        <f t="shared" si="1690"/>
        <v>0</v>
      </c>
      <c r="S6751">
        <f t="shared" si="1691"/>
        <v>0</v>
      </c>
      <c r="T6751">
        <f t="shared" si="1692"/>
        <v>0</v>
      </c>
      <c r="U6751">
        <v>1</v>
      </c>
      <c r="V6751">
        <f t="shared" si="1693"/>
        <v>0.52705145328537317</v>
      </c>
      <c r="W6751">
        <f t="shared" si="1694"/>
        <v>0.6287951481009374</v>
      </c>
      <c r="X6751">
        <f t="shared" si="1695"/>
        <v>0.22368032783947756</v>
      </c>
      <c r="Y6751">
        <f t="shared" si="1696"/>
        <v>1</v>
      </c>
      <c r="Z6751" t="s">
        <v>6783</v>
      </c>
    </row>
    <row r="6752" spans="1:26" x14ac:dyDescent="0.25">
      <c r="A6752" t="s">
        <v>29</v>
      </c>
      <c r="B6752" t="s">
        <v>33</v>
      </c>
      <c r="C6752" t="s">
        <v>25</v>
      </c>
      <c r="D6752">
        <v>0</v>
      </c>
      <c r="F6752">
        <v>1</v>
      </c>
      <c r="G6752">
        <v>79.400000000000006</v>
      </c>
      <c r="H6752">
        <f t="shared" si="1681"/>
        <v>1</v>
      </c>
      <c r="I6752">
        <f t="shared" si="1682"/>
        <v>0</v>
      </c>
      <c r="J6752">
        <f t="shared" si="1683"/>
        <v>1</v>
      </c>
      <c r="K6752">
        <f t="shared" si="1684"/>
        <v>0</v>
      </c>
      <c r="L6752">
        <f t="shared" si="1685"/>
        <v>0</v>
      </c>
      <c r="M6752">
        <f t="shared" si="1686"/>
        <v>0</v>
      </c>
      <c r="N6752">
        <f t="shared" si="1687"/>
        <v>1</v>
      </c>
      <c r="O6752">
        <f t="shared" si="1688"/>
        <v>0</v>
      </c>
      <c r="P6752">
        <v>70</v>
      </c>
      <c r="Q6752">
        <f t="shared" si="1689"/>
        <v>0</v>
      </c>
      <c r="R6752">
        <f t="shared" si="1690"/>
        <v>0</v>
      </c>
      <c r="S6752">
        <f t="shared" si="1691"/>
        <v>0</v>
      </c>
      <c r="T6752">
        <f t="shared" si="1692"/>
        <v>1</v>
      </c>
      <c r="U6752">
        <v>0</v>
      </c>
      <c r="V6752">
        <f t="shared" si="1693"/>
        <v>0.11009755069319868</v>
      </c>
      <c r="W6752">
        <f t="shared" si="1694"/>
        <v>0.52749661832852257</v>
      </c>
      <c r="X6752">
        <f t="shared" si="1695"/>
        <v>1.2121470668641453E-2</v>
      </c>
      <c r="Y6752">
        <f t="shared" si="1696"/>
        <v>0</v>
      </c>
      <c r="Z6752" t="s">
        <v>6784</v>
      </c>
    </row>
    <row r="6753" spans="1:26" x14ac:dyDescent="0.25">
      <c r="A6753" t="s">
        <v>29</v>
      </c>
      <c r="B6753" t="s">
        <v>38</v>
      </c>
      <c r="C6753" t="s">
        <v>25</v>
      </c>
      <c r="D6753">
        <v>0</v>
      </c>
      <c r="F6753">
        <v>1</v>
      </c>
      <c r="G6753">
        <v>35.200000000000003</v>
      </c>
      <c r="H6753">
        <f t="shared" si="1681"/>
        <v>1</v>
      </c>
      <c r="I6753">
        <f t="shared" si="1682"/>
        <v>0</v>
      </c>
      <c r="J6753">
        <f t="shared" si="1683"/>
        <v>1</v>
      </c>
      <c r="K6753">
        <f t="shared" si="1684"/>
        <v>0</v>
      </c>
      <c r="L6753">
        <f t="shared" si="1685"/>
        <v>0</v>
      </c>
      <c r="M6753">
        <f t="shared" si="1686"/>
        <v>0</v>
      </c>
      <c r="N6753">
        <f t="shared" si="1687"/>
        <v>1</v>
      </c>
      <c r="O6753">
        <f t="shared" si="1688"/>
        <v>0</v>
      </c>
      <c r="P6753">
        <v>43</v>
      </c>
      <c r="Q6753">
        <f t="shared" si="1689"/>
        <v>0</v>
      </c>
      <c r="R6753">
        <f t="shared" si="1690"/>
        <v>0</v>
      </c>
      <c r="S6753">
        <f t="shared" si="1691"/>
        <v>1</v>
      </c>
      <c r="T6753">
        <f t="shared" si="1692"/>
        <v>0</v>
      </c>
      <c r="U6753">
        <v>0</v>
      </c>
      <c r="V6753">
        <f t="shared" si="1693"/>
        <v>4.1187301435647604E-2</v>
      </c>
      <c r="W6753">
        <f t="shared" si="1694"/>
        <v>0.51029536998324254</v>
      </c>
      <c r="X6753">
        <f t="shared" si="1695"/>
        <v>1.6963937995508993E-3</v>
      </c>
      <c r="Y6753">
        <f t="shared" si="1696"/>
        <v>0</v>
      </c>
      <c r="Z6753" t="s">
        <v>6785</v>
      </c>
    </row>
    <row r="6754" spans="1:26" x14ac:dyDescent="0.25">
      <c r="A6754" t="s">
        <v>45</v>
      </c>
      <c r="B6754" t="s">
        <v>30</v>
      </c>
      <c r="C6754" t="s">
        <v>23</v>
      </c>
      <c r="D6754">
        <v>0</v>
      </c>
      <c r="F6754">
        <v>1</v>
      </c>
      <c r="G6754">
        <v>19.649999999999999</v>
      </c>
      <c r="H6754">
        <f t="shared" si="1681"/>
        <v>1</v>
      </c>
      <c r="I6754">
        <f t="shared" si="1682"/>
        <v>0</v>
      </c>
      <c r="J6754">
        <f t="shared" si="1683"/>
        <v>0</v>
      </c>
      <c r="K6754">
        <f t="shared" si="1684"/>
        <v>0</v>
      </c>
      <c r="L6754">
        <f t="shared" si="1685"/>
        <v>1</v>
      </c>
      <c r="M6754">
        <f t="shared" si="1686"/>
        <v>0</v>
      </c>
      <c r="N6754">
        <f t="shared" si="1687"/>
        <v>0</v>
      </c>
      <c r="O6754">
        <f t="shared" si="1688"/>
        <v>1</v>
      </c>
      <c r="P6754">
        <v>52</v>
      </c>
      <c r="Q6754">
        <f t="shared" si="1689"/>
        <v>0</v>
      </c>
      <c r="R6754">
        <f t="shared" si="1690"/>
        <v>1</v>
      </c>
      <c r="S6754">
        <f t="shared" si="1691"/>
        <v>0</v>
      </c>
      <c r="T6754">
        <f t="shared" si="1692"/>
        <v>0</v>
      </c>
      <c r="U6754">
        <v>0</v>
      </c>
      <c r="V6754">
        <f t="shared" si="1693"/>
        <v>-7.1718275467545528E-2</v>
      </c>
      <c r="W6754">
        <f t="shared" si="1694"/>
        <v>0.48207811226028641</v>
      </c>
      <c r="X6754">
        <f t="shared" si="1695"/>
        <v>5.1435110360387431E-3</v>
      </c>
      <c r="Y6754">
        <f t="shared" si="1696"/>
        <v>0</v>
      </c>
      <c r="Z6754" t="s">
        <v>6786</v>
      </c>
    </row>
    <row r="6755" spans="1:26" x14ac:dyDescent="0.25">
      <c r="A6755" t="s">
        <v>45</v>
      </c>
      <c r="B6755" t="s">
        <v>30</v>
      </c>
      <c r="C6755" t="s">
        <v>25</v>
      </c>
      <c r="D6755">
        <v>0</v>
      </c>
      <c r="F6755">
        <v>1</v>
      </c>
      <c r="G6755">
        <v>49.85</v>
      </c>
      <c r="H6755">
        <f t="shared" si="1681"/>
        <v>1</v>
      </c>
      <c r="I6755">
        <f t="shared" si="1682"/>
        <v>0</v>
      </c>
      <c r="J6755">
        <f t="shared" si="1683"/>
        <v>1</v>
      </c>
      <c r="K6755">
        <f t="shared" si="1684"/>
        <v>0</v>
      </c>
      <c r="L6755">
        <f t="shared" si="1685"/>
        <v>0</v>
      </c>
      <c r="M6755">
        <f t="shared" si="1686"/>
        <v>0</v>
      </c>
      <c r="N6755">
        <f t="shared" si="1687"/>
        <v>0</v>
      </c>
      <c r="O6755">
        <f t="shared" si="1688"/>
        <v>1</v>
      </c>
      <c r="P6755">
        <v>12</v>
      </c>
      <c r="Q6755">
        <f t="shared" si="1689"/>
        <v>0</v>
      </c>
      <c r="R6755">
        <f t="shared" si="1690"/>
        <v>1</v>
      </c>
      <c r="S6755">
        <f t="shared" si="1691"/>
        <v>0</v>
      </c>
      <c r="T6755">
        <f t="shared" si="1692"/>
        <v>0</v>
      </c>
      <c r="U6755">
        <v>0</v>
      </c>
      <c r="V6755">
        <f t="shared" si="1693"/>
        <v>4.0934071939195682E-3</v>
      </c>
      <c r="W6755">
        <f t="shared" si="1694"/>
        <v>0.50102335036954349</v>
      </c>
      <c r="X6755">
        <f t="shared" si="1695"/>
        <v>1.6755982455232475E-5</v>
      </c>
      <c r="Y6755">
        <f t="shared" si="1696"/>
        <v>0</v>
      </c>
      <c r="Z6755" t="s">
        <v>6787</v>
      </c>
    </row>
    <row r="6756" spans="1:26" x14ac:dyDescent="0.25">
      <c r="A6756" t="s">
        <v>29</v>
      </c>
      <c r="B6756" t="s">
        <v>33</v>
      </c>
      <c r="C6756" t="s">
        <v>25</v>
      </c>
      <c r="D6756">
        <v>0</v>
      </c>
      <c r="F6756">
        <v>1</v>
      </c>
      <c r="G6756">
        <v>68.75</v>
      </c>
      <c r="H6756">
        <f t="shared" si="1681"/>
        <v>1</v>
      </c>
      <c r="I6756">
        <f t="shared" si="1682"/>
        <v>0</v>
      </c>
      <c r="J6756">
        <f t="shared" si="1683"/>
        <v>1</v>
      </c>
      <c r="K6756">
        <f t="shared" si="1684"/>
        <v>0</v>
      </c>
      <c r="L6756">
        <f t="shared" si="1685"/>
        <v>0</v>
      </c>
      <c r="M6756">
        <f t="shared" si="1686"/>
        <v>0</v>
      </c>
      <c r="N6756">
        <f t="shared" si="1687"/>
        <v>1</v>
      </c>
      <c r="O6756">
        <f t="shared" si="1688"/>
        <v>0</v>
      </c>
      <c r="P6756">
        <v>56</v>
      </c>
      <c r="Q6756">
        <f t="shared" si="1689"/>
        <v>0</v>
      </c>
      <c r="R6756">
        <f t="shared" si="1690"/>
        <v>0</v>
      </c>
      <c r="S6756">
        <f t="shared" si="1691"/>
        <v>0</v>
      </c>
      <c r="T6756">
        <f t="shared" si="1692"/>
        <v>1</v>
      </c>
      <c r="U6756">
        <v>0</v>
      </c>
      <c r="V6756">
        <f t="shared" si="1693"/>
        <v>9.3493610544037625E-2</v>
      </c>
      <c r="W6756">
        <f t="shared" si="1694"/>
        <v>0.5233563918215226</v>
      </c>
      <c r="X6756">
        <f t="shared" si="1695"/>
        <v>8.741055212560184E-3</v>
      </c>
      <c r="Y6756">
        <f t="shared" si="1696"/>
        <v>0</v>
      </c>
      <c r="Z6756" t="s">
        <v>6788</v>
      </c>
    </row>
    <row r="6757" spans="1:26" x14ac:dyDescent="0.25">
      <c r="A6757" t="s">
        <v>45</v>
      </c>
      <c r="B6757" t="s">
        <v>33</v>
      </c>
      <c r="C6757" t="s">
        <v>25</v>
      </c>
      <c r="D6757">
        <v>0</v>
      </c>
      <c r="F6757">
        <v>1</v>
      </c>
      <c r="G6757">
        <v>61.9</v>
      </c>
      <c r="H6757">
        <f t="shared" si="1681"/>
        <v>1</v>
      </c>
      <c r="I6757">
        <f t="shared" si="1682"/>
        <v>0</v>
      </c>
      <c r="J6757">
        <f t="shared" si="1683"/>
        <v>1</v>
      </c>
      <c r="K6757">
        <f t="shared" si="1684"/>
        <v>0</v>
      </c>
      <c r="L6757">
        <f t="shared" si="1685"/>
        <v>0</v>
      </c>
      <c r="M6757">
        <f t="shared" si="1686"/>
        <v>0</v>
      </c>
      <c r="N6757">
        <f t="shared" si="1687"/>
        <v>0</v>
      </c>
      <c r="O6757">
        <f t="shared" si="1688"/>
        <v>1</v>
      </c>
      <c r="P6757">
        <v>0</v>
      </c>
      <c r="Q6757">
        <f t="shared" si="1689"/>
        <v>0</v>
      </c>
      <c r="R6757">
        <f t="shared" si="1690"/>
        <v>0</v>
      </c>
      <c r="S6757">
        <f t="shared" si="1691"/>
        <v>0</v>
      </c>
      <c r="T6757">
        <f t="shared" si="1692"/>
        <v>1</v>
      </c>
      <c r="U6757">
        <v>0</v>
      </c>
      <c r="V6757">
        <f t="shared" si="1693"/>
        <v>2.7743194182129824E-2</v>
      </c>
      <c r="W6757">
        <f t="shared" si="1694"/>
        <v>0.50693535371486376</v>
      </c>
      <c r="X6757">
        <f t="shared" si="1695"/>
        <v>7.6968482342736207E-4</v>
      </c>
      <c r="Y6757">
        <f t="shared" si="1696"/>
        <v>0</v>
      </c>
      <c r="Z6757" t="s">
        <v>6789</v>
      </c>
    </row>
    <row r="6758" spans="1:26" x14ac:dyDescent="0.25">
      <c r="A6758" t="s">
        <v>26</v>
      </c>
      <c r="B6758" t="s">
        <v>27</v>
      </c>
      <c r="C6758" t="s">
        <v>35</v>
      </c>
      <c r="D6758">
        <v>0</v>
      </c>
      <c r="F6758">
        <v>1</v>
      </c>
      <c r="G6758">
        <v>79.900000000000006</v>
      </c>
      <c r="H6758">
        <f t="shared" si="1681"/>
        <v>1</v>
      </c>
      <c r="I6758">
        <f t="shared" si="1682"/>
        <v>0</v>
      </c>
      <c r="J6758">
        <f t="shared" si="1683"/>
        <v>0</v>
      </c>
      <c r="K6758">
        <f t="shared" si="1684"/>
        <v>1</v>
      </c>
      <c r="L6758">
        <f t="shared" si="1685"/>
        <v>0</v>
      </c>
      <c r="M6758">
        <f t="shared" si="1686"/>
        <v>1</v>
      </c>
      <c r="N6758">
        <f t="shared" si="1687"/>
        <v>0</v>
      </c>
      <c r="O6758">
        <f t="shared" si="1688"/>
        <v>0</v>
      </c>
      <c r="P6758">
        <v>42</v>
      </c>
      <c r="Q6758">
        <f t="shared" si="1689"/>
        <v>1</v>
      </c>
      <c r="R6758">
        <f t="shared" si="1690"/>
        <v>0</v>
      </c>
      <c r="S6758">
        <f t="shared" si="1691"/>
        <v>0</v>
      </c>
      <c r="T6758">
        <f t="shared" si="1692"/>
        <v>0</v>
      </c>
      <c r="U6758">
        <v>0</v>
      </c>
      <c r="V6758">
        <f t="shared" si="1693"/>
        <v>0.537654889043791</v>
      </c>
      <c r="W6758">
        <f t="shared" si="1694"/>
        <v>0.63126671672480872</v>
      </c>
      <c r="X6758">
        <f t="shared" si="1695"/>
        <v>0.28907277971269119</v>
      </c>
      <c r="Y6758">
        <f t="shared" si="1696"/>
        <v>1</v>
      </c>
      <c r="Z6758" t="s">
        <v>6790</v>
      </c>
    </row>
    <row r="6759" spans="1:26" x14ac:dyDescent="0.25">
      <c r="A6759" t="s">
        <v>26</v>
      </c>
      <c r="B6759" t="s">
        <v>33</v>
      </c>
      <c r="C6759" t="s">
        <v>35</v>
      </c>
      <c r="D6759">
        <v>1</v>
      </c>
      <c r="F6759">
        <v>1</v>
      </c>
      <c r="G6759">
        <v>89.75</v>
      </c>
      <c r="H6759">
        <f t="shared" si="1681"/>
        <v>0</v>
      </c>
      <c r="I6759">
        <f t="shared" si="1682"/>
        <v>1</v>
      </c>
      <c r="J6759">
        <f t="shared" si="1683"/>
        <v>0</v>
      </c>
      <c r="K6759">
        <f t="shared" si="1684"/>
        <v>1</v>
      </c>
      <c r="L6759">
        <f t="shared" si="1685"/>
        <v>0</v>
      </c>
      <c r="M6759">
        <f t="shared" si="1686"/>
        <v>1</v>
      </c>
      <c r="N6759">
        <f t="shared" si="1687"/>
        <v>0</v>
      </c>
      <c r="O6759">
        <f t="shared" si="1688"/>
        <v>0</v>
      </c>
      <c r="P6759">
        <v>22</v>
      </c>
      <c r="Q6759">
        <f t="shared" si="1689"/>
        <v>0</v>
      </c>
      <c r="R6759">
        <f t="shared" si="1690"/>
        <v>0</v>
      </c>
      <c r="S6759">
        <f t="shared" si="1691"/>
        <v>0</v>
      </c>
      <c r="T6759">
        <f t="shared" si="1692"/>
        <v>1</v>
      </c>
      <c r="U6759">
        <v>0</v>
      </c>
      <c r="V6759">
        <f t="shared" si="1693"/>
        <v>0.39768862275988903</v>
      </c>
      <c r="W6759">
        <f t="shared" si="1694"/>
        <v>0.59813220043754434</v>
      </c>
      <c r="X6759">
        <f t="shared" si="1695"/>
        <v>0.15815624067265732</v>
      </c>
      <c r="Y6759">
        <f t="shared" si="1696"/>
        <v>1</v>
      </c>
      <c r="Z6759" t="s">
        <v>6791</v>
      </c>
    </row>
    <row r="6760" spans="1:26" x14ac:dyDescent="0.25">
      <c r="A6760" t="s">
        <v>29</v>
      </c>
      <c r="B6760" t="s">
        <v>27</v>
      </c>
      <c r="C6760" t="s">
        <v>25</v>
      </c>
      <c r="D6760">
        <v>0</v>
      </c>
      <c r="F6760">
        <v>1</v>
      </c>
      <c r="G6760">
        <v>59.3</v>
      </c>
      <c r="H6760">
        <f t="shared" si="1681"/>
        <v>1</v>
      </c>
      <c r="I6760">
        <f t="shared" si="1682"/>
        <v>0</v>
      </c>
      <c r="J6760">
        <f t="shared" si="1683"/>
        <v>1</v>
      </c>
      <c r="K6760">
        <f t="shared" si="1684"/>
        <v>0</v>
      </c>
      <c r="L6760">
        <f t="shared" si="1685"/>
        <v>0</v>
      </c>
      <c r="M6760">
        <f t="shared" si="1686"/>
        <v>0</v>
      </c>
      <c r="N6760">
        <f t="shared" si="1687"/>
        <v>1</v>
      </c>
      <c r="O6760">
        <f t="shared" si="1688"/>
        <v>0</v>
      </c>
      <c r="P6760">
        <v>51</v>
      </c>
      <c r="Q6760">
        <f t="shared" si="1689"/>
        <v>1</v>
      </c>
      <c r="R6760">
        <f t="shared" si="1690"/>
        <v>0</v>
      </c>
      <c r="S6760">
        <f t="shared" si="1691"/>
        <v>0</v>
      </c>
      <c r="T6760">
        <f t="shared" si="1692"/>
        <v>0</v>
      </c>
      <c r="U6760">
        <v>1</v>
      </c>
      <c r="V6760">
        <f t="shared" si="1693"/>
        <v>0.21552888062810796</v>
      </c>
      <c r="W6760">
        <f t="shared" si="1694"/>
        <v>0.55367460332980101</v>
      </c>
      <c r="X6760">
        <f t="shared" si="1695"/>
        <v>0.61539493712858928</v>
      </c>
      <c r="Y6760">
        <f t="shared" si="1696"/>
        <v>0</v>
      </c>
      <c r="Z6760" t="s">
        <v>6792</v>
      </c>
    </row>
    <row r="6761" spans="1:26" x14ac:dyDescent="0.25">
      <c r="A6761" t="s">
        <v>26</v>
      </c>
      <c r="B6761" t="s">
        <v>38</v>
      </c>
      <c r="C6761" t="s">
        <v>23</v>
      </c>
      <c r="D6761">
        <v>0</v>
      </c>
      <c r="F6761">
        <v>1</v>
      </c>
      <c r="G6761">
        <v>19.399999999999999</v>
      </c>
      <c r="H6761">
        <f t="shared" si="1681"/>
        <v>1</v>
      </c>
      <c r="I6761">
        <f t="shared" si="1682"/>
        <v>0</v>
      </c>
      <c r="J6761">
        <f t="shared" si="1683"/>
        <v>0</v>
      </c>
      <c r="K6761">
        <f t="shared" si="1684"/>
        <v>0</v>
      </c>
      <c r="L6761">
        <f t="shared" si="1685"/>
        <v>1</v>
      </c>
      <c r="M6761">
        <f t="shared" si="1686"/>
        <v>1</v>
      </c>
      <c r="N6761">
        <f t="shared" si="1687"/>
        <v>0</v>
      </c>
      <c r="O6761">
        <f t="shared" si="1688"/>
        <v>0</v>
      </c>
      <c r="P6761">
        <v>27</v>
      </c>
      <c r="Q6761">
        <f t="shared" si="1689"/>
        <v>0</v>
      </c>
      <c r="R6761">
        <f t="shared" si="1690"/>
        <v>0</v>
      </c>
      <c r="S6761">
        <f t="shared" si="1691"/>
        <v>1</v>
      </c>
      <c r="T6761">
        <f t="shared" si="1692"/>
        <v>0</v>
      </c>
      <c r="U6761">
        <v>0</v>
      </c>
      <c r="V6761">
        <f t="shared" si="1693"/>
        <v>0.27783548362885158</v>
      </c>
      <c r="W6761">
        <f t="shared" si="1694"/>
        <v>0.56901548422643744</v>
      </c>
      <c r="X6761">
        <f t="shared" si="1695"/>
        <v>7.7192555963277856E-2</v>
      </c>
      <c r="Y6761">
        <f t="shared" si="1696"/>
        <v>0</v>
      </c>
      <c r="Z6761" t="s">
        <v>6793</v>
      </c>
    </row>
    <row r="6762" spans="1:26" x14ac:dyDescent="0.25">
      <c r="A6762" t="s">
        <v>29</v>
      </c>
      <c r="B6762" t="s">
        <v>33</v>
      </c>
      <c r="C6762" t="s">
        <v>35</v>
      </c>
      <c r="D6762">
        <v>1</v>
      </c>
      <c r="F6762">
        <v>1</v>
      </c>
      <c r="G6762">
        <v>93.65</v>
      </c>
      <c r="H6762">
        <f t="shared" si="1681"/>
        <v>0</v>
      </c>
      <c r="I6762">
        <f t="shared" si="1682"/>
        <v>1</v>
      </c>
      <c r="J6762">
        <f t="shared" si="1683"/>
        <v>0</v>
      </c>
      <c r="K6762">
        <f t="shared" si="1684"/>
        <v>1</v>
      </c>
      <c r="L6762">
        <f t="shared" si="1685"/>
        <v>0</v>
      </c>
      <c r="M6762">
        <f t="shared" si="1686"/>
        <v>0</v>
      </c>
      <c r="N6762">
        <f t="shared" si="1687"/>
        <v>1</v>
      </c>
      <c r="O6762">
        <f t="shared" si="1688"/>
        <v>0</v>
      </c>
      <c r="P6762">
        <v>51</v>
      </c>
      <c r="Q6762">
        <f t="shared" si="1689"/>
        <v>0</v>
      </c>
      <c r="R6762">
        <f t="shared" si="1690"/>
        <v>0</v>
      </c>
      <c r="S6762">
        <f t="shared" si="1691"/>
        <v>0</v>
      </c>
      <c r="T6762">
        <f t="shared" si="1692"/>
        <v>1</v>
      </c>
      <c r="U6762">
        <v>0</v>
      </c>
      <c r="V6762">
        <f t="shared" si="1693"/>
        <v>0.13231409032940011</v>
      </c>
      <c r="W6762">
        <f t="shared" si="1694"/>
        <v>0.53303034806091709</v>
      </c>
      <c r="X6762">
        <f t="shared" si="1695"/>
        <v>1.7507018499696651E-2</v>
      </c>
      <c r="Y6762">
        <f t="shared" si="1696"/>
        <v>0</v>
      </c>
      <c r="Z6762" t="s">
        <v>6794</v>
      </c>
    </row>
    <row r="6763" spans="1:26" x14ac:dyDescent="0.25">
      <c r="A6763" t="s">
        <v>26</v>
      </c>
      <c r="B6763" t="s">
        <v>27</v>
      </c>
      <c r="C6763" t="s">
        <v>25</v>
      </c>
      <c r="D6763">
        <v>0</v>
      </c>
      <c r="F6763">
        <v>1</v>
      </c>
      <c r="G6763">
        <v>49.4</v>
      </c>
      <c r="H6763">
        <f t="shared" si="1681"/>
        <v>1</v>
      </c>
      <c r="I6763">
        <f t="shared" si="1682"/>
        <v>0</v>
      </c>
      <c r="J6763">
        <f t="shared" si="1683"/>
        <v>1</v>
      </c>
      <c r="K6763">
        <f t="shared" si="1684"/>
        <v>0</v>
      </c>
      <c r="L6763">
        <f t="shared" si="1685"/>
        <v>0</v>
      </c>
      <c r="M6763">
        <f t="shared" si="1686"/>
        <v>1</v>
      </c>
      <c r="N6763">
        <f t="shared" si="1687"/>
        <v>0</v>
      </c>
      <c r="O6763">
        <f t="shared" si="1688"/>
        <v>0</v>
      </c>
      <c r="P6763">
        <v>4</v>
      </c>
      <c r="Q6763">
        <f t="shared" si="1689"/>
        <v>1</v>
      </c>
      <c r="R6763">
        <f t="shared" si="1690"/>
        <v>0</v>
      </c>
      <c r="S6763">
        <f t="shared" si="1691"/>
        <v>0</v>
      </c>
      <c r="T6763">
        <f t="shared" si="1692"/>
        <v>0</v>
      </c>
      <c r="U6763">
        <v>1</v>
      </c>
      <c r="V6763">
        <f t="shared" si="1693"/>
        <v>0.47154908058019629</v>
      </c>
      <c r="W6763">
        <f t="shared" si="1694"/>
        <v>0.61575033739389406</v>
      </c>
      <c r="X6763">
        <f t="shared" si="1695"/>
        <v>0.27926037423563588</v>
      </c>
      <c r="Y6763">
        <f t="shared" si="1696"/>
        <v>1</v>
      </c>
      <c r="Z6763" t="s">
        <v>6795</v>
      </c>
    </row>
    <row r="6764" spans="1:26" x14ac:dyDescent="0.25">
      <c r="A6764" t="s">
        <v>26</v>
      </c>
      <c r="B6764" t="s">
        <v>30</v>
      </c>
      <c r="C6764" t="s">
        <v>23</v>
      </c>
      <c r="D6764">
        <v>0</v>
      </c>
      <c r="F6764">
        <v>1</v>
      </c>
      <c r="G6764">
        <v>19.899999999999999</v>
      </c>
      <c r="H6764">
        <f t="shared" si="1681"/>
        <v>1</v>
      </c>
      <c r="I6764">
        <f t="shared" si="1682"/>
        <v>0</v>
      </c>
      <c r="J6764">
        <f t="shared" si="1683"/>
        <v>0</v>
      </c>
      <c r="K6764">
        <f t="shared" si="1684"/>
        <v>0</v>
      </c>
      <c r="L6764">
        <f t="shared" si="1685"/>
        <v>1</v>
      </c>
      <c r="M6764">
        <f t="shared" si="1686"/>
        <v>1</v>
      </c>
      <c r="N6764">
        <f t="shared" si="1687"/>
        <v>0</v>
      </c>
      <c r="O6764">
        <f t="shared" si="1688"/>
        <v>0</v>
      </c>
      <c r="P6764">
        <v>1</v>
      </c>
      <c r="Q6764">
        <f t="shared" si="1689"/>
        <v>0</v>
      </c>
      <c r="R6764">
        <f t="shared" si="1690"/>
        <v>1</v>
      </c>
      <c r="S6764">
        <f t="shared" si="1691"/>
        <v>0</v>
      </c>
      <c r="T6764">
        <f t="shared" si="1692"/>
        <v>0</v>
      </c>
      <c r="U6764">
        <v>0</v>
      </c>
      <c r="V6764">
        <f t="shared" si="1693"/>
        <v>0.26006039297032668</v>
      </c>
      <c r="W6764">
        <f t="shared" si="1694"/>
        <v>0.56465113767487007</v>
      </c>
      <c r="X6764">
        <f t="shared" si="1695"/>
        <v>6.7631407991880735E-2</v>
      </c>
      <c r="Y6764">
        <f t="shared" si="1696"/>
        <v>0</v>
      </c>
      <c r="Z6764" t="s">
        <v>6796</v>
      </c>
    </row>
    <row r="6765" spans="1:26" x14ac:dyDescent="0.25">
      <c r="A6765" t="s">
        <v>26</v>
      </c>
      <c r="B6765" t="s">
        <v>30</v>
      </c>
      <c r="C6765" t="s">
        <v>25</v>
      </c>
      <c r="D6765">
        <v>0</v>
      </c>
      <c r="F6765">
        <v>1</v>
      </c>
      <c r="G6765">
        <v>55</v>
      </c>
      <c r="H6765">
        <f t="shared" si="1681"/>
        <v>1</v>
      </c>
      <c r="I6765">
        <f t="shared" si="1682"/>
        <v>0</v>
      </c>
      <c r="J6765">
        <f t="shared" si="1683"/>
        <v>1</v>
      </c>
      <c r="K6765">
        <f t="shared" si="1684"/>
        <v>0</v>
      </c>
      <c r="L6765">
        <f t="shared" si="1685"/>
        <v>0</v>
      </c>
      <c r="M6765">
        <f t="shared" si="1686"/>
        <v>1</v>
      </c>
      <c r="N6765">
        <f t="shared" si="1687"/>
        <v>0</v>
      </c>
      <c r="O6765">
        <f t="shared" si="1688"/>
        <v>0</v>
      </c>
      <c r="P6765">
        <v>35</v>
      </c>
      <c r="Q6765">
        <f t="shared" si="1689"/>
        <v>0</v>
      </c>
      <c r="R6765">
        <f t="shared" si="1690"/>
        <v>1</v>
      </c>
      <c r="S6765">
        <f t="shared" si="1691"/>
        <v>0</v>
      </c>
      <c r="T6765">
        <f t="shared" si="1692"/>
        <v>0</v>
      </c>
      <c r="U6765">
        <v>1</v>
      </c>
      <c r="V6765">
        <f t="shared" si="1693"/>
        <v>0.35720289626012153</v>
      </c>
      <c r="W6765">
        <f t="shared" si="1694"/>
        <v>0.58836316588279891</v>
      </c>
      <c r="X6765">
        <f t="shared" si="1695"/>
        <v>0.41318811657637616</v>
      </c>
      <c r="Y6765">
        <f t="shared" si="1696"/>
        <v>1</v>
      </c>
      <c r="Z6765" t="s">
        <v>6797</v>
      </c>
    </row>
    <row r="6766" spans="1:26" x14ac:dyDescent="0.25">
      <c r="A6766" t="s">
        <v>29</v>
      </c>
      <c r="B6766" t="s">
        <v>33</v>
      </c>
      <c r="C6766" t="s">
        <v>25</v>
      </c>
      <c r="D6766">
        <v>1</v>
      </c>
      <c r="F6766">
        <v>1</v>
      </c>
      <c r="G6766">
        <v>72.900000000000006</v>
      </c>
      <c r="H6766">
        <f t="shared" si="1681"/>
        <v>0</v>
      </c>
      <c r="I6766">
        <f t="shared" si="1682"/>
        <v>1</v>
      </c>
      <c r="J6766">
        <f t="shared" si="1683"/>
        <v>1</v>
      </c>
      <c r="K6766">
        <f t="shared" si="1684"/>
        <v>0</v>
      </c>
      <c r="L6766">
        <f t="shared" si="1685"/>
        <v>0</v>
      </c>
      <c r="M6766">
        <f t="shared" si="1686"/>
        <v>0</v>
      </c>
      <c r="N6766">
        <f t="shared" si="1687"/>
        <v>1</v>
      </c>
      <c r="O6766">
        <f t="shared" si="1688"/>
        <v>0</v>
      </c>
      <c r="P6766">
        <v>71</v>
      </c>
      <c r="Q6766">
        <f t="shared" si="1689"/>
        <v>0</v>
      </c>
      <c r="R6766">
        <f t="shared" si="1690"/>
        <v>0</v>
      </c>
      <c r="S6766">
        <f t="shared" si="1691"/>
        <v>0</v>
      </c>
      <c r="T6766">
        <f t="shared" si="1692"/>
        <v>1</v>
      </c>
      <c r="U6766">
        <v>0</v>
      </c>
      <c r="V6766">
        <f t="shared" si="1693"/>
        <v>0.10482685976902041</v>
      </c>
      <c r="W6766">
        <f t="shared" si="1694"/>
        <v>0.52618274320398484</v>
      </c>
      <c r="X6766">
        <f t="shared" si="1695"/>
        <v>1.098867052903387E-2</v>
      </c>
      <c r="Y6766">
        <f t="shared" si="1696"/>
        <v>0</v>
      </c>
      <c r="Z6766" t="s">
        <v>6798</v>
      </c>
    </row>
    <row r="6767" spans="1:26" x14ac:dyDescent="0.25">
      <c r="A6767" t="s">
        <v>26</v>
      </c>
      <c r="B6767" t="s">
        <v>27</v>
      </c>
      <c r="C6767" t="s">
        <v>35</v>
      </c>
      <c r="D6767">
        <v>0</v>
      </c>
      <c r="F6767">
        <v>1</v>
      </c>
      <c r="G6767">
        <v>69.2</v>
      </c>
      <c r="H6767">
        <f t="shared" si="1681"/>
        <v>1</v>
      </c>
      <c r="I6767">
        <f t="shared" si="1682"/>
        <v>0</v>
      </c>
      <c r="J6767">
        <f t="shared" si="1683"/>
        <v>0</v>
      </c>
      <c r="K6767">
        <f t="shared" si="1684"/>
        <v>1</v>
      </c>
      <c r="L6767">
        <f t="shared" si="1685"/>
        <v>0</v>
      </c>
      <c r="M6767">
        <f t="shared" si="1686"/>
        <v>1</v>
      </c>
      <c r="N6767">
        <f t="shared" si="1687"/>
        <v>0</v>
      </c>
      <c r="O6767">
        <f t="shared" si="1688"/>
        <v>0</v>
      </c>
      <c r="P6767">
        <v>1</v>
      </c>
      <c r="Q6767">
        <f t="shared" si="1689"/>
        <v>1</v>
      </c>
      <c r="R6767">
        <f t="shared" si="1690"/>
        <v>0</v>
      </c>
      <c r="S6767">
        <f t="shared" si="1691"/>
        <v>0</v>
      </c>
      <c r="T6767">
        <f t="shared" si="1692"/>
        <v>0</v>
      </c>
      <c r="U6767">
        <v>1</v>
      </c>
      <c r="V6767">
        <f t="shared" si="1693"/>
        <v>0.50241837775891829</v>
      </c>
      <c r="W6767">
        <f t="shared" si="1694"/>
        <v>0.62302749041378591</v>
      </c>
      <c r="X6767">
        <f t="shared" si="1695"/>
        <v>0.24758747079206656</v>
      </c>
      <c r="Y6767">
        <f t="shared" si="1696"/>
        <v>1</v>
      </c>
      <c r="Z6767" t="s">
        <v>6799</v>
      </c>
    </row>
    <row r="6768" spans="1:26" x14ac:dyDescent="0.25">
      <c r="A6768" t="s">
        <v>45</v>
      </c>
      <c r="B6768" t="s">
        <v>33</v>
      </c>
      <c r="C6768" t="s">
        <v>23</v>
      </c>
      <c r="D6768">
        <v>0</v>
      </c>
      <c r="F6768">
        <v>1</v>
      </c>
      <c r="G6768">
        <v>25.6</v>
      </c>
      <c r="H6768">
        <f t="shared" si="1681"/>
        <v>1</v>
      </c>
      <c r="I6768">
        <f t="shared" si="1682"/>
        <v>0</v>
      </c>
      <c r="J6768">
        <f t="shared" si="1683"/>
        <v>0</v>
      </c>
      <c r="K6768">
        <f t="shared" si="1684"/>
        <v>0</v>
      </c>
      <c r="L6768">
        <f t="shared" si="1685"/>
        <v>1</v>
      </c>
      <c r="M6768">
        <f t="shared" si="1686"/>
        <v>0</v>
      </c>
      <c r="N6768">
        <f t="shared" si="1687"/>
        <v>0</v>
      </c>
      <c r="O6768">
        <f t="shared" si="1688"/>
        <v>1</v>
      </c>
      <c r="P6768">
        <v>69</v>
      </c>
      <c r="Q6768">
        <f t="shared" si="1689"/>
        <v>0</v>
      </c>
      <c r="R6768">
        <f t="shared" si="1690"/>
        <v>0</v>
      </c>
      <c r="S6768">
        <f t="shared" si="1691"/>
        <v>0</v>
      </c>
      <c r="T6768">
        <f t="shared" si="1692"/>
        <v>1</v>
      </c>
      <c r="U6768">
        <v>0</v>
      </c>
      <c r="V6768">
        <f t="shared" si="1693"/>
        <v>-6.2441895759798263E-2</v>
      </c>
      <c r="W6768">
        <f t="shared" si="1694"/>
        <v>0.48439459617382624</v>
      </c>
      <c r="X6768">
        <f t="shared" si="1695"/>
        <v>3.8989903460775123E-3</v>
      </c>
      <c r="Y6768">
        <f t="shared" si="1696"/>
        <v>0</v>
      </c>
      <c r="Z6768" t="s">
        <v>6800</v>
      </c>
    </row>
    <row r="6769" spans="1:26" x14ac:dyDescent="0.25">
      <c r="A6769" t="s">
        <v>29</v>
      </c>
      <c r="B6769" t="s">
        <v>30</v>
      </c>
      <c r="C6769" t="s">
        <v>23</v>
      </c>
      <c r="D6769">
        <v>0</v>
      </c>
      <c r="F6769">
        <v>1</v>
      </c>
      <c r="G6769">
        <v>19.75</v>
      </c>
      <c r="H6769">
        <f t="shared" si="1681"/>
        <v>1</v>
      </c>
      <c r="I6769">
        <f t="shared" si="1682"/>
        <v>0</v>
      </c>
      <c r="J6769">
        <f t="shared" si="1683"/>
        <v>0</v>
      </c>
      <c r="K6769">
        <f t="shared" si="1684"/>
        <v>0</v>
      </c>
      <c r="L6769">
        <f t="shared" si="1685"/>
        <v>1</v>
      </c>
      <c r="M6769">
        <f t="shared" si="1686"/>
        <v>0</v>
      </c>
      <c r="N6769">
        <f t="shared" si="1687"/>
        <v>1</v>
      </c>
      <c r="O6769">
        <f t="shared" si="1688"/>
        <v>0</v>
      </c>
      <c r="P6769">
        <v>14</v>
      </c>
      <c r="Q6769">
        <f t="shared" si="1689"/>
        <v>0</v>
      </c>
      <c r="R6769">
        <f t="shared" si="1690"/>
        <v>1</v>
      </c>
      <c r="S6769">
        <f t="shared" si="1691"/>
        <v>0</v>
      </c>
      <c r="T6769">
        <f t="shared" si="1692"/>
        <v>0</v>
      </c>
      <c r="U6769">
        <v>0</v>
      </c>
      <c r="V6769">
        <f t="shared" si="1693"/>
        <v>-1.1628313883082688E-2</v>
      </c>
      <c r="W6769">
        <f t="shared" si="1694"/>
        <v>0.49709295428615452</v>
      </c>
      <c r="X6769">
        <f t="shared" si="1695"/>
        <v>1.3521768376349358E-4</v>
      </c>
      <c r="Y6769">
        <f t="shared" si="1696"/>
        <v>0</v>
      </c>
      <c r="Z6769" t="s">
        <v>6801</v>
      </c>
    </row>
    <row r="6770" spans="1:26" x14ac:dyDescent="0.25">
      <c r="A6770" t="s">
        <v>26</v>
      </c>
      <c r="B6770" t="s">
        <v>27</v>
      </c>
      <c r="C6770" t="s">
        <v>25</v>
      </c>
      <c r="D6770">
        <v>0</v>
      </c>
      <c r="F6770">
        <v>1</v>
      </c>
      <c r="G6770">
        <v>55.7</v>
      </c>
      <c r="H6770">
        <f t="shared" si="1681"/>
        <v>1</v>
      </c>
      <c r="I6770">
        <f t="shared" si="1682"/>
        <v>0</v>
      </c>
      <c r="J6770">
        <f t="shared" si="1683"/>
        <v>1</v>
      </c>
      <c r="K6770">
        <f t="shared" si="1684"/>
        <v>0</v>
      </c>
      <c r="L6770">
        <f t="shared" si="1685"/>
        <v>0</v>
      </c>
      <c r="M6770">
        <f t="shared" si="1686"/>
        <v>1</v>
      </c>
      <c r="N6770">
        <f t="shared" si="1687"/>
        <v>0</v>
      </c>
      <c r="O6770">
        <f t="shared" si="1688"/>
        <v>0</v>
      </c>
      <c r="P6770">
        <v>57</v>
      </c>
      <c r="Q6770">
        <f t="shared" si="1689"/>
        <v>1</v>
      </c>
      <c r="R6770">
        <f t="shared" si="1690"/>
        <v>0</v>
      </c>
      <c r="S6770">
        <f t="shared" si="1691"/>
        <v>0</v>
      </c>
      <c r="T6770">
        <f t="shared" si="1692"/>
        <v>0</v>
      </c>
      <c r="U6770">
        <v>0</v>
      </c>
      <c r="V6770">
        <f t="shared" si="1693"/>
        <v>0.48623429894327264</v>
      </c>
      <c r="W6770">
        <f t="shared" si="1694"/>
        <v>0.61921892905137077</v>
      </c>
      <c r="X6770">
        <f t="shared" si="1695"/>
        <v>0.23642379346885581</v>
      </c>
      <c r="Y6770">
        <f t="shared" si="1696"/>
        <v>1</v>
      </c>
      <c r="Z6770" t="s">
        <v>6802</v>
      </c>
    </row>
    <row r="6771" spans="1:26" x14ac:dyDescent="0.25">
      <c r="A6771" t="s">
        <v>45</v>
      </c>
      <c r="B6771" t="s">
        <v>38</v>
      </c>
      <c r="C6771" t="s">
        <v>35</v>
      </c>
      <c r="D6771">
        <v>0</v>
      </c>
      <c r="F6771">
        <v>1</v>
      </c>
      <c r="G6771">
        <v>117.5</v>
      </c>
      <c r="H6771">
        <f t="shared" si="1681"/>
        <v>1</v>
      </c>
      <c r="I6771">
        <f t="shared" si="1682"/>
        <v>0</v>
      </c>
      <c r="J6771">
        <f t="shared" si="1683"/>
        <v>0</v>
      </c>
      <c r="K6771">
        <f t="shared" si="1684"/>
        <v>1</v>
      </c>
      <c r="L6771">
        <f t="shared" si="1685"/>
        <v>0</v>
      </c>
      <c r="M6771">
        <f t="shared" si="1686"/>
        <v>0</v>
      </c>
      <c r="N6771">
        <f t="shared" si="1687"/>
        <v>0</v>
      </c>
      <c r="O6771">
        <f t="shared" si="1688"/>
        <v>1</v>
      </c>
      <c r="P6771">
        <v>72</v>
      </c>
      <c r="Q6771">
        <f t="shared" si="1689"/>
        <v>0</v>
      </c>
      <c r="R6771">
        <f t="shared" si="1690"/>
        <v>0</v>
      </c>
      <c r="S6771">
        <f t="shared" si="1691"/>
        <v>1</v>
      </c>
      <c r="T6771">
        <f t="shared" si="1692"/>
        <v>0</v>
      </c>
      <c r="U6771">
        <v>0</v>
      </c>
      <c r="V6771">
        <f t="shared" si="1693"/>
        <v>0.10956350588788633</v>
      </c>
      <c r="W6771">
        <f t="shared" si="1694"/>
        <v>0.52736350894778539</v>
      </c>
      <c r="X6771">
        <f t="shared" si="1695"/>
        <v>1.2004161822444901E-2</v>
      </c>
      <c r="Y6771">
        <f t="shared" si="1696"/>
        <v>0</v>
      </c>
      <c r="Z6771" t="s">
        <v>6803</v>
      </c>
    </row>
    <row r="6772" spans="1:26" x14ac:dyDescent="0.25">
      <c r="A6772" t="s">
        <v>45</v>
      </c>
      <c r="B6772" t="s">
        <v>38</v>
      </c>
      <c r="C6772" t="s">
        <v>23</v>
      </c>
      <c r="D6772">
        <v>0</v>
      </c>
      <c r="F6772">
        <v>1</v>
      </c>
      <c r="G6772">
        <v>19.850000000000001</v>
      </c>
      <c r="H6772">
        <f t="shared" si="1681"/>
        <v>1</v>
      </c>
      <c r="I6772">
        <f t="shared" si="1682"/>
        <v>0</v>
      </c>
      <c r="J6772">
        <f t="shared" si="1683"/>
        <v>0</v>
      </c>
      <c r="K6772">
        <f t="shared" si="1684"/>
        <v>0</v>
      </c>
      <c r="L6772">
        <f t="shared" si="1685"/>
        <v>1</v>
      </c>
      <c r="M6772">
        <f t="shared" si="1686"/>
        <v>0</v>
      </c>
      <c r="N6772">
        <f t="shared" si="1687"/>
        <v>0</v>
      </c>
      <c r="O6772">
        <f t="shared" si="1688"/>
        <v>1</v>
      </c>
      <c r="P6772">
        <v>48</v>
      </c>
      <c r="Q6772">
        <f t="shared" si="1689"/>
        <v>0</v>
      </c>
      <c r="R6772">
        <f t="shared" si="1690"/>
        <v>0</v>
      </c>
      <c r="S6772">
        <f t="shared" si="1691"/>
        <v>1</v>
      </c>
      <c r="T6772">
        <f t="shared" si="1692"/>
        <v>0</v>
      </c>
      <c r="U6772">
        <v>0</v>
      </c>
      <c r="V6772">
        <f t="shared" si="1693"/>
        <v>-6.6543295124176463E-2</v>
      </c>
      <c r="W6772">
        <f t="shared" si="1694"/>
        <v>0.48337031213499343</v>
      </c>
      <c r="X6772">
        <f t="shared" si="1695"/>
        <v>4.4280101259832469E-3</v>
      </c>
      <c r="Y6772">
        <f t="shared" si="1696"/>
        <v>0</v>
      </c>
      <c r="Z6772" t="s">
        <v>6804</v>
      </c>
    </row>
    <row r="6773" spans="1:26" x14ac:dyDescent="0.25">
      <c r="A6773" t="s">
        <v>26</v>
      </c>
      <c r="B6773" t="s">
        <v>30</v>
      </c>
      <c r="C6773" t="s">
        <v>35</v>
      </c>
      <c r="D6773">
        <v>0</v>
      </c>
      <c r="F6773">
        <v>1</v>
      </c>
      <c r="G6773">
        <v>78.900000000000006</v>
      </c>
      <c r="H6773">
        <f t="shared" si="1681"/>
        <v>1</v>
      </c>
      <c r="I6773">
        <f t="shared" si="1682"/>
        <v>0</v>
      </c>
      <c r="J6773">
        <f t="shared" si="1683"/>
        <v>0</v>
      </c>
      <c r="K6773">
        <f t="shared" si="1684"/>
        <v>1</v>
      </c>
      <c r="L6773">
        <f t="shared" si="1685"/>
        <v>0</v>
      </c>
      <c r="M6773">
        <f t="shared" si="1686"/>
        <v>1</v>
      </c>
      <c r="N6773">
        <f t="shared" si="1687"/>
        <v>0</v>
      </c>
      <c r="O6773">
        <f t="shared" si="1688"/>
        <v>0</v>
      </c>
      <c r="P6773">
        <v>4</v>
      </c>
      <c r="Q6773">
        <f t="shared" si="1689"/>
        <v>0</v>
      </c>
      <c r="R6773">
        <f t="shared" si="1690"/>
        <v>1</v>
      </c>
      <c r="S6773">
        <f t="shared" si="1691"/>
        <v>0</v>
      </c>
      <c r="T6773">
        <f t="shared" si="1692"/>
        <v>0</v>
      </c>
      <c r="U6773">
        <v>0</v>
      </c>
      <c r="V6773">
        <f t="shared" si="1693"/>
        <v>0.38077287152811468</v>
      </c>
      <c r="W6773">
        <f t="shared" si="1694"/>
        <v>0.59405949661654334</v>
      </c>
      <c r="X6773">
        <f t="shared" si="1695"/>
        <v>0.14498797969176613</v>
      </c>
      <c r="Y6773">
        <f t="shared" si="1696"/>
        <v>1</v>
      </c>
      <c r="Z6773" t="s">
        <v>6805</v>
      </c>
    </row>
    <row r="6774" spans="1:26" x14ac:dyDescent="0.25">
      <c r="A6774" t="s">
        <v>26</v>
      </c>
      <c r="B6774" t="s">
        <v>27</v>
      </c>
      <c r="C6774" t="s">
        <v>23</v>
      </c>
      <c r="D6774">
        <v>0</v>
      </c>
      <c r="F6774">
        <v>1</v>
      </c>
      <c r="G6774">
        <v>20.65</v>
      </c>
      <c r="H6774">
        <f t="shared" si="1681"/>
        <v>1</v>
      </c>
      <c r="I6774">
        <f t="shared" si="1682"/>
        <v>0</v>
      </c>
      <c r="J6774">
        <f t="shared" si="1683"/>
        <v>0</v>
      </c>
      <c r="K6774">
        <f t="shared" si="1684"/>
        <v>0</v>
      </c>
      <c r="L6774">
        <f t="shared" si="1685"/>
        <v>1</v>
      </c>
      <c r="M6774">
        <f t="shared" si="1686"/>
        <v>1</v>
      </c>
      <c r="N6774">
        <f t="shared" si="1687"/>
        <v>0</v>
      </c>
      <c r="O6774">
        <f t="shared" si="1688"/>
        <v>0</v>
      </c>
      <c r="P6774">
        <v>31</v>
      </c>
      <c r="Q6774">
        <f t="shared" si="1689"/>
        <v>1</v>
      </c>
      <c r="R6774">
        <f t="shared" si="1690"/>
        <v>0</v>
      </c>
      <c r="S6774">
        <f t="shared" si="1691"/>
        <v>0</v>
      </c>
      <c r="T6774">
        <f t="shared" si="1692"/>
        <v>0</v>
      </c>
      <c r="U6774">
        <v>0</v>
      </c>
      <c r="V6774">
        <f t="shared" si="1693"/>
        <v>0.39799802826767799</v>
      </c>
      <c r="W6774">
        <f t="shared" si="1694"/>
        <v>0.59820657000284283</v>
      </c>
      <c r="X6774">
        <f t="shared" si="1695"/>
        <v>0.15840243050495942</v>
      </c>
      <c r="Y6774">
        <f t="shared" si="1696"/>
        <v>1</v>
      </c>
      <c r="Z6774" t="s">
        <v>6806</v>
      </c>
    </row>
    <row r="6775" spans="1:26" x14ac:dyDescent="0.25">
      <c r="A6775" t="s">
        <v>29</v>
      </c>
      <c r="B6775" t="s">
        <v>30</v>
      </c>
      <c r="C6775" t="s">
        <v>25</v>
      </c>
      <c r="D6775">
        <v>0</v>
      </c>
      <c r="F6775">
        <v>1</v>
      </c>
      <c r="G6775">
        <v>62.3</v>
      </c>
      <c r="H6775">
        <f t="shared" si="1681"/>
        <v>1</v>
      </c>
      <c r="I6775">
        <f t="shared" si="1682"/>
        <v>0</v>
      </c>
      <c r="J6775">
        <f t="shared" si="1683"/>
        <v>1</v>
      </c>
      <c r="K6775">
        <f t="shared" si="1684"/>
        <v>0</v>
      </c>
      <c r="L6775">
        <f t="shared" si="1685"/>
        <v>0</v>
      </c>
      <c r="M6775">
        <f t="shared" si="1686"/>
        <v>0</v>
      </c>
      <c r="N6775">
        <f t="shared" si="1687"/>
        <v>1</v>
      </c>
      <c r="O6775">
        <f t="shared" si="1688"/>
        <v>0</v>
      </c>
      <c r="P6775">
        <v>38</v>
      </c>
      <c r="Q6775">
        <f t="shared" si="1689"/>
        <v>0</v>
      </c>
      <c r="R6775">
        <f t="shared" si="1690"/>
        <v>1</v>
      </c>
      <c r="S6775">
        <f t="shared" si="1691"/>
        <v>0</v>
      </c>
      <c r="T6775">
        <f t="shared" si="1692"/>
        <v>0</v>
      </c>
      <c r="U6775">
        <v>1</v>
      </c>
      <c r="V6775">
        <f t="shared" si="1693"/>
        <v>0.10199232149481526</v>
      </c>
      <c r="W6775">
        <f t="shared" si="1694"/>
        <v>0.52547599983512527</v>
      </c>
      <c r="X6775">
        <f t="shared" si="1695"/>
        <v>0.80641779065427122</v>
      </c>
      <c r="Y6775">
        <f t="shared" si="1696"/>
        <v>0</v>
      </c>
      <c r="Z6775" t="s">
        <v>6807</v>
      </c>
    </row>
    <row r="6776" spans="1:26" x14ac:dyDescent="0.25">
      <c r="A6776" t="s">
        <v>26</v>
      </c>
      <c r="B6776" t="s">
        <v>27</v>
      </c>
      <c r="C6776" t="s">
        <v>35</v>
      </c>
      <c r="D6776">
        <v>1</v>
      </c>
      <c r="F6776">
        <v>1</v>
      </c>
      <c r="G6776">
        <v>92.5</v>
      </c>
      <c r="H6776">
        <f t="shared" si="1681"/>
        <v>0</v>
      </c>
      <c r="I6776">
        <f t="shared" si="1682"/>
        <v>1</v>
      </c>
      <c r="J6776">
        <f t="shared" si="1683"/>
        <v>0</v>
      </c>
      <c r="K6776">
        <f t="shared" si="1684"/>
        <v>1</v>
      </c>
      <c r="L6776">
        <f t="shared" si="1685"/>
        <v>0</v>
      </c>
      <c r="M6776">
        <f t="shared" si="1686"/>
        <v>1</v>
      </c>
      <c r="N6776">
        <f t="shared" si="1687"/>
        <v>0</v>
      </c>
      <c r="O6776">
        <f t="shared" si="1688"/>
        <v>0</v>
      </c>
      <c r="P6776">
        <v>37</v>
      </c>
      <c r="Q6776">
        <f t="shared" si="1689"/>
        <v>1</v>
      </c>
      <c r="R6776">
        <f t="shared" si="1690"/>
        <v>0</v>
      </c>
      <c r="S6776">
        <f t="shared" si="1691"/>
        <v>0</v>
      </c>
      <c r="T6776">
        <f t="shared" si="1692"/>
        <v>0</v>
      </c>
      <c r="U6776">
        <v>1</v>
      </c>
      <c r="V6776">
        <f t="shared" si="1693"/>
        <v>0.53874436888337396</v>
      </c>
      <c r="W6776">
        <f t="shared" si="1694"/>
        <v>0.63152027762361673</v>
      </c>
      <c r="X6776">
        <f t="shared" si="1695"/>
        <v>0.21275675723679699</v>
      </c>
      <c r="Y6776">
        <f t="shared" si="1696"/>
        <v>1</v>
      </c>
      <c r="Z6776" t="s">
        <v>6808</v>
      </c>
    </row>
    <row r="6777" spans="1:26" x14ac:dyDescent="0.25">
      <c r="A6777" t="s">
        <v>26</v>
      </c>
      <c r="B6777" t="s">
        <v>30</v>
      </c>
      <c r="C6777" t="s">
        <v>23</v>
      </c>
      <c r="D6777">
        <v>0</v>
      </c>
      <c r="F6777">
        <v>1</v>
      </c>
      <c r="G6777">
        <v>19.649999999999999</v>
      </c>
      <c r="H6777">
        <f t="shared" si="1681"/>
        <v>1</v>
      </c>
      <c r="I6777">
        <f t="shared" si="1682"/>
        <v>0</v>
      </c>
      <c r="J6777">
        <f t="shared" si="1683"/>
        <v>0</v>
      </c>
      <c r="K6777">
        <f t="shared" si="1684"/>
        <v>0</v>
      </c>
      <c r="L6777">
        <f t="shared" si="1685"/>
        <v>1</v>
      </c>
      <c r="M6777">
        <f t="shared" si="1686"/>
        <v>1</v>
      </c>
      <c r="N6777">
        <f t="shared" si="1687"/>
        <v>0</v>
      </c>
      <c r="O6777">
        <f t="shared" si="1688"/>
        <v>0</v>
      </c>
      <c r="P6777">
        <v>1</v>
      </c>
      <c r="Q6777">
        <f t="shared" si="1689"/>
        <v>0</v>
      </c>
      <c r="R6777">
        <f t="shared" si="1690"/>
        <v>1</v>
      </c>
      <c r="S6777">
        <f t="shared" si="1691"/>
        <v>0</v>
      </c>
      <c r="T6777">
        <f t="shared" si="1692"/>
        <v>0</v>
      </c>
      <c r="U6777">
        <v>0</v>
      </c>
      <c r="V6777">
        <f t="shared" si="1693"/>
        <v>0.27336207822136255</v>
      </c>
      <c r="W6777">
        <f t="shared" si="1694"/>
        <v>0.56791810334861381</v>
      </c>
      <c r="X6777">
        <f t="shared" si="1695"/>
        <v>7.4726825809502337E-2</v>
      </c>
      <c r="Y6777">
        <f t="shared" si="1696"/>
        <v>0</v>
      </c>
      <c r="Z6777" t="s">
        <v>6809</v>
      </c>
    </row>
    <row r="6778" spans="1:26" x14ac:dyDescent="0.25">
      <c r="A6778" t="s">
        <v>45</v>
      </c>
      <c r="B6778" t="s">
        <v>33</v>
      </c>
      <c r="C6778" t="s">
        <v>25</v>
      </c>
      <c r="D6778">
        <v>1</v>
      </c>
      <c r="F6778">
        <v>1</v>
      </c>
      <c r="G6778">
        <v>79.75</v>
      </c>
      <c r="H6778">
        <f t="shared" si="1681"/>
        <v>0</v>
      </c>
      <c r="I6778">
        <f t="shared" si="1682"/>
        <v>1</v>
      </c>
      <c r="J6778">
        <f t="shared" si="1683"/>
        <v>1</v>
      </c>
      <c r="K6778">
        <f t="shared" si="1684"/>
        <v>0</v>
      </c>
      <c r="L6778">
        <f t="shared" si="1685"/>
        <v>0</v>
      </c>
      <c r="M6778">
        <f t="shared" si="1686"/>
        <v>0</v>
      </c>
      <c r="N6778">
        <f t="shared" si="1687"/>
        <v>0</v>
      </c>
      <c r="O6778">
        <f t="shared" si="1688"/>
        <v>1</v>
      </c>
      <c r="P6778">
        <v>57</v>
      </c>
      <c r="Q6778">
        <f t="shared" si="1689"/>
        <v>0</v>
      </c>
      <c r="R6778">
        <f t="shared" si="1690"/>
        <v>0</v>
      </c>
      <c r="S6778">
        <f t="shared" si="1691"/>
        <v>0</v>
      </c>
      <c r="T6778">
        <f t="shared" si="1692"/>
        <v>1</v>
      </c>
      <c r="U6778">
        <v>0</v>
      </c>
      <c r="V6778">
        <f t="shared" si="1693"/>
        <v>6.440061314891847E-2</v>
      </c>
      <c r="W6778">
        <f t="shared" si="1694"/>
        <v>0.51609459106051525</v>
      </c>
      <c r="X6778">
        <f t="shared" si="1695"/>
        <v>4.1474389739566504E-3</v>
      </c>
      <c r="Y6778">
        <f t="shared" si="1696"/>
        <v>0</v>
      </c>
      <c r="Z6778" t="s">
        <v>6810</v>
      </c>
    </row>
    <row r="6779" spans="1:26" x14ac:dyDescent="0.25">
      <c r="A6779" t="s">
        <v>45</v>
      </c>
      <c r="B6779" t="s">
        <v>38</v>
      </c>
      <c r="C6779" t="s">
        <v>25</v>
      </c>
      <c r="D6779">
        <v>1</v>
      </c>
      <c r="F6779">
        <v>1</v>
      </c>
      <c r="G6779">
        <v>79.95</v>
      </c>
      <c r="H6779">
        <f t="shared" si="1681"/>
        <v>0</v>
      </c>
      <c r="I6779">
        <f t="shared" si="1682"/>
        <v>1</v>
      </c>
      <c r="J6779">
        <f t="shared" si="1683"/>
        <v>1</v>
      </c>
      <c r="K6779">
        <f t="shared" si="1684"/>
        <v>0</v>
      </c>
      <c r="L6779">
        <f t="shared" si="1685"/>
        <v>0</v>
      </c>
      <c r="M6779">
        <f t="shared" si="1686"/>
        <v>0</v>
      </c>
      <c r="N6779">
        <f t="shared" si="1687"/>
        <v>0</v>
      </c>
      <c r="O6779">
        <f t="shared" si="1688"/>
        <v>1</v>
      </c>
      <c r="P6779">
        <v>62</v>
      </c>
      <c r="Q6779">
        <f t="shared" si="1689"/>
        <v>0</v>
      </c>
      <c r="R6779">
        <f t="shared" si="1690"/>
        <v>0</v>
      </c>
      <c r="S6779">
        <f t="shared" si="1691"/>
        <v>1</v>
      </c>
      <c r="T6779">
        <f t="shared" si="1692"/>
        <v>0</v>
      </c>
      <c r="U6779">
        <v>0</v>
      </c>
      <c r="V6779">
        <f t="shared" si="1693"/>
        <v>5.1020975127229251E-2</v>
      </c>
      <c r="W6779">
        <f t="shared" si="1694"/>
        <v>0.51275247752822795</v>
      </c>
      <c r="X6779">
        <f t="shared" si="1695"/>
        <v>2.6031399029333457E-3</v>
      </c>
      <c r="Y6779">
        <f t="shared" si="1696"/>
        <v>0</v>
      </c>
      <c r="Z6779" t="s">
        <v>6811</v>
      </c>
    </row>
    <row r="6780" spans="1:26" x14ac:dyDescent="0.25">
      <c r="A6780" t="s">
        <v>26</v>
      </c>
      <c r="B6780" t="s">
        <v>27</v>
      </c>
      <c r="C6780" t="s">
        <v>25</v>
      </c>
      <c r="D6780">
        <v>0</v>
      </c>
      <c r="F6780">
        <v>1</v>
      </c>
      <c r="G6780">
        <v>29.9</v>
      </c>
      <c r="H6780">
        <f t="shared" si="1681"/>
        <v>1</v>
      </c>
      <c r="I6780">
        <f t="shared" si="1682"/>
        <v>0</v>
      </c>
      <c r="J6780">
        <f t="shared" si="1683"/>
        <v>1</v>
      </c>
      <c r="K6780">
        <f t="shared" si="1684"/>
        <v>0</v>
      </c>
      <c r="L6780">
        <f t="shared" si="1685"/>
        <v>0</v>
      </c>
      <c r="M6780">
        <f t="shared" si="1686"/>
        <v>1</v>
      </c>
      <c r="N6780">
        <f t="shared" si="1687"/>
        <v>0</v>
      </c>
      <c r="O6780">
        <f t="shared" si="1688"/>
        <v>0</v>
      </c>
      <c r="P6780">
        <v>3</v>
      </c>
      <c r="Q6780">
        <f t="shared" si="1689"/>
        <v>1</v>
      </c>
      <c r="R6780">
        <f t="shared" si="1690"/>
        <v>0</v>
      </c>
      <c r="S6780">
        <f t="shared" si="1691"/>
        <v>0</v>
      </c>
      <c r="T6780">
        <f t="shared" si="1692"/>
        <v>0</v>
      </c>
      <c r="U6780">
        <v>0</v>
      </c>
      <c r="V6780">
        <f t="shared" si="1693"/>
        <v>0.44114750002539438</v>
      </c>
      <c r="W6780">
        <f t="shared" si="1694"/>
        <v>0.60853242303944155</v>
      </c>
      <c r="X6780">
        <f t="shared" si="1695"/>
        <v>0.19461111677865534</v>
      </c>
      <c r="Y6780">
        <f t="shared" si="1696"/>
        <v>1</v>
      </c>
      <c r="Z6780" t="s">
        <v>6812</v>
      </c>
    </row>
    <row r="6781" spans="1:26" x14ac:dyDescent="0.25">
      <c r="A6781" t="s">
        <v>45</v>
      </c>
      <c r="B6781" t="s">
        <v>30</v>
      </c>
      <c r="C6781" t="s">
        <v>23</v>
      </c>
      <c r="D6781">
        <v>0</v>
      </c>
      <c r="F6781">
        <v>1</v>
      </c>
      <c r="G6781">
        <v>19.75</v>
      </c>
      <c r="H6781">
        <f t="shared" si="1681"/>
        <v>1</v>
      </c>
      <c r="I6781">
        <f t="shared" si="1682"/>
        <v>0</v>
      </c>
      <c r="J6781">
        <f t="shared" si="1683"/>
        <v>0</v>
      </c>
      <c r="K6781">
        <f t="shared" si="1684"/>
        <v>0</v>
      </c>
      <c r="L6781">
        <f t="shared" si="1685"/>
        <v>1</v>
      </c>
      <c r="M6781">
        <f t="shared" si="1686"/>
        <v>0</v>
      </c>
      <c r="N6781">
        <f t="shared" si="1687"/>
        <v>0</v>
      </c>
      <c r="O6781">
        <f t="shared" si="1688"/>
        <v>1</v>
      </c>
      <c r="P6781">
        <v>72</v>
      </c>
      <c r="Q6781">
        <f t="shared" si="1689"/>
        <v>0</v>
      </c>
      <c r="R6781">
        <f t="shared" si="1690"/>
        <v>1</v>
      </c>
      <c r="S6781">
        <f t="shared" si="1691"/>
        <v>0</v>
      </c>
      <c r="T6781">
        <f t="shared" si="1692"/>
        <v>0</v>
      </c>
      <c r="U6781">
        <v>0</v>
      </c>
      <c r="V6781">
        <f t="shared" si="1693"/>
        <v>-7.156236992623885E-2</v>
      </c>
      <c r="W6781">
        <f t="shared" si="1694"/>
        <v>0.48211703867836558</v>
      </c>
      <c r="X6781">
        <f t="shared" si="1695"/>
        <v>5.1211727894598545E-3</v>
      </c>
      <c r="Y6781">
        <f t="shared" si="1696"/>
        <v>0</v>
      </c>
      <c r="Z6781" t="s">
        <v>6813</v>
      </c>
    </row>
    <row r="6782" spans="1:26" x14ac:dyDescent="0.25">
      <c r="A6782" t="s">
        <v>26</v>
      </c>
      <c r="B6782" t="s">
        <v>30</v>
      </c>
      <c r="C6782" t="s">
        <v>25</v>
      </c>
      <c r="D6782">
        <v>0</v>
      </c>
      <c r="F6782">
        <v>1</v>
      </c>
      <c r="G6782">
        <v>45</v>
      </c>
      <c r="H6782">
        <f t="shared" si="1681"/>
        <v>1</v>
      </c>
      <c r="I6782">
        <f t="shared" si="1682"/>
        <v>0</v>
      </c>
      <c r="J6782">
        <f t="shared" si="1683"/>
        <v>1</v>
      </c>
      <c r="K6782">
        <f t="shared" si="1684"/>
        <v>0</v>
      </c>
      <c r="L6782">
        <f t="shared" si="1685"/>
        <v>0</v>
      </c>
      <c r="M6782">
        <f t="shared" si="1686"/>
        <v>1</v>
      </c>
      <c r="N6782">
        <f t="shared" si="1687"/>
        <v>0</v>
      </c>
      <c r="O6782">
        <f t="shared" si="1688"/>
        <v>0</v>
      </c>
      <c r="P6782">
        <v>29</v>
      </c>
      <c r="Q6782">
        <f t="shared" si="1689"/>
        <v>0</v>
      </c>
      <c r="R6782">
        <f t="shared" si="1690"/>
        <v>1</v>
      </c>
      <c r="S6782">
        <f t="shared" si="1691"/>
        <v>0</v>
      </c>
      <c r="T6782">
        <f t="shared" si="1692"/>
        <v>0</v>
      </c>
      <c r="U6782">
        <v>0</v>
      </c>
      <c r="V6782">
        <f t="shared" si="1693"/>
        <v>0.32792089302515126</v>
      </c>
      <c r="W6782">
        <f t="shared" si="1694"/>
        <v>0.58125341226278848</v>
      </c>
      <c r="X6782">
        <f t="shared" si="1695"/>
        <v>0.1075321120824127</v>
      </c>
      <c r="Y6782">
        <f t="shared" si="1696"/>
        <v>1</v>
      </c>
      <c r="Z6782" t="s">
        <v>6814</v>
      </c>
    </row>
    <row r="6783" spans="1:26" x14ac:dyDescent="0.25">
      <c r="A6783" t="s">
        <v>26</v>
      </c>
      <c r="B6783" t="s">
        <v>33</v>
      </c>
      <c r="C6783" t="s">
        <v>25</v>
      </c>
      <c r="D6783">
        <v>0</v>
      </c>
      <c r="F6783">
        <v>1</v>
      </c>
      <c r="G6783">
        <v>44.8</v>
      </c>
      <c r="H6783">
        <f t="shared" si="1681"/>
        <v>1</v>
      </c>
      <c r="I6783">
        <f t="shared" si="1682"/>
        <v>0</v>
      </c>
      <c r="J6783">
        <f t="shared" si="1683"/>
        <v>1</v>
      </c>
      <c r="K6783">
        <f t="shared" si="1684"/>
        <v>0</v>
      </c>
      <c r="L6783">
        <f t="shared" si="1685"/>
        <v>0</v>
      </c>
      <c r="M6783">
        <f t="shared" si="1686"/>
        <v>1</v>
      </c>
      <c r="N6783">
        <f t="shared" si="1687"/>
        <v>0</v>
      </c>
      <c r="O6783">
        <f t="shared" si="1688"/>
        <v>0</v>
      </c>
      <c r="P6783">
        <v>13</v>
      </c>
      <c r="Q6783">
        <f t="shared" si="1689"/>
        <v>0</v>
      </c>
      <c r="R6783">
        <f t="shared" si="1690"/>
        <v>0</v>
      </c>
      <c r="S6783">
        <f t="shared" si="1691"/>
        <v>0</v>
      </c>
      <c r="T6783">
        <f t="shared" si="1692"/>
        <v>1</v>
      </c>
      <c r="U6783">
        <v>0</v>
      </c>
      <c r="V6783">
        <f t="shared" si="1693"/>
        <v>0.3324722512032936</v>
      </c>
      <c r="W6783">
        <f t="shared" si="1694"/>
        <v>0.5823607917727408</v>
      </c>
      <c r="X6783">
        <f t="shared" si="1695"/>
        <v>0.11053779782018597</v>
      </c>
      <c r="Y6783">
        <f t="shared" si="1696"/>
        <v>1</v>
      </c>
      <c r="Z6783" t="s">
        <v>6815</v>
      </c>
    </row>
    <row r="6784" spans="1:26" x14ac:dyDescent="0.25">
      <c r="A6784" t="s">
        <v>26</v>
      </c>
      <c r="B6784" t="s">
        <v>27</v>
      </c>
      <c r="C6784" t="s">
        <v>35</v>
      </c>
      <c r="D6784">
        <v>0</v>
      </c>
      <c r="F6784">
        <v>1</v>
      </c>
      <c r="G6784">
        <v>69.650000000000006</v>
      </c>
      <c r="H6784">
        <f t="shared" si="1681"/>
        <v>1</v>
      </c>
      <c r="I6784">
        <f t="shared" si="1682"/>
        <v>0</v>
      </c>
      <c r="J6784">
        <f t="shared" si="1683"/>
        <v>0</v>
      </c>
      <c r="K6784">
        <f t="shared" si="1684"/>
        <v>1</v>
      </c>
      <c r="L6784">
        <f t="shared" si="1685"/>
        <v>0</v>
      </c>
      <c r="M6784">
        <f t="shared" si="1686"/>
        <v>1</v>
      </c>
      <c r="N6784">
        <f t="shared" si="1687"/>
        <v>0</v>
      </c>
      <c r="O6784">
        <f t="shared" si="1688"/>
        <v>0</v>
      </c>
      <c r="P6784">
        <v>3</v>
      </c>
      <c r="Q6784">
        <f t="shared" si="1689"/>
        <v>1</v>
      </c>
      <c r="R6784">
        <f t="shared" si="1690"/>
        <v>0</v>
      </c>
      <c r="S6784">
        <f t="shared" si="1691"/>
        <v>0</v>
      </c>
      <c r="T6784">
        <f t="shared" si="1692"/>
        <v>0</v>
      </c>
      <c r="U6784">
        <v>1</v>
      </c>
      <c r="V6784">
        <f t="shared" si="1693"/>
        <v>0.50311995269479837</v>
      </c>
      <c r="W6784">
        <f t="shared" si="1694"/>
        <v>0.62319225104777753</v>
      </c>
      <c r="X6784">
        <f t="shared" si="1695"/>
        <v>0.24688978141001941</v>
      </c>
      <c r="Y6784">
        <f t="shared" si="1696"/>
        <v>1</v>
      </c>
      <c r="Z6784" t="s">
        <v>6816</v>
      </c>
    </row>
    <row r="6785" spans="1:26" x14ac:dyDescent="0.25">
      <c r="A6785" t="s">
        <v>26</v>
      </c>
      <c r="B6785" t="s">
        <v>27</v>
      </c>
      <c r="C6785" t="s">
        <v>25</v>
      </c>
      <c r="D6785">
        <v>0</v>
      </c>
      <c r="F6785">
        <v>1</v>
      </c>
      <c r="G6785">
        <v>51.1</v>
      </c>
      <c r="H6785">
        <f t="shared" si="1681"/>
        <v>1</v>
      </c>
      <c r="I6785">
        <f t="shared" si="1682"/>
        <v>0</v>
      </c>
      <c r="J6785">
        <f t="shared" si="1683"/>
        <v>1</v>
      </c>
      <c r="K6785">
        <f t="shared" si="1684"/>
        <v>0</v>
      </c>
      <c r="L6785">
        <f t="shared" si="1685"/>
        <v>0</v>
      </c>
      <c r="M6785">
        <f t="shared" si="1686"/>
        <v>1</v>
      </c>
      <c r="N6785">
        <f t="shared" si="1687"/>
        <v>0</v>
      </c>
      <c r="O6785">
        <f t="shared" si="1688"/>
        <v>0</v>
      </c>
      <c r="P6785">
        <v>11</v>
      </c>
      <c r="Q6785">
        <f t="shared" si="1689"/>
        <v>1</v>
      </c>
      <c r="R6785">
        <f t="shared" si="1690"/>
        <v>0</v>
      </c>
      <c r="S6785">
        <f t="shared" si="1691"/>
        <v>0</v>
      </c>
      <c r="T6785">
        <f t="shared" si="1692"/>
        <v>0</v>
      </c>
      <c r="U6785">
        <v>0</v>
      </c>
      <c r="V6785">
        <f t="shared" si="1693"/>
        <v>0.47419947478240987</v>
      </c>
      <c r="W6785">
        <f t="shared" si="1694"/>
        <v>0.61637723290176327</v>
      </c>
      <c r="X6785">
        <f t="shared" si="1695"/>
        <v>0.22486514188391338</v>
      </c>
      <c r="Y6785">
        <f t="shared" si="1696"/>
        <v>1</v>
      </c>
      <c r="Z6785" t="s">
        <v>6817</v>
      </c>
    </row>
    <row r="6786" spans="1:26" x14ac:dyDescent="0.25">
      <c r="A6786" t="s">
        <v>45</v>
      </c>
      <c r="B6786" t="s">
        <v>30</v>
      </c>
      <c r="C6786" t="s">
        <v>25</v>
      </c>
      <c r="D6786">
        <v>0</v>
      </c>
      <c r="F6786">
        <v>1</v>
      </c>
      <c r="G6786">
        <v>53.15</v>
      </c>
      <c r="H6786">
        <f t="shared" si="1681"/>
        <v>1</v>
      </c>
      <c r="I6786">
        <f t="shared" si="1682"/>
        <v>0</v>
      </c>
      <c r="J6786">
        <f t="shared" si="1683"/>
        <v>1</v>
      </c>
      <c r="K6786">
        <f t="shared" si="1684"/>
        <v>0</v>
      </c>
      <c r="L6786">
        <f t="shared" si="1685"/>
        <v>0</v>
      </c>
      <c r="M6786">
        <f t="shared" si="1686"/>
        <v>0</v>
      </c>
      <c r="N6786">
        <f t="shared" si="1687"/>
        <v>0</v>
      </c>
      <c r="O6786">
        <f t="shared" si="1688"/>
        <v>1</v>
      </c>
      <c r="P6786">
        <v>21</v>
      </c>
      <c r="Q6786">
        <f t="shared" si="1689"/>
        <v>0</v>
      </c>
      <c r="R6786">
        <f t="shared" si="1690"/>
        <v>1</v>
      </c>
      <c r="S6786">
        <f t="shared" si="1691"/>
        <v>0</v>
      </c>
      <c r="T6786">
        <f t="shared" si="1692"/>
        <v>0</v>
      </c>
      <c r="U6786">
        <v>0</v>
      </c>
      <c r="V6786">
        <f t="shared" si="1693"/>
        <v>9.2382900570399107E-3</v>
      </c>
      <c r="W6786">
        <f t="shared" si="1694"/>
        <v>0.50230955608833494</v>
      </c>
      <c r="X6786">
        <f t="shared" si="1695"/>
        <v>8.5346003178002477E-5</v>
      </c>
      <c r="Y6786">
        <f t="shared" si="1696"/>
        <v>0</v>
      </c>
      <c r="Z6786" t="s">
        <v>6818</v>
      </c>
    </row>
    <row r="6787" spans="1:26" x14ac:dyDescent="0.25">
      <c r="A6787" t="s">
        <v>26</v>
      </c>
      <c r="B6787" t="s">
        <v>33</v>
      </c>
      <c r="C6787" t="s">
        <v>23</v>
      </c>
      <c r="D6787">
        <v>0</v>
      </c>
      <c r="F6787">
        <v>1</v>
      </c>
      <c r="G6787">
        <v>24.7</v>
      </c>
      <c r="H6787">
        <f t="shared" ref="H6787:H6850" si="1697">IF(D6787:D13829=0,1,0)</f>
        <v>1</v>
      </c>
      <c r="I6787">
        <f t="shared" ref="I6787:I6850" si="1698">IF(D6787:D13829=1,1,0)</f>
        <v>0</v>
      </c>
      <c r="J6787">
        <f t="shared" ref="J6787:J6850" si="1699">IF(C6787:C13829="DSL",1,0)</f>
        <v>0</v>
      </c>
      <c r="K6787">
        <f t="shared" ref="K6787:K6850" si="1700">IF(C6787:C13829="Fiber optic",1,0)</f>
        <v>0</v>
      </c>
      <c r="L6787">
        <f t="shared" ref="L6787:L6850" si="1701">IF(C6787:C13829="No",1,0)</f>
        <v>1</v>
      </c>
      <c r="M6787">
        <f t="shared" ref="M6787:M6850" si="1702">IF(A6787:A13829="Month-to-month",1,0)</f>
        <v>1</v>
      </c>
      <c r="N6787">
        <f t="shared" ref="N6787:N6850" si="1703">IF(A6787:A13829="ONE YEAR",1,0)</f>
        <v>0</v>
      </c>
      <c r="O6787">
        <f t="shared" ref="O6787:O6850" si="1704">IF(A6787:A13829="two year",1,0)</f>
        <v>0</v>
      </c>
      <c r="P6787">
        <v>19</v>
      </c>
      <c r="Q6787">
        <f t="shared" ref="Q6787:Q6850" si="1705">IF(B6787:B13829="Electronic check",1,0)</f>
        <v>0</v>
      </c>
      <c r="R6787">
        <f t="shared" ref="R6787:R6850" si="1706">IF(B6787:B13829="Mailed check",1,0)</f>
        <v>0</v>
      </c>
      <c r="S6787">
        <f t="shared" ref="S6787:S6850" si="1707">IF(B6787:B13829="Credit card (automatic)",1,0)</f>
        <v>0</v>
      </c>
      <c r="T6787">
        <f t="shared" ref="T6787:T6850" si="1708">IF(B6787:B13829="Bank transfer (automatic)",1,0)</f>
        <v>1</v>
      </c>
      <c r="U6787">
        <v>0</v>
      </c>
      <c r="V6787">
        <f t="shared" si="1693"/>
        <v>0.27240702821380286</v>
      </c>
      <c r="W6787">
        <f t="shared" si="1694"/>
        <v>0.56768373118229098</v>
      </c>
      <c r="X6787">
        <f t="shared" si="1695"/>
        <v>7.4205589020275589E-2</v>
      </c>
      <c r="Y6787">
        <f t="shared" si="1696"/>
        <v>0</v>
      </c>
      <c r="Z6787" t="s">
        <v>6819</v>
      </c>
    </row>
    <row r="6788" spans="1:26" x14ac:dyDescent="0.25">
      <c r="A6788" t="s">
        <v>45</v>
      </c>
      <c r="B6788" t="s">
        <v>38</v>
      </c>
      <c r="C6788" t="s">
        <v>35</v>
      </c>
      <c r="D6788">
        <v>0</v>
      </c>
      <c r="F6788">
        <v>1</v>
      </c>
      <c r="G6788">
        <v>111.6</v>
      </c>
      <c r="H6788">
        <f t="shared" si="1697"/>
        <v>1</v>
      </c>
      <c r="I6788">
        <f t="shared" si="1698"/>
        <v>0</v>
      </c>
      <c r="J6788">
        <f t="shared" si="1699"/>
        <v>0</v>
      </c>
      <c r="K6788">
        <f t="shared" si="1700"/>
        <v>1</v>
      </c>
      <c r="L6788">
        <f t="shared" si="1701"/>
        <v>0</v>
      </c>
      <c r="M6788">
        <f t="shared" si="1702"/>
        <v>0</v>
      </c>
      <c r="N6788">
        <f t="shared" si="1703"/>
        <v>0</v>
      </c>
      <c r="O6788">
        <f t="shared" si="1704"/>
        <v>1</v>
      </c>
      <c r="P6788">
        <v>61</v>
      </c>
      <c r="Q6788">
        <f t="shared" si="1705"/>
        <v>0</v>
      </c>
      <c r="R6788">
        <f t="shared" si="1706"/>
        <v>0</v>
      </c>
      <c r="S6788">
        <f t="shared" si="1707"/>
        <v>1</v>
      </c>
      <c r="T6788">
        <f t="shared" si="1708"/>
        <v>0</v>
      </c>
      <c r="U6788">
        <v>1</v>
      </c>
      <c r="V6788">
        <f t="shared" ref="V6788:V6851" si="1709">G6788*$G$2+H6789*$H$2+K6789*$K$2+M6788*$M$2+O6788*$O$2+Q6788*$Q$2+L6788*$L$2</f>
        <v>0.10036507895079239</v>
      </c>
      <c r="W6788">
        <f t="shared" ref="W6788:W6851" si="1710">1/ (1+EXP(-V6788))</f>
        <v>0.52507022859079711</v>
      </c>
      <c r="X6788">
        <f t="shared" ref="X6788:X6851" si="1711">(U6788-V6788)^2</f>
        <v>0.809342991171214</v>
      </c>
      <c r="Y6788">
        <f t="shared" ref="Y6788:Y6851" si="1712">IF(W6788&gt;=0.58,1,0)</f>
        <v>0</v>
      </c>
      <c r="Z6788" t="s">
        <v>6820</v>
      </c>
    </row>
    <row r="6789" spans="1:26" x14ac:dyDescent="0.25">
      <c r="A6789" t="s">
        <v>26</v>
      </c>
      <c r="B6789" t="s">
        <v>38</v>
      </c>
      <c r="C6789" t="s">
        <v>25</v>
      </c>
      <c r="D6789">
        <v>0</v>
      </c>
      <c r="F6789">
        <v>1</v>
      </c>
      <c r="G6789">
        <v>48.55</v>
      </c>
      <c r="H6789">
        <f t="shared" si="1697"/>
        <v>1</v>
      </c>
      <c r="I6789">
        <f t="shared" si="1698"/>
        <v>0</v>
      </c>
      <c r="J6789">
        <f t="shared" si="1699"/>
        <v>1</v>
      </c>
      <c r="K6789">
        <f t="shared" si="1700"/>
        <v>0</v>
      </c>
      <c r="L6789">
        <f t="shared" si="1701"/>
        <v>0</v>
      </c>
      <c r="M6789">
        <f t="shared" si="1702"/>
        <v>1</v>
      </c>
      <c r="N6789">
        <f t="shared" si="1703"/>
        <v>0</v>
      </c>
      <c r="O6789">
        <f t="shared" si="1704"/>
        <v>0</v>
      </c>
      <c r="P6789">
        <v>11</v>
      </c>
      <c r="Q6789">
        <f t="shared" si="1705"/>
        <v>0</v>
      </c>
      <c r="R6789">
        <f t="shared" si="1706"/>
        <v>0</v>
      </c>
      <c r="S6789">
        <f t="shared" si="1707"/>
        <v>1</v>
      </c>
      <c r="T6789">
        <f t="shared" si="1708"/>
        <v>0</v>
      </c>
      <c r="U6789">
        <v>1</v>
      </c>
      <c r="V6789">
        <f t="shared" si="1709"/>
        <v>0.33831870900229399</v>
      </c>
      <c r="W6789">
        <f t="shared" si="1710"/>
        <v>0.58378205952953144</v>
      </c>
      <c r="X6789">
        <f t="shared" si="1711"/>
        <v>0.43782213085639088</v>
      </c>
      <c r="Y6789">
        <f t="shared" si="1712"/>
        <v>1</v>
      </c>
      <c r="Z6789" t="s">
        <v>6821</v>
      </c>
    </row>
    <row r="6790" spans="1:26" x14ac:dyDescent="0.25">
      <c r="A6790" t="s">
        <v>26</v>
      </c>
      <c r="B6790" t="s">
        <v>27</v>
      </c>
      <c r="C6790" t="s">
        <v>35</v>
      </c>
      <c r="D6790">
        <v>0</v>
      </c>
      <c r="F6790">
        <v>1</v>
      </c>
      <c r="G6790">
        <v>109.95</v>
      </c>
      <c r="H6790">
        <f t="shared" si="1697"/>
        <v>1</v>
      </c>
      <c r="I6790">
        <f t="shared" si="1698"/>
        <v>0</v>
      </c>
      <c r="J6790">
        <f t="shared" si="1699"/>
        <v>0</v>
      </c>
      <c r="K6790">
        <f t="shared" si="1700"/>
        <v>1</v>
      </c>
      <c r="L6790">
        <f t="shared" si="1701"/>
        <v>0</v>
      </c>
      <c r="M6790">
        <f t="shared" si="1702"/>
        <v>1</v>
      </c>
      <c r="N6790">
        <f t="shared" si="1703"/>
        <v>0</v>
      </c>
      <c r="O6790">
        <f t="shared" si="1704"/>
        <v>0</v>
      </c>
      <c r="P6790">
        <v>35</v>
      </c>
      <c r="Q6790">
        <f t="shared" si="1705"/>
        <v>1</v>
      </c>
      <c r="R6790">
        <f t="shared" si="1706"/>
        <v>0</v>
      </c>
      <c r="S6790">
        <f t="shared" si="1707"/>
        <v>0</v>
      </c>
      <c r="T6790">
        <f t="shared" si="1708"/>
        <v>0</v>
      </c>
      <c r="U6790">
        <v>0</v>
      </c>
      <c r="V6790">
        <f t="shared" si="1709"/>
        <v>0.56594988584138906</v>
      </c>
      <c r="W6790">
        <f t="shared" si="1710"/>
        <v>0.63782810820769176</v>
      </c>
      <c r="X6790">
        <f t="shared" si="1711"/>
        <v>0.3202992732838813</v>
      </c>
      <c r="Y6790">
        <f t="shared" si="1712"/>
        <v>1</v>
      </c>
      <c r="Z6790" t="s">
        <v>6822</v>
      </c>
    </row>
    <row r="6791" spans="1:26" x14ac:dyDescent="0.25">
      <c r="A6791" t="s">
        <v>26</v>
      </c>
      <c r="B6791" t="s">
        <v>30</v>
      </c>
      <c r="C6791" t="s">
        <v>23</v>
      </c>
      <c r="D6791">
        <v>0</v>
      </c>
      <c r="F6791">
        <v>1</v>
      </c>
      <c r="G6791">
        <v>20.8</v>
      </c>
      <c r="H6791">
        <f t="shared" si="1697"/>
        <v>1</v>
      </c>
      <c r="I6791">
        <f t="shared" si="1698"/>
        <v>0</v>
      </c>
      <c r="J6791">
        <f t="shared" si="1699"/>
        <v>0</v>
      </c>
      <c r="K6791">
        <f t="shared" si="1700"/>
        <v>0</v>
      </c>
      <c r="L6791">
        <f t="shared" si="1701"/>
        <v>1</v>
      </c>
      <c r="M6791">
        <f t="shared" si="1702"/>
        <v>1</v>
      </c>
      <c r="N6791">
        <f t="shared" si="1703"/>
        <v>0</v>
      </c>
      <c r="O6791">
        <f t="shared" si="1704"/>
        <v>0</v>
      </c>
      <c r="P6791">
        <v>25</v>
      </c>
      <c r="Q6791">
        <f t="shared" si="1705"/>
        <v>0</v>
      </c>
      <c r="R6791">
        <f t="shared" si="1706"/>
        <v>1</v>
      </c>
      <c r="S6791">
        <f t="shared" si="1707"/>
        <v>0</v>
      </c>
      <c r="T6791">
        <f t="shared" si="1708"/>
        <v>0</v>
      </c>
      <c r="U6791">
        <v>0</v>
      </c>
      <c r="V6791">
        <f t="shared" si="1709"/>
        <v>0.26146354284208678</v>
      </c>
      <c r="W6791">
        <f t="shared" si="1710"/>
        <v>0.56499602895614831</v>
      </c>
      <c r="X6791">
        <f t="shared" si="1711"/>
        <v>6.8363184235535751E-2</v>
      </c>
      <c r="Y6791">
        <f t="shared" si="1712"/>
        <v>0</v>
      </c>
      <c r="Z6791" t="s">
        <v>6823</v>
      </c>
    </row>
    <row r="6792" spans="1:26" x14ac:dyDescent="0.25">
      <c r="A6792" t="s">
        <v>26</v>
      </c>
      <c r="B6792" t="s">
        <v>30</v>
      </c>
      <c r="C6792" t="s">
        <v>23</v>
      </c>
      <c r="D6792">
        <v>0</v>
      </c>
      <c r="F6792">
        <v>1</v>
      </c>
      <c r="G6792">
        <v>20.2</v>
      </c>
      <c r="H6792">
        <f t="shared" si="1697"/>
        <v>1</v>
      </c>
      <c r="I6792">
        <f t="shared" si="1698"/>
        <v>0</v>
      </c>
      <c r="J6792">
        <f t="shared" si="1699"/>
        <v>0</v>
      </c>
      <c r="K6792">
        <f t="shared" si="1700"/>
        <v>0</v>
      </c>
      <c r="L6792">
        <f t="shared" si="1701"/>
        <v>1</v>
      </c>
      <c r="M6792">
        <f t="shared" si="1702"/>
        <v>1</v>
      </c>
      <c r="N6792">
        <f t="shared" si="1703"/>
        <v>0</v>
      </c>
      <c r="O6792">
        <f t="shared" si="1704"/>
        <v>0</v>
      </c>
      <c r="P6792">
        <v>1</v>
      </c>
      <c r="Q6792">
        <f t="shared" si="1705"/>
        <v>0</v>
      </c>
      <c r="R6792">
        <f t="shared" si="1706"/>
        <v>1</v>
      </c>
      <c r="S6792">
        <f t="shared" si="1707"/>
        <v>0</v>
      </c>
      <c r="T6792">
        <f t="shared" si="1708"/>
        <v>0</v>
      </c>
      <c r="U6792">
        <v>1</v>
      </c>
      <c r="V6792">
        <f t="shared" si="1709"/>
        <v>0.26052810959424672</v>
      </c>
      <c r="W6792">
        <f t="shared" si="1710"/>
        <v>0.56476610840449459</v>
      </c>
      <c r="X6792">
        <f t="shared" si="1711"/>
        <v>0.54681867670025852</v>
      </c>
      <c r="Y6792">
        <f t="shared" si="1712"/>
        <v>0</v>
      </c>
      <c r="Z6792" t="s">
        <v>6824</v>
      </c>
    </row>
    <row r="6793" spans="1:26" x14ac:dyDescent="0.25">
      <c r="A6793" t="s">
        <v>45</v>
      </c>
      <c r="B6793" t="s">
        <v>33</v>
      </c>
      <c r="C6793" t="s">
        <v>23</v>
      </c>
      <c r="D6793">
        <v>0</v>
      </c>
      <c r="F6793">
        <v>1</v>
      </c>
      <c r="G6793">
        <v>25.6</v>
      </c>
      <c r="H6793">
        <f t="shared" si="1697"/>
        <v>1</v>
      </c>
      <c r="I6793">
        <f t="shared" si="1698"/>
        <v>0</v>
      </c>
      <c r="J6793">
        <f t="shared" si="1699"/>
        <v>0</v>
      </c>
      <c r="K6793">
        <f t="shared" si="1700"/>
        <v>0</v>
      </c>
      <c r="L6793">
        <f t="shared" si="1701"/>
        <v>1</v>
      </c>
      <c r="M6793">
        <f t="shared" si="1702"/>
        <v>0</v>
      </c>
      <c r="N6793">
        <f t="shared" si="1703"/>
        <v>0</v>
      </c>
      <c r="O6793">
        <f t="shared" si="1704"/>
        <v>1</v>
      </c>
      <c r="P6793">
        <v>67</v>
      </c>
      <c r="Q6793">
        <f t="shared" si="1705"/>
        <v>0</v>
      </c>
      <c r="R6793">
        <f t="shared" si="1706"/>
        <v>0</v>
      </c>
      <c r="S6793">
        <f t="shared" si="1707"/>
        <v>0</v>
      </c>
      <c r="T6793">
        <f t="shared" si="1708"/>
        <v>1</v>
      </c>
      <c r="U6793">
        <v>0</v>
      </c>
      <c r="V6793">
        <f t="shared" si="1709"/>
        <v>-6.2441895759798263E-2</v>
      </c>
      <c r="W6793">
        <f t="shared" si="1710"/>
        <v>0.48439459617382624</v>
      </c>
      <c r="X6793">
        <f t="shared" si="1711"/>
        <v>3.8989903460775123E-3</v>
      </c>
      <c r="Y6793">
        <f t="shared" si="1712"/>
        <v>0</v>
      </c>
      <c r="Z6793" t="s">
        <v>6825</v>
      </c>
    </row>
    <row r="6794" spans="1:26" x14ac:dyDescent="0.25">
      <c r="A6794" t="s">
        <v>26</v>
      </c>
      <c r="B6794" t="s">
        <v>27</v>
      </c>
      <c r="C6794" t="s">
        <v>25</v>
      </c>
      <c r="D6794">
        <v>0</v>
      </c>
      <c r="F6794">
        <v>1</v>
      </c>
      <c r="G6794">
        <v>39.65</v>
      </c>
      <c r="H6794">
        <f t="shared" si="1697"/>
        <v>1</v>
      </c>
      <c r="I6794">
        <f t="shared" si="1698"/>
        <v>0</v>
      </c>
      <c r="J6794">
        <f t="shared" si="1699"/>
        <v>1</v>
      </c>
      <c r="K6794">
        <f t="shared" si="1700"/>
        <v>0</v>
      </c>
      <c r="L6794">
        <f t="shared" si="1701"/>
        <v>0</v>
      </c>
      <c r="M6794">
        <f t="shared" si="1702"/>
        <v>1</v>
      </c>
      <c r="N6794">
        <f t="shared" si="1703"/>
        <v>0</v>
      </c>
      <c r="O6794">
        <f t="shared" si="1704"/>
        <v>0</v>
      </c>
      <c r="P6794">
        <v>19</v>
      </c>
      <c r="Q6794">
        <f t="shared" si="1705"/>
        <v>1</v>
      </c>
      <c r="R6794">
        <f t="shared" si="1706"/>
        <v>0</v>
      </c>
      <c r="S6794">
        <f t="shared" si="1707"/>
        <v>0</v>
      </c>
      <c r="T6794">
        <f t="shared" si="1708"/>
        <v>0</v>
      </c>
      <c r="U6794">
        <v>1</v>
      </c>
      <c r="V6794">
        <f t="shared" si="1709"/>
        <v>0.45634829030279533</v>
      </c>
      <c r="W6794">
        <f t="shared" si="1710"/>
        <v>0.61214753239981723</v>
      </c>
      <c r="X6794">
        <f t="shared" si="1711"/>
        <v>0.29555718145669369</v>
      </c>
      <c r="Y6794">
        <f t="shared" si="1712"/>
        <v>1</v>
      </c>
      <c r="Z6794" t="s">
        <v>6826</v>
      </c>
    </row>
    <row r="6795" spans="1:26" x14ac:dyDescent="0.25">
      <c r="A6795" t="s">
        <v>29</v>
      </c>
      <c r="B6795" t="s">
        <v>27</v>
      </c>
      <c r="C6795" t="s">
        <v>23</v>
      </c>
      <c r="D6795">
        <v>0</v>
      </c>
      <c r="F6795">
        <v>1</v>
      </c>
      <c r="G6795">
        <v>24.9</v>
      </c>
      <c r="H6795">
        <f t="shared" si="1697"/>
        <v>1</v>
      </c>
      <c r="I6795">
        <f t="shared" si="1698"/>
        <v>0</v>
      </c>
      <c r="J6795">
        <f t="shared" si="1699"/>
        <v>0</v>
      </c>
      <c r="K6795">
        <f t="shared" si="1700"/>
        <v>0</v>
      </c>
      <c r="L6795">
        <f t="shared" si="1701"/>
        <v>1</v>
      </c>
      <c r="M6795">
        <f t="shared" si="1702"/>
        <v>0</v>
      </c>
      <c r="N6795">
        <f t="shared" si="1703"/>
        <v>1</v>
      </c>
      <c r="O6795">
        <f t="shared" si="1704"/>
        <v>0</v>
      </c>
      <c r="P6795">
        <v>56</v>
      </c>
      <c r="Q6795">
        <f t="shared" si="1705"/>
        <v>1</v>
      </c>
      <c r="R6795">
        <f t="shared" si="1706"/>
        <v>0</v>
      </c>
      <c r="S6795">
        <f t="shared" si="1707"/>
        <v>0</v>
      </c>
      <c r="T6795">
        <f t="shared" si="1708"/>
        <v>0</v>
      </c>
      <c r="U6795">
        <v>1</v>
      </c>
      <c r="V6795">
        <f t="shared" si="1709"/>
        <v>0.13803233449251814</v>
      </c>
      <c r="W6795">
        <f t="shared" si="1710"/>
        <v>0.53445339781807488</v>
      </c>
      <c r="X6795">
        <f t="shared" si="1711"/>
        <v>0.7429882563804181</v>
      </c>
      <c r="Y6795">
        <f t="shared" si="1712"/>
        <v>0</v>
      </c>
      <c r="Z6795" t="s">
        <v>6827</v>
      </c>
    </row>
    <row r="6796" spans="1:26" x14ac:dyDescent="0.25">
      <c r="A6796" t="s">
        <v>45</v>
      </c>
      <c r="B6796" t="s">
        <v>38</v>
      </c>
      <c r="C6796" t="s">
        <v>35</v>
      </c>
      <c r="D6796">
        <v>0</v>
      </c>
      <c r="F6796">
        <v>1</v>
      </c>
      <c r="G6796">
        <v>108.4</v>
      </c>
      <c r="H6796">
        <f t="shared" si="1697"/>
        <v>1</v>
      </c>
      <c r="I6796">
        <f t="shared" si="1698"/>
        <v>0</v>
      </c>
      <c r="J6796">
        <f t="shared" si="1699"/>
        <v>0</v>
      </c>
      <c r="K6796">
        <f t="shared" si="1700"/>
        <v>1</v>
      </c>
      <c r="L6796">
        <f t="shared" si="1701"/>
        <v>0</v>
      </c>
      <c r="M6796">
        <f t="shared" si="1702"/>
        <v>0</v>
      </c>
      <c r="N6796">
        <f t="shared" si="1703"/>
        <v>0</v>
      </c>
      <c r="O6796">
        <f t="shared" si="1704"/>
        <v>1</v>
      </c>
      <c r="P6796">
        <v>72</v>
      </c>
      <c r="Q6796">
        <f t="shared" si="1705"/>
        <v>0</v>
      </c>
      <c r="R6796">
        <f t="shared" si="1706"/>
        <v>0</v>
      </c>
      <c r="S6796">
        <f t="shared" si="1707"/>
        <v>1</v>
      </c>
      <c r="T6796">
        <f t="shared" si="1708"/>
        <v>0</v>
      </c>
      <c r="U6796">
        <v>0</v>
      </c>
      <c r="V6796">
        <f t="shared" si="1709"/>
        <v>9.5376101628978749E-2</v>
      </c>
      <c r="W6796">
        <f t="shared" si="1710"/>
        <v>0.52382596686922389</v>
      </c>
      <c r="X6796">
        <f t="shared" si="1711"/>
        <v>9.0966007619412825E-3</v>
      </c>
      <c r="Y6796">
        <f t="shared" si="1712"/>
        <v>0</v>
      </c>
      <c r="Z6796" t="s">
        <v>6828</v>
      </c>
    </row>
    <row r="6797" spans="1:26" x14ac:dyDescent="0.25">
      <c r="A6797" t="s">
        <v>45</v>
      </c>
      <c r="B6797" t="s">
        <v>30</v>
      </c>
      <c r="C6797" t="s">
        <v>23</v>
      </c>
      <c r="D6797">
        <v>0</v>
      </c>
      <c r="F6797">
        <v>1</v>
      </c>
      <c r="G6797">
        <v>19.55</v>
      </c>
      <c r="H6797">
        <f t="shared" si="1697"/>
        <v>1</v>
      </c>
      <c r="I6797">
        <f t="shared" si="1698"/>
        <v>0</v>
      </c>
      <c r="J6797">
        <f t="shared" si="1699"/>
        <v>0</v>
      </c>
      <c r="K6797">
        <f t="shared" si="1700"/>
        <v>0</v>
      </c>
      <c r="L6797">
        <f t="shared" si="1701"/>
        <v>1</v>
      </c>
      <c r="M6797">
        <f t="shared" si="1702"/>
        <v>0</v>
      </c>
      <c r="N6797">
        <f t="shared" si="1703"/>
        <v>0</v>
      </c>
      <c r="O6797">
        <f t="shared" si="1704"/>
        <v>1</v>
      </c>
      <c r="P6797">
        <v>43</v>
      </c>
      <c r="Q6797">
        <f t="shared" si="1705"/>
        <v>0</v>
      </c>
      <c r="R6797">
        <f t="shared" si="1706"/>
        <v>1</v>
      </c>
      <c r="S6797">
        <f t="shared" si="1707"/>
        <v>0</v>
      </c>
      <c r="T6797">
        <f t="shared" si="1708"/>
        <v>0</v>
      </c>
      <c r="U6797">
        <v>0</v>
      </c>
      <c r="V6797">
        <f t="shared" si="1709"/>
        <v>-6.7011011748096497E-2</v>
      </c>
      <c r="W6797">
        <f t="shared" si="1710"/>
        <v>0.48325351323500632</v>
      </c>
      <c r="X6797">
        <f t="shared" si="1711"/>
        <v>4.490475695503527E-3</v>
      </c>
      <c r="Y6797">
        <f t="shared" si="1712"/>
        <v>0</v>
      </c>
      <c r="Z6797" t="s">
        <v>6829</v>
      </c>
    </row>
    <row r="6798" spans="1:26" x14ac:dyDescent="0.25">
      <c r="A6798" t="s">
        <v>26</v>
      </c>
      <c r="B6798" t="s">
        <v>27</v>
      </c>
      <c r="C6798" t="s">
        <v>35</v>
      </c>
      <c r="D6798">
        <v>0</v>
      </c>
      <c r="F6798">
        <v>1</v>
      </c>
      <c r="G6798">
        <v>85.1</v>
      </c>
      <c r="H6798">
        <f t="shared" si="1697"/>
        <v>1</v>
      </c>
      <c r="I6798">
        <f t="shared" si="1698"/>
        <v>0</v>
      </c>
      <c r="J6798">
        <f t="shared" si="1699"/>
        <v>0</v>
      </c>
      <c r="K6798">
        <f t="shared" si="1700"/>
        <v>1</v>
      </c>
      <c r="L6798">
        <f t="shared" si="1701"/>
        <v>0</v>
      </c>
      <c r="M6798">
        <f t="shared" si="1702"/>
        <v>1</v>
      </c>
      <c r="N6798">
        <f t="shared" si="1703"/>
        <v>0</v>
      </c>
      <c r="O6798">
        <f t="shared" si="1704"/>
        <v>0</v>
      </c>
      <c r="P6798">
        <v>55</v>
      </c>
      <c r="Q6798">
        <f t="shared" si="1705"/>
        <v>1</v>
      </c>
      <c r="R6798">
        <f t="shared" si="1706"/>
        <v>0</v>
      </c>
      <c r="S6798">
        <f t="shared" si="1707"/>
        <v>0</v>
      </c>
      <c r="T6798">
        <f t="shared" si="1708"/>
        <v>0</v>
      </c>
      <c r="U6798">
        <v>0</v>
      </c>
      <c r="V6798">
        <f t="shared" si="1709"/>
        <v>0.52720735882667991</v>
      </c>
      <c r="W6798">
        <f t="shared" si="1710"/>
        <v>0.62883153756472598</v>
      </c>
      <c r="X6798">
        <f t="shared" si="1711"/>
        <v>0.27794759920100365</v>
      </c>
      <c r="Y6798">
        <f t="shared" si="1712"/>
        <v>1</v>
      </c>
      <c r="Z6798" t="s">
        <v>6830</v>
      </c>
    </row>
    <row r="6799" spans="1:26" x14ac:dyDescent="0.25">
      <c r="A6799" t="s">
        <v>26</v>
      </c>
      <c r="B6799" t="s">
        <v>30</v>
      </c>
      <c r="C6799" t="s">
        <v>25</v>
      </c>
      <c r="D6799">
        <v>0</v>
      </c>
      <c r="F6799">
        <v>1</v>
      </c>
      <c r="G6799">
        <v>56.7</v>
      </c>
      <c r="H6799">
        <f t="shared" si="1697"/>
        <v>1</v>
      </c>
      <c r="I6799">
        <f t="shared" si="1698"/>
        <v>0</v>
      </c>
      <c r="J6799">
        <f t="shared" si="1699"/>
        <v>1</v>
      </c>
      <c r="K6799">
        <f t="shared" si="1700"/>
        <v>0</v>
      </c>
      <c r="L6799">
        <f t="shared" si="1701"/>
        <v>0</v>
      </c>
      <c r="M6799">
        <f t="shared" si="1702"/>
        <v>1</v>
      </c>
      <c r="N6799">
        <f t="shared" si="1703"/>
        <v>0</v>
      </c>
      <c r="O6799">
        <f t="shared" si="1704"/>
        <v>0</v>
      </c>
      <c r="P6799">
        <v>2</v>
      </c>
      <c r="Q6799">
        <f t="shared" si="1705"/>
        <v>0</v>
      </c>
      <c r="R6799">
        <f t="shared" si="1706"/>
        <v>1</v>
      </c>
      <c r="S6799">
        <f t="shared" si="1707"/>
        <v>0</v>
      </c>
      <c r="T6799">
        <f t="shared" si="1708"/>
        <v>0</v>
      </c>
      <c r="U6799">
        <v>1</v>
      </c>
      <c r="V6799">
        <f t="shared" si="1709"/>
        <v>0.35102501061878816</v>
      </c>
      <c r="W6799">
        <f t="shared" si="1710"/>
        <v>0.58686611923410781</v>
      </c>
      <c r="X6799">
        <f t="shared" si="1711"/>
        <v>0.42116853684234395</v>
      </c>
      <c r="Y6799">
        <f t="shared" si="1712"/>
        <v>1</v>
      </c>
      <c r="Z6799" t="s">
        <v>6831</v>
      </c>
    </row>
    <row r="6800" spans="1:26" x14ac:dyDescent="0.25">
      <c r="A6800" t="s">
        <v>26</v>
      </c>
      <c r="B6800" t="s">
        <v>30</v>
      </c>
      <c r="C6800" t="s">
        <v>35</v>
      </c>
      <c r="D6800">
        <v>0</v>
      </c>
      <c r="F6800">
        <v>1</v>
      </c>
      <c r="G6800">
        <v>69.05</v>
      </c>
      <c r="H6800">
        <f t="shared" si="1697"/>
        <v>1</v>
      </c>
      <c r="I6800">
        <f t="shared" si="1698"/>
        <v>0</v>
      </c>
      <c r="J6800">
        <f t="shared" si="1699"/>
        <v>0</v>
      </c>
      <c r="K6800">
        <f t="shared" si="1700"/>
        <v>1</v>
      </c>
      <c r="L6800">
        <f t="shared" si="1701"/>
        <v>0</v>
      </c>
      <c r="M6800">
        <f t="shared" si="1702"/>
        <v>1</v>
      </c>
      <c r="N6800">
        <f t="shared" si="1703"/>
        <v>0</v>
      </c>
      <c r="O6800">
        <f t="shared" si="1704"/>
        <v>0</v>
      </c>
      <c r="P6800">
        <v>27</v>
      </c>
      <c r="Q6800">
        <f t="shared" si="1705"/>
        <v>0</v>
      </c>
      <c r="R6800">
        <f t="shared" si="1706"/>
        <v>1</v>
      </c>
      <c r="S6800">
        <f t="shared" si="1707"/>
        <v>0</v>
      </c>
      <c r="T6800">
        <f t="shared" si="1708"/>
        <v>0</v>
      </c>
      <c r="U6800">
        <v>0</v>
      </c>
      <c r="V6800">
        <f t="shared" si="1709"/>
        <v>0.37027934497016268</v>
      </c>
      <c r="W6800">
        <f t="shared" si="1710"/>
        <v>0.59152647630103672</v>
      </c>
      <c r="X6800">
        <f t="shared" si="1711"/>
        <v>0.13710679331153275</v>
      </c>
      <c r="Y6800">
        <f t="shared" si="1712"/>
        <v>1</v>
      </c>
      <c r="Z6800" t="s">
        <v>6832</v>
      </c>
    </row>
    <row r="6801" spans="1:26" x14ac:dyDescent="0.25">
      <c r="A6801" t="s">
        <v>26</v>
      </c>
      <c r="B6801" t="s">
        <v>30</v>
      </c>
      <c r="C6801" t="s">
        <v>35</v>
      </c>
      <c r="D6801">
        <v>0</v>
      </c>
      <c r="F6801">
        <v>1</v>
      </c>
      <c r="G6801">
        <v>70.150000000000006</v>
      </c>
      <c r="H6801">
        <f t="shared" si="1697"/>
        <v>1</v>
      </c>
      <c r="I6801">
        <f t="shared" si="1698"/>
        <v>0</v>
      </c>
      <c r="J6801">
        <f t="shared" si="1699"/>
        <v>0</v>
      </c>
      <c r="K6801">
        <f t="shared" si="1700"/>
        <v>1</v>
      </c>
      <c r="L6801">
        <f t="shared" si="1701"/>
        <v>0</v>
      </c>
      <c r="M6801">
        <f t="shared" si="1702"/>
        <v>1</v>
      </c>
      <c r="N6801">
        <f t="shared" si="1703"/>
        <v>0</v>
      </c>
      <c r="O6801">
        <f t="shared" si="1704"/>
        <v>0</v>
      </c>
      <c r="P6801">
        <v>13</v>
      </c>
      <c r="Q6801">
        <f t="shared" si="1705"/>
        <v>0</v>
      </c>
      <c r="R6801">
        <f t="shared" si="1706"/>
        <v>1</v>
      </c>
      <c r="S6801">
        <f t="shared" si="1707"/>
        <v>0</v>
      </c>
      <c r="T6801">
        <f t="shared" si="1708"/>
        <v>0</v>
      </c>
      <c r="U6801">
        <v>0</v>
      </c>
      <c r="V6801">
        <f t="shared" si="1709"/>
        <v>0.37199430592453614</v>
      </c>
      <c r="W6801">
        <f t="shared" si="1710"/>
        <v>0.59194078501407799</v>
      </c>
      <c r="X6801">
        <f t="shared" si="1711"/>
        <v>0.13837976364027738</v>
      </c>
      <c r="Y6801">
        <f t="shared" si="1712"/>
        <v>1</v>
      </c>
      <c r="Z6801" t="s">
        <v>6833</v>
      </c>
    </row>
    <row r="6802" spans="1:26" x14ac:dyDescent="0.25">
      <c r="A6802" t="s">
        <v>45</v>
      </c>
      <c r="B6802" t="s">
        <v>30</v>
      </c>
      <c r="C6802" t="s">
        <v>35</v>
      </c>
      <c r="D6802">
        <v>0</v>
      </c>
      <c r="F6802">
        <v>1</v>
      </c>
      <c r="G6802">
        <v>111.15</v>
      </c>
      <c r="H6802">
        <f t="shared" si="1697"/>
        <v>1</v>
      </c>
      <c r="I6802">
        <f t="shared" si="1698"/>
        <v>0</v>
      </c>
      <c r="J6802">
        <f t="shared" si="1699"/>
        <v>0</v>
      </c>
      <c r="K6802">
        <f t="shared" si="1700"/>
        <v>1</v>
      </c>
      <c r="L6802">
        <f t="shared" si="1701"/>
        <v>0</v>
      </c>
      <c r="M6802">
        <f t="shared" si="1702"/>
        <v>0</v>
      </c>
      <c r="N6802">
        <f t="shared" si="1703"/>
        <v>0</v>
      </c>
      <c r="O6802">
        <f t="shared" si="1704"/>
        <v>1</v>
      </c>
      <c r="P6802">
        <v>70</v>
      </c>
      <c r="Q6802">
        <f t="shared" si="1705"/>
        <v>0</v>
      </c>
      <c r="R6802">
        <f t="shared" si="1706"/>
        <v>1</v>
      </c>
      <c r="S6802">
        <f t="shared" si="1707"/>
        <v>0</v>
      </c>
      <c r="T6802">
        <f t="shared" si="1708"/>
        <v>0</v>
      </c>
      <c r="U6802">
        <v>0</v>
      </c>
      <c r="V6802">
        <f t="shared" si="1709"/>
        <v>0.10452667327566806</v>
      </c>
      <c r="W6802">
        <f t="shared" si="1710"/>
        <v>0.52610790178163758</v>
      </c>
      <c r="X6802">
        <f t="shared" si="1711"/>
        <v>1.092582542607826E-2</v>
      </c>
      <c r="Y6802">
        <f t="shared" si="1712"/>
        <v>0</v>
      </c>
      <c r="Z6802" t="s">
        <v>6834</v>
      </c>
    </row>
    <row r="6803" spans="1:26" x14ac:dyDescent="0.25">
      <c r="A6803" t="s">
        <v>29</v>
      </c>
      <c r="B6803" t="s">
        <v>30</v>
      </c>
      <c r="C6803" t="s">
        <v>35</v>
      </c>
      <c r="D6803">
        <v>0</v>
      </c>
      <c r="F6803">
        <v>1</v>
      </c>
      <c r="G6803">
        <v>105.95</v>
      </c>
      <c r="H6803">
        <f t="shared" si="1697"/>
        <v>1</v>
      </c>
      <c r="I6803">
        <f t="shared" si="1698"/>
        <v>0</v>
      </c>
      <c r="J6803">
        <f t="shared" si="1699"/>
        <v>0</v>
      </c>
      <c r="K6803">
        <f t="shared" si="1700"/>
        <v>1</v>
      </c>
      <c r="L6803">
        <f t="shared" si="1701"/>
        <v>0</v>
      </c>
      <c r="M6803">
        <f t="shared" si="1702"/>
        <v>0</v>
      </c>
      <c r="N6803">
        <f t="shared" si="1703"/>
        <v>1</v>
      </c>
      <c r="O6803">
        <f t="shared" si="1704"/>
        <v>0</v>
      </c>
      <c r="P6803">
        <v>14</v>
      </c>
      <c r="Q6803">
        <f t="shared" si="1705"/>
        <v>0</v>
      </c>
      <c r="R6803">
        <f t="shared" si="1706"/>
        <v>1</v>
      </c>
      <c r="S6803">
        <f t="shared" si="1707"/>
        <v>0</v>
      </c>
      <c r="T6803">
        <f t="shared" si="1708"/>
        <v>0</v>
      </c>
      <c r="U6803">
        <v>1</v>
      </c>
      <c r="V6803">
        <f t="shared" si="1709"/>
        <v>0.15635364117087702</v>
      </c>
      <c r="W6803">
        <f t="shared" si="1710"/>
        <v>0.53900897337372666</v>
      </c>
      <c r="X6803">
        <f t="shared" si="1711"/>
        <v>0.7117391787656373</v>
      </c>
      <c r="Y6803">
        <f t="shared" si="1712"/>
        <v>0</v>
      </c>
      <c r="Z6803" t="s">
        <v>6835</v>
      </c>
    </row>
    <row r="6804" spans="1:26" x14ac:dyDescent="0.25">
      <c r="A6804" t="s">
        <v>29</v>
      </c>
      <c r="B6804" t="s">
        <v>33</v>
      </c>
      <c r="C6804" t="s">
        <v>35</v>
      </c>
      <c r="D6804">
        <v>0</v>
      </c>
      <c r="F6804">
        <v>1</v>
      </c>
      <c r="G6804">
        <v>89.35</v>
      </c>
      <c r="H6804">
        <f t="shared" si="1697"/>
        <v>1</v>
      </c>
      <c r="I6804">
        <f t="shared" si="1698"/>
        <v>0</v>
      </c>
      <c r="J6804">
        <f t="shared" si="1699"/>
        <v>0</v>
      </c>
      <c r="K6804">
        <f t="shared" si="1700"/>
        <v>1</v>
      </c>
      <c r="L6804">
        <f t="shared" si="1701"/>
        <v>0</v>
      </c>
      <c r="M6804">
        <f t="shared" si="1702"/>
        <v>0</v>
      </c>
      <c r="N6804">
        <f t="shared" si="1703"/>
        <v>1</v>
      </c>
      <c r="O6804">
        <f t="shared" si="1704"/>
        <v>0</v>
      </c>
      <c r="P6804">
        <v>19</v>
      </c>
      <c r="Q6804">
        <f t="shared" si="1705"/>
        <v>0</v>
      </c>
      <c r="R6804">
        <f t="shared" si="1706"/>
        <v>0</v>
      </c>
      <c r="S6804">
        <f t="shared" si="1707"/>
        <v>0</v>
      </c>
      <c r="T6804">
        <f t="shared" si="1708"/>
        <v>1</v>
      </c>
      <c r="U6804">
        <v>0</v>
      </c>
      <c r="V6804">
        <f t="shared" si="1709"/>
        <v>0.13047332131396869</v>
      </c>
      <c r="W6804">
        <f t="shared" si="1710"/>
        <v>0.53257213636276612</v>
      </c>
      <c r="X6804">
        <f t="shared" si="1711"/>
        <v>1.7023287574698117E-2</v>
      </c>
      <c r="Y6804">
        <f t="shared" si="1712"/>
        <v>0</v>
      </c>
      <c r="Z6804" t="s">
        <v>6836</v>
      </c>
    </row>
    <row r="6805" spans="1:26" x14ac:dyDescent="0.25">
      <c r="A6805" t="s">
        <v>26</v>
      </c>
      <c r="B6805" t="s">
        <v>33</v>
      </c>
      <c r="C6805" t="s">
        <v>35</v>
      </c>
      <c r="D6805">
        <v>0</v>
      </c>
      <c r="F6805">
        <v>1</v>
      </c>
      <c r="G6805">
        <v>89.1</v>
      </c>
      <c r="H6805">
        <f t="shared" si="1697"/>
        <v>1</v>
      </c>
      <c r="I6805">
        <f t="shared" si="1698"/>
        <v>0</v>
      </c>
      <c r="J6805">
        <f t="shared" si="1699"/>
        <v>0</v>
      </c>
      <c r="K6805">
        <f t="shared" si="1700"/>
        <v>1</v>
      </c>
      <c r="L6805">
        <f t="shared" si="1701"/>
        <v>0</v>
      </c>
      <c r="M6805">
        <f t="shared" si="1702"/>
        <v>1</v>
      </c>
      <c r="N6805">
        <f t="shared" si="1703"/>
        <v>0</v>
      </c>
      <c r="O6805">
        <f t="shared" si="1704"/>
        <v>0</v>
      </c>
      <c r="P6805">
        <v>20</v>
      </c>
      <c r="Q6805">
        <f t="shared" si="1705"/>
        <v>0</v>
      </c>
      <c r="R6805">
        <f t="shared" si="1706"/>
        <v>0</v>
      </c>
      <c r="S6805">
        <f t="shared" si="1707"/>
        <v>0</v>
      </c>
      <c r="T6805">
        <f t="shared" si="1708"/>
        <v>1</v>
      </c>
      <c r="U6805">
        <v>0</v>
      </c>
      <c r="V6805">
        <f t="shared" si="1709"/>
        <v>0.40153840600215135</v>
      </c>
      <c r="W6805">
        <f t="shared" si="1710"/>
        <v>0.59905722250530891</v>
      </c>
      <c r="X6805">
        <f t="shared" si="1711"/>
        <v>0.16123309149474854</v>
      </c>
      <c r="Y6805">
        <f t="shared" si="1712"/>
        <v>1</v>
      </c>
      <c r="Z6805" t="s">
        <v>6837</v>
      </c>
    </row>
    <row r="6806" spans="1:26" x14ac:dyDescent="0.25">
      <c r="A6806" t="s">
        <v>29</v>
      </c>
      <c r="B6806" t="s">
        <v>38</v>
      </c>
      <c r="C6806" t="s">
        <v>35</v>
      </c>
      <c r="D6806">
        <v>0</v>
      </c>
      <c r="F6806">
        <v>1</v>
      </c>
      <c r="G6806">
        <v>91.25</v>
      </c>
      <c r="H6806">
        <f t="shared" si="1697"/>
        <v>1</v>
      </c>
      <c r="I6806">
        <f t="shared" si="1698"/>
        <v>0</v>
      </c>
      <c r="J6806">
        <f t="shared" si="1699"/>
        <v>0</v>
      </c>
      <c r="K6806">
        <f t="shared" si="1700"/>
        <v>1</v>
      </c>
      <c r="L6806">
        <f t="shared" si="1701"/>
        <v>0</v>
      </c>
      <c r="M6806">
        <f t="shared" si="1702"/>
        <v>0</v>
      </c>
      <c r="N6806">
        <f t="shared" si="1703"/>
        <v>1</v>
      </c>
      <c r="O6806">
        <f t="shared" si="1704"/>
        <v>0</v>
      </c>
      <c r="P6806">
        <v>43</v>
      </c>
      <c r="Q6806">
        <f t="shared" si="1705"/>
        <v>0</v>
      </c>
      <c r="R6806">
        <f t="shared" si="1706"/>
        <v>0</v>
      </c>
      <c r="S6806">
        <f t="shared" si="1707"/>
        <v>1</v>
      </c>
      <c r="T6806">
        <f t="shared" si="1708"/>
        <v>0</v>
      </c>
      <c r="U6806">
        <v>0</v>
      </c>
      <c r="V6806">
        <f t="shared" si="1709"/>
        <v>0.13343552659879554</v>
      </c>
      <c r="W6806">
        <f t="shared" si="1710"/>
        <v>0.53330947326848055</v>
      </c>
      <c r="X6806">
        <f t="shared" si="1711"/>
        <v>1.7805039758697874E-2</v>
      </c>
      <c r="Y6806">
        <f t="shared" si="1712"/>
        <v>0</v>
      </c>
      <c r="Z6806" t="s">
        <v>6838</v>
      </c>
    </row>
    <row r="6807" spans="1:26" x14ac:dyDescent="0.25">
      <c r="A6807" t="s">
        <v>26</v>
      </c>
      <c r="B6807" t="s">
        <v>30</v>
      </c>
      <c r="C6807" t="s">
        <v>35</v>
      </c>
      <c r="D6807">
        <v>0</v>
      </c>
      <c r="F6807">
        <v>1</v>
      </c>
      <c r="G6807">
        <v>90.35</v>
      </c>
      <c r="H6807">
        <f t="shared" si="1697"/>
        <v>1</v>
      </c>
      <c r="I6807">
        <f t="shared" si="1698"/>
        <v>0</v>
      </c>
      <c r="J6807">
        <f t="shared" si="1699"/>
        <v>0</v>
      </c>
      <c r="K6807">
        <f t="shared" si="1700"/>
        <v>1</v>
      </c>
      <c r="L6807">
        <f t="shared" si="1701"/>
        <v>0</v>
      </c>
      <c r="M6807">
        <f t="shared" si="1702"/>
        <v>1</v>
      </c>
      <c r="N6807">
        <f t="shared" si="1703"/>
        <v>0</v>
      </c>
      <c r="O6807">
        <f t="shared" si="1704"/>
        <v>0</v>
      </c>
      <c r="P6807">
        <v>5</v>
      </c>
      <c r="Q6807">
        <f t="shared" si="1705"/>
        <v>0</v>
      </c>
      <c r="R6807">
        <f t="shared" si="1706"/>
        <v>1</v>
      </c>
      <c r="S6807">
        <f t="shared" si="1707"/>
        <v>0</v>
      </c>
      <c r="T6807">
        <f t="shared" si="1708"/>
        <v>0</v>
      </c>
      <c r="U6807">
        <v>0</v>
      </c>
      <c r="V6807">
        <f t="shared" si="1709"/>
        <v>0.41717867437278738</v>
      </c>
      <c r="W6807">
        <f t="shared" si="1710"/>
        <v>0.60280793470481986</v>
      </c>
      <c r="X6807">
        <f t="shared" si="1711"/>
        <v>0.17403804635143616</v>
      </c>
      <c r="Y6807">
        <f t="shared" si="1712"/>
        <v>1</v>
      </c>
      <c r="Z6807" t="s">
        <v>6839</v>
      </c>
    </row>
    <row r="6808" spans="1:26" x14ac:dyDescent="0.25">
      <c r="A6808" t="s">
        <v>29</v>
      </c>
      <c r="B6808" t="s">
        <v>33</v>
      </c>
      <c r="C6808" t="s">
        <v>35</v>
      </c>
      <c r="D6808">
        <v>1</v>
      </c>
      <c r="F6808">
        <v>1</v>
      </c>
      <c r="G6808">
        <v>105.55</v>
      </c>
      <c r="H6808">
        <f t="shared" si="1697"/>
        <v>0</v>
      </c>
      <c r="I6808">
        <f t="shared" si="1698"/>
        <v>1</v>
      </c>
      <c r="J6808">
        <f t="shared" si="1699"/>
        <v>0</v>
      </c>
      <c r="K6808">
        <f t="shared" si="1700"/>
        <v>1</v>
      </c>
      <c r="L6808">
        <f t="shared" si="1701"/>
        <v>0</v>
      </c>
      <c r="M6808">
        <f t="shared" si="1702"/>
        <v>0</v>
      </c>
      <c r="N6808">
        <f t="shared" si="1703"/>
        <v>1</v>
      </c>
      <c r="O6808">
        <f t="shared" si="1704"/>
        <v>0</v>
      </c>
      <c r="P6808">
        <v>70</v>
      </c>
      <c r="Q6808">
        <f t="shared" si="1705"/>
        <v>0</v>
      </c>
      <c r="R6808">
        <f t="shared" si="1706"/>
        <v>0</v>
      </c>
      <c r="S6808">
        <f t="shared" si="1707"/>
        <v>0</v>
      </c>
      <c r="T6808">
        <f t="shared" si="1708"/>
        <v>1</v>
      </c>
      <c r="U6808">
        <v>0</v>
      </c>
      <c r="V6808">
        <f t="shared" si="1709"/>
        <v>0.15086684974489462</v>
      </c>
      <c r="W6808">
        <f t="shared" si="1710"/>
        <v>0.53764533632394373</v>
      </c>
      <c r="X6808">
        <f t="shared" si="1711"/>
        <v>2.2760806351948607E-2</v>
      </c>
      <c r="Y6808">
        <f t="shared" si="1712"/>
        <v>0</v>
      </c>
      <c r="Z6808" t="s">
        <v>6840</v>
      </c>
    </row>
    <row r="6809" spans="1:26" x14ac:dyDescent="0.25">
      <c r="A6809" t="s">
        <v>45</v>
      </c>
      <c r="B6809" t="s">
        <v>30</v>
      </c>
      <c r="C6809" t="s">
        <v>23</v>
      </c>
      <c r="D6809">
        <v>0</v>
      </c>
      <c r="F6809">
        <v>1</v>
      </c>
      <c r="G6809">
        <v>19.100000000000001</v>
      </c>
      <c r="H6809">
        <f t="shared" si="1697"/>
        <v>1</v>
      </c>
      <c r="I6809">
        <f t="shared" si="1698"/>
        <v>0</v>
      </c>
      <c r="J6809">
        <f t="shared" si="1699"/>
        <v>0</v>
      </c>
      <c r="K6809">
        <f t="shared" si="1700"/>
        <v>0</v>
      </c>
      <c r="L6809">
        <f t="shared" si="1701"/>
        <v>1</v>
      </c>
      <c r="M6809">
        <f t="shared" si="1702"/>
        <v>0</v>
      </c>
      <c r="N6809">
        <f t="shared" si="1703"/>
        <v>0</v>
      </c>
      <c r="O6809">
        <f t="shared" si="1704"/>
        <v>1</v>
      </c>
      <c r="P6809">
        <v>40</v>
      </c>
      <c r="Q6809">
        <f t="shared" si="1705"/>
        <v>0</v>
      </c>
      <c r="R6809">
        <f t="shared" si="1706"/>
        <v>1</v>
      </c>
      <c r="S6809">
        <f t="shared" si="1707"/>
        <v>0</v>
      </c>
      <c r="T6809">
        <f t="shared" si="1708"/>
        <v>0</v>
      </c>
      <c r="U6809">
        <v>0</v>
      </c>
      <c r="V6809">
        <f t="shared" si="1709"/>
        <v>-7.2575755944732243E-2</v>
      </c>
      <c r="W6809">
        <f t="shared" si="1710"/>
        <v>0.48186402086182939</v>
      </c>
      <c r="X6809">
        <f t="shared" si="1711"/>
        <v>5.2672403509493376E-3</v>
      </c>
      <c r="Y6809">
        <f t="shared" si="1712"/>
        <v>0</v>
      </c>
      <c r="Z6809" t="s">
        <v>6841</v>
      </c>
    </row>
    <row r="6810" spans="1:26" x14ac:dyDescent="0.25">
      <c r="A6810" t="s">
        <v>45</v>
      </c>
      <c r="B6810" t="s">
        <v>38</v>
      </c>
      <c r="C6810" t="s">
        <v>23</v>
      </c>
      <c r="D6810">
        <v>0</v>
      </c>
      <c r="F6810">
        <v>1</v>
      </c>
      <c r="G6810">
        <v>20.399999999999999</v>
      </c>
      <c r="H6810">
        <f t="shared" si="1697"/>
        <v>1</v>
      </c>
      <c r="I6810">
        <f t="shared" si="1698"/>
        <v>0</v>
      </c>
      <c r="J6810">
        <f t="shared" si="1699"/>
        <v>0</v>
      </c>
      <c r="K6810">
        <f t="shared" si="1700"/>
        <v>0</v>
      </c>
      <c r="L6810">
        <f t="shared" si="1701"/>
        <v>1</v>
      </c>
      <c r="M6810">
        <f t="shared" si="1702"/>
        <v>0</v>
      </c>
      <c r="N6810">
        <f t="shared" si="1703"/>
        <v>0</v>
      </c>
      <c r="O6810">
        <f t="shared" si="1704"/>
        <v>1</v>
      </c>
      <c r="P6810">
        <v>6</v>
      </c>
      <c r="Q6810">
        <f t="shared" si="1705"/>
        <v>0</v>
      </c>
      <c r="R6810">
        <f t="shared" si="1706"/>
        <v>0</v>
      </c>
      <c r="S6810">
        <f t="shared" si="1707"/>
        <v>1</v>
      </c>
      <c r="T6810">
        <f t="shared" si="1708"/>
        <v>0</v>
      </c>
      <c r="U6810">
        <v>0</v>
      </c>
      <c r="V6810">
        <f t="shared" si="1709"/>
        <v>-6.5685814646989749E-2</v>
      </c>
      <c r="W6810">
        <f t="shared" si="1710"/>
        <v>0.48358444816142981</v>
      </c>
      <c r="X6810">
        <f t="shared" si="1711"/>
        <v>4.3146262458386934E-3</v>
      </c>
      <c r="Y6810">
        <f t="shared" si="1712"/>
        <v>0</v>
      </c>
      <c r="Z6810" t="s">
        <v>6842</v>
      </c>
    </row>
    <row r="6811" spans="1:26" x14ac:dyDescent="0.25">
      <c r="A6811" t="s">
        <v>45</v>
      </c>
      <c r="B6811" t="s">
        <v>27</v>
      </c>
      <c r="C6811" t="s">
        <v>35</v>
      </c>
      <c r="D6811">
        <v>0</v>
      </c>
      <c r="F6811">
        <v>1</v>
      </c>
      <c r="G6811">
        <v>100.45</v>
      </c>
      <c r="H6811">
        <f t="shared" si="1697"/>
        <v>1</v>
      </c>
      <c r="I6811">
        <f t="shared" si="1698"/>
        <v>0</v>
      </c>
      <c r="J6811">
        <f t="shared" si="1699"/>
        <v>0</v>
      </c>
      <c r="K6811">
        <f t="shared" si="1700"/>
        <v>1</v>
      </c>
      <c r="L6811">
        <f t="shared" si="1701"/>
        <v>0</v>
      </c>
      <c r="M6811">
        <f t="shared" si="1702"/>
        <v>0</v>
      </c>
      <c r="N6811">
        <f t="shared" si="1703"/>
        <v>0</v>
      </c>
      <c r="O6811">
        <f t="shared" si="1704"/>
        <v>1</v>
      </c>
      <c r="P6811">
        <v>39</v>
      </c>
      <c r="Q6811">
        <f t="shared" si="1705"/>
        <v>1</v>
      </c>
      <c r="R6811">
        <f t="shared" si="1706"/>
        <v>0</v>
      </c>
      <c r="S6811">
        <f t="shared" si="1707"/>
        <v>0</v>
      </c>
      <c r="T6811">
        <f t="shared" si="1708"/>
        <v>0</v>
      </c>
      <c r="U6811">
        <v>0</v>
      </c>
      <c r="V6811">
        <f t="shared" si="1709"/>
        <v>0.23830457319770751</v>
      </c>
      <c r="W6811">
        <f t="shared" si="1710"/>
        <v>0.55929579578027722</v>
      </c>
      <c r="X6811">
        <f t="shared" si="1711"/>
        <v>5.6789069606941536E-2</v>
      </c>
      <c r="Y6811">
        <f t="shared" si="1712"/>
        <v>0</v>
      </c>
      <c r="Z6811" t="s">
        <v>6843</v>
      </c>
    </row>
    <row r="6812" spans="1:26" x14ac:dyDescent="0.25">
      <c r="A6812" t="s">
        <v>26</v>
      </c>
      <c r="B6812" t="s">
        <v>27</v>
      </c>
      <c r="C6812" t="s">
        <v>35</v>
      </c>
      <c r="D6812">
        <v>1</v>
      </c>
      <c r="F6812">
        <v>1</v>
      </c>
      <c r="G6812">
        <v>74.95</v>
      </c>
      <c r="H6812">
        <f t="shared" si="1697"/>
        <v>0</v>
      </c>
      <c r="I6812">
        <f t="shared" si="1698"/>
        <v>1</v>
      </c>
      <c r="J6812">
        <f t="shared" si="1699"/>
        <v>0</v>
      </c>
      <c r="K6812">
        <f t="shared" si="1700"/>
        <v>1</v>
      </c>
      <c r="L6812">
        <f t="shared" si="1701"/>
        <v>0</v>
      </c>
      <c r="M6812">
        <f t="shared" si="1702"/>
        <v>1</v>
      </c>
      <c r="N6812">
        <f t="shared" si="1703"/>
        <v>0</v>
      </c>
      <c r="O6812">
        <f t="shared" si="1704"/>
        <v>0</v>
      </c>
      <c r="P6812">
        <v>4</v>
      </c>
      <c r="Q6812">
        <f t="shared" si="1705"/>
        <v>1</v>
      </c>
      <c r="R6812">
        <f t="shared" si="1706"/>
        <v>0</v>
      </c>
      <c r="S6812">
        <f t="shared" si="1707"/>
        <v>0</v>
      </c>
      <c r="T6812">
        <f t="shared" si="1708"/>
        <v>0</v>
      </c>
      <c r="U6812">
        <v>1</v>
      </c>
      <c r="V6812">
        <f t="shared" si="1709"/>
        <v>0.51138294638405224</v>
      </c>
      <c r="W6812">
        <f t="shared" si="1710"/>
        <v>0.62513061338600306</v>
      </c>
      <c r="X6812">
        <f t="shared" si="1711"/>
        <v>0.23874662508432998</v>
      </c>
      <c r="Y6812">
        <f t="shared" si="1712"/>
        <v>1</v>
      </c>
      <c r="Z6812" t="s">
        <v>6844</v>
      </c>
    </row>
    <row r="6813" spans="1:26" x14ac:dyDescent="0.25">
      <c r="A6813" t="s">
        <v>26</v>
      </c>
      <c r="B6813" t="s">
        <v>27</v>
      </c>
      <c r="C6813" t="s">
        <v>25</v>
      </c>
      <c r="D6813">
        <v>0</v>
      </c>
      <c r="F6813">
        <v>1</v>
      </c>
      <c r="G6813">
        <v>29.7</v>
      </c>
      <c r="H6813">
        <f t="shared" si="1697"/>
        <v>1</v>
      </c>
      <c r="I6813">
        <f t="shared" si="1698"/>
        <v>0</v>
      </c>
      <c r="J6813">
        <f t="shared" si="1699"/>
        <v>1</v>
      </c>
      <c r="K6813">
        <f t="shared" si="1700"/>
        <v>0</v>
      </c>
      <c r="L6813">
        <f t="shared" si="1701"/>
        <v>0</v>
      </c>
      <c r="M6813">
        <f t="shared" si="1702"/>
        <v>1</v>
      </c>
      <c r="N6813">
        <f t="shared" si="1703"/>
        <v>0</v>
      </c>
      <c r="O6813">
        <f t="shared" si="1704"/>
        <v>0</v>
      </c>
      <c r="P6813">
        <v>15</v>
      </c>
      <c r="Q6813">
        <f t="shared" si="1705"/>
        <v>1</v>
      </c>
      <c r="R6813">
        <f t="shared" si="1706"/>
        <v>0</v>
      </c>
      <c r="S6813">
        <f t="shared" si="1707"/>
        <v>0</v>
      </c>
      <c r="T6813">
        <f t="shared" si="1708"/>
        <v>0</v>
      </c>
      <c r="U6813">
        <v>1</v>
      </c>
      <c r="V6813">
        <f t="shared" si="1709"/>
        <v>0.44083568894278102</v>
      </c>
      <c r="W6813">
        <f t="shared" si="1710"/>
        <v>0.60845814066774018</v>
      </c>
      <c r="X6813">
        <f t="shared" si="1711"/>
        <v>0.31266472676009432</v>
      </c>
      <c r="Y6813">
        <f t="shared" si="1712"/>
        <v>1</v>
      </c>
      <c r="Z6813" t="s">
        <v>6845</v>
      </c>
    </row>
    <row r="6814" spans="1:26" x14ac:dyDescent="0.25">
      <c r="A6814" t="s">
        <v>26</v>
      </c>
      <c r="B6814" t="s">
        <v>27</v>
      </c>
      <c r="C6814" t="s">
        <v>25</v>
      </c>
      <c r="D6814">
        <v>0</v>
      </c>
      <c r="F6814">
        <v>1</v>
      </c>
      <c r="G6814">
        <v>50.35</v>
      </c>
      <c r="H6814">
        <f t="shared" si="1697"/>
        <v>1</v>
      </c>
      <c r="I6814">
        <f t="shared" si="1698"/>
        <v>0</v>
      </c>
      <c r="J6814">
        <f t="shared" si="1699"/>
        <v>1</v>
      </c>
      <c r="K6814">
        <f t="shared" si="1700"/>
        <v>0</v>
      </c>
      <c r="L6814">
        <f t="shared" si="1701"/>
        <v>0</v>
      </c>
      <c r="M6814">
        <f t="shared" si="1702"/>
        <v>1</v>
      </c>
      <c r="N6814">
        <f t="shared" si="1703"/>
        <v>0</v>
      </c>
      <c r="O6814">
        <f t="shared" si="1704"/>
        <v>0</v>
      </c>
      <c r="P6814">
        <v>1</v>
      </c>
      <c r="Q6814">
        <f t="shared" si="1705"/>
        <v>1</v>
      </c>
      <c r="R6814">
        <f t="shared" si="1706"/>
        <v>0</v>
      </c>
      <c r="S6814">
        <f t="shared" si="1707"/>
        <v>0</v>
      </c>
      <c r="T6814">
        <f t="shared" si="1708"/>
        <v>0</v>
      </c>
      <c r="U6814">
        <v>1</v>
      </c>
      <c r="V6814">
        <f t="shared" si="1709"/>
        <v>0.49158480158766804</v>
      </c>
      <c r="W6814">
        <f t="shared" si="1710"/>
        <v>0.62047969996969654</v>
      </c>
      <c r="X6814">
        <f t="shared" si="1711"/>
        <v>0.25848601397665089</v>
      </c>
      <c r="Y6814">
        <f t="shared" si="1712"/>
        <v>1</v>
      </c>
      <c r="Z6814" t="s">
        <v>6846</v>
      </c>
    </row>
    <row r="6815" spans="1:26" x14ac:dyDescent="0.25">
      <c r="A6815" t="s">
        <v>26</v>
      </c>
      <c r="B6815" t="s">
        <v>33</v>
      </c>
      <c r="C6815" t="s">
        <v>35</v>
      </c>
      <c r="D6815">
        <v>1</v>
      </c>
      <c r="F6815">
        <v>1</v>
      </c>
      <c r="G6815">
        <v>85.7</v>
      </c>
      <c r="H6815">
        <f t="shared" si="1697"/>
        <v>0</v>
      </c>
      <c r="I6815">
        <f t="shared" si="1698"/>
        <v>1</v>
      </c>
      <c r="J6815">
        <f t="shared" si="1699"/>
        <v>0</v>
      </c>
      <c r="K6815">
        <f t="shared" si="1700"/>
        <v>1</v>
      </c>
      <c r="L6815">
        <f t="shared" si="1701"/>
        <v>0</v>
      </c>
      <c r="M6815">
        <f t="shared" si="1702"/>
        <v>1</v>
      </c>
      <c r="N6815">
        <f t="shared" si="1703"/>
        <v>0</v>
      </c>
      <c r="O6815">
        <f t="shared" si="1704"/>
        <v>0</v>
      </c>
      <c r="P6815">
        <v>45</v>
      </c>
      <c r="Q6815">
        <f t="shared" si="1705"/>
        <v>0</v>
      </c>
      <c r="R6815">
        <f t="shared" si="1706"/>
        <v>0</v>
      </c>
      <c r="S6815">
        <f t="shared" si="1707"/>
        <v>0</v>
      </c>
      <c r="T6815">
        <f t="shared" si="1708"/>
        <v>1</v>
      </c>
      <c r="U6815">
        <v>0</v>
      </c>
      <c r="V6815">
        <f t="shared" si="1709"/>
        <v>0.39137444833696866</v>
      </c>
      <c r="W6815">
        <f t="shared" si="1710"/>
        <v>0.59661352592042205</v>
      </c>
      <c r="X6815">
        <f t="shared" si="1711"/>
        <v>0.15317395881106655</v>
      </c>
      <c r="Y6815">
        <f t="shared" si="1712"/>
        <v>1</v>
      </c>
      <c r="Z6815" t="s">
        <v>6847</v>
      </c>
    </row>
    <row r="6816" spans="1:26" x14ac:dyDescent="0.25">
      <c r="A6816" t="s">
        <v>45</v>
      </c>
      <c r="B6816" t="s">
        <v>27</v>
      </c>
      <c r="C6816" t="s">
        <v>25</v>
      </c>
      <c r="D6816">
        <v>0</v>
      </c>
      <c r="F6816">
        <v>1</v>
      </c>
      <c r="G6816">
        <v>47.85</v>
      </c>
      <c r="H6816">
        <f t="shared" si="1697"/>
        <v>1</v>
      </c>
      <c r="I6816">
        <f t="shared" si="1698"/>
        <v>0</v>
      </c>
      <c r="J6816">
        <f t="shared" si="1699"/>
        <v>1</v>
      </c>
      <c r="K6816">
        <f t="shared" si="1700"/>
        <v>0</v>
      </c>
      <c r="L6816">
        <f t="shared" si="1701"/>
        <v>0</v>
      </c>
      <c r="M6816">
        <f t="shared" si="1702"/>
        <v>0</v>
      </c>
      <c r="N6816">
        <f t="shared" si="1703"/>
        <v>0</v>
      </c>
      <c r="O6816">
        <f t="shared" si="1704"/>
        <v>1</v>
      </c>
      <c r="P6816">
        <v>64</v>
      </c>
      <c r="Q6816">
        <f t="shared" si="1705"/>
        <v>1</v>
      </c>
      <c r="R6816">
        <f t="shared" si="1706"/>
        <v>0</v>
      </c>
      <c r="S6816">
        <f t="shared" si="1707"/>
        <v>0</v>
      </c>
      <c r="T6816">
        <f t="shared" si="1708"/>
        <v>0</v>
      </c>
      <c r="U6816">
        <v>1</v>
      </c>
      <c r="V6816">
        <f t="shared" si="1709"/>
        <v>0.15629825847039563</v>
      </c>
      <c r="W6816">
        <f t="shared" si="1710"/>
        <v>0.53899521194473488</v>
      </c>
      <c r="X6816">
        <f t="shared" si="1711"/>
        <v>0.71183262866008745</v>
      </c>
      <c r="Y6816">
        <f t="shared" si="1712"/>
        <v>0</v>
      </c>
      <c r="Z6816" t="s">
        <v>6848</v>
      </c>
    </row>
    <row r="6817" spans="1:26" x14ac:dyDescent="0.25">
      <c r="A6817" t="s">
        <v>26</v>
      </c>
      <c r="B6817" t="s">
        <v>38</v>
      </c>
      <c r="C6817" t="s">
        <v>35</v>
      </c>
      <c r="D6817">
        <v>1</v>
      </c>
      <c r="F6817">
        <v>1</v>
      </c>
      <c r="G6817">
        <v>94</v>
      </c>
      <c r="H6817">
        <f t="shared" si="1697"/>
        <v>0</v>
      </c>
      <c r="I6817">
        <f t="shared" si="1698"/>
        <v>1</v>
      </c>
      <c r="J6817">
        <f t="shared" si="1699"/>
        <v>0</v>
      </c>
      <c r="K6817">
        <f t="shared" si="1700"/>
        <v>1</v>
      </c>
      <c r="L6817">
        <f t="shared" si="1701"/>
        <v>0</v>
      </c>
      <c r="M6817">
        <f t="shared" si="1702"/>
        <v>1</v>
      </c>
      <c r="N6817">
        <f t="shared" si="1703"/>
        <v>0</v>
      </c>
      <c r="O6817">
        <f t="shared" si="1704"/>
        <v>0</v>
      </c>
      <c r="P6817">
        <v>57</v>
      </c>
      <c r="Q6817">
        <f t="shared" si="1705"/>
        <v>0</v>
      </c>
      <c r="R6817">
        <f t="shared" si="1706"/>
        <v>0</v>
      </c>
      <c r="S6817">
        <f t="shared" si="1707"/>
        <v>1</v>
      </c>
      <c r="T6817">
        <f t="shared" si="1708"/>
        <v>0</v>
      </c>
      <c r="U6817">
        <v>0</v>
      </c>
      <c r="V6817">
        <f t="shared" si="1709"/>
        <v>0.40431460826542281</v>
      </c>
      <c r="W6817">
        <f t="shared" si="1710"/>
        <v>0.59972384829695369</v>
      </c>
      <c r="X6817">
        <f t="shared" si="1711"/>
        <v>0.16347030245682231</v>
      </c>
      <c r="Y6817">
        <f t="shared" si="1712"/>
        <v>1</v>
      </c>
      <c r="Z6817" t="s">
        <v>6849</v>
      </c>
    </row>
    <row r="6818" spans="1:26" x14ac:dyDescent="0.25">
      <c r="A6818" t="s">
        <v>45</v>
      </c>
      <c r="B6818" t="s">
        <v>33</v>
      </c>
      <c r="C6818" t="s">
        <v>25</v>
      </c>
      <c r="D6818">
        <v>0</v>
      </c>
      <c r="F6818">
        <v>1</v>
      </c>
      <c r="G6818">
        <v>69.849999999999994</v>
      </c>
      <c r="H6818">
        <f t="shared" si="1697"/>
        <v>1</v>
      </c>
      <c r="I6818">
        <f t="shared" si="1698"/>
        <v>0</v>
      </c>
      <c r="J6818">
        <f t="shared" si="1699"/>
        <v>1</v>
      </c>
      <c r="K6818">
        <f t="shared" si="1700"/>
        <v>0</v>
      </c>
      <c r="L6818">
        <f t="shared" si="1701"/>
        <v>0</v>
      </c>
      <c r="M6818">
        <f t="shared" si="1702"/>
        <v>0</v>
      </c>
      <c r="N6818">
        <f t="shared" si="1703"/>
        <v>0</v>
      </c>
      <c r="O6818">
        <f t="shared" si="1704"/>
        <v>1</v>
      </c>
      <c r="P6818">
        <v>72</v>
      </c>
      <c r="Q6818">
        <f t="shared" si="1705"/>
        <v>0</v>
      </c>
      <c r="R6818">
        <f t="shared" si="1706"/>
        <v>0</v>
      </c>
      <c r="S6818">
        <f t="shared" si="1707"/>
        <v>0</v>
      </c>
      <c r="T6818">
        <f t="shared" si="1708"/>
        <v>1</v>
      </c>
      <c r="U6818">
        <v>0</v>
      </c>
      <c r="V6818">
        <f t="shared" si="1709"/>
        <v>4.0137684716010605E-2</v>
      </c>
      <c r="W6818">
        <f t="shared" si="1710"/>
        <v>0.5100330742467456</v>
      </c>
      <c r="X6818">
        <f t="shared" si="1711"/>
        <v>1.6110337343618712E-3</v>
      </c>
      <c r="Y6818">
        <f t="shared" si="1712"/>
        <v>0</v>
      </c>
      <c r="Z6818" t="s">
        <v>6850</v>
      </c>
    </row>
    <row r="6819" spans="1:26" x14ac:dyDescent="0.25">
      <c r="A6819" t="s">
        <v>26</v>
      </c>
      <c r="B6819" t="s">
        <v>27</v>
      </c>
      <c r="C6819" t="s">
        <v>35</v>
      </c>
      <c r="D6819">
        <v>0</v>
      </c>
      <c r="F6819">
        <v>1</v>
      </c>
      <c r="G6819">
        <v>70.3</v>
      </c>
      <c r="H6819">
        <f t="shared" si="1697"/>
        <v>1</v>
      </c>
      <c r="I6819">
        <f t="shared" si="1698"/>
        <v>0</v>
      </c>
      <c r="J6819">
        <f t="shared" si="1699"/>
        <v>0</v>
      </c>
      <c r="K6819">
        <f t="shared" si="1700"/>
        <v>1</v>
      </c>
      <c r="L6819">
        <f t="shared" si="1701"/>
        <v>0</v>
      </c>
      <c r="M6819">
        <f t="shared" si="1702"/>
        <v>1</v>
      </c>
      <c r="N6819">
        <f t="shared" si="1703"/>
        <v>0</v>
      </c>
      <c r="O6819">
        <f t="shared" si="1704"/>
        <v>0</v>
      </c>
      <c r="P6819">
        <v>1</v>
      </c>
      <c r="Q6819">
        <f t="shared" si="1705"/>
        <v>1</v>
      </c>
      <c r="R6819">
        <f t="shared" si="1706"/>
        <v>0</v>
      </c>
      <c r="S6819">
        <f t="shared" si="1707"/>
        <v>0</v>
      </c>
      <c r="T6819">
        <f t="shared" si="1708"/>
        <v>0</v>
      </c>
      <c r="U6819">
        <v>1</v>
      </c>
      <c r="V6819">
        <f t="shared" si="1709"/>
        <v>0.5041333387132918</v>
      </c>
      <c r="W6819">
        <f t="shared" si="1710"/>
        <v>0.62343018834627373</v>
      </c>
      <c r="X6819">
        <f t="shared" si="1711"/>
        <v>0.24588374577562699</v>
      </c>
      <c r="Y6819">
        <f t="shared" si="1712"/>
        <v>1</v>
      </c>
      <c r="Z6819" t="s">
        <v>6851</v>
      </c>
    </row>
    <row r="6820" spans="1:26" x14ac:dyDescent="0.25">
      <c r="A6820" t="s">
        <v>45</v>
      </c>
      <c r="B6820" t="s">
        <v>38</v>
      </c>
      <c r="C6820" t="s">
        <v>23</v>
      </c>
      <c r="D6820">
        <v>0</v>
      </c>
      <c r="F6820">
        <v>1</v>
      </c>
      <c r="G6820">
        <v>25.85</v>
      </c>
      <c r="H6820">
        <f t="shared" si="1697"/>
        <v>1</v>
      </c>
      <c r="I6820">
        <f t="shared" si="1698"/>
        <v>0</v>
      </c>
      <c r="J6820">
        <f t="shared" si="1699"/>
        <v>0</v>
      </c>
      <c r="K6820">
        <f t="shared" si="1700"/>
        <v>0</v>
      </c>
      <c r="L6820">
        <f t="shared" si="1701"/>
        <v>1</v>
      </c>
      <c r="M6820">
        <f t="shared" si="1702"/>
        <v>0</v>
      </c>
      <c r="N6820">
        <f t="shared" si="1703"/>
        <v>0</v>
      </c>
      <c r="O6820">
        <f t="shared" si="1704"/>
        <v>1</v>
      </c>
      <c r="P6820">
        <v>72</v>
      </c>
      <c r="Q6820">
        <f t="shared" si="1705"/>
        <v>0</v>
      </c>
      <c r="R6820">
        <f t="shared" si="1706"/>
        <v>0</v>
      </c>
      <c r="S6820">
        <f t="shared" si="1707"/>
        <v>1</v>
      </c>
      <c r="T6820">
        <f t="shared" si="1708"/>
        <v>0</v>
      </c>
      <c r="U6820">
        <v>0</v>
      </c>
      <c r="V6820">
        <f t="shared" si="1709"/>
        <v>-6.2052131906531569E-2</v>
      </c>
      <c r="W6820">
        <f t="shared" si="1710"/>
        <v>0.48449194280935726</v>
      </c>
      <c r="X6820">
        <f t="shared" si="1711"/>
        <v>3.8504670741455931E-3</v>
      </c>
      <c r="Y6820">
        <f t="shared" si="1712"/>
        <v>0</v>
      </c>
      <c r="Z6820" t="s">
        <v>6852</v>
      </c>
    </row>
    <row r="6821" spans="1:26" x14ac:dyDescent="0.25">
      <c r="A6821" t="s">
        <v>45</v>
      </c>
      <c r="B6821" t="s">
        <v>30</v>
      </c>
      <c r="C6821" t="s">
        <v>25</v>
      </c>
      <c r="D6821">
        <v>0</v>
      </c>
      <c r="F6821">
        <v>1</v>
      </c>
      <c r="G6821">
        <v>71.099999999999994</v>
      </c>
      <c r="H6821">
        <f t="shared" si="1697"/>
        <v>1</v>
      </c>
      <c r="I6821">
        <f t="shared" si="1698"/>
        <v>0</v>
      </c>
      <c r="J6821">
        <f t="shared" si="1699"/>
        <v>1</v>
      </c>
      <c r="K6821">
        <f t="shared" si="1700"/>
        <v>0</v>
      </c>
      <c r="L6821">
        <f t="shared" si="1701"/>
        <v>0</v>
      </c>
      <c r="M6821">
        <f t="shared" si="1702"/>
        <v>0</v>
      </c>
      <c r="N6821">
        <f t="shared" si="1703"/>
        <v>0</v>
      </c>
      <c r="O6821">
        <f t="shared" si="1704"/>
        <v>1</v>
      </c>
      <c r="P6821">
        <v>3</v>
      </c>
      <c r="Q6821">
        <f t="shared" si="1705"/>
        <v>0</v>
      </c>
      <c r="R6821">
        <f t="shared" si="1706"/>
        <v>1</v>
      </c>
      <c r="S6821">
        <f t="shared" si="1707"/>
        <v>0</v>
      </c>
      <c r="T6821">
        <f t="shared" si="1708"/>
        <v>0</v>
      </c>
      <c r="U6821">
        <v>0</v>
      </c>
      <c r="V6821">
        <f t="shared" si="1709"/>
        <v>5.5777953086646639E-2</v>
      </c>
      <c r="W6821">
        <f t="shared" si="1710"/>
        <v>0.51394087407828759</v>
      </c>
      <c r="X6821">
        <f t="shared" si="1711"/>
        <v>3.1111800505361532E-3</v>
      </c>
      <c r="Y6821">
        <f t="shared" si="1712"/>
        <v>0</v>
      </c>
      <c r="Z6821" t="s">
        <v>6853</v>
      </c>
    </row>
    <row r="6822" spans="1:26" x14ac:dyDescent="0.25">
      <c r="A6822" t="s">
        <v>26</v>
      </c>
      <c r="B6822" t="s">
        <v>27</v>
      </c>
      <c r="C6822" t="s">
        <v>35</v>
      </c>
      <c r="D6822">
        <v>1</v>
      </c>
      <c r="F6822">
        <v>1</v>
      </c>
      <c r="G6822">
        <v>98.8</v>
      </c>
      <c r="H6822">
        <f t="shared" si="1697"/>
        <v>0</v>
      </c>
      <c r="I6822">
        <f t="shared" si="1698"/>
        <v>1</v>
      </c>
      <c r="J6822">
        <f t="shared" si="1699"/>
        <v>0</v>
      </c>
      <c r="K6822">
        <f t="shared" si="1700"/>
        <v>1</v>
      </c>
      <c r="L6822">
        <f t="shared" si="1701"/>
        <v>0</v>
      </c>
      <c r="M6822">
        <f t="shared" si="1702"/>
        <v>1</v>
      </c>
      <c r="N6822">
        <f t="shared" si="1703"/>
        <v>0</v>
      </c>
      <c r="O6822">
        <f t="shared" si="1704"/>
        <v>0</v>
      </c>
      <c r="P6822">
        <v>55</v>
      </c>
      <c r="Q6822">
        <f t="shared" si="1705"/>
        <v>1</v>
      </c>
      <c r="R6822">
        <f t="shared" si="1706"/>
        <v>0</v>
      </c>
      <c r="S6822">
        <f t="shared" si="1707"/>
        <v>0</v>
      </c>
      <c r="T6822">
        <f t="shared" si="1708"/>
        <v>0</v>
      </c>
      <c r="U6822">
        <v>1</v>
      </c>
      <c r="V6822">
        <f t="shared" si="1709"/>
        <v>0.55342958724645031</v>
      </c>
      <c r="W6822">
        <f t="shared" si="1710"/>
        <v>0.63493091481294728</v>
      </c>
      <c r="X6822">
        <f t="shared" si="1711"/>
        <v>0.19942513354687574</v>
      </c>
      <c r="Y6822">
        <f t="shared" si="1712"/>
        <v>1</v>
      </c>
      <c r="Z6822" t="s">
        <v>6854</v>
      </c>
    </row>
    <row r="6823" spans="1:26" x14ac:dyDescent="0.25">
      <c r="A6823" t="s">
        <v>26</v>
      </c>
      <c r="B6823" t="s">
        <v>27</v>
      </c>
      <c r="C6823" t="s">
        <v>35</v>
      </c>
      <c r="D6823">
        <v>0</v>
      </c>
      <c r="F6823">
        <v>1</v>
      </c>
      <c r="G6823">
        <v>93.35</v>
      </c>
      <c r="H6823">
        <f t="shared" si="1697"/>
        <v>1</v>
      </c>
      <c r="I6823">
        <f t="shared" si="1698"/>
        <v>0</v>
      </c>
      <c r="J6823">
        <f t="shared" si="1699"/>
        <v>0</v>
      </c>
      <c r="K6823">
        <f t="shared" si="1700"/>
        <v>1</v>
      </c>
      <c r="L6823">
        <f t="shared" si="1701"/>
        <v>0</v>
      </c>
      <c r="M6823">
        <f t="shared" si="1702"/>
        <v>1</v>
      </c>
      <c r="N6823">
        <f t="shared" si="1703"/>
        <v>0</v>
      </c>
      <c r="O6823">
        <f t="shared" si="1704"/>
        <v>0</v>
      </c>
      <c r="P6823">
        <v>59</v>
      </c>
      <c r="Q6823">
        <f t="shared" si="1705"/>
        <v>1</v>
      </c>
      <c r="R6823">
        <f t="shared" si="1706"/>
        <v>0</v>
      </c>
      <c r="S6823">
        <f t="shared" si="1707"/>
        <v>0</v>
      </c>
      <c r="T6823">
        <f t="shared" si="1708"/>
        <v>0</v>
      </c>
      <c r="U6823">
        <v>0</v>
      </c>
      <c r="V6823">
        <f t="shared" si="1709"/>
        <v>0.54493273524523644</v>
      </c>
      <c r="W6823">
        <f t="shared" si="1710"/>
        <v>0.63295914974698386</v>
      </c>
      <c r="X6823">
        <f t="shared" si="1711"/>
        <v>0.29695168594185495</v>
      </c>
      <c r="Y6823">
        <f t="shared" si="1712"/>
        <v>1</v>
      </c>
      <c r="Z6823" t="s">
        <v>6855</v>
      </c>
    </row>
    <row r="6824" spans="1:26" x14ac:dyDescent="0.25">
      <c r="A6824" t="s">
        <v>26</v>
      </c>
      <c r="B6824" t="s">
        <v>33</v>
      </c>
      <c r="C6824" t="s">
        <v>35</v>
      </c>
      <c r="D6824">
        <v>0</v>
      </c>
      <c r="F6824">
        <v>1</v>
      </c>
      <c r="G6824">
        <v>99.85</v>
      </c>
      <c r="H6824">
        <f t="shared" si="1697"/>
        <v>1</v>
      </c>
      <c r="I6824">
        <f t="shared" si="1698"/>
        <v>0</v>
      </c>
      <c r="J6824">
        <f t="shared" si="1699"/>
        <v>0</v>
      </c>
      <c r="K6824">
        <f t="shared" si="1700"/>
        <v>1</v>
      </c>
      <c r="L6824">
        <f t="shared" si="1701"/>
        <v>0</v>
      </c>
      <c r="M6824">
        <f t="shared" si="1702"/>
        <v>1</v>
      </c>
      <c r="N6824">
        <f t="shared" si="1703"/>
        <v>0</v>
      </c>
      <c r="O6824">
        <f t="shared" si="1704"/>
        <v>0</v>
      </c>
      <c r="P6824">
        <v>18</v>
      </c>
      <c r="Q6824">
        <f t="shared" si="1705"/>
        <v>0</v>
      </c>
      <c r="R6824">
        <f t="shared" si="1706"/>
        <v>0</v>
      </c>
      <c r="S6824">
        <f t="shared" si="1707"/>
        <v>0</v>
      </c>
      <c r="T6824">
        <f t="shared" si="1708"/>
        <v>1</v>
      </c>
      <c r="U6824">
        <v>1</v>
      </c>
      <c r="V6824">
        <f t="shared" si="1709"/>
        <v>0.43198970079692167</v>
      </c>
      <c r="W6824">
        <f t="shared" si="1710"/>
        <v>0.60634869038645345</v>
      </c>
      <c r="X6824">
        <f t="shared" si="1711"/>
        <v>0.32263570000077058</v>
      </c>
      <c r="Y6824">
        <f t="shared" si="1712"/>
        <v>1</v>
      </c>
      <c r="Z6824" t="s">
        <v>6856</v>
      </c>
    </row>
    <row r="6825" spans="1:26" x14ac:dyDescent="0.25">
      <c r="A6825" t="s">
        <v>26</v>
      </c>
      <c r="B6825" t="s">
        <v>38</v>
      </c>
      <c r="C6825" t="s">
        <v>35</v>
      </c>
      <c r="D6825">
        <v>1</v>
      </c>
      <c r="F6825">
        <v>1</v>
      </c>
      <c r="G6825">
        <v>80.3</v>
      </c>
      <c r="H6825">
        <f t="shared" si="1697"/>
        <v>0</v>
      </c>
      <c r="I6825">
        <f t="shared" si="1698"/>
        <v>1</v>
      </c>
      <c r="J6825">
        <f t="shared" si="1699"/>
        <v>0</v>
      </c>
      <c r="K6825">
        <f t="shared" si="1700"/>
        <v>1</v>
      </c>
      <c r="L6825">
        <f t="shared" si="1701"/>
        <v>0</v>
      </c>
      <c r="M6825">
        <f t="shared" si="1702"/>
        <v>1</v>
      </c>
      <c r="N6825">
        <f t="shared" si="1703"/>
        <v>0</v>
      </c>
      <c r="O6825">
        <f t="shared" si="1704"/>
        <v>0</v>
      </c>
      <c r="P6825">
        <v>32</v>
      </c>
      <c r="Q6825">
        <f t="shared" si="1705"/>
        <v>0</v>
      </c>
      <c r="R6825">
        <f t="shared" si="1706"/>
        <v>0</v>
      </c>
      <c r="S6825">
        <f t="shared" si="1707"/>
        <v>1</v>
      </c>
      <c r="T6825">
        <f t="shared" si="1708"/>
        <v>0</v>
      </c>
      <c r="U6825">
        <v>1</v>
      </c>
      <c r="V6825">
        <f t="shared" si="1709"/>
        <v>0.38295554910640811</v>
      </c>
      <c r="W6825">
        <f t="shared" si="1710"/>
        <v>0.59458574720127755</v>
      </c>
      <c r="X6825">
        <f t="shared" si="1711"/>
        <v>0.38074385437857439</v>
      </c>
      <c r="Y6825">
        <f t="shared" si="1712"/>
        <v>1</v>
      </c>
      <c r="Z6825" t="s">
        <v>6857</v>
      </c>
    </row>
    <row r="6826" spans="1:26" x14ac:dyDescent="0.25">
      <c r="A6826" t="s">
        <v>26</v>
      </c>
      <c r="B6826" t="s">
        <v>33</v>
      </c>
      <c r="C6826" t="s">
        <v>25</v>
      </c>
      <c r="D6826">
        <v>0</v>
      </c>
      <c r="F6826">
        <v>1</v>
      </c>
      <c r="G6826">
        <v>50.55</v>
      </c>
      <c r="H6826">
        <f t="shared" si="1697"/>
        <v>1</v>
      </c>
      <c r="I6826">
        <f t="shared" si="1698"/>
        <v>0</v>
      </c>
      <c r="J6826">
        <f t="shared" si="1699"/>
        <v>1</v>
      </c>
      <c r="K6826">
        <f t="shared" si="1700"/>
        <v>0</v>
      </c>
      <c r="L6826">
        <f t="shared" si="1701"/>
        <v>0</v>
      </c>
      <c r="M6826">
        <f t="shared" si="1702"/>
        <v>1</v>
      </c>
      <c r="N6826">
        <f t="shared" si="1703"/>
        <v>0</v>
      </c>
      <c r="O6826">
        <f t="shared" si="1704"/>
        <v>0</v>
      </c>
      <c r="P6826">
        <v>4</v>
      </c>
      <c r="Q6826">
        <f t="shared" si="1705"/>
        <v>0</v>
      </c>
      <c r="R6826">
        <f t="shared" si="1706"/>
        <v>0</v>
      </c>
      <c r="S6826">
        <f t="shared" si="1707"/>
        <v>0</v>
      </c>
      <c r="T6826">
        <f t="shared" si="1708"/>
        <v>1</v>
      </c>
      <c r="U6826">
        <v>0</v>
      </c>
      <c r="V6826">
        <f t="shared" si="1709"/>
        <v>0.35512826893273008</v>
      </c>
      <c r="W6826">
        <f t="shared" si="1710"/>
        <v>0.5878606158954226</v>
      </c>
      <c r="X6826">
        <f t="shared" si="1711"/>
        <v>0.12611608739515745</v>
      </c>
      <c r="Y6826">
        <f t="shared" si="1712"/>
        <v>1</v>
      </c>
      <c r="Z6826" t="s">
        <v>6858</v>
      </c>
    </row>
    <row r="6827" spans="1:26" x14ac:dyDescent="0.25">
      <c r="A6827" t="s">
        <v>26</v>
      </c>
      <c r="B6827" t="s">
        <v>38</v>
      </c>
      <c r="C6827" t="s">
        <v>35</v>
      </c>
      <c r="D6827">
        <v>1</v>
      </c>
      <c r="F6827">
        <v>1</v>
      </c>
      <c r="G6827">
        <v>80.45</v>
      </c>
      <c r="H6827">
        <f t="shared" si="1697"/>
        <v>0</v>
      </c>
      <c r="I6827">
        <f t="shared" si="1698"/>
        <v>1</v>
      </c>
      <c r="J6827">
        <f t="shared" si="1699"/>
        <v>0</v>
      </c>
      <c r="K6827">
        <f t="shared" si="1700"/>
        <v>1</v>
      </c>
      <c r="L6827">
        <f t="shared" si="1701"/>
        <v>0</v>
      </c>
      <c r="M6827">
        <f t="shared" si="1702"/>
        <v>1</v>
      </c>
      <c r="N6827">
        <f t="shared" si="1703"/>
        <v>0</v>
      </c>
      <c r="O6827">
        <f t="shared" si="1704"/>
        <v>0</v>
      </c>
      <c r="P6827">
        <v>66</v>
      </c>
      <c r="Q6827">
        <f t="shared" si="1705"/>
        <v>0</v>
      </c>
      <c r="R6827">
        <f t="shared" si="1706"/>
        <v>0</v>
      </c>
      <c r="S6827">
        <f t="shared" si="1707"/>
        <v>1</v>
      </c>
      <c r="T6827">
        <f t="shared" si="1708"/>
        <v>0</v>
      </c>
      <c r="U6827">
        <v>1</v>
      </c>
      <c r="V6827">
        <f t="shared" si="1709"/>
        <v>0.38805257667912385</v>
      </c>
      <c r="W6827">
        <f t="shared" si="1710"/>
        <v>0.5958138090080588</v>
      </c>
      <c r="X6827">
        <f t="shared" si="1711"/>
        <v>0.3744796489090596</v>
      </c>
      <c r="Y6827">
        <f t="shared" si="1712"/>
        <v>1</v>
      </c>
      <c r="Z6827" t="s">
        <v>6859</v>
      </c>
    </row>
    <row r="6828" spans="1:26" x14ac:dyDescent="0.25">
      <c r="A6828" t="s">
        <v>26</v>
      </c>
      <c r="B6828" t="s">
        <v>27</v>
      </c>
      <c r="C6828" t="s">
        <v>35</v>
      </c>
      <c r="D6828">
        <v>0</v>
      </c>
      <c r="F6828">
        <v>1</v>
      </c>
      <c r="G6828">
        <v>81.3</v>
      </c>
      <c r="H6828">
        <f t="shared" si="1697"/>
        <v>1</v>
      </c>
      <c r="I6828">
        <f t="shared" si="1698"/>
        <v>0</v>
      </c>
      <c r="J6828">
        <f t="shared" si="1699"/>
        <v>0</v>
      </c>
      <c r="K6828">
        <f t="shared" si="1700"/>
        <v>1</v>
      </c>
      <c r="L6828">
        <f t="shared" si="1701"/>
        <v>0</v>
      </c>
      <c r="M6828">
        <f t="shared" si="1702"/>
        <v>1</v>
      </c>
      <c r="N6828">
        <f t="shared" si="1703"/>
        <v>0</v>
      </c>
      <c r="O6828">
        <f t="shared" si="1704"/>
        <v>0</v>
      </c>
      <c r="P6828">
        <v>27</v>
      </c>
      <c r="Q6828">
        <f t="shared" si="1705"/>
        <v>1</v>
      </c>
      <c r="R6828">
        <f t="shared" si="1706"/>
        <v>0</v>
      </c>
      <c r="S6828">
        <f t="shared" si="1707"/>
        <v>0</v>
      </c>
      <c r="T6828">
        <f t="shared" si="1708"/>
        <v>0</v>
      </c>
      <c r="U6828">
        <v>0</v>
      </c>
      <c r="V6828">
        <f t="shared" si="1709"/>
        <v>0.52128294825702615</v>
      </c>
      <c r="W6828">
        <f t="shared" si="1710"/>
        <v>0.62744771355482487</v>
      </c>
      <c r="X6828">
        <f t="shared" si="1711"/>
        <v>0.27173591214353737</v>
      </c>
      <c r="Y6828">
        <f t="shared" si="1712"/>
        <v>1</v>
      </c>
      <c r="Z6828" t="s">
        <v>6860</v>
      </c>
    </row>
    <row r="6829" spans="1:26" x14ac:dyDescent="0.25">
      <c r="A6829" t="s">
        <v>26</v>
      </c>
      <c r="B6829" t="s">
        <v>38</v>
      </c>
      <c r="C6829" t="s">
        <v>23</v>
      </c>
      <c r="D6829">
        <v>0</v>
      </c>
      <c r="F6829">
        <v>1</v>
      </c>
      <c r="G6829">
        <v>20.7</v>
      </c>
      <c r="H6829">
        <f t="shared" si="1697"/>
        <v>1</v>
      </c>
      <c r="I6829">
        <f t="shared" si="1698"/>
        <v>0</v>
      </c>
      <c r="J6829">
        <f t="shared" si="1699"/>
        <v>0</v>
      </c>
      <c r="K6829">
        <f t="shared" si="1700"/>
        <v>0</v>
      </c>
      <c r="L6829">
        <f t="shared" si="1701"/>
        <v>1</v>
      </c>
      <c r="M6829">
        <f t="shared" si="1702"/>
        <v>1</v>
      </c>
      <c r="N6829">
        <f t="shared" si="1703"/>
        <v>0</v>
      </c>
      <c r="O6829">
        <f t="shared" si="1704"/>
        <v>0</v>
      </c>
      <c r="P6829">
        <v>4</v>
      </c>
      <c r="Q6829">
        <f t="shared" si="1705"/>
        <v>0</v>
      </c>
      <c r="R6829">
        <f t="shared" si="1706"/>
        <v>0</v>
      </c>
      <c r="S6829">
        <f t="shared" si="1707"/>
        <v>1</v>
      </c>
      <c r="T6829">
        <f t="shared" si="1708"/>
        <v>0</v>
      </c>
      <c r="U6829">
        <v>0</v>
      </c>
      <c r="V6829">
        <f t="shared" si="1709"/>
        <v>0.26130763730078005</v>
      </c>
      <c r="W6829">
        <f t="shared" si="1710"/>
        <v>0.56495771080304258</v>
      </c>
      <c r="X6829">
        <f t="shared" si="1711"/>
        <v>6.8281681311716011E-2</v>
      </c>
      <c r="Y6829">
        <f t="shared" si="1712"/>
        <v>0</v>
      </c>
      <c r="Z6829" t="s">
        <v>6861</v>
      </c>
    </row>
    <row r="6830" spans="1:26" x14ac:dyDescent="0.25">
      <c r="A6830" t="s">
        <v>26</v>
      </c>
      <c r="B6830" t="s">
        <v>38</v>
      </c>
      <c r="C6830" t="s">
        <v>25</v>
      </c>
      <c r="D6830">
        <v>0</v>
      </c>
      <c r="F6830">
        <v>1</v>
      </c>
      <c r="G6830">
        <v>79.05</v>
      </c>
      <c r="H6830">
        <f t="shared" si="1697"/>
        <v>1</v>
      </c>
      <c r="I6830">
        <f t="shared" si="1698"/>
        <v>0</v>
      </c>
      <c r="J6830">
        <f t="shared" si="1699"/>
        <v>1</v>
      </c>
      <c r="K6830">
        <f t="shared" si="1700"/>
        <v>0</v>
      </c>
      <c r="L6830">
        <f t="shared" si="1701"/>
        <v>0</v>
      </c>
      <c r="M6830">
        <f t="shared" si="1702"/>
        <v>1</v>
      </c>
      <c r="N6830">
        <f t="shared" si="1703"/>
        <v>0</v>
      </c>
      <c r="O6830">
        <f t="shared" si="1704"/>
        <v>0</v>
      </c>
      <c r="P6830">
        <v>60</v>
      </c>
      <c r="Q6830">
        <f t="shared" si="1705"/>
        <v>0</v>
      </c>
      <c r="R6830">
        <f t="shared" si="1706"/>
        <v>0</v>
      </c>
      <c r="S6830">
        <f t="shared" si="1707"/>
        <v>1</v>
      </c>
      <c r="T6830">
        <f t="shared" si="1708"/>
        <v>0</v>
      </c>
      <c r="U6830">
        <v>0</v>
      </c>
      <c r="V6830">
        <f t="shared" si="1709"/>
        <v>0.38100672984007466</v>
      </c>
      <c r="W6830">
        <f t="shared" si="1710"/>
        <v>0.59411589096513007</v>
      </c>
      <c r="X6830">
        <f t="shared" si="1711"/>
        <v>0.14516612818342764</v>
      </c>
      <c r="Y6830">
        <f t="shared" si="1712"/>
        <v>1</v>
      </c>
      <c r="Z6830" t="s">
        <v>6862</v>
      </c>
    </row>
    <row r="6831" spans="1:26" x14ac:dyDescent="0.25">
      <c r="A6831" t="s">
        <v>45</v>
      </c>
      <c r="B6831" t="s">
        <v>30</v>
      </c>
      <c r="C6831" t="s">
        <v>23</v>
      </c>
      <c r="D6831">
        <v>0</v>
      </c>
      <c r="F6831">
        <v>1</v>
      </c>
      <c r="G6831">
        <v>19.05</v>
      </c>
      <c r="H6831">
        <f t="shared" si="1697"/>
        <v>1</v>
      </c>
      <c r="I6831">
        <f t="shared" si="1698"/>
        <v>0</v>
      </c>
      <c r="J6831">
        <f t="shared" si="1699"/>
        <v>0</v>
      </c>
      <c r="K6831">
        <f t="shared" si="1700"/>
        <v>0</v>
      </c>
      <c r="L6831">
        <f t="shared" si="1701"/>
        <v>1</v>
      </c>
      <c r="M6831">
        <f t="shared" si="1702"/>
        <v>0</v>
      </c>
      <c r="N6831">
        <f t="shared" si="1703"/>
        <v>0</v>
      </c>
      <c r="O6831">
        <f t="shared" si="1704"/>
        <v>1</v>
      </c>
      <c r="P6831">
        <v>8</v>
      </c>
      <c r="Q6831">
        <f t="shared" si="1705"/>
        <v>0</v>
      </c>
      <c r="R6831">
        <f t="shared" si="1706"/>
        <v>1</v>
      </c>
      <c r="S6831">
        <f t="shared" si="1707"/>
        <v>0</v>
      </c>
      <c r="T6831">
        <f t="shared" si="1708"/>
        <v>0</v>
      </c>
      <c r="U6831">
        <v>0</v>
      </c>
      <c r="V6831">
        <f t="shared" si="1709"/>
        <v>-7.2653708715385582E-2</v>
      </c>
      <c r="W6831">
        <f t="shared" si="1710"/>
        <v>0.48184455833642836</v>
      </c>
      <c r="X6831">
        <f t="shared" si="1711"/>
        <v>5.2785613901000948E-3</v>
      </c>
      <c r="Y6831">
        <f t="shared" si="1712"/>
        <v>0</v>
      </c>
      <c r="Z6831" t="s">
        <v>6863</v>
      </c>
    </row>
    <row r="6832" spans="1:26" x14ac:dyDescent="0.25">
      <c r="A6832" t="s">
        <v>45</v>
      </c>
      <c r="B6832" t="s">
        <v>38</v>
      </c>
      <c r="C6832" t="s">
        <v>23</v>
      </c>
      <c r="D6832">
        <v>0</v>
      </c>
      <c r="F6832">
        <v>1</v>
      </c>
      <c r="G6832">
        <v>19.600000000000001</v>
      </c>
      <c r="H6832">
        <f t="shared" si="1697"/>
        <v>1</v>
      </c>
      <c r="I6832">
        <f t="shared" si="1698"/>
        <v>0</v>
      </c>
      <c r="J6832">
        <f t="shared" si="1699"/>
        <v>0</v>
      </c>
      <c r="K6832">
        <f t="shared" si="1700"/>
        <v>0</v>
      </c>
      <c r="L6832">
        <f t="shared" si="1701"/>
        <v>1</v>
      </c>
      <c r="M6832">
        <f t="shared" si="1702"/>
        <v>0</v>
      </c>
      <c r="N6832">
        <f t="shared" si="1703"/>
        <v>0</v>
      </c>
      <c r="O6832">
        <f t="shared" si="1704"/>
        <v>1</v>
      </c>
      <c r="P6832">
        <v>8</v>
      </c>
      <c r="Q6832">
        <f t="shared" si="1705"/>
        <v>0</v>
      </c>
      <c r="R6832">
        <f t="shared" si="1706"/>
        <v>0</v>
      </c>
      <c r="S6832">
        <f t="shared" si="1707"/>
        <v>1</v>
      </c>
      <c r="T6832">
        <f t="shared" si="1708"/>
        <v>0</v>
      </c>
      <c r="U6832">
        <v>0</v>
      </c>
      <c r="V6832">
        <f t="shared" si="1709"/>
        <v>-7.1796228238198867E-2</v>
      </c>
      <c r="W6832">
        <f t="shared" si="1710"/>
        <v>0.48205864913279106</v>
      </c>
      <c r="X6832">
        <f t="shared" si="1711"/>
        <v>5.1546983892315447E-3</v>
      </c>
      <c r="Y6832">
        <f t="shared" si="1712"/>
        <v>0</v>
      </c>
      <c r="Z6832" t="s">
        <v>6864</v>
      </c>
    </row>
    <row r="6833" spans="1:26" x14ac:dyDescent="0.25">
      <c r="A6833" t="s">
        <v>45</v>
      </c>
      <c r="B6833" t="s">
        <v>30</v>
      </c>
      <c r="C6833" t="s">
        <v>23</v>
      </c>
      <c r="D6833">
        <v>0</v>
      </c>
      <c r="F6833">
        <v>1</v>
      </c>
      <c r="G6833">
        <v>20.2</v>
      </c>
      <c r="H6833">
        <f t="shared" si="1697"/>
        <v>1</v>
      </c>
      <c r="I6833">
        <f t="shared" si="1698"/>
        <v>0</v>
      </c>
      <c r="J6833">
        <f t="shared" si="1699"/>
        <v>0</v>
      </c>
      <c r="K6833">
        <f t="shared" si="1700"/>
        <v>0</v>
      </c>
      <c r="L6833">
        <f t="shared" si="1701"/>
        <v>1</v>
      </c>
      <c r="M6833">
        <f t="shared" si="1702"/>
        <v>0</v>
      </c>
      <c r="N6833">
        <f t="shared" si="1703"/>
        <v>0</v>
      </c>
      <c r="O6833">
        <f t="shared" si="1704"/>
        <v>1</v>
      </c>
      <c r="P6833">
        <v>35</v>
      </c>
      <c r="Q6833">
        <f t="shared" si="1705"/>
        <v>0</v>
      </c>
      <c r="R6833">
        <f t="shared" si="1706"/>
        <v>1</v>
      </c>
      <c r="S6833">
        <f t="shared" si="1707"/>
        <v>0</v>
      </c>
      <c r="T6833">
        <f t="shared" si="1708"/>
        <v>0</v>
      </c>
      <c r="U6833">
        <v>0</v>
      </c>
      <c r="V6833">
        <f t="shared" si="1709"/>
        <v>-6.5997625729603104E-2</v>
      </c>
      <c r="W6833">
        <f t="shared" si="1710"/>
        <v>0.48350657981381967</v>
      </c>
      <c r="X6833">
        <f t="shared" si="1711"/>
        <v>4.3556866019447693E-3</v>
      </c>
      <c r="Y6833">
        <f t="shared" si="1712"/>
        <v>0</v>
      </c>
      <c r="Z6833" t="s">
        <v>6865</v>
      </c>
    </row>
    <row r="6834" spans="1:26" x14ac:dyDescent="0.25">
      <c r="A6834" t="s">
        <v>26</v>
      </c>
      <c r="B6834" t="s">
        <v>27</v>
      </c>
      <c r="C6834" t="s">
        <v>35</v>
      </c>
      <c r="D6834">
        <v>0</v>
      </c>
      <c r="F6834">
        <v>1</v>
      </c>
      <c r="G6834">
        <v>86.8</v>
      </c>
      <c r="H6834">
        <f t="shared" si="1697"/>
        <v>1</v>
      </c>
      <c r="I6834">
        <f t="shared" si="1698"/>
        <v>0</v>
      </c>
      <c r="J6834">
        <f t="shared" si="1699"/>
        <v>0</v>
      </c>
      <c r="K6834">
        <f t="shared" si="1700"/>
        <v>1</v>
      </c>
      <c r="L6834">
        <f t="shared" si="1701"/>
        <v>0</v>
      </c>
      <c r="M6834">
        <f t="shared" si="1702"/>
        <v>1</v>
      </c>
      <c r="N6834">
        <f t="shared" si="1703"/>
        <v>0</v>
      </c>
      <c r="O6834">
        <f t="shared" si="1704"/>
        <v>0</v>
      </c>
      <c r="P6834">
        <v>7</v>
      </c>
      <c r="Q6834">
        <f t="shared" si="1705"/>
        <v>1</v>
      </c>
      <c r="R6834">
        <f t="shared" si="1706"/>
        <v>0</v>
      </c>
      <c r="S6834">
        <f t="shared" si="1707"/>
        <v>0</v>
      </c>
      <c r="T6834">
        <f t="shared" si="1708"/>
        <v>0</v>
      </c>
      <c r="U6834">
        <v>1</v>
      </c>
      <c r="V6834">
        <f t="shared" si="1709"/>
        <v>0.52985775302889337</v>
      </c>
      <c r="W6834">
        <f t="shared" si="1710"/>
        <v>0.62944993450871189</v>
      </c>
      <c r="X6834">
        <f t="shared" si="1711"/>
        <v>0.22103373238704102</v>
      </c>
      <c r="Y6834">
        <f t="shared" si="1712"/>
        <v>1</v>
      </c>
      <c r="Z6834" t="s">
        <v>6866</v>
      </c>
    </row>
    <row r="6835" spans="1:26" x14ac:dyDescent="0.25">
      <c r="A6835" t="s">
        <v>45</v>
      </c>
      <c r="B6835" t="s">
        <v>30</v>
      </c>
      <c r="C6835" t="s">
        <v>23</v>
      </c>
      <c r="D6835">
        <v>0</v>
      </c>
      <c r="F6835">
        <v>1</v>
      </c>
      <c r="G6835">
        <v>20.9</v>
      </c>
      <c r="H6835">
        <f t="shared" si="1697"/>
        <v>1</v>
      </c>
      <c r="I6835">
        <f t="shared" si="1698"/>
        <v>0</v>
      </c>
      <c r="J6835">
        <f t="shared" si="1699"/>
        <v>0</v>
      </c>
      <c r="K6835">
        <f t="shared" si="1700"/>
        <v>0</v>
      </c>
      <c r="L6835">
        <f t="shared" si="1701"/>
        <v>1</v>
      </c>
      <c r="M6835">
        <f t="shared" si="1702"/>
        <v>0</v>
      </c>
      <c r="N6835">
        <f t="shared" si="1703"/>
        <v>0</v>
      </c>
      <c r="O6835">
        <f t="shared" si="1704"/>
        <v>1</v>
      </c>
      <c r="P6835">
        <v>53</v>
      </c>
      <c r="Q6835">
        <f t="shared" si="1705"/>
        <v>0</v>
      </c>
      <c r="R6835">
        <f t="shared" si="1706"/>
        <v>1</v>
      </c>
      <c r="S6835">
        <f t="shared" si="1707"/>
        <v>0</v>
      </c>
      <c r="T6835">
        <f t="shared" si="1708"/>
        <v>0</v>
      </c>
      <c r="U6835">
        <v>0</v>
      </c>
      <c r="V6835">
        <f t="shared" si="1709"/>
        <v>-5.1214837836153784E-2</v>
      </c>
      <c r="W6835">
        <f t="shared" si="1710"/>
        <v>0.48719908844148813</v>
      </c>
      <c r="X6835">
        <f t="shared" si="1711"/>
        <v>2.6229596145835293E-3</v>
      </c>
      <c r="Y6835">
        <f t="shared" si="1712"/>
        <v>0</v>
      </c>
      <c r="Z6835" t="s">
        <v>6867</v>
      </c>
    </row>
    <row r="6836" spans="1:26" x14ac:dyDescent="0.25">
      <c r="A6836" t="s">
        <v>26</v>
      </c>
      <c r="B6836" t="s">
        <v>38</v>
      </c>
      <c r="C6836" t="s">
        <v>35</v>
      </c>
      <c r="D6836">
        <v>1</v>
      </c>
      <c r="F6836">
        <v>1</v>
      </c>
      <c r="G6836">
        <v>103.6</v>
      </c>
      <c r="H6836">
        <f t="shared" si="1697"/>
        <v>0</v>
      </c>
      <c r="I6836">
        <f t="shared" si="1698"/>
        <v>1</v>
      </c>
      <c r="J6836">
        <f t="shared" si="1699"/>
        <v>0</v>
      </c>
      <c r="K6836">
        <f t="shared" si="1700"/>
        <v>1</v>
      </c>
      <c r="L6836">
        <f t="shared" si="1701"/>
        <v>0</v>
      </c>
      <c r="M6836">
        <f t="shared" si="1702"/>
        <v>1</v>
      </c>
      <c r="N6836">
        <f t="shared" si="1703"/>
        <v>0</v>
      </c>
      <c r="O6836">
        <f t="shared" si="1704"/>
        <v>0</v>
      </c>
      <c r="P6836">
        <v>18</v>
      </c>
      <c r="Q6836">
        <f t="shared" si="1705"/>
        <v>0</v>
      </c>
      <c r="R6836">
        <f t="shared" si="1706"/>
        <v>0</v>
      </c>
      <c r="S6836">
        <f t="shared" si="1707"/>
        <v>1</v>
      </c>
      <c r="T6836">
        <f t="shared" si="1708"/>
        <v>0</v>
      </c>
      <c r="U6836">
        <v>0</v>
      </c>
      <c r="V6836">
        <f t="shared" si="1709"/>
        <v>0.41928154023086378</v>
      </c>
      <c r="W6836">
        <f t="shared" si="1710"/>
        <v>0.60331131597656618</v>
      </c>
      <c r="X6836">
        <f t="shared" si="1711"/>
        <v>0.17579700997836545</v>
      </c>
      <c r="Y6836">
        <f t="shared" si="1712"/>
        <v>1</v>
      </c>
      <c r="Z6836" t="s">
        <v>6868</v>
      </c>
    </row>
    <row r="6837" spans="1:26" x14ac:dyDescent="0.25">
      <c r="A6837" t="s">
        <v>45</v>
      </c>
      <c r="B6837" t="s">
        <v>30</v>
      </c>
      <c r="C6837" t="s">
        <v>25</v>
      </c>
      <c r="D6837">
        <v>0</v>
      </c>
      <c r="F6837">
        <v>1</v>
      </c>
      <c r="G6837">
        <v>38.799999999999997</v>
      </c>
      <c r="H6837">
        <f t="shared" si="1697"/>
        <v>1</v>
      </c>
      <c r="I6837">
        <f t="shared" si="1698"/>
        <v>0</v>
      </c>
      <c r="J6837">
        <f t="shared" si="1699"/>
        <v>1</v>
      </c>
      <c r="K6837">
        <f t="shared" si="1700"/>
        <v>0</v>
      </c>
      <c r="L6837">
        <f t="shared" si="1701"/>
        <v>0</v>
      </c>
      <c r="M6837">
        <f t="shared" si="1702"/>
        <v>0</v>
      </c>
      <c r="N6837">
        <f t="shared" si="1703"/>
        <v>0</v>
      </c>
      <c r="O6837">
        <f t="shared" si="1704"/>
        <v>1</v>
      </c>
      <c r="P6837">
        <v>15</v>
      </c>
      <c r="Q6837">
        <f t="shared" si="1705"/>
        <v>0</v>
      </c>
      <c r="R6837">
        <f t="shared" si="1706"/>
        <v>1</v>
      </c>
      <c r="S6837">
        <f t="shared" si="1707"/>
        <v>0</v>
      </c>
      <c r="T6837">
        <f t="shared" si="1708"/>
        <v>0</v>
      </c>
      <c r="U6837">
        <v>0</v>
      </c>
      <c r="V6837">
        <f t="shared" si="1709"/>
        <v>-8.2709858597124972E-3</v>
      </c>
      <c r="W6837">
        <f t="shared" si="1710"/>
        <v>0.4979322653227326</v>
      </c>
      <c r="X6837">
        <f t="shared" si="1711"/>
        <v>6.8409207091564073E-5</v>
      </c>
      <c r="Y6837">
        <f t="shared" si="1712"/>
        <v>0</v>
      </c>
      <c r="Z6837" t="s">
        <v>6869</v>
      </c>
    </row>
    <row r="6838" spans="1:26" x14ac:dyDescent="0.25">
      <c r="A6838" t="s">
        <v>29</v>
      </c>
      <c r="B6838" t="s">
        <v>33</v>
      </c>
      <c r="C6838" t="s">
        <v>35</v>
      </c>
      <c r="D6838">
        <v>0</v>
      </c>
      <c r="F6838">
        <v>1</v>
      </c>
      <c r="G6838">
        <v>88.4</v>
      </c>
      <c r="H6838">
        <f t="shared" si="1697"/>
        <v>1</v>
      </c>
      <c r="I6838">
        <f t="shared" si="1698"/>
        <v>0</v>
      </c>
      <c r="J6838">
        <f t="shared" si="1699"/>
        <v>0</v>
      </c>
      <c r="K6838">
        <f t="shared" si="1700"/>
        <v>1</v>
      </c>
      <c r="L6838">
        <f t="shared" si="1701"/>
        <v>0</v>
      </c>
      <c r="M6838">
        <f t="shared" si="1702"/>
        <v>0</v>
      </c>
      <c r="N6838">
        <f t="shared" si="1703"/>
        <v>1</v>
      </c>
      <c r="O6838">
        <f t="shared" si="1704"/>
        <v>0</v>
      </c>
      <c r="P6838">
        <v>67</v>
      </c>
      <c r="Q6838">
        <f t="shared" si="1705"/>
        <v>0</v>
      </c>
      <c r="R6838">
        <f t="shared" si="1706"/>
        <v>0</v>
      </c>
      <c r="S6838">
        <f t="shared" si="1707"/>
        <v>0</v>
      </c>
      <c r="T6838">
        <f t="shared" si="1708"/>
        <v>1</v>
      </c>
      <c r="U6838">
        <v>0</v>
      </c>
      <c r="V6838">
        <f t="shared" si="1709"/>
        <v>0.14268366777585786</v>
      </c>
      <c r="W6838">
        <f t="shared" si="1710"/>
        <v>0.53561052231567396</v>
      </c>
      <c r="X6838">
        <f t="shared" si="1711"/>
        <v>2.0358629049971381E-2</v>
      </c>
      <c r="Y6838">
        <f t="shared" si="1712"/>
        <v>0</v>
      </c>
      <c r="Z6838" t="s">
        <v>6870</v>
      </c>
    </row>
    <row r="6839" spans="1:26" x14ac:dyDescent="0.25">
      <c r="A6839" t="s">
        <v>26</v>
      </c>
      <c r="B6839" t="s">
        <v>27</v>
      </c>
      <c r="C6839" t="s">
        <v>35</v>
      </c>
      <c r="D6839">
        <v>1</v>
      </c>
      <c r="F6839">
        <v>1</v>
      </c>
      <c r="G6839">
        <v>84.2</v>
      </c>
      <c r="H6839">
        <f t="shared" si="1697"/>
        <v>0</v>
      </c>
      <c r="I6839">
        <f t="shared" si="1698"/>
        <v>1</v>
      </c>
      <c r="J6839">
        <f t="shared" si="1699"/>
        <v>0</v>
      </c>
      <c r="K6839">
        <f t="shared" si="1700"/>
        <v>1</v>
      </c>
      <c r="L6839">
        <f t="shared" si="1701"/>
        <v>0</v>
      </c>
      <c r="M6839">
        <f t="shared" si="1702"/>
        <v>1</v>
      </c>
      <c r="N6839">
        <f t="shared" si="1703"/>
        <v>0</v>
      </c>
      <c r="O6839">
        <f t="shared" si="1704"/>
        <v>0</v>
      </c>
      <c r="P6839">
        <v>6</v>
      </c>
      <c r="Q6839">
        <f t="shared" si="1705"/>
        <v>1</v>
      </c>
      <c r="R6839">
        <f t="shared" si="1706"/>
        <v>0</v>
      </c>
      <c r="S6839">
        <f t="shared" si="1707"/>
        <v>0</v>
      </c>
      <c r="T6839">
        <f t="shared" si="1708"/>
        <v>0</v>
      </c>
      <c r="U6839">
        <v>1</v>
      </c>
      <c r="V6839">
        <f t="shared" si="1709"/>
        <v>0.54435882731997809</v>
      </c>
      <c r="W6839">
        <f t="shared" si="1710"/>
        <v>0.63282580821659706</v>
      </c>
      <c r="X6839">
        <f t="shared" si="1711"/>
        <v>0.20760887824122554</v>
      </c>
      <c r="Y6839">
        <f t="shared" si="1712"/>
        <v>1</v>
      </c>
      <c r="Z6839" t="s">
        <v>6871</v>
      </c>
    </row>
    <row r="6840" spans="1:26" x14ac:dyDescent="0.25">
      <c r="A6840" t="s">
        <v>26</v>
      </c>
      <c r="B6840" t="s">
        <v>27</v>
      </c>
      <c r="C6840" t="s">
        <v>35</v>
      </c>
      <c r="D6840">
        <v>1</v>
      </c>
      <c r="F6840">
        <v>1</v>
      </c>
      <c r="G6840">
        <v>79.7</v>
      </c>
      <c r="H6840">
        <f t="shared" si="1697"/>
        <v>0</v>
      </c>
      <c r="I6840">
        <f t="shared" si="1698"/>
        <v>1</v>
      </c>
      <c r="J6840">
        <f t="shared" si="1699"/>
        <v>0</v>
      </c>
      <c r="K6840">
        <f t="shared" si="1700"/>
        <v>1</v>
      </c>
      <c r="L6840">
        <f t="shared" si="1701"/>
        <v>0</v>
      </c>
      <c r="M6840">
        <f t="shared" si="1702"/>
        <v>1</v>
      </c>
      <c r="N6840">
        <f t="shared" si="1703"/>
        <v>0</v>
      </c>
      <c r="O6840">
        <f t="shared" si="1704"/>
        <v>0</v>
      </c>
      <c r="P6840">
        <v>6</v>
      </c>
      <c r="Q6840">
        <f t="shared" si="1705"/>
        <v>1</v>
      </c>
      <c r="R6840">
        <f t="shared" si="1706"/>
        <v>0</v>
      </c>
      <c r="S6840">
        <f t="shared" si="1707"/>
        <v>0</v>
      </c>
      <c r="T6840">
        <f t="shared" si="1708"/>
        <v>0</v>
      </c>
      <c r="U6840">
        <v>0</v>
      </c>
      <c r="V6840">
        <f t="shared" si="1709"/>
        <v>0.52365162885687511</v>
      </c>
      <c r="W6840">
        <f t="shared" si="1710"/>
        <v>0.62800124205642316</v>
      </c>
      <c r="X6840">
        <f t="shared" si="1711"/>
        <v>0.27421102840445849</v>
      </c>
      <c r="Y6840">
        <f t="shared" si="1712"/>
        <v>1</v>
      </c>
      <c r="Z6840" t="s">
        <v>6872</v>
      </c>
    </row>
    <row r="6841" spans="1:26" x14ac:dyDescent="0.25">
      <c r="A6841" t="s">
        <v>26</v>
      </c>
      <c r="B6841" t="s">
        <v>30</v>
      </c>
      <c r="C6841" t="s">
        <v>35</v>
      </c>
      <c r="D6841">
        <v>0</v>
      </c>
      <c r="F6841">
        <v>1</v>
      </c>
      <c r="G6841">
        <v>99</v>
      </c>
      <c r="H6841">
        <f t="shared" si="1697"/>
        <v>1</v>
      </c>
      <c r="I6841">
        <f t="shared" si="1698"/>
        <v>0</v>
      </c>
      <c r="J6841">
        <f t="shared" si="1699"/>
        <v>0</v>
      </c>
      <c r="K6841">
        <f t="shared" si="1700"/>
        <v>1</v>
      </c>
      <c r="L6841">
        <f t="shared" si="1701"/>
        <v>0</v>
      </c>
      <c r="M6841">
        <f t="shared" si="1702"/>
        <v>1</v>
      </c>
      <c r="N6841">
        <f t="shared" si="1703"/>
        <v>0</v>
      </c>
      <c r="O6841">
        <f t="shared" si="1704"/>
        <v>0</v>
      </c>
      <c r="P6841">
        <v>13</v>
      </c>
      <c r="Q6841">
        <f t="shared" si="1705"/>
        <v>0</v>
      </c>
      <c r="R6841">
        <f t="shared" si="1706"/>
        <v>1</v>
      </c>
      <c r="S6841">
        <f t="shared" si="1707"/>
        <v>0</v>
      </c>
      <c r="T6841">
        <f t="shared" si="1708"/>
        <v>0</v>
      </c>
      <c r="U6841">
        <v>1</v>
      </c>
      <c r="V6841">
        <f t="shared" si="1709"/>
        <v>0.41697305459151235</v>
      </c>
      <c r="W6841">
        <f t="shared" si="1710"/>
        <v>0.60275870201133297</v>
      </c>
      <c r="X6841">
        <f t="shared" si="1711"/>
        <v>0.33992041907235165</v>
      </c>
      <c r="Y6841">
        <f t="shared" si="1712"/>
        <v>1</v>
      </c>
      <c r="Z6841" t="s">
        <v>6873</v>
      </c>
    </row>
    <row r="6842" spans="1:26" x14ac:dyDescent="0.25">
      <c r="A6842" t="s">
        <v>26</v>
      </c>
      <c r="B6842" t="s">
        <v>27</v>
      </c>
      <c r="C6842" t="s">
        <v>35</v>
      </c>
      <c r="D6842">
        <v>0</v>
      </c>
      <c r="F6842">
        <v>1</v>
      </c>
      <c r="G6842">
        <v>100.75</v>
      </c>
      <c r="H6842">
        <f t="shared" si="1697"/>
        <v>1</v>
      </c>
      <c r="I6842">
        <f t="shared" si="1698"/>
        <v>0</v>
      </c>
      <c r="J6842">
        <f t="shared" si="1699"/>
        <v>0</v>
      </c>
      <c r="K6842">
        <f t="shared" si="1700"/>
        <v>1</v>
      </c>
      <c r="L6842">
        <f t="shared" si="1701"/>
        <v>0</v>
      </c>
      <c r="M6842">
        <f t="shared" si="1702"/>
        <v>1</v>
      </c>
      <c r="N6842">
        <f t="shared" si="1703"/>
        <v>0</v>
      </c>
      <c r="O6842">
        <f t="shared" si="1704"/>
        <v>0</v>
      </c>
      <c r="P6842">
        <v>11</v>
      </c>
      <c r="Q6842">
        <f t="shared" si="1705"/>
        <v>1</v>
      </c>
      <c r="R6842">
        <f t="shared" si="1706"/>
        <v>0</v>
      </c>
      <c r="S6842">
        <f t="shared" si="1707"/>
        <v>0</v>
      </c>
      <c r="T6842">
        <f t="shared" si="1708"/>
        <v>0</v>
      </c>
      <c r="U6842">
        <v>1</v>
      </c>
      <c r="V6842">
        <f t="shared" si="1709"/>
        <v>0.5516065760411748</v>
      </c>
      <c r="W6842">
        <f t="shared" si="1710"/>
        <v>0.63450824854428323</v>
      </c>
      <c r="X6842">
        <f t="shared" si="1711"/>
        <v>0.20105666264951877</v>
      </c>
      <c r="Y6842">
        <f t="shared" si="1712"/>
        <v>1</v>
      </c>
      <c r="Z6842" t="s">
        <v>6874</v>
      </c>
    </row>
    <row r="6843" spans="1:26" x14ac:dyDescent="0.25">
      <c r="A6843" t="s">
        <v>26</v>
      </c>
      <c r="B6843" t="s">
        <v>30</v>
      </c>
      <c r="C6843" t="s">
        <v>23</v>
      </c>
      <c r="D6843">
        <v>0</v>
      </c>
      <c r="F6843">
        <v>1</v>
      </c>
      <c r="G6843">
        <v>19.3</v>
      </c>
      <c r="H6843">
        <f t="shared" si="1697"/>
        <v>1</v>
      </c>
      <c r="I6843">
        <f t="shared" si="1698"/>
        <v>0</v>
      </c>
      <c r="J6843">
        <f t="shared" si="1699"/>
        <v>0</v>
      </c>
      <c r="K6843">
        <f t="shared" si="1700"/>
        <v>0</v>
      </c>
      <c r="L6843">
        <f t="shared" si="1701"/>
        <v>1</v>
      </c>
      <c r="M6843">
        <f t="shared" si="1702"/>
        <v>1</v>
      </c>
      <c r="N6843">
        <f t="shared" si="1703"/>
        <v>0</v>
      </c>
      <c r="O6843">
        <f t="shared" si="1704"/>
        <v>0</v>
      </c>
      <c r="P6843">
        <v>1</v>
      </c>
      <c r="Q6843">
        <f t="shared" si="1705"/>
        <v>0</v>
      </c>
      <c r="R6843">
        <f t="shared" si="1706"/>
        <v>1</v>
      </c>
      <c r="S6843">
        <f t="shared" si="1707"/>
        <v>0</v>
      </c>
      <c r="T6843">
        <f t="shared" si="1708"/>
        <v>0</v>
      </c>
      <c r="U6843">
        <v>0</v>
      </c>
      <c r="V6843">
        <f t="shared" si="1709"/>
        <v>0.25912495972248661</v>
      </c>
      <c r="W6843">
        <f t="shared" si="1710"/>
        <v>0.5644211753677435</v>
      </c>
      <c r="X6843">
        <f t="shared" si="1711"/>
        <v>6.7145744751180306E-2</v>
      </c>
      <c r="Y6843">
        <f t="shared" si="1712"/>
        <v>0</v>
      </c>
      <c r="Z6843" t="s">
        <v>6875</v>
      </c>
    </row>
    <row r="6844" spans="1:26" x14ac:dyDescent="0.25">
      <c r="A6844" t="s">
        <v>26</v>
      </c>
      <c r="B6844" t="s">
        <v>30</v>
      </c>
      <c r="C6844" t="s">
        <v>25</v>
      </c>
      <c r="D6844">
        <v>0</v>
      </c>
      <c r="F6844">
        <v>1</v>
      </c>
      <c r="G6844">
        <v>55.75</v>
      </c>
      <c r="H6844">
        <f t="shared" si="1697"/>
        <v>1</v>
      </c>
      <c r="I6844">
        <f t="shared" si="1698"/>
        <v>0</v>
      </c>
      <c r="J6844">
        <f t="shared" si="1699"/>
        <v>1</v>
      </c>
      <c r="K6844">
        <f t="shared" si="1700"/>
        <v>0</v>
      </c>
      <c r="L6844">
        <f t="shared" si="1701"/>
        <v>0</v>
      </c>
      <c r="M6844">
        <f t="shared" si="1702"/>
        <v>1</v>
      </c>
      <c r="N6844">
        <f t="shared" si="1703"/>
        <v>0</v>
      </c>
      <c r="O6844">
        <f t="shared" si="1704"/>
        <v>0</v>
      </c>
      <c r="P6844">
        <v>5</v>
      </c>
      <c r="Q6844">
        <f t="shared" si="1705"/>
        <v>0</v>
      </c>
      <c r="R6844">
        <f t="shared" si="1706"/>
        <v>1</v>
      </c>
      <c r="S6844">
        <f t="shared" si="1707"/>
        <v>0</v>
      </c>
      <c r="T6844">
        <f t="shared" si="1708"/>
        <v>0</v>
      </c>
      <c r="U6844">
        <v>0</v>
      </c>
      <c r="V6844">
        <f t="shared" si="1709"/>
        <v>0.344680738715619</v>
      </c>
      <c r="W6844">
        <f t="shared" si="1710"/>
        <v>0.58532708036897996</v>
      </c>
      <c r="X6844">
        <f t="shared" si="1711"/>
        <v>0.11880481164154481</v>
      </c>
      <c r="Y6844">
        <f t="shared" si="1712"/>
        <v>1</v>
      </c>
      <c r="Z6844" t="s">
        <v>6876</v>
      </c>
    </row>
    <row r="6845" spans="1:26" x14ac:dyDescent="0.25">
      <c r="A6845" t="s">
        <v>29</v>
      </c>
      <c r="B6845" t="s">
        <v>30</v>
      </c>
      <c r="C6845" t="s">
        <v>23</v>
      </c>
      <c r="D6845">
        <v>0</v>
      </c>
      <c r="F6845">
        <v>1</v>
      </c>
      <c r="G6845">
        <v>19.95</v>
      </c>
      <c r="H6845">
        <f t="shared" si="1697"/>
        <v>1</v>
      </c>
      <c r="I6845">
        <f t="shared" si="1698"/>
        <v>0</v>
      </c>
      <c r="J6845">
        <f t="shared" si="1699"/>
        <v>0</v>
      </c>
      <c r="K6845">
        <f t="shared" si="1700"/>
        <v>0</v>
      </c>
      <c r="L6845">
        <f t="shared" si="1701"/>
        <v>1</v>
      </c>
      <c r="M6845">
        <f t="shared" si="1702"/>
        <v>0</v>
      </c>
      <c r="N6845">
        <f t="shared" si="1703"/>
        <v>1</v>
      </c>
      <c r="O6845">
        <f t="shared" si="1704"/>
        <v>0</v>
      </c>
      <c r="P6845">
        <v>13</v>
      </c>
      <c r="Q6845">
        <f t="shared" si="1705"/>
        <v>0</v>
      </c>
      <c r="R6845">
        <f t="shared" si="1706"/>
        <v>1</v>
      </c>
      <c r="S6845">
        <f t="shared" si="1707"/>
        <v>0</v>
      </c>
      <c r="T6845">
        <f t="shared" si="1708"/>
        <v>0</v>
      </c>
      <c r="U6845">
        <v>0</v>
      </c>
      <c r="V6845">
        <f t="shared" si="1709"/>
        <v>-6.45333353971363E-3</v>
      </c>
      <c r="W6845">
        <f t="shared" si="1710"/>
        <v>0.49838667221405641</v>
      </c>
      <c r="X6845">
        <f t="shared" si="1711"/>
        <v>4.164551377479285E-5</v>
      </c>
      <c r="Y6845">
        <f t="shared" si="1712"/>
        <v>0</v>
      </c>
      <c r="Z6845" t="s">
        <v>6877</v>
      </c>
    </row>
    <row r="6846" spans="1:26" x14ac:dyDescent="0.25">
      <c r="A6846" t="s">
        <v>26</v>
      </c>
      <c r="B6846" t="s">
        <v>33</v>
      </c>
      <c r="C6846" t="s">
        <v>35</v>
      </c>
      <c r="D6846">
        <v>0</v>
      </c>
      <c r="F6846">
        <v>1</v>
      </c>
      <c r="G6846">
        <v>91.75</v>
      </c>
      <c r="H6846">
        <f t="shared" si="1697"/>
        <v>1</v>
      </c>
      <c r="I6846">
        <f t="shared" si="1698"/>
        <v>0</v>
      </c>
      <c r="J6846">
        <f t="shared" si="1699"/>
        <v>0</v>
      </c>
      <c r="K6846">
        <f t="shared" si="1700"/>
        <v>1</v>
      </c>
      <c r="L6846">
        <f t="shared" si="1701"/>
        <v>0</v>
      </c>
      <c r="M6846">
        <f t="shared" si="1702"/>
        <v>1</v>
      </c>
      <c r="N6846">
        <f t="shared" si="1703"/>
        <v>0</v>
      </c>
      <c r="O6846">
        <f t="shared" si="1704"/>
        <v>0</v>
      </c>
      <c r="P6846">
        <v>9</v>
      </c>
      <c r="Q6846">
        <f t="shared" si="1705"/>
        <v>0</v>
      </c>
      <c r="R6846">
        <f t="shared" si="1706"/>
        <v>0</v>
      </c>
      <c r="S6846">
        <f t="shared" si="1707"/>
        <v>0</v>
      </c>
      <c r="T6846">
        <f t="shared" si="1708"/>
        <v>1</v>
      </c>
      <c r="U6846">
        <v>1</v>
      </c>
      <c r="V6846">
        <f t="shared" si="1709"/>
        <v>0.40566990284677829</v>
      </c>
      <c r="W6846">
        <f t="shared" si="1710"/>
        <v>0.60004914973053491</v>
      </c>
      <c r="X6846">
        <f t="shared" si="1711"/>
        <v>0.35322826438215799</v>
      </c>
      <c r="Y6846">
        <f t="shared" si="1712"/>
        <v>1</v>
      </c>
      <c r="Z6846" t="s">
        <v>6878</v>
      </c>
    </row>
    <row r="6847" spans="1:26" x14ac:dyDescent="0.25">
      <c r="A6847" t="s">
        <v>26</v>
      </c>
      <c r="B6847" t="s">
        <v>30</v>
      </c>
      <c r="C6847" t="s">
        <v>35</v>
      </c>
      <c r="D6847">
        <v>0</v>
      </c>
      <c r="F6847">
        <v>1</v>
      </c>
      <c r="G6847">
        <v>89.65</v>
      </c>
      <c r="H6847">
        <f t="shared" si="1697"/>
        <v>1</v>
      </c>
      <c r="I6847">
        <f t="shared" si="1698"/>
        <v>0</v>
      </c>
      <c r="J6847">
        <f t="shared" si="1699"/>
        <v>0</v>
      </c>
      <c r="K6847">
        <f t="shared" si="1700"/>
        <v>1</v>
      </c>
      <c r="L6847">
        <f t="shared" si="1701"/>
        <v>0</v>
      </c>
      <c r="M6847">
        <f t="shared" si="1702"/>
        <v>1</v>
      </c>
      <c r="N6847">
        <f t="shared" si="1703"/>
        <v>0</v>
      </c>
      <c r="O6847">
        <f t="shared" si="1704"/>
        <v>0</v>
      </c>
      <c r="P6847">
        <v>29</v>
      </c>
      <c r="Q6847">
        <f t="shared" si="1705"/>
        <v>0</v>
      </c>
      <c r="R6847">
        <f t="shared" si="1706"/>
        <v>1</v>
      </c>
      <c r="S6847">
        <f t="shared" si="1707"/>
        <v>0</v>
      </c>
      <c r="T6847">
        <f t="shared" si="1708"/>
        <v>0</v>
      </c>
      <c r="U6847">
        <v>0</v>
      </c>
      <c r="V6847">
        <f t="shared" si="1709"/>
        <v>0.41122416632288494</v>
      </c>
      <c r="W6847">
        <f t="shared" si="1710"/>
        <v>0.60138137461187868</v>
      </c>
      <c r="X6847">
        <f t="shared" si="1711"/>
        <v>0.16910531496795173</v>
      </c>
      <c r="Y6847">
        <f t="shared" si="1712"/>
        <v>1</v>
      </c>
      <c r="Z6847" t="s">
        <v>6879</v>
      </c>
    </row>
    <row r="6848" spans="1:26" x14ac:dyDescent="0.25">
      <c r="A6848" t="s">
        <v>26</v>
      </c>
      <c r="B6848" t="s">
        <v>30</v>
      </c>
      <c r="C6848" t="s">
        <v>25</v>
      </c>
      <c r="D6848">
        <v>1</v>
      </c>
      <c r="F6848">
        <v>1</v>
      </c>
      <c r="G6848">
        <v>45.85</v>
      </c>
      <c r="H6848">
        <f t="shared" si="1697"/>
        <v>0</v>
      </c>
      <c r="I6848">
        <f t="shared" si="1698"/>
        <v>1</v>
      </c>
      <c r="J6848">
        <f t="shared" si="1699"/>
        <v>1</v>
      </c>
      <c r="K6848">
        <f t="shared" si="1700"/>
        <v>0</v>
      </c>
      <c r="L6848">
        <f t="shared" si="1701"/>
        <v>0</v>
      </c>
      <c r="M6848">
        <f t="shared" si="1702"/>
        <v>1</v>
      </c>
      <c r="N6848">
        <f t="shared" si="1703"/>
        <v>0</v>
      </c>
      <c r="O6848">
        <f t="shared" si="1704"/>
        <v>0</v>
      </c>
      <c r="P6848">
        <v>1</v>
      </c>
      <c r="Q6848">
        <f t="shared" si="1705"/>
        <v>0</v>
      </c>
      <c r="R6848">
        <f t="shared" si="1706"/>
        <v>1</v>
      </c>
      <c r="S6848">
        <f t="shared" si="1707"/>
        <v>0</v>
      </c>
      <c r="T6848">
        <f t="shared" si="1708"/>
        <v>0</v>
      </c>
      <c r="U6848">
        <v>0</v>
      </c>
      <c r="V6848">
        <f t="shared" si="1709"/>
        <v>0.33410925938701375</v>
      </c>
      <c r="W6848">
        <f t="shared" si="1710"/>
        <v>0.5827588857389876</v>
      </c>
      <c r="X6848">
        <f t="shared" si="1711"/>
        <v>0.11162899720813883</v>
      </c>
      <c r="Y6848">
        <f t="shared" si="1712"/>
        <v>1</v>
      </c>
      <c r="Z6848" t="s">
        <v>6880</v>
      </c>
    </row>
    <row r="6849" spans="1:26" x14ac:dyDescent="0.25">
      <c r="A6849" t="s">
        <v>26</v>
      </c>
      <c r="B6849" t="s">
        <v>30</v>
      </c>
      <c r="C6849" t="s">
        <v>35</v>
      </c>
      <c r="D6849">
        <v>0</v>
      </c>
      <c r="F6849">
        <v>1</v>
      </c>
      <c r="G6849">
        <v>79.55</v>
      </c>
      <c r="H6849">
        <f t="shared" si="1697"/>
        <v>1</v>
      </c>
      <c r="I6849">
        <f t="shared" si="1698"/>
        <v>0</v>
      </c>
      <c r="J6849">
        <f t="shared" si="1699"/>
        <v>0</v>
      </c>
      <c r="K6849">
        <f t="shared" si="1700"/>
        <v>1</v>
      </c>
      <c r="L6849">
        <f t="shared" si="1701"/>
        <v>0</v>
      </c>
      <c r="M6849">
        <f t="shared" si="1702"/>
        <v>1</v>
      </c>
      <c r="N6849">
        <f t="shared" si="1703"/>
        <v>0</v>
      </c>
      <c r="O6849">
        <f t="shared" si="1704"/>
        <v>0</v>
      </c>
      <c r="P6849">
        <v>1</v>
      </c>
      <c r="Q6849">
        <f t="shared" si="1705"/>
        <v>0</v>
      </c>
      <c r="R6849">
        <f t="shared" si="1706"/>
        <v>1</v>
      </c>
      <c r="S6849">
        <f t="shared" si="1707"/>
        <v>0</v>
      </c>
      <c r="T6849">
        <f t="shared" si="1708"/>
        <v>0</v>
      </c>
      <c r="U6849">
        <v>1</v>
      </c>
      <c r="V6849">
        <f t="shared" si="1709"/>
        <v>0.38178625754660805</v>
      </c>
      <c r="W6849">
        <f t="shared" si="1710"/>
        <v>0.59430385419090004</v>
      </c>
      <c r="X6849">
        <f t="shared" si="1711"/>
        <v>0.38218823135822888</v>
      </c>
      <c r="Y6849">
        <f t="shared" si="1712"/>
        <v>1</v>
      </c>
      <c r="Z6849" t="s">
        <v>6881</v>
      </c>
    </row>
    <row r="6850" spans="1:26" x14ac:dyDescent="0.25">
      <c r="A6850" t="s">
        <v>26</v>
      </c>
      <c r="B6850" t="s">
        <v>30</v>
      </c>
      <c r="C6850" t="s">
        <v>25</v>
      </c>
      <c r="D6850">
        <v>0</v>
      </c>
      <c r="F6850">
        <v>1</v>
      </c>
      <c r="G6850">
        <v>55.95</v>
      </c>
      <c r="H6850">
        <f t="shared" si="1697"/>
        <v>1</v>
      </c>
      <c r="I6850">
        <f t="shared" si="1698"/>
        <v>0</v>
      </c>
      <c r="J6850">
        <f t="shared" si="1699"/>
        <v>1</v>
      </c>
      <c r="K6850">
        <f t="shared" si="1700"/>
        <v>0</v>
      </c>
      <c r="L6850">
        <f t="shared" si="1701"/>
        <v>0</v>
      </c>
      <c r="M6850">
        <f t="shared" si="1702"/>
        <v>1</v>
      </c>
      <c r="N6850">
        <f t="shared" si="1703"/>
        <v>0</v>
      </c>
      <c r="O6850">
        <f t="shared" si="1704"/>
        <v>0</v>
      </c>
      <c r="P6850">
        <v>18</v>
      </c>
      <c r="Q6850">
        <f t="shared" si="1705"/>
        <v>0</v>
      </c>
      <c r="R6850">
        <f t="shared" si="1706"/>
        <v>1</v>
      </c>
      <c r="S6850">
        <f t="shared" si="1707"/>
        <v>0</v>
      </c>
      <c r="T6850">
        <f t="shared" si="1708"/>
        <v>0</v>
      </c>
      <c r="U6850">
        <v>0</v>
      </c>
      <c r="V6850">
        <f t="shared" si="1709"/>
        <v>0.34499254979823235</v>
      </c>
      <c r="W6850">
        <f t="shared" si="1710"/>
        <v>0.58540276091920052</v>
      </c>
      <c r="X6850">
        <f t="shared" si="1711"/>
        <v>0.11901985941628583</v>
      </c>
      <c r="Y6850">
        <f t="shared" si="1712"/>
        <v>1</v>
      </c>
      <c r="Z6850" t="s">
        <v>6882</v>
      </c>
    </row>
    <row r="6851" spans="1:26" x14ac:dyDescent="0.25">
      <c r="A6851" t="s">
        <v>26</v>
      </c>
      <c r="B6851" t="s">
        <v>38</v>
      </c>
      <c r="C6851" t="s">
        <v>25</v>
      </c>
      <c r="D6851">
        <v>0</v>
      </c>
      <c r="F6851">
        <v>1</v>
      </c>
      <c r="G6851">
        <v>69</v>
      </c>
      <c r="H6851">
        <f t="shared" ref="H6851:H6914" si="1713">IF(D6851:D13893=0,1,0)</f>
        <v>1</v>
      </c>
      <c r="I6851">
        <f t="shared" ref="I6851:I6914" si="1714">IF(D6851:D13893=1,1,0)</f>
        <v>0</v>
      </c>
      <c r="J6851">
        <f t="shared" ref="J6851:J6914" si="1715">IF(C6851:C13893="DSL",1,0)</f>
        <v>1</v>
      </c>
      <c r="K6851">
        <f t="shared" ref="K6851:K6914" si="1716">IF(C6851:C13893="Fiber optic",1,0)</f>
        <v>0</v>
      </c>
      <c r="L6851">
        <f t="shared" ref="L6851:L6914" si="1717">IF(C6851:C13893="No",1,0)</f>
        <v>0</v>
      </c>
      <c r="M6851">
        <f t="shared" ref="M6851:M6914" si="1718">IF(A6851:A13893="Month-to-month",1,0)</f>
        <v>1</v>
      </c>
      <c r="N6851">
        <f t="shared" ref="N6851:N6914" si="1719">IF(A6851:A13893="ONE YEAR",1,0)</f>
        <v>0</v>
      </c>
      <c r="O6851">
        <f t="shared" ref="O6851:O6914" si="1720">IF(A6851:A13893="two year",1,0)</f>
        <v>0</v>
      </c>
      <c r="P6851">
        <v>2</v>
      </c>
      <c r="Q6851">
        <f t="shared" ref="Q6851:Q6914" si="1721">IF(B6851:B13893="Electronic check",1,0)</f>
        <v>0</v>
      </c>
      <c r="R6851">
        <f t="shared" ref="R6851:R6914" si="1722">IF(B6851:B13893="Mailed check",1,0)</f>
        <v>0</v>
      </c>
      <c r="S6851">
        <f t="shared" ref="S6851:S6914" si="1723">IF(B6851:B13893="Credit card (automatic)",1,0)</f>
        <v>1</v>
      </c>
      <c r="T6851">
        <f t="shared" ref="T6851:T6914" si="1724">IF(B6851:B13893="Bank transfer (automatic)",1,0)</f>
        <v>0</v>
      </c>
      <c r="U6851">
        <v>0</v>
      </c>
      <c r="V6851">
        <f t="shared" si="1709"/>
        <v>0.37020139219950937</v>
      </c>
      <c r="W6851">
        <f t="shared" si="1710"/>
        <v>0.59150764099183051</v>
      </c>
      <c r="X6851">
        <f t="shared" si="1711"/>
        <v>0.13704907078645495</v>
      </c>
      <c r="Y6851">
        <f t="shared" si="1712"/>
        <v>1</v>
      </c>
      <c r="Z6851" t="s">
        <v>6883</v>
      </c>
    </row>
    <row r="6852" spans="1:26" x14ac:dyDescent="0.25">
      <c r="A6852" t="s">
        <v>26</v>
      </c>
      <c r="B6852" t="s">
        <v>33</v>
      </c>
      <c r="C6852" t="s">
        <v>35</v>
      </c>
      <c r="D6852">
        <v>0</v>
      </c>
      <c r="F6852">
        <v>1</v>
      </c>
      <c r="G6852">
        <v>83.55</v>
      </c>
      <c r="H6852">
        <f t="shared" si="1713"/>
        <v>1</v>
      </c>
      <c r="I6852">
        <f t="shared" si="1714"/>
        <v>0</v>
      </c>
      <c r="J6852">
        <f t="shared" si="1715"/>
        <v>0</v>
      </c>
      <c r="K6852">
        <f t="shared" si="1716"/>
        <v>1</v>
      </c>
      <c r="L6852">
        <f t="shared" si="1717"/>
        <v>0</v>
      </c>
      <c r="M6852">
        <f t="shared" si="1718"/>
        <v>1</v>
      </c>
      <c r="N6852">
        <f t="shared" si="1719"/>
        <v>0</v>
      </c>
      <c r="O6852">
        <f t="shared" si="1720"/>
        <v>0</v>
      </c>
      <c r="P6852">
        <v>30</v>
      </c>
      <c r="Q6852">
        <f t="shared" si="1721"/>
        <v>0</v>
      </c>
      <c r="R6852">
        <f t="shared" si="1722"/>
        <v>0</v>
      </c>
      <c r="S6852">
        <f t="shared" si="1723"/>
        <v>0</v>
      </c>
      <c r="T6852">
        <f t="shared" si="1724"/>
        <v>1</v>
      </c>
      <c r="U6852">
        <v>0</v>
      </c>
      <c r="V6852">
        <f t="shared" ref="V6852:V6915" si="1725">G6852*$G$2+H6853*$H$2+K6853*$K$2+M6852*$M$2+O6852*$O$2+Q6852*$Q$2+L6852*$L$2</f>
        <v>0.38802247919887511</v>
      </c>
      <c r="W6852">
        <f t="shared" ref="W6852:W6915" si="1726">1/ (1+EXP(-V6852))</f>
        <v>0.59580656092057194</v>
      </c>
      <c r="X6852">
        <f t="shared" ref="X6852:X6915" si="1727">(U6852-V6852)^2</f>
        <v>0.15056144436364147</v>
      </c>
      <c r="Y6852">
        <f t="shared" ref="Y6852:Y6915" si="1728">IF(W6852&gt;=0.58,1,0)</f>
        <v>1</v>
      </c>
      <c r="Z6852" t="s">
        <v>6884</v>
      </c>
    </row>
    <row r="6853" spans="1:26" x14ac:dyDescent="0.25">
      <c r="A6853" t="s">
        <v>45</v>
      </c>
      <c r="B6853" t="s">
        <v>33</v>
      </c>
      <c r="C6853" t="s">
        <v>25</v>
      </c>
      <c r="D6853">
        <v>0</v>
      </c>
      <c r="F6853">
        <v>1</v>
      </c>
      <c r="G6853">
        <v>65.7</v>
      </c>
      <c r="H6853">
        <f t="shared" si="1713"/>
        <v>1</v>
      </c>
      <c r="I6853">
        <f t="shared" si="1714"/>
        <v>0</v>
      </c>
      <c r="J6853">
        <f t="shared" si="1715"/>
        <v>1</v>
      </c>
      <c r="K6853">
        <f t="shared" si="1716"/>
        <v>0</v>
      </c>
      <c r="L6853">
        <f t="shared" si="1717"/>
        <v>0</v>
      </c>
      <c r="M6853">
        <f t="shared" si="1718"/>
        <v>0</v>
      </c>
      <c r="N6853">
        <f t="shared" si="1719"/>
        <v>0</v>
      </c>
      <c r="O6853">
        <f t="shared" si="1720"/>
        <v>1</v>
      </c>
      <c r="P6853">
        <v>66</v>
      </c>
      <c r="Q6853">
        <f t="shared" si="1721"/>
        <v>0</v>
      </c>
      <c r="R6853">
        <f t="shared" si="1722"/>
        <v>0</v>
      </c>
      <c r="S6853">
        <f t="shared" si="1723"/>
        <v>0</v>
      </c>
      <c r="T6853">
        <f t="shared" si="1724"/>
        <v>1</v>
      </c>
      <c r="U6853">
        <v>0</v>
      </c>
      <c r="V6853">
        <f t="shared" si="1725"/>
        <v>3.3667604751783528E-2</v>
      </c>
      <c r="W6853">
        <f t="shared" si="1726"/>
        <v>0.50841610622625966</v>
      </c>
      <c r="X6853">
        <f t="shared" si="1727"/>
        <v>1.1335076097223169E-3</v>
      </c>
      <c r="Y6853">
        <f t="shared" si="1728"/>
        <v>0</v>
      </c>
      <c r="Z6853" t="s">
        <v>6885</v>
      </c>
    </row>
    <row r="6854" spans="1:26" x14ac:dyDescent="0.25">
      <c r="A6854" t="s">
        <v>45</v>
      </c>
      <c r="B6854" t="s">
        <v>33</v>
      </c>
      <c r="C6854" t="s">
        <v>35</v>
      </c>
      <c r="D6854">
        <v>0</v>
      </c>
      <c r="F6854">
        <v>1</v>
      </c>
      <c r="G6854">
        <v>94.9</v>
      </c>
      <c r="H6854">
        <f t="shared" si="1713"/>
        <v>1</v>
      </c>
      <c r="I6854">
        <f t="shared" si="1714"/>
        <v>0</v>
      </c>
      <c r="J6854">
        <f t="shared" si="1715"/>
        <v>0</v>
      </c>
      <c r="K6854">
        <f t="shared" si="1716"/>
        <v>1</v>
      </c>
      <c r="L6854">
        <f t="shared" si="1717"/>
        <v>0</v>
      </c>
      <c r="M6854">
        <f t="shared" si="1718"/>
        <v>0</v>
      </c>
      <c r="N6854">
        <f t="shared" si="1719"/>
        <v>0</v>
      </c>
      <c r="O6854">
        <f t="shared" si="1720"/>
        <v>1</v>
      </c>
      <c r="P6854">
        <v>38</v>
      </c>
      <c r="Q6854">
        <f t="shared" si="1721"/>
        <v>0</v>
      </c>
      <c r="R6854">
        <f t="shared" si="1722"/>
        <v>0</v>
      </c>
      <c r="S6854">
        <f t="shared" si="1723"/>
        <v>0</v>
      </c>
      <c r="T6854">
        <f t="shared" si="1724"/>
        <v>1</v>
      </c>
      <c r="U6854">
        <v>0</v>
      </c>
      <c r="V6854">
        <f t="shared" si="1725"/>
        <v>7.4328853552577401E-2</v>
      </c>
      <c r="W6854">
        <f t="shared" si="1726"/>
        <v>0.51857366289436668</v>
      </c>
      <c r="X6854">
        <f t="shared" si="1727"/>
        <v>5.5247784704404983E-3</v>
      </c>
      <c r="Y6854">
        <f t="shared" si="1728"/>
        <v>0</v>
      </c>
      <c r="Z6854" t="s">
        <v>6886</v>
      </c>
    </row>
    <row r="6855" spans="1:26" x14ac:dyDescent="0.25">
      <c r="A6855" t="s">
        <v>26</v>
      </c>
      <c r="B6855" t="s">
        <v>30</v>
      </c>
      <c r="C6855" t="s">
        <v>25</v>
      </c>
      <c r="D6855">
        <v>0</v>
      </c>
      <c r="F6855">
        <v>1</v>
      </c>
      <c r="G6855">
        <v>61.9</v>
      </c>
      <c r="H6855">
        <f t="shared" si="1713"/>
        <v>1</v>
      </c>
      <c r="I6855">
        <f t="shared" si="1714"/>
        <v>0</v>
      </c>
      <c r="J6855">
        <f t="shared" si="1715"/>
        <v>1</v>
      </c>
      <c r="K6855">
        <f t="shared" si="1716"/>
        <v>0</v>
      </c>
      <c r="L6855">
        <f t="shared" si="1717"/>
        <v>0</v>
      </c>
      <c r="M6855">
        <f t="shared" si="1718"/>
        <v>1</v>
      </c>
      <c r="N6855">
        <f t="shared" si="1719"/>
        <v>0</v>
      </c>
      <c r="O6855">
        <f t="shared" si="1720"/>
        <v>0</v>
      </c>
      <c r="P6855">
        <v>44</v>
      </c>
      <c r="Q6855">
        <f t="shared" si="1721"/>
        <v>0</v>
      </c>
      <c r="R6855">
        <f t="shared" si="1722"/>
        <v>1</v>
      </c>
      <c r="S6855">
        <f t="shared" si="1723"/>
        <v>0</v>
      </c>
      <c r="T6855">
        <f t="shared" si="1724"/>
        <v>0</v>
      </c>
      <c r="U6855">
        <v>0</v>
      </c>
      <c r="V6855">
        <f t="shared" si="1725"/>
        <v>0.35913209876673535</v>
      </c>
      <c r="W6855">
        <f t="shared" si="1726"/>
        <v>0.58883032342014485</v>
      </c>
      <c r="X6855">
        <f t="shared" si="1727"/>
        <v>0.12897586436460015</v>
      </c>
      <c r="Y6855">
        <f t="shared" si="1728"/>
        <v>1</v>
      </c>
      <c r="Z6855" t="s">
        <v>6887</v>
      </c>
    </row>
    <row r="6856" spans="1:26" x14ac:dyDescent="0.25">
      <c r="A6856" t="s">
        <v>26</v>
      </c>
      <c r="B6856" t="s">
        <v>27</v>
      </c>
      <c r="C6856" t="s">
        <v>35</v>
      </c>
      <c r="D6856">
        <v>0</v>
      </c>
      <c r="F6856">
        <v>1</v>
      </c>
      <c r="G6856">
        <v>111.1</v>
      </c>
      <c r="H6856">
        <f t="shared" si="1713"/>
        <v>1</v>
      </c>
      <c r="I6856">
        <f t="shared" si="1714"/>
        <v>0</v>
      </c>
      <c r="J6856">
        <f t="shared" si="1715"/>
        <v>0</v>
      </c>
      <c r="K6856">
        <f t="shared" si="1716"/>
        <v>1</v>
      </c>
      <c r="L6856">
        <f t="shared" si="1717"/>
        <v>0</v>
      </c>
      <c r="M6856">
        <f t="shared" si="1718"/>
        <v>1</v>
      </c>
      <c r="N6856">
        <f t="shared" si="1719"/>
        <v>0</v>
      </c>
      <c r="O6856">
        <f t="shared" si="1720"/>
        <v>0</v>
      </c>
      <c r="P6856">
        <v>54</v>
      </c>
      <c r="Q6856">
        <f t="shared" si="1721"/>
        <v>1</v>
      </c>
      <c r="R6856">
        <f t="shared" si="1722"/>
        <v>0</v>
      </c>
      <c r="S6856">
        <f t="shared" si="1723"/>
        <v>0</v>
      </c>
      <c r="T6856">
        <f t="shared" si="1724"/>
        <v>0</v>
      </c>
      <c r="U6856">
        <v>1</v>
      </c>
      <c r="V6856">
        <f t="shared" si="1725"/>
        <v>0.56774279956641582</v>
      </c>
      <c r="W6856">
        <f t="shared" si="1726"/>
        <v>0.6382421749640752</v>
      </c>
      <c r="X6856">
        <f t="shared" si="1727"/>
        <v>0.18684628732667977</v>
      </c>
      <c r="Y6856">
        <f t="shared" si="1728"/>
        <v>1</v>
      </c>
      <c r="Z6856" t="s">
        <v>6888</v>
      </c>
    </row>
    <row r="6857" spans="1:26" x14ac:dyDescent="0.25">
      <c r="A6857" t="s">
        <v>26</v>
      </c>
      <c r="B6857" t="s">
        <v>30</v>
      </c>
      <c r="C6857" t="s">
        <v>23</v>
      </c>
      <c r="D6857">
        <v>0</v>
      </c>
      <c r="F6857">
        <v>1</v>
      </c>
      <c r="G6857">
        <v>20</v>
      </c>
      <c r="H6857">
        <f t="shared" si="1713"/>
        <v>1</v>
      </c>
      <c r="I6857">
        <f t="shared" si="1714"/>
        <v>0</v>
      </c>
      <c r="J6857">
        <f t="shared" si="1715"/>
        <v>0</v>
      </c>
      <c r="K6857">
        <f t="shared" si="1716"/>
        <v>0</v>
      </c>
      <c r="L6857">
        <f t="shared" si="1717"/>
        <v>1</v>
      </c>
      <c r="M6857">
        <f t="shared" si="1718"/>
        <v>1</v>
      </c>
      <c r="N6857">
        <f t="shared" si="1719"/>
        <v>0</v>
      </c>
      <c r="O6857">
        <f t="shared" si="1720"/>
        <v>0</v>
      </c>
      <c r="P6857">
        <v>2</v>
      </c>
      <c r="Q6857">
        <f t="shared" si="1721"/>
        <v>0</v>
      </c>
      <c r="R6857">
        <f t="shared" si="1722"/>
        <v>1</v>
      </c>
      <c r="S6857">
        <f t="shared" si="1723"/>
        <v>0</v>
      </c>
      <c r="T6857">
        <f t="shared" si="1724"/>
        <v>0</v>
      </c>
      <c r="U6857">
        <v>0</v>
      </c>
      <c r="V6857">
        <f t="shared" si="1725"/>
        <v>0.26021629851163336</v>
      </c>
      <c r="W6857">
        <f t="shared" si="1726"/>
        <v>0.56468946202458747</v>
      </c>
      <c r="X6857">
        <f t="shared" si="1727"/>
        <v>6.7712522011095483E-2</v>
      </c>
      <c r="Y6857">
        <f t="shared" si="1728"/>
        <v>0</v>
      </c>
      <c r="Z6857" t="s">
        <v>6889</v>
      </c>
    </row>
    <row r="6858" spans="1:26" x14ac:dyDescent="0.25">
      <c r="A6858" t="s">
        <v>29</v>
      </c>
      <c r="B6858" t="s">
        <v>30</v>
      </c>
      <c r="C6858" t="s">
        <v>25</v>
      </c>
      <c r="D6858">
        <v>0</v>
      </c>
      <c r="F6858">
        <v>1</v>
      </c>
      <c r="G6858">
        <v>67.7</v>
      </c>
      <c r="H6858">
        <f t="shared" si="1713"/>
        <v>1</v>
      </c>
      <c r="I6858">
        <f t="shared" si="1714"/>
        <v>0</v>
      </c>
      <c r="J6858">
        <f t="shared" si="1715"/>
        <v>1</v>
      </c>
      <c r="K6858">
        <f t="shared" si="1716"/>
        <v>0</v>
      </c>
      <c r="L6858">
        <f t="shared" si="1717"/>
        <v>0</v>
      </c>
      <c r="M6858">
        <f t="shared" si="1718"/>
        <v>0</v>
      </c>
      <c r="N6858">
        <f t="shared" si="1719"/>
        <v>1</v>
      </c>
      <c r="O6858">
        <f t="shared" si="1720"/>
        <v>0</v>
      </c>
      <c r="P6858">
        <v>42</v>
      </c>
      <c r="Q6858">
        <f t="shared" si="1721"/>
        <v>0</v>
      </c>
      <c r="R6858">
        <f t="shared" si="1722"/>
        <v>1</v>
      </c>
      <c r="S6858">
        <f t="shared" si="1723"/>
        <v>0</v>
      </c>
      <c r="T6858">
        <f t="shared" si="1724"/>
        <v>0</v>
      </c>
      <c r="U6858">
        <v>0</v>
      </c>
      <c r="V6858">
        <f t="shared" si="1725"/>
        <v>9.1856602360317507E-2</v>
      </c>
      <c r="W6858">
        <f t="shared" si="1726"/>
        <v>0.52294801727515516</v>
      </c>
      <c r="X6858">
        <f t="shared" si="1727"/>
        <v>8.437635397181488E-3</v>
      </c>
      <c r="Y6858">
        <f t="shared" si="1728"/>
        <v>0</v>
      </c>
      <c r="Z6858" t="s">
        <v>6890</v>
      </c>
    </row>
    <row r="6859" spans="1:26" x14ac:dyDescent="0.25">
      <c r="A6859" t="s">
        <v>45</v>
      </c>
      <c r="B6859" t="s">
        <v>38</v>
      </c>
      <c r="C6859" t="s">
        <v>23</v>
      </c>
      <c r="D6859">
        <v>0</v>
      </c>
      <c r="F6859">
        <v>1</v>
      </c>
      <c r="G6859">
        <v>25.15</v>
      </c>
      <c r="H6859">
        <f t="shared" si="1713"/>
        <v>1</v>
      </c>
      <c r="I6859">
        <f t="shared" si="1714"/>
        <v>0</v>
      </c>
      <c r="J6859">
        <f t="shared" si="1715"/>
        <v>0</v>
      </c>
      <c r="K6859">
        <f t="shared" si="1716"/>
        <v>0</v>
      </c>
      <c r="L6859">
        <f t="shared" si="1717"/>
        <v>1</v>
      </c>
      <c r="M6859">
        <f t="shared" si="1718"/>
        <v>0</v>
      </c>
      <c r="N6859">
        <f t="shared" si="1719"/>
        <v>0</v>
      </c>
      <c r="O6859">
        <f t="shared" si="1720"/>
        <v>1</v>
      </c>
      <c r="P6859">
        <v>58</v>
      </c>
      <c r="Q6859">
        <f t="shared" si="1721"/>
        <v>0</v>
      </c>
      <c r="R6859">
        <f t="shared" si="1722"/>
        <v>0</v>
      </c>
      <c r="S6859">
        <f t="shared" si="1723"/>
        <v>1</v>
      </c>
      <c r="T6859">
        <f t="shared" si="1724"/>
        <v>0</v>
      </c>
      <c r="U6859">
        <v>0</v>
      </c>
      <c r="V6859">
        <f t="shared" si="1725"/>
        <v>-5.8280301434922605E-2</v>
      </c>
      <c r="W6859">
        <f t="shared" si="1726"/>
        <v>0.48543404729295891</v>
      </c>
      <c r="X6859">
        <f t="shared" si="1727"/>
        <v>3.3965935353454419E-3</v>
      </c>
      <c r="Y6859">
        <f t="shared" si="1728"/>
        <v>0</v>
      </c>
      <c r="Z6859" t="s">
        <v>6891</v>
      </c>
    </row>
    <row r="6860" spans="1:26" x14ac:dyDescent="0.25">
      <c r="A6860" t="s">
        <v>26</v>
      </c>
      <c r="B6860" t="s">
        <v>27</v>
      </c>
      <c r="C6860" t="s">
        <v>35</v>
      </c>
      <c r="D6860">
        <v>0</v>
      </c>
      <c r="F6860">
        <v>1</v>
      </c>
      <c r="G6860">
        <v>92.85</v>
      </c>
      <c r="H6860">
        <f t="shared" si="1713"/>
        <v>1</v>
      </c>
      <c r="I6860">
        <f t="shared" si="1714"/>
        <v>0</v>
      </c>
      <c r="J6860">
        <f t="shared" si="1715"/>
        <v>0</v>
      </c>
      <c r="K6860">
        <f t="shared" si="1716"/>
        <v>1</v>
      </c>
      <c r="L6860">
        <f t="shared" si="1717"/>
        <v>0</v>
      </c>
      <c r="M6860">
        <f t="shared" si="1718"/>
        <v>1</v>
      </c>
      <c r="N6860">
        <f t="shared" si="1719"/>
        <v>0</v>
      </c>
      <c r="O6860">
        <f t="shared" si="1720"/>
        <v>0</v>
      </c>
      <c r="P6860">
        <v>58</v>
      </c>
      <c r="Q6860">
        <f t="shared" si="1721"/>
        <v>1</v>
      </c>
      <c r="R6860">
        <f t="shared" si="1722"/>
        <v>0</v>
      </c>
      <c r="S6860">
        <f t="shared" si="1723"/>
        <v>0</v>
      </c>
      <c r="T6860">
        <f t="shared" si="1724"/>
        <v>0</v>
      </c>
      <c r="U6860">
        <v>0</v>
      </c>
      <c r="V6860">
        <f t="shared" si="1725"/>
        <v>0.544153207538703</v>
      </c>
      <c r="W6860">
        <f t="shared" si="1726"/>
        <v>0.63277802965369156</v>
      </c>
      <c r="X6860">
        <f t="shared" si="1727"/>
        <v>0.29610271327465876</v>
      </c>
      <c r="Y6860">
        <f t="shared" si="1728"/>
        <v>1</v>
      </c>
      <c r="Z6860" t="s">
        <v>6892</v>
      </c>
    </row>
    <row r="6861" spans="1:26" x14ac:dyDescent="0.25">
      <c r="A6861" t="s">
        <v>26</v>
      </c>
      <c r="B6861" t="s">
        <v>27</v>
      </c>
      <c r="C6861" t="s">
        <v>35</v>
      </c>
      <c r="D6861">
        <v>0</v>
      </c>
      <c r="F6861">
        <v>1</v>
      </c>
      <c r="G6861">
        <v>89.1</v>
      </c>
      <c r="H6861">
        <f t="shared" si="1713"/>
        <v>1</v>
      </c>
      <c r="I6861">
        <f t="shared" si="1714"/>
        <v>0</v>
      </c>
      <c r="J6861">
        <f t="shared" si="1715"/>
        <v>0</v>
      </c>
      <c r="K6861">
        <f t="shared" si="1716"/>
        <v>1</v>
      </c>
      <c r="L6861">
        <f t="shared" si="1717"/>
        <v>0</v>
      </c>
      <c r="M6861">
        <f t="shared" si="1718"/>
        <v>1</v>
      </c>
      <c r="N6861">
        <f t="shared" si="1719"/>
        <v>0</v>
      </c>
      <c r="O6861">
        <f t="shared" si="1720"/>
        <v>0</v>
      </c>
      <c r="P6861">
        <v>25</v>
      </c>
      <c r="Q6861">
        <f t="shared" si="1721"/>
        <v>1</v>
      </c>
      <c r="R6861">
        <f t="shared" si="1722"/>
        <v>0</v>
      </c>
      <c r="S6861">
        <f t="shared" si="1723"/>
        <v>0</v>
      </c>
      <c r="T6861">
        <f t="shared" si="1724"/>
        <v>0</v>
      </c>
      <c r="U6861">
        <v>1</v>
      </c>
      <c r="V6861">
        <f t="shared" si="1725"/>
        <v>0.53830674973970261</v>
      </c>
      <c r="W6861">
        <f t="shared" si="1726"/>
        <v>0.6314184367314376</v>
      </c>
      <c r="X6861">
        <f t="shared" si="1727"/>
        <v>0.2131606573359176</v>
      </c>
      <c r="Y6861">
        <f t="shared" si="1728"/>
        <v>1</v>
      </c>
      <c r="Z6861" t="s">
        <v>6893</v>
      </c>
    </row>
    <row r="6862" spans="1:26" x14ac:dyDescent="0.25">
      <c r="A6862" t="s">
        <v>45</v>
      </c>
      <c r="B6862" t="s">
        <v>30</v>
      </c>
      <c r="C6862" t="s">
        <v>35</v>
      </c>
      <c r="D6862">
        <v>0</v>
      </c>
      <c r="F6862">
        <v>1</v>
      </c>
      <c r="G6862">
        <v>111.3</v>
      </c>
      <c r="H6862">
        <f t="shared" si="1713"/>
        <v>1</v>
      </c>
      <c r="I6862">
        <f t="shared" si="1714"/>
        <v>0</v>
      </c>
      <c r="J6862">
        <f t="shared" si="1715"/>
        <v>0</v>
      </c>
      <c r="K6862">
        <f t="shared" si="1716"/>
        <v>1</v>
      </c>
      <c r="L6862">
        <f t="shared" si="1717"/>
        <v>0</v>
      </c>
      <c r="M6862">
        <f t="shared" si="1718"/>
        <v>0</v>
      </c>
      <c r="N6862">
        <f t="shared" si="1719"/>
        <v>0</v>
      </c>
      <c r="O6862">
        <f t="shared" si="1720"/>
        <v>1</v>
      </c>
      <c r="P6862">
        <v>71</v>
      </c>
      <c r="Q6862">
        <f t="shared" si="1721"/>
        <v>0</v>
      </c>
      <c r="R6862">
        <f t="shared" si="1722"/>
        <v>1</v>
      </c>
      <c r="S6862">
        <f t="shared" si="1723"/>
        <v>0</v>
      </c>
      <c r="T6862">
        <f t="shared" si="1724"/>
        <v>0</v>
      </c>
      <c r="U6862">
        <v>0</v>
      </c>
      <c r="V6862">
        <f t="shared" si="1725"/>
        <v>0.10476053158762805</v>
      </c>
      <c r="W6862">
        <f t="shared" si="1726"/>
        <v>0.52616620660028335</v>
      </c>
      <c r="X6862">
        <f t="shared" si="1727"/>
        <v>1.0974768978522413E-2</v>
      </c>
      <c r="Y6862">
        <f t="shared" si="1728"/>
        <v>0</v>
      </c>
      <c r="Z6862" t="s">
        <v>6894</v>
      </c>
    </row>
    <row r="6863" spans="1:26" x14ac:dyDescent="0.25">
      <c r="A6863" t="s">
        <v>26</v>
      </c>
      <c r="B6863" t="s">
        <v>33</v>
      </c>
      <c r="C6863" t="s">
        <v>35</v>
      </c>
      <c r="D6863">
        <v>0</v>
      </c>
      <c r="F6863">
        <v>1</v>
      </c>
      <c r="G6863">
        <v>101.9</v>
      </c>
      <c r="H6863">
        <f t="shared" si="1713"/>
        <v>1</v>
      </c>
      <c r="I6863">
        <f t="shared" si="1714"/>
        <v>0</v>
      </c>
      <c r="J6863">
        <f t="shared" si="1715"/>
        <v>0</v>
      </c>
      <c r="K6863">
        <f t="shared" si="1716"/>
        <v>1</v>
      </c>
      <c r="L6863">
        <f t="shared" si="1717"/>
        <v>0</v>
      </c>
      <c r="M6863">
        <f t="shared" si="1718"/>
        <v>1</v>
      </c>
      <c r="N6863">
        <f t="shared" si="1719"/>
        <v>0</v>
      </c>
      <c r="O6863">
        <f t="shared" si="1720"/>
        <v>0</v>
      </c>
      <c r="P6863">
        <v>37</v>
      </c>
      <c r="Q6863">
        <f t="shared" si="1721"/>
        <v>0</v>
      </c>
      <c r="R6863">
        <f t="shared" si="1722"/>
        <v>0</v>
      </c>
      <c r="S6863">
        <f t="shared" si="1723"/>
        <v>0</v>
      </c>
      <c r="T6863">
        <f t="shared" si="1724"/>
        <v>1</v>
      </c>
      <c r="U6863">
        <v>1</v>
      </c>
      <c r="V6863">
        <f t="shared" si="1725"/>
        <v>0.42149431528940595</v>
      </c>
      <c r="W6863">
        <f t="shared" si="1726"/>
        <v>0.60384077103651868</v>
      </c>
      <c r="X6863">
        <f t="shared" si="1727"/>
        <v>0.33466882724247327</v>
      </c>
      <c r="Y6863">
        <f t="shared" si="1728"/>
        <v>1</v>
      </c>
      <c r="Z6863" t="s">
        <v>6895</v>
      </c>
    </row>
    <row r="6864" spans="1:26" x14ac:dyDescent="0.25">
      <c r="A6864" t="s">
        <v>26</v>
      </c>
      <c r="B6864" t="s">
        <v>27</v>
      </c>
      <c r="C6864" t="s">
        <v>35</v>
      </c>
      <c r="D6864">
        <v>0</v>
      </c>
      <c r="F6864">
        <v>1</v>
      </c>
      <c r="G6864">
        <v>91.65</v>
      </c>
      <c r="H6864">
        <f t="shared" si="1713"/>
        <v>1</v>
      </c>
      <c r="I6864">
        <f t="shared" si="1714"/>
        <v>0</v>
      </c>
      <c r="J6864">
        <f t="shared" si="1715"/>
        <v>0</v>
      </c>
      <c r="K6864">
        <f t="shared" si="1716"/>
        <v>1</v>
      </c>
      <c r="L6864">
        <f t="shared" si="1717"/>
        <v>0</v>
      </c>
      <c r="M6864">
        <f t="shared" si="1718"/>
        <v>1</v>
      </c>
      <c r="N6864">
        <f t="shared" si="1719"/>
        <v>0</v>
      </c>
      <c r="O6864">
        <f t="shared" si="1720"/>
        <v>0</v>
      </c>
      <c r="P6864">
        <v>14</v>
      </c>
      <c r="Q6864">
        <f t="shared" si="1721"/>
        <v>1</v>
      </c>
      <c r="R6864">
        <f t="shared" si="1722"/>
        <v>0</v>
      </c>
      <c r="S6864">
        <f t="shared" si="1723"/>
        <v>0</v>
      </c>
      <c r="T6864">
        <f t="shared" si="1724"/>
        <v>0</v>
      </c>
      <c r="U6864">
        <v>1</v>
      </c>
      <c r="V6864">
        <f t="shared" si="1725"/>
        <v>0.55597379014732551</v>
      </c>
      <c r="W6864">
        <f t="shared" si="1726"/>
        <v>0.63552044218736314</v>
      </c>
      <c r="X6864">
        <f t="shared" si="1727"/>
        <v>0.19715927503613132</v>
      </c>
      <c r="Y6864">
        <f t="shared" si="1728"/>
        <v>1</v>
      </c>
      <c r="Z6864" t="s">
        <v>6896</v>
      </c>
    </row>
    <row r="6865" spans="1:26" x14ac:dyDescent="0.25">
      <c r="A6865" t="s">
        <v>26</v>
      </c>
      <c r="B6865" t="s">
        <v>27</v>
      </c>
      <c r="C6865" t="s">
        <v>35</v>
      </c>
      <c r="D6865">
        <v>1</v>
      </c>
      <c r="F6865">
        <v>1</v>
      </c>
      <c r="G6865">
        <v>88.85</v>
      </c>
      <c r="H6865">
        <f t="shared" si="1713"/>
        <v>0</v>
      </c>
      <c r="I6865">
        <f t="shared" si="1714"/>
        <v>1</v>
      </c>
      <c r="J6865">
        <f t="shared" si="1715"/>
        <v>0</v>
      </c>
      <c r="K6865">
        <f t="shared" si="1716"/>
        <v>1</v>
      </c>
      <c r="L6865">
        <f t="shared" si="1717"/>
        <v>0</v>
      </c>
      <c r="M6865">
        <f t="shared" si="1718"/>
        <v>1</v>
      </c>
      <c r="N6865">
        <f t="shared" si="1719"/>
        <v>0</v>
      </c>
      <c r="O6865">
        <f t="shared" si="1720"/>
        <v>0</v>
      </c>
      <c r="P6865">
        <v>4</v>
      </c>
      <c r="Q6865">
        <f t="shared" si="1721"/>
        <v>1</v>
      </c>
      <c r="R6865">
        <f t="shared" si="1722"/>
        <v>0</v>
      </c>
      <c r="S6865">
        <f t="shared" si="1723"/>
        <v>0</v>
      </c>
      <c r="T6865">
        <f t="shared" si="1724"/>
        <v>0</v>
      </c>
      <c r="U6865">
        <v>1</v>
      </c>
      <c r="V6865">
        <f t="shared" si="1725"/>
        <v>0.5330538166256803</v>
      </c>
      <c r="W6865">
        <f t="shared" si="1726"/>
        <v>0.63019508413238179</v>
      </c>
      <c r="X6865">
        <f t="shared" si="1727"/>
        <v>0.2180387381678438</v>
      </c>
      <c r="Y6865">
        <f t="shared" si="1728"/>
        <v>1</v>
      </c>
      <c r="Z6865" t="s">
        <v>6897</v>
      </c>
    </row>
    <row r="6866" spans="1:26" x14ac:dyDescent="0.25">
      <c r="A6866" t="s">
        <v>29</v>
      </c>
      <c r="B6866" t="s">
        <v>33</v>
      </c>
      <c r="C6866" t="s">
        <v>25</v>
      </c>
      <c r="D6866">
        <v>0</v>
      </c>
      <c r="F6866">
        <v>1</v>
      </c>
      <c r="G6866">
        <v>60.6</v>
      </c>
      <c r="H6866">
        <f t="shared" si="1713"/>
        <v>1</v>
      </c>
      <c r="I6866">
        <f t="shared" si="1714"/>
        <v>0</v>
      </c>
      <c r="J6866">
        <f t="shared" si="1715"/>
        <v>1</v>
      </c>
      <c r="K6866">
        <f t="shared" si="1716"/>
        <v>0</v>
      </c>
      <c r="L6866">
        <f t="shared" si="1717"/>
        <v>0</v>
      </c>
      <c r="M6866">
        <f t="shared" si="1718"/>
        <v>0</v>
      </c>
      <c r="N6866">
        <f t="shared" si="1719"/>
        <v>1</v>
      </c>
      <c r="O6866">
        <f t="shared" si="1720"/>
        <v>0</v>
      </c>
      <c r="P6866">
        <v>48</v>
      </c>
      <c r="Q6866">
        <f t="shared" si="1721"/>
        <v>0</v>
      </c>
      <c r="R6866">
        <f t="shared" si="1722"/>
        <v>0</v>
      </c>
      <c r="S6866">
        <f t="shared" si="1723"/>
        <v>0</v>
      </c>
      <c r="T6866">
        <f t="shared" si="1724"/>
        <v>1</v>
      </c>
      <c r="U6866">
        <v>0</v>
      </c>
      <c r="V6866">
        <f t="shared" si="1725"/>
        <v>9.447875803184605E-2</v>
      </c>
      <c r="W6866">
        <f t="shared" si="1726"/>
        <v>0.52360213560047963</v>
      </c>
      <c r="X6866">
        <f t="shared" si="1727"/>
        <v>8.9262357192401148E-3</v>
      </c>
      <c r="Y6866">
        <f t="shared" si="1728"/>
        <v>0</v>
      </c>
      <c r="Z6866" t="s">
        <v>6898</v>
      </c>
    </row>
    <row r="6867" spans="1:26" x14ac:dyDescent="0.25">
      <c r="A6867" t="s">
        <v>26</v>
      </c>
      <c r="B6867" t="s">
        <v>27</v>
      </c>
      <c r="C6867" t="s">
        <v>25</v>
      </c>
      <c r="D6867">
        <v>1</v>
      </c>
      <c r="F6867">
        <v>1</v>
      </c>
      <c r="G6867">
        <v>25.3</v>
      </c>
      <c r="H6867">
        <f t="shared" si="1713"/>
        <v>0</v>
      </c>
      <c r="I6867">
        <f t="shared" si="1714"/>
        <v>1</v>
      </c>
      <c r="J6867">
        <f t="shared" si="1715"/>
        <v>1</v>
      </c>
      <c r="K6867">
        <f t="shared" si="1716"/>
        <v>0</v>
      </c>
      <c r="L6867">
        <f t="shared" si="1717"/>
        <v>0</v>
      </c>
      <c r="M6867">
        <f t="shared" si="1718"/>
        <v>1</v>
      </c>
      <c r="N6867">
        <f t="shared" si="1719"/>
        <v>0</v>
      </c>
      <c r="O6867">
        <f t="shared" si="1720"/>
        <v>0</v>
      </c>
      <c r="P6867">
        <v>3</v>
      </c>
      <c r="Q6867">
        <f t="shared" si="1721"/>
        <v>1</v>
      </c>
      <c r="R6867">
        <f t="shared" si="1722"/>
        <v>0</v>
      </c>
      <c r="S6867">
        <f t="shared" si="1723"/>
        <v>0</v>
      </c>
      <c r="T6867">
        <f t="shared" si="1724"/>
        <v>0</v>
      </c>
      <c r="U6867">
        <v>1</v>
      </c>
      <c r="V6867">
        <f t="shared" si="1725"/>
        <v>0.43397584512528731</v>
      </c>
      <c r="W6867">
        <f t="shared" si="1726"/>
        <v>0.60682266281881569</v>
      </c>
      <c r="X6867">
        <f t="shared" si="1727"/>
        <v>0.32038334390163276</v>
      </c>
      <c r="Y6867">
        <f t="shared" si="1728"/>
        <v>1</v>
      </c>
      <c r="Z6867" t="s">
        <v>6899</v>
      </c>
    </row>
    <row r="6868" spans="1:26" x14ac:dyDescent="0.25">
      <c r="A6868" t="s">
        <v>45</v>
      </c>
      <c r="B6868" t="s">
        <v>30</v>
      </c>
      <c r="C6868" t="s">
        <v>25</v>
      </c>
      <c r="D6868">
        <v>0</v>
      </c>
      <c r="F6868">
        <v>1</v>
      </c>
      <c r="G6868">
        <v>65.5</v>
      </c>
      <c r="H6868">
        <f t="shared" si="1713"/>
        <v>1</v>
      </c>
      <c r="I6868">
        <f t="shared" si="1714"/>
        <v>0</v>
      </c>
      <c r="J6868">
        <f t="shared" si="1715"/>
        <v>1</v>
      </c>
      <c r="K6868">
        <f t="shared" si="1716"/>
        <v>0</v>
      </c>
      <c r="L6868">
        <f t="shared" si="1717"/>
        <v>0</v>
      </c>
      <c r="M6868">
        <f t="shared" si="1718"/>
        <v>0</v>
      </c>
      <c r="N6868">
        <f t="shared" si="1719"/>
        <v>0</v>
      </c>
      <c r="O6868">
        <f t="shared" si="1720"/>
        <v>1</v>
      </c>
      <c r="P6868">
        <v>8</v>
      </c>
      <c r="Q6868">
        <f t="shared" si="1721"/>
        <v>0</v>
      </c>
      <c r="R6868">
        <f t="shared" si="1722"/>
        <v>1</v>
      </c>
      <c r="S6868">
        <f t="shared" si="1723"/>
        <v>0</v>
      </c>
      <c r="T6868">
        <f t="shared" si="1724"/>
        <v>0</v>
      </c>
      <c r="U6868">
        <v>0</v>
      </c>
      <c r="V6868">
        <f t="shared" si="1725"/>
        <v>3.3355793669170172E-2</v>
      </c>
      <c r="W6868">
        <f t="shared" si="1726"/>
        <v>0.50833817533757097</v>
      </c>
      <c r="X6868">
        <f t="shared" si="1727"/>
        <v>1.1126089713002529E-3</v>
      </c>
      <c r="Y6868">
        <f t="shared" si="1728"/>
        <v>0</v>
      </c>
      <c r="Z6868" t="s">
        <v>6900</v>
      </c>
    </row>
    <row r="6869" spans="1:26" x14ac:dyDescent="0.25">
      <c r="A6869" t="s">
        <v>26</v>
      </c>
      <c r="B6869" t="s">
        <v>27</v>
      </c>
      <c r="C6869" t="s">
        <v>35</v>
      </c>
      <c r="D6869">
        <v>0</v>
      </c>
      <c r="F6869">
        <v>1</v>
      </c>
      <c r="G6869">
        <v>95.45</v>
      </c>
      <c r="H6869">
        <f t="shared" si="1713"/>
        <v>1</v>
      </c>
      <c r="I6869">
        <f t="shared" si="1714"/>
        <v>0</v>
      </c>
      <c r="J6869">
        <f t="shared" si="1715"/>
        <v>0</v>
      </c>
      <c r="K6869">
        <f t="shared" si="1716"/>
        <v>1</v>
      </c>
      <c r="L6869">
        <f t="shared" si="1717"/>
        <v>0</v>
      </c>
      <c r="M6869">
        <f t="shared" si="1718"/>
        <v>1</v>
      </c>
      <c r="N6869">
        <f t="shared" si="1719"/>
        <v>0</v>
      </c>
      <c r="O6869">
        <f t="shared" si="1720"/>
        <v>0</v>
      </c>
      <c r="P6869">
        <v>1</v>
      </c>
      <c r="Q6869">
        <f t="shared" si="1721"/>
        <v>1</v>
      </c>
      <c r="R6869">
        <f t="shared" si="1722"/>
        <v>0</v>
      </c>
      <c r="S6869">
        <f t="shared" si="1723"/>
        <v>0</v>
      </c>
      <c r="T6869">
        <f t="shared" si="1724"/>
        <v>0</v>
      </c>
      <c r="U6869">
        <v>1</v>
      </c>
      <c r="V6869">
        <f t="shared" si="1725"/>
        <v>0.54334358235192093</v>
      </c>
      <c r="W6869">
        <f t="shared" si="1726"/>
        <v>0.63258987683698331</v>
      </c>
      <c r="X6869">
        <f t="shared" si="1727"/>
        <v>0.20853508377917682</v>
      </c>
      <c r="Y6869">
        <f t="shared" si="1728"/>
        <v>1</v>
      </c>
      <c r="Z6869" t="s">
        <v>6901</v>
      </c>
    </row>
    <row r="6870" spans="1:26" x14ac:dyDescent="0.25">
      <c r="A6870" t="s">
        <v>45</v>
      </c>
      <c r="B6870" t="s">
        <v>33</v>
      </c>
      <c r="C6870" t="s">
        <v>23</v>
      </c>
      <c r="D6870">
        <v>0</v>
      </c>
      <c r="F6870">
        <v>1</v>
      </c>
      <c r="G6870">
        <v>19.95</v>
      </c>
      <c r="H6870">
        <f t="shared" si="1713"/>
        <v>1</v>
      </c>
      <c r="I6870">
        <f t="shared" si="1714"/>
        <v>0</v>
      </c>
      <c r="J6870">
        <f t="shared" si="1715"/>
        <v>0</v>
      </c>
      <c r="K6870">
        <f t="shared" si="1716"/>
        <v>0</v>
      </c>
      <c r="L6870">
        <f t="shared" si="1717"/>
        <v>1</v>
      </c>
      <c r="M6870">
        <f t="shared" si="1718"/>
        <v>0</v>
      </c>
      <c r="N6870">
        <f t="shared" si="1719"/>
        <v>0</v>
      </c>
      <c r="O6870">
        <f t="shared" si="1720"/>
        <v>1</v>
      </c>
      <c r="P6870">
        <v>67</v>
      </c>
      <c r="Q6870">
        <f t="shared" si="1721"/>
        <v>0</v>
      </c>
      <c r="R6870">
        <f t="shared" si="1722"/>
        <v>0</v>
      </c>
      <c r="S6870">
        <f t="shared" si="1723"/>
        <v>0</v>
      </c>
      <c r="T6870">
        <f t="shared" si="1724"/>
        <v>1</v>
      </c>
      <c r="U6870">
        <v>0</v>
      </c>
      <c r="V6870">
        <f t="shared" si="1725"/>
        <v>-6.6387389582869785E-2</v>
      </c>
      <c r="W6870">
        <f t="shared" si="1726"/>
        <v>0.48340924550604752</v>
      </c>
      <c r="X6870">
        <f t="shared" si="1727"/>
        <v>4.4072854956277276E-3</v>
      </c>
      <c r="Y6870">
        <f t="shared" si="1728"/>
        <v>0</v>
      </c>
      <c r="Z6870" t="s">
        <v>6902</v>
      </c>
    </row>
    <row r="6871" spans="1:26" x14ac:dyDescent="0.25">
      <c r="A6871" t="s">
        <v>26</v>
      </c>
      <c r="B6871" t="s">
        <v>27</v>
      </c>
      <c r="C6871" t="s">
        <v>35</v>
      </c>
      <c r="D6871">
        <v>0</v>
      </c>
      <c r="F6871">
        <v>1</v>
      </c>
      <c r="G6871">
        <v>91.1</v>
      </c>
      <c r="H6871">
        <f t="shared" si="1713"/>
        <v>1</v>
      </c>
      <c r="I6871">
        <f t="shared" si="1714"/>
        <v>0</v>
      </c>
      <c r="J6871">
        <f t="shared" si="1715"/>
        <v>0</v>
      </c>
      <c r="K6871">
        <f t="shared" si="1716"/>
        <v>1</v>
      </c>
      <c r="L6871">
        <f t="shared" si="1717"/>
        <v>0</v>
      </c>
      <c r="M6871">
        <f t="shared" si="1718"/>
        <v>1</v>
      </c>
      <c r="N6871">
        <f t="shared" si="1719"/>
        <v>0</v>
      </c>
      <c r="O6871">
        <f t="shared" si="1720"/>
        <v>0</v>
      </c>
      <c r="P6871">
        <v>13</v>
      </c>
      <c r="Q6871">
        <f t="shared" si="1721"/>
        <v>1</v>
      </c>
      <c r="R6871">
        <f t="shared" si="1722"/>
        <v>0</v>
      </c>
      <c r="S6871">
        <f t="shared" si="1723"/>
        <v>0</v>
      </c>
      <c r="T6871">
        <f t="shared" si="1724"/>
        <v>0</v>
      </c>
      <c r="U6871">
        <v>1</v>
      </c>
      <c r="V6871">
        <f t="shared" si="1725"/>
        <v>0.53656169130508047</v>
      </c>
      <c r="W6871">
        <f t="shared" si="1726"/>
        <v>0.63101221763131643</v>
      </c>
      <c r="X6871">
        <f t="shared" si="1727"/>
        <v>0.21477506596600754</v>
      </c>
      <c r="Y6871">
        <f t="shared" si="1728"/>
        <v>1</v>
      </c>
      <c r="Z6871" t="s">
        <v>6903</v>
      </c>
    </row>
    <row r="6872" spans="1:26" x14ac:dyDescent="0.25">
      <c r="A6872" t="s">
        <v>29</v>
      </c>
      <c r="B6872" t="s">
        <v>38</v>
      </c>
      <c r="C6872" t="s">
        <v>25</v>
      </c>
      <c r="D6872">
        <v>0</v>
      </c>
      <c r="F6872">
        <v>1</v>
      </c>
      <c r="G6872">
        <v>54.15</v>
      </c>
      <c r="H6872">
        <f t="shared" si="1713"/>
        <v>1</v>
      </c>
      <c r="I6872">
        <f t="shared" si="1714"/>
        <v>0</v>
      </c>
      <c r="J6872">
        <f t="shared" si="1715"/>
        <v>1</v>
      </c>
      <c r="K6872">
        <f t="shared" si="1716"/>
        <v>0</v>
      </c>
      <c r="L6872">
        <f t="shared" si="1717"/>
        <v>0</v>
      </c>
      <c r="M6872">
        <f t="shared" si="1718"/>
        <v>0</v>
      </c>
      <c r="N6872">
        <f t="shared" si="1719"/>
        <v>1</v>
      </c>
      <c r="O6872">
        <f t="shared" si="1720"/>
        <v>0</v>
      </c>
      <c r="P6872">
        <v>45</v>
      </c>
      <c r="Q6872">
        <f t="shared" si="1721"/>
        <v>0</v>
      </c>
      <c r="R6872">
        <f t="shared" si="1722"/>
        <v>0</v>
      </c>
      <c r="S6872">
        <f t="shared" si="1723"/>
        <v>1</v>
      </c>
      <c r="T6872">
        <f t="shared" si="1724"/>
        <v>0</v>
      </c>
      <c r="U6872">
        <v>1</v>
      </c>
      <c r="V6872">
        <f t="shared" si="1725"/>
        <v>7.559457077401853E-2</v>
      </c>
      <c r="W6872">
        <f t="shared" si="1726"/>
        <v>0.51888964808071092</v>
      </c>
      <c r="X6872">
        <f t="shared" si="1727"/>
        <v>0.85452539758247104</v>
      </c>
      <c r="Y6872">
        <f t="shared" si="1728"/>
        <v>0</v>
      </c>
      <c r="Z6872" t="s">
        <v>6904</v>
      </c>
    </row>
    <row r="6873" spans="1:26" x14ac:dyDescent="0.25">
      <c r="A6873" t="s">
        <v>26</v>
      </c>
      <c r="B6873" t="s">
        <v>33</v>
      </c>
      <c r="C6873" t="s">
        <v>35</v>
      </c>
      <c r="D6873">
        <v>0</v>
      </c>
      <c r="F6873">
        <v>1</v>
      </c>
      <c r="G6873">
        <v>74.599999999999994</v>
      </c>
      <c r="H6873">
        <f t="shared" si="1713"/>
        <v>1</v>
      </c>
      <c r="I6873">
        <f t="shared" si="1714"/>
        <v>0</v>
      </c>
      <c r="J6873">
        <f t="shared" si="1715"/>
        <v>0</v>
      </c>
      <c r="K6873">
        <f t="shared" si="1716"/>
        <v>1</v>
      </c>
      <c r="L6873">
        <f t="shared" si="1717"/>
        <v>0</v>
      </c>
      <c r="M6873">
        <f t="shared" si="1718"/>
        <v>1</v>
      </c>
      <c r="N6873">
        <f t="shared" si="1719"/>
        <v>0</v>
      </c>
      <c r="O6873">
        <f t="shared" si="1720"/>
        <v>0</v>
      </c>
      <c r="P6873">
        <v>49</v>
      </c>
      <c r="Q6873">
        <f t="shared" si="1721"/>
        <v>0</v>
      </c>
      <c r="R6873">
        <f t="shared" si="1722"/>
        <v>0</v>
      </c>
      <c r="S6873">
        <f t="shared" si="1723"/>
        <v>0</v>
      </c>
      <c r="T6873">
        <f t="shared" si="1724"/>
        <v>1</v>
      </c>
      <c r="U6873">
        <v>0</v>
      </c>
      <c r="V6873">
        <f t="shared" si="1725"/>
        <v>0.37893210251268328</v>
      </c>
      <c r="W6873">
        <f t="shared" si="1726"/>
        <v>0.59361551324717765</v>
      </c>
      <c r="X6873">
        <f t="shared" si="1727"/>
        <v>0.14358953831468271</v>
      </c>
      <c r="Y6873">
        <f t="shared" si="1728"/>
        <v>1</v>
      </c>
      <c r="Z6873" t="s">
        <v>6905</v>
      </c>
    </row>
    <row r="6874" spans="1:26" x14ac:dyDescent="0.25">
      <c r="A6874" t="s">
        <v>26</v>
      </c>
      <c r="B6874" t="s">
        <v>33</v>
      </c>
      <c r="C6874" t="s">
        <v>35</v>
      </c>
      <c r="D6874">
        <v>0</v>
      </c>
      <c r="F6874">
        <v>1</v>
      </c>
      <c r="G6874">
        <v>94.6</v>
      </c>
      <c r="H6874">
        <f t="shared" si="1713"/>
        <v>1</v>
      </c>
      <c r="I6874">
        <f t="shared" si="1714"/>
        <v>0</v>
      </c>
      <c r="J6874">
        <f t="shared" si="1715"/>
        <v>0</v>
      </c>
      <c r="K6874">
        <f t="shared" si="1716"/>
        <v>1</v>
      </c>
      <c r="L6874">
        <f t="shared" si="1717"/>
        <v>0</v>
      </c>
      <c r="M6874">
        <f t="shared" si="1718"/>
        <v>1</v>
      </c>
      <c r="N6874">
        <f t="shared" si="1719"/>
        <v>0</v>
      </c>
      <c r="O6874">
        <f t="shared" si="1720"/>
        <v>0</v>
      </c>
      <c r="P6874">
        <v>52</v>
      </c>
      <c r="Q6874">
        <f t="shared" si="1721"/>
        <v>0</v>
      </c>
      <c r="R6874">
        <f t="shared" si="1722"/>
        <v>0</v>
      </c>
      <c r="S6874">
        <f t="shared" si="1723"/>
        <v>0</v>
      </c>
      <c r="T6874">
        <f t="shared" si="1724"/>
        <v>1</v>
      </c>
      <c r="U6874">
        <v>0</v>
      </c>
      <c r="V6874">
        <f t="shared" si="1725"/>
        <v>0.41011321077401858</v>
      </c>
      <c r="W6874">
        <f t="shared" si="1726"/>
        <v>0.60111502435754149</v>
      </c>
      <c r="X6874">
        <f t="shared" si="1727"/>
        <v>0.1681928456513746</v>
      </c>
      <c r="Y6874">
        <f t="shared" si="1728"/>
        <v>1</v>
      </c>
      <c r="Z6874" t="s">
        <v>6906</v>
      </c>
    </row>
    <row r="6875" spans="1:26" x14ac:dyDescent="0.25">
      <c r="A6875" t="s">
        <v>29</v>
      </c>
      <c r="B6875" t="s">
        <v>38</v>
      </c>
      <c r="C6875" t="s">
        <v>35</v>
      </c>
      <c r="D6875">
        <v>0</v>
      </c>
      <c r="F6875">
        <v>1</v>
      </c>
      <c r="G6875">
        <v>81.150000000000006</v>
      </c>
      <c r="H6875">
        <f t="shared" si="1713"/>
        <v>1</v>
      </c>
      <c r="I6875">
        <f t="shared" si="1714"/>
        <v>0</v>
      </c>
      <c r="J6875">
        <f t="shared" si="1715"/>
        <v>0</v>
      </c>
      <c r="K6875">
        <f t="shared" si="1716"/>
        <v>1</v>
      </c>
      <c r="L6875">
        <f t="shared" si="1717"/>
        <v>0</v>
      </c>
      <c r="M6875">
        <f t="shared" si="1718"/>
        <v>0</v>
      </c>
      <c r="N6875">
        <f t="shared" si="1719"/>
        <v>1</v>
      </c>
      <c r="O6875">
        <f t="shared" si="1720"/>
        <v>0</v>
      </c>
      <c r="P6875">
        <v>63</v>
      </c>
      <c r="Q6875">
        <f t="shared" si="1721"/>
        <v>0</v>
      </c>
      <c r="R6875">
        <f t="shared" si="1722"/>
        <v>0</v>
      </c>
      <c r="S6875">
        <f t="shared" si="1723"/>
        <v>1</v>
      </c>
      <c r="T6875">
        <f t="shared" si="1724"/>
        <v>0</v>
      </c>
      <c r="U6875">
        <v>0</v>
      </c>
      <c r="V6875">
        <f t="shared" si="1725"/>
        <v>0.11282589766606552</v>
      </c>
      <c r="W6875">
        <f t="shared" si="1726"/>
        <v>0.52817659083320601</v>
      </c>
      <c r="X6875">
        <f t="shared" si="1727"/>
        <v>1.2729683184153488E-2</v>
      </c>
      <c r="Y6875">
        <f t="shared" si="1728"/>
        <v>0</v>
      </c>
      <c r="Z6875" t="s">
        <v>6907</v>
      </c>
    </row>
    <row r="6876" spans="1:26" x14ac:dyDescent="0.25">
      <c r="A6876" t="s">
        <v>45</v>
      </c>
      <c r="B6876" t="s">
        <v>33</v>
      </c>
      <c r="C6876" t="s">
        <v>25</v>
      </c>
      <c r="D6876">
        <v>0</v>
      </c>
      <c r="F6876">
        <v>1</v>
      </c>
      <c r="G6876">
        <v>89.05</v>
      </c>
      <c r="H6876">
        <f t="shared" si="1713"/>
        <v>1</v>
      </c>
      <c r="I6876">
        <f t="shared" si="1714"/>
        <v>0</v>
      </c>
      <c r="J6876">
        <f t="shared" si="1715"/>
        <v>1</v>
      </c>
      <c r="K6876">
        <f t="shared" si="1716"/>
        <v>0</v>
      </c>
      <c r="L6876">
        <f t="shared" si="1717"/>
        <v>0</v>
      </c>
      <c r="M6876">
        <f t="shared" si="1718"/>
        <v>0</v>
      </c>
      <c r="N6876">
        <f t="shared" si="1719"/>
        <v>0</v>
      </c>
      <c r="O6876">
        <f t="shared" si="1720"/>
        <v>1</v>
      </c>
      <c r="P6876">
        <v>68</v>
      </c>
      <c r="Q6876">
        <f t="shared" si="1721"/>
        <v>0</v>
      </c>
      <c r="R6876">
        <f t="shared" si="1722"/>
        <v>0</v>
      </c>
      <c r="S6876">
        <f t="shared" si="1723"/>
        <v>0</v>
      </c>
      <c r="T6876">
        <f t="shared" si="1724"/>
        <v>1</v>
      </c>
      <c r="U6876">
        <v>0</v>
      </c>
      <c r="V6876">
        <f t="shared" si="1725"/>
        <v>6.52083793861368E-2</v>
      </c>
      <c r="W6876">
        <f t="shared" si="1726"/>
        <v>0.51629632074580745</v>
      </c>
      <c r="X6876">
        <f t="shared" si="1727"/>
        <v>4.2521327421663506E-3</v>
      </c>
      <c r="Y6876">
        <f t="shared" si="1728"/>
        <v>0</v>
      </c>
      <c r="Z6876" t="s">
        <v>6908</v>
      </c>
    </row>
    <row r="6877" spans="1:26" x14ac:dyDescent="0.25">
      <c r="A6877" t="s">
        <v>26</v>
      </c>
      <c r="B6877" t="s">
        <v>30</v>
      </c>
      <c r="C6877" t="s">
        <v>25</v>
      </c>
      <c r="D6877">
        <v>0</v>
      </c>
      <c r="F6877">
        <v>1</v>
      </c>
      <c r="G6877">
        <v>49.2</v>
      </c>
      <c r="H6877">
        <f t="shared" si="1713"/>
        <v>1</v>
      </c>
      <c r="I6877">
        <f t="shared" si="1714"/>
        <v>0</v>
      </c>
      <c r="J6877">
        <f t="shared" si="1715"/>
        <v>1</v>
      </c>
      <c r="K6877">
        <f t="shared" si="1716"/>
        <v>0</v>
      </c>
      <c r="L6877">
        <f t="shared" si="1717"/>
        <v>0</v>
      </c>
      <c r="M6877">
        <f t="shared" si="1718"/>
        <v>1</v>
      </c>
      <c r="N6877">
        <f t="shared" si="1719"/>
        <v>0</v>
      </c>
      <c r="O6877">
        <f t="shared" si="1720"/>
        <v>0</v>
      </c>
      <c r="P6877">
        <v>31</v>
      </c>
      <c r="Q6877">
        <f t="shared" si="1721"/>
        <v>0</v>
      </c>
      <c r="R6877">
        <f t="shared" si="1722"/>
        <v>1</v>
      </c>
      <c r="S6877">
        <f t="shared" si="1723"/>
        <v>0</v>
      </c>
      <c r="T6877">
        <f t="shared" si="1724"/>
        <v>0</v>
      </c>
      <c r="U6877">
        <v>0</v>
      </c>
      <c r="V6877">
        <f t="shared" si="1725"/>
        <v>0.33446892576003173</v>
      </c>
      <c r="W6877">
        <f t="shared" si="1726"/>
        <v>0.58284633636136174</v>
      </c>
      <c r="X6877">
        <f t="shared" si="1727"/>
        <v>0.11186946229906962</v>
      </c>
      <c r="Y6877">
        <f t="shared" si="1728"/>
        <v>1</v>
      </c>
      <c r="Z6877" t="s">
        <v>6909</v>
      </c>
    </row>
    <row r="6878" spans="1:26" x14ac:dyDescent="0.25">
      <c r="A6878" t="s">
        <v>45</v>
      </c>
      <c r="B6878" t="s">
        <v>38</v>
      </c>
      <c r="C6878" t="s">
        <v>23</v>
      </c>
      <c r="D6878">
        <v>0</v>
      </c>
      <c r="F6878">
        <v>1</v>
      </c>
      <c r="G6878">
        <v>19.45</v>
      </c>
      <c r="H6878">
        <f t="shared" si="1713"/>
        <v>1</v>
      </c>
      <c r="I6878">
        <f t="shared" si="1714"/>
        <v>0</v>
      </c>
      <c r="J6878">
        <f t="shared" si="1715"/>
        <v>0</v>
      </c>
      <c r="K6878">
        <f t="shared" si="1716"/>
        <v>0</v>
      </c>
      <c r="L6878">
        <f t="shared" si="1717"/>
        <v>1</v>
      </c>
      <c r="M6878">
        <f t="shared" si="1718"/>
        <v>0</v>
      </c>
      <c r="N6878">
        <f t="shared" si="1719"/>
        <v>0</v>
      </c>
      <c r="O6878">
        <f t="shared" si="1720"/>
        <v>1</v>
      </c>
      <c r="P6878">
        <v>64</v>
      </c>
      <c r="Q6878">
        <f t="shared" si="1721"/>
        <v>0</v>
      </c>
      <c r="R6878">
        <f t="shared" si="1722"/>
        <v>0</v>
      </c>
      <c r="S6878">
        <f t="shared" si="1723"/>
        <v>1</v>
      </c>
      <c r="T6878">
        <f t="shared" si="1724"/>
        <v>0</v>
      </c>
      <c r="U6878">
        <v>0</v>
      </c>
      <c r="V6878">
        <f t="shared" si="1725"/>
        <v>-6.7166917289403175E-2</v>
      </c>
      <c r="W6878">
        <f t="shared" si="1726"/>
        <v>0.48321458067430773</v>
      </c>
      <c r="X6878">
        <f t="shared" si="1727"/>
        <v>4.5113947781615267E-3</v>
      </c>
      <c r="Y6878">
        <f t="shared" si="1728"/>
        <v>0</v>
      </c>
      <c r="Z6878" t="s">
        <v>6910</v>
      </c>
    </row>
    <row r="6879" spans="1:26" x14ac:dyDescent="0.25">
      <c r="A6879" t="s">
        <v>29</v>
      </c>
      <c r="B6879" t="s">
        <v>27</v>
      </c>
      <c r="C6879" t="s">
        <v>35</v>
      </c>
      <c r="D6879">
        <v>0</v>
      </c>
      <c r="F6879">
        <v>1</v>
      </c>
      <c r="G6879">
        <v>104.3</v>
      </c>
      <c r="H6879">
        <f t="shared" si="1713"/>
        <v>1</v>
      </c>
      <c r="I6879">
        <f t="shared" si="1714"/>
        <v>0</v>
      </c>
      <c r="J6879">
        <f t="shared" si="1715"/>
        <v>0</v>
      </c>
      <c r="K6879">
        <f t="shared" si="1716"/>
        <v>1</v>
      </c>
      <c r="L6879">
        <f t="shared" si="1717"/>
        <v>0</v>
      </c>
      <c r="M6879">
        <f t="shared" si="1718"/>
        <v>0</v>
      </c>
      <c r="N6879">
        <f t="shared" si="1719"/>
        <v>1</v>
      </c>
      <c r="O6879">
        <f t="shared" si="1720"/>
        <v>0</v>
      </c>
      <c r="P6879">
        <v>62</v>
      </c>
      <c r="Q6879">
        <f t="shared" si="1721"/>
        <v>1</v>
      </c>
      <c r="R6879">
        <f t="shared" si="1722"/>
        <v>0</v>
      </c>
      <c r="S6879">
        <f t="shared" si="1723"/>
        <v>0</v>
      </c>
      <c r="T6879">
        <f t="shared" si="1724"/>
        <v>0</v>
      </c>
      <c r="U6879">
        <v>0</v>
      </c>
      <c r="V6879">
        <f t="shared" si="1725"/>
        <v>0.29054954347686812</v>
      </c>
      <c r="W6879">
        <f t="shared" si="1726"/>
        <v>0.57213066494721532</v>
      </c>
      <c r="X6879">
        <f t="shared" si="1727"/>
        <v>8.441903721461648E-2</v>
      </c>
      <c r="Y6879">
        <f t="shared" si="1728"/>
        <v>0</v>
      </c>
      <c r="Z6879" t="s">
        <v>6911</v>
      </c>
    </row>
    <row r="6880" spans="1:26" x14ac:dyDescent="0.25">
      <c r="A6880" t="s">
        <v>26</v>
      </c>
      <c r="B6880" t="s">
        <v>33</v>
      </c>
      <c r="C6880" t="s">
        <v>35</v>
      </c>
      <c r="D6880">
        <v>0</v>
      </c>
      <c r="F6880">
        <v>1</v>
      </c>
      <c r="G6880">
        <v>69.7</v>
      </c>
      <c r="H6880">
        <f t="shared" si="1713"/>
        <v>1</v>
      </c>
      <c r="I6880">
        <f t="shared" si="1714"/>
        <v>0</v>
      </c>
      <c r="J6880">
        <f t="shared" si="1715"/>
        <v>0</v>
      </c>
      <c r="K6880">
        <f t="shared" si="1716"/>
        <v>1</v>
      </c>
      <c r="L6880">
        <f t="shared" si="1717"/>
        <v>0</v>
      </c>
      <c r="M6880">
        <f t="shared" si="1718"/>
        <v>1</v>
      </c>
      <c r="N6880">
        <f t="shared" si="1719"/>
        <v>0</v>
      </c>
      <c r="O6880">
        <f t="shared" si="1720"/>
        <v>0</v>
      </c>
      <c r="P6880">
        <v>1</v>
      </c>
      <c r="Q6880">
        <f t="shared" si="1721"/>
        <v>0</v>
      </c>
      <c r="R6880">
        <f t="shared" si="1722"/>
        <v>0</v>
      </c>
      <c r="S6880">
        <f t="shared" si="1723"/>
        <v>0</v>
      </c>
      <c r="T6880">
        <f t="shared" si="1724"/>
        <v>1</v>
      </c>
      <c r="U6880">
        <v>1</v>
      </c>
      <c r="V6880">
        <f t="shared" si="1725"/>
        <v>0.37129273098865612</v>
      </c>
      <c r="W6880">
        <f t="shared" si="1726"/>
        <v>0.59177131084407486</v>
      </c>
      <c r="X6880">
        <f t="shared" si="1727"/>
        <v>0.39527283010770231</v>
      </c>
      <c r="Y6880">
        <f t="shared" si="1728"/>
        <v>1</v>
      </c>
      <c r="Z6880" t="s">
        <v>6912</v>
      </c>
    </row>
    <row r="6881" spans="1:26" x14ac:dyDescent="0.25">
      <c r="A6881" t="s">
        <v>26</v>
      </c>
      <c r="B6881" t="s">
        <v>27</v>
      </c>
      <c r="C6881" t="s">
        <v>35</v>
      </c>
      <c r="D6881">
        <v>0</v>
      </c>
      <c r="F6881">
        <v>1</v>
      </c>
      <c r="G6881">
        <v>89.5</v>
      </c>
      <c r="H6881">
        <f t="shared" si="1713"/>
        <v>1</v>
      </c>
      <c r="I6881">
        <f t="shared" si="1714"/>
        <v>0</v>
      </c>
      <c r="J6881">
        <f t="shared" si="1715"/>
        <v>0</v>
      </c>
      <c r="K6881">
        <f t="shared" si="1716"/>
        <v>1</v>
      </c>
      <c r="L6881">
        <f t="shared" si="1717"/>
        <v>0</v>
      </c>
      <c r="M6881">
        <f t="shared" si="1718"/>
        <v>1</v>
      </c>
      <c r="N6881">
        <f t="shared" si="1719"/>
        <v>0</v>
      </c>
      <c r="O6881">
        <f t="shared" si="1720"/>
        <v>0</v>
      </c>
      <c r="P6881">
        <v>6</v>
      </c>
      <c r="Q6881">
        <f t="shared" si="1721"/>
        <v>1</v>
      </c>
      <c r="R6881">
        <f t="shared" si="1722"/>
        <v>0</v>
      </c>
      <c r="S6881">
        <f t="shared" si="1723"/>
        <v>0</v>
      </c>
      <c r="T6881">
        <f t="shared" si="1724"/>
        <v>0</v>
      </c>
      <c r="U6881">
        <v>1</v>
      </c>
      <c r="V6881">
        <f t="shared" si="1725"/>
        <v>0.53893037190492932</v>
      </c>
      <c r="W6881">
        <f t="shared" si="1726"/>
        <v>0.63156355991727586</v>
      </c>
      <c r="X6881">
        <f t="shared" si="1727"/>
        <v>0.21258520195172678</v>
      </c>
      <c r="Y6881">
        <f t="shared" si="1728"/>
        <v>1</v>
      </c>
      <c r="Z6881" t="s">
        <v>6913</v>
      </c>
    </row>
    <row r="6882" spans="1:26" x14ac:dyDescent="0.25">
      <c r="A6882" t="s">
        <v>26</v>
      </c>
      <c r="B6882" t="s">
        <v>27</v>
      </c>
      <c r="C6882" t="s">
        <v>35</v>
      </c>
      <c r="D6882">
        <v>0</v>
      </c>
      <c r="F6882">
        <v>1</v>
      </c>
      <c r="G6882">
        <v>86.05</v>
      </c>
      <c r="H6882">
        <f t="shared" si="1713"/>
        <v>1</v>
      </c>
      <c r="I6882">
        <f t="shared" si="1714"/>
        <v>0</v>
      </c>
      <c r="J6882">
        <f t="shared" si="1715"/>
        <v>0</v>
      </c>
      <c r="K6882">
        <f t="shared" si="1716"/>
        <v>1</v>
      </c>
      <c r="L6882">
        <f t="shared" si="1717"/>
        <v>0</v>
      </c>
      <c r="M6882">
        <f t="shared" si="1718"/>
        <v>1</v>
      </c>
      <c r="N6882">
        <f t="shared" si="1719"/>
        <v>0</v>
      </c>
      <c r="O6882">
        <f t="shared" si="1720"/>
        <v>0</v>
      </c>
      <c r="P6882">
        <v>21</v>
      </c>
      <c r="Q6882">
        <f t="shared" si="1721"/>
        <v>1</v>
      </c>
      <c r="R6882">
        <f t="shared" si="1722"/>
        <v>0</v>
      </c>
      <c r="S6882">
        <f t="shared" si="1723"/>
        <v>0</v>
      </c>
      <c r="T6882">
        <f t="shared" si="1724"/>
        <v>0</v>
      </c>
      <c r="U6882">
        <v>0</v>
      </c>
      <c r="V6882">
        <f t="shared" si="1725"/>
        <v>0.52868846146909332</v>
      </c>
      <c r="W6882">
        <f t="shared" si="1726"/>
        <v>0.62917716451464001</v>
      </c>
      <c r="X6882">
        <f t="shared" si="1727"/>
        <v>0.27951148929055697</v>
      </c>
      <c r="Y6882">
        <f t="shared" si="1728"/>
        <v>1</v>
      </c>
      <c r="Z6882" t="s">
        <v>6914</v>
      </c>
    </row>
    <row r="6883" spans="1:26" x14ac:dyDescent="0.25">
      <c r="A6883" t="s">
        <v>45</v>
      </c>
      <c r="B6883" t="s">
        <v>33</v>
      </c>
      <c r="C6883" t="s">
        <v>23</v>
      </c>
      <c r="D6883">
        <v>0</v>
      </c>
      <c r="F6883">
        <v>1</v>
      </c>
      <c r="G6883">
        <v>25.2</v>
      </c>
      <c r="H6883">
        <f t="shared" si="1713"/>
        <v>1</v>
      </c>
      <c r="I6883">
        <f t="shared" si="1714"/>
        <v>0</v>
      </c>
      <c r="J6883">
        <f t="shared" si="1715"/>
        <v>0</v>
      </c>
      <c r="K6883">
        <f t="shared" si="1716"/>
        <v>0</v>
      </c>
      <c r="L6883">
        <f t="shared" si="1717"/>
        <v>1</v>
      </c>
      <c r="M6883">
        <f t="shared" si="1718"/>
        <v>0</v>
      </c>
      <c r="N6883">
        <f t="shared" si="1719"/>
        <v>0</v>
      </c>
      <c r="O6883">
        <f t="shared" si="1720"/>
        <v>1</v>
      </c>
      <c r="P6883">
        <v>72</v>
      </c>
      <c r="Q6883">
        <f t="shared" si="1721"/>
        <v>0</v>
      </c>
      <c r="R6883">
        <f t="shared" si="1722"/>
        <v>0</v>
      </c>
      <c r="S6883">
        <f t="shared" si="1723"/>
        <v>0</v>
      </c>
      <c r="T6883">
        <f t="shared" si="1724"/>
        <v>1</v>
      </c>
      <c r="U6883">
        <v>0</v>
      </c>
      <c r="V6883">
        <f t="shared" si="1725"/>
        <v>-6.3065517925024975E-2</v>
      </c>
      <c r="W6883">
        <f t="shared" si="1726"/>
        <v>0.48423884402317852</v>
      </c>
      <c r="X6883">
        <f t="shared" si="1727"/>
        <v>3.9772595511516464E-3</v>
      </c>
      <c r="Y6883">
        <f t="shared" si="1728"/>
        <v>0</v>
      </c>
      <c r="Z6883" t="s">
        <v>6915</v>
      </c>
    </row>
    <row r="6884" spans="1:26" x14ac:dyDescent="0.25">
      <c r="A6884" t="s">
        <v>26</v>
      </c>
      <c r="B6884" t="s">
        <v>27</v>
      </c>
      <c r="C6884" t="s">
        <v>25</v>
      </c>
      <c r="D6884">
        <v>0</v>
      </c>
      <c r="F6884">
        <v>1</v>
      </c>
      <c r="G6884">
        <v>35.15</v>
      </c>
      <c r="H6884">
        <f t="shared" si="1713"/>
        <v>1</v>
      </c>
      <c r="I6884">
        <f t="shared" si="1714"/>
        <v>0</v>
      </c>
      <c r="J6884">
        <f t="shared" si="1715"/>
        <v>1</v>
      </c>
      <c r="K6884">
        <f t="shared" si="1716"/>
        <v>0</v>
      </c>
      <c r="L6884">
        <f t="shared" si="1717"/>
        <v>0</v>
      </c>
      <c r="M6884">
        <f t="shared" si="1718"/>
        <v>1</v>
      </c>
      <c r="N6884">
        <f t="shared" si="1719"/>
        <v>0</v>
      </c>
      <c r="O6884">
        <f t="shared" si="1720"/>
        <v>0</v>
      </c>
      <c r="P6884">
        <v>32</v>
      </c>
      <c r="Q6884">
        <f t="shared" si="1721"/>
        <v>1</v>
      </c>
      <c r="R6884">
        <f t="shared" si="1722"/>
        <v>0</v>
      </c>
      <c r="S6884">
        <f t="shared" si="1723"/>
        <v>0</v>
      </c>
      <c r="T6884">
        <f t="shared" si="1724"/>
        <v>0</v>
      </c>
      <c r="U6884">
        <v>0</v>
      </c>
      <c r="V6884">
        <f t="shared" si="1725"/>
        <v>0.46788715930905322</v>
      </c>
      <c r="W6884">
        <f t="shared" si="1726"/>
        <v>0.6148835535783348</v>
      </c>
      <c r="X6884">
        <f t="shared" si="1727"/>
        <v>0.21891839384629536</v>
      </c>
      <c r="Y6884">
        <f t="shared" si="1728"/>
        <v>1</v>
      </c>
      <c r="Z6884" t="s">
        <v>6916</v>
      </c>
    </row>
    <row r="6885" spans="1:26" x14ac:dyDescent="0.25">
      <c r="A6885" t="s">
        <v>29</v>
      </c>
      <c r="B6885" t="s">
        <v>38</v>
      </c>
      <c r="C6885" t="s">
        <v>35</v>
      </c>
      <c r="D6885">
        <v>1</v>
      </c>
      <c r="F6885">
        <v>1</v>
      </c>
      <c r="G6885">
        <v>99.65</v>
      </c>
      <c r="H6885">
        <f t="shared" si="1713"/>
        <v>0</v>
      </c>
      <c r="I6885">
        <f t="shared" si="1714"/>
        <v>1</v>
      </c>
      <c r="J6885">
        <f t="shared" si="1715"/>
        <v>0</v>
      </c>
      <c r="K6885">
        <f t="shared" si="1716"/>
        <v>1</v>
      </c>
      <c r="L6885">
        <f t="shared" si="1717"/>
        <v>0</v>
      </c>
      <c r="M6885">
        <f t="shared" si="1718"/>
        <v>0</v>
      </c>
      <c r="N6885">
        <f t="shared" si="1719"/>
        <v>1</v>
      </c>
      <c r="O6885">
        <f t="shared" si="1720"/>
        <v>0</v>
      </c>
      <c r="P6885">
        <v>71</v>
      </c>
      <c r="Q6885">
        <f t="shared" si="1721"/>
        <v>0</v>
      </c>
      <c r="R6885">
        <f t="shared" si="1722"/>
        <v>0</v>
      </c>
      <c r="S6885">
        <f t="shared" si="1723"/>
        <v>1</v>
      </c>
      <c r="T6885">
        <f t="shared" si="1724"/>
        <v>0</v>
      </c>
      <c r="U6885">
        <v>0</v>
      </c>
      <c r="V6885">
        <f t="shared" si="1725"/>
        <v>0.1465315920685564</v>
      </c>
      <c r="W6885">
        <f t="shared" si="1726"/>
        <v>0.53656749148926086</v>
      </c>
      <c r="X6885">
        <f t="shared" si="1727"/>
        <v>2.1471507474145821E-2</v>
      </c>
      <c r="Y6885">
        <f t="shared" si="1728"/>
        <v>0</v>
      </c>
      <c r="Z6885" t="s">
        <v>6917</v>
      </c>
    </row>
    <row r="6886" spans="1:26" x14ac:dyDescent="0.25">
      <c r="A6886" t="s">
        <v>26</v>
      </c>
      <c r="B6886" t="s">
        <v>33</v>
      </c>
      <c r="C6886" t="s">
        <v>35</v>
      </c>
      <c r="D6886">
        <v>0</v>
      </c>
      <c r="F6886">
        <v>1</v>
      </c>
      <c r="G6886">
        <v>105.35</v>
      </c>
      <c r="H6886">
        <f t="shared" si="1713"/>
        <v>1</v>
      </c>
      <c r="I6886">
        <f t="shared" si="1714"/>
        <v>0</v>
      </c>
      <c r="J6886">
        <f t="shared" si="1715"/>
        <v>0</v>
      </c>
      <c r="K6886">
        <f t="shared" si="1716"/>
        <v>1</v>
      </c>
      <c r="L6886">
        <f t="shared" si="1717"/>
        <v>0</v>
      </c>
      <c r="M6886">
        <f t="shared" si="1718"/>
        <v>1</v>
      </c>
      <c r="N6886">
        <f t="shared" si="1719"/>
        <v>0</v>
      </c>
      <c r="O6886">
        <f t="shared" si="1720"/>
        <v>0</v>
      </c>
      <c r="P6886">
        <v>34</v>
      </c>
      <c r="Q6886">
        <f t="shared" si="1721"/>
        <v>0</v>
      </c>
      <c r="R6886">
        <f t="shared" si="1722"/>
        <v>0</v>
      </c>
      <c r="S6886">
        <f t="shared" si="1723"/>
        <v>0</v>
      </c>
      <c r="T6886">
        <f t="shared" si="1724"/>
        <v>1</v>
      </c>
      <c r="U6886">
        <v>0</v>
      </c>
      <c r="V6886">
        <f t="shared" si="1725"/>
        <v>0.42200988720373062</v>
      </c>
      <c r="W6886">
        <f t="shared" si="1726"/>
        <v>0.60396409804641349</v>
      </c>
      <c r="X6886">
        <f t="shared" si="1727"/>
        <v>0.17809234489770545</v>
      </c>
      <c r="Y6886">
        <f t="shared" si="1728"/>
        <v>1</v>
      </c>
      <c r="Z6886" t="s">
        <v>6918</v>
      </c>
    </row>
    <row r="6887" spans="1:26" x14ac:dyDescent="0.25">
      <c r="A6887" t="s">
        <v>26</v>
      </c>
      <c r="B6887" t="s">
        <v>27</v>
      </c>
      <c r="C6887" t="s">
        <v>25</v>
      </c>
      <c r="D6887">
        <v>0</v>
      </c>
      <c r="F6887">
        <v>1</v>
      </c>
      <c r="G6887">
        <v>35.15</v>
      </c>
      <c r="H6887">
        <f t="shared" si="1713"/>
        <v>1</v>
      </c>
      <c r="I6887">
        <f t="shared" si="1714"/>
        <v>0</v>
      </c>
      <c r="J6887">
        <f t="shared" si="1715"/>
        <v>1</v>
      </c>
      <c r="K6887">
        <f t="shared" si="1716"/>
        <v>0</v>
      </c>
      <c r="L6887">
        <f t="shared" si="1717"/>
        <v>0</v>
      </c>
      <c r="M6887">
        <f t="shared" si="1718"/>
        <v>1</v>
      </c>
      <c r="N6887">
        <f t="shared" si="1719"/>
        <v>0</v>
      </c>
      <c r="O6887">
        <f t="shared" si="1720"/>
        <v>0</v>
      </c>
      <c r="P6887">
        <v>3</v>
      </c>
      <c r="Q6887">
        <f t="shared" si="1721"/>
        <v>1</v>
      </c>
      <c r="R6887">
        <f t="shared" si="1722"/>
        <v>0</v>
      </c>
      <c r="S6887">
        <f t="shared" si="1723"/>
        <v>0</v>
      </c>
      <c r="T6887">
        <f t="shared" si="1724"/>
        <v>0</v>
      </c>
      <c r="U6887">
        <v>1</v>
      </c>
      <c r="V6887">
        <f t="shared" si="1725"/>
        <v>0.45419571020475058</v>
      </c>
      <c r="W6887">
        <f t="shared" si="1726"/>
        <v>0.61163633731532707</v>
      </c>
      <c r="X6887">
        <f t="shared" si="1727"/>
        <v>0.29790232275889661</v>
      </c>
      <c r="Y6887">
        <f t="shared" si="1728"/>
        <v>1</v>
      </c>
      <c r="Z6887" t="s">
        <v>6919</v>
      </c>
    </row>
    <row r="6888" spans="1:26" x14ac:dyDescent="0.25">
      <c r="A6888" t="s">
        <v>26</v>
      </c>
      <c r="B6888" t="s">
        <v>38</v>
      </c>
      <c r="C6888" t="s">
        <v>35</v>
      </c>
      <c r="D6888">
        <v>0</v>
      </c>
      <c r="F6888">
        <v>1</v>
      </c>
      <c r="G6888">
        <v>73.75</v>
      </c>
      <c r="H6888">
        <f t="shared" si="1713"/>
        <v>1</v>
      </c>
      <c r="I6888">
        <f t="shared" si="1714"/>
        <v>0</v>
      </c>
      <c r="J6888">
        <f t="shared" si="1715"/>
        <v>0</v>
      </c>
      <c r="K6888">
        <f t="shared" si="1716"/>
        <v>1</v>
      </c>
      <c r="L6888">
        <f t="shared" si="1717"/>
        <v>0</v>
      </c>
      <c r="M6888">
        <f t="shared" si="1718"/>
        <v>1</v>
      </c>
      <c r="N6888">
        <f t="shared" si="1719"/>
        <v>0</v>
      </c>
      <c r="O6888">
        <f t="shared" si="1720"/>
        <v>0</v>
      </c>
      <c r="P6888">
        <v>12</v>
      </c>
      <c r="Q6888">
        <f t="shared" si="1721"/>
        <v>0</v>
      </c>
      <c r="R6888">
        <f t="shared" si="1722"/>
        <v>0</v>
      </c>
      <c r="S6888">
        <f t="shared" si="1723"/>
        <v>1</v>
      </c>
      <c r="T6888">
        <f t="shared" si="1724"/>
        <v>0</v>
      </c>
      <c r="U6888">
        <v>1</v>
      </c>
      <c r="V6888">
        <f t="shared" si="1725"/>
        <v>0.39129835451587908</v>
      </c>
      <c r="W6888">
        <f t="shared" si="1726"/>
        <v>0.59659521260344461</v>
      </c>
      <c r="X6888">
        <f t="shared" si="1727"/>
        <v>0.37051769321507649</v>
      </c>
      <c r="Y6888">
        <f t="shared" si="1728"/>
        <v>1</v>
      </c>
      <c r="Z6888" t="s">
        <v>6920</v>
      </c>
    </row>
    <row r="6889" spans="1:26" x14ac:dyDescent="0.25">
      <c r="A6889" t="s">
        <v>26</v>
      </c>
      <c r="B6889" t="s">
        <v>27</v>
      </c>
      <c r="C6889" t="s">
        <v>35</v>
      </c>
      <c r="D6889">
        <v>1</v>
      </c>
      <c r="F6889">
        <v>1</v>
      </c>
      <c r="G6889">
        <v>101.35</v>
      </c>
      <c r="H6889">
        <f t="shared" si="1713"/>
        <v>0</v>
      </c>
      <c r="I6889">
        <f t="shared" si="1714"/>
        <v>1</v>
      </c>
      <c r="J6889">
        <f t="shared" si="1715"/>
        <v>0</v>
      </c>
      <c r="K6889">
        <f t="shared" si="1716"/>
        <v>1</v>
      </c>
      <c r="L6889">
        <f t="shared" si="1717"/>
        <v>0</v>
      </c>
      <c r="M6889">
        <f t="shared" si="1718"/>
        <v>1</v>
      </c>
      <c r="N6889">
        <f t="shared" si="1719"/>
        <v>0</v>
      </c>
      <c r="O6889">
        <f t="shared" si="1720"/>
        <v>0</v>
      </c>
      <c r="P6889">
        <v>8</v>
      </c>
      <c r="Q6889">
        <f t="shared" si="1721"/>
        <v>1</v>
      </c>
      <c r="R6889">
        <f t="shared" si="1722"/>
        <v>0</v>
      </c>
      <c r="S6889">
        <f t="shared" si="1723"/>
        <v>0</v>
      </c>
      <c r="T6889">
        <f t="shared" si="1724"/>
        <v>0</v>
      </c>
      <c r="U6889">
        <v>1</v>
      </c>
      <c r="V6889">
        <f t="shared" si="1725"/>
        <v>0.55254200928901487</v>
      </c>
      <c r="W6889">
        <f t="shared" si="1726"/>
        <v>0.63472515525149875</v>
      </c>
      <c r="X6889">
        <f t="shared" si="1727"/>
        <v>0.20021865345111206</v>
      </c>
      <c r="Y6889">
        <f t="shared" si="1728"/>
        <v>1</v>
      </c>
      <c r="Z6889" t="s">
        <v>6921</v>
      </c>
    </row>
    <row r="6890" spans="1:26" x14ac:dyDescent="0.25">
      <c r="A6890" t="s">
        <v>45</v>
      </c>
      <c r="B6890" t="s">
        <v>33</v>
      </c>
      <c r="C6890" t="s">
        <v>23</v>
      </c>
      <c r="D6890">
        <v>0</v>
      </c>
      <c r="F6890">
        <v>1</v>
      </c>
      <c r="G6890">
        <v>24.3</v>
      </c>
      <c r="H6890">
        <f t="shared" si="1713"/>
        <v>1</v>
      </c>
      <c r="I6890">
        <f t="shared" si="1714"/>
        <v>0</v>
      </c>
      <c r="J6890">
        <f t="shared" si="1715"/>
        <v>0</v>
      </c>
      <c r="K6890">
        <f t="shared" si="1716"/>
        <v>0</v>
      </c>
      <c r="L6890">
        <f t="shared" si="1717"/>
        <v>1</v>
      </c>
      <c r="M6890">
        <f t="shared" si="1718"/>
        <v>0</v>
      </c>
      <c r="N6890">
        <f t="shared" si="1719"/>
        <v>0</v>
      </c>
      <c r="O6890">
        <f t="shared" si="1720"/>
        <v>1</v>
      </c>
      <c r="P6890">
        <v>35</v>
      </c>
      <c r="Q6890">
        <f t="shared" si="1721"/>
        <v>0</v>
      </c>
      <c r="R6890">
        <f t="shared" si="1722"/>
        <v>0</v>
      </c>
      <c r="S6890">
        <f t="shared" si="1723"/>
        <v>0</v>
      </c>
      <c r="T6890">
        <f t="shared" si="1724"/>
        <v>1</v>
      </c>
      <c r="U6890">
        <v>0</v>
      </c>
      <c r="V6890">
        <f t="shared" si="1725"/>
        <v>-5.9605498536029353E-2</v>
      </c>
      <c r="W6890">
        <f t="shared" si="1726"/>
        <v>0.48510303561862722</v>
      </c>
      <c r="X6890">
        <f t="shared" si="1727"/>
        <v>3.5528154557285972E-3</v>
      </c>
      <c r="Y6890">
        <f t="shared" si="1728"/>
        <v>0</v>
      </c>
      <c r="Z6890" t="s">
        <v>6922</v>
      </c>
    </row>
    <row r="6891" spans="1:26" x14ac:dyDescent="0.25">
      <c r="A6891" t="s">
        <v>26</v>
      </c>
      <c r="B6891" t="s">
        <v>27</v>
      </c>
      <c r="C6891" t="s">
        <v>35</v>
      </c>
      <c r="D6891">
        <v>0</v>
      </c>
      <c r="F6891">
        <v>1</v>
      </c>
      <c r="G6891">
        <v>80.7</v>
      </c>
      <c r="H6891">
        <f t="shared" si="1713"/>
        <v>1</v>
      </c>
      <c r="I6891">
        <f t="shared" si="1714"/>
        <v>0</v>
      </c>
      <c r="J6891">
        <f t="shared" si="1715"/>
        <v>0</v>
      </c>
      <c r="K6891">
        <f t="shared" si="1716"/>
        <v>1</v>
      </c>
      <c r="L6891">
        <f t="shared" si="1717"/>
        <v>0</v>
      </c>
      <c r="M6891">
        <f t="shared" si="1718"/>
        <v>1</v>
      </c>
      <c r="N6891">
        <f t="shared" si="1719"/>
        <v>0</v>
      </c>
      <c r="O6891">
        <f t="shared" si="1720"/>
        <v>0</v>
      </c>
      <c r="P6891">
        <v>3</v>
      </c>
      <c r="Q6891">
        <f t="shared" si="1721"/>
        <v>1</v>
      </c>
      <c r="R6891">
        <f t="shared" si="1722"/>
        <v>0</v>
      </c>
      <c r="S6891">
        <f t="shared" si="1723"/>
        <v>0</v>
      </c>
      <c r="T6891">
        <f t="shared" si="1724"/>
        <v>0</v>
      </c>
      <c r="U6891">
        <v>0</v>
      </c>
      <c r="V6891">
        <f t="shared" si="1725"/>
        <v>0.52521068426994177</v>
      </c>
      <c r="W6891">
        <f t="shared" si="1726"/>
        <v>0.62836538910675266</v>
      </c>
      <c r="X6891">
        <f t="shared" si="1727"/>
        <v>0.27584626287130048</v>
      </c>
      <c r="Y6891">
        <f t="shared" si="1728"/>
        <v>1</v>
      </c>
      <c r="Z6891" t="s">
        <v>6923</v>
      </c>
    </row>
    <row r="6892" spans="1:26" x14ac:dyDescent="0.25">
      <c r="A6892" t="s">
        <v>26</v>
      </c>
      <c r="B6892" t="s">
        <v>30</v>
      </c>
      <c r="C6892" t="s">
        <v>35</v>
      </c>
      <c r="D6892">
        <v>0</v>
      </c>
      <c r="F6892">
        <v>1</v>
      </c>
      <c r="G6892">
        <v>89.85</v>
      </c>
      <c r="H6892">
        <f t="shared" si="1713"/>
        <v>1</v>
      </c>
      <c r="I6892">
        <f t="shared" si="1714"/>
        <v>0</v>
      </c>
      <c r="J6892">
        <f t="shared" si="1715"/>
        <v>0</v>
      </c>
      <c r="K6892">
        <f t="shared" si="1716"/>
        <v>1</v>
      </c>
      <c r="L6892">
        <f t="shared" si="1717"/>
        <v>0</v>
      </c>
      <c r="M6892">
        <f t="shared" si="1718"/>
        <v>1</v>
      </c>
      <c r="N6892">
        <f t="shared" si="1719"/>
        <v>0</v>
      </c>
      <c r="O6892">
        <f t="shared" si="1720"/>
        <v>0</v>
      </c>
      <c r="P6892">
        <v>3</v>
      </c>
      <c r="Q6892">
        <f t="shared" si="1721"/>
        <v>0</v>
      </c>
      <c r="R6892">
        <f t="shared" si="1722"/>
        <v>1</v>
      </c>
      <c r="S6892">
        <f t="shared" si="1723"/>
        <v>0</v>
      </c>
      <c r="T6892">
        <f t="shared" si="1724"/>
        <v>0</v>
      </c>
      <c r="U6892">
        <v>0</v>
      </c>
      <c r="V6892">
        <f t="shared" si="1725"/>
        <v>0.39784452830119577</v>
      </c>
      <c r="W6892">
        <f t="shared" si="1726"/>
        <v>0.59816967489020378</v>
      </c>
      <c r="X6892">
        <f t="shared" si="1727"/>
        <v>0.15828026869920095</v>
      </c>
      <c r="Y6892">
        <f t="shared" si="1728"/>
        <v>1</v>
      </c>
      <c r="Z6892" t="s">
        <v>6924</v>
      </c>
    </row>
    <row r="6893" spans="1:26" x14ac:dyDescent="0.25">
      <c r="A6893" t="s">
        <v>29</v>
      </c>
      <c r="B6893" t="s">
        <v>27</v>
      </c>
      <c r="C6893" t="s">
        <v>25</v>
      </c>
      <c r="D6893">
        <v>0</v>
      </c>
      <c r="F6893">
        <v>1</v>
      </c>
      <c r="G6893">
        <v>61.1</v>
      </c>
      <c r="H6893">
        <f t="shared" si="1713"/>
        <v>1</v>
      </c>
      <c r="I6893">
        <f t="shared" si="1714"/>
        <v>0</v>
      </c>
      <c r="J6893">
        <f t="shared" si="1715"/>
        <v>1</v>
      </c>
      <c r="K6893">
        <f t="shared" si="1716"/>
        <v>0</v>
      </c>
      <c r="L6893">
        <f t="shared" si="1717"/>
        <v>0</v>
      </c>
      <c r="M6893">
        <f t="shared" si="1718"/>
        <v>0</v>
      </c>
      <c r="N6893">
        <f t="shared" si="1719"/>
        <v>1</v>
      </c>
      <c r="O6893">
        <f t="shared" si="1720"/>
        <v>0</v>
      </c>
      <c r="P6893">
        <v>53</v>
      </c>
      <c r="Q6893">
        <f t="shared" si="1721"/>
        <v>1</v>
      </c>
      <c r="R6893">
        <f t="shared" si="1722"/>
        <v>0</v>
      </c>
      <c r="S6893">
        <f t="shared" si="1723"/>
        <v>0</v>
      </c>
      <c r="T6893">
        <f t="shared" si="1724"/>
        <v>0</v>
      </c>
      <c r="U6893">
        <v>0</v>
      </c>
      <c r="V6893">
        <f t="shared" si="1725"/>
        <v>0.21833518037162813</v>
      </c>
      <c r="W6893">
        <f t="shared" si="1726"/>
        <v>0.55436798852223201</v>
      </c>
      <c r="X6893">
        <f t="shared" si="1727"/>
        <v>4.7670250987911389E-2</v>
      </c>
      <c r="Y6893">
        <f t="shared" si="1728"/>
        <v>0</v>
      </c>
      <c r="Z6893" t="s">
        <v>6925</v>
      </c>
    </row>
    <row r="6894" spans="1:26" x14ac:dyDescent="0.25">
      <c r="A6894" t="s">
        <v>26</v>
      </c>
      <c r="B6894" t="s">
        <v>27</v>
      </c>
      <c r="C6894" t="s">
        <v>25</v>
      </c>
      <c r="D6894">
        <v>0</v>
      </c>
      <c r="F6894">
        <v>1</v>
      </c>
      <c r="G6894">
        <v>29.05</v>
      </c>
      <c r="H6894">
        <f t="shared" si="1713"/>
        <v>1</v>
      </c>
      <c r="I6894">
        <f t="shared" si="1714"/>
        <v>0</v>
      </c>
      <c r="J6894">
        <f t="shared" si="1715"/>
        <v>1</v>
      </c>
      <c r="K6894">
        <f t="shared" si="1716"/>
        <v>0</v>
      </c>
      <c r="L6894">
        <f t="shared" si="1717"/>
        <v>0</v>
      </c>
      <c r="M6894">
        <f t="shared" si="1718"/>
        <v>1</v>
      </c>
      <c r="N6894">
        <f t="shared" si="1719"/>
        <v>0</v>
      </c>
      <c r="O6894">
        <f t="shared" si="1720"/>
        <v>0</v>
      </c>
      <c r="P6894">
        <v>4</v>
      </c>
      <c r="Q6894">
        <f t="shared" si="1721"/>
        <v>1</v>
      </c>
      <c r="R6894">
        <f t="shared" si="1722"/>
        <v>0</v>
      </c>
      <c r="S6894">
        <f t="shared" si="1723"/>
        <v>0</v>
      </c>
      <c r="T6894">
        <f t="shared" si="1724"/>
        <v>0</v>
      </c>
      <c r="U6894">
        <v>0</v>
      </c>
      <c r="V6894">
        <f t="shared" si="1725"/>
        <v>0.44468547218504328</v>
      </c>
      <c r="W6894">
        <f t="shared" si="1726"/>
        <v>0.60937491690685908</v>
      </c>
      <c r="X6894">
        <f t="shared" si="1727"/>
        <v>0.1977451691724349</v>
      </c>
      <c r="Y6894">
        <f t="shared" si="1728"/>
        <v>1</v>
      </c>
      <c r="Z6894" t="s">
        <v>6926</v>
      </c>
    </row>
    <row r="6895" spans="1:26" x14ac:dyDescent="0.25">
      <c r="A6895" t="s">
        <v>29</v>
      </c>
      <c r="B6895" t="s">
        <v>33</v>
      </c>
      <c r="C6895" t="s">
        <v>35</v>
      </c>
      <c r="D6895">
        <v>0</v>
      </c>
      <c r="F6895">
        <v>1</v>
      </c>
      <c r="G6895">
        <v>99.7</v>
      </c>
      <c r="H6895">
        <f t="shared" si="1713"/>
        <v>1</v>
      </c>
      <c r="I6895">
        <f t="shared" si="1714"/>
        <v>0</v>
      </c>
      <c r="J6895">
        <f t="shared" si="1715"/>
        <v>0</v>
      </c>
      <c r="K6895">
        <f t="shared" si="1716"/>
        <v>1</v>
      </c>
      <c r="L6895">
        <f t="shared" si="1717"/>
        <v>0</v>
      </c>
      <c r="M6895">
        <f t="shared" si="1718"/>
        <v>0</v>
      </c>
      <c r="N6895">
        <f t="shared" si="1719"/>
        <v>1</v>
      </c>
      <c r="O6895">
        <f t="shared" si="1720"/>
        <v>0</v>
      </c>
      <c r="P6895">
        <v>48</v>
      </c>
      <c r="Q6895">
        <f t="shared" si="1721"/>
        <v>0</v>
      </c>
      <c r="R6895">
        <f t="shared" si="1722"/>
        <v>0</v>
      </c>
      <c r="S6895">
        <f t="shared" si="1723"/>
        <v>0</v>
      </c>
      <c r="T6895">
        <f t="shared" si="1724"/>
        <v>1</v>
      </c>
      <c r="U6895">
        <v>0</v>
      </c>
      <c r="V6895">
        <f t="shared" si="1725"/>
        <v>0.14174637557845404</v>
      </c>
      <c r="W6895">
        <f t="shared" si="1726"/>
        <v>0.53537738009064684</v>
      </c>
      <c r="X6895">
        <f t="shared" si="1727"/>
        <v>2.0092034989628152E-2</v>
      </c>
      <c r="Y6895">
        <f t="shared" si="1728"/>
        <v>0</v>
      </c>
      <c r="Z6895" t="s">
        <v>6927</v>
      </c>
    </row>
    <row r="6896" spans="1:26" x14ac:dyDescent="0.25">
      <c r="A6896" t="s">
        <v>26</v>
      </c>
      <c r="B6896" t="s">
        <v>38</v>
      </c>
      <c r="C6896" t="s">
        <v>25</v>
      </c>
      <c r="D6896">
        <v>0</v>
      </c>
      <c r="F6896">
        <v>1</v>
      </c>
      <c r="G6896">
        <v>55.9</v>
      </c>
      <c r="H6896">
        <f t="shared" si="1713"/>
        <v>1</v>
      </c>
      <c r="I6896">
        <f t="shared" si="1714"/>
        <v>0</v>
      </c>
      <c r="J6896">
        <f t="shared" si="1715"/>
        <v>1</v>
      </c>
      <c r="K6896">
        <f t="shared" si="1716"/>
        <v>0</v>
      </c>
      <c r="L6896">
        <f t="shared" si="1717"/>
        <v>0</v>
      </c>
      <c r="M6896">
        <f t="shared" si="1718"/>
        <v>1</v>
      </c>
      <c r="N6896">
        <f t="shared" si="1719"/>
        <v>0</v>
      </c>
      <c r="O6896">
        <f t="shared" si="1720"/>
        <v>0</v>
      </c>
      <c r="P6896">
        <v>6</v>
      </c>
      <c r="Q6896">
        <f t="shared" si="1721"/>
        <v>0</v>
      </c>
      <c r="R6896">
        <f t="shared" si="1722"/>
        <v>0</v>
      </c>
      <c r="S6896">
        <f t="shared" si="1723"/>
        <v>1</v>
      </c>
      <c r="T6896">
        <f t="shared" si="1724"/>
        <v>0</v>
      </c>
      <c r="U6896">
        <v>1</v>
      </c>
      <c r="V6896">
        <f t="shared" si="1725"/>
        <v>0.36346921539263732</v>
      </c>
      <c r="W6896">
        <f t="shared" si="1726"/>
        <v>0.58987997310117113</v>
      </c>
      <c r="X6896">
        <f t="shared" si="1727"/>
        <v>0.40517143975286474</v>
      </c>
      <c r="Y6896">
        <f t="shared" si="1728"/>
        <v>1</v>
      </c>
      <c r="Z6896" t="s">
        <v>6928</v>
      </c>
    </row>
    <row r="6897" spans="1:26" x14ac:dyDescent="0.25">
      <c r="A6897" t="s">
        <v>26</v>
      </c>
      <c r="B6897" t="s">
        <v>27</v>
      </c>
      <c r="C6897" t="s">
        <v>35</v>
      </c>
      <c r="D6897">
        <v>1</v>
      </c>
      <c r="F6897">
        <v>1</v>
      </c>
      <c r="G6897">
        <v>105.9</v>
      </c>
      <c r="H6897">
        <f t="shared" si="1713"/>
        <v>0</v>
      </c>
      <c r="I6897">
        <f t="shared" si="1714"/>
        <v>1</v>
      </c>
      <c r="J6897">
        <f t="shared" si="1715"/>
        <v>0</v>
      </c>
      <c r="K6897">
        <f t="shared" si="1716"/>
        <v>1</v>
      </c>
      <c r="L6897">
        <f t="shared" si="1717"/>
        <v>0</v>
      </c>
      <c r="M6897">
        <f t="shared" si="1718"/>
        <v>1</v>
      </c>
      <c r="N6897">
        <f t="shared" si="1719"/>
        <v>0</v>
      </c>
      <c r="O6897">
        <f t="shared" si="1720"/>
        <v>0</v>
      </c>
      <c r="P6897">
        <v>3</v>
      </c>
      <c r="Q6897">
        <f t="shared" si="1721"/>
        <v>1</v>
      </c>
      <c r="R6897">
        <f t="shared" si="1722"/>
        <v>0</v>
      </c>
      <c r="S6897">
        <f t="shared" si="1723"/>
        <v>0</v>
      </c>
      <c r="T6897">
        <f t="shared" si="1724"/>
        <v>0</v>
      </c>
      <c r="U6897">
        <v>1</v>
      </c>
      <c r="V6897">
        <f t="shared" si="1725"/>
        <v>0.55963571141846868</v>
      </c>
      <c r="W6897">
        <f t="shared" si="1726"/>
        <v>0.63636824674388159</v>
      </c>
      <c r="X6897">
        <f t="shared" si="1727"/>
        <v>0.19392070665791819</v>
      </c>
      <c r="Y6897">
        <f t="shared" si="1728"/>
        <v>1</v>
      </c>
      <c r="Z6897" t="s">
        <v>6929</v>
      </c>
    </row>
    <row r="6898" spans="1:26" x14ac:dyDescent="0.25">
      <c r="A6898" t="s">
        <v>45</v>
      </c>
      <c r="B6898" t="s">
        <v>38</v>
      </c>
      <c r="C6898" t="s">
        <v>25</v>
      </c>
      <c r="D6898">
        <v>0</v>
      </c>
      <c r="F6898">
        <v>1</v>
      </c>
      <c r="G6898">
        <v>46</v>
      </c>
      <c r="H6898">
        <f t="shared" si="1713"/>
        <v>1</v>
      </c>
      <c r="I6898">
        <f t="shared" si="1714"/>
        <v>0</v>
      </c>
      <c r="J6898">
        <f t="shared" si="1715"/>
        <v>1</v>
      </c>
      <c r="K6898">
        <f t="shared" si="1716"/>
        <v>0</v>
      </c>
      <c r="L6898">
        <f t="shared" si="1717"/>
        <v>0</v>
      </c>
      <c r="M6898">
        <f t="shared" si="1718"/>
        <v>0</v>
      </c>
      <c r="N6898">
        <f t="shared" si="1719"/>
        <v>0</v>
      </c>
      <c r="O6898">
        <f t="shared" si="1720"/>
        <v>1</v>
      </c>
      <c r="P6898">
        <v>54</v>
      </c>
      <c r="Q6898">
        <f t="shared" si="1721"/>
        <v>0</v>
      </c>
      <c r="R6898">
        <f t="shared" si="1722"/>
        <v>0</v>
      </c>
      <c r="S6898">
        <f t="shared" si="1723"/>
        <v>1</v>
      </c>
      <c r="T6898">
        <f t="shared" si="1724"/>
        <v>0</v>
      </c>
      <c r="U6898">
        <v>0</v>
      </c>
      <c r="V6898">
        <f t="shared" si="1725"/>
        <v>-1.9089561463874818E-3</v>
      </c>
      <c r="W6898">
        <f t="shared" si="1726"/>
        <v>0.49952276110832911</v>
      </c>
      <c r="X6898">
        <f t="shared" si="1727"/>
        <v>3.6441135688305451E-6</v>
      </c>
      <c r="Y6898">
        <f t="shared" si="1728"/>
        <v>0</v>
      </c>
      <c r="Z6898" t="s">
        <v>6930</v>
      </c>
    </row>
    <row r="6899" spans="1:26" x14ac:dyDescent="0.25">
      <c r="A6899" t="s">
        <v>26</v>
      </c>
      <c r="B6899" t="s">
        <v>30</v>
      </c>
      <c r="C6899" t="s">
        <v>25</v>
      </c>
      <c r="D6899">
        <v>0</v>
      </c>
      <c r="F6899">
        <v>1</v>
      </c>
      <c r="G6899">
        <v>43.95</v>
      </c>
      <c r="H6899">
        <f t="shared" si="1713"/>
        <v>1</v>
      </c>
      <c r="I6899">
        <f t="shared" si="1714"/>
        <v>0</v>
      </c>
      <c r="J6899">
        <f t="shared" si="1715"/>
        <v>1</v>
      </c>
      <c r="K6899">
        <f t="shared" si="1716"/>
        <v>0</v>
      </c>
      <c r="L6899">
        <f t="shared" si="1717"/>
        <v>0</v>
      </c>
      <c r="M6899">
        <f t="shared" si="1718"/>
        <v>1</v>
      </c>
      <c r="N6899">
        <f t="shared" si="1719"/>
        <v>0</v>
      </c>
      <c r="O6899">
        <f t="shared" si="1720"/>
        <v>0</v>
      </c>
      <c r="P6899">
        <v>1</v>
      </c>
      <c r="Q6899">
        <f t="shared" si="1721"/>
        <v>0</v>
      </c>
      <c r="R6899">
        <f t="shared" si="1722"/>
        <v>1</v>
      </c>
      <c r="S6899">
        <f t="shared" si="1723"/>
        <v>0</v>
      </c>
      <c r="T6899">
        <f t="shared" si="1724"/>
        <v>0</v>
      </c>
      <c r="U6899">
        <v>1</v>
      </c>
      <c r="V6899">
        <f t="shared" si="1725"/>
        <v>0.32628388484143117</v>
      </c>
      <c r="W6899">
        <f t="shared" si="1726"/>
        <v>0.58085491502030062</v>
      </c>
      <c r="X6899">
        <f t="shared" si="1727"/>
        <v>0.45389340382435406</v>
      </c>
      <c r="Y6899">
        <f t="shared" si="1728"/>
        <v>1</v>
      </c>
      <c r="Z6899" t="s">
        <v>6931</v>
      </c>
    </row>
    <row r="6900" spans="1:26" x14ac:dyDescent="0.25">
      <c r="A6900" t="s">
        <v>26</v>
      </c>
      <c r="B6900" t="s">
        <v>33</v>
      </c>
      <c r="C6900" t="s">
        <v>25</v>
      </c>
      <c r="D6900">
        <v>0</v>
      </c>
      <c r="F6900">
        <v>1</v>
      </c>
      <c r="G6900">
        <v>80.400000000000006</v>
      </c>
      <c r="H6900">
        <f t="shared" si="1713"/>
        <v>1</v>
      </c>
      <c r="I6900">
        <f t="shared" si="1714"/>
        <v>0</v>
      </c>
      <c r="J6900">
        <f t="shared" si="1715"/>
        <v>1</v>
      </c>
      <c r="K6900">
        <f t="shared" si="1716"/>
        <v>0</v>
      </c>
      <c r="L6900">
        <f t="shared" si="1717"/>
        <v>0</v>
      </c>
      <c r="M6900">
        <f t="shared" si="1718"/>
        <v>1</v>
      </c>
      <c r="N6900">
        <f t="shared" si="1719"/>
        <v>0</v>
      </c>
      <c r="O6900">
        <f t="shared" si="1720"/>
        <v>0</v>
      </c>
      <c r="P6900">
        <v>62</v>
      </c>
      <c r="Q6900">
        <f t="shared" si="1721"/>
        <v>0</v>
      </c>
      <c r="R6900">
        <f t="shared" si="1722"/>
        <v>0</v>
      </c>
      <c r="S6900">
        <f t="shared" si="1723"/>
        <v>0</v>
      </c>
      <c r="T6900">
        <f t="shared" si="1724"/>
        <v>1</v>
      </c>
      <c r="U6900">
        <v>0</v>
      </c>
      <c r="V6900">
        <f t="shared" si="1725"/>
        <v>0.38797462390847054</v>
      </c>
      <c r="W6900">
        <f t="shared" si="1726"/>
        <v>0.59579503630392139</v>
      </c>
      <c r="X6900">
        <f t="shared" si="1727"/>
        <v>0.15052430879691917</v>
      </c>
      <c r="Y6900">
        <f t="shared" si="1728"/>
        <v>1</v>
      </c>
      <c r="Z6900" t="s">
        <v>6932</v>
      </c>
    </row>
    <row r="6901" spans="1:26" x14ac:dyDescent="0.25">
      <c r="A6901" t="s">
        <v>29</v>
      </c>
      <c r="B6901" t="s">
        <v>30</v>
      </c>
      <c r="C6901" t="s">
        <v>35</v>
      </c>
      <c r="D6901">
        <v>0</v>
      </c>
      <c r="F6901">
        <v>1</v>
      </c>
      <c r="G6901">
        <v>100.05</v>
      </c>
      <c r="H6901">
        <f t="shared" si="1713"/>
        <v>1</v>
      </c>
      <c r="I6901">
        <f t="shared" si="1714"/>
        <v>0</v>
      </c>
      <c r="J6901">
        <f t="shared" si="1715"/>
        <v>0</v>
      </c>
      <c r="K6901">
        <f t="shared" si="1716"/>
        <v>1</v>
      </c>
      <c r="L6901">
        <f t="shared" si="1717"/>
        <v>0</v>
      </c>
      <c r="M6901">
        <f t="shared" si="1718"/>
        <v>0</v>
      </c>
      <c r="N6901">
        <f t="shared" si="1719"/>
        <v>1</v>
      </c>
      <c r="O6901">
        <f t="shared" si="1720"/>
        <v>0</v>
      </c>
      <c r="P6901">
        <v>22</v>
      </c>
      <c r="Q6901">
        <f t="shared" si="1721"/>
        <v>0</v>
      </c>
      <c r="R6901">
        <f t="shared" si="1722"/>
        <v>1</v>
      </c>
      <c r="S6901">
        <f t="shared" si="1723"/>
        <v>0</v>
      </c>
      <c r="T6901">
        <f t="shared" si="1724"/>
        <v>0</v>
      </c>
      <c r="U6901">
        <v>0</v>
      </c>
      <c r="V6901">
        <f t="shared" si="1725"/>
        <v>0.14229204497302739</v>
      </c>
      <c r="W6901">
        <f t="shared" si="1726"/>
        <v>0.53551311187825412</v>
      </c>
      <c r="X6901">
        <f t="shared" si="1727"/>
        <v>2.024702606260605E-2</v>
      </c>
      <c r="Y6901">
        <f t="shared" si="1728"/>
        <v>0</v>
      </c>
      <c r="Z6901" t="s">
        <v>6933</v>
      </c>
    </row>
    <row r="6902" spans="1:26" x14ac:dyDescent="0.25">
      <c r="A6902" t="s">
        <v>26</v>
      </c>
      <c r="B6902" t="s">
        <v>33</v>
      </c>
      <c r="C6902" t="s">
        <v>25</v>
      </c>
      <c r="D6902">
        <v>0</v>
      </c>
      <c r="F6902">
        <v>1</v>
      </c>
      <c r="G6902">
        <v>45.1</v>
      </c>
      <c r="H6902">
        <f t="shared" si="1713"/>
        <v>1</v>
      </c>
      <c r="I6902">
        <f t="shared" si="1714"/>
        <v>0</v>
      </c>
      <c r="J6902">
        <f t="shared" si="1715"/>
        <v>1</v>
      </c>
      <c r="K6902">
        <f t="shared" si="1716"/>
        <v>0</v>
      </c>
      <c r="L6902">
        <f t="shared" si="1717"/>
        <v>0</v>
      </c>
      <c r="M6902">
        <f t="shared" si="1718"/>
        <v>1</v>
      </c>
      <c r="N6902">
        <f t="shared" si="1719"/>
        <v>0</v>
      </c>
      <c r="O6902">
        <f t="shared" si="1720"/>
        <v>0</v>
      </c>
      <c r="P6902">
        <v>1</v>
      </c>
      <c r="Q6902">
        <f t="shared" si="1721"/>
        <v>0</v>
      </c>
      <c r="R6902">
        <f t="shared" si="1722"/>
        <v>0</v>
      </c>
      <c r="S6902">
        <f t="shared" si="1723"/>
        <v>0</v>
      </c>
      <c r="T6902">
        <f t="shared" si="1724"/>
        <v>1</v>
      </c>
      <c r="U6902">
        <v>1</v>
      </c>
      <c r="V6902">
        <f t="shared" si="1725"/>
        <v>0.34663141693151622</v>
      </c>
      <c r="W6902">
        <f t="shared" si="1726"/>
        <v>0.58580046865576108</v>
      </c>
      <c r="X6902">
        <f t="shared" si="1727"/>
        <v>0.42689050534091816</v>
      </c>
      <c r="Y6902">
        <f t="shared" si="1728"/>
        <v>1</v>
      </c>
      <c r="Z6902" t="s">
        <v>6934</v>
      </c>
    </row>
    <row r="6903" spans="1:26" x14ac:dyDescent="0.25">
      <c r="A6903" t="s">
        <v>29</v>
      </c>
      <c r="B6903" t="s">
        <v>33</v>
      </c>
      <c r="C6903" t="s">
        <v>35</v>
      </c>
      <c r="D6903">
        <v>1</v>
      </c>
      <c r="F6903">
        <v>1</v>
      </c>
      <c r="G6903">
        <v>94</v>
      </c>
      <c r="H6903">
        <f t="shared" si="1713"/>
        <v>0</v>
      </c>
      <c r="I6903">
        <f t="shared" si="1714"/>
        <v>1</v>
      </c>
      <c r="J6903">
        <f t="shared" si="1715"/>
        <v>0</v>
      </c>
      <c r="K6903">
        <f t="shared" si="1716"/>
        <v>1</v>
      </c>
      <c r="L6903">
        <f t="shared" si="1717"/>
        <v>0</v>
      </c>
      <c r="M6903">
        <f t="shared" si="1718"/>
        <v>0</v>
      </c>
      <c r="N6903">
        <f t="shared" si="1719"/>
        <v>1</v>
      </c>
      <c r="O6903">
        <f t="shared" si="1720"/>
        <v>0</v>
      </c>
      <c r="P6903">
        <v>51</v>
      </c>
      <c r="Q6903">
        <f t="shared" si="1721"/>
        <v>0</v>
      </c>
      <c r="R6903">
        <f t="shared" si="1722"/>
        <v>0</v>
      </c>
      <c r="S6903">
        <f t="shared" si="1723"/>
        <v>0</v>
      </c>
      <c r="T6903">
        <f t="shared" si="1724"/>
        <v>1</v>
      </c>
      <c r="U6903">
        <v>0</v>
      </c>
      <c r="V6903">
        <f t="shared" si="1725"/>
        <v>0.13285975972397346</v>
      </c>
      <c r="W6903">
        <f t="shared" si="1726"/>
        <v>0.53316616763079216</v>
      </c>
      <c r="X6903">
        <f t="shared" si="1727"/>
        <v>1.7651715753911959E-2</v>
      </c>
      <c r="Y6903">
        <f t="shared" si="1728"/>
        <v>0</v>
      </c>
      <c r="Z6903" t="s">
        <v>6935</v>
      </c>
    </row>
    <row r="6904" spans="1:26" x14ac:dyDescent="0.25">
      <c r="A6904" t="s">
        <v>29</v>
      </c>
      <c r="B6904" t="s">
        <v>38</v>
      </c>
      <c r="C6904" t="s">
        <v>25</v>
      </c>
      <c r="D6904">
        <v>0</v>
      </c>
      <c r="F6904">
        <v>1</v>
      </c>
      <c r="G6904">
        <v>68.95</v>
      </c>
      <c r="H6904">
        <f t="shared" si="1713"/>
        <v>1</v>
      </c>
      <c r="I6904">
        <f t="shared" si="1714"/>
        <v>0</v>
      </c>
      <c r="J6904">
        <f t="shared" si="1715"/>
        <v>1</v>
      </c>
      <c r="K6904">
        <f t="shared" si="1716"/>
        <v>0</v>
      </c>
      <c r="L6904">
        <f t="shared" si="1717"/>
        <v>0</v>
      </c>
      <c r="M6904">
        <f t="shared" si="1718"/>
        <v>0</v>
      </c>
      <c r="N6904">
        <f t="shared" si="1719"/>
        <v>1</v>
      </c>
      <c r="O6904">
        <f t="shared" si="1720"/>
        <v>0</v>
      </c>
      <c r="P6904">
        <v>30</v>
      </c>
      <c r="Q6904">
        <f t="shared" si="1721"/>
        <v>0</v>
      </c>
      <c r="R6904">
        <f t="shared" si="1722"/>
        <v>0</v>
      </c>
      <c r="S6904">
        <f t="shared" si="1723"/>
        <v>1</v>
      </c>
      <c r="T6904">
        <f t="shared" si="1724"/>
        <v>0</v>
      </c>
      <c r="U6904">
        <v>0</v>
      </c>
      <c r="V6904">
        <f t="shared" si="1725"/>
        <v>0.10749687073095356</v>
      </c>
      <c r="W6904">
        <f t="shared" si="1726"/>
        <v>0.52684836862760465</v>
      </c>
      <c r="X6904">
        <f t="shared" si="1727"/>
        <v>1.1555577216947339E-2</v>
      </c>
      <c r="Y6904">
        <f t="shared" si="1728"/>
        <v>0</v>
      </c>
      <c r="Z6904" t="s">
        <v>6936</v>
      </c>
    </row>
    <row r="6905" spans="1:26" x14ac:dyDescent="0.25">
      <c r="A6905" t="s">
        <v>29</v>
      </c>
      <c r="B6905" t="s">
        <v>38</v>
      </c>
      <c r="C6905" t="s">
        <v>25</v>
      </c>
      <c r="D6905">
        <v>1</v>
      </c>
      <c r="F6905">
        <v>1</v>
      </c>
      <c r="G6905">
        <v>68.45</v>
      </c>
      <c r="H6905">
        <f t="shared" si="1713"/>
        <v>0</v>
      </c>
      <c r="I6905">
        <f t="shared" si="1714"/>
        <v>1</v>
      </c>
      <c r="J6905">
        <f t="shared" si="1715"/>
        <v>1</v>
      </c>
      <c r="K6905">
        <f t="shared" si="1716"/>
        <v>0</v>
      </c>
      <c r="L6905">
        <f t="shared" si="1717"/>
        <v>0</v>
      </c>
      <c r="M6905">
        <f t="shared" si="1718"/>
        <v>0</v>
      </c>
      <c r="N6905">
        <f t="shared" si="1719"/>
        <v>1</v>
      </c>
      <c r="O6905">
        <f t="shared" si="1720"/>
        <v>0</v>
      </c>
      <c r="P6905">
        <v>56</v>
      </c>
      <c r="Q6905">
        <f t="shared" si="1721"/>
        <v>0</v>
      </c>
      <c r="R6905">
        <f t="shared" si="1722"/>
        <v>0</v>
      </c>
      <c r="S6905">
        <f t="shared" si="1723"/>
        <v>1</v>
      </c>
      <c r="T6905">
        <f t="shared" si="1724"/>
        <v>0</v>
      </c>
      <c r="U6905">
        <v>0</v>
      </c>
      <c r="V6905">
        <f t="shared" si="1725"/>
        <v>9.3025893920117592E-2</v>
      </c>
      <c r="W6905">
        <f t="shared" si="1726"/>
        <v>0.52323971654234736</v>
      </c>
      <c r="X6905">
        <f t="shared" si="1727"/>
        <v>8.6538169396369706E-3</v>
      </c>
      <c r="Y6905">
        <f t="shared" si="1728"/>
        <v>0</v>
      </c>
      <c r="Z6905" t="s">
        <v>6937</v>
      </c>
    </row>
    <row r="6906" spans="1:26" x14ac:dyDescent="0.25">
      <c r="A6906" t="s">
        <v>29</v>
      </c>
      <c r="B6906" t="s">
        <v>27</v>
      </c>
      <c r="C6906" t="s">
        <v>25</v>
      </c>
      <c r="D6906">
        <v>0</v>
      </c>
      <c r="F6906">
        <v>1</v>
      </c>
      <c r="G6906">
        <v>69</v>
      </c>
      <c r="H6906">
        <f t="shared" si="1713"/>
        <v>1</v>
      </c>
      <c r="I6906">
        <f t="shared" si="1714"/>
        <v>0</v>
      </c>
      <c r="J6906">
        <f t="shared" si="1715"/>
        <v>1</v>
      </c>
      <c r="K6906">
        <f t="shared" si="1716"/>
        <v>0</v>
      </c>
      <c r="L6906">
        <f t="shared" si="1717"/>
        <v>0</v>
      </c>
      <c r="M6906">
        <f t="shared" si="1718"/>
        <v>0</v>
      </c>
      <c r="N6906">
        <f t="shared" si="1719"/>
        <v>1</v>
      </c>
      <c r="O6906">
        <f t="shared" si="1720"/>
        <v>0</v>
      </c>
      <c r="P6906">
        <v>35</v>
      </c>
      <c r="Q6906">
        <f t="shared" si="1721"/>
        <v>1</v>
      </c>
      <c r="R6906">
        <f t="shared" si="1722"/>
        <v>0</v>
      </c>
      <c r="S6906">
        <f t="shared" si="1723"/>
        <v>0</v>
      </c>
      <c r="T6906">
        <f t="shared" si="1724"/>
        <v>0</v>
      </c>
      <c r="U6906">
        <v>0</v>
      </c>
      <c r="V6906">
        <f t="shared" si="1725"/>
        <v>0.24434316723915817</v>
      </c>
      <c r="W6906">
        <f t="shared" si="1726"/>
        <v>0.56078367536970974</v>
      </c>
      <c r="X6906">
        <f t="shared" si="1727"/>
        <v>5.9703583376463219E-2</v>
      </c>
      <c r="Y6906">
        <f t="shared" si="1728"/>
        <v>0</v>
      </c>
      <c r="Z6906" t="s">
        <v>6938</v>
      </c>
    </row>
    <row r="6907" spans="1:26" x14ac:dyDescent="0.25">
      <c r="A6907" t="s">
        <v>26</v>
      </c>
      <c r="B6907" t="s">
        <v>27</v>
      </c>
      <c r="C6907" t="s">
        <v>25</v>
      </c>
      <c r="D6907">
        <v>1</v>
      </c>
      <c r="F6907">
        <v>1</v>
      </c>
      <c r="G6907">
        <v>43.85</v>
      </c>
      <c r="H6907">
        <f t="shared" si="1713"/>
        <v>0</v>
      </c>
      <c r="I6907">
        <f t="shared" si="1714"/>
        <v>1</v>
      </c>
      <c r="J6907">
        <f t="shared" si="1715"/>
        <v>1</v>
      </c>
      <c r="K6907">
        <f t="shared" si="1716"/>
        <v>0</v>
      </c>
      <c r="L6907">
        <f t="shared" si="1717"/>
        <v>0</v>
      </c>
      <c r="M6907">
        <f t="shared" si="1718"/>
        <v>1</v>
      </c>
      <c r="N6907">
        <f t="shared" si="1719"/>
        <v>0</v>
      </c>
      <c r="O6907">
        <f t="shared" si="1720"/>
        <v>0</v>
      </c>
      <c r="P6907">
        <v>64</v>
      </c>
      <c r="Q6907">
        <f t="shared" si="1721"/>
        <v>1</v>
      </c>
      <c r="R6907">
        <f t="shared" si="1722"/>
        <v>0</v>
      </c>
      <c r="S6907">
        <f t="shared" si="1723"/>
        <v>0</v>
      </c>
      <c r="T6907">
        <f t="shared" si="1724"/>
        <v>0</v>
      </c>
      <c r="U6907">
        <v>0</v>
      </c>
      <c r="V6907">
        <f t="shared" si="1725"/>
        <v>0.46289632303767581</v>
      </c>
      <c r="W6907">
        <f t="shared" si="1726"/>
        <v>0.61370103916206153</v>
      </c>
      <c r="X6907">
        <f t="shared" si="1727"/>
        <v>0.21427300588180032</v>
      </c>
      <c r="Y6907">
        <f t="shared" si="1728"/>
        <v>1</v>
      </c>
      <c r="Z6907" t="s">
        <v>6939</v>
      </c>
    </row>
    <row r="6908" spans="1:26" x14ac:dyDescent="0.25">
      <c r="A6908" t="s">
        <v>26</v>
      </c>
      <c r="B6908" t="s">
        <v>27</v>
      </c>
      <c r="C6908" t="s">
        <v>25</v>
      </c>
      <c r="D6908">
        <v>0</v>
      </c>
      <c r="F6908">
        <v>1</v>
      </c>
      <c r="G6908">
        <v>44.5</v>
      </c>
      <c r="H6908">
        <f t="shared" si="1713"/>
        <v>1</v>
      </c>
      <c r="I6908">
        <f t="shared" si="1714"/>
        <v>0</v>
      </c>
      <c r="J6908">
        <f t="shared" si="1715"/>
        <v>1</v>
      </c>
      <c r="K6908">
        <f t="shared" si="1716"/>
        <v>0</v>
      </c>
      <c r="L6908">
        <f t="shared" si="1717"/>
        <v>0</v>
      </c>
      <c r="M6908">
        <f t="shared" si="1718"/>
        <v>1</v>
      </c>
      <c r="N6908">
        <f t="shared" si="1719"/>
        <v>0</v>
      </c>
      <c r="O6908">
        <f t="shared" si="1720"/>
        <v>0</v>
      </c>
      <c r="P6908">
        <v>30</v>
      </c>
      <c r="Q6908">
        <f t="shared" si="1721"/>
        <v>1</v>
      </c>
      <c r="R6908">
        <f t="shared" si="1722"/>
        <v>0</v>
      </c>
      <c r="S6908">
        <f t="shared" si="1723"/>
        <v>0</v>
      </c>
      <c r="T6908">
        <f t="shared" si="1724"/>
        <v>0</v>
      </c>
      <c r="U6908">
        <v>0</v>
      </c>
      <c r="V6908">
        <f t="shared" si="1725"/>
        <v>0.46390970905616913</v>
      </c>
      <c r="W6908">
        <f t="shared" si="1726"/>
        <v>0.61394125698773094</v>
      </c>
      <c r="X6908">
        <f t="shared" si="1727"/>
        <v>0.21521221815657948</v>
      </c>
      <c r="Y6908">
        <f t="shared" si="1728"/>
        <v>1</v>
      </c>
      <c r="Z6908" t="s">
        <v>6940</v>
      </c>
    </row>
    <row r="6909" spans="1:26" x14ac:dyDescent="0.25">
      <c r="A6909" t="s">
        <v>45</v>
      </c>
      <c r="B6909" t="s">
        <v>30</v>
      </c>
      <c r="C6909" t="s">
        <v>23</v>
      </c>
      <c r="D6909">
        <v>0</v>
      </c>
      <c r="F6909">
        <v>1</v>
      </c>
      <c r="G6909">
        <v>18.7</v>
      </c>
      <c r="H6909">
        <f t="shared" si="1713"/>
        <v>1</v>
      </c>
      <c r="I6909">
        <f t="shared" si="1714"/>
        <v>0</v>
      </c>
      <c r="J6909">
        <f t="shared" si="1715"/>
        <v>0</v>
      </c>
      <c r="K6909">
        <f t="shared" si="1716"/>
        <v>0</v>
      </c>
      <c r="L6909">
        <f t="shared" si="1717"/>
        <v>1</v>
      </c>
      <c r="M6909">
        <f t="shared" si="1718"/>
        <v>0</v>
      </c>
      <c r="N6909">
        <f t="shared" si="1719"/>
        <v>0</v>
      </c>
      <c r="O6909">
        <f t="shared" si="1720"/>
        <v>1</v>
      </c>
      <c r="P6909">
        <v>25</v>
      </c>
      <c r="Q6909">
        <f t="shared" si="1721"/>
        <v>0</v>
      </c>
      <c r="R6909">
        <f t="shared" si="1722"/>
        <v>1</v>
      </c>
      <c r="S6909">
        <f t="shared" si="1723"/>
        <v>0</v>
      </c>
      <c r="T6909">
        <f t="shared" si="1724"/>
        <v>0</v>
      </c>
      <c r="U6909">
        <v>0</v>
      </c>
      <c r="V6909">
        <f t="shared" si="1725"/>
        <v>-6.8336208849203245E-2</v>
      </c>
      <c r="W6909">
        <f t="shared" si="1726"/>
        <v>0.4829225929967324</v>
      </c>
      <c r="X6909">
        <f t="shared" si="1727"/>
        <v>4.6698374398819239E-3</v>
      </c>
      <c r="Y6909">
        <f t="shared" si="1728"/>
        <v>0</v>
      </c>
      <c r="Z6909" t="s">
        <v>6941</v>
      </c>
    </row>
    <row r="6910" spans="1:26" x14ac:dyDescent="0.25">
      <c r="A6910" t="s">
        <v>26</v>
      </c>
      <c r="B6910" t="s">
        <v>33</v>
      </c>
      <c r="C6910" t="s">
        <v>35</v>
      </c>
      <c r="D6910">
        <v>0</v>
      </c>
      <c r="F6910">
        <v>1</v>
      </c>
      <c r="G6910">
        <v>70.25</v>
      </c>
      <c r="H6910">
        <f t="shared" si="1713"/>
        <v>1</v>
      </c>
      <c r="I6910">
        <f t="shared" si="1714"/>
        <v>0</v>
      </c>
      <c r="J6910">
        <f t="shared" si="1715"/>
        <v>0</v>
      </c>
      <c r="K6910">
        <f t="shared" si="1716"/>
        <v>1</v>
      </c>
      <c r="L6910">
        <f t="shared" si="1717"/>
        <v>0</v>
      </c>
      <c r="M6910">
        <f t="shared" si="1718"/>
        <v>1</v>
      </c>
      <c r="N6910">
        <f t="shared" si="1719"/>
        <v>0</v>
      </c>
      <c r="O6910">
        <f t="shared" si="1720"/>
        <v>0</v>
      </c>
      <c r="P6910">
        <v>41</v>
      </c>
      <c r="Q6910">
        <f t="shared" si="1721"/>
        <v>0</v>
      </c>
      <c r="R6910">
        <f t="shared" si="1722"/>
        <v>0</v>
      </c>
      <c r="S6910">
        <f t="shared" si="1723"/>
        <v>0</v>
      </c>
      <c r="T6910">
        <f t="shared" si="1724"/>
        <v>1</v>
      </c>
      <c r="U6910">
        <v>1</v>
      </c>
      <c r="V6910">
        <f t="shared" si="1725"/>
        <v>0.36728704220508712</v>
      </c>
      <c r="W6910">
        <f t="shared" si="1726"/>
        <v>0.59080326988840592</v>
      </c>
      <c r="X6910">
        <f t="shared" si="1727"/>
        <v>0.40032568696158721</v>
      </c>
      <c r="Y6910">
        <f t="shared" si="1728"/>
        <v>1</v>
      </c>
      <c r="Z6910" t="s">
        <v>6942</v>
      </c>
    </row>
    <row r="6911" spans="1:26" x14ac:dyDescent="0.25">
      <c r="A6911" t="s">
        <v>26</v>
      </c>
      <c r="B6911" t="s">
        <v>27</v>
      </c>
      <c r="C6911" t="s">
        <v>25</v>
      </c>
      <c r="D6911">
        <v>0</v>
      </c>
      <c r="F6911">
        <v>1</v>
      </c>
      <c r="G6911">
        <v>55.35</v>
      </c>
      <c r="H6911">
        <f t="shared" si="1713"/>
        <v>1</v>
      </c>
      <c r="I6911">
        <f t="shared" si="1714"/>
        <v>0</v>
      </c>
      <c r="J6911">
        <f t="shared" si="1715"/>
        <v>1</v>
      </c>
      <c r="K6911">
        <f t="shared" si="1716"/>
        <v>0</v>
      </c>
      <c r="L6911">
        <f t="shared" si="1717"/>
        <v>0</v>
      </c>
      <c r="M6911">
        <f t="shared" si="1718"/>
        <v>1</v>
      </c>
      <c r="N6911">
        <f t="shared" si="1719"/>
        <v>0</v>
      </c>
      <c r="O6911">
        <f t="shared" si="1720"/>
        <v>0</v>
      </c>
      <c r="P6911">
        <v>9</v>
      </c>
      <c r="Q6911">
        <f t="shared" si="1721"/>
        <v>1</v>
      </c>
      <c r="R6911">
        <f t="shared" si="1722"/>
        <v>0</v>
      </c>
      <c r="S6911">
        <f t="shared" si="1723"/>
        <v>0</v>
      </c>
      <c r="T6911">
        <f t="shared" si="1724"/>
        <v>0</v>
      </c>
      <c r="U6911">
        <v>1</v>
      </c>
      <c r="V6911">
        <f t="shared" si="1725"/>
        <v>0.4808254602879436</v>
      </c>
      <c r="W6911">
        <f t="shared" si="1726"/>
        <v>0.61794277624113536</v>
      </c>
      <c r="X6911">
        <f t="shared" si="1727"/>
        <v>0.26954220268522561</v>
      </c>
      <c r="Y6911">
        <f t="shared" si="1728"/>
        <v>1</v>
      </c>
      <c r="Z6911" t="s">
        <v>6943</v>
      </c>
    </row>
    <row r="6912" spans="1:26" x14ac:dyDescent="0.25">
      <c r="A6912" t="s">
        <v>26</v>
      </c>
      <c r="B6912" t="s">
        <v>30</v>
      </c>
      <c r="C6912" t="s">
        <v>25</v>
      </c>
      <c r="D6912">
        <v>0</v>
      </c>
      <c r="F6912">
        <v>1</v>
      </c>
      <c r="G6912">
        <v>53.55</v>
      </c>
      <c r="H6912">
        <f t="shared" si="1713"/>
        <v>1</v>
      </c>
      <c r="I6912">
        <f t="shared" si="1714"/>
        <v>0</v>
      </c>
      <c r="J6912">
        <f t="shared" si="1715"/>
        <v>1</v>
      </c>
      <c r="K6912">
        <f t="shared" si="1716"/>
        <v>0</v>
      </c>
      <c r="L6912">
        <f t="shared" si="1717"/>
        <v>0</v>
      </c>
      <c r="M6912">
        <f t="shared" si="1718"/>
        <v>1</v>
      </c>
      <c r="N6912">
        <f t="shared" si="1719"/>
        <v>0</v>
      </c>
      <c r="O6912">
        <f t="shared" si="1720"/>
        <v>0</v>
      </c>
      <c r="P6912">
        <v>1</v>
      </c>
      <c r="Q6912">
        <f t="shared" si="1721"/>
        <v>0</v>
      </c>
      <c r="R6912">
        <f t="shared" si="1722"/>
        <v>1</v>
      </c>
      <c r="S6912">
        <f t="shared" si="1723"/>
        <v>0</v>
      </c>
      <c r="T6912">
        <f t="shared" si="1724"/>
        <v>0</v>
      </c>
      <c r="U6912">
        <v>0</v>
      </c>
      <c r="V6912">
        <f t="shared" si="1725"/>
        <v>0.34611398606762783</v>
      </c>
      <c r="W6912">
        <f t="shared" si="1726"/>
        <v>0.58567491454987142</v>
      </c>
      <c r="X6912">
        <f t="shared" si="1727"/>
        <v>0.11979489135162208</v>
      </c>
      <c r="Y6912">
        <f t="shared" si="1728"/>
        <v>1</v>
      </c>
      <c r="Z6912" t="s">
        <v>6944</v>
      </c>
    </row>
    <row r="6913" spans="1:26" x14ac:dyDescent="0.25">
      <c r="A6913" t="s">
        <v>45</v>
      </c>
      <c r="B6913" t="s">
        <v>27</v>
      </c>
      <c r="C6913" t="s">
        <v>35</v>
      </c>
      <c r="D6913">
        <v>0</v>
      </c>
      <c r="F6913">
        <v>1</v>
      </c>
      <c r="G6913">
        <v>114.6</v>
      </c>
      <c r="H6913">
        <f t="shared" si="1713"/>
        <v>1</v>
      </c>
      <c r="I6913">
        <f t="shared" si="1714"/>
        <v>0</v>
      </c>
      <c r="J6913">
        <f t="shared" si="1715"/>
        <v>0</v>
      </c>
      <c r="K6913">
        <f t="shared" si="1716"/>
        <v>1</v>
      </c>
      <c r="L6913">
        <f t="shared" si="1717"/>
        <v>0</v>
      </c>
      <c r="M6913">
        <f t="shared" si="1718"/>
        <v>0</v>
      </c>
      <c r="N6913">
        <f t="shared" si="1719"/>
        <v>0</v>
      </c>
      <c r="O6913">
        <f t="shared" si="1720"/>
        <v>1</v>
      </c>
      <c r="P6913">
        <v>70</v>
      </c>
      <c r="Q6913">
        <f t="shared" si="1721"/>
        <v>1</v>
      </c>
      <c r="R6913">
        <f t="shared" si="1722"/>
        <v>0</v>
      </c>
      <c r="S6913">
        <f t="shared" si="1723"/>
        <v>0</v>
      </c>
      <c r="T6913">
        <f t="shared" si="1724"/>
        <v>0</v>
      </c>
      <c r="U6913">
        <v>0</v>
      </c>
      <c r="V6913">
        <f t="shared" si="1725"/>
        <v>0.24181058892754398</v>
      </c>
      <c r="W6913">
        <f t="shared" si="1726"/>
        <v>0.56015979208864697</v>
      </c>
      <c r="X6913">
        <f t="shared" si="1727"/>
        <v>5.8472360917485658E-2</v>
      </c>
      <c r="Y6913">
        <f t="shared" si="1728"/>
        <v>0</v>
      </c>
      <c r="Z6913" t="s">
        <v>6945</v>
      </c>
    </row>
    <row r="6914" spans="1:26" x14ac:dyDescent="0.25">
      <c r="A6914" t="s">
        <v>45</v>
      </c>
      <c r="B6914" t="s">
        <v>33</v>
      </c>
      <c r="C6914" t="s">
        <v>23</v>
      </c>
      <c r="D6914">
        <v>0</v>
      </c>
      <c r="F6914">
        <v>1</v>
      </c>
      <c r="G6914">
        <v>20.100000000000001</v>
      </c>
      <c r="H6914">
        <f t="shared" si="1713"/>
        <v>1</v>
      </c>
      <c r="I6914">
        <f t="shared" si="1714"/>
        <v>0</v>
      </c>
      <c r="J6914">
        <f t="shared" si="1715"/>
        <v>0</v>
      </c>
      <c r="K6914">
        <f t="shared" si="1716"/>
        <v>0</v>
      </c>
      <c r="L6914">
        <f t="shared" si="1717"/>
        <v>1</v>
      </c>
      <c r="M6914">
        <f t="shared" si="1718"/>
        <v>0</v>
      </c>
      <c r="N6914">
        <f t="shared" si="1719"/>
        <v>0</v>
      </c>
      <c r="O6914">
        <f t="shared" si="1720"/>
        <v>1</v>
      </c>
      <c r="P6914">
        <v>57</v>
      </c>
      <c r="Q6914">
        <f t="shared" si="1721"/>
        <v>0</v>
      </c>
      <c r="R6914">
        <f t="shared" si="1722"/>
        <v>0</v>
      </c>
      <c r="S6914">
        <f t="shared" si="1723"/>
        <v>0</v>
      </c>
      <c r="T6914">
        <f t="shared" si="1724"/>
        <v>1</v>
      </c>
      <c r="U6914">
        <v>0</v>
      </c>
      <c r="V6914">
        <f t="shared" si="1725"/>
        <v>-6.6153531270909768E-2</v>
      </c>
      <c r="W6914">
        <f t="shared" si="1726"/>
        <v>0.48346764594012503</v>
      </c>
      <c r="X6914">
        <f t="shared" si="1727"/>
        <v>4.3762896996112364E-3</v>
      </c>
      <c r="Y6914">
        <f t="shared" si="1728"/>
        <v>0</v>
      </c>
      <c r="Z6914" t="s">
        <v>6946</v>
      </c>
    </row>
    <row r="6915" spans="1:26" x14ac:dyDescent="0.25">
      <c r="A6915" t="s">
        <v>26</v>
      </c>
      <c r="B6915" t="s">
        <v>27</v>
      </c>
      <c r="C6915" t="s">
        <v>35</v>
      </c>
      <c r="D6915">
        <v>0</v>
      </c>
      <c r="F6915">
        <v>1</v>
      </c>
      <c r="G6915">
        <v>85.5</v>
      </c>
      <c r="H6915">
        <f t="shared" ref="H6915:H6978" si="1729">IF(D6915:D13957=0,1,0)</f>
        <v>1</v>
      </c>
      <c r="I6915">
        <f t="shared" ref="I6915:I6978" si="1730">IF(D6915:D13957=1,1,0)</f>
        <v>0</v>
      </c>
      <c r="J6915">
        <f t="shared" ref="J6915:J6978" si="1731">IF(C6915:C13957="DSL",1,0)</f>
        <v>0</v>
      </c>
      <c r="K6915">
        <f t="shared" ref="K6915:K6978" si="1732">IF(C6915:C13957="Fiber optic",1,0)</f>
        <v>1</v>
      </c>
      <c r="L6915">
        <f t="shared" ref="L6915:L6978" si="1733">IF(C6915:C13957="No",1,0)</f>
        <v>0</v>
      </c>
      <c r="M6915">
        <f t="shared" ref="M6915:M6978" si="1734">IF(A6915:A13957="Month-to-month",1,0)</f>
        <v>1</v>
      </c>
      <c r="N6915">
        <f t="shared" ref="N6915:N6978" si="1735">IF(A6915:A13957="ONE YEAR",1,0)</f>
        <v>0</v>
      </c>
      <c r="O6915">
        <f t="shared" ref="O6915:O6978" si="1736">IF(A6915:A13957="two year",1,0)</f>
        <v>0</v>
      </c>
      <c r="P6915">
        <v>9</v>
      </c>
      <c r="Q6915">
        <f t="shared" ref="Q6915:Q6978" si="1737">IF(B6915:B13957="Electronic check",1,0)</f>
        <v>1</v>
      </c>
      <c r="R6915">
        <f t="shared" ref="R6915:R6978" si="1738">IF(B6915:B13957="Mailed check",1,0)</f>
        <v>0</v>
      </c>
      <c r="S6915">
        <f t="shared" ref="S6915:S6978" si="1739">IF(B6915:B13957="Credit card (automatic)",1,0)</f>
        <v>0</v>
      </c>
      <c r="T6915">
        <f t="shared" ref="T6915:T6978" si="1740">IF(B6915:B13957="Bank transfer (automatic)",1,0)</f>
        <v>0</v>
      </c>
      <c r="U6915">
        <v>0</v>
      </c>
      <c r="V6915">
        <f t="shared" si="1725"/>
        <v>0.53269415025266231</v>
      </c>
      <c r="W6915">
        <f t="shared" si="1726"/>
        <v>0.63011126023317121</v>
      </c>
      <c r="X6915">
        <f t="shared" si="1727"/>
        <v>0.28376305771340599</v>
      </c>
      <c r="Y6915">
        <f t="shared" si="1728"/>
        <v>1</v>
      </c>
      <c r="Z6915" t="s">
        <v>6947</v>
      </c>
    </row>
    <row r="6916" spans="1:26" x14ac:dyDescent="0.25">
      <c r="A6916" t="s">
        <v>29</v>
      </c>
      <c r="B6916" t="s">
        <v>33</v>
      </c>
      <c r="C6916" t="s">
        <v>35</v>
      </c>
      <c r="D6916">
        <v>0</v>
      </c>
      <c r="F6916">
        <v>1</v>
      </c>
      <c r="G6916">
        <v>108.75</v>
      </c>
      <c r="H6916">
        <f t="shared" si="1729"/>
        <v>1</v>
      </c>
      <c r="I6916">
        <f t="shared" si="1730"/>
        <v>0</v>
      </c>
      <c r="J6916">
        <f t="shared" si="1731"/>
        <v>0</v>
      </c>
      <c r="K6916">
        <f t="shared" si="1732"/>
        <v>1</v>
      </c>
      <c r="L6916">
        <f t="shared" si="1733"/>
        <v>0</v>
      </c>
      <c r="M6916">
        <f t="shared" si="1734"/>
        <v>0</v>
      </c>
      <c r="N6916">
        <f t="shared" si="1735"/>
        <v>1</v>
      </c>
      <c r="O6916">
        <f t="shared" si="1736"/>
        <v>0</v>
      </c>
      <c r="P6916">
        <v>69</v>
      </c>
      <c r="Q6916">
        <f t="shared" si="1737"/>
        <v>0</v>
      </c>
      <c r="R6916">
        <f t="shared" si="1738"/>
        <v>0</v>
      </c>
      <c r="S6916">
        <f t="shared" si="1739"/>
        <v>0</v>
      </c>
      <c r="T6916">
        <f t="shared" si="1740"/>
        <v>1</v>
      </c>
      <c r="U6916">
        <v>0</v>
      </c>
      <c r="V6916">
        <f t="shared" ref="V6916:V6979" si="1741">G6916*$G$2+H6917*$H$2+K6917*$K$2+M6916*$M$2+O6916*$O$2+Q6916*$Q$2+L6916*$L$2</f>
        <v>0.17441044543176656</v>
      </c>
      <c r="W6916">
        <f t="shared" ref="W6916:W6979" si="1742">1/ (1+EXP(-V6916))</f>
        <v>0.5434924175455329</v>
      </c>
      <c r="X6916">
        <f t="shared" ref="X6916:X6979" si="1743">(U6916-V6916)^2</f>
        <v>3.0419003475707224E-2</v>
      </c>
      <c r="Y6916">
        <f t="shared" ref="Y6916:Y6979" si="1744">IF(W6916&gt;=0.58,1,0)</f>
        <v>0</v>
      </c>
      <c r="Z6916" t="s">
        <v>6948</v>
      </c>
    </row>
    <row r="6917" spans="1:26" x14ac:dyDescent="0.25">
      <c r="A6917" t="s">
        <v>26</v>
      </c>
      <c r="B6917" t="s">
        <v>27</v>
      </c>
      <c r="C6917" t="s">
        <v>35</v>
      </c>
      <c r="D6917">
        <v>1</v>
      </c>
      <c r="F6917">
        <v>1</v>
      </c>
      <c r="G6917">
        <v>103</v>
      </c>
      <c r="H6917">
        <f t="shared" si="1729"/>
        <v>0</v>
      </c>
      <c r="I6917">
        <f t="shared" si="1730"/>
        <v>1</v>
      </c>
      <c r="J6917">
        <f t="shared" si="1731"/>
        <v>0</v>
      </c>
      <c r="K6917">
        <f t="shared" si="1732"/>
        <v>1</v>
      </c>
      <c r="L6917">
        <f t="shared" si="1733"/>
        <v>0</v>
      </c>
      <c r="M6917">
        <f t="shared" si="1734"/>
        <v>1</v>
      </c>
      <c r="N6917">
        <f t="shared" si="1735"/>
        <v>0</v>
      </c>
      <c r="O6917">
        <f t="shared" si="1736"/>
        <v>0</v>
      </c>
      <c r="P6917">
        <v>43</v>
      </c>
      <c r="Q6917">
        <f t="shared" si="1737"/>
        <v>1</v>
      </c>
      <c r="R6917">
        <f t="shared" si="1738"/>
        <v>0</v>
      </c>
      <c r="S6917">
        <f t="shared" si="1739"/>
        <v>0</v>
      </c>
      <c r="T6917">
        <f t="shared" si="1740"/>
        <v>0</v>
      </c>
      <c r="U6917">
        <v>1</v>
      </c>
      <c r="V6917">
        <f t="shared" si="1741"/>
        <v>0.55997761998133067</v>
      </c>
      <c r="W6917">
        <f t="shared" si="1742"/>
        <v>0.63644736196127205</v>
      </c>
      <c r="X6917">
        <f t="shared" si="1743"/>
        <v>0.19361969491729425</v>
      </c>
      <c r="Y6917">
        <f t="shared" si="1744"/>
        <v>1</v>
      </c>
      <c r="Z6917" t="s">
        <v>6949</v>
      </c>
    </row>
    <row r="6918" spans="1:26" x14ac:dyDescent="0.25">
      <c r="A6918" t="s">
        <v>45</v>
      </c>
      <c r="B6918" t="s">
        <v>27</v>
      </c>
      <c r="C6918" t="s">
        <v>35</v>
      </c>
      <c r="D6918">
        <v>0</v>
      </c>
      <c r="F6918">
        <v>1</v>
      </c>
      <c r="G6918">
        <v>97.85</v>
      </c>
      <c r="H6918">
        <f t="shared" si="1729"/>
        <v>1</v>
      </c>
      <c r="I6918">
        <f t="shared" si="1730"/>
        <v>0</v>
      </c>
      <c r="J6918">
        <f t="shared" si="1731"/>
        <v>0</v>
      </c>
      <c r="K6918">
        <f t="shared" si="1732"/>
        <v>1</v>
      </c>
      <c r="L6918">
        <f t="shared" si="1733"/>
        <v>0</v>
      </c>
      <c r="M6918">
        <f t="shared" si="1734"/>
        <v>0</v>
      </c>
      <c r="N6918">
        <f t="shared" si="1735"/>
        <v>0</v>
      </c>
      <c r="O6918">
        <f t="shared" si="1736"/>
        <v>1</v>
      </c>
      <c r="P6918">
        <v>72</v>
      </c>
      <c r="Q6918">
        <f t="shared" si="1737"/>
        <v>1</v>
      </c>
      <c r="R6918">
        <f t="shared" si="1738"/>
        <v>0</v>
      </c>
      <c r="S6918">
        <f t="shared" si="1739"/>
        <v>0</v>
      </c>
      <c r="T6918">
        <f t="shared" si="1740"/>
        <v>0</v>
      </c>
      <c r="U6918">
        <v>0</v>
      </c>
      <c r="V6918">
        <f t="shared" si="1741"/>
        <v>0.21569641075867563</v>
      </c>
      <c r="W6918">
        <f t="shared" si="1742"/>
        <v>0.55371600284196232</v>
      </c>
      <c r="X6918">
        <f t="shared" si="1743"/>
        <v>4.6524941614175322E-2</v>
      </c>
      <c r="Y6918">
        <f t="shared" si="1744"/>
        <v>0</v>
      </c>
      <c r="Z6918" t="s">
        <v>6950</v>
      </c>
    </row>
    <row r="6919" spans="1:26" x14ac:dyDescent="0.25">
      <c r="A6919" t="s">
        <v>45</v>
      </c>
      <c r="B6919" t="s">
        <v>33</v>
      </c>
      <c r="C6919" t="s">
        <v>23</v>
      </c>
      <c r="D6919">
        <v>0</v>
      </c>
      <c r="F6919">
        <v>1</v>
      </c>
      <c r="G6919">
        <v>19.55</v>
      </c>
      <c r="H6919">
        <f t="shared" si="1729"/>
        <v>1</v>
      </c>
      <c r="I6919">
        <f t="shared" si="1730"/>
        <v>0</v>
      </c>
      <c r="J6919">
        <f t="shared" si="1731"/>
        <v>0</v>
      </c>
      <c r="K6919">
        <f t="shared" si="1732"/>
        <v>0</v>
      </c>
      <c r="L6919">
        <f t="shared" si="1733"/>
        <v>1</v>
      </c>
      <c r="M6919">
        <f t="shared" si="1734"/>
        <v>0</v>
      </c>
      <c r="N6919">
        <f t="shared" si="1735"/>
        <v>0</v>
      </c>
      <c r="O6919">
        <f t="shared" si="1736"/>
        <v>1</v>
      </c>
      <c r="P6919">
        <v>44</v>
      </c>
      <c r="Q6919">
        <f t="shared" si="1737"/>
        <v>0</v>
      </c>
      <c r="R6919">
        <f t="shared" si="1738"/>
        <v>0</v>
      </c>
      <c r="S6919">
        <f t="shared" si="1739"/>
        <v>0</v>
      </c>
      <c r="T6919">
        <f t="shared" si="1740"/>
        <v>1</v>
      </c>
      <c r="U6919">
        <v>0</v>
      </c>
      <c r="V6919">
        <f t="shared" si="1741"/>
        <v>-6.7011011748096497E-2</v>
      </c>
      <c r="W6919">
        <f t="shared" si="1742"/>
        <v>0.48325351323500632</v>
      </c>
      <c r="X6919">
        <f t="shared" si="1743"/>
        <v>4.490475695503527E-3</v>
      </c>
      <c r="Y6919">
        <f t="shared" si="1744"/>
        <v>0</v>
      </c>
      <c r="Z6919" t="s">
        <v>6951</v>
      </c>
    </row>
    <row r="6920" spans="1:26" x14ac:dyDescent="0.25">
      <c r="A6920" t="s">
        <v>45</v>
      </c>
      <c r="B6920" t="s">
        <v>33</v>
      </c>
      <c r="C6920" t="s">
        <v>35</v>
      </c>
      <c r="D6920">
        <v>0</v>
      </c>
      <c r="F6920">
        <v>1</v>
      </c>
      <c r="G6920">
        <v>84.05</v>
      </c>
      <c r="H6920">
        <f t="shared" si="1729"/>
        <v>1</v>
      </c>
      <c r="I6920">
        <f t="shared" si="1730"/>
        <v>0</v>
      </c>
      <c r="J6920">
        <f t="shared" si="1731"/>
        <v>0</v>
      </c>
      <c r="K6920">
        <f t="shared" si="1732"/>
        <v>1</v>
      </c>
      <c r="L6920">
        <f t="shared" si="1733"/>
        <v>0</v>
      </c>
      <c r="M6920">
        <f t="shared" si="1734"/>
        <v>0</v>
      </c>
      <c r="N6920">
        <f t="shared" si="1735"/>
        <v>0</v>
      </c>
      <c r="O6920">
        <f t="shared" si="1736"/>
        <v>1</v>
      </c>
      <c r="P6920">
        <v>72</v>
      </c>
      <c r="Q6920">
        <f t="shared" si="1737"/>
        <v>0</v>
      </c>
      <c r="R6920">
        <f t="shared" si="1738"/>
        <v>0</v>
      </c>
      <c r="S6920">
        <f t="shared" si="1739"/>
        <v>0</v>
      </c>
      <c r="T6920">
        <f t="shared" si="1740"/>
        <v>1</v>
      </c>
      <c r="U6920">
        <v>0</v>
      </c>
      <c r="V6920">
        <f t="shared" si="1741"/>
        <v>6.227627158155867E-2</v>
      </c>
      <c r="W6920">
        <f t="shared" si="1742"/>
        <v>0.51556403800902195</v>
      </c>
      <c r="X6920">
        <f t="shared" si="1743"/>
        <v>3.8783340021000521E-3</v>
      </c>
      <c r="Y6920">
        <f t="shared" si="1744"/>
        <v>0</v>
      </c>
      <c r="Z6920" t="s">
        <v>6952</v>
      </c>
    </row>
    <row r="6921" spans="1:26" x14ac:dyDescent="0.25">
      <c r="A6921" t="s">
        <v>29</v>
      </c>
      <c r="B6921" t="s">
        <v>27</v>
      </c>
      <c r="C6921" t="s">
        <v>35</v>
      </c>
      <c r="D6921">
        <v>0</v>
      </c>
      <c r="F6921">
        <v>1</v>
      </c>
      <c r="G6921">
        <v>103.75</v>
      </c>
      <c r="H6921">
        <f t="shared" si="1729"/>
        <v>1</v>
      </c>
      <c r="I6921">
        <f t="shared" si="1730"/>
        <v>0</v>
      </c>
      <c r="J6921">
        <f t="shared" si="1731"/>
        <v>0</v>
      </c>
      <c r="K6921">
        <f t="shared" si="1732"/>
        <v>1</v>
      </c>
      <c r="L6921">
        <f t="shared" si="1733"/>
        <v>0</v>
      </c>
      <c r="M6921">
        <f t="shared" si="1734"/>
        <v>0</v>
      </c>
      <c r="N6921">
        <f t="shared" si="1735"/>
        <v>1</v>
      </c>
      <c r="O6921">
        <f t="shared" si="1736"/>
        <v>0</v>
      </c>
      <c r="P6921">
        <v>33</v>
      </c>
      <c r="Q6921">
        <f t="shared" si="1737"/>
        <v>1</v>
      </c>
      <c r="R6921">
        <f t="shared" si="1738"/>
        <v>0</v>
      </c>
      <c r="S6921">
        <f t="shared" si="1739"/>
        <v>0</v>
      </c>
      <c r="T6921">
        <f t="shared" si="1740"/>
        <v>0</v>
      </c>
      <c r="U6921">
        <v>1</v>
      </c>
      <c r="V6921">
        <f t="shared" si="1741"/>
        <v>0.28969206299968142</v>
      </c>
      <c r="W6921">
        <f t="shared" si="1742"/>
        <v>0.57192074318456054</v>
      </c>
      <c r="X6921">
        <f t="shared" si="1743"/>
        <v>0.50453736536564853</v>
      </c>
      <c r="Y6921">
        <f t="shared" si="1744"/>
        <v>0</v>
      </c>
      <c r="Z6921" t="s">
        <v>6953</v>
      </c>
    </row>
    <row r="6922" spans="1:26" x14ac:dyDescent="0.25">
      <c r="A6922" t="s">
        <v>26</v>
      </c>
      <c r="B6922" t="s">
        <v>38</v>
      </c>
      <c r="C6922" t="s">
        <v>35</v>
      </c>
      <c r="D6922">
        <v>0</v>
      </c>
      <c r="F6922">
        <v>1</v>
      </c>
      <c r="G6922">
        <v>89.4</v>
      </c>
      <c r="H6922">
        <f t="shared" si="1729"/>
        <v>1</v>
      </c>
      <c r="I6922">
        <f t="shared" si="1730"/>
        <v>0</v>
      </c>
      <c r="J6922">
        <f t="shared" si="1731"/>
        <v>0</v>
      </c>
      <c r="K6922">
        <f t="shared" si="1732"/>
        <v>1</v>
      </c>
      <c r="L6922">
        <f t="shared" si="1733"/>
        <v>0</v>
      </c>
      <c r="M6922">
        <f t="shared" si="1734"/>
        <v>1</v>
      </c>
      <c r="N6922">
        <f t="shared" si="1735"/>
        <v>0</v>
      </c>
      <c r="O6922">
        <f t="shared" si="1736"/>
        <v>0</v>
      </c>
      <c r="P6922">
        <v>54</v>
      </c>
      <c r="Q6922">
        <f t="shared" si="1737"/>
        <v>0</v>
      </c>
      <c r="R6922">
        <f t="shared" si="1738"/>
        <v>0</v>
      </c>
      <c r="S6922">
        <f t="shared" si="1739"/>
        <v>1</v>
      </c>
      <c r="T6922">
        <f t="shared" si="1740"/>
        <v>0</v>
      </c>
      <c r="U6922">
        <v>0</v>
      </c>
      <c r="V6922">
        <f t="shared" si="1741"/>
        <v>0.39714295336531569</v>
      </c>
      <c r="W6922">
        <f t="shared" si="1742"/>
        <v>0.59800103082571732</v>
      </c>
      <c r="X6922">
        <f t="shared" si="1743"/>
        <v>0.1577225254077253</v>
      </c>
      <c r="Y6922">
        <f t="shared" si="1744"/>
        <v>1</v>
      </c>
      <c r="Z6922" t="s">
        <v>6954</v>
      </c>
    </row>
    <row r="6923" spans="1:26" x14ac:dyDescent="0.25">
      <c r="A6923" t="s">
        <v>45</v>
      </c>
      <c r="B6923" t="s">
        <v>38</v>
      </c>
      <c r="C6923" t="s">
        <v>23</v>
      </c>
      <c r="D6923">
        <v>0</v>
      </c>
      <c r="F6923">
        <v>1</v>
      </c>
      <c r="G6923">
        <v>19.7</v>
      </c>
      <c r="H6923">
        <f t="shared" si="1729"/>
        <v>1</v>
      </c>
      <c r="I6923">
        <f t="shared" si="1730"/>
        <v>0</v>
      </c>
      <c r="J6923">
        <f t="shared" si="1731"/>
        <v>0</v>
      </c>
      <c r="K6923">
        <f t="shared" si="1732"/>
        <v>0</v>
      </c>
      <c r="L6923">
        <f t="shared" si="1733"/>
        <v>1</v>
      </c>
      <c r="M6923">
        <f t="shared" si="1734"/>
        <v>0</v>
      </c>
      <c r="N6923">
        <f t="shared" si="1735"/>
        <v>0</v>
      </c>
      <c r="O6923">
        <f t="shared" si="1736"/>
        <v>1</v>
      </c>
      <c r="P6923">
        <v>27</v>
      </c>
      <c r="Q6923">
        <f t="shared" si="1737"/>
        <v>0</v>
      </c>
      <c r="R6923">
        <f t="shared" si="1738"/>
        <v>0</v>
      </c>
      <c r="S6923">
        <f t="shared" si="1739"/>
        <v>1</v>
      </c>
      <c r="T6923">
        <f t="shared" si="1740"/>
        <v>0</v>
      </c>
      <c r="U6923">
        <v>0</v>
      </c>
      <c r="V6923">
        <f t="shared" si="1741"/>
        <v>-6.677715343613648E-2</v>
      </c>
      <c r="W6923">
        <f t="shared" si="1742"/>
        <v>0.48331191245708732</v>
      </c>
      <c r="X6923">
        <f t="shared" si="1743"/>
        <v>4.4591882210333143E-3</v>
      </c>
      <c r="Y6923">
        <f t="shared" si="1744"/>
        <v>0</v>
      </c>
      <c r="Z6923" t="s">
        <v>6955</v>
      </c>
    </row>
    <row r="6924" spans="1:26" x14ac:dyDescent="0.25">
      <c r="A6924" t="s">
        <v>26</v>
      </c>
      <c r="B6924" t="s">
        <v>33</v>
      </c>
      <c r="C6924" t="s">
        <v>35</v>
      </c>
      <c r="D6924">
        <v>0</v>
      </c>
      <c r="F6924">
        <v>1</v>
      </c>
      <c r="G6924">
        <v>79.849999999999994</v>
      </c>
      <c r="H6924">
        <f t="shared" si="1729"/>
        <v>1</v>
      </c>
      <c r="I6924">
        <f t="shared" si="1730"/>
        <v>0</v>
      </c>
      <c r="J6924">
        <f t="shared" si="1731"/>
        <v>0</v>
      </c>
      <c r="K6924">
        <f t="shared" si="1732"/>
        <v>1</v>
      </c>
      <c r="L6924">
        <f t="shared" si="1733"/>
        <v>0</v>
      </c>
      <c r="M6924">
        <f t="shared" si="1734"/>
        <v>1</v>
      </c>
      <c r="N6924">
        <f t="shared" si="1735"/>
        <v>0</v>
      </c>
      <c r="O6924">
        <f t="shared" si="1736"/>
        <v>0</v>
      </c>
      <c r="P6924">
        <v>54</v>
      </c>
      <c r="Q6924">
        <f t="shared" si="1737"/>
        <v>0</v>
      </c>
      <c r="R6924">
        <f t="shared" si="1738"/>
        <v>0</v>
      </c>
      <c r="S6924">
        <f t="shared" si="1739"/>
        <v>0</v>
      </c>
      <c r="T6924">
        <f t="shared" si="1740"/>
        <v>1</v>
      </c>
      <c r="U6924">
        <v>0</v>
      </c>
      <c r="V6924">
        <f t="shared" si="1741"/>
        <v>0.38711714343128378</v>
      </c>
      <c r="W6924">
        <f t="shared" si="1742"/>
        <v>0.59558851806502633</v>
      </c>
      <c r="X6924">
        <f t="shared" si="1743"/>
        <v>0.14985968273839714</v>
      </c>
      <c r="Y6924">
        <f t="shared" si="1744"/>
        <v>1</v>
      </c>
      <c r="Z6924" t="s">
        <v>6956</v>
      </c>
    </row>
    <row r="6925" spans="1:26" x14ac:dyDescent="0.25">
      <c r="A6925" t="s">
        <v>26</v>
      </c>
      <c r="B6925" t="s">
        <v>38</v>
      </c>
      <c r="C6925" t="s">
        <v>35</v>
      </c>
      <c r="D6925">
        <v>0</v>
      </c>
      <c r="F6925">
        <v>1</v>
      </c>
      <c r="G6925">
        <v>74.45</v>
      </c>
      <c r="H6925">
        <f t="shared" si="1729"/>
        <v>1</v>
      </c>
      <c r="I6925">
        <f t="shared" si="1730"/>
        <v>0</v>
      </c>
      <c r="J6925">
        <f t="shared" si="1731"/>
        <v>0</v>
      </c>
      <c r="K6925">
        <f t="shared" si="1732"/>
        <v>1</v>
      </c>
      <c r="L6925">
        <f t="shared" si="1733"/>
        <v>0</v>
      </c>
      <c r="M6925">
        <f t="shared" si="1734"/>
        <v>1</v>
      </c>
      <c r="N6925">
        <f t="shared" si="1735"/>
        <v>0</v>
      </c>
      <c r="O6925">
        <f t="shared" si="1736"/>
        <v>0</v>
      </c>
      <c r="P6925">
        <v>3</v>
      </c>
      <c r="Q6925">
        <f t="shared" si="1737"/>
        <v>0</v>
      </c>
      <c r="R6925">
        <f t="shared" si="1738"/>
        <v>0</v>
      </c>
      <c r="S6925">
        <f t="shared" si="1739"/>
        <v>1</v>
      </c>
      <c r="T6925">
        <f t="shared" si="1740"/>
        <v>0</v>
      </c>
      <c r="U6925">
        <v>0</v>
      </c>
      <c r="V6925">
        <f t="shared" si="1741"/>
        <v>0.37383507493996754</v>
      </c>
      <c r="W6925">
        <f t="shared" si="1742"/>
        <v>0.59238534168566181</v>
      </c>
      <c r="X6925">
        <f t="shared" si="1743"/>
        <v>0.13975266325537114</v>
      </c>
      <c r="Y6925">
        <f t="shared" si="1744"/>
        <v>1</v>
      </c>
      <c r="Z6925" t="s">
        <v>6957</v>
      </c>
    </row>
    <row r="6926" spans="1:26" x14ac:dyDescent="0.25">
      <c r="A6926" t="s">
        <v>29</v>
      </c>
      <c r="B6926" t="s">
        <v>33</v>
      </c>
      <c r="C6926" t="s">
        <v>25</v>
      </c>
      <c r="D6926">
        <v>0</v>
      </c>
      <c r="F6926">
        <v>1</v>
      </c>
      <c r="G6926">
        <v>74.099999999999994</v>
      </c>
      <c r="H6926">
        <f t="shared" si="1729"/>
        <v>1</v>
      </c>
      <c r="I6926">
        <f t="shared" si="1730"/>
        <v>0</v>
      </c>
      <c r="J6926">
        <f t="shared" si="1731"/>
        <v>1</v>
      </c>
      <c r="K6926">
        <f t="shared" si="1732"/>
        <v>0</v>
      </c>
      <c r="L6926">
        <f t="shared" si="1733"/>
        <v>0</v>
      </c>
      <c r="M6926">
        <f t="shared" si="1734"/>
        <v>0</v>
      </c>
      <c r="N6926">
        <f t="shared" si="1735"/>
        <v>1</v>
      </c>
      <c r="O6926">
        <f t="shared" si="1736"/>
        <v>0</v>
      </c>
      <c r="P6926">
        <v>53</v>
      </c>
      <c r="Q6926">
        <f t="shared" si="1737"/>
        <v>0</v>
      </c>
      <c r="R6926">
        <f t="shared" si="1738"/>
        <v>0</v>
      </c>
      <c r="S6926">
        <f t="shared" si="1739"/>
        <v>0</v>
      </c>
      <c r="T6926">
        <f t="shared" si="1740"/>
        <v>1</v>
      </c>
      <c r="U6926">
        <v>0</v>
      </c>
      <c r="V6926">
        <f t="shared" si="1741"/>
        <v>0.10669772626470052</v>
      </c>
      <c r="W6926">
        <f t="shared" si="1742"/>
        <v>0.52664915429857528</v>
      </c>
      <c r="X6926">
        <f t="shared" si="1743"/>
        <v>1.1384404790056963E-2</v>
      </c>
      <c r="Y6926">
        <f t="shared" si="1744"/>
        <v>0</v>
      </c>
      <c r="Z6926" t="s">
        <v>6958</v>
      </c>
    </row>
    <row r="6927" spans="1:26" x14ac:dyDescent="0.25">
      <c r="A6927" t="s">
        <v>26</v>
      </c>
      <c r="B6927" t="s">
        <v>27</v>
      </c>
      <c r="C6927" t="s">
        <v>35</v>
      </c>
      <c r="D6927">
        <v>0</v>
      </c>
      <c r="F6927">
        <v>1</v>
      </c>
      <c r="G6927">
        <v>69.349999999999994</v>
      </c>
      <c r="H6927">
        <f t="shared" si="1729"/>
        <v>1</v>
      </c>
      <c r="I6927">
        <f t="shared" si="1730"/>
        <v>0</v>
      </c>
      <c r="J6927">
        <f t="shared" si="1731"/>
        <v>0</v>
      </c>
      <c r="K6927">
        <f t="shared" si="1732"/>
        <v>1</v>
      </c>
      <c r="L6927">
        <f t="shared" si="1733"/>
        <v>0</v>
      </c>
      <c r="M6927">
        <f t="shared" si="1734"/>
        <v>1</v>
      </c>
      <c r="N6927">
        <f t="shared" si="1735"/>
        <v>0</v>
      </c>
      <c r="O6927">
        <f t="shared" si="1736"/>
        <v>0</v>
      </c>
      <c r="P6927">
        <v>1</v>
      </c>
      <c r="Q6927">
        <f t="shared" si="1737"/>
        <v>1</v>
      </c>
      <c r="R6927">
        <f t="shared" si="1738"/>
        <v>0</v>
      </c>
      <c r="S6927">
        <f t="shared" si="1739"/>
        <v>0</v>
      </c>
      <c r="T6927">
        <f t="shared" si="1740"/>
        <v>0</v>
      </c>
      <c r="U6927">
        <v>1</v>
      </c>
      <c r="V6927">
        <f t="shared" si="1741"/>
        <v>0.50265223607087828</v>
      </c>
      <c r="W6927">
        <f t="shared" si="1742"/>
        <v>0.62308241378724671</v>
      </c>
      <c r="X6927">
        <f t="shared" si="1743"/>
        <v>0.24735479828529738</v>
      </c>
      <c r="Y6927">
        <f t="shared" si="1744"/>
        <v>1</v>
      </c>
      <c r="Z6927" t="s">
        <v>6959</v>
      </c>
    </row>
    <row r="6928" spans="1:26" x14ac:dyDescent="0.25">
      <c r="A6928" t="s">
        <v>29</v>
      </c>
      <c r="B6928" t="s">
        <v>30</v>
      </c>
      <c r="C6928" t="s">
        <v>23</v>
      </c>
      <c r="D6928">
        <v>0</v>
      </c>
      <c r="F6928">
        <v>1</v>
      </c>
      <c r="G6928">
        <v>18.8</v>
      </c>
      <c r="H6928">
        <f t="shared" si="1729"/>
        <v>1</v>
      </c>
      <c r="I6928">
        <f t="shared" si="1730"/>
        <v>0</v>
      </c>
      <c r="J6928">
        <f t="shared" si="1731"/>
        <v>0</v>
      </c>
      <c r="K6928">
        <f t="shared" si="1732"/>
        <v>0</v>
      </c>
      <c r="L6928">
        <f t="shared" si="1733"/>
        <v>1</v>
      </c>
      <c r="M6928">
        <f t="shared" si="1734"/>
        <v>0</v>
      </c>
      <c r="N6928">
        <f t="shared" si="1735"/>
        <v>1</v>
      </c>
      <c r="O6928">
        <f t="shared" si="1736"/>
        <v>0</v>
      </c>
      <c r="P6928">
        <v>15</v>
      </c>
      <c r="Q6928">
        <f t="shared" si="1737"/>
        <v>0</v>
      </c>
      <c r="R6928">
        <f t="shared" si="1738"/>
        <v>1</v>
      </c>
      <c r="S6928">
        <f t="shared" si="1739"/>
        <v>0</v>
      </c>
      <c r="T6928">
        <f t="shared" si="1740"/>
        <v>0</v>
      </c>
      <c r="U6928">
        <v>0</v>
      </c>
      <c r="V6928">
        <f t="shared" si="1741"/>
        <v>-8.2462472647404118E-3</v>
      </c>
      <c r="W6928">
        <f t="shared" si="1742"/>
        <v>0.49793844986602115</v>
      </c>
      <c r="X6928">
        <f t="shared" si="1743"/>
        <v>6.8000593951238723E-5</v>
      </c>
      <c r="Y6928">
        <f t="shared" si="1744"/>
        <v>0</v>
      </c>
      <c r="Z6928" t="s">
        <v>6960</v>
      </c>
    </row>
    <row r="6929" spans="1:26" x14ac:dyDescent="0.25">
      <c r="A6929" t="s">
        <v>26</v>
      </c>
      <c r="B6929" t="s">
        <v>27</v>
      </c>
      <c r="C6929" t="s">
        <v>35</v>
      </c>
      <c r="D6929">
        <v>0</v>
      </c>
      <c r="F6929">
        <v>1</v>
      </c>
      <c r="G6929">
        <v>73.849999999999994</v>
      </c>
      <c r="H6929">
        <f t="shared" si="1729"/>
        <v>1</v>
      </c>
      <c r="I6929">
        <f t="shared" si="1730"/>
        <v>0</v>
      </c>
      <c r="J6929">
        <f t="shared" si="1731"/>
        <v>0</v>
      </c>
      <c r="K6929">
        <f t="shared" si="1732"/>
        <v>1</v>
      </c>
      <c r="L6929">
        <f t="shared" si="1733"/>
        <v>0</v>
      </c>
      <c r="M6929">
        <f t="shared" si="1734"/>
        <v>1</v>
      </c>
      <c r="N6929">
        <f t="shared" si="1735"/>
        <v>0</v>
      </c>
      <c r="O6929">
        <f t="shared" si="1736"/>
        <v>0</v>
      </c>
      <c r="P6929">
        <v>56</v>
      </c>
      <c r="Q6929">
        <f t="shared" si="1737"/>
        <v>1</v>
      </c>
      <c r="R6929">
        <f t="shared" si="1738"/>
        <v>0</v>
      </c>
      <c r="S6929">
        <f t="shared" si="1739"/>
        <v>0</v>
      </c>
      <c r="T6929">
        <f t="shared" si="1740"/>
        <v>0</v>
      </c>
      <c r="U6929">
        <v>1</v>
      </c>
      <c r="V6929">
        <f t="shared" si="1741"/>
        <v>0.50966798542967873</v>
      </c>
      <c r="W6929">
        <f t="shared" si="1742"/>
        <v>0.6247286392780349</v>
      </c>
      <c r="X6929">
        <f t="shared" si="1743"/>
        <v>0.24042548451258974</v>
      </c>
      <c r="Y6929">
        <f t="shared" si="1744"/>
        <v>1</v>
      </c>
      <c r="Z6929" t="s">
        <v>6961</v>
      </c>
    </row>
    <row r="6930" spans="1:26" x14ac:dyDescent="0.25">
      <c r="A6930" t="s">
        <v>26</v>
      </c>
      <c r="B6930" t="s">
        <v>38</v>
      </c>
      <c r="C6930" t="s">
        <v>25</v>
      </c>
      <c r="D6930">
        <v>0</v>
      </c>
      <c r="F6930">
        <v>1</v>
      </c>
      <c r="G6930">
        <v>64.400000000000006</v>
      </c>
      <c r="H6930">
        <f t="shared" si="1729"/>
        <v>1</v>
      </c>
      <c r="I6930">
        <f t="shared" si="1730"/>
        <v>0</v>
      </c>
      <c r="J6930">
        <f t="shared" si="1731"/>
        <v>1</v>
      </c>
      <c r="K6930">
        <f t="shared" si="1732"/>
        <v>0</v>
      </c>
      <c r="L6930">
        <f t="shared" si="1733"/>
        <v>0</v>
      </c>
      <c r="M6930">
        <f t="shared" si="1734"/>
        <v>1</v>
      </c>
      <c r="N6930">
        <f t="shared" si="1735"/>
        <v>0</v>
      </c>
      <c r="O6930">
        <f t="shared" si="1736"/>
        <v>0</v>
      </c>
      <c r="P6930">
        <v>5</v>
      </c>
      <c r="Q6930">
        <f t="shared" si="1737"/>
        <v>0</v>
      </c>
      <c r="R6930">
        <f t="shared" si="1738"/>
        <v>0</v>
      </c>
      <c r="S6930">
        <f t="shared" si="1739"/>
        <v>1</v>
      </c>
      <c r="T6930">
        <f t="shared" si="1740"/>
        <v>0</v>
      </c>
      <c r="U6930">
        <v>0</v>
      </c>
      <c r="V6930">
        <f t="shared" si="1741"/>
        <v>0.35816656803864655</v>
      </c>
      <c r="W6930">
        <f t="shared" si="1742"/>
        <v>0.58859653954033342</v>
      </c>
      <c r="X6930">
        <f t="shared" si="1743"/>
        <v>0.12828329046058243</v>
      </c>
      <c r="Y6930">
        <f t="shared" si="1744"/>
        <v>1</v>
      </c>
      <c r="Z6930" t="s">
        <v>6962</v>
      </c>
    </row>
    <row r="6931" spans="1:26" x14ac:dyDescent="0.25">
      <c r="A6931" t="s">
        <v>29</v>
      </c>
      <c r="B6931" t="s">
        <v>38</v>
      </c>
      <c r="C6931" t="s">
        <v>25</v>
      </c>
      <c r="D6931">
        <v>0</v>
      </c>
      <c r="F6931">
        <v>1</v>
      </c>
      <c r="G6931">
        <v>55.8</v>
      </c>
      <c r="H6931">
        <f t="shared" si="1729"/>
        <v>1</v>
      </c>
      <c r="I6931">
        <f t="shared" si="1730"/>
        <v>0</v>
      </c>
      <c r="J6931">
        <f t="shared" si="1731"/>
        <v>1</v>
      </c>
      <c r="K6931">
        <f t="shared" si="1732"/>
        <v>0</v>
      </c>
      <c r="L6931">
        <f t="shared" si="1733"/>
        <v>0</v>
      </c>
      <c r="M6931">
        <f t="shared" si="1734"/>
        <v>0</v>
      </c>
      <c r="N6931">
        <f t="shared" si="1735"/>
        <v>1</v>
      </c>
      <c r="O6931">
        <f t="shared" si="1736"/>
        <v>0</v>
      </c>
      <c r="P6931">
        <v>48</v>
      </c>
      <c r="Q6931">
        <f t="shared" si="1737"/>
        <v>0</v>
      </c>
      <c r="R6931">
        <f t="shared" si="1738"/>
        <v>0</v>
      </c>
      <c r="S6931">
        <f t="shared" si="1739"/>
        <v>1</v>
      </c>
      <c r="T6931">
        <f t="shared" si="1740"/>
        <v>0</v>
      </c>
      <c r="U6931">
        <v>0</v>
      </c>
      <c r="V6931">
        <f t="shared" si="1741"/>
        <v>7.3303842944822978E-2</v>
      </c>
      <c r="W6931">
        <f t="shared" si="1742"/>
        <v>0.51831775900202026</v>
      </c>
      <c r="X6931">
        <f t="shared" si="1743"/>
        <v>5.3734533904792733E-3</v>
      </c>
      <c r="Y6931">
        <f t="shared" si="1744"/>
        <v>0</v>
      </c>
      <c r="Z6931" t="s">
        <v>6963</v>
      </c>
    </row>
    <row r="6932" spans="1:26" x14ac:dyDescent="0.25">
      <c r="A6932" t="s">
        <v>26</v>
      </c>
      <c r="B6932" t="s">
        <v>38</v>
      </c>
      <c r="C6932" t="s">
        <v>23</v>
      </c>
      <c r="D6932">
        <v>0</v>
      </c>
      <c r="F6932">
        <v>1</v>
      </c>
      <c r="G6932">
        <v>20.05</v>
      </c>
      <c r="H6932">
        <f t="shared" si="1729"/>
        <v>1</v>
      </c>
      <c r="I6932">
        <f t="shared" si="1730"/>
        <v>0</v>
      </c>
      <c r="J6932">
        <f t="shared" si="1731"/>
        <v>0</v>
      </c>
      <c r="K6932">
        <f t="shared" si="1732"/>
        <v>0</v>
      </c>
      <c r="L6932">
        <f t="shared" si="1733"/>
        <v>1</v>
      </c>
      <c r="M6932">
        <f t="shared" si="1734"/>
        <v>1</v>
      </c>
      <c r="N6932">
        <f t="shared" si="1735"/>
        <v>0</v>
      </c>
      <c r="O6932">
        <f t="shared" si="1736"/>
        <v>0</v>
      </c>
      <c r="P6932">
        <v>25</v>
      </c>
      <c r="Q6932">
        <f t="shared" si="1737"/>
        <v>0</v>
      </c>
      <c r="R6932">
        <f t="shared" si="1738"/>
        <v>0</v>
      </c>
      <c r="S6932">
        <f t="shared" si="1739"/>
        <v>1</v>
      </c>
      <c r="T6932">
        <f t="shared" si="1740"/>
        <v>0</v>
      </c>
      <c r="U6932">
        <v>0</v>
      </c>
      <c r="V6932">
        <f t="shared" si="1741"/>
        <v>0.26515742054304237</v>
      </c>
      <c r="W6932">
        <f t="shared" si="1742"/>
        <v>0.56590367470861314</v>
      </c>
      <c r="X6932">
        <f t="shared" si="1743"/>
        <v>7.0308457669039828E-2</v>
      </c>
      <c r="Y6932">
        <f t="shared" si="1744"/>
        <v>0</v>
      </c>
      <c r="Z6932" t="s">
        <v>6964</v>
      </c>
    </row>
    <row r="6933" spans="1:26" x14ac:dyDescent="0.25">
      <c r="A6933" t="s">
        <v>26</v>
      </c>
      <c r="B6933" t="s">
        <v>38</v>
      </c>
      <c r="C6933" t="s">
        <v>35</v>
      </c>
      <c r="D6933">
        <v>0</v>
      </c>
      <c r="F6933">
        <v>1</v>
      </c>
      <c r="G6933">
        <v>75.150000000000006</v>
      </c>
      <c r="H6933">
        <f t="shared" si="1729"/>
        <v>1</v>
      </c>
      <c r="I6933">
        <f t="shared" si="1730"/>
        <v>0</v>
      </c>
      <c r="J6933">
        <f t="shared" si="1731"/>
        <v>0</v>
      </c>
      <c r="K6933">
        <f t="shared" si="1732"/>
        <v>1</v>
      </c>
      <c r="L6933">
        <f t="shared" si="1733"/>
        <v>0</v>
      </c>
      <c r="M6933">
        <f t="shared" si="1734"/>
        <v>1</v>
      </c>
      <c r="N6933">
        <f t="shared" si="1735"/>
        <v>0</v>
      </c>
      <c r="O6933">
        <f t="shared" si="1736"/>
        <v>0</v>
      </c>
      <c r="P6933">
        <v>3</v>
      </c>
      <c r="Q6933">
        <f t="shared" si="1737"/>
        <v>0</v>
      </c>
      <c r="R6933">
        <f t="shared" si="1738"/>
        <v>0</v>
      </c>
      <c r="S6933">
        <f t="shared" si="1739"/>
        <v>1</v>
      </c>
      <c r="T6933">
        <f t="shared" si="1740"/>
        <v>0</v>
      </c>
      <c r="U6933">
        <v>1</v>
      </c>
      <c r="V6933">
        <f t="shared" si="1741"/>
        <v>0.37978958298986998</v>
      </c>
      <c r="W6933">
        <f t="shared" si="1742"/>
        <v>0.59382235190758315</v>
      </c>
      <c r="X6933">
        <f t="shared" si="1743"/>
        <v>0.38466096136787936</v>
      </c>
      <c r="Y6933">
        <f t="shared" si="1744"/>
        <v>1</v>
      </c>
      <c r="Z6933" t="s">
        <v>6965</v>
      </c>
    </row>
    <row r="6934" spans="1:26" x14ac:dyDescent="0.25">
      <c r="A6934" t="s">
        <v>29</v>
      </c>
      <c r="B6934" t="s">
        <v>33</v>
      </c>
      <c r="C6934" t="s">
        <v>35</v>
      </c>
      <c r="D6934">
        <v>0</v>
      </c>
      <c r="F6934">
        <v>1</v>
      </c>
      <c r="G6934">
        <v>99.15</v>
      </c>
      <c r="H6934">
        <f t="shared" si="1729"/>
        <v>1</v>
      </c>
      <c r="I6934">
        <f t="shared" si="1730"/>
        <v>0</v>
      </c>
      <c r="J6934">
        <f t="shared" si="1731"/>
        <v>0</v>
      </c>
      <c r="K6934">
        <f t="shared" si="1732"/>
        <v>1</v>
      </c>
      <c r="L6934">
        <f t="shared" si="1733"/>
        <v>0</v>
      </c>
      <c r="M6934">
        <f t="shared" si="1734"/>
        <v>0</v>
      </c>
      <c r="N6934">
        <f t="shared" si="1735"/>
        <v>1</v>
      </c>
      <c r="O6934">
        <f t="shared" si="1736"/>
        <v>0</v>
      </c>
      <c r="P6934">
        <v>58</v>
      </c>
      <c r="Q6934">
        <f t="shared" si="1737"/>
        <v>0</v>
      </c>
      <c r="R6934">
        <f t="shared" si="1738"/>
        <v>0</v>
      </c>
      <c r="S6934">
        <f t="shared" si="1739"/>
        <v>0</v>
      </c>
      <c r="T6934">
        <f t="shared" si="1740"/>
        <v>1</v>
      </c>
      <c r="U6934">
        <v>0</v>
      </c>
      <c r="V6934">
        <f t="shared" si="1741"/>
        <v>0.14088889510126731</v>
      </c>
      <c r="W6934">
        <f t="shared" si="1742"/>
        <v>0.53516407670120103</v>
      </c>
      <c r="X6934">
        <f t="shared" si="1743"/>
        <v>1.9849680762855905E-2</v>
      </c>
      <c r="Y6934">
        <f t="shared" si="1744"/>
        <v>0</v>
      </c>
      <c r="Z6934" t="s">
        <v>6966</v>
      </c>
    </row>
    <row r="6935" spans="1:26" x14ac:dyDescent="0.25">
      <c r="A6935" t="s">
        <v>26</v>
      </c>
      <c r="B6935" t="s">
        <v>33</v>
      </c>
      <c r="C6935" t="s">
        <v>25</v>
      </c>
      <c r="D6935">
        <v>0</v>
      </c>
      <c r="F6935">
        <v>1</v>
      </c>
      <c r="G6935">
        <v>56.75</v>
      </c>
      <c r="H6935">
        <f t="shared" si="1729"/>
        <v>1</v>
      </c>
      <c r="I6935">
        <f t="shared" si="1730"/>
        <v>0</v>
      </c>
      <c r="J6935">
        <f t="shared" si="1731"/>
        <v>1</v>
      </c>
      <c r="K6935">
        <f t="shared" si="1732"/>
        <v>0</v>
      </c>
      <c r="L6935">
        <f t="shared" si="1733"/>
        <v>0</v>
      </c>
      <c r="M6935">
        <f t="shared" si="1734"/>
        <v>1</v>
      </c>
      <c r="N6935">
        <f t="shared" si="1735"/>
        <v>0</v>
      </c>
      <c r="O6935">
        <f t="shared" si="1736"/>
        <v>0</v>
      </c>
      <c r="P6935">
        <v>10</v>
      </c>
      <c r="Q6935">
        <f t="shared" si="1737"/>
        <v>0</v>
      </c>
      <c r="R6935">
        <f t="shared" si="1738"/>
        <v>0</v>
      </c>
      <c r="S6935">
        <f t="shared" si="1739"/>
        <v>0</v>
      </c>
      <c r="T6935">
        <f t="shared" si="1740"/>
        <v>1</v>
      </c>
      <c r="U6935">
        <v>0</v>
      </c>
      <c r="V6935">
        <f t="shared" si="1741"/>
        <v>0.35110296338944147</v>
      </c>
      <c r="W6935">
        <f t="shared" si="1742"/>
        <v>0.58688501908879331</v>
      </c>
      <c r="X6935">
        <f t="shared" si="1743"/>
        <v>0.12327329090084747</v>
      </c>
      <c r="Y6935">
        <f t="shared" si="1744"/>
        <v>1</v>
      </c>
      <c r="Z6935" t="s">
        <v>6967</v>
      </c>
    </row>
    <row r="6936" spans="1:26" x14ac:dyDescent="0.25">
      <c r="A6936" t="s">
        <v>26</v>
      </c>
      <c r="B6936" t="s">
        <v>27</v>
      </c>
      <c r="C6936" t="s">
        <v>35</v>
      </c>
      <c r="D6936">
        <v>0</v>
      </c>
      <c r="F6936">
        <v>1</v>
      </c>
      <c r="G6936">
        <v>69.599999999999994</v>
      </c>
      <c r="H6936">
        <f t="shared" si="1729"/>
        <v>1</v>
      </c>
      <c r="I6936">
        <f t="shared" si="1730"/>
        <v>0</v>
      </c>
      <c r="J6936">
        <f t="shared" si="1731"/>
        <v>0</v>
      </c>
      <c r="K6936">
        <f t="shared" si="1732"/>
        <v>1</v>
      </c>
      <c r="L6936">
        <f t="shared" si="1733"/>
        <v>0</v>
      </c>
      <c r="M6936">
        <f t="shared" si="1734"/>
        <v>1</v>
      </c>
      <c r="N6936">
        <f t="shared" si="1735"/>
        <v>0</v>
      </c>
      <c r="O6936">
        <f t="shared" si="1736"/>
        <v>0</v>
      </c>
      <c r="P6936">
        <v>1</v>
      </c>
      <c r="Q6936">
        <f t="shared" si="1737"/>
        <v>1</v>
      </c>
      <c r="R6936">
        <f t="shared" si="1738"/>
        <v>0</v>
      </c>
      <c r="S6936">
        <f t="shared" si="1739"/>
        <v>0</v>
      </c>
      <c r="T6936">
        <f t="shared" si="1740"/>
        <v>0</v>
      </c>
      <c r="U6936">
        <v>1</v>
      </c>
      <c r="V6936">
        <f t="shared" si="1741"/>
        <v>0.5079051691849007</v>
      </c>
      <c r="W6936">
        <f t="shared" si="1742"/>
        <v>0.62431526897850154</v>
      </c>
      <c r="X6936">
        <f t="shared" si="1743"/>
        <v>0.24215732251494121</v>
      </c>
      <c r="Y6936">
        <f t="shared" si="1744"/>
        <v>1</v>
      </c>
      <c r="Z6936" t="s">
        <v>6968</v>
      </c>
    </row>
    <row r="6937" spans="1:26" x14ac:dyDescent="0.25">
      <c r="A6937" t="s">
        <v>45</v>
      </c>
      <c r="B6937" t="s">
        <v>38</v>
      </c>
      <c r="C6937" t="s">
        <v>35</v>
      </c>
      <c r="D6937">
        <v>0</v>
      </c>
      <c r="F6937">
        <v>1</v>
      </c>
      <c r="G6937">
        <v>104.15</v>
      </c>
      <c r="H6937">
        <f t="shared" si="1729"/>
        <v>1</v>
      </c>
      <c r="I6937">
        <f t="shared" si="1730"/>
        <v>0</v>
      </c>
      <c r="J6937">
        <f t="shared" si="1731"/>
        <v>0</v>
      </c>
      <c r="K6937">
        <f t="shared" si="1732"/>
        <v>1</v>
      </c>
      <c r="L6937">
        <f t="shared" si="1733"/>
        <v>0</v>
      </c>
      <c r="M6937">
        <f t="shared" si="1734"/>
        <v>0</v>
      </c>
      <c r="N6937">
        <f t="shared" si="1735"/>
        <v>0</v>
      </c>
      <c r="O6937">
        <f t="shared" si="1736"/>
        <v>1</v>
      </c>
      <c r="P6937">
        <v>71</v>
      </c>
      <c r="Q6937">
        <f t="shared" si="1737"/>
        <v>0</v>
      </c>
      <c r="R6937">
        <f t="shared" si="1738"/>
        <v>0</v>
      </c>
      <c r="S6937">
        <f t="shared" si="1739"/>
        <v>1</v>
      </c>
      <c r="T6937">
        <f t="shared" si="1740"/>
        <v>0</v>
      </c>
      <c r="U6937">
        <v>0</v>
      </c>
      <c r="V6937">
        <f t="shared" si="1741"/>
        <v>9.361328538420069E-2</v>
      </c>
      <c r="W6937">
        <f t="shared" si="1742"/>
        <v>0.52338624516293941</v>
      </c>
      <c r="X6937">
        <f t="shared" si="1743"/>
        <v>8.7634472004238032E-3</v>
      </c>
      <c r="Y6937">
        <f t="shared" si="1744"/>
        <v>0</v>
      </c>
      <c r="Z6937" t="s">
        <v>6969</v>
      </c>
    </row>
    <row r="6938" spans="1:26" x14ac:dyDescent="0.25">
      <c r="A6938" t="s">
        <v>45</v>
      </c>
      <c r="B6938" t="s">
        <v>38</v>
      </c>
      <c r="C6938" t="s">
        <v>35</v>
      </c>
      <c r="D6938">
        <v>0</v>
      </c>
      <c r="F6938">
        <v>1</v>
      </c>
      <c r="G6938">
        <v>110.8</v>
      </c>
      <c r="H6938">
        <f t="shared" si="1729"/>
        <v>1</v>
      </c>
      <c r="I6938">
        <f t="shared" si="1730"/>
        <v>0</v>
      </c>
      <c r="J6938">
        <f t="shared" si="1731"/>
        <v>0</v>
      </c>
      <c r="K6938">
        <f t="shared" si="1732"/>
        <v>1</v>
      </c>
      <c r="L6938">
        <f t="shared" si="1733"/>
        <v>0</v>
      </c>
      <c r="M6938">
        <f t="shared" si="1734"/>
        <v>0</v>
      </c>
      <c r="N6938">
        <f t="shared" si="1735"/>
        <v>0</v>
      </c>
      <c r="O6938">
        <f t="shared" si="1736"/>
        <v>1</v>
      </c>
      <c r="P6938">
        <v>65</v>
      </c>
      <c r="Q6938">
        <f t="shared" si="1737"/>
        <v>0</v>
      </c>
      <c r="R6938">
        <f t="shared" si="1738"/>
        <v>0</v>
      </c>
      <c r="S6938">
        <f t="shared" si="1739"/>
        <v>1</v>
      </c>
      <c r="T6938">
        <f t="shared" si="1740"/>
        <v>0</v>
      </c>
      <c r="U6938">
        <v>0</v>
      </c>
      <c r="V6938">
        <f t="shared" si="1741"/>
        <v>0.10398100388109466</v>
      </c>
      <c r="W6938">
        <f t="shared" si="1742"/>
        <v>0.52597185443875738</v>
      </c>
      <c r="X6938">
        <f t="shared" si="1743"/>
        <v>1.0812049168120222E-2</v>
      </c>
      <c r="Y6938">
        <f t="shared" si="1744"/>
        <v>0</v>
      </c>
      <c r="Z6938" t="s">
        <v>6970</v>
      </c>
    </row>
    <row r="6939" spans="1:26" x14ac:dyDescent="0.25">
      <c r="A6939" t="s">
        <v>26</v>
      </c>
      <c r="B6939" t="s">
        <v>27</v>
      </c>
      <c r="C6939" t="s">
        <v>35</v>
      </c>
      <c r="D6939">
        <v>0</v>
      </c>
      <c r="F6939">
        <v>1</v>
      </c>
      <c r="G6939">
        <v>80.150000000000006</v>
      </c>
      <c r="H6939">
        <f t="shared" si="1729"/>
        <v>1</v>
      </c>
      <c r="I6939">
        <f t="shared" si="1730"/>
        <v>0</v>
      </c>
      <c r="J6939">
        <f t="shared" si="1731"/>
        <v>0</v>
      </c>
      <c r="K6939">
        <f t="shared" si="1732"/>
        <v>1</v>
      </c>
      <c r="L6939">
        <f t="shared" si="1733"/>
        <v>0</v>
      </c>
      <c r="M6939">
        <f t="shared" si="1734"/>
        <v>1</v>
      </c>
      <c r="N6939">
        <f t="shared" si="1735"/>
        <v>0</v>
      </c>
      <c r="O6939">
        <f t="shared" si="1736"/>
        <v>0</v>
      </c>
      <c r="P6939">
        <v>5</v>
      </c>
      <c r="Q6939">
        <f t="shared" si="1737"/>
        <v>1</v>
      </c>
      <c r="R6939">
        <f t="shared" si="1738"/>
        <v>0</v>
      </c>
      <c r="S6939">
        <f t="shared" si="1739"/>
        <v>0</v>
      </c>
      <c r="T6939">
        <f t="shared" si="1740"/>
        <v>0</v>
      </c>
      <c r="U6939">
        <v>1</v>
      </c>
      <c r="V6939">
        <f t="shared" si="1741"/>
        <v>0.51949003453199938</v>
      </c>
      <c r="W6939">
        <f t="shared" si="1742"/>
        <v>0.62702851160070916</v>
      </c>
      <c r="X6939">
        <f t="shared" si="1743"/>
        <v>0.23088982691405915</v>
      </c>
      <c r="Y6939">
        <f t="shared" si="1744"/>
        <v>1</v>
      </c>
      <c r="Z6939" t="s">
        <v>6971</v>
      </c>
    </row>
    <row r="6940" spans="1:26" x14ac:dyDescent="0.25">
      <c r="A6940" t="s">
        <v>26</v>
      </c>
      <c r="B6940" t="s">
        <v>30</v>
      </c>
      <c r="C6940" t="s">
        <v>25</v>
      </c>
      <c r="D6940">
        <v>0</v>
      </c>
      <c r="F6940">
        <v>1</v>
      </c>
      <c r="G6940">
        <v>35.75</v>
      </c>
      <c r="H6940">
        <f t="shared" si="1729"/>
        <v>1</v>
      </c>
      <c r="I6940">
        <f t="shared" si="1730"/>
        <v>0</v>
      </c>
      <c r="J6940">
        <f t="shared" si="1731"/>
        <v>1</v>
      </c>
      <c r="K6940">
        <f t="shared" si="1732"/>
        <v>0</v>
      </c>
      <c r="L6940">
        <f t="shared" si="1733"/>
        <v>0</v>
      </c>
      <c r="M6940">
        <f t="shared" si="1734"/>
        <v>1</v>
      </c>
      <c r="N6940">
        <f t="shared" si="1735"/>
        <v>0</v>
      </c>
      <c r="O6940">
        <f t="shared" si="1736"/>
        <v>0</v>
      </c>
      <c r="P6940">
        <v>28</v>
      </c>
      <c r="Q6940">
        <f t="shared" si="1737"/>
        <v>0</v>
      </c>
      <c r="R6940">
        <f t="shared" si="1738"/>
        <v>1</v>
      </c>
      <c r="S6940">
        <f t="shared" si="1739"/>
        <v>0</v>
      </c>
      <c r="T6940">
        <f t="shared" si="1740"/>
        <v>0</v>
      </c>
      <c r="U6940">
        <v>0</v>
      </c>
      <c r="V6940">
        <f t="shared" si="1741"/>
        <v>0.3134996304542837</v>
      </c>
      <c r="W6940">
        <f t="shared" si="1742"/>
        <v>0.5777392505737643</v>
      </c>
      <c r="X6940">
        <f t="shared" si="1743"/>
        <v>9.8282018294972434E-2</v>
      </c>
      <c r="Y6940">
        <f t="shared" si="1744"/>
        <v>0</v>
      </c>
      <c r="Z6940" t="s">
        <v>6972</v>
      </c>
    </row>
    <row r="6941" spans="1:26" x14ac:dyDescent="0.25">
      <c r="A6941" t="s">
        <v>45</v>
      </c>
      <c r="B6941" t="s">
        <v>33</v>
      </c>
      <c r="C6941" t="s">
        <v>25</v>
      </c>
      <c r="D6941">
        <v>0</v>
      </c>
      <c r="F6941">
        <v>1</v>
      </c>
      <c r="G6941">
        <v>69.900000000000006</v>
      </c>
      <c r="H6941">
        <f t="shared" si="1729"/>
        <v>1</v>
      </c>
      <c r="I6941">
        <f t="shared" si="1730"/>
        <v>0</v>
      </c>
      <c r="J6941">
        <f t="shared" si="1731"/>
        <v>1</v>
      </c>
      <c r="K6941">
        <f t="shared" si="1732"/>
        <v>0</v>
      </c>
      <c r="L6941">
        <f t="shared" si="1733"/>
        <v>0</v>
      </c>
      <c r="M6941">
        <f t="shared" si="1734"/>
        <v>0</v>
      </c>
      <c r="N6941">
        <f t="shared" si="1735"/>
        <v>0</v>
      </c>
      <c r="O6941">
        <f t="shared" si="1736"/>
        <v>1</v>
      </c>
      <c r="P6941">
        <v>67</v>
      </c>
      <c r="Q6941">
        <f t="shared" si="1737"/>
        <v>0</v>
      </c>
      <c r="R6941">
        <f t="shared" si="1738"/>
        <v>0</v>
      </c>
      <c r="S6941">
        <f t="shared" si="1739"/>
        <v>0</v>
      </c>
      <c r="T6941">
        <f t="shared" si="1740"/>
        <v>1</v>
      </c>
      <c r="U6941">
        <v>0</v>
      </c>
      <c r="V6941">
        <f t="shared" si="1741"/>
        <v>4.0215637486663944E-2</v>
      </c>
      <c r="W6941">
        <f t="shared" si="1742"/>
        <v>0.51005255457723642</v>
      </c>
      <c r="X6941">
        <f t="shared" si="1743"/>
        <v>1.6172974984587703E-3</v>
      </c>
      <c r="Y6941">
        <f t="shared" si="1744"/>
        <v>0</v>
      </c>
      <c r="Z6941" t="s">
        <v>6973</v>
      </c>
    </row>
    <row r="6942" spans="1:26" x14ac:dyDescent="0.25">
      <c r="A6942" t="s">
        <v>29</v>
      </c>
      <c r="B6942" t="s">
        <v>27</v>
      </c>
      <c r="C6942" t="s">
        <v>35</v>
      </c>
      <c r="D6942">
        <v>0</v>
      </c>
      <c r="F6942">
        <v>1</v>
      </c>
      <c r="G6942">
        <v>89.2</v>
      </c>
      <c r="H6942">
        <f t="shared" si="1729"/>
        <v>1</v>
      </c>
      <c r="I6942">
        <f t="shared" si="1730"/>
        <v>0</v>
      </c>
      <c r="J6942">
        <f t="shared" si="1731"/>
        <v>0</v>
      </c>
      <c r="K6942">
        <f t="shared" si="1732"/>
        <v>1</v>
      </c>
      <c r="L6942">
        <f t="shared" si="1733"/>
        <v>0</v>
      </c>
      <c r="M6942">
        <f t="shared" si="1734"/>
        <v>0</v>
      </c>
      <c r="N6942">
        <f t="shared" si="1735"/>
        <v>1</v>
      </c>
      <c r="O6942">
        <f t="shared" si="1736"/>
        <v>0</v>
      </c>
      <c r="P6942">
        <v>35</v>
      </c>
      <c r="Q6942">
        <f t="shared" si="1737"/>
        <v>1</v>
      </c>
      <c r="R6942">
        <f t="shared" si="1738"/>
        <v>0</v>
      </c>
      <c r="S6942">
        <f t="shared" si="1739"/>
        <v>0</v>
      </c>
      <c r="T6942">
        <f t="shared" si="1740"/>
        <v>0</v>
      </c>
      <c r="U6942">
        <v>0</v>
      </c>
      <c r="V6942">
        <f t="shared" si="1741"/>
        <v>0.26214463747880423</v>
      </c>
      <c r="W6942">
        <f t="shared" si="1742"/>
        <v>0.56516341792556168</v>
      </c>
      <c r="X6942">
        <f t="shared" si="1743"/>
        <v>6.8719810958893693E-2</v>
      </c>
      <c r="Y6942">
        <f t="shared" si="1744"/>
        <v>0</v>
      </c>
      <c r="Z6942" t="s">
        <v>6974</v>
      </c>
    </row>
    <row r="6943" spans="1:26" x14ac:dyDescent="0.25">
      <c r="A6943" t="s">
        <v>45</v>
      </c>
      <c r="B6943" t="s">
        <v>38</v>
      </c>
      <c r="C6943" t="s">
        <v>25</v>
      </c>
      <c r="D6943">
        <v>0</v>
      </c>
      <c r="F6943">
        <v>1</v>
      </c>
      <c r="G6943">
        <v>55.65</v>
      </c>
      <c r="H6943">
        <f t="shared" si="1729"/>
        <v>1</v>
      </c>
      <c r="I6943">
        <f t="shared" si="1730"/>
        <v>0</v>
      </c>
      <c r="J6943">
        <f t="shared" si="1731"/>
        <v>1</v>
      </c>
      <c r="K6943">
        <f t="shared" si="1732"/>
        <v>0</v>
      </c>
      <c r="L6943">
        <f t="shared" si="1733"/>
        <v>0</v>
      </c>
      <c r="M6943">
        <f t="shared" si="1734"/>
        <v>0</v>
      </c>
      <c r="N6943">
        <f t="shared" si="1735"/>
        <v>0</v>
      </c>
      <c r="O6943">
        <f t="shared" si="1736"/>
        <v>1</v>
      </c>
      <c r="P6943">
        <v>72</v>
      </c>
      <c r="Q6943">
        <f t="shared" si="1737"/>
        <v>0</v>
      </c>
      <c r="R6943">
        <f t="shared" si="1738"/>
        <v>0</v>
      </c>
      <c r="S6943">
        <f t="shared" si="1739"/>
        <v>1</v>
      </c>
      <c r="T6943">
        <f t="shared" si="1740"/>
        <v>0</v>
      </c>
      <c r="U6943">
        <v>0</v>
      </c>
      <c r="V6943">
        <f t="shared" si="1741"/>
        <v>1.3135928589706802E-2</v>
      </c>
      <c r="W6943">
        <f t="shared" si="1742"/>
        <v>0.50328393492659795</v>
      </c>
      <c r="X6943">
        <f t="shared" si="1743"/>
        <v>1.7255261991387655E-4</v>
      </c>
      <c r="Y6943">
        <f t="shared" si="1744"/>
        <v>0</v>
      </c>
      <c r="Z6943" t="s">
        <v>6975</v>
      </c>
    </row>
    <row r="6944" spans="1:26" x14ac:dyDescent="0.25">
      <c r="A6944" t="s">
        <v>29</v>
      </c>
      <c r="B6944" t="s">
        <v>33</v>
      </c>
      <c r="C6944" t="s">
        <v>25</v>
      </c>
      <c r="D6944">
        <v>0</v>
      </c>
      <c r="F6944">
        <v>1</v>
      </c>
      <c r="G6944">
        <v>50.7</v>
      </c>
      <c r="H6944">
        <f t="shared" si="1729"/>
        <v>1</v>
      </c>
      <c r="I6944">
        <f t="shared" si="1730"/>
        <v>0</v>
      </c>
      <c r="J6944">
        <f t="shared" si="1731"/>
        <v>1</v>
      </c>
      <c r="K6944">
        <f t="shared" si="1732"/>
        <v>0</v>
      </c>
      <c r="L6944">
        <f t="shared" si="1733"/>
        <v>0</v>
      </c>
      <c r="M6944">
        <f t="shared" si="1734"/>
        <v>0</v>
      </c>
      <c r="N6944">
        <f t="shared" si="1735"/>
        <v>1</v>
      </c>
      <c r="O6944">
        <f t="shared" si="1736"/>
        <v>0</v>
      </c>
      <c r="P6944">
        <v>61</v>
      </c>
      <c r="Q6944">
        <f t="shared" si="1737"/>
        <v>0</v>
      </c>
      <c r="R6944">
        <f t="shared" si="1738"/>
        <v>0</v>
      </c>
      <c r="S6944">
        <f t="shared" si="1739"/>
        <v>0</v>
      </c>
      <c r="T6944">
        <f t="shared" si="1740"/>
        <v>1</v>
      </c>
      <c r="U6944">
        <v>0</v>
      </c>
      <c r="V6944">
        <f t="shared" si="1741"/>
        <v>7.9044109442485064E-2</v>
      </c>
      <c r="W6944">
        <f t="shared" si="1742"/>
        <v>0.51975074492412909</v>
      </c>
      <c r="X6944">
        <f t="shared" si="1743"/>
        <v>6.2479712375555566E-3</v>
      </c>
      <c r="Y6944">
        <f t="shared" si="1744"/>
        <v>0</v>
      </c>
      <c r="Z6944" t="s">
        <v>6976</v>
      </c>
    </row>
    <row r="6945" spans="1:26" x14ac:dyDescent="0.25">
      <c r="A6945" t="s">
        <v>45</v>
      </c>
      <c r="B6945" t="s">
        <v>38</v>
      </c>
      <c r="C6945" t="s">
        <v>23</v>
      </c>
      <c r="D6945">
        <v>1</v>
      </c>
      <c r="F6945">
        <v>1</v>
      </c>
      <c r="G6945">
        <v>20</v>
      </c>
      <c r="H6945">
        <f t="shared" si="1729"/>
        <v>0</v>
      </c>
      <c r="I6945">
        <f t="shared" si="1730"/>
        <v>1</v>
      </c>
      <c r="J6945">
        <f t="shared" si="1731"/>
        <v>0</v>
      </c>
      <c r="K6945">
        <f t="shared" si="1732"/>
        <v>0</v>
      </c>
      <c r="L6945">
        <f t="shared" si="1733"/>
        <v>1</v>
      </c>
      <c r="M6945">
        <f t="shared" si="1734"/>
        <v>0</v>
      </c>
      <c r="N6945">
        <f t="shared" si="1735"/>
        <v>0</v>
      </c>
      <c r="O6945">
        <f t="shared" si="1736"/>
        <v>1</v>
      </c>
      <c r="P6945">
        <v>68</v>
      </c>
      <c r="Q6945">
        <f t="shared" si="1737"/>
        <v>0</v>
      </c>
      <c r="R6945">
        <f t="shared" si="1738"/>
        <v>0</v>
      </c>
      <c r="S6945">
        <f t="shared" si="1739"/>
        <v>1</v>
      </c>
      <c r="T6945">
        <f t="shared" si="1740"/>
        <v>0</v>
      </c>
      <c r="U6945">
        <v>0</v>
      </c>
      <c r="V6945">
        <f t="shared" si="1741"/>
        <v>-7.1172606072972155E-2</v>
      </c>
      <c r="W6945">
        <f t="shared" si="1742"/>
        <v>0.48221435567216314</v>
      </c>
      <c r="X6945">
        <f t="shared" si="1743"/>
        <v>5.0655398552184733E-3</v>
      </c>
      <c r="Y6945">
        <f t="shared" si="1744"/>
        <v>0</v>
      </c>
      <c r="Z6945" t="s">
        <v>6977</v>
      </c>
    </row>
    <row r="6946" spans="1:26" x14ac:dyDescent="0.25">
      <c r="A6946" t="s">
        <v>26</v>
      </c>
      <c r="B6946" t="s">
        <v>33</v>
      </c>
      <c r="C6946" t="s">
        <v>25</v>
      </c>
      <c r="D6946">
        <v>0</v>
      </c>
      <c r="F6946">
        <v>1</v>
      </c>
      <c r="G6946">
        <v>30.5</v>
      </c>
      <c r="H6946">
        <f t="shared" si="1729"/>
        <v>1</v>
      </c>
      <c r="I6946">
        <f t="shared" si="1730"/>
        <v>0</v>
      </c>
      <c r="J6946">
        <f t="shared" si="1731"/>
        <v>1</v>
      </c>
      <c r="K6946">
        <f t="shared" si="1732"/>
        <v>0</v>
      </c>
      <c r="L6946">
        <f t="shared" si="1733"/>
        <v>0</v>
      </c>
      <c r="M6946">
        <f t="shared" si="1734"/>
        <v>1</v>
      </c>
      <c r="N6946">
        <f t="shared" si="1735"/>
        <v>0</v>
      </c>
      <c r="O6946">
        <f t="shared" si="1736"/>
        <v>0</v>
      </c>
      <c r="P6946">
        <v>1</v>
      </c>
      <c r="Q6946">
        <f t="shared" si="1737"/>
        <v>0</v>
      </c>
      <c r="R6946">
        <f t="shared" si="1738"/>
        <v>0</v>
      </c>
      <c r="S6946">
        <f t="shared" si="1739"/>
        <v>0</v>
      </c>
      <c r="T6946">
        <f t="shared" si="1740"/>
        <v>1</v>
      </c>
      <c r="U6946">
        <v>1</v>
      </c>
      <c r="V6946">
        <f t="shared" si="1741"/>
        <v>0.30531458953568313</v>
      </c>
      <c r="W6946">
        <f t="shared" si="1742"/>
        <v>0.57574119554202141</v>
      </c>
      <c r="X6946">
        <f t="shared" si="1743"/>
        <v>0.48258781951197638</v>
      </c>
      <c r="Y6946">
        <f t="shared" si="1744"/>
        <v>0</v>
      </c>
      <c r="Z6946" t="s">
        <v>6978</v>
      </c>
    </row>
    <row r="6947" spans="1:26" x14ac:dyDescent="0.25">
      <c r="A6947" t="s">
        <v>26</v>
      </c>
      <c r="B6947" t="s">
        <v>30</v>
      </c>
      <c r="C6947" t="s">
        <v>23</v>
      </c>
      <c r="D6947">
        <v>0</v>
      </c>
      <c r="F6947">
        <v>1</v>
      </c>
      <c r="G6947">
        <v>19.100000000000001</v>
      </c>
      <c r="H6947">
        <f t="shared" si="1729"/>
        <v>1</v>
      </c>
      <c r="I6947">
        <f t="shared" si="1730"/>
        <v>0</v>
      </c>
      <c r="J6947">
        <f t="shared" si="1731"/>
        <v>0</v>
      </c>
      <c r="K6947">
        <f t="shared" si="1732"/>
        <v>0</v>
      </c>
      <c r="L6947">
        <f t="shared" si="1733"/>
        <v>1</v>
      </c>
      <c r="M6947">
        <f t="shared" si="1734"/>
        <v>1</v>
      </c>
      <c r="N6947">
        <f t="shared" si="1735"/>
        <v>0</v>
      </c>
      <c r="O6947">
        <f t="shared" si="1736"/>
        <v>0</v>
      </c>
      <c r="P6947">
        <v>3</v>
      </c>
      <c r="Q6947">
        <f t="shared" si="1737"/>
        <v>0</v>
      </c>
      <c r="R6947">
        <f t="shared" si="1738"/>
        <v>1</v>
      </c>
      <c r="S6947">
        <f t="shared" si="1739"/>
        <v>0</v>
      </c>
      <c r="T6947">
        <f t="shared" si="1740"/>
        <v>0</v>
      </c>
      <c r="U6947">
        <v>0</v>
      </c>
      <c r="V6947">
        <f t="shared" si="1741"/>
        <v>0.26367631790062895</v>
      </c>
      <c r="W6947">
        <f t="shared" si="1742"/>
        <v>0.56553979646105801</v>
      </c>
      <c r="X6947">
        <f t="shared" si="1743"/>
        <v>6.9525200621633546E-2</v>
      </c>
      <c r="Y6947">
        <f t="shared" si="1744"/>
        <v>0</v>
      </c>
      <c r="Z6947" t="s">
        <v>6979</v>
      </c>
    </row>
    <row r="6948" spans="1:26" x14ac:dyDescent="0.25">
      <c r="A6948" t="s">
        <v>45</v>
      </c>
      <c r="B6948" t="s">
        <v>33</v>
      </c>
      <c r="C6948" t="s">
        <v>35</v>
      </c>
      <c r="D6948">
        <v>0</v>
      </c>
      <c r="F6948">
        <v>1</v>
      </c>
      <c r="G6948">
        <v>98.3</v>
      </c>
      <c r="H6948">
        <f t="shared" si="1729"/>
        <v>1</v>
      </c>
      <c r="I6948">
        <f t="shared" si="1730"/>
        <v>0</v>
      </c>
      <c r="J6948">
        <f t="shared" si="1731"/>
        <v>0</v>
      </c>
      <c r="K6948">
        <f t="shared" si="1732"/>
        <v>1</v>
      </c>
      <c r="L6948">
        <f t="shared" si="1733"/>
        <v>0</v>
      </c>
      <c r="M6948">
        <f t="shared" si="1734"/>
        <v>0</v>
      </c>
      <c r="N6948">
        <f t="shared" si="1735"/>
        <v>0</v>
      </c>
      <c r="O6948">
        <f t="shared" si="1736"/>
        <v>1</v>
      </c>
      <c r="P6948">
        <v>70</v>
      </c>
      <c r="Q6948">
        <f t="shared" si="1737"/>
        <v>0</v>
      </c>
      <c r="R6948">
        <f t="shared" si="1738"/>
        <v>0</v>
      </c>
      <c r="S6948">
        <f t="shared" si="1739"/>
        <v>0</v>
      </c>
      <c r="T6948">
        <f t="shared" si="1740"/>
        <v>1</v>
      </c>
      <c r="U6948">
        <v>1</v>
      </c>
      <c r="V6948">
        <f t="shared" si="1741"/>
        <v>7.9629641957004393E-2</v>
      </c>
      <c r="W6948">
        <f t="shared" si="1742"/>
        <v>0.51989689794686111</v>
      </c>
      <c r="X6948">
        <f t="shared" si="1743"/>
        <v>0.84708159596419197</v>
      </c>
      <c r="Y6948">
        <f t="shared" si="1744"/>
        <v>0</v>
      </c>
      <c r="Z6948" t="s">
        <v>6980</v>
      </c>
    </row>
    <row r="6949" spans="1:26" x14ac:dyDescent="0.25">
      <c r="A6949" t="s">
        <v>26</v>
      </c>
      <c r="B6949" t="s">
        <v>38</v>
      </c>
      <c r="C6949" t="s">
        <v>25</v>
      </c>
      <c r="D6949">
        <v>0</v>
      </c>
      <c r="F6949">
        <v>1</v>
      </c>
      <c r="G6949">
        <v>45.55</v>
      </c>
      <c r="H6949">
        <f t="shared" si="1729"/>
        <v>1</v>
      </c>
      <c r="I6949">
        <f t="shared" si="1730"/>
        <v>0</v>
      </c>
      <c r="J6949">
        <f t="shared" si="1731"/>
        <v>1</v>
      </c>
      <c r="K6949">
        <f t="shared" si="1732"/>
        <v>0</v>
      </c>
      <c r="L6949">
        <f t="shared" si="1733"/>
        <v>0</v>
      </c>
      <c r="M6949">
        <f t="shared" si="1734"/>
        <v>1</v>
      </c>
      <c r="N6949">
        <f t="shared" si="1735"/>
        <v>0</v>
      </c>
      <c r="O6949">
        <f t="shared" si="1736"/>
        <v>0</v>
      </c>
      <c r="P6949">
        <v>48</v>
      </c>
      <c r="Q6949">
        <f t="shared" si="1737"/>
        <v>0</v>
      </c>
      <c r="R6949">
        <f t="shared" si="1738"/>
        <v>0</v>
      </c>
      <c r="S6949">
        <f t="shared" si="1739"/>
        <v>1</v>
      </c>
      <c r="T6949">
        <f t="shared" si="1740"/>
        <v>0</v>
      </c>
      <c r="U6949">
        <v>0</v>
      </c>
      <c r="V6949">
        <f t="shared" si="1741"/>
        <v>0.33364154276309371</v>
      </c>
      <c r="W6949">
        <f t="shared" si="1742"/>
        <v>0.58264515558951846</v>
      </c>
      <c r="X6949">
        <f t="shared" si="1743"/>
        <v>0.11131667905733729</v>
      </c>
      <c r="Y6949">
        <f t="shared" si="1744"/>
        <v>1</v>
      </c>
      <c r="Z6949" t="s">
        <v>6981</v>
      </c>
    </row>
    <row r="6950" spans="1:26" x14ac:dyDescent="0.25">
      <c r="A6950" t="s">
        <v>29</v>
      </c>
      <c r="B6950" t="s">
        <v>38</v>
      </c>
      <c r="C6950" t="s">
        <v>35</v>
      </c>
      <c r="D6950">
        <v>0</v>
      </c>
      <c r="F6950">
        <v>1</v>
      </c>
      <c r="G6950">
        <v>101.05</v>
      </c>
      <c r="H6950">
        <f t="shared" si="1729"/>
        <v>1</v>
      </c>
      <c r="I6950">
        <f t="shared" si="1730"/>
        <v>0</v>
      </c>
      <c r="J6950">
        <f t="shared" si="1731"/>
        <v>0</v>
      </c>
      <c r="K6950">
        <f t="shared" si="1732"/>
        <v>1</v>
      </c>
      <c r="L6950">
        <f t="shared" si="1733"/>
        <v>0</v>
      </c>
      <c r="M6950">
        <f t="shared" si="1734"/>
        <v>0</v>
      </c>
      <c r="N6950">
        <f t="shared" si="1735"/>
        <v>1</v>
      </c>
      <c r="O6950">
        <f t="shared" si="1736"/>
        <v>0</v>
      </c>
      <c r="P6950">
        <v>68</v>
      </c>
      <c r="Q6950">
        <f t="shared" si="1737"/>
        <v>0</v>
      </c>
      <c r="R6950">
        <f t="shared" si="1738"/>
        <v>0</v>
      </c>
      <c r="S6950">
        <f t="shared" si="1739"/>
        <v>1</v>
      </c>
      <c r="T6950">
        <f t="shared" si="1740"/>
        <v>0</v>
      </c>
      <c r="U6950">
        <v>0</v>
      </c>
      <c r="V6950">
        <f t="shared" si="1741"/>
        <v>0.14871426964684986</v>
      </c>
      <c r="W6950">
        <f t="shared" si="1742"/>
        <v>0.53711019871624099</v>
      </c>
      <c r="X6950">
        <f t="shared" si="1743"/>
        <v>2.211593399659597E-2</v>
      </c>
      <c r="Y6950">
        <f t="shared" si="1744"/>
        <v>0</v>
      </c>
      <c r="Z6950" t="s">
        <v>6982</v>
      </c>
    </row>
    <row r="6951" spans="1:26" x14ac:dyDescent="0.25">
      <c r="A6951" t="s">
        <v>29</v>
      </c>
      <c r="B6951" t="s">
        <v>27</v>
      </c>
      <c r="C6951" t="s">
        <v>35</v>
      </c>
      <c r="D6951">
        <v>0</v>
      </c>
      <c r="F6951">
        <v>1</v>
      </c>
      <c r="G6951">
        <v>103.7</v>
      </c>
      <c r="H6951">
        <f t="shared" si="1729"/>
        <v>1</v>
      </c>
      <c r="I6951">
        <f t="shared" si="1730"/>
        <v>0</v>
      </c>
      <c r="J6951">
        <f t="shared" si="1731"/>
        <v>0</v>
      </c>
      <c r="K6951">
        <f t="shared" si="1732"/>
        <v>1</v>
      </c>
      <c r="L6951">
        <f t="shared" si="1733"/>
        <v>0</v>
      </c>
      <c r="M6951">
        <f t="shared" si="1734"/>
        <v>0</v>
      </c>
      <c r="N6951">
        <f t="shared" si="1735"/>
        <v>1</v>
      </c>
      <c r="O6951">
        <f t="shared" si="1736"/>
        <v>0</v>
      </c>
      <c r="P6951">
        <v>47</v>
      </c>
      <c r="Q6951">
        <f t="shared" si="1737"/>
        <v>1</v>
      </c>
      <c r="R6951">
        <f t="shared" si="1738"/>
        <v>0</v>
      </c>
      <c r="S6951">
        <f t="shared" si="1739"/>
        <v>0</v>
      </c>
      <c r="T6951">
        <f t="shared" si="1740"/>
        <v>0</v>
      </c>
      <c r="U6951">
        <v>0</v>
      </c>
      <c r="V6951">
        <f t="shared" si="1741"/>
        <v>0.28475094096827236</v>
      </c>
      <c r="W6951">
        <f t="shared" si="1742"/>
        <v>0.57071059350365527</v>
      </c>
      <c r="X6951">
        <f t="shared" si="1743"/>
        <v>8.1083098382316532E-2</v>
      </c>
      <c r="Y6951">
        <f t="shared" si="1744"/>
        <v>0</v>
      </c>
      <c r="Z6951" t="s">
        <v>6983</v>
      </c>
    </row>
    <row r="6952" spans="1:26" x14ac:dyDescent="0.25">
      <c r="A6952" t="s">
        <v>29</v>
      </c>
      <c r="B6952" t="s">
        <v>30</v>
      </c>
      <c r="C6952" t="s">
        <v>25</v>
      </c>
      <c r="D6952">
        <v>0</v>
      </c>
      <c r="F6952">
        <v>1</v>
      </c>
      <c r="G6952">
        <v>36.25</v>
      </c>
      <c r="H6952">
        <f t="shared" si="1729"/>
        <v>1</v>
      </c>
      <c r="I6952">
        <f t="shared" si="1730"/>
        <v>0</v>
      </c>
      <c r="J6952">
        <f t="shared" si="1731"/>
        <v>1</v>
      </c>
      <c r="K6952">
        <f t="shared" si="1732"/>
        <v>0</v>
      </c>
      <c r="L6952">
        <f t="shared" si="1733"/>
        <v>0</v>
      </c>
      <c r="M6952">
        <f t="shared" si="1734"/>
        <v>0</v>
      </c>
      <c r="N6952">
        <f t="shared" si="1735"/>
        <v>1</v>
      </c>
      <c r="O6952">
        <f t="shared" si="1736"/>
        <v>0</v>
      </c>
      <c r="P6952">
        <v>32</v>
      </c>
      <c r="Q6952">
        <f t="shared" si="1737"/>
        <v>0</v>
      </c>
      <c r="R6952">
        <f t="shared" si="1738"/>
        <v>1</v>
      </c>
      <c r="S6952">
        <f t="shared" si="1739"/>
        <v>0</v>
      </c>
      <c r="T6952">
        <f t="shared" si="1740"/>
        <v>0</v>
      </c>
      <c r="U6952">
        <v>0</v>
      </c>
      <c r="V6952">
        <f t="shared" si="1741"/>
        <v>4.2824309619367701E-2</v>
      </c>
      <c r="W6952">
        <f t="shared" si="1742"/>
        <v>0.51070444152939187</v>
      </c>
      <c r="X6952">
        <f t="shared" si="1743"/>
        <v>1.833921494375469E-3</v>
      </c>
      <c r="Y6952">
        <f t="shared" si="1744"/>
        <v>0</v>
      </c>
      <c r="Z6952" t="s">
        <v>6984</v>
      </c>
    </row>
    <row r="6953" spans="1:26" x14ac:dyDescent="0.25">
      <c r="A6953" t="s">
        <v>26</v>
      </c>
      <c r="B6953" t="s">
        <v>30</v>
      </c>
      <c r="C6953" t="s">
        <v>25</v>
      </c>
      <c r="D6953">
        <v>0</v>
      </c>
      <c r="F6953">
        <v>1</v>
      </c>
      <c r="G6953">
        <v>49.4</v>
      </c>
      <c r="H6953">
        <f t="shared" si="1729"/>
        <v>1</v>
      </c>
      <c r="I6953">
        <f t="shared" si="1730"/>
        <v>0</v>
      </c>
      <c r="J6953">
        <f t="shared" si="1731"/>
        <v>1</v>
      </c>
      <c r="K6953">
        <f t="shared" si="1732"/>
        <v>0</v>
      </c>
      <c r="L6953">
        <f t="shared" si="1733"/>
        <v>0</v>
      </c>
      <c r="M6953">
        <f t="shared" si="1734"/>
        <v>1</v>
      </c>
      <c r="N6953">
        <f t="shared" si="1735"/>
        <v>0</v>
      </c>
      <c r="O6953">
        <f t="shared" si="1736"/>
        <v>0</v>
      </c>
      <c r="P6953">
        <v>5</v>
      </c>
      <c r="Q6953">
        <f t="shared" si="1737"/>
        <v>0</v>
      </c>
      <c r="R6953">
        <f t="shared" si="1738"/>
        <v>1</v>
      </c>
      <c r="S6953">
        <f t="shared" si="1739"/>
        <v>0</v>
      </c>
      <c r="T6953">
        <f t="shared" si="1740"/>
        <v>0</v>
      </c>
      <c r="U6953">
        <v>0</v>
      </c>
      <c r="V6953">
        <f t="shared" si="1741"/>
        <v>0.33478073684264503</v>
      </c>
      <c r="W6953">
        <f t="shared" si="1742"/>
        <v>0.58292214705284573</v>
      </c>
      <c r="X6953">
        <f t="shared" si="1743"/>
        <v>0.11207814176090435</v>
      </c>
      <c r="Y6953">
        <f t="shared" si="1744"/>
        <v>1</v>
      </c>
      <c r="Z6953" t="s">
        <v>6985</v>
      </c>
    </row>
    <row r="6954" spans="1:26" x14ac:dyDescent="0.25">
      <c r="A6954" t="s">
        <v>45</v>
      </c>
      <c r="B6954" t="s">
        <v>38</v>
      </c>
      <c r="C6954" t="s">
        <v>23</v>
      </c>
      <c r="D6954">
        <v>0</v>
      </c>
      <c r="F6954">
        <v>1</v>
      </c>
      <c r="G6954">
        <v>19.899999999999999</v>
      </c>
      <c r="H6954">
        <f t="shared" si="1729"/>
        <v>1</v>
      </c>
      <c r="I6954">
        <f t="shared" si="1730"/>
        <v>0</v>
      </c>
      <c r="J6954">
        <f t="shared" si="1731"/>
        <v>0</v>
      </c>
      <c r="K6954">
        <f t="shared" si="1732"/>
        <v>0</v>
      </c>
      <c r="L6954">
        <f t="shared" si="1733"/>
        <v>1</v>
      </c>
      <c r="M6954">
        <f t="shared" si="1734"/>
        <v>0</v>
      </c>
      <c r="N6954">
        <f t="shared" si="1735"/>
        <v>0</v>
      </c>
      <c r="O6954">
        <f t="shared" si="1736"/>
        <v>1</v>
      </c>
      <c r="P6954">
        <v>49</v>
      </c>
      <c r="Q6954">
        <f t="shared" si="1737"/>
        <v>0</v>
      </c>
      <c r="R6954">
        <f t="shared" si="1738"/>
        <v>0</v>
      </c>
      <c r="S6954">
        <f t="shared" si="1739"/>
        <v>1</v>
      </c>
      <c r="T6954">
        <f t="shared" si="1740"/>
        <v>0</v>
      </c>
      <c r="U6954">
        <v>0</v>
      </c>
      <c r="V6954">
        <f t="shared" si="1741"/>
        <v>-6.6465342353523138E-2</v>
      </c>
      <c r="W6954">
        <f t="shared" si="1742"/>
        <v>0.4833897787953147</v>
      </c>
      <c r="X6954">
        <f t="shared" si="1743"/>
        <v>4.4176417341710364E-3</v>
      </c>
      <c r="Y6954">
        <f t="shared" si="1744"/>
        <v>0</v>
      </c>
      <c r="Z6954" t="s">
        <v>6986</v>
      </c>
    </row>
    <row r="6955" spans="1:26" x14ac:dyDescent="0.25">
      <c r="A6955" t="s">
        <v>26</v>
      </c>
      <c r="B6955" t="s">
        <v>33</v>
      </c>
      <c r="C6955" t="s">
        <v>35</v>
      </c>
      <c r="D6955">
        <v>0</v>
      </c>
      <c r="F6955">
        <v>1</v>
      </c>
      <c r="G6955">
        <v>107.4</v>
      </c>
      <c r="H6955">
        <f t="shared" si="1729"/>
        <v>1</v>
      </c>
      <c r="I6955">
        <f t="shared" si="1730"/>
        <v>0</v>
      </c>
      <c r="J6955">
        <f t="shared" si="1731"/>
        <v>0</v>
      </c>
      <c r="K6955">
        <f t="shared" si="1732"/>
        <v>1</v>
      </c>
      <c r="L6955">
        <f t="shared" si="1733"/>
        <v>0</v>
      </c>
      <c r="M6955">
        <f t="shared" si="1734"/>
        <v>1</v>
      </c>
      <c r="N6955">
        <f t="shared" si="1735"/>
        <v>0</v>
      </c>
      <c r="O6955">
        <f t="shared" si="1736"/>
        <v>0</v>
      </c>
      <c r="P6955">
        <v>48</v>
      </c>
      <c r="Q6955">
        <f t="shared" si="1737"/>
        <v>0</v>
      </c>
      <c r="R6955">
        <f t="shared" si="1738"/>
        <v>0</v>
      </c>
      <c r="S6955">
        <f t="shared" si="1739"/>
        <v>0</v>
      </c>
      <c r="T6955">
        <f t="shared" si="1740"/>
        <v>1</v>
      </c>
      <c r="U6955">
        <v>1</v>
      </c>
      <c r="V6955">
        <f t="shared" si="1741"/>
        <v>0.44376056916557577</v>
      </c>
      <c r="W6955">
        <f t="shared" si="1742"/>
        <v>0.60915473339051074</v>
      </c>
      <c r="X6955">
        <f t="shared" si="1743"/>
        <v>0.30940230441500427</v>
      </c>
      <c r="Y6955">
        <f t="shared" si="1744"/>
        <v>1</v>
      </c>
      <c r="Z6955" t="s">
        <v>6987</v>
      </c>
    </row>
    <row r="6956" spans="1:26" x14ac:dyDescent="0.25">
      <c r="A6956" t="s">
        <v>26</v>
      </c>
      <c r="B6956" t="s">
        <v>27</v>
      </c>
      <c r="C6956" t="s">
        <v>35</v>
      </c>
      <c r="D6956">
        <v>1</v>
      </c>
      <c r="F6956">
        <v>1</v>
      </c>
      <c r="G6956">
        <v>82</v>
      </c>
      <c r="H6956">
        <f t="shared" si="1729"/>
        <v>0</v>
      </c>
      <c r="I6956">
        <f t="shared" si="1730"/>
        <v>1</v>
      </c>
      <c r="J6956">
        <f t="shared" si="1731"/>
        <v>0</v>
      </c>
      <c r="K6956">
        <f t="shared" si="1732"/>
        <v>1</v>
      </c>
      <c r="L6956">
        <f t="shared" si="1733"/>
        <v>0</v>
      </c>
      <c r="M6956">
        <f t="shared" si="1734"/>
        <v>1</v>
      </c>
      <c r="N6956">
        <f t="shared" si="1735"/>
        <v>0</v>
      </c>
      <c r="O6956">
        <f t="shared" si="1736"/>
        <v>0</v>
      </c>
      <c r="P6956">
        <v>13</v>
      </c>
      <c r="Q6956">
        <f t="shared" si="1737"/>
        <v>1</v>
      </c>
      <c r="R6956">
        <f t="shared" si="1738"/>
        <v>0</v>
      </c>
      <c r="S6956">
        <f t="shared" si="1739"/>
        <v>0</v>
      </c>
      <c r="T6956">
        <f t="shared" si="1740"/>
        <v>0</v>
      </c>
      <c r="U6956">
        <v>1</v>
      </c>
      <c r="V6956">
        <f t="shared" si="1741"/>
        <v>0.52237428704617295</v>
      </c>
      <c r="W6956">
        <f t="shared" si="1742"/>
        <v>0.62770278622077957</v>
      </c>
      <c r="X6956">
        <f t="shared" si="1743"/>
        <v>0.22812632167465161</v>
      </c>
      <c r="Y6956">
        <f t="shared" si="1744"/>
        <v>1</v>
      </c>
      <c r="Z6956" t="s">
        <v>6988</v>
      </c>
    </row>
    <row r="6957" spans="1:26" x14ac:dyDescent="0.25">
      <c r="A6957" t="s">
        <v>26</v>
      </c>
      <c r="B6957" t="s">
        <v>30</v>
      </c>
      <c r="C6957" t="s">
        <v>23</v>
      </c>
      <c r="D6957">
        <v>0</v>
      </c>
      <c r="F6957">
        <v>1</v>
      </c>
      <c r="G6957">
        <v>19.8</v>
      </c>
      <c r="H6957">
        <f t="shared" si="1729"/>
        <v>1</v>
      </c>
      <c r="I6957">
        <f t="shared" si="1730"/>
        <v>0</v>
      </c>
      <c r="J6957">
        <f t="shared" si="1731"/>
        <v>0</v>
      </c>
      <c r="K6957">
        <f t="shared" si="1732"/>
        <v>0</v>
      </c>
      <c r="L6957">
        <f t="shared" si="1733"/>
        <v>1</v>
      </c>
      <c r="M6957">
        <f t="shared" si="1734"/>
        <v>1</v>
      </c>
      <c r="N6957">
        <f t="shared" si="1735"/>
        <v>0</v>
      </c>
      <c r="O6957">
        <f t="shared" si="1736"/>
        <v>0</v>
      </c>
      <c r="P6957">
        <v>15</v>
      </c>
      <c r="Q6957">
        <f t="shared" si="1737"/>
        <v>0</v>
      </c>
      <c r="R6957">
        <f t="shared" si="1738"/>
        <v>1</v>
      </c>
      <c r="S6957">
        <f t="shared" si="1739"/>
        <v>0</v>
      </c>
      <c r="T6957">
        <f t="shared" si="1740"/>
        <v>0</v>
      </c>
      <c r="U6957">
        <v>0</v>
      </c>
      <c r="V6957">
        <f t="shared" si="1741"/>
        <v>0.25990448742902</v>
      </c>
      <c r="W6957">
        <f t="shared" si="1742"/>
        <v>0.56461281255256657</v>
      </c>
      <c r="X6957">
        <f t="shared" si="1743"/>
        <v>6.7550342585741621E-2</v>
      </c>
      <c r="Y6957">
        <f t="shared" si="1744"/>
        <v>0</v>
      </c>
      <c r="Z6957" t="s">
        <v>6989</v>
      </c>
    </row>
    <row r="6958" spans="1:26" x14ac:dyDescent="0.25">
      <c r="A6958" t="s">
        <v>26</v>
      </c>
      <c r="B6958" t="s">
        <v>27</v>
      </c>
      <c r="C6958" t="s">
        <v>25</v>
      </c>
      <c r="D6958">
        <v>0</v>
      </c>
      <c r="F6958">
        <v>1</v>
      </c>
      <c r="G6958">
        <v>45.05</v>
      </c>
      <c r="H6958">
        <f t="shared" si="1729"/>
        <v>1</v>
      </c>
      <c r="I6958">
        <f t="shared" si="1730"/>
        <v>0</v>
      </c>
      <c r="J6958">
        <f t="shared" si="1731"/>
        <v>1</v>
      </c>
      <c r="K6958">
        <f t="shared" si="1732"/>
        <v>0</v>
      </c>
      <c r="L6958">
        <f t="shared" si="1733"/>
        <v>0</v>
      </c>
      <c r="M6958">
        <f t="shared" si="1734"/>
        <v>1</v>
      </c>
      <c r="N6958">
        <f t="shared" si="1735"/>
        <v>0</v>
      </c>
      <c r="O6958">
        <f t="shared" si="1736"/>
        <v>0</v>
      </c>
      <c r="P6958">
        <v>12</v>
      </c>
      <c r="Q6958">
        <f t="shared" si="1737"/>
        <v>1</v>
      </c>
      <c r="R6958">
        <f t="shared" si="1738"/>
        <v>0</v>
      </c>
      <c r="S6958">
        <f t="shared" si="1739"/>
        <v>0</v>
      </c>
      <c r="T6958">
        <f t="shared" si="1740"/>
        <v>0</v>
      </c>
      <c r="U6958">
        <v>0</v>
      </c>
      <c r="V6958">
        <f t="shared" si="1741"/>
        <v>0.47845863863765847</v>
      </c>
      <c r="W6958">
        <f t="shared" si="1742"/>
        <v>0.6173838387312911</v>
      </c>
      <c r="X6958">
        <f t="shared" si="1743"/>
        <v>0.22892266888700144</v>
      </c>
      <c r="Y6958">
        <f t="shared" si="1744"/>
        <v>1</v>
      </c>
      <c r="Z6958" t="s">
        <v>6990</v>
      </c>
    </row>
    <row r="6959" spans="1:26" x14ac:dyDescent="0.25">
      <c r="A6959" t="s">
        <v>45</v>
      </c>
      <c r="B6959" t="s">
        <v>33</v>
      </c>
      <c r="C6959" t="s">
        <v>25</v>
      </c>
      <c r="D6959">
        <v>1</v>
      </c>
      <c r="F6959">
        <v>1</v>
      </c>
      <c r="G6959">
        <v>64.55</v>
      </c>
      <c r="H6959">
        <f t="shared" si="1729"/>
        <v>0</v>
      </c>
      <c r="I6959">
        <f t="shared" si="1730"/>
        <v>1</v>
      </c>
      <c r="J6959">
        <f t="shared" si="1731"/>
        <v>1</v>
      </c>
      <c r="K6959">
        <f t="shared" si="1732"/>
        <v>0</v>
      </c>
      <c r="L6959">
        <f t="shared" si="1733"/>
        <v>0</v>
      </c>
      <c r="M6959">
        <f t="shared" si="1734"/>
        <v>0</v>
      </c>
      <c r="N6959">
        <f t="shared" si="1735"/>
        <v>0</v>
      </c>
      <c r="O6959">
        <f t="shared" si="1736"/>
        <v>1</v>
      </c>
      <c r="P6959">
        <v>67</v>
      </c>
      <c r="Q6959">
        <f t="shared" si="1737"/>
        <v>0</v>
      </c>
      <c r="R6959">
        <f t="shared" si="1738"/>
        <v>0</v>
      </c>
      <c r="S6959">
        <f t="shared" si="1739"/>
        <v>0</v>
      </c>
      <c r="T6959">
        <f t="shared" si="1740"/>
        <v>1</v>
      </c>
      <c r="U6959">
        <v>0</v>
      </c>
      <c r="V6959">
        <f t="shared" si="1741"/>
        <v>3.1874691026756732E-2</v>
      </c>
      <c r="W6959">
        <f t="shared" si="1742"/>
        <v>0.50796799814697313</v>
      </c>
      <c r="X6959">
        <f t="shared" si="1743"/>
        <v>1.0159959280512062E-3</v>
      </c>
      <c r="Y6959">
        <f t="shared" si="1744"/>
        <v>0</v>
      </c>
      <c r="Z6959" t="s">
        <v>6991</v>
      </c>
    </row>
    <row r="6960" spans="1:26" x14ac:dyDescent="0.25">
      <c r="A6960" t="s">
        <v>26</v>
      </c>
      <c r="B6960" t="s">
        <v>27</v>
      </c>
      <c r="C6960" t="s">
        <v>35</v>
      </c>
      <c r="D6960">
        <v>0</v>
      </c>
      <c r="F6960">
        <v>1</v>
      </c>
      <c r="G6960">
        <v>86.25</v>
      </c>
      <c r="H6960">
        <f t="shared" si="1729"/>
        <v>1</v>
      </c>
      <c r="I6960">
        <f t="shared" si="1730"/>
        <v>0</v>
      </c>
      <c r="J6960">
        <f t="shared" si="1731"/>
        <v>0</v>
      </c>
      <c r="K6960">
        <f t="shared" si="1732"/>
        <v>1</v>
      </c>
      <c r="L6960">
        <f t="shared" si="1733"/>
        <v>0</v>
      </c>
      <c r="M6960">
        <f t="shared" si="1734"/>
        <v>1</v>
      </c>
      <c r="N6960">
        <f t="shared" si="1735"/>
        <v>0</v>
      </c>
      <c r="O6960">
        <f t="shared" si="1736"/>
        <v>0</v>
      </c>
      <c r="P6960">
        <v>9</v>
      </c>
      <c r="Q6960">
        <f t="shared" si="1737"/>
        <v>1</v>
      </c>
      <c r="R6960">
        <f t="shared" si="1738"/>
        <v>0</v>
      </c>
      <c r="S6960">
        <f t="shared" si="1739"/>
        <v>0</v>
      </c>
      <c r="T6960">
        <f t="shared" si="1740"/>
        <v>0</v>
      </c>
      <c r="U6960">
        <v>0</v>
      </c>
      <c r="V6960">
        <f t="shared" si="1741"/>
        <v>0.52900027255170667</v>
      </c>
      <c r="W6960">
        <f t="shared" si="1742"/>
        <v>0.62924991124413543</v>
      </c>
      <c r="X6960">
        <f t="shared" si="1743"/>
        <v>0.27984128835977995</v>
      </c>
      <c r="Y6960">
        <f t="shared" si="1744"/>
        <v>1</v>
      </c>
      <c r="Z6960" t="s">
        <v>6992</v>
      </c>
    </row>
    <row r="6961" spans="1:26" x14ac:dyDescent="0.25">
      <c r="A6961" t="s">
        <v>45</v>
      </c>
      <c r="B6961" t="s">
        <v>33</v>
      </c>
      <c r="C6961" t="s">
        <v>23</v>
      </c>
      <c r="D6961">
        <v>0</v>
      </c>
      <c r="F6961">
        <v>1</v>
      </c>
      <c r="G6961">
        <v>19.75</v>
      </c>
      <c r="H6961">
        <f t="shared" si="1729"/>
        <v>1</v>
      </c>
      <c r="I6961">
        <f t="shared" si="1730"/>
        <v>0</v>
      </c>
      <c r="J6961">
        <f t="shared" si="1731"/>
        <v>0</v>
      </c>
      <c r="K6961">
        <f t="shared" si="1732"/>
        <v>0</v>
      </c>
      <c r="L6961">
        <f t="shared" si="1733"/>
        <v>1</v>
      </c>
      <c r="M6961">
        <f t="shared" si="1734"/>
        <v>0</v>
      </c>
      <c r="N6961">
        <f t="shared" si="1735"/>
        <v>0</v>
      </c>
      <c r="O6961">
        <f t="shared" si="1736"/>
        <v>1</v>
      </c>
      <c r="P6961">
        <v>13</v>
      </c>
      <c r="Q6961">
        <f t="shared" si="1737"/>
        <v>0</v>
      </c>
      <c r="R6961">
        <f t="shared" si="1738"/>
        <v>0</v>
      </c>
      <c r="S6961">
        <f t="shared" si="1739"/>
        <v>0</v>
      </c>
      <c r="T6961">
        <f t="shared" si="1740"/>
        <v>1</v>
      </c>
      <c r="U6961">
        <v>0</v>
      </c>
      <c r="V6961">
        <f t="shared" si="1741"/>
        <v>-6.6699200665483141E-2</v>
      </c>
      <c r="W6961">
        <f t="shared" si="1742"/>
        <v>0.48333137896582073</v>
      </c>
      <c r="X6961">
        <f t="shared" si="1743"/>
        <v>4.4487833694143867E-3</v>
      </c>
      <c r="Y6961">
        <f t="shared" si="1744"/>
        <v>0</v>
      </c>
      <c r="Z6961" t="s">
        <v>6993</v>
      </c>
    </row>
    <row r="6962" spans="1:26" x14ac:dyDescent="0.25">
      <c r="A6962" t="s">
        <v>29</v>
      </c>
      <c r="B6962" t="s">
        <v>30</v>
      </c>
      <c r="C6962" t="s">
        <v>35</v>
      </c>
      <c r="D6962">
        <v>0</v>
      </c>
      <c r="F6962">
        <v>1</v>
      </c>
      <c r="G6962">
        <v>89.1</v>
      </c>
      <c r="H6962">
        <f t="shared" si="1729"/>
        <v>1</v>
      </c>
      <c r="I6962">
        <f t="shared" si="1730"/>
        <v>0</v>
      </c>
      <c r="J6962">
        <f t="shared" si="1731"/>
        <v>0</v>
      </c>
      <c r="K6962">
        <f t="shared" si="1732"/>
        <v>1</v>
      </c>
      <c r="L6962">
        <f t="shared" si="1733"/>
        <v>0</v>
      </c>
      <c r="M6962">
        <f t="shared" si="1734"/>
        <v>0</v>
      </c>
      <c r="N6962">
        <f t="shared" si="1735"/>
        <v>1</v>
      </c>
      <c r="O6962">
        <f t="shared" si="1736"/>
        <v>0</v>
      </c>
      <c r="P6962">
        <v>38</v>
      </c>
      <c r="Q6962">
        <f t="shared" si="1737"/>
        <v>0</v>
      </c>
      <c r="R6962">
        <f t="shared" si="1738"/>
        <v>1</v>
      </c>
      <c r="S6962">
        <f t="shared" si="1739"/>
        <v>0</v>
      </c>
      <c r="T6962">
        <f t="shared" si="1740"/>
        <v>0</v>
      </c>
      <c r="U6962">
        <v>0</v>
      </c>
      <c r="V6962">
        <f t="shared" si="1741"/>
        <v>0.14377500656500458</v>
      </c>
      <c r="W6962">
        <f t="shared" si="1742"/>
        <v>0.5358819625001332</v>
      </c>
      <c r="X6962">
        <f t="shared" si="1743"/>
        <v>2.0671252512767111E-2</v>
      </c>
      <c r="Y6962">
        <f t="shared" si="1744"/>
        <v>0</v>
      </c>
      <c r="Z6962" t="s">
        <v>6994</v>
      </c>
    </row>
    <row r="6963" spans="1:26" x14ac:dyDescent="0.25">
      <c r="A6963" t="s">
        <v>26</v>
      </c>
      <c r="B6963" t="s">
        <v>27</v>
      </c>
      <c r="C6963" t="s">
        <v>35</v>
      </c>
      <c r="D6963">
        <v>1</v>
      </c>
      <c r="F6963">
        <v>1</v>
      </c>
      <c r="G6963">
        <v>95.55</v>
      </c>
      <c r="H6963">
        <f t="shared" si="1729"/>
        <v>0</v>
      </c>
      <c r="I6963">
        <f t="shared" si="1730"/>
        <v>1</v>
      </c>
      <c r="J6963">
        <f t="shared" si="1731"/>
        <v>0</v>
      </c>
      <c r="K6963">
        <f t="shared" si="1732"/>
        <v>1</v>
      </c>
      <c r="L6963">
        <f t="shared" si="1733"/>
        <v>0</v>
      </c>
      <c r="M6963">
        <f t="shared" si="1734"/>
        <v>1</v>
      </c>
      <c r="N6963">
        <f t="shared" si="1735"/>
        <v>0</v>
      </c>
      <c r="O6963">
        <f t="shared" si="1736"/>
        <v>0</v>
      </c>
      <c r="P6963">
        <v>42</v>
      </c>
      <c r="Q6963">
        <f t="shared" si="1737"/>
        <v>1</v>
      </c>
      <c r="R6963">
        <f t="shared" si="1738"/>
        <v>0</v>
      </c>
      <c r="S6963">
        <f t="shared" si="1739"/>
        <v>0</v>
      </c>
      <c r="T6963">
        <f t="shared" si="1740"/>
        <v>0</v>
      </c>
      <c r="U6963">
        <v>0</v>
      </c>
      <c r="V6963">
        <f t="shared" si="1741"/>
        <v>0.54836265715398325</v>
      </c>
      <c r="W6963">
        <f t="shared" si="1742"/>
        <v>0.63375563159188375</v>
      </c>
      <c r="X6963">
        <f t="shared" si="1743"/>
        <v>0.30070160376097699</v>
      </c>
      <c r="Y6963">
        <f t="shared" si="1744"/>
        <v>1</v>
      </c>
      <c r="Z6963" t="s">
        <v>6995</v>
      </c>
    </row>
    <row r="6964" spans="1:26" x14ac:dyDescent="0.25">
      <c r="A6964" t="s">
        <v>26</v>
      </c>
      <c r="B6964" t="s">
        <v>38</v>
      </c>
      <c r="C6964" t="s">
        <v>35</v>
      </c>
      <c r="D6964">
        <v>0</v>
      </c>
      <c r="F6964">
        <v>1</v>
      </c>
      <c r="G6964">
        <v>75.400000000000006</v>
      </c>
      <c r="H6964">
        <f t="shared" si="1729"/>
        <v>1</v>
      </c>
      <c r="I6964">
        <f t="shared" si="1730"/>
        <v>0</v>
      </c>
      <c r="J6964">
        <f t="shared" si="1731"/>
        <v>0</v>
      </c>
      <c r="K6964">
        <f t="shared" si="1732"/>
        <v>1</v>
      </c>
      <c r="L6964">
        <f t="shared" si="1733"/>
        <v>0</v>
      </c>
      <c r="M6964">
        <f t="shared" si="1734"/>
        <v>1</v>
      </c>
      <c r="N6964">
        <f t="shared" si="1735"/>
        <v>0</v>
      </c>
      <c r="O6964">
        <f t="shared" si="1736"/>
        <v>0</v>
      </c>
      <c r="P6964">
        <v>24</v>
      </c>
      <c r="Q6964">
        <f t="shared" si="1737"/>
        <v>0</v>
      </c>
      <c r="R6964">
        <f t="shared" si="1738"/>
        <v>0</v>
      </c>
      <c r="S6964">
        <f t="shared" si="1739"/>
        <v>1</v>
      </c>
      <c r="T6964">
        <f t="shared" si="1740"/>
        <v>0</v>
      </c>
      <c r="U6964">
        <v>1</v>
      </c>
      <c r="V6964">
        <f t="shared" si="1741"/>
        <v>0.39387079594743923</v>
      </c>
      <c r="W6964">
        <f t="shared" si="1742"/>
        <v>0.59721416630666413</v>
      </c>
      <c r="X6964">
        <f t="shared" si="1743"/>
        <v>0.36739261200539086</v>
      </c>
      <c r="Y6964">
        <f t="shared" si="1744"/>
        <v>1</v>
      </c>
      <c r="Z6964" t="s">
        <v>6996</v>
      </c>
    </row>
    <row r="6965" spans="1:26" x14ac:dyDescent="0.25">
      <c r="A6965" t="s">
        <v>26</v>
      </c>
      <c r="B6965" t="s">
        <v>27</v>
      </c>
      <c r="C6965" t="s">
        <v>35</v>
      </c>
      <c r="D6965">
        <v>1</v>
      </c>
      <c r="F6965">
        <v>1</v>
      </c>
      <c r="G6965">
        <v>101.25</v>
      </c>
      <c r="H6965">
        <f t="shared" si="1729"/>
        <v>0</v>
      </c>
      <c r="I6965">
        <f t="shared" si="1730"/>
        <v>1</v>
      </c>
      <c r="J6965">
        <f t="shared" si="1731"/>
        <v>0</v>
      </c>
      <c r="K6965">
        <f t="shared" si="1732"/>
        <v>1</v>
      </c>
      <c r="L6965">
        <f t="shared" si="1733"/>
        <v>0</v>
      </c>
      <c r="M6965">
        <f t="shared" si="1734"/>
        <v>1</v>
      </c>
      <c r="N6965">
        <f t="shared" si="1735"/>
        <v>0</v>
      </c>
      <c r="O6965">
        <f t="shared" si="1736"/>
        <v>0</v>
      </c>
      <c r="P6965">
        <v>27</v>
      </c>
      <c r="Q6965">
        <f t="shared" si="1737"/>
        <v>1</v>
      </c>
      <c r="R6965">
        <f t="shared" si="1738"/>
        <v>0</v>
      </c>
      <c r="S6965">
        <f t="shared" si="1739"/>
        <v>0</v>
      </c>
      <c r="T6965">
        <f t="shared" si="1740"/>
        <v>0</v>
      </c>
      <c r="U6965">
        <v>1</v>
      </c>
      <c r="V6965">
        <f t="shared" si="1741"/>
        <v>0.55724927300846383</v>
      </c>
      <c r="W6965">
        <f t="shared" si="1742"/>
        <v>0.63581583655180685</v>
      </c>
      <c r="X6965">
        <f t="shared" si="1743"/>
        <v>0.1960282062515338</v>
      </c>
      <c r="Y6965">
        <f t="shared" si="1744"/>
        <v>1</v>
      </c>
      <c r="Z6965" t="s">
        <v>6997</v>
      </c>
    </row>
    <row r="6966" spans="1:26" x14ac:dyDescent="0.25">
      <c r="A6966" t="s">
        <v>26</v>
      </c>
      <c r="B6966" t="s">
        <v>38</v>
      </c>
      <c r="C6966" t="s">
        <v>35</v>
      </c>
      <c r="D6966">
        <v>0</v>
      </c>
      <c r="F6966">
        <v>1</v>
      </c>
      <c r="G6966">
        <v>102.6</v>
      </c>
      <c r="H6966">
        <f t="shared" si="1729"/>
        <v>1</v>
      </c>
      <c r="I6966">
        <f t="shared" si="1730"/>
        <v>0</v>
      </c>
      <c r="J6966">
        <f t="shared" si="1731"/>
        <v>0</v>
      </c>
      <c r="K6966">
        <f t="shared" si="1732"/>
        <v>1</v>
      </c>
      <c r="L6966">
        <f t="shared" si="1733"/>
        <v>0</v>
      </c>
      <c r="M6966">
        <f t="shared" si="1734"/>
        <v>1</v>
      </c>
      <c r="N6966">
        <f t="shared" si="1735"/>
        <v>0</v>
      </c>
      <c r="O6966">
        <f t="shared" si="1736"/>
        <v>0</v>
      </c>
      <c r="P6966">
        <v>9</v>
      </c>
      <c r="Q6966">
        <f t="shared" si="1737"/>
        <v>0</v>
      </c>
      <c r="R6966">
        <f t="shared" si="1738"/>
        <v>0</v>
      </c>
      <c r="S6966">
        <f t="shared" si="1739"/>
        <v>1</v>
      </c>
      <c r="T6966">
        <f t="shared" si="1740"/>
        <v>0</v>
      </c>
      <c r="U6966">
        <v>0</v>
      </c>
      <c r="V6966">
        <f t="shared" si="1741"/>
        <v>0.417722484817797</v>
      </c>
      <c r="W6966">
        <f t="shared" si="1742"/>
        <v>0.60293813224480952</v>
      </c>
      <c r="X6966">
        <f t="shared" si="1743"/>
        <v>0.17449207432235464</v>
      </c>
      <c r="Y6966">
        <f t="shared" si="1744"/>
        <v>1</v>
      </c>
      <c r="Z6966" t="s">
        <v>6998</v>
      </c>
    </row>
    <row r="6967" spans="1:26" x14ac:dyDescent="0.25">
      <c r="A6967" t="s">
        <v>29</v>
      </c>
      <c r="B6967" t="s">
        <v>38</v>
      </c>
      <c r="C6967" t="s">
        <v>25</v>
      </c>
      <c r="D6967">
        <v>0</v>
      </c>
      <c r="F6967">
        <v>1</v>
      </c>
      <c r="G6967">
        <v>56.3</v>
      </c>
      <c r="H6967">
        <f t="shared" si="1729"/>
        <v>1</v>
      </c>
      <c r="I6967">
        <f t="shared" si="1730"/>
        <v>0</v>
      </c>
      <c r="J6967">
        <f t="shared" si="1731"/>
        <v>1</v>
      </c>
      <c r="K6967">
        <f t="shared" si="1732"/>
        <v>0</v>
      </c>
      <c r="L6967">
        <f t="shared" si="1733"/>
        <v>0</v>
      </c>
      <c r="M6967">
        <f t="shared" si="1734"/>
        <v>0</v>
      </c>
      <c r="N6967">
        <f t="shared" si="1735"/>
        <v>1</v>
      </c>
      <c r="O6967">
        <f t="shared" si="1736"/>
        <v>0</v>
      </c>
      <c r="P6967">
        <v>49</v>
      </c>
      <c r="Q6967">
        <f t="shared" si="1737"/>
        <v>0</v>
      </c>
      <c r="R6967">
        <f t="shared" si="1738"/>
        <v>0</v>
      </c>
      <c r="S6967">
        <f t="shared" si="1739"/>
        <v>1</v>
      </c>
      <c r="T6967">
        <f t="shared" si="1740"/>
        <v>0</v>
      </c>
      <c r="U6967">
        <v>0</v>
      </c>
      <c r="V6967">
        <f t="shared" si="1741"/>
        <v>9.2637989016414665E-2</v>
      </c>
      <c r="W6967">
        <f t="shared" si="1742"/>
        <v>0.52314294894669133</v>
      </c>
      <c r="X6967">
        <f t="shared" si="1743"/>
        <v>8.5817970090053645E-3</v>
      </c>
      <c r="Y6967">
        <f t="shared" si="1744"/>
        <v>0</v>
      </c>
      <c r="Z6967" t="s">
        <v>6999</v>
      </c>
    </row>
    <row r="6968" spans="1:26" x14ac:dyDescent="0.25">
      <c r="A6968" t="s">
        <v>26</v>
      </c>
      <c r="B6968" t="s">
        <v>38</v>
      </c>
      <c r="C6968" t="s">
        <v>35</v>
      </c>
      <c r="D6968">
        <v>1</v>
      </c>
      <c r="F6968">
        <v>1</v>
      </c>
      <c r="G6968">
        <v>94.2</v>
      </c>
      <c r="H6968">
        <f t="shared" si="1729"/>
        <v>0</v>
      </c>
      <c r="I6968">
        <f t="shared" si="1730"/>
        <v>1</v>
      </c>
      <c r="J6968">
        <f t="shared" si="1731"/>
        <v>0</v>
      </c>
      <c r="K6968">
        <f t="shared" si="1732"/>
        <v>1</v>
      </c>
      <c r="L6968">
        <f t="shared" si="1733"/>
        <v>0</v>
      </c>
      <c r="M6968">
        <f t="shared" si="1734"/>
        <v>1</v>
      </c>
      <c r="N6968">
        <f t="shared" si="1735"/>
        <v>0</v>
      </c>
      <c r="O6968">
        <f t="shared" si="1736"/>
        <v>0</v>
      </c>
      <c r="P6968">
        <v>61</v>
      </c>
      <c r="Q6968">
        <f t="shared" si="1737"/>
        <v>0</v>
      </c>
      <c r="R6968">
        <f t="shared" si="1738"/>
        <v>0</v>
      </c>
      <c r="S6968">
        <f t="shared" si="1739"/>
        <v>1</v>
      </c>
      <c r="T6968">
        <f t="shared" si="1740"/>
        <v>0</v>
      </c>
      <c r="U6968">
        <v>0</v>
      </c>
      <c r="V6968">
        <f t="shared" si="1741"/>
        <v>0.40462641934803617</v>
      </c>
      <c r="W6968">
        <f t="shared" si="1742"/>
        <v>0.59979869782638184</v>
      </c>
      <c r="X6968">
        <f t="shared" si="1743"/>
        <v>0.16372253923441282</v>
      </c>
      <c r="Y6968">
        <f t="shared" si="1744"/>
        <v>1</v>
      </c>
      <c r="Z6968" t="s">
        <v>7000</v>
      </c>
    </row>
    <row r="6969" spans="1:26" x14ac:dyDescent="0.25">
      <c r="A6969" t="s">
        <v>29</v>
      </c>
      <c r="B6969" t="s">
        <v>33</v>
      </c>
      <c r="C6969" t="s">
        <v>25</v>
      </c>
      <c r="D6969">
        <v>0</v>
      </c>
      <c r="F6969">
        <v>1</v>
      </c>
      <c r="G6969">
        <v>43.05</v>
      </c>
      <c r="H6969">
        <f t="shared" si="1729"/>
        <v>1</v>
      </c>
      <c r="I6969">
        <f t="shared" si="1730"/>
        <v>0</v>
      </c>
      <c r="J6969">
        <f t="shared" si="1731"/>
        <v>1</v>
      </c>
      <c r="K6969">
        <f t="shared" si="1732"/>
        <v>0</v>
      </c>
      <c r="L6969">
        <f t="shared" si="1733"/>
        <v>0</v>
      </c>
      <c r="M6969">
        <f t="shared" si="1734"/>
        <v>0</v>
      </c>
      <c r="N6969">
        <f t="shared" si="1735"/>
        <v>1</v>
      </c>
      <c r="O6969">
        <f t="shared" si="1736"/>
        <v>0</v>
      </c>
      <c r="P6969">
        <v>50</v>
      </c>
      <c r="Q6969">
        <f t="shared" si="1737"/>
        <v>0</v>
      </c>
      <c r="R6969">
        <f t="shared" si="1738"/>
        <v>0</v>
      </c>
      <c r="S6969">
        <f t="shared" si="1739"/>
        <v>0</v>
      </c>
      <c r="T6969">
        <f t="shared" si="1740"/>
        <v>1</v>
      </c>
      <c r="U6969">
        <v>0</v>
      </c>
      <c r="V6969">
        <f t="shared" si="1741"/>
        <v>7.1980504793279998E-2</v>
      </c>
      <c r="W6969">
        <f t="shared" si="1742"/>
        <v>0.51798736053657135</v>
      </c>
      <c r="X6969">
        <f t="shared" si="1743"/>
        <v>5.1811930702954046E-3</v>
      </c>
      <c r="Y6969">
        <f t="shared" si="1744"/>
        <v>0</v>
      </c>
      <c r="Z6969" t="s">
        <v>7001</v>
      </c>
    </row>
    <row r="6970" spans="1:26" x14ac:dyDescent="0.25">
      <c r="A6970" t="s">
        <v>26</v>
      </c>
      <c r="B6970" t="s">
        <v>27</v>
      </c>
      <c r="C6970" t="s">
        <v>35</v>
      </c>
      <c r="D6970">
        <v>1</v>
      </c>
      <c r="F6970">
        <v>1</v>
      </c>
      <c r="G6970">
        <v>89.5</v>
      </c>
      <c r="H6970">
        <f t="shared" si="1729"/>
        <v>0</v>
      </c>
      <c r="I6970">
        <f t="shared" si="1730"/>
        <v>1</v>
      </c>
      <c r="J6970">
        <f t="shared" si="1731"/>
        <v>0</v>
      </c>
      <c r="K6970">
        <f t="shared" si="1732"/>
        <v>1</v>
      </c>
      <c r="L6970">
        <f t="shared" si="1733"/>
        <v>0</v>
      </c>
      <c r="M6970">
        <f t="shared" si="1734"/>
        <v>1</v>
      </c>
      <c r="N6970">
        <f t="shared" si="1735"/>
        <v>0</v>
      </c>
      <c r="O6970">
        <f t="shared" si="1736"/>
        <v>0</v>
      </c>
      <c r="P6970">
        <v>25</v>
      </c>
      <c r="Q6970">
        <f t="shared" si="1737"/>
        <v>1</v>
      </c>
      <c r="R6970">
        <f t="shared" si="1738"/>
        <v>0</v>
      </c>
      <c r="S6970">
        <f t="shared" si="1739"/>
        <v>0</v>
      </c>
      <c r="T6970">
        <f t="shared" si="1740"/>
        <v>0</v>
      </c>
      <c r="U6970">
        <v>1</v>
      </c>
      <c r="V6970">
        <f t="shared" si="1741"/>
        <v>0.55262182100923196</v>
      </c>
      <c r="W6970">
        <f t="shared" si="1742"/>
        <v>0.63474365933062016</v>
      </c>
      <c r="X6970">
        <f t="shared" si="1743"/>
        <v>0.20014723503709569</v>
      </c>
      <c r="Y6970">
        <f t="shared" si="1744"/>
        <v>1</v>
      </c>
      <c r="Z6970" t="s">
        <v>7002</v>
      </c>
    </row>
    <row r="6971" spans="1:26" x14ac:dyDescent="0.25">
      <c r="A6971" t="s">
        <v>26</v>
      </c>
      <c r="B6971" t="s">
        <v>33</v>
      </c>
      <c r="C6971" t="s">
        <v>35</v>
      </c>
      <c r="D6971">
        <v>1</v>
      </c>
      <c r="F6971">
        <v>1</v>
      </c>
      <c r="G6971">
        <v>74.400000000000006</v>
      </c>
      <c r="H6971">
        <f t="shared" si="1729"/>
        <v>0</v>
      </c>
      <c r="I6971">
        <f t="shared" si="1730"/>
        <v>1</v>
      </c>
      <c r="J6971">
        <f t="shared" si="1731"/>
        <v>0</v>
      </c>
      <c r="K6971">
        <f t="shared" si="1732"/>
        <v>1</v>
      </c>
      <c r="L6971">
        <f t="shared" si="1733"/>
        <v>0</v>
      </c>
      <c r="M6971">
        <f t="shared" si="1734"/>
        <v>1</v>
      </c>
      <c r="N6971">
        <f t="shared" si="1735"/>
        <v>0</v>
      </c>
      <c r="O6971">
        <f t="shared" si="1736"/>
        <v>0</v>
      </c>
      <c r="P6971">
        <v>22</v>
      </c>
      <c r="Q6971">
        <f t="shared" si="1737"/>
        <v>0</v>
      </c>
      <c r="R6971">
        <f t="shared" si="1738"/>
        <v>0</v>
      </c>
      <c r="S6971">
        <f t="shared" si="1739"/>
        <v>0</v>
      </c>
      <c r="T6971">
        <f t="shared" si="1740"/>
        <v>1</v>
      </c>
      <c r="U6971">
        <v>1</v>
      </c>
      <c r="V6971">
        <f t="shared" si="1741"/>
        <v>0.37375712216931423</v>
      </c>
      <c r="W6971">
        <f t="shared" si="1742"/>
        <v>0.59236651868835155</v>
      </c>
      <c r="X6971">
        <f t="shared" si="1743"/>
        <v>0.39218014203365925</v>
      </c>
      <c r="Y6971">
        <f t="shared" si="1744"/>
        <v>1</v>
      </c>
      <c r="Z6971" t="s">
        <v>7003</v>
      </c>
    </row>
    <row r="6972" spans="1:26" x14ac:dyDescent="0.25">
      <c r="A6972" t="s">
        <v>26</v>
      </c>
      <c r="B6972" t="s">
        <v>30</v>
      </c>
      <c r="C6972" t="s">
        <v>23</v>
      </c>
      <c r="D6972">
        <v>0</v>
      </c>
      <c r="F6972">
        <v>1</v>
      </c>
      <c r="G6972">
        <v>20.5</v>
      </c>
      <c r="H6972">
        <f t="shared" si="1729"/>
        <v>1</v>
      </c>
      <c r="I6972">
        <f t="shared" si="1730"/>
        <v>0</v>
      </c>
      <c r="J6972">
        <f t="shared" si="1731"/>
        <v>0</v>
      </c>
      <c r="K6972">
        <f t="shared" si="1732"/>
        <v>0</v>
      </c>
      <c r="L6972">
        <f t="shared" si="1733"/>
        <v>1</v>
      </c>
      <c r="M6972">
        <f t="shared" si="1734"/>
        <v>1</v>
      </c>
      <c r="N6972">
        <f t="shared" si="1735"/>
        <v>0</v>
      </c>
      <c r="O6972">
        <f t="shared" si="1736"/>
        <v>0</v>
      </c>
      <c r="P6972">
        <v>1</v>
      </c>
      <c r="Q6972">
        <f t="shared" si="1737"/>
        <v>0</v>
      </c>
      <c r="R6972">
        <f t="shared" si="1738"/>
        <v>1</v>
      </c>
      <c r="S6972">
        <f t="shared" si="1739"/>
        <v>0</v>
      </c>
      <c r="T6972">
        <f t="shared" si="1740"/>
        <v>0</v>
      </c>
      <c r="U6972">
        <v>1</v>
      </c>
      <c r="V6972">
        <f t="shared" si="1741"/>
        <v>0.26585899547892244</v>
      </c>
      <c r="W6972">
        <f t="shared" si="1742"/>
        <v>0.56607601332075486</v>
      </c>
      <c r="X6972">
        <f t="shared" si="1743"/>
        <v>0.5389630145192168</v>
      </c>
      <c r="Y6972">
        <f t="shared" si="1744"/>
        <v>0</v>
      </c>
      <c r="Z6972" t="s">
        <v>7004</v>
      </c>
    </row>
    <row r="6973" spans="1:26" x14ac:dyDescent="0.25">
      <c r="A6973" t="s">
        <v>26</v>
      </c>
      <c r="B6973" t="s">
        <v>27</v>
      </c>
      <c r="C6973" t="s">
        <v>35</v>
      </c>
      <c r="D6973">
        <v>0</v>
      </c>
      <c r="F6973">
        <v>1</v>
      </c>
      <c r="G6973">
        <v>74.349999999999994</v>
      </c>
      <c r="H6973">
        <f t="shared" si="1729"/>
        <v>1</v>
      </c>
      <c r="I6973">
        <f t="shared" si="1730"/>
        <v>0</v>
      </c>
      <c r="J6973">
        <f t="shared" si="1731"/>
        <v>0</v>
      </c>
      <c r="K6973">
        <f t="shared" si="1732"/>
        <v>1</v>
      </c>
      <c r="L6973">
        <f t="shared" si="1733"/>
        <v>0</v>
      </c>
      <c r="M6973">
        <f t="shared" si="1734"/>
        <v>1</v>
      </c>
      <c r="N6973">
        <f t="shared" si="1735"/>
        <v>0</v>
      </c>
      <c r="O6973">
        <f t="shared" si="1736"/>
        <v>0</v>
      </c>
      <c r="P6973">
        <v>4</v>
      </c>
      <c r="Q6973">
        <f t="shared" si="1737"/>
        <v>1</v>
      </c>
      <c r="R6973">
        <f t="shared" si="1738"/>
        <v>0</v>
      </c>
      <c r="S6973">
        <f t="shared" si="1739"/>
        <v>0</v>
      </c>
      <c r="T6973">
        <f t="shared" si="1740"/>
        <v>0</v>
      </c>
      <c r="U6973">
        <v>1</v>
      </c>
      <c r="V6973">
        <f t="shared" si="1741"/>
        <v>0.5290021315012704</v>
      </c>
      <c r="W6973">
        <f t="shared" si="1742"/>
        <v>0.62925034492666665</v>
      </c>
      <c r="X6973">
        <f t="shared" si="1743"/>
        <v>0.22183899213034658</v>
      </c>
      <c r="Y6973">
        <f t="shared" si="1744"/>
        <v>1</v>
      </c>
      <c r="Z6973" t="s">
        <v>7005</v>
      </c>
    </row>
    <row r="6974" spans="1:26" x14ac:dyDescent="0.25">
      <c r="A6974" t="s">
        <v>26</v>
      </c>
      <c r="B6974" t="s">
        <v>33</v>
      </c>
      <c r="C6974" t="s">
        <v>35</v>
      </c>
      <c r="D6974">
        <v>1</v>
      </c>
      <c r="F6974">
        <v>1</v>
      </c>
      <c r="G6974">
        <v>99.75</v>
      </c>
      <c r="H6974">
        <f t="shared" si="1729"/>
        <v>0</v>
      </c>
      <c r="I6974">
        <f t="shared" si="1730"/>
        <v>1</v>
      </c>
      <c r="J6974">
        <f t="shared" si="1731"/>
        <v>0</v>
      </c>
      <c r="K6974">
        <f t="shared" si="1732"/>
        <v>1</v>
      </c>
      <c r="L6974">
        <f t="shared" si="1733"/>
        <v>0</v>
      </c>
      <c r="M6974">
        <f t="shared" si="1734"/>
        <v>1</v>
      </c>
      <c r="N6974">
        <f t="shared" si="1735"/>
        <v>0</v>
      </c>
      <c r="O6974">
        <f t="shared" si="1736"/>
        <v>0</v>
      </c>
      <c r="P6974">
        <v>18</v>
      </c>
      <c r="Q6974">
        <f t="shared" si="1737"/>
        <v>0</v>
      </c>
      <c r="R6974">
        <f t="shared" si="1738"/>
        <v>0</v>
      </c>
      <c r="S6974">
        <f t="shared" si="1739"/>
        <v>0</v>
      </c>
      <c r="T6974">
        <f t="shared" si="1740"/>
        <v>1</v>
      </c>
      <c r="U6974">
        <v>1</v>
      </c>
      <c r="V6974">
        <f t="shared" si="1741"/>
        <v>0.43183379525561505</v>
      </c>
      <c r="W6974">
        <f t="shared" si="1742"/>
        <v>0.60631147668270957</v>
      </c>
      <c r="X6974">
        <f t="shared" si="1743"/>
        <v>0.32281283621363838</v>
      </c>
      <c r="Y6974">
        <f t="shared" si="1744"/>
        <v>1</v>
      </c>
      <c r="Z6974" t="s">
        <v>7006</v>
      </c>
    </row>
    <row r="6975" spans="1:26" x14ac:dyDescent="0.25">
      <c r="A6975" t="s">
        <v>29</v>
      </c>
      <c r="B6975" t="s">
        <v>27</v>
      </c>
      <c r="C6975" t="s">
        <v>35</v>
      </c>
      <c r="D6975">
        <v>1</v>
      </c>
      <c r="F6975">
        <v>1</v>
      </c>
      <c r="G6975">
        <v>111.95</v>
      </c>
      <c r="H6975">
        <f t="shared" si="1729"/>
        <v>0</v>
      </c>
      <c r="I6975">
        <f t="shared" si="1730"/>
        <v>1</v>
      </c>
      <c r="J6975">
        <f t="shared" si="1731"/>
        <v>0</v>
      </c>
      <c r="K6975">
        <f t="shared" si="1732"/>
        <v>1</v>
      </c>
      <c r="L6975">
        <f t="shared" si="1733"/>
        <v>0</v>
      </c>
      <c r="M6975">
        <f t="shared" si="1734"/>
        <v>0</v>
      </c>
      <c r="N6975">
        <f t="shared" si="1735"/>
        <v>1</v>
      </c>
      <c r="O6975">
        <f t="shared" si="1736"/>
        <v>0</v>
      </c>
      <c r="P6975">
        <v>56</v>
      </c>
      <c r="Q6975">
        <f t="shared" si="1737"/>
        <v>1</v>
      </c>
      <c r="R6975">
        <f t="shared" si="1738"/>
        <v>0</v>
      </c>
      <c r="S6975">
        <f t="shared" si="1739"/>
        <v>0</v>
      </c>
      <c r="T6975">
        <f t="shared" si="1740"/>
        <v>0</v>
      </c>
      <c r="U6975">
        <v>1</v>
      </c>
      <c r="V6975">
        <f t="shared" si="1741"/>
        <v>0.31616776649113149</v>
      </c>
      <c r="W6975">
        <f t="shared" si="1742"/>
        <v>0.57839002462454747</v>
      </c>
      <c r="X6975">
        <f t="shared" si="1743"/>
        <v>0.46762652358572759</v>
      </c>
      <c r="Y6975">
        <f t="shared" si="1744"/>
        <v>0</v>
      </c>
      <c r="Z6975" t="s">
        <v>7007</v>
      </c>
    </row>
    <row r="6976" spans="1:26" x14ac:dyDescent="0.25">
      <c r="A6976" t="s">
        <v>29</v>
      </c>
      <c r="B6976" t="s">
        <v>27</v>
      </c>
      <c r="C6976" t="s">
        <v>35</v>
      </c>
      <c r="D6976">
        <v>1</v>
      </c>
      <c r="F6976">
        <v>1</v>
      </c>
      <c r="G6976">
        <v>94</v>
      </c>
      <c r="H6976">
        <f t="shared" si="1729"/>
        <v>0</v>
      </c>
      <c r="I6976">
        <f t="shared" si="1730"/>
        <v>1</v>
      </c>
      <c r="J6976">
        <f t="shared" si="1731"/>
        <v>0</v>
      </c>
      <c r="K6976">
        <f t="shared" si="1732"/>
        <v>1</v>
      </c>
      <c r="L6976">
        <f t="shared" si="1733"/>
        <v>0</v>
      </c>
      <c r="M6976">
        <f t="shared" si="1734"/>
        <v>0</v>
      </c>
      <c r="N6976">
        <f t="shared" si="1735"/>
        <v>1</v>
      </c>
      <c r="O6976">
        <f t="shared" si="1736"/>
        <v>0</v>
      </c>
      <c r="P6976">
        <v>53</v>
      </c>
      <c r="Q6976">
        <f t="shared" si="1737"/>
        <v>1</v>
      </c>
      <c r="R6976">
        <f t="shared" si="1738"/>
        <v>0</v>
      </c>
      <c r="S6976">
        <f t="shared" si="1739"/>
        <v>0</v>
      </c>
      <c r="T6976">
        <f t="shared" si="1740"/>
        <v>0</v>
      </c>
      <c r="U6976">
        <v>0</v>
      </c>
      <c r="V6976">
        <f t="shared" si="1741"/>
        <v>0.27449127272228047</v>
      </c>
      <c r="W6976">
        <f t="shared" si="1742"/>
        <v>0.56819517186921631</v>
      </c>
      <c r="X6976">
        <f t="shared" si="1743"/>
        <v>7.5345458800697346E-2</v>
      </c>
      <c r="Y6976">
        <f t="shared" si="1744"/>
        <v>0</v>
      </c>
      <c r="Z6976" t="s">
        <v>7008</v>
      </c>
    </row>
    <row r="6977" spans="1:26" x14ac:dyDescent="0.25">
      <c r="A6977" t="s">
        <v>29</v>
      </c>
      <c r="B6977" t="s">
        <v>27</v>
      </c>
      <c r="C6977" t="s">
        <v>35</v>
      </c>
      <c r="D6977">
        <v>0</v>
      </c>
      <c r="F6977">
        <v>1</v>
      </c>
      <c r="G6977">
        <v>98.85</v>
      </c>
      <c r="H6977">
        <f t="shared" si="1729"/>
        <v>1</v>
      </c>
      <c r="I6977">
        <f t="shared" si="1730"/>
        <v>0</v>
      </c>
      <c r="J6977">
        <f t="shared" si="1731"/>
        <v>0</v>
      </c>
      <c r="K6977">
        <f t="shared" si="1732"/>
        <v>1</v>
      </c>
      <c r="L6977">
        <f t="shared" si="1733"/>
        <v>0</v>
      </c>
      <c r="M6977">
        <f t="shared" si="1734"/>
        <v>0</v>
      </c>
      <c r="N6977">
        <f t="shared" si="1735"/>
        <v>1</v>
      </c>
      <c r="O6977">
        <f t="shared" si="1736"/>
        <v>0</v>
      </c>
      <c r="P6977">
        <v>51</v>
      </c>
      <c r="Q6977">
        <f t="shared" si="1737"/>
        <v>1</v>
      </c>
      <c r="R6977">
        <f t="shared" si="1738"/>
        <v>0</v>
      </c>
      <c r="S6977">
        <f t="shared" si="1739"/>
        <v>0</v>
      </c>
      <c r="T6977">
        <f t="shared" si="1740"/>
        <v>0</v>
      </c>
      <c r="U6977">
        <v>0</v>
      </c>
      <c r="V6977">
        <f t="shared" si="1741"/>
        <v>0.27718952221489856</v>
      </c>
      <c r="W6977">
        <f t="shared" si="1742"/>
        <v>0.56885706361860688</v>
      </c>
      <c r="X6977">
        <f t="shared" si="1743"/>
        <v>7.6834031225723742E-2</v>
      </c>
      <c r="Y6977">
        <f t="shared" si="1744"/>
        <v>0</v>
      </c>
      <c r="Z6977" t="s">
        <v>7009</v>
      </c>
    </row>
    <row r="6978" spans="1:26" x14ac:dyDescent="0.25">
      <c r="A6978" t="s">
        <v>45</v>
      </c>
      <c r="B6978" t="s">
        <v>27</v>
      </c>
      <c r="C6978" t="s">
        <v>25</v>
      </c>
      <c r="D6978">
        <v>0</v>
      </c>
      <c r="F6978">
        <v>1</v>
      </c>
      <c r="G6978">
        <v>64.349999999999994</v>
      </c>
      <c r="H6978">
        <f t="shared" si="1729"/>
        <v>1</v>
      </c>
      <c r="I6978">
        <f t="shared" si="1730"/>
        <v>0</v>
      </c>
      <c r="J6978">
        <f t="shared" si="1731"/>
        <v>1</v>
      </c>
      <c r="K6978">
        <f t="shared" si="1732"/>
        <v>0</v>
      </c>
      <c r="L6978">
        <f t="shared" si="1733"/>
        <v>0</v>
      </c>
      <c r="M6978">
        <f t="shared" si="1734"/>
        <v>0</v>
      </c>
      <c r="N6978">
        <f t="shared" si="1735"/>
        <v>0</v>
      </c>
      <c r="O6978">
        <f t="shared" si="1736"/>
        <v>1</v>
      </c>
      <c r="P6978">
        <v>24</v>
      </c>
      <c r="Q6978">
        <f t="shared" si="1737"/>
        <v>1</v>
      </c>
      <c r="R6978">
        <f t="shared" si="1738"/>
        <v>0</v>
      </c>
      <c r="S6978">
        <f t="shared" si="1739"/>
        <v>0</v>
      </c>
      <c r="T6978">
        <f t="shared" si="1740"/>
        <v>0</v>
      </c>
      <c r="U6978">
        <v>0</v>
      </c>
      <c r="V6978">
        <f t="shared" si="1741"/>
        <v>0.16346805442093895</v>
      </c>
      <c r="W6978">
        <f t="shared" si="1742"/>
        <v>0.54077625276345676</v>
      </c>
      <c r="X6978">
        <f t="shared" si="1743"/>
        <v>2.6721804816167059E-2</v>
      </c>
      <c r="Y6978">
        <f t="shared" si="1744"/>
        <v>0</v>
      </c>
      <c r="Z6978" t="s">
        <v>7010</v>
      </c>
    </row>
    <row r="6979" spans="1:26" x14ac:dyDescent="0.25">
      <c r="A6979" t="s">
        <v>45</v>
      </c>
      <c r="B6979" t="s">
        <v>38</v>
      </c>
      <c r="C6979" t="s">
        <v>25</v>
      </c>
      <c r="D6979">
        <v>0</v>
      </c>
      <c r="F6979">
        <v>1</v>
      </c>
      <c r="G6979">
        <v>72</v>
      </c>
      <c r="H6979">
        <f t="shared" ref="H6979:H7042" si="1745">IF(D6979:D14021=0,1,0)</f>
        <v>1</v>
      </c>
      <c r="I6979">
        <f t="shared" ref="I6979:I7042" si="1746">IF(D6979:D14021=1,1,0)</f>
        <v>0</v>
      </c>
      <c r="J6979">
        <f t="shared" ref="J6979:J7042" si="1747">IF(C6979:C14021="DSL",1,0)</f>
        <v>1</v>
      </c>
      <c r="K6979">
        <f t="shared" ref="K6979:K7042" si="1748">IF(C6979:C14021="Fiber optic",1,0)</f>
        <v>0</v>
      </c>
      <c r="L6979">
        <f t="shared" ref="L6979:L7042" si="1749">IF(C6979:C14021="No",1,0)</f>
        <v>0</v>
      </c>
      <c r="M6979">
        <f t="shared" ref="M6979:M7042" si="1750">IF(A6979:A14021="Month-to-month",1,0)</f>
        <v>0</v>
      </c>
      <c r="N6979">
        <f t="shared" ref="N6979:N7042" si="1751">IF(A6979:A14021="ONE YEAR",1,0)</f>
        <v>0</v>
      </c>
      <c r="O6979">
        <f t="shared" ref="O6979:O7042" si="1752">IF(A6979:A14021="two year",1,0)</f>
        <v>1</v>
      </c>
      <c r="P6979">
        <v>62</v>
      </c>
      <c r="Q6979">
        <f t="shared" ref="Q6979:Q7042" si="1753">IF(B6979:B14021="Electronic check",1,0)</f>
        <v>0</v>
      </c>
      <c r="R6979">
        <f t="shared" ref="R6979:R7042" si="1754">IF(B6979:B14021="Mailed check",1,0)</f>
        <v>0</v>
      </c>
      <c r="S6979">
        <f t="shared" ref="S6979:S7042" si="1755">IF(B6979:B14021="Credit card (automatic)",1,0)</f>
        <v>1</v>
      </c>
      <c r="T6979">
        <f t="shared" ref="T6979:T7042" si="1756">IF(B6979:B14021="Bank transfer (automatic)",1,0)</f>
        <v>0</v>
      </c>
      <c r="U6979">
        <v>0</v>
      </c>
      <c r="V6979">
        <f t="shared" si="1741"/>
        <v>3.8626484593348442E-2</v>
      </c>
      <c r="W6979">
        <f t="shared" si="1742"/>
        <v>0.50965542068327596</v>
      </c>
      <c r="X6979">
        <f t="shared" si="1743"/>
        <v>1.4920053120401845E-3</v>
      </c>
      <c r="Y6979">
        <f t="shared" si="1744"/>
        <v>0</v>
      </c>
      <c r="Z6979" t="s">
        <v>7011</v>
      </c>
    </row>
    <row r="6980" spans="1:26" x14ac:dyDescent="0.25">
      <c r="A6980" t="s">
        <v>26</v>
      </c>
      <c r="B6980" t="s">
        <v>30</v>
      </c>
      <c r="C6980" t="s">
        <v>25</v>
      </c>
      <c r="D6980">
        <v>0</v>
      </c>
      <c r="F6980">
        <v>1</v>
      </c>
      <c r="G6980">
        <v>49.7</v>
      </c>
      <c r="H6980">
        <f t="shared" si="1745"/>
        <v>1</v>
      </c>
      <c r="I6980">
        <f t="shared" si="1746"/>
        <v>0</v>
      </c>
      <c r="J6980">
        <f t="shared" si="1747"/>
        <v>1</v>
      </c>
      <c r="K6980">
        <f t="shared" si="1748"/>
        <v>0</v>
      </c>
      <c r="L6980">
        <f t="shared" si="1749"/>
        <v>0</v>
      </c>
      <c r="M6980">
        <f t="shared" si="1750"/>
        <v>1</v>
      </c>
      <c r="N6980">
        <f t="shared" si="1751"/>
        <v>0</v>
      </c>
      <c r="O6980">
        <f t="shared" si="1752"/>
        <v>0</v>
      </c>
      <c r="P6980">
        <v>24</v>
      </c>
      <c r="Q6980">
        <f t="shared" si="1753"/>
        <v>0</v>
      </c>
      <c r="R6980">
        <f t="shared" si="1754"/>
        <v>1</v>
      </c>
      <c r="S6980">
        <f t="shared" si="1755"/>
        <v>0</v>
      </c>
      <c r="T6980">
        <f t="shared" si="1756"/>
        <v>0</v>
      </c>
      <c r="U6980">
        <v>0</v>
      </c>
      <c r="V6980">
        <f t="shared" ref="V6980:V7043" si="1757">G6980*$G$2+H6981*$H$2+K6981*$K$2+M6980*$M$2+O6980*$O$2+Q6980*$Q$2+L6980*$L$2</f>
        <v>0.33524845346656507</v>
      </c>
      <c r="W6980">
        <f t="shared" ref="W6980:W7043" si="1758">1/ (1+EXP(-V6980))</f>
        <v>0.58303585573858807</v>
      </c>
      <c r="X6980">
        <f t="shared" ref="X6980:X7043" si="1759">(U6980-V6980)^2</f>
        <v>0.11239152555172365</v>
      </c>
      <c r="Y6980">
        <f t="shared" ref="Y6980:Y7043" si="1760">IF(W6980&gt;=0.58,1,0)</f>
        <v>1</v>
      </c>
      <c r="Z6980" t="s">
        <v>7012</v>
      </c>
    </row>
    <row r="6981" spans="1:26" x14ac:dyDescent="0.25">
      <c r="A6981" t="s">
        <v>45</v>
      </c>
      <c r="B6981" t="s">
        <v>27</v>
      </c>
      <c r="C6981" t="s">
        <v>25</v>
      </c>
      <c r="D6981">
        <v>0</v>
      </c>
      <c r="F6981">
        <v>1</v>
      </c>
      <c r="G6981">
        <v>80.7</v>
      </c>
      <c r="H6981">
        <f t="shared" si="1745"/>
        <v>1</v>
      </c>
      <c r="I6981">
        <f t="shared" si="1746"/>
        <v>0</v>
      </c>
      <c r="J6981">
        <f t="shared" si="1747"/>
        <v>1</v>
      </c>
      <c r="K6981">
        <f t="shared" si="1748"/>
        <v>0</v>
      </c>
      <c r="L6981">
        <f t="shared" si="1749"/>
        <v>0</v>
      </c>
      <c r="M6981">
        <f t="shared" si="1750"/>
        <v>0</v>
      </c>
      <c r="N6981">
        <f t="shared" si="1751"/>
        <v>0</v>
      </c>
      <c r="O6981">
        <f t="shared" si="1752"/>
        <v>1</v>
      </c>
      <c r="P6981">
        <v>70</v>
      </c>
      <c r="Q6981">
        <f t="shared" si="1753"/>
        <v>1</v>
      </c>
      <c r="R6981">
        <f t="shared" si="1754"/>
        <v>0</v>
      </c>
      <c r="S6981">
        <f t="shared" si="1755"/>
        <v>0</v>
      </c>
      <c r="T6981">
        <f t="shared" si="1756"/>
        <v>0</v>
      </c>
      <c r="U6981">
        <v>0</v>
      </c>
      <c r="V6981">
        <f t="shared" si="1757"/>
        <v>0.18895861042458059</v>
      </c>
      <c r="W6981">
        <f t="shared" si="1758"/>
        <v>0.54709959361758731</v>
      </c>
      <c r="X6981">
        <f t="shared" si="1759"/>
        <v>3.5705356453588417E-2</v>
      </c>
      <c r="Y6981">
        <f t="shared" si="1760"/>
        <v>0</v>
      </c>
      <c r="Z6981" t="s">
        <v>7013</v>
      </c>
    </row>
    <row r="6982" spans="1:26" x14ac:dyDescent="0.25">
      <c r="A6982" t="s">
        <v>26</v>
      </c>
      <c r="B6982" t="s">
        <v>30</v>
      </c>
      <c r="C6982" t="s">
        <v>25</v>
      </c>
      <c r="D6982">
        <v>0</v>
      </c>
      <c r="F6982">
        <v>1</v>
      </c>
      <c r="G6982">
        <v>24.2</v>
      </c>
      <c r="H6982">
        <f t="shared" si="1745"/>
        <v>1</v>
      </c>
      <c r="I6982">
        <f t="shared" si="1746"/>
        <v>0</v>
      </c>
      <c r="J6982">
        <f t="shared" si="1747"/>
        <v>1</v>
      </c>
      <c r="K6982">
        <f t="shared" si="1748"/>
        <v>0</v>
      </c>
      <c r="L6982">
        <f t="shared" si="1749"/>
        <v>0</v>
      </c>
      <c r="M6982">
        <f t="shared" si="1750"/>
        <v>1</v>
      </c>
      <c r="N6982">
        <f t="shared" si="1751"/>
        <v>0</v>
      </c>
      <c r="O6982">
        <f t="shared" si="1752"/>
        <v>0</v>
      </c>
      <c r="P6982">
        <v>1</v>
      </c>
      <c r="Q6982">
        <f t="shared" si="1753"/>
        <v>0</v>
      </c>
      <c r="R6982">
        <f t="shared" si="1754"/>
        <v>1</v>
      </c>
      <c r="S6982">
        <f t="shared" si="1755"/>
        <v>0</v>
      </c>
      <c r="T6982">
        <f t="shared" si="1756"/>
        <v>0</v>
      </c>
      <c r="U6982">
        <v>0</v>
      </c>
      <c r="V6982">
        <f t="shared" si="1757"/>
        <v>0.30918398953766513</v>
      </c>
      <c r="W6982">
        <f t="shared" si="1758"/>
        <v>0.57668606974845615</v>
      </c>
      <c r="X6982">
        <f t="shared" si="1759"/>
        <v>9.5594739386427013E-2</v>
      </c>
      <c r="Y6982">
        <f t="shared" si="1760"/>
        <v>0</v>
      </c>
      <c r="Z6982" t="s">
        <v>7014</v>
      </c>
    </row>
    <row r="6983" spans="1:26" x14ac:dyDescent="0.25">
      <c r="A6983" t="s">
        <v>26</v>
      </c>
      <c r="B6983" t="s">
        <v>30</v>
      </c>
      <c r="C6983" t="s">
        <v>25</v>
      </c>
      <c r="D6983">
        <v>1</v>
      </c>
      <c r="F6983">
        <v>1</v>
      </c>
      <c r="G6983">
        <v>39</v>
      </c>
      <c r="H6983">
        <f t="shared" si="1745"/>
        <v>0</v>
      </c>
      <c r="I6983">
        <f t="shared" si="1746"/>
        <v>1</v>
      </c>
      <c r="J6983">
        <f t="shared" si="1747"/>
        <v>1</v>
      </c>
      <c r="K6983">
        <f t="shared" si="1748"/>
        <v>0</v>
      </c>
      <c r="L6983">
        <f t="shared" si="1749"/>
        <v>0</v>
      </c>
      <c r="M6983">
        <f t="shared" si="1750"/>
        <v>1</v>
      </c>
      <c r="N6983">
        <f t="shared" si="1751"/>
        <v>0</v>
      </c>
      <c r="O6983">
        <f t="shared" si="1752"/>
        <v>0</v>
      </c>
      <c r="P6983">
        <v>16</v>
      </c>
      <c r="Q6983">
        <f t="shared" si="1753"/>
        <v>0</v>
      </c>
      <c r="R6983">
        <f t="shared" si="1754"/>
        <v>1</v>
      </c>
      <c r="S6983">
        <f t="shared" si="1755"/>
        <v>0</v>
      </c>
      <c r="T6983">
        <f t="shared" si="1756"/>
        <v>0</v>
      </c>
      <c r="U6983">
        <v>1</v>
      </c>
      <c r="V6983">
        <f t="shared" si="1757"/>
        <v>0.3185665605467507</v>
      </c>
      <c r="W6983">
        <f t="shared" si="1758"/>
        <v>0.57897487230257594</v>
      </c>
      <c r="X6983">
        <f t="shared" si="1759"/>
        <v>0.4643515324050852</v>
      </c>
      <c r="Y6983">
        <f t="shared" si="1760"/>
        <v>0</v>
      </c>
      <c r="Z6983" t="s">
        <v>7015</v>
      </c>
    </row>
    <row r="6984" spans="1:26" x14ac:dyDescent="0.25">
      <c r="A6984" t="s">
        <v>26</v>
      </c>
      <c r="B6984" t="s">
        <v>27</v>
      </c>
      <c r="C6984" t="s">
        <v>25</v>
      </c>
      <c r="D6984">
        <v>0</v>
      </c>
      <c r="F6984">
        <v>1</v>
      </c>
      <c r="G6984">
        <v>65.45</v>
      </c>
      <c r="H6984">
        <f t="shared" si="1745"/>
        <v>1</v>
      </c>
      <c r="I6984">
        <f t="shared" si="1746"/>
        <v>0</v>
      </c>
      <c r="J6984">
        <f t="shared" si="1747"/>
        <v>1</v>
      </c>
      <c r="K6984">
        <f t="shared" si="1748"/>
        <v>0</v>
      </c>
      <c r="L6984">
        <f t="shared" si="1749"/>
        <v>0</v>
      </c>
      <c r="M6984">
        <f t="shared" si="1750"/>
        <v>1</v>
      </c>
      <c r="N6984">
        <f t="shared" si="1751"/>
        <v>0</v>
      </c>
      <c r="O6984">
        <f t="shared" si="1752"/>
        <v>0</v>
      </c>
      <c r="P6984">
        <v>8</v>
      </c>
      <c r="Q6984">
        <f t="shared" si="1753"/>
        <v>1</v>
      </c>
      <c r="R6984">
        <f t="shared" si="1754"/>
        <v>0</v>
      </c>
      <c r="S6984">
        <f t="shared" si="1755"/>
        <v>0</v>
      </c>
      <c r="T6984">
        <f t="shared" si="1756"/>
        <v>0</v>
      </c>
      <c r="U6984">
        <v>0</v>
      </c>
      <c r="V6984">
        <f t="shared" si="1757"/>
        <v>0.4965719199599179</v>
      </c>
      <c r="W6984">
        <f t="shared" si="1758"/>
        <v>0.62165338211824694</v>
      </c>
      <c r="X6984">
        <f t="shared" si="1759"/>
        <v>0.24658367169267911</v>
      </c>
      <c r="Y6984">
        <f t="shared" si="1760"/>
        <v>1</v>
      </c>
      <c r="Z6984" t="s">
        <v>7016</v>
      </c>
    </row>
    <row r="6985" spans="1:26" x14ac:dyDescent="0.25">
      <c r="A6985" t="s">
        <v>45</v>
      </c>
      <c r="B6985" t="s">
        <v>27</v>
      </c>
      <c r="C6985" t="s">
        <v>25</v>
      </c>
      <c r="D6985">
        <v>0</v>
      </c>
      <c r="F6985">
        <v>1</v>
      </c>
      <c r="G6985">
        <v>74.349999999999994</v>
      </c>
      <c r="H6985">
        <f t="shared" si="1745"/>
        <v>1</v>
      </c>
      <c r="I6985">
        <f t="shared" si="1746"/>
        <v>0</v>
      </c>
      <c r="J6985">
        <f t="shared" si="1747"/>
        <v>1</v>
      </c>
      <c r="K6985">
        <f t="shared" si="1748"/>
        <v>0</v>
      </c>
      <c r="L6985">
        <f t="shared" si="1749"/>
        <v>0</v>
      </c>
      <c r="M6985">
        <f t="shared" si="1750"/>
        <v>0</v>
      </c>
      <c r="N6985">
        <f t="shared" si="1751"/>
        <v>0</v>
      </c>
      <c r="O6985">
        <f t="shared" si="1752"/>
        <v>1</v>
      </c>
      <c r="P6985">
        <v>72</v>
      </c>
      <c r="Q6985">
        <f t="shared" si="1753"/>
        <v>1</v>
      </c>
      <c r="R6985">
        <f t="shared" si="1754"/>
        <v>0</v>
      </c>
      <c r="S6985">
        <f t="shared" si="1755"/>
        <v>0</v>
      </c>
      <c r="T6985">
        <f t="shared" si="1756"/>
        <v>0</v>
      </c>
      <c r="U6985">
        <v>0</v>
      </c>
      <c r="V6985">
        <f t="shared" si="1757"/>
        <v>0.18392177781236235</v>
      </c>
      <c r="W6985">
        <f t="shared" si="1758"/>
        <v>0.54585126552636243</v>
      </c>
      <c r="X6985">
        <f t="shared" si="1759"/>
        <v>3.3827220353659981E-2</v>
      </c>
      <c r="Y6985">
        <f t="shared" si="1760"/>
        <v>0</v>
      </c>
      <c r="Z6985" t="s">
        <v>7017</v>
      </c>
    </row>
    <row r="6986" spans="1:26" x14ac:dyDescent="0.25">
      <c r="A6986" t="s">
        <v>26</v>
      </c>
      <c r="B6986" t="s">
        <v>33</v>
      </c>
      <c r="C6986" t="s">
        <v>35</v>
      </c>
      <c r="D6986">
        <v>0</v>
      </c>
      <c r="F6986">
        <v>1</v>
      </c>
      <c r="G6986">
        <v>83.2</v>
      </c>
      <c r="H6986">
        <f t="shared" si="1745"/>
        <v>1</v>
      </c>
      <c r="I6986">
        <f t="shared" si="1746"/>
        <v>0</v>
      </c>
      <c r="J6986">
        <f t="shared" si="1747"/>
        <v>0</v>
      </c>
      <c r="K6986">
        <f t="shared" si="1748"/>
        <v>1</v>
      </c>
      <c r="L6986">
        <f t="shared" si="1749"/>
        <v>0</v>
      </c>
      <c r="M6986">
        <f t="shared" si="1750"/>
        <v>1</v>
      </c>
      <c r="N6986">
        <f t="shared" si="1751"/>
        <v>0</v>
      </c>
      <c r="O6986">
        <f t="shared" si="1752"/>
        <v>0</v>
      </c>
      <c r="P6986">
        <v>23</v>
      </c>
      <c r="Q6986">
        <f t="shared" si="1753"/>
        <v>0</v>
      </c>
      <c r="R6986">
        <f t="shared" si="1754"/>
        <v>0</v>
      </c>
      <c r="S6986">
        <f t="shared" si="1755"/>
        <v>0</v>
      </c>
      <c r="T6986">
        <f t="shared" si="1756"/>
        <v>1</v>
      </c>
      <c r="U6986">
        <v>0</v>
      </c>
      <c r="V6986">
        <f t="shared" si="1757"/>
        <v>0.38747680980430177</v>
      </c>
      <c r="W6986">
        <f t="shared" si="1758"/>
        <v>0.59567514534818478</v>
      </c>
      <c r="X6986">
        <f t="shared" si="1759"/>
        <v>0.15013827813611905</v>
      </c>
      <c r="Y6986">
        <f t="shared" si="1760"/>
        <v>1</v>
      </c>
      <c r="Z6986" t="s">
        <v>7018</v>
      </c>
    </row>
    <row r="6987" spans="1:26" x14ac:dyDescent="0.25">
      <c r="A6987" t="s">
        <v>26</v>
      </c>
      <c r="B6987" t="s">
        <v>38</v>
      </c>
      <c r="C6987" t="s">
        <v>25</v>
      </c>
      <c r="D6987">
        <v>0</v>
      </c>
      <c r="F6987">
        <v>1</v>
      </c>
      <c r="G6987">
        <v>25</v>
      </c>
      <c r="H6987">
        <f t="shared" si="1745"/>
        <v>1</v>
      </c>
      <c r="I6987">
        <f t="shared" si="1746"/>
        <v>0</v>
      </c>
      <c r="J6987">
        <f t="shared" si="1747"/>
        <v>1</v>
      </c>
      <c r="K6987">
        <f t="shared" si="1748"/>
        <v>0</v>
      </c>
      <c r="L6987">
        <f t="shared" si="1749"/>
        <v>0</v>
      </c>
      <c r="M6987">
        <f t="shared" si="1750"/>
        <v>1</v>
      </c>
      <c r="N6987">
        <f t="shared" si="1751"/>
        <v>0</v>
      </c>
      <c r="O6987">
        <f t="shared" si="1752"/>
        <v>0</v>
      </c>
      <c r="P6987">
        <v>31</v>
      </c>
      <c r="Q6987">
        <f t="shared" si="1753"/>
        <v>0</v>
      </c>
      <c r="R6987">
        <f t="shared" si="1754"/>
        <v>0</v>
      </c>
      <c r="S6987">
        <f t="shared" si="1755"/>
        <v>1</v>
      </c>
      <c r="T6987">
        <f t="shared" si="1756"/>
        <v>0</v>
      </c>
      <c r="U6987">
        <v>0</v>
      </c>
      <c r="V6987">
        <f t="shared" si="1757"/>
        <v>0.29673978476381591</v>
      </c>
      <c r="W6987">
        <f t="shared" si="1758"/>
        <v>0.57364533733100898</v>
      </c>
      <c r="X6987">
        <f t="shared" si="1759"/>
        <v>8.8054499861675795E-2</v>
      </c>
      <c r="Y6987">
        <f t="shared" si="1760"/>
        <v>0</v>
      </c>
      <c r="Z6987" t="s">
        <v>7019</v>
      </c>
    </row>
    <row r="6988" spans="1:26" x14ac:dyDescent="0.25">
      <c r="A6988" t="s">
        <v>29</v>
      </c>
      <c r="B6988" t="s">
        <v>27</v>
      </c>
      <c r="C6988" t="s">
        <v>25</v>
      </c>
      <c r="D6988">
        <v>0</v>
      </c>
      <c r="F6988">
        <v>1</v>
      </c>
      <c r="G6988">
        <v>40.200000000000003</v>
      </c>
      <c r="H6988">
        <f t="shared" si="1745"/>
        <v>1</v>
      </c>
      <c r="I6988">
        <f t="shared" si="1746"/>
        <v>0</v>
      </c>
      <c r="J6988">
        <f t="shared" si="1747"/>
        <v>1</v>
      </c>
      <c r="K6988">
        <f t="shared" si="1748"/>
        <v>0</v>
      </c>
      <c r="L6988">
        <f t="shared" si="1749"/>
        <v>0</v>
      </c>
      <c r="M6988">
        <f t="shared" si="1750"/>
        <v>0</v>
      </c>
      <c r="N6988">
        <f t="shared" si="1751"/>
        <v>1</v>
      </c>
      <c r="O6988">
        <f t="shared" si="1752"/>
        <v>0</v>
      </c>
      <c r="P6988">
        <v>37</v>
      </c>
      <c r="Q6988">
        <f t="shared" si="1753"/>
        <v>1</v>
      </c>
      <c r="R6988">
        <f t="shared" si="1754"/>
        <v>0</v>
      </c>
      <c r="S6988">
        <f t="shared" si="1755"/>
        <v>0</v>
      </c>
      <c r="T6988">
        <f t="shared" si="1756"/>
        <v>0</v>
      </c>
      <c r="U6988">
        <v>0</v>
      </c>
      <c r="V6988">
        <f t="shared" si="1757"/>
        <v>0.19061409149928843</v>
      </c>
      <c r="W6988">
        <f t="shared" si="1758"/>
        <v>0.54750975933855051</v>
      </c>
      <c r="X6988">
        <f t="shared" si="1759"/>
        <v>3.6333731878099101E-2</v>
      </c>
      <c r="Y6988">
        <f t="shared" si="1760"/>
        <v>0</v>
      </c>
      <c r="Z6988" t="s">
        <v>7020</v>
      </c>
    </row>
    <row r="6989" spans="1:26" x14ac:dyDescent="0.25">
      <c r="A6989" t="s">
        <v>26</v>
      </c>
      <c r="B6989" t="s">
        <v>38</v>
      </c>
      <c r="C6989" t="s">
        <v>35</v>
      </c>
      <c r="D6989">
        <v>0</v>
      </c>
      <c r="F6989">
        <v>1</v>
      </c>
      <c r="G6989">
        <v>94.1</v>
      </c>
      <c r="H6989">
        <f t="shared" si="1745"/>
        <v>1</v>
      </c>
      <c r="I6989">
        <f t="shared" si="1746"/>
        <v>0</v>
      </c>
      <c r="J6989">
        <f t="shared" si="1747"/>
        <v>0</v>
      </c>
      <c r="K6989">
        <f t="shared" si="1748"/>
        <v>1</v>
      </c>
      <c r="L6989">
        <f t="shared" si="1749"/>
        <v>0</v>
      </c>
      <c r="M6989">
        <f t="shared" si="1750"/>
        <v>1</v>
      </c>
      <c r="N6989">
        <f t="shared" si="1751"/>
        <v>0</v>
      </c>
      <c r="O6989">
        <f t="shared" si="1752"/>
        <v>0</v>
      </c>
      <c r="P6989">
        <v>30</v>
      </c>
      <c r="Q6989">
        <f t="shared" si="1753"/>
        <v>0</v>
      </c>
      <c r="R6989">
        <f t="shared" si="1754"/>
        <v>0</v>
      </c>
      <c r="S6989">
        <f t="shared" si="1755"/>
        <v>1</v>
      </c>
      <c r="T6989">
        <f t="shared" si="1756"/>
        <v>0</v>
      </c>
      <c r="U6989">
        <v>1</v>
      </c>
      <c r="V6989">
        <f t="shared" si="1757"/>
        <v>0.42302513217178778</v>
      </c>
      <c r="W6989">
        <f t="shared" si="1758"/>
        <v>0.6042069103295381</v>
      </c>
      <c r="X6989">
        <f t="shared" si="1759"/>
        <v>0.33289999810538301</v>
      </c>
      <c r="Y6989">
        <f t="shared" si="1760"/>
        <v>1</v>
      </c>
      <c r="Z6989" t="s">
        <v>7021</v>
      </c>
    </row>
    <row r="6990" spans="1:26" x14ac:dyDescent="0.25">
      <c r="A6990" t="s">
        <v>29</v>
      </c>
      <c r="B6990" t="s">
        <v>27</v>
      </c>
      <c r="C6990" t="s">
        <v>35</v>
      </c>
      <c r="D6990">
        <v>1</v>
      </c>
      <c r="F6990">
        <v>1</v>
      </c>
      <c r="G6990">
        <v>108.35</v>
      </c>
      <c r="H6990">
        <f t="shared" si="1745"/>
        <v>0</v>
      </c>
      <c r="I6990">
        <f t="shared" si="1746"/>
        <v>1</v>
      </c>
      <c r="J6990">
        <f t="shared" si="1747"/>
        <v>0</v>
      </c>
      <c r="K6990">
        <f t="shared" si="1748"/>
        <v>1</v>
      </c>
      <c r="L6990">
        <f t="shared" si="1749"/>
        <v>0</v>
      </c>
      <c r="M6990">
        <f t="shared" si="1750"/>
        <v>0</v>
      </c>
      <c r="N6990">
        <f t="shared" si="1751"/>
        <v>1</v>
      </c>
      <c r="O6990">
        <f t="shared" si="1752"/>
        <v>0</v>
      </c>
      <c r="P6990">
        <v>35</v>
      </c>
      <c r="Q6990">
        <f t="shared" si="1753"/>
        <v>1</v>
      </c>
      <c r="R6990">
        <f t="shared" si="1754"/>
        <v>0</v>
      </c>
      <c r="S6990">
        <f t="shared" si="1755"/>
        <v>0</v>
      </c>
      <c r="T6990">
        <f t="shared" si="1756"/>
        <v>0</v>
      </c>
      <c r="U6990">
        <v>0</v>
      </c>
      <c r="V6990">
        <f t="shared" si="1757"/>
        <v>0.2920005486390328</v>
      </c>
      <c r="W6990">
        <f t="shared" si="1758"/>
        <v>0.57248582966591632</v>
      </c>
      <c r="X6990">
        <f t="shared" si="1759"/>
        <v>8.5264320405496155E-2</v>
      </c>
      <c r="Y6990">
        <f t="shared" si="1760"/>
        <v>0</v>
      </c>
      <c r="Z6990" t="s">
        <v>7022</v>
      </c>
    </row>
    <row r="6991" spans="1:26" x14ac:dyDescent="0.25">
      <c r="A6991" t="s">
        <v>26</v>
      </c>
      <c r="B6991" t="s">
        <v>38</v>
      </c>
      <c r="C6991" t="s">
        <v>25</v>
      </c>
      <c r="D6991">
        <v>0</v>
      </c>
      <c r="F6991">
        <v>1</v>
      </c>
      <c r="G6991">
        <v>69.5</v>
      </c>
      <c r="H6991">
        <f t="shared" si="1745"/>
        <v>1</v>
      </c>
      <c r="I6991">
        <f t="shared" si="1746"/>
        <v>0</v>
      </c>
      <c r="J6991">
        <f t="shared" si="1747"/>
        <v>1</v>
      </c>
      <c r="K6991">
        <f t="shared" si="1748"/>
        <v>0</v>
      </c>
      <c r="L6991">
        <f t="shared" si="1749"/>
        <v>0</v>
      </c>
      <c r="M6991">
        <f t="shared" si="1750"/>
        <v>1</v>
      </c>
      <c r="N6991">
        <f t="shared" si="1751"/>
        <v>0</v>
      </c>
      <c r="O6991">
        <f t="shared" si="1752"/>
        <v>0</v>
      </c>
      <c r="P6991">
        <v>23</v>
      </c>
      <c r="Q6991">
        <f t="shared" si="1753"/>
        <v>0</v>
      </c>
      <c r="R6991">
        <f t="shared" si="1754"/>
        <v>0</v>
      </c>
      <c r="S6991">
        <f t="shared" si="1755"/>
        <v>1</v>
      </c>
      <c r="T6991">
        <f t="shared" si="1756"/>
        <v>0</v>
      </c>
      <c r="U6991">
        <v>0</v>
      </c>
      <c r="V6991">
        <f t="shared" si="1757"/>
        <v>0.36611775064528707</v>
      </c>
      <c r="W6991">
        <f t="shared" si="1758"/>
        <v>0.59052055809591919</v>
      </c>
      <c r="X6991">
        <f t="shared" si="1759"/>
        <v>0.13404220733756458</v>
      </c>
      <c r="Y6991">
        <f t="shared" si="1760"/>
        <v>1</v>
      </c>
      <c r="Z6991" t="s">
        <v>7023</v>
      </c>
    </row>
    <row r="6992" spans="1:26" x14ac:dyDescent="0.25">
      <c r="A6992" t="s">
        <v>29</v>
      </c>
      <c r="B6992" t="s">
        <v>33</v>
      </c>
      <c r="C6992" t="s">
        <v>25</v>
      </c>
      <c r="D6992">
        <v>0</v>
      </c>
      <c r="F6992">
        <v>1</v>
      </c>
      <c r="G6992">
        <v>76</v>
      </c>
      <c r="H6992">
        <f t="shared" si="1745"/>
        <v>1</v>
      </c>
      <c r="I6992">
        <f t="shared" si="1746"/>
        <v>0</v>
      </c>
      <c r="J6992">
        <f t="shared" si="1747"/>
        <v>1</v>
      </c>
      <c r="K6992">
        <f t="shared" si="1748"/>
        <v>0</v>
      </c>
      <c r="L6992">
        <f t="shared" si="1749"/>
        <v>0</v>
      </c>
      <c r="M6992">
        <f t="shared" si="1750"/>
        <v>0</v>
      </c>
      <c r="N6992">
        <f t="shared" si="1751"/>
        <v>1</v>
      </c>
      <c r="O6992">
        <f t="shared" si="1752"/>
        <v>0</v>
      </c>
      <c r="P6992">
        <v>20</v>
      </c>
      <c r="Q6992">
        <f t="shared" si="1753"/>
        <v>0</v>
      </c>
      <c r="R6992">
        <f t="shared" si="1754"/>
        <v>0</v>
      </c>
      <c r="S6992">
        <f t="shared" si="1755"/>
        <v>0</v>
      </c>
      <c r="T6992">
        <f t="shared" si="1756"/>
        <v>1</v>
      </c>
      <c r="U6992">
        <v>0</v>
      </c>
      <c r="V6992">
        <f t="shared" si="1757"/>
        <v>0.10965993154952737</v>
      </c>
      <c r="W6992">
        <f t="shared" si="1758"/>
        <v>0.52738754309992708</v>
      </c>
      <c r="X6992">
        <f t="shared" si="1759"/>
        <v>1.2025300587447028E-2</v>
      </c>
      <c r="Y6992">
        <f t="shared" si="1760"/>
        <v>0</v>
      </c>
      <c r="Z6992" t="s">
        <v>7024</v>
      </c>
    </row>
    <row r="6993" spans="1:26" x14ac:dyDescent="0.25">
      <c r="A6993" t="s">
        <v>26</v>
      </c>
      <c r="B6993" t="s">
        <v>27</v>
      </c>
      <c r="C6993" t="s">
        <v>35</v>
      </c>
      <c r="D6993">
        <v>0</v>
      </c>
      <c r="F6993">
        <v>1</v>
      </c>
      <c r="G6993">
        <v>93.6</v>
      </c>
      <c r="H6993">
        <f t="shared" si="1745"/>
        <v>1</v>
      </c>
      <c r="I6993">
        <f t="shared" si="1746"/>
        <v>0</v>
      </c>
      <c r="J6993">
        <f t="shared" si="1747"/>
        <v>0</v>
      </c>
      <c r="K6993">
        <f t="shared" si="1748"/>
        <v>1</v>
      </c>
      <c r="L6993">
        <f t="shared" si="1749"/>
        <v>0</v>
      </c>
      <c r="M6993">
        <f t="shared" si="1750"/>
        <v>1</v>
      </c>
      <c r="N6993">
        <f t="shared" si="1751"/>
        <v>0</v>
      </c>
      <c r="O6993">
        <f t="shared" si="1752"/>
        <v>0</v>
      </c>
      <c r="P6993">
        <v>36</v>
      </c>
      <c r="Q6993">
        <f t="shared" si="1753"/>
        <v>1</v>
      </c>
      <c r="R6993">
        <f t="shared" si="1754"/>
        <v>0</v>
      </c>
      <c r="S6993">
        <f t="shared" si="1755"/>
        <v>0</v>
      </c>
      <c r="T6993">
        <f t="shared" si="1756"/>
        <v>0</v>
      </c>
      <c r="U6993">
        <v>0</v>
      </c>
      <c r="V6993">
        <f t="shared" si="1757"/>
        <v>0.54532249909850306</v>
      </c>
      <c r="W6993">
        <f t="shared" si="1758"/>
        <v>0.63304969571860847</v>
      </c>
      <c r="X6993">
        <f t="shared" si="1759"/>
        <v>0.29737662802303688</v>
      </c>
      <c r="Y6993">
        <f t="shared" si="1760"/>
        <v>1</v>
      </c>
      <c r="Z6993" t="s">
        <v>7025</v>
      </c>
    </row>
    <row r="6994" spans="1:26" x14ac:dyDescent="0.25">
      <c r="A6994" t="s">
        <v>26</v>
      </c>
      <c r="B6994" t="s">
        <v>33</v>
      </c>
      <c r="C6994" t="s">
        <v>35</v>
      </c>
      <c r="D6994">
        <v>0</v>
      </c>
      <c r="F6994">
        <v>1</v>
      </c>
      <c r="G6994">
        <v>95.65</v>
      </c>
      <c r="H6994">
        <f t="shared" si="1745"/>
        <v>1</v>
      </c>
      <c r="I6994">
        <f t="shared" si="1746"/>
        <v>0</v>
      </c>
      <c r="J6994">
        <f t="shared" si="1747"/>
        <v>0</v>
      </c>
      <c r="K6994">
        <f t="shared" si="1748"/>
        <v>1</v>
      </c>
      <c r="L6994">
        <f t="shared" si="1749"/>
        <v>0</v>
      </c>
      <c r="M6994">
        <f t="shared" si="1750"/>
        <v>1</v>
      </c>
      <c r="N6994">
        <f t="shared" si="1751"/>
        <v>0</v>
      </c>
      <c r="O6994">
        <f t="shared" si="1752"/>
        <v>0</v>
      </c>
      <c r="P6994">
        <v>8</v>
      </c>
      <c r="Q6994">
        <f t="shared" si="1753"/>
        <v>0</v>
      </c>
      <c r="R6994">
        <f t="shared" si="1754"/>
        <v>0</v>
      </c>
      <c r="S6994">
        <f t="shared" si="1755"/>
        <v>0</v>
      </c>
      <c r="T6994">
        <f t="shared" si="1756"/>
        <v>1</v>
      </c>
      <c r="U6994">
        <v>1</v>
      </c>
      <c r="V6994">
        <f t="shared" si="1757"/>
        <v>0.41175021895773867</v>
      </c>
      <c r="W6994">
        <f t="shared" si="1758"/>
        <v>0.60150747417723893</v>
      </c>
      <c r="X6994">
        <f t="shared" si="1759"/>
        <v>0.3460378048962684</v>
      </c>
      <c r="Y6994">
        <f t="shared" si="1760"/>
        <v>1</v>
      </c>
      <c r="Z6994" t="s">
        <v>7026</v>
      </c>
    </row>
    <row r="6995" spans="1:26" x14ac:dyDescent="0.25">
      <c r="A6995" t="s">
        <v>29</v>
      </c>
      <c r="B6995" t="s">
        <v>33</v>
      </c>
      <c r="C6995" t="s">
        <v>35</v>
      </c>
      <c r="D6995">
        <v>0</v>
      </c>
      <c r="F6995">
        <v>1</v>
      </c>
      <c r="G6995">
        <v>100.55</v>
      </c>
      <c r="H6995">
        <f t="shared" si="1745"/>
        <v>1</v>
      </c>
      <c r="I6995">
        <f t="shared" si="1746"/>
        <v>0</v>
      </c>
      <c r="J6995">
        <f t="shared" si="1747"/>
        <v>0</v>
      </c>
      <c r="K6995">
        <f t="shared" si="1748"/>
        <v>1</v>
      </c>
      <c r="L6995">
        <f t="shared" si="1749"/>
        <v>0</v>
      </c>
      <c r="M6995">
        <f t="shared" si="1750"/>
        <v>0</v>
      </c>
      <c r="N6995">
        <f t="shared" si="1751"/>
        <v>1</v>
      </c>
      <c r="O6995">
        <f t="shared" si="1752"/>
        <v>0</v>
      </c>
      <c r="P6995">
        <v>71</v>
      </c>
      <c r="Q6995">
        <f t="shared" si="1753"/>
        <v>0</v>
      </c>
      <c r="R6995">
        <f t="shared" si="1754"/>
        <v>0</v>
      </c>
      <c r="S6995">
        <f t="shared" si="1755"/>
        <v>0</v>
      </c>
      <c r="T6995">
        <f t="shared" si="1756"/>
        <v>1</v>
      </c>
      <c r="U6995">
        <v>0</v>
      </c>
      <c r="V6995">
        <f t="shared" si="1757"/>
        <v>0.16162619104461906</v>
      </c>
      <c r="W6995">
        <f t="shared" si="1758"/>
        <v>0.54031881516454572</v>
      </c>
      <c r="X6995">
        <f t="shared" si="1759"/>
        <v>2.61230256315917E-2</v>
      </c>
      <c r="Y6995">
        <f t="shared" si="1760"/>
        <v>0</v>
      </c>
      <c r="Z6995" t="s">
        <v>7027</v>
      </c>
    </row>
    <row r="6996" spans="1:26" x14ac:dyDescent="0.25">
      <c r="A6996" t="s">
        <v>26</v>
      </c>
      <c r="B6996" t="s">
        <v>27</v>
      </c>
      <c r="C6996" t="s">
        <v>35</v>
      </c>
      <c r="D6996">
        <v>1</v>
      </c>
      <c r="F6996">
        <v>1</v>
      </c>
      <c r="G6996">
        <v>88.05</v>
      </c>
      <c r="H6996">
        <f t="shared" si="1745"/>
        <v>0</v>
      </c>
      <c r="I6996">
        <f t="shared" si="1746"/>
        <v>1</v>
      </c>
      <c r="J6996">
        <f t="shared" si="1747"/>
        <v>0</v>
      </c>
      <c r="K6996">
        <f t="shared" si="1748"/>
        <v>1</v>
      </c>
      <c r="L6996">
        <f t="shared" si="1749"/>
        <v>0</v>
      </c>
      <c r="M6996">
        <f t="shared" si="1750"/>
        <v>1</v>
      </c>
      <c r="N6996">
        <f t="shared" si="1751"/>
        <v>0</v>
      </c>
      <c r="O6996">
        <f t="shared" si="1752"/>
        <v>0</v>
      </c>
      <c r="P6996">
        <v>50</v>
      </c>
      <c r="Q6996">
        <f t="shared" si="1753"/>
        <v>1</v>
      </c>
      <c r="R6996">
        <f t="shared" si="1754"/>
        <v>0</v>
      </c>
      <c r="S6996">
        <f t="shared" si="1755"/>
        <v>0</v>
      </c>
      <c r="T6996">
        <f t="shared" si="1756"/>
        <v>0</v>
      </c>
      <c r="U6996">
        <v>1</v>
      </c>
      <c r="V6996">
        <f t="shared" si="1757"/>
        <v>0.53180657229522688</v>
      </c>
      <c r="W6996">
        <f t="shared" si="1758"/>
        <v>0.62990436761865332</v>
      </c>
      <c r="X6996">
        <f t="shared" si="1759"/>
        <v>0.21920508574594461</v>
      </c>
      <c r="Y6996">
        <f t="shared" si="1760"/>
        <v>1</v>
      </c>
      <c r="Z6996" t="s">
        <v>7028</v>
      </c>
    </row>
    <row r="6997" spans="1:26" x14ac:dyDescent="0.25">
      <c r="A6997" t="s">
        <v>29</v>
      </c>
      <c r="B6997" t="s">
        <v>33</v>
      </c>
      <c r="C6997" t="s">
        <v>23</v>
      </c>
      <c r="D6997">
        <v>0</v>
      </c>
      <c r="F6997">
        <v>1</v>
      </c>
      <c r="G6997">
        <v>24.45</v>
      </c>
      <c r="H6997">
        <f t="shared" si="1745"/>
        <v>1</v>
      </c>
      <c r="I6997">
        <f t="shared" si="1746"/>
        <v>0</v>
      </c>
      <c r="J6997">
        <f t="shared" si="1747"/>
        <v>0</v>
      </c>
      <c r="K6997">
        <f t="shared" si="1748"/>
        <v>0</v>
      </c>
      <c r="L6997">
        <f t="shared" si="1749"/>
        <v>1</v>
      </c>
      <c r="M6997">
        <f t="shared" si="1750"/>
        <v>0</v>
      </c>
      <c r="N6997">
        <f t="shared" si="1751"/>
        <v>1</v>
      </c>
      <c r="O6997">
        <f t="shared" si="1752"/>
        <v>0</v>
      </c>
      <c r="P6997">
        <v>43</v>
      </c>
      <c r="Q6997">
        <f t="shared" si="1753"/>
        <v>0</v>
      </c>
      <c r="R6997">
        <f t="shared" si="1754"/>
        <v>0</v>
      </c>
      <c r="S6997">
        <f t="shared" si="1755"/>
        <v>0</v>
      </c>
      <c r="T6997">
        <f t="shared" si="1756"/>
        <v>1</v>
      </c>
      <c r="U6997">
        <v>0</v>
      </c>
      <c r="V6997">
        <f t="shared" si="1757"/>
        <v>-4.3007534416688899E-3</v>
      </c>
      <c r="W6997">
        <f t="shared" si="1758"/>
        <v>0.49892481329684635</v>
      </c>
      <c r="X6997">
        <f t="shared" si="1759"/>
        <v>1.8496480166026803E-5</v>
      </c>
      <c r="Y6997">
        <f t="shared" si="1760"/>
        <v>0</v>
      </c>
      <c r="Z6997" t="s">
        <v>7029</v>
      </c>
    </row>
    <row r="6998" spans="1:26" x14ac:dyDescent="0.25">
      <c r="A6998" t="s">
        <v>45</v>
      </c>
      <c r="B6998" t="s">
        <v>30</v>
      </c>
      <c r="C6998" t="s">
        <v>25</v>
      </c>
      <c r="D6998">
        <v>0</v>
      </c>
      <c r="F6998">
        <v>1</v>
      </c>
      <c r="G6998">
        <v>89.55</v>
      </c>
      <c r="H6998">
        <f t="shared" si="1745"/>
        <v>1</v>
      </c>
      <c r="I6998">
        <f t="shared" si="1746"/>
        <v>0</v>
      </c>
      <c r="J6998">
        <f t="shared" si="1747"/>
        <v>1</v>
      </c>
      <c r="K6998">
        <f t="shared" si="1748"/>
        <v>0</v>
      </c>
      <c r="L6998">
        <f t="shared" si="1749"/>
        <v>0</v>
      </c>
      <c r="M6998">
        <f t="shared" si="1750"/>
        <v>0</v>
      </c>
      <c r="N6998">
        <f t="shared" si="1751"/>
        <v>0</v>
      </c>
      <c r="O6998">
        <f t="shared" si="1752"/>
        <v>1</v>
      </c>
      <c r="P6998">
        <v>57</v>
      </c>
      <c r="Q6998">
        <f t="shared" si="1753"/>
        <v>0</v>
      </c>
      <c r="R6998">
        <f t="shared" si="1754"/>
        <v>1</v>
      </c>
      <c r="S6998">
        <f t="shared" si="1755"/>
        <v>0</v>
      </c>
      <c r="T6998">
        <f t="shared" si="1756"/>
        <v>0</v>
      </c>
      <c r="U6998">
        <v>0</v>
      </c>
      <c r="V6998">
        <f t="shared" si="1757"/>
        <v>6.5987907092670189E-2</v>
      </c>
      <c r="W6998">
        <f t="shared" si="1758"/>
        <v>0.51649099317034719</v>
      </c>
      <c r="X6998">
        <f t="shared" si="1759"/>
        <v>4.354403882470873E-3</v>
      </c>
      <c r="Y6998">
        <f t="shared" si="1760"/>
        <v>0</v>
      </c>
      <c r="Z6998" t="s">
        <v>7030</v>
      </c>
    </row>
    <row r="6999" spans="1:26" x14ac:dyDescent="0.25">
      <c r="A6999" t="s">
        <v>29</v>
      </c>
      <c r="B6999" t="s">
        <v>33</v>
      </c>
      <c r="C6999" t="s">
        <v>25</v>
      </c>
      <c r="D6999">
        <v>0</v>
      </c>
      <c r="F6999">
        <v>1</v>
      </c>
      <c r="G6999">
        <v>66.5</v>
      </c>
      <c r="H6999">
        <f t="shared" si="1745"/>
        <v>1</v>
      </c>
      <c r="I6999">
        <f t="shared" si="1746"/>
        <v>0</v>
      </c>
      <c r="J6999">
        <f t="shared" si="1747"/>
        <v>1</v>
      </c>
      <c r="K6999">
        <f t="shared" si="1748"/>
        <v>0</v>
      </c>
      <c r="L6999">
        <f t="shared" si="1749"/>
        <v>0</v>
      </c>
      <c r="M6999">
        <f t="shared" si="1750"/>
        <v>0</v>
      </c>
      <c r="N6999">
        <f t="shared" si="1751"/>
        <v>1</v>
      </c>
      <c r="O6999">
        <f t="shared" si="1752"/>
        <v>0</v>
      </c>
      <c r="P6999">
        <v>41</v>
      </c>
      <c r="Q6999">
        <f t="shared" si="1753"/>
        <v>0</v>
      </c>
      <c r="R6999">
        <f t="shared" si="1754"/>
        <v>0</v>
      </c>
      <c r="S6999">
        <f t="shared" si="1755"/>
        <v>0</v>
      </c>
      <c r="T6999">
        <f t="shared" si="1756"/>
        <v>1</v>
      </c>
      <c r="U6999">
        <v>1</v>
      </c>
      <c r="V6999">
        <f t="shared" si="1757"/>
        <v>9.484890512539311E-2</v>
      </c>
      <c r="W6999">
        <f t="shared" si="1758"/>
        <v>0.52369446537175735</v>
      </c>
      <c r="X6999">
        <f t="shared" si="1759"/>
        <v>0.81929850455269959</v>
      </c>
      <c r="Y6999">
        <f t="shared" si="1760"/>
        <v>0</v>
      </c>
      <c r="Z6999" t="s">
        <v>7031</v>
      </c>
    </row>
    <row r="7000" spans="1:26" x14ac:dyDescent="0.25">
      <c r="A7000" t="s">
        <v>26</v>
      </c>
      <c r="B7000" t="s">
        <v>27</v>
      </c>
      <c r="C7000" t="s">
        <v>35</v>
      </c>
      <c r="D7000">
        <v>0</v>
      </c>
      <c r="F7000">
        <v>1</v>
      </c>
      <c r="G7000">
        <v>76.099999999999994</v>
      </c>
      <c r="H7000">
        <f t="shared" si="1745"/>
        <v>1</v>
      </c>
      <c r="I7000">
        <f t="shared" si="1746"/>
        <v>0</v>
      </c>
      <c r="J7000">
        <f t="shared" si="1747"/>
        <v>0</v>
      </c>
      <c r="K7000">
        <f t="shared" si="1748"/>
        <v>1</v>
      </c>
      <c r="L7000">
        <f t="shared" si="1749"/>
        <v>0</v>
      </c>
      <c r="M7000">
        <f t="shared" si="1750"/>
        <v>1</v>
      </c>
      <c r="N7000">
        <f t="shared" si="1751"/>
        <v>0</v>
      </c>
      <c r="O7000">
        <f t="shared" si="1752"/>
        <v>0</v>
      </c>
      <c r="P7000">
        <v>27</v>
      </c>
      <c r="Q7000">
        <f t="shared" si="1753"/>
        <v>1</v>
      </c>
      <c r="R7000">
        <f t="shared" si="1754"/>
        <v>0</v>
      </c>
      <c r="S7000">
        <f t="shared" si="1755"/>
        <v>0</v>
      </c>
      <c r="T7000">
        <f t="shared" si="1756"/>
        <v>0</v>
      </c>
      <c r="U7000">
        <v>0</v>
      </c>
      <c r="V7000">
        <f t="shared" si="1757"/>
        <v>0.5180390293698347</v>
      </c>
      <c r="W7000">
        <f t="shared" si="1758"/>
        <v>0.62668911158337759</v>
      </c>
      <c r="X7000">
        <f t="shared" si="1759"/>
        <v>0.26836443595044046</v>
      </c>
      <c r="Y7000">
        <f t="shared" si="1760"/>
        <v>1</v>
      </c>
      <c r="Z7000" t="s">
        <v>7032</v>
      </c>
    </row>
    <row r="7001" spans="1:26" x14ac:dyDescent="0.25">
      <c r="A7001" t="s">
        <v>26</v>
      </c>
      <c r="B7001" t="s">
        <v>27</v>
      </c>
      <c r="C7001" t="s">
        <v>35</v>
      </c>
      <c r="D7001">
        <v>0</v>
      </c>
      <c r="F7001">
        <v>1</v>
      </c>
      <c r="G7001">
        <v>80.5</v>
      </c>
      <c r="H7001">
        <f t="shared" si="1745"/>
        <v>1</v>
      </c>
      <c r="I7001">
        <f t="shared" si="1746"/>
        <v>0</v>
      </c>
      <c r="J7001">
        <f t="shared" si="1747"/>
        <v>0</v>
      </c>
      <c r="K7001">
        <f t="shared" si="1748"/>
        <v>1</v>
      </c>
      <c r="L7001">
        <f t="shared" si="1749"/>
        <v>0</v>
      </c>
      <c r="M7001">
        <f t="shared" si="1750"/>
        <v>1</v>
      </c>
      <c r="N7001">
        <f t="shared" si="1751"/>
        <v>0</v>
      </c>
      <c r="O7001">
        <f t="shared" si="1752"/>
        <v>0</v>
      </c>
      <c r="P7001">
        <v>13</v>
      </c>
      <c r="Q7001">
        <f t="shared" si="1753"/>
        <v>1</v>
      </c>
      <c r="R7001">
        <f t="shared" si="1754"/>
        <v>0</v>
      </c>
      <c r="S7001">
        <f t="shared" si="1755"/>
        <v>0</v>
      </c>
      <c r="T7001">
        <f t="shared" si="1756"/>
        <v>0</v>
      </c>
      <c r="U7001">
        <v>0</v>
      </c>
      <c r="V7001">
        <f t="shared" si="1757"/>
        <v>0.52003570392657272</v>
      </c>
      <c r="W7001">
        <f t="shared" si="1758"/>
        <v>0.62715611504746338</v>
      </c>
      <c r="X7001">
        <f t="shared" si="1759"/>
        <v>0.27043713335840602</v>
      </c>
      <c r="Y7001">
        <f t="shared" si="1760"/>
        <v>1</v>
      </c>
      <c r="Z7001" t="s">
        <v>7033</v>
      </c>
    </row>
    <row r="7002" spans="1:26" x14ac:dyDescent="0.25">
      <c r="A7002" t="s">
        <v>26</v>
      </c>
      <c r="B7002" t="s">
        <v>30</v>
      </c>
      <c r="C7002" t="s">
        <v>25</v>
      </c>
      <c r="D7002">
        <v>0</v>
      </c>
      <c r="F7002">
        <v>1</v>
      </c>
      <c r="G7002">
        <v>35.450000000000003</v>
      </c>
      <c r="H7002">
        <f t="shared" si="1745"/>
        <v>1</v>
      </c>
      <c r="I7002">
        <f t="shared" si="1746"/>
        <v>0</v>
      </c>
      <c r="J7002">
        <f t="shared" si="1747"/>
        <v>1</v>
      </c>
      <c r="K7002">
        <f t="shared" si="1748"/>
        <v>0</v>
      </c>
      <c r="L7002">
        <f t="shared" si="1749"/>
        <v>0</v>
      </c>
      <c r="M7002">
        <f t="shared" si="1750"/>
        <v>1</v>
      </c>
      <c r="N7002">
        <f t="shared" si="1751"/>
        <v>0</v>
      </c>
      <c r="O7002">
        <f t="shared" si="1752"/>
        <v>0</v>
      </c>
      <c r="P7002">
        <v>3</v>
      </c>
      <c r="Q7002">
        <f t="shared" si="1753"/>
        <v>0</v>
      </c>
      <c r="R7002">
        <f t="shared" si="1754"/>
        <v>1</v>
      </c>
      <c r="S7002">
        <f t="shared" si="1755"/>
        <v>0</v>
      </c>
      <c r="T7002">
        <f t="shared" si="1756"/>
        <v>0</v>
      </c>
      <c r="U7002">
        <v>1</v>
      </c>
      <c r="V7002">
        <f t="shared" si="1757"/>
        <v>0.31303191383036366</v>
      </c>
      <c r="W7002">
        <f t="shared" si="1758"/>
        <v>0.5776251438654243</v>
      </c>
      <c r="X7002">
        <f t="shared" si="1759"/>
        <v>0.4719251514155729</v>
      </c>
      <c r="Y7002">
        <f t="shared" si="1760"/>
        <v>0</v>
      </c>
      <c r="Z7002" t="s">
        <v>7034</v>
      </c>
    </row>
    <row r="7003" spans="1:26" x14ac:dyDescent="0.25">
      <c r="A7003" t="s">
        <v>29</v>
      </c>
      <c r="B7003" t="s">
        <v>27</v>
      </c>
      <c r="C7003" t="s">
        <v>23</v>
      </c>
      <c r="D7003">
        <v>0</v>
      </c>
      <c r="F7003">
        <v>1</v>
      </c>
      <c r="G7003">
        <v>20.55</v>
      </c>
      <c r="H7003">
        <f t="shared" si="1745"/>
        <v>1</v>
      </c>
      <c r="I7003">
        <f t="shared" si="1746"/>
        <v>0</v>
      </c>
      <c r="J7003">
        <f t="shared" si="1747"/>
        <v>0</v>
      </c>
      <c r="K7003">
        <f t="shared" si="1748"/>
        <v>0</v>
      </c>
      <c r="L7003">
        <f t="shared" si="1749"/>
        <v>1</v>
      </c>
      <c r="M7003">
        <f t="shared" si="1750"/>
        <v>0</v>
      </c>
      <c r="N7003">
        <f t="shared" si="1751"/>
        <v>1</v>
      </c>
      <c r="O7003">
        <f t="shared" si="1752"/>
        <v>0</v>
      </c>
      <c r="P7003">
        <v>67</v>
      </c>
      <c r="Q7003">
        <f t="shared" si="1753"/>
        <v>1</v>
      </c>
      <c r="R7003">
        <f t="shared" si="1754"/>
        <v>0</v>
      </c>
      <c r="S7003">
        <f t="shared" si="1755"/>
        <v>0</v>
      </c>
      <c r="T7003">
        <f t="shared" si="1756"/>
        <v>0</v>
      </c>
      <c r="U7003">
        <v>0</v>
      </c>
      <c r="V7003">
        <f t="shared" si="1757"/>
        <v>0.12638727418492202</v>
      </c>
      <c r="W7003">
        <f t="shared" si="1758"/>
        <v>0.53155482566817691</v>
      </c>
      <c r="X7003">
        <f t="shared" si="1759"/>
        <v>1.5973743075894654E-2</v>
      </c>
      <c r="Y7003">
        <f t="shared" si="1760"/>
        <v>0</v>
      </c>
      <c r="Z7003" t="s">
        <v>7035</v>
      </c>
    </row>
    <row r="7004" spans="1:26" x14ac:dyDescent="0.25">
      <c r="A7004" t="s">
        <v>26</v>
      </c>
      <c r="B7004" t="s">
        <v>30</v>
      </c>
      <c r="C7004" t="s">
        <v>25</v>
      </c>
      <c r="D7004">
        <v>0</v>
      </c>
      <c r="F7004">
        <v>1</v>
      </c>
      <c r="G7004">
        <v>49.9</v>
      </c>
      <c r="H7004">
        <f t="shared" si="1745"/>
        <v>1</v>
      </c>
      <c r="I7004">
        <f t="shared" si="1746"/>
        <v>0</v>
      </c>
      <c r="J7004">
        <f t="shared" si="1747"/>
        <v>1</v>
      </c>
      <c r="K7004">
        <f t="shared" si="1748"/>
        <v>0</v>
      </c>
      <c r="L7004">
        <f t="shared" si="1749"/>
        <v>0</v>
      </c>
      <c r="M7004">
        <f t="shared" si="1750"/>
        <v>1</v>
      </c>
      <c r="N7004">
        <f t="shared" si="1751"/>
        <v>0</v>
      </c>
      <c r="O7004">
        <f t="shared" si="1752"/>
        <v>0</v>
      </c>
      <c r="P7004">
        <v>3</v>
      </c>
      <c r="Q7004">
        <f t="shared" si="1753"/>
        <v>0</v>
      </c>
      <c r="R7004">
        <f t="shared" si="1754"/>
        <v>1</v>
      </c>
      <c r="S7004">
        <f t="shared" si="1755"/>
        <v>0</v>
      </c>
      <c r="T7004">
        <f t="shared" si="1756"/>
        <v>0</v>
      </c>
      <c r="U7004">
        <v>1</v>
      </c>
      <c r="V7004">
        <f t="shared" si="1757"/>
        <v>0.34042343380993412</v>
      </c>
      <c r="W7004">
        <f t="shared" si="1758"/>
        <v>0.58429337640217893</v>
      </c>
      <c r="X7004">
        <f t="shared" si="1759"/>
        <v>0.43504124666707839</v>
      </c>
      <c r="Y7004">
        <f t="shared" si="1760"/>
        <v>1</v>
      </c>
      <c r="Z7004" t="s">
        <v>7036</v>
      </c>
    </row>
    <row r="7005" spans="1:26" x14ac:dyDescent="0.25">
      <c r="A7005" t="s">
        <v>45</v>
      </c>
      <c r="B7005" t="s">
        <v>33</v>
      </c>
      <c r="C7005" t="s">
        <v>35</v>
      </c>
      <c r="D7005">
        <v>0</v>
      </c>
      <c r="F7005">
        <v>1</v>
      </c>
      <c r="G7005">
        <v>105.4</v>
      </c>
      <c r="H7005">
        <f t="shared" si="1745"/>
        <v>1</v>
      </c>
      <c r="I7005">
        <f t="shared" si="1746"/>
        <v>0</v>
      </c>
      <c r="J7005">
        <f t="shared" si="1747"/>
        <v>0</v>
      </c>
      <c r="K7005">
        <f t="shared" si="1748"/>
        <v>1</v>
      </c>
      <c r="L7005">
        <f t="shared" si="1749"/>
        <v>0</v>
      </c>
      <c r="M7005">
        <f t="shared" si="1750"/>
        <v>0</v>
      </c>
      <c r="N7005">
        <f t="shared" si="1751"/>
        <v>0</v>
      </c>
      <c r="O7005">
        <f t="shared" si="1752"/>
        <v>1</v>
      </c>
      <c r="P7005">
        <v>64</v>
      </c>
      <c r="Q7005">
        <f t="shared" si="1753"/>
        <v>0</v>
      </c>
      <c r="R7005">
        <f t="shared" si="1754"/>
        <v>0</v>
      </c>
      <c r="S7005">
        <f t="shared" si="1755"/>
        <v>0</v>
      </c>
      <c r="T7005">
        <f t="shared" si="1756"/>
        <v>1</v>
      </c>
      <c r="U7005">
        <v>0</v>
      </c>
      <c r="V7005">
        <f t="shared" si="1757"/>
        <v>9.069893538977844E-2</v>
      </c>
      <c r="W7005">
        <f t="shared" si="1758"/>
        <v>0.52265920253281317</v>
      </c>
      <c r="X7005">
        <f t="shared" si="1759"/>
        <v>8.2262968808392047E-3</v>
      </c>
      <c r="Y7005">
        <f t="shared" si="1760"/>
        <v>0</v>
      </c>
      <c r="Z7005" t="s">
        <v>7037</v>
      </c>
    </row>
    <row r="7006" spans="1:26" x14ac:dyDescent="0.25">
      <c r="A7006" t="s">
        <v>26</v>
      </c>
      <c r="B7006" t="s">
        <v>27</v>
      </c>
      <c r="C7006" t="s">
        <v>25</v>
      </c>
      <c r="D7006">
        <v>0</v>
      </c>
      <c r="F7006">
        <v>1</v>
      </c>
      <c r="G7006">
        <v>35.75</v>
      </c>
      <c r="H7006">
        <f t="shared" si="1745"/>
        <v>1</v>
      </c>
      <c r="I7006">
        <f t="shared" si="1746"/>
        <v>0</v>
      </c>
      <c r="J7006">
        <f t="shared" si="1747"/>
        <v>1</v>
      </c>
      <c r="K7006">
        <f t="shared" si="1748"/>
        <v>0</v>
      </c>
      <c r="L7006">
        <f t="shared" si="1749"/>
        <v>0</v>
      </c>
      <c r="M7006">
        <f t="shared" si="1750"/>
        <v>1</v>
      </c>
      <c r="N7006">
        <f t="shared" si="1751"/>
        <v>0</v>
      </c>
      <c r="O7006">
        <f t="shared" si="1752"/>
        <v>0</v>
      </c>
      <c r="P7006">
        <v>26</v>
      </c>
      <c r="Q7006">
        <f t="shared" si="1753"/>
        <v>1</v>
      </c>
      <c r="R7006">
        <f t="shared" si="1754"/>
        <v>0</v>
      </c>
      <c r="S7006">
        <f t="shared" si="1755"/>
        <v>0</v>
      </c>
      <c r="T7006">
        <f t="shared" si="1756"/>
        <v>0</v>
      </c>
      <c r="U7006">
        <v>0</v>
      </c>
      <c r="V7006">
        <f t="shared" si="1757"/>
        <v>0.45513114345259065</v>
      </c>
      <c r="W7006">
        <f t="shared" si="1758"/>
        <v>0.61185851441193306</v>
      </c>
      <c r="X7006">
        <f t="shared" si="1759"/>
        <v>0.20714435774046264</v>
      </c>
      <c r="Y7006">
        <f t="shared" si="1760"/>
        <v>1</v>
      </c>
      <c r="Z7006" t="s">
        <v>7038</v>
      </c>
    </row>
    <row r="7007" spans="1:26" x14ac:dyDescent="0.25">
      <c r="A7007" t="s">
        <v>26</v>
      </c>
      <c r="B7007" t="s">
        <v>38</v>
      </c>
      <c r="C7007" t="s">
        <v>35</v>
      </c>
      <c r="D7007">
        <v>0</v>
      </c>
      <c r="F7007">
        <v>1</v>
      </c>
      <c r="G7007">
        <v>95.1</v>
      </c>
      <c r="H7007">
        <f t="shared" si="1745"/>
        <v>1</v>
      </c>
      <c r="I7007">
        <f t="shared" si="1746"/>
        <v>0</v>
      </c>
      <c r="J7007">
        <f t="shared" si="1747"/>
        <v>0</v>
      </c>
      <c r="K7007">
        <f t="shared" si="1748"/>
        <v>1</v>
      </c>
      <c r="L7007">
        <f t="shared" si="1749"/>
        <v>0</v>
      </c>
      <c r="M7007">
        <f t="shared" si="1750"/>
        <v>1</v>
      </c>
      <c r="N7007">
        <f t="shared" si="1751"/>
        <v>0</v>
      </c>
      <c r="O7007">
        <f t="shared" si="1752"/>
        <v>0</v>
      </c>
      <c r="P7007">
        <v>38</v>
      </c>
      <c r="Q7007">
        <f t="shared" si="1753"/>
        <v>0</v>
      </c>
      <c r="R7007">
        <f t="shared" si="1754"/>
        <v>0</v>
      </c>
      <c r="S7007">
        <f t="shared" si="1755"/>
        <v>1</v>
      </c>
      <c r="T7007">
        <f t="shared" si="1756"/>
        <v>0</v>
      </c>
      <c r="U7007">
        <v>0</v>
      </c>
      <c r="V7007">
        <f t="shared" si="1757"/>
        <v>0.40602956921979627</v>
      </c>
      <c r="W7007">
        <f t="shared" si="1758"/>
        <v>0.6001354630168344</v>
      </c>
      <c r="X7007">
        <f t="shared" si="1759"/>
        <v>0.16486001108081333</v>
      </c>
      <c r="Y7007">
        <f t="shared" si="1760"/>
        <v>1</v>
      </c>
      <c r="Z7007" t="s">
        <v>7039</v>
      </c>
    </row>
    <row r="7008" spans="1:26" x14ac:dyDescent="0.25">
      <c r="A7008" t="s">
        <v>29</v>
      </c>
      <c r="B7008" t="s">
        <v>38</v>
      </c>
      <c r="C7008" t="s">
        <v>23</v>
      </c>
      <c r="D7008">
        <v>0</v>
      </c>
      <c r="F7008">
        <v>1</v>
      </c>
      <c r="G7008">
        <v>19.3</v>
      </c>
      <c r="H7008">
        <f t="shared" si="1745"/>
        <v>1</v>
      </c>
      <c r="I7008">
        <f t="shared" si="1746"/>
        <v>0</v>
      </c>
      <c r="J7008">
        <f t="shared" si="1747"/>
        <v>0</v>
      </c>
      <c r="K7008">
        <f t="shared" si="1748"/>
        <v>0</v>
      </c>
      <c r="L7008">
        <f t="shared" si="1749"/>
        <v>1</v>
      </c>
      <c r="M7008">
        <f t="shared" si="1750"/>
        <v>0</v>
      </c>
      <c r="N7008">
        <f t="shared" si="1751"/>
        <v>1</v>
      </c>
      <c r="O7008">
        <f t="shared" si="1752"/>
        <v>0</v>
      </c>
      <c r="P7008">
        <v>23</v>
      </c>
      <c r="Q7008">
        <f t="shared" si="1753"/>
        <v>0</v>
      </c>
      <c r="R7008">
        <f t="shared" si="1754"/>
        <v>0</v>
      </c>
      <c r="S7008">
        <f t="shared" si="1755"/>
        <v>1</v>
      </c>
      <c r="T7008">
        <f t="shared" si="1756"/>
        <v>0</v>
      </c>
      <c r="U7008">
        <v>0</v>
      </c>
      <c r="V7008">
        <f t="shared" si="1757"/>
        <v>-7.4667195582070259E-3</v>
      </c>
      <c r="W7008">
        <f t="shared" si="1758"/>
        <v>0.49813332878297917</v>
      </c>
      <c r="X7008">
        <f t="shared" si="1759"/>
        <v>5.5751900960911327E-5</v>
      </c>
      <c r="Y7008">
        <f t="shared" si="1760"/>
        <v>0</v>
      </c>
      <c r="Z7008" t="s">
        <v>7040</v>
      </c>
    </row>
    <row r="7009" spans="1:26" x14ac:dyDescent="0.25">
      <c r="A7009" t="s">
        <v>26</v>
      </c>
      <c r="B7009" t="s">
        <v>38</v>
      </c>
      <c r="C7009" t="s">
        <v>35</v>
      </c>
      <c r="D7009">
        <v>0</v>
      </c>
      <c r="F7009">
        <v>1</v>
      </c>
      <c r="G7009">
        <v>104.5</v>
      </c>
      <c r="H7009">
        <f t="shared" si="1745"/>
        <v>1</v>
      </c>
      <c r="I7009">
        <f t="shared" si="1746"/>
        <v>0</v>
      </c>
      <c r="J7009">
        <f t="shared" si="1747"/>
        <v>0</v>
      </c>
      <c r="K7009">
        <f t="shared" si="1748"/>
        <v>1</v>
      </c>
      <c r="L7009">
        <f t="shared" si="1749"/>
        <v>0</v>
      </c>
      <c r="M7009">
        <f t="shared" si="1750"/>
        <v>1</v>
      </c>
      <c r="N7009">
        <f t="shared" si="1751"/>
        <v>0</v>
      </c>
      <c r="O7009">
        <f t="shared" si="1752"/>
        <v>0</v>
      </c>
      <c r="P7009">
        <v>40</v>
      </c>
      <c r="Q7009">
        <f t="shared" si="1753"/>
        <v>0</v>
      </c>
      <c r="R7009">
        <f t="shared" si="1754"/>
        <v>0</v>
      </c>
      <c r="S7009">
        <f t="shared" si="1755"/>
        <v>1</v>
      </c>
      <c r="T7009">
        <f t="shared" si="1756"/>
        <v>0</v>
      </c>
      <c r="U7009">
        <v>1</v>
      </c>
      <c r="V7009">
        <f t="shared" si="1757"/>
        <v>0.43437613920692641</v>
      </c>
      <c r="W7009">
        <f t="shared" si="1758"/>
        <v>0.60691816446594771</v>
      </c>
      <c r="X7009">
        <f t="shared" si="1759"/>
        <v>0.31993035189846231</v>
      </c>
      <c r="Y7009">
        <f t="shared" si="1760"/>
        <v>1</v>
      </c>
      <c r="Z7009" t="s">
        <v>7041</v>
      </c>
    </row>
    <row r="7010" spans="1:26" x14ac:dyDescent="0.25">
      <c r="A7010" t="s">
        <v>45</v>
      </c>
      <c r="B7010" t="s">
        <v>33</v>
      </c>
      <c r="C7010" t="s">
        <v>25</v>
      </c>
      <c r="D7010">
        <v>1</v>
      </c>
      <c r="F7010">
        <v>1</v>
      </c>
      <c r="G7010">
        <v>63.1</v>
      </c>
      <c r="H7010">
        <f t="shared" si="1745"/>
        <v>0</v>
      </c>
      <c r="I7010">
        <f t="shared" si="1746"/>
        <v>1</v>
      </c>
      <c r="J7010">
        <f t="shared" si="1747"/>
        <v>1</v>
      </c>
      <c r="K7010">
        <f t="shared" si="1748"/>
        <v>0</v>
      </c>
      <c r="L7010">
        <f t="shared" si="1749"/>
        <v>0</v>
      </c>
      <c r="M7010">
        <f t="shared" si="1750"/>
        <v>0</v>
      </c>
      <c r="N7010">
        <f t="shared" si="1751"/>
        <v>0</v>
      </c>
      <c r="O7010">
        <f t="shared" si="1752"/>
        <v>1</v>
      </c>
      <c r="P7010">
        <v>72</v>
      </c>
      <c r="Q7010">
        <f t="shared" si="1753"/>
        <v>0</v>
      </c>
      <c r="R7010">
        <f t="shared" si="1754"/>
        <v>0</v>
      </c>
      <c r="S7010">
        <f t="shared" si="1755"/>
        <v>0</v>
      </c>
      <c r="T7010">
        <f t="shared" si="1756"/>
        <v>1</v>
      </c>
      <c r="U7010">
        <v>0</v>
      </c>
      <c r="V7010">
        <f t="shared" si="1757"/>
        <v>4.330550978211252E-2</v>
      </c>
      <c r="W7010">
        <f t="shared" si="1758"/>
        <v>0.51082468581002849</v>
      </c>
      <c r="X7010">
        <f t="shared" si="1759"/>
        <v>1.8753671774886431E-3</v>
      </c>
      <c r="Y7010">
        <f t="shared" si="1760"/>
        <v>0</v>
      </c>
      <c r="Z7010" t="s">
        <v>7042</v>
      </c>
    </row>
    <row r="7011" spans="1:26" x14ac:dyDescent="0.25">
      <c r="A7011" t="s">
        <v>26</v>
      </c>
      <c r="B7011" t="s">
        <v>38</v>
      </c>
      <c r="C7011" t="s">
        <v>35</v>
      </c>
      <c r="D7011">
        <v>1</v>
      </c>
      <c r="F7011">
        <v>1</v>
      </c>
      <c r="G7011">
        <v>75.05</v>
      </c>
      <c r="H7011">
        <f t="shared" si="1745"/>
        <v>0</v>
      </c>
      <c r="I7011">
        <f t="shared" si="1746"/>
        <v>1</v>
      </c>
      <c r="J7011">
        <f t="shared" si="1747"/>
        <v>0</v>
      </c>
      <c r="K7011">
        <f t="shared" si="1748"/>
        <v>1</v>
      </c>
      <c r="L7011">
        <f t="shared" si="1749"/>
        <v>0</v>
      </c>
      <c r="M7011">
        <f t="shared" si="1750"/>
        <v>1</v>
      </c>
      <c r="N7011">
        <f t="shared" si="1751"/>
        <v>0</v>
      </c>
      <c r="O7011">
        <f t="shared" si="1752"/>
        <v>0</v>
      </c>
      <c r="P7011">
        <v>3</v>
      </c>
      <c r="Q7011">
        <f t="shared" si="1753"/>
        <v>0</v>
      </c>
      <c r="R7011">
        <f t="shared" si="1754"/>
        <v>0</v>
      </c>
      <c r="S7011">
        <f t="shared" si="1755"/>
        <v>1</v>
      </c>
      <c r="T7011">
        <f t="shared" si="1756"/>
        <v>0</v>
      </c>
      <c r="U7011">
        <v>1</v>
      </c>
      <c r="V7011">
        <f t="shared" si="1757"/>
        <v>0.3796336774485633</v>
      </c>
      <c r="W7011">
        <f t="shared" si="1758"/>
        <v>0.59378474735164943</v>
      </c>
      <c r="X7011">
        <f t="shared" si="1759"/>
        <v>0.38485437415599311</v>
      </c>
      <c r="Y7011">
        <f t="shared" si="1760"/>
        <v>1</v>
      </c>
      <c r="Z7011" t="s">
        <v>7043</v>
      </c>
    </row>
    <row r="7012" spans="1:26" x14ac:dyDescent="0.25">
      <c r="A7012" t="s">
        <v>26</v>
      </c>
      <c r="B7012" t="s">
        <v>27</v>
      </c>
      <c r="C7012" t="s">
        <v>35</v>
      </c>
      <c r="D7012">
        <v>0</v>
      </c>
      <c r="F7012">
        <v>1</v>
      </c>
      <c r="G7012">
        <v>81</v>
      </c>
      <c r="H7012">
        <f t="shared" si="1745"/>
        <v>1</v>
      </c>
      <c r="I7012">
        <f t="shared" si="1746"/>
        <v>0</v>
      </c>
      <c r="J7012">
        <f t="shared" si="1747"/>
        <v>0</v>
      </c>
      <c r="K7012">
        <f t="shared" si="1748"/>
        <v>1</v>
      </c>
      <c r="L7012">
        <f t="shared" si="1749"/>
        <v>0</v>
      </c>
      <c r="M7012">
        <f t="shared" si="1750"/>
        <v>1</v>
      </c>
      <c r="N7012">
        <f t="shared" si="1751"/>
        <v>0</v>
      </c>
      <c r="O7012">
        <f t="shared" si="1752"/>
        <v>0</v>
      </c>
      <c r="P7012">
        <v>23</v>
      </c>
      <c r="Q7012">
        <f t="shared" si="1753"/>
        <v>1</v>
      </c>
      <c r="R7012">
        <f t="shared" si="1754"/>
        <v>0</v>
      </c>
      <c r="S7012">
        <f t="shared" si="1755"/>
        <v>0</v>
      </c>
      <c r="T7012">
        <f t="shared" si="1756"/>
        <v>0</v>
      </c>
      <c r="U7012">
        <v>1</v>
      </c>
      <c r="V7012">
        <f t="shared" si="1757"/>
        <v>0.5393698499981644</v>
      </c>
      <c r="W7012">
        <f t="shared" si="1758"/>
        <v>0.63166581661326549</v>
      </c>
      <c r="X7012">
        <f t="shared" si="1759"/>
        <v>0.21218013509071357</v>
      </c>
      <c r="Y7012">
        <f t="shared" si="1760"/>
        <v>1</v>
      </c>
      <c r="Z7012" t="s">
        <v>7044</v>
      </c>
    </row>
    <row r="7013" spans="1:26" x14ac:dyDescent="0.25">
      <c r="A7013" t="s">
        <v>26</v>
      </c>
      <c r="B7013" t="s">
        <v>27</v>
      </c>
      <c r="C7013" t="s">
        <v>35</v>
      </c>
      <c r="D7013">
        <v>1</v>
      </c>
      <c r="F7013">
        <v>1</v>
      </c>
      <c r="G7013">
        <v>74.45</v>
      </c>
      <c r="H7013">
        <f t="shared" si="1745"/>
        <v>0</v>
      </c>
      <c r="I7013">
        <f t="shared" si="1746"/>
        <v>1</v>
      </c>
      <c r="J7013">
        <f t="shared" si="1747"/>
        <v>0</v>
      </c>
      <c r="K7013">
        <f t="shared" si="1748"/>
        <v>1</v>
      </c>
      <c r="L7013">
        <f t="shared" si="1749"/>
        <v>0</v>
      </c>
      <c r="M7013">
        <f t="shared" si="1750"/>
        <v>1</v>
      </c>
      <c r="N7013">
        <f t="shared" si="1751"/>
        <v>0</v>
      </c>
      <c r="O7013">
        <f t="shared" si="1752"/>
        <v>0</v>
      </c>
      <c r="P7013">
        <v>1</v>
      </c>
      <c r="Q7013">
        <f t="shared" si="1753"/>
        <v>1</v>
      </c>
      <c r="R7013">
        <f t="shared" si="1754"/>
        <v>0</v>
      </c>
      <c r="S7013">
        <f t="shared" si="1755"/>
        <v>0</v>
      </c>
      <c r="T7013">
        <f t="shared" si="1756"/>
        <v>0</v>
      </c>
      <c r="U7013">
        <v>1</v>
      </c>
      <c r="V7013">
        <f t="shared" si="1757"/>
        <v>0.51060341867751879</v>
      </c>
      <c r="W7013">
        <f t="shared" si="1758"/>
        <v>0.62494791923602744</v>
      </c>
      <c r="X7013">
        <f t="shared" si="1759"/>
        <v>0.23950901381013195</v>
      </c>
      <c r="Y7013">
        <f t="shared" si="1760"/>
        <v>1</v>
      </c>
      <c r="Z7013" t="s">
        <v>7045</v>
      </c>
    </row>
    <row r="7014" spans="1:26" x14ac:dyDescent="0.25">
      <c r="A7014" t="s">
        <v>26</v>
      </c>
      <c r="B7014" t="s">
        <v>30</v>
      </c>
      <c r="C7014" t="s">
        <v>25</v>
      </c>
      <c r="D7014">
        <v>0</v>
      </c>
      <c r="F7014">
        <v>1</v>
      </c>
      <c r="G7014">
        <v>60.4</v>
      </c>
      <c r="H7014">
        <f t="shared" si="1745"/>
        <v>1</v>
      </c>
      <c r="I7014">
        <f t="shared" si="1746"/>
        <v>0</v>
      </c>
      <c r="J7014">
        <f t="shared" si="1747"/>
        <v>1</v>
      </c>
      <c r="K7014">
        <f t="shared" si="1748"/>
        <v>0</v>
      </c>
      <c r="L7014">
        <f t="shared" si="1749"/>
        <v>0</v>
      </c>
      <c r="M7014">
        <f t="shared" si="1750"/>
        <v>1</v>
      </c>
      <c r="N7014">
        <f t="shared" si="1751"/>
        <v>0</v>
      </c>
      <c r="O7014">
        <f t="shared" si="1752"/>
        <v>0</v>
      </c>
      <c r="P7014">
        <v>4</v>
      </c>
      <c r="Q7014">
        <f t="shared" si="1753"/>
        <v>0</v>
      </c>
      <c r="R7014">
        <f t="shared" si="1754"/>
        <v>1</v>
      </c>
      <c r="S7014">
        <f t="shared" si="1755"/>
        <v>0</v>
      </c>
      <c r="T7014">
        <f t="shared" si="1756"/>
        <v>0</v>
      </c>
      <c r="U7014">
        <v>1</v>
      </c>
      <c r="V7014">
        <f t="shared" si="1757"/>
        <v>0.35193034638637943</v>
      </c>
      <c r="W7014">
        <f t="shared" si="1758"/>
        <v>0.58708560448740821</v>
      </c>
      <c r="X7014">
        <f t="shared" si="1759"/>
        <v>0.41999427593487815</v>
      </c>
      <c r="Y7014">
        <f t="shared" si="1760"/>
        <v>1</v>
      </c>
      <c r="Z7014" t="s">
        <v>7046</v>
      </c>
    </row>
    <row r="7015" spans="1:26" x14ac:dyDescent="0.25">
      <c r="A7015" t="s">
        <v>45</v>
      </c>
      <c r="B7015" t="s">
        <v>27</v>
      </c>
      <c r="C7015" t="s">
        <v>25</v>
      </c>
      <c r="D7015">
        <v>0</v>
      </c>
      <c r="F7015">
        <v>1</v>
      </c>
      <c r="G7015">
        <v>84.95</v>
      </c>
      <c r="H7015">
        <f t="shared" si="1745"/>
        <v>1</v>
      </c>
      <c r="I7015">
        <f t="shared" si="1746"/>
        <v>0</v>
      </c>
      <c r="J7015">
        <f t="shared" si="1747"/>
        <v>1</v>
      </c>
      <c r="K7015">
        <f t="shared" si="1748"/>
        <v>0</v>
      </c>
      <c r="L7015">
        <f t="shared" si="1749"/>
        <v>0</v>
      </c>
      <c r="M7015">
        <f t="shared" si="1750"/>
        <v>0</v>
      </c>
      <c r="N7015">
        <f t="shared" si="1751"/>
        <v>0</v>
      </c>
      <c r="O7015">
        <f t="shared" si="1752"/>
        <v>1</v>
      </c>
      <c r="P7015">
        <v>62</v>
      </c>
      <c r="Q7015">
        <f t="shared" si="1753"/>
        <v>1</v>
      </c>
      <c r="R7015">
        <f t="shared" si="1754"/>
        <v>0</v>
      </c>
      <c r="S7015">
        <f t="shared" si="1755"/>
        <v>0</v>
      </c>
      <c r="T7015">
        <f t="shared" si="1756"/>
        <v>0</v>
      </c>
      <c r="U7015">
        <v>0</v>
      </c>
      <c r="V7015">
        <f t="shared" si="1757"/>
        <v>0.20044776519087004</v>
      </c>
      <c r="W7015">
        <f t="shared" si="1758"/>
        <v>0.549944824143068</v>
      </c>
      <c r="X7015">
        <f t="shared" si="1759"/>
        <v>4.0179306570014173E-2</v>
      </c>
      <c r="Y7015">
        <f t="shared" si="1760"/>
        <v>0</v>
      </c>
      <c r="Z7015" t="s">
        <v>7047</v>
      </c>
    </row>
    <row r="7016" spans="1:26" x14ac:dyDescent="0.25">
      <c r="A7016" t="s">
        <v>26</v>
      </c>
      <c r="B7016" t="s">
        <v>33</v>
      </c>
      <c r="C7016" t="s">
        <v>35</v>
      </c>
      <c r="D7016">
        <v>0</v>
      </c>
      <c r="F7016">
        <v>1</v>
      </c>
      <c r="G7016">
        <v>93.4</v>
      </c>
      <c r="H7016">
        <f t="shared" si="1745"/>
        <v>1</v>
      </c>
      <c r="I7016">
        <f t="shared" si="1746"/>
        <v>0</v>
      </c>
      <c r="J7016">
        <f t="shared" si="1747"/>
        <v>0</v>
      </c>
      <c r="K7016">
        <f t="shared" si="1748"/>
        <v>1</v>
      </c>
      <c r="L7016">
        <f t="shared" si="1749"/>
        <v>0</v>
      </c>
      <c r="M7016">
        <f t="shared" si="1750"/>
        <v>1</v>
      </c>
      <c r="N7016">
        <f t="shared" si="1751"/>
        <v>0</v>
      </c>
      <c r="O7016">
        <f t="shared" si="1752"/>
        <v>0</v>
      </c>
      <c r="P7016">
        <v>40</v>
      </c>
      <c r="Q7016">
        <f t="shared" si="1753"/>
        <v>0</v>
      </c>
      <c r="R7016">
        <f t="shared" si="1754"/>
        <v>0</v>
      </c>
      <c r="S7016">
        <f t="shared" si="1755"/>
        <v>0</v>
      </c>
      <c r="T7016">
        <f t="shared" si="1756"/>
        <v>1</v>
      </c>
      <c r="U7016">
        <v>0</v>
      </c>
      <c r="V7016">
        <f t="shared" si="1757"/>
        <v>0.4082423442783385</v>
      </c>
      <c r="W7016">
        <f t="shared" si="1758"/>
        <v>0.60066635119107936</v>
      </c>
      <c r="X7016">
        <f t="shared" si="1759"/>
        <v>0.16666181166187347</v>
      </c>
      <c r="Y7016">
        <f t="shared" si="1760"/>
        <v>1</v>
      </c>
      <c r="Z7016" t="s">
        <v>7048</v>
      </c>
    </row>
    <row r="7017" spans="1:26" x14ac:dyDescent="0.25">
      <c r="A7017" t="s">
        <v>26</v>
      </c>
      <c r="B7017" t="s">
        <v>27</v>
      </c>
      <c r="C7017" t="s">
        <v>35</v>
      </c>
      <c r="D7017">
        <v>0</v>
      </c>
      <c r="F7017">
        <v>1</v>
      </c>
      <c r="G7017">
        <v>89.2</v>
      </c>
      <c r="H7017">
        <f t="shared" si="1745"/>
        <v>1</v>
      </c>
      <c r="I7017">
        <f t="shared" si="1746"/>
        <v>0</v>
      </c>
      <c r="J7017">
        <f t="shared" si="1747"/>
        <v>0</v>
      </c>
      <c r="K7017">
        <f t="shared" si="1748"/>
        <v>1</v>
      </c>
      <c r="L7017">
        <f t="shared" si="1749"/>
        <v>0</v>
      </c>
      <c r="M7017">
        <f t="shared" si="1750"/>
        <v>1</v>
      </c>
      <c r="N7017">
        <f t="shared" si="1751"/>
        <v>0</v>
      </c>
      <c r="O7017">
        <f t="shared" si="1752"/>
        <v>0</v>
      </c>
      <c r="P7017">
        <v>41</v>
      </c>
      <c r="Q7017">
        <f t="shared" si="1753"/>
        <v>1</v>
      </c>
      <c r="R7017">
        <f t="shared" si="1754"/>
        <v>0</v>
      </c>
      <c r="S7017">
        <f t="shared" si="1755"/>
        <v>0</v>
      </c>
      <c r="T7017">
        <f t="shared" si="1756"/>
        <v>0</v>
      </c>
      <c r="U7017">
        <v>0</v>
      </c>
      <c r="V7017">
        <f t="shared" si="1757"/>
        <v>0.55215410438531187</v>
      </c>
      <c r="W7017">
        <f t="shared" si="1758"/>
        <v>0.63463521513687426</v>
      </c>
      <c r="X7017">
        <f t="shared" si="1759"/>
        <v>0.3048741549895459</v>
      </c>
      <c r="Y7017">
        <f t="shared" si="1760"/>
        <v>1</v>
      </c>
      <c r="Z7017" t="s">
        <v>7049</v>
      </c>
    </row>
    <row r="7018" spans="1:26" x14ac:dyDescent="0.25">
      <c r="A7018" t="s">
        <v>26</v>
      </c>
      <c r="B7018" t="s">
        <v>38</v>
      </c>
      <c r="C7018" t="s">
        <v>35</v>
      </c>
      <c r="D7018">
        <v>1</v>
      </c>
      <c r="F7018">
        <v>1</v>
      </c>
      <c r="G7018">
        <v>85.2</v>
      </c>
      <c r="H7018">
        <f t="shared" si="1745"/>
        <v>0</v>
      </c>
      <c r="I7018">
        <f t="shared" si="1746"/>
        <v>1</v>
      </c>
      <c r="J7018">
        <f t="shared" si="1747"/>
        <v>0</v>
      </c>
      <c r="K7018">
        <f t="shared" si="1748"/>
        <v>1</v>
      </c>
      <c r="L7018">
        <f t="shared" si="1749"/>
        <v>0</v>
      </c>
      <c r="M7018">
        <f t="shared" si="1750"/>
        <v>1</v>
      </c>
      <c r="N7018">
        <f t="shared" si="1751"/>
        <v>0</v>
      </c>
      <c r="O7018">
        <f t="shared" si="1752"/>
        <v>0</v>
      </c>
      <c r="P7018">
        <v>34</v>
      </c>
      <c r="Q7018">
        <f t="shared" si="1753"/>
        <v>0</v>
      </c>
      <c r="R7018">
        <f t="shared" si="1754"/>
        <v>0</v>
      </c>
      <c r="S7018">
        <f t="shared" si="1755"/>
        <v>1</v>
      </c>
      <c r="T7018">
        <f t="shared" si="1756"/>
        <v>0</v>
      </c>
      <c r="U7018">
        <v>0</v>
      </c>
      <c r="V7018">
        <f t="shared" si="1757"/>
        <v>0.39059492063043527</v>
      </c>
      <c r="W7018">
        <f t="shared" si="1758"/>
        <v>0.59642590611987012</v>
      </c>
      <c r="X7018">
        <f t="shared" si="1759"/>
        <v>0.15256439202229602</v>
      </c>
      <c r="Y7018">
        <f t="shared" si="1760"/>
        <v>1</v>
      </c>
      <c r="Z7018" t="s">
        <v>7050</v>
      </c>
    </row>
    <row r="7019" spans="1:26" x14ac:dyDescent="0.25">
      <c r="A7019" t="s">
        <v>26</v>
      </c>
      <c r="B7019" t="s">
        <v>27</v>
      </c>
      <c r="C7019" t="s">
        <v>25</v>
      </c>
      <c r="D7019">
        <v>0</v>
      </c>
      <c r="F7019">
        <v>1</v>
      </c>
      <c r="G7019">
        <v>49.95</v>
      </c>
      <c r="H7019">
        <f t="shared" si="1745"/>
        <v>1</v>
      </c>
      <c r="I7019">
        <f t="shared" si="1746"/>
        <v>0</v>
      </c>
      <c r="J7019">
        <f t="shared" si="1747"/>
        <v>1</v>
      </c>
      <c r="K7019">
        <f t="shared" si="1748"/>
        <v>0</v>
      </c>
      <c r="L7019">
        <f t="shared" si="1749"/>
        <v>0</v>
      </c>
      <c r="M7019">
        <f t="shared" si="1750"/>
        <v>1</v>
      </c>
      <c r="N7019">
        <f t="shared" si="1751"/>
        <v>0</v>
      </c>
      <c r="O7019">
        <f t="shared" si="1752"/>
        <v>0</v>
      </c>
      <c r="P7019">
        <v>1</v>
      </c>
      <c r="Q7019">
        <f t="shared" si="1753"/>
        <v>1</v>
      </c>
      <c r="R7019">
        <f t="shared" si="1754"/>
        <v>0</v>
      </c>
      <c r="S7019">
        <f t="shared" si="1755"/>
        <v>0</v>
      </c>
      <c r="T7019">
        <f t="shared" si="1756"/>
        <v>0</v>
      </c>
      <c r="U7019">
        <v>0</v>
      </c>
      <c r="V7019">
        <f t="shared" si="1757"/>
        <v>0.4724065610573831</v>
      </c>
      <c r="W7019">
        <f t="shared" si="1758"/>
        <v>0.61595319872203191</v>
      </c>
      <c r="X7019">
        <f t="shared" si="1759"/>
        <v>0.22316795893006303</v>
      </c>
      <c r="Y7019">
        <f t="shared" si="1760"/>
        <v>1</v>
      </c>
      <c r="Z7019" t="s">
        <v>7051</v>
      </c>
    </row>
    <row r="7020" spans="1:26" x14ac:dyDescent="0.25">
      <c r="A7020" t="s">
        <v>45</v>
      </c>
      <c r="B7020" t="s">
        <v>33</v>
      </c>
      <c r="C7020" t="s">
        <v>23</v>
      </c>
      <c r="D7020">
        <v>0</v>
      </c>
      <c r="F7020">
        <v>1</v>
      </c>
      <c r="G7020">
        <v>20.65</v>
      </c>
      <c r="H7020">
        <f t="shared" si="1745"/>
        <v>1</v>
      </c>
      <c r="I7020">
        <f t="shared" si="1746"/>
        <v>0</v>
      </c>
      <c r="J7020">
        <f t="shared" si="1747"/>
        <v>0</v>
      </c>
      <c r="K7020">
        <f t="shared" si="1748"/>
        <v>0</v>
      </c>
      <c r="L7020">
        <f t="shared" si="1749"/>
        <v>1</v>
      </c>
      <c r="M7020">
        <f t="shared" si="1750"/>
        <v>0</v>
      </c>
      <c r="N7020">
        <f t="shared" si="1751"/>
        <v>0</v>
      </c>
      <c r="O7020">
        <f t="shared" si="1752"/>
        <v>1</v>
      </c>
      <c r="P7020">
        <v>51</v>
      </c>
      <c r="Q7020">
        <f t="shared" si="1753"/>
        <v>0</v>
      </c>
      <c r="R7020">
        <f t="shared" si="1754"/>
        <v>0</v>
      </c>
      <c r="S7020">
        <f t="shared" si="1755"/>
        <v>0</v>
      </c>
      <c r="T7020">
        <f t="shared" si="1756"/>
        <v>1</v>
      </c>
      <c r="U7020">
        <v>0</v>
      </c>
      <c r="V7020">
        <f t="shared" si="1757"/>
        <v>-6.5296050793723054E-2</v>
      </c>
      <c r="W7020">
        <f t="shared" si="1758"/>
        <v>0.48368178471649304</v>
      </c>
      <c r="X7020">
        <f t="shared" si="1759"/>
        <v>4.263574249256461E-3</v>
      </c>
      <c r="Y7020">
        <f t="shared" si="1760"/>
        <v>0</v>
      </c>
      <c r="Z7020" t="s">
        <v>7052</v>
      </c>
    </row>
    <row r="7021" spans="1:26" x14ac:dyDescent="0.25">
      <c r="A7021" t="s">
        <v>26</v>
      </c>
      <c r="B7021" t="s">
        <v>30</v>
      </c>
      <c r="C7021" t="s">
        <v>35</v>
      </c>
      <c r="D7021">
        <v>0</v>
      </c>
      <c r="F7021">
        <v>1</v>
      </c>
      <c r="G7021">
        <v>70.650000000000006</v>
      </c>
      <c r="H7021">
        <f t="shared" si="1745"/>
        <v>1</v>
      </c>
      <c r="I7021">
        <f t="shared" si="1746"/>
        <v>0</v>
      </c>
      <c r="J7021">
        <f t="shared" si="1747"/>
        <v>0</v>
      </c>
      <c r="K7021">
        <f t="shared" si="1748"/>
        <v>1</v>
      </c>
      <c r="L7021">
        <f t="shared" si="1749"/>
        <v>0</v>
      </c>
      <c r="M7021">
        <f t="shared" si="1750"/>
        <v>1</v>
      </c>
      <c r="N7021">
        <f t="shared" si="1751"/>
        <v>0</v>
      </c>
      <c r="O7021">
        <f t="shared" si="1752"/>
        <v>0</v>
      </c>
      <c r="P7021">
        <v>1</v>
      </c>
      <c r="Q7021">
        <f t="shared" si="1753"/>
        <v>0</v>
      </c>
      <c r="R7021">
        <f t="shared" si="1754"/>
        <v>1</v>
      </c>
      <c r="S7021">
        <f t="shared" si="1755"/>
        <v>0</v>
      </c>
      <c r="T7021">
        <f t="shared" si="1756"/>
        <v>0</v>
      </c>
      <c r="U7021">
        <v>1</v>
      </c>
      <c r="V7021">
        <f t="shared" si="1757"/>
        <v>0.36791066437031383</v>
      </c>
      <c r="W7021">
        <f t="shared" si="1758"/>
        <v>0.59095402497745952</v>
      </c>
      <c r="X7021">
        <f t="shared" si="1759"/>
        <v>0.39953692821677805</v>
      </c>
      <c r="Y7021">
        <f t="shared" si="1760"/>
        <v>1</v>
      </c>
      <c r="Z7021" t="s">
        <v>7053</v>
      </c>
    </row>
    <row r="7022" spans="1:26" x14ac:dyDescent="0.25">
      <c r="A7022" t="s">
        <v>45</v>
      </c>
      <c r="B7022" t="s">
        <v>30</v>
      </c>
      <c r="C7022" t="s">
        <v>23</v>
      </c>
      <c r="D7022">
        <v>0</v>
      </c>
      <c r="F7022">
        <v>1</v>
      </c>
      <c r="G7022">
        <v>20.149999999999999</v>
      </c>
      <c r="H7022">
        <f t="shared" si="1745"/>
        <v>1</v>
      </c>
      <c r="I7022">
        <f t="shared" si="1746"/>
        <v>0</v>
      </c>
      <c r="J7022">
        <f t="shared" si="1747"/>
        <v>0</v>
      </c>
      <c r="K7022">
        <f t="shared" si="1748"/>
        <v>0</v>
      </c>
      <c r="L7022">
        <f t="shared" si="1749"/>
        <v>1</v>
      </c>
      <c r="M7022">
        <f t="shared" si="1750"/>
        <v>0</v>
      </c>
      <c r="N7022">
        <f t="shared" si="1751"/>
        <v>0</v>
      </c>
      <c r="O7022">
        <f t="shared" si="1752"/>
        <v>1</v>
      </c>
      <c r="P7022">
        <v>39</v>
      </c>
      <c r="Q7022">
        <f t="shared" si="1753"/>
        <v>0</v>
      </c>
      <c r="R7022">
        <f t="shared" si="1754"/>
        <v>1</v>
      </c>
      <c r="S7022">
        <f t="shared" si="1755"/>
        <v>0</v>
      </c>
      <c r="T7022">
        <f t="shared" si="1756"/>
        <v>0</v>
      </c>
      <c r="U7022">
        <v>0</v>
      </c>
      <c r="V7022">
        <f t="shared" si="1757"/>
        <v>-7.0938747761012139E-2</v>
      </c>
      <c r="W7022">
        <f t="shared" si="1758"/>
        <v>0.48227274651655361</v>
      </c>
      <c r="X7022">
        <f t="shared" si="1759"/>
        <v>5.0323059339005046E-3</v>
      </c>
      <c r="Y7022">
        <f t="shared" si="1760"/>
        <v>0</v>
      </c>
      <c r="Z7022" t="s">
        <v>7054</v>
      </c>
    </row>
    <row r="7023" spans="1:26" x14ac:dyDescent="0.25">
      <c r="A7023" t="s">
        <v>26</v>
      </c>
      <c r="B7023" t="s">
        <v>27</v>
      </c>
      <c r="C7023" t="s">
        <v>23</v>
      </c>
      <c r="D7023">
        <v>0</v>
      </c>
      <c r="F7023">
        <v>1</v>
      </c>
      <c r="G7023">
        <v>19.2</v>
      </c>
      <c r="H7023">
        <f t="shared" si="1745"/>
        <v>1</v>
      </c>
      <c r="I7023">
        <f t="shared" si="1746"/>
        <v>0</v>
      </c>
      <c r="J7023">
        <f t="shared" si="1747"/>
        <v>0</v>
      </c>
      <c r="K7023">
        <f t="shared" si="1748"/>
        <v>0</v>
      </c>
      <c r="L7023">
        <f t="shared" si="1749"/>
        <v>1</v>
      </c>
      <c r="M7023">
        <f t="shared" si="1750"/>
        <v>1</v>
      </c>
      <c r="N7023">
        <f t="shared" si="1751"/>
        <v>0</v>
      </c>
      <c r="O7023">
        <f t="shared" si="1752"/>
        <v>0</v>
      </c>
      <c r="P7023">
        <v>12</v>
      </c>
      <c r="Q7023">
        <f t="shared" si="1753"/>
        <v>1</v>
      </c>
      <c r="R7023">
        <f t="shared" si="1754"/>
        <v>0</v>
      </c>
      <c r="S7023">
        <f t="shared" si="1755"/>
        <v>0</v>
      </c>
      <c r="T7023">
        <f t="shared" si="1756"/>
        <v>0</v>
      </c>
      <c r="U7023">
        <v>0</v>
      </c>
      <c r="V7023">
        <f t="shared" si="1757"/>
        <v>0.39573739791873125</v>
      </c>
      <c r="W7023">
        <f t="shared" si="1758"/>
        <v>0.59766309470888923</v>
      </c>
      <c r="X7023">
        <f t="shared" si="1759"/>
        <v>0.15660808811148824</v>
      </c>
      <c r="Y7023">
        <f t="shared" si="1760"/>
        <v>1</v>
      </c>
      <c r="Z7023" t="s">
        <v>7055</v>
      </c>
    </row>
    <row r="7024" spans="1:26" x14ac:dyDescent="0.25">
      <c r="A7024" t="s">
        <v>29</v>
      </c>
      <c r="B7024" t="s">
        <v>27</v>
      </c>
      <c r="C7024" t="s">
        <v>25</v>
      </c>
      <c r="D7024">
        <v>0</v>
      </c>
      <c r="F7024">
        <v>1</v>
      </c>
      <c r="G7024">
        <v>59.8</v>
      </c>
      <c r="H7024">
        <f t="shared" si="1745"/>
        <v>1</v>
      </c>
      <c r="I7024">
        <f t="shared" si="1746"/>
        <v>0</v>
      </c>
      <c r="J7024">
        <f t="shared" si="1747"/>
        <v>1</v>
      </c>
      <c r="K7024">
        <f t="shared" si="1748"/>
        <v>0</v>
      </c>
      <c r="L7024">
        <f t="shared" si="1749"/>
        <v>0</v>
      </c>
      <c r="M7024">
        <f t="shared" si="1750"/>
        <v>0</v>
      </c>
      <c r="N7024">
        <f t="shared" si="1751"/>
        <v>1</v>
      </c>
      <c r="O7024">
        <f t="shared" si="1752"/>
        <v>0</v>
      </c>
      <c r="P7024">
        <v>12</v>
      </c>
      <c r="Q7024">
        <f t="shared" si="1753"/>
        <v>1</v>
      </c>
      <c r="R7024">
        <f t="shared" si="1754"/>
        <v>0</v>
      </c>
      <c r="S7024">
        <f t="shared" si="1755"/>
        <v>0</v>
      </c>
      <c r="T7024">
        <f t="shared" si="1756"/>
        <v>0</v>
      </c>
      <c r="U7024">
        <v>1</v>
      </c>
      <c r="V7024">
        <f t="shared" si="1757"/>
        <v>0.22117157759539702</v>
      </c>
      <c r="W7024">
        <f t="shared" si="1758"/>
        <v>0.55506859527380026</v>
      </c>
      <c r="X7024">
        <f t="shared" si="1759"/>
        <v>0.60657371154524264</v>
      </c>
      <c r="Y7024">
        <f t="shared" si="1760"/>
        <v>0</v>
      </c>
      <c r="Z7024" t="s">
        <v>7056</v>
      </c>
    </row>
    <row r="7025" spans="1:26" x14ac:dyDescent="0.25">
      <c r="A7025" t="s">
        <v>29</v>
      </c>
      <c r="B7025" t="s">
        <v>27</v>
      </c>
      <c r="C7025" t="s">
        <v>35</v>
      </c>
      <c r="D7025">
        <v>0</v>
      </c>
      <c r="F7025">
        <v>1</v>
      </c>
      <c r="G7025">
        <v>104.95</v>
      </c>
      <c r="H7025">
        <f t="shared" si="1745"/>
        <v>1</v>
      </c>
      <c r="I7025">
        <f t="shared" si="1746"/>
        <v>0</v>
      </c>
      <c r="J7025">
        <f t="shared" si="1747"/>
        <v>0</v>
      </c>
      <c r="K7025">
        <f t="shared" si="1748"/>
        <v>1</v>
      </c>
      <c r="L7025">
        <f t="shared" si="1749"/>
        <v>0</v>
      </c>
      <c r="M7025">
        <f t="shared" si="1750"/>
        <v>0</v>
      </c>
      <c r="N7025">
        <f t="shared" si="1751"/>
        <v>1</v>
      </c>
      <c r="O7025">
        <f t="shared" si="1752"/>
        <v>0</v>
      </c>
      <c r="P7025">
        <v>72</v>
      </c>
      <c r="Q7025">
        <f t="shared" si="1753"/>
        <v>1</v>
      </c>
      <c r="R7025">
        <f t="shared" si="1754"/>
        <v>0</v>
      </c>
      <c r="S7025">
        <f t="shared" si="1755"/>
        <v>0</v>
      </c>
      <c r="T7025">
        <f t="shared" si="1756"/>
        <v>0</v>
      </c>
      <c r="U7025">
        <v>0</v>
      </c>
      <c r="V7025">
        <f t="shared" si="1757"/>
        <v>0.30525437859966409</v>
      </c>
      <c r="W7025">
        <f t="shared" si="1758"/>
        <v>0.57572648815475358</v>
      </c>
      <c r="X7025">
        <f t="shared" si="1759"/>
        <v>9.3180235654267057E-2</v>
      </c>
      <c r="Y7025">
        <f t="shared" si="1760"/>
        <v>0</v>
      </c>
      <c r="Z7025" t="s">
        <v>7057</v>
      </c>
    </row>
    <row r="7026" spans="1:26" x14ac:dyDescent="0.25">
      <c r="A7026" t="s">
        <v>26</v>
      </c>
      <c r="B7026" t="s">
        <v>27</v>
      </c>
      <c r="C7026" t="s">
        <v>35</v>
      </c>
      <c r="D7026">
        <v>1</v>
      </c>
      <c r="F7026">
        <v>1</v>
      </c>
      <c r="G7026">
        <v>103.5</v>
      </c>
      <c r="H7026">
        <f t="shared" si="1745"/>
        <v>0</v>
      </c>
      <c r="I7026">
        <f t="shared" si="1746"/>
        <v>1</v>
      </c>
      <c r="J7026">
        <f t="shared" si="1747"/>
        <v>0</v>
      </c>
      <c r="K7026">
        <f t="shared" si="1748"/>
        <v>1</v>
      </c>
      <c r="L7026">
        <f t="shared" si="1749"/>
        <v>0</v>
      </c>
      <c r="M7026">
        <f t="shared" si="1750"/>
        <v>1</v>
      </c>
      <c r="N7026">
        <f t="shared" si="1751"/>
        <v>0</v>
      </c>
      <c r="O7026">
        <f t="shared" si="1752"/>
        <v>0</v>
      </c>
      <c r="P7026">
        <v>63</v>
      </c>
      <c r="Q7026">
        <f t="shared" si="1753"/>
        <v>1</v>
      </c>
      <c r="R7026">
        <f t="shared" si="1754"/>
        <v>0</v>
      </c>
      <c r="S7026">
        <f t="shared" si="1755"/>
        <v>0</v>
      </c>
      <c r="T7026">
        <f t="shared" si="1756"/>
        <v>0</v>
      </c>
      <c r="U7026">
        <v>0</v>
      </c>
      <c r="V7026">
        <f t="shared" si="1757"/>
        <v>0.56075714768786411</v>
      </c>
      <c r="W7026">
        <f t="shared" si="1758"/>
        <v>0.63662771154066722</v>
      </c>
      <c r="X7026">
        <f t="shared" si="1759"/>
        <v>0.31444857868302906</v>
      </c>
      <c r="Y7026">
        <f t="shared" si="1760"/>
        <v>1</v>
      </c>
      <c r="Z7026" t="s">
        <v>7058</v>
      </c>
    </row>
    <row r="7027" spans="1:26" x14ac:dyDescent="0.25">
      <c r="A7027" t="s">
        <v>26</v>
      </c>
      <c r="B7027" t="s">
        <v>38</v>
      </c>
      <c r="C7027" t="s">
        <v>35</v>
      </c>
      <c r="D7027">
        <v>0</v>
      </c>
      <c r="F7027">
        <v>1</v>
      </c>
      <c r="G7027">
        <v>84.8</v>
      </c>
      <c r="H7027">
        <f t="shared" si="1745"/>
        <v>1</v>
      </c>
      <c r="I7027">
        <f t="shared" si="1746"/>
        <v>0</v>
      </c>
      <c r="J7027">
        <f t="shared" si="1747"/>
        <v>0</v>
      </c>
      <c r="K7027">
        <f t="shared" si="1748"/>
        <v>1</v>
      </c>
      <c r="L7027">
        <f t="shared" si="1749"/>
        <v>0</v>
      </c>
      <c r="M7027">
        <f t="shared" si="1750"/>
        <v>1</v>
      </c>
      <c r="N7027">
        <f t="shared" si="1751"/>
        <v>0</v>
      </c>
      <c r="O7027">
        <f t="shared" si="1752"/>
        <v>0</v>
      </c>
      <c r="P7027">
        <v>44</v>
      </c>
      <c r="Q7027">
        <f t="shared" si="1753"/>
        <v>0</v>
      </c>
      <c r="R7027">
        <f t="shared" si="1754"/>
        <v>0</v>
      </c>
      <c r="S7027">
        <f t="shared" si="1755"/>
        <v>1</v>
      </c>
      <c r="T7027">
        <f t="shared" si="1756"/>
        <v>0</v>
      </c>
      <c r="U7027">
        <v>0</v>
      </c>
      <c r="V7027">
        <f t="shared" si="1757"/>
        <v>0.39483446772596426</v>
      </c>
      <c r="W7027">
        <f t="shared" si="1758"/>
        <v>0.59744595524792476</v>
      </c>
      <c r="X7027">
        <f t="shared" si="1759"/>
        <v>0.1558942569044455</v>
      </c>
      <c r="Y7027">
        <f t="shared" si="1760"/>
        <v>1</v>
      </c>
      <c r="Z7027" t="s">
        <v>7059</v>
      </c>
    </row>
    <row r="7028" spans="1:26" x14ac:dyDescent="0.25">
      <c r="A7028" t="s">
        <v>26</v>
      </c>
      <c r="B7028" t="s">
        <v>33</v>
      </c>
      <c r="C7028" t="s">
        <v>35</v>
      </c>
      <c r="D7028">
        <v>0</v>
      </c>
      <c r="F7028">
        <v>1</v>
      </c>
      <c r="G7028">
        <v>95.05</v>
      </c>
      <c r="H7028">
        <f t="shared" si="1745"/>
        <v>1</v>
      </c>
      <c r="I7028">
        <f t="shared" si="1746"/>
        <v>0</v>
      </c>
      <c r="J7028">
        <f t="shared" si="1747"/>
        <v>0</v>
      </c>
      <c r="K7028">
        <f t="shared" si="1748"/>
        <v>1</v>
      </c>
      <c r="L7028">
        <f t="shared" si="1749"/>
        <v>0</v>
      </c>
      <c r="M7028">
        <f t="shared" si="1750"/>
        <v>1</v>
      </c>
      <c r="N7028">
        <f t="shared" si="1751"/>
        <v>0</v>
      </c>
      <c r="O7028">
        <f t="shared" si="1752"/>
        <v>0</v>
      </c>
      <c r="P7028">
        <v>18</v>
      </c>
      <c r="Q7028">
        <f t="shared" si="1753"/>
        <v>0</v>
      </c>
      <c r="R7028">
        <f t="shared" si="1754"/>
        <v>0</v>
      </c>
      <c r="S7028">
        <f t="shared" si="1755"/>
        <v>0</v>
      </c>
      <c r="T7028">
        <f t="shared" si="1756"/>
        <v>1</v>
      </c>
      <c r="U7028">
        <v>0</v>
      </c>
      <c r="V7028">
        <f t="shared" si="1757"/>
        <v>0.4059516164491429</v>
      </c>
      <c r="W7028">
        <f t="shared" si="1758"/>
        <v>0.60011675631923955</v>
      </c>
      <c r="X7028">
        <f t="shared" si="1759"/>
        <v>0.16479671489767203</v>
      </c>
      <c r="Y7028">
        <f t="shared" si="1760"/>
        <v>1</v>
      </c>
      <c r="Z7028" t="s">
        <v>7060</v>
      </c>
    </row>
    <row r="7029" spans="1:26" x14ac:dyDescent="0.25">
      <c r="A7029" t="s">
        <v>26</v>
      </c>
      <c r="B7029" t="s">
        <v>33</v>
      </c>
      <c r="C7029" t="s">
        <v>25</v>
      </c>
      <c r="D7029">
        <v>0</v>
      </c>
      <c r="F7029">
        <v>1</v>
      </c>
      <c r="G7029">
        <v>44.2</v>
      </c>
      <c r="H7029">
        <f t="shared" si="1745"/>
        <v>1</v>
      </c>
      <c r="I7029">
        <f t="shared" si="1746"/>
        <v>0</v>
      </c>
      <c r="J7029">
        <f t="shared" si="1747"/>
        <v>1</v>
      </c>
      <c r="K7029">
        <f t="shared" si="1748"/>
        <v>0</v>
      </c>
      <c r="L7029">
        <f t="shared" si="1749"/>
        <v>0</v>
      </c>
      <c r="M7029">
        <f t="shared" si="1750"/>
        <v>1</v>
      </c>
      <c r="N7029">
        <f t="shared" si="1751"/>
        <v>0</v>
      </c>
      <c r="O7029">
        <f t="shared" si="1752"/>
        <v>0</v>
      </c>
      <c r="P7029">
        <v>9</v>
      </c>
      <c r="Q7029">
        <f t="shared" si="1753"/>
        <v>0</v>
      </c>
      <c r="R7029">
        <f t="shared" si="1754"/>
        <v>0</v>
      </c>
      <c r="S7029">
        <f t="shared" si="1755"/>
        <v>0</v>
      </c>
      <c r="T7029">
        <f t="shared" si="1756"/>
        <v>1</v>
      </c>
      <c r="U7029">
        <v>1</v>
      </c>
      <c r="V7029">
        <f t="shared" si="1757"/>
        <v>0.32667364869469784</v>
      </c>
      <c r="W7029">
        <f t="shared" si="1758"/>
        <v>0.58094980490409864</v>
      </c>
      <c r="X7029">
        <f t="shared" si="1759"/>
        <v>0.45336837536211116</v>
      </c>
      <c r="Y7029">
        <f t="shared" si="1760"/>
        <v>1</v>
      </c>
      <c r="Z7029" t="s">
        <v>7061</v>
      </c>
    </row>
    <row r="7030" spans="1:26" x14ac:dyDescent="0.25">
      <c r="A7030" t="s">
        <v>26</v>
      </c>
      <c r="B7030" t="s">
        <v>30</v>
      </c>
      <c r="C7030" t="s">
        <v>25</v>
      </c>
      <c r="D7030">
        <v>0</v>
      </c>
      <c r="F7030">
        <v>1</v>
      </c>
      <c r="G7030">
        <v>73.349999999999994</v>
      </c>
      <c r="H7030">
        <f t="shared" si="1745"/>
        <v>1</v>
      </c>
      <c r="I7030">
        <f t="shared" si="1746"/>
        <v>0</v>
      </c>
      <c r="J7030">
        <f t="shared" si="1747"/>
        <v>1</v>
      </c>
      <c r="K7030">
        <f t="shared" si="1748"/>
        <v>0</v>
      </c>
      <c r="L7030">
        <f t="shared" si="1749"/>
        <v>0</v>
      </c>
      <c r="M7030">
        <f t="shared" si="1750"/>
        <v>1</v>
      </c>
      <c r="N7030">
        <f t="shared" si="1751"/>
        <v>0</v>
      </c>
      <c r="O7030">
        <f t="shared" si="1752"/>
        <v>0</v>
      </c>
      <c r="P7030">
        <v>13</v>
      </c>
      <c r="Q7030">
        <f t="shared" si="1753"/>
        <v>0</v>
      </c>
      <c r="R7030">
        <f t="shared" si="1754"/>
        <v>1</v>
      </c>
      <c r="S7030">
        <f t="shared" si="1755"/>
        <v>0</v>
      </c>
      <c r="T7030">
        <f t="shared" si="1756"/>
        <v>0</v>
      </c>
      <c r="U7030">
        <v>0</v>
      </c>
      <c r="V7030">
        <f t="shared" si="1757"/>
        <v>0.37212011398559408</v>
      </c>
      <c r="W7030">
        <f t="shared" si="1758"/>
        <v>0.59197117320868442</v>
      </c>
      <c r="X7030">
        <f t="shared" si="1759"/>
        <v>0.13847337923265154</v>
      </c>
      <c r="Y7030">
        <f t="shared" si="1760"/>
        <v>1</v>
      </c>
      <c r="Z7030" t="s">
        <v>7062</v>
      </c>
    </row>
    <row r="7031" spans="1:26" x14ac:dyDescent="0.25">
      <c r="A7031" t="s">
        <v>45</v>
      </c>
      <c r="B7031" t="s">
        <v>33</v>
      </c>
      <c r="C7031" t="s">
        <v>25</v>
      </c>
      <c r="D7031">
        <v>0</v>
      </c>
      <c r="F7031">
        <v>1</v>
      </c>
      <c r="G7031">
        <v>64.099999999999994</v>
      </c>
      <c r="H7031">
        <f t="shared" si="1745"/>
        <v>1</v>
      </c>
      <c r="I7031">
        <f t="shared" si="1746"/>
        <v>0</v>
      </c>
      <c r="J7031">
        <f t="shared" si="1747"/>
        <v>1</v>
      </c>
      <c r="K7031">
        <f t="shared" si="1748"/>
        <v>0</v>
      </c>
      <c r="L7031">
        <f t="shared" si="1749"/>
        <v>0</v>
      </c>
      <c r="M7031">
        <f t="shared" si="1750"/>
        <v>0</v>
      </c>
      <c r="N7031">
        <f t="shared" si="1751"/>
        <v>0</v>
      </c>
      <c r="O7031">
        <f t="shared" si="1752"/>
        <v>1</v>
      </c>
      <c r="P7031">
        <v>68</v>
      </c>
      <c r="Q7031">
        <f t="shared" si="1753"/>
        <v>0</v>
      </c>
      <c r="R7031">
        <f t="shared" si="1754"/>
        <v>0</v>
      </c>
      <c r="S7031">
        <f t="shared" si="1755"/>
        <v>0</v>
      </c>
      <c r="T7031">
        <f t="shared" si="1756"/>
        <v>1</v>
      </c>
      <c r="U7031">
        <v>0</v>
      </c>
      <c r="V7031">
        <f t="shared" si="1757"/>
        <v>4.0001395934423561E-2</v>
      </c>
      <c r="W7031">
        <f t="shared" si="1758"/>
        <v>0.5099990157240103</v>
      </c>
      <c r="X7031">
        <f t="shared" si="1759"/>
        <v>1.6001116767025178E-3</v>
      </c>
      <c r="Y7031">
        <f t="shared" si="1760"/>
        <v>0</v>
      </c>
      <c r="Z7031" t="s">
        <v>7063</v>
      </c>
    </row>
    <row r="7032" spans="1:26" x14ac:dyDescent="0.25">
      <c r="A7032" t="s">
        <v>26</v>
      </c>
      <c r="B7032" t="s">
        <v>27</v>
      </c>
      <c r="C7032" t="s">
        <v>25</v>
      </c>
      <c r="D7032">
        <v>1</v>
      </c>
      <c r="F7032">
        <v>1</v>
      </c>
      <c r="G7032">
        <v>44.4</v>
      </c>
      <c r="H7032">
        <f t="shared" si="1745"/>
        <v>0</v>
      </c>
      <c r="I7032">
        <f t="shared" si="1746"/>
        <v>1</v>
      </c>
      <c r="J7032">
        <f t="shared" si="1747"/>
        <v>1</v>
      </c>
      <c r="K7032">
        <f t="shared" si="1748"/>
        <v>0</v>
      </c>
      <c r="L7032">
        <f t="shared" si="1749"/>
        <v>0</v>
      </c>
      <c r="M7032">
        <f t="shared" si="1750"/>
        <v>1</v>
      </c>
      <c r="N7032">
        <f t="shared" si="1751"/>
        <v>0</v>
      </c>
      <c r="O7032">
        <f t="shared" si="1752"/>
        <v>0</v>
      </c>
      <c r="P7032">
        <v>6</v>
      </c>
      <c r="Q7032">
        <f t="shared" si="1753"/>
        <v>1</v>
      </c>
      <c r="R7032">
        <f t="shared" si="1754"/>
        <v>0</v>
      </c>
      <c r="S7032">
        <f t="shared" si="1755"/>
        <v>0</v>
      </c>
      <c r="T7032">
        <f t="shared" si="1756"/>
        <v>0</v>
      </c>
      <c r="U7032">
        <v>0</v>
      </c>
      <c r="V7032">
        <f t="shared" si="1757"/>
        <v>0.46375380351486251</v>
      </c>
      <c r="W7032">
        <f t="shared" si="1758"/>
        <v>0.61390430400689022</v>
      </c>
      <c r="X7032">
        <f t="shared" si="1759"/>
        <v>0.2150675902745017</v>
      </c>
      <c r="Y7032">
        <f t="shared" si="1760"/>
        <v>1</v>
      </c>
      <c r="Z7032" t="s">
        <v>7064</v>
      </c>
    </row>
    <row r="7033" spans="1:26" x14ac:dyDescent="0.25">
      <c r="A7033" t="s">
        <v>26</v>
      </c>
      <c r="B7033" t="s">
        <v>30</v>
      </c>
      <c r="C7033" t="s">
        <v>23</v>
      </c>
      <c r="D7033">
        <v>0</v>
      </c>
      <c r="F7033">
        <v>1</v>
      </c>
      <c r="G7033">
        <v>20.05</v>
      </c>
      <c r="H7033">
        <f t="shared" si="1745"/>
        <v>1</v>
      </c>
      <c r="I7033">
        <f t="shared" si="1746"/>
        <v>0</v>
      </c>
      <c r="J7033">
        <f t="shared" si="1747"/>
        <v>0</v>
      </c>
      <c r="K7033">
        <f t="shared" si="1748"/>
        <v>0</v>
      </c>
      <c r="L7033">
        <f t="shared" si="1749"/>
        <v>1</v>
      </c>
      <c r="M7033">
        <f t="shared" si="1750"/>
        <v>1</v>
      </c>
      <c r="N7033">
        <f t="shared" si="1751"/>
        <v>0</v>
      </c>
      <c r="O7033">
        <f t="shared" si="1752"/>
        <v>0</v>
      </c>
      <c r="P7033">
        <v>2</v>
      </c>
      <c r="Q7033">
        <f t="shared" si="1753"/>
        <v>0</v>
      </c>
      <c r="R7033">
        <f t="shared" si="1754"/>
        <v>1</v>
      </c>
      <c r="S7033">
        <f t="shared" si="1755"/>
        <v>0</v>
      </c>
      <c r="T7033">
        <f t="shared" si="1756"/>
        <v>0</v>
      </c>
      <c r="U7033">
        <v>0</v>
      </c>
      <c r="V7033">
        <f t="shared" si="1757"/>
        <v>0.27398570038658926</v>
      </c>
      <c r="W7033">
        <f t="shared" si="1758"/>
        <v>0.56807112571645735</v>
      </c>
      <c r="X7033">
        <f t="shared" si="1759"/>
        <v>7.5068164016329861E-2</v>
      </c>
      <c r="Y7033">
        <f t="shared" si="1760"/>
        <v>0</v>
      </c>
      <c r="Z7033" t="s">
        <v>7065</v>
      </c>
    </row>
    <row r="7034" spans="1:26" x14ac:dyDescent="0.25">
      <c r="A7034" t="s">
        <v>29</v>
      </c>
      <c r="B7034" t="s">
        <v>38</v>
      </c>
      <c r="C7034" t="s">
        <v>25</v>
      </c>
      <c r="D7034">
        <v>1</v>
      </c>
      <c r="F7034">
        <v>1</v>
      </c>
      <c r="G7034">
        <v>60</v>
      </c>
      <c r="H7034">
        <f t="shared" si="1745"/>
        <v>0</v>
      </c>
      <c r="I7034">
        <f t="shared" si="1746"/>
        <v>1</v>
      </c>
      <c r="J7034">
        <f t="shared" si="1747"/>
        <v>1</v>
      </c>
      <c r="K7034">
        <f t="shared" si="1748"/>
        <v>0</v>
      </c>
      <c r="L7034">
        <f t="shared" si="1749"/>
        <v>0</v>
      </c>
      <c r="M7034">
        <f t="shared" si="1750"/>
        <v>0</v>
      </c>
      <c r="N7034">
        <f t="shared" si="1751"/>
        <v>1</v>
      </c>
      <c r="O7034">
        <f t="shared" si="1752"/>
        <v>0</v>
      </c>
      <c r="P7034">
        <v>55</v>
      </c>
      <c r="Q7034">
        <f t="shared" si="1753"/>
        <v>0</v>
      </c>
      <c r="R7034">
        <f t="shared" si="1754"/>
        <v>0</v>
      </c>
      <c r="S7034">
        <f t="shared" si="1755"/>
        <v>1</v>
      </c>
      <c r="T7034">
        <f t="shared" si="1756"/>
        <v>0</v>
      </c>
      <c r="U7034">
        <v>0</v>
      </c>
      <c r="V7034">
        <f t="shared" si="1757"/>
        <v>9.8406494044761705E-2</v>
      </c>
      <c r="W7034">
        <f t="shared" si="1758"/>
        <v>0.52458178953967038</v>
      </c>
      <c r="X7034">
        <f t="shared" si="1759"/>
        <v>9.6838380701817217E-3</v>
      </c>
      <c r="Y7034">
        <f t="shared" si="1760"/>
        <v>0</v>
      </c>
      <c r="Z7034" t="s">
        <v>7066</v>
      </c>
    </row>
    <row r="7035" spans="1:26" x14ac:dyDescent="0.25">
      <c r="A7035" t="s">
        <v>26</v>
      </c>
      <c r="B7035" t="s">
        <v>27</v>
      </c>
      <c r="C7035" t="s">
        <v>35</v>
      </c>
      <c r="D7035">
        <v>1</v>
      </c>
      <c r="F7035">
        <v>1</v>
      </c>
      <c r="G7035">
        <v>75.75</v>
      </c>
      <c r="H7035">
        <f t="shared" si="1745"/>
        <v>0</v>
      </c>
      <c r="I7035">
        <f t="shared" si="1746"/>
        <v>1</v>
      </c>
      <c r="J7035">
        <f t="shared" si="1747"/>
        <v>0</v>
      </c>
      <c r="K7035">
        <f t="shared" si="1748"/>
        <v>1</v>
      </c>
      <c r="L7035">
        <f t="shared" si="1749"/>
        <v>0</v>
      </c>
      <c r="M7035">
        <f t="shared" si="1750"/>
        <v>1</v>
      </c>
      <c r="N7035">
        <f t="shared" si="1751"/>
        <v>0</v>
      </c>
      <c r="O7035">
        <f t="shared" si="1752"/>
        <v>0</v>
      </c>
      <c r="P7035">
        <v>1</v>
      </c>
      <c r="Q7035">
        <f t="shared" si="1753"/>
        <v>1</v>
      </c>
      <c r="R7035">
        <f t="shared" si="1754"/>
        <v>0</v>
      </c>
      <c r="S7035">
        <f t="shared" si="1755"/>
        <v>0</v>
      </c>
      <c r="T7035">
        <f t="shared" si="1756"/>
        <v>0</v>
      </c>
      <c r="U7035">
        <v>1</v>
      </c>
      <c r="V7035">
        <f t="shared" si="1757"/>
        <v>0.51749335997526136</v>
      </c>
      <c r="W7035">
        <f t="shared" si="1758"/>
        <v>0.62656144347742071</v>
      </c>
      <c r="X7035">
        <f t="shared" si="1759"/>
        <v>0.23281265766796272</v>
      </c>
      <c r="Y7035">
        <f t="shared" si="1760"/>
        <v>1</v>
      </c>
      <c r="Z7035" t="s">
        <v>7067</v>
      </c>
    </row>
    <row r="7036" spans="1:26" x14ac:dyDescent="0.25">
      <c r="A7036" t="s">
        <v>26</v>
      </c>
      <c r="B7036" t="s">
        <v>38</v>
      </c>
      <c r="C7036" t="s">
        <v>35</v>
      </c>
      <c r="D7036">
        <v>0</v>
      </c>
      <c r="F7036">
        <v>1</v>
      </c>
      <c r="G7036">
        <v>69.5</v>
      </c>
      <c r="H7036">
        <f t="shared" si="1745"/>
        <v>1</v>
      </c>
      <c r="I7036">
        <f t="shared" si="1746"/>
        <v>0</v>
      </c>
      <c r="J7036">
        <f t="shared" si="1747"/>
        <v>0</v>
      </c>
      <c r="K7036">
        <f t="shared" si="1748"/>
        <v>1</v>
      </c>
      <c r="L7036">
        <f t="shared" si="1749"/>
        <v>0</v>
      </c>
      <c r="M7036">
        <f t="shared" si="1750"/>
        <v>1</v>
      </c>
      <c r="N7036">
        <f t="shared" si="1751"/>
        <v>0</v>
      </c>
      <c r="O7036">
        <f t="shared" si="1752"/>
        <v>0</v>
      </c>
      <c r="P7036">
        <v>38</v>
      </c>
      <c r="Q7036">
        <f t="shared" si="1753"/>
        <v>0</v>
      </c>
      <c r="R7036">
        <f t="shared" si="1754"/>
        <v>0</v>
      </c>
      <c r="S7036">
        <f t="shared" si="1755"/>
        <v>1</v>
      </c>
      <c r="T7036">
        <f t="shared" si="1756"/>
        <v>0</v>
      </c>
      <c r="U7036">
        <v>0</v>
      </c>
      <c r="V7036">
        <f t="shared" si="1757"/>
        <v>0.37098091990604276</v>
      </c>
      <c r="W7036">
        <f t="shared" si="1758"/>
        <v>0.59169598198314588</v>
      </c>
      <c r="X7036">
        <f t="shared" si="1759"/>
        <v>0.13762684293433372</v>
      </c>
      <c r="Y7036">
        <f t="shared" si="1760"/>
        <v>1</v>
      </c>
      <c r="Z7036" t="s">
        <v>7068</v>
      </c>
    </row>
    <row r="7037" spans="1:26" x14ac:dyDescent="0.25">
      <c r="A7037" t="s">
        <v>26</v>
      </c>
      <c r="B7037" t="s">
        <v>38</v>
      </c>
      <c r="C7037" t="s">
        <v>35</v>
      </c>
      <c r="D7037">
        <v>0</v>
      </c>
      <c r="F7037">
        <v>1</v>
      </c>
      <c r="G7037">
        <v>102.95</v>
      </c>
      <c r="H7037">
        <f t="shared" si="1745"/>
        <v>1</v>
      </c>
      <c r="I7037">
        <f t="shared" si="1746"/>
        <v>0</v>
      </c>
      <c r="J7037">
        <f t="shared" si="1747"/>
        <v>0</v>
      </c>
      <c r="K7037">
        <f t="shared" si="1748"/>
        <v>1</v>
      </c>
      <c r="L7037">
        <f t="shared" si="1749"/>
        <v>0</v>
      </c>
      <c r="M7037">
        <f t="shared" si="1750"/>
        <v>1</v>
      </c>
      <c r="N7037">
        <f t="shared" si="1751"/>
        <v>0</v>
      </c>
      <c r="O7037">
        <f t="shared" si="1752"/>
        <v>0</v>
      </c>
      <c r="P7037">
        <v>67</v>
      </c>
      <c r="Q7037">
        <f t="shared" si="1753"/>
        <v>0</v>
      </c>
      <c r="R7037">
        <f t="shared" si="1754"/>
        <v>0</v>
      </c>
      <c r="S7037">
        <f t="shared" si="1755"/>
        <v>1</v>
      </c>
      <c r="T7037">
        <f t="shared" si="1756"/>
        <v>0</v>
      </c>
      <c r="U7037">
        <v>1</v>
      </c>
      <c r="V7037">
        <f t="shared" si="1757"/>
        <v>0.4231313234731261</v>
      </c>
      <c r="W7037">
        <f t="shared" si="1758"/>
        <v>0.60423230473398415</v>
      </c>
      <c r="X7037">
        <f t="shared" si="1759"/>
        <v>0.33277746995786706</v>
      </c>
      <c r="Y7037">
        <f t="shared" si="1760"/>
        <v>1</v>
      </c>
      <c r="Z7037" t="s">
        <v>7069</v>
      </c>
    </row>
    <row r="7038" spans="1:26" x14ac:dyDescent="0.25">
      <c r="A7038" t="s">
        <v>26</v>
      </c>
      <c r="B7038" t="s">
        <v>33</v>
      </c>
      <c r="C7038" t="s">
        <v>35</v>
      </c>
      <c r="D7038">
        <v>0</v>
      </c>
      <c r="F7038">
        <v>1</v>
      </c>
      <c r="G7038">
        <v>78.7</v>
      </c>
      <c r="H7038">
        <f t="shared" si="1745"/>
        <v>1</v>
      </c>
      <c r="I7038">
        <f t="shared" si="1746"/>
        <v>0</v>
      </c>
      <c r="J7038">
        <f t="shared" si="1747"/>
        <v>0</v>
      </c>
      <c r="K7038">
        <f t="shared" si="1748"/>
        <v>1</v>
      </c>
      <c r="L7038">
        <f t="shared" si="1749"/>
        <v>0</v>
      </c>
      <c r="M7038">
        <f t="shared" si="1750"/>
        <v>1</v>
      </c>
      <c r="N7038">
        <f t="shared" si="1751"/>
        <v>0</v>
      </c>
      <c r="O7038">
        <f t="shared" si="1752"/>
        <v>0</v>
      </c>
      <c r="P7038">
        <v>19</v>
      </c>
      <c r="Q7038">
        <f t="shared" si="1753"/>
        <v>0</v>
      </c>
      <c r="R7038">
        <f t="shared" si="1754"/>
        <v>0</v>
      </c>
      <c r="S7038">
        <f t="shared" si="1755"/>
        <v>0</v>
      </c>
      <c r="T7038">
        <f t="shared" si="1756"/>
        <v>1</v>
      </c>
      <c r="U7038">
        <v>0</v>
      </c>
      <c r="V7038">
        <f t="shared" si="1757"/>
        <v>0.38046106044550132</v>
      </c>
      <c r="W7038">
        <f t="shared" si="1758"/>
        <v>0.59398430029263194</v>
      </c>
      <c r="X7038">
        <f t="shared" si="1759"/>
        <v>0.1447506185153154</v>
      </c>
      <c r="Y7038">
        <f t="shared" si="1760"/>
        <v>1</v>
      </c>
      <c r="Z7038" t="s">
        <v>7070</v>
      </c>
    </row>
    <row r="7039" spans="1:26" x14ac:dyDescent="0.25">
      <c r="A7039" t="s">
        <v>29</v>
      </c>
      <c r="B7039" t="s">
        <v>27</v>
      </c>
      <c r="C7039" t="s">
        <v>25</v>
      </c>
      <c r="D7039">
        <v>0</v>
      </c>
      <c r="F7039">
        <v>1</v>
      </c>
      <c r="G7039">
        <v>60.65</v>
      </c>
      <c r="H7039">
        <f t="shared" si="1745"/>
        <v>1</v>
      </c>
      <c r="I7039">
        <f t="shared" si="1746"/>
        <v>0</v>
      </c>
      <c r="J7039">
        <f t="shared" si="1747"/>
        <v>1</v>
      </c>
      <c r="K7039">
        <f t="shared" si="1748"/>
        <v>0</v>
      </c>
      <c r="L7039">
        <f t="shared" si="1749"/>
        <v>0</v>
      </c>
      <c r="M7039">
        <f t="shared" si="1750"/>
        <v>0</v>
      </c>
      <c r="N7039">
        <f t="shared" si="1751"/>
        <v>1</v>
      </c>
      <c r="O7039">
        <f t="shared" si="1752"/>
        <v>0</v>
      </c>
      <c r="P7039">
        <v>12</v>
      </c>
      <c r="Q7039">
        <f t="shared" si="1753"/>
        <v>1</v>
      </c>
      <c r="R7039">
        <f t="shared" si="1754"/>
        <v>0</v>
      </c>
      <c r="S7039">
        <f t="shared" si="1755"/>
        <v>0</v>
      </c>
      <c r="T7039">
        <f t="shared" si="1756"/>
        <v>0</v>
      </c>
      <c r="U7039">
        <v>0</v>
      </c>
      <c r="V7039">
        <f t="shared" si="1757"/>
        <v>0.21763360543574808</v>
      </c>
      <c r="W7039">
        <f t="shared" si="1758"/>
        <v>0.55419466195417999</v>
      </c>
      <c r="X7039">
        <f t="shared" si="1759"/>
        <v>4.7364386214962875E-2</v>
      </c>
      <c r="Y7039">
        <f t="shared" si="1760"/>
        <v>0</v>
      </c>
      <c r="Z7039" t="s">
        <v>7071</v>
      </c>
    </row>
    <row r="7040" spans="1:26" x14ac:dyDescent="0.25">
      <c r="A7040" t="s">
        <v>45</v>
      </c>
      <c r="B7040" t="s">
        <v>33</v>
      </c>
      <c r="C7040" t="s">
        <v>23</v>
      </c>
      <c r="D7040">
        <v>0</v>
      </c>
      <c r="F7040">
        <v>1</v>
      </c>
      <c r="G7040">
        <v>21.15</v>
      </c>
      <c r="H7040">
        <f t="shared" si="1745"/>
        <v>1</v>
      </c>
      <c r="I7040">
        <f t="shared" si="1746"/>
        <v>0</v>
      </c>
      <c r="J7040">
        <f t="shared" si="1747"/>
        <v>0</v>
      </c>
      <c r="K7040">
        <f t="shared" si="1748"/>
        <v>0</v>
      </c>
      <c r="L7040">
        <f t="shared" si="1749"/>
        <v>1</v>
      </c>
      <c r="M7040">
        <f t="shared" si="1750"/>
        <v>0</v>
      </c>
      <c r="N7040">
        <f t="shared" si="1751"/>
        <v>0</v>
      </c>
      <c r="O7040">
        <f t="shared" si="1752"/>
        <v>1</v>
      </c>
      <c r="P7040">
        <v>72</v>
      </c>
      <c r="Q7040">
        <f t="shared" si="1753"/>
        <v>0</v>
      </c>
      <c r="R7040">
        <f t="shared" si="1754"/>
        <v>0</v>
      </c>
      <c r="S7040">
        <f t="shared" si="1755"/>
        <v>0</v>
      </c>
      <c r="T7040">
        <f t="shared" si="1756"/>
        <v>1</v>
      </c>
      <c r="U7040">
        <v>0</v>
      </c>
      <c r="V7040">
        <f t="shared" si="1757"/>
        <v>-6.9379692347945374E-2</v>
      </c>
      <c r="W7040">
        <f t="shared" si="1758"/>
        <v>0.4826620311081638</v>
      </c>
      <c r="X7040">
        <f t="shared" si="1759"/>
        <v>4.81354171029555E-3</v>
      </c>
      <c r="Y7040">
        <f t="shared" si="1760"/>
        <v>0</v>
      </c>
      <c r="Z7040" t="s">
        <v>7072</v>
      </c>
    </row>
    <row r="7041" spans="1:26" x14ac:dyDescent="0.25">
      <c r="A7041" t="s">
        <v>29</v>
      </c>
      <c r="B7041" t="s">
        <v>30</v>
      </c>
      <c r="C7041" t="s">
        <v>25</v>
      </c>
      <c r="D7041">
        <v>0</v>
      </c>
      <c r="F7041">
        <v>1</v>
      </c>
      <c r="G7041">
        <v>84.8</v>
      </c>
      <c r="H7041">
        <f t="shared" si="1745"/>
        <v>1</v>
      </c>
      <c r="I7041">
        <f t="shared" si="1746"/>
        <v>0</v>
      </c>
      <c r="J7041">
        <f t="shared" si="1747"/>
        <v>1</v>
      </c>
      <c r="K7041">
        <f t="shared" si="1748"/>
        <v>0</v>
      </c>
      <c r="L7041">
        <f t="shared" si="1749"/>
        <v>0</v>
      </c>
      <c r="M7041">
        <f t="shared" si="1750"/>
        <v>0</v>
      </c>
      <c r="N7041">
        <f t="shared" si="1751"/>
        <v>1</v>
      </c>
      <c r="O7041">
        <f t="shared" si="1752"/>
        <v>0</v>
      </c>
      <c r="P7041">
        <v>24</v>
      </c>
      <c r="Q7041">
        <f t="shared" si="1753"/>
        <v>0</v>
      </c>
      <c r="R7041">
        <f t="shared" si="1754"/>
        <v>1</v>
      </c>
      <c r="S7041">
        <f t="shared" si="1755"/>
        <v>0</v>
      </c>
      <c r="T7041">
        <f t="shared" si="1756"/>
        <v>0</v>
      </c>
      <c r="U7041">
        <v>0</v>
      </c>
      <c r="V7041">
        <f t="shared" si="1757"/>
        <v>0.12337961918451491</v>
      </c>
      <c r="W7041">
        <f t="shared" si="1758"/>
        <v>0.53080583614227228</v>
      </c>
      <c r="X7041">
        <f t="shared" si="1759"/>
        <v>1.522253043011592E-2</v>
      </c>
      <c r="Y7041">
        <f t="shared" si="1760"/>
        <v>0</v>
      </c>
      <c r="Z7041" t="s">
        <v>7073</v>
      </c>
    </row>
    <row r="7042" spans="1:26" x14ac:dyDescent="0.25">
      <c r="A7042" t="s">
        <v>29</v>
      </c>
      <c r="B7042" t="s">
        <v>38</v>
      </c>
      <c r="C7042" t="s">
        <v>35</v>
      </c>
      <c r="D7042">
        <v>0</v>
      </c>
      <c r="F7042">
        <v>1</v>
      </c>
      <c r="G7042">
        <v>103.2</v>
      </c>
      <c r="H7042">
        <f t="shared" si="1745"/>
        <v>1</v>
      </c>
      <c r="I7042">
        <f t="shared" si="1746"/>
        <v>0</v>
      </c>
      <c r="J7042">
        <f t="shared" si="1747"/>
        <v>0</v>
      </c>
      <c r="K7042">
        <f t="shared" si="1748"/>
        <v>1</v>
      </c>
      <c r="L7042">
        <f t="shared" si="1749"/>
        <v>0</v>
      </c>
      <c r="M7042">
        <f t="shared" si="1750"/>
        <v>0</v>
      </c>
      <c r="N7042">
        <f t="shared" si="1751"/>
        <v>1</v>
      </c>
      <c r="O7042">
        <f t="shared" si="1752"/>
        <v>0</v>
      </c>
      <c r="P7042">
        <v>72</v>
      </c>
      <c r="Q7042">
        <f t="shared" si="1753"/>
        <v>0</v>
      </c>
      <c r="R7042">
        <f t="shared" si="1754"/>
        <v>0</v>
      </c>
      <c r="S7042">
        <f t="shared" si="1755"/>
        <v>1</v>
      </c>
      <c r="T7042">
        <f t="shared" si="1756"/>
        <v>0</v>
      </c>
      <c r="U7042">
        <v>0</v>
      </c>
      <c r="V7042">
        <f t="shared" si="1757"/>
        <v>0.14720306952418771</v>
      </c>
      <c r="W7042">
        <f t="shared" si="1758"/>
        <v>0.5367344588599503</v>
      </c>
      <c r="X7042">
        <f t="shared" si="1759"/>
        <v>2.1668743677342842E-2</v>
      </c>
      <c r="Y7042">
        <f t="shared" si="1760"/>
        <v>0</v>
      </c>
      <c r="Z7042" t="s">
        <v>7074</v>
      </c>
    </row>
    <row r="7043" spans="1:26" x14ac:dyDescent="0.25">
      <c r="A7043" t="s">
        <v>26</v>
      </c>
      <c r="B7043" t="s">
        <v>27</v>
      </c>
      <c r="C7043" t="s">
        <v>25</v>
      </c>
      <c r="D7043">
        <v>0</v>
      </c>
      <c r="F7043">
        <v>1</v>
      </c>
      <c r="G7043">
        <v>29.6</v>
      </c>
      <c r="H7043">
        <f t="shared" ref="H7043:H7045" si="1761">IF(D7043:D14085=0,1,0)</f>
        <v>1</v>
      </c>
      <c r="I7043">
        <f t="shared" ref="I7043:I7045" si="1762">IF(D7043:D14085=1,1,0)</f>
        <v>0</v>
      </c>
      <c r="J7043">
        <f t="shared" ref="J7043:J7046" si="1763">IF(C7043:C14085="DSL",1,0)</f>
        <v>1</v>
      </c>
      <c r="K7043">
        <f t="shared" ref="K7043:K7046" si="1764">IF(C7043:C14085="Fiber optic",1,0)</f>
        <v>0</v>
      </c>
      <c r="L7043">
        <f t="shared" ref="L7043:L7046" si="1765">IF(C7043:C14085="No",1,0)</f>
        <v>0</v>
      </c>
      <c r="M7043">
        <f t="shared" ref="M7043:M7046" si="1766">IF(A7043:A14085="Month-to-month",1,0)</f>
        <v>1</v>
      </c>
      <c r="N7043">
        <f t="shared" ref="N7043:N7046" si="1767">IF(A7043:A14085="ONE YEAR",1,0)</f>
        <v>0</v>
      </c>
      <c r="O7043">
        <f t="shared" ref="O7043:O7046" si="1768">IF(A7043:A14085="two year",1,0)</f>
        <v>0</v>
      </c>
      <c r="P7043">
        <v>11</v>
      </c>
      <c r="Q7043">
        <f t="shared" ref="Q7043:Q7046" si="1769">IF(B7043:B14085="Electronic check",1,0)</f>
        <v>1</v>
      </c>
      <c r="R7043">
        <f t="shared" ref="R7043:R7046" si="1770">IF(B7043:B14085="Mailed check",1,0)</f>
        <v>0</v>
      </c>
      <c r="S7043">
        <f t="shared" ref="S7043:S7046" si="1771">IF(B7043:B14085="Credit card (automatic)",1,0)</f>
        <v>0</v>
      </c>
      <c r="T7043">
        <f t="shared" ref="T7043:T7046" si="1772">IF(B7043:B14085="Bank transfer (automatic)",1,0)</f>
        <v>0</v>
      </c>
      <c r="U7043">
        <v>0</v>
      </c>
      <c r="V7043">
        <f t="shared" si="1757"/>
        <v>0.45923440176653263</v>
      </c>
      <c r="W7043">
        <f t="shared" si="1758"/>
        <v>0.61283253925081616</v>
      </c>
      <c r="X7043">
        <f t="shared" si="1759"/>
        <v>0.21089623576586511</v>
      </c>
      <c r="Y7043">
        <f t="shared" si="1760"/>
        <v>1</v>
      </c>
      <c r="Z7043" t="s">
        <v>7075</v>
      </c>
    </row>
    <row r="7044" spans="1:26" x14ac:dyDescent="0.25">
      <c r="A7044" t="s">
        <v>26</v>
      </c>
      <c r="B7044" t="s">
        <v>30</v>
      </c>
      <c r="C7044" t="s">
        <v>35</v>
      </c>
      <c r="D7044">
        <v>1</v>
      </c>
      <c r="F7044">
        <v>1</v>
      </c>
      <c r="G7044">
        <v>74.400000000000006</v>
      </c>
      <c r="H7044">
        <f t="shared" si="1761"/>
        <v>0</v>
      </c>
      <c r="I7044">
        <f t="shared" si="1762"/>
        <v>1</v>
      </c>
      <c r="J7044">
        <f t="shared" si="1763"/>
        <v>0</v>
      </c>
      <c r="K7044">
        <f t="shared" si="1764"/>
        <v>1</v>
      </c>
      <c r="L7044">
        <f t="shared" si="1765"/>
        <v>0</v>
      </c>
      <c r="M7044">
        <f t="shared" si="1766"/>
        <v>1</v>
      </c>
      <c r="N7044">
        <f t="shared" si="1767"/>
        <v>0</v>
      </c>
      <c r="O7044">
        <f t="shared" si="1768"/>
        <v>0</v>
      </c>
      <c r="P7044">
        <v>4</v>
      </c>
      <c r="Q7044">
        <f t="shared" si="1769"/>
        <v>0</v>
      </c>
      <c r="R7044">
        <f t="shared" si="1770"/>
        <v>1</v>
      </c>
      <c r="S7044">
        <f t="shared" si="1771"/>
        <v>0</v>
      </c>
      <c r="T7044">
        <f t="shared" si="1772"/>
        <v>0</v>
      </c>
      <c r="U7044">
        <v>1</v>
      </c>
      <c r="V7044">
        <f t="shared" ref="V7044:V7046" si="1773">G7044*$G$2+H7045*$H$2+K7045*$K$2+M7044*$M$2+O7044*$O$2+Q7044*$Q$2+L7044*$L$2</f>
        <v>0.37862029143006992</v>
      </c>
      <c r="W7044">
        <f t="shared" ref="W7044:W7046" si="1774">1/ (1+EXP(-V7044))</f>
        <v>0.59354029095138994</v>
      </c>
      <c r="X7044">
        <f t="shared" ref="X7044:X7046" si="1775">(U7044-V7044)^2</f>
        <v>0.38611274222245123</v>
      </c>
      <c r="Y7044">
        <f t="shared" ref="Y7044:Y7046" si="1776">IF(W7044&gt;=0.58,1,0)</f>
        <v>1</v>
      </c>
      <c r="Z7044" t="s">
        <v>7076</v>
      </c>
    </row>
    <row r="7045" spans="1:26" x14ac:dyDescent="0.25">
      <c r="A7045" t="s">
        <v>45</v>
      </c>
      <c r="B7045" t="s">
        <v>33</v>
      </c>
      <c r="C7045" t="s">
        <v>35</v>
      </c>
      <c r="D7045">
        <v>0</v>
      </c>
      <c r="F7045">
        <v>1</v>
      </c>
      <c r="G7045">
        <v>105.65</v>
      </c>
      <c r="H7045">
        <f t="shared" si="1761"/>
        <v>1</v>
      </c>
      <c r="I7045">
        <f t="shared" si="1762"/>
        <v>0</v>
      </c>
      <c r="J7045">
        <f t="shared" si="1763"/>
        <v>0</v>
      </c>
      <c r="K7045">
        <f t="shared" si="1764"/>
        <v>1</v>
      </c>
      <c r="L7045">
        <f t="shared" si="1765"/>
        <v>0</v>
      </c>
      <c r="M7045">
        <f t="shared" si="1766"/>
        <v>0</v>
      </c>
      <c r="N7045">
        <f t="shared" si="1767"/>
        <v>0</v>
      </c>
      <c r="O7045">
        <f t="shared" si="1768"/>
        <v>1</v>
      </c>
      <c r="P7045">
        <v>66</v>
      </c>
      <c r="Q7045">
        <f t="shared" si="1769"/>
        <v>0</v>
      </c>
      <c r="R7045">
        <f t="shared" si="1770"/>
        <v>0</v>
      </c>
      <c r="S7045">
        <f t="shared" si="1771"/>
        <v>0</v>
      </c>
      <c r="T7045">
        <f t="shared" si="1772"/>
        <v>1</v>
      </c>
      <c r="U7045">
        <v>0</v>
      </c>
      <c r="V7045">
        <f t="shared" si="1773"/>
        <v>0.10478014834734772</v>
      </c>
      <c r="W7045">
        <f t="shared" si="1774"/>
        <v>0.52617109735668866</v>
      </c>
      <c r="X7045">
        <f t="shared" si="1775"/>
        <v>1.0978879487692196E-2</v>
      </c>
      <c r="Y7045">
        <f t="shared" si="1776"/>
        <v>0</v>
      </c>
    </row>
    <row r="7046" spans="1:26" x14ac:dyDescent="0.25">
      <c r="J7046">
        <f t="shared" si="1763"/>
        <v>0</v>
      </c>
      <c r="K7046">
        <f t="shared" si="1764"/>
        <v>0</v>
      </c>
      <c r="L7046">
        <f t="shared" si="1765"/>
        <v>0</v>
      </c>
      <c r="M7046">
        <f t="shared" si="1766"/>
        <v>0</v>
      </c>
      <c r="N7046">
        <f t="shared" si="1767"/>
        <v>0</v>
      </c>
      <c r="O7046">
        <f t="shared" si="1768"/>
        <v>0</v>
      </c>
      <c r="Q7046">
        <f t="shared" si="1769"/>
        <v>0</v>
      </c>
      <c r="R7046">
        <f t="shared" si="1770"/>
        <v>0</v>
      </c>
      <c r="S7046">
        <f t="shared" si="1771"/>
        <v>0</v>
      </c>
      <c r="T7046">
        <f t="shared" si="1772"/>
        <v>0</v>
      </c>
      <c r="U7046">
        <v>1</v>
      </c>
      <c r="V7046">
        <f t="shared" si="1773"/>
        <v>0</v>
      </c>
      <c r="W7046">
        <f t="shared" si="1774"/>
        <v>0.5</v>
      </c>
      <c r="X7046">
        <f t="shared" si="1775"/>
        <v>1</v>
      </c>
      <c r="Y7046">
        <f t="shared" si="1776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86843-82EC-466E-BA7F-27DB94CAD1A5}">
  <dimension ref="A1"/>
  <sheetViews>
    <sheetView showGridLines="0" tabSelected="1" zoomScaleNormal="100" workbookViewId="0">
      <selection activeCell="J7" sqref="J7"/>
    </sheetView>
  </sheetViews>
  <sheetFormatPr defaultRowHeight="15" x14ac:dyDescent="0.25"/>
  <cols>
    <col min="1" max="1" width="19.42578125" bestFit="1" customWidth="1"/>
    <col min="2" max="2" width="17.85546875" bestFit="1" customWidth="1"/>
    <col min="10" max="10" width="18.42578125" bestFit="1" customWidth="1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9DDACF-71F5-4049-9608-CE84BB3D63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model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</dc:creator>
  <cp:lastModifiedBy>GOD</cp:lastModifiedBy>
  <dcterms:created xsi:type="dcterms:W3CDTF">2025-08-03T02:19:57Z</dcterms:created>
  <dcterms:modified xsi:type="dcterms:W3CDTF">2025-08-23T02:59:59Z</dcterms:modified>
</cp:coreProperties>
</file>